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main_\OneDrive\Desktop\Simulation Files\"/>
    </mc:Choice>
  </mc:AlternateContent>
  <xr:revisionPtr revIDLastSave="0" documentId="13_ncr:1_{96713A2A-AEB5-44FC-B1B8-6DCA90104DCC}" xr6:coauthVersionLast="45" xr6:coauthVersionMax="45" xr10:uidLastSave="{00000000-0000-0000-0000-000000000000}"/>
  <bookViews>
    <workbookView xWindow="-108" yWindow="-108" windowWidth="23256" windowHeight="12576" xr2:uid="{00000000-000D-0000-FFFF-FFFF00000000}"/>
  </bookViews>
  <sheets>
    <sheet name="Dashboard" sheetId="4" r:id="rId1"/>
    <sheet name="stock_qunt_com_imbalance_sum" sheetId="9" r:id="rId2"/>
    <sheet name="stock names" sheetId="13" r:id="rId3"/>
    <sheet name="client_prices_stats" sheetId="12" r:id="rId4"/>
    <sheet name="stock_qunt_com_imbalance" sheetId="10" r:id="rId5"/>
    <sheet name="stock_prices" sheetId="1" r:id="rId6"/>
    <sheet name="return" sheetId="2" r:id="rId7"/>
    <sheet name="std" sheetId="11" r:id="rId8"/>
    <sheet name="cum return" sheetId="3" r:id="rId9"/>
    <sheet name="stock_corr" sheetId="6" r:id="rId10"/>
    <sheet name="corr top 3" sheetId="7" r:id="rId11"/>
    <sheet name="sp500" sheetId="8" r:id="rId12"/>
    <sheet name="return_risk" sheetId="5" r:id="rId13"/>
  </sheets>
  <definedNames>
    <definedName name="_xlnm.Print_Area" localSheetId="0">Dashboard!$A$3:$Q$74</definedName>
    <definedName name="Slicer_Sector">#N/A</definedName>
    <definedName name="Slicer_ticker">#N/A</definedName>
    <definedName name="Slicer_ticker1">#N/A</definedName>
  </definedNames>
  <calcPr calcId="191029"/>
  <pivotCaches>
    <pivotCache cacheId="2" r:id="rId14"/>
    <pivotCache cacheId="3" r:id="rId15"/>
    <pivotCache cacheId="4" r:id="rId16"/>
    <pivotCache cacheId="5" r:id="rId17"/>
    <pivotCache cacheId="6" r:id="rId18"/>
    <pivotCache cacheId="7" r:id="rId19"/>
    <pivotCache cacheId="8" r:id="rId20"/>
    <pivotCache cacheId="9" r:id="rId21"/>
  </pivotCaches>
  <extLst>
    <ext xmlns:x14="http://schemas.microsoft.com/office/spreadsheetml/2009/9/main" uri="{BBE1A952-AA13-448e-AADC-164F8A28A991}">
      <x14:slicerCaches>
        <x14:slicerCache r:id="rId22"/>
        <x14:slicerCache r:id="rId23"/>
        <x14:slicerCache r:id="rId2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63" i="4" l="1"/>
  <c r="Q63" i="4"/>
  <c r="M64" i="4"/>
  <c r="Q64" i="4"/>
  <c r="E32" i="4" l="1"/>
  <c r="Q59" i="4" l="1"/>
  <c r="Q60" i="4"/>
  <c r="Q61" i="4"/>
  <c r="Q62" i="4"/>
  <c r="Q58" i="4"/>
  <c r="M59" i="4"/>
  <c r="M60" i="4"/>
  <c r="M61" i="4"/>
  <c r="M62" i="4"/>
  <c r="M58" i="4"/>
  <c r="E22" i="4" l="1"/>
  <c r="C4" i="2"/>
  <c r="D4" i="2"/>
  <c r="E4" i="2"/>
  <c r="F4" i="2"/>
  <c r="G4" i="2"/>
  <c r="H4" i="2"/>
  <c r="I4" i="2"/>
  <c r="J4" i="2"/>
  <c r="K4" i="2"/>
  <c r="L4" i="2"/>
  <c r="M4" i="2"/>
  <c r="N4" i="2"/>
  <c r="O4" i="2"/>
  <c r="P4" i="2"/>
  <c r="Q4" i="2"/>
  <c r="R4" i="2"/>
  <c r="S4" i="2"/>
  <c r="T4" i="2"/>
  <c r="U4" i="2"/>
  <c r="V4" i="2"/>
  <c r="W4" i="2"/>
  <c r="X4" i="2"/>
  <c r="Y4" i="2"/>
  <c r="Z4" i="2"/>
  <c r="AA4" i="2"/>
  <c r="AB4" i="2"/>
  <c r="AC4" i="2"/>
  <c r="AD4" i="2"/>
  <c r="AE4" i="2"/>
  <c r="AF4" i="2"/>
  <c r="AG4" i="2"/>
  <c r="AH4" i="2"/>
  <c r="AI4" i="2"/>
  <c r="AJ4" i="2"/>
  <c r="AK4" i="2"/>
  <c r="AL4" i="2"/>
  <c r="AM4" i="2"/>
  <c r="AN4" i="2"/>
  <c r="AO4" i="2"/>
  <c r="AP4" i="2"/>
  <c r="AQ4" i="2"/>
  <c r="AR4" i="2"/>
  <c r="AS4" i="2"/>
  <c r="AT4" i="2"/>
  <c r="AU4" i="2"/>
  <c r="AV4" i="2"/>
  <c r="AW4" i="2"/>
  <c r="AX4" i="2"/>
  <c r="AY4" i="2"/>
  <c r="C5" i="2"/>
  <c r="D5" i="2"/>
  <c r="E5" i="2"/>
  <c r="F5" i="2"/>
  <c r="G5" i="2"/>
  <c r="H5" i="2"/>
  <c r="I5" i="2"/>
  <c r="J5" i="2"/>
  <c r="K5" i="2"/>
  <c r="L5" i="2"/>
  <c r="M5" i="2"/>
  <c r="N5" i="2"/>
  <c r="O5" i="2"/>
  <c r="P5" i="2"/>
  <c r="Q5" i="2"/>
  <c r="R5" i="2"/>
  <c r="S5" i="2"/>
  <c r="T5" i="2"/>
  <c r="U5" i="2"/>
  <c r="V5" i="2"/>
  <c r="W5" i="2"/>
  <c r="X5" i="2"/>
  <c r="Y5" i="2"/>
  <c r="Z5" i="2"/>
  <c r="AA5" i="2"/>
  <c r="AB5" i="2"/>
  <c r="AC5" i="2"/>
  <c r="AD5" i="2"/>
  <c r="AE5" i="2"/>
  <c r="AF5" i="2"/>
  <c r="AG5" i="2"/>
  <c r="AH5" i="2"/>
  <c r="AI5" i="2"/>
  <c r="AJ5" i="2"/>
  <c r="AK5" i="2"/>
  <c r="AL5" i="2"/>
  <c r="AM5" i="2"/>
  <c r="AN5" i="2"/>
  <c r="AO5" i="2"/>
  <c r="AP5" i="2"/>
  <c r="AQ5" i="2"/>
  <c r="AR5" i="2"/>
  <c r="AS5" i="2"/>
  <c r="AT5" i="2"/>
  <c r="AU5" i="2"/>
  <c r="AV5" i="2"/>
  <c r="AW5" i="2"/>
  <c r="AX5" i="2"/>
  <c r="AY5" i="2"/>
  <c r="C6" i="2"/>
  <c r="D6" i="2"/>
  <c r="E6" i="2"/>
  <c r="F6" i="2"/>
  <c r="G6" i="2"/>
  <c r="H6" i="2"/>
  <c r="I6" i="2"/>
  <c r="J6" i="2"/>
  <c r="K6" i="2"/>
  <c r="L6" i="2"/>
  <c r="M6" i="2"/>
  <c r="N6" i="2"/>
  <c r="O6" i="2"/>
  <c r="P6" i="2"/>
  <c r="Q6" i="2"/>
  <c r="R6" i="2"/>
  <c r="S6" i="2"/>
  <c r="T6" i="2"/>
  <c r="U6" i="2"/>
  <c r="V6" i="2"/>
  <c r="W6" i="2"/>
  <c r="X6" i="2"/>
  <c r="Y6" i="2"/>
  <c r="Z6" i="2"/>
  <c r="AA6" i="2"/>
  <c r="AB6" i="2"/>
  <c r="AC6" i="2"/>
  <c r="AD6" i="2"/>
  <c r="AE6" i="2"/>
  <c r="AF6" i="2"/>
  <c r="AG6" i="2"/>
  <c r="AH6" i="2"/>
  <c r="AI6" i="2"/>
  <c r="AJ6" i="2"/>
  <c r="AK6" i="2"/>
  <c r="AL6" i="2"/>
  <c r="AM6" i="2"/>
  <c r="AN6" i="2"/>
  <c r="AO6" i="2"/>
  <c r="AP6" i="2"/>
  <c r="AQ6" i="2"/>
  <c r="AR6" i="2"/>
  <c r="AS6" i="2"/>
  <c r="AT6" i="2"/>
  <c r="AU6" i="2"/>
  <c r="AV6" i="2"/>
  <c r="AW6" i="2"/>
  <c r="AX6" i="2"/>
  <c r="AY6" i="2"/>
  <c r="C7" i="2"/>
  <c r="D7" i="2"/>
  <c r="E7" i="2"/>
  <c r="F7" i="2"/>
  <c r="G7" i="2"/>
  <c r="H7" i="2"/>
  <c r="I7" i="2"/>
  <c r="J7" i="2"/>
  <c r="K7" i="2"/>
  <c r="L7" i="2"/>
  <c r="M7" i="2"/>
  <c r="N7" i="2"/>
  <c r="O7" i="2"/>
  <c r="P7" i="2"/>
  <c r="Q7" i="2"/>
  <c r="R7" i="2"/>
  <c r="S7" i="2"/>
  <c r="T7" i="2"/>
  <c r="U7" i="2"/>
  <c r="V7" i="2"/>
  <c r="W7" i="2"/>
  <c r="X7" i="2"/>
  <c r="Y7" i="2"/>
  <c r="Z7" i="2"/>
  <c r="AA7" i="2"/>
  <c r="AB7" i="2"/>
  <c r="AC7" i="2"/>
  <c r="AD7" i="2"/>
  <c r="AE7" i="2"/>
  <c r="AF7" i="2"/>
  <c r="AG7" i="2"/>
  <c r="AH7" i="2"/>
  <c r="AI7" i="2"/>
  <c r="AJ7" i="2"/>
  <c r="AK7" i="2"/>
  <c r="AL7" i="2"/>
  <c r="AM7" i="2"/>
  <c r="AN7" i="2"/>
  <c r="AO7" i="2"/>
  <c r="AP7" i="2"/>
  <c r="AQ7" i="2"/>
  <c r="AR7" i="2"/>
  <c r="AS7" i="2"/>
  <c r="AT7" i="2"/>
  <c r="AU7" i="2"/>
  <c r="AV7" i="2"/>
  <c r="AW7" i="2"/>
  <c r="AX7" i="2"/>
  <c r="AY7" i="2"/>
  <c r="C8" i="2"/>
  <c r="D8" i="2"/>
  <c r="E8" i="2"/>
  <c r="F8" i="2"/>
  <c r="G8" i="2"/>
  <c r="H8" i="2"/>
  <c r="I8" i="2"/>
  <c r="J8" i="2"/>
  <c r="K8" i="2"/>
  <c r="L8" i="2"/>
  <c r="M8" i="2"/>
  <c r="N8" i="2"/>
  <c r="O8" i="2"/>
  <c r="P8" i="2"/>
  <c r="Q8" i="2"/>
  <c r="R8" i="2"/>
  <c r="S8" i="2"/>
  <c r="T8" i="2"/>
  <c r="U8" i="2"/>
  <c r="V8" i="2"/>
  <c r="W8" i="2"/>
  <c r="X8" i="2"/>
  <c r="Y8" i="2"/>
  <c r="Z8" i="2"/>
  <c r="AA8" i="2"/>
  <c r="AB8" i="2"/>
  <c r="AC8" i="2"/>
  <c r="AD8" i="2"/>
  <c r="AE8" i="2"/>
  <c r="AF8" i="2"/>
  <c r="AG8" i="2"/>
  <c r="AH8" i="2"/>
  <c r="AI8" i="2"/>
  <c r="AJ8" i="2"/>
  <c r="AK8" i="2"/>
  <c r="AL8" i="2"/>
  <c r="AM8" i="2"/>
  <c r="AN8" i="2"/>
  <c r="AO8" i="2"/>
  <c r="AP8" i="2"/>
  <c r="AQ8" i="2"/>
  <c r="AR8" i="2"/>
  <c r="AS8" i="2"/>
  <c r="AT8" i="2"/>
  <c r="AU8" i="2"/>
  <c r="AV8" i="2"/>
  <c r="AW8" i="2"/>
  <c r="AX8" i="2"/>
  <c r="AY8" i="2"/>
  <c r="C9" i="2"/>
  <c r="D9" i="2"/>
  <c r="E9" i="2"/>
  <c r="F9" i="2"/>
  <c r="G9" i="2"/>
  <c r="H9" i="2"/>
  <c r="I9" i="2"/>
  <c r="J9" i="2"/>
  <c r="K9" i="2"/>
  <c r="L9" i="2"/>
  <c r="M9" i="2"/>
  <c r="N9" i="2"/>
  <c r="O9" i="2"/>
  <c r="P9" i="2"/>
  <c r="Q9" i="2"/>
  <c r="R9" i="2"/>
  <c r="S9" i="2"/>
  <c r="T9" i="2"/>
  <c r="U9" i="2"/>
  <c r="V9" i="2"/>
  <c r="W9" i="2"/>
  <c r="X9" i="2"/>
  <c r="Y9" i="2"/>
  <c r="Z9" i="2"/>
  <c r="AA9" i="2"/>
  <c r="AB9" i="2"/>
  <c r="AC9" i="2"/>
  <c r="AD9" i="2"/>
  <c r="AE9" i="2"/>
  <c r="AF9" i="2"/>
  <c r="AG9" i="2"/>
  <c r="AH9" i="2"/>
  <c r="AI9" i="2"/>
  <c r="AJ9" i="2"/>
  <c r="AK9" i="2"/>
  <c r="AL9" i="2"/>
  <c r="AM9" i="2"/>
  <c r="AN9" i="2"/>
  <c r="AO9" i="2"/>
  <c r="AP9" i="2"/>
  <c r="AQ9" i="2"/>
  <c r="AR9" i="2"/>
  <c r="AS9" i="2"/>
  <c r="AT9" i="2"/>
  <c r="AU9" i="2"/>
  <c r="AV9" i="2"/>
  <c r="AW9" i="2"/>
  <c r="AX9" i="2"/>
  <c r="AY9" i="2"/>
  <c r="C10" i="2"/>
  <c r="D10" i="2"/>
  <c r="E10" i="2"/>
  <c r="F10" i="2"/>
  <c r="G10" i="2"/>
  <c r="H10" i="2"/>
  <c r="I10" i="2"/>
  <c r="J10" i="2"/>
  <c r="K10" i="2"/>
  <c r="L10" i="2"/>
  <c r="M10" i="2"/>
  <c r="N10" i="2"/>
  <c r="O10" i="2"/>
  <c r="P10" i="2"/>
  <c r="Q10" i="2"/>
  <c r="R10" i="2"/>
  <c r="S10" i="2"/>
  <c r="T10" i="2"/>
  <c r="U10" i="2"/>
  <c r="V10" i="2"/>
  <c r="W10" i="2"/>
  <c r="X10" i="2"/>
  <c r="Y10" i="2"/>
  <c r="Z10" i="2"/>
  <c r="AA10" i="2"/>
  <c r="AB10" i="2"/>
  <c r="AC10" i="2"/>
  <c r="AD10" i="2"/>
  <c r="AE10" i="2"/>
  <c r="AF10" i="2"/>
  <c r="AG10" i="2"/>
  <c r="AH10" i="2"/>
  <c r="AI10" i="2"/>
  <c r="AJ10" i="2"/>
  <c r="AK10" i="2"/>
  <c r="AL10" i="2"/>
  <c r="AM10" i="2"/>
  <c r="AN10" i="2"/>
  <c r="AO10" i="2"/>
  <c r="AP10" i="2"/>
  <c r="AQ10" i="2"/>
  <c r="AR10" i="2"/>
  <c r="AS10" i="2"/>
  <c r="AT10" i="2"/>
  <c r="AU10" i="2"/>
  <c r="AV10" i="2"/>
  <c r="AW10" i="2"/>
  <c r="AX10" i="2"/>
  <c r="AY10" i="2"/>
  <c r="C11" i="2"/>
  <c r="D11" i="2"/>
  <c r="E11" i="2"/>
  <c r="F11" i="2"/>
  <c r="G11" i="2"/>
  <c r="H11" i="2"/>
  <c r="I11" i="2"/>
  <c r="J11" i="2"/>
  <c r="K11" i="2"/>
  <c r="L11" i="2"/>
  <c r="M11" i="2"/>
  <c r="N11" i="2"/>
  <c r="O11" i="2"/>
  <c r="P11" i="2"/>
  <c r="Q11" i="2"/>
  <c r="R11" i="2"/>
  <c r="S11" i="2"/>
  <c r="T11" i="2"/>
  <c r="U11" i="2"/>
  <c r="V11" i="2"/>
  <c r="W11" i="2"/>
  <c r="X11" i="2"/>
  <c r="Y11" i="2"/>
  <c r="Z11" i="2"/>
  <c r="AA11" i="2"/>
  <c r="AB11" i="2"/>
  <c r="AC11" i="2"/>
  <c r="AD11" i="2"/>
  <c r="AE11" i="2"/>
  <c r="AF11" i="2"/>
  <c r="AG11" i="2"/>
  <c r="AH11" i="2"/>
  <c r="AI11" i="2"/>
  <c r="AJ11" i="2"/>
  <c r="AK11" i="2"/>
  <c r="AL11" i="2"/>
  <c r="AM11" i="2"/>
  <c r="AN11" i="2"/>
  <c r="AO11" i="2"/>
  <c r="AP11" i="2"/>
  <c r="AQ11" i="2"/>
  <c r="AR11" i="2"/>
  <c r="AS11" i="2"/>
  <c r="AT11" i="2"/>
  <c r="AU11" i="2"/>
  <c r="AV11" i="2"/>
  <c r="AW11" i="2"/>
  <c r="AX11" i="2"/>
  <c r="AY11" i="2"/>
  <c r="C12" i="2"/>
  <c r="D12" i="2"/>
  <c r="E12" i="2"/>
  <c r="F12" i="2"/>
  <c r="G12" i="2"/>
  <c r="H12" i="2"/>
  <c r="I12" i="2"/>
  <c r="J12" i="2"/>
  <c r="K12" i="2"/>
  <c r="L12" i="2"/>
  <c r="M12" i="2"/>
  <c r="N12" i="2"/>
  <c r="O12" i="2"/>
  <c r="P12" i="2"/>
  <c r="Q12" i="2"/>
  <c r="R12" i="2"/>
  <c r="S12" i="2"/>
  <c r="T12" i="2"/>
  <c r="U12" i="2"/>
  <c r="V12" i="2"/>
  <c r="W12" i="2"/>
  <c r="X12" i="2"/>
  <c r="Y12" i="2"/>
  <c r="Z12" i="2"/>
  <c r="AA12" i="2"/>
  <c r="AB12" i="2"/>
  <c r="AC12" i="2"/>
  <c r="AD12" i="2"/>
  <c r="AE12" i="2"/>
  <c r="AF12" i="2"/>
  <c r="AG12" i="2"/>
  <c r="AH12" i="2"/>
  <c r="AI12" i="2"/>
  <c r="AJ12" i="2"/>
  <c r="AK12" i="2"/>
  <c r="AL12" i="2"/>
  <c r="AM12" i="2"/>
  <c r="AN12" i="2"/>
  <c r="AO12" i="2"/>
  <c r="AP12" i="2"/>
  <c r="AQ12" i="2"/>
  <c r="AR12" i="2"/>
  <c r="AS12" i="2"/>
  <c r="AT12" i="2"/>
  <c r="AU12" i="2"/>
  <c r="AV12" i="2"/>
  <c r="AW12" i="2"/>
  <c r="AX12" i="2"/>
  <c r="AY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C14" i="2"/>
  <c r="D14" i="2"/>
  <c r="E14" i="2"/>
  <c r="F14" i="2"/>
  <c r="G14" i="2"/>
  <c r="H14" i="2"/>
  <c r="I14" i="2"/>
  <c r="J14" i="2"/>
  <c r="K14" i="2"/>
  <c r="L14" i="2"/>
  <c r="M14" i="2"/>
  <c r="N14" i="2"/>
  <c r="O14" i="2"/>
  <c r="P14" i="2"/>
  <c r="Q14" i="2"/>
  <c r="R14" i="2"/>
  <c r="S14" i="2"/>
  <c r="T14" i="2"/>
  <c r="U14" i="2"/>
  <c r="V14" i="2"/>
  <c r="W14" i="2"/>
  <c r="X14" i="2"/>
  <c r="Y14" i="2"/>
  <c r="Z14" i="2"/>
  <c r="AA14" i="2"/>
  <c r="AB14" i="2"/>
  <c r="AC14" i="2"/>
  <c r="AD14" i="2"/>
  <c r="AE14" i="2"/>
  <c r="AF14" i="2"/>
  <c r="AG14" i="2"/>
  <c r="AH14" i="2"/>
  <c r="AI14" i="2"/>
  <c r="AJ14" i="2"/>
  <c r="AK14" i="2"/>
  <c r="AL14" i="2"/>
  <c r="AM14" i="2"/>
  <c r="AN14" i="2"/>
  <c r="AO14" i="2"/>
  <c r="AP14" i="2"/>
  <c r="AQ14" i="2"/>
  <c r="AR14" i="2"/>
  <c r="AS14" i="2"/>
  <c r="AT14" i="2"/>
  <c r="AU14" i="2"/>
  <c r="AV14" i="2"/>
  <c r="AW14" i="2"/>
  <c r="AX14" i="2"/>
  <c r="AY14" i="2"/>
  <c r="C15" i="2"/>
  <c r="D15" i="2"/>
  <c r="E15" i="2"/>
  <c r="F15" i="2"/>
  <c r="G15" i="2"/>
  <c r="H15" i="2"/>
  <c r="I15" i="2"/>
  <c r="J15" i="2"/>
  <c r="K15" i="2"/>
  <c r="L15" i="2"/>
  <c r="M15" i="2"/>
  <c r="N15" i="2"/>
  <c r="O15" i="2"/>
  <c r="P15" i="2"/>
  <c r="Q15" i="2"/>
  <c r="R15" i="2"/>
  <c r="S15" i="2"/>
  <c r="T15" i="2"/>
  <c r="U15" i="2"/>
  <c r="V15" i="2"/>
  <c r="W15" i="2"/>
  <c r="X15" i="2"/>
  <c r="Y15" i="2"/>
  <c r="Z15" i="2"/>
  <c r="AA15" i="2"/>
  <c r="AB15" i="2"/>
  <c r="AC15" i="2"/>
  <c r="AD15" i="2"/>
  <c r="AE15" i="2"/>
  <c r="AF15" i="2"/>
  <c r="AG15" i="2"/>
  <c r="AH15" i="2"/>
  <c r="AI15" i="2"/>
  <c r="AJ15" i="2"/>
  <c r="AK15" i="2"/>
  <c r="AL15" i="2"/>
  <c r="AM15" i="2"/>
  <c r="AN15" i="2"/>
  <c r="AO15" i="2"/>
  <c r="AP15" i="2"/>
  <c r="AQ15" i="2"/>
  <c r="AR15" i="2"/>
  <c r="AS15" i="2"/>
  <c r="AT15" i="2"/>
  <c r="AU15" i="2"/>
  <c r="AV15" i="2"/>
  <c r="AW15" i="2"/>
  <c r="AX15" i="2"/>
  <c r="AY15" i="2"/>
  <c r="C16" i="2"/>
  <c r="D16" i="2"/>
  <c r="E16" i="2"/>
  <c r="F16" i="2"/>
  <c r="G16" i="2"/>
  <c r="H16" i="2"/>
  <c r="I16" i="2"/>
  <c r="J16" i="2"/>
  <c r="K16" i="2"/>
  <c r="L16" i="2"/>
  <c r="M16" i="2"/>
  <c r="N16" i="2"/>
  <c r="O16" i="2"/>
  <c r="P16" i="2"/>
  <c r="Q16" i="2"/>
  <c r="R16" i="2"/>
  <c r="S16" i="2"/>
  <c r="T16" i="2"/>
  <c r="U16" i="2"/>
  <c r="V16" i="2"/>
  <c r="W16" i="2"/>
  <c r="X16" i="2"/>
  <c r="Y16" i="2"/>
  <c r="Z16" i="2"/>
  <c r="AA16" i="2"/>
  <c r="AB16" i="2"/>
  <c r="AC16" i="2"/>
  <c r="AD16" i="2"/>
  <c r="AE16" i="2"/>
  <c r="AF16" i="2"/>
  <c r="AG16" i="2"/>
  <c r="AH16" i="2"/>
  <c r="AI16" i="2"/>
  <c r="AJ16" i="2"/>
  <c r="AK16" i="2"/>
  <c r="AL16" i="2"/>
  <c r="AM16" i="2"/>
  <c r="AN16" i="2"/>
  <c r="AO16" i="2"/>
  <c r="AP16" i="2"/>
  <c r="AQ16" i="2"/>
  <c r="AR16" i="2"/>
  <c r="AS16" i="2"/>
  <c r="AT16" i="2"/>
  <c r="AU16" i="2"/>
  <c r="AV16" i="2"/>
  <c r="AW16" i="2"/>
  <c r="AX16" i="2"/>
  <c r="AY16" i="2"/>
  <c r="C17" i="2"/>
  <c r="D17" i="2"/>
  <c r="E17" i="2"/>
  <c r="F17" i="2"/>
  <c r="G17" i="2"/>
  <c r="H17" i="2"/>
  <c r="I17" i="2"/>
  <c r="J17" i="2"/>
  <c r="K17" i="2"/>
  <c r="L17" i="2"/>
  <c r="M17" i="2"/>
  <c r="N17" i="2"/>
  <c r="O17" i="2"/>
  <c r="P17" i="2"/>
  <c r="Q17" i="2"/>
  <c r="R17" i="2"/>
  <c r="S17" i="2"/>
  <c r="T17" i="2"/>
  <c r="U17" i="2"/>
  <c r="V17" i="2"/>
  <c r="W17" i="2"/>
  <c r="X17" i="2"/>
  <c r="Y17" i="2"/>
  <c r="Z17" i="2"/>
  <c r="AA17" i="2"/>
  <c r="AB17" i="2"/>
  <c r="AC17" i="2"/>
  <c r="AD17" i="2"/>
  <c r="AE17" i="2"/>
  <c r="AF17" i="2"/>
  <c r="AG17" i="2"/>
  <c r="AH17" i="2"/>
  <c r="AI17" i="2"/>
  <c r="AJ17" i="2"/>
  <c r="AK17" i="2"/>
  <c r="AL17" i="2"/>
  <c r="AM17" i="2"/>
  <c r="AN17" i="2"/>
  <c r="AO17" i="2"/>
  <c r="AP17" i="2"/>
  <c r="AQ17" i="2"/>
  <c r="AR17" i="2"/>
  <c r="AS17" i="2"/>
  <c r="AT17" i="2"/>
  <c r="AU17" i="2"/>
  <c r="AV17" i="2"/>
  <c r="AW17" i="2"/>
  <c r="AX17" i="2"/>
  <c r="AY17" i="2"/>
  <c r="C18" i="2"/>
  <c r="D18" i="2"/>
  <c r="E18" i="2"/>
  <c r="F18" i="2"/>
  <c r="G18" i="2"/>
  <c r="H18" i="2"/>
  <c r="I18" i="2"/>
  <c r="J18" i="2"/>
  <c r="K18" i="2"/>
  <c r="L18" i="2"/>
  <c r="M18" i="2"/>
  <c r="N18" i="2"/>
  <c r="O18" i="2"/>
  <c r="P18" i="2"/>
  <c r="Q18" i="2"/>
  <c r="R18" i="2"/>
  <c r="S18" i="2"/>
  <c r="T18" i="2"/>
  <c r="U18" i="2"/>
  <c r="V18" i="2"/>
  <c r="W18" i="2"/>
  <c r="X18" i="2"/>
  <c r="Y18" i="2"/>
  <c r="Z18" i="2"/>
  <c r="AA18" i="2"/>
  <c r="AB18" i="2"/>
  <c r="AC18" i="2"/>
  <c r="AD18" i="2"/>
  <c r="AE18" i="2"/>
  <c r="AF18" i="2"/>
  <c r="AG18" i="2"/>
  <c r="AH18" i="2"/>
  <c r="AI18" i="2"/>
  <c r="AJ18" i="2"/>
  <c r="AK18" i="2"/>
  <c r="AL18" i="2"/>
  <c r="AM18" i="2"/>
  <c r="AN18" i="2"/>
  <c r="AO18" i="2"/>
  <c r="AP18" i="2"/>
  <c r="AQ18" i="2"/>
  <c r="AR18" i="2"/>
  <c r="AS18" i="2"/>
  <c r="AT18" i="2"/>
  <c r="AU18" i="2"/>
  <c r="AV18" i="2"/>
  <c r="AW18" i="2"/>
  <c r="AX18" i="2"/>
  <c r="AY18" i="2"/>
  <c r="C19" i="2"/>
  <c r="D19" i="2"/>
  <c r="E19" i="2"/>
  <c r="F19" i="2"/>
  <c r="G19" i="2"/>
  <c r="H19" i="2"/>
  <c r="I19" i="2"/>
  <c r="J19" i="2"/>
  <c r="K19" i="2"/>
  <c r="L19" i="2"/>
  <c r="M19" i="2"/>
  <c r="N19" i="2"/>
  <c r="O19" i="2"/>
  <c r="P19" i="2"/>
  <c r="Q19" i="2"/>
  <c r="R19" i="2"/>
  <c r="S19" i="2"/>
  <c r="T19" i="2"/>
  <c r="U19" i="2"/>
  <c r="V19" i="2"/>
  <c r="W19" i="2"/>
  <c r="X19" i="2"/>
  <c r="Y19" i="2"/>
  <c r="Z19" i="2"/>
  <c r="AA19" i="2"/>
  <c r="AB19" i="2"/>
  <c r="AC19" i="2"/>
  <c r="AD19" i="2"/>
  <c r="AE19" i="2"/>
  <c r="AF19" i="2"/>
  <c r="AG19" i="2"/>
  <c r="AH19" i="2"/>
  <c r="AI19" i="2"/>
  <c r="AJ19" i="2"/>
  <c r="AK19" i="2"/>
  <c r="AL19" i="2"/>
  <c r="AM19" i="2"/>
  <c r="AN19" i="2"/>
  <c r="AO19" i="2"/>
  <c r="AP19" i="2"/>
  <c r="AQ19" i="2"/>
  <c r="AR19" i="2"/>
  <c r="AS19" i="2"/>
  <c r="AT19" i="2"/>
  <c r="AU19" i="2"/>
  <c r="AV19" i="2"/>
  <c r="AW19" i="2"/>
  <c r="AX19" i="2"/>
  <c r="AY19" i="2"/>
  <c r="C20" i="2"/>
  <c r="D20" i="2"/>
  <c r="E20" i="2"/>
  <c r="F20" i="2"/>
  <c r="G20" i="2"/>
  <c r="H20" i="2"/>
  <c r="I20" i="2"/>
  <c r="J20" i="2"/>
  <c r="K20" i="2"/>
  <c r="L20" i="2"/>
  <c r="M20" i="2"/>
  <c r="N20" i="2"/>
  <c r="O20" i="2"/>
  <c r="P20" i="2"/>
  <c r="Q20" i="2"/>
  <c r="R20" i="2"/>
  <c r="S20" i="2"/>
  <c r="T20" i="2"/>
  <c r="U20" i="2"/>
  <c r="V20" i="2"/>
  <c r="W20" i="2"/>
  <c r="X20" i="2"/>
  <c r="Y20" i="2"/>
  <c r="Z20" i="2"/>
  <c r="AA20" i="2"/>
  <c r="AB20" i="2"/>
  <c r="AC20" i="2"/>
  <c r="AD20" i="2"/>
  <c r="AE20" i="2"/>
  <c r="AF20" i="2"/>
  <c r="AG20" i="2"/>
  <c r="AH20" i="2"/>
  <c r="AI20" i="2"/>
  <c r="AJ20" i="2"/>
  <c r="AK20" i="2"/>
  <c r="AL20" i="2"/>
  <c r="AM20" i="2"/>
  <c r="AN20" i="2"/>
  <c r="AO20" i="2"/>
  <c r="AP20" i="2"/>
  <c r="AQ20" i="2"/>
  <c r="AR20" i="2"/>
  <c r="AS20" i="2"/>
  <c r="AT20" i="2"/>
  <c r="AU20" i="2"/>
  <c r="AV20" i="2"/>
  <c r="AW20" i="2"/>
  <c r="AX20" i="2"/>
  <c r="AY20" i="2"/>
  <c r="C21" i="2"/>
  <c r="D21" i="2"/>
  <c r="E21" i="2"/>
  <c r="F21" i="2"/>
  <c r="G21" i="2"/>
  <c r="H21" i="2"/>
  <c r="I21" i="2"/>
  <c r="J21" i="2"/>
  <c r="K21" i="2"/>
  <c r="L21" i="2"/>
  <c r="M21" i="2"/>
  <c r="N21" i="2"/>
  <c r="O21" i="2"/>
  <c r="P21" i="2"/>
  <c r="Q21" i="2"/>
  <c r="R21" i="2"/>
  <c r="S21" i="2"/>
  <c r="T21" i="2"/>
  <c r="U21" i="2"/>
  <c r="V21" i="2"/>
  <c r="W21" i="2"/>
  <c r="X21" i="2"/>
  <c r="Y21" i="2"/>
  <c r="Z21" i="2"/>
  <c r="AA21" i="2"/>
  <c r="AB21" i="2"/>
  <c r="AC21" i="2"/>
  <c r="AD21" i="2"/>
  <c r="AE21" i="2"/>
  <c r="AF21" i="2"/>
  <c r="AG21" i="2"/>
  <c r="AH21" i="2"/>
  <c r="AI21" i="2"/>
  <c r="AJ21" i="2"/>
  <c r="AK21" i="2"/>
  <c r="AL21" i="2"/>
  <c r="AM21" i="2"/>
  <c r="AN21" i="2"/>
  <c r="AO21" i="2"/>
  <c r="AP21" i="2"/>
  <c r="AQ21" i="2"/>
  <c r="AR21" i="2"/>
  <c r="AS21" i="2"/>
  <c r="AT21" i="2"/>
  <c r="AU21" i="2"/>
  <c r="AV21" i="2"/>
  <c r="AW21" i="2"/>
  <c r="AX21" i="2"/>
  <c r="AY21" i="2"/>
  <c r="C22" i="2"/>
  <c r="D22" i="2"/>
  <c r="E22" i="2"/>
  <c r="F22" i="2"/>
  <c r="G22" i="2"/>
  <c r="H22" i="2"/>
  <c r="I22" i="2"/>
  <c r="J22" i="2"/>
  <c r="K22" i="2"/>
  <c r="L22" i="2"/>
  <c r="M22" i="2"/>
  <c r="N22" i="2"/>
  <c r="O22" i="2"/>
  <c r="P22" i="2"/>
  <c r="Q22" i="2"/>
  <c r="R22" i="2"/>
  <c r="S22" i="2"/>
  <c r="T22" i="2"/>
  <c r="U22" i="2"/>
  <c r="V22" i="2"/>
  <c r="W22" i="2"/>
  <c r="X22" i="2"/>
  <c r="Y22" i="2"/>
  <c r="Z22" i="2"/>
  <c r="AA22" i="2"/>
  <c r="AB22" i="2"/>
  <c r="AC22" i="2"/>
  <c r="AD22" i="2"/>
  <c r="AE22" i="2"/>
  <c r="AF22" i="2"/>
  <c r="AG22" i="2"/>
  <c r="AH22" i="2"/>
  <c r="AI22" i="2"/>
  <c r="AJ22" i="2"/>
  <c r="AK22" i="2"/>
  <c r="AL22" i="2"/>
  <c r="AM22" i="2"/>
  <c r="AN22" i="2"/>
  <c r="AO22" i="2"/>
  <c r="AP22" i="2"/>
  <c r="AQ22" i="2"/>
  <c r="AR22" i="2"/>
  <c r="AS22" i="2"/>
  <c r="AT22" i="2"/>
  <c r="AU22" i="2"/>
  <c r="AV22" i="2"/>
  <c r="AW22" i="2"/>
  <c r="AX22" i="2"/>
  <c r="AY22" i="2"/>
  <c r="C23" i="2"/>
  <c r="D23" i="2"/>
  <c r="E23" i="2"/>
  <c r="F23" i="2"/>
  <c r="G23" i="2"/>
  <c r="H23" i="2"/>
  <c r="I23" i="2"/>
  <c r="J23" i="2"/>
  <c r="K23" i="2"/>
  <c r="L23" i="2"/>
  <c r="M23" i="2"/>
  <c r="N23" i="2"/>
  <c r="O23" i="2"/>
  <c r="P23" i="2"/>
  <c r="Q23" i="2"/>
  <c r="R23" i="2"/>
  <c r="S23" i="2"/>
  <c r="T23" i="2"/>
  <c r="U23" i="2"/>
  <c r="V23" i="2"/>
  <c r="W23" i="2"/>
  <c r="X23" i="2"/>
  <c r="Y23" i="2"/>
  <c r="Z23" i="2"/>
  <c r="AA23" i="2"/>
  <c r="AB23" i="2"/>
  <c r="AC23" i="2"/>
  <c r="AD23" i="2"/>
  <c r="AE23" i="2"/>
  <c r="AF23" i="2"/>
  <c r="AG23" i="2"/>
  <c r="AH23" i="2"/>
  <c r="AI23" i="2"/>
  <c r="AJ23" i="2"/>
  <c r="AK23" i="2"/>
  <c r="AL23" i="2"/>
  <c r="AM23" i="2"/>
  <c r="AN23" i="2"/>
  <c r="AO23" i="2"/>
  <c r="AP23" i="2"/>
  <c r="AQ23" i="2"/>
  <c r="AR23" i="2"/>
  <c r="AS23" i="2"/>
  <c r="AT23" i="2"/>
  <c r="AU23" i="2"/>
  <c r="AV23" i="2"/>
  <c r="AW23" i="2"/>
  <c r="AX23" i="2"/>
  <c r="AY23" i="2"/>
  <c r="C24" i="2"/>
  <c r="D24" i="2"/>
  <c r="E24" i="2"/>
  <c r="F24" i="2"/>
  <c r="G24" i="2"/>
  <c r="H24" i="2"/>
  <c r="I24" i="2"/>
  <c r="J24" i="2"/>
  <c r="K24" i="2"/>
  <c r="L24" i="2"/>
  <c r="M24" i="2"/>
  <c r="N24" i="2"/>
  <c r="O24" i="2"/>
  <c r="P24" i="2"/>
  <c r="Q24" i="2"/>
  <c r="R24" i="2"/>
  <c r="S24" i="2"/>
  <c r="T24" i="2"/>
  <c r="U24" i="2"/>
  <c r="V24" i="2"/>
  <c r="W24" i="2"/>
  <c r="X24" i="2"/>
  <c r="Y24" i="2"/>
  <c r="Z24" i="2"/>
  <c r="AA24" i="2"/>
  <c r="AB24" i="2"/>
  <c r="AC24" i="2"/>
  <c r="AD24" i="2"/>
  <c r="AE24" i="2"/>
  <c r="AF24" i="2"/>
  <c r="AG24" i="2"/>
  <c r="AH24" i="2"/>
  <c r="AI24" i="2"/>
  <c r="AJ24" i="2"/>
  <c r="AK24" i="2"/>
  <c r="AL24" i="2"/>
  <c r="AM24" i="2"/>
  <c r="AN24" i="2"/>
  <c r="AO24" i="2"/>
  <c r="AP24" i="2"/>
  <c r="AQ24" i="2"/>
  <c r="AR24" i="2"/>
  <c r="AS24" i="2"/>
  <c r="AT24" i="2"/>
  <c r="AU24" i="2"/>
  <c r="AV24" i="2"/>
  <c r="AW24" i="2"/>
  <c r="AX24" i="2"/>
  <c r="AY24" i="2"/>
  <c r="C25" i="2"/>
  <c r="D25" i="2"/>
  <c r="E25" i="2"/>
  <c r="F25" i="2"/>
  <c r="G25" i="2"/>
  <c r="H25" i="2"/>
  <c r="I25" i="2"/>
  <c r="J25" i="2"/>
  <c r="K25" i="2"/>
  <c r="L25" i="2"/>
  <c r="M25" i="2"/>
  <c r="N25" i="2"/>
  <c r="O25" i="2"/>
  <c r="P25" i="2"/>
  <c r="Q25" i="2"/>
  <c r="R25" i="2"/>
  <c r="S25" i="2"/>
  <c r="T25" i="2"/>
  <c r="U25" i="2"/>
  <c r="V25" i="2"/>
  <c r="W25" i="2"/>
  <c r="X25" i="2"/>
  <c r="Y25" i="2"/>
  <c r="Z25" i="2"/>
  <c r="AA25" i="2"/>
  <c r="AB25" i="2"/>
  <c r="AC25" i="2"/>
  <c r="AD25" i="2"/>
  <c r="AE25" i="2"/>
  <c r="AF25" i="2"/>
  <c r="AG25" i="2"/>
  <c r="AH25" i="2"/>
  <c r="AI25" i="2"/>
  <c r="AJ25" i="2"/>
  <c r="AK25" i="2"/>
  <c r="AL25" i="2"/>
  <c r="AM25" i="2"/>
  <c r="AN25" i="2"/>
  <c r="AO25" i="2"/>
  <c r="AP25" i="2"/>
  <c r="AQ25" i="2"/>
  <c r="AR25" i="2"/>
  <c r="AS25" i="2"/>
  <c r="AT25" i="2"/>
  <c r="AU25" i="2"/>
  <c r="AV25" i="2"/>
  <c r="AW25" i="2"/>
  <c r="AX25" i="2"/>
  <c r="AY25" i="2"/>
  <c r="C26" i="2"/>
  <c r="D26" i="2"/>
  <c r="E26" i="2"/>
  <c r="F26" i="2"/>
  <c r="G26" i="2"/>
  <c r="H26" i="2"/>
  <c r="I26" i="2"/>
  <c r="J26" i="2"/>
  <c r="K26" i="2"/>
  <c r="L26" i="2"/>
  <c r="M26" i="2"/>
  <c r="N26" i="2"/>
  <c r="O26" i="2"/>
  <c r="P26" i="2"/>
  <c r="Q26" i="2"/>
  <c r="R26" i="2"/>
  <c r="S26" i="2"/>
  <c r="T26" i="2"/>
  <c r="U26" i="2"/>
  <c r="V26" i="2"/>
  <c r="W26" i="2"/>
  <c r="X26" i="2"/>
  <c r="Y26" i="2"/>
  <c r="Z26" i="2"/>
  <c r="AA26" i="2"/>
  <c r="AB26" i="2"/>
  <c r="AC26" i="2"/>
  <c r="AD26" i="2"/>
  <c r="AE26" i="2"/>
  <c r="AF26" i="2"/>
  <c r="AG26" i="2"/>
  <c r="AH26" i="2"/>
  <c r="AI26" i="2"/>
  <c r="AJ26" i="2"/>
  <c r="AK26" i="2"/>
  <c r="AL26" i="2"/>
  <c r="AM26" i="2"/>
  <c r="AN26" i="2"/>
  <c r="AO26" i="2"/>
  <c r="AP26" i="2"/>
  <c r="AQ26" i="2"/>
  <c r="AR26" i="2"/>
  <c r="AS26" i="2"/>
  <c r="AT26" i="2"/>
  <c r="AU26" i="2"/>
  <c r="AV26" i="2"/>
  <c r="AW26" i="2"/>
  <c r="AX26" i="2"/>
  <c r="AY26" i="2"/>
  <c r="C27" i="2"/>
  <c r="D27" i="2"/>
  <c r="E27" i="2"/>
  <c r="F27" i="2"/>
  <c r="G27" i="2"/>
  <c r="H27" i="2"/>
  <c r="I27" i="2"/>
  <c r="J27" i="2"/>
  <c r="K27" i="2"/>
  <c r="L27" i="2"/>
  <c r="M27" i="2"/>
  <c r="N27" i="2"/>
  <c r="O27" i="2"/>
  <c r="P27" i="2"/>
  <c r="Q27" i="2"/>
  <c r="R27" i="2"/>
  <c r="S27" i="2"/>
  <c r="T27" i="2"/>
  <c r="U27" i="2"/>
  <c r="V27" i="2"/>
  <c r="W27" i="2"/>
  <c r="X27" i="2"/>
  <c r="Y27" i="2"/>
  <c r="Z27" i="2"/>
  <c r="AA27" i="2"/>
  <c r="AB27" i="2"/>
  <c r="AC27" i="2"/>
  <c r="AD27" i="2"/>
  <c r="AE27" i="2"/>
  <c r="AF27" i="2"/>
  <c r="AG27" i="2"/>
  <c r="AH27" i="2"/>
  <c r="AI27" i="2"/>
  <c r="AJ27" i="2"/>
  <c r="AK27" i="2"/>
  <c r="AL27" i="2"/>
  <c r="AM27" i="2"/>
  <c r="AN27" i="2"/>
  <c r="AO27" i="2"/>
  <c r="AP27" i="2"/>
  <c r="AQ27" i="2"/>
  <c r="AR27" i="2"/>
  <c r="AS27" i="2"/>
  <c r="AT27" i="2"/>
  <c r="AU27" i="2"/>
  <c r="AV27" i="2"/>
  <c r="AW27" i="2"/>
  <c r="AX27" i="2"/>
  <c r="AY27" i="2"/>
  <c r="C28" i="2"/>
  <c r="D28" i="2"/>
  <c r="E28" i="2"/>
  <c r="F28" i="2"/>
  <c r="G28" i="2"/>
  <c r="H28" i="2"/>
  <c r="I28" i="2"/>
  <c r="J28" i="2"/>
  <c r="K28" i="2"/>
  <c r="L28" i="2"/>
  <c r="M28" i="2"/>
  <c r="N28" i="2"/>
  <c r="O28" i="2"/>
  <c r="P28" i="2"/>
  <c r="Q28" i="2"/>
  <c r="R28" i="2"/>
  <c r="S28" i="2"/>
  <c r="T28" i="2"/>
  <c r="U28" i="2"/>
  <c r="V28" i="2"/>
  <c r="W28" i="2"/>
  <c r="X28" i="2"/>
  <c r="Y28" i="2"/>
  <c r="Z28" i="2"/>
  <c r="AA28" i="2"/>
  <c r="AB28" i="2"/>
  <c r="AC28" i="2"/>
  <c r="AD28" i="2"/>
  <c r="AE28" i="2"/>
  <c r="AF28" i="2"/>
  <c r="AG28" i="2"/>
  <c r="AH28" i="2"/>
  <c r="AI28" i="2"/>
  <c r="AJ28" i="2"/>
  <c r="AK28" i="2"/>
  <c r="AL28" i="2"/>
  <c r="AM28" i="2"/>
  <c r="AN28" i="2"/>
  <c r="AO28" i="2"/>
  <c r="AP28" i="2"/>
  <c r="AQ28" i="2"/>
  <c r="AR28" i="2"/>
  <c r="AS28" i="2"/>
  <c r="AT28" i="2"/>
  <c r="AU28" i="2"/>
  <c r="AV28" i="2"/>
  <c r="AW28" i="2"/>
  <c r="AX28" i="2"/>
  <c r="AY28" i="2"/>
  <c r="C29" i="2"/>
  <c r="D29" i="2"/>
  <c r="E29" i="2"/>
  <c r="F29" i="2"/>
  <c r="G29" i="2"/>
  <c r="H29" i="2"/>
  <c r="I29" i="2"/>
  <c r="J29" i="2"/>
  <c r="K29" i="2"/>
  <c r="L29" i="2"/>
  <c r="M29" i="2"/>
  <c r="N29" i="2"/>
  <c r="O29" i="2"/>
  <c r="P29" i="2"/>
  <c r="Q29" i="2"/>
  <c r="R29" i="2"/>
  <c r="S29" i="2"/>
  <c r="T29" i="2"/>
  <c r="U29" i="2"/>
  <c r="V29" i="2"/>
  <c r="W29" i="2"/>
  <c r="X29" i="2"/>
  <c r="Y29" i="2"/>
  <c r="Z29" i="2"/>
  <c r="AA29" i="2"/>
  <c r="AB29" i="2"/>
  <c r="AC29" i="2"/>
  <c r="AD29" i="2"/>
  <c r="AE29" i="2"/>
  <c r="AF29" i="2"/>
  <c r="AG29" i="2"/>
  <c r="AH29" i="2"/>
  <c r="AI29" i="2"/>
  <c r="AJ29" i="2"/>
  <c r="AK29" i="2"/>
  <c r="AL29" i="2"/>
  <c r="AM29" i="2"/>
  <c r="AN29" i="2"/>
  <c r="AO29" i="2"/>
  <c r="AP29" i="2"/>
  <c r="AQ29" i="2"/>
  <c r="AR29" i="2"/>
  <c r="AS29" i="2"/>
  <c r="AT29" i="2"/>
  <c r="AU29" i="2"/>
  <c r="AV29" i="2"/>
  <c r="AW29" i="2"/>
  <c r="AX29" i="2"/>
  <c r="AY29" i="2"/>
  <c r="C30" i="2"/>
  <c r="D30" i="2"/>
  <c r="E30" i="2"/>
  <c r="F30" i="2"/>
  <c r="G30" i="2"/>
  <c r="H30" i="2"/>
  <c r="I30" i="2"/>
  <c r="J30" i="2"/>
  <c r="K30" i="2"/>
  <c r="L30" i="2"/>
  <c r="M30" i="2"/>
  <c r="N30" i="2"/>
  <c r="O30" i="2"/>
  <c r="P30" i="2"/>
  <c r="Q30" i="2"/>
  <c r="R30" i="2"/>
  <c r="S30" i="2"/>
  <c r="T30" i="2"/>
  <c r="U30" i="2"/>
  <c r="V30" i="2"/>
  <c r="W30" i="2"/>
  <c r="X30" i="2"/>
  <c r="Y30" i="2"/>
  <c r="Z30" i="2"/>
  <c r="AA30" i="2"/>
  <c r="AB30" i="2"/>
  <c r="AC30" i="2"/>
  <c r="AD30" i="2"/>
  <c r="AE30" i="2"/>
  <c r="AF30" i="2"/>
  <c r="AG30" i="2"/>
  <c r="AH30" i="2"/>
  <c r="AI30" i="2"/>
  <c r="AJ30" i="2"/>
  <c r="AK30" i="2"/>
  <c r="AL30" i="2"/>
  <c r="AM30" i="2"/>
  <c r="AN30" i="2"/>
  <c r="AO30" i="2"/>
  <c r="AP30" i="2"/>
  <c r="AQ30" i="2"/>
  <c r="AR30" i="2"/>
  <c r="AS30" i="2"/>
  <c r="AT30" i="2"/>
  <c r="AU30" i="2"/>
  <c r="AV30" i="2"/>
  <c r="AW30" i="2"/>
  <c r="AX30" i="2"/>
  <c r="AY30" i="2"/>
  <c r="C31" i="2"/>
  <c r="D31" i="2"/>
  <c r="E31" i="2"/>
  <c r="F31" i="2"/>
  <c r="G31" i="2"/>
  <c r="H31" i="2"/>
  <c r="I31" i="2"/>
  <c r="J31" i="2"/>
  <c r="K31" i="2"/>
  <c r="L31" i="2"/>
  <c r="M31" i="2"/>
  <c r="N31" i="2"/>
  <c r="O31" i="2"/>
  <c r="P31" i="2"/>
  <c r="Q31" i="2"/>
  <c r="R31" i="2"/>
  <c r="S31" i="2"/>
  <c r="T31" i="2"/>
  <c r="U31" i="2"/>
  <c r="V31" i="2"/>
  <c r="W31" i="2"/>
  <c r="X31" i="2"/>
  <c r="Y31" i="2"/>
  <c r="Z31" i="2"/>
  <c r="AA31" i="2"/>
  <c r="AB31" i="2"/>
  <c r="AC31" i="2"/>
  <c r="AD31" i="2"/>
  <c r="AE31" i="2"/>
  <c r="AF31" i="2"/>
  <c r="AG31" i="2"/>
  <c r="AH31" i="2"/>
  <c r="AI31" i="2"/>
  <c r="AJ31" i="2"/>
  <c r="AK31" i="2"/>
  <c r="AL31" i="2"/>
  <c r="AM31" i="2"/>
  <c r="AN31" i="2"/>
  <c r="AO31" i="2"/>
  <c r="AP31" i="2"/>
  <c r="AQ31" i="2"/>
  <c r="AR31" i="2"/>
  <c r="AS31" i="2"/>
  <c r="AT31" i="2"/>
  <c r="AU31" i="2"/>
  <c r="AV31" i="2"/>
  <c r="AW31" i="2"/>
  <c r="AX31" i="2"/>
  <c r="AY31" i="2"/>
  <c r="C32" i="2"/>
  <c r="D32" i="2"/>
  <c r="E32" i="2"/>
  <c r="F32" i="2"/>
  <c r="G32" i="2"/>
  <c r="H32" i="2"/>
  <c r="I32" i="2"/>
  <c r="J32" i="2"/>
  <c r="K32" i="2"/>
  <c r="L32" i="2"/>
  <c r="M32" i="2"/>
  <c r="N32" i="2"/>
  <c r="O32" i="2"/>
  <c r="P32" i="2"/>
  <c r="Q32" i="2"/>
  <c r="R32" i="2"/>
  <c r="S32" i="2"/>
  <c r="T32" i="2"/>
  <c r="U32" i="2"/>
  <c r="V32" i="2"/>
  <c r="W32" i="2"/>
  <c r="X32" i="2"/>
  <c r="Y32" i="2"/>
  <c r="Z32" i="2"/>
  <c r="AA32" i="2"/>
  <c r="AB32" i="2"/>
  <c r="AC32" i="2"/>
  <c r="AD32" i="2"/>
  <c r="AE32" i="2"/>
  <c r="AF32" i="2"/>
  <c r="AG32" i="2"/>
  <c r="AH32" i="2"/>
  <c r="AI32" i="2"/>
  <c r="AJ32" i="2"/>
  <c r="AK32" i="2"/>
  <c r="AL32" i="2"/>
  <c r="AM32" i="2"/>
  <c r="AN32" i="2"/>
  <c r="AO32" i="2"/>
  <c r="AP32" i="2"/>
  <c r="AQ32" i="2"/>
  <c r="AR32" i="2"/>
  <c r="AS32" i="2"/>
  <c r="AT32" i="2"/>
  <c r="AU32" i="2"/>
  <c r="AV32" i="2"/>
  <c r="AW32" i="2"/>
  <c r="AX32" i="2"/>
  <c r="AY32" i="2"/>
  <c r="C33" i="2"/>
  <c r="D33" i="2"/>
  <c r="E33" i="2"/>
  <c r="F33" i="2"/>
  <c r="G33" i="2"/>
  <c r="H33" i="2"/>
  <c r="I33" i="2"/>
  <c r="J33" i="2"/>
  <c r="K33" i="2"/>
  <c r="L33" i="2"/>
  <c r="M33" i="2"/>
  <c r="N33" i="2"/>
  <c r="O33" i="2"/>
  <c r="P33" i="2"/>
  <c r="Q33" i="2"/>
  <c r="R33" i="2"/>
  <c r="S33" i="2"/>
  <c r="T33" i="2"/>
  <c r="U33" i="2"/>
  <c r="V33" i="2"/>
  <c r="W33" i="2"/>
  <c r="X33" i="2"/>
  <c r="Y33" i="2"/>
  <c r="Z33" i="2"/>
  <c r="AA33" i="2"/>
  <c r="AB33" i="2"/>
  <c r="AC33" i="2"/>
  <c r="AD33" i="2"/>
  <c r="AE33" i="2"/>
  <c r="AF33" i="2"/>
  <c r="AG33" i="2"/>
  <c r="AH33" i="2"/>
  <c r="AI33" i="2"/>
  <c r="AJ33" i="2"/>
  <c r="AK33" i="2"/>
  <c r="AL33" i="2"/>
  <c r="AM33" i="2"/>
  <c r="AN33" i="2"/>
  <c r="AO33" i="2"/>
  <c r="AP33" i="2"/>
  <c r="AQ33" i="2"/>
  <c r="AR33" i="2"/>
  <c r="AS33" i="2"/>
  <c r="AT33" i="2"/>
  <c r="AU33" i="2"/>
  <c r="AV33" i="2"/>
  <c r="AW33" i="2"/>
  <c r="AX33" i="2"/>
  <c r="AY33" i="2"/>
  <c r="C34" i="2"/>
  <c r="D34" i="2"/>
  <c r="E34" i="2"/>
  <c r="F34" i="2"/>
  <c r="G34" i="2"/>
  <c r="H34" i="2"/>
  <c r="I34" i="2"/>
  <c r="J34" i="2"/>
  <c r="K34" i="2"/>
  <c r="L34" i="2"/>
  <c r="M34" i="2"/>
  <c r="N34" i="2"/>
  <c r="O34" i="2"/>
  <c r="P34" i="2"/>
  <c r="Q34" i="2"/>
  <c r="R34" i="2"/>
  <c r="S34" i="2"/>
  <c r="T34" i="2"/>
  <c r="U34" i="2"/>
  <c r="V34" i="2"/>
  <c r="W34" i="2"/>
  <c r="X34" i="2"/>
  <c r="Y34" i="2"/>
  <c r="Z34" i="2"/>
  <c r="AA34" i="2"/>
  <c r="AB34" i="2"/>
  <c r="AC34" i="2"/>
  <c r="AD34" i="2"/>
  <c r="AE34" i="2"/>
  <c r="AF34" i="2"/>
  <c r="AG34" i="2"/>
  <c r="AH34" i="2"/>
  <c r="AI34" i="2"/>
  <c r="AJ34" i="2"/>
  <c r="AK34" i="2"/>
  <c r="AL34" i="2"/>
  <c r="AM34" i="2"/>
  <c r="AN34" i="2"/>
  <c r="AO34" i="2"/>
  <c r="AP34" i="2"/>
  <c r="AQ34" i="2"/>
  <c r="AR34" i="2"/>
  <c r="AS34" i="2"/>
  <c r="AT34" i="2"/>
  <c r="AU34" i="2"/>
  <c r="AV34" i="2"/>
  <c r="AW34" i="2"/>
  <c r="AX34" i="2"/>
  <c r="AY34" i="2"/>
  <c r="C35" i="2"/>
  <c r="D35" i="2"/>
  <c r="E35" i="2"/>
  <c r="F35" i="2"/>
  <c r="G35" i="2"/>
  <c r="H35" i="2"/>
  <c r="I35" i="2"/>
  <c r="J35" i="2"/>
  <c r="K35" i="2"/>
  <c r="L35" i="2"/>
  <c r="M35" i="2"/>
  <c r="N35" i="2"/>
  <c r="O35" i="2"/>
  <c r="P35" i="2"/>
  <c r="Q35" i="2"/>
  <c r="R35" i="2"/>
  <c r="S35" i="2"/>
  <c r="T35" i="2"/>
  <c r="U35" i="2"/>
  <c r="V35" i="2"/>
  <c r="W35" i="2"/>
  <c r="X35" i="2"/>
  <c r="Y35" i="2"/>
  <c r="Z35" i="2"/>
  <c r="AA35" i="2"/>
  <c r="AB35" i="2"/>
  <c r="AC35" i="2"/>
  <c r="AD35" i="2"/>
  <c r="AE35" i="2"/>
  <c r="AF35" i="2"/>
  <c r="AG35" i="2"/>
  <c r="AH35" i="2"/>
  <c r="AI35" i="2"/>
  <c r="AJ35" i="2"/>
  <c r="AK35" i="2"/>
  <c r="AL35" i="2"/>
  <c r="AM35" i="2"/>
  <c r="AN35" i="2"/>
  <c r="AO35" i="2"/>
  <c r="AP35" i="2"/>
  <c r="AQ35" i="2"/>
  <c r="AR35" i="2"/>
  <c r="AS35" i="2"/>
  <c r="AT35" i="2"/>
  <c r="AU35" i="2"/>
  <c r="AV35" i="2"/>
  <c r="AW35" i="2"/>
  <c r="AX35" i="2"/>
  <c r="AY35" i="2"/>
  <c r="C36" i="2"/>
  <c r="D36" i="2"/>
  <c r="E36" i="2"/>
  <c r="F36" i="2"/>
  <c r="G36" i="2"/>
  <c r="H36" i="2"/>
  <c r="I36" i="2"/>
  <c r="J36" i="2"/>
  <c r="K36" i="2"/>
  <c r="L36" i="2"/>
  <c r="M36" i="2"/>
  <c r="N36" i="2"/>
  <c r="O36" i="2"/>
  <c r="P36" i="2"/>
  <c r="Q36" i="2"/>
  <c r="R36" i="2"/>
  <c r="S36" i="2"/>
  <c r="T36" i="2"/>
  <c r="U36" i="2"/>
  <c r="V36" i="2"/>
  <c r="W36" i="2"/>
  <c r="X36" i="2"/>
  <c r="Y36" i="2"/>
  <c r="Z36" i="2"/>
  <c r="AA36" i="2"/>
  <c r="AB36" i="2"/>
  <c r="AC36" i="2"/>
  <c r="AD36" i="2"/>
  <c r="AE36" i="2"/>
  <c r="AF36" i="2"/>
  <c r="AG36" i="2"/>
  <c r="AH36" i="2"/>
  <c r="AI36" i="2"/>
  <c r="AJ36" i="2"/>
  <c r="AK36" i="2"/>
  <c r="AL36" i="2"/>
  <c r="AM36" i="2"/>
  <c r="AN36" i="2"/>
  <c r="AO36" i="2"/>
  <c r="AP36" i="2"/>
  <c r="AQ36" i="2"/>
  <c r="AR36" i="2"/>
  <c r="AS36" i="2"/>
  <c r="AT36" i="2"/>
  <c r="AU36" i="2"/>
  <c r="AV36" i="2"/>
  <c r="AW36" i="2"/>
  <c r="AX36" i="2"/>
  <c r="AY36" i="2"/>
  <c r="C37" i="2"/>
  <c r="D37" i="2"/>
  <c r="E37" i="2"/>
  <c r="F37" i="2"/>
  <c r="G37" i="2"/>
  <c r="H37" i="2"/>
  <c r="I37" i="2"/>
  <c r="J37" i="2"/>
  <c r="K37" i="2"/>
  <c r="L37" i="2"/>
  <c r="M37" i="2"/>
  <c r="N37" i="2"/>
  <c r="O37" i="2"/>
  <c r="P37" i="2"/>
  <c r="Q37" i="2"/>
  <c r="R37" i="2"/>
  <c r="S37" i="2"/>
  <c r="T37" i="2"/>
  <c r="U37" i="2"/>
  <c r="V37" i="2"/>
  <c r="W37" i="2"/>
  <c r="X37" i="2"/>
  <c r="Y37" i="2"/>
  <c r="Z37" i="2"/>
  <c r="AA37" i="2"/>
  <c r="AB37" i="2"/>
  <c r="AC37" i="2"/>
  <c r="AD37" i="2"/>
  <c r="AE37" i="2"/>
  <c r="AF37" i="2"/>
  <c r="AG37" i="2"/>
  <c r="AH37" i="2"/>
  <c r="AI37" i="2"/>
  <c r="AJ37" i="2"/>
  <c r="AK37" i="2"/>
  <c r="AL37" i="2"/>
  <c r="AM37" i="2"/>
  <c r="AN37" i="2"/>
  <c r="AO37" i="2"/>
  <c r="AP37" i="2"/>
  <c r="AQ37" i="2"/>
  <c r="AR37" i="2"/>
  <c r="AS37" i="2"/>
  <c r="AT37" i="2"/>
  <c r="AU37" i="2"/>
  <c r="AV37" i="2"/>
  <c r="AW37" i="2"/>
  <c r="AX37" i="2"/>
  <c r="AY37" i="2"/>
  <c r="C38" i="2"/>
  <c r="D38" i="2"/>
  <c r="E38" i="2"/>
  <c r="F38" i="2"/>
  <c r="G38" i="2"/>
  <c r="H38" i="2"/>
  <c r="I38" i="2"/>
  <c r="J38" i="2"/>
  <c r="K38" i="2"/>
  <c r="L38" i="2"/>
  <c r="M38" i="2"/>
  <c r="N38" i="2"/>
  <c r="O38" i="2"/>
  <c r="P38" i="2"/>
  <c r="Q38" i="2"/>
  <c r="R38" i="2"/>
  <c r="S38" i="2"/>
  <c r="T38" i="2"/>
  <c r="U38" i="2"/>
  <c r="V38" i="2"/>
  <c r="W38" i="2"/>
  <c r="X38" i="2"/>
  <c r="Y38" i="2"/>
  <c r="Z38" i="2"/>
  <c r="AA38" i="2"/>
  <c r="AB38" i="2"/>
  <c r="AC38" i="2"/>
  <c r="AD38" i="2"/>
  <c r="AE38" i="2"/>
  <c r="AF38" i="2"/>
  <c r="AG38" i="2"/>
  <c r="AH38" i="2"/>
  <c r="AI38" i="2"/>
  <c r="AJ38" i="2"/>
  <c r="AK38" i="2"/>
  <c r="AL38" i="2"/>
  <c r="AM38" i="2"/>
  <c r="AN38" i="2"/>
  <c r="AO38" i="2"/>
  <c r="AP38" i="2"/>
  <c r="AQ38" i="2"/>
  <c r="AR38" i="2"/>
  <c r="AS38" i="2"/>
  <c r="AT38" i="2"/>
  <c r="AU38" i="2"/>
  <c r="AV38" i="2"/>
  <c r="AW38" i="2"/>
  <c r="AX38" i="2"/>
  <c r="AY38" i="2"/>
  <c r="C39" i="2"/>
  <c r="D39" i="2"/>
  <c r="E39" i="2"/>
  <c r="F39" i="2"/>
  <c r="G39" i="2"/>
  <c r="H39" i="2"/>
  <c r="I39" i="2"/>
  <c r="J39" i="2"/>
  <c r="K39" i="2"/>
  <c r="L39" i="2"/>
  <c r="M39" i="2"/>
  <c r="N39" i="2"/>
  <c r="O39" i="2"/>
  <c r="P39" i="2"/>
  <c r="Q39" i="2"/>
  <c r="R39" i="2"/>
  <c r="S39" i="2"/>
  <c r="T39" i="2"/>
  <c r="U39" i="2"/>
  <c r="V39" i="2"/>
  <c r="W39" i="2"/>
  <c r="X39" i="2"/>
  <c r="Y39" i="2"/>
  <c r="Z39" i="2"/>
  <c r="AA39" i="2"/>
  <c r="AB39" i="2"/>
  <c r="AC39" i="2"/>
  <c r="AD39" i="2"/>
  <c r="AE39" i="2"/>
  <c r="AF39" i="2"/>
  <c r="AG39" i="2"/>
  <c r="AH39" i="2"/>
  <c r="AI39" i="2"/>
  <c r="AJ39" i="2"/>
  <c r="AK39" i="2"/>
  <c r="AL39" i="2"/>
  <c r="AM39" i="2"/>
  <c r="AN39" i="2"/>
  <c r="AO39" i="2"/>
  <c r="AP39" i="2"/>
  <c r="AQ39" i="2"/>
  <c r="AR39" i="2"/>
  <c r="AS39" i="2"/>
  <c r="AT39" i="2"/>
  <c r="AU39" i="2"/>
  <c r="AV39" i="2"/>
  <c r="AW39" i="2"/>
  <c r="AX39" i="2"/>
  <c r="AY39" i="2"/>
  <c r="C40" i="2"/>
  <c r="D40" i="2"/>
  <c r="E40" i="2"/>
  <c r="F40" i="2"/>
  <c r="G40" i="2"/>
  <c r="H40" i="2"/>
  <c r="I40" i="2"/>
  <c r="J40" i="2"/>
  <c r="K40" i="2"/>
  <c r="L40" i="2"/>
  <c r="M40" i="2"/>
  <c r="N40" i="2"/>
  <c r="O40" i="2"/>
  <c r="P40" i="2"/>
  <c r="Q40" i="2"/>
  <c r="R40" i="2"/>
  <c r="S40" i="2"/>
  <c r="T40" i="2"/>
  <c r="U40" i="2"/>
  <c r="V40" i="2"/>
  <c r="W40" i="2"/>
  <c r="X40" i="2"/>
  <c r="Y40" i="2"/>
  <c r="Z40" i="2"/>
  <c r="AA40" i="2"/>
  <c r="AB40" i="2"/>
  <c r="AC40" i="2"/>
  <c r="AD40" i="2"/>
  <c r="AE40" i="2"/>
  <c r="AF40" i="2"/>
  <c r="AG40" i="2"/>
  <c r="AH40" i="2"/>
  <c r="AI40" i="2"/>
  <c r="AJ40" i="2"/>
  <c r="AK40" i="2"/>
  <c r="AL40" i="2"/>
  <c r="AM40" i="2"/>
  <c r="AN40" i="2"/>
  <c r="AO40" i="2"/>
  <c r="AP40" i="2"/>
  <c r="AQ40" i="2"/>
  <c r="AR40" i="2"/>
  <c r="AS40" i="2"/>
  <c r="AT40" i="2"/>
  <c r="AU40" i="2"/>
  <c r="AV40" i="2"/>
  <c r="AW40" i="2"/>
  <c r="AX40" i="2"/>
  <c r="AY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D41" i="2"/>
  <c r="AE41" i="2"/>
  <c r="AF41" i="2"/>
  <c r="AG41" i="2"/>
  <c r="AH41" i="2"/>
  <c r="AI41" i="2"/>
  <c r="AJ41" i="2"/>
  <c r="AK41" i="2"/>
  <c r="AL41" i="2"/>
  <c r="AM41" i="2"/>
  <c r="AN41" i="2"/>
  <c r="AO41" i="2"/>
  <c r="AP41" i="2"/>
  <c r="AQ41" i="2"/>
  <c r="AR41" i="2"/>
  <c r="AS41" i="2"/>
  <c r="AT41" i="2"/>
  <c r="AU41" i="2"/>
  <c r="AV41" i="2"/>
  <c r="AW41" i="2"/>
  <c r="AX41" i="2"/>
  <c r="AY41" i="2"/>
  <c r="C42" i="2"/>
  <c r="D42" i="2"/>
  <c r="E42" i="2"/>
  <c r="F42" i="2"/>
  <c r="G42" i="2"/>
  <c r="H42" i="2"/>
  <c r="I42" i="2"/>
  <c r="J42" i="2"/>
  <c r="K42" i="2"/>
  <c r="L42" i="2"/>
  <c r="M42" i="2"/>
  <c r="N42" i="2"/>
  <c r="O42" i="2"/>
  <c r="P42" i="2"/>
  <c r="Q42" i="2"/>
  <c r="R42" i="2"/>
  <c r="S42" i="2"/>
  <c r="T42" i="2"/>
  <c r="U42" i="2"/>
  <c r="V42" i="2"/>
  <c r="W42" i="2"/>
  <c r="X42" i="2"/>
  <c r="Y42" i="2"/>
  <c r="Z42" i="2"/>
  <c r="AA42" i="2"/>
  <c r="AB42" i="2"/>
  <c r="AC42" i="2"/>
  <c r="AD42" i="2"/>
  <c r="AE42" i="2"/>
  <c r="AF42" i="2"/>
  <c r="AG42" i="2"/>
  <c r="AH42" i="2"/>
  <c r="AI42" i="2"/>
  <c r="AJ42" i="2"/>
  <c r="AK42" i="2"/>
  <c r="AL42" i="2"/>
  <c r="AM42" i="2"/>
  <c r="AN42" i="2"/>
  <c r="AO42" i="2"/>
  <c r="AP42" i="2"/>
  <c r="AQ42" i="2"/>
  <c r="AR42" i="2"/>
  <c r="AS42" i="2"/>
  <c r="AT42" i="2"/>
  <c r="AU42" i="2"/>
  <c r="AV42" i="2"/>
  <c r="AW42" i="2"/>
  <c r="AX42" i="2"/>
  <c r="AY42" i="2"/>
  <c r="C43" i="2"/>
  <c r="D43" i="2"/>
  <c r="E43" i="2"/>
  <c r="F43" i="2"/>
  <c r="G43" i="2"/>
  <c r="H43" i="2"/>
  <c r="I43" i="2"/>
  <c r="J43" i="2"/>
  <c r="K43" i="2"/>
  <c r="L43" i="2"/>
  <c r="M43" i="2"/>
  <c r="N43" i="2"/>
  <c r="O43" i="2"/>
  <c r="P43" i="2"/>
  <c r="Q43" i="2"/>
  <c r="R43" i="2"/>
  <c r="S43" i="2"/>
  <c r="T43" i="2"/>
  <c r="U43" i="2"/>
  <c r="V43" i="2"/>
  <c r="W43" i="2"/>
  <c r="X43" i="2"/>
  <c r="Y43" i="2"/>
  <c r="Z43" i="2"/>
  <c r="AA43" i="2"/>
  <c r="AB43" i="2"/>
  <c r="AC43" i="2"/>
  <c r="AD43" i="2"/>
  <c r="AE43" i="2"/>
  <c r="AF43" i="2"/>
  <c r="AG43" i="2"/>
  <c r="AH43" i="2"/>
  <c r="AI43" i="2"/>
  <c r="AJ43" i="2"/>
  <c r="AK43" i="2"/>
  <c r="AL43" i="2"/>
  <c r="AM43" i="2"/>
  <c r="AN43" i="2"/>
  <c r="AO43" i="2"/>
  <c r="AP43" i="2"/>
  <c r="AQ43" i="2"/>
  <c r="AR43" i="2"/>
  <c r="AS43" i="2"/>
  <c r="AT43" i="2"/>
  <c r="AU43" i="2"/>
  <c r="AV43" i="2"/>
  <c r="AW43" i="2"/>
  <c r="AX43" i="2"/>
  <c r="AY43" i="2"/>
  <c r="C44" i="2"/>
  <c r="D44" i="2"/>
  <c r="E44" i="2"/>
  <c r="F44" i="2"/>
  <c r="G44" i="2"/>
  <c r="H44" i="2"/>
  <c r="I44" i="2"/>
  <c r="J44" i="2"/>
  <c r="K44" i="2"/>
  <c r="L44" i="2"/>
  <c r="M44" i="2"/>
  <c r="N44" i="2"/>
  <c r="O44" i="2"/>
  <c r="P44" i="2"/>
  <c r="Q44" i="2"/>
  <c r="R44" i="2"/>
  <c r="S44" i="2"/>
  <c r="T44" i="2"/>
  <c r="U44" i="2"/>
  <c r="V44" i="2"/>
  <c r="W44" i="2"/>
  <c r="X44" i="2"/>
  <c r="Y44" i="2"/>
  <c r="Z44" i="2"/>
  <c r="AA44" i="2"/>
  <c r="AB44" i="2"/>
  <c r="AC44" i="2"/>
  <c r="AD44" i="2"/>
  <c r="AE44" i="2"/>
  <c r="AF44" i="2"/>
  <c r="AG44" i="2"/>
  <c r="AH44" i="2"/>
  <c r="AI44" i="2"/>
  <c r="AJ44" i="2"/>
  <c r="AK44" i="2"/>
  <c r="AL44" i="2"/>
  <c r="AM44" i="2"/>
  <c r="AN44" i="2"/>
  <c r="AO44" i="2"/>
  <c r="AP44" i="2"/>
  <c r="AQ44" i="2"/>
  <c r="AR44" i="2"/>
  <c r="AS44" i="2"/>
  <c r="AT44" i="2"/>
  <c r="AU44" i="2"/>
  <c r="AV44" i="2"/>
  <c r="AW44" i="2"/>
  <c r="AX44" i="2"/>
  <c r="AY44" i="2"/>
  <c r="C45" i="2"/>
  <c r="D45" i="2"/>
  <c r="E45" i="2"/>
  <c r="F45" i="2"/>
  <c r="G45" i="2"/>
  <c r="H45" i="2"/>
  <c r="I45" i="2"/>
  <c r="J45" i="2"/>
  <c r="K45" i="2"/>
  <c r="L45" i="2"/>
  <c r="M45" i="2"/>
  <c r="N45" i="2"/>
  <c r="O45" i="2"/>
  <c r="P45" i="2"/>
  <c r="Q45" i="2"/>
  <c r="R45" i="2"/>
  <c r="S45" i="2"/>
  <c r="T45" i="2"/>
  <c r="U45" i="2"/>
  <c r="V45" i="2"/>
  <c r="W45" i="2"/>
  <c r="X45" i="2"/>
  <c r="Y45" i="2"/>
  <c r="Z45" i="2"/>
  <c r="AA45" i="2"/>
  <c r="AB45" i="2"/>
  <c r="AC45" i="2"/>
  <c r="AD45" i="2"/>
  <c r="AE45" i="2"/>
  <c r="AF45" i="2"/>
  <c r="AG45" i="2"/>
  <c r="AH45" i="2"/>
  <c r="AI45" i="2"/>
  <c r="AJ45" i="2"/>
  <c r="AK45" i="2"/>
  <c r="AL45" i="2"/>
  <c r="AM45" i="2"/>
  <c r="AN45" i="2"/>
  <c r="AO45" i="2"/>
  <c r="AP45" i="2"/>
  <c r="AQ45" i="2"/>
  <c r="AR45" i="2"/>
  <c r="AS45" i="2"/>
  <c r="AT45" i="2"/>
  <c r="AU45" i="2"/>
  <c r="AV45" i="2"/>
  <c r="AW45" i="2"/>
  <c r="AX45" i="2"/>
  <c r="AY45" i="2"/>
  <c r="C46" i="2"/>
  <c r="D46" i="2"/>
  <c r="E46" i="2"/>
  <c r="F46" i="2"/>
  <c r="G46" i="2"/>
  <c r="H46" i="2"/>
  <c r="I46" i="2"/>
  <c r="J46" i="2"/>
  <c r="K46" i="2"/>
  <c r="L46" i="2"/>
  <c r="M46" i="2"/>
  <c r="N46" i="2"/>
  <c r="O46" i="2"/>
  <c r="P46" i="2"/>
  <c r="Q46" i="2"/>
  <c r="R46" i="2"/>
  <c r="S46" i="2"/>
  <c r="T46" i="2"/>
  <c r="U46" i="2"/>
  <c r="V46" i="2"/>
  <c r="W46" i="2"/>
  <c r="X46" i="2"/>
  <c r="Y46" i="2"/>
  <c r="Z46" i="2"/>
  <c r="AA46" i="2"/>
  <c r="AB46" i="2"/>
  <c r="AC46" i="2"/>
  <c r="AD46" i="2"/>
  <c r="AE46" i="2"/>
  <c r="AF46" i="2"/>
  <c r="AG46" i="2"/>
  <c r="AH46" i="2"/>
  <c r="AI46" i="2"/>
  <c r="AJ46" i="2"/>
  <c r="AK46" i="2"/>
  <c r="AL46" i="2"/>
  <c r="AM46" i="2"/>
  <c r="AN46" i="2"/>
  <c r="AO46" i="2"/>
  <c r="AP46" i="2"/>
  <c r="AQ46" i="2"/>
  <c r="AR46" i="2"/>
  <c r="AS46" i="2"/>
  <c r="AT46" i="2"/>
  <c r="AU46" i="2"/>
  <c r="AV46" i="2"/>
  <c r="AW46" i="2"/>
  <c r="AX46" i="2"/>
  <c r="AY46" i="2"/>
  <c r="C47" i="2"/>
  <c r="D47" i="2"/>
  <c r="E47" i="2"/>
  <c r="F47" i="2"/>
  <c r="G47" i="2"/>
  <c r="H47" i="2"/>
  <c r="I47" i="2"/>
  <c r="J47" i="2"/>
  <c r="K47" i="2"/>
  <c r="L47" i="2"/>
  <c r="M47" i="2"/>
  <c r="N47" i="2"/>
  <c r="O47" i="2"/>
  <c r="P47" i="2"/>
  <c r="Q47" i="2"/>
  <c r="R47" i="2"/>
  <c r="S47" i="2"/>
  <c r="T47" i="2"/>
  <c r="U47" i="2"/>
  <c r="V47" i="2"/>
  <c r="W47" i="2"/>
  <c r="X47" i="2"/>
  <c r="Y47" i="2"/>
  <c r="Z47" i="2"/>
  <c r="AA47" i="2"/>
  <c r="AB47" i="2"/>
  <c r="AC47" i="2"/>
  <c r="AD47" i="2"/>
  <c r="AE47" i="2"/>
  <c r="AF47" i="2"/>
  <c r="AG47" i="2"/>
  <c r="AH47" i="2"/>
  <c r="AI47" i="2"/>
  <c r="AJ47" i="2"/>
  <c r="AK47" i="2"/>
  <c r="AL47" i="2"/>
  <c r="AM47" i="2"/>
  <c r="AN47" i="2"/>
  <c r="AO47" i="2"/>
  <c r="AP47" i="2"/>
  <c r="AQ47" i="2"/>
  <c r="AR47" i="2"/>
  <c r="AS47" i="2"/>
  <c r="AT47" i="2"/>
  <c r="AU47" i="2"/>
  <c r="AV47" i="2"/>
  <c r="AW47" i="2"/>
  <c r="AX47" i="2"/>
  <c r="AY47" i="2"/>
  <c r="C48" i="2"/>
  <c r="D48" i="2"/>
  <c r="E48" i="2"/>
  <c r="F48" i="2"/>
  <c r="G48" i="2"/>
  <c r="H48" i="2"/>
  <c r="I48" i="2"/>
  <c r="J48" i="2"/>
  <c r="K48" i="2"/>
  <c r="L48" i="2"/>
  <c r="M48" i="2"/>
  <c r="N48" i="2"/>
  <c r="O48" i="2"/>
  <c r="P48" i="2"/>
  <c r="Q48" i="2"/>
  <c r="R48" i="2"/>
  <c r="S48" i="2"/>
  <c r="T48" i="2"/>
  <c r="U48" i="2"/>
  <c r="V48" i="2"/>
  <c r="W48" i="2"/>
  <c r="X48" i="2"/>
  <c r="Y48" i="2"/>
  <c r="Z48" i="2"/>
  <c r="AA48" i="2"/>
  <c r="AB48" i="2"/>
  <c r="AC48" i="2"/>
  <c r="AD48" i="2"/>
  <c r="AE48" i="2"/>
  <c r="AF48" i="2"/>
  <c r="AG48" i="2"/>
  <c r="AH48" i="2"/>
  <c r="AI48" i="2"/>
  <c r="AJ48" i="2"/>
  <c r="AK48" i="2"/>
  <c r="AL48" i="2"/>
  <c r="AM48" i="2"/>
  <c r="AN48" i="2"/>
  <c r="AO48" i="2"/>
  <c r="AP48" i="2"/>
  <c r="AQ48" i="2"/>
  <c r="AR48" i="2"/>
  <c r="AS48" i="2"/>
  <c r="AT48" i="2"/>
  <c r="AU48" i="2"/>
  <c r="AV48" i="2"/>
  <c r="AW48" i="2"/>
  <c r="AX48" i="2"/>
  <c r="AY48" i="2"/>
  <c r="C49" i="2"/>
  <c r="D49" i="2"/>
  <c r="E49" i="2"/>
  <c r="F49" i="2"/>
  <c r="G49" i="2"/>
  <c r="H49" i="2"/>
  <c r="I49" i="2"/>
  <c r="J49" i="2"/>
  <c r="K49" i="2"/>
  <c r="L49" i="2"/>
  <c r="M49" i="2"/>
  <c r="N49" i="2"/>
  <c r="O49" i="2"/>
  <c r="P49" i="2"/>
  <c r="Q49" i="2"/>
  <c r="R49" i="2"/>
  <c r="S49" i="2"/>
  <c r="T49" i="2"/>
  <c r="U49" i="2"/>
  <c r="V49" i="2"/>
  <c r="W49" i="2"/>
  <c r="X49" i="2"/>
  <c r="Y49" i="2"/>
  <c r="Z49" i="2"/>
  <c r="AA49" i="2"/>
  <c r="AB49" i="2"/>
  <c r="AC49" i="2"/>
  <c r="AD49" i="2"/>
  <c r="AE49" i="2"/>
  <c r="AF49" i="2"/>
  <c r="AG49" i="2"/>
  <c r="AH49" i="2"/>
  <c r="AI49" i="2"/>
  <c r="AJ49" i="2"/>
  <c r="AK49" i="2"/>
  <c r="AL49" i="2"/>
  <c r="AM49" i="2"/>
  <c r="AN49" i="2"/>
  <c r="AO49" i="2"/>
  <c r="AP49" i="2"/>
  <c r="AQ49" i="2"/>
  <c r="AR49" i="2"/>
  <c r="AS49" i="2"/>
  <c r="AT49" i="2"/>
  <c r="AU49" i="2"/>
  <c r="AV49" i="2"/>
  <c r="AW49" i="2"/>
  <c r="AX49" i="2"/>
  <c r="AY49" i="2"/>
  <c r="C50" i="2"/>
  <c r="D50" i="2"/>
  <c r="E50" i="2"/>
  <c r="F50" i="2"/>
  <c r="G50" i="2"/>
  <c r="H50" i="2"/>
  <c r="I50" i="2"/>
  <c r="J50" i="2"/>
  <c r="K50" i="2"/>
  <c r="L50" i="2"/>
  <c r="M50" i="2"/>
  <c r="N50" i="2"/>
  <c r="O50" i="2"/>
  <c r="P50" i="2"/>
  <c r="Q50" i="2"/>
  <c r="R50" i="2"/>
  <c r="S50" i="2"/>
  <c r="T50" i="2"/>
  <c r="U50" i="2"/>
  <c r="V50" i="2"/>
  <c r="W50" i="2"/>
  <c r="X50" i="2"/>
  <c r="Y50" i="2"/>
  <c r="Z50" i="2"/>
  <c r="AA50" i="2"/>
  <c r="AB50" i="2"/>
  <c r="AC50" i="2"/>
  <c r="AD50" i="2"/>
  <c r="AE50" i="2"/>
  <c r="AF50" i="2"/>
  <c r="AG50" i="2"/>
  <c r="AH50" i="2"/>
  <c r="AI50" i="2"/>
  <c r="AJ50" i="2"/>
  <c r="AK50" i="2"/>
  <c r="AL50" i="2"/>
  <c r="AM50" i="2"/>
  <c r="AN50" i="2"/>
  <c r="AO50" i="2"/>
  <c r="AP50" i="2"/>
  <c r="AQ50" i="2"/>
  <c r="AR50" i="2"/>
  <c r="AS50" i="2"/>
  <c r="AT50" i="2"/>
  <c r="AU50" i="2"/>
  <c r="AV50" i="2"/>
  <c r="AW50" i="2"/>
  <c r="AX50" i="2"/>
  <c r="AY50" i="2"/>
  <c r="C51" i="2"/>
  <c r="D51" i="2"/>
  <c r="E51" i="2"/>
  <c r="F51" i="2"/>
  <c r="G51" i="2"/>
  <c r="H51" i="2"/>
  <c r="I51" i="2"/>
  <c r="J51" i="2"/>
  <c r="K51" i="2"/>
  <c r="L51" i="2"/>
  <c r="M51" i="2"/>
  <c r="N51" i="2"/>
  <c r="O51" i="2"/>
  <c r="P51" i="2"/>
  <c r="Q51" i="2"/>
  <c r="R51" i="2"/>
  <c r="S51" i="2"/>
  <c r="T51" i="2"/>
  <c r="U51" i="2"/>
  <c r="V51" i="2"/>
  <c r="W51" i="2"/>
  <c r="X51" i="2"/>
  <c r="Y51" i="2"/>
  <c r="Z51" i="2"/>
  <c r="AA51" i="2"/>
  <c r="AB51" i="2"/>
  <c r="AC51" i="2"/>
  <c r="AD51" i="2"/>
  <c r="AE51" i="2"/>
  <c r="AF51" i="2"/>
  <c r="AG51" i="2"/>
  <c r="AH51" i="2"/>
  <c r="AI51" i="2"/>
  <c r="AJ51" i="2"/>
  <c r="AK51" i="2"/>
  <c r="AL51" i="2"/>
  <c r="AM51" i="2"/>
  <c r="AN51" i="2"/>
  <c r="AO51" i="2"/>
  <c r="AP51" i="2"/>
  <c r="AQ51" i="2"/>
  <c r="AR51" i="2"/>
  <c r="AS51" i="2"/>
  <c r="AT51" i="2"/>
  <c r="AU51" i="2"/>
  <c r="AV51" i="2"/>
  <c r="AW51" i="2"/>
  <c r="AX51" i="2"/>
  <c r="AY51" i="2"/>
  <c r="C52" i="2"/>
  <c r="D52" i="2"/>
  <c r="E52" i="2"/>
  <c r="F52" i="2"/>
  <c r="G52" i="2"/>
  <c r="H52" i="2"/>
  <c r="I52" i="2"/>
  <c r="J52" i="2"/>
  <c r="K52" i="2"/>
  <c r="L52" i="2"/>
  <c r="M52" i="2"/>
  <c r="N52" i="2"/>
  <c r="O52" i="2"/>
  <c r="P52" i="2"/>
  <c r="Q52" i="2"/>
  <c r="R52" i="2"/>
  <c r="S52" i="2"/>
  <c r="T52" i="2"/>
  <c r="U52" i="2"/>
  <c r="V52" i="2"/>
  <c r="W52" i="2"/>
  <c r="X52" i="2"/>
  <c r="Y52" i="2"/>
  <c r="Z52" i="2"/>
  <c r="AA52" i="2"/>
  <c r="AB52" i="2"/>
  <c r="AC52" i="2"/>
  <c r="AD52" i="2"/>
  <c r="AE52" i="2"/>
  <c r="AF52" i="2"/>
  <c r="AG52" i="2"/>
  <c r="AH52" i="2"/>
  <c r="AI52" i="2"/>
  <c r="AJ52" i="2"/>
  <c r="AK52" i="2"/>
  <c r="AL52" i="2"/>
  <c r="AM52" i="2"/>
  <c r="AN52" i="2"/>
  <c r="AO52" i="2"/>
  <c r="AP52" i="2"/>
  <c r="AQ52" i="2"/>
  <c r="AR52" i="2"/>
  <c r="AS52" i="2"/>
  <c r="AT52" i="2"/>
  <c r="AU52" i="2"/>
  <c r="AV52" i="2"/>
  <c r="AW52" i="2"/>
  <c r="AX52" i="2"/>
  <c r="AY52" i="2"/>
  <c r="C53" i="2"/>
  <c r="D53" i="2"/>
  <c r="E53" i="2"/>
  <c r="F53" i="2"/>
  <c r="G53" i="2"/>
  <c r="H53" i="2"/>
  <c r="I53" i="2"/>
  <c r="J53" i="2"/>
  <c r="K53" i="2"/>
  <c r="L53" i="2"/>
  <c r="M53" i="2"/>
  <c r="N53" i="2"/>
  <c r="O53" i="2"/>
  <c r="P53" i="2"/>
  <c r="Q53" i="2"/>
  <c r="R53" i="2"/>
  <c r="S53" i="2"/>
  <c r="T53" i="2"/>
  <c r="U53" i="2"/>
  <c r="V53" i="2"/>
  <c r="W53" i="2"/>
  <c r="X53" i="2"/>
  <c r="Y53" i="2"/>
  <c r="Z53" i="2"/>
  <c r="AA53" i="2"/>
  <c r="AB53" i="2"/>
  <c r="AC53" i="2"/>
  <c r="AD53" i="2"/>
  <c r="AE53" i="2"/>
  <c r="AF53" i="2"/>
  <c r="AG53" i="2"/>
  <c r="AH53" i="2"/>
  <c r="AI53" i="2"/>
  <c r="AJ53" i="2"/>
  <c r="AK53" i="2"/>
  <c r="AL53" i="2"/>
  <c r="AM53" i="2"/>
  <c r="AN53" i="2"/>
  <c r="AO53" i="2"/>
  <c r="AP53" i="2"/>
  <c r="AQ53" i="2"/>
  <c r="AR53" i="2"/>
  <c r="AS53" i="2"/>
  <c r="AT53" i="2"/>
  <c r="AU53" i="2"/>
  <c r="AV53" i="2"/>
  <c r="AW53" i="2"/>
  <c r="AX53" i="2"/>
  <c r="AY53" i="2"/>
  <c r="C54" i="2"/>
  <c r="D54" i="2"/>
  <c r="E54" i="2"/>
  <c r="F54" i="2"/>
  <c r="G54" i="2"/>
  <c r="H54" i="2"/>
  <c r="I54" i="2"/>
  <c r="J54" i="2"/>
  <c r="K54" i="2"/>
  <c r="L54" i="2"/>
  <c r="M54" i="2"/>
  <c r="N54" i="2"/>
  <c r="O54" i="2"/>
  <c r="P54" i="2"/>
  <c r="Q54" i="2"/>
  <c r="R54" i="2"/>
  <c r="S54" i="2"/>
  <c r="T54" i="2"/>
  <c r="U54" i="2"/>
  <c r="V54" i="2"/>
  <c r="W54" i="2"/>
  <c r="X54" i="2"/>
  <c r="Y54" i="2"/>
  <c r="Z54" i="2"/>
  <c r="AA54" i="2"/>
  <c r="AB54" i="2"/>
  <c r="AC54" i="2"/>
  <c r="AD54" i="2"/>
  <c r="AE54" i="2"/>
  <c r="AF54" i="2"/>
  <c r="AG54" i="2"/>
  <c r="AH54" i="2"/>
  <c r="AI54" i="2"/>
  <c r="AJ54" i="2"/>
  <c r="AK54" i="2"/>
  <c r="AL54" i="2"/>
  <c r="AM54" i="2"/>
  <c r="AN54" i="2"/>
  <c r="AO54" i="2"/>
  <c r="AP54" i="2"/>
  <c r="AQ54" i="2"/>
  <c r="AR54" i="2"/>
  <c r="AS54" i="2"/>
  <c r="AT54" i="2"/>
  <c r="AU54" i="2"/>
  <c r="AV54" i="2"/>
  <c r="AW54" i="2"/>
  <c r="AX54" i="2"/>
  <c r="AY54" i="2"/>
  <c r="C55" i="2"/>
  <c r="D55" i="2"/>
  <c r="E55" i="2"/>
  <c r="F55" i="2"/>
  <c r="G55" i="2"/>
  <c r="H55" i="2"/>
  <c r="I55" i="2"/>
  <c r="J55" i="2"/>
  <c r="K55" i="2"/>
  <c r="L55" i="2"/>
  <c r="M55" i="2"/>
  <c r="N55" i="2"/>
  <c r="O55" i="2"/>
  <c r="P55" i="2"/>
  <c r="Q55" i="2"/>
  <c r="R55" i="2"/>
  <c r="S55" i="2"/>
  <c r="T55" i="2"/>
  <c r="U55" i="2"/>
  <c r="V55" i="2"/>
  <c r="W55" i="2"/>
  <c r="X55" i="2"/>
  <c r="Y55" i="2"/>
  <c r="Z55" i="2"/>
  <c r="AA55" i="2"/>
  <c r="AB55" i="2"/>
  <c r="AC55" i="2"/>
  <c r="AD55" i="2"/>
  <c r="AE55" i="2"/>
  <c r="AF55" i="2"/>
  <c r="AG55" i="2"/>
  <c r="AH55" i="2"/>
  <c r="AI55" i="2"/>
  <c r="AJ55" i="2"/>
  <c r="AK55" i="2"/>
  <c r="AL55" i="2"/>
  <c r="AM55" i="2"/>
  <c r="AN55" i="2"/>
  <c r="AO55" i="2"/>
  <c r="AP55" i="2"/>
  <c r="AQ55" i="2"/>
  <c r="AR55" i="2"/>
  <c r="AS55" i="2"/>
  <c r="AT55" i="2"/>
  <c r="AU55" i="2"/>
  <c r="AV55" i="2"/>
  <c r="AW55" i="2"/>
  <c r="AX55" i="2"/>
  <c r="AY55" i="2"/>
  <c r="C56" i="2"/>
  <c r="D56" i="2"/>
  <c r="E56" i="2"/>
  <c r="F56" i="2"/>
  <c r="G56" i="2"/>
  <c r="H56" i="2"/>
  <c r="I56" i="2"/>
  <c r="J56" i="2"/>
  <c r="K56" i="2"/>
  <c r="L56" i="2"/>
  <c r="M56" i="2"/>
  <c r="N56" i="2"/>
  <c r="O56" i="2"/>
  <c r="P56" i="2"/>
  <c r="Q56" i="2"/>
  <c r="R56" i="2"/>
  <c r="S56" i="2"/>
  <c r="T56" i="2"/>
  <c r="U56" i="2"/>
  <c r="V56" i="2"/>
  <c r="W56" i="2"/>
  <c r="X56" i="2"/>
  <c r="Y56" i="2"/>
  <c r="Z56" i="2"/>
  <c r="AA56" i="2"/>
  <c r="AB56" i="2"/>
  <c r="AC56" i="2"/>
  <c r="AD56" i="2"/>
  <c r="AE56" i="2"/>
  <c r="AF56" i="2"/>
  <c r="AG56" i="2"/>
  <c r="AH56" i="2"/>
  <c r="AI56" i="2"/>
  <c r="AJ56" i="2"/>
  <c r="AK56" i="2"/>
  <c r="AL56" i="2"/>
  <c r="AM56" i="2"/>
  <c r="AN56" i="2"/>
  <c r="AO56" i="2"/>
  <c r="AP56" i="2"/>
  <c r="AQ56" i="2"/>
  <c r="AR56" i="2"/>
  <c r="AS56" i="2"/>
  <c r="AT56" i="2"/>
  <c r="AU56" i="2"/>
  <c r="AV56" i="2"/>
  <c r="AW56" i="2"/>
  <c r="AX56" i="2"/>
  <c r="AY56" i="2"/>
  <c r="C57" i="2"/>
  <c r="D57" i="2"/>
  <c r="E57" i="2"/>
  <c r="F57" i="2"/>
  <c r="G57" i="2"/>
  <c r="H57" i="2"/>
  <c r="I57" i="2"/>
  <c r="J57" i="2"/>
  <c r="K57" i="2"/>
  <c r="L57" i="2"/>
  <c r="M57" i="2"/>
  <c r="N57" i="2"/>
  <c r="O57" i="2"/>
  <c r="P57" i="2"/>
  <c r="Q57" i="2"/>
  <c r="R57" i="2"/>
  <c r="S57" i="2"/>
  <c r="T57" i="2"/>
  <c r="U57" i="2"/>
  <c r="V57" i="2"/>
  <c r="W57" i="2"/>
  <c r="X57" i="2"/>
  <c r="Y57" i="2"/>
  <c r="Z57" i="2"/>
  <c r="AA57" i="2"/>
  <c r="AB57" i="2"/>
  <c r="AC57" i="2"/>
  <c r="AD57" i="2"/>
  <c r="AE57" i="2"/>
  <c r="AF57" i="2"/>
  <c r="AG57" i="2"/>
  <c r="AH57" i="2"/>
  <c r="AI57" i="2"/>
  <c r="AJ57" i="2"/>
  <c r="AK57" i="2"/>
  <c r="AL57" i="2"/>
  <c r="AM57" i="2"/>
  <c r="AN57" i="2"/>
  <c r="AO57" i="2"/>
  <c r="AP57" i="2"/>
  <c r="AQ57" i="2"/>
  <c r="AR57" i="2"/>
  <c r="AS57" i="2"/>
  <c r="AT57" i="2"/>
  <c r="AU57" i="2"/>
  <c r="AV57" i="2"/>
  <c r="AW57" i="2"/>
  <c r="AX57" i="2"/>
  <c r="AY57" i="2"/>
  <c r="C58" i="2"/>
  <c r="D58" i="2"/>
  <c r="E58" i="2"/>
  <c r="F58" i="2"/>
  <c r="G58" i="2"/>
  <c r="H58" i="2"/>
  <c r="I58" i="2"/>
  <c r="J58" i="2"/>
  <c r="K58" i="2"/>
  <c r="L58" i="2"/>
  <c r="M58" i="2"/>
  <c r="N58" i="2"/>
  <c r="O58" i="2"/>
  <c r="P58" i="2"/>
  <c r="Q58" i="2"/>
  <c r="R58" i="2"/>
  <c r="S58" i="2"/>
  <c r="T58" i="2"/>
  <c r="U58" i="2"/>
  <c r="V58" i="2"/>
  <c r="W58" i="2"/>
  <c r="X58" i="2"/>
  <c r="Y58" i="2"/>
  <c r="Z58" i="2"/>
  <c r="AA58" i="2"/>
  <c r="AB58" i="2"/>
  <c r="AC58" i="2"/>
  <c r="AD58" i="2"/>
  <c r="AE58" i="2"/>
  <c r="AF58" i="2"/>
  <c r="AG58" i="2"/>
  <c r="AH58" i="2"/>
  <c r="AI58" i="2"/>
  <c r="AJ58" i="2"/>
  <c r="AK58" i="2"/>
  <c r="AL58" i="2"/>
  <c r="AM58" i="2"/>
  <c r="AN58" i="2"/>
  <c r="AO58" i="2"/>
  <c r="AP58" i="2"/>
  <c r="AQ58" i="2"/>
  <c r="AR58" i="2"/>
  <c r="AS58" i="2"/>
  <c r="AT58" i="2"/>
  <c r="AU58" i="2"/>
  <c r="AV58" i="2"/>
  <c r="AW58" i="2"/>
  <c r="AX58" i="2"/>
  <c r="AY58" i="2"/>
  <c r="C59" i="2"/>
  <c r="D59" i="2"/>
  <c r="E59" i="2"/>
  <c r="F59" i="2"/>
  <c r="G59" i="2"/>
  <c r="H59" i="2"/>
  <c r="I59" i="2"/>
  <c r="J59" i="2"/>
  <c r="K59" i="2"/>
  <c r="L59" i="2"/>
  <c r="M59" i="2"/>
  <c r="N59" i="2"/>
  <c r="O59" i="2"/>
  <c r="P59" i="2"/>
  <c r="Q59" i="2"/>
  <c r="R59" i="2"/>
  <c r="S59" i="2"/>
  <c r="T59" i="2"/>
  <c r="U59" i="2"/>
  <c r="V59" i="2"/>
  <c r="W59" i="2"/>
  <c r="X59" i="2"/>
  <c r="Y59" i="2"/>
  <c r="Z59" i="2"/>
  <c r="AA59" i="2"/>
  <c r="AB59" i="2"/>
  <c r="AC59" i="2"/>
  <c r="AD59" i="2"/>
  <c r="AE59" i="2"/>
  <c r="AF59" i="2"/>
  <c r="AG59" i="2"/>
  <c r="AH59" i="2"/>
  <c r="AI59" i="2"/>
  <c r="AJ59" i="2"/>
  <c r="AK59" i="2"/>
  <c r="AL59" i="2"/>
  <c r="AM59" i="2"/>
  <c r="AN59" i="2"/>
  <c r="AO59" i="2"/>
  <c r="AP59" i="2"/>
  <c r="AQ59" i="2"/>
  <c r="AR59" i="2"/>
  <c r="AS59" i="2"/>
  <c r="AT59" i="2"/>
  <c r="AU59" i="2"/>
  <c r="AV59" i="2"/>
  <c r="AW59" i="2"/>
  <c r="AX59" i="2"/>
  <c r="AY59" i="2"/>
  <c r="C60" i="2"/>
  <c r="D60" i="2"/>
  <c r="E60" i="2"/>
  <c r="F60" i="2"/>
  <c r="G60" i="2"/>
  <c r="H60" i="2"/>
  <c r="I60" i="2"/>
  <c r="J60" i="2"/>
  <c r="K60" i="2"/>
  <c r="L60" i="2"/>
  <c r="M60" i="2"/>
  <c r="N60" i="2"/>
  <c r="O60" i="2"/>
  <c r="P60" i="2"/>
  <c r="Q60" i="2"/>
  <c r="R60" i="2"/>
  <c r="S60" i="2"/>
  <c r="T60" i="2"/>
  <c r="U60" i="2"/>
  <c r="V60" i="2"/>
  <c r="W60" i="2"/>
  <c r="X60" i="2"/>
  <c r="Y60" i="2"/>
  <c r="Z60" i="2"/>
  <c r="AA60" i="2"/>
  <c r="AB60" i="2"/>
  <c r="AC60" i="2"/>
  <c r="AD60" i="2"/>
  <c r="AE60" i="2"/>
  <c r="AF60" i="2"/>
  <c r="AG60" i="2"/>
  <c r="AH60" i="2"/>
  <c r="AI60" i="2"/>
  <c r="AJ60" i="2"/>
  <c r="AK60" i="2"/>
  <c r="AL60" i="2"/>
  <c r="AM60" i="2"/>
  <c r="AN60" i="2"/>
  <c r="AO60" i="2"/>
  <c r="AP60" i="2"/>
  <c r="AQ60" i="2"/>
  <c r="AR60" i="2"/>
  <c r="AS60" i="2"/>
  <c r="AT60" i="2"/>
  <c r="AU60" i="2"/>
  <c r="AV60" i="2"/>
  <c r="AW60" i="2"/>
  <c r="AX60" i="2"/>
  <c r="AY60" i="2"/>
  <c r="C61" i="2"/>
  <c r="D61" i="2"/>
  <c r="E61" i="2"/>
  <c r="F61" i="2"/>
  <c r="G61" i="2"/>
  <c r="H61" i="2"/>
  <c r="I61" i="2"/>
  <c r="J61" i="2"/>
  <c r="K61" i="2"/>
  <c r="L61" i="2"/>
  <c r="M61" i="2"/>
  <c r="N61" i="2"/>
  <c r="O61" i="2"/>
  <c r="P61" i="2"/>
  <c r="Q61" i="2"/>
  <c r="R61" i="2"/>
  <c r="S61" i="2"/>
  <c r="T61" i="2"/>
  <c r="U61" i="2"/>
  <c r="V61" i="2"/>
  <c r="W61" i="2"/>
  <c r="X61" i="2"/>
  <c r="Y61" i="2"/>
  <c r="Z61" i="2"/>
  <c r="AA61" i="2"/>
  <c r="AB61" i="2"/>
  <c r="AC61" i="2"/>
  <c r="AD61" i="2"/>
  <c r="AE61" i="2"/>
  <c r="AF61" i="2"/>
  <c r="AG61" i="2"/>
  <c r="AH61" i="2"/>
  <c r="AI61" i="2"/>
  <c r="AJ61" i="2"/>
  <c r="AK61" i="2"/>
  <c r="AL61" i="2"/>
  <c r="AM61" i="2"/>
  <c r="AN61" i="2"/>
  <c r="AO61" i="2"/>
  <c r="AP61" i="2"/>
  <c r="AQ61" i="2"/>
  <c r="AR61" i="2"/>
  <c r="AS61" i="2"/>
  <c r="AT61" i="2"/>
  <c r="AU61" i="2"/>
  <c r="AV61" i="2"/>
  <c r="AW61" i="2"/>
  <c r="AX61" i="2"/>
  <c r="AY61" i="2"/>
  <c r="C62" i="2"/>
  <c r="D62" i="2"/>
  <c r="E62" i="2"/>
  <c r="F62" i="2"/>
  <c r="G62" i="2"/>
  <c r="H62" i="2"/>
  <c r="I62" i="2"/>
  <c r="J62" i="2"/>
  <c r="K62" i="2"/>
  <c r="L62" i="2"/>
  <c r="M62" i="2"/>
  <c r="N62" i="2"/>
  <c r="O62" i="2"/>
  <c r="P62" i="2"/>
  <c r="Q62" i="2"/>
  <c r="R62" i="2"/>
  <c r="S62" i="2"/>
  <c r="T62" i="2"/>
  <c r="U62" i="2"/>
  <c r="V62" i="2"/>
  <c r="W62" i="2"/>
  <c r="X62" i="2"/>
  <c r="Y62" i="2"/>
  <c r="Z62" i="2"/>
  <c r="AA62" i="2"/>
  <c r="AB62" i="2"/>
  <c r="AC62" i="2"/>
  <c r="AD62" i="2"/>
  <c r="AE62" i="2"/>
  <c r="AF62" i="2"/>
  <c r="AG62" i="2"/>
  <c r="AH62" i="2"/>
  <c r="AI62" i="2"/>
  <c r="AJ62" i="2"/>
  <c r="AK62" i="2"/>
  <c r="AL62" i="2"/>
  <c r="AM62" i="2"/>
  <c r="AN62" i="2"/>
  <c r="AO62" i="2"/>
  <c r="AP62" i="2"/>
  <c r="AQ62" i="2"/>
  <c r="AR62" i="2"/>
  <c r="AS62" i="2"/>
  <c r="AT62" i="2"/>
  <c r="AU62" i="2"/>
  <c r="AV62" i="2"/>
  <c r="AW62" i="2"/>
  <c r="AX62" i="2"/>
  <c r="AY62" i="2"/>
  <c r="C63" i="2"/>
  <c r="D63" i="2"/>
  <c r="E63" i="2"/>
  <c r="F63" i="2"/>
  <c r="G63" i="2"/>
  <c r="H63" i="2"/>
  <c r="I63" i="2"/>
  <c r="J63" i="2"/>
  <c r="K63" i="2"/>
  <c r="L63" i="2"/>
  <c r="M63" i="2"/>
  <c r="N63" i="2"/>
  <c r="O63" i="2"/>
  <c r="P63" i="2"/>
  <c r="Q63" i="2"/>
  <c r="R63" i="2"/>
  <c r="S63" i="2"/>
  <c r="T63" i="2"/>
  <c r="U63" i="2"/>
  <c r="V63" i="2"/>
  <c r="W63" i="2"/>
  <c r="X63" i="2"/>
  <c r="Y63" i="2"/>
  <c r="Z63" i="2"/>
  <c r="AA63" i="2"/>
  <c r="AB63" i="2"/>
  <c r="AC63" i="2"/>
  <c r="AD63" i="2"/>
  <c r="AE63" i="2"/>
  <c r="AF63" i="2"/>
  <c r="AG63" i="2"/>
  <c r="AH63" i="2"/>
  <c r="AI63" i="2"/>
  <c r="AJ63" i="2"/>
  <c r="AK63" i="2"/>
  <c r="AL63" i="2"/>
  <c r="AM63" i="2"/>
  <c r="AN63" i="2"/>
  <c r="AO63" i="2"/>
  <c r="AP63" i="2"/>
  <c r="AQ63" i="2"/>
  <c r="AR63" i="2"/>
  <c r="AS63" i="2"/>
  <c r="AT63" i="2"/>
  <c r="AU63" i="2"/>
  <c r="AV63" i="2"/>
  <c r="AW63" i="2"/>
  <c r="AX63" i="2"/>
  <c r="AY63" i="2"/>
  <c r="C64" i="2"/>
  <c r="D64" i="2"/>
  <c r="E64" i="2"/>
  <c r="F64" i="2"/>
  <c r="G64" i="2"/>
  <c r="H64" i="2"/>
  <c r="I64" i="2"/>
  <c r="J64" i="2"/>
  <c r="K64" i="2"/>
  <c r="L64" i="2"/>
  <c r="M64" i="2"/>
  <c r="N64" i="2"/>
  <c r="O64" i="2"/>
  <c r="P64" i="2"/>
  <c r="Q64" i="2"/>
  <c r="R64" i="2"/>
  <c r="S64" i="2"/>
  <c r="T64" i="2"/>
  <c r="U64" i="2"/>
  <c r="V64" i="2"/>
  <c r="W64" i="2"/>
  <c r="X64" i="2"/>
  <c r="Y64" i="2"/>
  <c r="Z64" i="2"/>
  <c r="AA64" i="2"/>
  <c r="AB64" i="2"/>
  <c r="AC64" i="2"/>
  <c r="AD64" i="2"/>
  <c r="AE64" i="2"/>
  <c r="AF64" i="2"/>
  <c r="AG64" i="2"/>
  <c r="AH64" i="2"/>
  <c r="AI64" i="2"/>
  <c r="AJ64" i="2"/>
  <c r="AK64" i="2"/>
  <c r="AL64" i="2"/>
  <c r="AM64" i="2"/>
  <c r="AN64" i="2"/>
  <c r="AO64" i="2"/>
  <c r="AP64" i="2"/>
  <c r="AQ64" i="2"/>
  <c r="AR64" i="2"/>
  <c r="AS64" i="2"/>
  <c r="AT64" i="2"/>
  <c r="AU64" i="2"/>
  <c r="AV64" i="2"/>
  <c r="AW64" i="2"/>
  <c r="AX64" i="2"/>
  <c r="AY64" i="2"/>
  <c r="C65" i="2"/>
  <c r="D65" i="2"/>
  <c r="E65" i="2"/>
  <c r="F65" i="2"/>
  <c r="G65" i="2"/>
  <c r="H65" i="2"/>
  <c r="I65" i="2"/>
  <c r="J65" i="2"/>
  <c r="K65" i="2"/>
  <c r="L65" i="2"/>
  <c r="M65" i="2"/>
  <c r="N65" i="2"/>
  <c r="O65" i="2"/>
  <c r="P65" i="2"/>
  <c r="Q65" i="2"/>
  <c r="R65" i="2"/>
  <c r="S65" i="2"/>
  <c r="T65" i="2"/>
  <c r="U65" i="2"/>
  <c r="V65" i="2"/>
  <c r="W65" i="2"/>
  <c r="X65" i="2"/>
  <c r="Y65" i="2"/>
  <c r="Z65" i="2"/>
  <c r="AA65" i="2"/>
  <c r="AB65" i="2"/>
  <c r="AC65" i="2"/>
  <c r="AD65" i="2"/>
  <c r="AE65" i="2"/>
  <c r="AF65" i="2"/>
  <c r="AG65" i="2"/>
  <c r="AH65" i="2"/>
  <c r="AI65" i="2"/>
  <c r="AJ65" i="2"/>
  <c r="AK65" i="2"/>
  <c r="AL65" i="2"/>
  <c r="AM65" i="2"/>
  <c r="AN65" i="2"/>
  <c r="AO65" i="2"/>
  <c r="AP65" i="2"/>
  <c r="AQ65" i="2"/>
  <c r="AR65" i="2"/>
  <c r="AS65" i="2"/>
  <c r="AT65" i="2"/>
  <c r="AU65" i="2"/>
  <c r="AV65" i="2"/>
  <c r="AW65" i="2"/>
  <c r="AX65" i="2"/>
  <c r="AY65"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4" i="2"/>
  <c r="K5" i="4" l="1"/>
  <c r="K4" i="4"/>
  <c r="L32" i="4" l="1"/>
  <c r="X2" i="11"/>
  <c r="X3" i="11" s="1"/>
  <c r="X4" i="11" s="1"/>
  <c r="X5" i="11" s="1"/>
  <c r="X6" i="11" s="1"/>
  <c r="X7" i="11" s="1"/>
  <c r="X8" i="11" s="1"/>
  <c r="X9" i="11" s="1"/>
  <c r="X10" i="11" s="1"/>
  <c r="X11" i="11" s="1"/>
  <c r="X12" i="11" s="1"/>
  <c r="X13" i="11" s="1"/>
  <c r="X14" i="11" s="1"/>
  <c r="X15" i="11" s="1"/>
  <c r="X16" i="11" s="1"/>
  <c r="X17" i="11" s="1"/>
  <c r="X18" i="11" s="1"/>
  <c r="X19" i="11" s="1"/>
  <c r="X20" i="11" s="1"/>
  <c r="X21" i="11" s="1"/>
  <c r="X22" i="11" s="1"/>
  <c r="X23" i="11" s="1"/>
  <c r="X24" i="11" s="1"/>
  <c r="X25" i="11" s="1"/>
  <c r="X26" i="11" s="1"/>
  <c r="X27" i="11" s="1"/>
  <c r="X28" i="11" s="1"/>
  <c r="X29" i="11" s="1"/>
  <c r="X30" i="11" s="1"/>
  <c r="X31" i="11" s="1"/>
  <c r="X32" i="11" s="1"/>
  <c r="X33" i="11" s="1"/>
  <c r="X34" i="11" s="1"/>
  <c r="X35" i="11" s="1"/>
  <c r="X36" i="11" s="1"/>
  <c r="X37" i="11" s="1"/>
  <c r="X38" i="11" s="1"/>
  <c r="X39" i="11" s="1"/>
  <c r="X40" i="11" s="1"/>
  <c r="X41" i="11" s="1"/>
  <c r="X42" i="11" s="1"/>
  <c r="X43" i="11" s="1"/>
  <c r="X44" i="11" s="1"/>
  <c r="X45" i="11" s="1"/>
  <c r="X46" i="11" s="1"/>
  <c r="X47" i="11" s="1"/>
  <c r="X48" i="11" s="1"/>
  <c r="X49" i="11" s="1"/>
  <c r="X50" i="11" s="1"/>
  <c r="X51" i="11" s="1"/>
  <c r="X52" i="11" s="1"/>
  <c r="X53" i="11" s="1"/>
  <c r="X54" i="11" s="1"/>
  <c r="X55" i="11" s="1"/>
  <c r="X56" i="11" s="1"/>
  <c r="X57" i="11" s="1"/>
  <c r="X58" i="11" s="1"/>
  <c r="X59" i="11" s="1"/>
  <c r="X60" i="11" s="1"/>
  <c r="X61" i="11" s="1"/>
  <c r="X62" i="11" s="1"/>
  <c r="X63" i="11" s="1"/>
  <c r="Y2" i="11"/>
  <c r="Y3" i="11" s="1"/>
  <c r="Y4" i="11" s="1"/>
  <c r="Y5" i="11" s="1"/>
  <c r="Y6" i="11" s="1"/>
  <c r="Y7" i="11" s="1"/>
  <c r="Y8" i="11" s="1"/>
  <c r="Y9" i="11" s="1"/>
  <c r="Y10" i="11" s="1"/>
  <c r="Y11" i="11" s="1"/>
  <c r="Y12" i="11" s="1"/>
  <c r="Y13" i="11" s="1"/>
  <c r="Y14" i="11" s="1"/>
  <c r="Y15" i="11" s="1"/>
  <c r="Y16" i="11" s="1"/>
  <c r="Y17" i="11" s="1"/>
  <c r="Y18" i="11" s="1"/>
  <c r="Y19" i="11" s="1"/>
  <c r="Y20" i="11" s="1"/>
  <c r="Y21" i="11" s="1"/>
  <c r="Y22" i="11" s="1"/>
  <c r="Y23" i="11" s="1"/>
  <c r="Y24" i="11" s="1"/>
  <c r="Y25" i="11" s="1"/>
  <c r="Y26" i="11" s="1"/>
  <c r="Y27" i="11" s="1"/>
  <c r="Y28" i="11" s="1"/>
  <c r="Y29" i="11" s="1"/>
  <c r="Y30" i="11" s="1"/>
  <c r="Y31" i="11" s="1"/>
  <c r="Y32" i="11" s="1"/>
  <c r="Y33" i="11" s="1"/>
  <c r="Y34" i="11" s="1"/>
  <c r="Y35" i="11" s="1"/>
  <c r="Y36" i="11" s="1"/>
  <c r="Y37" i="11" s="1"/>
  <c r="Y38" i="11" s="1"/>
  <c r="Y39" i="11" s="1"/>
  <c r="Y40" i="11" s="1"/>
  <c r="Y41" i="11" s="1"/>
  <c r="Y42" i="11" s="1"/>
  <c r="Y43" i="11" s="1"/>
  <c r="Y44" i="11" s="1"/>
  <c r="Y45" i="11" s="1"/>
  <c r="Y46" i="11" s="1"/>
  <c r="Y47" i="11" s="1"/>
  <c r="Y48" i="11" s="1"/>
  <c r="Y49" i="11" s="1"/>
  <c r="Y50" i="11" s="1"/>
  <c r="Y51" i="11" s="1"/>
  <c r="Y52" i="11" s="1"/>
  <c r="Y53" i="11" s="1"/>
  <c r="Y54" i="11" s="1"/>
  <c r="Y55" i="11" s="1"/>
  <c r="Y56" i="11" s="1"/>
  <c r="Y57" i="11" s="1"/>
  <c r="Y58" i="11" s="1"/>
  <c r="Y59" i="11" s="1"/>
  <c r="Y60" i="11" s="1"/>
  <c r="Y61" i="11" s="1"/>
  <c r="Y62" i="11" s="1"/>
  <c r="Y63" i="11" s="1"/>
  <c r="Z2" i="11"/>
  <c r="Z3" i="11" s="1"/>
  <c r="Z4" i="11" s="1"/>
  <c r="Z5" i="11" s="1"/>
  <c r="Z6" i="11" s="1"/>
  <c r="Z7" i="11" s="1"/>
  <c r="Z8" i="11" s="1"/>
  <c r="Z9" i="11" s="1"/>
  <c r="Z10" i="11" s="1"/>
  <c r="Z11" i="11" s="1"/>
  <c r="Z12" i="11" s="1"/>
  <c r="Z13" i="11" s="1"/>
  <c r="Z14" i="11" s="1"/>
  <c r="Z15" i="11" s="1"/>
  <c r="Z16" i="11" s="1"/>
  <c r="Z17" i="11" s="1"/>
  <c r="Z18" i="11" s="1"/>
  <c r="Z19" i="11" s="1"/>
  <c r="Z20" i="11" s="1"/>
  <c r="Z21" i="11" s="1"/>
  <c r="Z22" i="11" s="1"/>
  <c r="Z23" i="11" s="1"/>
  <c r="Z24" i="11" s="1"/>
  <c r="Z25" i="11" s="1"/>
  <c r="Z26" i="11" s="1"/>
  <c r="Z27" i="11" s="1"/>
  <c r="Z28" i="11" s="1"/>
  <c r="Z29" i="11" s="1"/>
  <c r="Z30" i="11" s="1"/>
  <c r="Z31" i="11" s="1"/>
  <c r="Z32" i="11" s="1"/>
  <c r="Z33" i="11" s="1"/>
  <c r="Z34" i="11" s="1"/>
  <c r="Z35" i="11" s="1"/>
  <c r="Z36" i="11" s="1"/>
  <c r="Z37" i="11" s="1"/>
  <c r="Z38" i="11" s="1"/>
  <c r="Z39" i="11" s="1"/>
  <c r="Z40" i="11" s="1"/>
  <c r="Z41" i="11" s="1"/>
  <c r="Z42" i="11" s="1"/>
  <c r="Z43" i="11" s="1"/>
  <c r="Z44" i="11" s="1"/>
  <c r="Z45" i="11" s="1"/>
  <c r="Z46" i="11" s="1"/>
  <c r="Z47" i="11" s="1"/>
  <c r="Z48" i="11" s="1"/>
  <c r="Z49" i="11" s="1"/>
  <c r="Z50" i="11" s="1"/>
  <c r="Z51" i="11" s="1"/>
  <c r="Z52" i="11" s="1"/>
  <c r="Z53" i="11" s="1"/>
  <c r="Z54" i="11" s="1"/>
  <c r="Z55" i="11" s="1"/>
  <c r="Z56" i="11" s="1"/>
  <c r="Z57" i="11" s="1"/>
  <c r="Z58" i="11" s="1"/>
  <c r="Z59" i="11" s="1"/>
  <c r="Z60" i="11" s="1"/>
  <c r="Z61" i="11" s="1"/>
  <c r="Z62" i="11" s="1"/>
  <c r="Z63" i="11" s="1"/>
  <c r="AA2" i="11"/>
  <c r="AA3" i="11" s="1"/>
  <c r="AA4" i="11" s="1"/>
  <c r="AA5" i="11" s="1"/>
  <c r="AA6" i="11" s="1"/>
  <c r="AA7" i="11" s="1"/>
  <c r="AA8" i="11" s="1"/>
  <c r="AA9" i="11" s="1"/>
  <c r="AA10" i="11" s="1"/>
  <c r="AA11" i="11" s="1"/>
  <c r="AA12" i="11" s="1"/>
  <c r="AA13" i="11" s="1"/>
  <c r="AA14" i="11" s="1"/>
  <c r="AA15" i="11" s="1"/>
  <c r="AA16" i="11" s="1"/>
  <c r="AA17" i="11" s="1"/>
  <c r="AA18" i="11" s="1"/>
  <c r="AA19" i="11" s="1"/>
  <c r="AA20" i="11" s="1"/>
  <c r="AA21" i="11" s="1"/>
  <c r="AA22" i="11" s="1"/>
  <c r="AA23" i="11" s="1"/>
  <c r="AA24" i="11" s="1"/>
  <c r="AA25" i="11" s="1"/>
  <c r="AA26" i="11" s="1"/>
  <c r="AA27" i="11" s="1"/>
  <c r="AA28" i="11" s="1"/>
  <c r="AA29" i="11" s="1"/>
  <c r="AA30" i="11" s="1"/>
  <c r="AA31" i="11" s="1"/>
  <c r="AA32" i="11" s="1"/>
  <c r="AA33" i="11" s="1"/>
  <c r="AA34" i="11" s="1"/>
  <c r="AA35" i="11" s="1"/>
  <c r="AA36" i="11" s="1"/>
  <c r="AA37" i="11" s="1"/>
  <c r="AA38" i="11" s="1"/>
  <c r="AA39" i="11" s="1"/>
  <c r="AA40" i="11" s="1"/>
  <c r="AA41" i="11" s="1"/>
  <c r="AA42" i="11" s="1"/>
  <c r="AA43" i="11" s="1"/>
  <c r="AA44" i="11" s="1"/>
  <c r="AA45" i="11" s="1"/>
  <c r="AA46" i="11" s="1"/>
  <c r="AA47" i="11" s="1"/>
  <c r="AA48" i="11" s="1"/>
  <c r="AA49" i="11" s="1"/>
  <c r="AA50" i="11" s="1"/>
  <c r="AA51" i="11" s="1"/>
  <c r="AA52" i="11" s="1"/>
  <c r="AA53" i="11" s="1"/>
  <c r="AA54" i="11" s="1"/>
  <c r="AA55" i="11" s="1"/>
  <c r="AA56" i="11" s="1"/>
  <c r="AA57" i="11" s="1"/>
  <c r="AA58" i="11" s="1"/>
  <c r="AA59" i="11" s="1"/>
  <c r="AA60" i="11" s="1"/>
  <c r="AA61" i="11" s="1"/>
  <c r="AA62" i="11" s="1"/>
  <c r="AA63" i="11" s="1"/>
  <c r="AB2" i="11"/>
  <c r="AB3" i="11" s="1"/>
  <c r="AB4" i="11" s="1"/>
  <c r="AB5" i="11" s="1"/>
  <c r="AB6" i="11" s="1"/>
  <c r="AB7" i="11" s="1"/>
  <c r="AB8" i="11" s="1"/>
  <c r="AB9" i="11" s="1"/>
  <c r="AB10" i="11" s="1"/>
  <c r="AB11" i="11" s="1"/>
  <c r="AB12" i="11" s="1"/>
  <c r="AB13" i="11" s="1"/>
  <c r="AB14" i="11" s="1"/>
  <c r="AB15" i="11" s="1"/>
  <c r="AB16" i="11" s="1"/>
  <c r="AB17" i="11" s="1"/>
  <c r="AB18" i="11" s="1"/>
  <c r="AB19" i="11" s="1"/>
  <c r="AB20" i="11" s="1"/>
  <c r="AB21" i="11" s="1"/>
  <c r="AB22" i="11" s="1"/>
  <c r="AB23" i="11" s="1"/>
  <c r="AB24" i="11" s="1"/>
  <c r="AB25" i="11" s="1"/>
  <c r="AB26" i="11" s="1"/>
  <c r="AB27" i="11" s="1"/>
  <c r="AB28" i="11" s="1"/>
  <c r="AB29" i="11" s="1"/>
  <c r="AB30" i="11" s="1"/>
  <c r="AB31" i="11" s="1"/>
  <c r="AB32" i="11" s="1"/>
  <c r="AB33" i="11" s="1"/>
  <c r="AB34" i="11" s="1"/>
  <c r="AB35" i="11" s="1"/>
  <c r="AB36" i="11" s="1"/>
  <c r="AB37" i="11" s="1"/>
  <c r="AB38" i="11" s="1"/>
  <c r="AB39" i="11" s="1"/>
  <c r="AB40" i="11" s="1"/>
  <c r="AB41" i="11" s="1"/>
  <c r="AB42" i="11" s="1"/>
  <c r="AB43" i="11" s="1"/>
  <c r="AB44" i="11" s="1"/>
  <c r="AB45" i="11" s="1"/>
  <c r="AB46" i="11" s="1"/>
  <c r="AB47" i="11" s="1"/>
  <c r="AB48" i="11" s="1"/>
  <c r="AB49" i="11" s="1"/>
  <c r="AB50" i="11" s="1"/>
  <c r="AB51" i="11" s="1"/>
  <c r="AB52" i="11" s="1"/>
  <c r="AB53" i="11" s="1"/>
  <c r="AB54" i="11" s="1"/>
  <c r="AB55" i="11" s="1"/>
  <c r="AB56" i="11" s="1"/>
  <c r="AB57" i="11" s="1"/>
  <c r="AB58" i="11" s="1"/>
  <c r="AB59" i="11" s="1"/>
  <c r="AB60" i="11" s="1"/>
  <c r="AB61" i="11" s="1"/>
  <c r="AB62" i="11" s="1"/>
  <c r="AB63" i="11" s="1"/>
  <c r="AC2" i="11"/>
  <c r="AC3" i="11" s="1"/>
  <c r="AC4" i="11" s="1"/>
  <c r="AC5" i="11" s="1"/>
  <c r="AC6" i="11" s="1"/>
  <c r="AC7" i="11" s="1"/>
  <c r="AC8" i="11" s="1"/>
  <c r="AC9" i="11" s="1"/>
  <c r="AC10" i="11" s="1"/>
  <c r="AC11" i="11" s="1"/>
  <c r="AC12" i="11" s="1"/>
  <c r="AC13" i="11" s="1"/>
  <c r="AC14" i="11" s="1"/>
  <c r="AC15" i="11" s="1"/>
  <c r="AC16" i="11" s="1"/>
  <c r="AC17" i="11" s="1"/>
  <c r="AC18" i="11" s="1"/>
  <c r="AC19" i="11" s="1"/>
  <c r="AC20" i="11" s="1"/>
  <c r="AC21" i="11" s="1"/>
  <c r="AC22" i="11" s="1"/>
  <c r="AC23" i="11" s="1"/>
  <c r="AC24" i="11" s="1"/>
  <c r="AC25" i="11" s="1"/>
  <c r="AC26" i="11" s="1"/>
  <c r="AC27" i="11" s="1"/>
  <c r="AC28" i="11" s="1"/>
  <c r="AC29" i="11" s="1"/>
  <c r="AC30" i="11" s="1"/>
  <c r="AC31" i="11" s="1"/>
  <c r="AC32" i="11" s="1"/>
  <c r="AC33" i="11" s="1"/>
  <c r="AC34" i="11" s="1"/>
  <c r="AC35" i="11" s="1"/>
  <c r="AC36" i="11" s="1"/>
  <c r="AC37" i="11" s="1"/>
  <c r="AC38" i="11" s="1"/>
  <c r="AC39" i="11" s="1"/>
  <c r="AC40" i="11" s="1"/>
  <c r="AC41" i="11" s="1"/>
  <c r="AC42" i="11" s="1"/>
  <c r="AC43" i="11" s="1"/>
  <c r="AC44" i="11" s="1"/>
  <c r="AC45" i="11" s="1"/>
  <c r="AC46" i="11" s="1"/>
  <c r="AC47" i="11" s="1"/>
  <c r="AC48" i="11" s="1"/>
  <c r="AC49" i="11" s="1"/>
  <c r="AC50" i="11" s="1"/>
  <c r="AC51" i="11" s="1"/>
  <c r="AC52" i="11" s="1"/>
  <c r="AC53" i="11" s="1"/>
  <c r="AC54" i="11" s="1"/>
  <c r="AC55" i="11" s="1"/>
  <c r="AC56" i="11" s="1"/>
  <c r="AC57" i="11" s="1"/>
  <c r="AC58" i="11" s="1"/>
  <c r="AC59" i="11" s="1"/>
  <c r="AC60" i="11" s="1"/>
  <c r="AC61" i="11" s="1"/>
  <c r="AC62" i="11" s="1"/>
  <c r="AC63" i="11" s="1"/>
  <c r="AD2" i="11"/>
  <c r="AD3" i="11" s="1"/>
  <c r="AD4" i="11" s="1"/>
  <c r="AD5" i="11" s="1"/>
  <c r="AD6" i="11" s="1"/>
  <c r="AD7" i="11" s="1"/>
  <c r="AD8" i="11" s="1"/>
  <c r="AD9" i="11" s="1"/>
  <c r="AD10" i="11" s="1"/>
  <c r="AD11" i="11" s="1"/>
  <c r="AD12" i="11" s="1"/>
  <c r="AD13" i="11" s="1"/>
  <c r="AD14" i="11" s="1"/>
  <c r="AD15" i="11" s="1"/>
  <c r="AD16" i="11" s="1"/>
  <c r="AD17" i="11" s="1"/>
  <c r="AD18" i="11" s="1"/>
  <c r="AD19" i="11" s="1"/>
  <c r="AD20" i="11" s="1"/>
  <c r="AD21" i="11" s="1"/>
  <c r="AD22" i="11" s="1"/>
  <c r="AD23" i="11" s="1"/>
  <c r="AD24" i="11" s="1"/>
  <c r="AD25" i="11" s="1"/>
  <c r="AD26" i="11" s="1"/>
  <c r="AD27" i="11" s="1"/>
  <c r="AD28" i="11" s="1"/>
  <c r="AD29" i="11" s="1"/>
  <c r="AD30" i="11" s="1"/>
  <c r="AD31" i="11" s="1"/>
  <c r="AD32" i="11" s="1"/>
  <c r="AD33" i="11" s="1"/>
  <c r="AD34" i="11" s="1"/>
  <c r="AD35" i="11" s="1"/>
  <c r="AD36" i="11" s="1"/>
  <c r="AD37" i="11" s="1"/>
  <c r="AD38" i="11" s="1"/>
  <c r="AD39" i="11" s="1"/>
  <c r="AD40" i="11" s="1"/>
  <c r="AD41" i="11" s="1"/>
  <c r="AD42" i="11" s="1"/>
  <c r="AD43" i="11" s="1"/>
  <c r="AD44" i="11" s="1"/>
  <c r="AD45" i="11" s="1"/>
  <c r="AD46" i="11" s="1"/>
  <c r="AD47" i="11" s="1"/>
  <c r="AD48" i="11" s="1"/>
  <c r="AD49" i="11" s="1"/>
  <c r="AD50" i="11" s="1"/>
  <c r="AD51" i="11" s="1"/>
  <c r="AD52" i="11" s="1"/>
  <c r="AD53" i="11" s="1"/>
  <c r="AD54" i="11" s="1"/>
  <c r="AD55" i="11" s="1"/>
  <c r="AD56" i="11" s="1"/>
  <c r="AD57" i="11" s="1"/>
  <c r="AD58" i="11" s="1"/>
  <c r="AD59" i="11" s="1"/>
  <c r="AD60" i="11" s="1"/>
  <c r="AD61" i="11" s="1"/>
  <c r="AD62" i="11" s="1"/>
  <c r="AD63" i="11" s="1"/>
  <c r="AE2" i="11"/>
  <c r="AE3" i="11" s="1"/>
  <c r="AE4" i="11" s="1"/>
  <c r="AE5" i="11" s="1"/>
  <c r="AE6" i="11" s="1"/>
  <c r="AE7" i="11" s="1"/>
  <c r="AE8" i="11" s="1"/>
  <c r="AE9" i="11" s="1"/>
  <c r="AE10" i="11" s="1"/>
  <c r="AE11" i="11" s="1"/>
  <c r="AE12" i="11" s="1"/>
  <c r="AE13" i="11" s="1"/>
  <c r="AE14" i="11" s="1"/>
  <c r="AE15" i="11" s="1"/>
  <c r="AE16" i="11" s="1"/>
  <c r="AE17" i="11" s="1"/>
  <c r="AE18" i="11" s="1"/>
  <c r="AE19" i="11" s="1"/>
  <c r="AE20" i="11" s="1"/>
  <c r="AE21" i="11" s="1"/>
  <c r="AE22" i="11" s="1"/>
  <c r="AE23" i="11" s="1"/>
  <c r="AE24" i="11" s="1"/>
  <c r="AE25" i="11" s="1"/>
  <c r="AE26" i="11" s="1"/>
  <c r="AE27" i="11" s="1"/>
  <c r="AE28" i="11" s="1"/>
  <c r="AE29" i="11" s="1"/>
  <c r="AE30" i="11" s="1"/>
  <c r="AE31" i="11" s="1"/>
  <c r="AE32" i="11" s="1"/>
  <c r="AE33" i="11" s="1"/>
  <c r="AE34" i="11" s="1"/>
  <c r="AE35" i="11" s="1"/>
  <c r="AE36" i="11" s="1"/>
  <c r="AE37" i="11" s="1"/>
  <c r="AE38" i="11" s="1"/>
  <c r="AE39" i="11" s="1"/>
  <c r="AE40" i="11" s="1"/>
  <c r="AE41" i="11" s="1"/>
  <c r="AE42" i="11" s="1"/>
  <c r="AE43" i="11" s="1"/>
  <c r="AE44" i="11" s="1"/>
  <c r="AE45" i="11" s="1"/>
  <c r="AE46" i="11" s="1"/>
  <c r="AE47" i="11" s="1"/>
  <c r="AE48" i="11" s="1"/>
  <c r="AE49" i="11" s="1"/>
  <c r="AE50" i="11" s="1"/>
  <c r="AE51" i="11" s="1"/>
  <c r="AE52" i="11" s="1"/>
  <c r="AE53" i="11" s="1"/>
  <c r="AE54" i="11" s="1"/>
  <c r="AE55" i="11" s="1"/>
  <c r="AE56" i="11" s="1"/>
  <c r="AE57" i="11" s="1"/>
  <c r="AE58" i="11" s="1"/>
  <c r="AE59" i="11" s="1"/>
  <c r="AE60" i="11" s="1"/>
  <c r="AE61" i="11" s="1"/>
  <c r="AE62" i="11" s="1"/>
  <c r="AE63" i="11" s="1"/>
  <c r="AF2" i="11"/>
  <c r="AF3" i="11" s="1"/>
  <c r="AF4" i="11" s="1"/>
  <c r="AF5" i="11" s="1"/>
  <c r="AF6" i="11" s="1"/>
  <c r="AF7" i="11" s="1"/>
  <c r="AF8" i="11" s="1"/>
  <c r="AF9" i="11" s="1"/>
  <c r="AF10" i="11" s="1"/>
  <c r="AF11" i="11" s="1"/>
  <c r="AF12" i="11" s="1"/>
  <c r="AF13" i="11" s="1"/>
  <c r="AF14" i="11" s="1"/>
  <c r="AF15" i="11" s="1"/>
  <c r="AF16" i="11" s="1"/>
  <c r="AF17" i="11" s="1"/>
  <c r="AF18" i="11" s="1"/>
  <c r="AF19" i="11" s="1"/>
  <c r="AF20" i="11" s="1"/>
  <c r="AF21" i="11" s="1"/>
  <c r="AF22" i="11" s="1"/>
  <c r="AF23" i="11" s="1"/>
  <c r="AF24" i="11" s="1"/>
  <c r="AF25" i="11" s="1"/>
  <c r="AF26" i="11" s="1"/>
  <c r="AF27" i="11" s="1"/>
  <c r="AF28" i="11" s="1"/>
  <c r="AF29" i="11" s="1"/>
  <c r="AF30" i="11" s="1"/>
  <c r="AF31" i="11" s="1"/>
  <c r="AF32" i="11" s="1"/>
  <c r="AF33" i="11" s="1"/>
  <c r="AF34" i="11" s="1"/>
  <c r="AF35" i="11" s="1"/>
  <c r="AF36" i="11" s="1"/>
  <c r="AF37" i="11" s="1"/>
  <c r="AF38" i="11" s="1"/>
  <c r="AF39" i="11" s="1"/>
  <c r="AF40" i="11" s="1"/>
  <c r="AF41" i="11" s="1"/>
  <c r="AF42" i="11" s="1"/>
  <c r="AF43" i="11" s="1"/>
  <c r="AF44" i="11" s="1"/>
  <c r="AF45" i="11" s="1"/>
  <c r="AF46" i="11" s="1"/>
  <c r="AF47" i="11" s="1"/>
  <c r="AF48" i="11" s="1"/>
  <c r="AF49" i="11" s="1"/>
  <c r="AF50" i="11" s="1"/>
  <c r="AF51" i="11" s="1"/>
  <c r="AF52" i="11" s="1"/>
  <c r="AF53" i="11" s="1"/>
  <c r="AF54" i="11" s="1"/>
  <c r="AF55" i="11" s="1"/>
  <c r="AF56" i="11" s="1"/>
  <c r="AF57" i="11" s="1"/>
  <c r="AF58" i="11" s="1"/>
  <c r="AF59" i="11" s="1"/>
  <c r="AF60" i="11" s="1"/>
  <c r="AF61" i="11" s="1"/>
  <c r="AF62" i="11" s="1"/>
  <c r="AF63" i="11" s="1"/>
  <c r="AG2" i="11"/>
  <c r="AG3" i="11" s="1"/>
  <c r="AG4" i="11" s="1"/>
  <c r="AG5" i="11" s="1"/>
  <c r="AG6" i="11" s="1"/>
  <c r="AG7" i="11" s="1"/>
  <c r="AG8" i="11" s="1"/>
  <c r="AG9" i="11" s="1"/>
  <c r="AG10" i="11" s="1"/>
  <c r="AG11" i="11" s="1"/>
  <c r="AG12" i="11" s="1"/>
  <c r="AG13" i="11" s="1"/>
  <c r="AG14" i="11" s="1"/>
  <c r="AG15" i="11" s="1"/>
  <c r="AG16" i="11" s="1"/>
  <c r="AG17" i="11" s="1"/>
  <c r="AG18" i="11" s="1"/>
  <c r="AG19" i="11" s="1"/>
  <c r="AG20" i="11" s="1"/>
  <c r="AG21" i="11" s="1"/>
  <c r="AG22" i="11" s="1"/>
  <c r="AG23" i="11" s="1"/>
  <c r="AG24" i="11" s="1"/>
  <c r="AG25" i="11" s="1"/>
  <c r="AG26" i="11" s="1"/>
  <c r="AG27" i="11" s="1"/>
  <c r="AG28" i="11" s="1"/>
  <c r="AG29" i="11" s="1"/>
  <c r="AG30" i="11" s="1"/>
  <c r="AG31" i="11" s="1"/>
  <c r="AG32" i="11" s="1"/>
  <c r="AG33" i="11" s="1"/>
  <c r="AG34" i="11" s="1"/>
  <c r="AG35" i="11" s="1"/>
  <c r="AG36" i="11" s="1"/>
  <c r="AG37" i="11" s="1"/>
  <c r="AG38" i="11" s="1"/>
  <c r="AG39" i="11" s="1"/>
  <c r="AG40" i="11" s="1"/>
  <c r="AG41" i="11" s="1"/>
  <c r="AG42" i="11" s="1"/>
  <c r="AG43" i="11" s="1"/>
  <c r="AG44" i="11" s="1"/>
  <c r="AG45" i="11" s="1"/>
  <c r="AG46" i="11" s="1"/>
  <c r="AG47" i="11" s="1"/>
  <c r="AG48" i="11" s="1"/>
  <c r="AG49" i="11" s="1"/>
  <c r="AG50" i="11" s="1"/>
  <c r="AG51" i="11" s="1"/>
  <c r="AG52" i="11" s="1"/>
  <c r="AG53" i="11" s="1"/>
  <c r="AG54" i="11" s="1"/>
  <c r="AG55" i="11" s="1"/>
  <c r="AG56" i="11" s="1"/>
  <c r="AG57" i="11" s="1"/>
  <c r="AG58" i="11" s="1"/>
  <c r="AG59" i="11" s="1"/>
  <c r="AG60" i="11" s="1"/>
  <c r="AG61" i="11" s="1"/>
  <c r="AG62" i="11" s="1"/>
  <c r="AG63" i="11" s="1"/>
  <c r="AH2" i="11"/>
  <c r="AH3" i="11" s="1"/>
  <c r="AH4" i="11" s="1"/>
  <c r="AH5" i="11" s="1"/>
  <c r="AH6" i="11" s="1"/>
  <c r="AH7" i="11" s="1"/>
  <c r="AH8" i="11" s="1"/>
  <c r="AH9" i="11" s="1"/>
  <c r="AH10" i="11" s="1"/>
  <c r="AH11" i="11" s="1"/>
  <c r="AH12" i="11" s="1"/>
  <c r="AH13" i="11" s="1"/>
  <c r="AH14" i="11" s="1"/>
  <c r="AH15" i="11" s="1"/>
  <c r="AH16" i="11" s="1"/>
  <c r="AH17" i="11" s="1"/>
  <c r="AH18" i="11" s="1"/>
  <c r="AH19" i="11" s="1"/>
  <c r="AH20" i="11" s="1"/>
  <c r="AH21" i="11" s="1"/>
  <c r="AH22" i="11" s="1"/>
  <c r="AH23" i="11" s="1"/>
  <c r="AH24" i="11" s="1"/>
  <c r="AH25" i="11" s="1"/>
  <c r="AH26" i="11" s="1"/>
  <c r="AH27" i="11" s="1"/>
  <c r="AH28" i="11" s="1"/>
  <c r="AH29" i="11" s="1"/>
  <c r="AH30" i="11" s="1"/>
  <c r="AH31" i="11" s="1"/>
  <c r="AH32" i="11" s="1"/>
  <c r="AH33" i="11" s="1"/>
  <c r="AH34" i="11" s="1"/>
  <c r="AH35" i="11" s="1"/>
  <c r="AH36" i="11" s="1"/>
  <c r="AH37" i="11" s="1"/>
  <c r="AH38" i="11" s="1"/>
  <c r="AH39" i="11" s="1"/>
  <c r="AH40" i="11" s="1"/>
  <c r="AH41" i="11" s="1"/>
  <c r="AH42" i="11" s="1"/>
  <c r="AH43" i="11" s="1"/>
  <c r="AH44" i="11" s="1"/>
  <c r="AH45" i="11" s="1"/>
  <c r="AH46" i="11" s="1"/>
  <c r="AH47" i="11" s="1"/>
  <c r="AH48" i="11" s="1"/>
  <c r="AH49" i="11" s="1"/>
  <c r="AH50" i="11" s="1"/>
  <c r="AH51" i="11" s="1"/>
  <c r="AH52" i="11" s="1"/>
  <c r="AH53" i="11" s="1"/>
  <c r="AH54" i="11" s="1"/>
  <c r="AH55" i="11" s="1"/>
  <c r="AH56" i="11" s="1"/>
  <c r="AH57" i="11" s="1"/>
  <c r="AH58" i="11" s="1"/>
  <c r="AH59" i="11" s="1"/>
  <c r="AH60" i="11" s="1"/>
  <c r="AH61" i="11" s="1"/>
  <c r="AH62" i="11" s="1"/>
  <c r="AH63" i="11" s="1"/>
  <c r="AI2" i="11"/>
  <c r="AI3" i="11" s="1"/>
  <c r="AI4" i="11" s="1"/>
  <c r="AI5" i="11" s="1"/>
  <c r="AI6" i="11" s="1"/>
  <c r="AI7" i="11" s="1"/>
  <c r="AI8" i="11" s="1"/>
  <c r="AI9" i="11" s="1"/>
  <c r="AI10" i="11" s="1"/>
  <c r="AI11" i="11" s="1"/>
  <c r="AI12" i="11" s="1"/>
  <c r="AI13" i="11" s="1"/>
  <c r="AI14" i="11" s="1"/>
  <c r="AI15" i="11" s="1"/>
  <c r="AI16" i="11" s="1"/>
  <c r="AI17" i="11" s="1"/>
  <c r="AI18" i="11" s="1"/>
  <c r="AI19" i="11" s="1"/>
  <c r="AI20" i="11" s="1"/>
  <c r="AI21" i="11" s="1"/>
  <c r="AI22" i="11" s="1"/>
  <c r="AI23" i="11" s="1"/>
  <c r="AI24" i="11" s="1"/>
  <c r="AI25" i="11" s="1"/>
  <c r="AI26" i="11" s="1"/>
  <c r="AI27" i="11" s="1"/>
  <c r="AI28" i="11" s="1"/>
  <c r="AI29" i="11" s="1"/>
  <c r="AI30" i="11" s="1"/>
  <c r="AI31" i="11" s="1"/>
  <c r="AI32" i="11" s="1"/>
  <c r="AI33" i="11" s="1"/>
  <c r="AI34" i="11" s="1"/>
  <c r="AI35" i="11" s="1"/>
  <c r="AI36" i="11" s="1"/>
  <c r="AI37" i="11" s="1"/>
  <c r="AI38" i="11" s="1"/>
  <c r="AI39" i="11" s="1"/>
  <c r="AI40" i="11" s="1"/>
  <c r="AI41" i="11" s="1"/>
  <c r="AI42" i="11" s="1"/>
  <c r="AI43" i="11" s="1"/>
  <c r="AI44" i="11" s="1"/>
  <c r="AI45" i="11" s="1"/>
  <c r="AI46" i="11" s="1"/>
  <c r="AI47" i="11" s="1"/>
  <c r="AI48" i="11" s="1"/>
  <c r="AI49" i="11" s="1"/>
  <c r="AI50" i="11" s="1"/>
  <c r="AI51" i="11" s="1"/>
  <c r="AI52" i="11" s="1"/>
  <c r="AI53" i="11" s="1"/>
  <c r="AI54" i="11" s="1"/>
  <c r="AI55" i="11" s="1"/>
  <c r="AI56" i="11" s="1"/>
  <c r="AI57" i="11" s="1"/>
  <c r="AI58" i="11" s="1"/>
  <c r="AI59" i="11" s="1"/>
  <c r="AI60" i="11" s="1"/>
  <c r="AI61" i="11" s="1"/>
  <c r="AI62" i="11" s="1"/>
  <c r="AI63" i="11" s="1"/>
  <c r="AJ2" i="11"/>
  <c r="AJ3" i="11" s="1"/>
  <c r="AJ4" i="11" s="1"/>
  <c r="AJ5" i="11" s="1"/>
  <c r="AJ6" i="11" s="1"/>
  <c r="AJ7" i="11" s="1"/>
  <c r="AJ8" i="11" s="1"/>
  <c r="AJ9" i="11" s="1"/>
  <c r="AJ10" i="11" s="1"/>
  <c r="AJ11" i="11" s="1"/>
  <c r="AJ12" i="11" s="1"/>
  <c r="AJ13" i="11" s="1"/>
  <c r="AJ14" i="11" s="1"/>
  <c r="AJ15" i="11" s="1"/>
  <c r="AJ16" i="11" s="1"/>
  <c r="AJ17" i="11" s="1"/>
  <c r="AJ18" i="11" s="1"/>
  <c r="AJ19" i="11" s="1"/>
  <c r="AJ20" i="11" s="1"/>
  <c r="AJ21" i="11" s="1"/>
  <c r="AJ22" i="11" s="1"/>
  <c r="AJ23" i="11" s="1"/>
  <c r="AJ24" i="11" s="1"/>
  <c r="AJ25" i="11" s="1"/>
  <c r="AJ26" i="11" s="1"/>
  <c r="AJ27" i="11" s="1"/>
  <c r="AJ28" i="11" s="1"/>
  <c r="AJ29" i="11" s="1"/>
  <c r="AJ30" i="11" s="1"/>
  <c r="AJ31" i="11" s="1"/>
  <c r="AJ32" i="11" s="1"/>
  <c r="AJ33" i="11" s="1"/>
  <c r="AJ34" i="11" s="1"/>
  <c r="AJ35" i="11" s="1"/>
  <c r="AJ36" i="11" s="1"/>
  <c r="AJ37" i="11" s="1"/>
  <c r="AJ38" i="11" s="1"/>
  <c r="AJ39" i="11" s="1"/>
  <c r="AJ40" i="11" s="1"/>
  <c r="AJ41" i="11" s="1"/>
  <c r="AJ42" i="11" s="1"/>
  <c r="AJ43" i="11" s="1"/>
  <c r="AJ44" i="11" s="1"/>
  <c r="AJ45" i="11" s="1"/>
  <c r="AJ46" i="11" s="1"/>
  <c r="AJ47" i="11" s="1"/>
  <c r="AJ48" i="11" s="1"/>
  <c r="AJ49" i="11" s="1"/>
  <c r="AJ50" i="11" s="1"/>
  <c r="AJ51" i="11" s="1"/>
  <c r="AJ52" i="11" s="1"/>
  <c r="AJ53" i="11" s="1"/>
  <c r="AJ54" i="11" s="1"/>
  <c r="AJ55" i="11" s="1"/>
  <c r="AJ56" i="11" s="1"/>
  <c r="AJ57" i="11" s="1"/>
  <c r="AJ58" i="11" s="1"/>
  <c r="AJ59" i="11" s="1"/>
  <c r="AJ60" i="11" s="1"/>
  <c r="AJ61" i="11" s="1"/>
  <c r="AJ62" i="11" s="1"/>
  <c r="AJ63" i="11" s="1"/>
  <c r="AK2" i="11"/>
  <c r="AK3" i="11" s="1"/>
  <c r="AK4" i="11" s="1"/>
  <c r="AK5" i="11" s="1"/>
  <c r="AK6" i="11" s="1"/>
  <c r="AK7" i="11" s="1"/>
  <c r="AK8" i="11" s="1"/>
  <c r="AK9" i="11" s="1"/>
  <c r="AK10" i="11" s="1"/>
  <c r="AK11" i="11" s="1"/>
  <c r="AK12" i="11" s="1"/>
  <c r="AK13" i="11" s="1"/>
  <c r="AK14" i="11" s="1"/>
  <c r="AK15" i="11" s="1"/>
  <c r="AK16" i="11" s="1"/>
  <c r="AK17" i="11" s="1"/>
  <c r="AK18" i="11" s="1"/>
  <c r="AK19" i="11" s="1"/>
  <c r="AK20" i="11" s="1"/>
  <c r="AK21" i="11" s="1"/>
  <c r="AK22" i="11" s="1"/>
  <c r="AK23" i="11" s="1"/>
  <c r="AK24" i="11" s="1"/>
  <c r="AK25" i="11" s="1"/>
  <c r="AK26" i="11" s="1"/>
  <c r="AK27" i="11" s="1"/>
  <c r="AK28" i="11" s="1"/>
  <c r="AK29" i="11" s="1"/>
  <c r="AK30" i="11" s="1"/>
  <c r="AK31" i="11" s="1"/>
  <c r="AK32" i="11" s="1"/>
  <c r="AK33" i="11" s="1"/>
  <c r="AK34" i="11" s="1"/>
  <c r="AK35" i="11" s="1"/>
  <c r="AK36" i="11" s="1"/>
  <c r="AK37" i="11" s="1"/>
  <c r="AK38" i="11" s="1"/>
  <c r="AK39" i="11" s="1"/>
  <c r="AK40" i="11" s="1"/>
  <c r="AK41" i="11" s="1"/>
  <c r="AK42" i="11" s="1"/>
  <c r="AK43" i="11" s="1"/>
  <c r="AK44" i="11" s="1"/>
  <c r="AK45" i="11" s="1"/>
  <c r="AK46" i="11" s="1"/>
  <c r="AK47" i="11" s="1"/>
  <c r="AK48" i="11" s="1"/>
  <c r="AK49" i="11" s="1"/>
  <c r="AK50" i="11" s="1"/>
  <c r="AK51" i="11" s="1"/>
  <c r="AK52" i="11" s="1"/>
  <c r="AK53" i="11" s="1"/>
  <c r="AK54" i="11" s="1"/>
  <c r="AK55" i="11" s="1"/>
  <c r="AK56" i="11" s="1"/>
  <c r="AK57" i="11" s="1"/>
  <c r="AK58" i="11" s="1"/>
  <c r="AK59" i="11" s="1"/>
  <c r="AK60" i="11" s="1"/>
  <c r="AK61" i="11" s="1"/>
  <c r="AK62" i="11" s="1"/>
  <c r="AK63" i="11" s="1"/>
  <c r="AL2" i="11"/>
  <c r="AL3" i="11" s="1"/>
  <c r="AL4" i="11" s="1"/>
  <c r="AL5" i="11" s="1"/>
  <c r="AL6" i="11" s="1"/>
  <c r="AL7" i="11" s="1"/>
  <c r="AL8" i="11" s="1"/>
  <c r="AL9" i="11" s="1"/>
  <c r="AL10" i="11" s="1"/>
  <c r="AL11" i="11" s="1"/>
  <c r="AL12" i="11" s="1"/>
  <c r="AL13" i="11" s="1"/>
  <c r="AL14" i="11" s="1"/>
  <c r="AL15" i="11" s="1"/>
  <c r="AL16" i="11" s="1"/>
  <c r="AL17" i="11" s="1"/>
  <c r="AL18" i="11" s="1"/>
  <c r="AL19" i="11" s="1"/>
  <c r="AL20" i="11" s="1"/>
  <c r="AL21" i="11" s="1"/>
  <c r="AL22" i="11" s="1"/>
  <c r="AL23" i="11" s="1"/>
  <c r="AL24" i="11" s="1"/>
  <c r="AL25" i="11" s="1"/>
  <c r="AL26" i="11" s="1"/>
  <c r="AL27" i="11" s="1"/>
  <c r="AL28" i="11" s="1"/>
  <c r="AL29" i="11" s="1"/>
  <c r="AL30" i="11" s="1"/>
  <c r="AL31" i="11" s="1"/>
  <c r="AL32" i="11" s="1"/>
  <c r="AL33" i="11" s="1"/>
  <c r="AL34" i="11" s="1"/>
  <c r="AL35" i="11" s="1"/>
  <c r="AL36" i="11" s="1"/>
  <c r="AL37" i="11" s="1"/>
  <c r="AL38" i="11" s="1"/>
  <c r="AL39" i="11" s="1"/>
  <c r="AL40" i="11" s="1"/>
  <c r="AL41" i="11" s="1"/>
  <c r="AL42" i="11" s="1"/>
  <c r="AL43" i="11" s="1"/>
  <c r="AL44" i="11" s="1"/>
  <c r="AL45" i="11" s="1"/>
  <c r="AL46" i="11" s="1"/>
  <c r="AL47" i="11" s="1"/>
  <c r="AL48" i="11" s="1"/>
  <c r="AL49" i="11" s="1"/>
  <c r="AL50" i="11" s="1"/>
  <c r="AL51" i="11" s="1"/>
  <c r="AL52" i="11" s="1"/>
  <c r="AL53" i="11" s="1"/>
  <c r="AL54" i="11" s="1"/>
  <c r="AL55" i="11" s="1"/>
  <c r="AL56" i="11" s="1"/>
  <c r="AL57" i="11" s="1"/>
  <c r="AL58" i="11" s="1"/>
  <c r="AL59" i="11" s="1"/>
  <c r="AL60" i="11" s="1"/>
  <c r="AL61" i="11" s="1"/>
  <c r="AL62" i="11" s="1"/>
  <c r="AL63" i="11" s="1"/>
  <c r="AM2" i="11"/>
  <c r="AM3" i="11" s="1"/>
  <c r="AM4" i="11" s="1"/>
  <c r="AM5" i="11" s="1"/>
  <c r="AM6" i="11" s="1"/>
  <c r="AM7" i="11" s="1"/>
  <c r="AM8" i="11" s="1"/>
  <c r="AM9" i="11" s="1"/>
  <c r="AM10" i="11" s="1"/>
  <c r="AM11" i="11" s="1"/>
  <c r="AM12" i="11" s="1"/>
  <c r="AM13" i="11" s="1"/>
  <c r="AM14" i="11" s="1"/>
  <c r="AM15" i="11" s="1"/>
  <c r="AM16" i="11" s="1"/>
  <c r="AM17" i="11" s="1"/>
  <c r="AM18" i="11" s="1"/>
  <c r="AM19" i="11" s="1"/>
  <c r="AM20" i="11" s="1"/>
  <c r="AM21" i="11" s="1"/>
  <c r="AM22" i="11" s="1"/>
  <c r="AM23" i="11" s="1"/>
  <c r="AM24" i="11" s="1"/>
  <c r="AM25" i="11" s="1"/>
  <c r="AM26" i="11" s="1"/>
  <c r="AM27" i="11" s="1"/>
  <c r="AM28" i="11" s="1"/>
  <c r="AM29" i="11" s="1"/>
  <c r="AM30" i="11" s="1"/>
  <c r="AM31" i="11" s="1"/>
  <c r="AM32" i="11" s="1"/>
  <c r="AM33" i="11" s="1"/>
  <c r="AM34" i="11" s="1"/>
  <c r="AM35" i="11" s="1"/>
  <c r="AM36" i="11" s="1"/>
  <c r="AM37" i="11" s="1"/>
  <c r="AM38" i="11" s="1"/>
  <c r="AM39" i="11" s="1"/>
  <c r="AM40" i="11" s="1"/>
  <c r="AM41" i="11" s="1"/>
  <c r="AM42" i="11" s="1"/>
  <c r="AM43" i="11" s="1"/>
  <c r="AM44" i="11" s="1"/>
  <c r="AM45" i="11" s="1"/>
  <c r="AM46" i="11" s="1"/>
  <c r="AM47" i="11" s="1"/>
  <c r="AM48" i="11" s="1"/>
  <c r="AM49" i="11" s="1"/>
  <c r="AM50" i="11" s="1"/>
  <c r="AM51" i="11" s="1"/>
  <c r="AM52" i="11" s="1"/>
  <c r="AM53" i="11" s="1"/>
  <c r="AM54" i="11" s="1"/>
  <c r="AM55" i="11" s="1"/>
  <c r="AM56" i="11" s="1"/>
  <c r="AM57" i="11" s="1"/>
  <c r="AM58" i="11" s="1"/>
  <c r="AM59" i="11" s="1"/>
  <c r="AM60" i="11" s="1"/>
  <c r="AM61" i="11" s="1"/>
  <c r="AM62" i="11" s="1"/>
  <c r="AM63" i="11" s="1"/>
  <c r="AN2" i="11"/>
  <c r="AN3" i="11" s="1"/>
  <c r="AN4" i="11" s="1"/>
  <c r="AN5" i="11" s="1"/>
  <c r="AN6" i="11" s="1"/>
  <c r="AN7" i="11" s="1"/>
  <c r="AN8" i="11" s="1"/>
  <c r="AN9" i="11" s="1"/>
  <c r="AN10" i="11" s="1"/>
  <c r="AN11" i="11" s="1"/>
  <c r="AN12" i="11" s="1"/>
  <c r="AN13" i="11" s="1"/>
  <c r="AN14" i="11" s="1"/>
  <c r="AN15" i="11" s="1"/>
  <c r="AN16" i="11" s="1"/>
  <c r="AN17" i="11" s="1"/>
  <c r="AN18" i="11" s="1"/>
  <c r="AN19" i="11" s="1"/>
  <c r="AN20" i="11" s="1"/>
  <c r="AN21" i="11" s="1"/>
  <c r="AN22" i="11" s="1"/>
  <c r="AN23" i="11" s="1"/>
  <c r="AN24" i="11" s="1"/>
  <c r="AN25" i="11" s="1"/>
  <c r="AN26" i="11" s="1"/>
  <c r="AN27" i="11" s="1"/>
  <c r="AN28" i="11" s="1"/>
  <c r="AN29" i="11" s="1"/>
  <c r="AN30" i="11" s="1"/>
  <c r="AN31" i="11" s="1"/>
  <c r="AN32" i="11" s="1"/>
  <c r="AN33" i="11" s="1"/>
  <c r="AN34" i="11" s="1"/>
  <c r="AN35" i="11" s="1"/>
  <c r="AN36" i="11" s="1"/>
  <c r="AN37" i="11" s="1"/>
  <c r="AN38" i="11" s="1"/>
  <c r="AN39" i="11" s="1"/>
  <c r="AN40" i="11" s="1"/>
  <c r="AN41" i="11" s="1"/>
  <c r="AN42" i="11" s="1"/>
  <c r="AN43" i="11" s="1"/>
  <c r="AN44" i="11" s="1"/>
  <c r="AN45" i="11" s="1"/>
  <c r="AN46" i="11" s="1"/>
  <c r="AN47" i="11" s="1"/>
  <c r="AN48" i="11" s="1"/>
  <c r="AN49" i="11" s="1"/>
  <c r="AN50" i="11" s="1"/>
  <c r="AN51" i="11" s="1"/>
  <c r="AN52" i="11" s="1"/>
  <c r="AN53" i="11" s="1"/>
  <c r="AN54" i="11" s="1"/>
  <c r="AN55" i="11" s="1"/>
  <c r="AN56" i="11" s="1"/>
  <c r="AN57" i="11" s="1"/>
  <c r="AN58" i="11" s="1"/>
  <c r="AN59" i="11" s="1"/>
  <c r="AN60" i="11" s="1"/>
  <c r="AN61" i="11" s="1"/>
  <c r="AN62" i="11" s="1"/>
  <c r="AN63" i="11" s="1"/>
  <c r="AO2" i="11"/>
  <c r="AO3" i="11" s="1"/>
  <c r="AO4" i="11" s="1"/>
  <c r="AO5" i="11" s="1"/>
  <c r="AO6" i="11" s="1"/>
  <c r="AO7" i="11" s="1"/>
  <c r="AO8" i="11" s="1"/>
  <c r="AO9" i="11" s="1"/>
  <c r="AO10" i="11" s="1"/>
  <c r="AO11" i="11" s="1"/>
  <c r="AO12" i="11" s="1"/>
  <c r="AO13" i="11" s="1"/>
  <c r="AO14" i="11" s="1"/>
  <c r="AO15" i="11" s="1"/>
  <c r="AO16" i="11" s="1"/>
  <c r="AO17" i="11" s="1"/>
  <c r="AO18" i="11" s="1"/>
  <c r="AO19" i="11" s="1"/>
  <c r="AO20" i="11" s="1"/>
  <c r="AO21" i="11" s="1"/>
  <c r="AO22" i="11" s="1"/>
  <c r="AO23" i="11" s="1"/>
  <c r="AO24" i="11" s="1"/>
  <c r="AO25" i="11" s="1"/>
  <c r="AO26" i="11" s="1"/>
  <c r="AO27" i="11" s="1"/>
  <c r="AO28" i="11" s="1"/>
  <c r="AO29" i="11" s="1"/>
  <c r="AO30" i="11" s="1"/>
  <c r="AO31" i="11" s="1"/>
  <c r="AO32" i="11" s="1"/>
  <c r="AO33" i="11" s="1"/>
  <c r="AO34" i="11" s="1"/>
  <c r="AO35" i="11" s="1"/>
  <c r="AO36" i="11" s="1"/>
  <c r="AO37" i="11" s="1"/>
  <c r="AO38" i="11" s="1"/>
  <c r="AO39" i="11" s="1"/>
  <c r="AO40" i="11" s="1"/>
  <c r="AO41" i="11" s="1"/>
  <c r="AO42" i="11" s="1"/>
  <c r="AO43" i="11" s="1"/>
  <c r="AO44" i="11" s="1"/>
  <c r="AO45" i="11" s="1"/>
  <c r="AO46" i="11" s="1"/>
  <c r="AO47" i="11" s="1"/>
  <c r="AO48" i="11" s="1"/>
  <c r="AO49" i="11" s="1"/>
  <c r="AO50" i="11" s="1"/>
  <c r="AO51" i="11" s="1"/>
  <c r="AO52" i="11" s="1"/>
  <c r="AO53" i="11" s="1"/>
  <c r="AO54" i="11" s="1"/>
  <c r="AO55" i="11" s="1"/>
  <c r="AO56" i="11" s="1"/>
  <c r="AO57" i="11" s="1"/>
  <c r="AO58" i="11" s="1"/>
  <c r="AO59" i="11" s="1"/>
  <c r="AO60" i="11" s="1"/>
  <c r="AO61" i="11" s="1"/>
  <c r="AO62" i="11" s="1"/>
  <c r="AO63" i="11" s="1"/>
  <c r="AP2" i="11"/>
  <c r="AP3" i="11" s="1"/>
  <c r="AP4" i="11" s="1"/>
  <c r="AP5" i="11" s="1"/>
  <c r="AP6" i="11" s="1"/>
  <c r="AP7" i="11" s="1"/>
  <c r="AP8" i="11" s="1"/>
  <c r="AP9" i="11" s="1"/>
  <c r="AP10" i="11" s="1"/>
  <c r="AP11" i="11" s="1"/>
  <c r="AP12" i="11" s="1"/>
  <c r="AP13" i="11" s="1"/>
  <c r="AP14" i="11" s="1"/>
  <c r="AP15" i="11" s="1"/>
  <c r="AP16" i="11" s="1"/>
  <c r="AP17" i="11" s="1"/>
  <c r="AP18" i="11" s="1"/>
  <c r="AP19" i="11" s="1"/>
  <c r="AP20" i="11" s="1"/>
  <c r="AP21" i="11" s="1"/>
  <c r="AP22" i="11" s="1"/>
  <c r="AP23" i="11" s="1"/>
  <c r="AP24" i="11" s="1"/>
  <c r="AP25" i="11" s="1"/>
  <c r="AP26" i="11" s="1"/>
  <c r="AP27" i="11" s="1"/>
  <c r="AP28" i="11" s="1"/>
  <c r="AP29" i="11" s="1"/>
  <c r="AP30" i="11" s="1"/>
  <c r="AP31" i="11" s="1"/>
  <c r="AP32" i="11" s="1"/>
  <c r="AP33" i="11" s="1"/>
  <c r="AP34" i="11" s="1"/>
  <c r="AP35" i="11" s="1"/>
  <c r="AP36" i="11" s="1"/>
  <c r="AP37" i="11" s="1"/>
  <c r="AP38" i="11" s="1"/>
  <c r="AP39" i="11" s="1"/>
  <c r="AP40" i="11" s="1"/>
  <c r="AP41" i="11" s="1"/>
  <c r="AP42" i="11" s="1"/>
  <c r="AP43" i="11" s="1"/>
  <c r="AP44" i="11" s="1"/>
  <c r="AP45" i="11" s="1"/>
  <c r="AP46" i="11" s="1"/>
  <c r="AP47" i="11" s="1"/>
  <c r="AP48" i="11" s="1"/>
  <c r="AP49" i="11" s="1"/>
  <c r="AP50" i="11" s="1"/>
  <c r="AP51" i="11" s="1"/>
  <c r="AP52" i="11" s="1"/>
  <c r="AP53" i="11" s="1"/>
  <c r="AP54" i="11" s="1"/>
  <c r="AP55" i="11" s="1"/>
  <c r="AP56" i="11" s="1"/>
  <c r="AP57" i="11" s="1"/>
  <c r="AP58" i="11" s="1"/>
  <c r="AP59" i="11" s="1"/>
  <c r="AP60" i="11" s="1"/>
  <c r="AP61" i="11" s="1"/>
  <c r="AP62" i="11" s="1"/>
  <c r="AP63" i="11" s="1"/>
  <c r="AQ2" i="11"/>
  <c r="AQ3" i="11" s="1"/>
  <c r="AQ4" i="11" s="1"/>
  <c r="AQ5" i="11" s="1"/>
  <c r="AQ6" i="11" s="1"/>
  <c r="AQ7" i="11" s="1"/>
  <c r="AQ8" i="11" s="1"/>
  <c r="AQ9" i="11" s="1"/>
  <c r="AQ10" i="11" s="1"/>
  <c r="AQ11" i="11" s="1"/>
  <c r="AQ12" i="11" s="1"/>
  <c r="AQ13" i="11" s="1"/>
  <c r="AQ14" i="11" s="1"/>
  <c r="AQ15" i="11" s="1"/>
  <c r="AQ16" i="11" s="1"/>
  <c r="AQ17" i="11" s="1"/>
  <c r="AQ18" i="11" s="1"/>
  <c r="AQ19" i="11" s="1"/>
  <c r="AQ20" i="11" s="1"/>
  <c r="AQ21" i="11" s="1"/>
  <c r="AQ22" i="11" s="1"/>
  <c r="AQ23" i="11" s="1"/>
  <c r="AQ24" i="11" s="1"/>
  <c r="AQ25" i="11" s="1"/>
  <c r="AQ26" i="11" s="1"/>
  <c r="AQ27" i="11" s="1"/>
  <c r="AQ28" i="11" s="1"/>
  <c r="AQ29" i="11" s="1"/>
  <c r="AQ30" i="11" s="1"/>
  <c r="AQ31" i="11" s="1"/>
  <c r="AQ32" i="11" s="1"/>
  <c r="AQ33" i="11" s="1"/>
  <c r="AQ34" i="11" s="1"/>
  <c r="AQ35" i="11" s="1"/>
  <c r="AQ36" i="11" s="1"/>
  <c r="AQ37" i="11" s="1"/>
  <c r="AQ38" i="11" s="1"/>
  <c r="AQ39" i="11" s="1"/>
  <c r="AQ40" i="11" s="1"/>
  <c r="AQ41" i="11" s="1"/>
  <c r="AQ42" i="11" s="1"/>
  <c r="AQ43" i="11" s="1"/>
  <c r="AQ44" i="11" s="1"/>
  <c r="AQ45" i="11" s="1"/>
  <c r="AQ46" i="11" s="1"/>
  <c r="AQ47" i="11" s="1"/>
  <c r="AQ48" i="11" s="1"/>
  <c r="AQ49" i="11" s="1"/>
  <c r="AQ50" i="11" s="1"/>
  <c r="AQ51" i="11" s="1"/>
  <c r="AQ52" i="11" s="1"/>
  <c r="AQ53" i="11" s="1"/>
  <c r="AQ54" i="11" s="1"/>
  <c r="AQ55" i="11" s="1"/>
  <c r="AQ56" i="11" s="1"/>
  <c r="AQ57" i="11" s="1"/>
  <c r="AQ58" i="11" s="1"/>
  <c r="AQ59" i="11" s="1"/>
  <c r="AQ60" i="11" s="1"/>
  <c r="AQ61" i="11" s="1"/>
  <c r="AQ62" i="11" s="1"/>
  <c r="AQ63" i="11" s="1"/>
  <c r="AR2" i="11"/>
  <c r="AR3" i="11" s="1"/>
  <c r="AR4" i="11" s="1"/>
  <c r="AR5" i="11" s="1"/>
  <c r="AR6" i="11" s="1"/>
  <c r="AR7" i="11" s="1"/>
  <c r="AR8" i="11" s="1"/>
  <c r="AR9" i="11" s="1"/>
  <c r="AR10" i="11" s="1"/>
  <c r="AR11" i="11" s="1"/>
  <c r="AR12" i="11" s="1"/>
  <c r="AR13" i="11" s="1"/>
  <c r="AR14" i="11" s="1"/>
  <c r="AR15" i="11" s="1"/>
  <c r="AR16" i="11" s="1"/>
  <c r="AR17" i="11" s="1"/>
  <c r="AR18" i="11" s="1"/>
  <c r="AR19" i="11" s="1"/>
  <c r="AR20" i="11" s="1"/>
  <c r="AR21" i="11" s="1"/>
  <c r="AR22" i="11" s="1"/>
  <c r="AR23" i="11" s="1"/>
  <c r="AR24" i="11" s="1"/>
  <c r="AR25" i="11" s="1"/>
  <c r="AR26" i="11" s="1"/>
  <c r="AR27" i="11" s="1"/>
  <c r="AR28" i="11" s="1"/>
  <c r="AR29" i="11" s="1"/>
  <c r="AR30" i="11" s="1"/>
  <c r="AR31" i="11" s="1"/>
  <c r="AR32" i="11" s="1"/>
  <c r="AR33" i="11" s="1"/>
  <c r="AR34" i="11" s="1"/>
  <c r="AR35" i="11" s="1"/>
  <c r="AR36" i="11" s="1"/>
  <c r="AR37" i="11" s="1"/>
  <c r="AR38" i="11" s="1"/>
  <c r="AR39" i="11" s="1"/>
  <c r="AR40" i="11" s="1"/>
  <c r="AR41" i="11" s="1"/>
  <c r="AR42" i="11" s="1"/>
  <c r="AR43" i="11" s="1"/>
  <c r="AR44" i="11" s="1"/>
  <c r="AR45" i="11" s="1"/>
  <c r="AR46" i="11" s="1"/>
  <c r="AR47" i="11" s="1"/>
  <c r="AR48" i="11" s="1"/>
  <c r="AR49" i="11" s="1"/>
  <c r="AR50" i="11" s="1"/>
  <c r="AR51" i="11" s="1"/>
  <c r="AR52" i="11" s="1"/>
  <c r="AR53" i="11" s="1"/>
  <c r="AR54" i="11" s="1"/>
  <c r="AR55" i="11" s="1"/>
  <c r="AR56" i="11" s="1"/>
  <c r="AR57" i="11" s="1"/>
  <c r="AR58" i="11" s="1"/>
  <c r="AR59" i="11" s="1"/>
  <c r="AR60" i="11" s="1"/>
  <c r="AR61" i="11" s="1"/>
  <c r="AR62" i="11" s="1"/>
  <c r="AR63" i="11" s="1"/>
  <c r="AS2" i="11"/>
  <c r="AS3" i="11" s="1"/>
  <c r="AS4" i="11" s="1"/>
  <c r="AS5" i="11" s="1"/>
  <c r="AS6" i="11" s="1"/>
  <c r="AS7" i="11" s="1"/>
  <c r="AS8" i="11" s="1"/>
  <c r="AS9" i="11" s="1"/>
  <c r="AS10" i="11" s="1"/>
  <c r="AS11" i="11" s="1"/>
  <c r="AS12" i="11" s="1"/>
  <c r="AS13" i="11" s="1"/>
  <c r="AS14" i="11" s="1"/>
  <c r="AS15" i="11" s="1"/>
  <c r="AS16" i="11" s="1"/>
  <c r="AS17" i="11" s="1"/>
  <c r="AS18" i="11" s="1"/>
  <c r="AS19" i="11" s="1"/>
  <c r="AS20" i="11" s="1"/>
  <c r="AS21" i="11" s="1"/>
  <c r="AS22" i="11" s="1"/>
  <c r="AS23" i="11" s="1"/>
  <c r="AS24" i="11" s="1"/>
  <c r="AS25" i="11" s="1"/>
  <c r="AS26" i="11" s="1"/>
  <c r="AS27" i="11" s="1"/>
  <c r="AS28" i="11" s="1"/>
  <c r="AS29" i="11" s="1"/>
  <c r="AS30" i="11" s="1"/>
  <c r="AS31" i="11" s="1"/>
  <c r="AS32" i="11" s="1"/>
  <c r="AS33" i="11" s="1"/>
  <c r="AS34" i="11" s="1"/>
  <c r="AS35" i="11" s="1"/>
  <c r="AS36" i="11" s="1"/>
  <c r="AS37" i="11" s="1"/>
  <c r="AS38" i="11" s="1"/>
  <c r="AS39" i="11" s="1"/>
  <c r="AS40" i="11" s="1"/>
  <c r="AS41" i="11" s="1"/>
  <c r="AS42" i="11" s="1"/>
  <c r="AS43" i="11" s="1"/>
  <c r="AS44" i="11" s="1"/>
  <c r="AS45" i="11" s="1"/>
  <c r="AS46" i="11" s="1"/>
  <c r="AS47" i="11" s="1"/>
  <c r="AS48" i="11" s="1"/>
  <c r="AS49" i="11" s="1"/>
  <c r="AS50" i="11" s="1"/>
  <c r="AS51" i="11" s="1"/>
  <c r="AS52" i="11" s="1"/>
  <c r="AS53" i="11" s="1"/>
  <c r="AS54" i="11" s="1"/>
  <c r="AS55" i="11" s="1"/>
  <c r="AS56" i="11" s="1"/>
  <c r="AS57" i="11" s="1"/>
  <c r="AS58" i="11" s="1"/>
  <c r="AS59" i="11" s="1"/>
  <c r="AS60" i="11" s="1"/>
  <c r="AS61" i="11" s="1"/>
  <c r="AS62" i="11" s="1"/>
  <c r="AS63" i="11" s="1"/>
  <c r="AT2" i="11"/>
  <c r="AT3" i="11" s="1"/>
  <c r="AT4" i="11" s="1"/>
  <c r="AT5" i="11" s="1"/>
  <c r="AT6" i="11" s="1"/>
  <c r="AT7" i="11" s="1"/>
  <c r="AT8" i="11" s="1"/>
  <c r="AT9" i="11" s="1"/>
  <c r="AT10" i="11" s="1"/>
  <c r="AT11" i="11" s="1"/>
  <c r="AT12" i="11" s="1"/>
  <c r="AT13" i="11" s="1"/>
  <c r="AT14" i="11" s="1"/>
  <c r="AT15" i="11" s="1"/>
  <c r="AT16" i="11" s="1"/>
  <c r="AT17" i="11" s="1"/>
  <c r="AT18" i="11" s="1"/>
  <c r="AT19" i="11" s="1"/>
  <c r="AT20" i="11" s="1"/>
  <c r="AT21" i="11" s="1"/>
  <c r="AT22" i="11" s="1"/>
  <c r="AT23" i="11" s="1"/>
  <c r="AT24" i="11" s="1"/>
  <c r="AT25" i="11" s="1"/>
  <c r="AT26" i="11" s="1"/>
  <c r="AT27" i="11" s="1"/>
  <c r="AT28" i="11" s="1"/>
  <c r="AT29" i="11" s="1"/>
  <c r="AT30" i="11" s="1"/>
  <c r="AT31" i="11" s="1"/>
  <c r="AT32" i="11" s="1"/>
  <c r="AT33" i="11" s="1"/>
  <c r="AT34" i="11" s="1"/>
  <c r="AT35" i="11" s="1"/>
  <c r="AT36" i="11" s="1"/>
  <c r="AT37" i="11" s="1"/>
  <c r="AT38" i="11" s="1"/>
  <c r="AT39" i="11" s="1"/>
  <c r="AT40" i="11" s="1"/>
  <c r="AT41" i="11" s="1"/>
  <c r="AT42" i="11" s="1"/>
  <c r="AT43" i="11" s="1"/>
  <c r="AT44" i="11" s="1"/>
  <c r="AT45" i="11" s="1"/>
  <c r="AT46" i="11" s="1"/>
  <c r="AT47" i="11" s="1"/>
  <c r="AT48" i="11" s="1"/>
  <c r="AT49" i="11" s="1"/>
  <c r="AT50" i="11" s="1"/>
  <c r="AT51" i="11" s="1"/>
  <c r="AT52" i="11" s="1"/>
  <c r="AT53" i="11" s="1"/>
  <c r="AT54" i="11" s="1"/>
  <c r="AT55" i="11" s="1"/>
  <c r="AT56" i="11" s="1"/>
  <c r="AT57" i="11" s="1"/>
  <c r="AT58" i="11" s="1"/>
  <c r="AT59" i="11" s="1"/>
  <c r="AT60" i="11" s="1"/>
  <c r="AT61" i="11" s="1"/>
  <c r="AT62" i="11" s="1"/>
  <c r="AT63" i="11" s="1"/>
  <c r="AU2" i="11"/>
  <c r="AU3" i="11" s="1"/>
  <c r="AU4" i="11" s="1"/>
  <c r="AU5" i="11" s="1"/>
  <c r="AU6" i="11" s="1"/>
  <c r="AU7" i="11" s="1"/>
  <c r="AU8" i="11" s="1"/>
  <c r="AU9" i="11" s="1"/>
  <c r="AU10" i="11" s="1"/>
  <c r="AU11" i="11" s="1"/>
  <c r="AU12" i="11" s="1"/>
  <c r="AU13" i="11" s="1"/>
  <c r="AU14" i="11" s="1"/>
  <c r="AU15" i="11" s="1"/>
  <c r="AU16" i="11" s="1"/>
  <c r="AU17" i="11" s="1"/>
  <c r="AU18" i="11" s="1"/>
  <c r="AU19" i="11" s="1"/>
  <c r="AU20" i="11" s="1"/>
  <c r="AU21" i="11" s="1"/>
  <c r="AU22" i="11" s="1"/>
  <c r="AU23" i="11" s="1"/>
  <c r="AU24" i="11" s="1"/>
  <c r="AU25" i="11" s="1"/>
  <c r="AU26" i="11" s="1"/>
  <c r="AU27" i="11" s="1"/>
  <c r="AU28" i="11" s="1"/>
  <c r="AU29" i="11" s="1"/>
  <c r="AU30" i="11" s="1"/>
  <c r="AU31" i="11" s="1"/>
  <c r="AU32" i="11" s="1"/>
  <c r="AU33" i="11" s="1"/>
  <c r="AU34" i="11" s="1"/>
  <c r="AU35" i="11" s="1"/>
  <c r="AU36" i="11" s="1"/>
  <c r="AU37" i="11" s="1"/>
  <c r="AU38" i="11" s="1"/>
  <c r="AU39" i="11" s="1"/>
  <c r="AU40" i="11" s="1"/>
  <c r="AU41" i="11" s="1"/>
  <c r="AU42" i="11" s="1"/>
  <c r="AU43" i="11" s="1"/>
  <c r="AU44" i="11" s="1"/>
  <c r="AU45" i="11" s="1"/>
  <c r="AU46" i="11" s="1"/>
  <c r="AU47" i="11" s="1"/>
  <c r="AU48" i="11" s="1"/>
  <c r="AU49" i="11" s="1"/>
  <c r="AU50" i="11" s="1"/>
  <c r="AU51" i="11" s="1"/>
  <c r="AU52" i="11" s="1"/>
  <c r="AU53" i="11" s="1"/>
  <c r="AU54" i="11" s="1"/>
  <c r="AU55" i="11" s="1"/>
  <c r="AU56" i="11" s="1"/>
  <c r="AU57" i="11" s="1"/>
  <c r="AU58" i="11" s="1"/>
  <c r="AU59" i="11" s="1"/>
  <c r="AU60" i="11" s="1"/>
  <c r="AU61" i="11" s="1"/>
  <c r="AU62" i="11" s="1"/>
  <c r="AU63" i="11" s="1"/>
  <c r="AV2" i="11"/>
  <c r="AV3" i="11" s="1"/>
  <c r="AV4" i="11" s="1"/>
  <c r="AV5" i="11" s="1"/>
  <c r="AV6" i="11" s="1"/>
  <c r="AV7" i="11" s="1"/>
  <c r="AV8" i="11" s="1"/>
  <c r="AV9" i="11" s="1"/>
  <c r="AV10" i="11" s="1"/>
  <c r="AV11" i="11" s="1"/>
  <c r="AV12" i="11" s="1"/>
  <c r="AV13" i="11" s="1"/>
  <c r="AV14" i="11" s="1"/>
  <c r="AV15" i="11" s="1"/>
  <c r="AV16" i="11" s="1"/>
  <c r="AV17" i="11" s="1"/>
  <c r="AV18" i="11" s="1"/>
  <c r="AV19" i="11" s="1"/>
  <c r="AV20" i="11" s="1"/>
  <c r="AV21" i="11" s="1"/>
  <c r="AV22" i="11" s="1"/>
  <c r="AV23" i="11" s="1"/>
  <c r="AV24" i="11" s="1"/>
  <c r="AV25" i="11" s="1"/>
  <c r="AV26" i="11" s="1"/>
  <c r="AV27" i="11" s="1"/>
  <c r="AV28" i="11" s="1"/>
  <c r="AV29" i="11" s="1"/>
  <c r="AV30" i="11" s="1"/>
  <c r="AV31" i="11" s="1"/>
  <c r="AV32" i="11" s="1"/>
  <c r="AV33" i="11" s="1"/>
  <c r="AV34" i="11" s="1"/>
  <c r="AV35" i="11" s="1"/>
  <c r="AV36" i="11" s="1"/>
  <c r="AV37" i="11" s="1"/>
  <c r="AV38" i="11" s="1"/>
  <c r="AV39" i="11" s="1"/>
  <c r="AV40" i="11" s="1"/>
  <c r="AV41" i="11" s="1"/>
  <c r="AV42" i="11" s="1"/>
  <c r="AV43" i="11" s="1"/>
  <c r="AV44" i="11" s="1"/>
  <c r="AV45" i="11" s="1"/>
  <c r="AV46" i="11" s="1"/>
  <c r="AV47" i="11" s="1"/>
  <c r="AV48" i="11" s="1"/>
  <c r="AV49" i="11" s="1"/>
  <c r="AV50" i="11" s="1"/>
  <c r="AV51" i="11" s="1"/>
  <c r="AV52" i="11" s="1"/>
  <c r="AV53" i="11" s="1"/>
  <c r="AV54" i="11" s="1"/>
  <c r="AV55" i="11" s="1"/>
  <c r="AV56" i="11" s="1"/>
  <c r="AV57" i="11" s="1"/>
  <c r="AV58" i="11" s="1"/>
  <c r="AV59" i="11" s="1"/>
  <c r="AV60" i="11" s="1"/>
  <c r="AV61" i="11" s="1"/>
  <c r="AV62" i="11" s="1"/>
  <c r="AV63" i="11" s="1"/>
  <c r="AW2" i="11"/>
  <c r="AW3" i="11" s="1"/>
  <c r="AW4" i="11" s="1"/>
  <c r="AW5" i="11" s="1"/>
  <c r="AW6" i="11" s="1"/>
  <c r="AW7" i="11" s="1"/>
  <c r="AW8" i="11" s="1"/>
  <c r="AW9" i="11" s="1"/>
  <c r="AW10" i="11" s="1"/>
  <c r="AW11" i="11" s="1"/>
  <c r="AW12" i="11" s="1"/>
  <c r="AW13" i="11" s="1"/>
  <c r="AW14" i="11" s="1"/>
  <c r="AW15" i="11" s="1"/>
  <c r="AW16" i="11" s="1"/>
  <c r="AW17" i="11" s="1"/>
  <c r="AW18" i="11" s="1"/>
  <c r="AW19" i="11" s="1"/>
  <c r="AW20" i="11" s="1"/>
  <c r="AW21" i="11" s="1"/>
  <c r="AW22" i="11" s="1"/>
  <c r="AW23" i="11" s="1"/>
  <c r="AW24" i="11" s="1"/>
  <c r="AW25" i="11" s="1"/>
  <c r="AW26" i="11" s="1"/>
  <c r="AW27" i="11" s="1"/>
  <c r="AW28" i="11" s="1"/>
  <c r="AW29" i="11" s="1"/>
  <c r="AW30" i="11" s="1"/>
  <c r="AW31" i="11" s="1"/>
  <c r="AW32" i="11" s="1"/>
  <c r="AW33" i="11" s="1"/>
  <c r="AW34" i="11" s="1"/>
  <c r="AW35" i="11" s="1"/>
  <c r="AW36" i="11" s="1"/>
  <c r="AW37" i="11" s="1"/>
  <c r="AW38" i="11" s="1"/>
  <c r="AW39" i="11" s="1"/>
  <c r="AW40" i="11" s="1"/>
  <c r="AW41" i="11" s="1"/>
  <c r="AW42" i="11" s="1"/>
  <c r="AW43" i="11" s="1"/>
  <c r="AW44" i="11" s="1"/>
  <c r="AW45" i="11" s="1"/>
  <c r="AW46" i="11" s="1"/>
  <c r="AW47" i="11" s="1"/>
  <c r="AW48" i="11" s="1"/>
  <c r="AW49" i="11" s="1"/>
  <c r="AW50" i="11" s="1"/>
  <c r="AW51" i="11" s="1"/>
  <c r="AW52" i="11" s="1"/>
  <c r="AW53" i="11" s="1"/>
  <c r="AW54" i="11" s="1"/>
  <c r="AW55" i="11" s="1"/>
  <c r="AW56" i="11" s="1"/>
  <c r="AW57" i="11" s="1"/>
  <c r="AW58" i="11" s="1"/>
  <c r="AW59" i="11" s="1"/>
  <c r="AW60" i="11" s="1"/>
  <c r="AW61" i="11" s="1"/>
  <c r="AW62" i="11" s="1"/>
  <c r="AW63" i="11" s="1"/>
  <c r="AX2" i="11"/>
  <c r="AX3" i="11" s="1"/>
  <c r="AX4" i="11" s="1"/>
  <c r="AX5" i="11" s="1"/>
  <c r="AX6" i="11" s="1"/>
  <c r="AX7" i="11" s="1"/>
  <c r="AX8" i="11" s="1"/>
  <c r="AX9" i="11" s="1"/>
  <c r="AX10" i="11" s="1"/>
  <c r="AX11" i="11" s="1"/>
  <c r="AX12" i="11" s="1"/>
  <c r="AX13" i="11" s="1"/>
  <c r="AX14" i="11" s="1"/>
  <c r="AX15" i="11" s="1"/>
  <c r="AX16" i="11" s="1"/>
  <c r="AX17" i="11" s="1"/>
  <c r="AX18" i="11" s="1"/>
  <c r="AX19" i="11" s="1"/>
  <c r="AX20" i="11" s="1"/>
  <c r="AX21" i="11" s="1"/>
  <c r="AX22" i="11" s="1"/>
  <c r="AX23" i="11" s="1"/>
  <c r="AX24" i="11" s="1"/>
  <c r="AX25" i="11" s="1"/>
  <c r="AX26" i="11" s="1"/>
  <c r="AX27" i="11" s="1"/>
  <c r="AX28" i="11" s="1"/>
  <c r="AX29" i="11" s="1"/>
  <c r="AX30" i="11" s="1"/>
  <c r="AX31" i="11" s="1"/>
  <c r="AX32" i="11" s="1"/>
  <c r="AX33" i="11" s="1"/>
  <c r="AX34" i="11" s="1"/>
  <c r="AX35" i="11" s="1"/>
  <c r="AX36" i="11" s="1"/>
  <c r="AX37" i="11" s="1"/>
  <c r="AX38" i="11" s="1"/>
  <c r="AX39" i="11" s="1"/>
  <c r="AX40" i="11" s="1"/>
  <c r="AX41" i="11" s="1"/>
  <c r="AX42" i="11" s="1"/>
  <c r="AX43" i="11" s="1"/>
  <c r="AX44" i="11" s="1"/>
  <c r="AX45" i="11" s="1"/>
  <c r="AX46" i="11" s="1"/>
  <c r="AX47" i="11" s="1"/>
  <c r="AX48" i="11" s="1"/>
  <c r="AX49" i="11" s="1"/>
  <c r="AX50" i="11" s="1"/>
  <c r="AX51" i="11" s="1"/>
  <c r="AX52" i="11" s="1"/>
  <c r="AX53" i="11" s="1"/>
  <c r="AX54" i="11" s="1"/>
  <c r="AX55" i="11" s="1"/>
  <c r="AX56" i="11" s="1"/>
  <c r="AX57" i="11" s="1"/>
  <c r="AX58" i="11" s="1"/>
  <c r="AX59" i="11" s="1"/>
  <c r="AX60" i="11" s="1"/>
  <c r="AX61" i="11" s="1"/>
  <c r="AX62" i="11" s="1"/>
  <c r="AX63" i="11" s="1"/>
  <c r="AY2" i="11"/>
  <c r="AY3" i="11" s="1"/>
  <c r="AY4" i="11" s="1"/>
  <c r="AY5" i="11" s="1"/>
  <c r="AY6" i="11" s="1"/>
  <c r="AY7" i="11" s="1"/>
  <c r="AY8" i="11" s="1"/>
  <c r="AY9" i="11" s="1"/>
  <c r="AY10" i="11" s="1"/>
  <c r="AY11" i="11" s="1"/>
  <c r="AY12" i="11" s="1"/>
  <c r="AY13" i="11" s="1"/>
  <c r="AY14" i="11" s="1"/>
  <c r="AY15" i="11" s="1"/>
  <c r="AY16" i="11" s="1"/>
  <c r="AY17" i="11" s="1"/>
  <c r="AY18" i="11" s="1"/>
  <c r="AY19" i="11" s="1"/>
  <c r="AY20" i="11" s="1"/>
  <c r="AY21" i="11" s="1"/>
  <c r="AY22" i="11" s="1"/>
  <c r="AY23" i="11" s="1"/>
  <c r="AY24" i="11" s="1"/>
  <c r="AY25" i="11" s="1"/>
  <c r="AY26" i="11" s="1"/>
  <c r="AY27" i="11" s="1"/>
  <c r="AY28" i="11" s="1"/>
  <c r="AY29" i="11" s="1"/>
  <c r="AY30" i="11" s="1"/>
  <c r="AY31" i="11" s="1"/>
  <c r="AY32" i="11" s="1"/>
  <c r="AY33" i="11" s="1"/>
  <c r="AY34" i="11" s="1"/>
  <c r="AY35" i="11" s="1"/>
  <c r="AY36" i="11" s="1"/>
  <c r="AY37" i="11" s="1"/>
  <c r="AY38" i="11" s="1"/>
  <c r="AY39" i="11" s="1"/>
  <c r="AY40" i="11" s="1"/>
  <c r="AY41" i="11" s="1"/>
  <c r="AY42" i="11" s="1"/>
  <c r="AY43" i="11" s="1"/>
  <c r="AY44" i="11" s="1"/>
  <c r="AY45" i="11" s="1"/>
  <c r="AY46" i="11" s="1"/>
  <c r="AY47" i="11" s="1"/>
  <c r="AY48" i="11" s="1"/>
  <c r="AY49" i="11" s="1"/>
  <c r="AY50" i="11" s="1"/>
  <c r="AY51" i="11" s="1"/>
  <c r="AY52" i="11" s="1"/>
  <c r="AY53" i="11" s="1"/>
  <c r="AY54" i="11" s="1"/>
  <c r="AY55" i="11" s="1"/>
  <c r="AY56" i="11" s="1"/>
  <c r="AY57" i="11" s="1"/>
  <c r="AY58" i="11" s="1"/>
  <c r="AY59" i="11" s="1"/>
  <c r="AY60" i="11" s="1"/>
  <c r="AY61" i="11" s="1"/>
  <c r="AY62" i="11" s="1"/>
  <c r="AY63" i="11" s="1"/>
  <c r="C2" i="11"/>
  <c r="C3" i="11" s="1"/>
  <c r="C4" i="11" s="1"/>
  <c r="C5" i="11" s="1"/>
  <c r="C6" i="11" s="1"/>
  <c r="C7" i="11" s="1"/>
  <c r="C8" i="11" s="1"/>
  <c r="C9" i="11" s="1"/>
  <c r="C10" i="11" s="1"/>
  <c r="C11" i="11" s="1"/>
  <c r="C12" i="11" s="1"/>
  <c r="C13" i="11" s="1"/>
  <c r="C14" i="11" s="1"/>
  <c r="C15" i="11" s="1"/>
  <c r="C16" i="11" s="1"/>
  <c r="C17" i="11" s="1"/>
  <c r="C18" i="11" s="1"/>
  <c r="C19" i="11" s="1"/>
  <c r="C20" i="11" s="1"/>
  <c r="C21" i="11" s="1"/>
  <c r="C22" i="11" s="1"/>
  <c r="C23" i="11" s="1"/>
  <c r="C24" i="11" s="1"/>
  <c r="C25" i="11" s="1"/>
  <c r="C26" i="11" s="1"/>
  <c r="C27" i="11" s="1"/>
  <c r="C28" i="11" s="1"/>
  <c r="C29" i="11" s="1"/>
  <c r="C30" i="11" s="1"/>
  <c r="C31" i="11" s="1"/>
  <c r="C32" i="11" s="1"/>
  <c r="C33" i="11" s="1"/>
  <c r="C34" i="11" s="1"/>
  <c r="C35" i="11" s="1"/>
  <c r="C36" i="11" s="1"/>
  <c r="C37" i="11" s="1"/>
  <c r="C38" i="11" s="1"/>
  <c r="C39" i="11" s="1"/>
  <c r="C40" i="11" s="1"/>
  <c r="C41" i="11" s="1"/>
  <c r="C42" i="11" s="1"/>
  <c r="C43" i="11" s="1"/>
  <c r="C44" i="11" s="1"/>
  <c r="C45" i="11" s="1"/>
  <c r="C46" i="11" s="1"/>
  <c r="C47" i="11" s="1"/>
  <c r="C48" i="11" s="1"/>
  <c r="C49" i="11" s="1"/>
  <c r="C50" i="11" s="1"/>
  <c r="C51" i="11" s="1"/>
  <c r="C52" i="11" s="1"/>
  <c r="C53" i="11" s="1"/>
  <c r="C54" i="11" s="1"/>
  <c r="C55" i="11" s="1"/>
  <c r="C56" i="11" s="1"/>
  <c r="C57" i="11" s="1"/>
  <c r="C58" i="11" s="1"/>
  <c r="C59" i="11" s="1"/>
  <c r="C60" i="11" s="1"/>
  <c r="C61" i="11" s="1"/>
  <c r="C62" i="11" s="1"/>
  <c r="C63" i="11" s="1"/>
  <c r="D2" i="11"/>
  <c r="D3" i="11" s="1"/>
  <c r="D4" i="11" s="1"/>
  <c r="D5" i="11" s="1"/>
  <c r="D6" i="11" s="1"/>
  <c r="D7" i="11" s="1"/>
  <c r="D8" i="11" s="1"/>
  <c r="D9" i="11" s="1"/>
  <c r="D10" i="11" s="1"/>
  <c r="D11" i="11" s="1"/>
  <c r="D12" i="11" s="1"/>
  <c r="D13" i="11" s="1"/>
  <c r="D14" i="11" s="1"/>
  <c r="D15" i="11" s="1"/>
  <c r="D16" i="11" s="1"/>
  <c r="D17" i="11" s="1"/>
  <c r="D18" i="11" s="1"/>
  <c r="D19" i="11" s="1"/>
  <c r="D20" i="11" s="1"/>
  <c r="D21" i="11" s="1"/>
  <c r="D22" i="11" s="1"/>
  <c r="D23" i="11" s="1"/>
  <c r="D24" i="11" s="1"/>
  <c r="D25" i="11" s="1"/>
  <c r="D26" i="11" s="1"/>
  <c r="D27" i="11" s="1"/>
  <c r="D28" i="11" s="1"/>
  <c r="D29" i="11" s="1"/>
  <c r="D30" i="11" s="1"/>
  <c r="D31" i="11" s="1"/>
  <c r="D32" i="11" s="1"/>
  <c r="D33" i="11" s="1"/>
  <c r="D34" i="11" s="1"/>
  <c r="D35" i="11" s="1"/>
  <c r="D36" i="11" s="1"/>
  <c r="D37" i="11" s="1"/>
  <c r="D38" i="11" s="1"/>
  <c r="D39" i="11" s="1"/>
  <c r="D40" i="11" s="1"/>
  <c r="D41" i="11" s="1"/>
  <c r="D42" i="11" s="1"/>
  <c r="D43" i="11" s="1"/>
  <c r="D44" i="11" s="1"/>
  <c r="D45" i="11" s="1"/>
  <c r="D46" i="11" s="1"/>
  <c r="D47" i="11" s="1"/>
  <c r="D48" i="11" s="1"/>
  <c r="D49" i="11" s="1"/>
  <c r="D50" i="11" s="1"/>
  <c r="D51" i="11" s="1"/>
  <c r="D52" i="11" s="1"/>
  <c r="D53" i="11" s="1"/>
  <c r="D54" i="11" s="1"/>
  <c r="D55" i="11" s="1"/>
  <c r="D56" i="11" s="1"/>
  <c r="D57" i="11" s="1"/>
  <c r="D58" i="11" s="1"/>
  <c r="D59" i="11" s="1"/>
  <c r="D60" i="11" s="1"/>
  <c r="D61" i="11" s="1"/>
  <c r="D62" i="11" s="1"/>
  <c r="D63" i="11" s="1"/>
  <c r="E2" i="11"/>
  <c r="E3" i="11" s="1"/>
  <c r="E4" i="11" s="1"/>
  <c r="E5" i="11" s="1"/>
  <c r="E6" i="11" s="1"/>
  <c r="E7" i="11" s="1"/>
  <c r="E8" i="11" s="1"/>
  <c r="E9" i="11" s="1"/>
  <c r="E10" i="11" s="1"/>
  <c r="E11" i="11" s="1"/>
  <c r="E12" i="11" s="1"/>
  <c r="E13" i="11" s="1"/>
  <c r="E14" i="11" s="1"/>
  <c r="E15" i="11" s="1"/>
  <c r="E16" i="11" s="1"/>
  <c r="E17" i="11" s="1"/>
  <c r="E18" i="11" s="1"/>
  <c r="E19" i="11" s="1"/>
  <c r="E20" i="11" s="1"/>
  <c r="E21" i="11" s="1"/>
  <c r="E22" i="11" s="1"/>
  <c r="E23" i="11" s="1"/>
  <c r="E24" i="11" s="1"/>
  <c r="E25" i="11" s="1"/>
  <c r="E26" i="11" s="1"/>
  <c r="E27" i="11" s="1"/>
  <c r="E28" i="11" s="1"/>
  <c r="E29" i="11" s="1"/>
  <c r="E30" i="11" s="1"/>
  <c r="E31" i="11" s="1"/>
  <c r="E32" i="11" s="1"/>
  <c r="E33" i="11" s="1"/>
  <c r="E34" i="11" s="1"/>
  <c r="E35" i="11" s="1"/>
  <c r="E36" i="11" s="1"/>
  <c r="E37" i="11" s="1"/>
  <c r="E38" i="11" s="1"/>
  <c r="E39" i="11" s="1"/>
  <c r="E40" i="11" s="1"/>
  <c r="E41" i="11" s="1"/>
  <c r="E42" i="11" s="1"/>
  <c r="E43" i="11" s="1"/>
  <c r="E44" i="11" s="1"/>
  <c r="E45" i="11" s="1"/>
  <c r="E46" i="11" s="1"/>
  <c r="E47" i="11" s="1"/>
  <c r="E48" i="11" s="1"/>
  <c r="E49" i="11" s="1"/>
  <c r="E50" i="11" s="1"/>
  <c r="E51" i="11" s="1"/>
  <c r="E52" i="11" s="1"/>
  <c r="E53" i="11" s="1"/>
  <c r="E54" i="11" s="1"/>
  <c r="E55" i="11" s="1"/>
  <c r="E56" i="11" s="1"/>
  <c r="E57" i="11" s="1"/>
  <c r="E58" i="11" s="1"/>
  <c r="E59" i="11" s="1"/>
  <c r="E60" i="11" s="1"/>
  <c r="E61" i="11" s="1"/>
  <c r="E62" i="11" s="1"/>
  <c r="E63" i="11" s="1"/>
  <c r="F2" i="11"/>
  <c r="F3" i="11" s="1"/>
  <c r="F4" i="11" s="1"/>
  <c r="F5" i="11" s="1"/>
  <c r="F6" i="11" s="1"/>
  <c r="F7" i="11" s="1"/>
  <c r="F8" i="11" s="1"/>
  <c r="F9" i="11" s="1"/>
  <c r="F10" i="11" s="1"/>
  <c r="F11" i="11" s="1"/>
  <c r="F12" i="11" s="1"/>
  <c r="F13" i="11" s="1"/>
  <c r="F14" i="11" s="1"/>
  <c r="F15" i="11" s="1"/>
  <c r="F16" i="11" s="1"/>
  <c r="F17" i="11" s="1"/>
  <c r="F18" i="11" s="1"/>
  <c r="F19" i="11" s="1"/>
  <c r="F20" i="11" s="1"/>
  <c r="F21" i="11" s="1"/>
  <c r="F22" i="11" s="1"/>
  <c r="F23" i="11" s="1"/>
  <c r="F24" i="11" s="1"/>
  <c r="F25" i="11" s="1"/>
  <c r="F26" i="11" s="1"/>
  <c r="F27" i="11" s="1"/>
  <c r="F28" i="11" s="1"/>
  <c r="F29" i="11" s="1"/>
  <c r="F30" i="11" s="1"/>
  <c r="F31" i="11" s="1"/>
  <c r="F32" i="11" s="1"/>
  <c r="F33" i="11" s="1"/>
  <c r="F34" i="11" s="1"/>
  <c r="F35" i="11" s="1"/>
  <c r="F36" i="11" s="1"/>
  <c r="F37" i="11" s="1"/>
  <c r="F38" i="11" s="1"/>
  <c r="F39" i="11" s="1"/>
  <c r="F40" i="11" s="1"/>
  <c r="F41" i="11" s="1"/>
  <c r="F42" i="11" s="1"/>
  <c r="F43" i="11" s="1"/>
  <c r="F44" i="11" s="1"/>
  <c r="F45" i="11" s="1"/>
  <c r="F46" i="11" s="1"/>
  <c r="F47" i="11" s="1"/>
  <c r="F48" i="11" s="1"/>
  <c r="F49" i="11" s="1"/>
  <c r="F50" i="11" s="1"/>
  <c r="F51" i="11" s="1"/>
  <c r="F52" i="11" s="1"/>
  <c r="F53" i="11" s="1"/>
  <c r="F54" i="11" s="1"/>
  <c r="F55" i="11" s="1"/>
  <c r="F56" i="11" s="1"/>
  <c r="F57" i="11" s="1"/>
  <c r="F58" i="11" s="1"/>
  <c r="F59" i="11" s="1"/>
  <c r="F60" i="11" s="1"/>
  <c r="F61" i="11" s="1"/>
  <c r="F62" i="11" s="1"/>
  <c r="F63" i="11" s="1"/>
  <c r="G2" i="11"/>
  <c r="G3" i="11" s="1"/>
  <c r="G4" i="11" s="1"/>
  <c r="G5" i="11" s="1"/>
  <c r="G6" i="11" s="1"/>
  <c r="G7" i="11" s="1"/>
  <c r="G8" i="11" s="1"/>
  <c r="G9" i="11" s="1"/>
  <c r="G10" i="11" s="1"/>
  <c r="G11" i="11" s="1"/>
  <c r="G12" i="11" s="1"/>
  <c r="G13" i="11" s="1"/>
  <c r="G14" i="11" s="1"/>
  <c r="G15" i="11" s="1"/>
  <c r="G16" i="11" s="1"/>
  <c r="G17" i="11" s="1"/>
  <c r="G18" i="11" s="1"/>
  <c r="G19" i="11" s="1"/>
  <c r="G20" i="11" s="1"/>
  <c r="G21" i="11" s="1"/>
  <c r="G22" i="11" s="1"/>
  <c r="G23" i="11" s="1"/>
  <c r="G24" i="11" s="1"/>
  <c r="G25" i="11" s="1"/>
  <c r="G26" i="11" s="1"/>
  <c r="G27" i="11" s="1"/>
  <c r="G28" i="11" s="1"/>
  <c r="G29" i="11" s="1"/>
  <c r="G30" i="11" s="1"/>
  <c r="G31" i="11" s="1"/>
  <c r="G32" i="11" s="1"/>
  <c r="G33" i="11" s="1"/>
  <c r="G34" i="11" s="1"/>
  <c r="G35" i="11" s="1"/>
  <c r="G36" i="11" s="1"/>
  <c r="G37" i="11" s="1"/>
  <c r="G38" i="11" s="1"/>
  <c r="G39" i="11" s="1"/>
  <c r="G40" i="11" s="1"/>
  <c r="G41" i="11" s="1"/>
  <c r="G42" i="11" s="1"/>
  <c r="G43" i="11" s="1"/>
  <c r="G44" i="11" s="1"/>
  <c r="G45" i="11" s="1"/>
  <c r="G46" i="11" s="1"/>
  <c r="G47" i="11" s="1"/>
  <c r="G48" i="11" s="1"/>
  <c r="G49" i="11" s="1"/>
  <c r="G50" i="11" s="1"/>
  <c r="G51" i="11" s="1"/>
  <c r="G52" i="11" s="1"/>
  <c r="G53" i="11" s="1"/>
  <c r="G54" i="11" s="1"/>
  <c r="G55" i="11" s="1"/>
  <c r="G56" i="11" s="1"/>
  <c r="G57" i="11" s="1"/>
  <c r="G58" i="11" s="1"/>
  <c r="G59" i="11" s="1"/>
  <c r="G60" i="11" s="1"/>
  <c r="G61" i="11" s="1"/>
  <c r="G62" i="11" s="1"/>
  <c r="G63" i="11" s="1"/>
  <c r="H2" i="11"/>
  <c r="H3" i="11" s="1"/>
  <c r="H4" i="11" s="1"/>
  <c r="H5" i="11" s="1"/>
  <c r="H6" i="11" s="1"/>
  <c r="H7" i="11" s="1"/>
  <c r="H8" i="11" s="1"/>
  <c r="H9" i="11" s="1"/>
  <c r="H10" i="11" s="1"/>
  <c r="H11" i="11" s="1"/>
  <c r="H12" i="11" s="1"/>
  <c r="H13" i="11" s="1"/>
  <c r="H14" i="11" s="1"/>
  <c r="H15" i="11" s="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H54" i="11" s="1"/>
  <c r="H55" i="11" s="1"/>
  <c r="H56" i="11" s="1"/>
  <c r="H57" i="11" s="1"/>
  <c r="H58" i="11" s="1"/>
  <c r="H59" i="11" s="1"/>
  <c r="H60" i="11" s="1"/>
  <c r="H61" i="11" s="1"/>
  <c r="H62" i="11" s="1"/>
  <c r="H63" i="11" s="1"/>
  <c r="I2" i="11"/>
  <c r="I3" i="11" s="1"/>
  <c r="I4" i="11" s="1"/>
  <c r="I5" i="11" s="1"/>
  <c r="I6" i="11" s="1"/>
  <c r="I7" i="11" s="1"/>
  <c r="I8" i="11" s="1"/>
  <c r="I9" i="11" s="1"/>
  <c r="I10" i="11" s="1"/>
  <c r="I11" i="11" s="1"/>
  <c r="I12" i="11" s="1"/>
  <c r="I13" i="11" s="1"/>
  <c r="I14" i="11" s="1"/>
  <c r="I15" i="11" s="1"/>
  <c r="I16" i="11" s="1"/>
  <c r="I17" i="11" s="1"/>
  <c r="I18" i="11" s="1"/>
  <c r="I19" i="11" s="1"/>
  <c r="I20" i="11" s="1"/>
  <c r="I21" i="11" s="1"/>
  <c r="I22" i="11" s="1"/>
  <c r="I23" i="11" s="1"/>
  <c r="I24" i="11" s="1"/>
  <c r="I25" i="11" s="1"/>
  <c r="I26" i="11" s="1"/>
  <c r="I27" i="11" s="1"/>
  <c r="I28" i="11" s="1"/>
  <c r="I29" i="11" s="1"/>
  <c r="I30" i="11" s="1"/>
  <c r="I31" i="11" s="1"/>
  <c r="I32" i="11" s="1"/>
  <c r="I33" i="11" s="1"/>
  <c r="I34" i="11" s="1"/>
  <c r="I35" i="11" s="1"/>
  <c r="I36" i="11" s="1"/>
  <c r="I37" i="11" s="1"/>
  <c r="I38" i="11" s="1"/>
  <c r="I39" i="11" s="1"/>
  <c r="I40" i="11" s="1"/>
  <c r="I41" i="11" s="1"/>
  <c r="I42" i="11" s="1"/>
  <c r="I43" i="11" s="1"/>
  <c r="I44" i="11" s="1"/>
  <c r="I45" i="11" s="1"/>
  <c r="I46" i="11" s="1"/>
  <c r="I47" i="11" s="1"/>
  <c r="I48" i="11" s="1"/>
  <c r="I49" i="11" s="1"/>
  <c r="I50" i="11" s="1"/>
  <c r="I51" i="11" s="1"/>
  <c r="I52" i="11" s="1"/>
  <c r="I53" i="11" s="1"/>
  <c r="I54" i="11" s="1"/>
  <c r="I55" i="11" s="1"/>
  <c r="I56" i="11" s="1"/>
  <c r="I57" i="11" s="1"/>
  <c r="I58" i="11" s="1"/>
  <c r="I59" i="11" s="1"/>
  <c r="I60" i="11" s="1"/>
  <c r="I61" i="11" s="1"/>
  <c r="I62" i="11" s="1"/>
  <c r="I63" i="11" s="1"/>
  <c r="J2" i="11"/>
  <c r="J3" i="11" s="1"/>
  <c r="J4" i="11" s="1"/>
  <c r="J5" i="11" s="1"/>
  <c r="J6" i="11" s="1"/>
  <c r="J7" i="11" s="1"/>
  <c r="J8" i="11" s="1"/>
  <c r="J9" i="11" s="1"/>
  <c r="J10" i="11" s="1"/>
  <c r="J11" i="11" s="1"/>
  <c r="J12" i="11" s="1"/>
  <c r="J13" i="11" s="1"/>
  <c r="J14" i="11" s="1"/>
  <c r="J15" i="11" s="1"/>
  <c r="J16" i="11" s="1"/>
  <c r="J17" i="11" s="1"/>
  <c r="J18" i="11" s="1"/>
  <c r="J19" i="11" s="1"/>
  <c r="J20" i="11" s="1"/>
  <c r="J21" i="11" s="1"/>
  <c r="J22" i="11" s="1"/>
  <c r="J23" i="11" s="1"/>
  <c r="J24" i="11" s="1"/>
  <c r="J25" i="11" s="1"/>
  <c r="J26" i="11" s="1"/>
  <c r="J27" i="11" s="1"/>
  <c r="J28" i="11" s="1"/>
  <c r="J29" i="11" s="1"/>
  <c r="J30" i="11" s="1"/>
  <c r="J31" i="11" s="1"/>
  <c r="J32" i="11" s="1"/>
  <c r="J33" i="11" s="1"/>
  <c r="J34" i="11" s="1"/>
  <c r="J35" i="11" s="1"/>
  <c r="J36" i="11" s="1"/>
  <c r="J37" i="11" s="1"/>
  <c r="J38" i="11" s="1"/>
  <c r="J39" i="11" s="1"/>
  <c r="J40" i="11" s="1"/>
  <c r="J41" i="11" s="1"/>
  <c r="J42" i="11" s="1"/>
  <c r="J43" i="11" s="1"/>
  <c r="J44" i="11" s="1"/>
  <c r="J45" i="11" s="1"/>
  <c r="J46" i="11" s="1"/>
  <c r="J47" i="11" s="1"/>
  <c r="J48" i="11" s="1"/>
  <c r="J49" i="11" s="1"/>
  <c r="J50" i="11" s="1"/>
  <c r="J51" i="11" s="1"/>
  <c r="J52" i="11" s="1"/>
  <c r="J53" i="11" s="1"/>
  <c r="J54" i="11" s="1"/>
  <c r="J55" i="11" s="1"/>
  <c r="J56" i="11" s="1"/>
  <c r="J57" i="11" s="1"/>
  <c r="J58" i="11" s="1"/>
  <c r="J59" i="11" s="1"/>
  <c r="J60" i="11" s="1"/>
  <c r="J61" i="11" s="1"/>
  <c r="J62" i="11" s="1"/>
  <c r="J63" i="11" s="1"/>
  <c r="K2" i="11"/>
  <c r="K3" i="11" s="1"/>
  <c r="K4" i="11" s="1"/>
  <c r="K5" i="11" s="1"/>
  <c r="K6" i="11" s="1"/>
  <c r="K7" i="11" s="1"/>
  <c r="K8" i="11" s="1"/>
  <c r="K9" i="11" s="1"/>
  <c r="K10" i="11" s="1"/>
  <c r="K11" i="11" s="1"/>
  <c r="K12" i="11" s="1"/>
  <c r="K13" i="11" s="1"/>
  <c r="K14" i="11" s="1"/>
  <c r="K15" i="11" s="1"/>
  <c r="K16" i="11" s="1"/>
  <c r="K17" i="11" s="1"/>
  <c r="K18" i="11" s="1"/>
  <c r="K19" i="11" s="1"/>
  <c r="K20" i="11" s="1"/>
  <c r="K21" i="11" s="1"/>
  <c r="K22" i="11" s="1"/>
  <c r="K23" i="11" s="1"/>
  <c r="K24" i="11" s="1"/>
  <c r="K25" i="11" s="1"/>
  <c r="K26" i="11" s="1"/>
  <c r="K27" i="11" s="1"/>
  <c r="K28" i="11" s="1"/>
  <c r="K29" i="11" s="1"/>
  <c r="K30" i="11" s="1"/>
  <c r="K31" i="11" s="1"/>
  <c r="K32" i="11" s="1"/>
  <c r="K33" i="11" s="1"/>
  <c r="K34" i="11" s="1"/>
  <c r="K35" i="11" s="1"/>
  <c r="K36" i="11" s="1"/>
  <c r="K37" i="11" s="1"/>
  <c r="K38" i="11" s="1"/>
  <c r="K39" i="11" s="1"/>
  <c r="K40" i="11" s="1"/>
  <c r="K41" i="11" s="1"/>
  <c r="K42" i="11" s="1"/>
  <c r="K43" i="11" s="1"/>
  <c r="K44" i="11" s="1"/>
  <c r="K45" i="11" s="1"/>
  <c r="K46" i="11" s="1"/>
  <c r="K47" i="11" s="1"/>
  <c r="K48" i="11" s="1"/>
  <c r="K49" i="11" s="1"/>
  <c r="K50" i="11" s="1"/>
  <c r="K51" i="11" s="1"/>
  <c r="K52" i="11" s="1"/>
  <c r="K53" i="11" s="1"/>
  <c r="K54" i="11" s="1"/>
  <c r="K55" i="11" s="1"/>
  <c r="K56" i="11" s="1"/>
  <c r="K57" i="11" s="1"/>
  <c r="K58" i="11" s="1"/>
  <c r="K59" i="11" s="1"/>
  <c r="K60" i="11" s="1"/>
  <c r="K61" i="11" s="1"/>
  <c r="K62" i="11" s="1"/>
  <c r="K63" i="11" s="1"/>
  <c r="L2" i="11"/>
  <c r="L3" i="11" s="1"/>
  <c r="L4" i="11" s="1"/>
  <c r="L5" i="11" s="1"/>
  <c r="L6" i="11" s="1"/>
  <c r="L7" i="11" s="1"/>
  <c r="L8" i="11" s="1"/>
  <c r="L9" i="11" s="1"/>
  <c r="L10" i="11" s="1"/>
  <c r="L11" i="11" s="1"/>
  <c r="L12" i="11" s="1"/>
  <c r="L13" i="11" s="1"/>
  <c r="L14" i="11" s="1"/>
  <c r="L15" i="11" s="1"/>
  <c r="L16" i="11" s="1"/>
  <c r="L17" i="11" s="1"/>
  <c r="L18" i="11" s="1"/>
  <c r="L19" i="11" s="1"/>
  <c r="L20" i="11" s="1"/>
  <c r="L21" i="11" s="1"/>
  <c r="L22" i="11" s="1"/>
  <c r="L23" i="11" s="1"/>
  <c r="L24" i="11" s="1"/>
  <c r="L25" i="11" s="1"/>
  <c r="L26" i="11" s="1"/>
  <c r="L27" i="11" s="1"/>
  <c r="L28" i="11" s="1"/>
  <c r="L29" i="11" s="1"/>
  <c r="L30" i="11" s="1"/>
  <c r="L31" i="11" s="1"/>
  <c r="L32" i="11" s="1"/>
  <c r="L33" i="11" s="1"/>
  <c r="L34" i="11" s="1"/>
  <c r="L35" i="11" s="1"/>
  <c r="L36" i="11" s="1"/>
  <c r="L37" i="11" s="1"/>
  <c r="L38" i="11" s="1"/>
  <c r="L39" i="11" s="1"/>
  <c r="L40" i="11" s="1"/>
  <c r="L41" i="11" s="1"/>
  <c r="L42" i="11" s="1"/>
  <c r="L43" i="11" s="1"/>
  <c r="L44" i="11" s="1"/>
  <c r="L45" i="11" s="1"/>
  <c r="L46" i="11" s="1"/>
  <c r="L47" i="11" s="1"/>
  <c r="L48" i="11" s="1"/>
  <c r="L49" i="11" s="1"/>
  <c r="L50" i="11" s="1"/>
  <c r="L51" i="11" s="1"/>
  <c r="L52" i="11" s="1"/>
  <c r="L53" i="11" s="1"/>
  <c r="L54" i="11" s="1"/>
  <c r="L55" i="11" s="1"/>
  <c r="L56" i="11" s="1"/>
  <c r="L57" i="11" s="1"/>
  <c r="L58" i="11" s="1"/>
  <c r="L59" i="11" s="1"/>
  <c r="L60" i="11" s="1"/>
  <c r="L61" i="11" s="1"/>
  <c r="L62" i="11" s="1"/>
  <c r="L63" i="11" s="1"/>
  <c r="M2" i="11"/>
  <c r="M3" i="11" s="1"/>
  <c r="M4" i="11" s="1"/>
  <c r="M5" i="11" s="1"/>
  <c r="M6" i="11" s="1"/>
  <c r="M7" i="11" s="1"/>
  <c r="M8" i="11" s="1"/>
  <c r="M9" i="11" s="1"/>
  <c r="M10" i="11" s="1"/>
  <c r="M11" i="11" s="1"/>
  <c r="M12" i="11" s="1"/>
  <c r="M13" i="11" s="1"/>
  <c r="M14" i="11" s="1"/>
  <c r="M15" i="11" s="1"/>
  <c r="M16" i="11" s="1"/>
  <c r="M17" i="11" s="1"/>
  <c r="M18" i="11" s="1"/>
  <c r="M19" i="11" s="1"/>
  <c r="M20" i="11" s="1"/>
  <c r="M21" i="11" s="1"/>
  <c r="M22" i="11" s="1"/>
  <c r="M23" i="11" s="1"/>
  <c r="M24" i="11" s="1"/>
  <c r="M25" i="11" s="1"/>
  <c r="M26" i="11" s="1"/>
  <c r="M27" i="11" s="1"/>
  <c r="M28" i="11" s="1"/>
  <c r="M29" i="11" s="1"/>
  <c r="M30" i="11" s="1"/>
  <c r="M31" i="11" s="1"/>
  <c r="M32" i="11" s="1"/>
  <c r="M33" i="11" s="1"/>
  <c r="M34" i="11" s="1"/>
  <c r="M35" i="11" s="1"/>
  <c r="M36" i="11" s="1"/>
  <c r="M37" i="11" s="1"/>
  <c r="M38" i="11" s="1"/>
  <c r="M39" i="11" s="1"/>
  <c r="M40" i="11" s="1"/>
  <c r="M41" i="11" s="1"/>
  <c r="M42" i="11" s="1"/>
  <c r="M43" i="11" s="1"/>
  <c r="M44" i="11" s="1"/>
  <c r="M45" i="11" s="1"/>
  <c r="M46" i="11" s="1"/>
  <c r="M47" i="11" s="1"/>
  <c r="M48" i="11" s="1"/>
  <c r="M49" i="11" s="1"/>
  <c r="M50" i="11" s="1"/>
  <c r="M51" i="11" s="1"/>
  <c r="M52" i="11" s="1"/>
  <c r="M53" i="11" s="1"/>
  <c r="M54" i="11" s="1"/>
  <c r="M55" i="11" s="1"/>
  <c r="M56" i="11" s="1"/>
  <c r="M57" i="11" s="1"/>
  <c r="M58" i="11" s="1"/>
  <c r="M59" i="11" s="1"/>
  <c r="M60" i="11" s="1"/>
  <c r="M61" i="11" s="1"/>
  <c r="M62" i="11" s="1"/>
  <c r="M63" i="11" s="1"/>
  <c r="N2" i="11"/>
  <c r="N3" i="11" s="1"/>
  <c r="N4" i="11" s="1"/>
  <c r="N5" i="11" s="1"/>
  <c r="N6" i="11" s="1"/>
  <c r="N7" i="11" s="1"/>
  <c r="N8" i="11" s="1"/>
  <c r="N9" i="11" s="1"/>
  <c r="N10" i="11" s="1"/>
  <c r="N11" i="11" s="1"/>
  <c r="N12" i="11" s="1"/>
  <c r="N13" i="11" s="1"/>
  <c r="N14" i="11" s="1"/>
  <c r="N15" i="11" s="1"/>
  <c r="N16" i="11" s="1"/>
  <c r="N17" i="11" s="1"/>
  <c r="N18" i="11" s="1"/>
  <c r="N19" i="11" s="1"/>
  <c r="N20" i="11" s="1"/>
  <c r="N21" i="11" s="1"/>
  <c r="N22" i="11" s="1"/>
  <c r="N23" i="11" s="1"/>
  <c r="N24" i="11" s="1"/>
  <c r="N25" i="11" s="1"/>
  <c r="N26" i="11" s="1"/>
  <c r="N27" i="11" s="1"/>
  <c r="N28" i="11" s="1"/>
  <c r="N29" i="11" s="1"/>
  <c r="N30" i="11" s="1"/>
  <c r="N31" i="11" s="1"/>
  <c r="N32" i="11" s="1"/>
  <c r="N33" i="11" s="1"/>
  <c r="N34" i="11" s="1"/>
  <c r="N35" i="11" s="1"/>
  <c r="N36" i="11" s="1"/>
  <c r="N37" i="11" s="1"/>
  <c r="N38" i="11" s="1"/>
  <c r="N39" i="11" s="1"/>
  <c r="N40" i="11" s="1"/>
  <c r="N41" i="11" s="1"/>
  <c r="N42" i="11" s="1"/>
  <c r="N43" i="11" s="1"/>
  <c r="N44" i="11" s="1"/>
  <c r="N45" i="11" s="1"/>
  <c r="N46" i="11" s="1"/>
  <c r="N47" i="11" s="1"/>
  <c r="N48" i="11" s="1"/>
  <c r="N49" i="11" s="1"/>
  <c r="N50" i="11" s="1"/>
  <c r="N51" i="11" s="1"/>
  <c r="N52" i="11" s="1"/>
  <c r="N53" i="11" s="1"/>
  <c r="N54" i="11" s="1"/>
  <c r="N55" i="11" s="1"/>
  <c r="N56" i="11" s="1"/>
  <c r="N57" i="11" s="1"/>
  <c r="N58" i="11" s="1"/>
  <c r="N59" i="11" s="1"/>
  <c r="N60" i="11" s="1"/>
  <c r="N61" i="11" s="1"/>
  <c r="N62" i="11" s="1"/>
  <c r="N63" i="11" s="1"/>
  <c r="O2" i="11"/>
  <c r="O3" i="11" s="1"/>
  <c r="O4" i="11" s="1"/>
  <c r="O5" i="11" s="1"/>
  <c r="O6" i="11" s="1"/>
  <c r="O7" i="11" s="1"/>
  <c r="O8" i="11" s="1"/>
  <c r="O9" i="11" s="1"/>
  <c r="O10" i="11" s="1"/>
  <c r="O11" i="11" s="1"/>
  <c r="O12" i="11" s="1"/>
  <c r="O13" i="11" s="1"/>
  <c r="O14" i="11" s="1"/>
  <c r="O15" i="11" s="1"/>
  <c r="O16" i="11" s="1"/>
  <c r="O17" i="11" s="1"/>
  <c r="O18" i="11" s="1"/>
  <c r="O19" i="11" s="1"/>
  <c r="O20" i="11" s="1"/>
  <c r="O21" i="11" s="1"/>
  <c r="O22" i="11" s="1"/>
  <c r="O23" i="11" s="1"/>
  <c r="O24" i="11" s="1"/>
  <c r="O25" i="11" s="1"/>
  <c r="O26" i="11" s="1"/>
  <c r="O27" i="11" s="1"/>
  <c r="O28" i="11" s="1"/>
  <c r="O29" i="11" s="1"/>
  <c r="O30" i="11" s="1"/>
  <c r="O31" i="11" s="1"/>
  <c r="O32" i="11" s="1"/>
  <c r="O33" i="11" s="1"/>
  <c r="O34" i="11" s="1"/>
  <c r="O35" i="11" s="1"/>
  <c r="O36" i="11" s="1"/>
  <c r="O37" i="11" s="1"/>
  <c r="O38" i="11" s="1"/>
  <c r="O39" i="11" s="1"/>
  <c r="O40" i="11" s="1"/>
  <c r="O41" i="11" s="1"/>
  <c r="O42" i="11" s="1"/>
  <c r="O43" i="11" s="1"/>
  <c r="O44" i="11" s="1"/>
  <c r="O45" i="11" s="1"/>
  <c r="O46" i="11" s="1"/>
  <c r="O47" i="11" s="1"/>
  <c r="O48" i="11" s="1"/>
  <c r="O49" i="11" s="1"/>
  <c r="O50" i="11" s="1"/>
  <c r="O51" i="11" s="1"/>
  <c r="O52" i="11" s="1"/>
  <c r="O53" i="11" s="1"/>
  <c r="O54" i="11" s="1"/>
  <c r="O55" i="11" s="1"/>
  <c r="O56" i="11" s="1"/>
  <c r="O57" i="11" s="1"/>
  <c r="O58" i="11" s="1"/>
  <c r="O59" i="11" s="1"/>
  <c r="O60" i="11" s="1"/>
  <c r="O61" i="11" s="1"/>
  <c r="O62" i="11" s="1"/>
  <c r="O63" i="11" s="1"/>
  <c r="P2" i="11"/>
  <c r="P3" i="11" s="1"/>
  <c r="P4" i="11" s="1"/>
  <c r="P5" i="11" s="1"/>
  <c r="P6" i="11" s="1"/>
  <c r="P7" i="11" s="1"/>
  <c r="P8" i="11" s="1"/>
  <c r="P9" i="11" s="1"/>
  <c r="P10" i="11" s="1"/>
  <c r="P11" i="11" s="1"/>
  <c r="P12" i="11" s="1"/>
  <c r="P13" i="11" s="1"/>
  <c r="P14" i="11" s="1"/>
  <c r="P15" i="11" s="1"/>
  <c r="P16" i="11" s="1"/>
  <c r="P17" i="11" s="1"/>
  <c r="P18" i="11" s="1"/>
  <c r="P19" i="11" s="1"/>
  <c r="P20" i="11" s="1"/>
  <c r="P21" i="11" s="1"/>
  <c r="P22" i="11" s="1"/>
  <c r="P23" i="11" s="1"/>
  <c r="P24" i="11" s="1"/>
  <c r="P25" i="11" s="1"/>
  <c r="P26" i="11" s="1"/>
  <c r="P27" i="11" s="1"/>
  <c r="P28" i="11" s="1"/>
  <c r="P29" i="11" s="1"/>
  <c r="P30" i="11" s="1"/>
  <c r="P31" i="11" s="1"/>
  <c r="P32" i="11" s="1"/>
  <c r="P33" i="11" s="1"/>
  <c r="P34" i="11" s="1"/>
  <c r="P35" i="11" s="1"/>
  <c r="P36" i="11" s="1"/>
  <c r="P37" i="11" s="1"/>
  <c r="P38" i="11" s="1"/>
  <c r="P39" i="11" s="1"/>
  <c r="P40" i="11" s="1"/>
  <c r="P41" i="11" s="1"/>
  <c r="P42" i="11" s="1"/>
  <c r="P43" i="11" s="1"/>
  <c r="P44" i="11" s="1"/>
  <c r="P45" i="11" s="1"/>
  <c r="P46" i="11" s="1"/>
  <c r="P47" i="11" s="1"/>
  <c r="P48" i="11" s="1"/>
  <c r="P49" i="11" s="1"/>
  <c r="P50" i="11" s="1"/>
  <c r="P51" i="11" s="1"/>
  <c r="P52" i="11" s="1"/>
  <c r="P53" i="11" s="1"/>
  <c r="P54" i="11" s="1"/>
  <c r="P55" i="11" s="1"/>
  <c r="P56" i="11" s="1"/>
  <c r="P57" i="11" s="1"/>
  <c r="P58" i="11" s="1"/>
  <c r="P59" i="11" s="1"/>
  <c r="P60" i="11" s="1"/>
  <c r="P61" i="11" s="1"/>
  <c r="P62" i="11" s="1"/>
  <c r="P63" i="11" s="1"/>
  <c r="Q2" i="11"/>
  <c r="Q3" i="11" s="1"/>
  <c r="Q4" i="11" s="1"/>
  <c r="Q5" i="11" s="1"/>
  <c r="Q6" i="11" s="1"/>
  <c r="Q7" i="11" s="1"/>
  <c r="Q8" i="11" s="1"/>
  <c r="Q9" i="11" s="1"/>
  <c r="Q10" i="11" s="1"/>
  <c r="Q11" i="11" s="1"/>
  <c r="Q12" i="11" s="1"/>
  <c r="Q13" i="11" s="1"/>
  <c r="Q14" i="11" s="1"/>
  <c r="Q15" i="11" s="1"/>
  <c r="Q16" i="11" s="1"/>
  <c r="Q17" i="11" s="1"/>
  <c r="Q18" i="11" s="1"/>
  <c r="Q19" i="11" s="1"/>
  <c r="Q20" i="11" s="1"/>
  <c r="Q21" i="11" s="1"/>
  <c r="Q22" i="11" s="1"/>
  <c r="Q23" i="11" s="1"/>
  <c r="Q24" i="11" s="1"/>
  <c r="Q25" i="11" s="1"/>
  <c r="Q26" i="11" s="1"/>
  <c r="Q27" i="11" s="1"/>
  <c r="Q28" i="11" s="1"/>
  <c r="Q29" i="11" s="1"/>
  <c r="Q30" i="11" s="1"/>
  <c r="Q31" i="11" s="1"/>
  <c r="Q32" i="11" s="1"/>
  <c r="Q33" i="11" s="1"/>
  <c r="Q34" i="11" s="1"/>
  <c r="Q35" i="11" s="1"/>
  <c r="Q36" i="11" s="1"/>
  <c r="Q37" i="11" s="1"/>
  <c r="Q38" i="11" s="1"/>
  <c r="Q39" i="11" s="1"/>
  <c r="Q40" i="11" s="1"/>
  <c r="Q41" i="11" s="1"/>
  <c r="Q42" i="11" s="1"/>
  <c r="Q43" i="11" s="1"/>
  <c r="Q44" i="11" s="1"/>
  <c r="Q45" i="11" s="1"/>
  <c r="Q46" i="11" s="1"/>
  <c r="Q47" i="11" s="1"/>
  <c r="Q48" i="11" s="1"/>
  <c r="Q49" i="11" s="1"/>
  <c r="Q50" i="11" s="1"/>
  <c r="Q51" i="11" s="1"/>
  <c r="Q52" i="11" s="1"/>
  <c r="Q53" i="11" s="1"/>
  <c r="Q54" i="11" s="1"/>
  <c r="Q55" i="11" s="1"/>
  <c r="Q56" i="11" s="1"/>
  <c r="Q57" i="11" s="1"/>
  <c r="Q58" i="11" s="1"/>
  <c r="Q59" i="11" s="1"/>
  <c r="Q60" i="11" s="1"/>
  <c r="Q61" i="11" s="1"/>
  <c r="Q62" i="11" s="1"/>
  <c r="Q63" i="11" s="1"/>
  <c r="R2" i="11"/>
  <c r="R3" i="11" s="1"/>
  <c r="R4" i="11" s="1"/>
  <c r="R5" i="11" s="1"/>
  <c r="R6" i="11" s="1"/>
  <c r="R7" i="11" s="1"/>
  <c r="R8" i="11" s="1"/>
  <c r="R9" i="11" s="1"/>
  <c r="R10" i="11" s="1"/>
  <c r="R11" i="11" s="1"/>
  <c r="R12" i="11" s="1"/>
  <c r="R13" i="11" s="1"/>
  <c r="R14" i="11" s="1"/>
  <c r="R15" i="11" s="1"/>
  <c r="R16" i="11" s="1"/>
  <c r="R17" i="11" s="1"/>
  <c r="R18" i="11" s="1"/>
  <c r="R19" i="11" s="1"/>
  <c r="R20" i="11" s="1"/>
  <c r="R21" i="11" s="1"/>
  <c r="R22" i="11" s="1"/>
  <c r="R23" i="11" s="1"/>
  <c r="R24" i="11" s="1"/>
  <c r="R25" i="11" s="1"/>
  <c r="R26" i="11" s="1"/>
  <c r="R27" i="11" s="1"/>
  <c r="R28" i="11" s="1"/>
  <c r="R29" i="11" s="1"/>
  <c r="R30" i="11" s="1"/>
  <c r="R31" i="11" s="1"/>
  <c r="R32" i="11" s="1"/>
  <c r="R33" i="11" s="1"/>
  <c r="R34" i="11" s="1"/>
  <c r="R35" i="11" s="1"/>
  <c r="R36" i="11" s="1"/>
  <c r="R37" i="11" s="1"/>
  <c r="R38" i="11" s="1"/>
  <c r="R39" i="11" s="1"/>
  <c r="R40" i="11" s="1"/>
  <c r="R41" i="11" s="1"/>
  <c r="R42" i="11" s="1"/>
  <c r="R43" i="11" s="1"/>
  <c r="R44" i="11" s="1"/>
  <c r="R45" i="11" s="1"/>
  <c r="R46" i="11" s="1"/>
  <c r="R47" i="11" s="1"/>
  <c r="R48" i="11" s="1"/>
  <c r="R49" i="11" s="1"/>
  <c r="R50" i="11" s="1"/>
  <c r="R51" i="11" s="1"/>
  <c r="R52" i="11" s="1"/>
  <c r="R53" i="11" s="1"/>
  <c r="R54" i="11" s="1"/>
  <c r="R55" i="11" s="1"/>
  <c r="R56" i="11" s="1"/>
  <c r="R57" i="11" s="1"/>
  <c r="R58" i="11" s="1"/>
  <c r="R59" i="11" s="1"/>
  <c r="R60" i="11" s="1"/>
  <c r="R61" i="11" s="1"/>
  <c r="R62" i="11" s="1"/>
  <c r="R63" i="11" s="1"/>
  <c r="S2" i="11"/>
  <c r="S3" i="11" s="1"/>
  <c r="S4" i="11" s="1"/>
  <c r="S5" i="11" s="1"/>
  <c r="S6" i="11" s="1"/>
  <c r="S7" i="11" s="1"/>
  <c r="S8" i="11" s="1"/>
  <c r="S9" i="11" s="1"/>
  <c r="S10" i="11" s="1"/>
  <c r="S11" i="11" s="1"/>
  <c r="S12" i="11" s="1"/>
  <c r="S13" i="11" s="1"/>
  <c r="S14" i="11" s="1"/>
  <c r="S15" i="11" s="1"/>
  <c r="S16" i="11" s="1"/>
  <c r="S17" i="11" s="1"/>
  <c r="S18" i="11" s="1"/>
  <c r="S19" i="11" s="1"/>
  <c r="S20" i="11" s="1"/>
  <c r="S21" i="11" s="1"/>
  <c r="S22" i="11" s="1"/>
  <c r="S23" i="11" s="1"/>
  <c r="S24" i="11" s="1"/>
  <c r="S25" i="11" s="1"/>
  <c r="S26" i="11" s="1"/>
  <c r="S27" i="11" s="1"/>
  <c r="S28" i="11" s="1"/>
  <c r="S29" i="11" s="1"/>
  <c r="S30" i="11" s="1"/>
  <c r="S31" i="11" s="1"/>
  <c r="S32" i="11" s="1"/>
  <c r="S33" i="11" s="1"/>
  <c r="S34" i="11" s="1"/>
  <c r="S35" i="11" s="1"/>
  <c r="S36" i="11" s="1"/>
  <c r="S37" i="11" s="1"/>
  <c r="S38" i="11" s="1"/>
  <c r="S39" i="11" s="1"/>
  <c r="S40" i="11" s="1"/>
  <c r="S41" i="11" s="1"/>
  <c r="S42" i="11" s="1"/>
  <c r="S43" i="11" s="1"/>
  <c r="S44" i="11" s="1"/>
  <c r="S45" i="11" s="1"/>
  <c r="S46" i="11" s="1"/>
  <c r="S47" i="11" s="1"/>
  <c r="S48" i="11" s="1"/>
  <c r="S49" i="11" s="1"/>
  <c r="S50" i="11" s="1"/>
  <c r="S51" i="11" s="1"/>
  <c r="S52" i="11" s="1"/>
  <c r="S53" i="11" s="1"/>
  <c r="S54" i="11" s="1"/>
  <c r="S55" i="11" s="1"/>
  <c r="S56" i="11" s="1"/>
  <c r="S57" i="11" s="1"/>
  <c r="S58" i="11" s="1"/>
  <c r="S59" i="11" s="1"/>
  <c r="S60" i="11" s="1"/>
  <c r="S61" i="11" s="1"/>
  <c r="S62" i="11" s="1"/>
  <c r="S63" i="11" s="1"/>
  <c r="T2" i="11"/>
  <c r="T3" i="11" s="1"/>
  <c r="T4" i="11" s="1"/>
  <c r="T5" i="11" s="1"/>
  <c r="T6" i="11" s="1"/>
  <c r="T7" i="11" s="1"/>
  <c r="T8" i="11" s="1"/>
  <c r="T9" i="11" s="1"/>
  <c r="T10" i="11" s="1"/>
  <c r="T11" i="11" s="1"/>
  <c r="T12" i="11" s="1"/>
  <c r="T13" i="11" s="1"/>
  <c r="T14" i="11" s="1"/>
  <c r="T15" i="11" s="1"/>
  <c r="T16" i="11" s="1"/>
  <c r="T17" i="11" s="1"/>
  <c r="T18" i="11" s="1"/>
  <c r="T19" i="11" s="1"/>
  <c r="T20" i="11" s="1"/>
  <c r="T21" i="11" s="1"/>
  <c r="T22" i="11" s="1"/>
  <c r="T23" i="11" s="1"/>
  <c r="T24" i="11" s="1"/>
  <c r="T25" i="11" s="1"/>
  <c r="T26" i="11" s="1"/>
  <c r="T27" i="11" s="1"/>
  <c r="T28" i="11" s="1"/>
  <c r="T29" i="11" s="1"/>
  <c r="T30" i="11" s="1"/>
  <c r="T31" i="11" s="1"/>
  <c r="T32" i="11" s="1"/>
  <c r="T33" i="11" s="1"/>
  <c r="T34" i="11" s="1"/>
  <c r="T35" i="11" s="1"/>
  <c r="T36" i="11" s="1"/>
  <c r="T37" i="11" s="1"/>
  <c r="T38" i="11" s="1"/>
  <c r="T39" i="11" s="1"/>
  <c r="T40" i="11" s="1"/>
  <c r="T41" i="11" s="1"/>
  <c r="T42" i="11" s="1"/>
  <c r="T43" i="11" s="1"/>
  <c r="T44" i="11" s="1"/>
  <c r="T45" i="11" s="1"/>
  <c r="T46" i="11" s="1"/>
  <c r="T47" i="11" s="1"/>
  <c r="T48" i="11" s="1"/>
  <c r="T49" i="11" s="1"/>
  <c r="T50" i="11" s="1"/>
  <c r="T51" i="11" s="1"/>
  <c r="T52" i="11" s="1"/>
  <c r="T53" i="11" s="1"/>
  <c r="T54" i="11" s="1"/>
  <c r="T55" i="11" s="1"/>
  <c r="T56" i="11" s="1"/>
  <c r="T57" i="11" s="1"/>
  <c r="T58" i="11" s="1"/>
  <c r="T59" i="11" s="1"/>
  <c r="T60" i="11" s="1"/>
  <c r="T61" i="11" s="1"/>
  <c r="T62" i="11" s="1"/>
  <c r="T63" i="11" s="1"/>
  <c r="U2" i="11"/>
  <c r="U3" i="11" s="1"/>
  <c r="U4" i="11" s="1"/>
  <c r="U5" i="11" s="1"/>
  <c r="U6" i="11" s="1"/>
  <c r="U7" i="11" s="1"/>
  <c r="U8" i="11" s="1"/>
  <c r="U9" i="11" s="1"/>
  <c r="U10" i="11" s="1"/>
  <c r="U11" i="11" s="1"/>
  <c r="U12" i="11" s="1"/>
  <c r="U13" i="11" s="1"/>
  <c r="U14" i="11" s="1"/>
  <c r="U15" i="11" s="1"/>
  <c r="U16" i="11" s="1"/>
  <c r="U17" i="11" s="1"/>
  <c r="U18" i="11" s="1"/>
  <c r="U19" i="11" s="1"/>
  <c r="U20" i="11" s="1"/>
  <c r="U21" i="11" s="1"/>
  <c r="U22" i="11" s="1"/>
  <c r="U23" i="11" s="1"/>
  <c r="U24" i="11" s="1"/>
  <c r="U25" i="11" s="1"/>
  <c r="U26" i="11" s="1"/>
  <c r="U27" i="11" s="1"/>
  <c r="U28" i="11" s="1"/>
  <c r="U29" i="11" s="1"/>
  <c r="U30" i="11" s="1"/>
  <c r="U31" i="11" s="1"/>
  <c r="U32" i="11" s="1"/>
  <c r="U33" i="11" s="1"/>
  <c r="U34" i="11" s="1"/>
  <c r="U35" i="11" s="1"/>
  <c r="U36" i="11" s="1"/>
  <c r="U37" i="11" s="1"/>
  <c r="U38" i="11" s="1"/>
  <c r="U39" i="11" s="1"/>
  <c r="U40" i="11" s="1"/>
  <c r="U41" i="11" s="1"/>
  <c r="U42" i="11" s="1"/>
  <c r="U43" i="11" s="1"/>
  <c r="U44" i="11" s="1"/>
  <c r="U45" i="11" s="1"/>
  <c r="U46" i="11" s="1"/>
  <c r="U47" i="11" s="1"/>
  <c r="U48" i="11" s="1"/>
  <c r="U49" i="11" s="1"/>
  <c r="U50" i="11" s="1"/>
  <c r="U51" i="11" s="1"/>
  <c r="U52" i="11" s="1"/>
  <c r="U53" i="11" s="1"/>
  <c r="U54" i="11" s="1"/>
  <c r="U55" i="11" s="1"/>
  <c r="U56" i="11" s="1"/>
  <c r="U57" i="11" s="1"/>
  <c r="U58" i="11" s="1"/>
  <c r="U59" i="11" s="1"/>
  <c r="U60" i="11" s="1"/>
  <c r="U61" i="11" s="1"/>
  <c r="U62" i="11" s="1"/>
  <c r="U63" i="11" s="1"/>
  <c r="V2" i="11"/>
  <c r="V3" i="11" s="1"/>
  <c r="V4" i="11" s="1"/>
  <c r="V5" i="11" s="1"/>
  <c r="V6" i="11" s="1"/>
  <c r="V7" i="11" s="1"/>
  <c r="V8" i="11" s="1"/>
  <c r="V9" i="11" s="1"/>
  <c r="V10" i="11" s="1"/>
  <c r="V11" i="11" s="1"/>
  <c r="V12" i="11" s="1"/>
  <c r="V13" i="11" s="1"/>
  <c r="V14" i="11" s="1"/>
  <c r="V15" i="11" s="1"/>
  <c r="V16" i="11" s="1"/>
  <c r="V17" i="11" s="1"/>
  <c r="V18" i="11" s="1"/>
  <c r="V19" i="11" s="1"/>
  <c r="V20" i="11" s="1"/>
  <c r="V21" i="11" s="1"/>
  <c r="V22" i="11" s="1"/>
  <c r="V23" i="11" s="1"/>
  <c r="V24" i="11" s="1"/>
  <c r="V25" i="11" s="1"/>
  <c r="V26" i="11" s="1"/>
  <c r="V27" i="11" s="1"/>
  <c r="V28" i="11" s="1"/>
  <c r="V29" i="11" s="1"/>
  <c r="V30" i="11" s="1"/>
  <c r="V31" i="11" s="1"/>
  <c r="V32" i="11" s="1"/>
  <c r="V33" i="11" s="1"/>
  <c r="V34" i="11" s="1"/>
  <c r="V35" i="11" s="1"/>
  <c r="V36" i="11" s="1"/>
  <c r="V37" i="11" s="1"/>
  <c r="V38" i="11" s="1"/>
  <c r="V39" i="11" s="1"/>
  <c r="V40" i="11" s="1"/>
  <c r="V41" i="11" s="1"/>
  <c r="V42" i="11" s="1"/>
  <c r="V43" i="11" s="1"/>
  <c r="V44" i="11" s="1"/>
  <c r="V45" i="11" s="1"/>
  <c r="V46" i="11" s="1"/>
  <c r="V47" i="11" s="1"/>
  <c r="V48" i="11" s="1"/>
  <c r="V49" i="11" s="1"/>
  <c r="V50" i="11" s="1"/>
  <c r="V51" i="11" s="1"/>
  <c r="V52" i="11" s="1"/>
  <c r="V53" i="11" s="1"/>
  <c r="V54" i="11" s="1"/>
  <c r="V55" i="11" s="1"/>
  <c r="V56" i="11" s="1"/>
  <c r="V57" i="11" s="1"/>
  <c r="V58" i="11" s="1"/>
  <c r="V59" i="11" s="1"/>
  <c r="V60" i="11" s="1"/>
  <c r="V61" i="11" s="1"/>
  <c r="V62" i="11" s="1"/>
  <c r="V63" i="11" s="1"/>
  <c r="W2" i="11"/>
  <c r="W3" i="11" s="1"/>
  <c r="W4" i="11" s="1"/>
  <c r="W5" i="11" s="1"/>
  <c r="W6" i="11" s="1"/>
  <c r="W7" i="11" s="1"/>
  <c r="W8" i="11" s="1"/>
  <c r="W9" i="11" s="1"/>
  <c r="W10" i="11" s="1"/>
  <c r="W11" i="11" s="1"/>
  <c r="W12" i="11" s="1"/>
  <c r="W13" i="11" s="1"/>
  <c r="W14" i="11" s="1"/>
  <c r="W15" i="11" s="1"/>
  <c r="W16" i="11" s="1"/>
  <c r="W17" i="11" s="1"/>
  <c r="W18" i="11" s="1"/>
  <c r="W19" i="11" s="1"/>
  <c r="W20" i="11" s="1"/>
  <c r="W21" i="11" s="1"/>
  <c r="W22" i="11" s="1"/>
  <c r="W23" i="11" s="1"/>
  <c r="W24" i="11" s="1"/>
  <c r="W25" i="11" s="1"/>
  <c r="W26" i="11" s="1"/>
  <c r="W27" i="11" s="1"/>
  <c r="W28" i="11" s="1"/>
  <c r="W29" i="11" s="1"/>
  <c r="W30" i="11" s="1"/>
  <c r="W31" i="11" s="1"/>
  <c r="W32" i="11" s="1"/>
  <c r="W33" i="11" s="1"/>
  <c r="W34" i="11" s="1"/>
  <c r="W35" i="11" s="1"/>
  <c r="W36" i="11" s="1"/>
  <c r="W37" i="11" s="1"/>
  <c r="W38" i="11" s="1"/>
  <c r="W39" i="11" s="1"/>
  <c r="W40" i="11" s="1"/>
  <c r="W41" i="11" s="1"/>
  <c r="W42" i="11" s="1"/>
  <c r="W43" i="11" s="1"/>
  <c r="W44" i="11" s="1"/>
  <c r="W45" i="11" s="1"/>
  <c r="W46" i="11" s="1"/>
  <c r="W47" i="11" s="1"/>
  <c r="W48" i="11" s="1"/>
  <c r="W49" i="11" s="1"/>
  <c r="W50" i="11" s="1"/>
  <c r="W51" i="11" s="1"/>
  <c r="W52" i="11" s="1"/>
  <c r="W53" i="11" s="1"/>
  <c r="W54" i="11" s="1"/>
  <c r="W55" i="11" s="1"/>
  <c r="W56" i="11" s="1"/>
  <c r="W57" i="11" s="1"/>
  <c r="W58" i="11" s="1"/>
  <c r="W59" i="11" s="1"/>
  <c r="W60" i="11" s="1"/>
  <c r="W61" i="11" s="1"/>
  <c r="W62" i="11" s="1"/>
  <c r="W63" i="11" s="1"/>
  <c r="B2" i="11"/>
  <c r="B3" i="11" s="1"/>
  <c r="B4" i="11" s="1"/>
  <c r="B5" i="11" s="1"/>
  <c r="B6" i="11" s="1"/>
  <c r="B7" i="11" s="1"/>
  <c r="B8" i="11" s="1"/>
  <c r="B9" i="11" s="1"/>
  <c r="B10" i="11" s="1"/>
  <c r="B11" i="11" s="1"/>
  <c r="B12" i="11" s="1"/>
  <c r="B13" i="11" s="1"/>
  <c r="B14" i="11" s="1"/>
  <c r="B15" i="11" s="1"/>
  <c r="B16" i="11" s="1"/>
  <c r="B17" i="11" s="1"/>
  <c r="B18" i="11" s="1"/>
  <c r="B19" i="11" s="1"/>
  <c r="B20" i="11" s="1"/>
  <c r="B21" i="11" s="1"/>
  <c r="B22" i="11" s="1"/>
  <c r="B23" i="11" s="1"/>
  <c r="B24" i="11" s="1"/>
  <c r="B25" i="11" s="1"/>
  <c r="B26" i="11" s="1"/>
  <c r="B27" i="11" s="1"/>
  <c r="B28" i="11" s="1"/>
  <c r="B29" i="11" s="1"/>
  <c r="B30" i="11" s="1"/>
  <c r="B31" i="11" s="1"/>
  <c r="B32" i="11" s="1"/>
  <c r="B33" i="11" s="1"/>
  <c r="B34" i="11" s="1"/>
  <c r="B35" i="11" s="1"/>
  <c r="B36" i="11" s="1"/>
  <c r="B37" i="11" s="1"/>
  <c r="B38" i="11" s="1"/>
  <c r="B39" i="11" s="1"/>
  <c r="B40" i="11" s="1"/>
  <c r="B41" i="11" s="1"/>
  <c r="B42" i="11" s="1"/>
  <c r="B43" i="11" s="1"/>
  <c r="B44" i="11" s="1"/>
  <c r="B45" i="11" s="1"/>
  <c r="B46" i="11" s="1"/>
  <c r="B47" i="11" s="1"/>
  <c r="B48" i="11" s="1"/>
  <c r="B49" i="11" s="1"/>
  <c r="B50" i="11" s="1"/>
  <c r="B51" i="11" s="1"/>
  <c r="B52" i="11" s="1"/>
  <c r="B53" i="11" s="1"/>
  <c r="B54" i="11" s="1"/>
  <c r="B55" i="11" s="1"/>
  <c r="B56" i="11" s="1"/>
  <c r="B57" i="11" s="1"/>
  <c r="B58" i="11" s="1"/>
  <c r="B59" i="11" s="1"/>
  <c r="B60" i="11" s="1"/>
  <c r="B61" i="11" s="1"/>
  <c r="B62" i="11" s="1"/>
  <c r="B63" i="11" s="1"/>
  <c r="C15" i="7"/>
  <c r="E22" i="7" s="1" a="1"/>
  <c r="E22" i="7" s="1"/>
  <c r="C4" i="8"/>
  <c r="D3" i="8" s="1"/>
  <c r="F18" i="7" s="1"/>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F26" i="4" a="1"/>
  <c r="F26" i="4" s="1"/>
  <c r="O25" i="4"/>
  <c r="O24" i="4"/>
  <c r="P8" i="7"/>
  <c r="Q8" i="7"/>
  <c r="R8" i="7"/>
  <c r="S8" i="7"/>
  <c r="Y8" i="7"/>
  <c r="Z8" i="7"/>
  <c r="AA8" i="7"/>
  <c r="AG8" i="7"/>
  <c r="AH8" i="7"/>
  <c r="AI8" i="7"/>
  <c r="AO8" i="7"/>
  <c r="AP8" i="7"/>
  <c r="AQ8" i="7"/>
  <c r="AW8" i="7"/>
  <c r="AX8" i="7"/>
  <c r="O9" i="7"/>
  <c r="X9" i="7"/>
  <c r="AD9" i="7"/>
  <c r="AE9" i="7"/>
  <c r="AF9" i="7"/>
  <c r="AL9" i="7"/>
  <c r="AM9" i="7"/>
  <c r="AN9" i="7"/>
  <c r="AR9" i="7"/>
  <c r="AT9" i="7"/>
  <c r="R10" i="7"/>
  <c r="S10" i="7"/>
  <c r="E26" i="4" s="1" a="1"/>
  <c r="E26" i="4" s="1"/>
  <c r="AA10" i="7"/>
  <c r="AB10" i="7"/>
  <c r="AF10" i="7"/>
  <c r="AG10" i="7"/>
  <c r="AI10" i="7"/>
  <c r="AQ10" i="7"/>
  <c r="AR10" i="7"/>
  <c r="P11" i="7"/>
  <c r="T11" i="7"/>
  <c r="U11" i="7"/>
  <c r="V11" i="7"/>
  <c r="X11" i="7"/>
  <c r="AF11" i="7"/>
  <c r="AJ11" i="7"/>
  <c r="P12" i="7"/>
  <c r="X12" i="7"/>
  <c r="Y12" i="7"/>
  <c r="AV12" i="7"/>
  <c r="AW12" i="7"/>
  <c r="AX12" i="7"/>
  <c r="M9" i="7"/>
  <c r="N9" i="7"/>
  <c r="M10" i="7"/>
  <c r="L12" i="7"/>
  <c r="M12" i="7"/>
  <c r="N12" i="7"/>
  <c r="F8" i="7"/>
  <c r="I8" i="7"/>
  <c r="F9" i="7"/>
  <c r="G9" i="7"/>
  <c r="H10" i="7"/>
  <c r="I10" i="7"/>
  <c r="B11" i="7"/>
  <c r="G11" i="7"/>
  <c r="F12" i="7"/>
  <c r="G12" i="7"/>
  <c r="H12" i="7"/>
  <c r="X2" i="7"/>
  <c r="Y2" i="7"/>
  <c r="Z2" i="7"/>
  <c r="AA2" i="7"/>
  <c r="AB2" i="7"/>
  <c r="AC2" i="7"/>
  <c r="AD2" i="7"/>
  <c r="AE2" i="7"/>
  <c r="AF2" i="7"/>
  <c r="AG2" i="7"/>
  <c r="AH2" i="7"/>
  <c r="AI2" i="7"/>
  <c r="AJ2" i="7"/>
  <c r="AK2" i="7"/>
  <c r="AL2" i="7"/>
  <c r="AM2" i="7"/>
  <c r="AN2" i="7"/>
  <c r="AO2" i="7"/>
  <c r="AP2" i="7"/>
  <c r="AQ2" i="7"/>
  <c r="AR2" i="7"/>
  <c r="AS2" i="7"/>
  <c r="AT2" i="7"/>
  <c r="AU2" i="7"/>
  <c r="AV2" i="7"/>
  <c r="AW2" i="7"/>
  <c r="AX2" i="7"/>
  <c r="X3" i="7"/>
  <c r="X8" i="7" s="1"/>
  <c r="Y3" i="7"/>
  <c r="Z3" i="7"/>
  <c r="AA3" i="7"/>
  <c r="AB3" i="7"/>
  <c r="AB8" i="7" s="1"/>
  <c r="AC3" i="7"/>
  <c r="AC8" i="7" s="1"/>
  <c r="AD3" i="7"/>
  <c r="AD8" i="7" s="1"/>
  <c r="AE3" i="7"/>
  <c r="AE8" i="7" s="1"/>
  <c r="AF3" i="7"/>
  <c r="AF8" i="7" s="1"/>
  <c r="AG3" i="7"/>
  <c r="AH3" i="7"/>
  <c r="AI3" i="7"/>
  <c r="AJ3" i="7"/>
  <c r="AJ8" i="7" s="1"/>
  <c r="AK3" i="7"/>
  <c r="AK8" i="7" s="1"/>
  <c r="AL3" i="7"/>
  <c r="AL8" i="7" s="1"/>
  <c r="AM3" i="7"/>
  <c r="AM8" i="7" s="1"/>
  <c r="AN3" i="7"/>
  <c r="AN8" i="7" s="1"/>
  <c r="AO3" i="7"/>
  <c r="AP3" i="7"/>
  <c r="AQ3" i="7"/>
  <c r="AR3" i="7"/>
  <c r="AR8" i="7" s="1"/>
  <c r="AS3" i="7"/>
  <c r="AS8" i="7" s="1"/>
  <c r="AT3" i="7"/>
  <c r="AT8" i="7" s="1"/>
  <c r="AU3" i="7"/>
  <c r="AU8" i="7" s="1"/>
  <c r="AV3" i="7"/>
  <c r="AV8" i="7" s="1"/>
  <c r="AW3" i="7"/>
  <c r="AX3" i="7"/>
  <c r="X4" i="7"/>
  <c r="Y4" i="7"/>
  <c r="Y9" i="7" s="1"/>
  <c r="Z4" i="7"/>
  <c r="Z9" i="7" s="1"/>
  <c r="AA4" i="7"/>
  <c r="AA9" i="7" s="1"/>
  <c r="AB4" i="7"/>
  <c r="AB9" i="7" s="1"/>
  <c r="AC4" i="7"/>
  <c r="AC9" i="7" s="1"/>
  <c r="AD4" i="7"/>
  <c r="AE4" i="7"/>
  <c r="AF4" i="7"/>
  <c r="AG4" i="7"/>
  <c r="AG9" i="7" s="1"/>
  <c r="AH4" i="7"/>
  <c r="AH9" i="7" s="1"/>
  <c r="AI4" i="7"/>
  <c r="AI9" i="7" s="1"/>
  <c r="AJ4" i="7"/>
  <c r="AJ9" i="7" s="1"/>
  <c r="AK4" i="7"/>
  <c r="AK9" i="7" s="1"/>
  <c r="AL4" i="7"/>
  <c r="AM4" i="7"/>
  <c r="AN4" i="7"/>
  <c r="AO4" i="7"/>
  <c r="AO9" i="7" s="1"/>
  <c r="AP4" i="7"/>
  <c r="AP9" i="7" s="1"/>
  <c r="AQ4" i="7"/>
  <c r="AQ9" i="7" s="1"/>
  <c r="AR4" i="7"/>
  <c r="AS4" i="7"/>
  <c r="AS9" i="7" s="1"/>
  <c r="AT4" i="7"/>
  <c r="AU4" i="7"/>
  <c r="AU9" i="7" s="1"/>
  <c r="AV4" i="7"/>
  <c r="AV9" i="7" s="1"/>
  <c r="AW4" i="7"/>
  <c r="AW9" i="7" s="1"/>
  <c r="AX4" i="7"/>
  <c r="AX9" i="7" s="1"/>
  <c r="X5" i="7"/>
  <c r="X10" i="7" s="1"/>
  <c r="Y5" i="7"/>
  <c r="Y10" i="7" s="1"/>
  <c r="Z5" i="7"/>
  <c r="Z10" i="7" s="1"/>
  <c r="AA5" i="7"/>
  <c r="AB5" i="7"/>
  <c r="AC5" i="7"/>
  <c r="AC10" i="7" s="1"/>
  <c r="AD5" i="7"/>
  <c r="AD10" i="7" s="1"/>
  <c r="AE5" i="7"/>
  <c r="AE10" i="7" s="1"/>
  <c r="AF5" i="7"/>
  <c r="AG5" i="7"/>
  <c r="AH5" i="7"/>
  <c r="AH10" i="7" s="1"/>
  <c r="AI5" i="7"/>
  <c r="AJ5" i="7"/>
  <c r="AJ10" i="7" s="1"/>
  <c r="AK5" i="7"/>
  <c r="AK10" i="7" s="1"/>
  <c r="AL5" i="7"/>
  <c r="AL10" i="7" s="1"/>
  <c r="AM5" i="7"/>
  <c r="AM10" i="7" s="1"/>
  <c r="AN5" i="7"/>
  <c r="AN10" i="7" s="1"/>
  <c r="AO5" i="7"/>
  <c r="AO10" i="7" s="1"/>
  <c r="AP5" i="7"/>
  <c r="AP10" i="7" s="1"/>
  <c r="AQ5" i="7"/>
  <c r="AR5" i="7"/>
  <c r="AS5" i="7"/>
  <c r="AS10" i="7" s="1"/>
  <c r="AT5" i="7"/>
  <c r="AT10" i="7" s="1"/>
  <c r="AU5" i="7"/>
  <c r="AU10" i="7" s="1"/>
  <c r="AV5" i="7"/>
  <c r="AV10" i="7" s="1"/>
  <c r="AW5" i="7"/>
  <c r="AW10" i="7" s="1"/>
  <c r="AX5" i="7"/>
  <c r="AX10" i="7" s="1"/>
  <c r="X6" i="7"/>
  <c r="Y6" i="7"/>
  <c r="Y11" i="7" s="1"/>
  <c r="Z6" i="7"/>
  <c r="Z11" i="7" s="1"/>
  <c r="AA6" i="7"/>
  <c r="AA11" i="7" s="1"/>
  <c r="AB6" i="7"/>
  <c r="AB11" i="7" s="1"/>
  <c r="AC6" i="7"/>
  <c r="AC11" i="7" s="1"/>
  <c r="AD6" i="7"/>
  <c r="AD11" i="7" s="1"/>
  <c r="AE6" i="7"/>
  <c r="AE11" i="7" s="1"/>
  <c r="AF6" i="7"/>
  <c r="AG6" i="7"/>
  <c r="AG11" i="7" s="1"/>
  <c r="AH6" i="7"/>
  <c r="AH11" i="7" s="1"/>
  <c r="AI6" i="7"/>
  <c r="AI11" i="7" s="1"/>
  <c r="AJ6" i="7"/>
  <c r="AK6" i="7"/>
  <c r="AK11" i="7" s="1"/>
  <c r="AL6" i="7"/>
  <c r="AL11" i="7" s="1"/>
  <c r="AM6" i="7"/>
  <c r="AM11" i="7" s="1"/>
  <c r="AN6" i="7"/>
  <c r="AN11" i="7" s="1"/>
  <c r="AO6" i="7"/>
  <c r="AO11" i="7" s="1"/>
  <c r="AP6" i="7"/>
  <c r="AP11" i="7" s="1"/>
  <c r="AQ6" i="7"/>
  <c r="AQ11" i="7" s="1"/>
  <c r="AR6" i="7"/>
  <c r="AR11" i="7" s="1"/>
  <c r="AS6" i="7"/>
  <c r="AS11" i="7" s="1"/>
  <c r="AT6" i="7"/>
  <c r="AT11" i="7" s="1"/>
  <c r="AU6" i="7"/>
  <c r="AU11" i="7" s="1"/>
  <c r="AV6" i="7"/>
  <c r="AV11" i="7" s="1"/>
  <c r="AW6" i="7"/>
  <c r="AW11" i="7" s="1"/>
  <c r="AX6" i="7"/>
  <c r="AX11" i="7" s="1"/>
  <c r="X7" i="7"/>
  <c r="Y7" i="7"/>
  <c r="Z7" i="7"/>
  <c r="Z12" i="7" s="1"/>
  <c r="AA7" i="7"/>
  <c r="AA12" i="7" s="1"/>
  <c r="AB7" i="7"/>
  <c r="AB12" i="7" s="1"/>
  <c r="AC7" i="7"/>
  <c r="AC12" i="7" s="1"/>
  <c r="AD7" i="7"/>
  <c r="AD12" i="7" s="1"/>
  <c r="AE7" i="7"/>
  <c r="AE12" i="7" s="1"/>
  <c r="AF7" i="7"/>
  <c r="AF12" i="7" s="1"/>
  <c r="AG7" i="7"/>
  <c r="AG12" i="7" s="1"/>
  <c r="AH7" i="7"/>
  <c r="AH12" i="7" s="1"/>
  <c r="AI7" i="7"/>
  <c r="AI12" i="7" s="1"/>
  <c r="AJ7" i="7"/>
  <c r="AJ12" i="7" s="1"/>
  <c r="AK7" i="7"/>
  <c r="AK12" i="7" s="1"/>
  <c r="AL7" i="7"/>
  <c r="AL12" i="7" s="1"/>
  <c r="AM7" i="7"/>
  <c r="AM12" i="7" s="1"/>
  <c r="AN7" i="7"/>
  <c r="AN12" i="7" s="1"/>
  <c r="AO7" i="7"/>
  <c r="AO12" i="7" s="1"/>
  <c r="AP7" i="7"/>
  <c r="AP12" i="7" s="1"/>
  <c r="AQ7" i="7"/>
  <c r="AQ12" i="7" s="1"/>
  <c r="AR7" i="7"/>
  <c r="AR12" i="7" s="1"/>
  <c r="AS7" i="7"/>
  <c r="AS12" i="7" s="1"/>
  <c r="AT7" i="7"/>
  <c r="AT12" i="7" s="1"/>
  <c r="AU7" i="7"/>
  <c r="AU12" i="7" s="1"/>
  <c r="AV7" i="7"/>
  <c r="AW7" i="7"/>
  <c r="AX7" i="7"/>
  <c r="N2" i="7"/>
  <c r="O2" i="7"/>
  <c r="P2" i="7"/>
  <c r="Q2" i="7"/>
  <c r="R2" i="7"/>
  <c r="S2" i="7"/>
  <c r="T2" i="7"/>
  <c r="U2" i="7"/>
  <c r="V2" i="7"/>
  <c r="W2" i="7"/>
  <c r="N3" i="7"/>
  <c r="N8" i="7" s="1"/>
  <c r="O3" i="7"/>
  <c r="O8" i="7" s="1"/>
  <c r="P3" i="7"/>
  <c r="Q3" i="7"/>
  <c r="R3" i="7"/>
  <c r="S3" i="7"/>
  <c r="F24" i="4" s="1" a="1"/>
  <c r="F24" i="4" s="1"/>
  <c r="T3" i="7"/>
  <c r="T8" i="7" s="1"/>
  <c r="U3" i="7"/>
  <c r="U8" i="7" s="1"/>
  <c r="V3" i="7"/>
  <c r="V8" i="7" s="1"/>
  <c r="W3" i="7"/>
  <c r="W8" i="7" s="1"/>
  <c r="N4" i="7"/>
  <c r="O4" i="7"/>
  <c r="P4" i="7"/>
  <c r="P9" i="7" s="1"/>
  <c r="Q4" i="7"/>
  <c r="Q9" i="7" s="1"/>
  <c r="R4" i="7"/>
  <c r="R9" i="7" s="1"/>
  <c r="S4" i="7"/>
  <c r="T4" i="7"/>
  <c r="T9" i="7" s="1"/>
  <c r="U4" i="7"/>
  <c r="U9" i="7" s="1"/>
  <c r="V4" i="7"/>
  <c r="V9" i="7" s="1"/>
  <c r="W4" i="7"/>
  <c r="W9" i="7" s="1"/>
  <c r="N5" i="7"/>
  <c r="N10" i="7" s="1"/>
  <c r="O5" i="7"/>
  <c r="O10" i="7" s="1"/>
  <c r="P5" i="7"/>
  <c r="P10" i="7" s="1"/>
  <c r="Q5" i="7"/>
  <c r="Q10" i="7" s="1"/>
  <c r="R5" i="7"/>
  <c r="S5" i="7"/>
  <c r="G26" i="4" s="1" a="1"/>
  <c r="G26" i="4" s="1"/>
  <c r="T5" i="7"/>
  <c r="T10" i="7" s="1"/>
  <c r="U5" i="7"/>
  <c r="U10" i="7" s="1"/>
  <c r="V5" i="7"/>
  <c r="V10" i="7" s="1"/>
  <c r="W5" i="7"/>
  <c r="W10" i="7" s="1"/>
  <c r="N6" i="7"/>
  <c r="N11" i="7" s="1"/>
  <c r="O6" i="7"/>
  <c r="O11" i="7" s="1"/>
  <c r="P6" i="7"/>
  <c r="Q6" i="7"/>
  <c r="Q11" i="7" s="1"/>
  <c r="R6" i="7"/>
  <c r="R11" i="7" s="1"/>
  <c r="S6" i="7"/>
  <c r="T6" i="7"/>
  <c r="U6" i="7"/>
  <c r="V6" i="7"/>
  <c r="W6" i="7"/>
  <c r="W11" i="7" s="1"/>
  <c r="N7" i="7"/>
  <c r="O7" i="7"/>
  <c r="O12" i="7" s="1"/>
  <c r="P7" i="7"/>
  <c r="Q7" i="7"/>
  <c r="Q12" i="7" s="1"/>
  <c r="R7" i="7"/>
  <c r="R12" i="7" s="1"/>
  <c r="S7" i="7"/>
  <c r="T7" i="7"/>
  <c r="T12" i="7" s="1"/>
  <c r="U7" i="7"/>
  <c r="U12" i="7" s="1"/>
  <c r="V7" i="7"/>
  <c r="V12" i="7" s="1"/>
  <c r="W7" i="7"/>
  <c r="W12" i="7" s="1"/>
  <c r="C2" i="7"/>
  <c r="D2" i="7"/>
  <c r="E2" i="7"/>
  <c r="F2" i="7"/>
  <c r="G2" i="7"/>
  <c r="H2" i="7"/>
  <c r="I2" i="7"/>
  <c r="J2" i="7"/>
  <c r="K2" i="7"/>
  <c r="L2" i="7"/>
  <c r="M2" i="7"/>
  <c r="C3" i="7"/>
  <c r="C8" i="7" s="1"/>
  <c r="D3" i="7"/>
  <c r="D8" i="7" s="1"/>
  <c r="E3" i="7"/>
  <c r="E8" i="7" s="1"/>
  <c r="F3" i="7"/>
  <c r="G3" i="7"/>
  <c r="G8" i="7" s="1"/>
  <c r="H3" i="7"/>
  <c r="H8" i="7" s="1"/>
  <c r="I3" i="7"/>
  <c r="J3" i="7"/>
  <c r="J8" i="7" s="1"/>
  <c r="K3" i="7"/>
  <c r="K8" i="7" s="1"/>
  <c r="L3" i="7"/>
  <c r="L8" i="7" s="1"/>
  <c r="M3" i="7"/>
  <c r="M8" i="7" s="1"/>
  <c r="C4" i="7"/>
  <c r="C9" i="7" s="1"/>
  <c r="D4" i="7"/>
  <c r="D9" i="7" s="1"/>
  <c r="E4" i="7"/>
  <c r="E9" i="7" s="1"/>
  <c r="F4" i="7"/>
  <c r="G4" i="7"/>
  <c r="H4" i="7"/>
  <c r="H9" i="7" s="1"/>
  <c r="I4" i="7"/>
  <c r="I9" i="7" s="1"/>
  <c r="J4" i="7"/>
  <c r="J9" i="7" s="1"/>
  <c r="K4" i="7"/>
  <c r="K9" i="7" s="1"/>
  <c r="L4" i="7"/>
  <c r="L9" i="7" s="1"/>
  <c r="M4" i="7"/>
  <c r="C5" i="7"/>
  <c r="C10" i="7" s="1"/>
  <c r="D5" i="7"/>
  <c r="D10" i="7" s="1"/>
  <c r="E5" i="7"/>
  <c r="E10" i="7" s="1"/>
  <c r="F5" i="7"/>
  <c r="F10" i="7" s="1"/>
  <c r="G5" i="7"/>
  <c r="G10" i="7" s="1"/>
  <c r="H5" i="7"/>
  <c r="I5" i="7"/>
  <c r="J5" i="7"/>
  <c r="J10" i="7" s="1"/>
  <c r="K5" i="7"/>
  <c r="K10" i="7" s="1"/>
  <c r="L5" i="7"/>
  <c r="L10" i="7" s="1"/>
  <c r="M5" i="7"/>
  <c r="C6" i="7"/>
  <c r="C11" i="7" s="1"/>
  <c r="D6" i="7"/>
  <c r="D11" i="7" s="1"/>
  <c r="E6" i="7"/>
  <c r="E11" i="7" s="1"/>
  <c r="F6" i="7"/>
  <c r="F11" i="7" s="1"/>
  <c r="G6" i="7"/>
  <c r="H6" i="7"/>
  <c r="H11" i="7" s="1"/>
  <c r="I6" i="7"/>
  <c r="I11" i="7" s="1"/>
  <c r="J6" i="7"/>
  <c r="J11" i="7" s="1"/>
  <c r="K6" i="7"/>
  <c r="K11" i="7" s="1"/>
  <c r="L6" i="7"/>
  <c r="L11" i="7" s="1"/>
  <c r="M6" i="7"/>
  <c r="M11" i="7" s="1"/>
  <c r="C7" i="7"/>
  <c r="C12" i="7" s="1"/>
  <c r="D7" i="7"/>
  <c r="D12" i="7" s="1"/>
  <c r="E7" i="7"/>
  <c r="E12" i="7" s="1"/>
  <c r="F7" i="7"/>
  <c r="G7" i="7"/>
  <c r="H7" i="7"/>
  <c r="I7" i="7"/>
  <c r="I12" i="7" s="1"/>
  <c r="J7" i="7"/>
  <c r="J12" i="7" s="1"/>
  <c r="K7" i="7"/>
  <c r="K12" i="7" s="1"/>
  <c r="L7" i="7"/>
  <c r="M7" i="7"/>
  <c r="B2" i="7"/>
  <c r="B3" i="7"/>
  <c r="B8" i="7" s="1"/>
  <c r="B4" i="7"/>
  <c r="B9" i="7" s="1"/>
  <c r="B5" i="7"/>
  <c r="B10" i="7" s="1"/>
  <c r="B6" i="7"/>
  <c r="B7" i="7"/>
  <c r="B12" i="7" s="1"/>
  <c r="A7" i="7"/>
  <c r="A12" i="7" s="1"/>
  <c r="A6" i="7"/>
  <c r="A11" i="7" s="1"/>
  <c r="A3" i="7"/>
  <c r="A8" i="7" s="1"/>
  <c r="A4" i="7"/>
  <c r="A9" i="7" s="1"/>
  <c r="A5" i="7"/>
  <c r="A10" i="7" s="1"/>
  <c r="A2" i="7"/>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AG1" i="2"/>
  <c r="AH1" i="2"/>
  <c r="AI1" i="2"/>
  <c r="AJ1" i="2"/>
  <c r="AK1" i="2"/>
  <c r="AL1" i="2"/>
  <c r="AM1" i="2"/>
  <c r="AN1" i="2"/>
  <c r="AO1" i="2"/>
  <c r="AP1" i="2"/>
  <c r="AQ1" i="2"/>
  <c r="AR1" i="2"/>
  <c r="AS1" i="2"/>
  <c r="AT1" i="2"/>
  <c r="AU1" i="2"/>
  <c r="AV1" i="2"/>
  <c r="AW1" i="2"/>
  <c r="AX1" i="2"/>
  <c r="AY1" i="2"/>
  <c r="B1" i="2"/>
  <c r="K26" i="4" l="1"/>
  <c r="M26" i="4"/>
  <c r="F28" i="4" a="1"/>
  <c r="F28" i="4" s="1"/>
  <c r="G28" i="4" a="1"/>
  <c r="G28" i="4" s="1"/>
  <c r="G25" i="4" a="1"/>
  <c r="G25" i="4" s="1"/>
  <c r="F25" i="4" a="1"/>
  <c r="F25" i="4" s="1"/>
  <c r="S9" i="7"/>
  <c r="E25" i="4" s="1" a="1"/>
  <c r="E25" i="4" s="1"/>
  <c r="M25" i="4" s="1"/>
  <c r="G27" i="4" a="1"/>
  <c r="G27" i="4" s="1"/>
  <c r="F27" i="4" a="1"/>
  <c r="F27" i="4" s="1"/>
  <c r="S11" i="7"/>
  <c r="E27" i="4" s="1" a="1"/>
  <c r="E27" i="4" s="1"/>
  <c r="E24" i="4" a="1"/>
  <c r="E24" i="4" s="1"/>
  <c r="S12" i="7"/>
  <c r="E28" i="4" s="1" a="1"/>
  <c r="E28" i="4" s="1"/>
  <c r="G24" i="4" a="1"/>
  <c r="G24" i="4" s="1"/>
  <c r="D4" i="8"/>
  <c r="F19" i="7" s="1"/>
  <c r="C77" i="7" a="1"/>
  <c r="C77" i="7" s="1"/>
  <c r="C45" i="7" a="1"/>
  <c r="C45" i="7" s="1"/>
  <c r="E69" i="7" a="1"/>
  <c r="E69" i="7" s="1"/>
  <c r="E37" i="7" a="1"/>
  <c r="E37" i="7" s="1"/>
  <c r="C72" i="7" a="1"/>
  <c r="C72" i="7" s="1"/>
  <c r="C40" i="7" a="1"/>
  <c r="C40" i="7" s="1"/>
  <c r="E63" i="7" a="1"/>
  <c r="E63" i="7" s="1"/>
  <c r="E31" i="7" a="1"/>
  <c r="E31" i="7" s="1"/>
  <c r="C70" i="7" a="1"/>
  <c r="C70" i="7" s="1"/>
  <c r="C64" i="7" a="1"/>
  <c r="C64" i="7" s="1"/>
  <c r="C32" i="7" a="1"/>
  <c r="C32" i="7" s="1"/>
  <c r="E55" i="7" a="1"/>
  <c r="E55" i="7" s="1"/>
  <c r="E23" i="7" a="1"/>
  <c r="E23" i="7" s="1"/>
  <c r="E61" i="7" a="1"/>
  <c r="E61" i="7" s="1"/>
  <c r="C59" i="7" a="1"/>
  <c r="C59" i="7" s="1"/>
  <c r="C27" i="7" a="1"/>
  <c r="C27" i="7" s="1"/>
  <c r="E53" i="7" a="1"/>
  <c r="E53" i="7" s="1"/>
  <c r="E21" i="7" a="1"/>
  <c r="E21" i="7" s="1"/>
  <c r="C38" i="7" a="1"/>
  <c r="C38" i="7" s="1"/>
  <c r="C53" i="7" a="1"/>
  <c r="C53" i="7" s="1"/>
  <c r="E79" i="7" a="1"/>
  <c r="E79" i="7" s="1"/>
  <c r="E47" i="7" a="1"/>
  <c r="E47" i="7" s="1"/>
  <c r="C51" i="7" a="1"/>
  <c r="C51" i="7" s="1"/>
  <c r="E77" i="7" a="1"/>
  <c r="E77" i="7" s="1"/>
  <c r="E45" i="7" a="1"/>
  <c r="E45" i="7" s="1"/>
  <c r="E29" i="7" a="1"/>
  <c r="E29" i="7" s="1"/>
  <c r="C78" i="7" a="1"/>
  <c r="C78" i="7" s="1"/>
  <c r="C46" i="7" a="1"/>
  <c r="C46" i="7" s="1"/>
  <c r="E71" i="7" a="1"/>
  <c r="E71" i="7" s="1"/>
  <c r="E39" i="7" a="1"/>
  <c r="E39" i="7" s="1"/>
  <c r="E17" i="7" a="1"/>
  <c r="E17" i="7" s="1"/>
  <c r="C20" i="7" a="1"/>
  <c r="C20" i="7" s="1"/>
  <c r="C76" i="7" a="1"/>
  <c r="C76" i="7" s="1"/>
  <c r="C63" i="7" a="1"/>
  <c r="C63" i="7" s="1"/>
  <c r="C57" i="7" a="1"/>
  <c r="C57" i="7" s="1"/>
  <c r="C50" i="7" a="1"/>
  <c r="C50" i="7" s="1"/>
  <c r="C44" i="7" a="1"/>
  <c r="C44" i="7" s="1"/>
  <c r="C31" i="7" a="1"/>
  <c r="C31" i="7" s="1"/>
  <c r="C25" i="7" a="1"/>
  <c r="C25" i="7" s="1"/>
  <c r="E76" i="7" a="1"/>
  <c r="E76" i="7" s="1"/>
  <c r="E68" i="7" a="1"/>
  <c r="E68" i="7" s="1"/>
  <c r="E60" i="7" a="1"/>
  <c r="E60" i="7" s="1"/>
  <c r="E52" i="7" a="1"/>
  <c r="E52" i="7" s="1"/>
  <c r="E44" i="7" a="1"/>
  <c r="E44" i="7" s="1"/>
  <c r="E36" i="7" a="1"/>
  <c r="E36" i="7" s="1"/>
  <c r="E28" i="7" a="1"/>
  <c r="E28" i="7" s="1"/>
  <c r="E20" i="7" a="1"/>
  <c r="E20" i="7" s="1"/>
  <c r="C19" i="7" a="1"/>
  <c r="C19" i="7" s="1"/>
  <c r="C75" i="7" a="1"/>
  <c r="C75" i="7" s="1"/>
  <c r="C69" i="7" a="1"/>
  <c r="C69" i="7" s="1"/>
  <c r="C62" i="7" a="1"/>
  <c r="C62" i="7" s="1"/>
  <c r="C56" i="7" a="1"/>
  <c r="C56" i="7" s="1"/>
  <c r="C43" i="7" a="1"/>
  <c r="C43" i="7" s="1"/>
  <c r="C37" i="7" a="1"/>
  <c r="C37" i="7" s="1"/>
  <c r="C30" i="7" a="1"/>
  <c r="C30" i="7" s="1"/>
  <c r="C24" i="7" a="1"/>
  <c r="C24" i="7" s="1"/>
  <c r="E75" i="7" a="1"/>
  <c r="E75" i="7" s="1"/>
  <c r="E67" i="7" a="1"/>
  <c r="E67" i="7" s="1"/>
  <c r="E59" i="7" a="1"/>
  <c r="E59" i="7" s="1"/>
  <c r="E51" i="7" a="1"/>
  <c r="E51" i="7" s="1"/>
  <c r="E43" i="7" a="1"/>
  <c r="E43" i="7" s="1"/>
  <c r="E35" i="7" a="1"/>
  <c r="E35" i="7" s="1"/>
  <c r="E27" i="7" a="1"/>
  <c r="E27" i="7" s="1"/>
  <c r="E19" i="7" a="1"/>
  <c r="E19" i="7" s="1"/>
  <c r="C18" i="7" a="1"/>
  <c r="C18" i="7" s="1"/>
  <c r="C74" i="7" a="1"/>
  <c r="C74" i="7" s="1"/>
  <c r="C68" i="7" a="1"/>
  <c r="C68" i="7" s="1"/>
  <c r="C55" i="7" a="1"/>
  <c r="C55" i="7" s="1"/>
  <c r="C49" i="7" a="1"/>
  <c r="C49" i="7" s="1"/>
  <c r="C42" i="7" a="1"/>
  <c r="C42" i="7" s="1"/>
  <c r="C36" i="7" a="1"/>
  <c r="C36" i="7" s="1"/>
  <c r="C23" i="7" a="1"/>
  <c r="C23" i="7" s="1"/>
  <c r="E74" i="7" a="1"/>
  <c r="E74" i="7" s="1"/>
  <c r="E66" i="7" a="1"/>
  <c r="E66" i="7" s="1"/>
  <c r="E58" i="7" a="1"/>
  <c r="E58" i="7" s="1"/>
  <c r="E50" i="7" a="1"/>
  <c r="E50" i="7" s="1"/>
  <c r="E42" i="7" a="1"/>
  <c r="E42" i="7" s="1"/>
  <c r="E34" i="7" a="1"/>
  <c r="E34" i="7" s="1"/>
  <c r="E26" i="7" a="1"/>
  <c r="E26" i="7" s="1"/>
  <c r="E18" i="7" a="1"/>
  <c r="E18" i="7" s="1"/>
  <c r="C80" i="7" a="1"/>
  <c r="C80" i="7" s="1"/>
  <c r="C67" i="7" a="1"/>
  <c r="C67" i="7" s="1"/>
  <c r="C61" i="7" a="1"/>
  <c r="C61" i="7" s="1"/>
  <c r="C54" i="7" a="1"/>
  <c r="C54" i="7" s="1"/>
  <c r="C48" i="7" a="1"/>
  <c r="C48" i="7" s="1"/>
  <c r="C35" i="7" a="1"/>
  <c r="C35" i="7" s="1"/>
  <c r="C29" i="7" a="1"/>
  <c r="C29" i="7" s="1"/>
  <c r="E73" i="7" a="1"/>
  <c r="E73" i="7" s="1"/>
  <c r="E65" i="7" a="1"/>
  <c r="E65" i="7" s="1"/>
  <c r="E57" i="7" a="1"/>
  <c r="E57" i="7" s="1"/>
  <c r="E49" i="7" a="1"/>
  <c r="E49" i="7" s="1"/>
  <c r="E41" i="7" a="1"/>
  <c r="E41" i="7" s="1"/>
  <c r="E33" i="7" a="1"/>
  <c r="E33" i="7" s="1"/>
  <c r="E25" i="7" a="1"/>
  <c r="E25" i="7" s="1"/>
  <c r="E80" i="7" a="1"/>
  <c r="E80" i="7" s="1"/>
  <c r="C17" i="7" a="1"/>
  <c r="C17" i="7" s="1"/>
  <c r="C79" i="7" a="1"/>
  <c r="C79" i="7" s="1"/>
  <c r="C73" i="7" a="1"/>
  <c r="C73" i="7" s="1"/>
  <c r="C66" i="7" a="1"/>
  <c r="C66" i="7" s="1"/>
  <c r="C60" i="7" a="1"/>
  <c r="C60" i="7" s="1"/>
  <c r="C47" i="7" a="1"/>
  <c r="C47" i="7" s="1"/>
  <c r="C41" i="7" a="1"/>
  <c r="C41" i="7" s="1"/>
  <c r="C34" i="7" a="1"/>
  <c r="C34" i="7" s="1"/>
  <c r="C28" i="7" a="1"/>
  <c r="C28" i="7" s="1"/>
  <c r="C22" i="7" a="1"/>
  <c r="C22" i="7" s="1"/>
  <c r="E72" i="7" a="1"/>
  <c r="E72" i="7" s="1"/>
  <c r="E64" i="7" a="1"/>
  <c r="E64" i="7" s="1"/>
  <c r="E56" i="7" a="1"/>
  <c r="E56" i="7" s="1"/>
  <c r="E48" i="7" a="1"/>
  <c r="E48" i="7" s="1"/>
  <c r="E40" i="7" a="1"/>
  <c r="E40" i="7" s="1"/>
  <c r="E32" i="7" a="1"/>
  <c r="E32" i="7" s="1"/>
  <c r="E24" i="7" a="1"/>
  <c r="E24" i="7" s="1"/>
  <c r="C21" i="7" a="1"/>
  <c r="C21" i="7" s="1"/>
  <c r="C71" i="7" a="1"/>
  <c r="C71" i="7" s="1"/>
  <c r="C65" i="7" a="1"/>
  <c r="C65" i="7" s="1"/>
  <c r="C58" i="7" a="1"/>
  <c r="C58" i="7" s="1"/>
  <c r="C52" i="7" a="1"/>
  <c r="C52" i="7" s="1"/>
  <c r="C39" i="7" a="1"/>
  <c r="C39" i="7" s="1"/>
  <c r="C33" i="7" a="1"/>
  <c r="C33" i="7" s="1"/>
  <c r="C26" i="7" a="1"/>
  <c r="C26" i="7" s="1"/>
  <c r="E78" i="7" a="1"/>
  <c r="E78" i="7" s="1"/>
  <c r="E70" i="7" a="1"/>
  <c r="E70" i="7" s="1"/>
  <c r="E62" i="7" a="1"/>
  <c r="E62" i="7" s="1"/>
  <c r="E54" i="7" a="1"/>
  <c r="E54" i="7" s="1"/>
  <c r="E46" i="7" a="1"/>
  <c r="E46" i="7" s="1"/>
  <c r="E38" i="7" a="1"/>
  <c r="E38" i="7" s="1"/>
  <c r="E30" i="7" a="1"/>
  <c r="E30" i="7" s="1"/>
  <c r="H26" i="4"/>
  <c r="H28" i="4" l="1"/>
  <c r="M28" i="4"/>
  <c r="H24" i="4"/>
  <c r="M24" i="4"/>
  <c r="H27" i="4"/>
  <c r="M27" i="4"/>
  <c r="K28" i="4"/>
  <c r="K24" i="4"/>
  <c r="K25" i="4"/>
  <c r="H25" i="4"/>
  <c r="D5" i="8"/>
  <c r="K27" i="4"/>
  <c r="F20" i="7" l="1"/>
  <c r="D6" i="8"/>
  <c r="D7" i="8" l="1"/>
  <c r="F21" i="7"/>
  <c r="D8" i="8" l="1"/>
  <c r="F22" i="7"/>
  <c r="D9" i="8" l="1"/>
  <c r="F23" i="7"/>
  <c r="D10" i="8" l="1"/>
  <c r="F24" i="7"/>
  <c r="D11" i="8" l="1"/>
  <c r="F25" i="7"/>
  <c r="D12" i="8" l="1"/>
  <c r="F26" i="7"/>
  <c r="D13" i="8" l="1"/>
  <c r="F27" i="7"/>
  <c r="D14" i="8" l="1"/>
  <c r="F28" i="7"/>
  <c r="D15" i="8" l="1"/>
  <c r="F29" i="7"/>
  <c r="D16" i="8" l="1"/>
  <c r="F30" i="7"/>
  <c r="D17" i="8" l="1"/>
  <c r="F31" i="7"/>
  <c r="D18" i="8" l="1"/>
  <c r="F32" i="7"/>
  <c r="F33" i="7" l="1"/>
  <c r="D19" i="8"/>
  <c r="D20" i="8" l="1"/>
  <c r="F34" i="7"/>
  <c r="D21" i="8" l="1"/>
  <c r="F35" i="7"/>
  <c r="D22" i="8" l="1"/>
  <c r="F36" i="7"/>
  <c r="D23" i="8" l="1"/>
  <c r="F37" i="7"/>
  <c r="D24" i="8" l="1"/>
  <c r="F38" i="7"/>
  <c r="D25" i="8" l="1"/>
  <c r="F39" i="7"/>
  <c r="D26" i="8" l="1"/>
  <c r="F40" i="7"/>
  <c r="F41" i="7" l="1"/>
  <c r="D27" i="8"/>
  <c r="F42" i="7" l="1"/>
  <c r="D28" i="8"/>
  <c r="F43" i="7" l="1"/>
  <c r="D29" i="8"/>
  <c r="D30" i="8" l="1"/>
  <c r="F44" i="7"/>
  <c r="D31" i="8" l="1"/>
  <c r="F45" i="7"/>
  <c r="F46" i="7" l="1"/>
  <c r="D32" i="8"/>
  <c r="F47" i="7" l="1"/>
  <c r="D33" i="8"/>
  <c r="F48" i="7" l="1"/>
  <c r="D34" i="8"/>
  <c r="F49" i="7" l="1"/>
  <c r="D35" i="8"/>
  <c r="F50" i="7" l="1"/>
  <c r="D36" i="8"/>
  <c r="D37" i="8" l="1"/>
  <c r="F51" i="7"/>
  <c r="D38" i="8" l="1"/>
  <c r="F52" i="7"/>
  <c r="F53" i="7" l="1"/>
  <c r="D39" i="8"/>
  <c r="F54" i="7" l="1"/>
  <c r="D40" i="8"/>
  <c r="F55" i="7" l="1"/>
  <c r="D41" i="8"/>
  <c r="D42" i="8" l="1"/>
  <c r="F56" i="7"/>
  <c r="F57" i="7" l="1"/>
  <c r="D43" i="8"/>
  <c r="D44" i="8" l="1"/>
  <c r="F58" i="7"/>
  <c r="D45" i="8" l="1"/>
  <c r="F59" i="7"/>
  <c r="D46" i="8" l="1"/>
  <c r="F60" i="7"/>
  <c r="D47" i="8" l="1"/>
  <c r="F61" i="7"/>
  <c r="D48" i="8" l="1"/>
  <c r="F62" i="7"/>
  <c r="D49" i="8" l="1"/>
  <c r="F63" i="7"/>
  <c r="D50" i="8" l="1"/>
  <c r="F64" i="7"/>
  <c r="D51" i="8" l="1"/>
  <c r="F65" i="7"/>
  <c r="F66" i="7" l="1"/>
  <c r="D52" i="8"/>
  <c r="D53" i="8" l="1"/>
  <c r="F67" i="7"/>
  <c r="F68" i="7" l="1"/>
  <c r="D54" i="8"/>
  <c r="F69" i="7" l="1"/>
  <c r="D55" i="8"/>
  <c r="F70" i="7" l="1"/>
  <c r="D56" i="8"/>
  <c r="F71" i="7" l="1"/>
  <c r="D57" i="8"/>
  <c r="F72" i="7" l="1"/>
  <c r="D58" i="8"/>
  <c r="F73" i="7" l="1"/>
  <c r="D59" i="8"/>
  <c r="F74" i="7" l="1"/>
  <c r="D60" i="8"/>
  <c r="D61" i="8" l="1"/>
  <c r="F75" i="7"/>
  <c r="F76" i="7" l="1"/>
  <c r="D62" i="8"/>
  <c r="D63" i="8" l="1"/>
  <c r="F77" i="7"/>
  <c r="F78" i="7" l="1"/>
  <c r="D64" i="8"/>
  <c r="F79" i="7" l="1"/>
  <c r="D65" i="8"/>
  <c r="F80" i="7" l="1"/>
  <c r="D66" i="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<sst xmlns="http://schemas.openxmlformats.org/spreadsheetml/2006/main" count="59979" uniqueCount="427">
  <si>
    <t>date</t>
  </si>
  <si>
    <t>WHR</t>
  </si>
  <si>
    <t>NEM</t>
  </si>
  <si>
    <t>GM</t>
  </si>
  <si>
    <t>EA</t>
  </si>
  <si>
    <t>ADBE</t>
  </si>
  <si>
    <t>MSI</t>
  </si>
  <si>
    <t>TRIP</t>
  </si>
  <si>
    <t>QCOM</t>
  </si>
  <si>
    <t>NKE</t>
  </si>
  <si>
    <t>CRM</t>
  </si>
  <si>
    <t>GLW</t>
  </si>
  <si>
    <t>PG</t>
  </si>
  <si>
    <t>DG</t>
  </si>
  <si>
    <t>JWN</t>
  </si>
  <si>
    <t>CTXS</t>
  </si>
  <si>
    <t>JPM</t>
  </si>
  <si>
    <t>BBY</t>
  </si>
  <si>
    <t>BAC</t>
  </si>
  <si>
    <t>AVGO</t>
  </si>
  <si>
    <t>LRCX</t>
  </si>
  <si>
    <t>NBL</t>
  </si>
  <si>
    <t>GIS</t>
  </si>
  <si>
    <t>COST</t>
  </si>
  <si>
    <t>JNPR</t>
  </si>
  <si>
    <t>INTC</t>
  </si>
  <si>
    <t>T</t>
  </si>
  <si>
    <t>AMD</t>
  </si>
  <si>
    <t>EXPE</t>
  </si>
  <si>
    <t>C</t>
  </si>
  <si>
    <t>CSCO</t>
  </si>
  <si>
    <t>V</t>
  </si>
  <si>
    <t>MSFT</t>
  </si>
  <si>
    <t>TJX</t>
  </si>
  <si>
    <t>TXN</t>
  </si>
  <si>
    <t>TAP</t>
  </si>
  <si>
    <t>ADI</t>
  </si>
  <si>
    <t>WDC</t>
  </si>
  <si>
    <t>FLT</t>
  </si>
  <si>
    <t>NVDA</t>
  </si>
  <si>
    <t>HD</t>
  </si>
  <si>
    <t>PEP</t>
  </si>
  <si>
    <t>WYNN</t>
  </si>
  <si>
    <t>MA</t>
  </si>
  <si>
    <t>CMG</t>
  </si>
  <si>
    <t>SWKS</t>
  </si>
  <si>
    <t>WBA</t>
  </si>
  <si>
    <t>DIS</t>
  </si>
  <si>
    <t>QRVO</t>
  </si>
  <si>
    <t>AAPL</t>
  </si>
  <si>
    <t>CCL</t>
  </si>
  <si>
    <t>3m return</t>
  </si>
  <si>
    <t>3m std</t>
  </si>
  <si>
    <t>ticker</t>
  </si>
  <si>
    <t>Row Labels</t>
  </si>
  <si>
    <t>Grand Total</t>
  </si>
  <si>
    <t>Information Technology</t>
  </si>
  <si>
    <t>Technology Hardware, Storage &amp; Peripherals</t>
  </si>
  <si>
    <t>Application Software</t>
  </si>
  <si>
    <t>Semiconductors</t>
  </si>
  <si>
    <t>Financials</t>
  </si>
  <si>
    <t>Diversified Banks</t>
  </si>
  <si>
    <t>Consumer Discretionary</t>
  </si>
  <si>
    <t>Computer &amp; Electronics Retail</t>
  </si>
  <si>
    <t>Hotels, Resorts &amp; Cruise Lines</t>
  </si>
  <si>
    <t>Restaurants</t>
  </si>
  <si>
    <t>Consumer Staples</t>
  </si>
  <si>
    <t>Hypermarkets &amp; Super Centers</t>
  </si>
  <si>
    <t>Internet Software &amp; Services</t>
  </si>
  <si>
    <t>Communications Equipment</t>
  </si>
  <si>
    <t>General Merchandise Stores</t>
  </si>
  <si>
    <t>Communication Services</t>
  </si>
  <si>
    <t>Movies &amp; Entertainment</t>
  </si>
  <si>
    <t>Interactive Home Entertainment</t>
  </si>
  <si>
    <t>Internet &amp; Direct Marketing Retail</t>
  </si>
  <si>
    <t>Data Processing &amp; Outsources Services</t>
  </si>
  <si>
    <t>Packaged Foods &amp; Meats</t>
  </si>
  <si>
    <t>Electronic Components</t>
  </si>
  <si>
    <t>Automobile Manufacturers</t>
  </si>
  <si>
    <t>Home Improvement Retail</t>
  </si>
  <si>
    <t>Department Stores</t>
  </si>
  <si>
    <t>Semiconductor Equipment</t>
  </si>
  <si>
    <t>IT Services</t>
  </si>
  <si>
    <t>Systems Software</t>
  </si>
  <si>
    <t>Energy</t>
  </si>
  <si>
    <t>Oil &amp; Gas Exploration &amp; Production</t>
  </si>
  <si>
    <t>Materials</t>
  </si>
  <si>
    <t>Gold</t>
  </si>
  <si>
    <t>Apparel, Accessories &amp; Luxury Goods</t>
  </si>
  <si>
    <t>Soft Drinks</t>
  </si>
  <si>
    <t>Personal Products</t>
  </si>
  <si>
    <t>Integrated Telecommunication Services</t>
  </si>
  <si>
    <t>Brewers</t>
  </si>
  <si>
    <t>Apparel Retail</t>
  </si>
  <si>
    <t>Interactive Media &amp; Services</t>
  </si>
  <si>
    <t>Drug Retail</t>
  </si>
  <si>
    <t>Household Appliances</t>
  </si>
  <si>
    <t>Casinos &amp; Gaming</t>
  </si>
  <si>
    <t>Sector</t>
  </si>
  <si>
    <t>Sub Industry</t>
  </si>
  <si>
    <t>Average of 3m std</t>
  </si>
  <si>
    <t>Standard Dev.</t>
  </si>
  <si>
    <t>Overall Average</t>
  </si>
  <si>
    <t>Ticker</t>
  </si>
  <si>
    <t>*only showing stock with top 10 returns</t>
  </si>
  <si>
    <t>return nn</t>
  </si>
  <si>
    <t xml:space="preserve">Sum of 3m std </t>
  </si>
  <si>
    <t>1-VaR</t>
  </si>
  <si>
    <t>99% VaR</t>
  </si>
  <si>
    <t>3 Month Return</t>
  </si>
  <si>
    <t>Average of 3m return2</t>
  </si>
  <si>
    <t>Avg. Standard Dev.</t>
  </si>
  <si>
    <t>Correlation</t>
  </si>
  <si>
    <t>Selected Stock Sector &amp; Sub Industry</t>
  </si>
  <si>
    <t>Avg. VaR</t>
  </si>
  <si>
    <t>Date</t>
  </si>
  <si>
    <t>01-Apr</t>
  </si>
  <si>
    <t>02-Apr</t>
  </si>
  <si>
    <t>03-Apr</t>
  </si>
  <si>
    <t>04-Apr</t>
  </si>
  <si>
    <t>05-Apr</t>
  </si>
  <si>
    <t>08-Apr</t>
  </si>
  <si>
    <t>09-Apr</t>
  </si>
  <si>
    <t>10-Apr</t>
  </si>
  <si>
    <t>11-Apr</t>
  </si>
  <si>
    <t>12-Apr</t>
  </si>
  <si>
    <t>15-Apr</t>
  </si>
  <si>
    <t>16-Apr</t>
  </si>
  <si>
    <t>17-Apr</t>
  </si>
  <si>
    <t>18-Apr</t>
  </si>
  <si>
    <t>22-Apr</t>
  </si>
  <si>
    <t>23-Apr</t>
  </si>
  <si>
    <t>24-Apr</t>
  </si>
  <si>
    <t>25-Apr</t>
  </si>
  <si>
    <t>26-Apr</t>
  </si>
  <si>
    <t>29-Apr</t>
  </si>
  <si>
    <t>30-Apr</t>
  </si>
  <si>
    <t>01-May</t>
  </si>
  <si>
    <t>02-May</t>
  </si>
  <si>
    <t>03-May</t>
  </si>
  <si>
    <t>06-May</t>
  </si>
  <si>
    <t>07-May</t>
  </si>
  <si>
    <t>08-May</t>
  </si>
  <si>
    <t>09-May</t>
  </si>
  <si>
    <t>10-May</t>
  </si>
  <si>
    <t>13-May</t>
  </si>
  <si>
    <t>14-May</t>
  </si>
  <si>
    <t>15-May</t>
  </si>
  <si>
    <t>16-May</t>
  </si>
  <si>
    <t>17-May</t>
  </si>
  <si>
    <t>20-May</t>
  </si>
  <si>
    <t>21-May</t>
  </si>
  <si>
    <t>22-May</t>
  </si>
  <si>
    <t>23-May</t>
  </si>
  <si>
    <t>24-May</t>
  </si>
  <si>
    <t>28-May</t>
  </si>
  <si>
    <t>29-May</t>
  </si>
  <si>
    <t>30-May</t>
  </si>
  <si>
    <t>31-May</t>
  </si>
  <si>
    <t>03-Jun</t>
  </si>
  <si>
    <t>04-Jun</t>
  </si>
  <si>
    <t>05-Jun</t>
  </si>
  <si>
    <t>06-Jun</t>
  </si>
  <si>
    <t>07-Jun</t>
  </si>
  <si>
    <t>10-Jun</t>
  </si>
  <si>
    <t>11-Jun</t>
  </si>
  <si>
    <t>12-Jun</t>
  </si>
  <si>
    <t>13-Jun</t>
  </si>
  <si>
    <t>14-Jun</t>
  </si>
  <si>
    <t>17-Jun</t>
  </si>
  <si>
    <t>18-Jun</t>
  </si>
  <si>
    <t>19-Jun</t>
  </si>
  <si>
    <t>20-Jun</t>
  </si>
  <si>
    <t>21-Jun</t>
  </si>
  <si>
    <t>24-Jun</t>
  </si>
  <si>
    <t>25-Jun</t>
  </si>
  <si>
    <t>26-Jun</t>
  </si>
  <si>
    <t>27-Jun</t>
  </si>
  <si>
    <t>28-Jun</t>
  </si>
  <si>
    <t>WHR cum return</t>
  </si>
  <si>
    <t>SP500</t>
  </si>
  <si>
    <t>close</t>
  </si>
  <si>
    <t>Top Return Stocks with Risk Measures</t>
  </si>
  <si>
    <t>Sector Average Return and Risk Measures</t>
  </si>
  <si>
    <t>Average</t>
  </si>
  <si>
    <t>Average of Total Commission</t>
  </si>
  <si>
    <t>Average of imbalance</t>
  </si>
  <si>
    <t>Average of quantity</t>
  </si>
  <si>
    <t>Stock Groups</t>
  </si>
  <si>
    <t>tickers</t>
  </si>
  <si>
    <t>agg_label</t>
  </si>
  <si>
    <t>Total Commission</t>
  </si>
  <si>
    <t>imbalance</t>
  </si>
  <si>
    <t>quantity</t>
  </si>
  <si>
    <t>Group 1</t>
  </si>
  <si>
    <t>Group 2</t>
  </si>
  <si>
    <t>Group 3</t>
  </si>
  <si>
    <t>Group 4</t>
  </si>
  <si>
    <t>Group 5</t>
  </si>
  <si>
    <t>Clustering base on Average Trading Quantity, Trade Imbalance, and Total Commission</t>
  </si>
  <si>
    <t>Groups</t>
  </si>
  <si>
    <t>Avg. quantity</t>
  </si>
  <si>
    <t>Avg. imbalance</t>
  </si>
  <si>
    <t>Avg. Return (3m)</t>
  </si>
  <si>
    <t>buy_sell</t>
  </si>
  <si>
    <t>clientNum</t>
  </si>
  <si>
    <t>open</t>
  </si>
  <si>
    <t>high</t>
  </si>
  <si>
    <t>low</t>
  </si>
  <si>
    <t>adj_close</t>
  </si>
  <si>
    <t>volume</t>
  </si>
  <si>
    <t>tnx</t>
  </si>
  <si>
    <t>log_return</t>
  </si>
  <si>
    <t>log_return_5d</t>
  </si>
  <si>
    <t>log_return_22d</t>
  </si>
  <si>
    <t>log_return_3m</t>
  </si>
  <si>
    <t>log_return_52w</t>
  </si>
  <si>
    <t>std_5d</t>
  </si>
  <si>
    <t>std_22d</t>
  </si>
  <si>
    <t>std_3m</t>
  </si>
  <si>
    <t>std_52w</t>
  </si>
  <si>
    <t>high_52w</t>
  </si>
  <si>
    <t>low_52w</t>
  </si>
  <si>
    <t>VaR_10d</t>
  </si>
  <si>
    <t>sp_return</t>
  </si>
  <si>
    <t>beta_1y</t>
  </si>
  <si>
    <t>sharpe</t>
  </si>
  <si>
    <t>sharpe_mov_avg_5d</t>
  </si>
  <si>
    <t>clientName</t>
  </si>
  <si>
    <t>company_name</t>
  </si>
  <si>
    <t>gics_sector</t>
  </si>
  <si>
    <t>gics_sub_industry</t>
  </si>
  <si>
    <t>headquarters_location</t>
  </si>
  <si>
    <t>date_first_added</t>
  </si>
  <si>
    <t>cik</t>
  </si>
  <si>
    <t>founded</t>
  </si>
  <si>
    <t>headquarters_location_city</t>
  </si>
  <si>
    <t>headquarters_location_state</t>
  </si>
  <si>
    <t>headquarters_location_country</t>
  </si>
  <si>
    <t>buy</t>
  </si>
  <si>
    <t>CapitalAlley Funds</t>
  </si>
  <si>
    <t>Whirlpool Corp.</t>
  </si>
  <si>
    <t>Benton Harbor, Michigan</t>
  </si>
  <si>
    <t>Benton Harbor</t>
  </si>
  <si>
    <t>Michigan</t>
  </si>
  <si>
    <t>United States</t>
  </si>
  <si>
    <t>sell</t>
  </si>
  <si>
    <t>InvestBurg</t>
  </si>
  <si>
    <t>FinanCorp</t>
  </si>
  <si>
    <t>CapitalOwl</t>
  </si>
  <si>
    <t>Alpha Capital</t>
  </si>
  <si>
    <t>DecaFund</t>
  </si>
  <si>
    <t>GreenGrest Capital</t>
  </si>
  <si>
    <t>KKZ Asset Management</t>
  </si>
  <si>
    <t>Netpune Capital</t>
  </si>
  <si>
    <t>Spectrum Group</t>
  </si>
  <si>
    <t>Beta Dynamic Fund</t>
  </si>
  <si>
    <t>6igma Capital</t>
  </si>
  <si>
    <t>Marquee Group Funds</t>
  </si>
  <si>
    <t>DJT Green Funds</t>
  </si>
  <si>
    <t>Turtle River Asset Management</t>
  </si>
  <si>
    <t>Bridgebay Associates</t>
  </si>
  <si>
    <t>Los Santos Asset Management</t>
  </si>
  <si>
    <t>Ironman Funds</t>
  </si>
  <si>
    <t>Second Point Management</t>
  </si>
  <si>
    <t>Jaguar Group of Funds</t>
  </si>
  <si>
    <t>Newmont Goldcorp</t>
  </si>
  <si>
    <t>Denver, Colorado</t>
  </si>
  <si>
    <t>Denver</t>
  </si>
  <si>
    <t>Colorado</t>
  </si>
  <si>
    <t>General Motors</t>
  </si>
  <si>
    <t>Detroit, Michigan</t>
  </si>
  <si>
    <t>Detroit</t>
  </si>
  <si>
    <t>Electronic Arts</t>
  </si>
  <si>
    <t>Redwood City, California</t>
  </si>
  <si>
    <t>Redwood City</t>
  </si>
  <si>
    <t>California</t>
  </si>
  <si>
    <t>Adobe Systems Inc</t>
  </si>
  <si>
    <t>San Jose, California</t>
  </si>
  <si>
    <t>San Jose</t>
  </si>
  <si>
    <t>Motorola Solutions Inc.</t>
  </si>
  <si>
    <t>Schaumburg, Illinois</t>
  </si>
  <si>
    <t>1928 (2011)</t>
  </si>
  <si>
    <t>Schaumburg</t>
  </si>
  <si>
    <t>Illinois</t>
  </si>
  <si>
    <t>TripAdvisor</t>
  </si>
  <si>
    <t>Newton, Massachusetts</t>
  </si>
  <si>
    <t>Newton</t>
  </si>
  <si>
    <t>Massachusetts</t>
  </si>
  <si>
    <t>QUALCOMM Inc.</t>
  </si>
  <si>
    <t>San Diego, California</t>
  </si>
  <si>
    <t>San Diego</t>
  </si>
  <si>
    <t>Nike</t>
  </si>
  <si>
    <t>Washington County, Oregon</t>
  </si>
  <si>
    <t>Washington County</t>
  </si>
  <si>
    <t>Oregon</t>
  </si>
  <si>
    <t>Salesforce.com</t>
  </si>
  <si>
    <t>San Francisco, California</t>
  </si>
  <si>
    <t>San Francisco</t>
  </si>
  <si>
    <t>Corning Inc.</t>
  </si>
  <si>
    <t>Corning, New York</t>
  </si>
  <si>
    <t>Corning</t>
  </si>
  <si>
    <t>New York</t>
  </si>
  <si>
    <t>Procter &amp; Gamble</t>
  </si>
  <si>
    <t>Cincinnati, Ohio</t>
  </si>
  <si>
    <t>Cincinnati</t>
  </si>
  <si>
    <t>Ohio</t>
  </si>
  <si>
    <t>Dollar General</t>
  </si>
  <si>
    <t>Goodlettsville, Tennessee</t>
  </si>
  <si>
    <t>Goodlettsville</t>
  </si>
  <si>
    <t>Tennessee</t>
  </si>
  <si>
    <t>Nordstrom</t>
  </si>
  <si>
    <t>Seattle, Washington</t>
  </si>
  <si>
    <t>Seattle</t>
  </si>
  <si>
    <t>Washington</t>
  </si>
  <si>
    <t>Citrix Systems</t>
  </si>
  <si>
    <t>Fort Lauderdale, Florida</t>
  </si>
  <si>
    <t>Fort Lauderdale</t>
  </si>
  <si>
    <t>Florida</t>
  </si>
  <si>
    <t>JPMorgan Chase &amp; Co.</t>
  </si>
  <si>
    <t>New York, New York</t>
  </si>
  <si>
    <t>Best Buy Co. Inc.</t>
  </si>
  <si>
    <t>Richfield, Minnesota</t>
  </si>
  <si>
    <t>Richfield</t>
  </si>
  <si>
    <t>Minnesota</t>
  </si>
  <si>
    <t>Bank of America Corp</t>
  </si>
  <si>
    <t>Charlotte, North Carolina</t>
  </si>
  <si>
    <t>Charlotte</t>
  </si>
  <si>
    <t>North Carolina</t>
  </si>
  <si>
    <t>Broadcom Inc.</t>
  </si>
  <si>
    <t>Lam Research</t>
  </si>
  <si>
    <t>Fremont, California</t>
  </si>
  <si>
    <t>Fremont</t>
  </si>
  <si>
    <t>Noble Energy Inc</t>
  </si>
  <si>
    <t>Houston, Texas</t>
  </si>
  <si>
    <t>Houston</t>
  </si>
  <si>
    <t>Texas</t>
  </si>
  <si>
    <t>General Mills</t>
  </si>
  <si>
    <t>Golden Valley, Minnesota</t>
  </si>
  <si>
    <t>Golden Valley</t>
  </si>
  <si>
    <t>Costco Wholesale Corp.</t>
  </si>
  <si>
    <t>Issaquah, Washington</t>
  </si>
  <si>
    <t>Issaquah</t>
  </si>
  <si>
    <t>Juniper Networks</t>
  </si>
  <si>
    <t>Sunnyvale, California</t>
  </si>
  <si>
    <t>Sunnyvale</t>
  </si>
  <si>
    <t>Intel Corp.</t>
  </si>
  <si>
    <t>Santa Clara, California</t>
  </si>
  <si>
    <t>Santa Clara</t>
  </si>
  <si>
    <t>AT&amp;T Inc.</t>
  </si>
  <si>
    <t>Dallas, Texas</t>
  </si>
  <si>
    <t>Dallas</t>
  </si>
  <si>
    <t>Advanced Micro Devices Inc</t>
  </si>
  <si>
    <t>Expedia Group</t>
  </si>
  <si>
    <t>Bellevue, Washington</t>
  </si>
  <si>
    <t>Bellevue</t>
  </si>
  <si>
    <t>Citigroup Inc.</t>
  </si>
  <si>
    <t>Cisco Systems</t>
  </si>
  <si>
    <t>Visa Inc.</t>
  </si>
  <si>
    <t>Microsoft Corp.</t>
  </si>
  <si>
    <t>Redmond, Washington</t>
  </si>
  <si>
    <t>Redmond</t>
  </si>
  <si>
    <t>TJX Companies Inc.</t>
  </si>
  <si>
    <t>Framingham, Massachusetts</t>
  </si>
  <si>
    <t>Framingham</t>
  </si>
  <si>
    <t>Texas Instruments</t>
  </si>
  <si>
    <t>Molson Coors Brewing Company</t>
  </si>
  <si>
    <t>Analog Devices, Inc.</t>
  </si>
  <si>
    <t>Norwood, Massachusetts</t>
  </si>
  <si>
    <t>Norwood</t>
  </si>
  <si>
    <t>Western Digital</t>
  </si>
  <si>
    <t>Irvine, California</t>
  </si>
  <si>
    <t>Irvine</t>
  </si>
  <si>
    <t>FleetCor Technologies Inc</t>
  </si>
  <si>
    <t>Norcross, Georgia</t>
  </si>
  <si>
    <t>Norcross</t>
  </si>
  <si>
    <t>Georgia</t>
  </si>
  <si>
    <t>Nvidia Corporation</t>
  </si>
  <si>
    <t>Home Depot</t>
  </si>
  <si>
    <t>Atlanta, Georgia</t>
  </si>
  <si>
    <t>Atlanta</t>
  </si>
  <si>
    <t>PepsiCo Inc.</t>
  </si>
  <si>
    <t>Purchase, New York</t>
  </si>
  <si>
    <t>Purchase</t>
  </si>
  <si>
    <t>Wynn Resorts Ltd</t>
  </si>
  <si>
    <t>Paradise, Nevada</t>
  </si>
  <si>
    <t>Paradise</t>
  </si>
  <si>
    <t>Nevada</t>
  </si>
  <si>
    <t>Mastercard Inc.</t>
  </si>
  <si>
    <t>Harrison, New York</t>
  </si>
  <si>
    <t>Harrison</t>
  </si>
  <si>
    <t>Chipotle Mexican Grill</t>
  </si>
  <si>
    <t>Newport Beach, California</t>
  </si>
  <si>
    <t>Newport Beach</t>
  </si>
  <si>
    <t>Skyworks Solutions</t>
  </si>
  <si>
    <t>Woburn, Massachusetts</t>
  </si>
  <si>
    <t>Woburn</t>
  </si>
  <si>
    <t>Walgreens Boots Alliance</t>
  </si>
  <si>
    <t>Deerfield, Illinois</t>
  </si>
  <si>
    <t>Deerfield</t>
  </si>
  <si>
    <t>The Walt Disney Company</t>
  </si>
  <si>
    <t>Burbank, California</t>
  </si>
  <si>
    <t>Burbank</t>
  </si>
  <si>
    <t>Qorvo</t>
  </si>
  <si>
    <t>Greensboro, North Carolina</t>
  </si>
  <si>
    <t>Greensboro</t>
  </si>
  <si>
    <t>Apple Inc.</t>
  </si>
  <si>
    <t>Cupertino, California</t>
  </si>
  <si>
    <t>Cupertino</t>
  </si>
  <si>
    <t>Carnival Corp.</t>
  </si>
  <si>
    <t>Miami, Florida</t>
  </si>
  <si>
    <t>Miami</t>
  </si>
  <si>
    <t>Name</t>
  </si>
  <si>
    <t>Avg.</t>
  </si>
  <si>
    <t>commission</t>
  </si>
  <si>
    <t>Company Name</t>
  </si>
  <si>
    <t>Key Takeaways</t>
  </si>
  <si>
    <t>- Qualcomm, Walt Disney, Motorola Solutions have strongest growth momentum. However, Qualcomm have above average VaR.</t>
  </si>
  <si>
    <t xml:space="preserve">- Communication services, Information Technology, Financials, and Materials on average have positive return. </t>
  </si>
  <si>
    <t>- Strong correlation observed between Semi-conductor stocks including: SWKS, AVGO, TXN, NVDA, ADI.</t>
  </si>
  <si>
    <t>- Strong correlation observed between diversified banks stocks including: C, BCA</t>
  </si>
  <si>
    <t>- Strong correlation observed between IT stocks including: Adobe Systems, Visa, Microsoft, mastercard</t>
  </si>
  <si>
    <t>Sum of imbalance</t>
  </si>
  <si>
    <t>Most Sell Imbalance Stocks</t>
  </si>
  <si>
    <t>Most Buy Imbalance Stocks</t>
  </si>
  <si>
    <t>- Most stocks in Semiconductor sector shown bearish look except for Qualcomm and AMD.</t>
  </si>
  <si>
    <t>- Indentified 2 high commission stock groups with different level of trade imbalance.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</si>
</sst>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164" formatCode="0.0%"/>
    <numFmt numFmtId="165" formatCode=";;;"/>
    <numFmt numFmtId="166" formatCode="&quot;$&quot;#,##0.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9"/>
      <color theme="3" tint="-0.249977111117893"/>
      <name val="Calibri"/>
      <family val="2"/>
      <scheme val="minor"/>
    </font>
    <font>
      <i/>
      <sz val="12"/>
      <color theme="1"/>
      <name val="Calibri"/>
      <family val="2"/>
      <scheme val="minor"/>
    </font>
    <font>
      <b/>
      <i/>
      <u/>
      <sz val="20"/>
      <color theme="4" tint="-0.499984740745262"/>
      <name val="Calibri"/>
      <family val="2"/>
      <scheme val="minor"/>
    </font>
    <font>
      <b/>
      <i/>
      <sz val="14"/>
      <color rgb="FF005DAA"/>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rgb="FF005DAA"/>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thin">
        <color theme="0" tint="-0.499984740745262"/>
      </bottom>
      <diagonal/>
    </border>
    <border>
      <left/>
      <right/>
      <top style="thin">
        <color theme="0" tint="-0.499984740745262"/>
      </top>
      <bottom style="thin">
        <color theme="0" tint="-0.499984740745262"/>
      </bottom>
      <diagonal/>
    </border>
    <border>
      <left/>
      <right/>
      <top style="thin">
        <color theme="0" tint="-0.499984740745262"/>
      </top>
      <bottom style="thin">
        <color theme="0" tint="-0.14999847407452621"/>
      </bottom>
      <diagonal/>
    </border>
    <border>
      <left style="thin">
        <color indexed="64"/>
      </left>
      <right/>
      <top style="thin">
        <color indexed="64"/>
      </top>
      <bottom style="thin">
        <color indexed="64"/>
      </bottom>
      <diagonal/>
    </border>
    <border>
      <left style="thin">
        <color indexed="64"/>
      </left>
      <right/>
      <top style="thin">
        <color theme="0" tint="-0.499984740745262"/>
      </top>
      <bottom/>
      <diagonal/>
    </border>
    <border>
      <left style="thin">
        <color indexed="64"/>
      </left>
      <right/>
      <top/>
      <bottom/>
      <diagonal/>
    </border>
  </borders>
  <cellStyleXfs count="4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7">
    <xf numFmtId="0" fontId="0" fillId="0" borderId="0" xfId="0"/>
    <xf numFmtId="14" fontId="0" fillId="0" borderId="0" xfId="0" applyNumberFormat="1"/>
    <xf numFmtId="0" fontId="0" fillId="0" borderId="0" xfId="0" applyAlignment="1">
      <alignment horizontal="center"/>
    </xf>
    <xf numFmtId="0" fontId="0" fillId="0" borderId="10" xfId="0" applyBorder="1"/>
    <xf numFmtId="0" fontId="0" fillId="0" borderId="10" xfId="0" applyBorder="1" applyAlignment="1">
      <alignment horizontal="center"/>
    </xf>
    <xf numFmtId="164" fontId="0" fillId="0" borderId="10" xfId="2" applyNumberFormat="1" applyFont="1" applyBorder="1"/>
    <xf numFmtId="10" fontId="0" fillId="0" borderId="10" xfId="2" applyNumberFormat="1" applyFont="1"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0" fontId="18" fillId="0" borderId="0" xfId="0" applyFont="1" applyAlignment="1">
      <alignment horizontal="left"/>
    </xf>
    <xf numFmtId="10" fontId="0" fillId="0" borderId="10" xfId="2" applyNumberFormat="1" applyFont="1" applyFill="1" applyBorder="1"/>
    <xf numFmtId="165" fontId="0" fillId="0" borderId="0" xfId="0" applyNumberFormat="1"/>
    <xf numFmtId="2" fontId="0" fillId="0" borderId="0" xfId="0" applyNumberFormat="1"/>
    <xf numFmtId="0" fontId="16" fillId="0" borderId="0" xfId="0" applyFont="1"/>
    <xf numFmtId="0" fontId="0" fillId="0" borderId="0" xfId="0" applyAlignment="1">
      <alignment horizontal="right"/>
    </xf>
    <xf numFmtId="0" fontId="0" fillId="0" borderId="20" xfId="0" applyBorder="1"/>
    <xf numFmtId="2" fontId="0" fillId="0" borderId="20" xfId="0" applyNumberFormat="1" applyBorder="1"/>
    <xf numFmtId="14" fontId="0" fillId="0" borderId="0" xfId="0" applyNumberFormat="1" applyAlignment="1">
      <alignment horizontal="left"/>
    </xf>
    <xf numFmtId="1" fontId="0" fillId="0" borderId="0" xfId="0" applyNumberFormat="1"/>
    <xf numFmtId="0" fontId="0" fillId="0" borderId="20" xfId="0" applyBorder="1" applyAlignment="1">
      <alignment horizontal="left" indent="1"/>
    </xf>
    <xf numFmtId="0" fontId="0" fillId="0" borderId="21" xfId="0" applyBorder="1" applyAlignment="1">
      <alignment horizontal="left" indent="1"/>
    </xf>
    <xf numFmtId="0" fontId="0" fillId="0" borderId="21" xfId="0" applyBorder="1"/>
    <xf numFmtId="0" fontId="16" fillId="33" borderId="20" xfId="0" applyFont="1" applyFill="1" applyBorder="1" applyAlignment="1">
      <alignment horizontal="left"/>
    </xf>
    <xf numFmtId="0" fontId="16" fillId="33" borderId="20" xfId="0" applyFont="1" applyFill="1" applyBorder="1"/>
    <xf numFmtId="0" fontId="16" fillId="33" borderId="20" xfId="0" applyFont="1" applyFill="1"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 fontId="0" fillId="0" borderId="0" xfId="0" applyNumberFormat="1" applyAlignment="1">
      <alignment horizontal="center"/>
    </xf>
    <xf numFmtId="2" fontId="0" fillId="0" borderId="0" xfId="0" applyNumberFormat="1" applyAlignment="1">
      <alignment horizontal="center"/>
    </xf>
    <xf numFmtId="166" fontId="0" fillId="0" borderId="0" xfId="1" applyNumberFormat="1" applyFont="1" applyAlignment="1">
      <alignment horizontal="center"/>
    </xf>
    <xf numFmtId="0" fontId="0" fillId="0" borderId="20" xfId="0" applyBorder="1" applyAlignment="1">
      <alignment horizontal="left"/>
    </xf>
    <xf numFmtId="0" fontId="16" fillId="0" borderId="0" xfId="0" applyFont="1" applyAlignment="1">
      <alignment horizontal="center"/>
    </xf>
    <xf numFmtId="11" fontId="0" fillId="0" borderId="0" xfId="0" applyNumberFormat="1"/>
    <xf numFmtId="22" fontId="0" fillId="0" borderId="0" xfId="0" applyNumberFormat="1"/>
    <xf numFmtId="0" fontId="19" fillId="0" borderId="0" xfId="0" applyFont="1" applyAlignment="1">
      <alignment horizontal="center"/>
    </xf>
    <xf numFmtId="0" fontId="0" fillId="0" borderId="22" xfId="0" applyBorder="1" applyAlignment="1">
      <alignment horizontal="left"/>
    </xf>
    <xf numFmtId="1" fontId="0" fillId="0" borderId="22" xfId="0" applyNumberFormat="1" applyBorder="1" applyAlignment="1">
      <alignment horizontal="center"/>
    </xf>
    <xf numFmtId="0" fontId="0" fillId="0" borderId="22" xfId="0" applyBorder="1" applyAlignment="1">
      <alignment horizontal="center"/>
    </xf>
    <xf numFmtId="2" fontId="0" fillId="0" borderId="22" xfId="0" applyNumberFormat="1" applyBorder="1" applyAlignment="1">
      <alignment horizontal="center"/>
    </xf>
    <xf numFmtId="166" fontId="0" fillId="0" borderId="22" xfId="1" applyNumberFormat="1" applyFont="1" applyBorder="1" applyAlignment="1">
      <alignment horizontal="center"/>
    </xf>
    <xf numFmtId="0" fontId="0" fillId="0" borderId="22" xfId="0" applyBorder="1"/>
    <xf numFmtId="0" fontId="20" fillId="0" borderId="0" xfId="0" applyFont="1" applyAlignment="1">
      <alignment horizontal="center"/>
    </xf>
    <xf numFmtId="10" fontId="0" fillId="0" borderId="23" xfId="2" applyNumberFormat="1" applyFont="1" applyFill="1" applyBorder="1"/>
    <xf numFmtId="10" fontId="0" fillId="0" borderId="23" xfId="2" applyNumberFormat="1" applyFont="1" applyBorder="1"/>
    <xf numFmtId="0" fontId="0" fillId="0" borderId="10" xfId="0" applyFill="1" applyBorder="1"/>
    <xf numFmtId="0" fontId="21" fillId="0" borderId="0" xfId="0" applyFont="1" applyAlignment="1">
      <alignment horizontal="left"/>
    </xf>
    <xf numFmtId="0" fontId="16" fillId="34" borderId="0" xfId="0" applyFont="1" applyFill="1" applyAlignment="1">
      <alignment horizontal="left"/>
    </xf>
    <xf numFmtId="0" fontId="16" fillId="34" borderId="0" xfId="0" applyFont="1" applyFill="1" applyAlignment="1">
      <alignment horizontal="center"/>
    </xf>
    <xf numFmtId="165" fontId="16" fillId="34" borderId="0" xfId="0" applyNumberFormat="1" applyFont="1" applyFill="1"/>
    <xf numFmtId="0" fontId="16" fillId="34" borderId="0" xfId="0" applyFont="1" applyFill="1"/>
    <xf numFmtId="0" fontId="16" fillId="34" borderId="0" xfId="0" applyFont="1" applyFill="1" applyAlignment="1">
      <alignment horizontal="right"/>
    </xf>
    <xf numFmtId="0" fontId="16" fillId="33" borderId="20" xfId="0" applyFont="1" applyFill="1" applyBorder="1" applyAlignment="1">
      <alignment horizontal="right"/>
    </xf>
    <xf numFmtId="0" fontId="0" fillId="0" borderId="0" xfId="0" quotePrefix="1"/>
    <xf numFmtId="0" fontId="0" fillId="0" borderId="24" xfId="0" applyBorder="1"/>
    <xf numFmtId="0" fontId="0" fillId="0" borderId="25" xfId="0" applyBorder="1"/>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urrency" xfId="1"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31">
    <dxf>
      <numFmt numFmtId="2" formatCode="0.00"/>
    </dxf>
    <dxf>
      <numFmt numFmtId="2" formatCode="0.00"/>
    </dxf>
    <dxf>
      <numFmt numFmtId="2" formatCode="0.00"/>
    </dxf>
    <dxf>
      <numFmt numFmtId="1" formatCode="0"/>
    </dxf>
    <dxf>
      <numFmt numFmtId="2" formatCode="0.00"/>
    </dxf>
    <dxf>
      <numFmt numFmtId="2" formatCode="0.00"/>
    </dxf>
    <dxf>
      <numFmt numFmtId="1" formatCode="0"/>
    </dxf>
    <dxf>
      <font>
        <b/>
      </font>
    </dxf>
    <dxf>
      <font>
        <b/>
      </font>
    </dxf>
    <dxf>
      <fill>
        <patternFill>
          <bgColor rgb="FF005DAA"/>
        </patternFill>
      </fill>
    </dxf>
    <dxf>
      <fill>
        <patternFill>
          <bgColor rgb="FF005DAA"/>
        </patternFill>
      </fill>
    </dxf>
    <dxf>
      <fill>
        <patternFill patternType="solid">
          <bgColor rgb="FF005DAA"/>
        </patternFill>
      </fill>
    </dxf>
    <dxf>
      <alignment horizontal="right"/>
    </dxf>
    <dxf>
      <numFmt numFmtId="165" formatCode=";;;"/>
    </dxf>
    <dxf>
      <numFmt numFmtId="165" formatCode=";;;"/>
    </dxf>
    <dxf>
      <numFmt numFmtId="164" formatCode="0.0%"/>
    </dxf>
    <dxf>
      <font>
        <b/>
      </font>
    </dxf>
    <dxf>
      <font>
        <b/>
      </font>
    </dxf>
    <dxf>
      <fill>
        <patternFill patternType="solid">
          <bgColor rgb="FF005DAA"/>
        </patternFill>
      </fill>
    </dxf>
    <dxf>
      <fill>
        <patternFill patternType="solid">
          <bgColor rgb="FF005DAA"/>
        </patternFill>
      </fill>
    </dxf>
    <dxf>
      <numFmt numFmtId="165" formatCode=";;;"/>
    </dxf>
    <dxf>
      <numFmt numFmtId="165" formatCode=";;;"/>
    </dxf>
    <dxf>
      <numFmt numFmtId="165" formatCode=";;;"/>
    </dxf>
    <dxf>
      <numFmt numFmtId="165" formatCode=";;;"/>
    </dxf>
    <dxf>
      <alignment horizontal="center"/>
    </dxf>
    <dxf>
      <alignment horizontal="left"/>
    </dxf>
    <dxf>
      <alignment horizontal="center"/>
    </dxf>
    <dxf>
      <numFmt numFmtId="14" formatCode="0.00%"/>
    </dxf>
    <dxf>
      <numFmt numFmtId="164" formatCode="0.0%"/>
    </dxf>
    <dxf>
      <font>
        <color theme="4"/>
      </font>
    </dxf>
    <dxf>
      <font>
        <color theme="4"/>
      </font>
    </dxf>
  </dxfs>
  <tableStyles count="0" defaultTableStyle="TableStyleMedium2" defaultPivotStyle="PivotStyleLight16"/>
  <colors>
    <mruColors>
      <color rgb="FFB4C6E7"/>
      <color rgb="FF005DA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ivotCacheDefinition" Target="pivotCache/pivotCacheDefinition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pivotCacheDefinition" Target="pivotCache/pivotCacheDefinition7.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07/relationships/slicerCache" Target="slicerCaches/slicerCache2.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1.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'corr top 3'!$C$17</c:f>
              <c:strCache>
                <c:ptCount val="1"/>
                <c:pt idx="0">
                  <c:v>SWKS</c:v>
                </c:pt>
              </c:strCache>
            </c:strRef>
          </c:tx>
          <c:spPr>
            <a:ln w="28575" cap="rnd">
              <a:solidFill>
                <a:srgbClr val="005DAA"/>
              </a:solidFill>
              <a:round/>
            </a:ln>
            <a:effectLst/>
          </c:spPr>
          <c:marker>
            <c:symbol val="none"/>
          </c:marker>
          <c:cat>
            <c:numRef>
              <c:f>'corr top 3'!$B$18:$B$80</c:f>
              <c:numCache>
                <c:formatCode>m/d/yyyy</c:formatCode>
                <c:ptCount val="63"/>
                <c:pt idx="0">
                  <c:v>43556</c:v>
                </c:pt>
                <c:pt idx="1">
                  <c:v>43557</c:v>
                </c:pt>
                <c:pt idx="2">
                  <c:v>43558</c:v>
                </c:pt>
                <c:pt idx="3">
                  <c:v>43559</c:v>
                </c:pt>
                <c:pt idx="4">
                  <c:v>43560</c:v>
                </c:pt>
                <c:pt idx="5">
                  <c:v>43563</c:v>
                </c:pt>
                <c:pt idx="6">
                  <c:v>43564</c:v>
                </c:pt>
                <c:pt idx="7">
                  <c:v>43565</c:v>
                </c:pt>
                <c:pt idx="8">
                  <c:v>43566</c:v>
                </c:pt>
                <c:pt idx="9">
                  <c:v>43567</c:v>
                </c:pt>
                <c:pt idx="10">
                  <c:v>43570</c:v>
                </c:pt>
                <c:pt idx="11">
                  <c:v>43571</c:v>
                </c:pt>
                <c:pt idx="12">
                  <c:v>43572</c:v>
                </c:pt>
                <c:pt idx="13">
                  <c:v>43573</c:v>
                </c:pt>
                <c:pt idx="14">
                  <c:v>43577</c:v>
                </c:pt>
                <c:pt idx="15">
                  <c:v>43578</c:v>
                </c:pt>
                <c:pt idx="16">
                  <c:v>43579</c:v>
                </c:pt>
                <c:pt idx="17">
                  <c:v>43580</c:v>
                </c:pt>
                <c:pt idx="18">
                  <c:v>43581</c:v>
                </c:pt>
                <c:pt idx="19">
                  <c:v>43584</c:v>
                </c:pt>
                <c:pt idx="20">
                  <c:v>43585</c:v>
                </c:pt>
                <c:pt idx="21">
                  <c:v>43586</c:v>
                </c:pt>
                <c:pt idx="22">
                  <c:v>43587</c:v>
                </c:pt>
                <c:pt idx="23">
                  <c:v>43588</c:v>
                </c:pt>
                <c:pt idx="24">
                  <c:v>43591</c:v>
                </c:pt>
                <c:pt idx="25">
                  <c:v>43592</c:v>
                </c:pt>
                <c:pt idx="26">
                  <c:v>43593</c:v>
                </c:pt>
                <c:pt idx="27">
                  <c:v>43594</c:v>
                </c:pt>
                <c:pt idx="28">
                  <c:v>43595</c:v>
                </c:pt>
                <c:pt idx="29">
                  <c:v>43598</c:v>
                </c:pt>
                <c:pt idx="30">
                  <c:v>43599</c:v>
                </c:pt>
                <c:pt idx="31">
                  <c:v>43600</c:v>
                </c:pt>
                <c:pt idx="32">
                  <c:v>43601</c:v>
                </c:pt>
                <c:pt idx="33">
                  <c:v>43602</c:v>
                </c:pt>
                <c:pt idx="34">
                  <c:v>43605</c:v>
                </c:pt>
                <c:pt idx="35">
                  <c:v>43606</c:v>
                </c:pt>
                <c:pt idx="36">
                  <c:v>43607</c:v>
                </c:pt>
                <c:pt idx="37">
                  <c:v>43608</c:v>
                </c:pt>
                <c:pt idx="38">
                  <c:v>43609</c:v>
                </c:pt>
                <c:pt idx="39">
                  <c:v>43613</c:v>
                </c:pt>
                <c:pt idx="40">
                  <c:v>43614</c:v>
                </c:pt>
                <c:pt idx="41">
                  <c:v>43615</c:v>
                </c:pt>
                <c:pt idx="42">
                  <c:v>43616</c:v>
                </c:pt>
                <c:pt idx="43">
                  <c:v>43619</c:v>
                </c:pt>
                <c:pt idx="44">
                  <c:v>43620</c:v>
                </c:pt>
                <c:pt idx="45">
                  <c:v>43621</c:v>
                </c:pt>
                <c:pt idx="46">
                  <c:v>43622</c:v>
                </c:pt>
                <c:pt idx="47">
                  <c:v>43623</c:v>
                </c:pt>
                <c:pt idx="48">
                  <c:v>43626</c:v>
                </c:pt>
                <c:pt idx="49">
                  <c:v>43627</c:v>
                </c:pt>
                <c:pt idx="50">
                  <c:v>43628</c:v>
                </c:pt>
                <c:pt idx="51">
                  <c:v>43629</c:v>
                </c:pt>
                <c:pt idx="52">
                  <c:v>43630</c:v>
                </c:pt>
                <c:pt idx="53">
                  <c:v>43633</c:v>
                </c:pt>
                <c:pt idx="54">
                  <c:v>43634</c:v>
                </c:pt>
                <c:pt idx="55">
                  <c:v>43635</c:v>
                </c:pt>
                <c:pt idx="56">
                  <c:v>43636</c:v>
                </c:pt>
                <c:pt idx="57">
                  <c:v>43637</c:v>
                </c:pt>
                <c:pt idx="58">
                  <c:v>43640</c:v>
                </c:pt>
                <c:pt idx="59">
                  <c:v>43641</c:v>
                </c:pt>
                <c:pt idx="60">
                  <c:v>43642</c:v>
                </c:pt>
                <c:pt idx="61">
                  <c:v>43643</c:v>
                </c:pt>
                <c:pt idx="62">
                  <c:v>43644</c:v>
                </c:pt>
              </c:numCache>
            </c:numRef>
          </c:cat>
          <c:val>
            <c:numRef>
              <c:f>'corr top 3'!$C$18:$C$80</c:f>
              <c:numCache>
                <c:formatCode>General</c:formatCode>
                <c:ptCount val="63"/>
                <c:pt idx="0">
                  <c:v>0</c:v>
                </c:pt>
                <c:pt idx="1">
                  <c:v>3.577439942086702E-3</c:v>
                </c:pt>
                <c:pt idx="2">
                  <c:v>1.7835950956766267E-2</c:v>
                </c:pt>
                <c:pt idx="3">
                  <c:v>1.9593244287106959E-2</c:v>
                </c:pt>
                <c:pt idx="4">
                  <c:v>3.4679164430468035E-2</c:v>
                </c:pt>
                <c:pt idx="5">
                  <c:v>4.4471796076122727E-2</c:v>
                </c:pt>
                <c:pt idx="6">
                  <c:v>3.785451983169863E-2</c:v>
                </c:pt>
                <c:pt idx="7">
                  <c:v>4.9109901783877419E-2</c:v>
                </c:pt>
                <c:pt idx="8">
                  <c:v>5.1267737167546512E-2</c:v>
                </c:pt>
                <c:pt idx="9">
                  <c:v>7.8919625553246053E-2</c:v>
                </c:pt>
                <c:pt idx="10">
                  <c:v>7.4508500913379017E-2</c:v>
                </c:pt>
                <c:pt idx="11">
                  <c:v>0.11083991439265906</c:v>
                </c:pt>
                <c:pt idx="12">
                  <c:v>8.5401674123277149E-2</c:v>
                </c:pt>
                <c:pt idx="13">
                  <c:v>7.2460267957356606E-2</c:v>
                </c:pt>
                <c:pt idx="14">
                  <c:v>5.3238026588591669E-2</c:v>
                </c:pt>
                <c:pt idx="15">
                  <c:v>6.4226969861341354E-2</c:v>
                </c:pt>
                <c:pt idx="16">
                  <c:v>7.1622880888053686E-2</c:v>
                </c:pt>
                <c:pt idx="17">
                  <c:v>5.6383684181306459E-2</c:v>
                </c:pt>
                <c:pt idx="18">
                  <c:v>3.9327280553131727E-2</c:v>
                </c:pt>
                <c:pt idx="19">
                  <c:v>3.6799145312922277E-2</c:v>
                </c:pt>
                <c:pt idx="20">
                  <c:v>5.2697749140726002E-2</c:v>
                </c:pt>
                <c:pt idx="21">
                  <c:v>5.6099939236892049E-2</c:v>
                </c:pt>
                <c:pt idx="22">
                  <c:v>8.2207510296253061E-2</c:v>
                </c:pt>
                <c:pt idx="23">
                  <c:v>4.7071490213154821E-2</c:v>
                </c:pt>
                <c:pt idx="24">
                  <c:v>3.47427036253386E-2</c:v>
                </c:pt>
                <c:pt idx="25">
                  <c:v>4.1546213460941228E-4</c:v>
                </c:pt>
                <c:pt idx="26">
                  <c:v>6.5195000235437339E-3</c:v>
                </c:pt>
                <c:pt idx="27">
                  <c:v>1.5230841420718066E-3</c:v>
                </c:pt>
                <c:pt idx="28">
                  <c:v>-1.1389418447375621E-2</c:v>
                </c:pt>
                <c:pt idx="29">
                  <c:v>-8.3215957184917255E-2</c:v>
                </c:pt>
                <c:pt idx="30">
                  <c:v>-6.3902339626519589E-2</c:v>
                </c:pt>
                <c:pt idx="31">
                  <c:v>-5.5708804644496568E-2</c:v>
                </c:pt>
                <c:pt idx="32">
                  <c:v>-0.11615329446115008</c:v>
                </c:pt>
                <c:pt idx="33">
                  <c:v>-0.16453807962584666</c:v>
                </c:pt>
                <c:pt idx="34">
                  <c:v>-0.19338291508109418</c:v>
                </c:pt>
                <c:pt idx="35">
                  <c:v>-0.16794553897279774</c:v>
                </c:pt>
                <c:pt idx="36">
                  <c:v>-0.18515226444474275</c:v>
                </c:pt>
                <c:pt idx="37">
                  <c:v>-0.18631949524183611</c:v>
                </c:pt>
                <c:pt idx="38">
                  <c:v>-0.17068993030421464</c:v>
                </c:pt>
                <c:pt idx="39">
                  <c:v>-0.19255095463703542</c:v>
                </c:pt>
                <c:pt idx="40">
                  <c:v>-0.18475799794810599</c:v>
                </c:pt>
                <c:pt idx="41">
                  <c:v>-0.18869736176574003</c:v>
                </c:pt>
                <c:pt idx="42">
                  <c:v>-0.21271962735921879</c:v>
                </c:pt>
                <c:pt idx="43">
                  <c:v>-0.20836721833840055</c:v>
                </c:pt>
                <c:pt idx="44">
                  <c:v>-0.17130798232347855</c:v>
                </c:pt>
                <c:pt idx="45">
                  <c:v>-0.19205730449208602</c:v>
                </c:pt>
                <c:pt idx="46">
                  <c:v>-0.17042691865291004</c:v>
                </c:pt>
                <c:pt idx="47">
                  <c:v>-0.16005673285426403</c:v>
                </c:pt>
                <c:pt idx="48">
                  <c:v>-0.1180040469541267</c:v>
                </c:pt>
                <c:pt idx="49">
                  <c:v>-0.10610250080086969</c:v>
                </c:pt>
                <c:pt idx="50">
                  <c:v>-0.12381234238921845</c:v>
                </c:pt>
                <c:pt idx="51">
                  <c:v>-0.1143161414256183</c:v>
                </c:pt>
                <c:pt idx="52">
                  <c:v>-0.13544763484433653</c:v>
                </c:pt>
                <c:pt idx="53">
                  <c:v>-0.1265340001192794</c:v>
                </c:pt>
                <c:pt idx="54">
                  <c:v>-8.1255163710633349E-2</c:v>
                </c:pt>
                <c:pt idx="55">
                  <c:v>-8.376443467590966E-2</c:v>
                </c:pt>
                <c:pt idx="56">
                  <c:v>-7.966014493535245E-2</c:v>
                </c:pt>
                <c:pt idx="57">
                  <c:v>-8.7835184923487519E-2</c:v>
                </c:pt>
                <c:pt idx="58">
                  <c:v>-7.866205289973216E-2</c:v>
                </c:pt>
                <c:pt idx="59">
                  <c:v>-9.9607961425833724E-2</c:v>
                </c:pt>
                <c:pt idx="60">
                  <c:v>-7.9155916215930433E-2</c:v>
                </c:pt>
                <c:pt idx="61">
                  <c:v>-6.4519826308963801E-2</c:v>
                </c:pt>
                <c:pt idx="62">
                  <c:v>-6.0361281637415609E-2</c:v>
                </c:pt>
              </c:numCache>
            </c:numRef>
          </c:val>
          <c:smooth val="0"/>
          <c:extLst>
            <c:ext xmlns:c16="http://schemas.microsoft.com/office/drawing/2014/chart" uri="{C3380CC4-5D6E-409C-BE32-E72D297353CC}">
              <c16:uniqueId val="{00000000-00EC-47B4-9287-02B95C2E782E}"/>
            </c:ext>
          </c:extLst>
        </c:ser>
        <c:ser>
          <c:idx val="1"/>
          <c:order val="1"/>
          <c:tx>
            <c:strRef>
              <c:f>'corr top 3'!$D$17</c:f>
              <c:strCache>
                <c:ptCount val="1"/>
                <c:pt idx="0">
                  <c:v>SP500</c:v>
                </c:pt>
              </c:strCache>
            </c:strRef>
          </c:tx>
          <c:spPr>
            <a:ln w="28575" cap="rnd">
              <a:solidFill>
                <a:schemeClr val="accent3"/>
              </a:solidFill>
              <a:round/>
            </a:ln>
            <a:effectLst/>
          </c:spPr>
          <c:marker>
            <c:symbol val="none"/>
          </c:marker>
          <c:cat>
            <c:numRef>
              <c:f>'corr top 3'!$B$18:$B$80</c:f>
              <c:numCache>
                <c:formatCode>m/d/yyyy</c:formatCode>
                <c:ptCount val="63"/>
                <c:pt idx="0">
                  <c:v>43556</c:v>
                </c:pt>
                <c:pt idx="1">
                  <c:v>43557</c:v>
                </c:pt>
                <c:pt idx="2">
                  <c:v>43558</c:v>
                </c:pt>
                <c:pt idx="3">
                  <c:v>43559</c:v>
                </c:pt>
                <c:pt idx="4">
                  <c:v>43560</c:v>
                </c:pt>
                <c:pt idx="5">
                  <c:v>43563</c:v>
                </c:pt>
                <c:pt idx="6">
                  <c:v>43564</c:v>
                </c:pt>
                <c:pt idx="7">
                  <c:v>43565</c:v>
                </c:pt>
                <c:pt idx="8">
                  <c:v>43566</c:v>
                </c:pt>
                <c:pt idx="9">
                  <c:v>43567</c:v>
                </c:pt>
                <c:pt idx="10">
                  <c:v>43570</c:v>
                </c:pt>
                <c:pt idx="11">
                  <c:v>43571</c:v>
                </c:pt>
                <c:pt idx="12">
                  <c:v>43572</c:v>
                </c:pt>
                <c:pt idx="13">
                  <c:v>43573</c:v>
                </c:pt>
                <c:pt idx="14">
                  <c:v>43577</c:v>
                </c:pt>
                <c:pt idx="15">
                  <c:v>43578</c:v>
                </c:pt>
                <c:pt idx="16">
                  <c:v>43579</c:v>
                </c:pt>
                <c:pt idx="17">
                  <c:v>43580</c:v>
                </c:pt>
                <c:pt idx="18">
                  <c:v>43581</c:v>
                </c:pt>
                <c:pt idx="19">
                  <c:v>43584</c:v>
                </c:pt>
                <c:pt idx="20">
                  <c:v>43585</c:v>
                </c:pt>
                <c:pt idx="21">
                  <c:v>43586</c:v>
                </c:pt>
                <c:pt idx="22">
                  <c:v>43587</c:v>
                </c:pt>
                <c:pt idx="23">
                  <c:v>43588</c:v>
                </c:pt>
                <c:pt idx="24">
                  <c:v>43591</c:v>
                </c:pt>
                <c:pt idx="25">
                  <c:v>43592</c:v>
                </c:pt>
                <c:pt idx="26">
                  <c:v>43593</c:v>
                </c:pt>
                <c:pt idx="27">
                  <c:v>43594</c:v>
                </c:pt>
                <c:pt idx="28">
                  <c:v>43595</c:v>
                </c:pt>
                <c:pt idx="29">
                  <c:v>43598</c:v>
                </c:pt>
                <c:pt idx="30">
                  <c:v>43599</c:v>
                </c:pt>
                <c:pt idx="31">
                  <c:v>43600</c:v>
                </c:pt>
                <c:pt idx="32">
                  <c:v>43601</c:v>
                </c:pt>
                <c:pt idx="33">
                  <c:v>43602</c:v>
                </c:pt>
                <c:pt idx="34">
                  <c:v>43605</c:v>
                </c:pt>
                <c:pt idx="35">
                  <c:v>43606</c:v>
                </c:pt>
                <c:pt idx="36">
                  <c:v>43607</c:v>
                </c:pt>
                <c:pt idx="37">
                  <c:v>43608</c:v>
                </c:pt>
                <c:pt idx="38">
                  <c:v>43609</c:v>
                </c:pt>
                <c:pt idx="39">
                  <c:v>43613</c:v>
                </c:pt>
                <c:pt idx="40">
                  <c:v>43614</c:v>
                </c:pt>
                <c:pt idx="41">
                  <c:v>43615</c:v>
                </c:pt>
                <c:pt idx="42">
                  <c:v>43616</c:v>
                </c:pt>
                <c:pt idx="43">
                  <c:v>43619</c:v>
                </c:pt>
                <c:pt idx="44">
                  <c:v>43620</c:v>
                </c:pt>
                <c:pt idx="45">
                  <c:v>43621</c:v>
                </c:pt>
                <c:pt idx="46">
                  <c:v>43622</c:v>
                </c:pt>
                <c:pt idx="47">
                  <c:v>43623</c:v>
                </c:pt>
                <c:pt idx="48">
                  <c:v>43626</c:v>
                </c:pt>
                <c:pt idx="49">
                  <c:v>43627</c:v>
                </c:pt>
                <c:pt idx="50">
                  <c:v>43628</c:v>
                </c:pt>
                <c:pt idx="51">
                  <c:v>43629</c:v>
                </c:pt>
                <c:pt idx="52">
                  <c:v>43630</c:v>
                </c:pt>
                <c:pt idx="53">
                  <c:v>43633</c:v>
                </c:pt>
                <c:pt idx="54">
                  <c:v>43634</c:v>
                </c:pt>
                <c:pt idx="55">
                  <c:v>43635</c:v>
                </c:pt>
                <c:pt idx="56">
                  <c:v>43636</c:v>
                </c:pt>
                <c:pt idx="57">
                  <c:v>43637</c:v>
                </c:pt>
                <c:pt idx="58">
                  <c:v>43640</c:v>
                </c:pt>
                <c:pt idx="59">
                  <c:v>43641</c:v>
                </c:pt>
                <c:pt idx="60">
                  <c:v>43642</c:v>
                </c:pt>
                <c:pt idx="61">
                  <c:v>43643</c:v>
                </c:pt>
                <c:pt idx="62">
                  <c:v>43644</c:v>
                </c:pt>
              </c:numCache>
            </c:numRef>
          </c:cat>
          <c:val>
            <c:numRef>
              <c:f>'corr top 3'!$D$18:$D$80</c:f>
              <c:numCache>
                <c:formatCode>General</c:formatCode>
                <c:ptCount val="63"/>
                <c:pt idx="0">
                  <c:v>0</c:v>
                </c:pt>
                <c:pt idx="1">
                  <c:v>1.7455767155283297E-5</c:v>
                </c:pt>
                <c:pt idx="2">
                  <c:v>2.1483768437535744E-3</c:v>
                </c:pt>
                <c:pt idx="3">
                  <c:v>2.0846353463821465E-3</c:v>
                </c:pt>
                <c:pt idx="4">
                  <c:v>4.636432541648805E-3</c:v>
                </c:pt>
                <c:pt idx="5">
                  <c:v>1.0474601970706932E-3</c:v>
                </c:pt>
                <c:pt idx="6">
                  <c:v>-6.0674946140922836E-3</c:v>
                </c:pt>
                <c:pt idx="7">
                  <c:v>3.4778716456171921E-3</c:v>
                </c:pt>
                <c:pt idx="8">
                  <c:v>3.8122920939631655E-5</c:v>
                </c:pt>
                <c:pt idx="9">
                  <c:v>6.6093242959803788E-3</c:v>
                </c:pt>
                <c:pt idx="10">
                  <c:v>-6.2936911387956318E-4</c:v>
                </c:pt>
                <c:pt idx="11">
                  <c:v>5.0935818675434952E-4</c:v>
                </c:pt>
                <c:pt idx="12">
                  <c:v>-2.27381198387544E-3</c:v>
                </c:pt>
                <c:pt idx="13">
                  <c:v>1.5790922365066518E-3</c:v>
                </c:pt>
                <c:pt idx="14">
                  <c:v>1.0120177659616036E-3</c:v>
                </c:pt>
                <c:pt idx="15">
                  <c:v>8.8412058089990531E-3</c:v>
                </c:pt>
                <c:pt idx="16">
                  <c:v>-2.1917632969649103E-3</c:v>
                </c:pt>
                <c:pt idx="17">
                  <c:v>-3.6897361004351037E-4</c:v>
                </c:pt>
                <c:pt idx="18">
                  <c:v>4.685292161922483E-3</c:v>
                </c:pt>
                <c:pt idx="19">
                  <c:v>1.0715220095269817E-3</c:v>
                </c:pt>
                <c:pt idx="20">
                  <c:v>9.5141706758306022E-4</c:v>
                </c:pt>
                <c:pt idx="21">
                  <c:v>-7.5021631984300008E-3</c:v>
                </c:pt>
                <c:pt idx="22">
                  <c:v>-2.1239854714627526E-3</c:v>
                </c:pt>
                <c:pt idx="23">
                  <c:v>9.6382793630325203E-3</c:v>
                </c:pt>
                <c:pt idx="24">
                  <c:v>-4.4709884705517178E-3</c:v>
                </c:pt>
                <c:pt idx="25">
                  <c:v>-1.6511651433377961E-2</c:v>
                </c:pt>
                <c:pt idx="26">
                  <c:v>-1.6054253294270904E-3</c:v>
                </c:pt>
                <c:pt idx="27">
                  <c:v>-3.0214248826746504E-3</c:v>
                </c:pt>
                <c:pt idx="28">
                  <c:v>3.7202970362448795E-3</c:v>
                </c:pt>
                <c:pt idx="29">
                  <c:v>-2.4130557147495901E-2</c:v>
                </c:pt>
                <c:pt idx="30">
                  <c:v>8.0159445714540478E-3</c:v>
                </c:pt>
                <c:pt idx="31">
                  <c:v>5.8389751355061303E-3</c:v>
                </c:pt>
                <c:pt idx="32">
                  <c:v>8.8952869724290284E-3</c:v>
                </c:pt>
                <c:pt idx="33">
                  <c:v>-5.8373333297621066E-3</c:v>
                </c:pt>
                <c:pt idx="34">
                  <c:v>-6.7493779761946815E-3</c:v>
                </c:pt>
                <c:pt idx="35">
                  <c:v>8.4958356083544295E-3</c:v>
                </c:pt>
                <c:pt idx="36">
                  <c:v>-2.8243959201321722E-3</c:v>
                </c:pt>
                <c:pt idx="37">
                  <c:v>-1.191415018948383E-2</c:v>
                </c:pt>
                <c:pt idx="38">
                  <c:v>1.3535592343441039E-3</c:v>
                </c:pt>
                <c:pt idx="39">
                  <c:v>-8.3756769162137701E-3</c:v>
                </c:pt>
                <c:pt idx="40">
                  <c:v>-6.9119122390440824E-3</c:v>
                </c:pt>
                <c:pt idx="41">
                  <c:v>2.0984710702871556E-3</c:v>
                </c:pt>
                <c:pt idx="42">
                  <c:v>-1.3195372513534309E-2</c:v>
                </c:pt>
                <c:pt idx="43">
                  <c:v>-2.7652405241348488E-3</c:v>
                </c:pt>
                <c:pt idx="44">
                  <c:v>2.1432370802960898E-2</c:v>
                </c:pt>
                <c:pt idx="45">
                  <c:v>8.1618544902071211E-3</c:v>
                </c:pt>
                <c:pt idx="46">
                  <c:v>6.1355867881349724E-3</c:v>
                </c:pt>
                <c:pt idx="47">
                  <c:v>1.0497697584650245E-2</c:v>
                </c:pt>
                <c:pt idx="48">
                  <c:v>4.6600442655293506E-3</c:v>
                </c:pt>
                <c:pt idx="49">
                  <c:v>-3.4987997041557861E-4</c:v>
                </c:pt>
                <c:pt idx="50">
                  <c:v>-2.0375792034881268E-3</c:v>
                </c:pt>
                <c:pt idx="51">
                  <c:v>4.0973820210257195E-3</c:v>
                </c:pt>
                <c:pt idx="52">
                  <c:v>-1.6115122119045866E-3</c:v>
                </c:pt>
                <c:pt idx="53">
                  <c:v>9.3174944704665918E-4</c:v>
                </c:pt>
                <c:pt idx="54">
                  <c:v>9.7173998269550754E-3</c:v>
                </c:pt>
                <c:pt idx="55">
                  <c:v>2.9851635678177502E-3</c:v>
                </c:pt>
                <c:pt idx="56">
                  <c:v>9.4721852919279481E-3</c:v>
                </c:pt>
                <c:pt idx="57">
                  <c:v>-1.2592228928592908E-3</c:v>
                </c:pt>
                <c:pt idx="58">
                  <c:v>-1.7318869151060623E-3</c:v>
                </c:pt>
                <c:pt idx="59">
                  <c:v>-9.4963973956755376E-3</c:v>
                </c:pt>
                <c:pt idx="60">
                  <c:v>-1.2339339216592693E-3</c:v>
                </c:pt>
                <c:pt idx="61">
                  <c:v>3.8231756993074573E-3</c:v>
                </c:pt>
                <c:pt idx="62">
                  <c:v>5.7574526650578939E-3</c:v>
                </c:pt>
              </c:numCache>
            </c:numRef>
          </c:val>
          <c:smooth val="0"/>
          <c:extLst>
            <c:ext xmlns:c16="http://schemas.microsoft.com/office/drawing/2014/chart" uri="{C3380CC4-5D6E-409C-BE32-E72D297353CC}">
              <c16:uniqueId val="{00000001-00EC-47B4-9287-02B95C2E782E}"/>
            </c:ext>
          </c:extLst>
        </c:ser>
        <c:dLbls>
          <c:showLegendKey val="0"/>
          <c:showVal val="0"/>
          <c:showCatName val="0"/>
          <c:showSerName val="0"/>
          <c:showPercent val="0"/>
          <c:showBubbleSize val="0"/>
        </c:dLbls>
        <c:smooth val="0"/>
        <c:axId val="1247467888"/>
        <c:axId val="1332777680"/>
      </c:lineChart>
      <c:dateAx>
        <c:axId val="1247467888"/>
        <c:scaling>
          <c:orientation val="minMax"/>
        </c:scaling>
        <c:delete val="0"/>
        <c:axPos val="b"/>
        <c:numFmt formatCode="dd/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777680"/>
        <c:crosses val="autoZero"/>
        <c:auto val="1"/>
        <c:lblOffset val="100"/>
        <c:baseTimeUnit val="days"/>
        <c:majorUnit val="15"/>
        <c:majorTimeUnit val="days"/>
      </c:dateAx>
      <c:valAx>
        <c:axId val="1332777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Cum.</a:t>
                </a:r>
                <a:r>
                  <a:rPr lang="en-CA" baseline="0"/>
                  <a:t> Return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46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'corr top 3'!$E$17</c:f>
              <c:strCache>
                <c:ptCount val="1"/>
                <c:pt idx="0">
                  <c:v>SWKS</c:v>
                </c:pt>
              </c:strCache>
            </c:strRef>
          </c:tx>
          <c:spPr>
            <a:ln w="28575" cap="rnd">
              <a:solidFill>
                <a:srgbClr val="005DAA"/>
              </a:solidFill>
              <a:round/>
            </a:ln>
            <a:effectLst/>
          </c:spPr>
          <c:marker>
            <c:symbol val="none"/>
          </c:marker>
          <c:cat>
            <c:numRef>
              <c:f>'corr top 3'!$B$18:$B$80</c:f>
              <c:numCache>
                <c:formatCode>m/d/yyyy</c:formatCode>
                <c:ptCount val="63"/>
                <c:pt idx="0">
                  <c:v>43556</c:v>
                </c:pt>
                <c:pt idx="1">
                  <c:v>43557</c:v>
                </c:pt>
                <c:pt idx="2">
                  <c:v>43558</c:v>
                </c:pt>
                <c:pt idx="3">
                  <c:v>43559</c:v>
                </c:pt>
                <c:pt idx="4">
                  <c:v>43560</c:v>
                </c:pt>
                <c:pt idx="5">
                  <c:v>43563</c:v>
                </c:pt>
                <c:pt idx="6">
                  <c:v>43564</c:v>
                </c:pt>
                <c:pt idx="7">
                  <c:v>43565</c:v>
                </c:pt>
                <c:pt idx="8">
                  <c:v>43566</c:v>
                </c:pt>
                <c:pt idx="9">
                  <c:v>43567</c:v>
                </c:pt>
                <c:pt idx="10">
                  <c:v>43570</c:v>
                </c:pt>
                <c:pt idx="11">
                  <c:v>43571</c:v>
                </c:pt>
                <c:pt idx="12">
                  <c:v>43572</c:v>
                </c:pt>
                <c:pt idx="13">
                  <c:v>43573</c:v>
                </c:pt>
                <c:pt idx="14">
                  <c:v>43577</c:v>
                </c:pt>
                <c:pt idx="15">
                  <c:v>43578</c:v>
                </c:pt>
                <c:pt idx="16">
                  <c:v>43579</c:v>
                </c:pt>
                <c:pt idx="17">
                  <c:v>43580</c:v>
                </c:pt>
                <c:pt idx="18">
                  <c:v>43581</c:v>
                </c:pt>
                <c:pt idx="19">
                  <c:v>43584</c:v>
                </c:pt>
                <c:pt idx="20">
                  <c:v>43585</c:v>
                </c:pt>
                <c:pt idx="21">
                  <c:v>43586</c:v>
                </c:pt>
                <c:pt idx="22">
                  <c:v>43587</c:v>
                </c:pt>
                <c:pt idx="23">
                  <c:v>43588</c:v>
                </c:pt>
                <c:pt idx="24">
                  <c:v>43591</c:v>
                </c:pt>
                <c:pt idx="25">
                  <c:v>43592</c:v>
                </c:pt>
                <c:pt idx="26">
                  <c:v>43593</c:v>
                </c:pt>
                <c:pt idx="27">
                  <c:v>43594</c:v>
                </c:pt>
                <c:pt idx="28">
                  <c:v>43595</c:v>
                </c:pt>
                <c:pt idx="29">
                  <c:v>43598</c:v>
                </c:pt>
                <c:pt idx="30">
                  <c:v>43599</c:v>
                </c:pt>
                <c:pt idx="31">
                  <c:v>43600</c:v>
                </c:pt>
                <c:pt idx="32">
                  <c:v>43601</c:v>
                </c:pt>
                <c:pt idx="33">
                  <c:v>43602</c:v>
                </c:pt>
                <c:pt idx="34">
                  <c:v>43605</c:v>
                </c:pt>
                <c:pt idx="35">
                  <c:v>43606</c:v>
                </c:pt>
                <c:pt idx="36">
                  <c:v>43607</c:v>
                </c:pt>
                <c:pt idx="37">
                  <c:v>43608</c:v>
                </c:pt>
                <c:pt idx="38">
                  <c:v>43609</c:v>
                </c:pt>
                <c:pt idx="39">
                  <c:v>43613</c:v>
                </c:pt>
                <c:pt idx="40">
                  <c:v>43614</c:v>
                </c:pt>
                <c:pt idx="41">
                  <c:v>43615</c:v>
                </c:pt>
                <c:pt idx="42">
                  <c:v>43616</c:v>
                </c:pt>
                <c:pt idx="43">
                  <c:v>43619</c:v>
                </c:pt>
                <c:pt idx="44">
                  <c:v>43620</c:v>
                </c:pt>
                <c:pt idx="45">
                  <c:v>43621</c:v>
                </c:pt>
                <c:pt idx="46">
                  <c:v>43622</c:v>
                </c:pt>
                <c:pt idx="47">
                  <c:v>43623</c:v>
                </c:pt>
                <c:pt idx="48">
                  <c:v>43626</c:v>
                </c:pt>
                <c:pt idx="49">
                  <c:v>43627</c:v>
                </c:pt>
                <c:pt idx="50">
                  <c:v>43628</c:v>
                </c:pt>
                <c:pt idx="51">
                  <c:v>43629</c:v>
                </c:pt>
                <c:pt idx="52">
                  <c:v>43630</c:v>
                </c:pt>
                <c:pt idx="53">
                  <c:v>43633</c:v>
                </c:pt>
                <c:pt idx="54">
                  <c:v>43634</c:v>
                </c:pt>
                <c:pt idx="55">
                  <c:v>43635</c:v>
                </c:pt>
                <c:pt idx="56">
                  <c:v>43636</c:v>
                </c:pt>
                <c:pt idx="57">
                  <c:v>43637</c:v>
                </c:pt>
                <c:pt idx="58">
                  <c:v>43640</c:v>
                </c:pt>
                <c:pt idx="59">
                  <c:v>43641</c:v>
                </c:pt>
                <c:pt idx="60">
                  <c:v>43642</c:v>
                </c:pt>
                <c:pt idx="61">
                  <c:v>43643</c:v>
                </c:pt>
                <c:pt idx="62">
                  <c:v>43644</c:v>
                </c:pt>
              </c:numCache>
            </c:numRef>
          </c:cat>
          <c:val>
            <c:numRef>
              <c:f>'corr top 3'!$E$18:$E$79</c:f>
              <c:numCache>
                <c:formatCode>General</c:formatCode>
                <c:ptCount val="62"/>
                <c:pt idx="0">
                  <c:v>5.2022271159641057E-4</c:v>
                </c:pt>
                <c:pt idx="1">
                  <c:v>5.0103597159566519E-4</c:v>
                </c:pt>
                <c:pt idx="2">
                  <c:v>4.7115877301478603E-4</c:v>
                </c:pt>
                <c:pt idx="3">
                  <c:v>4.563411562753873E-4</c:v>
                </c:pt>
                <c:pt idx="4">
                  <c:v>4.3465858204995282E-4</c:v>
                </c:pt>
                <c:pt idx="5">
                  <c:v>4.1122385949143967E-4</c:v>
                </c:pt>
                <c:pt idx="6">
                  <c:v>3.9406676668243297E-4</c:v>
                </c:pt>
                <c:pt idx="7">
                  <c:v>3.7070153423845255E-4</c:v>
                </c:pt>
                <c:pt idx="8">
                  <c:v>3.9309982290600771E-4</c:v>
                </c:pt>
                <c:pt idx="9">
                  <c:v>3.7068648557984208E-4</c:v>
                </c:pt>
                <c:pt idx="10">
                  <c:v>4.2485897116912409E-4</c:v>
                </c:pt>
                <c:pt idx="11">
                  <c:v>4.3920492448286218E-4</c:v>
                </c:pt>
                <c:pt idx="12">
                  <c:v>4.2303303531654023E-4</c:v>
                </c:pt>
                <c:pt idx="13">
                  <c:v>4.202545203175686E-4</c:v>
                </c:pt>
                <c:pt idx="14">
                  <c:v>4.0220583621685682E-4</c:v>
                </c:pt>
                <c:pt idx="15">
                  <c:v>3.813313463435966E-4</c:v>
                </c:pt>
                <c:pt idx="16">
                  <c:v>3.7260080325383465E-4</c:v>
                </c:pt>
                <c:pt idx="17">
                  <c:v>3.6800246144897867E-4</c:v>
                </c:pt>
                <c:pt idx="18">
                  <c:v>3.4630677359127817E-4</c:v>
                </c:pt>
                <c:pt idx="19">
                  <c:v>3.4045665009774478E-4</c:v>
                </c:pt>
                <c:pt idx="20">
                  <c:v>3.2072138948490233E-4</c:v>
                </c:pt>
                <c:pt idx="21">
                  <c:v>3.4133167851439295E-4</c:v>
                </c:pt>
                <c:pt idx="22">
                  <c:v>3.9761337257667752E-4</c:v>
                </c:pt>
                <c:pt idx="23">
                  <c:v>3.8299023183112606E-4</c:v>
                </c:pt>
                <c:pt idx="24">
                  <c:v>4.3321820789751292E-4</c:v>
                </c:pt>
                <c:pt idx="25">
                  <c:v>4.0944710214636831E-4</c:v>
                </c:pt>
                <c:pt idx="26">
                  <c:v>3.8638564463319605E-4</c:v>
                </c:pt>
                <c:pt idx="27">
                  <c:v>3.7333719269721561E-4</c:v>
                </c:pt>
                <c:pt idx="28">
                  <c:v>6.8427964084538445E-4</c:v>
                </c:pt>
                <c:pt idx="29">
                  <c:v>6.6517907539648475E-4</c:v>
                </c:pt>
                <c:pt idx="30">
                  <c:v>6.2926361395951682E-4</c:v>
                </c:pt>
                <c:pt idx="31">
                  <c:v>8.2474700443859448E-4</c:v>
                </c:pt>
                <c:pt idx="32">
                  <c:v>9.2283912136384796E-4</c:v>
                </c:pt>
                <c:pt idx="33">
                  <c:v>9.1886932267099236E-4</c:v>
                </c:pt>
                <c:pt idx="34">
                  <c:v>9.0159570618165584E-4</c:v>
                </c:pt>
                <c:pt idx="35">
                  <c:v>8.655748108832345E-4</c:v>
                </c:pt>
                <c:pt idx="36">
                  <c:v>8.1372216341251791E-4</c:v>
                </c:pt>
                <c:pt idx="37">
                  <c:v>7.7932998522423319E-4</c:v>
                </c:pt>
                <c:pt idx="38">
                  <c:v>7.6188411429145499E-4</c:v>
                </c:pt>
                <c:pt idx="39">
                  <c:v>7.1978668323592469E-4</c:v>
                </c:pt>
                <c:pt idx="40">
                  <c:v>6.7753427877377266E-4</c:v>
                </c:pt>
                <c:pt idx="41">
                  <c:v>6.7235685178667519E-4</c:v>
                </c:pt>
                <c:pt idx="42">
                  <c:v>6.3314712121348567E-4</c:v>
                </c:pt>
                <c:pt idx="43">
                  <c:v>6.7460807196718334E-4</c:v>
                </c:pt>
                <c:pt idx="44">
                  <c:v>6.6051003846925437E-4</c:v>
                </c:pt>
                <c:pt idx="45">
                  <c:v>6.4835644212424953E-4</c:v>
                </c:pt>
                <c:pt idx="46">
                  <c:v>6.1584121788646256E-4</c:v>
                </c:pt>
                <c:pt idx="47">
                  <c:v>6.8070008962722666E-4</c:v>
                </c:pt>
                <c:pt idx="48">
                  <c:v>6.4825683504236831E-4</c:v>
                </c:pt>
                <c:pt idx="49">
                  <c:v>6.2851850240026809E-4</c:v>
                </c:pt>
                <c:pt idx="50">
                  <c:v>5.9616712484569377E-4</c:v>
                </c:pt>
                <c:pt idx="51">
                  <c:v>5.8776684335814231E-4</c:v>
                </c:pt>
                <c:pt idx="52">
                  <c:v>5.5722585736928164E-4</c:v>
                </c:pt>
                <c:pt idx="53">
                  <c:v>6.4145495906659477E-4</c:v>
                </c:pt>
                <c:pt idx="54">
                  <c:v>6.0334639812326097E-4</c:v>
                </c:pt>
                <c:pt idx="55">
                  <c:v>5.6815219318766665E-4</c:v>
                </c:pt>
                <c:pt idx="56">
                  <c:v>5.3810596671994887E-4</c:v>
                </c:pt>
                <c:pt idx="57">
                  <c:v>5.1082246286185092E-4</c:v>
                </c:pt>
                <c:pt idx="58">
                  <c:v>5.0705914959224769E-4</c:v>
                </c:pt>
                <c:pt idx="59">
                  <c:v>5.0122892871811472E-4</c:v>
                </c:pt>
                <c:pt idx="60">
                  <c:v>4.8382247505721065E-4</c:v>
                </c:pt>
                <c:pt idx="61">
                  <c:v>4.5582643762153026E-4</c:v>
                </c:pt>
              </c:numCache>
            </c:numRef>
          </c:val>
          <c:smooth val="0"/>
          <c:extLst>
            <c:ext xmlns:c16="http://schemas.microsoft.com/office/drawing/2014/chart" uri="{C3380CC4-5D6E-409C-BE32-E72D297353CC}">
              <c16:uniqueId val="{00000000-3D90-4A45-9994-7464E6EED359}"/>
            </c:ext>
          </c:extLst>
        </c:ser>
        <c:ser>
          <c:idx val="1"/>
          <c:order val="1"/>
          <c:tx>
            <c:strRef>
              <c:f>'corr top 3'!$F$17</c:f>
              <c:strCache>
                <c:ptCount val="1"/>
                <c:pt idx="0">
                  <c:v>SP500</c:v>
                </c:pt>
              </c:strCache>
            </c:strRef>
          </c:tx>
          <c:spPr>
            <a:ln w="28575" cap="rnd">
              <a:solidFill>
                <a:schemeClr val="accent3"/>
              </a:solidFill>
              <a:round/>
            </a:ln>
            <a:effectLst/>
          </c:spPr>
          <c:marker>
            <c:symbol val="none"/>
          </c:marker>
          <c:cat>
            <c:numRef>
              <c:f>'corr top 3'!$B$18:$B$80</c:f>
              <c:numCache>
                <c:formatCode>m/d/yyyy</c:formatCode>
                <c:ptCount val="63"/>
                <c:pt idx="0">
                  <c:v>43556</c:v>
                </c:pt>
                <c:pt idx="1">
                  <c:v>43557</c:v>
                </c:pt>
                <c:pt idx="2">
                  <c:v>43558</c:v>
                </c:pt>
                <c:pt idx="3">
                  <c:v>43559</c:v>
                </c:pt>
                <c:pt idx="4">
                  <c:v>43560</c:v>
                </c:pt>
                <c:pt idx="5">
                  <c:v>43563</c:v>
                </c:pt>
                <c:pt idx="6">
                  <c:v>43564</c:v>
                </c:pt>
                <c:pt idx="7">
                  <c:v>43565</c:v>
                </c:pt>
                <c:pt idx="8">
                  <c:v>43566</c:v>
                </c:pt>
                <c:pt idx="9">
                  <c:v>43567</c:v>
                </c:pt>
                <c:pt idx="10">
                  <c:v>43570</c:v>
                </c:pt>
                <c:pt idx="11">
                  <c:v>43571</c:v>
                </c:pt>
                <c:pt idx="12">
                  <c:v>43572</c:v>
                </c:pt>
                <c:pt idx="13">
                  <c:v>43573</c:v>
                </c:pt>
                <c:pt idx="14">
                  <c:v>43577</c:v>
                </c:pt>
                <c:pt idx="15">
                  <c:v>43578</c:v>
                </c:pt>
                <c:pt idx="16">
                  <c:v>43579</c:v>
                </c:pt>
                <c:pt idx="17">
                  <c:v>43580</c:v>
                </c:pt>
                <c:pt idx="18">
                  <c:v>43581</c:v>
                </c:pt>
                <c:pt idx="19">
                  <c:v>43584</c:v>
                </c:pt>
                <c:pt idx="20">
                  <c:v>43585</c:v>
                </c:pt>
                <c:pt idx="21">
                  <c:v>43586</c:v>
                </c:pt>
                <c:pt idx="22">
                  <c:v>43587</c:v>
                </c:pt>
                <c:pt idx="23">
                  <c:v>43588</c:v>
                </c:pt>
                <c:pt idx="24">
                  <c:v>43591</c:v>
                </c:pt>
                <c:pt idx="25">
                  <c:v>43592</c:v>
                </c:pt>
                <c:pt idx="26">
                  <c:v>43593</c:v>
                </c:pt>
                <c:pt idx="27">
                  <c:v>43594</c:v>
                </c:pt>
                <c:pt idx="28">
                  <c:v>43595</c:v>
                </c:pt>
                <c:pt idx="29">
                  <c:v>43598</c:v>
                </c:pt>
                <c:pt idx="30">
                  <c:v>43599</c:v>
                </c:pt>
                <c:pt idx="31">
                  <c:v>43600</c:v>
                </c:pt>
                <c:pt idx="32">
                  <c:v>43601</c:v>
                </c:pt>
                <c:pt idx="33">
                  <c:v>43602</c:v>
                </c:pt>
                <c:pt idx="34">
                  <c:v>43605</c:v>
                </c:pt>
                <c:pt idx="35">
                  <c:v>43606</c:v>
                </c:pt>
                <c:pt idx="36">
                  <c:v>43607</c:v>
                </c:pt>
                <c:pt idx="37">
                  <c:v>43608</c:v>
                </c:pt>
                <c:pt idx="38">
                  <c:v>43609</c:v>
                </c:pt>
                <c:pt idx="39">
                  <c:v>43613</c:v>
                </c:pt>
                <c:pt idx="40">
                  <c:v>43614</c:v>
                </c:pt>
                <c:pt idx="41">
                  <c:v>43615</c:v>
                </c:pt>
                <c:pt idx="42">
                  <c:v>43616</c:v>
                </c:pt>
                <c:pt idx="43">
                  <c:v>43619</c:v>
                </c:pt>
                <c:pt idx="44">
                  <c:v>43620</c:v>
                </c:pt>
                <c:pt idx="45">
                  <c:v>43621</c:v>
                </c:pt>
                <c:pt idx="46">
                  <c:v>43622</c:v>
                </c:pt>
                <c:pt idx="47">
                  <c:v>43623</c:v>
                </c:pt>
                <c:pt idx="48">
                  <c:v>43626</c:v>
                </c:pt>
                <c:pt idx="49">
                  <c:v>43627</c:v>
                </c:pt>
                <c:pt idx="50">
                  <c:v>43628</c:v>
                </c:pt>
                <c:pt idx="51">
                  <c:v>43629</c:v>
                </c:pt>
                <c:pt idx="52">
                  <c:v>43630</c:v>
                </c:pt>
                <c:pt idx="53">
                  <c:v>43633</c:v>
                </c:pt>
                <c:pt idx="54">
                  <c:v>43634</c:v>
                </c:pt>
                <c:pt idx="55">
                  <c:v>43635</c:v>
                </c:pt>
                <c:pt idx="56">
                  <c:v>43636</c:v>
                </c:pt>
                <c:pt idx="57">
                  <c:v>43637</c:v>
                </c:pt>
                <c:pt idx="58">
                  <c:v>43640</c:v>
                </c:pt>
                <c:pt idx="59">
                  <c:v>43641</c:v>
                </c:pt>
                <c:pt idx="60">
                  <c:v>43642</c:v>
                </c:pt>
                <c:pt idx="61">
                  <c:v>43643</c:v>
                </c:pt>
                <c:pt idx="62">
                  <c:v>43644</c:v>
                </c:pt>
              </c:numCache>
            </c:numRef>
          </c:cat>
          <c:val>
            <c:numRef>
              <c:f>'corr top 3'!$F$18:$F$79</c:f>
              <c:numCache>
                <c:formatCode>General</c:formatCode>
                <c:ptCount val="62"/>
                <c:pt idx="0">
                  <c:v>4.9638522359511814E-5</c:v>
                </c:pt>
                <c:pt idx="1">
                  <c:v>4.666022930016952E-5</c:v>
                </c:pt>
                <c:pt idx="2">
                  <c:v>4.4137546925925943E-5</c:v>
                </c:pt>
                <c:pt idx="3">
                  <c:v>4.1750036382013537E-5</c:v>
                </c:pt>
                <c:pt idx="4">
                  <c:v>4.0534824601888327E-5</c:v>
                </c:pt>
                <c:pt idx="5">
                  <c:v>3.8168565497641868E-5</c:v>
                </c:pt>
                <c:pt idx="6">
                  <c:v>3.8087321021305685E-5</c:v>
                </c:pt>
                <c:pt idx="7">
                  <c:v>3.6527817231030628E-5</c:v>
                </c:pt>
                <c:pt idx="8">
                  <c:v>3.4336235398594847E-5</c:v>
                </c:pt>
                <c:pt idx="9">
                  <c:v>3.4897051333645344E-5</c:v>
                </c:pt>
                <c:pt idx="10">
                  <c:v>3.2826994582516958E-5</c:v>
                </c:pt>
                <c:pt idx="11">
                  <c:v>3.0872941653310758E-5</c:v>
                </c:pt>
                <c:pt idx="12">
                  <c:v>2.9330778410393043E-5</c:v>
                </c:pt>
                <c:pt idx="13">
                  <c:v>2.7720543643253196E-5</c:v>
                </c:pt>
                <c:pt idx="14">
                  <c:v>2.6118761822175317E-5</c:v>
                </c:pt>
                <c:pt idx="15">
                  <c:v>2.9241651322269518E-5</c:v>
                </c:pt>
                <c:pt idx="16">
                  <c:v>2.7775381823928694E-5</c:v>
                </c:pt>
                <c:pt idx="17">
                  <c:v>2.6117027405987484E-5</c:v>
                </c:pt>
                <c:pt idx="18">
                  <c:v>2.5867123520182568E-5</c:v>
                </c:pt>
                <c:pt idx="19">
                  <c:v>2.4383985673985656E-5</c:v>
                </c:pt>
                <c:pt idx="20">
                  <c:v>2.2975258199735816E-5</c:v>
                </c:pt>
                <c:pt idx="21">
                  <c:v>2.4973689867104316E-5</c:v>
                </c:pt>
                <c:pt idx="22">
                  <c:v>2.3745947332057143E-5</c:v>
                </c:pt>
                <c:pt idx="23">
                  <c:v>2.7894976236925233E-5</c:v>
                </c:pt>
                <c:pt idx="24">
                  <c:v>2.7420661936938102E-5</c:v>
                </c:pt>
                <c:pt idx="25">
                  <c:v>4.2133500204164179E-5</c:v>
                </c:pt>
                <c:pt idx="26">
                  <c:v>3.976013362121629E-5</c:v>
                </c:pt>
                <c:pt idx="27">
                  <c:v>3.7922266103242042E-5</c:v>
                </c:pt>
                <c:pt idx="28">
                  <c:v>3.6477366739321064E-5</c:v>
                </c:pt>
                <c:pt idx="29">
                  <c:v>6.9225752029875752E-5</c:v>
                </c:pt>
                <c:pt idx="30">
                  <c:v>6.8927528950440617E-5</c:v>
                </c:pt>
                <c:pt idx="31">
                  <c:v>6.6837495051397713E-5</c:v>
                </c:pt>
                <c:pt idx="32">
                  <c:v>6.7574813167625792E-5</c:v>
                </c:pt>
                <c:pt idx="33">
                  <c:v>6.5564792001733332E-5</c:v>
                </c:pt>
                <c:pt idx="34">
                  <c:v>6.4364150665561837E-5</c:v>
                </c:pt>
                <c:pt idx="35">
                  <c:v>6.4833054986679117E-5</c:v>
                </c:pt>
                <c:pt idx="36">
                  <c:v>6.1421704426297926E-5</c:v>
                </c:pt>
                <c:pt idx="37">
                  <c:v>6.6253220644974707E-5</c:v>
                </c:pt>
                <c:pt idx="38">
                  <c:v>6.2387954762328914E-5</c:v>
                </c:pt>
                <c:pt idx="39">
                  <c:v>6.2853795304876957E-5</c:v>
                </c:pt>
                <c:pt idx="40">
                  <c:v>6.1949039434599181E-5</c:v>
                </c:pt>
                <c:pt idx="41">
                  <c:v>5.8496311918493154E-5</c:v>
                </c:pt>
                <c:pt idx="42">
                  <c:v>6.5433604549639782E-5</c:v>
                </c:pt>
                <c:pt idx="43">
                  <c:v>6.1966381586040444E-5</c:v>
                </c:pt>
                <c:pt idx="44">
                  <c:v>8.5809189785014694E-5</c:v>
                </c:pt>
                <c:pt idx="45">
                  <c:v>8.465759052107266E-5</c:v>
                </c:pt>
                <c:pt idx="46">
                  <c:v>8.1836860603892478E-5</c:v>
                </c:pt>
                <c:pt idx="47">
                  <c:v>8.3538748242385232E-5</c:v>
                </c:pt>
                <c:pt idx="48">
                  <c:v>7.9829384101243701E-5</c:v>
                </c:pt>
                <c:pt idx="49">
                  <c:v>7.5046966014790959E-5</c:v>
                </c:pt>
                <c:pt idx="50">
                  <c:v>7.0793251794532732E-5</c:v>
                </c:pt>
                <c:pt idx="51">
                  <c:v>6.755296905243425E-5</c:v>
                </c:pt>
                <c:pt idx="52">
                  <c:v>6.3655609205835246E-5</c:v>
                </c:pt>
                <c:pt idx="53">
                  <c:v>5.9888362075409429E-5</c:v>
                </c:pt>
                <c:pt idx="54">
                  <c:v>6.1960731914699254E-5</c:v>
                </c:pt>
                <c:pt idx="55">
                  <c:v>5.8777760091414881E-5</c:v>
                </c:pt>
                <c:pt idx="56">
                  <c:v>6.0634432138206955E-5</c:v>
                </c:pt>
                <c:pt idx="57">
                  <c:v>5.7091504747548587E-5</c:v>
                </c:pt>
                <c:pt idx="58">
                  <c:v>5.3845980399898604E-5</c:v>
                </c:pt>
                <c:pt idx="59">
                  <c:v>5.6026115385700278E-5</c:v>
                </c:pt>
                <c:pt idx="60">
                  <c:v>5.2755904037939539E-5</c:v>
                </c:pt>
                <c:pt idx="61">
                  <c:v>5.0467550141329671E-5</c:v>
                </c:pt>
              </c:numCache>
            </c:numRef>
          </c:val>
          <c:smooth val="0"/>
          <c:extLst>
            <c:ext xmlns:c16="http://schemas.microsoft.com/office/drawing/2014/chart" uri="{C3380CC4-5D6E-409C-BE32-E72D297353CC}">
              <c16:uniqueId val="{00000001-3D90-4A45-9994-7464E6EED359}"/>
            </c:ext>
          </c:extLst>
        </c:ser>
        <c:dLbls>
          <c:showLegendKey val="0"/>
          <c:showVal val="0"/>
          <c:showCatName val="0"/>
          <c:showSerName val="0"/>
          <c:showPercent val="0"/>
          <c:showBubbleSize val="0"/>
        </c:dLbls>
        <c:smooth val="0"/>
        <c:axId val="1159308480"/>
        <c:axId val="1250545840"/>
      </c:lineChart>
      <c:dateAx>
        <c:axId val="1159308480"/>
        <c:scaling>
          <c:orientation val="minMax"/>
        </c:scaling>
        <c:delete val="0"/>
        <c:axPos val="b"/>
        <c:numFmt formatCode="dd/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545840"/>
        <c:crosses val="autoZero"/>
        <c:auto val="1"/>
        <c:lblOffset val="100"/>
        <c:baseTimeUnit val="days"/>
        <c:majorUnit val="15"/>
        <c:majorTimeUnit val="days"/>
      </c:dateAx>
      <c:valAx>
        <c:axId val="12505458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EWMA</a:t>
                </a:r>
                <a:r>
                  <a:rPr lang="en-CA" baseline="0"/>
                  <a:t> Variance</a:t>
                </a: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9308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'corr top 3'!$C$17</c:f>
          <c:strCache>
            <c:ptCount val="1"/>
            <c:pt idx="0">
              <c:v>SWKS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'corr top 3'!$C$17</c:f>
              <c:strCache>
                <c:ptCount val="1"/>
                <c:pt idx="0">
                  <c:v>SWKS</c:v>
                </c:pt>
              </c:strCache>
            </c:strRef>
          </c:tx>
          <c:spPr>
            <a:ln w="28575" cap="rnd">
              <a:solidFill>
                <a:schemeClr val="accent1"/>
              </a:solidFill>
              <a:round/>
            </a:ln>
            <a:effectLst/>
          </c:spPr>
          <c:marker>
            <c:symbol val="none"/>
          </c:marker>
          <c:cat>
            <c:numRef>
              <c:f>'corr top 3'!$B$18:$B$80</c:f>
              <c:numCache>
                <c:formatCode>m/d/yyyy</c:formatCode>
                <c:ptCount val="63"/>
                <c:pt idx="0">
                  <c:v>43556</c:v>
                </c:pt>
                <c:pt idx="1">
                  <c:v>43557</c:v>
                </c:pt>
                <c:pt idx="2">
                  <c:v>43558</c:v>
                </c:pt>
                <c:pt idx="3">
                  <c:v>43559</c:v>
                </c:pt>
                <c:pt idx="4">
                  <c:v>43560</c:v>
                </c:pt>
                <c:pt idx="5">
                  <c:v>43563</c:v>
                </c:pt>
                <c:pt idx="6">
                  <c:v>43564</c:v>
                </c:pt>
                <c:pt idx="7">
                  <c:v>43565</c:v>
                </c:pt>
                <c:pt idx="8">
                  <c:v>43566</c:v>
                </c:pt>
                <c:pt idx="9">
                  <c:v>43567</c:v>
                </c:pt>
                <c:pt idx="10">
                  <c:v>43570</c:v>
                </c:pt>
                <c:pt idx="11">
                  <c:v>43571</c:v>
                </c:pt>
                <c:pt idx="12">
                  <c:v>43572</c:v>
                </c:pt>
                <c:pt idx="13">
                  <c:v>43573</c:v>
                </c:pt>
                <c:pt idx="14">
                  <c:v>43577</c:v>
                </c:pt>
                <c:pt idx="15">
                  <c:v>43578</c:v>
                </c:pt>
                <c:pt idx="16">
                  <c:v>43579</c:v>
                </c:pt>
                <c:pt idx="17">
                  <c:v>43580</c:v>
                </c:pt>
                <c:pt idx="18">
                  <c:v>43581</c:v>
                </c:pt>
                <c:pt idx="19">
                  <c:v>43584</c:v>
                </c:pt>
                <c:pt idx="20">
                  <c:v>43585</c:v>
                </c:pt>
                <c:pt idx="21">
                  <c:v>43586</c:v>
                </c:pt>
                <c:pt idx="22">
                  <c:v>43587</c:v>
                </c:pt>
                <c:pt idx="23">
                  <c:v>43588</c:v>
                </c:pt>
                <c:pt idx="24">
                  <c:v>43591</c:v>
                </c:pt>
                <c:pt idx="25">
                  <c:v>43592</c:v>
                </c:pt>
                <c:pt idx="26">
                  <c:v>43593</c:v>
                </c:pt>
                <c:pt idx="27">
                  <c:v>43594</c:v>
                </c:pt>
                <c:pt idx="28">
                  <c:v>43595</c:v>
                </c:pt>
                <c:pt idx="29">
                  <c:v>43598</c:v>
                </c:pt>
                <c:pt idx="30">
                  <c:v>43599</c:v>
                </c:pt>
                <c:pt idx="31">
                  <c:v>43600</c:v>
                </c:pt>
                <c:pt idx="32">
                  <c:v>43601</c:v>
                </c:pt>
                <c:pt idx="33">
                  <c:v>43602</c:v>
                </c:pt>
                <c:pt idx="34">
                  <c:v>43605</c:v>
                </c:pt>
                <c:pt idx="35">
                  <c:v>43606</c:v>
                </c:pt>
                <c:pt idx="36">
                  <c:v>43607</c:v>
                </c:pt>
                <c:pt idx="37">
                  <c:v>43608</c:v>
                </c:pt>
                <c:pt idx="38">
                  <c:v>43609</c:v>
                </c:pt>
                <c:pt idx="39">
                  <c:v>43613</c:v>
                </c:pt>
                <c:pt idx="40">
                  <c:v>43614</c:v>
                </c:pt>
                <c:pt idx="41">
                  <c:v>43615</c:v>
                </c:pt>
                <c:pt idx="42">
                  <c:v>43616</c:v>
                </c:pt>
                <c:pt idx="43">
                  <c:v>43619</c:v>
                </c:pt>
                <c:pt idx="44">
                  <c:v>43620</c:v>
                </c:pt>
                <c:pt idx="45">
                  <c:v>43621</c:v>
                </c:pt>
                <c:pt idx="46">
                  <c:v>43622</c:v>
                </c:pt>
                <c:pt idx="47">
                  <c:v>43623</c:v>
                </c:pt>
                <c:pt idx="48">
                  <c:v>43626</c:v>
                </c:pt>
                <c:pt idx="49">
                  <c:v>43627</c:v>
                </c:pt>
                <c:pt idx="50">
                  <c:v>43628</c:v>
                </c:pt>
                <c:pt idx="51">
                  <c:v>43629</c:v>
                </c:pt>
                <c:pt idx="52">
                  <c:v>43630</c:v>
                </c:pt>
                <c:pt idx="53">
                  <c:v>43633</c:v>
                </c:pt>
                <c:pt idx="54">
                  <c:v>43634</c:v>
                </c:pt>
                <c:pt idx="55">
                  <c:v>43635</c:v>
                </c:pt>
                <c:pt idx="56">
                  <c:v>43636</c:v>
                </c:pt>
                <c:pt idx="57">
                  <c:v>43637</c:v>
                </c:pt>
                <c:pt idx="58">
                  <c:v>43640</c:v>
                </c:pt>
                <c:pt idx="59">
                  <c:v>43641</c:v>
                </c:pt>
                <c:pt idx="60">
                  <c:v>43642</c:v>
                </c:pt>
                <c:pt idx="61">
                  <c:v>43643</c:v>
                </c:pt>
                <c:pt idx="62">
                  <c:v>43644</c:v>
                </c:pt>
              </c:numCache>
            </c:numRef>
          </c:cat>
          <c:val>
            <c:numRef>
              <c:f>'corr top 3'!$C$18:$C$80</c:f>
              <c:numCache>
                <c:formatCode>General</c:formatCode>
                <c:ptCount val="63"/>
                <c:pt idx="0">
                  <c:v>0</c:v>
                </c:pt>
                <c:pt idx="1">
                  <c:v>3.577439942086702E-3</c:v>
                </c:pt>
                <c:pt idx="2">
                  <c:v>1.7835950956766267E-2</c:v>
                </c:pt>
                <c:pt idx="3">
                  <c:v>1.9593244287106959E-2</c:v>
                </c:pt>
                <c:pt idx="4">
                  <c:v>3.4679164430468035E-2</c:v>
                </c:pt>
                <c:pt idx="5">
                  <c:v>4.4471796076122727E-2</c:v>
                </c:pt>
                <c:pt idx="6">
                  <c:v>3.785451983169863E-2</c:v>
                </c:pt>
                <c:pt idx="7">
                  <c:v>4.9109901783877419E-2</c:v>
                </c:pt>
                <c:pt idx="8">
                  <c:v>5.1267737167546512E-2</c:v>
                </c:pt>
                <c:pt idx="9">
                  <c:v>7.8919625553246053E-2</c:v>
                </c:pt>
                <c:pt idx="10">
                  <c:v>7.4508500913379017E-2</c:v>
                </c:pt>
                <c:pt idx="11">
                  <c:v>0.11083991439265906</c:v>
                </c:pt>
                <c:pt idx="12">
                  <c:v>8.5401674123277149E-2</c:v>
                </c:pt>
                <c:pt idx="13">
                  <c:v>7.2460267957356606E-2</c:v>
                </c:pt>
                <c:pt idx="14">
                  <c:v>5.3238026588591669E-2</c:v>
                </c:pt>
                <c:pt idx="15">
                  <c:v>6.4226969861341354E-2</c:v>
                </c:pt>
                <c:pt idx="16">
                  <c:v>7.1622880888053686E-2</c:v>
                </c:pt>
                <c:pt idx="17">
                  <c:v>5.6383684181306459E-2</c:v>
                </c:pt>
                <c:pt idx="18">
                  <c:v>3.9327280553131727E-2</c:v>
                </c:pt>
                <c:pt idx="19">
                  <c:v>3.6799145312922277E-2</c:v>
                </c:pt>
                <c:pt idx="20">
                  <c:v>5.2697749140726002E-2</c:v>
                </c:pt>
                <c:pt idx="21">
                  <c:v>5.6099939236892049E-2</c:v>
                </c:pt>
                <c:pt idx="22">
                  <c:v>8.2207510296253061E-2</c:v>
                </c:pt>
                <c:pt idx="23">
                  <c:v>4.7071490213154821E-2</c:v>
                </c:pt>
                <c:pt idx="24">
                  <c:v>3.47427036253386E-2</c:v>
                </c:pt>
                <c:pt idx="25">
                  <c:v>4.1546213460941228E-4</c:v>
                </c:pt>
                <c:pt idx="26">
                  <c:v>6.5195000235437339E-3</c:v>
                </c:pt>
                <c:pt idx="27">
                  <c:v>1.5230841420718066E-3</c:v>
                </c:pt>
                <c:pt idx="28">
                  <c:v>-1.1389418447375621E-2</c:v>
                </c:pt>
                <c:pt idx="29">
                  <c:v>-8.3215957184917255E-2</c:v>
                </c:pt>
                <c:pt idx="30">
                  <c:v>-6.3902339626519589E-2</c:v>
                </c:pt>
                <c:pt idx="31">
                  <c:v>-5.5708804644496568E-2</c:v>
                </c:pt>
                <c:pt idx="32">
                  <c:v>-0.11615329446115008</c:v>
                </c:pt>
                <c:pt idx="33">
                  <c:v>-0.16453807962584666</c:v>
                </c:pt>
                <c:pt idx="34">
                  <c:v>-0.19338291508109418</c:v>
                </c:pt>
                <c:pt idx="35">
                  <c:v>-0.16794553897279774</c:v>
                </c:pt>
                <c:pt idx="36">
                  <c:v>-0.18515226444474275</c:v>
                </c:pt>
                <c:pt idx="37">
                  <c:v>-0.18631949524183611</c:v>
                </c:pt>
                <c:pt idx="38">
                  <c:v>-0.17068993030421464</c:v>
                </c:pt>
                <c:pt idx="39">
                  <c:v>-0.19255095463703542</c:v>
                </c:pt>
                <c:pt idx="40">
                  <c:v>-0.18475799794810599</c:v>
                </c:pt>
                <c:pt idx="41">
                  <c:v>-0.18869736176574003</c:v>
                </c:pt>
                <c:pt idx="42">
                  <c:v>-0.21271962735921879</c:v>
                </c:pt>
                <c:pt idx="43">
                  <c:v>-0.20836721833840055</c:v>
                </c:pt>
                <c:pt idx="44">
                  <c:v>-0.17130798232347855</c:v>
                </c:pt>
                <c:pt idx="45">
                  <c:v>-0.19205730449208602</c:v>
                </c:pt>
                <c:pt idx="46">
                  <c:v>-0.17042691865291004</c:v>
                </c:pt>
                <c:pt idx="47">
                  <c:v>-0.16005673285426403</c:v>
                </c:pt>
                <c:pt idx="48">
                  <c:v>-0.1180040469541267</c:v>
                </c:pt>
                <c:pt idx="49">
                  <c:v>-0.10610250080086969</c:v>
                </c:pt>
                <c:pt idx="50">
                  <c:v>-0.12381234238921845</c:v>
                </c:pt>
                <c:pt idx="51">
                  <c:v>-0.1143161414256183</c:v>
                </c:pt>
                <c:pt idx="52">
                  <c:v>-0.13544763484433653</c:v>
                </c:pt>
                <c:pt idx="53">
                  <c:v>-0.1265340001192794</c:v>
                </c:pt>
                <c:pt idx="54">
                  <c:v>-8.1255163710633349E-2</c:v>
                </c:pt>
                <c:pt idx="55">
                  <c:v>-8.376443467590966E-2</c:v>
                </c:pt>
                <c:pt idx="56">
                  <c:v>-7.966014493535245E-2</c:v>
                </c:pt>
                <c:pt idx="57">
                  <c:v>-8.7835184923487519E-2</c:v>
                </c:pt>
                <c:pt idx="58">
                  <c:v>-7.866205289973216E-2</c:v>
                </c:pt>
                <c:pt idx="59">
                  <c:v>-9.9607961425833724E-2</c:v>
                </c:pt>
                <c:pt idx="60">
                  <c:v>-7.9155916215930433E-2</c:v>
                </c:pt>
                <c:pt idx="61">
                  <c:v>-6.4519826308963801E-2</c:v>
                </c:pt>
                <c:pt idx="62">
                  <c:v>-6.0361281637415609E-2</c:v>
                </c:pt>
              </c:numCache>
            </c:numRef>
          </c:val>
          <c:smooth val="0"/>
          <c:extLst>
            <c:ext xmlns:c16="http://schemas.microsoft.com/office/drawing/2014/chart" uri="{C3380CC4-5D6E-409C-BE32-E72D297353CC}">
              <c16:uniqueId val="{00000000-86A9-482D-B6CA-78F315078461}"/>
            </c:ext>
          </c:extLst>
        </c:ser>
        <c:ser>
          <c:idx val="1"/>
          <c:order val="1"/>
          <c:tx>
            <c:strRef>
              <c:f>'corr top 3'!$D$17</c:f>
              <c:strCache>
                <c:ptCount val="1"/>
                <c:pt idx="0">
                  <c:v>SP500</c:v>
                </c:pt>
              </c:strCache>
            </c:strRef>
          </c:tx>
          <c:spPr>
            <a:ln w="28575" cap="rnd">
              <a:solidFill>
                <a:schemeClr val="accent2"/>
              </a:solidFill>
              <a:round/>
            </a:ln>
            <a:effectLst/>
          </c:spPr>
          <c:marker>
            <c:symbol val="none"/>
          </c:marker>
          <c:cat>
            <c:numRef>
              <c:f>'corr top 3'!$B$18:$B$80</c:f>
              <c:numCache>
                <c:formatCode>m/d/yyyy</c:formatCode>
                <c:ptCount val="63"/>
                <c:pt idx="0">
                  <c:v>43556</c:v>
                </c:pt>
                <c:pt idx="1">
                  <c:v>43557</c:v>
                </c:pt>
                <c:pt idx="2">
                  <c:v>43558</c:v>
                </c:pt>
                <c:pt idx="3">
                  <c:v>43559</c:v>
                </c:pt>
                <c:pt idx="4">
                  <c:v>43560</c:v>
                </c:pt>
                <c:pt idx="5">
                  <c:v>43563</c:v>
                </c:pt>
                <c:pt idx="6">
                  <c:v>43564</c:v>
                </c:pt>
                <c:pt idx="7">
                  <c:v>43565</c:v>
                </c:pt>
                <c:pt idx="8">
                  <c:v>43566</c:v>
                </c:pt>
                <c:pt idx="9">
                  <c:v>43567</c:v>
                </c:pt>
                <c:pt idx="10">
                  <c:v>43570</c:v>
                </c:pt>
                <c:pt idx="11">
                  <c:v>43571</c:v>
                </c:pt>
                <c:pt idx="12">
                  <c:v>43572</c:v>
                </c:pt>
                <c:pt idx="13">
                  <c:v>43573</c:v>
                </c:pt>
                <c:pt idx="14">
                  <c:v>43577</c:v>
                </c:pt>
                <c:pt idx="15">
                  <c:v>43578</c:v>
                </c:pt>
                <c:pt idx="16">
                  <c:v>43579</c:v>
                </c:pt>
                <c:pt idx="17">
                  <c:v>43580</c:v>
                </c:pt>
                <c:pt idx="18">
                  <c:v>43581</c:v>
                </c:pt>
                <c:pt idx="19">
                  <c:v>43584</c:v>
                </c:pt>
                <c:pt idx="20">
                  <c:v>43585</c:v>
                </c:pt>
                <c:pt idx="21">
                  <c:v>43586</c:v>
                </c:pt>
                <c:pt idx="22">
                  <c:v>43587</c:v>
                </c:pt>
                <c:pt idx="23">
                  <c:v>43588</c:v>
                </c:pt>
                <c:pt idx="24">
                  <c:v>43591</c:v>
                </c:pt>
                <c:pt idx="25">
                  <c:v>43592</c:v>
                </c:pt>
                <c:pt idx="26">
                  <c:v>43593</c:v>
                </c:pt>
                <c:pt idx="27">
                  <c:v>43594</c:v>
                </c:pt>
                <c:pt idx="28">
                  <c:v>43595</c:v>
                </c:pt>
                <c:pt idx="29">
                  <c:v>43598</c:v>
                </c:pt>
                <c:pt idx="30">
                  <c:v>43599</c:v>
                </c:pt>
                <c:pt idx="31">
                  <c:v>43600</c:v>
                </c:pt>
                <c:pt idx="32">
                  <c:v>43601</c:v>
                </c:pt>
                <c:pt idx="33">
                  <c:v>43602</c:v>
                </c:pt>
                <c:pt idx="34">
                  <c:v>43605</c:v>
                </c:pt>
                <c:pt idx="35">
                  <c:v>43606</c:v>
                </c:pt>
                <c:pt idx="36">
                  <c:v>43607</c:v>
                </c:pt>
                <c:pt idx="37">
                  <c:v>43608</c:v>
                </c:pt>
                <c:pt idx="38">
                  <c:v>43609</c:v>
                </c:pt>
                <c:pt idx="39">
                  <c:v>43613</c:v>
                </c:pt>
                <c:pt idx="40">
                  <c:v>43614</c:v>
                </c:pt>
                <c:pt idx="41">
                  <c:v>43615</c:v>
                </c:pt>
                <c:pt idx="42">
                  <c:v>43616</c:v>
                </c:pt>
                <c:pt idx="43">
                  <c:v>43619</c:v>
                </c:pt>
                <c:pt idx="44">
                  <c:v>43620</c:v>
                </c:pt>
                <c:pt idx="45">
                  <c:v>43621</c:v>
                </c:pt>
                <c:pt idx="46">
                  <c:v>43622</c:v>
                </c:pt>
                <c:pt idx="47">
                  <c:v>43623</c:v>
                </c:pt>
                <c:pt idx="48">
                  <c:v>43626</c:v>
                </c:pt>
                <c:pt idx="49">
                  <c:v>43627</c:v>
                </c:pt>
                <c:pt idx="50">
                  <c:v>43628</c:v>
                </c:pt>
                <c:pt idx="51">
                  <c:v>43629</c:v>
                </c:pt>
                <c:pt idx="52">
                  <c:v>43630</c:v>
                </c:pt>
                <c:pt idx="53">
                  <c:v>43633</c:v>
                </c:pt>
                <c:pt idx="54">
                  <c:v>43634</c:v>
                </c:pt>
                <c:pt idx="55">
                  <c:v>43635</c:v>
                </c:pt>
                <c:pt idx="56">
                  <c:v>43636</c:v>
                </c:pt>
                <c:pt idx="57">
                  <c:v>43637</c:v>
                </c:pt>
                <c:pt idx="58">
                  <c:v>43640</c:v>
                </c:pt>
                <c:pt idx="59">
                  <c:v>43641</c:v>
                </c:pt>
                <c:pt idx="60">
                  <c:v>43642</c:v>
                </c:pt>
                <c:pt idx="61">
                  <c:v>43643</c:v>
                </c:pt>
                <c:pt idx="62">
                  <c:v>43644</c:v>
                </c:pt>
              </c:numCache>
            </c:numRef>
          </c:cat>
          <c:val>
            <c:numRef>
              <c:f>'corr top 3'!$D$18:$D$80</c:f>
              <c:numCache>
                <c:formatCode>General</c:formatCode>
                <c:ptCount val="63"/>
                <c:pt idx="0">
                  <c:v>0</c:v>
                </c:pt>
                <c:pt idx="1">
                  <c:v>1.7455767155283297E-5</c:v>
                </c:pt>
                <c:pt idx="2">
                  <c:v>2.1483768437535744E-3</c:v>
                </c:pt>
                <c:pt idx="3">
                  <c:v>2.0846353463821465E-3</c:v>
                </c:pt>
                <c:pt idx="4">
                  <c:v>4.636432541648805E-3</c:v>
                </c:pt>
                <c:pt idx="5">
                  <c:v>1.0474601970706932E-3</c:v>
                </c:pt>
                <c:pt idx="6">
                  <c:v>-6.0674946140922836E-3</c:v>
                </c:pt>
                <c:pt idx="7">
                  <c:v>3.4778716456171921E-3</c:v>
                </c:pt>
                <c:pt idx="8">
                  <c:v>3.8122920939631655E-5</c:v>
                </c:pt>
                <c:pt idx="9">
                  <c:v>6.6093242959803788E-3</c:v>
                </c:pt>
                <c:pt idx="10">
                  <c:v>-6.2936911387956318E-4</c:v>
                </c:pt>
                <c:pt idx="11">
                  <c:v>5.0935818675434952E-4</c:v>
                </c:pt>
                <c:pt idx="12">
                  <c:v>-2.27381198387544E-3</c:v>
                </c:pt>
                <c:pt idx="13">
                  <c:v>1.5790922365066518E-3</c:v>
                </c:pt>
                <c:pt idx="14">
                  <c:v>1.0120177659616036E-3</c:v>
                </c:pt>
                <c:pt idx="15">
                  <c:v>8.8412058089990531E-3</c:v>
                </c:pt>
                <c:pt idx="16">
                  <c:v>-2.1917632969649103E-3</c:v>
                </c:pt>
                <c:pt idx="17">
                  <c:v>-3.6897361004351037E-4</c:v>
                </c:pt>
                <c:pt idx="18">
                  <c:v>4.685292161922483E-3</c:v>
                </c:pt>
                <c:pt idx="19">
                  <c:v>1.0715220095269817E-3</c:v>
                </c:pt>
                <c:pt idx="20">
                  <c:v>9.5141706758306022E-4</c:v>
                </c:pt>
                <c:pt idx="21">
                  <c:v>-7.5021631984300008E-3</c:v>
                </c:pt>
                <c:pt idx="22">
                  <c:v>-2.1239854714627526E-3</c:v>
                </c:pt>
                <c:pt idx="23">
                  <c:v>9.6382793630325203E-3</c:v>
                </c:pt>
                <c:pt idx="24">
                  <c:v>-4.4709884705517178E-3</c:v>
                </c:pt>
                <c:pt idx="25">
                  <c:v>-1.6511651433377961E-2</c:v>
                </c:pt>
                <c:pt idx="26">
                  <c:v>-1.6054253294270904E-3</c:v>
                </c:pt>
                <c:pt idx="27">
                  <c:v>-3.0214248826746504E-3</c:v>
                </c:pt>
                <c:pt idx="28">
                  <c:v>3.7202970362448795E-3</c:v>
                </c:pt>
                <c:pt idx="29">
                  <c:v>-2.4130557147495901E-2</c:v>
                </c:pt>
                <c:pt idx="30">
                  <c:v>8.0159445714540478E-3</c:v>
                </c:pt>
                <c:pt idx="31">
                  <c:v>5.8389751355061303E-3</c:v>
                </c:pt>
                <c:pt idx="32">
                  <c:v>8.8952869724290284E-3</c:v>
                </c:pt>
                <c:pt idx="33">
                  <c:v>-5.8373333297621066E-3</c:v>
                </c:pt>
                <c:pt idx="34">
                  <c:v>-6.7493779761946815E-3</c:v>
                </c:pt>
                <c:pt idx="35">
                  <c:v>8.4958356083544295E-3</c:v>
                </c:pt>
                <c:pt idx="36">
                  <c:v>-2.8243959201321722E-3</c:v>
                </c:pt>
                <c:pt idx="37">
                  <c:v>-1.191415018948383E-2</c:v>
                </c:pt>
                <c:pt idx="38">
                  <c:v>1.3535592343441039E-3</c:v>
                </c:pt>
                <c:pt idx="39">
                  <c:v>-8.3756769162137701E-3</c:v>
                </c:pt>
                <c:pt idx="40">
                  <c:v>-6.9119122390440824E-3</c:v>
                </c:pt>
                <c:pt idx="41">
                  <c:v>2.0984710702871556E-3</c:v>
                </c:pt>
                <c:pt idx="42">
                  <c:v>-1.3195372513534309E-2</c:v>
                </c:pt>
                <c:pt idx="43">
                  <c:v>-2.7652405241348488E-3</c:v>
                </c:pt>
                <c:pt idx="44">
                  <c:v>2.1432370802960898E-2</c:v>
                </c:pt>
                <c:pt idx="45">
                  <c:v>8.1618544902071211E-3</c:v>
                </c:pt>
                <c:pt idx="46">
                  <c:v>6.1355867881349724E-3</c:v>
                </c:pt>
                <c:pt idx="47">
                  <c:v>1.0497697584650245E-2</c:v>
                </c:pt>
                <c:pt idx="48">
                  <c:v>4.6600442655293506E-3</c:v>
                </c:pt>
                <c:pt idx="49">
                  <c:v>-3.4987997041557861E-4</c:v>
                </c:pt>
                <c:pt idx="50">
                  <c:v>-2.0375792034881268E-3</c:v>
                </c:pt>
                <c:pt idx="51">
                  <c:v>4.0973820210257195E-3</c:v>
                </c:pt>
                <c:pt idx="52">
                  <c:v>-1.6115122119045866E-3</c:v>
                </c:pt>
                <c:pt idx="53">
                  <c:v>9.3174944704665918E-4</c:v>
                </c:pt>
                <c:pt idx="54">
                  <c:v>9.7173998269550754E-3</c:v>
                </c:pt>
                <c:pt idx="55">
                  <c:v>2.9851635678177502E-3</c:v>
                </c:pt>
                <c:pt idx="56">
                  <c:v>9.4721852919279481E-3</c:v>
                </c:pt>
                <c:pt idx="57">
                  <c:v>-1.2592228928592908E-3</c:v>
                </c:pt>
                <c:pt idx="58">
                  <c:v>-1.7318869151060623E-3</c:v>
                </c:pt>
                <c:pt idx="59">
                  <c:v>-9.4963973956755376E-3</c:v>
                </c:pt>
                <c:pt idx="60">
                  <c:v>-1.2339339216592693E-3</c:v>
                </c:pt>
                <c:pt idx="61">
                  <c:v>3.8231756993074573E-3</c:v>
                </c:pt>
                <c:pt idx="62">
                  <c:v>5.7574526650578939E-3</c:v>
                </c:pt>
              </c:numCache>
            </c:numRef>
          </c:val>
          <c:smooth val="0"/>
          <c:extLst>
            <c:ext xmlns:c16="http://schemas.microsoft.com/office/drawing/2014/chart" uri="{C3380CC4-5D6E-409C-BE32-E72D297353CC}">
              <c16:uniqueId val="{00000001-86A9-482D-B6CA-78F315078461}"/>
            </c:ext>
          </c:extLst>
        </c:ser>
        <c:dLbls>
          <c:showLegendKey val="0"/>
          <c:showVal val="0"/>
          <c:showCatName val="0"/>
          <c:showSerName val="0"/>
          <c:showPercent val="0"/>
          <c:showBubbleSize val="0"/>
        </c:dLbls>
        <c:smooth val="0"/>
        <c:axId val="1247467888"/>
        <c:axId val="1332777680"/>
      </c:lineChart>
      <c:dateAx>
        <c:axId val="1247467888"/>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777680"/>
        <c:crosses val="autoZero"/>
        <c:auto val="1"/>
        <c:lblOffset val="100"/>
        <c:baseTimeUnit val="days"/>
        <c:majorUnit val="15"/>
        <c:majorTimeUnit val="days"/>
      </c:dateAx>
      <c:valAx>
        <c:axId val="1332777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Cum.</a:t>
                </a:r>
                <a:r>
                  <a:rPr lang="en-CA" baseline="0"/>
                  <a:t> Return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467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'corr top 3'!$E$17</c:f>
              <c:strCache>
                <c:ptCount val="1"/>
                <c:pt idx="0">
                  <c:v>SWKS</c:v>
                </c:pt>
              </c:strCache>
            </c:strRef>
          </c:tx>
          <c:spPr>
            <a:ln w="28575" cap="rnd">
              <a:solidFill>
                <a:schemeClr val="accent1"/>
              </a:solidFill>
              <a:round/>
            </a:ln>
            <a:effectLst/>
          </c:spPr>
          <c:marker>
            <c:symbol val="none"/>
          </c:marker>
          <c:cat>
            <c:numRef>
              <c:f>'corr top 3'!$B$18:$B$80</c:f>
              <c:numCache>
                <c:formatCode>m/d/yyyy</c:formatCode>
                <c:ptCount val="63"/>
                <c:pt idx="0">
                  <c:v>43556</c:v>
                </c:pt>
                <c:pt idx="1">
                  <c:v>43557</c:v>
                </c:pt>
                <c:pt idx="2">
                  <c:v>43558</c:v>
                </c:pt>
                <c:pt idx="3">
                  <c:v>43559</c:v>
                </c:pt>
                <c:pt idx="4">
                  <c:v>43560</c:v>
                </c:pt>
                <c:pt idx="5">
                  <c:v>43563</c:v>
                </c:pt>
                <c:pt idx="6">
                  <c:v>43564</c:v>
                </c:pt>
                <c:pt idx="7">
                  <c:v>43565</c:v>
                </c:pt>
                <c:pt idx="8">
                  <c:v>43566</c:v>
                </c:pt>
                <c:pt idx="9">
                  <c:v>43567</c:v>
                </c:pt>
                <c:pt idx="10">
                  <c:v>43570</c:v>
                </c:pt>
                <c:pt idx="11">
                  <c:v>43571</c:v>
                </c:pt>
                <c:pt idx="12">
                  <c:v>43572</c:v>
                </c:pt>
                <c:pt idx="13">
                  <c:v>43573</c:v>
                </c:pt>
                <c:pt idx="14">
                  <c:v>43577</c:v>
                </c:pt>
                <c:pt idx="15">
                  <c:v>43578</c:v>
                </c:pt>
                <c:pt idx="16">
                  <c:v>43579</c:v>
                </c:pt>
                <c:pt idx="17">
                  <c:v>43580</c:v>
                </c:pt>
                <c:pt idx="18">
                  <c:v>43581</c:v>
                </c:pt>
                <c:pt idx="19">
                  <c:v>43584</c:v>
                </c:pt>
                <c:pt idx="20">
                  <c:v>43585</c:v>
                </c:pt>
                <c:pt idx="21">
                  <c:v>43586</c:v>
                </c:pt>
                <c:pt idx="22">
                  <c:v>43587</c:v>
                </c:pt>
                <c:pt idx="23">
                  <c:v>43588</c:v>
                </c:pt>
                <c:pt idx="24">
                  <c:v>43591</c:v>
                </c:pt>
                <c:pt idx="25">
                  <c:v>43592</c:v>
                </c:pt>
                <c:pt idx="26">
                  <c:v>43593</c:v>
                </c:pt>
                <c:pt idx="27">
                  <c:v>43594</c:v>
                </c:pt>
                <c:pt idx="28">
                  <c:v>43595</c:v>
                </c:pt>
                <c:pt idx="29">
                  <c:v>43598</c:v>
                </c:pt>
                <c:pt idx="30">
                  <c:v>43599</c:v>
                </c:pt>
                <c:pt idx="31">
                  <c:v>43600</c:v>
                </c:pt>
                <c:pt idx="32">
                  <c:v>43601</c:v>
                </c:pt>
                <c:pt idx="33">
                  <c:v>43602</c:v>
                </c:pt>
                <c:pt idx="34">
                  <c:v>43605</c:v>
                </c:pt>
                <c:pt idx="35">
                  <c:v>43606</c:v>
                </c:pt>
                <c:pt idx="36">
                  <c:v>43607</c:v>
                </c:pt>
                <c:pt idx="37">
                  <c:v>43608</c:v>
                </c:pt>
                <c:pt idx="38">
                  <c:v>43609</c:v>
                </c:pt>
                <c:pt idx="39">
                  <c:v>43613</c:v>
                </c:pt>
                <c:pt idx="40">
                  <c:v>43614</c:v>
                </c:pt>
                <c:pt idx="41">
                  <c:v>43615</c:v>
                </c:pt>
                <c:pt idx="42">
                  <c:v>43616</c:v>
                </c:pt>
                <c:pt idx="43">
                  <c:v>43619</c:v>
                </c:pt>
                <c:pt idx="44">
                  <c:v>43620</c:v>
                </c:pt>
                <c:pt idx="45">
                  <c:v>43621</c:v>
                </c:pt>
                <c:pt idx="46">
                  <c:v>43622</c:v>
                </c:pt>
                <c:pt idx="47">
                  <c:v>43623</c:v>
                </c:pt>
                <c:pt idx="48">
                  <c:v>43626</c:v>
                </c:pt>
                <c:pt idx="49">
                  <c:v>43627</c:v>
                </c:pt>
                <c:pt idx="50">
                  <c:v>43628</c:v>
                </c:pt>
                <c:pt idx="51">
                  <c:v>43629</c:v>
                </c:pt>
                <c:pt idx="52">
                  <c:v>43630</c:v>
                </c:pt>
                <c:pt idx="53">
                  <c:v>43633</c:v>
                </c:pt>
                <c:pt idx="54">
                  <c:v>43634</c:v>
                </c:pt>
                <c:pt idx="55">
                  <c:v>43635</c:v>
                </c:pt>
                <c:pt idx="56">
                  <c:v>43636</c:v>
                </c:pt>
                <c:pt idx="57">
                  <c:v>43637</c:v>
                </c:pt>
                <c:pt idx="58">
                  <c:v>43640</c:v>
                </c:pt>
                <c:pt idx="59">
                  <c:v>43641</c:v>
                </c:pt>
                <c:pt idx="60">
                  <c:v>43642</c:v>
                </c:pt>
                <c:pt idx="61">
                  <c:v>43643</c:v>
                </c:pt>
                <c:pt idx="62">
                  <c:v>43644</c:v>
                </c:pt>
              </c:numCache>
            </c:numRef>
          </c:cat>
          <c:val>
            <c:numRef>
              <c:f>'corr top 3'!$E$18:$E$79</c:f>
              <c:numCache>
                <c:formatCode>General</c:formatCode>
                <c:ptCount val="62"/>
                <c:pt idx="0">
                  <c:v>5.2022271159641057E-4</c:v>
                </c:pt>
                <c:pt idx="1">
                  <c:v>5.0103597159566519E-4</c:v>
                </c:pt>
                <c:pt idx="2">
                  <c:v>4.7115877301478603E-4</c:v>
                </c:pt>
                <c:pt idx="3">
                  <c:v>4.563411562753873E-4</c:v>
                </c:pt>
                <c:pt idx="4">
                  <c:v>4.3465858204995282E-4</c:v>
                </c:pt>
                <c:pt idx="5">
                  <c:v>4.1122385949143967E-4</c:v>
                </c:pt>
                <c:pt idx="6">
                  <c:v>3.9406676668243297E-4</c:v>
                </c:pt>
                <c:pt idx="7">
                  <c:v>3.7070153423845255E-4</c:v>
                </c:pt>
                <c:pt idx="8">
                  <c:v>3.9309982290600771E-4</c:v>
                </c:pt>
                <c:pt idx="9">
                  <c:v>3.7068648557984208E-4</c:v>
                </c:pt>
                <c:pt idx="10">
                  <c:v>4.2485897116912409E-4</c:v>
                </c:pt>
                <c:pt idx="11">
                  <c:v>4.3920492448286218E-4</c:v>
                </c:pt>
                <c:pt idx="12">
                  <c:v>4.2303303531654023E-4</c:v>
                </c:pt>
                <c:pt idx="13">
                  <c:v>4.202545203175686E-4</c:v>
                </c:pt>
                <c:pt idx="14">
                  <c:v>4.0220583621685682E-4</c:v>
                </c:pt>
                <c:pt idx="15">
                  <c:v>3.813313463435966E-4</c:v>
                </c:pt>
                <c:pt idx="16">
                  <c:v>3.7260080325383465E-4</c:v>
                </c:pt>
                <c:pt idx="17">
                  <c:v>3.6800246144897867E-4</c:v>
                </c:pt>
                <c:pt idx="18">
                  <c:v>3.4630677359127817E-4</c:v>
                </c:pt>
                <c:pt idx="19">
                  <c:v>3.4045665009774478E-4</c:v>
                </c:pt>
                <c:pt idx="20">
                  <c:v>3.2072138948490233E-4</c:v>
                </c:pt>
                <c:pt idx="21">
                  <c:v>3.4133167851439295E-4</c:v>
                </c:pt>
                <c:pt idx="22">
                  <c:v>3.9761337257667752E-4</c:v>
                </c:pt>
                <c:pt idx="23">
                  <c:v>3.8299023183112606E-4</c:v>
                </c:pt>
                <c:pt idx="24">
                  <c:v>4.3321820789751292E-4</c:v>
                </c:pt>
                <c:pt idx="25">
                  <c:v>4.0944710214636831E-4</c:v>
                </c:pt>
                <c:pt idx="26">
                  <c:v>3.8638564463319605E-4</c:v>
                </c:pt>
                <c:pt idx="27">
                  <c:v>3.7333719269721561E-4</c:v>
                </c:pt>
                <c:pt idx="28">
                  <c:v>6.8427964084538445E-4</c:v>
                </c:pt>
                <c:pt idx="29">
                  <c:v>6.6517907539648475E-4</c:v>
                </c:pt>
                <c:pt idx="30">
                  <c:v>6.2926361395951682E-4</c:v>
                </c:pt>
                <c:pt idx="31">
                  <c:v>8.2474700443859448E-4</c:v>
                </c:pt>
                <c:pt idx="32">
                  <c:v>9.2283912136384796E-4</c:v>
                </c:pt>
                <c:pt idx="33">
                  <c:v>9.1886932267099236E-4</c:v>
                </c:pt>
                <c:pt idx="34">
                  <c:v>9.0159570618165584E-4</c:v>
                </c:pt>
                <c:pt idx="35">
                  <c:v>8.655748108832345E-4</c:v>
                </c:pt>
                <c:pt idx="36">
                  <c:v>8.1372216341251791E-4</c:v>
                </c:pt>
                <c:pt idx="37">
                  <c:v>7.7932998522423319E-4</c:v>
                </c:pt>
                <c:pt idx="38">
                  <c:v>7.6188411429145499E-4</c:v>
                </c:pt>
                <c:pt idx="39">
                  <c:v>7.1978668323592469E-4</c:v>
                </c:pt>
                <c:pt idx="40">
                  <c:v>6.7753427877377266E-4</c:v>
                </c:pt>
                <c:pt idx="41">
                  <c:v>6.7235685178667519E-4</c:v>
                </c:pt>
                <c:pt idx="42">
                  <c:v>6.3314712121348567E-4</c:v>
                </c:pt>
                <c:pt idx="43">
                  <c:v>6.7460807196718334E-4</c:v>
                </c:pt>
                <c:pt idx="44">
                  <c:v>6.6051003846925437E-4</c:v>
                </c:pt>
                <c:pt idx="45">
                  <c:v>6.4835644212424953E-4</c:v>
                </c:pt>
                <c:pt idx="46">
                  <c:v>6.1584121788646256E-4</c:v>
                </c:pt>
                <c:pt idx="47">
                  <c:v>6.8070008962722666E-4</c:v>
                </c:pt>
                <c:pt idx="48">
                  <c:v>6.4825683504236831E-4</c:v>
                </c:pt>
                <c:pt idx="49">
                  <c:v>6.2851850240026809E-4</c:v>
                </c:pt>
                <c:pt idx="50">
                  <c:v>5.9616712484569377E-4</c:v>
                </c:pt>
                <c:pt idx="51">
                  <c:v>5.8776684335814231E-4</c:v>
                </c:pt>
                <c:pt idx="52">
                  <c:v>5.5722585736928164E-4</c:v>
                </c:pt>
                <c:pt idx="53">
                  <c:v>6.4145495906659477E-4</c:v>
                </c:pt>
                <c:pt idx="54">
                  <c:v>6.0334639812326097E-4</c:v>
                </c:pt>
                <c:pt idx="55">
                  <c:v>5.6815219318766665E-4</c:v>
                </c:pt>
                <c:pt idx="56">
                  <c:v>5.3810596671994887E-4</c:v>
                </c:pt>
                <c:pt idx="57">
                  <c:v>5.1082246286185092E-4</c:v>
                </c:pt>
                <c:pt idx="58">
                  <c:v>5.0705914959224769E-4</c:v>
                </c:pt>
                <c:pt idx="59">
                  <c:v>5.0122892871811472E-4</c:v>
                </c:pt>
                <c:pt idx="60">
                  <c:v>4.8382247505721065E-4</c:v>
                </c:pt>
                <c:pt idx="61">
                  <c:v>4.5582643762153026E-4</c:v>
                </c:pt>
              </c:numCache>
            </c:numRef>
          </c:val>
          <c:smooth val="0"/>
          <c:extLst>
            <c:ext xmlns:c16="http://schemas.microsoft.com/office/drawing/2014/chart" uri="{C3380CC4-5D6E-409C-BE32-E72D297353CC}">
              <c16:uniqueId val="{00000000-BF58-4116-8705-57543AD1FA71}"/>
            </c:ext>
          </c:extLst>
        </c:ser>
        <c:ser>
          <c:idx val="1"/>
          <c:order val="1"/>
          <c:tx>
            <c:strRef>
              <c:f>'corr top 3'!$F$17</c:f>
              <c:strCache>
                <c:ptCount val="1"/>
                <c:pt idx="0">
                  <c:v>SP500</c:v>
                </c:pt>
              </c:strCache>
            </c:strRef>
          </c:tx>
          <c:spPr>
            <a:ln w="28575" cap="rnd">
              <a:solidFill>
                <a:schemeClr val="accent2"/>
              </a:solidFill>
              <a:round/>
            </a:ln>
            <a:effectLst/>
          </c:spPr>
          <c:marker>
            <c:symbol val="none"/>
          </c:marker>
          <c:cat>
            <c:numRef>
              <c:f>'corr top 3'!$B$18:$B$80</c:f>
              <c:numCache>
                <c:formatCode>m/d/yyyy</c:formatCode>
                <c:ptCount val="63"/>
                <c:pt idx="0">
                  <c:v>43556</c:v>
                </c:pt>
                <c:pt idx="1">
                  <c:v>43557</c:v>
                </c:pt>
                <c:pt idx="2">
                  <c:v>43558</c:v>
                </c:pt>
                <c:pt idx="3">
                  <c:v>43559</c:v>
                </c:pt>
                <c:pt idx="4">
                  <c:v>43560</c:v>
                </c:pt>
                <c:pt idx="5">
                  <c:v>43563</c:v>
                </c:pt>
                <c:pt idx="6">
                  <c:v>43564</c:v>
                </c:pt>
                <c:pt idx="7">
                  <c:v>43565</c:v>
                </c:pt>
                <c:pt idx="8">
                  <c:v>43566</c:v>
                </c:pt>
                <c:pt idx="9">
                  <c:v>43567</c:v>
                </c:pt>
                <c:pt idx="10">
                  <c:v>43570</c:v>
                </c:pt>
                <c:pt idx="11">
                  <c:v>43571</c:v>
                </c:pt>
                <c:pt idx="12">
                  <c:v>43572</c:v>
                </c:pt>
                <c:pt idx="13">
                  <c:v>43573</c:v>
                </c:pt>
                <c:pt idx="14">
                  <c:v>43577</c:v>
                </c:pt>
                <c:pt idx="15">
                  <c:v>43578</c:v>
                </c:pt>
                <c:pt idx="16">
                  <c:v>43579</c:v>
                </c:pt>
                <c:pt idx="17">
                  <c:v>43580</c:v>
                </c:pt>
                <c:pt idx="18">
                  <c:v>43581</c:v>
                </c:pt>
                <c:pt idx="19">
                  <c:v>43584</c:v>
                </c:pt>
                <c:pt idx="20">
                  <c:v>43585</c:v>
                </c:pt>
                <c:pt idx="21">
                  <c:v>43586</c:v>
                </c:pt>
                <c:pt idx="22">
                  <c:v>43587</c:v>
                </c:pt>
                <c:pt idx="23">
                  <c:v>43588</c:v>
                </c:pt>
                <c:pt idx="24">
                  <c:v>43591</c:v>
                </c:pt>
                <c:pt idx="25">
                  <c:v>43592</c:v>
                </c:pt>
                <c:pt idx="26">
                  <c:v>43593</c:v>
                </c:pt>
                <c:pt idx="27">
                  <c:v>43594</c:v>
                </c:pt>
                <c:pt idx="28">
                  <c:v>43595</c:v>
                </c:pt>
                <c:pt idx="29">
                  <c:v>43598</c:v>
                </c:pt>
                <c:pt idx="30">
                  <c:v>43599</c:v>
                </c:pt>
                <c:pt idx="31">
                  <c:v>43600</c:v>
                </c:pt>
                <c:pt idx="32">
                  <c:v>43601</c:v>
                </c:pt>
                <c:pt idx="33">
                  <c:v>43602</c:v>
                </c:pt>
                <c:pt idx="34">
                  <c:v>43605</c:v>
                </c:pt>
                <c:pt idx="35">
                  <c:v>43606</c:v>
                </c:pt>
                <c:pt idx="36">
                  <c:v>43607</c:v>
                </c:pt>
                <c:pt idx="37">
                  <c:v>43608</c:v>
                </c:pt>
                <c:pt idx="38">
                  <c:v>43609</c:v>
                </c:pt>
                <c:pt idx="39">
                  <c:v>43613</c:v>
                </c:pt>
                <c:pt idx="40">
                  <c:v>43614</c:v>
                </c:pt>
                <c:pt idx="41">
                  <c:v>43615</c:v>
                </c:pt>
                <c:pt idx="42">
                  <c:v>43616</c:v>
                </c:pt>
                <c:pt idx="43">
                  <c:v>43619</c:v>
                </c:pt>
                <c:pt idx="44">
                  <c:v>43620</c:v>
                </c:pt>
                <c:pt idx="45">
                  <c:v>43621</c:v>
                </c:pt>
                <c:pt idx="46">
                  <c:v>43622</c:v>
                </c:pt>
                <c:pt idx="47">
                  <c:v>43623</c:v>
                </c:pt>
                <c:pt idx="48">
                  <c:v>43626</c:v>
                </c:pt>
                <c:pt idx="49">
                  <c:v>43627</c:v>
                </c:pt>
                <c:pt idx="50">
                  <c:v>43628</c:v>
                </c:pt>
                <c:pt idx="51">
                  <c:v>43629</c:v>
                </c:pt>
                <c:pt idx="52">
                  <c:v>43630</c:v>
                </c:pt>
                <c:pt idx="53">
                  <c:v>43633</c:v>
                </c:pt>
                <c:pt idx="54">
                  <c:v>43634</c:v>
                </c:pt>
                <c:pt idx="55">
                  <c:v>43635</c:v>
                </c:pt>
                <c:pt idx="56">
                  <c:v>43636</c:v>
                </c:pt>
                <c:pt idx="57">
                  <c:v>43637</c:v>
                </c:pt>
                <c:pt idx="58">
                  <c:v>43640</c:v>
                </c:pt>
                <c:pt idx="59">
                  <c:v>43641</c:v>
                </c:pt>
                <c:pt idx="60">
                  <c:v>43642</c:v>
                </c:pt>
                <c:pt idx="61">
                  <c:v>43643</c:v>
                </c:pt>
                <c:pt idx="62">
                  <c:v>43644</c:v>
                </c:pt>
              </c:numCache>
            </c:numRef>
          </c:cat>
          <c:val>
            <c:numRef>
              <c:f>'corr top 3'!$F$18:$F$79</c:f>
              <c:numCache>
                <c:formatCode>General</c:formatCode>
                <c:ptCount val="62"/>
                <c:pt idx="0">
                  <c:v>4.9638522359511814E-5</c:v>
                </c:pt>
                <c:pt idx="1">
                  <c:v>4.666022930016952E-5</c:v>
                </c:pt>
                <c:pt idx="2">
                  <c:v>4.4137546925925943E-5</c:v>
                </c:pt>
                <c:pt idx="3">
                  <c:v>4.1750036382013537E-5</c:v>
                </c:pt>
                <c:pt idx="4">
                  <c:v>4.0534824601888327E-5</c:v>
                </c:pt>
                <c:pt idx="5">
                  <c:v>3.8168565497641868E-5</c:v>
                </c:pt>
                <c:pt idx="6">
                  <c:v>3.8087321021305685E-5</c:v>
                </c:pt>
                <c:pt idx="7">
                  <c:v>3.6527817231030628E-5</c:v>
                </c:pt>
                <c:pt idx="8">
                  <c:v>3.4336235398594847E-5</c:v>
                </c:pt>
                <c:pt idx="9">
                  <c:v>3.4897051333645344E-5</c:v>
                </c:pt>
                <c:pt idx="10">
                  <c:v>3.2826994582516958E-5</c:v>
                </c:pt>
                <c:pt idx="11">
                  <c:v>3.0872941653310758E-5</c:v>
                </c:pt>
                <c:pt idx="12">
                  <c:v>2.9330778410393043E-5</c:v>
                </c:pt>
                <c:pt idx="13">
                  <c:v>2.7720543643253196E-5</c:v>
                </c:pt>
                <c:pt idx="14">
                  <c:v>2.6118761822175317E-5</c:v>
                </c:pt>
                <c:pt idx="15">
                  <c:v>2.9241651322269518E-5</c:v>
                </c:pt>
                <c:pt idx="16">
                  <c:v>2.7775381823928694E-5</c:v>
                </c:pt>
                <c:pt idx="17">
                  <c:v>2.6117027405987484E-5</c:v>
                </c:pt>
                <c:pt idx="18">
                  <c:v>2.5867123520182568E-5</c:v>
                </c:pt>
                <c:pt idx="19">
                  <c:v>2.4383985673985656E-5</c:v>
                </c:pt>
                <c:pt idx="20">
                  <c:v>2.2975258199735816E-5</c:v>
                </c:pt>
                <c:pt idx="21">
                  <c:v>2.4973689867104316E-5</c:v>
                </c:pt>
                <c:pt idx="22">
                  <c:v>2.3745947332057143E-5</c:v>
                </c:pt>
                <c:pt idx="23">
                  <c:v>2.7894976236925233E-5</c:v>
                </c:pt>
                <c:pt idx="24">
                  <c:v>2.7420661936938102E-5</c:v>
                </c:pt>
                <c:pt idx="25">
                  <c:v>4.2133500204164179E-5</c:v>
                </c:pt>
                <c:pt idx="26">
                  <c:v>3.976013362121629E-5</c:v>
                </c:pt>
                <c:pt idx="27">
                  <c:v>3.7922266103242042E-5</c:v>
                </c:pt>
                <c:pt idx="28">
                  <c:v>3.6477366739321064E-5</c:v>
                </c:pt>
                <c:pt idx="29">
                  <c:v>6.9225752029875752E-5</c:v>
                </c:pt>
                <c:pt idx="30">
                  <c:v>6.8927528950440617E-5</c:v>
                </c:pt>
                <c:pt idx="31">
                  <c:v>6.6837495051397713E-5</c:v>
                </c:pt>
                <c:pt idx="32">
                  <c:v>6.7574813167625792E-5</c:v>
                </c:pt>
                <c:pt idx="33">
                  <c:v>6.5564792001733332E-5</c:v>
                </c:pt>
                <c:pt idx="34">
                  <c:v>6.4364150665561837E-5</c:v>
                </c:pt>
                <c:pt idx="35">
                  <c:v>6.4833054986679117E-5</c:v>
                </c:pt>
                <c:pt idx="36">
                  <c:v>6.1421704426297926E-5</c:v>
                </c:pt>
                <c:pt idx="37">
                  <c:v>6.6253220644974707E-5</c:v>
                </c:pt>
                <c:pt idx="38">
                  <c:v>6.2387954762328914E-5</c:v>
                </c:pt>
                <c:pt idx="39">
                  <c:v>6.2853795304876957E-5</c:v>
                </c:pt>
                <c:pt idx="40">
                  <c:v>6.1949039434599181E-5</c:v>
                </c:pt>
                <c:pt idx="41">
                  <c:v>5.8496311918493154E-5</c:v>
                </c:pt>
                <c:pt idx="42">
                  <c:v>6.5433604549639782E-5</c:v>
                </c:pt>
                <c:pt idx="43">
                  <c:v>6.1966381586040444E-5</c:v>
                </c:pt>
                <c:pt idx="44">
                  <c:v>8.5809189785014694E-5</c:v>
                </c:pt>
                <c:pt idx="45">
                  <c:v>8.465759052107266E-5</c:v>
                </c:pt>
                <c:pt idx="46">
                  <c:v>8.1836860603892478E-5</c:v>
                </c:pt>
                <c:pt idx="47">
                  <c:v>8.3538748242385232E-5</c:v>
                </c:pt>
                <c:pt idx="48">
                  <c:v>7.9829384101243701E-5</c:v>
                </c:pt>
                <c:pt idx="49">
                  <c:v>7.5046966014790959E-5</c:v>
                </c:pt>
                <c:pt idx="50">
                  <c:v>7.0793251794532732E-5</c:v>
                </c:pt>
                <c:pt idx="51">
                  <c:v>6.755296905243425E-5</c:v>
                </c:pt>
                <c:pt idx="52">
                  <c:v>6.3655609205835246E-5</c:v>
                </c:pt>
                <c:pt idx="53">
                  <c:v>5.9888362075409429E-5</c:v>
                </c:pt>
                <c:pt idx="54">
                  <c:v>6.1960731914699254E-5</c:v>
                </c:pt>
                <c:pt idx="55">
                  <c:v>5.8777760091414881E-5</c:v>
                </c:pt>
                <c:pt idx="56">
                  <c:v>6.0634432138206955E-5</c:v>
                </c:pt>
                <c:pt idx="57">
                  <c:v>5.7091504747548587E-5</c:v>
                </c:pt>
                <c:pt idx="58">
                  <c:v>5.3845980399898604E-5</c:v>
                </c:pt>
                <c:pt idx="59">
                  <c:v>5.6026115385700278E-5</c:v>
                </c:pt>
                <c:pt idx="60">
                  <c:v>5.2755904037939539E-5</c:v>
                </c:pt>
                <c:pt idx="61">
                  <c:v>5.0467550141329671E-5</c:v>
                </c:pt>
              </c:numCache>
            </c:numRef>
          </c:val>
          <c:smooth val="0"/>
          <c:extLst>
            <c:ext xmlns:c16="http://schemas.microsoft.com/office/drawing/2014/chart" uri="{C3380CC4-5D6E-409C-BE32-E72D297353CC}">
              <c16:uniqueId val="{00000001-BF58-4116-8705-57543AD1FA71}"/>
            </c:ext>
          </c:extLst>
        </c:ser>
        <c:dLbls>
          <c:showLegendKey val="0"/>
          <c:showVal val="0"/>
          <c:showCatName val="0"/>
          <c:showSerName val="0"/>
          <c:showPercent val="0"/>
          <c:showBubbleSize val="0"/>
        </c:dLbls>
        <c:smooth val="0"/>
        <c:axId val="1159308480"/>
        <c:axId val="1250545840"/>
      </c:lineChart>
      <c:dateAx>
        <c:axId val="1159308480"/>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545840"/>
        <c:crosses val="autoZero"/>
        <c:auto val="1"/>
        <c:lblOffset val="100"/>
        <c:baseTimeUnit val="days"/>
        <c:majorUnit val="15"/>
        <c:majorTimeUnit val="days"/>
      </c:dateAx>
      <c:valAx>
        <c:axId val="12505458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EWMA</a:t>
                </a:r>
                <a:r>
                  <a:rPr lang="en-CA" baseline="0"/>
                  <a:t> Variance</a:t>
                </a: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9308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1</xdr:col>
      <xdr:colOff>35561</xdr:colOff>
      <xdr:row>6</xdr:row>
      <xdr:rowOff>175261</xdr:rowOff>
    </xdr:from>
    <xdr:to>
      <xdr:col>3</xdr:col>
      <xdr:colOff>387860</xdr:colOff>
      <xdr:row>19</xdr:row>
      <xdr:rowOff>442</xdr:rowOff>
    </xdr:to>
    <mc:AlternateContent xmlns:mc="http://schemas.openxmlformats.org/markup-compatibility/2006" xmlns:a14="http://schemas.microsoft.com/office/drawing/2010/main">
      <mc:Choice Requires="a14">
        <xdr:graphicFrame macro="">
          <xdr:nvGraphicFramePr>
            <xdr:cNvPr id="4" name="Sector">
              <a:extLst>
                <a:ext uri="{FF2B5EF4-FFF2-40B4-BE49-F238E27FC236}">
                  <a16:creationId xmlns:a16="http://schemas.microsoft.com/office/drawing/2014/main" id="{1779C9A9-8517-4562-9988-3509AFC203E8}"/>
                </a:ext>
              </a:extLst>
            </xdr:cNvP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mlns="">
        <xdr:sp macro="" textlink="">
          <xdr:nvSpPr>
            <xdr:cNvPr id="0" name=""/>
            <xdr:cNvSpPr>
              <a:spLocks noTextEdit="1"/>
            </xdr:cNvSpPr>
          </xdr:nvSpPr>
          <xdr:spPr>
            <a:xfrm>
              <a:off x="1870377" y="1258103"/>
              <a:ext cx="1834074" cy="2218797"/>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692</xdr:colOff>
      <xdr:row>20</xdr:row>
      <xdr:rowOff>167909</xdr:rowOff>
    </xdr:from>
    <xdr:to>
      <xdr:col>3</xdr:col>
      <xdr:colOff>347219</xdr:colOff>
      <xdr:row>29</xdr:row>
      <xdr:rowOff>44142</xdr:rowOff>
    </xdr:to>
    <mc:AlternateContent xmlns:mc="http://schemas.openxmlformats.org/markup-compatibility/2006" xmlns:a14="http://schemas.microsoft.com/office/drawing/2010/main">
      <mc:Choice Requires="a14">
        <xdr:graphicFrame macro="">
          <xdr:nvGraphicFramePr>
            <xdr:cNvPr id="6" name="ticker">
              <a:extLst>
                <a:ext uri="{FF2B5EF4-FFF2-40B4-BE49-F238E27FC236}">
                  <a16:creationId xmlns:a16="http://schemas.microsoft.com/office/drawing/2014/main" id="{C9E0EEF4-FF5F-434C-B1A4-B97730F6BB2E}"/>
                </a:ext>
              </a:extLst>
            </xdr:cNvPr>
            <xdr:cNvGraphicFramePr/>
          </xdr:nvGraphicFramePr>
          <xdr:xfrm>
            <a:off x="0" y="0"/>
            <a:ext cx="0" cy="0"/>
          </xdr:xfrm>
          <a:graphic>
            <a:graphicData uri="http://schemas.microsoft.com/office/drawing/2010/slicer">
              <sle:slicer xmlns:sle="http://schemas.microsoft.com/office/drawing/2010/slicer" name="ticker"/>
            </a:graphicData>
          </a:graphic>
        </xdr:graphicFrame>
      </mc:Choice>
      <mc:Fallback xmlns="">
        <xdr:sp macro="" textlink="">
          <xdr:nvSpPr>
            <xdr:cNvPr id="0" name=""/>
            <xdr:cNvSpPr>
              <a:spLocks noTextEdit="1"/>
            </xdr:cNvSpPr>
          </xdr:nvSpPr>
          <xdr:spPr>
            <a:xfrm>
              <a:off x="69965" y="4070273"/>
              <a:ext cx="1816648" cy="158496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231916</xdr:colOff>
      <xdr:row>32</xdr:row>
      <xdr:rowOff>82826</xdr:rowOff>
    </xdr:from>
    <xdr:to>
      <xdr:col>10</xdr:col>
      <xdr:colOff>184728</xdr:colOff>
      <xdr:row>45</xdr:row>
      <xdr:rowOff>175591</xdr:rowOff>
    </xdr:to>
    <xdr:graphicFrame macro="">
      <xdr:nvGraphicFramePr>
        <xdr:cNvPr id="7" name="Chart 6">
          <a:extLst>
            <a:ext uri="{FF2B5EF4-FFF2-40B4-BE49-F238E27FC236}">
              <a16:creationId xmlns:a16="http://schemas.microsoft.com/office/drawing/2014/main" id="{841E7A6C-78CD-4B30-91D5-760FA3BFC3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596861</xdr:colOff>
      <xdr:row>31</xdr:row>
      <xdr:rowOff>130791</xdr:rowOff>
    </xdr:from>
    <xdr:to>
      <xdr:col>3</xdr:col>
      <xdr:colOff>418485</xdr:colOff>
      <xdr:row>46</xdr:row>
      <xdr:rowOff>3219</xdr:rowOff>
    </xdr:to>
    <mc:AlternateContent xmlns:mc="http://schemas.openxmlformats.org/markup-compatibility/2006" xmlns:a14="http://schemas.microsoft.com/office/drawing/2010/main">
      <mc:Choice Requires="a14">
        <xdr:graphicFrame macro="">
          <xdr:nvGraphicFramePr>
            <xdr:cNvPr id="8" name="ticker 1">
              <a:extLst>
                <a:ext uri="{FF2B5EF4-FFF2-40B4-BE49-F238E27FC236}">
                  <a16:creationId xmlns:a16="http://schemas.microsoft.com/office/drawing/2014/main" id="{0B70A01E-43B0-46A5-9413-DE54DDF440D3}"/>
                </a:ext>
              </a:extLst>
            </xdr:cNvPr>
            <xdr:cNvGraphicFramePr/>
          </xdr:nvGraphicFramePr>
          <xdr:xfrm>
            <a:off x="0" y="0"/>
            <a:ext cx="0" cy="0"/>
          </xdr:xfrm>
          <a:graphic>
            <a:graphicData uri="http://schemas.microsoft.com/office/drawing/2010/slicer">
              <sle:slicer xmlns:sle="http://schemas.microsoft.com/office/drawing/2010/slicer" name="ticker 1"/>
            </a:graphicData>
          </a:graphic>
        </xdr:graphicFrame>
      </mc:Choice>
      <mc:Fallback xmlns="">
        <xdr:sp macro="" textlink="">
          <xdr:nvSpPr>
            <xdr:cNvPr id="0" name=""/>
            <xdr:cNvSpPr>
              <a:spLocks noTextEdit="1"/>
            </xdr:cNvSpPr>
          </xdr:nvSpPr>
          <xdr:spPr>
            <a:xfrm>
              <a:off x="1820072" y="5825738"/>
              <a:ext cx="1869284" cy="262966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375301</xdr:colOff>
      <xdr:row>32</xdr:row>
      <xdr:rowOff>142470</xdr:rowOff>
    </xdr:from>
    <xdr:to>
      <xdr:col>17</xdr:col>
      <xdr:colOff>261697</xdr:colOff>
      <xdr:row>45</xdr:row>
      <xdr:rowOff>148166</xdr:rowOff>
    </xdr:to>
    <xdr:graphicFrame macro="">
      <xdr:nvGraphicFramePr>
        <xdr:cNvPr id="9" name="Chart 8">
          <a:extLst>
            <a:ext uri="{FF2B5EF4-FFF2-40B4-BE49-F238E27FC236}">
              <a16:creationId xmlns:a16="http://schemas.microsoft.com/office/drawing/2014/main" id="{257FDE13-96DB-4F39-BC14-ECE3C35D03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57</xdr:row>
      <xdr:rowOff>138546</xdr:rowOff>
    </xdr:from>
    <xdr:to>
      <xdr:col>3</xdr:col>
      <xdr:colOff>569812</xdr:colOff>
      <xdr:row>68</xdr:row>
      <xdr:rowOff>7696</xdr:rowOff>
    </xdr:to>
    <xdr:pic>
      <xdr:nvPicPr>
        <xdr:cNvPr id="13" name="Picture 12">
          <a:extLst>
            <a:ext uri="{FF2B5EF4-FFF2-40B4-BE49-F238E27FC236}">
              <a16:creationId xmlns:a16="http://schemas.microsoft.com/office/drawing/2014/main" id="{40AB79CF-AFF1-4CAE-BF73-862DFD52A87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1014364"/>
          <a:ext cx="2109206" cy="19473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xdr:row>
      <xdr:rowOff>146243</xdr:rowOff>
    </xdr:from>
    <xdr:to>
      <xdr:col>3</xdr:col>
      <xdr:colOff>519536</xdr:colOff>
      <xdr:row>57</xdr:row>
      <xdr:rowOff>161637</xdr:rowOff>
    </xdr:to>
    <xdr:pic>
      <xdr:nvPicPr>
        <xdr:cNvPr id="15" name="Picture 14">
          <a:extLst>
            <a:ext uri="{FF2B5EF4-FFF2-40B4-BE49-F238E27FC236}">
              <a16:creationId xmlns:a16="http://schemas.microsoft.com/office/drawing/2014/main" id="{E9C75C20-70BB-414F-A248-762F03F8B65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9128607"/>
          <a:ext cx="2058930" cy="19088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38100</xdr:colOff>
      <xdr:row>16</xdr:row>
      <xdr:rowOff>121920</xdr:rowOff>
    </xdr:from>
    <xdr:to>
      <xdr:col>19</xdr:col>
      <xdr:colOff>91440</xdr:colOff>
      <xdr:row>31</xdr:row>
      <xdr:rowOff>121920</xdr:rowOff>
    </xdr:to>
    <xdr:graphicFrame macro="">
      <xdr:nvGraphicFramePr>
        <xdr:cNvPr id="53" name="Chart 52">
          <a:extLst>
            <a:ext uri="{FF2B5EF4-FFF2-40B4-BE49-F238E27FC236}">
              <a16:creationId xmlns:a16="http://schemas.microsoft.com/office/drawing/2014/main" id="{AF49E84B-880F-43D2-B530-895E171917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83820</xdr:colOff>
      <xdr:row>32</xdr:row>
      <xdr:rowOff>76200</xdr:rowOff>
    </xdr:from>
    <xdr:to>
      <xdr:col>19</xdr:col>
      <xdr:colOff>106680</xdr:colOff>
      <xdr:row>47</xdr:row>
      <xdr:rowOff>22860</xdr:rowOff>
    </xdr:to>
    <xdr:graphicFrame macro="">
      <xdr:nvGraphicFramePr>
        <xdr:cNvPr id="54" name="Chart 53">
          <a:extLst>
            <a:ext uri="{FF2B5EF4-FFF2-40B4-BE49-F238E27FC236}">
              <a16:creationId xmlns:a16="http://schemas.microsoft.com/office/drawing/2014/main" id="{AD622843-21D8-4427-B17A-BF632AF1FD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ng Han" refreshedDate="43990.741719675927" createdVersion="6" refreshedVersion="6" minRefreshableVersion="3" recordCount="50" xr:uid="{00000000-000A-0000-FFFF-FFFF26000000}">
  <cacheSource type="worksheet">
    <worksheetSource ref="B3:G53" sheet="return_risk"/>
  </cacheSource>
  <cacheFields count="6">
    <cacheField name="Sector" numFmtId="0">
      <sharedItems count="7">
        <s v="Consumer Discretionary"/>
        <s v="Materials"/>
        <s v="Communication Services"/>
        <s v="Information Technology"/>
        <s v="Consumer Staples"/>
        <s v="Financials"/>
        <s v="Energy"/>
      </sharedItems>
    </cacheField>
    <cacheField name="Sub Industry" numFmtId="0">
      <sharedItems/>
    </cacheField>
    <cacheField name="ticker" numFmtId="0">
      <sharedItems count="50">
        <s v="WHR"/>
        <s v="NEM"/>
        <s v="GM"/>
        <s v="EA"/>
        <s v="ADBE"/>
        <s v="MSI"/>
        <s v="TRIP"/>
        <s v="QCOM"/>
        <s v="NKE"/>
        <s v="CRM"/>
        <s v="GLW"/>
        <s v="PG"/>
        <s v="DG"/>
        <s v="JWN"/>
        <s v="CTXS"/>
        <s v="JPM"/>
        <s v="BBY"/>
        <s v="BAC"/>
        <s v="AVGO"/>
        <s v="LRCX"/>
        <s v="NBL"/>
        <s v="GIS"/>
        <s v="COST"/>
        <s v="JNPR"/>
        <s v="INTC"/>
        <s v="T"/>
        <s v="AMD"/>
        <s v="EXPE"/>
        <s v="C"/>
        <s v="CSCO"/>
        <s v="V"/>
        <s v="MSFT"/>
        <s v="TJX"/>
        <s v="TXN"/>
        <s v="TAP"/>
        <s v="ADI"/>
        <s v="WDC"/>
        <s v="FLT"/>
        <s v="NVDA"/>
        <s v="HD"/>
        <s v="PEP"/>
        <s v="WYNN"/>
        <s v="MA"/>
        <s v="CMG"/>
        <s v="SWKS"/>
        <s v="WBA"/>
        <s v="DIS"/>
        <s v="QRVO"/>
        <s v="AAPL"/>
        <s v="CCL"/>
      </sharedItems>
    </cacheField>
    <cacheField name="3m return" numFmtId="164">
      <sharedItems containsSemiMixedTypes="0" containsString="0" containsNumber="1" minValue="-0.28224422533844962" maxValue="0.32788987510939971"/>
    </cacheField>
    <cacheField name="3m std" numFmtId="10">
      <sharedItems containsSemiMixedTypes="0" containsString="0" containsNumber="1" minValue="8.0221502592659963E-3" maxValue="4.0596769632098371E-2"/>
    </cacheField>
    <cacheField name="10-VaR" numFmtId="10">
      <sharedItems containsSemiMixedTypes="0" containsString="0" containsNumber="1" minValue="-7.8860813956969658E-2" maxValue="-1.2424083413484058E-2"/>
    </cacheField>
  </cacheFields>
  <extLst>
    <ext xmlns:x14="http://schemas.microsoft.com/office/spreadsheetml/2009/9/main" uri="{725AE2AE-9491-48be-B2B4-4EB974FC3084}">
      <x14:pivotCacheDefinition pivotCacheId="70361466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ng Han" refreshedDate="43990.751418865744" createdVersion="6" refreshedVersion="6" minRefreshableVersion="3" recordCount="50" xr:uid="{00000000-000A-0000-FFFF-FFFF25000000}">
  <cacheSource type="worksheet">
    <worksheetSource ref="B1:AY51" sheet="stock_corr"/>
  </cacheSource>
  <cacheFields count="50">
    <cacheField name="WHR" numFmtId="0">
      <sharedItems containsSemiMixedTypes="0" containsString="0" containsNumber="1" minValue="-8.5285753204230902E-2" maxValue="1"/>
    </cacheField>
    <cacheField name="NEM" numFmtId="0">
      <sharedItems containsSemiMixedTypes="0" containsString="0" containsNumber="1" minValue="-0.286146851375643" maxValue="1"/>
    </cacheField>
    <cacheField name="GM" numFmtId="0">
      <sharedItems containsSemiMixedTypes="0" containsString="0" containsNumber="1" minValue="-8.8091681536450903E-2" maxValue="1"/>
    </cacheField>
    <cacheField name="EA" numFmtId="0">
      <sharedItems containsSemiMixedTypes="0" containsString="0" containsNumber="1" minValue="-2.3807709315590099E-2" maxValue="1"/>
    </cacheField>
    <cacheField name="ADBE" numFmtId="0">
      <sharedItems containsSemiMixedTypes="0" containsString="0" containsNumber="1" minValue="-2.9864231179308298E-3" maxValue="1"/>
    </cacheField>
    <cacheField name="MSI" numFmtId="0">
      <sharedItems containsSemiMixedTypes="0" containsString="0" containsNumber="1" minValue="1.7687908510906399E-2" maxValue="1"/>
    </cacheField>
    <cacheField name="TRIP" numFmtId="0">
      <sharedItems containsSemiMixedTypes="0" containsString="0" containsNumber="1" minValue="-3.2898653370010501E-2" maxValue="1"/>
    </cacheField>
    <cacheField name="QCOM" numFmtId="0">
      <sharedItems containsSemiMixedTypes="0" containsString="0" containsNumber="1" minValue="-0.21143805085816" maxValue="1"/>
    </cacheField>
    <cacheField name="NKE" numFmtId="0">
      <sharedItems containsSemiMixedTypes="0" containsString="0" containsNumber="1" minValue="5.5265083030764502E-2" maxValue="1"/>
    </cacheField>
    <cacheField name="CRM" numFmtId="0">
      <sharedItems containsSemiMixedTypes="0" containsString="0" containsNumber="1" minValue="-6.4475087607771597E-2" maxValue="1"/>
    </cacheField>
    <cacheField name="GLW" numFmtId="0">
      <sharedItems containsSemiMixedTypes="0" containsString="0" containsNumber="1" minValue="-6.9488163682527401E-2" maxValue="1"/>
    </cacheField>
    <cacheField name="PG" numFmtId="0">
      <sharedItems containsSemiMixedTypes="0" containsString="0" containsNumber="1" minValue="-9.1133949918078702E-2" maxValue="1"/>
    </cacheField>
    <cacheField name="DG" numFmtId="0">
      <sharedItems containsSemiMixedTypes="0" containsString="0" containsNumber="1" minValue="5.1335075508215696E-3" maxValue="1"/>
    </cacheField>
    <cacheField name="JWN" numFmtId="0">
      <sharedItems containsSemiMixedTypes="0" containsString="0" containsNumber="1" minValue="-5.7744036650998601E-2" maxValue="1"/>
    </cacheField>
    <cacheField name="CTXS" numFmtId="0">
      <sharedItems containsSemiMixedTypes="0" containsString="0" containsNumber="1" minValue="-2.6098299489209598E-2" maxValue="1"/>
    </cacheField>
    <cacheField name="JPM" numFmtId="0">
      <sharedItems containsSemiMixedTypes="0" containsString="0" containsNumber="1" minValue="-0.120390874202659" maxValue="1"/>
    </cacheField>
    <cacheField name="BBY" numFmtId="0">
      <sharedItems containsSemiMixedTypes="0" containsString="0" containsNumber="1" minValue="-0.15673275478715701" maxValue="1"/>
    </cacheField>
    <cacheField name="BAC" numFmtId="0">
      <sharedItems containsSemiMixedTypes="0" containsString="0" containsNumber="1" minValue="-0.15806872415600501" maxValue="1"/>
    </cacheField>
    <cacheField name="AVGO" numFmtId="0">
      <sharedItems containsSemiMixedTypes="0" containsString="0" containsNumber="1" minValue="-6.8353065157316498E-2" maxValue="1"/>
    </cacheField>
    <cacheField name="LRCX" numFmtId="0">
      <sharedItems containsSemiMixedTypes="0" containsString="0" containsNumber="1" minValue="-0.16091616793069899" maxValue="1"/>
    </cacheField>
    <cacheField name="NBL" numFmtId="0">
      <sharedItems containsSemiMixedTypes="0" containsString="0" containsNumber="1" minValue="-0.113569932558318" maxValue="1"/>
    </cacheField>
    <cacheField name="GIS" numFmtId="0">
      <sharedItems containsSemiMixedTypes="0" containsString="0" containsNumber="1" minValue="-0.267556470932442" maxValue="1"/>
    </cacheField>
    <cacheField name="COST" numFmtId="0">
      <sharedItems containsSemiMixedTypes="0" containsString="0" containsNumber="1" minValue="7.6939823920629896E-2" maxValue="1"/>
    </cacheField>
    <cacheField name="JNPR" numFmtId="0">
      <sharedItems containsSemiMixedTypes="0" containsString="0" containsNumber="1" minValue="-0.14593791100492301" maxValue="1"/>
    </cacheField>
    <cacheField name="INTC" numFmtId="0">
      <sharedItems containsSemiMixedTypes="0" containsString="0" containsNumber="1" minValue="-0.267556470932442" maxValue="1"/>
    </cacheField>
    <cacheField name="T" numFmtId="0">
      <sharedItems containsSemiMixedTypes="0" containsString="0" containsNumber="1" minValue="5.1335075508215696E-3" maxValue="1"/>
    </cacheField>
    <cacheField name="AMD" numFmtId="0">
      <sharedItems containsSemiMixedTypes="0" containsString="0" containsNumber="1" minValue="-0.22170179754729799" maxValue="1"/>
    </cacheField>
    <cacheField name="EXPE" numFmtId="0">
      <sharedItems containsSemiMixedTypes="0" containsString="0" containsNumber="1" minValue="4.8494727653190604E-3" maxValue="1"/>
    </cacheField>
    <cacheField name="C" numFmtId="0">
      <sharedItems containsSemiMixedTypes="0" containsString="0" containsNumber="1" minValue="-0.16540795374641301" maxValue="1"/>
    </cacheField>
    <cacheField name="CSCO" numFmtId="0">
      <sharedItems containsSemiMixedTypes="0" containsString="0" containsNumber="1" minValue="-6.2748487187234595E-2" maxValue="1"/>
    </cacheField>
    <cacheField name="V" numFmtId="0">
      <sharedItems containsSemiMixedTypes="0" containsString="0" containsNumber="1" minValue="2.89291501063394E-2" maxValue="1"/>
    </cacheField>
    <cacheField name="MSFT" numFmtId="0">
      <sharedItems containsSemiMixedTypes="0" containsString="0" containsNumber="1" minValue="-0.102675082759964" maxValue="1"/>
    </cacheField>
    <cacheField name="TJX" numFmtId="0">
      <sharedItems containsSemiMixedTypes="0" containsString="0" containsNumber="1" minValue="3.0987203974866301E-4" maxValue="1"/>
    </cacheField>
    <cacheField name="TXN" numFmtId="0">
      <sharedItems containsSemiMixedTypes="0" containsString="0" containsNumber="1" minValue="-0.13272176861740301" maxValue="1"/>
    </cacheField>
    <cacheField name="TAP" numFmtId="0">
      <sharedItems containsSemiMixedTypes="0" containsString="0" containsNumber="1" minValue="-9.7429699142431103E-2" maxValue="1"/>
    </cacheField>
    <cacheField name="ADI" numFmtId="0">
      <sharedItems containsSemiMixedTypes="0" containsString="0" containsNumber="1" minValue="-0.11071250717424" maxValue="1"/>
    </cacheField>
    <cacheField name="WDC" numFmtId="0">
      <sharedItems containsSemiMixedTypes="0" containsString="0" containsNumber="1" minValue="-0.18446674349665099" maxValue="1"/>
    </cacheField>
    <cacheField name="FLT" numFmtId="0">
      <sharedItems containsSemiMixedTypes="0" containsString="0" containsNumber="1" minValue="-0.286146851375643" maxValue="1"/>
    </cacheField>
    <cacheField name="NVDA" numFmtId="0">
      <sharedItems containsSemiMixedTypes="0" containsString="0" containsNumber="1" minValue="-0.17998602445611001" maxValue="1"/>
    </cacheField>
    <cacheField name="HD" numFmtId="0">
      <sharedItems containsSemiMixedTypes="0" containsString="0" containsNumber="1" minValue="8.5605556503664401E-2" maxValue="1"/>
    </cacheField>
    <cacheField name="PEP" numFmtId="0">
      <sharedItems containsSemiMixedTypes="0" containsString="0" containsNumber="1" minValue="-0.112795008936488" maxValue="1"/>
    </cacheField>
    <cacheField name="WYNN" numFmtId="0">
      <sharedItems containsSemiMixedTypes="0" containsString="0" containsNumber="1" minValue="-0.223452725026245" maxValue="1"/>
    </cacheField>
    <cacheField name="MA" numFmtId="0">
      <sharedItems containsSemiMixedTypes="0" containsString="0" containsNumber="1" minValue="-6.5702563434573494E-2" maxValue="1"/>
    </cacheField>
    <cacheField name="CMG" numFmtId="0">
      <sharedItems containsSemiMixedTypes="0" containsString="0" containsNumber="1" minValue="-5.8218506656181598E-2" maxValue="1"/>
    </cacheField>
    <cacheField name="SWKS" numFmtId="0">
      <sharedItems containsSemiMixedTypes="0" containsString="0" containsNumber="1" minValue="-0.124133760712134" maxValue="1"/>
    </cacheField>
    <cacheField name="WBA" numFmtId="0">
      <sharedItems containsSemiMixedTypes="0" containsString="0" containsNumber="1" minValue="-0.158069506939499" maxValue="1"/>
    </cacheField>
    <cacheField name="DIS" numFmtId="0">
      <sharedItems containsSemiMixedTypes="0" containsString="0" containsNumber="1" minValue="-1.26072693668063E-2" maxValue="1"/>
    </cacheField>
    <cacheField name="QRVO" numFmtId="0">
      <sharedItems containsSemiMixedTypes="0" containsString="0" containsNumber="1" minValue="-0.22766917504491499" maxValue="1"/>
    </cacheField>
    <cacheField name="AAPL" numFmtId="0">
      <sharedItems containsSemiMixedTypes="0" containsString="0" containsNumber="1" minValue="-0.22548269911430199" maxValue="1"/>
    </cacheField>
    <cacheField name="CCL" numFmtId="0">
      <sharedItems containsSemiMixedTypes="0" containsString="0" containsNumber="1" minValue="-0.244280536338527"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ng Han" refreshedDate="43990.932609722222" createdVersion="6" refreshedVersion="6" minRefreshableVersion="3" recordCount="50" xr:uid="{00000000-000A-0000-FFFF-FFFF29000000}">
  <cacheSource type="worksheet">
    <worksheetSource ref="D3:D53" sheet="return_risk"/>
  </cacheSource>
  <cacheFields count="1">
    <cacheField name="ticker" numFmtId="0">
      <sharedItems count="50">
        <s v="WHR"/>
        <s v="NEM"/>
        <s v="GM"/>
        <s v="EA"/>
        <s v="ADBE"/>
        <s v="MSI"/>
        <s v="TRIP"/>
        <s v="QCOM"/>
        <s v="NKE"/>
        <s v="CRM"/>
        <s v="GLW"/>
        <s v="PG"/>
        <s v="DG"/>
        <s v="JWN"/>
        <s v="CTXS"/>
        <s v="JPM"/>
        <s v="BBY"/>
        <s v="BAC"/>
        <s v="AVGO"/>
        <s v="LRCX"/>
        <s v="NBL"/>
        <s v="GIS"/>
        <s v="COST"/>
        <s v="JNPR"/>
        <s v="INTC"/>
        <s v="T"/>
        <s v="AMD"/>
        <s v="EXPE"/>
        <s v="C"/>
        <s v="CSCO"/>
        <s v="V"/>
        <s v="MSFT"/>
        <s v="TJX"/>
        <s v="TXN"/>
        <s v="TAP"/>
        <s v="ADI"/>
        <s v="WDC"/>
        <s v="FLT"/>
        <s v="NVDA"/>
        <s v="HD"/>
        <s v="PEP"/>
        <s v="WYNN"/>
        <s v="MA"/>
        <s v="CMG"/>
        <s v="SWKS"/>
        <s v="WBA"/>
        <s v="DIS"/>
        <s v="QRVO"/>
        <s v="AAPL"/>
        <s v="CCL"/>
      </sharedItems>
    </cacheField>
  </cacheFields>
  <extLst>
    <ext xmlns:x14="http://schemas.microsoft.com/office/spreadsheetml/2009/9/main" uri="{725AE2AE-9491-48be-B2B4-4EB974FC3084}">
      <x14:pivotCacheDefinition pivotCacheId="179516651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ng Han" refreshedDate="43990.95711747685" createdVersion="6" refreshedVersion="6" minRefreshableVersion="3" recordCount="63" xr:uid="{00000000-000A-0000-FFFF-FFFF5F000000}">
  <cacheSource type="worksheet">
    <worksheetSource ref="A1:AY64" sheet="cum return"/>
  </cacheSource>
  <cacheFields count="52">
    <cacheField name="Date" numFmtId="14">
      <sharedItems containsSemiMixedTypes="0" containsNonDate="0" containsDate="1" containsString="0" minDate="2019-04-01T00:00:00" maxDate="2019-06-29T00:00:00" count="63">
        <d v="2019-04-01T00:00:00"/>
        <d v="2019-04-02T00:00:00"/>
        <d v="2019-04-03T00:00:00"/>
        <d v="2019-04-04T00:00:00"/>
        <d v="2019-04-05T00:00:00"/>
        <d v="2019-04-08T00:00:00"/>
        <d v="2019-04-09T00:00:00"/>
        <d v="2019-04-10T00:00:00"/>
        <d v="2019-04-11T00:00:00"/>
        <d v="2019-04-12T00:00:00"/>
        <d v="2019-04-15T00:00:00"/>
        <d v="2019-04-16T00:00:00"/>
        <d v="2019-04-17T00:00:00"/>
        <d v="2019-04-18T00:00:00"/>
        <d v="2019-04-22T00:00:00"/>
        <d v="2019-04-23T00:00:00"/>
        <d v="2019-04-24T00:00:00"/>
        <d v="2019-04-25T00:00:00"/>
        <d v="2019-04-26T00:00:00"/>
        <d v="2019-04-29T00:00:00"/>
        <d v="2019-04-30T00:00:00"/>
        <d v="2019-05-01T00:00:00"/>
        <d v="2019-05-02T00:00:00"/>
        <d v="2019-05-03T00:00:00"/>
        <d v="2019-05-06T00:00:00"/>
        <d v="2019-05-07T00:00:00"/>
        <d v="2019-05-08T00:00:00"/>
        <d v="2019-05-09T00:00:00"/>
        <d v="2019-05-10T00:00:00"/>
        <d v="2019-05-13T00:00:00"/>
        <d v="2019-05-14T00:00:00"/>
        <d v="2019-05-15T00:00:00"/>
        <d v="2019-05-16T00:00:00"/>
        <d v="2019-05-17T00:00:00"/>
        <d v="2019-05-20T00:00:00"/>
        <d v="2019-05-21T00:00:00"/>
        <d v="2019-05-22T00:00:00"/>
        <d v="2019-05-23T00:00:00"/>
        <d v="2019-05-24T00:00:00"/>
        <d v="2019-05-28T00:00:00"/>
        <d v="2019-05-29T00:00:00"/>
        <d v="2019-05-30T00:00:00"/>
        <d v="2019-05-31T00:00:00"/>
        <d v="2019-06-03T00:00:00"/>
        <d v="2019-06-04T00:00:00"/>
        <d v="2019-06-05T00:00:00"/>
        <d v="2019-06-06T00:00:00"/>
        <d v="2019-06-07T00:00:00"/>
        <d v="2019-06-10T00:00:00"/>
        <d v="2019-06-11T00:00:00"/>
        <d v="2019-06-12T00:00:00"/>
        <d v="2019-06-13T00:00:00"/>
        <d v="2019-06-14T00:00:00"/>
        <d v="2019-06-17T00:00:00"/>
        <d v="2019-06-18T00:00:00"/>
        <d v="2019-06-19T00:00:00"/>
        <d v="2019-06-20T00:00:00"/>
        <d v="2019-06-21T00:00:00"/>
        <d v="2019-06-24T00:00:00"/>
        <d v="2019-06-25T00:00:00"/>
        <d v="2019-06-26T00:00:00"/>
        <d v="2019-06-27T00:00:00"/>
        <d v="2019-06-28T00:00:00"/>
      </sharedItems>
      <fieldGroup par="51" base="0">
        <rangePr groupBy="days" startDate="2019-04-01T00:00:00" endDate="2019-06-29T00:00:00"/>
        <groupItems count="368">
          <s v="&lt;2019-04-0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19-06-29"/>
        </groupItems>
      </fieldGroup>
    </cacheField>
    <cacheField name="WHR" numFmtId="0">
      <sharedItems containsSemiMixedTypes="0" containsString="0" containsNumber="1" minValue="-0.14180121110642352" maxValue="7.7426185874728715E-2" count="63">
        <n v="0"/>
        <n v="8.9237679601472664E-4"/>
        <n v="-1.2630140079076257E-2"/>
        <n v="1.7393900178852562E-4"/>
        <n v="1.236995786313333E-2"/>
        <n v="2.530065054862507E-2"/>
        <n v="2.8881984598413402E-3"/>
        <n v="1.9582079590862222E-2"/>
        <n v="3.9212815110285626E-2"/>
        <n v="4.0358022112452097E-2"/>
        <n v="1.5264981587044146E-2"/>
        <n v="2.245147702102257E-2"/>
        <n v="1.9029570612293378E-2"/>
        <n v="3.4955872004201805E-2"/>
        <n v="3.7113183791411375E-2"/>
        <n v="4.1203253357602776E-2"/>
        <n v="3.6057891153903454E-2"/>
        <n v="6.1031028877627236E-3"/>
        <n v="2.1061627874433775E-2"/>
        <n v="3.2005704470046581E-2"/>
        <n v="3.388227560579371E-2"/>
        <n v="4.0653501408431048E-2"/>
        <n v="5.8899153410536753E-2"/>
        <n v="5.9953179104874854E-2"/>
        <n v="4.2544760899867473E-2"/>
        <n v="2.661394542720974E-2"/>
        <n v="2.1024030274800931E-2"/>
        <n v="-1.9719456874696117E-3"/>
        <n v="1.6894424548314912E-3"/>
        <n v="-4.4766789968546439E-2"/>
        <n v="-3.695919556384597E-2"/>
        <n v="-2.4563802231999166E-2"/>
        <n v="-2.1165578463132162E-2"/>
        <n v="-3.1094711928789875E-2"/>
        <n v="-2.4175649770625585E-2"/>
        <n v="-1.1676517165180034E-3"/>
        <n v="-1.2488406433499133E-2"/>
        <n v="-5.0274643074720515E-2"/>
        <n v="-5.9477371931458412E-2"/>
        <n v="-7.8614204497210904E-2"/>
        <n v="-9.6573363680884317E-2"/>
        <n v="-0.10081278169652641"/>
        <n v="-0.14180121110642352"/>
        <n v="-0.12064869488551877"/>
        <n v="-4.8191102651990558E-2"/>
        <n v="-4.9939787204071995E-2"/>
        <n v="-2.939673375895524E-2"/>
        <n v="-2.4949460536714763E-2"/>
        <n v="-1.3298070589976674E-2"/>
        <n v="-1.2760655070067739E-2"/>
        <n v="-1.383501622537997E-2"/>
        <n v="2.388491982317098E-2"/>
        <n v="2.8326665389624139E-2"/>
        <n v="4.5867976730936011E-2"/>
        <n v="7.2885179787819832E-2"/>
        <n v="7.4225210885790371E-2"/>
        <n v="6.9013272437785322E-2"/>
        <n v="7.2057686093817019E-2"/>
        <n v="6.0975650220561839E-2"/>
        <n v="4.3131254125389651E-2"/>
        <n v="5.8683571761189768E-2"/>
        <n v="7.7074819135197092E-2"/>
        <n v="7.7426185874728715E-2"/>
      </sharedItems>
    </cacheField>
    <cacheField name="NEM" numFmtId="0">
      <sharedItems containsSemiMixedTypes="0" containsString="0" containsNumber="1" minValue="-0.14674598647899839" maxValue="0.11191349490117408" count="63">
        <n v="0"/>
        <n v="6.1781289219122737E-3"/>
        <n v="9.5271794316256209E-3"/>
        <n v="2.4269780563559218E-2"/>
        <n v="2.4818085429528125E-2"/>
        <n v="2.9201669444232081E-2"/>
        <n v="2.7564943772553141E-2"/>
        <n v="1.8548672644503106E-2"/>
        <n v="1.0277389258589675E-2"/>
        <n v="1.8061578455426552E-2"/>
        <n v="1.5854557129650115E-2"/>
        <n v="1.6863422162110009E-3"/>
        <n v="-1.5847416418100169E-2"/>
        <n v="-4.9200194103586559E-2"/>
        <n v="-6.4030778038493219E-2"/>
        <n v="-6.9560775625589599E-2"/>
        <n v="-7.4812448909373774E-2"/>
        <n v="-9.2514388632597644E-2"/>
        <n v="-9.7888990845182322E-2"/>
        <n v="-0.1201394725919156"/>
        <n v="-0.11038656781096279"/>
        <n v="-0.13421139559849182"/>
        <n v="-0.14146731211135732"/>
        <n v="-0.13748066992627883"/>
        <n v="-0.14674598647899839"/>
        <n v="-0.12069394611815598"/>
        <n v="-0.13762098902049935"/>
        <n v="-0.14656139022474379"/>
        <n v="-0.13921092617224806"/>
        <n v="-0.11400364128579876"/>
        <n v="-0.1165917992595239"/>
        <n v="-0.12113281233055717"/>
        <n v="-0.12569454026777993"/>
        <n v="-0.11358326159267806"/>
        <n v="-0.10549789201957982"/>
        <n v="-0.10004390830789112"/>
        <n v="-0.10068205406482578"/>
        <n v="-9.0464977699365234E-2"/>
        <n v="-8.1615392654967089E-2"/>
        <n v="-8.944749250591999E-2"/>
        <n v="-9.1657793016747813E-2"/>
        <n v="-7.6151447462258326E-2"/>
        <n v="-4.4989138235283055E-2"/>
        <n v="-2.8670000720814603E-2"/>
        <n v="-6.9631191011984006E-3"/>
        <n v="9.2703262614934889E-4"/>
        <n v="2.470200950205681E-2"/>
        <n v="3.4897336316122796E-2"/>
        <n v="2.4244209842720577E-2"/>
        <n v="1.3759568598306959E-2"/>
        <n v="2.9509941779886306E-2"/>
        <n v="3.1765312452133987E-2"/>
        <n v="4.2454511065050937E-2"/>
        <n v="5.0525788549047768E-2"/>
        <n v="4.4727804170192953E-2"/>
        <n v="5.4447410375117022E-2"/>
        <n v="8.8000792290590657E-2"/>
        <n v="8.5605901518631566E-2"/>
        <n v="0.11094591083631589"/>
        <n v="9.7938626418852759E-2"/>
        <n v="0.10663659712781348"/>
        <n v="0.10167192506092027"/>
        <n v="0.11191349490117408"/>
      </sharedItems>
    </cacheField>
    <cacheField name="GM" numFmtId="0">
      <sharedItems containsSemiMixedTypes="0" containsString="0" containsNumber="1" minValue="-0.11984766543363601" maxValue="6.5469330693798899E-2" count="63">
        <n v="0"/>
        <n v="1.324236458154493E-3"/>
        <n v="1.6664054040046006E-2"/>
        <n v="2.7083435739694295E-2"/>
        <n v="3.0950343974238681E-2"/>
        <n v="3.4032146330136959E-2"/>
        <n v="2.8911805247315292E-2"/>
        <n v="3.8947806355617787E-2"/>
        <n v="4.0986002571406055E-2"/>
        <n v="5.0647787047639281E-2"/>
        <n v="4.7122242586264185E-2"/>
        <n v="4.9396699085514695E-2"/>
        <n v="5.7717498704306869E-2"/>
        <n v="6.5469330693798899E-2"/>
        <n v="4.5618285200556552E-2"/>
        <n v="5.3972788988004505E-2"/>
        <n v="5.1210942952838789E-2"/>
        <n v="3.5853500795862359E-2"/>
        <n v="5.0427791048753945E-2"/>
        <n v="5.8744192295855036E-2"/>
        <n v="3.225094478289281E-2"/>
        <n v="2.7116065288160685E-2"/>
        <n v="1.42128566460068E-2"/>
        <n v="2.8591901096595707E-2"/>
        <n v="1.0293012220297326E-2"/>
        <n v="2.1844551610926466E-2"/>
        <n v="1.3539312456905095E-2"/>
        <n v="-2.948457068878918E-3"/>
        <n v="5.3006066536585017E-3"/>
        <n v="-2.9801016878353015E-2"/>
        <n v="-1.667190647205874E-2"/>
        <n v="-7.7626499646584746E-3"/>
        <n v="-7.495027867725601E-3"/>
        <n v="-1.7660946217693096E-2"/>
        <n v="-1.8471649976738447E-2"/>
        <n v="-1.4143859917453594E-2"/>
        <n v="-5.6697028819162498E-2"/>
        <n v="-6.8511377617821667E-2"/>
        <n v="-6.8796064130355772E-2"/>
        <n v="-7.6484069371573038E-2"/>
        <n v="-7.8205622382920392E-2"/>
        <n v="-7.7343303345503323E-2"/>
        <n v="-0.11984766543363601"/>
        <n v="-0.10904982618378778"/>
        <n v="-4.8812454813931261E-2"/>
        <n v="-4.5733716194673146E-2"/>
        <n v="-5.3348041551611214E-2"/>
        <n v="-4.4822806867745646E-2"/>
        <n v="-3.0170905749230537E-2"/>
        <n v="-2.4894510010466497E-2"/>
        <n v="-3.9535476456848628E-2"/>
        <n v="-2.9723252749967455E-2"/>
        <n v="-3.971770027911814E-2"/>
        <n v="-2.6257268422699265E-2"/>
        <n v="-1.0761916582758491E-2"/>
        <n v="-8.5821346258044828E-3"/>
        <n v="-3.688170381816902E-3"/>
        <n v="-4.7704485496247173E-3"/>
        <n v="-3.6869977867104442E-3"/>
        <n v="1.5793549277159924E-2"/>
        <n v="2.7736250975673782E-2"/>
        <n v="3.271917767425947E-2"/>
        <n v="3.8199318592839759E-2"/>
      </sharedItems>
    </cacheField>
    <cacheField name="EA" numFmtId="0">
      <sharedItems containsSemiMixedTypes="0" containsString="0" containsNumber="1" minValue="-0.12255284219541929" maxValue="0" count="63">
        <n v="0"/>
        <n v="-1.7824116447328842E-2"/>
        <n v="-2.4666580026958429E-2"/>
        <n v="-4.6733479236805597E-2"/>
        <n v="-3.1520104011430461E-2"/>
        <n v="-4.6404977791979718E-2"/>
        <n v="-4.3342159934006697E-2"/>
        <n v="-2.9296388941640217E-2"/>
        <n v="-1.9761057930840487E-2"/>
        <n v="-7.3331401028013943E-3"/>
        <n v="-4.6417927707931739E-2"/>
        <n v="-8.7501178419904235E-2"/>
        <n v="-0.10753746702618605"/>
        <n v="-9.4595628648529551E-2"/>
        <n v="-0.10125229610243403"/>
        <n v="-7.8446415553172777E-2"/>
        <n v="-8.3518750068833802E-2"/>
        <n v="-9.5945717409737341E-2"/>
        <n v="-7.9920787834288687E-2"/>
        <n v="-7.71685702281939E-2"/>
        <n v="-7.8013086194270609E-2"/>
        <n v="-7.5794396330957192E-2"/>
        <n v="-8.0643637266554435E-2"/>
        <n v="-0.10077077667064049"/>
        <n v="-8.7149133427397274E-2"/>
        <n v="-9.8134617408082381E-2"/>
        <n v="-8.5733086481786458E-2"/>
        <n v="-9.169811649771209E-2"/>
        <n v="-8.5697291379838059E-2"/>
        <n v="-0.12255284219541929"/>
        <n v="-7.6655893602253999E-2"/>
        <n v="-5.3392734037910006E-2"/>
        <n v="-3.0348370401110603E-2"/>
        <n v="-4.7924107774848013E-2"/>
        <n v="-9.4911563111318098E-2"/>
        <n v="-6.2977158794442656E-2"/>
        <n v="-8.1900378471949864E-2"/>
        <n v="-0.10033596109921261"/>
        <n v="-9.8598951021447001E-2"/>
        <n v="-8.5268474810420325E-2"/>
        <n v="-9.5428870532345389E-2"/>
        <n v="-9.9967022735322653E-2"/>
        <n v="-8.965545179279899E-2"/>
        <n v="-0.10867139465880793"/>
        <n v="-7.7787602502772502E-2"/>
        <n v="-6.5889131922772459E-2"/>
        <n v="-5.3920638484452277E-2"/>
        <n v="-4.7695936687329188E-2"/>
        <n v="-6.295520084361883E-2"/>
        <n v="-7.2692400932882872E-2"/>
        <n v="-9.2886987099206952E-2"/>
        <n v="-8.3175084440051728E-2"/>
        <n v="-9.2152288672177396E-2"/>
        <n v="-9.5279658354242347E-2"/>
        <n v="-9.9715000101638696E-2"/>
        <n v="-9.3738655366483403E-2"/>
        <n v="-8.7149759418954531E-2"/>
        <n v="-6.4185922590192623E-2"/>
        <n v="-2.5688094802462036E-2"/>
        <n v="-4.6900195812562995E-2"/>
        <n v="-4.2565851216780803E-2"/>
        <n v="-2.3864669548058881E-2"/>
        <n v="-2.4807375187676506E-3"/>
      </sharedItems>
    </cacheField>
    <cacheField name="ADBE" numFmtId="0">
      <sharedItems containsSemiMixedTypes="0" containsString="0" containsNumber="1" minValue="-4.4379961818839964E-2" maxValue="0.11256944209600594" count="63">
        <n v="0"/>
        <n v="-3.0128484433734615E-3"/>
        <n v="-2.4600789696923586E-3"/>
        <n v="-1.5756524641883818E-2"/>
        <n v="-1.7399000939479325E-2"/>
        <n v="-1.231399088533891E-2"/>
        <n v="-1.1644402695393685E-2"/>
        <n v="-2.0158027612473539E-3"/>
        <n v="-8.3748692312202166E-4"/>
        <n v="-9.8463293593142875E-4"/>
        <n v="3.3963698190520031E-4"/>
        <n v="-2.5624569020742394E-3"/>
        <n v="-9.8570855395219148E-3"/>
        <n v="-5.7004889534362224E-3"/>
        <n v="3.6072979798307259E-4"/>
        <n v="2.3431150457157157E-2"/>
        <n v="1.2515217715732718E-2"/>
        <n v="2.0538423029660913E-2"/>
        <n v="3.602494229082176E-2"/>
        <n v="5.0849825726145714E-2"/>
        <n v="6.171857821432869E-2"/>
        <n v="4.1321019009488591E-2"/>
        <n v="2.8227703599429943E-2"/>
        <n v="4.9469198669439884E-2"/>
        <n v="4.2746098006227085E-2"/>
        <n v="1.9514070554094487E-2"/>
        <n v="1.8431246746319574E-2"/>
        <n v="1.4890472677784206E-2"/>
        <n v="2.4644277791152081E-2"/>
        <n v="-1.4065857853017949E-2"/>
        <n v="1.4738239307841017E-3"/>
        <n v="1.9718590625669163E-2"/>
        <n v="4.4030348554350951E-2"/>
        <n v="3.0981566482104927E-2"/>
        <n v="1.5258879665367875E-2"/>
        <n v="2.4770569212870797E-2"/>
        <n v="3.8256381798188466E-2"/>
        <n v="1.1395240601779433E-2"/>
        <n v="1.3291280711168696E-2"/>
        <n v="2.595645936719726E-2"/>
        <n v="8.4542311551576432E-3"/>
        <n v="1.2587690001206076E-2"/>
        <n v="-5.6307269775712765E-4"/>
        <n v="-4.4379961818839964E-2"/>
        <n v="-7.009803777801582E-3"/>
        <n v="8.4343335412310205E-3"/>
        <n v="1.5544218121778752E-2"/>
        <n v="2.7771351115685738E-2"/>
        <n v="3.5608538233356302E-2"/>
        <n v="2.0091644240106787E-2"/>
        <n v="2.3171487824288906E-2"/>
        <n v="2.1220873722994082E-2"/>
        <n v="1.3910019261429651E-2"/>
        <n v="1.8722645062846599E-2"/>
        <n v="2.3004187059619818E-2"/>
        <n v="7.5139428233603756E-2"/>
        <n v="0.11256944209600594"/>
        <n v="0.10336750194828137"/>
        <n v="0.10517155775108344"/>
        <n v="6.5487714090763149E-2"/>
        <n v="6.8092152044006871E-2"/>
        <n v="8.3712857171397759E-2"/>
        <n v="8.8555414026875945E-2"/>
      </sharedItems>
    </cacheField>
    <cacheField name="MSI" numFmtId="0">
      <sharedItems containsSemiMixedTypes="0" containsString="0" containsNumber="1" minValue="-4.8173450163045972E-3" maxValue="0.17380967153129256" count="63">
        <n v="0"/>
        <n v="2.4765899387140244E-3"/>
        <n v="6.8528781914880543E-3"/>
        <n v="-4.4620288571461941E-3"/>
        <n v="-4.6040790011749877E-3"/>
        <n v="-4.8173450163045972E-3"/>
        <n v="-3.7507874801817609E-3"/>
        <n v="9.8874593360810392E-3"/>
        <n v="1.2340204848772296E-2"/>
        <n v="1.359852746761725E-2"/>
        <n v="1.5972383696257642E-2"/>
        <n v="2.4609233254344276E-2"/>
        <n v="1.6391493155948678E-2"/>
        <n v="1.4581280948277375E-2"/>
        <n v="1.9882581395101018E-2"/>
        <n v="3.3413017153286817E-2"/>
        <n v="3.9711359050970674E-2"/>
        <n v="2.9846677117368881E-2"/>
        <n v="3.4793751128224137E-2"/>
        <n v="2.7956655856677948E-2"/>
        <n v="2.5547240276080241E-2"/>
        <n v="1.0503281623034488E-2"/>
        <n v="7.8409840136588471E-3"/>
        <n v="1.676258968737776E-2"/>
        <n v="7.4325104000355635E-3"/>
        <n v="3.7073923535945186E-3"/>
        <n v="1.2878494062798285E-2"/>
        <n v="2.8117851730165788E-2"/>
        <n v="5.0151850102103546E-2"/>
        <n v="1.5118602995447539E-2"/>
        <n v="2.4893070188368505E-2"/>
        <n v="2.8695831937757266E-2"/>
        <n v="5.0806404334257982E-2"/>
        <n v="4.1102176993092043E-2"/>
        <n v="4.0761947885460836E-2"/>
        <n v="5.3219397941110191E-2"/>
        <n v="7.9441484533879558E-2"/>
        <n v="6.5355085829232995E-2"/>
        <n v="6.6351929587480263E-2"/>
        <n v="6.4891394683252335E-2"/>
        <n v="5.7312116731324414E-2"/>
        <n v="7.0844545386542945E-2"/>
        <n v="6.198737023868317E-2"/>
        <n v="7.6258853797441906E-2"/>
        <n v="0.10814791788478273"/>
        <n v="0.13166005378345969"/>
        <n v="0.13383892266565212"/>
        <n v="0.14999004925526493"/>
        <n v="0.13733560819030233"/>
        <n v="0.13145363847730762"/>
        <n v="0.13612485320721601"/>
        <n v="0.13121003439779766"/>
        <n v="0.13371087220650357"/>
        <n v="0.1554756983331641"/>
        <n v="0.16310509305067866"/>
        <n v="0.17188816310417854"/>
        <n v="0.17380967153129256"/>
        <n v="0.16320194655590425"/>
        <n v="0.16635177399911916"/>
        <n v="0.157777418637573"/>
        <n v="0.16197988524086837"/>
        <n v="0.16028168660241005"/>
        <n v="0.17322208710275999"/>
      </sharedItems>
    </cacheField>
    <cacheField name="TRIP" numFmtId="0">
      <sharedItems containsSemiMixedTypes="0" containsString="0" containsNumber="1" minValue="-0.2071744029289182" maxValue="6.7613186997442121E-2" count="63">
        <n v="0"/>
        <n v="-3.412988114789961E-3"/>
        <n v="1.5042072416886931E-2"/>
        <n v="1.8217899115482661E-2"/>
        <n v="3.3203388714894144E-3"/>
        <n v="-9.7231956070178427E-3"/>
        <n v="5.7910931406242039E-3"/>
        <n v="1.2392356814709293E-2"/>
        <n v="2.1948324765917349E-2"/>
        <n v="-1.9937868906877432E-3"/>
        <n v="-5.2263786381683275E-3"/>
        <n v="-8.8509113975935305E-3"/>
        <n v="-3.6421254112508294E-2"/>
        <n v="-1.8110563392104262E-2"/>
        <n v="-1.5403680227117689E-2"/>
        <n v="1.8341016384052833E-2"/>
        <n v="7.8951669239866185E-3"/>
        <n v="4.3136776953063283E-3"/>
        <n v="1.434012472469437E-2"/>
        <n v="1.4152861188692079E-2"/>
        <n v="1.1342801293788729E-2"/>
        <n v="-7.2556957943195055E-3"/>
        <n v="-3.4272694477814891E-3"/>
        <n v="4.6916038148391515E-2"/>
        <n v="6.7613186997442121E-2"/>
        <n v="4.4845453499891996E-2"/>
        <n v="-6.9279066232989739E-2"/>
        <n v="-6.5991537846405435E-2"/>
        <n v="-9.3843287678404108E-2"/>
        <n v="-0.1248102345718749"/>
        <n v="-0.1030711041370922"/>
        <n v="-9.8815763711560312E-2"/>
        <n v="-0.10834968300109593"/>
        <n v="-0.1459966990438768"/>
        <n v="-0.14710812375552706"/>
        <n v="-0.12930654347511805"/>
        <n v="-0.11247235094491448"/>
        <n v="-0.1331130527570259"/>
        <n v="-0.13991869505791821"/>
        <n v="-0.1624651352636457"/>
        <n v="-0.18281793896439646"/>
        <n v="-0.18951232954611397"/>
        <n v="-0.2071744029289182"/>
        <n v="-0.19794800122558276"/>
        <n v="-0.13465683854391375"/>
        <n v="-0.14149109765250589"/>
        <n v="-0.14615256279482469"/>
        <n v="-0.13656291069848214"/>
        <n v="-0.12816878655445751"/>
        <n v="-0.12466387980768456"/>
        <n v="-0.13252242580509677"/>
        <n v="-0.11426064402867842"/>
        <n v="-0.13003419665991323"/>
        <n v="-0.12718016805719023"/>
        <n v="-0.11338855247050028"/>
        <n v="-9.4386220771133678E-2"/>
        <n v="-0.10371020910179674"/>
        <n v="-9.1945524609818197E-2"/>
        <n v="-0.11076157151924848"/>
        <n v="-0.15170106731756994"/>
        <n v="-0.16203580154963837"/>
        <n v="-0.10460099888369512"/>
        <n v="-0.11082686808825215"/>
      </sharedItems>
    </cacheField>
    <cacheField name="QCOM" numFmtId="0">
      <sharedItems containsSemiMixedTypes="0" containsString="0" containsNumber="1" minValue="-3.3311563222525709E-2" maxValue="0.46834241851463343" count="63">
        <n v="0"/>
        <n v="4.8434202777389856E-3"/>
        <n v="-2.2146218379024418E-3"/>
        <n v="9.060682000594511E-4"/>
        <n v="3.1528795446107427E-3"/>
        <n v="-8.1339577776129435E-4"/>
        <n v="-6.353535461262938E-3"/>
        <n v="-2.5677979128628681E-2"/>
        <n v="-3.3311563222525709E-2"/>
        <n v="-1.4528029498992567E-2"/>
        <n v="-1.0489394463615187E-2"/>
        <n v="0.22158465406721828"/>
        <n v="0.34408291303121519"/>
        <n v="0.35432574020903818"/>
        <n v="0.38036150119657453"/>
        <n v="0.43830955745862632"/>
        <n v="0.43957797675980192"/>
        <n v="0.41930850102776585"/>
        <n v="0.43776388593230287"/>
        <n v="0.44480453947890053"/>
        <n v="0.43196785624062439"/>
        <n v="0.43475439856434295"/>
        <n v="0.4436694187286907"/>
        <n v="0.46834241851463343"/>
        <n v="0.45669500024102627"/>
        <n v="0.42213406078740578"/>
        <n v="0.41438756910222707"/>
        <n v="0.40539769570901385"/>
        <n v="0.42998593884096492"/>
        <n v="0.40726928531267925"/>
        <n v="0.4339709212414008"/>
        <n v="0.43548026171941168"/>
        <n v="0.39548486310055475"/>
        <n v="0.37966552209186233"/>
        <n v="0.31978829920448204"/>
        <n v="0.33453631642856796"/>
        <n v="0.22598321900377905"/>
        <n v="0.21083401114127664"/>
        <n v="0.18080176358945499"/>
        <n v="0.16811488189280155"/>
        <n v="0.17408091342568488"/>
        <n v="0.18670251976122088"/>
        <n v="0.19015654143920768"/>
        <n v="0.18776212087136057"/>
        <n v="0.21461459552321827"/>
        <n v="0.20267301994236242"/>
        <n v="0.21117792930545887"/>
        <n v="0.22745261587298005"/>
        <n v="0.25438519625054357"/>
        <n v="0.26430860127005851"/>
        <n v="0.24114742712179416"/>
        <n v="0.24603324433034812"/>
        <n v="0.22873024132734499"/>
        <n v="0.23440544497002247"/>
        <n v="0.27564402055620996"/>
        <n v="0.27342061863537348"/>
        <n v="0.28651247045604811"/>
        <n v="0.28623755980785148"/>
        <n v="0.29228820603927841"/>
        <n v="0.28395030326934423"/>
        <n v="0.31703085324533786"/>
        <n v="0.32343516304137432"/>
        <n v="0.33191985083137809"/>
      </sharedItems>
    </cacheField>
    <cacheField name="NKE" numFmtId="0">
      <sharedItems containsSemiMixedTypes="0" containsString="0" containsNumber="1" minValue="-9.404142637466939E-2" maxValue="4.5957754693515485E-2" count="63">
        <n v="0"/>
        <n v="-1.009034451144819E-2"/>
        <n v="-8.9050704822588589E-3"/>
        <n v="6.8407657872882055E-4"/>
        <n v="2.0912070108549674E-3"/>
        <n v="-5.7541759042247786E-3"/>
        <n v="-1.1065199704262563E-2"/>
        <n v="-3.9460562573818692E-3"/>
        <n v="-2.5322947188466394E-3"/>
        <n v="1.2055926618192991E-2"/>
        <n v="1.8897307051865653E-2"/>
        <n v="3.0068565790086987E-2"/>
        <n v="4.0660859340372557E-2"/>
        <n v="4.5957754693515485E-2"/>
        <n v="2.5329960109248484E-2"/>
        <n v="2.6131280018323988E-2"/>
        <n v="3.7111499906937295E-2"/>
        <n v="2.7721277168432534E-2"/>
        <n v="3.628681786411625E-2"/>
        <n v="3.5720667089823466E-2"/>
        <n v="3.0848657854854467E-2"/>
        <n v="8.8744571667369598E-3"/>
        <n v="1.5402819545720092E-3"/>
        <n v="6.5830347259034916E-3"/>
        <n v="-1.8271064376716439E-2"/>
        <n v="-3.0596024854546822E-2"/>
        <n v="-2.7809577305402011E-2"/>
        <n v="-2.527230618751497E-2"/>
        <n v="-1.3582835001644367E-2"/>
        <n v="-3.0497611430512217E-2"/>
        <n v="-1.6684486168713875E-2"/>
        <n v="-1.2620882303226555E-2"/>
        <n v="-9.4069979657491753E-3"/>
        <n v="-5.9661230531744547E-3"/>
        <n v="-2.6304295256312615E-2"/>
        <n v="-1.6768932325628594E-2"/>
        <n v="-2.2029612541020649E-2"/>
        <n v="-2.8760326132422853E-2"/>
        <n v="-3.4568667197971581E-2"/>
        <n v="-4.6253290412067161E-2"/>
        <n v="-7.4947766726241261E-2"/>
        <n v="-7.0002939836694811E-2"/>
        <n v="-9.404142637466939E-2"/>
        <n v="-8.341140290267024E-2"/>
        <n v="-3.6464198606271925E-2"/>
        <n v="-2.2987134656641928E-2"/>
        <n v="-2.6251206183913744E-2"/>
        <n v="-1.4607700605617557E-2"/>
        <n v="-2.4558569328750668E-2"/>
        <n v="-1.6324130196622599E-2"/>
        <n v="-2.3890848727328384E-2"/>
        <n v="-1.2030700650595527E-2"/>
        <n v="-1.4063938277275922E-2"/>
        <n v="-3.0003547195310398E-2"/>
        <n v="-3.3319849820787617E-3"/>
        <n v="-1.2228781818491741E-2"/>
        <n v="7.9985663480904856E-3"/>
        <n v="1.3981696474395844E-2"/>
        <n v="-5.9556300082286295E-4"/>
        <n v="-2.2844048207923517E-2"/>
        <n v="-2.3691300658398418E-2"/>
        <n v="-1.024489290963071E-2"/>
        <n v="-6.7785650811024167E-3"/>
      </sharedItems>
    </cacheField>
    <cacheField name="CRM" numFmtId="0">
      <sharedItems containsSemiMixedTypes="0" containsString="0" containsNumber="1" minValue="-9.8114492621771299E-2" maxValue="3.0911189673588635E-2" count="63">
        <n v="0"/>
        <n v="-4.1568310528465879E-3"/>
        <n v="8.9887677617317419E-3"/>
        <n v="-1.6223328696640338E-2"/>
        <n v="-1.5971032462784529E-2"/>
        <n v="-1.6538622025947913E-2"/>
        <n v="-2.6004135943626272E-2"/>
        <n v="-5.1721044779451386E-3"/>
        <n v="-2.1142476088069628E-3"/>
        <n v="-2.2386114518820888E-3"/>
        <n v="-6.0965603847136229E-3"/>
        <n v="-1.4841604016290755E-2"/>
        <n v="-3.5951982476056576E-2"/>
        <n v="-3.1767554661335851E-2"/>
        <n v="-1.4010070776390826E-2"/>
        <n v="1.5480110942971415E-3"/>
        <n v="-8.8098506028525536E-3"/>
        <n v="1.3313476322727946E-2"/>
        <n v="3.0911189673588635E-2"/>
        <n v="2.7295824677852187E-2"/>
        <n v="2.7235380798198316E-2"/>
        <n v="7.8824211133948774E-3"/>
        <n v="5.9089890329719896E-3"/>
        <n v="1.5239731054460526E-2"/>
        <n v="1.009710817843823E-2"/>
        <n v="-2.4364467206177243E-2"/>
        <n v="-2.4619362053400651E-2"/>
        <n v="-2.8125692516830947E-2"/>
        <n v="-4.902584293133172E-3"/>
        <n v="-4.7356053813534915E-2"/>
        <n v="-1.5230600383872916E-2"/>
        <n v="-3.4272852972626167E-2"/>
        <n v="-1.2216887255407594E-2"/>
        <n v="-3.688870135616007E-2"/>
        <n v="-2.7766692323709208E-2"/>
        <n v="-2.9048888792030714E-2"/>
        <n v="-1.7108973450267295E-2"/>
        <n v="-4.2039143616025787E-2"/>
        <n v="-3.6834615845754981E-2"/>
        <n v="-3.2433560755435464E-2"/>
        <n v="-4.7254122456310999E-2"/>
        <n v="-2.913648874503072E-2"/>
        <n v="-5.6439584535777354E-2"/>
        <n v="-9.8114492621771299E-2"/>
        <n v="-5.876237846679333E-2"/>
        <n v="-8.1688893003789564E-3"/>
        <n v="-2.6778769990788431E-3"/>
        <n v="9.6252177508188153E-3"/>
        <n v="-4.2957474564368381E-2"/>
        <n v="-6.0236086521625376E-2"/>
        <n v="-5.2710245395051647E-2"/>
        <n v="-5.2313649675884699E-2"/>
        <n v="-6.1101815627725986E-2"/>
        <n v="-5.9235286667445819E-2"/>
        <n v="-5.7239125818599468E-2"/>
        <n v="-3.366516277791376E-2"/>
        <n v="-1.3813093101956331E-2"/>
        <n v="-1.6103175842867579E-2"/>
        <n v="-4.3392120685731617E-2"/>
        <n v="-6.4498583993374159E-2"/>
        <n v="-6.6507443026690316E-2"/>
        <n v="-5.5436528658081796E-2"/>
        <n v="-4.8534982528962933E-2"/>
      </sharedItems>
    </cacheField>
    <cacheField name="GLW" numFmtId="0">
      <sharedItems containsSemiMixedTypes="0" containsString="0" containsNumber="1" minValue="-0.15018809051724979" maxValue="3.1869282800557674E-2" count="62">
        <n v="0"/>
        <n v="2.9482371964415499E-3"/>
        <n v="1.3530235720307759E-2"/>
        <n v="2.022016825397932E-2"/>
        <n v="2.2531526423027914E-2"/>
        <n v="2.2243330960267649E-2"/>
        <n v="1.0997738574862859E-2"/>
        <n v="1.4205632098344467E-2"/>
        <n v="2.0019507475810827E-2"/>
        <n v="3.1869282800557674E-2"/>
        <n v="3.0441045115002341E-2"/>
        <n v="2.815279797958814E-2"/>
        <n v="2.9012847861499935E-2"/>
        <n v="2.7294110827195905E-2"/>
        <n v="1.2946912345273232E-2"/>
        <n v="2.750294917672691E-2"/>
        <n v="1.6025225062030302E-2"/>
        <n v="-9.8092596288528178E-3"/>
        <n v="-7.1275362031606448E-3"/>
        <n v="-4.7500876994588381E-3"/>
        <n v="-6.0486823366015408E-2"/>
        <n v="-4.6044130851921716E-2"/>
        <n v="-6.8637746040706826E-2"/>
        <n v="-5.5654871771549486E-2"/>
        <n v="-7.0972168479238595E-2"/>
        <n v="-8.1765837558922083E-2"/>
        <n v="-9.043082362632926E-2"/>
        <n v="-9.8847769126983565E-2"/>
        <n v="-9.3624024535737149E-2"/>
        <n v="-0.13227301543437209"/>
        <n v="-0.1167324824786713"/>
        <n v="-0.10974639235578731"/>
        <n v="-0.10214818087701349"/>
        <n v="-0.12149239384730504"/>
        <n v="-0.13185685456372087"/>
        <n v="-0.10719466746352513"/>
        <n v="-0.10620556272083848"/>
        <n v="-0.13025034942690694"/>
        <n v="-0.12788785799259927"/>
        <n v="-0.12990809727111241"/>
        <n v="-0.14509025833716649"/>
        <n v="-0.13853627420470693"/>
        <n v="-0.15018809051724979"/>
        <n v="-0.14984134987924691"/>
        <n v="-0.11448602925533014"/>
        <n v="-9.8081610654875306E-2"/>
        <n v="-9.379969379986608E-2"/>
        <n v="-9.0847906328563988E-2"/>
        <n v="-7.9075473365843307E-2"/>
        <n v="-7.8429125616856443E-2"/>
        <n v="-7.0354189955521229E-2"/>
        <n v="-6.7790844791684512E-2"/>
        <n v="-7.9935331460125325E-2"/>
        <n v="-6.5053383870348536E-2"/>
        <n v="-2.8394188354224581E-2"/>
        <n v="-2.2859102253363628E-2"/>
        <n v="-1.0015127110977518E-2"/>
        <n v="-6.0899760262810299E-3"/>
        <n v="-1.2405735424777409E-2"/>
        <n v="-1.9366994293988582E-2"/>
        <n v="-1.1747366364077805E-2"/>
        <n v="-6.6052310084255828E-3"/>
      </sharedItems>
    </cacheField>
    <cacheField name="PG" numFmtId="0">
      <sharedItems containsSemiMixedTypes="0" containsString="0" containsNumber="1" minValue="-2.0243199640702647E-3" maxValue="9.0402383721916557E-2" count="63">
        <n v="0"/>
        <n v="1.0613840421209719E-3"/>
        <n v="4.8307177218420705E-4"/>
        <n v="-2.0243199640702647E-3"/>
        <n v="1.0268928740908567E-4"/>
        <n v="1.283785297875728E-2"/>
        <n v="9.8846237533837256E-3"/>
        <n v="9.7890861173367538E-3"/>
        <n v="1.0744611873417464E-2"/>
        <n v="1.3704043688673395E-2"/>
        <n v="2.0081379532423616E-2"/>
        <n v="2.6607367564641771E-2"/>
        <n v="2.8271974624456075E-2"/>
        <n v="3.0161468176543749E-2"/>
        <n v="2.9784293545382257E-2"/>
        <n v="2.9000102022497254E-3"/>
        <n v="8.03765277566304E-3"/>
        <n v="4.0835385318479522E-3"/>
        <n v="2.9064180824174835E-2"/>
        <n v="1.8862016237026324E-2"/>
        <n v="3.5086510310382568E-2"/>
        <n v="2.0529745609849104E-2"/>
        <n v="2.6533745213244031E-2"/>
        <n v="3.1459938413003097E-2"/>
        <n v="2.7689154441624786E-2"/>
        <n v="1.8415812909254425E-2"/>
        <n v="2.1949745679380239E-2"/>
        <n v="1.4050235117770704E-2"/>
        <n v="3.1030377153137723E-2"/>
        <n v="3.197362204620946E-2"/>
        <n v="2.7167264873605323E-2"/>
        <n v="3.7583968373707033E-2"/>
        <n v="5.0798631105514525E-2"/>
        <n v="4.4693657249257224E-2"/>
        <n v="4.357689497861128E-2"/>
        <n v="3.4632545827799732E-2"/>
        <n v="3.792294750673475E-2"/>
        <n v="3.8297754200762202E-2"/>
        <n v="3.7642074093002131E-2"/>
        <n v="1.6740390236616332E-2"/>
        <n v="1.4155723907840811E-2"/>
        <n v="2.5097216267442879E-2"/>
        <n v="2.1218324661536059E-3"/>
        <n v="1.0770132433680635E-2"/>
        <n v="1.9247957540935445E-2"/>
        <n v="3.8831474320428994E-2"/>
        <n v="4.4921564403382686E-2"/>
        <n v="5.7866254746176127E-2"/>
        <n v="5.7406599516191203E-2"/>
        <n v="6.347718129693436E-2"/>
        <n v="6.6219943716463447E-2"/>
        <n v="7.7434434578765643E-2"/>
        <n v="8.0049148775554135E-2"/>
        <n v="7.8160657578467907E-2"/>
        <n v="6.5636999632985638E-2"/>
        <n v="7.3118716550005236E-2"/>
        <n v="8.5073085756882771E-2"/>
        <n v="8.0240469331330111E-2"/>
        <n v="9.0402383721916557E-2"/>
        <n v="8.497192017067956E-2"/>
        <n v="6.7159528457843898E-2"/>
        <n v="6.7615162263683803E-2"/>
        <n v="6.6431026383949487E-2"/>
      </sharedItems>
    </cacheField>
    <cacheField name="DG" numFmtId="0">
      <sharedItems containsSemiMixedTypes="0" containsString="0" containsNumber="1" minValue="-4.7417423315936347E-3" maxValue="0.16726485108028544" count="63">
        <n v="0"/>
        <n v="-3.7185087382013426E-3"/>
        <n v="-1.343323511029948E-3"/>
        <n v="1.5496858617649933E-2"/>
        <n v="3.5636616919015318E-2"/>
        <n v="3.5963792309077314E-2"/>
        <n v="2.876835348248985E-2"/>
        <n v="3.1980326436798601E-2"/>
        <n v="3.6906071143698593E-2"/>
        <n v="3.6660939116291202E-2"/>
        <n v="4.8672757347570372E-2"/>
        <n v="4.7461598794647952E-2"/>
        <n v="5.2312083433930456E-2"/>
        <n v="4.6278311200823152E-2"/>
        <n v="4.6359200322759087E-2"/>
        <n v="5.1781707644911856E-2"/>
        <n v="6.6351405632460558E-2"/>
        <n v="6.9048981311714552E-2"/>
        <n v="6.0186820098116378E-2"/>
        <n v="5.8909454185589682E-2"/>
        <n v="6.6823088839408351E-2"/>
        <n v="4.8820133998152659E-2"/>
        <n v="5.5361856599532855E-2"/>
        <n v="5.5923519605846739E-2"/>
        <n v="5.3197004548931948E-2"/>
        <n v="3.6230113101380024E-2"/>
        <n v="3.6475500372046055E-2"/>
        <n v="4.2036556046324058E-2"/>
        <n v="3.2927838298990819E-2"/>
        <n v="3.5450986249062622E-3"/>
        <n v="-4.7417423315936347E-3"/>
        <n v="1.738482621381765E-3"/>
        <n v="1.5970983544196793E-2"/>
        <n v="1.9896807625468416E-2"/>
        <n v="1.6818331758725935E-2"/>
        <n v="3.1256653373225585E-2"/>
        <n v="3.5370172601296601E-2"/>
        <n v="2.38175299906348E-2"/>
        <n v="3.4759143328645936E-2"/>
        <n v="1.8360363859727613E-2"/>
        <n v="6.2729890489660045E-3"/>
        <n v="7.7912528418968008E-2"/>
        <n v="8.0117238858847029E-2"/>
        <n v="9.3630727684112514E-2"/>
        <n v="0.1013826545862403"/>
        <n v="0.10445952087058041"/>
        <n v="0.11258855383677513"/>
        <n v="0.12544398540683155"/>
        <n v="0.1391129205351368"/>
        <n v="0.14311375545892846"/>
        <n v="0.14702483100137409"/>
        <n v="0.14643686496365516"/>
        <n v="0.14445101358432"/>
        <n v="0.14599854198305495"/>
        <n v="0.15446074682939948"/>
        <n v="0.1626328948155209"/>
        <n v="0.16726485108028544"/>
        <n v="0.16704879621370017"/>
        <n v="0.1552314528295331"/>
        <n v="0.14699173543461141"/>
        <n v="0.15037388256236672"/>
        <n v="0.15030059268586371"/>
        <n v="0.14077398788423545"/>
      </sharedItems>
    </cacheField>
    <cacheField name="JWN" numFmtId="0">
      <sharedItems containsSemiMixedTypes="0" containsString="0" containsNumber="1" minValue="-0.34559200364709908" maxValue="1.6975542536822097E-2" count="63">
        <n v="0"/>
        <n v="-2.1380876008507244E-2"/>
        <n v="-1.1594852077224438E-2"/>
        <n v="1.4999701432518497E-2"/>
        <n v="1.6975542536822097E-2"/>
        <n v="4.4865141313435997E-3"/>
        <n v="-1.54823931544954E-2"/>
        <n v="1.9502596079910006E-3"/>
        <n v="-2.2081755228093303E-2"/>
        <n v="-2.2765769442966821E-2"/>
        <n v="-3.5998719100126753E-2"/>
        <n v="-3.091196871726698E-2"/>
        <n v="-2.2630436265173914E-2"/>
        <n v="-2.194595385460163E-2"/>
        <n v="-6.0933610971573793E-2"/>
        <n v="-6.9711884545293423E-2"/>
        <n v="-6.444616018007665E-2"/>
        <n v="-8.706519300469151E-2"/>
        <n v="-7.8782651606643661E-2"/>
        <n v="-9.2554051111130242E-2"/>
        <n v="-8.7654541012579523E-2"/>
        <n v="-0.10398803109717836"/>
        <n v="-0.10101401780243591"/>
        <n v="-0.10546173496813771"/>
        <n v="-9.7271207671118409E-2"/>
        <n v="-0.12804422587035369"/>
        <n v="-0.11382016372208292"/>
        <n v="-0.11707581994249605"/>
        <n v="-0.12787991384936048"/>
        <n v="-0.17283804237982769"/>
        <n v="-0.16086990729669326"/>
        <n v="-0.17716423073470966"/>
        <n v="-0.1905224611865004"/>
        <n v="-0.18618993417096474"/>
        <n v="-0.17621422144229903"/>
        <n v="-0.16580311342331333"/>
        <n v="-0.25827341717041907"/>
        <n v="-0.27399386434111317"/>
        <n v="-0.28316279350410545"/>
        <n v="-0.29868522594568914"/>
        <n v="-0.31566522302397548"/>
        <n v="-0.31412284786232447"/>
        <n v="-0.33904505814754515"/>
        <n v="-0.31348598384853321"/>
        <n v="-0.28825227511123053"/>
        <n v="-0.31711891139199611"/>
        <n v="-0.34559200364709908"/>
        <n v="-0.32562417691705636"/>
        <n v="-0.29815335279328015"/>
        <n v="-0.28924121416120074"/>
        <n v="-0.31025866642940658"/>
        <n v="-0.29407941888182265"/>
        <n v="-0.29561031294183493"/>
        <n v="-0.29990347441705212"/>
        <n v="-0.31037467828304532"/>
        <n v="-0.27800626970440889"/>
        <n v="-0.27680033053010156"/>
        <n v="-0.27107907170079215"/>
        <n v="-0.29263601651774163"/>
        <n v="-0.28988203854956518"/>
        <n v="-0.30727596592216211"/>
        <n v="-0.33056789066464887"/>
        <n v="-0.31753132510142368"/>
      </sharedItems>
    </cacheField>
    <cacheField name="CTXS" numFmtId="0">
      <sharedItems containsSemiMixedTypes="0" containsString="0" containsNumber="1" minValue="-6.2660353609062525E-2" maxValue="2.788320729856042E-2" count="62">
        <n v="0"/>
        <n v="4.4136041098297163E-3"/>
        <n v="2.788320729856042E-2"/>
        <n v="3.7808799171441532E-3"/>
        <n v="1.347991296743456E-2"/>
        <n v="1.2984791803891782E-2"/>
        <n v="1.7146076661476717E-2"/>
        <n v="1.921805721089942E-2"/>
        <n v="2.2664359402936651E-2"/>
        <n v="2.6196821855944408E-2"/>
        <n v="2.6001312720703829E-2"/>
        <n v="2.1306909641472194E-2"/>
        <n v="5.8799127712386712E-3"/>
        <n v="4.9817910476774863E-3"/>
        <n v="2.3845718084609668E-3"/>
        <n v="1.2700090948801313E-2"/>
        <n v="8.5367533682464414E-3"/>
        <n v="-8.2025135197349996E-4"/>
        <n v="1.3850206274575561E-2"/>
        <n v="1.2265744998218198E-2"/>
        <n v="1.3654330137668147E-2"/>
        <n v="1.1871439416620388E-2"/>
        <n v="-3.3101640566726154E-3"/>
        <n v="-4.3176468493248965E-3"/>
        <n v="-1.2083707431716051E-2"/>
        <n v="-2.0621987533568698E-2"/>
        <n v="-2.7490925340378225E-2"/>
        <n v="-2.4187562314834765E-2"/>
        <n v="-4.3119611542157266E-2"/>
        <n v="-3.8190373274894496E-2"/>
        <n v="-3.5894368995035508E-2"/>
        <n v="-3.0271702260382449E-2"/>
        <n v="-3.8347895537183319E-2"/>
        <n v="-4.5968035761894899E-2"/>
        <n v="-3.9762026316023991E-2"/>
        <n v="-3.4848846097490394E-2"/>
        <n v="-4.4627236984502994E-2"/>
        <n v="-5.0300111604295372E-2"/>
        <n v="-4.6707945227919545E-2"/>
        <n v="-5.3024380162921325E-2"/>
        <n v="-4.9316366406683354E-2"/>
        <n v="-5.5860506808819044E-2"/>
        <n v="-6.2660353609062525E-2"/>
        <n v="-5.3246581375869906E-2"/>
        <n v="-4.7205933930755672E-2"/>
        <n v="-3.8958958000262389E-2"/>
        <n v="-3.3715669464642439E-2"/>
        <n v="-3.2463823034972639E-2"/>
        <n v="-3.3922533137325961E-2"/>
        <n v="-2.6618640929317094E-2"/>
        <n v="-2.4443387171033115E-2"/>
        <n v="-2.4029940142609285E-2"/>
        <n v="-2.0723813510789113E-2"/>
        <n v="-1.4648270374917893E-2"/>
        <n v="-1.9563047856047122E-3"/>
        <n v="2.4907842694369409E-3"/>
        <n v="6.6164032307657328E-3"/>
        <n v="4.5119939924092023E-3"/>
        <n v="-9.7478771813229725E-3"/>
        <n v="-1.7490358528410077E-2"/>
        <n v="-1.4204947918254218E-2"/>
        <n v="-9.9069741595350092E-3"/>
      </sharedItems>
    </cacheField>
    <cacheField name="JPM" numFmtId="0">
      <sharedItems containsSemiMixedTypes="0" containsString="0" containsNumber="1" minValue="0" maxValue="0.11366776165643888" count="63">
        <n v="0"/>
        <n v="4.778201255968062E-3"/>
        <n v="6.7755358653407427E-3"/>
        <n v="1.6436045677129307E-2"/>
        <n v="1.4067700736429933E-2"/>
        <n v="1.7296323060105645E-2"/>
        <n v="9.9134141785163221E-3"/>
        <n v="1.4395096381662031E-2"/>
        <n v="2.2844002008931885E-2"/>
        <n v="6.972342258784614E-2"/>
        <n v="5.8303604823350508E-2"/>
        <n v="6.8854765471632495E-2"/>
        <n v="9.7657661278035768E-2"/>
        <n v="9.0308543684673892E-2"/>
        <n v="9.154245153452012E-2"/>
        <n v="9.2774838732120224E-2"/>
        <n v="9.1104471205408322E-2"/>
        <n v="9.1632808846819236E-2"/>
        <n v="9.9202597956571159E-2"/>
        <n v="0.11361682226010106"/>
        <n v="0.11301403148033007"/>
        <n v="0.10534492697223541"/>
        <n v="0.10751584120597235"/>
        <n v="0.11366776165643888"/>
        <n v="0.10479763774505113"/>
        <n v="8.846259391927902E-2"/>
        <n v="8.3162736017053707E-2"/>
        <n v="8.236348449516373E-2"/>
        <n v="8.2274644531006191E-2"/>
        <n v="5.5076987049611059E-2"/>
        <n v="6.3025886987772006E-2"/>
        <n v="5.9218802770353185E-2"/>
        <n v="7.2048621461483608E-2"/>
        <n v="6.7197258854037045E-2"/>
        <n v="7.2433382312716343E-2"/>
        <n v="7.5846093510138823E-2"/>
        <n v="6.7701394712522234E-2"/>
        <n v="4.8029871892930287E-2"/>
        <n v="5.7878905054754237E-2"/>
        <n v="4.7032076087530239E-2"/>
        <n v="4.4267692398735847E-2"/>
        <n v="3.3548761966059937E-2"/>
        <n v="2.327412261622952E-2"/>
        <n v="2.7992864964930697E-2"/>
        <n v="5.880256025720898E-2"/>
        <n v="6.2356439332908464E-2"/>
        <n v="6.4535738524509667E-2"/>
        <n v="5.3572631709550622E-2"/>
        <n v="6.4382334037625943E-2"/>
        <n v="6.7463775261619174E-2"/>
        <n v="5.4724299489700923E-2"/>
        <n v="5.719526221689486E-2"/>
        <n v="5.975140035884452E-2"/>
        <n v="5.4287933426382273E-2"/>
        <n v="6.7930100960586492E-2"/>
        <n v="6.0704115397211766E-2"/>
        <n v="6.3251639181736041E-2"/>
        <n v="5.6445210447611638E-2"/>
        <n v="4.9317978103910143E-2"/>
        <n v="4.1035299428104244E-2"/>
        <n v="4.771679042630228E-2"/>
        <n v="5.1035288644788901E-2"/>
        <n v="7.8231261880377545E-2"/>
      </sharedItems>
    </cacheField>
    <cacheField name="BBY" numFmtId="0">
      <sharedItems containsSemiMixedTypes="0" containsString="0" containsNumber="1" minValue="-0.13963518885272486" maxValue="4.3370965109156168E-2" count="63">
        <n v="0"/>
        <n v="-8.8778055267199063E-3"/>
        <n v="6.377590561217672E-3"/>
        <n v="3.436218549048109E-2"/>
        <n v="3.7044192034776491E-2"/>
        <n v="3.7712957469282826E-2"/>
        <n v="3.6777376235906156E-2"/>
        <n v="3.3299086763596719E-2"/>
        <n v="2.6452585025747433E-2"/>
        <n v="2.0910494923532807E-2"/>
        <n v="1.6424939200812672E-2"/>
        <n v="1.5332715535023578E-2"/>
        <n v="1.86131759099184E-2"/>
        <n v="2.18828963227784E-2"/>
        <n v="7.7601024046676237E-3"/>
        <n v="2.1809771555475033E-2"/>
        <n v="3.6343898592212875E-2"/>
        <n v="2.4294051227075619E-2"/>
        <n v="1.0877600158574086E-2"/>
        <n v="1.8981960180935009E-2"/>
        <n v="3.2880392420499782E-2"/>
        <n v="2.5085699299172926E-2"/>
        <n v="4.3370965109156168E-2"/>
        <n v="4.1375731061515153E-2"/>
        <n v="4.0442768402638607E-2"/>
        <n v="1.8164204029548214E-2"/>
        <n v="2.075668543062914E-2"/>
        <n v="4.5617455424573627E-3"/>
        <n v="-8.8563662662417553E-3"/>
        <n v="-6.8026328765539934E-2"/>
        <n v="-6.0276622602514318E-2"/>
        <n v="-5.6727399494573949E-2"/>
        <n v="-4.3759651569455715E-2"/>
        <n v="-4.099558460418995E-2"/>
        <n v="-4.2301312797534907E-2"/>
        <n v="-2.6176925790053929E-2"/>
        <n v="-3.732775369992869E-2"/>
        <n v="-8.5759108764120073E-2"/>
        <n v="-8.393591260220945E-2"/>
        <n v="-9.2125203893632213E-2"/>
        <n v="-0.10527507972666561"/>
        <n v="-9.7992747704161887E-2"/>
        <n v="-0.13398721171829286"/>
        <n v="-0.12521107983584867"/>
        <n v="-0.11382230284609418"/>
        <n v="-0.12508283613345317"/>
        <n v="-0.13963518885272486"/>
        <n v="-0.11684224571008384"/>
        <n v="-9.3772567305179133E-2"/>
        <n v="-8.871051376328587E-2"/>
        <n v="-9.7477047542117168E-2"/>
        <n v="-7.5909955770181226E-2"/>
        <n v="-7.3024126311746818E-2"/>
        <n v="-6.3937377726456024E-2"/>
        <n v="-3.3620627149384852E-2"/>
        <n v="-4.8624253806234807E-2"/>
        <n v="-3.7237149904449818E-2"/>
        <n v="-4.9665838490919878E-2"/>
        <n v="-5.0702261336101784E-2"/>
        <n v="-6.6709405014667822E-2"/>
        <n v="-4.0350013143009567E-2"/>
        <n v="-3.5507013365448814E-2"/>
        <n v="-1.7104764473996226E-2"/>
      </sharedItems>
    </cacheField>
    <cacheField name="BAC" numFmtId="0">
      <sharedItems containsSemiMixedTypes="0" containsString="0" containsNumber="1" minValue="-6.6635242895920932E-2" maxValue="7.6342031100369634E-2" count="60">
        <n v="0"/>
        <n v="1.1562773918717406E-2"/>
        <n v="1.052355524567361E-2"/>
        <n v="2.1272552604955641E-2"/>
        <n v="1.8871173198322322E-2"/>
        <n v="2.1966038753614803E-2"/>
        <n v="1.2367140981919156E-2"/>
        <n v="1.8597684562419503E-2"/>
        <n v="5.643737787112546E-2"/>
        <n v="4.549934108455489E-2"/>
        <n v="4.6839856628787202E-2"/>
        <n v="5.1859976138554198E-2"/>
        <n v="5.2525926177670379E-2"/>
        <n v="5.3191466480164151E-2"/>
        <n v="5.1528722347159994E-2"/>
        <n v="5.3527371985157779E-2"/>
        <n v="6.2503439070701439E-2"/>
        <n v="7.6342031100369634E-2"/>
        <n v="7.0167115736256336E-2"/>
        <n v="5.9702798502716536E-2"/>
        <n v="6.7634089509206463E-2"/>
        <n v="7.4519257042876985E-2"/>
        <n v="6.670421724088027E-2"/>
        <n v="4.8653710150588059E-2"/>
        <n v="4.464298365148256E-2"/>
        <n v="4.1622859488201769E-2"/>
        <n v="3.7247239253906494E-2"/>
        <n v="-7.7155397438605222E-3"/>
        <n v="5.381824273365754E-3"/>
        <n v="-6.148558178655894E-3"/>
        <n v="4.4558712328731653E-3"/>
        <n v="-2.1898490013686489E-3"/>
        <n v="8.0214747730357194E-3"/>
        <n v="1.0503389625878823E-3"/>
        <n v="-2.4572663596409194E-2"/>
        <n v="-9.442971257840771E-3"/>
        <n v="-1.9379125997777469E-2"/>
        <n v="-2.475547608979356E-2"/>
        <n v="-4.6016734661496028E-2"/>
        <n v="-6.6635242895920932E-2"/>
        <n v="-6.3627763714859009E-2"/>
        <n v="-1.7151028366971577E-2"/>
        <n v="-1.7509149349926312E-2"/>
        <n v="-1.3186418802379696E-2"/>
        <n v="-2.5740149525250278E-2"/>
        <n v="-6.125221069562814E-3"/>
        <n v="-6.8933217763911259E-5"/>
        <n v="-1.0338019620030114E-2"/>
        <n v="-1.0695801360359969E-2"/>
        <n v="-7.1167034211723212E-3"/>
        <n v="-1.1039706134332028E-2"/>
        <n v="1.3664948359044193E-2"/>
        <n v="3.1827334911971317E-3"/>
        <n v="1.4171967680333131E-3"/>
        <n v="-3.8887459274036251E-3"/>
        <n v="-8.8674441856291253E-3"/>
        <n v="-1.6730203299281654E-2"/>
        <n v="-1.1326745086025158E-2"/>
        <n v="-5.7794537266075974E-4"/>
        <n v="2.7426344879175057E-2"/>
      </sharedItems>
    </cacheField>
    <cacheField name="AVGO" numFmtId="0">
      <sharedItems containsSemiMixedTypes="0" containsString="0" containsNumber="1" minValue="-0.18890814133154521" maxValue="4.7635613091659312E-2" count="63">
        <n v="0"/>
        <n v="-8.9605306982779576E-3"/>
        <n v="-5.1656071881088783E-3"/>
        <n v="-1.2397791344510023E-2"/>
        <n v="-4.8480787677399606E-3"/>
        <n v="-4.1908249442298429E-3"/>
        <n v="-7.5735898593948248E-3"/>
        <n v="5.8059116607588335E-3"/>
        <n v="1.1984478036163426E-2"/>
        <n v="3.6611999900500236E-2"/>
        <n v="3.4624784578925594E-2"/>
        <n v="4.1262018895532826E-2"/>
        <n v="4.7635613091659312E-2"/>
        <n v="4.1676687345483798E-2"/>
        <n v="3.0315255769401195E-2"/>
        <n v="3.2347065109942341E-2"/>
        <n v="2.8196612753726313E-2"/>
        <n v="2.0211433999897777E-2"/>
        <n v="1.5689607124286353E-2"/>
        <n v="2.3131351448821724E-2"/>
        <n v="4.1294591378343681E-2"/>
        <n v="4.286490589200953E-2"/>
        <n v="3.3206799675467358E-2"/>
        <n v="3.285842773472214E-2"/>
        <n v="1.974515121303233E-2"/>
        <n v="6.0082864145909465E-3"/>
        <n v="-6.6832463424522093E-3"/>
        <n v="-4.4749788270570523E-3"/>
        <n v="-4.8038933359638714E-3"/>
        <n v="-3.9610990641214205E-2"/>
        <n v="-1.0229382732696801E-2"/>
        <n v="-2.3816679859854917E-3"/>
        <n v="-2.5642801055262066E-2"/>
        <n v="-5.05342729450452E-2"/>
        <n v="-0.11021218602269589"/>
        <n v="-0.10016053602034769"/>
        <n v="-0.12235196039447394"/>
        <n v="-0.15626477453619636"/>
        <n v="-0.17222081485318153"/>
        <n v="-0.17792528047746237"/>
        <n v="-0.17933993689927485"/>
        <n v="-0.16950206767828335"/>
        <n v="-0.18890814133154521"/>
        <n v="-0.18278834942195865"/>
        <n v="-0.13333728725450311"/>
        <n v="-0.13326202985756264"/>
        <n v="-0.10665504040693174"/>
        <n v="-9.9030147384846057E-2"/>
        <n v="-7.9602828898623468E-2"/>
        <n v="-6.7932989620777207E-2"/>
        <n v="-8.1161428465405194E-2"/>
        <n v="-7.4440750796381794E-2"/>
        <n v="-0.13012060363011901"/>
        <n v="-0.12997010510346474"/>
        <n v="-8.4551491354748931E-2"/>
        <n v="-8.6565539636346833E-2"/>
        <n v="-8.0943673047640385E-2"/>
        <n v="-8.9662935176133773E-2"/>
        <n v="-7.0647561658290892E-2"/>
        <n v="-8.0282238894622826E-2"/>
        <n v="-6.245289521191133E-2"/>
        <n v="-4.7280961692666934E-2"/>
        <n v="-3.9755869579244929E-2"/>
      </sharedItems>
    </cacheField>
    <cacheField name="LRCX" numFmtId="0">
      <sharedItems containsSemiMixedTypes="0" containsString="0" containsNumber="1" minValue="-6.1454102109942288E-2" maxValue="0.12062855656443705" count="63">
        <n v="0"/>
        <n v="-2.3822457954630893E-3"/>
        <n v="3.7127157909895625E-2"/>
        <n v="3.4464530930033432E-2"/>
        <n v="5.6031770042556217E-2"/>
        <n v="4.7986712786528996E-2"/>
        <n v="3.1869409027231121E-2"/>
        <n v="3.3864549710979519E-2"/>
        <n v="3.6327289911881389E-2"/>
        <n v="5.0806475178136301E-2"/>
        <n v="4.4262768258844343E-2"/>
        <n v="5.3650195093826625E-2"/>
        <n v="6.2231072739406867E-2"/>
        <n v="5.4487468343317302E-2"/>
        <n v="5.6797846013063702E-2"/>
        <n v="5.4543969407905624E-2"/>
        <n v="5.7932421468477435E-2"/>
        <n v="0.10725703248881169"/>
        <n v="0.11364477273573381"/>
        <n v="0.11233656206221754"/>
        <n v="0.11869207241622293"/>
        <n v="0.10196356370242554"/>
        <n v="0.11608393322009236"/>
        <n v="0.12062855656443705"/>
        <n v="0.10503505299410265"/>
        <n v="8.2545638348614281E-2"/>
        <n v="8.1395331322393405E-2"/>
        <n v="7.5987463114404519E-2"/>
        <n v="7.2312209955053386E-2"/>
        <n v="2.3802971136950957E-2"/>
        <n v="4.5789091571343032E-2"/>
        <n v="6.1586219847699741E-2"/>
        <n v="5.6368381419368396E-2"/>
        <n v="5.4825620822396393E-2"/>
        <n v="7.9792879776607872E-4"/>
        <n v="1.8438356695990143E-2"/>
        <n v="1.9882829998845497E-2"/>
        <n v="1.0640381178138814E-2"/>
        <n v="-8.5022341263690793E-3"/>
        <n v="-2.4884818571196399E-2"/>
        <n v="-3.2262441819939314E-2"/>
        <n v="-2.6519203442088468E-2"/>
        <n v="-4.8969079044457908E-2"/>
        <n v="-6.1454102109942288E-2"/>
        <n v="-1.511642119449419E-2"/>
        <n v="-4.5853446699243294E-3"/>
        <n v="8.1394807412756842E-3"/>
        <n v="1.9187910752139214E-2"/>
        <n v="4.3239807400633379E-2"/>
        <n v="4.2450656002136933E-2"/>
        <n v="-1.0413671639652455E-2"/>
        <n v="-8.6903172290274666E-3"/>
        <n v="-2.7503786136142461E-2"/>
        <n v="-5.1768536855631986E-2"/>
        <n v="-5.8001452850451329E-3"/>
        <n v="-3.6899925790190302E-4"/>
        <n v="1.3631711953659309E-2"/>
        <n v="8.5762218220462039E-3"/>
        <n v="-1.0396608726808143E-3"/>
        <n v="-3.1105291587843142E-2"/>
        <n v="-5.0850781228906072E-5"/>
        <n v="2.6703374873858543E-2"/>
        <n v="3.589045355039433E-2"/>
      </sharedItems>
    </cacheField>
    <cacheField name="NBL" numFmtId="0">
      <sharedItems containsSemiMixedTypes="0" containsString="0" containsNumber="1" minValue="-0.24406200819499502" maxValue="8.7372007562703913E-2" count="62">
        <n v="0"/>
        <n v="-6.2304968600166433E-3"/>
        <n v="-2.6606713190291398E-2"/>
        <n v="-3.1806713707740686E-2"/>
        <n v="2.7731079154360572E-3"/>
        <n v="-7.3317896244835534E-3"/>
        <n v="-4.5415824342301292E-2"/>
        <n v="-1.5619983223863265E-2"/>
        <n v="-1.9583473051320022E-2"/>
        <n v="4.9656523174725686E-2"/>
        <n v="3.4397802973780256E-2"/>
        <n v="5.8585282293347363E-2"/>
        <n v="6.2644257310697227E-2"/>
        <n v="5.8969254402429505E-2"/>
        <n v="8.7372007562703913E-2"/>
        <n v="8.6654691993338195E-2"/>
        <n v="7.6604412299546509E-2"/>
        <n v="6.4639267072733264E-2"/>
        <n v="5.8400640602347731E-2"/>
        <n v="7.0956073848916001E-2"/>
        <n v="5.7827012378974918E-2"/>
        <n v="1.9393936356973951E-2"/>
        <n v="-1.3594381074870654E-3"/>
        <n v="-1.8315207894398E-2"/>
        <n v="-2.4733139594438125E-2"/>
        <n v="-4.4515161354089505E-2"/>
        <n v="-3.3394969972968092E-2"/>
        <n v="-4.1948854656713275E-2"/>
        <n v="-5.1398320267825204E-2"/>
        <n v="-7.7113833768709839E-2"/>
        <n v="-5.2422484731371899E-2"/>
        <n v="-4.8683344917406224E-2"/>
        <n v="-3.4610488515465887E-2"/>
        <n v="-6.1141089197435328E-2"/>
        <n v="-5.3593912383353093E-2"/>
        <n v="-4.360641548673394E-2"/>
        <n v="-7.9865200609975151E-2"/>
        <n v="-0.14912554946106615"/>
        <n v="-0.15234098146468267"/>
        <n v="-0.15326260012037285"/>
        <n v="-0.14588261757313792"/>
        <n v="-0.15137711319822578"/>
        <n v="-0.16611008247186687"/>
        <n v="-0.16096983822836042"/>
        <n v="-0.1949075525793571"/>
        <n v="-0.1973137038690419"/>
        <n v="-0.19924328713272388"/>
        <n v="-0.18232686471509396"/>
        <n v="-0.17044472989319481"/>
        <n v="-0.21412718660681063"/>
        <n v="-0.19398970463540977"/>
        <n v="-0.24406200819499502"/>
        <n v="-0.21922674643644469"/>
        <n v="-0.21279740108150225"/>
        <n v="-0.20591784800357471"/>
        <n v="-0.14442432510256731"/>
        <n v="-0.15316003717300908"/>
        <n v="-0.16707469217034432"/>
        <n v="-0.17036721105682395"/>
        <n v="-0.14299582067575267"/>
        <n v="-0.14069909013108006"/>
        <n v="-0.11411798228550363"/>
      </sharedItems>
    </cacheField>
    <cacheField name="GIS" numFmtId="0">
      <sharedItems containsSemiMixedTypes="0" containsString="0" containsNumber="1" minValue="-4.241045782718933E-2" maxValue="7.1685165550185337E-2" count="63">
        <n v="0"/>
        <n v="-1.9612265804969109E-4"/>
        <n v="-1.3730860875473927E-2"/>
        <n v="-1.4327438776108092E-2"/>
        <n v="-1.9914848944588837E-3"/>
        <n v="6.4597410560598423E-3"/>
        <n v="1.0591888846964714E-2"/>
        <n v="2.0782036150438499E-2"/>
        <n v="2.0976055005837102E-2"/>
        <n v="2.1363919583028634E-2"/>
        <n v="2.4078192865327752E-2"/>
        <n v="1.9244464825211582E-2"/>
        <n v="2.4684456060302229E-2"/>
        <n v="2.4104824471131492E-2"/>
        <n v="2.4684792227934738E-2"/>
        <n v="1.0385282483080571E-2"/>
        <n v="3.9159887537969507E-3"/>
        <n v="-5.160574344843627E-3"/>
        <n v="1.2163224174995269E-2"/>
        <n v="9.2271528207402698E-3"/>
        <n v="1.96316461196403E-2"/>
        <n v="1.6523029282769608E-2"/>
        <n v="1.5548515467297075E-2"/>
        <n v="1.3987878705923662E-2"/>
        <n v="1.9263351924750149E-2"/>
        <n v="1.4209861162922333E-2"/>
        <n v="7.9586986656391412E-3"/>
        <n v="1.857396211482587E-2"/>
        <n v="2.1102663668524202E-2"/>
        <n v="2.5953273447665848E-2"/>
        <n v="2.9428844451587222E-2"/>
        <n v="3.7895284948830654E-2"/>
        <n v="3.1980376298249347E-2"/>
        <n v="3.7738586070920066E-2"/>
        <n v="4.3654546219645152E-2"/>
        <n v="3.7583572342195781E-2"/>
        <n v="4.3691628066388821E-2"/>
        <n v="5.7351300145346285E-2"/>
        <n v="4.5747337657116915E-2"/>
        <n v="1.3177749494086122E-2"/>
        <n v="-4.241045782718933E-2"/>
        <n v="-3.0596935109946211E-2"/>
        <n v="-1.7897290037963698E-2"/>
        <n v="6.3745517487552306E-3"/>
        <n v="1.1113943491974254E-2"/>
        <n v="1.8975504646845609E-2"/>
        <n v="1.9950588651880485E-2"/>
        <n v="2.9301895014738566E-2"/>
        <n v="2.0230270611387269E-2"/>
        <n v="4.029255359603523E-2"/>
        <n v="4.4875402628265171E-2"/>
        <n v="5.2098305363472042E-2"/>
        <n v="6.0024302298623544E-2"/>
        <n v="5.1973389511287271E-2"/>
        <n v="4.196965596607205E-2"/>
        <n v="5.8556845847203443E-2"/>
        <n v="7.1685165550185337E-2"/>
        <n v="6.7057242206697065E-2"/>
        <n v="6.5197383388783003E-2"/>
        <n v="6.5756429577614406E-2"/>
        <n v="2.1249931158508817E-2"/>
        <n v="3.898524082345789E-2"/>
        <n v="4.4730141115438604E-2"/>
      </sharedItems>
    </cacheField>
    <cacheField name="COST" numFmtId="0">
      <sharedItems containsSemiMixedTypes="0" containsString="0" containsNumber="1" minValue="-1.5462976988923294E-2" maxValue="9.5941700875706415E-2" count="63">
        <n v="0"/>
        <n v="-1.5111213179237248E-2"/>
        <n v="-6.8784120079294908E-3"/>
        <n v="1.0397511146873484E-3"/>
        <n v="7.0545148146845538E-3"/>
        <n v="9.6982113686367999E-3"/>
        <n v="3.1672839965792843E-3"/>
        <n v="6.0255026701458991E-3"/>
        <n v="-1.1766935186853122E-2"/>
        <n v="-8.8238236592884656E-3"/>
        <n v="9.2791178216015124E-3"/>
        <n v="5.2601134446729203E-3"/>
        <n v="6.1568221681677082E-3"/>
        <n v="7.1749086878533097E-3"/>
        <n v="-2.5480968028225304E-3"/>
        <n v="6.3254863815710438E-3"/>
        <n v="1.6016854058500063E-2"/>
        <n v="6.4992176836330406E-3"/>
        <n v="-7.483474177842897E-4"/>
        <n v="1.1382692854866594E-3"/>
        <n v="6.2553217681544648E-3"/>
        <n v="-9.7916323398578031E-3"/>
        <n v="-5.2384277478766395E-3"/>
        <n v="2.7141128707929285E-3"/>
        <n v="1.1197566608337484E-3"/>
        <n v="-1.5462976988923294E-2"/>
        <n v="-1.0633206314044741E-2"/>
        <n v="9.1691615427047513E-4"/>
        <n v="1.5497780266564232E-2"/>
        <n v="-5.1483452188842982E-3"/>
        <n v="-1.8001391726853999E-3"/>
        <n v="6.1922887594603182E-3"/>
        <n v="1.7513676843993631E-2"/>
        <n v="2.1191352210323533E-2"/>
        <n v="2.3405920306609262E-2"/>
        <n v="2.7544124504396361E-2"/>
        <n v="2.5863661927821968E-2"/>
        <n v="2.1935979591889865E-2"/>
        <n v="1.6986894954421183E-2"/>
        <n v="1.2983639847307438E-2"/>
        <n v="-9.8331197062370146E-3"/>
        <n v="-6.3016435629114076E-3"/>
        <n v="-1.4416204533359123E-2"/>
        <n v="-8.1969667524068868E-3"/>
        <n v="1.0635712005510944E-2"/>
        <n v="2.0203750727195713E-2"/>
        <n v="3.3310703091493643E-2"/>
        <n v="5.2418234106370809E-2"/>
        <n v="5.5699340184996338E-2"/>
        <n v="5.6711522368865896E-2"/>
        <n v="5.7178349824050123E-2"/>
        <n v="6.6819448816966664E-2"/>
        <n v="6.8513657801017702E-2"/>
        <n v="7.343389239460385E-2"/>
        <n v="7.8444782633199983E-2"/>
        <n v="8.1946396529128274E-2"/>
        <n v="9.5941700875706415E-2"/>
        <n v="9.1378390710678659E-2"/>
        <n v="9.3783170284481354E-2"/>
        <n v="9.2246250777392347E-2"/>
        <n v="8.4925402640236958E-2"/>
        <n v="8.9350284385634082E-2"/>
        <n v="8.4380116961083385E-2"/>
      </sharedItems>
    </cacheField>
    <cacheField name="JNPR" numFmtId="0">
      <sharedItems containsSemiMixedTypes="0" containsString="0" containsNumber="1" minValue="-8.8307380529150881E-2" maxValue="5.4984412914359182E-2" count="63">
        <n v="0"/>
        <n v="-2.5735857530440054E-3"/>
        <n v="1.4809811191764943E-3"/>
        <n v="-1.0266447881196905E-2"/>
        <n v="-6.1801769803939699E-3"/>
        <n v="5.2885137700748874E-3"/>
        <n v="-1.9792563538212349E-4"/>
        <n v="1.0835450270224145E-2"/>
        <n v="1.1563076834619324E-2"/>
        <n v="2.2104635555581176E-2"/>
        <n v="1.4910450662340091E-2"/>
        <n v="2.6866905300982458E-2"/>
        <n v="2.5434758155664539E-2"/>
        <n v="2.9737397679670541E-2"/>
        <n v="2.6167237895882933E-2"/>
        <n v="4.2290555715896905E-2"/>
        <n v="5.4984412914359182E-2"/>
        <n v="3.3744848958805584E-2"/>
        <n v="2.7950111481628293E-3"/>
        <n v="2.8492560634465813E-2"/>
        <n v="2.2408068919168356E-2"/>
        <n v="2.3128286358800043E-2"/>
        <n v="2.600704650107355E-2"/>
        <n v="1.8113153541575833E-2"/>
        <n v="2.9233471927615495E-3"/>
        <n v="-1.7274924915146039E-2"/>
        <n v="-1.764978346986501E-2"/>
        <n v="-2.6648629117829392E-2"/>
        <n v="-2.7405361529738381E-2"/>
        <n v="-6.3755223847022147E-2"/>
        <n v="-6.2183519793443831E-2"/>
        <n v="-5.3552732337656894E-2"/>
        <n v="-4.7718416147985887E-2"/>
        <n v="-7.4013845492459263E-2"/>
        <n v="-6.5276721032632379E-2"/>
        <n v="-3.8898825374312995E-2"/>
        <n v="-4.6954044866289957E-2"/>
        <n v="-7.4409592466068597E-2"/>
        <n v="-7.2819060229296184E-2"/>
        <n v="-8.115572415895389E-2"/>
        <n v="-7.9954737086737837E-2"/>
        <n v="-6.9958718251421526E-2"/>
        <n v="-8.8307380529150881E-2"/>
        <n v="-7.7336312303680432E-2"/>
        <n v="-3.7143384643192889E-2"/>
        <n v="-1.3959419296049602E-2"/>
        <n v="-9.4276972416688087E-3"/>
        <n v="-4.1645393469321723E-3"/>
        <n v="3.2315698814644467E-4"/>
        <n v="2.9292253944729341E-3"/>
        <n v="3.6719286993375233E-3"/>
        <n v="2.1876615930023213E-3"/>
        <n v="-7.8458203839579799E-3"/>
        <n v="-9.3472844042831182E-3"/>
        <n v="4.2718927992735356E-4"/>
        <n v="5.4851244645881536E-5"/>
        <n v="3.406843795856318E-3"/>
        <n v="-1.4187684971832537E-3"/>
        <n v="-8.5056020326825799E-3"/>
        <n v="-1.9775361188589358E-2"/>
        <n v="-3.0580359606258156E-3"/>
        <n v="3.0519273892570808E-4"/>
        <n v="-7.8885130338900433E-3"/>
      </sharedItems>
    </cacheField>
    <cacheField name="INTC" numFmtId="0">
      <sharedItems containsSemiMixedTypes="0" containsString="0" containsNumber="1" minValue="-0.21034199419743493" maxValue="7.7041889661696339E-2" count="63">
        <n v="0"/>
        <n v="-2.751771007526993E-3"/>
        <n v="1.7851602203440398E-2"/>
        <n v="2.5782374618141701E-2"/>
        <n v="2.0059935041057186E-2"/>
        <n v="2.1498801250530719E-2"/>
        <n v="1.5033242573322059E-2"/>
        <n v="2.2806207109135612E-2"/>
        <n v="2.3703038281595146E-2"/>
        <n v="3.4814148190647987E-2"/>
        <n v="3.2332755426482618E-2"/>
        <n v="3.9973132287596136E-2"/>
        <n v="7.2595278940206787E-2"/>
        <n v="7.1399956620680771E-2"/>
        <n v="7.7041889661696339E-2"/>
        <n v="7.636184066436702E-2"/>
        <n v="7.5341150021853265E-2"/>
        <n v="5.6437854869151427E-2"/>
        <n v="-3.3477062229687937E-2"/>
        <n v="-5.8653501929026741E-2"/>
        <n v="-6.0023078910196204E-2"/>
        <n v="-6.5509077501464619E-2"/>
        <n v="-6.9646099658577265E-2"/>
        <n v="-4.5907241016221123E-2"/>
        <n v="-5.0087273986376912E-2"/>
        <n v="-6.4534774680490625E-2"/>
        <n v="-8.9098918896021506E-2"/>
        <n v="-0.14230775101589022"/>
        <n v="-0.15131671731809881"/>
        <n v="-0.18248561274734576"/>
        <n v="-0.17332564808425288"/>
        <n v="-0.16336326110340771"/>
        <n v="-0.16533608008571421"/>
        <n v="-0.17939274632899926"/>
        <n v="-0.20902068194111412"/>
        <n v="-0.18835957130431924"/>
        <n v="-0.19870592781233221"/>
        <n v="-0.18666049599415047"/>
        <n v="-0.18576220268855215"/>
        <n v="-0.20819881924677519"/>
        <n v="-0.19305078160619682"/>
        <n v="-0.18174623717933724"/>
        <n v="-0.19717210348830216"/>
        <n v="-0.21034199419743493"/>
        <n v="-0.17973909427559875"/>
        <n v="-0.18509747772372587"/>
        <n v="-0.17275182088095009"/>
        <n v="-0.15213095522148834"/>
        <n v="-0.13540273413245452"/>
        <n v="-0.1343343794087718"/>
        <n v="-0.14564703730899198"/>
        <n v="-0.13744321606546861"/>
        <n v="-0.14836402953611505"/>
        <n v="-0.149662968728558"/>
        <n v="-0.1227824577136114"/>
        <n v="-0.12911555896615734"/>
        <n v="-0.12656618569230982"/>
        <n v="-0.1208446343949704"/>
        <n v="-0.11726262841978896"/>
        <n v="-0.13363892452778192"/>
        <n v="-0.10503698093751745"/>
        <n v="-0.12018535228320071"/>
        <n v="-0.11154649832957741"/>
      </sharedItems>
    </cacheField>
    <cacheField name="T" numFmtId="0">
      <sharedItems containsSemiMixedTypes="0" containsString="0" containsNumber="1" minValue="-3.5723726947572421E-2" maxValue="6.7158292080682358E-2" count="62">
        <n v="0"/>
        <n v="-1.0015730178216109E-2"/>
        <n v="-2.4279841480684405E-3"/>
        <n v="1.0235111061457358E-3"/>
        <n v="1.2593261963632751E-2"/>
        <n v="1.3829740096183429E-2"/>
        <n v="9.7519558782311888E-3"/>
        <n v="1.3846436504662551E-2"/>
        <n v="2.38841400241111E-2"/>
        <n v="1.8294037614718595E-2"/>
        <n v="2.5477010481110951E-2"/>
        <n v="1.617471154489869E-2"/>
        <n v="1.8678599723453759E-2"/>
        <n v="2.0239684597100016E-2"/>
        <n v="2.0863025027171078E-2"/>
        <n v="-1.9946869017211877E-2"/>
        <n v="-3.4562027465241729E-2"/>
        <n v="-2.3355673336852845E-2"/>
        <n v="-1.6836798407821596E-2"/>
        <n v="-1.4246149785448137E-2"/>
        <n v="-1.9737053106869795E-2"/>
        <n v="-2.5258272912456858E-2"/>
        <n v="-2.2645626834199239E-2"/>
        <n v="-2.6228687075552704E-2"/>
        <n v="-2.8190126556498551E-2"/>
        <n v="-3.5723726947572421E-2"/>
        <n v="-3.3083488396079219E-2"/>
        <n v="-2.5183463181920884E-2"/>
        <n v="-3.008227403476893E-2"/>
        <n v="-9.7344208842474744E-3"/>
        <n v="-4.5880558437182417E-3"/>
        <n v="7.2519923465012015E-3"/>
        <n v="1.2944504672032786E-2"/>
        <n v="2.5208665463022917E-2"/>
        <n v="3.2043114961005759E-2"/>
        <n v="2.8031983330774946E-2"/>
        <n v="2.3694942812882203E-2"/>
        <n v="2.7739770999515412E-2"/>
        <n v="1.7203645279450175E-2"/>
        <n v="1.6577312920369236E-2"/>
        <n v="1.5010421147879205E-2"/>
        <n v="-2.5165372902833272E-2"/>
        <n v="-8.4878341869464302E-3"/>
        <n v="4.0564346807056006E-3"/>
        <n v="1.0409645618878804E-2"/>
        <n v="2.3667157594310706E-2"/>
        <n v="3.5816826876905128E-2"/>
        <n v="1.8580671768258838E-2"/>
        <n v="2.421801271096391E-2"/>
        <n v="2.6398061146930329E-2"/>
        <n v="2.9816331807075658E-2"/>
        <n v="3.1674442798721003E-2"/>
        <n v="3.0128831254807698E-2"/>
        <n v="3.4463186324524497E-2"/>
        <n v="3.3538442283702286E-2"/>
        <n v="3.7549636556057586E-2"/>
        <n v="3.4783774409489432E-2"/>
        <n v="3.8789898887681584E-2"/>
        <n v="3.7869097468588686E-2"/>
        <n v="3.7254632898382489E-2"/>
        <n v="5.1088008900064263E-2"/>
        <n v="6.7158292080682358E-2"/>
      </sharedItems>
    </cacheField>
    <cacheField name="AMD" numFmtId="0">
      <sharedItems containsSemiMixedTypes="0" containsString="0" containsNumber="1" minValue="0" maxValue="0.25710928798457189" count="63">
        <n v="0"/>
        <n v="1.4795105660276642E-2"/>
        <n v="9.9654918744388699E-2"/>
        <n v="0.1020670483102053"/>
        <n v="9.8285680142450094E-2"/>
        <n v="8.2757764338447282E-2"/>
        <n v="3.754216830674717E-2"/>
        <n v="5.9201492829507707E-2"/>
        <n v="5.7764230881969136E-2"/>
        <n v="5.9923244838104073E-2"/>
        <n v="4.125179061907347E-2"/>
        <n v="6.3205687435758495E-2"/>
        <n v="4.7452017546750214E-2"/>
        <n v="5.4363621766466586E-2"/>
        <n v="7.2427205581495513E-2"/>
        <n v="6.497507641186806E-2"/>
        <n v="8.2493847149046284E-2"/>
        <n v="5.4384253750958012E-2"/>
        <n v="6.2337941386529261E-2"/>
        <n v="5.5523091787721857E-2"/>
        <n v="5.3356172400463642E-2"/>
        <n v="2.3678284970934604E-2"/>
        <n v="7.8881643986356553E-2"/>
        <n v="7.6407200807648179E-2"/>
        <n v="4.8058546365814192E-2"/>
        <n v="2.0341551471576347E-2"/>
        <n v="3.6470583729640849E-2"/>
        <n v="4.090022566393392E-2"/>
        <n v="6.8463622487285436E-2"/>
        <n v="6.9472039781144357E-3"/>
        <n v="4.8105740563480381E-2"/>
        <n v="5.7622578045178674E-2"/>
        <n v="7.3213586021973587E-2"/>
        <n v="5.5005803087307292E-2"/>
        <n v="2.5187621269125438E-2"/>
        <n v="5.0300065047236386E-2"/>
        <n v="5.2493849325115582E-2"/>
        <n v="1.4186698650179408E-2"/>
        <n v="1.7221599900752227E-2"/>
        <n v="0.11593559011580556"/>
        <n v="8.288915180095402E-2"/>
        <n v="8.0753195944777367E-2"/>
        <n v="5.8634003012889901E-2"/>
        <n v="6.4836119028942263E-2"/>
        <n v="0.13698985361922522"/>
        <n v="0.13462258950018569"/>
        <n v="0.21326665729679595"/>
        <n v="0.23180845490836088"/>
        <n v="0.25710928798457189"/>
        <n v="0.23243279084343438"/>
        <n v="0.22533621571230211"/>
        <n v="0.20078677506593789"/>
        <n v="0.16797383996517545"/>
        <n v="0.12976567258072769"/>
        <n v="0.17257389029277492"/>
        <n v="0.17421589352292255"/>
        <n v="0.15815031975243077"/>
        <n v="0.12782709416096127"/>
        <n v="0.13332537594790284"/>
        <n v="0.11965487013792331"/>
        <n v="0.15638387094426431"/>
        <n v="0.18379028805656372"/>
        <n v="0.17175388597458585"/>
      </sharedItems>
    </cacheField>
    <cacheField name="EXPE" numFmtId="0">
      <sharedItems containsSemiMixedTypes="0" containsString="0" containsNumber="1" minValue="-3.9776718429602065E-2" maxValue="0.10760837096223164" count="63">
        <n v="0"/>
        <n v="1.5800460389172599E-3"/>
        <n v="1.5113729926359065E-2"/>
        <n v="1.9045953108699054E-2"/>
        <n v="1.8637938439227231E-2"/>
        <n v="2.4433823537771016E-2"/>
        <n v="3.0358727824181031E-2"/>
        <n v="3.2133766043703105E-2"/>
        <n v="3.5596952431677709E-2"/>
        <n v="4.5228606118468795E-2"/>
        <n v="4.2525631847155854E-2"/>
        <n v="4.6830190928143667E-2"/>
        <n v="3.7543708389238151E-2"/>
        <n v="3.5060176958089273E-2"/>
        <n v="3.3775100821904602E-2"/>
        <n v="4.6079085997963287E-2"/>
        <n v="3.5036813934315458E-2"/>
        <n v="4.0900806771032916E-2"/>
        <n v="6.1185102626821863E-2"/>
        <n v="7.8561354062096744E-2"/>
        <n v="7.7484270312212167E-2"/>
        <n v="6.955145596906398E-2"/>
        <n v="6.504867778209078E-2"/>
        <n v="5.6236387290812928E-2"/>
        <n v="3.255424766693471E-2"/>
        <n v="2.2722753319510458E-2"/>
        <n v="1.4584071611695282E-2"/>
        <n v="-6.5040077360988269E-3"/>
        <n v="-1.1030402363866321E-2"/>
        <n v="-2.7786965854808554E-2"/>
        <n v="-3.8938275300129943E-3"/>
        <n v="-7.4066916817456807E-3"/>
        <n v="-1.5548333164052575E-2"/>
        <n v="-3.17115181828177E-2"/>
        <n v="-2.9819162520519416E-2"/>
        <n v="-2.1233990445487128E-2"/>
        <n v="-2.507493432254615E-2"/>
        <n v="-2.7388335079236992E-2"/>
        <n v="-3.18541886610757E-2"/>
        <n v="-3.1250323916348854E-2"/>
        <n v="-3.0991689546857826E-2"/>
        <n v="-3.0302144622977201E-2"/>
        <n v="-3.9776718429602065E-2"/>
        <n v="-2.9602822777436977E-2"/>
        <n v="4.6573482522727083E-3"/>
        <n v="8.152962010148368E-3"/>
        <n v="7.738240271739194E-3"/>
        <n v="2.4996795298088959E-2"/>
        <n v="1.8063695674384261E-2"/>
        <n v="2.8823432840708652E-2"/>
        <n v="3.8249753487975324E-2"/>
        <n v="4.9600550369711005E-2"/>
        <n v="5.8993219542504027E-2"/>
        <n v="6.0964672929010755E-2"/>
        <n v="6.5135914927613614E-2"/>
        <n v="8.120302884146624E-2"/>
        <n v="8.0894536089935243E-2"/>
        <n v="8.768458207187757E-2"/>
        <n v="8.5768579560657421E-2"/>
        <n v="8.2082823477243272E-2"/>
        <n v="6.5974954498437932E-2"/>
        <n v="8.5401516634531771E-2"/>
        <n v="0.10760837096223164"/>
      </sharedItems>
    </cacheField>
    <cacheField name="C" numFmtId="0">
      <sharedItems containsSemiMixedTypes="0" containsString="0" containsNumber="1" minValue="-2.3826973398121343E-2" maxValue="0.10153078484133515" count="63">
        <n v="0"/>
        <n v="9.3223362641214891E-4"/>
        <n v="1.0867023254000463E-2"/>
        <n v="2.2548537469409435E-2"/>
        <n v="1.8446647204163447E-2"/>
        <n v="2.6379366794826331E-2"/>
        <n v="1.3211509169622215E-2"/>
        <n v="1.8119501307802044E-2"/>
        <n v="2.4071986540532664E-2"/>
        <n v="4.6981835655954041E-2"/>
        <n v="4.638859424936892E-2"/>
        <n v="7.5032146754776985E-2"/>
        <n v="9.0037151885577815E-2"/>
        <n v="8.0371217078749835E-2"/>
        <n v="7.2046248384470712E-2"/>
        <n v="7.363839008892914E-2"/>
        <n v="6.829156129452163E-2"/>
        <n v="6.6838736504422291E-2"/>
        <n v="7.8187454975411574E-2"/>
        <n v="0.1000547915560539"/>
        <n v="9.5408807723826983E-2"/>
        <n v="8.4942130531798998E-2"/>
        <n v="9.0659594084834927E-2"/>
        <n v="0.10153078484133515"/>
        <n v="9.7851755445753974E-2"/>
        <n v="6.5896129953979088E-2"/>
        <n v="6.6776333194647153E-2"/>
        <n v="5.8127778650278628E-2"/>
        <n v="6.2120159116405227E-2"/>
        <n v="1.0279203162230743E-2"/>
        <n v="2.3948079440368142E-2"/>
        <n v="1.7972060646380683E-2"/>
        <n v="3.5083163933151029E-2"/>
        <n v="2.1291059567148607E-2"/>
        <n v="1.9600606816996047E-2"/>
        <n v="3.6841954572887081E-2"/>
        <n v="1.5352904093216102E-2"/>
        <n v="3.5991028877599973E-3"/>
        <n v="1.1267274061572907E-2"/>
        <n v="1.9491042845570794E-3"/>
        <n v="6.9492720853137069E-4"/>
        <n v="-8.7464024628169934E-4"/>
        <n v="-2.3826973398121343E-2"/>
        <n v="-1.6425552556684098E-2"/>
        <n v="3.5802484048665262E-2"/>
        <n v="3.428461608585065E-2"/>
        <n v="4.4774149442964428E-2"/>
        <n v="3.3039562363775921E-2"/>
        <n v="5.4808430796176588E-2"/>
        <n v="6.6131386307231366E-2"/>
        <n v="5.0368216497378215E-2"/>
        <n v="5.4409597865930026E-2"/>
        <n v="6.037268183437372E-2"/>
        <n v="4.6442555841217037E-2"/>
        <n v="6.8083745891357128E-2"/>
        <n v="6.2346616080917849E-2"/>
        <n v="6.9892237266773849E-2"/>
        <n v="6.7983294554643359E-2"/>
        <n v="5.9744328855646955E-2"/>
        <n v="4.6838207938247667E-2"/>
        <n v="5.7057638606545114E-2"/>
        <n v="7.0892871240165301E-2"/>
        <n v="9.8479000139298778E-2"/>
      </sharedItems>
    </cacheField>
    <cacheField name="CSCO" numFmtId="0">
      <sharedItems containsSemiMixedTypes="0" containsString="0" containsNumber="1" minValue="-6.1346554456779168E-2" maxValue="5.6602556652618374E-2" count="62">
        <n v="0"/>
        <n v="5.6384187996263435E-3"/>
        <n v="1.1787830550110456E-2"/>
        <n v="9.2552693941068132E-3"/>
        <n v="1.0524765047488005E-2"/>
        <n v="1.5596309357555516E-2"/>
        <n v="1.0009715355153825E-2"/>
        <n v="2.1608113792618178E-2"/>
        <n v="1.7666807640759674E-2"/>
        <n v="3.0076956380756914E-2"/>
        <n v="3.4873549919247071E-2"/>
        <n v="4.1768878786477059E-2"/>
        <n v="3.0530939718202532E-2"/>
        <n v="3.2129242324980156E-2"/>
        <n v="3.1065407583635296E-2"/>
        <n v="3.7277689345322274E-2"/>
        <n v="4.0629260177253212E-2"/>
        <n v="3.0959776860385313E-2"/>
        <n v="2.2971137007880893E-2"/>
        <n v="2.7445006420856677E-2"/>
        <n v="2.4238168139550265E-2"/>
        <n v="1.7625113951157623E-2"/>
        <n v="6.1101871542993402E-3"/>
        <n v="-2.6039808947231347E-4"/>
        <n v="-2.1143348779502191E-2"/>
        <n v="-2.0769159281016081E-2"/>
        <n v="-3.1055361469818465E-2"/>
        <n v="-2.2740860019679121E-2"/>
        <n v="-6.1346554456779168E-2"/>
        <n v="-4.7311460336406319E-2"/>
        <n v="-3.9237721157635241E-2"/>
        <n v="2.73146065312867E-2"/>
        <n v="3.4823920214505422E-2"/>
        <n v="2.8790197708201459E-2"/>
        <n v="3.7895775572422297E-2"/>
        <n v="2.3210722924665639E-2"/>
        <n v="-3.7241658531377286E-3"/>
        <n v="-4.0244839475711558E-4"/>
        <n v="-8.495153372062858E-3"/>
        <n v="-2.2402059894627291E-2"/>
        <n v="-1.506847959441715E-2"/>
        <n v="-4.3815983987611107E-2"/>
        <n v="-4.8620901144315276E-2"/>
        <n v="-2.0617743683414735E-2"/>
        <n v="7.9375892074544652E-3"/>
        <n v="1.4330208844536729E-2"/>
        <n v="2.9393806965367197E-2"/>
        <n v="3.8154684924005311E-2"/>
        <n v="5.0384448433800966E-2"/>
        <n v="2.849687846823723E-2"/>
        <n v="3.4046396438848547E-2"/>
        <n v="8.7660635095564432E-3"/>
        <n v="2.0638197442013229E-2"/>
        <n v="3.2371055690049499E-2"/>
        <n v="3.3798347422569264E-2"/>
        <n v="5.6602556652618374E-2"/>
        <n v="4.9983499129971354E-2"/>
        <n v="5.2613688371467071E-2"/>
        <n v="3.3376202752712469E-2"/>
        <n v="4.2648600158799121E-2"/>
        <n v="2.7277645055397204E-2"/>
        <n v="9.3339828989280615E-3"/>
      </sharedItems>
    </cacheField>
    <cacheField name="V" numFmtId="0">
      <sharedItems containsSemiMixedTypes="0" containsString="0" containsNumber="1" minValue="0" maxValue="0.10437152490385271" count="63">
        <n v="0"/>
        <n v="3.3065850192144364E-3"/>
        <n v="7.6164806658365336E-3"/>
        <n v="2.4415705141497268E-3"/>
        <n v="2.5049766956156683E-3"/>
        <n v="3.1393350142520093E-3"/>
        <n v="1.4911746978533147E-3"/>
        <n v="8.2852774045004685E-3"/>
        <n v="3.8705195692179117E-3"/>
        <n v="1.5146337431882761E-2"/>
        <n v="2.0157685478308762E-2"/>
        <n v="1.8848725725055582E-2"/>
        <n v="2.0159401099623775E-2"/>
        <n v="1.8414188014706956E-2"/>
        <n v="1.9912642994087126E-2"/>
        <n v="2.7768048319139038E-2"/>
        <n v="2.6716458163149048E-2"/>
        <n v="2.3806025469692682E-2"/>
        <n v="3.5667857501893274E-2"/>
        <n v="4.3155721128755098E-2"/>
        <n v="4.4861490359981659E-2"/>
        <n v="3.4887637369484636E-2"/>
        <n v="2.4629029815594783E-2"/>
        <n v="3.0339102470061774E-2"/>
        <n v="3.1820172328065666E-2"/>
        <n v="1.9064552449750916E-2"/>
        <n v="2.2497406649784613E-2"/>
        <n v="1.6588032532442232E-2"/>
        <n v="2.2219739946189976E-2"/>
        <n v="1.1881134790279191E-3"/>
        <n v="1.949360331680694E-2"/>
        <n v="3.5597348026218611E-2"/>
        <n v="4.993229388782594E-2"/>
        <n v="4.5201299627766645E-2"/>
        <n v="4.1422915721906817E-2"/>
        <n v="4.3808674562148209E-2"/>
        <n v="4.6127751809071915E-2"/>
        <n v="2.9505674867464471E-2"/>
        <n v="3.6502170657090272E-2"/>
        <n v="4.3081167254354069E-2"/>
        <n v="3.7094905217238683E-2"/>
        <n v="3.7279253528781808E-2"/>
        <n v="2.8493353774975638E-2"/>
        <n v="1.1571541550613351E-2"/>
        <n v="3.5089800433907414E-2"/>
        <n v="5.3940271463902012E-2"/>
        <n v="6.3191127073375708E-2"/>
        <n v="8.1942654975982188E-2"/>
        <n v="8.6470758395068903E-2"/>
        <n v="8.3485106954368504E-2"/>
        <n v="9.1000801951904631E-2"/>
        <n v="7.794648612804389E-2"/>
        <n v="7.9777002744618297E-2"/>
        <n v="7.9187553271305888E-2"/>
        <n v="7.753622628792145E-2"/>
        <n v="8.5865639144309669E-2"/>
        <n v="0.10373430728106448"/>
        <n v="0.10200757197908261"/>
        <n v="0.10437152490385271"/>
        <n v="8.9588626363141688E-2"/>
        <n v="8.830417399693169E-2"/>
        <n v="8.9297965660602774E-2"/>
        <n v="0.10284703448146515"/>
      </sharedItems>
    </cacheField>
    <cacheField name="MSFT" numFmtId="0">
      <sharedItems containsSemiMixedTypes="0" containsString="0" containsNumber="1" minValue="0" maxValue="0.15502261876070367" count="63">
        <n v="0"/>
        <n v="1.4283900577540809E-3"/>
        <n v="7.9725513486159638E-3"/>
        <n v="2.8878912480166941E-3"/>
        <n v="7.3282367581840591E-3"/>
        <n v="7.6619053982504015E-3"/>
        <n v="2.2420588819968001E-3"/>
        <n v="9.8711843246420683E-3"/>
        <n v="1.1036042738911012E-2"/>
        <n v="1.6188486017843062E-2"/>
        <n v="1.7015346969282308E-2"/>
        <n v="1.470217345536573E-2"/>
        <n v="2.298240044136024E-2"/>
        <n v="3.6121940313780354E-2"/>
        <n v="3.9283189546339581E-2"/>
        <n v="5.2857799354306123E-2"/>
        <n v="4.9429867008245254E-2"/>
        <n v="8.2547171515753637E-2"/>
        <n v="8.8276967515776739E-2"/>
        <n v="8.7353143170598613E-2"/>
        <n v="9.3749159636100532E-2"/>
        <n v="7.2922099117155526E-2"/>
        <n v="5.9862973704375544E-2"/>
        <n v="8.1176575582761923E-2"/>
        <n v="7.5358142314607579E-2"/>
        <n v="5.4835375618650484E-2"/>
        <n v="5.4755763974422389E-2"/>
        <n v="5.4676018039915619E-2"/>
        <n v="6.7664101461999304E-2"/>
        <n v="3.7930753395384653E-2"/>
        <n v="4.9118474746794649E-2"/>
        <n v="6.3200658247810737E-2"/>
        <n v="8.6292199822756044E-2"/>
        <n v="7.9622021844851454E-2"/>
        <n v="6.5176750517584314E-2"/>
        <n v="7.0564177190160504E-2"/>
        <n v="7.6631915471196854E-2"/>
        <n v="6.4961217395373305E-2"/>
        <n v="6.5436712719513457E-2"/>
        <n v="6.4803046676521259E-2"/>
        <n v="5.5132771142921921E-2"/>
        <n v="6.1455814102373774E-2"/>
        <n v="4.515101054645565E-2"/>
        <n v="1.4103112745679436E-2"/>
        <n v="4.1806785232450849E-2"/>
        <n v="6.348588488561413E-2"/>
        <n v="7.9300857216298759E-2"/>
        <n v="0.10730894671715929"/>
        <n v="0.11644145854969423"/>
        <n v="0.11267071965545916"/>
        <n v="0.10805299844203231"/>
        <n v="0.11436528050484018"/>
        <n v="0.11534767162578385"/>
        <n v="0.11836774719437748"/>
        <n v="0.13575576296910008"/>
        <n v="0.13967702654053349"/>
        <n v="0.14896286176367701"/>
        <n v="0.14910892967487233"/>
        <n v="0.15502261876070367"/>
        <n v="0.12345050356566722"/>
        <n v="0.12719778698192274"/>
        <n v="0.12884044367944081"/>
        <n v="0.12742421551322858"/>
      </sharedItems>
    </cacheField>
    <cacheField name="TJX" numFmtId="0">
      <sharedItems containsSemiMixedTypes="0" containsString="0" containsNumber="1" minValue="-6.0544810805726379E-2" maxValue="4.1348513268338105E-2" count="62">
        <n v="0"/>
        <n v="-2.4431055257760903E-3"/>
        <n v="-7.4759553535552747E-4"/>
        <n v="1.9564595727460166E-2"/>
        <n v="1.6983998703003156E-2"/>
        <n v="2.1049759652163269E-2"/>
        <n v="1.166266447977049E-2"/>
        <n v="2.3182509294815801E-2"/>
        <n v="1.3079682938038628E-2"/>
        <n v="1.4564205977862121E-2"/>
        <n v="1.9567042082081931E-2"/>
        <n v="2.4176159807822284E-2"/>
        <n v="3.4636763695838679E-2"/>
        <n v="3.5726492316782599E-2"/>
        <n v="2.2845510447086936E-2"/>
        <n v="3.7181053587575286E-2"/>
        <n v="4.1348513268338105E-2"/>
        <n v="3.5213557507866033E-2"/>
        <n v="3.4850440455507781E-2"/>
        <n v="2.9765028063236776E-2"/>
        <n v="3.1590593068978046E-2"/>
        <n v="1.4462280597489663E-2"/>
        <n v="2.3917265483917038E-2"/>
        <n v="1.6203671347820525E-2"/>
        <n v="1.9165024317794432E-2"/>
        <n v="4.9557567886764353E-3"/>
        <n v="1.6000287502163424E-2"/>
        <n v="1.2852747633123607E-2"/>
        <n v="2.0282256147410638E-2"/>
        <n v="-1.2166169666811499E-2"/>
        <n v="-1.0260673714901913E-2"/>
        <n v="-1.0451733879522362E-2"/>
        <n v="-3.76470674922047E-3"/>
        <n v="2.8779580190972931E-3"/>
        <n v="1.5581993712798781E-3"/>
        <n v="7.0329396870274508E-3"/>
        <n v="-2.1881762863278587E-2"/>
        <n v="-1.3374435108199911E-2"/>
        <n v="-2.3727215016175363E-2"/>
        <n v="-5.3754317496359394E-2"/>
        <n v="-6.0544810805726379E-2"/>
        <n v="-4.385466401304583E-2"/>
        <n v="-4.9194853780842762E-2"/>
        <n v="-5.7148760960126777E-2"/>
        <n v="-4.0913001965621532E-2"/>
        <n v="-3.1840043564693832E-2"/>
        <n v="-3.6922099858673452E-2"/>
        <n v="-1.6882886500685812E-2"/>
        <n v="-2.2468345113376809E-2"/>
        <n v="-1.4139854087393711E-2"/>
        <n v="-1.2795251731354651E-2"/>
        <n v="4.4086925011244116E-4"/>
        <n v="1.0285625024440415E-2"/>
        <n v="1.4410128211541973E-2"/>
        <n v="1.9451222217496178E-2"/>
        <n v="2.5210036790824675E-2"/>
        <n v="1.9484196271324583E-2"/>
        <n v="2.7648582337744809E-3"/>
        <n v="-6.9092266886783271E-5"/>
        <n v="5.0464819111272208E-3"/>
        <n v="1.2764347147078414E-3"/>
        <n v="1.8441357768725908E-3"/>
      </sharedItems>
    </cacheField>
    <cacheField name="TXN" numFmtId="0">
      <sharedItems containsSemiMixedTypes="0" containsString="0" containsNumber="1" minValue="-4.0572658622468394E-2" maxValue="8.7414942606220181E-2" count="63">
        <n v="0"/>
        <n v="1.5095675855226975E-2"/>
        <n v="3.7493204661114277E-2"/>
        <n v="4.1839157759370416E-2"/>
        <n v="4.5283161572367892E-2"/>
        <n v="5.9275965328789315E-2"/>
        <n v="4.8166778385825171E-2"/>
        <n v="5.6767762781217423E-2"/>
        <n v="5.6419671275613203E-2"/>
        <n v="7.2784593547448373E-2"/>
        <n v="5.8481745059371093E-2"/>
        <n v="6.960348971338659E-2"/>
        <n v="6.2986650016378931E-2"/>
        <n v="6.2208149759217624E-2"/>
        <n v="5.7360023511709879E-2"/>
        <n v="6.9800212741268575E-2"/>
        <n v="8.7414942606220181E-2"/>
        <n v="7.6775748602262994E-2"/>
        <n v="7.71171557545548E-2"/>
        <n v="7.2765931278828577E-2"/>
        <n v="8.2448900258722646E-2"/>
        <n v="6.9379264251595019E-2"/>
        <n v="7.9440292576372751E-2"/>
        <n v="8.6124705308270211E-2"/>
        <n v="7.2419066671331467E-2"/>
        <n v="5.5761046662716973E-2"/>
        <n v="4.3736105924545021E-2"/>
        <n v="4.0093612836295756E-2"/>
        <n v="4.4106096137610407E-2"/>
        <n v="-4.6505577032480705E-3"/>
        <n v="1.3368284258164831E-2"/>
        <n v="2.4831944925637117E-2"/>
        <n v="1.5039584457362976E-2"/>
        <n v="-7.1195513983949299E-3"/>
        <n v="-2.6409703827441677E-2"/>
        <n v="-4.7349744186512277E-3"/>
        <n v="-6.7910434017699473E-3"/>
        <n v="-1.5687795780549685E-2"/>
        <n v="-2.2963651688029385E-2"/>
        <n v="-4.0572658622468394E-2"/>
        <n v="-3.1464994374556188E-2"/>
        <n v="-1.9078949261022382E-2"/>
        <n v="-2.9796026517592722E-2"/>
        <n v="-2.1551380259048125E-2"/>
        <n v="1.600692334704279E-2"/>
        <n v="1.9306014039448316E-2"/>
        <n v="2.5791238568887875E-2"/>
        <n v="3.4684921486760167E-2"/>
        <n v="4.7817940599045983E-2"/>
        <n v="5.0481550343514314E-2"/>
        <n v="2.7547012145957006E-2"/>
        <n v="3.5159831960866472E-2"/>
        <n v="3.5137053075162683E-4"/>
        <n v="-5.1466203618950601E-3"/>
        <n v="3.5333106674628079E-2"/>
        <n v="3.7674617528887566E-2"/>
        <n v="5.034304009091084E-2"/>
        <n v="4.6882845449339294E-2"/>
        <n v="5.053318436428067E-2"/>
        <n v="3.9444702661972308E-2"/>
        <n v="6.5906876634862388E-2"/>
        <n v="7.8403563728058789E-2"/>
        <n v="6.8909347380269548E-2"/>
      </sharedItems>
    </cacheField>
    <cacheField name="TAP" numFmtId="0">
      <sharedItems containsSemiMixedTypes="0" containsString="0" containsNumber="1" minValue="-0.1018096115130479" maxValue="6.2832878214728494E-2" count="63">
        <n v="0"/>
        <n v="-3.6441523529725517E-3"/>
        <n v="-8.797992510124808E-3"/>
        <n v="6.5763145500322695E-3"/>
        <n v="4.4368398210010707E-3"/>
        <n v="7.075800277771771E-3"/>
        <n v="-1.3322338307987347E-2"/>
        <n v="-1.5841218020009817E-2"/>
        <n v="-4.5617675317193296E-3"/>
        <n v="-6.060002382114571E-3"/>
        <n v="1.7759368892890093E-3"/>
        <n v="-1.3443277757553385E-2"/>
        <n v="-1.529109826293984E-2"/>
        <n v="1.8031074979038331E-2"/>
        <n v="1.4122243106296395E-2"/>
        <n v="1.6084320267648611E-2"/>
        <n v="3.6156088784553786E-2"/>
        <n v="4.0795390121062036E-2"/>
        <n v="5.7196700212062579E-2"/>
        <n v="5.7980021908037305E-2"/>
        <n v="6.2832878214728494E-2"/>
        <n v="-1.2568363384047876E-2"/>
        <n v="-2.9643274450203982E-3"/>
        <n v="2.1234647660256956E-2"/>
        <n v="1.4879791119529862E-2"/>
        <n v="1.208417382448923E-4"/>
        <n v="-1.4859197280649772E-2"/>
        <n v="-2.8884266119918345E-2"/>
        <n v="-2.3914210673334435E-2"/>
        <n v="-3.7045166265456508E-2"/>
        <n v="-2.7541144842474052E-2"/>
        <n v="-2.9595177926552196E-2"/>
        <n v="-2.5478569876370649E-2"/>
        <n v="-2.3428678527393387E-2"/>
        <n v="-3.3657064924139668E-2"/>
        <n v="-2.1428372810303742E-2"/>
        <n v="-1.3260931397969689E-2"/>
        <n v="-1.0391783073200767E-2"/>
        <n v="-2.2172278291305414E-2"/>
        <n v="-4.7376588429194344E-2"/>
        <n v="-7.8473786672448753E-2"/>
        <n v="-9.1275786327926878E-2"/>
        <n v="-7.9498090339704786E-2"/>
        <n v="-6.2764696378264095E-2"/>
        <n v="-2.5555431162137654E-2"/>
        <n v="-3.5213968588836519E-2"/>
        <n v="-3.0163445946883471E-2"/>
        <n v="-4.2986145874497339E-2"/>
        <n v="-8.2129536445966767E-2"/>
        <n v="-8.4139054092677745E-2"/>
        <n v="-8.0112017739520813E-2"/>
        <n v="-7.537176232510856E-2"/>
        <n v="-9.5513315216751549E-2"/>
        <n v="-0.1018096115130479"/>
        <n v="-9.3423457953599409E-2"/>
        <n v="-8.3258996858874945E-2"/>
        <n v="-7.7404624374425635E-2"/>
        <n v="-6.9401750602144818E-2"/>
        <n v="-6.8679971434994713E-2"/>
        <n v="-6.9761778162035881E-2"/>
        <n v="-7.7704070294084993E-2"/>
        <n v="-7.0971846736364252E-2"/>
        <n v="-5.8862720118223244E-2"/>
      </sharedItems>
    </cacheField>
    <cacheField name="ADI" numFmtId="0">
      <sharedItems containsSemiMixedTypes="0" containsString="0" containsNumber="1" minValue="-0.1067871137343005" maxValue="8.1127490566953453E-2" count="62">
        <n v="0"/>
        <n v="-1.5699636624825208E-3"/>
        <n v="1.4432218582646983E-2"/>
        <n v="2.0805168898631821E-2"/>
        <n v="2.9127908749553844E-2"/>
        <n v="3.1640012896008929E-2"/>
        <n v="2.0453346913616888E-2"/>
        <n v="3.475328699743907E-2"/>
        <n v="3.2522583145642603E-2"/>
        <n v="5.3896161189360026E-2"/>
        <n v="4.2776372306352672E-2"/>
        <n v="5.7474376057857879E-2"/>
        <n v="5.5729185833808148E-2"/>
        <n v="5.9138290526648096E-2"/>
        <n v="4.8858634300478654E-2"/>
        <n v="5.3259699690861417E-2"/>
        <n v="8.1127490566953453E-2"/>
        <n v="6.1773742074269333E-2"/>
        <n v="5.6731163999895862E-2"/>
        <n v="5.1837723943774283E-2"/>
        <n v="7.2561333185462984E-2"/>
        <n v="5.9312871322780514E-2"/>
        <n v="7.9016429407910427E-2"/>
        <n v="7.893096413250078E-2"/>
        <n v="6.1658633109681338E-2"/>
        <n v="5.078246498187633E-2"/>
        <n v="2.3249059929617677E-2"/>
        <n v="2.3701309387002101E-2"/>
        <n v="-3.3893613816757706E-2"/>
        <n v="-9.7163516471546751E-3"/>
        <n v="9.6282967728644753E-4"/>
        <n v="-2.8604366535760151E-2"/>
        <n v="-6.556706608418017E-2"/>
        <n v="-9.8592994213527407E-2"/>
        <n v="-7.4182762372954625E-2"/>
        <n v="-5.85639359074549E-2"/>
        <n v="-8.5279233539900967E-2"/>
        <n v="-8.8419132722877936E-2"/>
        <n v="-0.10172941756886578"/>
        <n v="-9.1431858481731632E-2"/>
        <n v="-8.640984351811587E-2"/>
        <n v="-0.10109467963243024"/>
        <n v="-0.1067871137343005"/>
        <n v="-5.5782627422236275E-2"/>
        <n v="-6.6676932553519808E-2"/>
        <n v="-6.5675650917431327E-2"/>
        <n v="-5.847348033827926E-2"/>
        <n v="-2.7504073550710384E-4"/>
        <n v="-1.3226753181737716E-2"/>
        <n v="-2.0833437742091232E-2"/>
        <n v="-7.3238472518043496E-3"/>
        <n v="-2.3962172234204826E-2"/>
        <n v="-1.3579543594059884E-2"/>
        <n v="3.2471874979706494E-2"/>
        <n v="4.2477323224104357E-2"/>
        <n v="5.6166056890452176E-2"/>
        <n v="6.6027464315130735E-2"/>
        <n v="5.9253504488026576E-2"/>
        <n v="3.6047101001869031E-2"/>
        <n v="4.1397155457346457E-2"/>
        <n v="5.9165649609908222E-2"/>
        <n v="5.9431574823163302E-2"/>
      </sharedItems>
    </cacheField>
    <cacheField name="WDC" numFmtId="0">
      <sharedItems containsSemiMixedTypes="0" containsString="0" containsNumber="1" minValue="-0.28877220181370322" maxValue="0.11909767146912009" count="63">
        <n v="0"/>
        <n v="2.169946251898236E-2"/>
        <n v="5.4053484298266508E-2"/>
        <n v="4.2325026392086795E-2"/>
        <n v="5.4776392792705964E-2"/>
        <n v="4.6129139338098035E-2"/>
        <n v="1.7441446150221918E-2"/>
        <n v="2.9015920979678755E-2"/>
        <n v="3.1777873023047576E-2"/>
        <n v="5.1451311569736813E-2"/>
        <n v="5.203011005947844E-2"/>
        <n v="9.8887072077238347E-2"/>
        <n v="0.10183417156321739"/>
        <n v="0.11909767146912009"/>
        <n v="9.7794173621624014E-2"/>
        <n v="0.10222145895565216"/>
        <n v="9.2855043371413704E-2"/>
        <n v="7.4501326103063037E-2"/>
        <n v="3.6163254025076808E-2"/>
        <n v="2.7325900649687984E-2"/>
        <n v="4.0204770726828487E-2"/>
        <n v="3.3944987094307155E-2"/>
        <n v="1.3472596914092083E-2"/>
        <n v="3.4372865548665477E-2"/>
        <n v="9.9634956360580285E-3"/>
        <n v="-3.7453775435046355E-2"/>
        <n v="-4.8256599403642575E-2"/>
        <n v="-5.4252308223995738E-2"/>
        <n v="-6.6316056587169547E-2"/>
        <n v="-0.12889781929645305"/>
        <n v="-9.0749387575145612E-2"/>
        <n v="-7.1479826001241809E-2"/>
        <n v="-8.0273081287384196E-2"/>
        <n v="-9.0474797696223019E-2"/>
        <n v="-0.15052412278790273"/>
        <n v="-0.11476725053880277"/>
        <n v="-0.1437661387621999"/>
        <n v="-0.16035773648231189"/>
        <n v="-0.17264988702344619"/>
        <n v="-0.20681284536520939"/>
        <n v="-0.20479167292521971"/>
        <n v="-0.20983450104256895"/>
        <n v="-0.26660086744391287"/>
        <n v="-0.27036226711113676"/>
        <n v="-0.21480671155557829"/>
        <n v="-0.24648785491019287"/>
        <n v="-0.24411312047055211"/>
        <n v="-0.27175204440404543"/>
        <n v="-0.24359824356426418"/>
        <n v="-0.2322765946287807"/>
        <n v="-0.28877220181370322"/>
        <n v="-0.25841901169740733"/>
        <n v="-0.28546770477338979"/>
        <n v="-0.2871192955675349"/>
        <n v="-0.23638867386421725"/>
        <n v="-0.21723365907226533"/>
        <n v="-0.19663627578984333"/>
        <n v="-0.18654542918382211"/>
        <n v="-0.16182026917600056"/>
        <n v="-0.16011420891745731"/>
        <n v="-8.7121462201095512E-2"/>
        <n v="-6.5332447440131447E-2"/>
        <n v="2.0076214114975732E-3"/>
      </sharedItems>
    </cacheField>
    <cacheField name="FLT" numFmtId="0">
      <sharedItems containsSemiMixedTypes="0" containsString="0" containsNumber="1" minValue="-2.944847339776957E-3" maxValue="0.12770147123423981" count="62">
        <n v="0"/>
        <n v="4.175732788691322E-3"/>
        <n v="3.6559207259878601E-3"/>
        <n v="-2.944847339776957E-3"/>
        <n v="5.0689692835489408E-3"/>
        <n v="7.3461735684491325E-3"/>
        <n v="4.9545680676481574E-3"/>
        <n v="4.4351298363893843E-3"/>
        <n v="3.5156974737405866E-3"/>
        <n v="9.3575949276570869E-3"/>
        <n v="1.0113430699082104E-2"/>
        <n v="1.2180406036090274E-2"/>
        <n v="8.530923650446498E-3"/>
        <n v="9.5262654587464635E-3"/>
        <n v="1.3821874434131187E-2"/>
        <n v="3.0336777404428084E-2"/>
        <n v="2.9051013648301316E-2"/>
        <n v="3.2483973832942326E-2"/>
        <n v="3.5010970168662725E-2"/>
        <n v="4.4124112626353407E-2"/>
        <n v="4.6929473464089488E-2"/>
        <n v="3.3976781973122816E-2"/>
        <n v="3.1142558343971838E-2"/>
        <n v="3.4685635801425252E-2"/>
        <n v="3.0340359370775283E-2"/>
        <n v="-7.1602859913488803E-4"/>
        <n v="6.9781830799274913E-2"/>
        <n v="6.0164651413251224E-2"/>
        <n v="3.5357122391659002E-2"/>
        <n v="6.46854086622769E-2"/>
        <n v="6.2984875874999235E-2"/>
        <n v="8.9292742421123283E-2"/>
        <n v="8.239570053894596E-2"/>
        <n v="9.2868763360268725E-2"/>
        <n v="9.8271589993011776E-2"/>
        <n v="0.10353571744016787"/>
        <n v="7.3280154319488533E-2"/>
        <n v="7.3767554453226136E-2"/>
        <n v="7.7215879196025572E-2"/>
        <n v="4.8379778153283426E-2"/>
        <n v="5.1033631999437223E-2"/>
        <n v="4.1520374947101257E-2"/>
        <n v="1.0770259627202572E-2"/>
        <n v="2.4275633607218072E-2"/>
        <n v="1.6390752679525278E-2"/>
        <n v="1.5119177048174448E-2"/>
        <n v="4.5596986856173194E-2"/>
        <n v="7.3513166164875576E-2"/>
        <n v="7.5391312052193848E-2"/>
        <n v="7.816571966027186E-2"/>
        <n v="9.8430485166825621E-2"/>
        <n v="9.7624266330821219E-2"/>
        <n v="8.2293844051505083E-2"/>
        <n v="0.10028396175900189"/>
        <n v="0.11609021484748183"/>
        <n v="0.11659442547846188"/>
        <n v="0.12141854634488136"/>
        <n v="0.12170523261302035"/>
        <n v="0.11504304920145259"/>
        <n v="0.11428585737278818"/>
        <n v="0.12182770219708516"/>
        <n v="0.12770147123423981"/>
      </sharedItems>
    </cacheField>
    <cacheField name="NVDA" numFmtId="0">
      <sharedItems containsSemiMixedTypes="0" containsString="0" containsNumber="1" minValue="-0.29902989367577915" maxValue="5.3253961321650944E-2" count="63">
        <n v="0"/>
        <n v="3.9499555819002552E-3"/>
        <n v="3.4660391110110877E-2"/>
        <n v="3.2751715174186735E-2"/>
        <n v="4.7040481231357401E-2"/>
        <n v="5.1439579160688087E-2"/>
        <n v="3.8248070107415488E-2"/>
        <n v="5.3253961321650944E-2"/>
        <n v="5.0338675239413155E-2"/>
        <n v="4.2350847790188606E-2"/>
        <n v="1.4404902472237135E-2"/>
        <n v="3.3408768330987493E-2"/>
        <n v="2.8520564191633513E-2"/>
        <n v="2.3234698779019625E-2"/>
        <n v="3.4882578532168584E-2"/>
        <n v="4.6555455839781046E-2"/>
        <n v="4.9177819536920464E-2"/>
        <n v="2.6893988709910999E-2"/>
        <n v="-2.0294534758815819E-2"/>
        <n v="-1.333167990113393E-2"/>
        <n v="-4.0192674099431835E-3"/>
        <n v="-6.9474013863318751E-3"/>
        <n v="8.124294581424274E-3"/>
        <n v="7.1417124420901645E-3"/>
        <n v="-1.0125053197589495E-2"/>
        <n v="-4.7600805787316958E-2"/>
        <n v="-4.2921668066965069E-2"/>
        <n v="-6.4368256406442059E-2"/>
        <n v="-7.2418088316576923E-2"/>
        <n v="-0.13384450436928641"/>
        <n v="-0.11118751459006537"/>
        <n v="-0.12636897409843906"/>
        <n v="-0.12254638042766053"/>
        <n v="-0.14539431549465165"/>
        <n v="-0.17593159862149688"/>
        <n v="-0.15411939482783499"/>
        <n v="-0.1725638409265724"/>
        <n v="-0.20462690778425674"/>
        <n v="-0.21935675464692916"/>
        <n v="-0.23189545257350486"/>
        <n v="-0.25275647815003688"/>
        <n v="-0.26038946469184665"/>
        <n v="-0.2866276501117434"/>
        <n v="-0.29902989367577915"/>
        <n v="-0.23011076474081782"/>
        <n v="-0.24213874376179678"/>
        <n v="-0.22444338689815457"/>
        <n v="-0.21248065903640234"/>
        <n v="-0.1923432501016944"/>
        <n v="-0.17671293878045091"/>
        <n v="-0.20689537990814577"/>
        <n v="-0.19280510602120449"/>
        <n v="-0.21722164535806343"/>
        <n v="-0.21452529578189938"/>
        <n v="-0.16039852163774448"/>
        <n v="-0.15882872838714912"/>
        <n v="-0.15242844735265704"/>
        <n v="-0.16761346298464863"/>
        <n v="-0.16168298703807271"/>
        <n v="-0.16941263441840415"/>
        <n v="-0.11805272416332335"/>
        <n v="-9.3124926068139491E-2"/>
        <n v="-8.6998601100270134E-2"/>
      </sharedItems>
    </cacheField>
    <cacheField name="HD" numFmtId="0">
      <sharedItems containsSemiMixedTypes="0" containsString="0" containsNumber="1" minValue="-3.3069277176414058E-2" maxValue="8.6985293956670984E-2" count="62">
        <n v="0"/>
        <n v="-6.7982214884126924E-3"/>
        <n v="1.5331372738407789E-2"/>
        <n v="2.4595737001907536E-2"/>
        <n v="3.2627662164320337E-2"/>
        <n v="4.0001752094308007E-2"/>
        <n v="2.6982816124451858E-2"/>
        <n v="1.9665731865058378E-2"/>
        <n v="2.9945028849390987E-2"/>
        <n v="4.1708023681185535E-2"/>
        <n v="4.6662627788749633E-2"/>
        <n v="4.4758886086196381E-2"/>
        <n v="5.4931498591073047E-2"/>
        <n v="5.0622671736775482E-2"/>
        <n v="4.634368859321325E-2"/>
        <n v="5.2545545637234015E-2"/>
        <n v="5.5797163187807919E-2"/>
        <n v="5.4732880806737882E-2"/>
        <n v="4.0737707745838958E-2"/>
        <n v="3.3616274996233764E-2"/>
        <n v="4.1233967727771215E-2"/>
        <n v="1.717902969123819E-2"/>
        <n v="2.8295672401973171E-2"/>
        <n v="2.6057040536372589E-2"/>
        <n v="2.1420019836594917E-2"/>
        <n v="-2.9249886833272454E-3"/>
        <n v="-8.7134548720235738E-4"/>
        <n v="-3.8942821078754575E-3"/>
        <n v="-2.568486920009827E-2"/>
        <n v="-1.8960046088795424E-2"/>
        <n v="-1.822944306232277E-2"/>
        <n v="-1.4996179257410813E-2"/>
        <n v="-1.3956642996534652E-2"/>
        <n v="-2.2420609572819661E-2"/>
        <n v="-1.9802182542233204E-2"/>
        <n v="-3.3069277176414058E-2"/>
        <n v="-1.6712339586853142E-2"/>
        <n v="-8.4311204692817387E-3"/>
        <n v="-1.8968759349185182E-2"/>
        <n v="-2.7112847293521036E-2"/>
        <n v="-2.1375754640246991E-2"/>
        <n v="-2.7812788558500445E-2"/>
        <n v="-2.9287612263110052E-2"/>
        <n v="6.7487801037380279E-4"/>
        <n v="1.5116071545064669E-2"/>
        <n v="1.7556439612171681E-2"/>
        <n v="1.821579449029076E-2"/>
        <n v="2.2017112222658008E-2"/>
        <n v="2.1815102632181005E-2"/>
        <n v="2.6511870590788189E-2"/>
        <n v="4.3652737011408926E-2"/>
        <n v="6.0554135077095173E-2"/>
        <n v="6.6434447933579333E-2"/>
        <n v="6.885014031768788E-2"/>
        <n v="7.1067250443331065E-2"/>
        <n v="8.6985293956670984E-2"/>
        <n v="7.8180555495132475E-2"/>
        <n v="5.9602786649544104E-2"/>
        <n v="5.5904514143461315E-2"/>
        <n v="6.411000871693262E-2"/>
        <n v="6.7016732899731979E-2"/>
        <n v="7.1605646925644084E-2"/>
      </sharedItems>
    </cacheField>
    <cacheField name="PEP" numFmtId="0">
      <sharedItems containsSemiMixedTypes="0" containsString="0" containsNumber="1" minValue="-4.3495049096787808E-3" maxValue="0.1042459718219827" count="63">
        <n v="0"/>
        <n v="-2.6229417291424584E-3"/>
        <n v="-3.6091781624000285E-3"/>
        <n v="-4.3495049096787808E-3"/>
        <n v="-3.1146299203504979E-3"/>
        <n v="9.8396093090036274E-6"/>
        <n v="1.4032626955985394E-3"/>
        <n v="3.3920548870669531E-4"/>
        <n v="-2.6925817159676457E-3"/>
        <n v="1.9100427745636361E-3"/>
        <n v="1.3609321495857363E-2"/>
        <n v="3.5009722709655744E-3"/>
        <n v="4.1079547942265648E-2"/>
        <n v="4.170938370673305E-2"/>
        <n v="3.6594933607985602E-2"/>
        <n v="4.1735675776021885E-2"/>
        <n v="4.0398059754892857E-2"/>
        <n v="3.4173681793085775E-2"/>
        <n v="3.6314318141476898E-2"/>
        <n v="3.8608644617444288E-2"/>
        <n v="4.9343493656165416E-2"/>
        <n v="4.301782053520109E-2"/>
        <n v="3.9795618304428571E-2"/>
        <n v="4.6418581154728633E-2"/>
        <n v="4.3285484861931955E-2"/>
        <n v="3.3149606052697567E-2"/>
        <n v="3.3467074688417031E-2"/>
        <n v="3.3705220499662514E-2"/>
        <n v="4.9254486077905058E-2"/>
        <n v="4.2614464609149416E-2"/>
        <n v="4.4580500410672186E-2"/>
        <n v="5.9806972022892535E-2"/>
        <n v="6.691947234568707E-2"/>
        <n v="6.8761640574328431E-2"/>
        <n v="6.4777390205163821E-2"/>
        <n v="5.7546077940965223E-2"/>
        <n v="6.5450004828705111E-2"/>
        <n v="6.4681189299413577E-2"/>
        <n v="6.1064852879270326E-2"/>
        <n v="4.6624705675265998E-2"/>
        <n v="5.0855717254816746E-2"/>
        <n v="5.4288690238609938E-2"/>
        <n v="4.9545655120484589E-2"/>
        <n v="5.7201850513379449E-2"/>
        <n v="5.789970468151584E-2"/>
        <n v="7.5874405838213366E-2"/>
        <n v="8.7719370944894348E-2"/>
        <n v="9.9008998503301027E-2"/>
        <n v="9.990803947955007E-2"/>
        <n v="9.6988666684606706E-2"/>
        <n v="9.6538231239026273E-2"/>
        <n v="9.50360756020866E-2"/>
        <n v="9.3456370495718422E-2"/>
        <n v="9.1874271450073874E-2"/>
        <n v="8.8403052116274305E-2"/>
        <n v="9.4385242120547885E-2"/>
        <n v="0.1042459718219827"/>
        <n v="0.10275523692307797"/>
        <n v="0.10409886181554318"/>
        <n v="0.10163873804589874"/>
        <n v="9.0503613449304687E-2"/>
        <n v="8.5742390907954547E-2"/>
        <n v="8.1490002788164095E-2"/>
      </sharedItems>
    </cacheField>
    <cacheField name="WYNN" numFmtId="0">
      <sharedItems containsSemiMixedTypes="0" containsString="0" containsNumber="1" minValue="-0.20008319424336318" maxValue="0.14725613453539665" count="63">
        <n v="0"/>
        <n v="4.3992575643666321E-2"/>
        <n v="6.3247580367748579E-2"/>
        <n v="7.8069933995077667E-2"/>
        <n v="8.7162777469599551E-2"/>
        <n v="0.11490512611036641"/>
        <n v="7.6313365730434457E-2"/>
        <n v="8.8808004898267567E-2"/>
        <n v="8.8949866163842817E-2"/>
        <n v="0.10852152707558416"/>
        <n v="9.4889666506581039E-2"/>
        <n v="0.11533812546423494"/>
        <n v="0.10594059623874363"/>
        <n v="9.9523233078371631E-2"/>
        <n v="8.2393242372783115E-2"/>
        <n v="0.10310742309610932"/>
        <n v="0.11360426985327354"/>
        <n v="0.13160983410321214"/>
        <n v="0.14725613453539665"/>
        <n v="0.14370624131910836"/>
        <n v="0.11466810735471367"/>
        <n v="0.12636763160722253"/>
        <n v="0.12239889574976637"/>
        <n v="0.1347649064276788"/>
        <n v="9.4048305785534581E-2"/>
        <n v="5.4008718318906301E-2"/>
        <n v="5.5924757171358697E-2"/>
        <n v="5.864608420628048E-2"/>
        <n v="1.140776321277015E-2"/>
        <n v="-5.0336753118531696E-2"/>
        <n v="-3.8438893764624282E-2"/>
        <n v="-2.2788558914232038E-2"/>
        <n v="-6.3414287664005364E-3"/>
        <n v="-5.2606489805165135E-2"/>
        <n v="-6.281892489219254E-2"/>
        <n v="-4.8638668137703678E-2"/>
        <n v="-5.6498393267362168E-2"/>
        <n v="-0.10703205821955009"/>
        <n v="-0.10404597006731131"/>
        <n v="-0.10483402613004478"/>
        <n v="-0.10238027100300717"/>
        <n v="-0.12825665028333211"/>
        <n v="-0.16505103240663832"/>
        <n v="-0.20008319424336318"/>
        <n v="-0.11028882328652245"/>
        <n v="-0.13164085603166198"/>
        <n v="-0.1359862842803079"/>
        <n v="-0.12653007431821139"/>
        <n v="-7.563833271602971E-2"/>
        <n v="-6.2952946366738649E-2"/>
        <n v="-9.181459632252964E-2"/>
        <n v="-7.0287656780487762E-2"/>
        <n v="-8.3938352230114033E-2"/>
        <n v="-8.3332876930446664E-2"/>
        <n v="-2.8699405284526858E-2"/>
        <n v="-2.6076454464854848E-2"/>
        <n v="-2.5013692855960112E-2"/>
        <n v="-3.2771937227333958E-2"/>
        <n v="-2.8492126527745465E-2"/>
        <n v="-5.3569966842722749E-2"/>
        <n v="-3.4235711468359353E-2"/>
        <n v="-1.2052015644240965E-2"/>
        <n v="-1.1729296798188793E-2"/>
      </sharedItems>
    </cacheField>
    <cacheField name="MA" numFmtId="0">
      <sharedItems containsSemiMixedTypes="0" containsString="0" containsNumber="1" minValue="-1.2512659478603694E-2" maxValue="0.11598283214981087" count="63">
        <n v="0"/>
        <n v="8.7849473354251195E-4"/>
        <n v="-5.0078649762497207E-4"/>
        <n v="-1.2512659478603694E-2"/>
        <n v="-1.0097963348324357E-2"/>
        <n v="-1.0224943386764829E-2"/>
        <n v="-1.1748600728827885E-2"/>
        <n v="-6.8739264241826081E-3"/>
        <n v="-1.1176655165058502E-2"/>
        <n v="6.4339340434527159E-4"/>
        <n v="1.9832545490301445E-3"/>
        <n v="5.9138331141748157E-3"/>
        <n v="9.7041138677624872E-3"/>
        <n v="9.2476931932720108E-3"/>
        <n v="1.8214438123294152E-2"/>
        <n v="2.0024771558682208E-2"/>
        <n v="2.7417225609540297E-2"/>
        <n v="2.8721861178174657E-2"/>
        <n v="3.3078330555280311E-2"/>
        <n v="3.4902591468384814E-2"/>
        <n v="6.3672875775984905E-2"/>
        <n v="4.2079066759996619E-2"/>
        <n v="3.580772339144056E-2"/>
        <n v="3.8882283736893508E-2"/>
        <n v="4.1665101593644782E-2"/>
        <n v="2.7266738127647128E-2"/>
        <n v="2.8368551653395913E-2"/>
        <n v="2.8287040022506926E-2"/>
        <n v="3.6929111869412279E-2"/>
        <n v="1.247781497100986E-2"/>
        <n v="3.1369136878860004E-2"/>
        <n v="4.4421074312192221E-2"/>
        <n v="6.1559380539205399E-2"/>
        <n v="5.8126356449272443E-2"/>
        <n v="6.1848383125861162E-2"/>
        <n v="6.9225418019216445E-2"/>
        <n v="7.5256054620489232E-2"/>
        <n v="4.7346382763449157E-2"/>
        <n v="5.4353955354678907E-2"/>
        <n v="6.210803764809969E-2"/>
        <n v="6.2621037903497601E-2"/>
        <n v="6.5105680376945307E-2"/>
        <n v="5.4483681220054314E-2"/>
        <n v="1.7782407569775671E-2"/>
        <n v="4.6346748729578557E-2"/>
        <n v="7.4759993785170842E-2"/>
        <n v="8.088647748497757E-2"/>
        <n v="0.11179840825232534"/>
        <n v="0.11292713585931025"/>
        <n v="0.10375764848570246"/>
        <n v="0.10447822941675933"/>
        <n v="9.4434631354359921E-2"/>
        <n v="9.0223311096069736E-2"/>
        <n v="8.6763156122376506E-2"/>
        <n v="8.5258411047839378E-2"/>
        <n v="8.9354085120825211E-2"/>
        <n v="0.11598283214981087"/>
        <n v="0.1072868044331251"/>
        <n v="0.11042510169572017"/>
        <n v="8.94301688696999E-2"/>
        <n v="9.5474744460470218E-2"/>
        <n v="9.4709415281561404E-2"/>
        <n v="0.10784615321777336"/>
      </sharedItems>
    </cacheField>
    <cacheField name="CMG" numFmtId="0">
      <sharedItems containsSemiMixedTypes="0" containsString="0" containsNumber="1" minValue="-8.8873711768330588E-2" maxValue="5.6187417123773509E-2" count="63">
        <n v="0"/>
        <n v="-1.3319381263913188E-3"/>
        <n v="-1.4007232857304874E-4"/>
        <n v="-3.3428527151132537E-3"/>
        <n v="3.7514490343372175E-3"/>
        <n v="1.2659220459635967E-2"/>
        <n v="7.048303630738606E-3"/>
        <n v="1.8558559017450071E-2"/>
        <n v="2.811257942211598E-3"/>
        <n v="9.7508545653240963E-3"/>
        <n v="9.5122632460244994E-3"/>
        <n v="1.3832674474928419E-3"/>
        <n v="-2.4477278522967549E-2"/>
        <n v="-7.3459121913100889E-3"/>
        <n v="-4.960222191309982E-3"/>
        <n v="-3.8342811946291411E-3"/>
        <n v="6.5435022687548861E-3"/>
        <n v="-3.809192288094565E-2"/>
        <n v="-3.9979676338237291E-2"/>
        <n v="-3.8339513161943839E-2"/>
        <n v="-2.3381623147176733E-2"/>
        <n v="-2.2625824041561438E-2"/>
        <n v="5.418205608851312E-3"/>
        <n v="7.7491774139212266E-3"/>
        <n v="1.7826360295948862E-2"/>
        <n v="3.6636867631298919E-3"/>
        <n v="7.9806019441037712E-3"/>
        <n v="1.7232884215494515E-3"/>
        <n v="2.1629194084609171E-3"/>
        <n v="-2.3594029373129488E-2"/>
        <n v="-4.4450656985073334E-4"/>
        <n v="3.4094455149321634E-3"/>
        <n v="7.7160342687055961E-3"/>
        <n v="1.7561830142657331E-2"/>
        <n v="2.0481229339237461E-2"/>
        <n v="1.630295635873602E-2"/>
        <n v="3.7714570580367202E-3"/>
        <n v="-5.135287614225692E-2"/>
        <n v="-5.818822365721199E-2"/>
        <n v="-3.1760414775215295E-2"/>
        <n v="-4.9552753616001755E-2"/>
        <n v="-3.4537065133802058E-2"/>
        <n v="-6.113002826064573E-2"/>
        <n v="-8.8873711768330588E-2"/>
        <n v="-5.6894126219209862E-2"/>
        <n v="-3.0768318760693192E-2"/>
        <n v="-1.2077535553217333E-2"/>
        <n v="1.3479403651756372E-2"/>
        <n v="2.8482185956986927E-2"/>
        <n v="4.0584514494644952E-2"/>
        <n v="5.2240485254010482E-2"/>
        <n v="4.4853042423373068E-2"/>
        <n v="5.6187417123773509E-2"/>
        <n v="4.4115956971637393E-2"/>
        <n v="4.5332322680387671E-2"/>
        <n v="5.0533401275991485E-2"/>
        <n v="5.3860639790086262E-2"/>
        <n v="3.7685745103975377E-2"/>
        <n v="3.3943609739304215E-2"/>
        <n v="4.6496557327769361E-2"/>
        <n v="3.8681738819504874E-2"/>
        <n v="3.4049379548142245E-2"/>
        <n v="4.6146835854399937E-2"/>
      </sharedItems>
    </cacheField>
    <cacheField name="SWKS" numFmtId="0">
      <sharedItems containsSemiMixedTypes="0" containsString="0" containsNumber="1" minValue="-0.21271962735921879" maxValue="0.11083991439265906" count="63">
        <n v="0"/>
        <n v="3.577439942086702E-3"/>
        <n v="1.7835950956766267E-2"/>
        <n v="1.9593244287106959E-2"/>
        <n v="3.4679164430468035E-2"/>
        <n v="4.4471796076122727E-2"/>
        <n v="3.785451983169863E-2"/>
        <n v="4.9109901783877419E-2"/>
        <n v="5.1267737167546512E-2"/>
        <n v="7.8919625553246053E-2"/>
        <n v="7.4508500913379017E-2"/>
        <n v="0.11083991439265906"/>
        <n v="8.5401674123277149E-2"/>
        <n v="7.2460267957356606E-2"/>
        <n v="5.3238026588591669E-2"/>
        <n v="6.4226969861341354E-2"/>
        <n v="7.1622880888053686E-2"/>
        <n v="5.6383684181306459E-2"/>
        <n v="3.9327280553131727E-2"/>
        <n v="3.6799145312922277E-2"/>
        <n v="5.2697749140726002E-2"/>
        <n v="5.6099939236892049E-2"/>
        <n v="8.2207510296253061E-2"/>
        <n v="4.7071490213154821E-2"/>
        <n v="3.47427036253386E-2"/>
        <n v="4.1546213460941228E-4"/>
        <n v="6.5195000235437339E-3"/>
        <n v="1.5230841420718066E-3"/>
        <n v="-1.1389418447375621E-2"/>
        <n v="-8.3215957184917255E-2"/>
        <n v="-6.3902339626519589E-2"/>
        <n v="-5.5708804644496568E-2"/>
        <n v="-0.11615329446115008"/>
        <n v="-0.16453807962584666"/>
        <n v="-0.19338291508109418"/>
        <n v="-0.16794553897279774"/>
        <n v="-0.18515226444474275"/>
        <n v="-0.18631949524183611"/>
        <n v="-0.17068993030421464"/>
        <n v="-0.19255095463703542"/>
        <n v="-0.18475799794810599"/>
        <n v="-0.18869736176574003"/>
        <n v="-0.21271962735921879"/>
        <n v="-0.20836721833840055"/>
        <n v="-0.17130798232347855"/>
        <n v="-0.19205730449208602"/>
        <n v="-0.17042691865291004"/>
        <n v="-0.16005673285426403"/>
        <n v="-0.1180040469541267"/>
        <n v="-0.10610250080086969"/>
        <n v="-0.12381234238921845"/>
        <n v="-0.1143161414256183"/>
        <n v="-0.13544763484433653"/>
        <n v="-0.1265340001192794"/>
        <n v="-8.1255163710633349E-2"/>
        <n v="-8.376443467590966E-2"/>
        <n v="-7.966014493535245E-2"/>
        <n v="-8.7835184923487519E-2"/>
        <n v="-7.866205289973216E-2"/>
        <n v="-9.9607961425833724E-2"/>
        <n v="-7.9155916215930433E-2"/>
        <n v="-6.4519826308963801E-2"/>
        <n v="-6.0361281637415609E-2"/>
      </sharedItems>
    </cacheField>
    <cacheField name="WBA" numFmtId="0">
      <sharedItems containsSemiMixedTypes="0" containsString="0" containsNumber="1" minValue="-0.23227825050460504" maxValue="0" count="63">
        <n v="0"/>
        <n v="-0.12805166462606998"/>
        <n v="-0.13744469359373856"/>
        <n v="-0.15002671075102636"/>
        <n v="-0.14005451068277364"/>
        <n v="-0.13328906945808938"/>
        <n v="-0.14345976173569319"/>
        <n v="-0.14327631603554636"/>
        <n v="-0.16290579038592556"/>
        <n v="-0.16271855499720489"/>
        <n v="-0.14793840719119877"/>
        <n v="-0.1368764686386702"/>
        <n v="-0.13140600400978475"/>
        <n v="-0.14065519284074801"/>
        <n v="-0.15035691226668935"/>
        <n v="-0.16662297966814388"/>
        <n v="-0.16192549321042671"/>
        <n v="-0.17670018817452393"/>
        <n v="-0.17347316157453851"/>
        <n v="-0.16003886628313635"/>
        <n v="-0.1598521822069322"/>
        <n v="-0.15779881475830038"/>
        <n v="-0.1557495798421954"/>
        <n v="-0.15035827197627738"/>
        <n v="-0.15331688821486089"/>
        <n v="-0.17149196898919472"/>
        <n v="-0.16091391141863709"/>
        <n v="-0.15979239995489491"/>
        <n v="-0.16240639124764078"/>
        <n v="-0.18674175785802261"/>
        <n v="-0.17791594746777295"/>
        <n v="-0.17487300476187095"/>
        <n v="-0.17942361950921815"/>
        <n v="-0.17538983164970567"/>
        <n v="-0.17558118424201685"/>
        <n v="-0.16601363699488536"/>
        <n v="-0.16260194240005033"/>
        <n v="-0.18772468560221778"/>
        <n v="-0.18462453065356732"/>
        <n v="-0.18559032165221523"/>
        <n v="-0.19699790070465961"/>
        <n v="-0.2083415734732168"/>
        <n v="-0.23227825050460504"/>
        <n v="-0.22072575759824109"/>
        <n v="-0.1888684143804491"/>
        <n v="-0.20246066680763353"/>
        <n v="-0.19891733996622951"/>
        <n v="-0.1794979402016158"/>
        <n v="-0.17334054182096159"/>
        <n v="-0.16205731388604516"/>
        <n v="-0.17642951482454361"/>
        <n v="-0.16165591515505984"/>
        <n v="-0.1677061894233558"/>
        <n v="-0.16314082895160387"/>
        <n v="-0.16333022489575466"/>
        <n v="-0.16143622864776219"/>
        <n v="-0.16181431937070778"/>
        <n v="-0.16994593797638824"/>
        <n v="-0.17947882625984124"/>
        <n v="-0.16022954847830673"/>
        <n v="-0.1709944207962506"/>
        <n v="-0.13013915238951634"/>
        <n v="-0.12738790514080045"/>
      </sharedItems>
    </cacheField>
    <cacheField name="DIS" numFmtId="0">
      <sharedItems containsSemiMixedTypes="0" containsString="0" containsNumber="1" minValue="-4.8884551068042459E-3" maxValue="0.24290087554143869" count="63">
        <n v="0"/>
        <n v="-4.8884551068042459E-3"/>
        <n v="1.132919804041066E-4"/>
        <n v="1.9932018272063257E-2"/>
        <n v="2.2110647145069384E-2"/>
        <n v="2.1762863150069922E-2"/>
        <n v="3.8290341416904905E-2"/>
        <n v="4.0857545169193044E-2"/>
        <n v="3.6077725803126959E-2"/>
        <n v="0.15151512946944157"/>
        <n v="0.16673879720994023"/>
        <n v="0.15053157055192512"/>
        <n v="0.1647733673338877"/>
        <n v="0.17008647785380238"/>
        <n v="0.16427286370275529"/>
        <n v="0.17703120333070843"/>
        <n v="0.19007861726024622"/>
        <n v="0.20591863824387113"/>
        <n v="0.22544652895419426"/>
        <n v="0.22101544777401771"/>
        <n v="0.20428886183454098"/>
        <n v="0.19998137640608249"/>
        <n v="0.18355669119787932"/>
        <n v="0.18497310225388774"/>
        <n v="0.18996083157744315"/>
        <n v="0.17840526587880123"/>
        <n v="0.19002102481020489"/>
        <n v="0.17964985229707531"/>
        <n v="0.18301828972653866"/>
        <n v="0.16287505692031412"/>
        <n v="0.17703681208905953"/>
        <n v="0.18814788559804274"/>
        <n v="0.19423642098028404"/>
        <n v="0.19084158564872222"/>
        <n v="0.1824737999208319"/>
        <n v="0.18381787989280118"/>
        <n v="0.18202813374177762"/>
        <n v="0.17366051136086602"/>
        <n v="0.17411244529560843"/>
        <n v="0.17283229419284474"/>
        <n v="0.16491508436702007"/>
        <n v="0.16970322183747089"/>
        <n v="0.16849295900778272"/>
        <n v="0.17174966640466061"/>
        <n v="0.18948955800320844"/>
        <n v="0.19779687240046517"/>
        <n v="0.20713928440446805"/>
        <n v="0.21318828400350898"/>
        <n v="0.20616140743615541"/>
        <n v="0.1916432794897317"/>
        <n v="0.19638121993808355"/>
        <n v="0.24073718831638502"/>
        <n v="0.24010221632175444"/>
        <n v="0.23530167133958202"/>
        <n v="0.22302960922009085"/>
        <n v="0.23509501238593866"/>
        <n v="0.24290087554143869"/>
        <n v="0.23029695338017575"/>
        <n v="0.22309460543121173"/>
        <n v="0.22826622107475347"/>
        <n v="0.23155333825060009"/>
        <n v="0.2237186791303607"/>
        <n v="0.22615933584211412"/>
      </sharedItems>
    </cacheField>
    <cacheField name="QRVO" numFmtId="0">
      <sharedItems containsSemiMixedTypes="0" containsString="0" containsNumber="1" minValue="-0.18538454611908961" maxValue="6.8079766539305253E-2" count="63">
        <n v="0"/>
        <n v="1.1747042914178829E-2"/>
        <n v="1.6337349381034594E-2"/>
        <n v="1.1364859391650994E-2"/>
        <n v="2.2845113153397878E-2"/>
        <n v="2.7652176911003079E-2"/>
        <n v="2.7253519103694113E-2"/>
        <n v="4.0680825492589334E-2"/>
        <n v="3.8319550496968557E-2"/>
        <n v="5.3309674823459496E-2"/>
        <n v="4.2945599434525028E-2"/>
        <n v="6.8079766539305253E-2"/>
        <n v="4.5732683859006862E-2"/>
        <n v="4.7300108142377617E-2"/>
        <n v="3.8562523374511049E-2"/>
        <n v="4.6324607106596805E-2"/>
        <n v="5.4810273124499265E-2"/>
        <n v="5.5457561150389356E-2"/>
        <n v="2.5573927122587214E-2"/>
        <n v="3.1708065171237365E-2"/>
        <n v="3.3828727946081383E-2"/>
        <n v="3.3431968263456846E-2"/>
        <n v="4.8912227181682533E-2"/>
        <n v="2.8456201123050695E-2"/>
        <n v="1.7150029268834022E-2"/>
        <n v="8.4052158353568052E-3"/>
        <n v="4.2335726150231845E-2"/>
        <n v="2.8815143320092607E-2"/>
        <n v="2.7750579143500764E-2"/>
        <n v="-2.5799400875148315E-2"/>
        <n v="-3.2441250674541955E-4"/>
        <n v="6.4007726878032578E-3"/>
        <n v="-6.5037497835394364E-2"/>
        <n v="-0.12640882273083809"/>
        <n v="-0.16801683149041879"/>
        <n v="-0.16361009083430667"/>
        <n v="-0.18538454611908961"/>
        <n v="-0.17774336684402614"/>
        <n v="-0.15070744531418756"/>
        <n v="-0.17558704442942996"/>
        <n v="-0.15369400739239303"/>
        <n v="-0.1570767875669169"/>
        <n v="-0.1682291879411274"/>
        <n v="-0.15678752399866258"/>
        <n v="-0.11961882712032856"/>
        <n v="-0.13114891437492515"/>
        <n v="-0.13099125359059882"/>
        <n v="-0.11633410646147579"/>
        <n v="-9.8937352000614265E-2"/>
        <n v="-0.11710532146626318"/>
        <n v="-0.14089631894071497"/>
        <n v="-0.1324541079110525"/>
        <n v="-0.16104360358962622"/>
        <n v="-0.1584419775733662"/>
        <n v="-0.10281440702519873"/>
        <n v="-9.5132735021408732E-2"/>
        <n v="-0.10656740563794609"/>
        <n v="-0.12121880999645507"/>
        <n v="-0.1108884921011597"/>
        <n v="-0.12777468806307324"/>
        <n v="-9.3422339586041181E-2"/>
        <n v="-7.1789203973105176E-2"/>
        <n v="-7.8499568026501043E-2"/>
      </sharedItems>
    </cacheField>
    <cacheField name="AAPL" numFmtId="0">
      <sharedItems containsSemiMixedTypes="0" containsString="0" containsNumber="1" minValue="-8.8597738249707958E-2" maxValue="0.10401791802969962" count="63">
        <n v="0"/>
        <n v="1.4536695553833079E-2"/>
        <n v="2.1391696091515922E-2"/>
        <n v="2.3132184035846493E-2"/>
        <n v="2.9826380605269875E-2"/>
        <n v="4.55624788370943E-2"/>
        <n v="4.2563959509712812E-2"/>
        <n v="4.8177936899064355E-2"/>
        <n v="3.9853764252540613E-2"/>
        <n v="3.945163350096581E-2"/>
        <n v="4.1261906960845973E-2"/>
        <n v="4.1362312212707142E-2"/>
        <n v="6.0835322857341279E-2"/>
        <n v="6.4429097457261886E-2"/>
        <n v="6.7715618603424454E-2"/>
        <n v="8.2138890646549223E-2"/>
        <n v="8.0596647803351962E-2"/>
        <n v="7.1521541448865245E-2"/>
        <n v="6.6747567039983746E-2"/>
        <n v="6.8264924871224597E-2"/>
        <n v="4.9008800282470011E-2"/>
        <n v="9.8094345933171567E-2"/>
        <n v="9.1586643064935913E-2"/>
        <n v="0.10401791802969962"/>
        <n v="8.8575153353081748E-2"/>
        <n v="6.1618156937698454E-2"/>
        <n v="6.1815309786510064E-2"/>
        <n v="5.1071130544098731E-2"/>
        <n v="3.7217646965401752E-2"/>
        <n v="-2.0901799260565013E-2"/>
        <n v="-5.0715010472887068E-3"/>
        <n v="6.9076887761144734E-3"/>
        <n v="2.5079610954134024E-3"/>
        <n v="-3.1738675485067924E-3"/>
        <n v="-3.4443729982374549E-2"/>
        <n v="-1.5272775387995541E-2"/>
        <n v="-3.5744409242069453E-2"/>
        <n v="-5.2814083260395828E-2"/>
        <n v="-5.6654687650007141E-2"/>
        <n v="-6.0789486755249311E-2"/>
        <n v="-6.5558554920408185E-2"/>
        <n v="-6.0371961313084754E-2"/>
        <n v="-7.8487474188314477E-2"/>
        <n v="-8.8597738249707958E-2"/>
        <n v="-5.2013803510826295E-2"/>
        <n v="-3.5870438914175407E-2"/>
        <n v="-2.1188680928126646E-2"/>
        <n v="5.4282771400250285E-3"/>
        <n v="1.8207704311608341E-2"/>
        <n v="2.9787286702515181E-2"/>
        <n v="2.6604719039843072E-2"/>
        <n v="2.6398694014929558E-2"/>
        <n v="1.9136324488407741E-2"/>
        <n v="2.5102880315777343E-2"/>
        <n v="4.8621359987335966E-2"/>
        <n v="4.5698699323350134E-2"/>
        <n v="5.3734339087731842E-2"/>
        <n v="5.0325094245982749E-2"/>
        <n v="4.9318971894608765E-2"/>
        <n v="3.4161378130459275E-2"/>
        <n v="5.5790441118630074E-2"/>
        <n v="5.5490150832848584E-2"/>
        <n v="4.6378270616364126E-2"/>
      </sharedItems>
    </cacheField>
    <cacheField name="CCL" numFmtId="0">
      <sharedItems containsSemiMixedTypes="0" containsString="0" containsNumber="1" minValue="-0.12168943796091181" maxValue="6.8472811356915853E-2" count="63">
        <n v="0"/>
        <n v="3.4489569231990203E-3"/>
        <n v="1.9106780511360055E-2"/>
        <n v="1.7414713703553075E-2"/>
        <n v="1.6849722777992571E-2"/>
        <n v="6.2976185674599172E-3"/>
        <n v="-5.3191622148259787E-3"/>
        <n v="1.8099340003404629E-3"/>
        <n v="5.6362408648934492E-3"/>
        <n v="2.6600529327248101E-2"/>
        <n v="2.9774023626807034E-2"/>
        <n v="4.9498571639302269E-2"/>
        <n v="4.4754100050316992E-2"/>
        <n v="2.8069075999498483E-2"/>
        <n v="1.7627100131122786E-2"/>
        <n v="3.0440407577163153E-2"/>
        <n v="3.0068314456062395E-2"/>
        <n v="3.192952895597434E-2"/>
        <n v="4.2889830917368532E-2"/>
        <n v="4.307362405448989E-2"/>
        <n v="5.0973755709441293E-2"/>
        <n v="6.8472811356915853E-2"/>
        <n v="4.1779917259614274E-2"/>
        <n v="5.7425014895624571E-2"/>
        <n v="5.1444567485646298E-2"/>
        <n v="3.0113641121228718E-2"/>
        <n v="3.644752943517815E-2"/>
        <n v="3.4966540047626005E-2"/>
        <n v="4.2382226578665971E-2"/>
        <n v="1.3674067094371689E-2"/>
        <n v="3.3378524996972136E-2"/>
        <n v="3.2821073742819284E-2"/>
        <n v="3.5423826272991676E-2"/>
        <n v="3.0788148913005964E-2"/>
        <n v="6.5706128106626238E-3"/>
        <n v="1.1916165784352284E-2"/>
        <n v="1.1346434943399486E-2"/>
        <n v="1.5631625433087937E-3"/>
        <n v="1.3694779211916863E-3"/>
        <n v="-5.605933685562503E-3"/>
        <n v="1.2232955827302661E-3"/>
        <n v="2.5432267695613131E-4"/>
        <n v="-6.7291886127337497E-3"/>
        <n v="-8.096643220419919E-3"/>
        <n v="1.4595063013768339E-2"/>
        <n v="-1.199254269754968E-2"/>
        <n v="-6.6869619291142213E-3"/>
        <n v="1.4227815240549613E-2"/>
        <n v="3.2416595634959022E-2"/>
        <n v="3.2228517410062496E-2"/>
        <n v="3.6366207992633015E-2"/>
        <n v="2.6251935467550225E-2"/>
        <n v="3.1360753068640723E-2"/>
        <n v="1.5547499758903238E-2"/>
        <n v="1.7460315403754367E-2"/>
        <n v="2.6242273998982379E-2"/>
        <n v="-5.021497429776256E-2"/>
        <n v="-9.4682147340122702E-2"/>
        <n v="-0.10819278397939702"/>
        <n v="-0.12014928397939706"/>
        <n v="-0.12168943796091181"/>
        <n v="-0.10978998912661153"/>
        <n v="-9.6070454556945406E-2"/>
      </sharedItems>
    </cacheField>
    <cacheField name="Months" numFmtId="0" databaseField="0">
      <fieldGroup base="0">
        <rangePr groupBy="months" startDate="2019-04-01T00:00:00" endDate="2019-06-29T00:00:00"/>
        <groupItems count="14">
          <s v="&lt;2019-04-01"/>
          <s v="Jan"/>
          <s v="Feb"/>
          <s v="Mar"/>
          <s v="Apr"/>
          <s v="May"/>
          <s v="Jun"/>
          <s v="Jul"/>
          <s v="Aug"/>
          <s v="Sep"/>
          <s v="Oct"/>
          <s v="Nov"/>
          <s v="Dec"/>
          <s v="&gt;2019-06-29"/>
        </groupItems>
      </fieldGroup>
    </cacheField>
  </cacheFields>
  <extLst>
    <ext xmlns:x14="http://schemas.microsoft.com/office/spreadsheetml/2009/9/main" uri="{725AE2AE-9491-48be-B2B4-4EB974FC3084}">
      <x14:pivotCacheDefinition pivotCacheId="17575802"/>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ng Han" refreshedDate="43990.970415046293" createdVersion="6" refreshedVersion="6" minRefreshableVersion="3" recordCount="50" xr:uid="{00000000-000A-0000-FFFF-FFFF62000000}">
  <cacheSource type="worksheet">
    <worksheetSource ref="A3:A53" sheet="return_risk"/>
  </cacheSource>
  <cacheFields count="1">
    <cacheField name="ticker" numFmtId="0">
      <sharedItems count="50">
        <s v="WHR"/>
        <s v="NEM"/>
        <s v="GM"/>
        <s v="EA"/>
        <s v="ADBE"/>
        <s v="MSI"/>
        <s v="TRIP"/>
        <s v="QCOM"/>
        <s v="NKE"/>
        <s v="CRM"/>
        <s v="GLW"/>
        <s v="PG"/>
        <s v="DG"/>
        <s v="JWN"/>
        <s v="CTXS"/>
        <s v="JPM"/>
        <s v="BBY"/>
        <s v="BAC"/>
        <s v="AVGO"/>
        <s v="LRCX"/>
        <s v="NBL"/>
        <s v="GIS"/>
        <s v="COST"/>
        <s v="JNPR"/>
        <s v="INTC"/>
        <s v="T"/>
        <s v="AMD"/>
        <s v="EXPE"/>
        <s v="C"/>
        <s v="CSCO"/>
        <s v="V"/>
        <s v="MSFT"/>
        <s v="TJX"/>
        <s v="TXN"/>
        <s v="TAP"/>
        <s v="ADI"/>
        <s v="WDC"/>
        <s v="FLT"/>
        <s v="NVDA"/>
        <s v="HD"/>
        <s v="PEP"/>
        <s v="WYNN"/>
        <s v="MA"/>
        <s v="CMG"/>
        <s v="SWKS"/>
        <s v="WBA"/>
        <s v="DIS"/>
        <s v="QRVO"/>
        <s v="AAPL"/>
        <s v="CCL"/>
      </sharedItems>
    </cacheField>
  </cacheFields>
  <extLst>
    <ext xmlns:x14="http://schemas.microsoft.com/office/spreadsheetml/2009/9/main" uri="{725AE2AE-9491-48be-B2B4-4EB974FC3084}">
      <x14:pivotCacheDefinition pivotCacheId="105166787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ng Han" refreshedDate="43991.476679513886" createdVersion="6" refreshedVersion="6" minRefreshableVersion="3" recordCount="5849" xr:uid="{0300B28A-E16D-49EE-B62C-DA379B97EFBF}">
  <cacheSource type="worksheet">
    <worksheetSource ref="A1:AM5850" sheet="client_prices_stats"/>
  </cacheSource>
  <cacheFields count="39">
    <cacheField name="date" numFmtId="14">
      <sharedItems containsSemiMixedTypes="0" containsNonDate="0" containsDate="1" containsString="0" minDate="2019-04-01T00:00:00" maxDate="2019-06-29T00:00:00"/>
    </cacheField>
    <cacheField name="ticker" numFmtId="0">
      <sharedItems count="50">
        <s v="WHR"/>
        <s v="NEM"/>
        <s v="GM"/>
        <s v="EA"/>
        <s v="ADBE"/>
        <s v="MSI"/>
        <s v="TRIP"/>
        <s v="QCOM"/>
        <s v="NKE"/>
        <s v="CRM"/>
        <s v="GLW"/>
        <s v="PG"/>
        <s v="DG"/>
        <s v="JWN"/>
        <s v="CTXS"/>
        <s v="JPM"/>
        <s v="BBY"/>
        <s v="BAC"/>
        <s v="AVGO"/>
        <s v="LRCX"/>
        <s v="NBL"/>
        <s v="GIS"/>
        <s v="COST"/>
        <s v="JNPR"/>
        <s v="INTC"/>
        <s v="T"/>
        <s v="AMD"/>
        <s v="EXPE"/>
        <s v="C"/>
        <s v="CSCO"/>
        <s v="V"/>
        <s v="MSFT"/>
        <s v="TJX"/>
        <s v="TXN"/>
        <s v="TAP"/>
        <s v="ADI"/>
        <s v="WDC"/>
        <s v="FLT"/>
        <s v="NVDA"/>
        <s v="HD"/>
        <s v="PEP"/>
        <s v="WYNN"/>
        <s v="MA"/>
        <s v="CMG"/>
        <s v="SWKS"/>
        <s v="WBA"/>
        <s v="DIS"/>
        <s v="QRVO"/>
        <s v="AAPL"/>
        <s v="CCL"/>
      </sharedItems>
    </cacheField>
    <cacheField name="buy_sell" numFmtId="0">
      <sharedItems/>
    </cacheField>
    <cacheField name="quantity" numFmtId="0">
      <sharedItems containsSemiMixedTypes="0" containsString="0" containsNumber="1" containsInteger="1" minValue="100" maxValue="4400"/>
    </cacheField>
    <cacheField name="clientNum" numFmtId="0">
      <sharedItems containsSemiMixedTypes="0" containsString="0" containsNumber="1" containsInteger="1" minValue="1" maxValue="20"/>
    </cacheField>
    <cacheField name="open" numFmtId="0">
      <sharedItems containsSemiMixedTypes="0" containsString="0" containsNumber="1" minValue="19.530000999999999" maxValue="743"/>
    </cacheField>
    <cacheField name="high" numFmtId="0">
      <sharedItems containsSemiMixedTypes="0" containsString="0" containsNumber="1" minValue="20.299999" maxValue="749.25"/>
    </cacheField>
    <cacheField name="low" numFmtId="0">
      <sharedItems containsSemiMixedTypes="0" containsString="0" containsNumber="1" minValue="19.48" maxValue="732.72997999999995"/>
    </cacheField>
    <cacheField name="close" numFmtId="0">
      <sharedItems containsSemiMixedTypes="0" containsString="0" containsNumber="1" minValue="19.73" maxValue="740.59002699999996"/>
    </cacheField>
    <cacheField name="adj_close" numFmtId="0">
      <sharedItems containsSemiMixedTypes="0" containsString="0" containsNumber="1" minValue="19.614450000000001" maxValue="740.59002699999996"/>
    </cacheField>
    <cacheField name="volume" numFmtId="0">
      <sharedItems containsSemiMixedTypes="0" containsString="0" containsNumber="1" containsInteger="1" minValue="220100" maxValue="197650500"/>
    </cacheField>
    <cacheField name="tnx" numFmtId="0">
      <sharedItems containsSemiMixedTypes="0" containsString="0" containsNumber="1" minValue="1.994" maxValue="2.5920000000000001"/>
    </cacheField>
    <cacheField name="log_return" numFmtId="0">
      <sharedItems containsSemiMixedTypes="0" containsString="0" containsNumber="1" minValue="-0.121178879713166" maxValue="0.20869896763210799"/>
    </cacheField>
    <cacheField name="log_return_5d" numFmtId="0">
      <sharedItems containsSemiMixedTypes="0" containsString="0" containsNumber="1" minValue="-0.20777146090086501" maxValue="0.416480319110484"/>
    </cacheField>
    <cacheField name="log_return_22d" numFmtId="0">
      <sharedItems containsSemiMixedTypes="0" containsString="0" containsNumber="1" minValue="-0.335961623377243" maxValue="0.43229336698545801"/>
    </cacheField>
    <cacheField name="log_return_3m" numFmtId="0">
      <sharedItems containsSemiMixedTypes="0" containsString="0" containsNumber="1" minValue="-0.38207453092988303" maxValue="0.59925793999402799"/>
    </cacheField>
    <cacheField name="log_return_52w" numFmtId="0">
      <sharedItems containsSemiMixedTypes="0" containsString="0" containsNumber="1" minValue="-0.80392529997817797" maxValue="1.1114440929634"/>
    </cacheField>
    <cacheField name="std_5d" numFmtId="0">
      <sharedItems containsSemiMixedTypes="0" containsString="0" containsNumber="1" minValue="8.7791507434095098E-4" maxValue="9.4895813110047605E-2"/>
    </cacheField>
    <cacheField name="std_22d" numFmtId="0">
      <sharedItems containsSemiMixedTypes="0" containsString="0" containsNumber="1" minValue="4.8414409498345199E-3" maxValue="5.4011127167561901E-2"/>
    </cacheField>
    <cacheField name="std_3m" numFmtId="0">
      <sharedItems containsSemiMixedTypes="0" containsString="0" containsNumber="1" minValue="7.2629714123514499E-3" maxValue="4.5034290671909699E-2"/>
    </cacheField>
    <cacheField name="std_52w" numFmtId="0">
      <sharedItems containsSemiMixedTypes="0" containsString="0" containsNumber="1" minValue="1.0532293035753201E-2" maxValue="4.3372764996975698E-2"/>
    </cacheField>
    <cacheField name="high_52w" numFmtId="0">
      <sharedItems containsSemiMixedTypes="0" containsString="0" containsNumber="1" minValue="30.799999" maxValue="749.25"/>
    </cacheField>
    <cacheField name="low_52w" numFmtId="0">
      <sharedItems containsSemiMixedTypes="0" containsString="0" containsNumber="1" minValue="9.0399999999999991" maxValue="383.20001200000002"/>
    </cacheField>
    <cacheField name="VaR_10d" numFmtId="0">
      <sharedItems containsSemiMixedTypes="0" containsString="0" containsNumber="1" minValue="-0.365870333192029" maxValue="-8.3469917232435895E-2"/>
    </cacheField>
    <cacheField name="sp_return" numFmtId="0">
      <sharedItems containsSemiMixedTypes="0" containsString="0" containsNumber="1" minValue="-2.4426469085879299E-2" maxValue="2.1205927310919401E-2"/>
    </cacheField>
    <cacheField name="beta_1y" numFmtId="0">
      <sharedItems containsSemiMixedTypes="0" containsString="0" containsNumber="1" minValue="-3.8931732217418497E-2" maxValue="2.3494647443038201"/>
    </cacheField>
    <cacheField name="sharpe" numFmtId="0">
      <sharedItems containsSemiMixedTypes="0" containsString="0" containsNumber="1" minValue="-4.7316203394946301" maxValue="6.4541531610712504"/>
    </cacheField>
    <cacheField name="sharpe_mov_avg_5d" numFmtId="0">
      <sharedItems containsSemiMixedTypes="0" containsString="0" containsNumber="1" minValue="-4.1176411361089604" maxValue="6.2182771107274597"/>
    </cacheField>
    <cacheField name="clientName" numFmtId="0">
      <sharedItems/>
    </cacheField>
    <cacheField name="company_name" numFmtId="0">
      <sharedItems count="50">
        <s v="Whirlpool Corp."/>
        <s v="Newmont Goldcorp"/>
        <s v="General Motors"/>
        <s v="Electronic Arts"/>
        <s v="Adobe Systems Inc"/>
        <s v="Motorola Solutions Inc."/>
        <s v="TripAdvisor"/>
        <s v="QUALCOMM Inc."/>
        <s v="Nike"/>
        <s v="Salesforce.com"/>
        <s v="Corning Inc."/>
        <s v="Procter &amp; Gamble"/>
        <s v="Dollar General"/>
        <s v="Nordstrom"/>
        <s v="Citrix Systems"/>
        <s v="JPMorgan Chase &amp; Co."/>
        <s v="Best Buy Co. Inc."/>
        <s v="Bank of America Corp"/>
        <s v="Broadcom Inc."/>
        <s v="Lam Research"/>
        <s v="Noble Energy Inc"/>
        <s v="General Mills"/>
        <s v="Costco Wholesale Corp."/>
        <s v="Juniper Networks"/>
        <s v="Intel Corp."/>
        <s v="AT&amp;T Inc."/>
        <s v="Advanced Micro Devices Inc"/>
        <s v="Expedia Group"/>
        <s v="Citigroup Inc."/>
        <s v="Cisco Systems"/>
        <s v="Visa Inc."/>
        <s v="Microsoft Corp."/>
        <s v="TJX Companies Inc."/>
        <s v="Texas Instruments"/>
        <s v="Molson Coors Brewing Company"/>
        <s v="Analog Devices, Inc."/>
        <s v="Western Digital"/>
        <s v="FleetCor Technologies Inc"/>
        <s v="Nvidia Corporation"/>
        <s v="Home Depot"/>
        <s v="PepsiCo Inc."/>
        <s v="Wynn Resorts Ltd"/>
        <s v="Mastercard Inc."/>
        <s v="Chipotle Mexican Grill"/>
        <s v="Skyworks Solutions"/>
        <s v="Walgreens Boots Alliance"/>
        <s v="The Walt Disney Company"/>
        <s v="Qorvo"/>
        <s v="Apple Inc."/>
        <s v="Carnival Corp."/>
      </sharedItems>
    </cacheField>
    <cacheField name="gics_sector" numFmtId="0">
      <sharedItems/>
    </cacheField>
    <cacheField name="gics_sub_industry" numFmtId="0">
      <sharedItems/>
    </cacheField>
    <cacheField name="headquarters_location" numFmtId="0">
      <sharedItems/>
    </cacheField>
    <cacheField name="date_first_added" numFmtId="0">
      <sharedItems containsNonDate="0" containsDate="1" containsString="0" containsBlank="1" minDate="1969-03-31T00:00:00" maxDate="2018-06-21T00:00:00"/>
    </cacheField>
    <cacheField name="cik" numFmtId="0">
      <sharedItems containsSemiMixedTypes="0" containsString="0" containsNumber="1" containsInteger="1" minValue="2488" maxValue="1730168"/>
    </cacheField>
    <cacheField name="founded" numFmtId="0">
      <sharedItems containsBlank="1" containsMixedTypes="1" containsNumber="1" containsInteger="1" minValue="1837" maxValue="2000"/>
    </cacheField>
    <cacheField name="headquarters_location_city" numFmtId="0">
      <sharedItems/>
    </cacheField>
    <cacheField name="headquarters_location_state" numFmtId="0">
      <sharedItems/>
    </cacheField>
    <cacheField name="headquarters_location_country" numFmtId="0">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ng Han" refreshedDate="43991.654126967594" createdVersion="6" refreshedVersion="6" minRefreshableVersion="3" recordCount="50" xr:uid="{1CA2646F-9307-48D7-8ACA-91B53FAA68C3}">
  <cacheSource type="worksheet">
    <worksheetSource ref="A1:E51" sheet="stock_qunt_com_imbalance"/>
  </cacheSource>
  <cacheFields count="5">
    <cacheField name="ticker" numFmtId="0">
      <sharedItems containsMixedTypes="1" containsNumber="1" containsInteger="1" minValue="0" maxValue="49" count="100">
        <s v="AAPL"/>
        <s v="ADBE"/>
        <s v="ADI"/>
        <s v="AMD"/>
        <s v="AVGO"/>
        <s v="BAC"/>
        <s v="BBY"/>
        <s v="C"/>
        <s v="CCL"/>
        <s v="CMG"/>
        <s v="COST"/>
        <s v="CRM"/>
        <s v="CSCO"/>
        <s v="CTXS"/>
        <s v="DG"/>
        <s v="DIS"/>
        <s v="EA"/>
        <s v="EXPE"/>
        <s v="FLT"/>
        <s v="GIS"/>
        <s v="GLW"/>
        <s v="GM"/>
        <s v="HD"/>
        <s v="INTC"/>
        <s v="JNPR"/>
        <s v="JPM"/>
        <s v="JWN"/>
        <s v="LRCX"/>
        <s v="MA"/>
        <s v="MSFT"/>
        <s v="MSI"/>
        <s v="NBL"/>
        <s v="NEM"/>
        <s v="NKE"/>
        <s v="NVDA"/>
        <s v="PEP"/>
        <s v="PG"/>
        <s v="QCOM"/>
        <s v="QRVO"/>
        <s v="SWKS"/>
        <s v="T"/>
        <s v="TAP"/>
        <s v="TJX"/>
        <s v="TRIP"/>
        <s v="TXN"/>
        <s v="V"/>
        <s v="WBA"/>
        <s v="WDC"/>
        <s v="WHR"/>
        <s v="WYNN"/>
        <n v="0" u="1"/>
        <n v="34" u="1"/>
        <n v="13" u="1"/>
        <n v="36" u="1"/>
        <n v="38" u="1"/>
        <n v="5" u="1"/>
        <n v="14" u="1"/>
        <n v="40" u="1"/>
        <n v="42" u="1"/>
        <n v="15" u="1"/>
        <n v="44" u="1"/>
        <n v="2" u="1"/>
        <n v="46" u="1"/>
        <n v="6" u="1"/>
        <n v="16" u="1"/>
        <n v="48" u="1"/>
        <n v="17" u="1"/>
        <n v="18" u="1"/>
        <n v="19" u="1"/>
        <n v="7" u="1"/>
        <n v="20" u="1"/>
        <n v="33" u="1"/>
        <n v="21" u="1"/>
        <n v="35" u="1"/>
        <n v="22" u="1"/>
        <n v="37" u="1"/>
        <n v="1" u="1"/>
        <n v="23" u="1"/>
        <n v="3" u="1"/>
        <n v="8" u="1"/>
        <n v="39" u="1"/>
        <n v="24" u="1"/>
        <n v="41" u="1"/>
        <n v="25" u="1"/>
        <n v="9" u="1"/>
        <n v="43" u="1"/>
        <n v="26" u="1"/>
        <n v="45" u="1"/>
        <n v="27" u="1"/>
        <n v="10" u="1"/>
        <n v="47" u="1"/>
        <n v="28" u="1"/>
        <n v="49" u="1"/>
        <n v="29" u="1"/>
        <n v="11" u="1"/>
        <n v="30" u="1"/>
        <n v="31" u="1"/>
        <n v="4" u="1"/>
        <n v="12" u="1"/>
        <n v="32" u="1"/>
      </sharedItems>
    </cacheField>
    <cacheField name="quantity" numFmtId="0">
      <sharedItems containsSemiMixedTypes="0" containsString="0" containsNumber="1" minValue="951.37614678899001" maxValue="1202.6086956521699"/>
    </cacheField>
    <cacheField name="imbalance" numFmtId="0">
      <sharedItems containsSemiMixedTypes="0" containsString="0" containsNumber="1" minValue="-0.19418960244648301" maxValue="0.224926971762414"/>
    </cacheField>
    <cacheField name="Total Commission" numFmtId="0">
      <sharedItems containsSemiMixedTypes="0" containsString="0" containsNumber="1" minValue="118.922018348623" maxValue="150.32608695652101"/>
    </cacheField>
    <cacheField name="agg_label" numFmtId="0">
      <sharedItems containsSemiMixedTypes="0" containsString="0" containsNumber="1" containsInteger="1" minValue="0" maxValue="4"/>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ng Han" refreshedDate="43991.654711921299" createdVersion="6" refreshedVersion="6" minRefreshableVersion="3" recordCount="50" xr:uid="{DE442162-45AB-475A-AE32-19A4A00DE3E9}">
  <cacheSource type="worksheet">
    <worksheetSource ref="B1:F51" sheet="stock_qunt_com_imbalance"/>
  </cacheSource>
  <cacheFields count="5">
    <cacheField name="quantity" numFmtId="0">
      <sharedItems containsSemiMixedTypes="0" containsString="0" containsNumber="1" minValue="951.37614678899001" maxValue="1202.6086956521699"/>
    </cacheField>
    <cacheField name="imbalance" numFmtId="0">
      <sharedItems containsSemiMixedTypes="0" containsString="0" containsNumber="1" minValue="-0.19418960244648301" maxValue="0.224926971762414"/>
    </cacheField>
    <cacheField name="Total Commission" numFmtId="0">
      <sharedItems containsSemiMixedTypes="0" containsString="0" containsNumber="1" minValue="118.922018348623" maxValue="150.32608695652101"/>
    </cacheField>
    <cacheField name="agg_label" numFmtId="0">
      <sharedItems containsSemiMixedTypes="0" containsString="0" containsNumber="1" containsInteger="1" minValue="0" maxValue="4" count="5">
        <n v="4"/>
        <n v="0"/>
        <n v="2"/>
        <n v="3"/>
        <n v="1"/>
      </sharedItems>
    </cacheField>
    <cacheField name="tickers" numFmtId="0">
      <sharedItems count="50">
        <s v="AAPL"/>
        <s v="ADBE"/>
        <s v="ADI"/>
        <s v="AMD"/>
        <s v="AVGO"/>
        <s v="BAC"/>
        <s v="BBY"/>
        <s v="C"/>
        <s v="CCL"/>
        <s v="CMG"/>
        <s v="COST"/>
        <s v="CRM"/>
        <s v="CSCO"/>
        <s v="CTXS"/>
        <s v="DG"/>
        <s v="DIS"/>
        <s v="EA"/>
        <s v="EXPE"/>
        <s v="FLT"/>
        <s v="GIS"/>
        <s v="GLW"/>
        <s v="GM"/>
        <s v="HD"/>
        <s v="INTC"/>
        <s v="JNPR"/>
        <s v="JPM"/>
        <s v="JWN"/>
        <s v="LRCX"/>
        <s v="MA"/>
        <s v="MSFT"/>
        <s v="MSI"/>
        <s v="NBL"/>
        <s v="NEM"/>
        <s v="NKE"/>
        <s v="NVDA"/>
        <s v="PEP"/>
        <s v="PG"/>
        <s v="QCOM"/>
        <s v="QRVO"/>
        <s v="SWKS"/>
        <s v="T"/>
        <s v="TAP"/>
        <s v="TJX"/>
        <s v="TRIP"/>
        <s v="TXN"/>
        <s v="V"/>
        <s v="WBA"/>
        <s v="WDC"/>
        <s v="WHR"/>
        <s v="WYNN"/>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
  <r>
    <x v="0"/>
    <s v="Household Appliances"/>
    <x v="0"/>
    <n v="6.848642151988682E-2"/>
    <n v="1.9003645480018701E-2"/>
    <n v="-4.3120872585154631E-2"/>
  </r>
  <r>
    <x v="1"/>
    <s v="Gold"/>
    <x v="1"/>
    <n v="0.11178348273001792"/>
    <n v="1.3761635187800885E-2"/>
    <n v="-2.7540728247732404E-2"/>
  </r>
  <r>
    <x v="0"/>
    <s v="Automobile Manufacturers"/>
    <x v="2"/>
    <n v="3.1326772349692167E-2"/>
    <n v="1.5387296351941989E-2"/>
    <n v="-4.2523396745427412E-2"/>
  </r>
  <r>
    <x v="2"/>
    <s v="Interactive Home Entertainment"/>
    <x v="3"/>
    <n v="-1.3733281654481067E-2"/>
    <n v="1.9109701379818333E-2"/>
    <n v="-4.3385890515526555E-2"/>
  </r>
  <r>
    <x v="3"/>
    <s v="Application Software"/>
    <x v="4"/>
    <n v="8.2595362921189963E-2"/>
    <n v="1.7172418486795848E-2"/>
    <n v="-4.1295731390017687E-2"/>
  </r>
  <r>
    <x v="3"/>
    <s v="Communications Equipment"/>
    <x v="5"/>
    <n v="0.1839882742195591"/>
    <n v="1.1516252280630064E-2"/>
    <n v="-2.2839781149953754E-2"/>
  </r>
  <r>
    <x v="2"/>
    <s v="Interactive Media &amp; Services"/>
    <x v="6"/>
    <n v="-0.1222980803072401"/>
    <n v="2.4822456020480544E-2"/>
    <n v="-6.9481655132799969E-2"/>
  </r>
  <r>
    <x v="3"/>
    <s v="Semiconductors"/>
    <x v="7"/>
    <n v="0.32788987510939971"/>
    <n v="4.0596769632098371E-2"/>
    <n v="-7.8860813956969658E-2"/>
  </r>
  <r>
    <x v="0"/>
    <s v="Apparel, Accessories &amp; Luxury Goods"/>
    <x v="8"/>
    <n v="-1.227664288549557E-2"/>
    <n v="1.3423507952208145E-2"/>
    <n v="-2.6351846215126058E-2"/>
  </r>
  <r>
    <x v="3"/>
    <s v="Internet Software &amp; Services"/>
    <x v="9"/>
    <n v="-5.8630086924001734E-2"/>
    <n v="1.9516571106644766E-2"/>
    <n v="-4.6403866410368075E-2"/>
  </r>
  <r>
    <x v="3"/>
    <s v="Electronic Components"/>
    <x v="10"/>
    <n v="-1.3583281771315958E-2"/>
    <n v="1.5039608651400372E-2"/>
    <n v="-4.5313211358124376E-2"/>
  </r>
  <r>
    <x v="4"/>
    <s v="Personal Products"/>
    <x v="11"/>
    <n v="6.5457072097089064E-2"/>
    <n v="9.8191007552950755E-3"/>
    <n v="-2.4499854622608144E-2"/>
  </r>
  <r>
    <x v="0"/>
    <s v="General Merchandise Stores"/>
    <x v="12"/>
    <n v="0.14521899370975611"/>
    <n v="1.2863804440521681E-2"/>
    <n v="-2.2441070926058952E-2"/>
  </r>
  <r>
    <x v="0"/>
    <s v="Department Stores"/>
    <x v="13"/>
    <n v="-0.28224422533844962"/>
    <n v="2.0415871990070156E-2"/>
    <n v="-6.3487876864956244E-2"/>
  </r>
  <r>
    <x v="3"/>
    <s v="Internet Software &amp; Services"/>
    <x v="14"/>
    <n v="-1.1905233193186482E-2"/>
    <n v="8.1604039663178019E-3"/>
    <n v="-2.0948457707419071E-2"/>
  </r>
  <r>
    <x v="5"/>
    <s v="Diversified Banks"/>
    <x v="15"/>
    <n v="7.6600499487118334E-2"/>
    <n v="1.1940935253584407E-2"/>
    <n v="-2.2606715337695191E-2"/>
  </r>
  <r>
    <x v="0"/>
    <s v="Computer &amp; Electronics Retail"/>
    <x v="16"/>
    <n v="-2.5298636295981725E-2"/>
    <n v="1.6480501652632127E-2"/>
    <n v="-5.2619411963883034E-2"/>
  </r>
  <r>
    <x v="5"/>
    <s v="Diversified Banks"/>
    <x v="17"/>
    <n v="2.1608283397237749E-2"/>
    <n v="1.3984759199096882E-2"/>
    <n v="-3.316551537011736E-2"/>
  </r>
  <r>
    <x v="3"/>
    <s v="Semiconductors"/>
    <x v="18"/>
    <n v="-4.9609718278302628E-2"/>
    <n v="1.8863668272394215E-2"/>
    <n v="-5.7239096328863474E-2"/>
  </r>
  <r>
    <x v="3"/>
    <s v="Semiconductor Equipment"/>
    <x v="19"/>
    <n v="2.2886286092908659E-2"/>
    <n v="2.0658365343556147E-2"/>
    <n v="-5.3318039751097349E-2"/>
  </r>
  <r>
    <x v="6"/>
    <s v="Oil &amp; Gas Exploration &amp; Production"/>
    <x v="20"/>
    <n v="-0.12359834187152219"/>
    <n v="2.3871933627645135E-2"/>
    <n v="-5.7555641223272495E-2"/>
  </r>
  <r>
    <x v="4"/>
    <s v="Packaged Foods &amp; Meats"/>
    <x v="21"/>
    <n v="3.9937027342396014E-2"/>
    <n v="1.3279438976891853E-2"/>
    <n v="-4.8828364890951839E-2"/>
  </r>
  <r>
    <x v="4"/>
    <s v="Hypermarkets &amp; Super Centers"/>
    <x v="22"/>
    <n v="8.511262855597912E-2"/>
    <n v="9.2230394277046032E-3"/>
    <n v="-2.1492672772005939E-2"/>
  </r>
  <r>
    <x v="3"/>
    <s v="Communications Equipment"/>
    <x v="23"/>
    <n v="-1.3536005325946343E-2"/>
    <n v="1.3597312923965505E-2"/>
    <n v="-3.3055847368232749E-2"/>
  </r>
  <r>
    <x v="3"/>
    <s v="Semiconductors"/>
    <x v="24"/>
    <n v="-0.11643430383438347"/>
    <n v="1.9543395673310576E-2"/>
    <n v="-6.7524205261667275E-2"/>
  </r>
  <r>
    <x v="2"/>
    <s v="Integrated Telecommunication Services"/>
    <x v="25"/>
    <n v="6.5604720925717563E-2"/>
    <n v="1.0688613889874061E-2"/>
    <n v="-4.0423093048243965E-2"/>
  </r>
  <r>
    <x v="3"/>
    <s v="Semiconductors"/>
    <x v="26"/>
    <n v="0.15212442518496094"/>
    <n v="3.1407546419624476E-2"/>
    <n v="-5.1572916797913759E-2"/>
  </r>
  <r>
    <x v="0"/>
    <s v="Internet &amp; Direct Marketing Retail"/>
    <x v="27"/>
    <n v="0.10930016401015141"/>
    <n v="1.1080925419951234E-2"/>
    <n v="-2.2099762855466911E-2"/>
  </r>
  <r>
    <x v="5"/>
    <s v="Diversified Banks"/>
    <x v="28"/>
    <n v="9.5102135591734527E-2"/>
    <n v="1.5619491723027961E-2"/>
    <n v="-3.9710904372110729E-2"/>
  </r>
  <r>
    <x v="3"/>
    <s v="Communications Equipment"/>
    <x v="29"/>
    <n v="1.7555246532134916E-3"/>
    <n v="1.57005609465346E-2"/>
    <n v="-3.2592198510317333E-2"/>
  </r>
  <r>
    <x v="3"/>
    <s v="IT Services"/>
    <x v="30"/>
    <n v="0.10528383363554616"/>
    <n v="9.2765119071210999E-3"/>
    <n v="-1.8524639779054199E-2"/>
  </r>
  <r>
    <x v="3"/>
    <s v="Systems Software"/>
    <x v="31"/>
    <n v="0.12969147559026162"/>
    <n v="1.3140912769155178E-2"/>
    <n v="-3.1252342584537705E-2"/>
  </r>
  <r>
    <x v="0"/>
    <s v="Apparel Retail"/>
    <x v="32"/>
    <n v="-1.8355805402847647E-3"/>
    <n v="1.0863968424301615E-2"/>
    <n v="-3.0971418580458893E-2"/>
  </r>
  <r>
    <x v="3"/>
    <s v="Semiconductors"/>
    <x v="33"/>
    <n v="6.3303233342846044E-2"/>
    <n v="1.5535169407862226E-2"/>
    <n v="-4.0248256470304861E-2"/>
  </r>
  <r>
    <x v="4"/>
    <s v="Brewers"/>
    <x v="34"/>
    <n v="-6.5387992825918229E-2"/>
    <n v="1.6632679334601275E-2"/>
    <n v="-5.3283952472119138E-2"/>
  </r>
  <r>
    <x v="3"/>
    <s v="Semiconductors"/>
    <x v="35"/>
    <n v="4.8159252894169002E-2"/>
    <n v="2.0004513316860126E-2"/>
    <n v="-4.5009266774002535E-2"/>
  </r>
  <r>
    <x v="3"/>
    <s v="Technology Hardware, Storage &amp; Peripherals"/>
    <x v="36"/>
    <n v="-2.4634032117253346E-2"/>
    <n v="2.9496890611300106E-2"/>
    <n v="-6.1036975762545187E-2"/>
  </r>
  <r>
    <x v="3"/>
    <s v="Data Processing &amp; Outsources Services"/>
    <x v="37"/>
    <n v="0.12763995926796712"/>
    <n v="1.5604044261635459E-2"/>
    <n v="-3.0869561653403165E-2"/>
  </r>
  <r>
    <x v="3"/>
    <s v="Semiconductors"/>
    <x v="38"/>
    <n v="-9.7995084081326955E-2"/>
    <n v="2.2789905335795058E-2"/>
    <n v="-5.2741301576480062E-2"/>
  </r>
  <r>
    <x v="0"/>
    <s v="Home Improvement Retail"/>
    <x v="39"/>
    <n v="7.0480283585188763E-2"/>
    <n v="1.0564957856206205E-2"/>
    <n v="-2.4168065525054787E-2"/>
  </r>
  <r>
    <x v="4"/>
    <s v="Soft Drinks"/>
    <x v="40"/>
    <n v="8.2705681808508347E-2"/>
    <n v="8.0221502592659963E-3"/>
    <n v="-1.2424083413484058E-2"/>
  </r>
  <r>
    <x v="0"/>
    <s v="Casinos &amp; Gaming"/>
    <x v="41"/>
    <n v="-3.3320248579296829E-2"/>
    <n v="2.6769283593404254E-2"/>
    <n v="-5.4905896990042349E-2"/>
  </r>
  <r>
    <x v="3"/>
    <s v="IT Services"/>
    <x v="42"/>
    <n v="0.10813396653582141"/>
    <n v="1.2803716304953623E-2"/>
    <n v="-3.1338396556403116E-2"/>
  </r>
  <r>
    <x v="0"/>
    <s v="Restaurants"/>
    <x v="43"/>
    <n v="3.8456110443734204E-2"/>
    <n v="1.6386415864482019E-2"/>
    <n v="-4.8726099289431848E-2"/>
  </r>
  <r>
    <x v="3"/>
    <s v="Semiconductors"/>
    <x v="44"/>
    <n v="-7.3583546114188159E-2"/>
    <n v="2.2607735901817316E-2"/>
    <n v="-6.4883488895799882E-2"/>
  </r>
  <r>
    <x v="4"/>
    <s v="Drug Retail"/>
    <x v="45"/>
    <n v="-0.1316418737202657"/>
    <n v="2.0377925527169938E-2"/>
    <n v="-6.5265022557489449E-2"/>
  </r>
  <r>
    <x v="2"/>
    <s v="Movies &amp; Entertainment"/>
    <x v="46"/>
    <n v="0.24113403143791357"/>
    <n v="1.8162909622477876E-2"/>
    <n v="-1.8059078217508379E-2"/>
  </r>
  <r>
    <x v="3"/>
    <s v="Semiconductors"/>
    <x v="47"/>
    <n v="-9.0151592544073123E-2"/>
    <n v="2.252275775231271E-2"/>
    <n v="-6.5297433690267748E-2"/>
  </r>
  <r>
    <x v="3"/>
    <s v="Technology Hardware, Storage &amp; Peripherals"/>
    <x v="48"/>
    <n v="3.8915419323815481E-2"/>
    <n v="1.6230442913829406E-2"/>
    <n v="-4.174120011278637E-2"/>
  </r>
  <r>
    <x v="0"/>
    <s v="Hotels, Resorts &amp; Cruise Lines"/>
    <x v="49"/>
    <n v="-9.9511801908839903E-2"/>
    <n v="1.6533445331583043E-2"/>
    <n v="-5.6943302391570222E-2"/>
  </r>
</pivotCacheRecords>
</file>

<file path=xl/pivotCache/pivotCacheRecords2.xml><?xml version="1.0" encoding="utf-8"?>
<pivotCacheRecords xmlns="http://schemas.openxmlformats.org/spreadsheetml/2006/main" xmlns:r="http://schemas.openxmlformats.org/officeDocument/2006/relationships" count="50">
  <r>
    <n v="1"/>
    <n v="-8.5285753204230902E-2"/>
    <n v="0.65691233685786499"/>
    <n v="0.34256776130924899"/>
    <n v="0.36993287666539398"/>
    <n v="0.43652990002929598"/>
    <n v="0.442414744434245"/>
    <n v="0.2401617817791"/>
    <n v="0.56416684093324398"/>
    <n v="0.31725932153803599"/>
    <n v="0.58390684660644998"/>
    <n v="0.234688653601799"/>
    <n v="0.26778849031205498"/>
    <n v="0.38963275909808298"/>
    <n v="0.34358334698584903"/>
    <n v="0.53801960251696002"/>
    <n v="0.62441782237032595"/>
    <n v="0.66092750131654299"/>
    <n v="0.52143731059631704"/>
    <n v="0.41462007749643298"/>
    <n v="0.373807412025147"/>
    <n v="7.3861258377039496E-2"/>
    <n v="0.38030093338769999"/>
    <n v="0.66476580689902298"/>
    <n v="0.29765488663622403"/>
    <n v="0.47773229324942001"/>
    <n v="0.43776322922191802"/>
    <n v="0.50046154665812204"/>
    <n v="0.659499968728953"/>
    <n v="0.48227052839561102"/>
    <n v="0.34016413868454198"/>
    <n v="0.36629120710528701"/>
    <n v="0.37864988761466301"/>
    <n v="0.59765766164769696"/>
    <n v="0.29283247251875899"/>
    <n v="0.60495961010608501"/>
    <n v="0.50972541277461902"/>
    <n v="0.31956107560785202"/>
    <n v="0.67358139531223404"/>
    <n v="0.393887511248944"/>
    <n v="5.8615308047178599E-2"/>
    <n v="0.62671264336783905"/>
    <n v="0.26804571624253598"/>
    <n v="0.43519075434639298"/>
    <n v="0.53192786459674202"/>
    <n v="0.307627442498283"/>
    <n v="0.14958418722897199"/>
    <n v="0.39288173848065699"/>
    <n v="0.56593443819012901"/>
    <n v="0.24333384921475201"/>
  </r>
  <r>
    <n v="-8.5285753204230902E-2"/>
    <n v="1"/>
    <n v="-4.9296698685015898E-2"/>
    <n v="1.18301923178629E-3"/>
    <n v="-2.9864231179308298E-3"/>
    <n v="8.9514805080394402E-2"/>
    <n v="-6.0290477509727502E-3"/>
    <n v="-0.21143805085816"/>
    <n v="5.5265083030764502E-2"/>
    <n v="-6.4475087607771597E-2"/>
    <n v="-1.23333801033477E-2"/>
    <n v="0.160180776426423"/>
    <n v="9.0985714555611399E-2"/>
    <n v="-5.7744036650998601E-2"/>
    <n v="3.4611240987454397E-2"/>
    <n v="-0.120390874202659"/>
    <n v="-0.15673275478715701"/>
    <n v="-0.15806872415600501"/>
    <n v="-5.0130728707383498E-2"/>
    <n v="-0.16091616793069899"/>
    <n v="-8.2052179456971297E-2"/>
    <n v="0.18308235844565299"/>
    <n v="0.12863964266599701"/>
    <n v="-0.121083843735088"/>
    <n v="9.9187063987415502E-2"/>
    <n v="7.0263943245054E-2"/>
    <n v="-6.4015103154922495E-2"/>
    <n v="5.7192244559113599E-2"/>
    <n v="-0.16540795374641301"/>
    <n v="-6.12561350609927E-2"/>
    <n v="5.2715888620632798E-2"/>
    <n v="-0.102675082759964"/>
    <n v="3.0987203974866301E-4"/>
    <n v="-1.5190953226599999E-2"/>
    <n v="0.18747285056718899"/>
    <n v="-5.1236227526897098E-2"/>
    <n v="-0.12349393485120599"/>
    <n v="-0.286146851375643"/>
    <n v="-0.11891915849672099"/>
    <n v="0.14830697158040601"/>
    <n v="4.3478649031565703E-2"/>
    <n v="-0.223452725026245"/>
    <n v="6.0577724707251902E-2"/>
    <n v="-5.8218506656181598E-2"/>
    <n v="-9.4355530443345395E-2"/>
    <n v="-0.158069506939499"/>
    <n v="3.5383764580245398E-2"/>
    <n v="-0.112185705135216"/>
    <n v="-0.22548269911430199"/>
    <n v="-0.244280536338527"/>
  </r>
  <r>
    <n v="0.65691233685786499"/>
    <n v="-4.9296698685015898E-2"/>
    <n v="1"/>
    <n v="0.25839806499842899"/>
    <n v="0.26254145031459197"/>
    <n v="0.33350363819265599"/>
    <n v="0.31677845320963999"/>
    <n v="0.349828181231919"/>
    <n v="0.56596811865372598"/>
    <n v="0.210773748125722"/>
    <n v="0.66387767921555896"/>
    <n v="0.14646642244935601"/>
    <n v="0.123712552044869"/>
    <n v="0.55500216023957505"/>
    <n v="0.28001280775853898"/>
    <n v="0.51040142219852902"/>
    <n v="0.48966144060170402"/>
    <n v="0.58934999046577796"/>
    <n v="0.53982382777087101"/>
    <n v="0.39854544347330301"/>
    <n v="0.37683570611949202"/>
    <n v="-8.8091681536450903E-2"/>
    <n v="0.34769705714073901"/>
    <n v="0.52923546863783899"/>
    <n v="0.33411964435671299"/>
    <n v="0.42431639410724598"/>
    <n v="0.32927175552035998"/>
    <n v="0.49901826501748198"/>
    <n v="0.63717630294958905"/>
    <n v="0.49216277679681197"/>
    <n v="0.36264468402487199"/>
    <n v="0.30887550219586801"/>
    <n v="0.440327606748602"/>
    <n v="0.557654612295575"/>
    <n v="0.19859385053789799"/>
    <n v="0.46722189687788701"/>
    <n v="0.56708714997793097"/>
    <n v="0.16492571670553899"/>
    <n v="0.53823884715633497"/>
    <n v="0.36612364751399601"/>
    <n v="9.7272861945494907E-2"/>
    <n v="0.586996179290172"/>
    <n v="0.18377089525802801"/>
    <n v="0.30468702484502203"/>
    <n v="0.41622934057764299"/>
    <n v="0.25594204924235903"/>
    <n v="0.26858940670202502"/>
    <n v="0.387517591143134"/>
    <n v="0.55388860446939703"/>
    <n v="0.230080260490299"/>
  </r>
  <r>
    <n v="0.34256776130924899"/>
    <n v="1.18301923178629E-3"/>
    <n v="0.25839806499842899"/>
    <n v="1"/>
    <n v="0.493679845428529"/>
    <n v="0.32962723473933198"/>
    <n v="0.198301066895753"/>
    <n v="-1.9561568453699201E-2"/>
    <n v="0.28215268944953997"/>
    <n v="0.39338590230862402"/>
    <n v="0.35784207545915803"/>
    <n v="-2.3807709315590099E-2"/>
    <n v="1.84147419399169E-2"/>
    <n v="0.13268470866889001"/>
    <n v="0.490430656119274"/>
    <n v="0.20088632838135101"/>
    <n v="0.23687516600244901"/>
    <n v="0.30633562385526297"/>
    <n v="0.46664857123745301"/>
    <n v="0.37615537526735698"/>
    <n v="0.27835634007677301"/>
    <n v="-1.7350512880824901E-2"/>
    <n v="0.18955988346240199"/>
    <n v="0.29657758863504702"/>
    <n v="0.111591841925905"/>
    <n v="0.22235751182066199"/>
    <n v="0.33502853048222497"/>
    <n v="0.32795923930024801"/>
    <n v="0.26291641842545799"/>
    <n v="0.36426970127151598"/>
    <n v="0.50937248012845804"/>
    <n v="0.42504088126019501"/>
    <n v="0.11999574336898"/>
    <n v="0.34950149615947901"/>
    <n v="0.187943277143263"/>
    <n v="0.31249867516120899"/>
    <n v="0.34576557488228499"/>
    <n v="0.33938203840291797"/>
    <n v="0.38126270216501201"/>
    <n v="0.124681648461917"/>
    <n v="2.3053374840416099E-2"/>
    <n v="0.27437119197010901"/>
    <n v="0.418814457643089"/>
    <n v="0.30760902201268198"/>
    <n v="0.28061370819013298"/>
    <n v="0.162315808394839"/>
    <n v="0.242669712509679"/>
    <n v="0.27463325037976899"/>
    <n v="0.35853521963252"/>
    <n v="0.110348768135399"/>
  </r>
  <r>
    <n v="0.36993287666539398"/>
    <n v="-2.9864231179308298E-3"/>
    <n v="0.26254145031459197"/>
    <n v="0.493679845428529"/>
    <n v="1"/>
    <n v="0.54973545787931799"/>
    <n v="0.416261869735571"/>
    <n v="8.7997711674521903E-2"/>
    <n v="0.40172141803762001"/>
    <n v="0.71152661453527399"/>
    <n v="0.44790532954007101"/>
    <n v="0.21894704461153999"/>
    <n v="0.245643517440857"/>
    <n v="6.3629588088812097E-2"/>
    <n v="0.64676031019695801"/>
    <n v="0.29325086950014101"/>
    <n v="0.32517242805037899"/>
    <n v="0.36670125178030699"/>
    <n v="0.38771132411880999"/>
    <n v="0.481990610673034"/>
    <n v="0.298707040637608"/>
    <n v="2.2260652145155199E-2"/>
    <n v="0.43439345658128498"/>
    <n v="0.399032599932653"/>
    <n v="0.15038663348074699"/>
    <n v="0.21670991081514801"/>
    <n v="0.38997812332016402"/>
    <n v="0.38907642220333999"/>
    <n v="0.40676760990528499"/>
    <n v="0.552571457659084"/>
    <n v="0.81877237662531899"/>
    <n v="0.78889478516756595"/>
    <n v="0.182740810897041"/>
    <n v="0.40461603455592499"/>
    <n v="0.26769369184999198"/>
    <n v="0.44163501338363698"/>
    <n v="0.33387763826096201"/>
    <n v="0.52571323250656499"/>
    <n v="0.416130301593445"/>
    <n v="0.30985357488463"/>
    <n v="0.25596722555985901"/>
    <n v="0.47456089247377298"/>
    <n v="0.76584373891135504"/>
    <n v="0.394502621630406"/>
    <n v="0.22345363939787599"/>
    <n v="0.15826378508854699"/>
    <n v="0.20381054859020001"/>
    <n v="0.163439378567518"/>
    <n v="0.41571612818869602"/>
    <n v="0.17569003801376301"/>
  </r>
  <r>
    <n v="0.43652990002929598"/>
    <n v="8.9514805080394402E-2"/>
    <n v="0.33350363819265599"/>
    <n v="0.32962723473933198"/>
    <n v="0.54973545787931799"/>
    <n v="1"/>
    <n v="0.26705005831453199"/>
    <n v="1.7687908510906399E-2"/>
    <n v="0.47384952216620702"/>
    <n v="0.64457042533731301"/>
    <n v="0.51218954432462305"/>
    <n v="0.28892277790940002"/>
    <n v="0.35600730244941797"/>
    <n v="4.3083382420182899E-2"/>
    <n v="0.54443752921264299"/>
    <n v="0.29360078253989902"/>
    <n v="0.34963950265246502"/>
    <n v="0.37598420564622698"/>
    <n v="0.299576847934025"/>
    <n v="0.28417912666471601"/>
    <n v="0.18290310949313901"/>
    <n v="7.8422155322987297E-2"/>
    <n v="0.52161769495884203"/>
    <n v="0.53609751204891998"/>
    <n v="0.12736348556726501"/>
    <n v="0.33954877961942598"/>
    <n v="0.41975176468582898"/>
    <n v="0.32969633183187802"/>
    <n v="0.36500610688820301"/>
    <n v="0.55049191885362203"/>
    <n v="0.58728368725837699"/>
    <n v="0.51891763473275598"/>
    <n v="0.32179975235823"/>
    <n v="0.43771494837761699"/>
    <n v="0.30083323524849997"/>
    <n v="0.36885701084558398"/>
    <n v="0.25169675344525499"/>
    <n v="0.30495776992624402"/>
    <n v="0.38586302632431901"/>
    <n v="0.29806839109810201"/>
    <n v="0.24756777522134599"/>
    <n v="0.305794064371611"/>
    <n v="0.54036386238043599"/>
    <n v="0.34899705327385999"/>
    <n v="0.229274587178221"/>
    <n v="0.16590573269666101"/>
    <n v="0.14061014274511599"/>
    <n v="0.19783795387294001"/>
    <n v="0.32895591145612202"/>
    <n v="0.27019813032687001"/>
  </r>
  <r>
    <n v="0.442414744434245"/>
    <n v="-6.0290477509727502E-3"/>
    <n v="0.31677845320963999"/>
    <n v="0.198301066895753"/>
    <n v="0.416261869735571"/>
    <n v="0.26705005831453199"/>
    <n v="1"/>
    <n v="7.6088836535564697E-2"/>
    <n v="0.3179060587418"/>
    <n v="0.325520553175288"/>
    <n v="0.37610557573515502"/>
    <n v="2.0009081942841001E-2"/>
    <n v="0.17033776095515901"/>
    <n v="8.4210527676542704E-2"/>
    <n v="0.33372280651352698"/>
    <n v="0.206689202818434"/>
    <n v="0.28358738361317998"/>
    <n v="0.33925057616632898"/>
    <n v="0.33974594433992999"/>
    <n v="0.33421871879655402"/>
    <n v="2.9687996033455299E-2"/>
    <n v="0.15759011536612499"/>
    <n v="0.22487321553786799"/>
    <n v="0.300740097219098"/>
    <n v="0.22563665831490201"/>
    <n v="0.28399208161939399"/>
    <n v="0.20382968540476701"/>
    <n v="0.44790595146756301"/>
    <n v="0.33224687583408502"/>
    <n v="0.18463705426603699"/>
    <n v="0.249263482889135"/>
    <n v="0.355326162225723"/>
    <n v="5.6530403566886898E-2"/>
    <n v="0.44263435016415498"/>
    <n v="0.375579443028767"/>
    <n v="0.50925737985206798"/>
    <n v="0.30368958273158497"/>
    <n v="-3.2898653370010501E-2"/>
    <n v="0.35002381615355499"/>
    <n v="0.181771624075977"/>
    <n v="-2.0868704788965201E-2"/>
    <n v="0.38974442880950799"/>
    <n v="0.18942426211958799"/>
    <n v="0.13232138652237499"/>
    <n v="0.26194947012728098"/>
    <n v="0.141970479316614"/>
    <n v="-1.26072693668063E-2"/>
    <n v="0.15695030104141799"/>
    <n v="0.26349077486903699"/>
    <n v="0.18219203687139099"/>
  </r>
  <r>
    <n v="0.2401617817791"/>
    <n v="-0.21143805085816"/>
    <n v="0.349828181231919"/>
    <n v="-1.9561568453699201E-2"/>
    <n v="8.7997711674521903E-2"/>
    <n v="1.7687908510906399E-2"/>
    <n v="7.6088836535564697E-2"/>
    <n v="1"/>
    <n v="0.32041246916167399"/>
    <n v="-4.8481762897067203E-2"/>
    <n v="0.22666660672404201"/>
    <n v="-1.41887071223842E-2"/>
    <n v="6.0711927838773098E-2"/>
    <n v="0.34422101608654199"/>
    <n v="-2.6098299489209598E-2"/>
    <n v="0.36134823050769499"/>
    <n v="0.22065977477521301"/>
    <n v="0.228847868868852"/>
    <n v="0.43461031966999097"/>
    <n v="0.32818975031234998"/>
    <n v="0.33814909690791101"/>
    <n v="-0.106866285359171"/>
    <n v="7.6939823920629896E-2"/>
    <n v="0.26377825359035501"/>
    <n v="0.32106810483653703"/>
    <n v="4.2850120523549098E-2"/>
    <n v="0.190589822111772"/>
    <n v="0.13761733306784599"/>
    <n v="0.45736033166407702"/>
    <n v="0.15519253426021301"/>
    <n v="0.103061346754362"/>
    <n v="0.156105858599112"/>
    <n v="0.31388569850354697"/>
    <n v="0.36088167842275098"/>
    <n v="-3.7191106617613201E-3"/>
    <n v="0.31227790390053101"/>
    <n v="0.46491379446705999"/>
    <n v="8.2947069641967797E-2"/>
    <n v="0.38556385717607"/>
    <n v="0.18444816598979"/>
    <n v="0.114403735866103"/>
    <n v="0.27905926454236202"/>
    <n v="0.101355034706419"/>
    <n v="1.3909311855525099E-2"/>
    <n v="0.38926328639785301"/>
    <n v="0.10995028538148099"/>
    <n v="4.3007238449826603E-2"/>
    <n v="0.356489554543091"/>
    <n v="0.39871167924635498"/>
    <n v="0.23503065747649801"/>
  </r>
  <r>
    <n v="0.56416684093324398"/>
    <n v="5.5265083030764502E-2"/>
    <n v="0.56596811865372598"/>
    <n v="0.28215268944953997"/>
    <n v="0.40172141803762001"/>
    <n v="0.47384952216620702"/>
    <n v="0.3179060587418"/>
    <n v="0.32041246916167399"/>
    <n v="1"/>
    <n v="0.38714882552691499"/>
    <n v="0.53122343989736298"/>
    <n v="0.33137348001928002"/>
    <n v="0.33668099150922098"/>
    <n v="0.353528966754873"/>
    <n v="0.328706556793534"/>
    <n v="0.51389606260998999"/>
    <n v="0.45541832850244302"/>
    <n v="0.52725808561330501"/>
    <n v="0.53453101159888805"/>
    <n v="0.58451071284629097"/>
    <n v="0.26492657954529703"/>
    <n v="0.263052185919528"/>
    <n v="0.60643837233971798"/>
    <n v="0.46747680273008801"/>
    <n v="0.26227940596570598"/>
    <n v="0.36559870180058801"/>
    <n v="0.38304243032148899"/>
    <n v="0.45876980562932701"/>
    <n v="0.61431730403957496"/>
    <n v="0.50195706724066702"/>
    <n v="0.46453296777688502"/>
    <n v="0.51876488371913299"/>
    <n v="0.444470821613975"/>
    <n v="0.54972066730217795"/>
    <n v="0.49083634426036798"/>
    <n v="0.49152600728100898"/>
    <n v="0.484227845297515"/>
    <n v="0.31962072855696999"/>
    <n v="0.47975100451758601"/>
    <n v="0.53427428180456304"/>
    <n v="0.29691015030448797"/>
    <n v="0.441900139510779"/>
    <n v="0.38599896312962001"/>
    <n v="0.25587182087074301"/>
    <n v="0.356629532538557"/>
    <n v="0.32899814291216101"/>
    <n v="0.32529990991198099"/>
    <n v="0.27580067904190098"/>
    <n v="0.42121875677638498"/>
    <n v="0.15910068036707201"/>
  </r>
  <r>
    <n v="0.31725932153803599"/>
    <n v="-6.4475087607771597E-2"/>
    <n v="0.210773748125722"/>
    <n v="0.39338590230862402"/>
    <n v="0.71152661453527399"/>
    <n v="0.64457042533731301"/>
    <n v="0.325520553175288"/>
    <n v="-4.8481762897067203E-2"/>
    <n v="0.38714882552691499"/>
    <n v="1"/>
    <n v="0.36068349225246699"/>
    <n v="0.26412997581064901"/>
    <n v="0.20358613489056601"/>
    <n v="-7.67496235526062E-3"/>
    <n v="0.57602709562686405"/>
    <n v="0.24860967232203901"/>
    <n v="0.174833334436758"/>
    <n v="0.31513530732594502"/>
    <n v="0.19913746492918799"/>
    <n v="0.35291570039672499"/>
    <n v="0.183837092893816"/>
    <n v="4.1126866630237097E-2"/>
    <n v="0.35278185044745902"/>
    <n v="0.386764270534876"/>
    <n v="2.8624823590720199E-2"/>
    <n v="0.35722792304492201"/>
    <n v="0.35097203678886701"/>
    <n v="0.44045394020066703"/>
    <n v="0.32535080803892202"/>
    <n v="0.47523301026284298"/>
    <n v="0.667021305427415"/>
    <n v="0.65699880497990304"/>
    <n v="0.24842970067565801"/>
    <n v="0.30453209839617501"/>
    <n v="0.30113660846888901"/>
    <n v="0.20312236850851001"/>
    <n v="0.140428663289068"/>
    <n v="0.39292640092886399"/>
    <n v="0.30826178747039201"/>
    <n v="0.35867020300702301"/>
    <n v="0.15522677478977401"/>
    <n v="0.27933082830668599"/>
    <n v="0.67420044835927695"/>
    <n v="0.39360656593467702"/>
    <n v="8.4061196865670207E-2"/>
    <n v="0.104757158581082"/>
    <n v="0.218031437774689"/>
    <n v="9.2740835860870494E-2"/>
    <n v="0.28701932605694003"/>
    <n v="9.3076427120124997E-2"/>
  </r>
  <r>
    <n v="0.58390684660644998"/>
    <n v="-1.23333801033477E-2"/>
    <n v="0.66387767921555896"/>
    <n v="0.35784207545915803"/>
    <n v="0.44790532954007101"/>
    <n v="0.51218954432462305"/>
    <n v="0.37610557573515502"/>
    <n v="0.22666660672404201"/>
    <n v="0.53122343989736298"/>
    <n v="0.36068349225246699"/>
    <n v="1"/>
    <n v="-6.1386017501649397E-2"/>
    <n v="0.25815840164683701"/>
    <n v="0.18372512804920399"/>
    <n v="0.50763930732455198"/>
    <n v="0.43667328867600702"/>
    <n v="0.42372167335560101"/>
    <n v="0.53357184121132595"/>
    <n v="0.51331798485992897"/>
    <n v="0.368248966834199"/>
    <n v="0.32886010014470501"/>
    <n v="-6.9488163682527401E-2"/>
    <n v="0.35430317733752598"/>
    <n v="0.60623733036141303"/>
    <n v="0.35552317502748998"/>
    <n v="0.298939580367521"/>
    <n v="0.39157570229602301"/>
    <n v="0.41127538762278498"/>
    <n v="0.54537551809653995"/>
    <n v="0.53386711422001598"/>
    <n v="0.49753973664262302"/>
    <n v="0.41444572809546798"/>
    <n v="0.224824088376569"/>
    <n v="0.54759330066235801"/>
    <n v="0.113832086636209"/>
    <n v="0.51078842020676196"/>
    <n v="0.45917325274717002"/>
    <n v="0.29401207895096199"/>
    <n v="0.523911547722542"/>
    <n v="0.280087784900245"/>
    <n v="9.9645933452210594E-2"/>
    <n v="0.61210124077746397"/>
    <n v="0.22874008999785"/>
    <n v="0.27791238793872602"/>
    <n v="0.39757941340789898"/>
    <n v="0.160370789815307"/>
    <n v="0.27931374957010202"/>
    <n v="0.32164975751344399"/>
    <n v="0.696824732176902"/>
    <n v="0.218697812779167"/>
  </r>
  <r>
    <n v="0.234688653601799"/>
    <n v="0.160180776426423"/>
    <n v="0.14646642244935601"/>
    <n v="-2.3807709315590099E-2"/>
    <n v="0.21894704461153999"/>
    <n v="0.28892277790940002"/>
    <n v="2.0009081942841001E-2"/>
    <n v="-1.41887071223842E-2"/>
    <n v="0.33137348001928002"/>
    <n v="0.26412997581064901"/>
    <n v="-6.1386017501649397E-2"/>
    <n v="1"/>
    <n v="0.20985039675300901"/>
    <n v="0.14762656641237701"/>
    <n v="0.20883680711627201"/>
    <n v="0.103215637413586"/>
    <n v="5.0070350262101201E-2"/>
    <n v="5.3822666367932599E-2"/>
    <n v="6.5483634619095302E-2"/>
    <n v="0.105767762430381"/>
    <n v="1.24233272739024E-2"/>
    <n v="0.46638008634325601"/>
    <n v="0.36282721629305897"/>
    <n v="5.1757207564207201E-2"/>
    <n v="-6.4745169544917505E-2"/>
    <n v="0.32118695830735"/>
    <n v="1.6661141916472701E-2"/>
    <n v="0.191672478260207"/>
    <n v="0.16193753100609701"/>
    <n v="0.309909125408174"/>
    <n v="0.30250547366470398"/>
    <n v="0.28492481951911702"/>
    <n v="0.29200767652691501"/>
    <n v="0.120522340551291"/>
    <n v="0.26067290012925898"/>
    <n v="7.7578001285157794E-2"/>
    <n v="-2.7545124511092201E-3"/>
    <n v="8.0667483282327396E-2"/>
    <n v="-6.08832795911637E-2"/>
    <n v="0.24193660018230201"/>
    <n v="0.49328521410130299"/>
    <n v="2.1026510969312201E-3"/>
    <n v="0.32742367628709002"/>
    <n v="0.20991017263144801"/>
    <n v="-1.5096525524935E-3"/>
    <n v="0.14213129758246401"/>
    <n v="0.14359254439432001"/>
    <n v="-9.1133949918078702E-2"/>
    <n v="-2.84911578128632E-2"/>
    <n v="-3.9145338810954E-2"/>
  </r>
  <r>
    <n v="0.26778849031205498"/>
    <n v="9.0985714555611399E-2"/>
    <n v="0.123712552044869"/>
    <n v="1.84147419399169E-2"/>
    <n v="0.245643517440857"/>
    <n v="0.35600730244941797"/>
    <n v="0.17033776095515901"/>
    <n v="6.0711927838773098E-2"/>
    <n v="0.33668099150922098"/>
    <n v="0.20358613489056601"/>
    <n v="0.25815840164683701"/>
    <n v="0.20985039675300901"/>
    <n v="1"/>
    <n v="0.27107621974095403"/>
    <n v="0.174575845291563"/>
    <n v="0.146460718061101"/>
    <n v="0.46276280179913198"/>
    <n v="0.13982699781142899"/>
    <n v="0.242288856768067"/>
    <n v="0.32901794561528602"/>
    <n v="0.17465864099744999"/>
    <n v="0.188434786167191"/>
    <n v="0.46502913461235201"/>
    <n v="0.40344867985550797"/>
    <n v="0.27782444415518598"/>
    <n v="5.1335075508215696E-3"/>
    <n v="0.195355960442858"/>
    <n v="5.5095245306646001E-2"/>
    <n v="0.28194476140062902"/>
    <n v="0.39254406379888501"/>
    <n v="0.20634673120038199"/>
    <n v="0.32304403946555599"/>
    <n v="0.45778610999986802"/>
    <n v="0.39178742795772098"/>
    <n v="0.19455624213695999"/>
    <n v="0.35063001744017902"/>
    <n v="0.167760767169714"/>
    <n v="0.255120575264002"/>
    <n v="0.28540352723899198"/>
    <n v="0.43257854481824198"/>
    <n v="0.243851732596229"/>
    <n v="0.18571358596048301"/>
    <n v="0.229778517955745"/>
    <n v="0.21474444503024301"/>
    <n v="0.271259083556676"/>
    <n v="0.13625020694956599"/>
    <n v="0.112417244907334"/>
    <n v="0.13968140078606101"/>
    <n v="0.28526513941898302"/>
    <n v="0.12744124005962201"/>
  </r>
  <r>
    <n v="0.38963275909808298"/>
    <n v="-5.7744036650998601E-2"/>
    <n v="0.55500216023957505"/>
    <n v="0.13268470866889001"/>
    <n v="6.3629588088812097E-2"/>
    <n v="4.3083382420182899E-2"/>
    <n v="8.4210527676542704E-2"/>
    <n v="0.34422101608654199"/>
    <n v="0.353528966754873"/>
    <n v="-7.67496235526062E-3"/>
    <n v="0.18372512804920399"/>
    <n v="0.14762656641237701"/>
    <n v="0.27107621974095403"/>
    <n v="1"/>
    <n v="5.3291308743877802E-2"/>
    <n v="0.32842032245921698"/>
    <n v="0.49131413201784402"/>
    <n v="0.345512784866016"/>
    <n v="0.24376942716155001"/>
    <n v="0.19511384535738999"/>
    <n v="0.35359682513683499"/>
    <n v="0.155316023661109"/>
    <n v="0.40270148319061699"/>
    <n v="0.24159300102018499"/>
    <n v="0.153273218585986"/>
    <n v="0.17363312658965999"/>
    <n v="0.147571231578985"/>
    <n v="0.29697643271654101"/>
    <n v="0.48091125896218101"/>
    <n v="0.264753940136427"/>
    <n v="0.14417977463724299"/>
    <n v="5.9042195644564602E-2"/>
    <n v="0.60651724008877095"/>
    <n v="0.28192848310177199"/>
    <n v="0.13087710681717499"/>
    <n v="0.29715442677411402"/>
    <n v="0.36549869095278897"/>
    <n v="0.29153882053944802"/>
    <n v="0.31618554525442699"/>
    <n v="0.389134396298012"/>
    <n v="5.0436170024607201E-2"/>
    <n v="0.28188307269728202"/>
    <n v="7.0554574582454496E-2"/>
    <n v="0.30171122830611202"/>
    <n v="0.35038829669832999"/>
    <n v="0.29338578092586598"/>
    <n v="0.19621125243371801"/>
    <n v="0.21798936998739701"/>
    <n v="0.27021359882352503"/>
    <n v="0.19055067703690601"/>
  </r>
  <r>
    <n v="0.34358334698584903"/>
    <n v="3.4611240987454397E-2"/>
    <n v="0.28001280775853898"/>
    <n v="0.490430656119274"/>
    <n v="0.64676031019695801"/>
    <n v="0.54443752921264299"/>
    <n v="0.33372280651352698"/>
    <n v="-2.6098299489209598E-2"/>
    <n v="0.328706556793534"/>
    <n v="0.57602709562686405"/>
    <n v="0.50763930732455198"/>
    <n v="0.20883680711627201"/>
    <n v="0.174575845291563"/>
    <n v="5.3291308743877802E-2"/>
    <n v="1"/>
    <n v="0.14529537171970699"/>
    <n v="0.21939177202518301"/>
    <n v="0.251672715686934"/>
    <n v="0.362736000742437"/>
    <n v="0.35722214051353901"/>
    <n v="0.151327586587338"/>
    <n v="7.7213741596788704E-2"/>
    <n v="0.30497949796741303"/>
    <n v="0.36653937744964399"/>
    <n v="5.9580559605170301E-2"/>
    <n v="0.30568778238371003"/>
    <n v="0.390283322246675"/>
    <n v="0.534876908301962"/>
    <n v="0.28774625565829898"/>
    <n v="0.42239238613705699"/>
    <n v="0.62365911381975803"/>
    <n v="0.52056846134434698"/>
    <n v="7.3414273105397498E-2"/>
    <n v="0.38417272617460801"/>
    <n v="0.10398444006617399"/>
    <n v="0.39392846061704101"/>
    <n v="0.29431304662552799"/>
    <n v="0.40098141649925301"/>
    <n v="0.34295815752737502"/>
    <n v="0.227739267119554"/>
    <n v="0.118718126369055"/>
    <n v="0.37236805203089501"/>
    <n v="0.46177030194896901"/>
    <n v="0.36038727822128802"/>
    <n v="0.29796029558084303"/>
    <n v="5.1102775140837803E-2"/>
    <n v="0.19444887667261099"/>
    <n v="0.168612902242087"/>
    <n v="0.38746833388461699"/>
    <n v="0.28935766400977397"/>
  </r>
  <r>
    <n v="0.53801960251696002"/>
    <n v="-0.120390874202659"/>
    <n v="0.51040142219852902"/>
    <n v="0.20088632838135101"/>
    <n v="0.29325086950014101"/>
    <n v="0.29360078253989902"/>
    <n v="0.206689202818434"/>
    <n v="0.36134823050769499"/>
    <n v="0.51389606260998999"/>
    <n v="0.24860967232203901"/>
    <n v="0.43667328867600702"/>
    <n v="0.103215637413586"/>
    <n v="0.146460718061101"/>
    <n v="0.32842032245921698"/>
    <n v="0.14529537171970699"/>
    <n v="1"/>
    <n v="0.47940607797602902"/>
    <n v="0.89975722333563202"/>
    <n v="0.450315690090063"/>
    <n v="0.48173315023822599"/>
    <n v="0.54390365792750095"/>
    <n v="-3.3789668962521197E-2"/>
    <n v="0.21408927964930899"/>
    <n v="0.48550056251311402"/>
    <n v="0.28905266891384201"/>
    <n v="0.28014459554418197"/>
    <n v="0.30850666946754601"/>
    <n v="0.38808425806768099"/>
    <n v="0.84068196324896705"/>
    <n v="0.41393184240981001"/>
    <n v="0.43715632941226101"/>
    <n v="0.36224070431409799"/>
    <n v="0.28266973419260599"/>
    <n v="0.47344519522513301"/>
    <n v="0.228229213451631"/>
    <n v="0.454511171703745"/>
    <n v="0.51512853653250101"/>
    <n v="0.27649738742779101"/>
    <n v="0.48182959246673501"/>
    <n v="0.448300433986144"/>
    <n v="0.207110634670649"/>
    <n v="0.57802252393424003"/>
    <n v="0.37445666372693498"/>
    <n v="0.20070623285387101"/>
    <n v="0.39699893986517198"/>
    <n v="0.169863550735671"/>
    <n v="0.48482527519950602"/>
    <n v="0.24953387119357201"/>
    <n v="0.379229794622437"/>
    <n v="0.34225550019912598"/>
  </r>
  <r>
    <n v="0.62441782237032595"/>
    <n v="-0.15673275478715701"/>
    <n v="0.48966144060170402"/>
    <n v="0.23687516600244901"/>
    <n v="0.32517242805037899"/>
    <n v="0.34963950265246502"/>
    <n v="0.28358738361317998"/>
    <n v="0.22065977477521301"/>
    <n v="0.45541832850244302"/>
    <n v="0.174833334436758"/>
    <n v="0.42372167335560101"/>
    <n v="5.0070350262101201E-2"/>
    <n v="0.46276280179913198"/>
    <n v="0.49131413201784402"/>
    <n v="0.21939177202518301"/>
    <n v="0.47940607797602902"/>
    <n v="1"/>
    <n v="0.58436759290721596"/>
    <n v="0.44889573393439502"/>
    <n v="0.47885331118055302"/>
    <n v="0.40198321045611601"/>
    <n v="-0.154788237793999"/>
    <n v="0.49101129867926102"/>
    <n v="0.56291784683745405"/>
    <n v="0.413863276701261"/>
    <n v="0.24523859531858"/>
    <n v="0.38011929036243097"/>
    <n v="0.28057640877242401"/>
    <n v="0.60195092838033903"/>
    <n v="0.53767651958306995"/>
    <n v="0.35552645680425798"/>
    <n v="0.390129515648104"/>
    <n v="0.47529989955183499"/>
    <n v="0.57187023249213598"/>
    <n v="0.126808931688485"/>
    <n v="0.57883374220802797"/>
    <n v="0.547141606678474"/>
    <n v="0.46620108998198301"/>
    <n v="0.68386317411272302"/>
    <n v="0.43623813267601003"/>
    <n v="7.3509353940781993E-2"/>
    <n v="0.55664971899460403"/>
    <n v="0.37617344217604998"/>
    <n v="0.46265174122384001"/>
    <n v="0.535109245758012"/>
    <n v="0.30645682269559199"/>
    <n v="0.14473509020581499"/>
    <n v="0.35976026742317602"/>
    <n v="0.54317038888466695"/>
    <n v="0.21277677265429601"/>
  </r>
  <r>
    <n v="0.66092750131654299"/>
    <n v="-0.15806872415600501"/>
    <n v="0.58934999046577796"/>
    <n v="0.30633562385526297"/>
    <n v="0.36670125178030699"/>
    <n v="0.37598420564622698"/>
    <n v="0.33925057616632898"/>
    <n v="0.228847868868852"/>
    <n v="0.52725808561330501"/>
    <n v="0.31513530732594502"/>
    <n v="0.53357184121132595"/>
    <n v="5.3822666367932599E-2"/>
    <n v="0.13982699781142899"/>
    <n v="0.345512784866016"/>
    <n v="0.251672715686934"/>
    <n v="0.89975722333563202"/>
    <n v="0.58436759290721596"/>
    <n v="1"/>
    <n v="0.50826387819996"/>
    <n v="0.53967813840824197"/>
    <n v="0.47726285689492698"/>
    <n v="-8.3842296113660605E-2"/>
    <n v="0.28037952511321801"/>
    <n v="0.53512583823951898"/>
    <n v="0.27200002184237299"/>
    <n v="0.314712312127788"/>
    <n v="0.44253405561197701"/>
    <n v="0.47608073941729501"/>
    <n v="0.87292956796541499"/>
    <n v="0.45931004866007402"/>
    <n v="0.48407870107190998"/>
    <n v="0.42322972533312297"/>
    <n v="0.29047832335996598"/>
    <n v="0.56424450228707901"/>
    <n v="0.29006827892098702"/>
    <n v="0.577134469659497"/>
    <n v="0.57429107179692596"/>
    <n v="0.37389164317360901"/>
    <n v="0.61330827767914098"/>
    <n v="0.426167032992808"/>
    <n v="1.8936978025685201E-2"/>
    <n v="0.71882239267665504"/>
    <n v="0.38204446357553701"/>
    <n v="0.34870673229973098"/>
    <n v="0.52892395011248206"/>
    <n v="0.188804340795869"/>
    <n v="0.36874089135638899"/>
    <n v="0.380572182105265"/>
    <n v="0.47965195347294598"/>
    <n v="0.37124705022479099"/>
  </r>
  <r>
    <n v="0.52143731059631704"/>
    <n v="-5.0130728707383498E-2"/>
    <n v="0.53982382777087101"/>
    <n v="0.46664857123745301"/>
    <n v="0.38771132411880999"/>
    <n v="0.299576847934025"/>
    <n v="0.33974594433992999"/>
    <n v="0.43461031966999097"/>
    <n v="0.53453101159888805"/>
    <n v="0.19913746492918799"/>
    <n v="0.51331798485992897"/>
    <n v="6.5483634619095302E-2"/>
    <n v="0.242288856768067"/>
    <n v="0.24376942716155001"/>
    <n v="0.362736000742437"/>
    <n v="0.450315690090063"/>
    <n v="0.44889573393439502"/>
    <n v="0.50826387819996"/>
    <n v="1"/>
    <n v="0.67749978248341902"/>
    <n v="0.46440488889501802"/>
    <n v="-6.8353065157316498E-2"/>
    <n v="0.30665276397301899"/>
    <n v="0.521989522776939"/>
    <n v="0.44165554607101698"/>
    <n v="0.23701438247950399"/>
    <n v="0.501025770905977"/>
    <n v="0.35958882718604801"/>
    <n v="0.54536907412636604"/>
    <n v="0.43228330347600602"/>
    <n v="0.38206884908656202"/>
    <n v="0.43010625477477599"/>
    <n v="0.204975306856686"/>
    <n v="0.77143144500826899"/>
    <n v="0.174809510143691"/>
    <n v="0.71734744581180199"/>
    <n v="0.70231554623524695"/>
    <n v="0.22709070751441299"/>
    <n v="0.718540156556294"/>
    <n v="0.249640328615263"/>
    <n v="0.161373520640294"/>
    <n v="0.55943746868714805"/>
    <n v="0.35031139917638798"/>
    <n v="0.299455001044448"/>
    <n v="0.69996193530596196"/>
    <n v="0.277993757372131"/>
    <n v="0.231842629543275"/>
    <n v="0.64002616284414604"/>
    <n v="0.61742081107603997"/>
    <n v="0.34157157364830498"/>
  </r>
  <r>
    <n v="0.41462007749643298"/>
    <n v="-0.16091616793069899"/>
    <n v="0.39854544347330301"/>
    <n v="0.37615537526735698"/>
    <n v="0.481990610673034"/>
    <n v="0.28417912666471601"/>
    <n v="0.33421871879655402"/>
    <n v="0.32818975031234998"/>
    <n v="0.58451071284629097"/>
    <n v="0.35291570039672499"/>
    <n v="0.368248966834199"/>
    <n v="0.105767762430381"/>
    <n v="0.32901794561528602"/>
    <n v="0.19511384535738999"/>
    <n v="0.35722214051353901"/>
    <n v="0.48173315023822599"/>
    <n v="0.47885331118055302"/>
    <n v="0.53967813840824197"/>
    <n v="0.67749978248341902"/>
    <n v="1"/>
    <n v="0.33273763498220499"/>
    <n v="-9.1098981397598505E-2"/>
    <n v="0.31329930391831101"/>
    <n v="0.37583141587005697"/>
    <n v="0.41406330703180699"/>
    <n v="0.14999150419771101"/>
    <n v="0.54063014042482505"/>
    <n v="0.323130606931604"/>
    <n v="0.61259958246095003"/>
    <n v="0.43358795403650802"/>
    <n v="0.40448873501551802"/>
    <n v="0.64760543633600298"/>
    <n v="0.27121222542518802"/>
    <n v="0.74015716619487304"/>
    <n v="0.24954532167627799"/>
    <n v="0.64267224390502198"/>
    <n v="0.67567951632214196"/>
    <n v="0.33602096888752397"/>
    <n v="0.68804854908711099"/>
    <n v="0.46683180458708001"/>
    <n v="0.132532791548782"/>
    <n v="0.61842402498247595"/>
    <n v="0.42045151676374498"/>
    <n v="0.13945772928750499"/>
    <n v="0.57420275679300503"/>
    <n v="0.19459832591381501"/>
    <n v="0.203619788388194"/>
    <n v="0.529340974668285"/>
    <n v="0.54311415117490902"/>
    <n v="0.31915013302224199"/>
  </r>
  <r>
    <n v="0.373807412025147"/>
    <n v="-8.2052179456971297E-2"/>
    <n v="0.37683570611949202"/>
    <n v="0.27835634007677301"/>
    <n v="0.298707040637608"/>
    <n v="0.18290310949313901"/>
    <n v="2.9687996033455299E-2"/>
    <n v="0.33814909690791101"/>
    <n v="0.26492657954529703"/>
    <n v="0.183837092893816"/>
    <n v="0.32886010014470501"/>
    <n v="1.24233272739024E-2"/>
    <n v="0.17465864099744999"/>
    <n v="0.35359682513683499"/>
    <n v="0.151327586587338"/>
    <n v="0.54390365792750095"/>
    <n v="0.40198321045611601"/>
    <n v="0.47726285689492698"/>
    <n v="0.46440488889501802"/>
    <n v="0.33273763498220499"/>
    <n v="1"/>
    <n v="-0.113569932558318"/>
    <n v="0.16995786919275499"/>
    <n v="0.39552304029705998"/>
    <n v="0.19686656687370599"/>
    <n v="0.22583178950403601"/>
    <n v="0.22109515903165999"/>
    <n v="0.18354337565383"/>
    <n v="0.45233528266051698"/>
    <n v="0.458455568010742"/>
    <n v="0.32694417547420401"/>
    <n v="0.21549664491502499"/>
    <n v="0.108273496615112"/>
    <n v="0.41804183646843901"/>
    <n v="0.113993681666216"/>
    <n v="0.371453212300553"/>
    <n v="0.50063305008375603"/>
    <n v="0.34840816803130997"/>
    <n v="0.446822025192327"/>
    <n v="0.16713592238043301"/>
    <n v="-4.8081697384817802E-3"/>
    <n v="0.42572092114912202"/>
    <n v="0.35215344527257397"/>
    <n v="0.20156795855342599"/>
    <n v="0.37452417178731801"/>
    <n v="0.21890963088343299"/>
    <n v="0.36195571759747702"/>
    <n v="0.28517956515349202"/>
    <n v="0.21903440619898401"/>
    <n v="9.1041302156794502E-3"/>
  </r>
  <r>
    <n v="7.3861258377039496E-2"/>
    <n v="0.18308235844565299"/>
    <n v="-8.8091681536450903E-2"/>
    <n v="-1.7350512880824901E-2"/>
    <n v="2.2260652145155199E-2"/>
    <n v="7.8422155322987297E-2"/>
    <n v="0.15759011536612499"/>
    <n v="-0.106866285359171"/>
    <n v="0.263052185919528"/>
    <n v="4.1126866630237097E-2"/>
    <n v="-6.9488163682527401E-2"/>
    <n v="0.46638008634325601"/>
    <n v="0.188434786167191"/>
    <n v="0.155316023661109"/>
    <n v="7.7213741596788704E-2"/>
    <n v="-3.3789668962521197E-2"/>
    <n v="-0.154788237793999"/>
    <n v="-8.3842296113660605E-2"/>
    <n v="-6.8353065157316498E-2"/>
    <n v="-9.1098981397598505E-2"/>
    <n v="-0.113569932558318"/>
    <n v="1"/>
    <n v="0.32264545809114598"/>
    <n v="-0.14593791100492301"/>
    <n v="-0.267556470932442"/>
    <n v="0.195558623103956"/>
    <n v="-0.22170179754729799"/>
    <n v="0.19980455953611501"/>
    <n v="-5.6610145160719702E-2"/>
    <n v="-6.2748487187234595E-2"/>
    <n v="2.89291501063394E-2"/>
    <n v="-5.6415002503542998E-2"/>
    <n v="0.23270883017124899"/>
    <n v="-0.13272176861740301"/>
    <n v="0.31150696031341901"/>
    <n v="-0.11071250717424"/>
    <n v="-0.18446674349665099"/>
    <n v="1.9595747507802699E-2"/>
    <n v="-0.17998602445611001"/>
    <n v="8.5605556503664401E-2"/>
    <n v="0.28909513707009798"/>
    <n v="-0.22315973006232501"/>
    <n v="-6.5702563434573494E-2"/>
    <n v="4.4651808438851498E-2"/>
    <n v="-0.124133760712134"/>
    <n v="0.14137136206638001"/>
    <n v="5.6687877038666699E-2"/>
    <n v="-0.22766917504491499"/>
    <n v="-0.13503966979055701"/>
    <n v="-9.0388675708927294E-2"/>
  </r>
  <r>
    <n v="0.38030093338769999"/>
    <n v="0.12863964266599701"/>
    <n v="0.34769705714073901"/>
    <n v="0.18955988346240199"/>
    <n v="0.43439345658128498"/>
    <n v="0.52161769495884203"/>
    <n v="0.22487321553786799"/>
    <n v="7.6939823920629896E-2"/>
    <n v="0.60643837233971798"/>
    <n v="0.35278185044745902"/>
    <n v="0.35430317733752598"/>
    <n v="0.36282721629305897"/>
    <n v="0.46502913461235201"/>
    <n v="0.40270148319061699"/>
    <n v="0.30497949796741303"/>
    <n v="0.21408927964930899"/>
    <n v="0.49101129867926102"/>
    <n v="0.28037952511321801"/>
    <n v="0.30665276397301899"/>
    <n v="0.31329930391831101"/>
    <n v="0.16995786919275499"/>
    <n v="0.32264545809114598"/>
    <n v="1"/>
    <n v="0.43052825602528899"/>
    <n v="0.202845944138276"/>
    <n v="0.24704325258102999"/>
    <n v="0.37961604542252098"/>
    <n v="0.20338065778726"/>
    <n v="0.37684279627926298"/>
    <n v="0.54949540730931701"/>
    <n v="0.48408760059283401"/>
    <n v="0.494009607025157"/>
    <n v="0.58602461829528196"/>
    <n v="0.37418685364922799"/>
    <n v="0.38263644321882301"/>
    <n v="0.348838867572138"/>
    <n v="0.23509711016099499"/>
    <n v="0.39713211134932702"/>
    <n v="0.39135679214189001"/>
    <n v="0.546661385527479"/>
    <n v="0.470476619170826"/>
    <n v="0.239118461774118"/>
    <n v="0.4330340035554"/>
    <n v="0.46097900350516602"/>
    <n v="0.25907034756757702"/>
    <n v="0.47025087343268601"/>
    <n v="0.26563085096153799"/>
    <n v="9.2961904868545206E-2"/>
    <n v="0.330512565397939"/>
    <n v="8.5699057756472796E-2"/>
  </r>
  <r>
    <n v="0.66476580689902298"/>
    <n v="-0.121083843735088"/>
    <n v="0.52923546863783899"/>
    <n v="0.29657758863504702"/>
    <n v="0.399032599932653"/>
    <n v="0.53609751204891998"/>
    <n v="0.300740097219098"/>
    <n v="0.26377825359035501"/>
    <n v="0.46747680273008801"/>
    <n v="0.386764270534876"/>
    <n v="0.60623733036141303"/>
    <n v="5.1757207564207201E-2"/>
    <n v="0.40344867985550797"/>
    <n v="0.24159300102018499"/>
    <n v="0.36653937744964399"/>
    <n v="0.48550056251311402"/>
    <n v="0.56291784683745405"/>
    <n v="0.53512583823951898"/>
    <n v="0.521989522776939"/>
    <n v="0.37583141587005697"/>
    <n v="0.39552304029705998"/>
    <n v="-0.14593791100492301"/>
    <n v="0.43052825602528899"/>
    <n v="1"/>
    <n v="0.46945061759852602"/>
    <n v="0.24167966602093"/>
    <n v="0.44320723511278298"/>
    <n v="0.37675702075238698"/>
    <n v="0.60653201239765298"/>
    <n v="0.60569235493669105"/>
    <n v="0.45552619697567198"/>
    <n v="0.367181554563492"/>
    <n v="0.337321210797566"/>
    <n v="0.65707537728689103"/>
    <n v="9.6414747098667694E-2"/>
    <n v="0.569387840783662"/>
    <n v="0.46668126641885699"/>
    <n v="0.31724655687551601"/>
    <n v="0.69236902352766305"/>
    <n v="0.407858967197611"/>
    <n v="0.150769648380667"/>
    <n v="0.54618637540711901"/>
    <n v="0.42979347228631098"/>
    <n v="0.43797856818068698"/>
    <n v="0.57163655865324103"/>
    <n v="0.24951730631673799"/>
    <n v="0.16014339704288"/>
    <n v="0.49202656909090797"/>
    <n v="0.61223254011777095"/>
    <n v="0.19641987961267299"/>
  </r>
  <r>
    <n v="0.29765488663622403"/>
    <n v="9.9187063987415502E-2"/>
    <n v="0.33411964435671299"/>
    <n v="0.111591841925905"/>
    <n v="0.15038663348074699"/>
    <n v="0.12736348556726501"/>
    <n v="0.22563665831490201"/>
    <n v="0.32106810483653703"/>
    <n v="0.26227940596570598"/>
    <n v="2.8624823590720199E-2"/>
    <n v="0.35552317502748998"/>
    <n v="-6.4745169544917505E-2"/>
    <n v="0.27782444415518598"/>
    <n v="0.153273218585986"/>
    <n v="5.9580559605170301E-2"/>
    <n v="0.28905266891384201"/>
    <n v="0.413863276701261"/>
    <n v="0.27200002184237299"/>
    <n v="0.44165554607101698"/>
    <n v="0.41406330703180699"/>
    <n v="0.19686656687370599"/>
    <n v="-0.267556470932442"/>
    <n v="0.202845944138276"/>
    <n v="0.46945061759852602"/>
    <n v="1"/>
    <n v="4.0479531522326598E-2"/>
    <n v="0.226845645546777"/>
    <n v="8.5462937580055506E-2"/>
    <n v="0.36743980388276798"/>
    <n v="0.33814049644488398"/>
    <n v="0.185074974752444"/>
    <n v="0.333869332975753"/>
    <n v="0.27783232045054201"/>
    <n v="0.51225444194134195"/>
    <n v="6.7993269177821197E-2"/>
    <n v="0.47881689592898802"/>
    <n v="0.58256011249683504"/>
    <n v="6.4811646694444294E-2"/>
    <n v="0.61295593542777005"/>
    <n v="0.45214704826966201"/>
    <n v="0.18921888490004299"/>
    <n v="0.31401111110707403"/>
    <n v="0.21900996805415901"/>
    <n v="0.10288402936064001"/>
    <n v="0.438958327885073"/>
    <n v="3.7285543843725601E-2"/>
    <n v="0.101892263871824"/>
    <n v="0.42537114194867498"/>
    <n v="0.51016962989413295"/>
    <n v="0.15240307538693901"/>
  </r>
  <r>
    <n v="0.47773229324942001"/>
    <n v="7.0263943245054E-2"/>
    <n v="0.42431639410724598"/>
    <n v="0.22235751182066199"/>
    <n v="0.21670991081514801"/>
    <n v="0.33954877961942598"/>
    <n v="0.28399208161939399"/>
    <n v="4.2850120523549098E-2"/>
    <n v="0.36559870180058801"/>
    <n v="0.35722792304492201"/>
    <n v="0.298939580367521"/>
    <n v="0.32118695830735"/>
    <n v="5.1335075508215696E-3"/>
    <n v="0.17363312658965999"/>
    <n v="0.30568778238371003"/>
    <n v="0.28014459554418197"/>
    <n v="0.24523859531858"/>
    <n v="0.314712312127788"/>
    <n v="0.23701438247950399"/>
    <n v="0.14999150419771101"/>
    <n v="0.22583178950403601"/>
    <n v="0.195558623103956"/>
    <n v="0.24704325258102999"/>
    <n v="0.24167966602093"/>
    <n v="4.0479531522326598E-2"/>
    <n v="1"/>
    <n v="0.188458239431605"/>
    <n v="0.46973280306847098"/>
    <n v="0.37232671532460299"/>
    <n v="0.31472840479518899"/>
    <n v="0.31645994785959902"/>
    <n v="0.20752336342980299"/>
    <n v="0.17703818714314901"/>
    <n v="0.16410918100709401"/>
    <n v="0.15233352632880301"/>
    <n v="4.2172375641389898E-2"/>
    <n v="0.29720010140870401"/>
    <n v="0.10527181315475399"/>
    <n v="0.240431401688353"/>
    <n v="0.18455961937658"/>
    <n v="0.13322520692460399"/>
    <n v="0.122855947286231"/>
    <n v="0.21132398069164901"/>
    <n v="0.248221276768676"/>
    <n v="0.12736064600629499"/>
    <n v="0.291159442942999"/>
    <n v="5.6949853284852404E-3"/>
    <n v="1.7081282463326599E-2"/>
    <n v="0.146192312370585"/>
    <n v="0.143724596689314"/>
  </r>
  <r>
    <n v="0.43776322922191802"/>
    <n v="-6.4015103154922495E-2"/>
    <n v="0.32927175552035998"/>
    <n v="0.33502853048222497"/>
    <n v="0.38997812332016402"/>
    <n v="0.41975176468582898"/>
    <n v="0.20382968540476701"/>
    <n v="0.190589822111772"/>
    <n v="0.38304243032148899"/>
    <n v="0.35097203678886701"/>
    <n v="0.39157570229602301"/>
    <n v="1.6661141916472701E-2"/>
    <n v="0.195355960442858"/>
    <n v="0.147571231578985"/>
    <n v="0.390283322246675"/>
    <n v="0.30850666946754601"/>
    <n v="0.38011929036243097"/>
    <n v="0.44253405561197701"/>
    <n v="0.501025770905977"/>
    <n v="0.54063014042482505"/>
    <n v="0.22109515903165999"/>
    <n v="-0.22170179754729799"/>
    <n v="0.37961604542252098"/>
    <n v="0.44320723511278298"/>
    <n v="0.226845645546777"/>
    <n v="0.188458239431605"/>
    <n v="1"/>
    <n v="0.23250194671334301"/>
    <n v="0.47360579468466202"/>
    <n v="0.38248769887548201"/>
    <n v="0.42981860963392998"/>
    <n v="0.389617564354521"/>
    <n v="0.102180708392953"/>
    <n v="0.57348706062884203"/>
    <n v="0.19804659578408801"/>
    <n v="0.502132205502831"/>
    <n v="0.38079602150956998"/>
    <n v="0.34842655647685"/>
    <n v="0.62200256840471901"/>
    <n v="0.28905523092532498"/>
    <n v="-4.2215916257194203E-2"/>
    <n v="0.48173410210610901"/>
    <n v="0.38488819763193199"/>
    <n v="0.49818424434248099"/>
    <n v="0.44664732059870499"/>
    <n v="0.143959895135717"/>
    <n v="5.3564853877343298E-2"/>
    <n v="0.37200915753868902"/>
    <n v="0.39751656615526698"/>
    <n v="0.35186410624543402"/>
  </r>
  <r>
    <n v="0.50046154665812204"/>
    <n v="5.7192244559113599E-2"/>
    <n v="0.49901826501748198"/>
    <n v="0.32795923930024801"/>
    <n v="0.38907642220333999"/>
    <n v="0.32969633183187802"/>
    <n v="0.44790595146756301"/>
    <n v="0.13761733306784599"/>
    <n v="0.45876980562932701"/>
    <n v="0.44045394020066703"/>
    <n v="0.41127538762278498"/>
    <n v="0.191672478260207"/>
    <n v="5.5095245306646001E-2"/>
    <n v="0.29697643271654101"/>
    <n v="0.534876908301962"/>
    <n v="0.38808425806768099"/>
    <n v="0.28057640877242401"/>
    <n v="0.47608073941729501"/>
    <n v="0.35958882718604801"/>
    <n v="0.323130606931604"/>
    <n v="0.18354337565383"/>
    <n v="0.19980455953611501"/>
    <n v="0.20338065778726"/>
    <n v="0.37675702075238698"/>
    <n v="8.5462937580055506E-2"/>
    <n v="0.46973280306847098"/>
    <n v="0.23250194671334301"/>
    <n v="1"/>
    <n v="0.50927250805434199"/>
    <n v="0.16941535567325"/>
    <n v="0.43935359436661697"/>
    <n v="0.29699209884942002"/>
    <n v="0.28286630652550998"/>
    <n v="0.35594983108330203"/>
    <n v="0.30368196392300101"/>
    <n v="0.38009905808246303"/>
    <n v="0.29433263343181099"/>
    <n v="0.267052014557569"/>
    <n v="0.35104146606730202"/>
    <n v="0.329233362758243"/>
    <n v="4.8494727653190604E-3"/>
    <n v="0.43095525959685099"/>
    <n v="0.245675722574445"/>
    <n v="0.220768816053934"/>
    <n v="0.39114394081192999"/>
    <n v="0.21548659184051899"/>
    <n v="0.25233219428513898"/>
    <n v="0.304183613343111"/>
    <n v="0.30835218850491802"/>
    <n v="0.31127805125807501"/>
  </r>
  <r>
    <n v="0.659499968728953"/>
    <n v="-0.16540795374641301"/>
    <n v="0.63717630294958905"/>
    <n v="0.26291641842545799"/>
    <n v="0.40676760990528499"/>
    <n v="0.36500610688820301"/>
    <n v="0.33224687583408502"/>
    <n v="0.45736033166407702"/>
    <n v="0.61431730403957496"/>
    <n v="0.32535080803892202"/>
    <n v="0.54537551809653995"/>
    <n v="0.16193753100609701"/>
    <n v="0.28194476140062902"/>
    <n v="0.48091125896218101"/>
    <n v="0.28774625565829898"/>
    <n v="0.84068196324896705"/>
    <n v="0.60195092838033903"/>
    <n v="0.87292956796541499"/>
    <n v="0.54536907412636604"/>
    <n v="0.61259958246095003"/>
    <n v="0.45233528266051698"/>
    <n v="-5.6610145160719702E-2"/>
    <n v="0.37684279627926298"/>
    <n v="0.60653201239765298"/>
    <n v="0.36743980388276798"/>
    <n v="0.37232671532460299"/>
    <n v="0.47360579468466202"/>
    <n v="0.50927250805434199"/>
    <n v="1"/>
    <n v="0.515870592492227"/>
    <n v="0.49219193128071398"/>
    <n v="0.45045413221958502"/>
    <n v="0.43438744061923901"/>
    <n v="0.62275980360452599"/>
    <n v="0.25796773593553601"/>
    <n v="0.566384935264032"/>
    <n v="0.66410450223733697"/>
    <n v="0.38194058654172403"/>
    <n v="0.66605109203217905"/>
    <n v="0.55118562789527703"/>
    <n v="0.112894676519723"/>
    <n v="0.68496166947997805"/>
    <n v="0.37203820757240302"/>
    <n v="0.28865216399796301"/>
    <n v="0.58685995099844601"/>
    <n v="0.28994770421759403"/>
    <n v="0.27019546629123897"/>
    <n v="0.40489798393373"/>
    <n v="0.54053539150101404"/>
    <n v="0.40078548035463402"/>
  </r>
  <r>
    <n v="0.48227052839561102"/>
    <n v="-6.12561350609927E-2"/>
    <n v="0.49216277679681197"/>
    <n v="0.36426970127151598"/>
    <n v="0.552571457659084"/>
    <n v="0.55049191885362203"/>
    <n v="0.18463705426603699"/>
    <n v="0.15519253426021301"/>
    <n v="0.50195706724066702"/>
    <n v="0.47523301026284298"/>
    <n v="0.53386711422001598"/>
    <n v="0.309909125408174"/>
    <n v="0.39254406379888501"/>
    <n v="0.264753940136427"/>
    <n v="0.42239238613705699"/>
    <n v="0.41393184240981001"/>
    <n v="0.53767651958306995"/>
    <n v="0.45931004866007402"/>
    <n v="0.43228330347600602"/>
    <n v="0.43358795403650802"/>
    <n v="0.458455568010742"/>
    <n v="-6.2748487187234595E-2"/>
    <n v="0.54949540730931701"/>
    <n v="0.60569235493669105"/>
    <n v="0.33814049644488398"/>
    <n v="0.31472840479518899"/>
    <n v="0.38248769887548201"/>
    <n v="0.16941535567325"/>
    <n v="0.515870592492227"/>
    <n v="1"/>
    <n v="0.60979571894200701"/>
    <n v="0.62245966980237399"/>
    <n v="0.39056452868289798"/>
    <n v="0.52456716345313004"/>
    <n v="0.13363341254972699"/>
    <n v="0.32881087926916103"/>
    <n v="0.41813648546721599"/>
    <n v="0.43165499205490798"/>
    <n v="0.54785738818409802"/>
    <n v="0.35563446217308903"/>
    <n v="0.270371277805808"/>
    <n v="0.494123187666761"/>
    <n v="0.57813883167156499"/>
    <n v="0.43243987962396901"/>
    <n v="0.25305591302115199"/>
    <n v="0.13171480106737499"/>
    <n v="0.25261216979656198"/>
    <n v="0.115551356137766"/>
    <n v="0.54961206342934099"/>
    <n v="0.10675146838722201"/>
  </r>
  <r>
    <n v="0.34016413868454198"/>
    <n v="5.2715888620632798E-2"/>
    <n v="0.36264468402487199"/>
    <n v="0.50937248012845804"/>
    <n v="0.81877237662531899"/>
    <n v="0.58728368725837699"/>
    <n v="0.249263482889135"/>
    <n v="0.103061346754362"/>
    <n v="0.46453296777688502"/>
    <n v="0.667021305427415"/>
    <n v="0.49753973664262302"/>
    <n v="0.30250547366470398"/>
    <n v="0.20634673120038199"/>
    <n v="0.14417977463724299"/>
    <n v="0.62365911381975803"/>
    <n v="0.43715632941226101"/>
    <n v="0.35552645680425798"/>
    <n v="0.48407870107190998"/>
    <n v="0.38206884908656202"/>
    <n v="0.40448873501551802"/>
    <n v="0.32694417547420401"/>
    <n v="2.89291501063394E-2"/>
    <n v="0.48408760059283401"/>
    <n v="0.45552619697567198"/>
    <n v="0.185074974752444"/>
    <n v="0.31645994785959902"/>
    <n v="0.42981860963392998"/>
    <n v="0.43935359436661697"/>
    <n v="0.49219193128071398"/>
    <n v="0.60979571894200701"/>
    <n v="1"/>
    <n v="0.737351799548427"/>
    <n v="0.25301018764211902"/>
    <n v="0.353560907517596"/>
    <n v="0.19027853698570099"/>
    <n v="0.36792106604811398"/>
    <n v="0.27876342871570597"/>
    <n v="0.51137165586093603"/>
    <n v="0.34944068910290199"/>
    <n v="0.33455076944498202"/>
    <n v="0.376421981293038"/>
    <n v="0.43825757469079302"/>
    <n v="0.86839358665573496"/>
    <n v="0.56569299687749197"/>
    <n v="0.22757718514394701"/>
    <n v="0.149002804493089"/>
    <n v="0.315623437914963"/>
    <n v="0.118819173124064"/>
    <n v="0.48042922373289798"/>
    <n v="0.24760387745349299"/>
  </r>
  <r>
    <n v="0.36629120710528701"/>
    <n v="-0.102675082759964"/>
    <n v="0.30887550219586801"/>
    <n v="0.42504088126019501"/>
    <n v="0.78889478516756595"/>
    <n v="0.51891763473275598"/>
    <n v="0.355326162225723"/>
    <n v="0.156105858599112"/>
    <n v="0.51876488371913299"/>
    <n v="0.65699880497990304"/>
    <n v="0.41444572809546798"/>
    <n v="0.28492481951911702"/>
    <n v="0.32304403946555599"/>
    <n v="5.9042195644564602E-2"/>
    <n v="0.52056846134434698"/>
    <n v="0.36224070431409799"/>
    <n v="0.390129515648104"/>
    <n v="0.42322972533312297"/>
    <n v="0.43010625477477599"/>
    <n v="0.64760543633600298"/>
    <n v="0.21549664491502499"/>
    <n v="-5.6415002503542998E-2"/>
    <n v="0.494009607025157"/>
    <n v="0.367181554563492"/>
    <n v="0.333869332975753"/>
    <n v="0.20752336342980299"/>
    <n v="0.389617564354521"/>
    <n v="0.29699209884942002"/>
    <n v="0.45045413221958502"/>
    <n v="0.62245966980237399"/>
    <n v="0.737351799548427"/>
    <n v="1"/>
    <n v="0.32870914343202701"/>
    <n v="0.46382255678544498"/>
    <n v="0.28375730625857998"/>
    <n v="0.42642001596899398"/>
    <n v="0.36477178531242199"/>
    <n v="0.51395207544260701"/>
    <n v="0.447474975937939"/>
    <n v="0.40518376874831502"/>
    <n v="0.36267565877663699"/>
    <n v="0.53000353882015205"/>
    <n v="0.740479110778961"/>
    <n v="0.28454712827919998"/>
    <n v="0.24375004839168199"/>
    <n v="9.3725708269302793E-2"/>
    <n v="0.25712972602772399"/>
    <n v="0.20112460671837301"/>
    <n v="0.50455514650609001"/>
    <n v="0.260529986902994"/>
  </r>
  <r>
    <n v="0.37864988761466301"/>
    <n v="3.0987203974866301E-4"/>
    <n v="0.440327606748602"/>
    <n v="0.11999574336898"/>
    <n v="0.182740810897041"/>
    <n v="0.32179975235823"/>
    <n v="5.6530403566886898E-2"/>
    <n v="0.31388569850354697"/>
    <n v="0.444470821613975"/>
    <n v="0.24842970067565801"/>
    <n v="0.224824088376569"/>
    <n v="0.29200767652691501"/>
    <n v="0.45778610999986802"/>
    <n v="0.60651724008877095"/>
    <n v="7.3414273105397498E-2"/>
    <n v="0.28266973419260599"/>
    <n v="0.47529989955183499"/>
    <n v="0.29047832335996598"/>
    <n v="0.204975306856686"/>
    <n v="0.27121222542518802"/>
    <n v="0.108273496615112"/>
    <n v="0.23270883017124899"/>
    <n v="0.58602461829528196"/>
    <n v="0.337321210797566"/>
    <n v="0.27783232045054201"/>
    <n v="0.17703818714314901"/>
    <n v="0.102180708392953"/>
    <n v="0.28286630652550998"/>
    <n v="0.43438744061923901"/>
    <n v="0.39056452868289798"/>
    <n v="0.25301018764211902"/>
    <n v="0.32870914343202701"/>
    <n v="1"/>
    <n v="0.367817238255843"/>
    <n v="0.27633578964936201"/>
    <n v="0.23606208457918401"/>
    <n v="0.26563760122381003"/>
    <n v="0.303298833759785"/>
    <n v="0.36636694872652198"/>
    <n v="0.60119649390140595"/>
    <n v="0.30153746819612398"/>
    <n v="0.23936437734044599"/>
    <n v="0.23420621851515999"/>
    <n v="0.29492635814236401"/>
    <n v="0.31953550668819197"/>
    <n v="0.17497317067697399"/>
    <n v="0.26074340717155098"/>
    <n v="0.238171326850216"/>
    <n v="0.36472763840183198"/>
    <n v="0.25744331278754001"/>
  </r>
  <r>
    <n v="0.59765766164769696"/>
    <n v="-1.5190953226599999E-2"/>
    <n v="0.557654612295575"/>
    <n v="0.34950149615947901"/>
    <n v="0.40461603455592499"/>
    <n v="0.43771494837761699"/>
    <n v="0.44263435016415498"/>
    <n v="0.36088167842275098"/>
    <n v="0.54972066730217795"/>
    <n v="0.30453209839617501"/>
    <n v="0.54759330066235801"/>
    <n v="0.120522340551291"/>
    <n v="0.39178742795772098"/>
    <n v="0.28192848310177199"/>
    <n v="0.38417272617460801"/>
    <n v="0.47344519522513301"/>
    <n v="0.57187023249213598"/>
    <n v="0.56424450228707901"/>
    <n v="0.77143144500826899"/>
    <n v="0.74015716619487304"/>
    <n v="0.41804183646843901"/>
    <n v="-0.13272176861740301"/>
    <n v="0.37418685364922799"/>
    <n v="0.65707537728689103"/>
    <n v="0.51225444194134195"/>
    <n v="0.16410918100709401"/>
    <n v="0.57348706062884203"/>
    <n v="0.35594983108330203"/>
    <n v="0.62275980360452599"/>
    <n v="0.52456716345313004"/>
    <n v="0.353560907517596"/>
    <n v="0.46382255678544498"/>
    <n v="0.367817238255843"/>
    <n v="1"/>
    <n v="0.30571785639112398"/>
    <n v="0.826891909001369"/>
    <n v="0.70317812282785996"/>
    <n v="0.24250897151888801"/>
    <n v="0.78438466761874304"/>
    <n v="0.42327779156839201"/>
    <n v="0.116797146449971"/>
    <n v="0.68126536893996203"/>
    <n v="0.37369464984575401"/>
    <n v="0.24832400003451"/>
    <n v="0.766686571966811"/>
    <n v="0.104770499419237"/>
    <n v="0.19460632874070399"/>
    <n v="0.69904096836127405"/>
    <n v="0.61514778857304497"/>
    <n v="0.27066777527137698"/>
  </r>
  <r>
    <n v="0.29283247251875899"/>
    <n v="0.18747285056718899"/>
    <n v="0.19859385053789799"/>
    <n v="0.187943277143263"/>
    <n v="0.26769369184999198"/>
    <n v="0.30083323524849997"/>
    <n v="0.375579443028767"/>
    <n v="-3.7191106617613201E-3"/>
    <n v="0.49083634426036798"/>
    <n v="0.30113660846888901"/>
    <n v="0.113832086636209"/>
    <n v="0.26067290012925898"/>
    <n v="0.19455624213695999"/>
    <n v="0.13087710681717499"/>
    <n v="0.10398444006617399"/>
    <n v="0.228229213451631"/>
    <n v="0.126808931688485"/>
    <n v="0.29006827892098702"/>
    <n v="0.174809510143691"/>
    <n v="0.24954532167627799"/>
    <n v="0.113993681666216"/>
    <n v="0.31150696031341901"/>
    <n v="0.38263644321882301"/>
    <n v="9.6414747098667694E-2"/>
    <n v="6.7993269177821197E-2"/>
    <n v="0.15233352632880301"/>
    <n v="0.19804659578408801"/>
    <n v="0.30368196392300101"/>
    <n v="0.25796773593553601"/>
    <n v="0.13363341254972699"/>
    <n v="0.19027853698570099"/>
    <n v="0.28375730625857998"/>
    <n v="0.27633578964936201"/>
    <n v="0.30571785639112398"/>
    <n v="1"/>
    <n v="0.20573023337266599"/>
    <n v="0.20766673704769201"/>
    <n v="7.2616634153001305E-2"/>
    <n v="0.17100041460966101"/>
    <n v="0.35705947116477599"/>
    <n v="0.173330725380821"/>
    <n v="9.3611103047996594E-2"/>
    <n v="0.16791657273209001"/>
    <n v="2.1057428495753001E-2"/>
    <n v="1.35213579426193E-2"/>
    <n v="9.3110719307890305E-2"/>
    <n v="0.17245518469846999"/>
    <n v="2.07972173625799E-2"/>
    <n v="-9.7429699142431103E-2"/>
    <n v="-6.4496338340955195E-2"/>
  </r>
  <r>
    <n v="0.60495961010608501"/>
    <n v="-5.1236227526897098E-2"/>
    <n v="0.46722189687788701"/>
    <n v="0.31249867516120899"/>
    <n v="0.44163501338363698"/>
    <n v="0.36885701084558398"/>
    <n v="0.50925737985206798"/>
    <n v="0.31227790390053101"/>
    <n v="0.49152600728100898"/>
    <n v="0.20312236850851001"/>
    <n v="0.51078842020676196"/>
    <n v="7.7578001285157794E-2"/>
    <n v="0.35063001744017902"/>
    <n v="0.29715442677411402"/>
    <n v="0.39392846061704101"/>
    <n v="0.454511171703745"/>
    <n v="0.57883374220802797"/>
    <n v="0.577134469659497"/>
    <n v="0.71734744581180199"/>
    <n v="0.64267224390502198"/>
    <n v="0.371453212300553"/>
    <n v="-0.11071250717424"/>
    <n v="0.348838867572138"/>
    <n v="0.569387840783662"/>
    <n v="0.47881689592898802"/>
    <n v="4.2172375641389898E-2"/>
    <n v="0.502132205502831"/>
    <n v="0.38009905808246303"/>
    <n v="0.566384935264032"/>
    <n v="0.32881087926916103"/>
    <n v="0.36792106604811398"/>
    <n v="0.42642001596899398"/>
    <n v="0.23606208457918401"/>
    <n v="0.826891909001369"/>
    <n v="0.20573023337266599"/>
    <n v="1"/>
    <n v="0.62192390818448695"/>
    <n v="0.25508564567867098"/>
    <n v="0.68140365663123004"/>
    <n v="0.39465646575186403"/>
    <n v="8.8526870806198699E-2"/>
    <n v="0.661920258691719"/>
    <n v="0.385100803461773"/>
    <n v="0.31680754139871697"/>
    <n v="0.79096795413936305"/>
    <n v="0.23326947464286901"/>
    <n v="0.16534741098302"/>
    <n v="0.66383435729168305"/>
    <n v="0.51727872138058395"/>
    <n v="0.28488342801125"/>
  </r>
  <r>
    <n v="0.50972541277461902"/>
    <n v="-0.12349393485120599"/>
    <n v="0.56708714997793097"/>
    <n v="0.34576557488228499"/>
    <n v="0.33387763826096201"/>
    <n v="0.25169675344525499"/>
    <n v="0.30368958273158497"/>
    <n v="0.46491379446705999"/>
    <n v="0.484227845297515"/>
    <n v="0.140428663289068"/>
    <n v="0.45917325274717002"/>
    <n v="-2.7545124511092201E-3"/>
    <n v="0.167760767169714"/>
    <n v="0.36549869095278897"/>
    <n v="0.29431304662552799"/>
    <n v="0.51512853653250101"/>
    <n v="0.547141606678474"/>
    <n v="0.57429107179692596"/>
    <n v="0.70231554623524695"/>
    <n v="0.67567951632214196"/>
    <n v="0.50063305008375603"/>
    <n v="-0.18446674349665099"/>
    <n v="0.23509711016099499"/>
    <n v="0.46668126641885699"/>
    <n v="0.58256011249683504"/>
    <n v="0.29720010140870401"/>
    <n v="0.38079602150956998"/>
    <n v="0.29433263343181099"/>
    <n v="0.66410450223733697"/>
    <n v="0.41813648546721599"/>
    <n v="0.27876342871570597"/>
    <n v="0.36477178531242199"/>
    <n v="0.26563760122381003"/>
    <n v="0.70317812282785996"/>
    <n v="0.20766673704769201"/>
    <n v="0.62192390818448695"/>
    <n v="1"/>
    <n v="0.26894178763866899"/>
    <n v="0.76805093351725995"/>
    <n v="0.40324068150823"/>
    <n v="3.3539347086102402E-4"/>
    <n v="0.62022287859952197"/>
    <n v="0.24933466430856699"/>
    <n v="0.16800708343378101"/>
    <n v="0.64961959862143603"/>
    <n v="0.15439743441265699"/>
    <n v="0.135809956995675"/>
    <n v="0.55893103457665605"/>
    <n v="0.540860478818736"/>
    <n v="0.29986457789457599"/>
  </r>
  <r>
    <n v="0.31956107560785202"/>
    <n v="-0.286146851375643"/>
    <n v="0.16492571670553899"/>
    <n v="0.33938203840291797"/>
    <n v="0.52571323250656499"/>
    <n v="0.30495776992624402"/>
    <n v="-3.2898653370010501E-2"/>
    <n v="8.2947069641967797E-2"/>
    <n v="0.31962072855696999"/>
    <n v="0.39292640092886399"/>
    <n v="0.29401207895096199"/>
    <n v="8.0667483282327396E-2"/>
    <n v="0.255120575264002"/>
    <n v="0.29153882053944802"/>
    <n v="0.40098141649925301"/>
    <n v="0.27649738742779101"/>
    <n v="0.46620108998198301"/>
    <n v="0.37389164317360901"/>
    <n v="0.22709070751441299"/>
    <n v="0.33602096888752397"/>
    <n v="0.34840816803130997"/>
    <n v="1.9595747507802699E-2"/>
    <n v="0.39713211134932702"/>
    <n v="0.31724655687551601"/>
    <n v="6.4811646694444294E-2"/>
    <n v="0.10527181315475399"/>
    <n v="0.34842655647685"/>
    <n v="0.267052014557569"/>
    <n v="0.38194058654172403"/>
    <n v="0.43165499205490798"/>
    <n v="0.51137165586093603"/>
    <n v="0.51395207544260701"/>
    <n v="0.303298833759785"/>
    <n v="0.24250897151888801"/>
    <n v="7.2616634153001305E-2"/>
    <n v="0.25508564567867098"/>
    <n v="0.26894178763866899"/>
    <n v="1"/>
    <n v="0.44765424524093"/>
    <n v="0.23499071453326101"/>
    <n v="4.6095176156835602E-2"/>
    <n v="0.50304330669534802"/>
    <n v="0.48247248972314799"/>
    <n v="0.44005539269780197"/>
    <n v="0.26796147272327098"/>
    <n v="0.21721628699034801"/>
    <n v="0.21842869032614201"/>
    <n v="0.219533912034901"/>
    <n v="0.33063753904689502"/>
    <n v="0.29508056614768002"/>
  </r>
  <r>
    <n v="0.67358139531223404"/>
    <n v="-0.11891915849672099"/>
    <n v="0.53823884715633497"/>
    <n v="0.38126270216501201"/>
    <n v="0.416130301593445"/>
    <n v="0.38586302632431901"/>
    <n v="0.35002381615355499"/>
    <n v="0.38556385717607"/>
    <n v="0.47975100451758601"/>
    <n v="0.30826178747039201"/>
    <n v="0.523911547722542"/>
    <n v="-6.08832795911637E-2"/>
    <n v="0.28540352723899198"/>
    <n v="0.31618554525442699"/>
    <n v="0.34295815752737502"/>
    <n v="0.48182959246673501"/>
    <n v="0.68386317411272302"/>
    <n v="0.61330827767914098"/>
    <n v="0.718540156556294"/>
    <n v="0.68804854908711099"/>
    <n v="0.446822025192327"/>
    <n v="-0.17998602445611001"/>
    <n v="0.39135679214189001"/>
    <n v="0.69236902352766305"/>
    <n v="0.61295593542777005"/>
    <n v="0.240431401688353"/>
    <n v="0.62200256840471901"/>
    <n v="0.35104146606730202"/>
    <n v="0.66605109203217905"/>
    <n v="0.54785738818409802"/>
    <n v="0.34944068910290199"/>
    <n v="0.447474975937939"/>
    <n v="0.36636694872652198"/>
    <n v="0.78438466761874304"/>
    <n v="0.17100041460966101"/>
    <n v="0.68140365663123004"/>
    <n v="0.76805093351725995"/>
    <n v="0.44765424524093"/>
    <n v="1"/>
    <n v="0.47034868209191"/>
    <n v="-5.2602317656924698E-2"/>
    <n v="0.692439800392746"/>
    <n v="0.37162497152062701"/>
    <n v="0.40630048405869901"/>
    <n v="0.70831320540780496"/>
    <n v="0.244932173718545"/>
    <n v="3.2542755328998099E-2"/>
    <n v="0.62621353763328902"/>
    <n v="0.675522924959161"/>
    <n v="0.30312514131442098"/>
  </r>
  <r>
    <n v="0.393887511248944"/>
    <n v="0.14830697158040601"/>
    <n v="0.36612364751399601"/>
    <n v="0.124681648461917"/>
    <n v="0.30985357488463"/>
    <n v="0.29806839109810201"/>
    <n v="0.181771624075977"/>
    <n v="0.18444816598979"/>
    <n v="0.53427428180456304"/>
    <n v="0.35867020300702301"/>
    <n v="0.280087784900245"/>
    <n v="0.24193660018230201"/>
    <n v="0.43257854481824198"/>
    <n v="0.389134396298012"/>
    <n v="0.227739267119554"/>
    <n v="0.448300433986144"/>
    <n v="0.43623813267601003"/>
    <n v="0.426167032992808"/>
    <n v="0.249640328615263"/>
    <n v="0.46683180458708001"/>
    <n v="0.16713592238043301"/>
    <n v="8.5605556503664401E-2"/>
    <n v="0.546661385527479"/>
    <n v="0.407858967197611"/>
    <n v="0.45214704826966201"/>
    <n v="0.18455961937658"/>
    <n v="0.28905523092532498"/>
    <n v="0.329233362758243"/>
    <n v="0.55118562789527703"/>
    <n v="0.35563446217308903"/>
    <n v="0.33455076944498202"/>
    <n v="0.40518376874831502"/>
    <n v="0.60119649390140595"/>
    <n v="0.42327779156839201"/>
    <n v="0.35705947116477599"/>
    <n v="0.39465646575186403"/>
    <n v="0.40324068150823"/>
    <n v="0.23499071453326101"/>
    <n v="0.47034868209191"/>
    <n v="1"/>
    <n v="0.26106898647513699"/>
    <n v="0.319804927380544"/>
    <n v="0.32706840898553502"/>
    <n v="0.20800559792033599"/>
    <n v="0.404042061448042"/>
    <n v="0.194933437812398"/>
    <n v="0.32119780940096199"/>
    <n v="0.27446000479209198"/>
    <n v="0.322087755630662"/>
    <n v="0.111989057780394"/>
  </r>
  <r>
    <n v="5.8615308047178599E-2"/>
    <n v="4.3478649031565703E-2"/>
    <n v="9.7272861945494907E-2"/>
    <n v="2.3053374840416099E-2"/>
    <n v="0.25596722555985901"/>
    <n v="0.24756777522134599"/>
    <n v="-2.0868704788965201E-2"/>
    <n v="0.114403735866103"/>
    <n v="0.29691015030448797"/>
    <n v="0.15522677478977401"/>
    <n v="9.9645933452210594E-2"/>
    <n v="0.49328521410130299"/>
    <n v="0.243851732596229"/>
    <n v="5.0436170024607201E-2"/>
    <n v="0.118718126369055"/>
    <n v="0.207110634670649"/>
    <n v="7.3509353940781993E-2"/>
    <n v="1.8936978025685201E-2"/>
    <n v="0.161373520640294"/>
    <n v="0.132532791548782"/>
    <n v="-4.8081697384817802E-3"/>
    <n v="0.28909513707009798"/>
    <n v="0.470476619170826"/>
    <n v="0.150769648380667"/>
    <n v="0.18921888490004299"/>
    <n v="0.13322520692460399"/>
    <n v="-4.2215916257194203E-2"/>
    <n v="4.8494727653190604E-3"/>
    <n v="0.112894676519723"/>
    <n v="0.270371277805808"/>
    <n v="0.376421981293038"/>
    <n v="0.36267565877663699"/>
    <n v="0.30153746819612398"/>
    <n v="0.116797146449971"/>
    <n v="0.173330725380821"/>
    <n v="8.8526870806198699E-2"/>
    <n v="3.3539347086102402E-4"/>
    <n v="4.6095176156835602E-2"/>
    <n v="-5.2602317656924698E-2"/>
    <n v="0.26106898647513699"/>
    <n v="1"/>
    <n v="-9.8922358900646296E-2"/>
    <n v="0.339105019413523"/>
    <n v="6.6257387902621603E-2"/>
    <n v="-8.0401945251210902E-2"/>
    <n v="0.12708425394839901"/>
    <n v="0.243172160368375"/>
    <n v="-0.112795008936488"/>
    <n v="0.19778178075049899"/>
    <n v="1.2963643812158501E-3"/>
  </r>
  <r>
    <n v="0.62671264336783905"/>
    <n v="-0.223452725026245"/>
    <n v="0.586996179290172"/>
    <n v="0.27437119197010901"/>
    <n v="0.47456089247377298"/>
    <n v="0.305794064371611"/>
    <n v="0.38974442880950799"/>
    <n v="0.27905926454236202"/>
    <n v="0.441900139510779"/>
    <n v="0.27933082830668599"/>
    <n v="0.61210124077746397"/>
    <n v="2.1026510969312201E-3"/>
    <n v="0.18571358596048301"/>
    <n v="0.28188307269728202"/>
    <n v="0.37236805203089501"/>
    <n v="0.57802252393424003"/>
    <n v="0.55664971899460403"/>
    <n v="0.71882239267665504"/>
    <n v="0.55943746868714805"/>
    <n v="0.61842402498247595"/>
    <n v="0.42572092114912202"/>
    <n v="-0.22315973006232501"/>
    <n v="0.239118461774118"/>
    <n v="0.54618637540711901"/>
    <n v="0.31401111110707403"/>
    <n v="0.122855947286231"/>
    <n v="0.48173410210610901"/>
    <n v="0.43095525959685099"/>
    <n v="0.68496166947997805"/>
    <n v="0.494123187666761"/>
    <n v="0.43825757469079302"/>
    <n v="0.53000353882015205"/>
    <n v="0.23936437734044599"/>
    <n v="0.68126536893996203"/>
    <n v="9.3611103047996594E-2"/>
    <n v="0.661920258691719"/>
    <n v="0.62022287859952197"/>
    <n v="0.50304330669534802"/>
    <n v="0.692439800392746"/>
    <n v="0.319804927380544"/>
    <n v="-9.8922358900646296E-2"/>
    <n v="1"/>
    <n v="0.35330925036141397"/>
    <n v="0.28675275623879698"/>
    <n v="0.61642493329984105"/>
    <n v="9.5958611008233705E-2"/>
    <n v="0.202420450926447"/>
    <n v="0.49729756755626697"/>
    <n v="0.66077691613734302"/>
    <n v="0.38730757832643697"/>
  </r>
  <r>
    <n v="0.26804571624253598"/>
    <n v="6.0577724707251902E-2"/>
    <n v="0.18377089525802801"/>
    <n v="0.418814457643089"/>
    <n v="0.76584373891135504"/>
    <n v="0.54036386238043599"/>
    <n v="0.18942426211958799"/>
    <n v="0.101355034706419"/>
    <n v="0.38599896312962001"/>
    <n v="0.67420044835927695"/>
    <n v="0.22874008999785"/>
    <n v="0.32742367628709002"/>
    <n v="0.229778517955745"/>
    <n v="7.0554574582454496E-2"/>
    <n v="0.46177030194896901"/>
    <n v="0.37445666372693498"/>
    <n v="0.37617344217604998"/>
    <n v="0.38204446357553701"/>
    <n v="0.35031139917638798"/>
    <n v="0.42045151676374498"/>
    <n v="0.35215344527257397"/>
    <n v="-6.5702563434573494E-2"/>
    <n v="0.4330340035554"/>
    <n v="0.42979347228631098"/>
    <n v="0.21900996805415901"/>
    <n v="0.21132398069164901"/>
    <n v="0.38488819763193199"/>
    <n v="0.245675722574445"/>
    <n v="0.37203820757240302"/>
    <n v="0.57813883167156499"/>
    <n v="0.86839358665573496"/>
    <n v="0.740479110778961"/>
    <n v="0.23420621851515999"/>
    <n v="0.37369464984575401"/>
    <n v="0.16791657273209001"/>
    <n v="0.385100803461773"/>
    <n v="0.24933466430856699"/>
    <n v="0.48247248972314799"/>
    <n v="0.37162497152062701"/>
    <n v="0.32706840898553502"/>
    <n v="0.339105019413523"/>
    <n v="0.35330925036141397"/>
    <n v="1"/>
    <n v="0.56010625309490003"/>
    <n v="0.20890073279761001"/>
    <n v="0.14343556964005699"/>
    <n v="0.20999515966178001"/>
    <n v="0.117290980509033"/>
    <n v="0.33912229604768401"/>
    <n v="0.13325496357055"/>
  </r>
  <r>
    <n v="0.43519075434639298"/>
    <n v="-5.8218506656181598E-2"/>
    <n v="0.30468702484502203"/>
    <n v="0.30760902201268198"/>
    <n v="0.394502621630406"/>
    <n v="0.34899705327385999"/>
    <n v="0.13232138652237499"/>
    <n v="1.3909311855525099E-2"/>
    <n v="0.25587182087074301"/>
    <n v="0.39360656593467702"/>
    <n v="0.27791238793872602"/>
    <n v="0.20991017263144801"/>
    <n v="0.21474444503024301"/>
    <n v="0.30171122830611202"/>
    <n v="0.36038727822128802"/>
    <n v="0.20070623285387101"/>
    <n v="0.46265174122384001"/>
    <n v="0.34870673229973098"/>
    <n v="0.299455001044448"/>
    <n v="0.13945772928750499"/>
    <n v="0.20156795855342599"/>
    <n v="4.4651808438851498E-2"/>
    <n v="0.46097900350516602"/>
    <n v="0.43797856818068698"/>
    <n v="0.10288402936064001"/>
    <n v="0.248221276768676"/>
    <n v="0.49818424434248099"/>
    <n v="0.220768816053934"/>
    <n v="0.28865216399796301"/>
    <n v="0.43243987962396901"/>
    <n v="0.56569299687749197"/>
    <n v="0.28454712827919998"/>
    <n v="0.29492635814236401"/>
    <n v="0.24832400003451"/>
    <n v="2.1057428495753001E-2"/>
    <n v="0.31680754139871697"/>
    <n v="0.16800708343378101"/>
    <n v="0.44005539269780197"/>
    <n v="0.40630048405869901"/>
    <n v="0.20800559792033599"/>
    <n v="6.6257387902621603E-2"/>
    <n v="0.28675275623879698"/>
    <n v="0.56010625309490003"/>
    <n v="1"/>
    <n v="0.22737572540331299"/>
    <n v="0.24681256233462201"/>
    <n v="0.107489201225274"/>
    <n v="5.7394433677338499E-2"/>
    <n v="0.37890412092432502"/>
    <n v="0.165646498722443"/>
  </r>
  <r>
    <n v="0.53192786459674202"/>
    <n v="-9.4355530443345395E-2"/>
    <n v="0.41622934057764299"/>
    <n v="0.28061370819013298"/>
    <n v="0.22345363939787599"/>
    <n v="0.229274587178221"/>
    <n v="0.26194947012728098"/>
    <n v="0.38926328639785301"/>
    <n v="0.356629532538557"/>
    <n v="8.4061196865670207E-2"/>
    <n v="0.39757941340789898"/>
    <n v="-1.5096525524935E-3"/>
    <n v="0.271259083556676"/>
    <n v="0.35038829669832999"/>
    <n v="0.29796029558084303"/>
    <n v="0.39699893986517198"/>
    <n v="0.535109245758012"/>
    <n v="0.52892395011248206"/>
    <n v="0.69996193530596196"/>
    <n v="0.57420275679300503"/>
    <n v="0.37452417178731801"/>
    <n v="-0.124133760712134"/>
    <n v="0.25907034756757702"/>
    <n v="0.57163655865324103"/>
    <n v="0.438958327885073"/>
    <n v="0.12736064600629499"/>
    <n v="0.44664732059870499"/>
    <n v="0.39114394081192999"/>
    <n v="0.58685995099844601"/>
    <n v="0.25305591302115199"/>
    <n v="0.22757718514394701"/>
    <n v="0.24375004839168199"/>
    <n v="0.31953550668819197"/>
    <n v="0.766686571966811"/>
    <n v="1.35213579426193E-2"/>
    <n v="0.79096795413936305"/>
    <n v="0.64961959862143603"/>
    <n v="0.26796147272327098"/>
    <n v="0.70831320540780496"/>
    <n v="0.404042061448042"/>
    <n v="-8.0401945251210902E-2"/>
    <n v="0.61642493329984105"/>
    <n v="0.20890073279761001"/>
    <n v="0.22737572540331299"/>
    <n v="1"/>
    <n v="0.204374277479143"/>
    <n v="0.142474721716154"/>
    <n v="0.86513409985482703"/>
    <n v="0.55414878452245198"/>
    <n v="0.33210823094484798"/>
  </r>
  <r>
    <n v="0.307627442498283"/>
    <n v="-0.158069506939499"/>
    <n v="0.25594204924235903"/>
    <n v="0.162315808394839"/>
    <n v="0.15826378508854699"/>
    <n v="0.16590573269666101"/>
    <n v="0.141970479316614"/>
    <n v="0.10995028538148099"/>
    <n v="0.32899814291216101"/>
    <n v="0.104757158581082"/>
    <n v="0.160370789815307"/>
    <n v="0.14213129758246401"/>
    <n v="0.13625020694956599"/>
    <n v="0.29338578092586598"/>
    <n v="5.1102775140837803E-2"/>
    <n v="0.169863550735671"/>
    <n v="0.30645682269559199"/>
    <n v="0.188804340795869"/>
    <n v="0.277993757372131"/>
    <n v="0.19459832591381501"/>
    <n v="0.21890963088343299"/>
    <n v="0.14137136206638001"/>
    <n v="0.47025087343268601"/>
    <n v="0.24951730631673799"/>
    <n v="3.7285543843725601E-2"/>
    <n v="0.291159442942999"/>
    <n v="0.143959895135717"/>
    <n v="0.21548659184051899"/>
    <n v="0.28994770421759403"/>
    <n v="0.13171480106737499"/>
    <n v="0.149002804493089"/>
    <n v="9.3725708269302793E-2"/>
    <n v="0.17497317067697399"/>
    <n v="0.104770499419237"/>
    <n v="9.3110719307890305E-2"/>
    <n v="0.23326947464286901"/>
    <n v="0.15439743441265699"/>
    <n v="0.21721628699034801"/>
    <n v="0.244932173718545"/>
    <n v="0.194933437812398"/>
    <n v="0.12708425394839901"/>
    <n v="9.5958611008233705E-2"/>
    <n v="0.14343556964005699"/>
    <n v="0.24681256233462201"/>
    <n v="0.204374277479143"/>
    <n v="1"/>
    <n v="0.115589737275153"/>
    <n v="9.6750574809414097E-2"/>
    <n v="0.13271829815370101"/>
    <n v="0.15068015795776499"/>
  </r>
  <r>
    <n v="0.14958418722897199"/>
    <n v="3.5383764580245398E-2"/>
    <n v="0.26858940670202502"/>
    <n v="0.242669712509679"/>
    <n v="0.20381054859020001"/>
    <n v="0.14061014274511599"/>
    <n v="-1.26072693668063E-2"/>
    <n v="4.3007238449826603E-2"/>
    <n v="0.32529990991198099"/>
    <n v="0.218031437774689"/>
    <n v="0.27931374957010202"/>
    <n v="0.14359254439432001"/>
    <n v="0.112417244907334"/>
    <n v="0.19621125243371801"/>
    <n v="0.19444887667261099"/>
    <n v="0.48482527519950602"/>
    <n v="0.14473509020581499"/>
    <n v="0.36874089135638899"/>
    <n v="0.231842629543275"/>
    <n v="0.203619788388194"/>
    <n v="0.36195571759747702"/>
    <n v="5.6687877038666699E-2"/>
    <n v="0.26563085096153799"/>
    <n v="0.16014339704288"/>
    <n v="0.101892263871824"/>
    <n v="5.6949853284852404E-3"/>
    <n v="5.3564853877343298E-2"/>
    <n v="0.25233219428513898"/>
    <n v="0.27019546629123897"/>
    <n v="0.25261216979656198"/>
    <n v="0.315623437914963"/>
    <n v="0.25712972602772399"/>
    <n v="0.26074340717155098"/>
    <n v="0.19460632874070399"/>
    <n v="0.17245518469846999"/>
    <n v="0.16534741098302"/>
    <n v="0.135809956995675"/>
    <n v="0.21842869032614201"/>
    <n v="3.2542755328998099E-2"/>
    <n v="0.32119780940096199"/>
    <n v="0.243172160368375"/>
    <n v="0.202420450926447"/>
    <n v="0.20999515966178001"/>
    <n v="0.107489201225274"/>
    <n v="0.142474721716154"/>
    <n v="0.115589737275153"/>
    <n v="1"/>
    <n v="0.113345997234721"/>
    <n v="0.18193341169019001"/>
    <n v="0.22576166849763099"/>
  </r>
  <r>
    <n v="0.39288173848065699"/>
    <n v="-0.112185705135216"/>
    <n v="0.387517591143134"/>
    <n v="0.27463325037976899"/>
    <n v="0.163439378567518"/>
    <n v="0.19783795387294001"/>
    <n v="0.15695030104141799"/>
    <n v="0.356489554543091"/>
    <n v="0.27580067904190098"/>
    <n v="9.2740835860870494E-2"/>
    <n v="0.32164975751344399"/>
    <n v="-9.1133949918078702E-2"/>
    <n v="0.13968140078606101"/>
    <n v="0.21798936998739701"/>
    <n v="0.168612902242087"/>
    <n v="0.24953387119357201"/>
    <n v="0.35976026742317602"/>
    <n v="0.380572182105265"/>
    <n v="0.64002616284414604"/>
    <n v="0.529340974668285"/>
    <n v="0.28517956515349202"/>
    <n v="-0.22766917504491499"/>
    <n v="9.2961904868545206E-2"/>
    <n v="0.49202656909090797"/>
    <n v="0.42537114194867498"/>
    <n v="1.7081282463326599E-2"/>
    <n v="0.37200915753868902"/>
    <n v="0.304183613343111"/>
    <n v="0.40489798393373"/>
    <n v="0.115551356137766"/>
    <n v="0.118819173124064"/>
    <n v="0.20112460671837301"/>
    <n v="0.238171326850216"/>
    <n v="0.69904096836127405"/>
    <n v="2.07972173625799E-2"/>
    <n v="0.66383435729168305"/>
    <n v="0.55893103457665605"/>
    <n v="0.219533912034901"/>
    <n v="0.62621353763328902"/>
    <n v="0.27446000479209198"/>
    <n v="-0.112795008936488"/>
    <n v="0.49729756755626697"/>
    <n v="0.117290980509033"/>
    <n v="5.7394433677338499E-2"/>
    <n v="0.86513409985482703"/>
    <n v="9.6750574809414097E-2"/>
    <n v="0.113345997234721"/>
    <n v="1"/>
    <n v="0.46508090748143099"/>
    <n v="0.309483703597278"/>
  </r>
  <r>
    <n v="0.56593443819012901"/>
    <n v="-0.22548269911430199"/>
    <n v="0.55388860446939703"/>
    <n v="0.35853521963252"/>
    <n v="0.41571612818869602"/>
    <n v="0.32895591145612202"/>
    <n v="0.26349077486903699"/>
    <n v="0.39871167924635498"/>
    <n v="0.42121875677638498"/>
    <n v="0.28701932605694003"/>
    <n v="0.696824732176902"/>
    <n v="-2.84911578128632E-2"/>
    <n v="0.28526513941898302"/>
    <n v="0.27021359882352503"/>
    <n v="0.38746833388461699"/>
    <n v="0.379229794622437"/>
    <n v="0.54317038888466695"/>
    <n v="0.47965195347294598"/>
    <n v="0.61742081107603997"/>
    <n v="0.54311415117490902"/>
    <n v="0.21903440619898401"/>
    <n v="-0.13503966979055701"/>
    <n v="0.330512565397939"/>
    <n v="0.61223254011777095"/>
    <n v="0.51016962989413295"/>
    <n v="0.146192312370585"/>
    <n v="0.39751656615526698"/>
    <n v="0.30835218850491802"/>
    <n v="0.54053539150101404"/>
    <n v="0.54961206342934099"/>
    <n v="0.48042922373289798"/>
    <n v="0.50455514650609001"/>
    <n v="0.36472763840183198"/>
    <n v="0.61514778857304497"/>
    <n v="-9.7429699142431103E-2"/>
    <n v="0.51727872138058395"/>
    <n v="0.540860478818736"/>
    <n v="0.33063753904689502"/>
    <n v="0.675522924959161"/>
    <n v="0.322087755630662"/>
    <n v="0.19778178075049899"/>
    <n v="0.66077691613734302"/>
    <n v="0.33912229604768401"/>
    <n v="0.37890412092432502"/>
    <n v="0.55414878452245198"/>
    <n v="0.13271829815370101"/>
    <n v="0.18193341169019001"/>
    <n v="0.46508090748143099"/>
    <n v="1"/>
    <n v="0.32846852894402401"/>
  </r>
  <r>
    <n v="0.24333384921475201"/>
    <n v="-0.244280536338527"/>
    <n v="0.230080260490299"/>
    <n v="0.110348768135399"/>
    <n v="0.17569003801376301"/>
    <n v="0.27019813032687001"/>
    <n v="0.18219203687139099"/>
    <n v="0.23503065747649801"/>
    <n v="0.15910068036707201"/>
    <n v="9.3076427120124997E-2"/>
    <n v="0.218697812779167"/>
    <n v="-3.9145338810954E-2"/>
    <n v="0.12744124005962201"/>
    <n v="0.19055067703690601"/>
    <n v="0.28935766400977397"/>
    <n v="0.34225550019912598"/>
    <n v="0.21277677265429601"/>
    <n v="0.37124705022479099"/>
    <n v="0.34157157364830498"/>
    <n v="0.31915013302224199"/>
    <n v="9.1041302156794502E-3"/>
    <n v="-9.0388675708927294E-2"/>
    <n v="8.5699057756472796E-2"/>
    <n v="0.19641987961267299"/>
    <n v="0.15240307538693901"/>
    <n v="0.143724596689314"/>
    <n v="0.35186410624543402"/>
    <n v="0.31127805125807501"/>
    <n v="0.40078548035463402"/>
    <n v="0.10675146838722201"/>
    <n v="0.24760387745349299"/>
    <n v="0.260529986902994"/>
    <n v="0.25744331278754001"/>
    <n v="0.27066777527137698"/>
    <n v="-6.4496338340955195E-2"/>
    <n v="0.28488342801125"/>
    <n v="0.29986457789457599"/>
    <n v="0.29508056614768002"/>
    <n v="0.30312514131442098"/>
    <n v="0.111989057780394"/>
    <n v="1.2963643812158501E-3"/>
    <n v="0.38730757832643697"/>
    <n v="0.13325496357055"/>
    <n v="0.165646498722443"/>
    <n v="0.33210823094484798"/>
    <n v="0.15068015795776499"/>
    <n v="0.22576166849763099"/>
    <n v="0.309483703597278"/>
    <n v="0.32846852894402401"/>
    <n v="1"/>
  </r>
</pivotCacheRecords>
</file>

<file path=xl/pivotCache/pivotCacheRecords3.xml><?xml version="1.0" encoding="utf-8"?>
<pivotCacheRecords xmlns="http://schemas.openxmlformats.org/spreadsheetml/2006/main" xmlns:r="http://schemas.openxmlformats.org/officeDocument/2006/relationships" count="50">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4"/>
  </r>
  <r>
    <x v="45"/>
  </r>
  <r>
    <x v="46"/>
  </r>
  <r>
    <x v="47"/>
  </r>
  <r>
    <x v="48"/>
  </r>
  <r>
    <x v="49"/>
  </r>
</pivotCacheRecords>
</file>

<file path=xl/pivotCache/pivotCacheRecords4.xml><?xml version="1.0" encoding="utf-8"?>
<pivotCacheRecords xmlns="http://schemas.openxmlformats.org/spreadsheetml/2006/main" xmlns:r="http://schemas.openxmlformats.org/officeDocument/2006/relationships" count="63">
  <r>
    <x v="0"/>
    <x v="0"/>
    <x v="0"/>
    <x v="0"/>
    <x v="0"/>
    <x v="0"/>
    <x v="0"/>
    <x v="0"/>
    <x v="0"/>
    <x v="0"/>
    <x v="0"/>
    <x v="0"/>
    <x v="0"/>
    <x v="0"/>
    <x v="0"/>
    <x v="0"/>
    <x v="0"/>
    <x v="0"/>
    <x v="0"/>
    <x v="0"/>
    <x v="0"/>
    <x v="0"/>
    <x v="0"/>
    <x v="0"/>
    <x v="0"/>
    <x v="0"/>
    <x v="0"/>
    <x v="0"/>
    <x v="0"/>
    <x v="0"/>
    <x v="0"/>
    <x v="0"/>
    <x v="0"/>
    <x v="0"/>
    <x v="0"/>
    <x v="0"/>
    <x v="0"/>
    <x v="0"/>
    <x v="0"/>
    <x v="0"/>
    <x v="0"/>
    <x v="0"/>
    <x v="0"/>
    <x v="0"/>
    <x v="0"/>
    <x v="0"/>
    <x v="0"/>
    <x v="0"/>
    <x v="0"/>
    <x v="0"/>
    <x v="0"/>
  </r>
  <r>
    <x v="1"/>
    <x v="1"/>
    <x v="1"/>
    <x v="1"/>
    <x v="1"/>
    <x v="1"/>
    <x v="1"/>
    <x v="1"/>
    <x v="1"/>
    <x v="1"/>
    <x v="1"/>
    <x v="1"/>
    <x v="1"/>
    <x v="1"/>
    <x v="1"/>
    <x v="1"/>
    <x v="1"/>
    <x v="1"/>
    <x v="1"/>
    <x v="1"/>
    <x v="1"/>
    <x v="1"/>
    <x v="1"/>
    <x v="1"/>
    <x v="1"/>
    <x v="1"/>
    <x v="1"/>
    <x v="1"/>
    <x v="1"/>
    <x v="1"/>
    <x v="1"/>
    <x v="1"/>
    <x v="1"/>
    <x v="1"/>
    <x v="1"/>
    <x v="1"/>
    <x v="1"/>
    <x v="1"/>
    <x v="1"/>
    <x v="1"/>
    <x v="1"/>
    <x v="1"/>
    <x v="1"/>
    <x v="1"/>
    <x v="1"/>
    <x v="1"/>
    <x v="1"/>
    <x v="1"/>
    <x v="1"/>
    <x v="1"/>
    <x v="1"/>
  </r>
  <r>
    <x v="2"/>
    <x v="2"/>
    <x v="2"/>
    <x v="2"/>
    <x v="2"/>
    <x v="2"/>
    <x v="2"/>
    <x v="2"/>
    <x v="2"/>
    <x v="2"/>
    <x v="2"/>
    <x v="2"/>
    <x v="2"/>
    <x v="2"/>
    <x v="2"/>
    <x v="2"/>
    <x v="2"/>
    <x v="2"/>
    <x v="2"/>
    <x v="2"/>
    <x v="2"/>
    <x v="2"/>
    <x v="2"/>
    <x v="2"/>
    <x v="2"/>
    <x v="2"/>
    <x v="2"/>
    <x v="2"/>
    <x v="2"/>
    <x v="2"/>
    <x v="2"/>
    <x v="2"/>
    <x v="2"/>
    <x v="2"/>
    <x v="2"/>
    <x v="2"/>
    <x v="2"/>
    <x v="2"/>
    <x v="2"/>
    <x v="2"/>
    <x v="2"/>
    <x v="2"/>
    <x v="2"/>
    <x v="2"/>
    <x v="2"/>
    <x v="2"/>
    <x v="2"/>
    <x v="2"/>
    <x v="2"/>
    <x v="2"/>
    <x v="2"/>
  </r>
  <r>
    <x v="3"/>
    <x v="3"/>
    <x v="3"/>
    <x v="3"/>
    <x v="3"/>
    <x v="3"/>
    <x v="3"/>
    <x v="3"/>
    <x v="3"/>
    <x v="3"/>
    <x v="3"/>
    <x v="3"/>
    <x v="3"/>
    <x v="3"/>
    <x v="3"/>
    <x v="3"/>
    <x v="3"/>
    <x v="3"/>
    <x v="3"/>
    <x v="3"/>
    <x v="3"/>
    <x v="3"/>
    <x v="3"/>
    <x v="3"/>
    <x v="3"/>
    <x v="3"/>
    <x v="3"/>
    <x v="3"/>
    <x v="3"/>
    <x v="3"/>
    <x v="3"/>
    <x v="3"/>
    <x v="3"/>
    <x v="3"/>
    <x v="3"/>
    <x v="3"/>
    <x v="3"/>
    <x v="3"/>
    <x v="3"/>
    <x v="3"/>
    <x v="3"/>
    <x v="3"/>
    <x v="3"/>
    <x v="3"/>
    <x v="3"/>
    <x v="3"/>
    <x v="3"/>
    <x v="3"/>
    <x v="3"/>
    <x v="3"/>
    <x v="3"/>
  </r>
  <r>
    <x v="4"/>
    <x v="4"/>
    <x v="4"/>
    <x v="4"/>
    <x v="4"/>
    <x v="4"/>
    <x v="4"/>
    <x v="4"/>
    <x v="4"/>
    <x v="4"/>
    <x v="4"/>
    <x v="4"/>
    <x v="4"/>
    <x v="4"/>
    <x v="4"/>
    <x v="4"/>
    <x v="4"/>
    <x v="4"/>
    <x v="4"/>
    <x v="4"/>
    <x v="4"/>
    <x v="4"/>
    <x v="4"/>
    <x v="4"/>
    <x v="4"/>
    <x v="4"/>
    <x v="4"/>
    <x v="4"/>
    <x v="4"/>
    <x v="4"/>
    <x v="4"/>
    <x v="4"/>
    <x v="4"/>
    <x v="4"/>
    <x v="4"/>
    <x v="4"/>
    <x v="4"/>
    <x v="4"/>
    <x v="4"/>
    <x v="4"/>
    <x v="4"/>
    <x v="4"/>
    <x v="4"/>
    <x v="4"/>
    <x v="4"/>
    <x v="4"/>
    <x v="4"/>
    <x v="4"/>
    <x v="4"/>
    <x v="4"/>
    <x v="4"/>
  </r>
  <r>
    <x v="5"/>
    <x v="5"/>
    <x v="5"/>
    <x v="5"/>
    <x v="5"/>
    <x v="5"/>
    <x v="5"/>
    <x v="5"/>
    <x v="5"/>
    <x v="5"/>
    <x v="5"/>
    <x v="5"/>
    <x v="5"/>
    <x v="5"/>
    <x v="5"/>
    <x v="5"/>
    <x v="5"/>
    <x v="5"/>
    <x v="5"/>
    <x v="5"/>
    <x v="5"/>
    <x v="5"/>
    <x v="5"/>
    <x v="5"/>
    <x v="5"/>
    <x v="5"/>
    <x v="5"/>
    <x v="5"/>
    <x v="5"/>
    <x v="5"/>
    <x v="5"/>
    <x v="5"/>
    <x v="5"/>
    <x v="5"/>
    <x v="5"/>
    <x v="5"/>
    <x v="5"/>
    <x v="5"/>
    <x v="5"/>
    <x v="5"/>
    <x v="5"/>
    <x v="5"/>
    <x v="5"/>
    <x v="5"/>
    <x v="5"/>
    <x v="5"/>
    <x v="5"/>
    <x v="5"/>
    <x v="5"/>
    <x v="5"/>
    <x v="5"/>
  </r>
  <r>
    <x v="6"/>
    <x v="6"/>
    <x v="6"/>
    <x v="6"/>
    <x v="6"/>
    <x v="6"/>
    <x v="6"/>
    <x v="6"/>
    <x v="6"/>
    <x v="6"/>
    <x v="6"/>
    <x v="6"/>
    <x v="6"/>
    <x v="6"/>
    <x v="6"/>
    <x v="6"/>
    <x v="6"/>
    <x v="6"/>
    <x v="6"/>
    <x v="6"/>
    <x v="6"/>
    <x v="6"/>
    <x v="6"/>
    <x v="6"/>
    <x v="6"/>
    <x v="6"/>
    <x v="6"/>
    <x v="6"/>
    <x v="6"/>
    <x v="6"/>
    <x v="6"/>
    <x v="6"/>
    <x v="6"/>
    <x v="6"/>
    <x v="6"/>
    <x v="6"/>
    <x v="6"/>
    <x v="6"/>
    <x v="6"/>
    <x v="6"/>
    <x v="6"/>
    <x v="6"/>
    <x v="6"/>
    <x v="6"/>
    <x v="6"/>
    <x v="6"/>
    <x v="6"/>
    <x v="6"/>
    <x v="6"/>
    <x v="6"/>
    <x v="6"/>
  </r>
  <r>
    <x v="7"/>
    <x v="7"/>
    <x v="7"/>
    <x v="7"/>
    <x v="7"/>
    <x v="7"/>
    <x v="7"/>
    <x v="7"/>
    <x v="7"/>
    <x v="7"/>
    <x v="7"/>
    <x v="7"/>
    <x v="7"/>
    <x v="7"/>
    <x v="7"/>
    <x v="7"/>
    <x v="7"/>
    <x v="7"/>
    <x v="7"/>
    <x v="7"/>
    <x v="7"/>
    <x v="7"/>
    <x v="7"/>
    <x v="7"/>
    <x v="7"/>
    <x v="7"/>
    <x v="7"/>
    <x v="7"/>
    <x v="7"/>
    <x v="7"/>
    <x v="7"/>
    <x v="7"/>
    <x v="7"/>
    <x v="7"/>
    <x v="7"/>
    <x v="7"/>
    <x v="7"/>
    <x v="7"/>
    <x v="7"/>
    <x v="7"/>
    <x v="7"/>
    <x v="7"/>
    <x v="7"/>
    <x v="7"/>
    <x v="7"/>
    <x v="7"/>
    <x v="7"/>
    <x v="7"/>
    <x v="7"/>
    <x v="7"/>
    <x v="7"/>
  </r>
  <r>
    <x v="8"/>
    <x v="8"/>
    <x v="8"/>
    <x v="8"/>
    <x v="8"/>
    <x v="8"/>
    <x v="8"/>
    <x v="8"/>
    <x v="8"/>
    <x v="8"/>
    <x v="8"/>
    <x v="8"/>
    <x v="8"/>
    <x v="8"/>
    <x v="8"/>
    <x v="8"/>
    <x v="8"/>
    <x v="8"/>
    <x v="7"/>
    <x v="8"/>
    <x v="8"/>
    <x v="8"/>
    <x v="8"/>
    <x v="8"/>
    <x v="8"/>
    <x v="8"/>
    <x v="8"/>
    <x v="8"/>
    <x v="8"/>
    <x v="8"/>
    <x v="8"/>
    <x v="8"/>
    <x v="8"/>
    <x v="8"/>
    <x v="8"/>
    <x v="8"/>
    <x v="8"/>
    <x v="8"/>
    <x v="8"/>
    <x v="8"/>
    <x v="8"/>
    <x v="8"/>
    <x v="8"/>
    <x v="8"/>
    <x v="8"/>
    <x v="8"/>
    <x v="8"/>
    <x v="8"/>
    <x v="8"/>
    <x v="8"/>
    <x v="8"/>
  </r>
  <r>
    <x v="9"/>
    <x v="9"/>
    <x v="9"/>
    <x v="9"/>
    <x v="9"/>
    <x v="9"/>
    <x v="9"/>
    <x v="9"/>
    <x v="9"/>
    <x v="9"/>
    <x v="9"/>
    <x v="9"/>
    <x v="9"/>
    <x v="9"/>
    <x v="9"/>
    <x v="9"/>
    <x v="9"/>
    <x v="9"/>
    <x v="8"/>
    <x v="9"/>
    <x v="9"/>
    <x v="9"/>
    <x v="9"/>
    <x v="9"/>
    <x v="9"/>
    <x v="9"/>
    <x v="8"/>
    <x v="9"/>
    <x v="9"/>
    <x v="9"/>
    <x v="9"/>
    <x v="9"/>
    <x v="9"/>
    <x v="9"/>
    <x v="9"/>
    <x v="9"/>
    <x v="9"/>
    <x v="9"/>
    <x v="9"/>
    <x v="9"/>
    <x v="9"/>
    <x v="9"/>
    <x v="9"/>
    <x v="9"/>
    <x v="9"/>
    <x v="9"/>
    <x v="9"/>
    <x v="9"/>
    <x v="9"/>
    <x v="9"/>
    <x v="9"/>
  </r>
  <r>
    <x v="10"/>
    <x v="10"/>
    <x v="10"/>
    <x v="10"/>
    <x v="10"/>
    <x v="10"/>
    <x v="10"/>
    <x v="10"/>
    <x v="10"/>
    <x v="10"/>
    <x v="10"/>
    <x v="10"/>
    <x v="10"/>
    <x v="10"/>
    <x v="10"/>
    <x v="10"/>
    <x v="10"/>
    <x v="10"/>
    <x v="9"/>
    <x v="10"/>
    <x v="10"/>
    <x v="10"/>
    <x v="10"/>
    <x v="10"/>
    <x v="10"/>
    <x v="10"/>
    <x v="9"/>
    <x v="10"/>
    <x v="10"/>
    <x v="10"/>
    <x v="10"/>
    <x v="10"/>
    <x v="10"/>
    <x v="10"/>
    <x v="10"/>
    <x v="10"/>
    <x v="10"/>
    <x v="10"/>
    <x v="10"/>
    <x v="10"/>
    <x v="10"/>
    <x v="10"/>
    <x v="10"/>
    <x v="10"/>
    <x v="10"/>
    <x v="10"/>
    <x v="10"/>
    <x v="10"/>
    <x v="10"/>
    <x v="10"/>
    <x v="10"/>
  </r>
  <r>
    <x v="11"/>
    <x v="11"/>
    <x v="11"/>
    <x v="11"/>
    <x v="11"/>
    <x v="11"/>
    <x v="11"/>
    <x v="11"/>
    <x v="11"/>
    <x v="11"/>
    <x v="11"/>
    <x v="11"/>
    <x v="11"/>
    <x v="11"/>
    <x v="11"/>
    <x v="11"/>
    <x v="11"/>
    <x v="11"/>
    <x v="10"/>
    <x v="11"/>
    <x v="11"/>
    <x v="11"/>
    <x v="11"/>
    <x v="11"/>
    <x v="11"/>
    <x v="11"/>
    <x v="10"/>
    <x v="11"/>
    <x v="11"/>
    <x v="11"/>
    <x v="11"/>
    <x v="11"/>
    <x v="11"/>
    <x v="11"/>
    <x v="11"/>
    <x v="11"/>
    <x v="11"/>
    <x v="11"/>
    <x v="11"/>
    <x v="11"/>
    <x v="11"/>
    <x v="11"/>
    <x v="11"/>
    <x v="11"/>
    <x v="11"/>
    <x v="11"/>
    <x v="11"/>
    <x v="11"/>
    <x v="11"/>
    <x v="11"/>
    <x v="11"/>
  </r>
  <r>
    <x v="12"/>
    <x v="12"/>
    <x v="12"/>
    <x v="12"/>
    <x v="12"/>
    <x v="12"/>
    <x v="12"/>
    <x v="12"/>
    <x v="12"/>
    <x v="12"/>
    <x v="12"/>
    <x v="12"/>
    <x v="12"/>
    <x v="12"/>
    <x v="12"/>
    <x v="12"/>
    <x v="12"/>
    <x v="12"/>
    <x v="11"/>
    <x v="12"/>
    <x v="12"/>
    <x v="12"/>
    <x v="12"/>
    <x v="12"/>
    <x v="12"/>
    <x v="12"/>
    <x v="11"/>
    <x v="12"/>
    <x v="12"/>
    <x v="12"/>
    <x v="12"/>
    <x v="12"/>
    <x v="12"/>
    <x v="12"/>
    <x v="12"/>
    <x v="12"/>
    <x v="12"/>
    <x v="12"/>
    <x v="12"/>
    <x v="12"/>
    <x v="12"/>
    <x v="12"/>
    <x v="12"/>
    <x v="12"/>
    <x v="12"/>
    <x v="12"/>
    <x v="12"/>
    <x v="12"/>
    <x v="12"/>
    <x v="12"/>
    <x v="12"/>
  </r>
  <r>
    <x v="13"/>
    <x v="13"/>
    <x v="13"/>
    <x v="13"/>
    <x v="13"/>
    <x v="13"/>
    <x v="13"/>
    <x v="13"/>
    <x v="13"/>
    <x v="13"/>
    <x v="13"/>
    <x v="13"/>
    <x v="13"/>
    <x v="13"/>
    <x v="13"/>
    <x v="13"/>
    <x v="13"/>
    <x v="13"/>
    <x v="11"/>
    <x v="13"/>
    <x v="13"/>
    <x v="13"/>
    <x v="13"/>
    <x v="13"/>
    <x v="13"/>
    <x v="13"/>
    <x v="12"/>
    <x v="13"/>
    <x v="13"/>
    <x v="13"/>
    <x v="13"/>
    <x v="13"/>
    <x v="13"/>
    <x v="13"/>
    <x v="13"/>
    <x v="13"/>
    <x v="13"/>
    <x v="13"/>
    <x v="13"/>
    <x v="13"/>
    <x v="13"/>
    <x v="13"/>
    <x v="13"/>
    <x v="13"/>
    <x v="13"/>
    <x v="13"/>
    <x v="13"/>
    <x v="13"/>
    <x v="13"/>
    <x v="13"/>
    <x v="13"/>
  </r>
  <r>
    <x v="14"/>
    <x v="14"/>
    <x v="14"/>
    <x v="14"/>
    <x v="14"/>
    <x v="14"/>
    <x v="14"/>
    <x v="14"/>
    <x v="14"/>
    <x v="14"/>
    <x v="14"/>
    <x v="14"/>
    <x v="14"/>
    <x v="14"/>
    <x v="14"/>
    <x v="14"/>
    <x v="14"/>
    <x v="14"/>
    <x v="12"/>
    <x v="14"/>
    <x v="14"/>
    <x v="14"/>
    <x v="14"/>
    <x v="14"/>
    <x v="14"/>
    <x v="14"/>
    <x v="13"/>
    <x v="14"/>
    <x v="14"/>
    <x v="14"/>
    <x v="14"/>
    <x v="14"/>
    <x v="14"/>
    <x v="14"/>
    <x v="14"/>
    <x v="14"/>
    <x v="14"/>
    <x v="14"/>
    <x v="14"/>
    <x v="14"/>
    <x v="14"/>
    <x v="14"/>
    <x v="14"/>
    <x v="14"/>
    <x v="14"/>
    <x v="14"/>
    <x v="14"/>
    <x v="14"/>
    <x v="14"/>
    <x v="14"/>
    <x v="14"/>
  </r>
  <r>
    <x v="15"/>
    <x v="15"/>
    <x v="15"/>
    <x v="15"/>
    <x v="15"/>
    <x v="15"/>
    <x v="15"/>
    <x v="15"/>
    <x v="15"/>
    <x v="15"/>
    <x v="15"/>
    <x v="15"/>
    <x v="15"/>
    <x v="15"/>
    <x v="15"/>
    <x v="15"/>
    <x v="15"/>
    <x v="15"/>
    <x v="13"/>
    <x v="15"/>
    <x v="15"/>
    <x v="15"/>
    <x v="15"/>
    <x v="15"/>
    <x v="15"/>
    <x v="15"/>
    <x v="14"/>
    <x v="15"/>
    <x v="15"/>
    <x v="15"/>
    <x v="15"/>
    <x v="15"/>
    <x v="15"/>
    <x v="15"/>
    <x v="15"/>
    <x v="15"/>
    <x v="15"/>
    <x v="15"/>
    <x v="15"/>
    <x v="15"/>
    <x v="15"/>
    <x v="15"/>
    <x v="15"/>
    <x v="15"/>
    <x v="15"/>
    <x v="15"/>
    <x v="15"/>
    <x v="15"/>
    <x v="15"/>
    <x v="15"/>
    <x v="15"/>
  </r>
  <r>
    <x v="16"/>
    <x v="16"/>
    <x v="16"/>
    <x v="16"/>
    <x v="16"/>
    <x v="16"/>
    <x v="16"/>
    <x v="16"/>
    <x v="16"/>
    <x v="16"/>
    <x v="16"/>
    <x v="16"/>
    <x v="16"/>
    <x v="16"/>
    <x v="16"/>
    <x v="16"/>
    <x v="16"/>
    <x v="16"/>
    <x v="14"/>
    <x v="16"/>
    <x v="16"/>
    <x v="16"/>
    <x v="16"/>
    <x v="16"/>
    <x v="16"/>
    <x v="16"/>
    <x v="15"/>
    <x v="16"/>
    <x v="16"/>
    <x v="16"/>
    <x v="16"/>
    <x v="16"/>
    <x v="16"/>
    <x v="16"/>
    <x v="16"/>
    <x v="16"/>
    <x v="16"/>
    <x v="16"/>
    <x v="16"/>
    <x v="16"/>
    <x v="16"/>
    <x v="16"/>
    <x v="16"/>
    <x v="16"/>
    <x v="16"/>
    <x v="16"/>
    <x v="16"/>
    <x v="16"/>
    <x v="16"/>
    <x v="16"/>
    <x v="16"/>
  </r>
  <r>
    <x v="17"/>
    <x v="17"/>
    <x v="17"/>
    <x v="17"/>
    <x v="17"/>
    <x v="17"/>
    <x v="17"/>
    <x v="17"/>
    <x v="17"/>
    <x v="17"/>
    <x v="17"/>
    <x v="17"/>
    <x v="17"/>
    <x v="17"/>
    <x v="17"/>
    <x v="17"/>
    <x v="17"/>
    <x v="17"/>
    <x v="15"/>
    <x v="17"/>
    <x v="17"/>
    <x v="17"/>
    <x v="17"/>
    <x v="17"/>
    <x v="17"/>
    <x v="17"/>
    <x v="16"/>
    <x v="17"/>
    <x v="17"/>
    <x v="17"/>
    <x v="17"/>
    <x v="17"/>
    <x v="17"/>
    <x v="17"/>
    <x v="17"/>
    <x v="17"/>
    <x v="17"/>
    <x v="17"/>
    <x v="17"/>
    <x v="17"/>
    <x v="17"/>
    <x v="17"/>
    <x v="17"/>
    <x v="17"/>
    <x v="17"/>
    <x v="17"/>
    <x v="17"/>
    <x v="17"/>
    <x v="17"/>
    <x v="17"/>
    <x v="17"/>
  </r>
  <r>
    <x v="18"/>
    <x v="18"/>
    <x v="18"/>
    <x v="18"/>
    <x v="18"/>
    <x v="18"/>
    <x v="18"/>
    <x v="18"/>
    <x v="18"/>
    <x v="18"/>
    <x v="18"/>
    <x v="18"/>
    <x v="18"/>
    <x v="18"/>
    <x v="18"/>
    <x v="18"/>
    <x v="18"/>
    <x v="18"/>
    <x v="16"/>
    <x v="18"/>
    <x v="18"/>
    <x v="18"/>
    <x v="18"/>
    <x v="18"/>
    <x v="18"/>
    <x v="18"/>
    <x v="17"/>
    <x v="18"/>
    <x v="18"/>
    <x v="18"/>
    <x v="18"/>
    <x v="18"/>
    <x v="18"/>
    <x v="18"/>
    <x v="18"/>
    <x v="18"/>
    <x v="18"/>
    <x v="18"/>
    <x v="18"/>
    <x v="18"/>
    <x v="18"/>
    <x v="18"/>
    <x v="18"/>
    <x v="18"/>
    <x v="18"/>
    <x v="18"/>
    <x v="18"/>
    <x v="18"/>
    <x v="18"/>
    <x v="18"/>
    <x v="18"/>
  </r>
  <r>
    <x v="19"/>
    <x v="19"/>
    <x v="19"/>
    <x v="19"/>
    <x v="19"/>
    <x v="19"/>
    <x v="19"/>
    <x v="19"/>
    <x v="19"/>
    <x v="19"/>
    <x v="19"/>
    <x v="19"/>
    <x v="19"/>
    <x v="19"/>
    <x v="19"/>
    <x v="19"/>
    <x v="19"/>
    <x v="19"/>
    <x v="17"/>
    <x v="19"/>
    <x v="19"/>
    <x v="19"/>
    <x v="19"/>
    <x v="19"/>
    <x v="19"/>
    <x v="19"/>
    <x v="18"/>
    <x v="19"/>
    <x v="19"/>
    <x v="19"/>
    <x v="19"/>
    <x v="19"/>
    <x v="19"/>
    <x v="19"/>
    <x v="19"/>
    <x v="19"/>
    <x v="19"/>
    <x v="19"/>
    <x v="19"/>
    <x v="19"/>
    <x v="19"/>
    <x v="19"/>
    <x v="19"/>
    <x v="19"/>
    <x v="19"/>
    <x v="19"/>
    <x v="19"/>
    <x v="19"/>
    <x v="19"/>
    <x v="19"/>
    <x v="19"/>
  </r>
  <r>
    <x v="20"/>
    <x v="20"/>
    <x v="20"/>
    <x v="20"/>
    <x v="20"/>
    <x v="20"/>
    <x v="20"/>
    <x v="20"/>
    <x v="20"/>
    <x v="20"/>
    <x v="20"/>
    <x v="20"/>
    <x v="20"/>
    <x v="20"/>
    <x v="20"/>
    <x v="20"/>
    <x v="20"/>
    <x v="20"/>
    <x v="18"/>
    <x v="20"/>
    <x v="20"/>
    <x v="20"/>
    <x v="20"/>
    <x v="20"/>
    <x v="20"/>
    <x v="20"/>
    <x v="19"/>
    <x v="20"/>
    <x v="20"/>
    <x v="20"/>
    <x v="20"/>
    <x v="20"/>
    <x v="20"/>
    <x v="20"/>
    <x v="20"/>
    <x v="20"/>
    <x v="20"/>
    <x v="20"/>
    <x v="20"/>
    <x v="20"/>
    <x v="20"/>
    <x v="20"/>
    <x v="20"/>
    <x v="20"/>
    <x v="20"/>
    <x v="20"/>
    <x v="20"/>
    <x v="20"/>
    <x v="20"/>
    <x v="20"/>
    <x v="20"/>
  </r>
  <r>
    <x v="21"/>
    <x v="21"/>
    <x v="21"/>
    <x v="21"/>
    <x v="21"/>
    <x v="21"/>
    <x v="21"/>
    <x v="21"/>
    <x v="21"/>
    <x v="21"/>
    <x v="21"/>
    <x v="21"/>
    <x v="21"/>
    <x v="21"/>
    <x v="21"/>
    <x v="21"/>
    <x v="21"/>
    <x v="21"/>
    <x v="19"/>
    <x v="21"/>
    <x v="21"/>
    <x v="21"/>
    <x v="21"/>
    <x v="21"/>
    <x v="21"/>
    <x v="21"/>
    <x v="20"/>
    <x v="21"/>
    <x v="21"/>
    <x v="21"/>
    <x v="21"/>
    <x v="21"/>
    <x v="21"/>
    <x v="21"/>
    <x v="21"/>
    <x v="21"/>
    <x v="21"/>
    <x v="21"/>
    <x v="21"/>
    <x v="21"/>
    <x v="21"/>
    <x v="21"/>
    <x v="21"/>
    <x v="21"/>
    <x v="21"/>
    <x v="21"/>
    <x v="21"/>
    <x v="21"/>
    <x v="21"/>
    <x v="21"/>
    <x v="21"/>
  </r>
  <r>
    <x v="22"/>
    <x v="22"/>
    <x v="22"/>
    <x v="22"/>
    <x v="22"/>
    <x v="22"/>
    <x v="22"/>
    <x v="22"/>
    <x v="22"/>
    <x v="22"/>
    <x v="22"/>
    <x v="22"/>
    <x v="22"/>
    <x v="22"/>
    <x v="22"/>
    <x v="22"/>
    <x v="22"/>
    <x v="22"/>
    <x v="20"/>
    <x v="22"/>
    <x v="22"/>
    <x v="22"/>
    <x v="22"/>
    <x v="22"/>
    <x v="22"/>
    <x v="22"/>
    <x v="21"/>
    <x v="22"/>
    <x v="22"/>
    <x v="22"/>
    <x v="22"/>
    <x v="22"/>
    <x v="22"/>
    <x v="22"/>
    <x v="22"/>
    <x v="22"/>
    <x v="22"/>
    <x v="22"/>
    <x v="22"/>
    <x v="22"/>
    <x v="22"/>
    <x v="22"/>
    <x v="22"/>
    <x v="22"/>
    <x v="22"/>
    <x v="22"/>
    <x v="22"/>
    <x v="22"/>
    <x v="22"/>
    <x v="22"/>
    <x v="22"/>
  </r>
  <r>
    <x v="23"/>
    <x v="23"/>
    <x v="23"/>
    <x v="23"/>
    <x v="23"/>
    <x v="23"/>
    <x v="23"/>
    <x v="23"/>
    <x v="23"/>
    <x v="23"/>
    <x v="23"/>
    <x v="23"/>
    <x v="23"/>
    <x v="23"/>
    <x v="23"/>
    <x v="23"/>
    <x v="23"/>
    <x v="23"/>
    <x v="21"/>
    <x v="23"/>
    <x v="23"/>
    <x v="23"/>
    <x v="23"/>
    <x v="23"/>
    <x v="23"/>
    <x v="23"/>
    <x v="22"/>
    <x v="23"/>
    <x v="23"/>
    <x v="23"/>
    <x v="22"/>
    <x v="23"/>
    <x v="23"/>
    <x v="23"/>
    <x v="23"/>
    <x v="23"/>
    <x v="23"/>
    <x v="23"/>
    <x v="23"/>
    <x v="23"/>
    <x v="23"/>
    <x v="23"/>
    <x v="23"/>
    <x v="23"/>
    <x v="23"/>
    <x v="23"/>
    <x v="23"/>
    <x v="23"/>
    <x v="23"/>
    <x v="23"/>
    <x v="23"/>
  </r>
  <r>
    <x v="24"/>
    <x v="24"/>
    <x v="24"/>
    <x v="24"/>
    <x v="24"/>
    <x v="24"/>
    <x v="24"/>
    <x v="24"/>
    <x v="24"/>
    <x v="24"/>
    <x v="24"/>
    <x v="24"/>
    <x v="24"/>
    <x v="24"/>
    <x v="24"/>
    <x v="24"/>
    <x v="24"/>
    <x v="24"/>
    <x v="22"/>
    <x v="24"/>
    <x v="24"/>
    <x v="24"/>
    <x v="24"/>
    <x v="24"/>
    <x v="24"/>
    <x v="24"/>
    <x v="23"/>
    <x v="24"/>
    <x v="24"/>
    <x v="24"/>
    <x v="23"/>
    <x v="24"/>
    <x v="24"/>
    <x v="24"/>
    <x v="24"/>
    <x v="24"/>
    <x v="24"/>
    <x v="24"/>
    <x v="24"/>
    <x v="24"/>
    <x v="24"/>
    <x v="24"/>
    <x v="24"/>
    <x v="24"/>
    <x v="24"/>
    <x v="24"/>
    <x v="24"/>
    <x v="24"/>
    <x v="24"/>
    <x v="24"/>
    <x v="24"/>
  </r>
  <r>
    <x v="25"/>
    <x v="25"/>
    <x v="25"/>
    <x v="25"/>
    <x v="25"/>
    <x v="25"/>
    <x v="25"/>
    <x v="25"/>
    <x v="25"/>
    <x v="25"/>
    <x v="25"/>
    <x v="25"/>
    <x v="25"/>
    <x v="25"/>
    <x v="25"/>
    <x v="25"/>
    <x v="25"/>
    <x v="25"/>
    <x v="23"/>
    <x v="25"/>
    <x v="25"/>
    <x v="25"/>
    <x v="25"/>
    <x v="25"/>
    <x v="25"/>
    <x v="25"/>
    <x v="24"/>
    <x v="25"/>
    <x v="25"/>
    <x v="25"/>
    <x v="24"/>
    <x v="25"/>
    <x v="25"/>
    <x v="25"/>
    <x v="25"/>
    <x v="25"/>
    <x v="25"/>
    <x v="25"/>
    <x v="25"/>
    <x v="25"/>
    <x v="25"/>
    <x v="25"/>
    <x v="25"/>
    <x v="25"/>
    <x v="25"/>
    <x v="25"/>
    <x v="25"/>
    <x v="25"/>
    <x v="25"/>
    <x v="25"/>
    <x v="25"/>
  </r>
  <r>
    <x v="26"/>
    <x v="26"/>
    <x v="26"/>
    <x v="26"/>
    <x v="26"/>
    <x v="26"/>
    <x v="26"/>
    <x v="26"/>
    <x v="26"/>
    <x v="26"/>
    <x v="26"/>
    <x v="26"/>
    <x v="26"/>
    <x v="26"/>
    <x v="26"/>
    <x v="25"/>
    <x v="26"/>
    <x v="26"/>
    <x v="24"/>
    <x v="26"/>
    <x v="26"/>
    <x v="26"/>
    <x v="26"/>
    <x v="26"/>
    <x v="26"/>
    <x v="26"/>
    <x v="25"/>
    <x v="26"/>
    <x v="26"/>
    <x v="26"/>
    <x v="25"/>
    <x v="26"/>
    <x v="26"/>
    <x v="26"/>
    <x v="26"/>
    <x v="26"/>
    <x v="26"/>
    <x v="26"/>
    <x v="26"/>
    <x v="26"/>
    <x v="26"/>
    <x v="26"/>
    <x v="26"/>
    <x v="26"/>
    <x v="26"/>
    <x v="26"/>
    <x v="26"/>
    <x v="26"/>
    <x v="26"/>
    <x v="26"/>
    <x v="26"/>
  </r>
  <r>
    <x v="27"/>
    <x v="27"/>
    <x v="27"/>
    <x v="27"/>
    <x v="27"/>
    <x v="27"/>
    <x v="27"/>
    <x v="27"/>
    <x v="27"/>
    <x v="27"/>
    <x v="27"/>
    <x v="27"/>
    <x v="27"/>
    <x v="27"/>
    <x v="27"/>
    <x v="26"/>
    <x v="27"/>
    <x v="27"/>
    <x v="25"/>
    <x v="27"/>
    <x v="27"/>
    <x v="27"/>
    <x v="27"/>
    <x v="27"/>
    <x v="27"/>
    <x v="27"/>
    <x v="26"/>
    <x v="27"/>
    <x v="27"/>
    <x v="27"/>
    <x v="26"/>
    <x v="27"/>
    <x v="27"/>
    <x v="27"/>
    <x v="27"/>
    <x v="27"/>
    <x v="26"/>
    <x v="27"/>
    <x v="26"/>
    <x v="27"/>
    <x v="27"/>
    <x v="27"/>
    <x v="27"/>
    <x v="27"/>
    <x v="27"/>
    <x v="27"/>
    <x v="27"/>
    <x v="27"/>
    <x v="27"/>
    <x v="27"/>
    <x v="27"/>
  </r>
  <r>
    <x v="28"/>
    <x v="28"/>
    <x v="28"/>
    <x v="28"/>
    <x v="28"/>
    <x v="28"/>
    <x v="28"/>
    <x v="28"/>
    <x v="28"/>
    <x v="28"/>
    <x v="28"/>
    <x v="28"/>
    <x v="28"/>
    <x v="28"/>
    <x v="28"/>
    <x v="27"/>
    <x v="28"/>
    <x v="28"/>
    <x v="26"/>
    <x v="28"/>
    <x v="28"/>
    <x v="28"/>
    <x v="28"/>
    <x v="28"/>
    <x v="28"/>
    <x v="28"/>
    <x v="27"/>
    <x v="28"/>
    <x v="28"/>
    <x v="28"/>
    <x v="27"/>
    <x v="28"/>
    <x v="28"/>
    <x v="28"/>
    <x v="28"/>
    <x v="28"/>
    <x v="27"/>
    <x v="28"/>
    <x v="27"/>
    <x v="28"/>
    <x v="27"/>
    <x v="28"/>
    <x v="28"/>
    <x v="28"/>
    <x v="28"/>
    <x v="28"/>
    <x v="28"/>
    <x v="28"/>
    <x v="28"/>
    <x v="28"/>
    <x v="28"/>
  </r>
  <r>
    <x v="29"/>
    <x v="29"/>
    <x v="29"/>
    <x v="29"/>
    <x v="29"/>
    <x v="29"/>
    <x v="29"/>
    <x v="29"/>
    <x v="29"/>
    <x v="29"/>
    <x v="29"/>
    <x v="29"/>
    <x v="29"/>
    <x v="29"/>
    <x v="29"/>
    <x v="28"/>
    <x v="29"/>
    <x v="29"/>
    <x v="27"/>
    <x v="29"/>
    <x v="29"/>
    <x v="29"/>
    <x v="29"/>
    <x v="29"/>
    <x v="29"/>
    <x v="29"/>
    <x v="28"/>
    <x v="29"/>
    <x v="29"/>
    <x v="29"/>
    <x v="28"/>
    <x v="29"/>
    <x v="29"/>
    <x v="29"/>
    <x v="29"/>
    <x v="29"/>
    <x v="28"/>
    <x v="29"/>
    <x v="28"/>
    <x v="29"/>
    <x v="28"/>
    <x v="29"/>
    <x v="29"/>
    <x v="29"/>
    <x v="29"/>
    <x v="29"/>
    <x v="29"/>
    <x v="29"/>
    <x v="29"/>
    <x v="29"/>
    <x v="29"/>
  </r>
  <r>
    <x v="30"/>
    <x v="30"/>
    <x v="30"/>
    <x v="30"/>
    <x v="30"/>
    <x v="30"/>
    <x v="30"/>
    <x v="30"/>
    <x v="30"/>
    <x v="30"/>
    <x v="30"/>
    <x v="30"/>
    <x v="30"/>
    <x v="30"/>
    <x v="30"/>
    <x v="29"/>
    <x v="30"/>
    <x v="30"/>
    <x v="28"/>
    <x v="30"/>
    <x v="30"/>
    <x v="30"/>
    <x v="30"/>
    <x v="30"/>
    <x v="30"/>
    <x v="30"/>
    <x v="29"/>
    <x v="30"/>
    <x v="30"/>
    <x v="30"/>
    <x v="29"/>
    <x v="30"/>
    <x v="30"/>
    <x v="30"/>
    <x v="30"/>
    <x v="30"/>
    <x v="29"/>
    <x v="30"/>
    <x v="29"/>
    <x v="30"/>
    <x v="29"/>
    <x v="30"/>
    <x v="30"/>
    <x v="30"/>
    <x v="30"/>
    <x v="30"/>
    <x v="30"/>
    <x v="30"/>
    <x v="30"/>
    <x v="30"/>
    <x v="30"/>
  </r>
  <r>
    <x v="31"/>
    <x v="31"/>
    <x v="31"/>
    <x v="31"/>
    <x v="31"/>
    <x v="31"/>
    <x v="31"/>
    <x v="31"/>
    <x v="31"/>
    <x v="31"/>
    <x v="31"/>
    <x v="31"/>
    <x v="31"/>
    <x v="31"/>
    <x v="31"/>
    <x v="30"/>
    <x v="31"/>
    <x v="31"/>
    <x v="29"/>
    <x v="31"/>
    <x v="31"/>
    <x v="31"/>
    <x v="31"/>
    <x v="31"/>
    <x v="31"/>
    <x v="31"/>
    <x v="30"/>
    <x v="31"/>
    <x v="31"/>
    <x v="31"/>
    <x v="30"/>
    <x v="31"/>
    <x v="31"/>
    <x v="31"/>
    <x v="31"/>
    <x v="31"/>
    <x v="30"/>
    <x v="31"/>
    <x v="30"/>
    <x v="31"/>
    <x v="30"/>
    <x v="31"/>
    <x v="31"/>
    <x v="31"/>
    <x v="31"/>
    <x v="31"/>
    <x v="31"/>
    <x v="31"/>
    <x v="31"/>
    <x v="31"/>
    <x v="31"/>
  </r>
  <r>
    <x v="32"/>
    <x v="32"/>
    <x v="32"/>
    <x v="32"/>
    <x v="32"/>
    <x v="32"/>
    <x v="32"/>
    <x v="32"/>
    <x v="32"/>
    <x v="32"/>
    <x v="32"/>
    <x v="32"/>
    <x v="32"/>
    <x v="32"/>
    <x v="32"/>
    <x v="31"/>
    <x v="32"/>
    <x v="32"/>
    <x v="30"/>
    <x v="32"/>
    <x v="32"/>
    <x v="32"/>
    <x v="32"/>
    <x v="32"/>
    <x v="32"/>
    <x v="32"/>
    <x v="31"/>
    <x v="32"/>
    <x v="32"/>
    <x v="32"/>
    <x v="31"/>
    <x v="32"/>
    <x v="32"/>
    <x v="32"/>
    <x v="32"/>
    <x v="32"/>
    <x v="31"/>
    <x v="32"/>
    <x v="31"/>
    <x v="32"/>
    <x v="31"/>
    <x v="32"/>
    <x v="32"/>
    <x v="32"/>
    <x v="32"/>
    <x v="32"/>
    <x v="32"/>
    <x v="32"/>
    <x v="32"/>
    <x v="32"/>
    <x v="32"/>
  </r>
  <r>
    <x v="33"/>
    <x v="33"/>
    <x v="33"/>
    <x v="33"/>
    <x v="33"/>
    <x v="33"/>
    <x v="33"/>
    <x v="33"/>
    <x v="33"/>
    <x v="33"/>
    <x v="33"/>
    <x v="33"/>
    <x v="33"/>
    <x v="33"/>
    <x v="33"/>
    <x v="32"/>
    <x v="33"/>
    <x v="33"/>
    <x v="31"/>
    <x v="33"/>
    <x v="33"/>
    <x v="33"/>
    <x v="33"/>
    <x v="33"/>
    <x v="33"/>
    <x v="33"/>
    <x v="32"/>
    <x v="33"/>
    <x v="33"/>
    <x v="33"/>
    <x v="32"/>
    <x v="33"/>
    <x v="33"/>
    <x v="33"/>
    <x v="33"/>
    <x v="33"/>
    <x v="32"/>
    <x v="33"/>
    <x v="32"/>
    <x v="33"/>
    <x v="32"/>
    <x v="33"/>
    <x v="33"/>
    <x v="33"/>
    <x v="33"/>
    <x v="33"/>
    <x v="33"/>
    <x v="33"/>
    <x v="33"/>
    <x v="33"/>
    <x v="33"/>
  </r>
  <r>
    <x v="34"/>
    <x v="34"/>
    <x v="34"/>
    <x v="34"/>
    <x v="34"/>
    <x v="34"/>
    <x v="34"/>
    <x v="34"/>
    <x v="34"/>
    <x v="34"/>
    <x v="34"/>
    <x v="34"/>
    <x v="34"/>
    <x v="34"/>
    <x v="34"/>
    <x v="33"/>
    <x v="34"/>
    <x v="34"/>
    <x v="31"/>
    <x v="34"/>
    <x v="34"/>
    <x v="34"/>
    <x v="34"/>
    <x v="34"/>
    <x v="34"/>
    <x v="34"/>
    <x v="33"/>
    <x v="34"/>
    <x v="34"/>
    <x v="34"/>
    <x v="33"/>
    <x v="34"/>
    <x v="34"/>
    <x v="34"/>
    <x v="34"/>
    <x v="34"/>
    <x v="33"/>
    <x v="34"/>
    <x v="33"/>
    <x v="34"/>
    <x v="33"/>
    <x v="34"/>
    <x v="34"/>
    <x v="34"/>
    <x v="34"/>
    <x v="34"/>
    <x v="34"/>
    <x v="34"/>
    <x v="34"/>
    <x v="34"/>
    <x v="34"/>
  </r>
  <r>
    <x v="35"/>
    <x v="35"/>
    <x v="35"/>
    <x v="35"/>
    <x v="35"/>
    <x v="35"/>
    <x v="35"/>
    <x v="35"/>
    <x v="35"/>
    <x v="35"/>
    <x v="35"/>
    <x v="35"/>
    <x v="35"/>
    <x v="35"/>
    <x v="35"/>
    <x v="34"/>
    <x v="35"/>
    <x v="35"/>
    <x v="32"/>
    <x v="35"/>
    <x v="35"/>
    <x v="35"/>
    <x v="35"/>
    <x v="35"/>
    <x v="35"/>
    <x v="35"/>
    <x v="34"/>
    <x v="35"/>
    <x v="35"/>
    <x v="35"/>
    <x v="34"/>
    <x v="35"/>
    <x v="35"/>
    <x v="35"/>
    <x v="35"/>
    <x v="35"/>
    <x v="34"/>
    <x v="35"/>
    <x v="34"/>
    <x v="35"/>
    <x v="34"/>
    <x v="35"/>
    <x v="35"/>
    <x v="35"/>
    <x v="35"/>
    <x v="35"/>
    <x v="35"/>
    <x v="35"/>
    <x v="35"/>
    <x v="35"/>
    <x v="35"/>
  </r>
  <r>
    <x v="36"/>
    <x v="36"/>
    <x v="36"/>
    <x v="36"/>
    <x v="36"/>
    <x v="36"/>
    <x v="36"/>
    <x v="36"/>
    <x v="36"/>
    <x v="36"/>
    <x v="36"/>
    <x v="36"/>
    <x v="36"/>
    <x v="36"/>
    <x v="36"/>
    <x v="35"/>
    <x v="36"/>
    <x v="36"/>
    <x v="33"/>
    <x v="36"/>
    <x v="36"/>
    <x v="36"/>
    <x v="36"/>
    <x v="36"/>
    <x v="36"/>
    <x v="36"/>
    <x v="35"/>
    <x v="36"/>
    <x v="36"/>
    <x v="36"/>
    <x v="35"/>
    <x v="36"/>
    <x v="36"/>
    <x v="36"/>
    <x v="36"/>
    <x v="36"/>
    <x v="35"/>
    <x v="36"/>
    <x v="35"/>
    <x v="36"/>
    <x v="35"/>
    <x v="36"/>
    <x v="36"/>
    <x v="36"/>
    <x v="36"/>
    <x v="36"/>
    <x v="36"/>
    <x v="36"/>
    <x v="36"/>
    <x v="36"/>
    <x v="36"/>
  </r>
  <r>
    <x v="37"/>
    <x v="37"/>
    <x v="37"/>
    <x v="37"/>
    <x v="37"/>
    <x v="37"/>
    <x v="37"/>
    <x v="37"/>
    <x v="37"/>
    <x v="37"/>
    <x v="37"/>
    <x v="37"/>
    <x v="37"/>
    <x v="37"/>
    <x v="37"/>
    <x v="36"/>
    <x v="37"/>
    <x v="37"/>
    <x v="34"/>
    <x v="37"/>
    <x v="37"/>
    <x v="37"/>
    <x v="37"/>
    <x v="37"/>
    <x v="37"/>
    <x v="37"/>
    <x v="36"/>
    <x v="37"/>
    <x v="37"/>
    <x v="37"/>
    <x v="36"/>
    <x v="37"/>
    <x v="37"/>
    <x v="37"/>
    <x v="37"/>
    <x v="37"/>
    <x v="36"/>
    <x v="37"/>
    <x v="36"/>
    <x v="37"/>
    <x v="36"/>
    <x v="37"/>
    <x v="37"/>
    <x v="37"/>
    <x v="37"/>
    <x v="37"/>
    <x v="37"/>
    <x v="37"/>
    <x v="37"/>
    <x v="37"/>
    <x v="37"/>
  </r>
  <r>
    <x v="38"/>
    <x v="38"/>
    <x v="38"/>
    <x v="38"/>
    <x v="38"/>
    <x v="38"/>
    <x v="38"/>
    <x v="38"/>
    <x v="38"/>
    <x v="38"/>
    <x v="38"/>
    <x v="38"/>
    <x v="38"/>
    <x v="38"/>
    <x v="38"/>
    <x v="37"/>
    <x v="38"/>
    <x v="38"/>
    <x v="35"/>
    <x v="38"/>
    <x v="38"/>
    <x v="38"/>
    <x v="38"/>
    <x v="38"/>
    <x v="38"/>
    <x v="38"/>
    <x v="37"/>
    <x v="38"/>
    <x v="38"/>
    <x v="38"/>
    <x v="37"/>
    <x v="38"/>
    <x v="38"/>
    <x v="38"/>
    <x v="38"/>
    <x v="38"/>
    <x v="37"/>
    <x v="38"/>
    <x v="37"/>
    <x v="38"/>
    <x v="37"/>
    <x v="38"/>
    <x v="38"/>
    <x v="38"/>
    <x v="38"/>
    <x v="38"/>
    <x v="38"/>
    <x v="38"/>
    <x v="38"/>
    <x v="38"/>
    <x v="38"/>
  </r>
  <r>
    <x v="39"/>
    <x v="39"/>
    <x v="39"/>
    <x v="39"/>
    <x v="39"/>
    <x v="39"/>
    <x v="39"/>
    <x v="39"/>
    <x v="39"/>
    <x v="39"/>
    <x v="39"/>
    <x v="39"/>
    <x v="39"/>
    <x v="39"/>
    <x v="39"/>
    <x v="38"/>
    <x v="39"/>
    <x v="39"/>
    <x v="36"/>
    <x v="39"/>
    <x v="39"/>
    <x v="39"/>
    <x v="39"/>
    <x v="39"/>
    <x v="39"/>
    <x v="39"/>
    <x v="38"/>
    <x v="39"/>
    <x v="39"/>
    <x v="39"/>
    <x v="38"/>
    <x v="39"/>
    <x v="39"/>
    <x v="39"/>
    <x v="39"/>
    <x v="39"/>
    <x v="38"/>
    <x v="39"/>
    <x v="38"/>
    <x v="39"/>
    <x v="38"/>
    <x v="39"/>
    <x v="39"/>
    <x v="39"/>
    <x v="39"/>
    <x v="39"/>
    <x v="39"/>
    <x v="39"/>
    <x v="39"/>
    <x v="39"/>
    <x v="39"/>
  </r>
  <r>
    <x v="40"/>
    <x v="40"/>
    <x v="40"/>
    <x v="40"/>
    <x v="40"/>
    <x v="40"/>
    <x v="40"/>
    <x v="40"/>
    <x v="40"/>
    <x v="40"/>
    <x v="40"/>
    <x v="40"/>
    <x v="40"/>
    <x v="40"/>
    <x v="40"/>
    <x v="39"/>
    <x v="40"/>
    <x v="40"/>
    <x v="37"/>
    <x v="40"/>
    <x v="40"/>
    <x v="40"/>
    <x v="40"/>
    <x v="40"/>
    <x v="40"/>
    <x v="40"/>
    <x v="39"/>
    <x v="40"/>
    <x v="40"/>
    <x v="40"/>
    <x v="39"/>
    <x v="40"/>
    <x v="40"/>
    <x v="40"/>
    <x v="40"/>
    <x v="40"/>
    <x v="39"/>
    <x v="40"/>
    <x v="39"/>
    <x v="40"/>
    <x v="39"/>
    <x v="40"/>
    <x v="40"/>
    <x v="40"/>
    <x v="40"/>
    <x v="40"/>
    <x v="40"/>
    <x v="40"/>
    <x v="40"/>
    <x v="40"/>
    <x v="40"/>
  </r>
  <r>
    <x v="41"/>
    <x v="41"/>
    <x v="41"/>
    <x v="41"/>
    <x v="41"/>
    <x v="41"/>
    <x v="41"/>
    <x v="41"/>
    <x v="41"/>
    <x v="41"/>
    <x v="41"/>
    <x v="41"/>
    <x v="41"/>
    <x v="41"/>
    <x v="41"/>
    <x v="40"/>
    <x v="41"/>
    <x v="41"/>
    <x v="38"/>
    <x v="41"/>
    <x v="41"/>
    <x v="41"/>
    <x v="41"/>
    <x v="41"/>
    <x v="41"/>
    <x v="41"/>
    <x v="40"/>
    <x v="41"/>
    <x v="41"/>
    <x v="41"/>
    <x v="40"/>
    <x v="41"/>
    <x v="41"/>
    <x v="41"/>
    <x v="41"/>
    <x v="41"/>
    <x v="40"/>
    <x v="41"/>
    <x v="40"/>
    <x v="41"/>
    <x v="40"/>
    <x v="41"/>
    <x v="41"/>
    <x v="41"/>
    <x v="41"/>
    <x v="41"/>
    <x v="41"/>
    <x v="41"/>
    <x v="41"/>
    <x v="41"/>
    <x v="41"/>
  </r>
  <r>
    <x v="42"/>
    <x v="42"/>
    <x v="42"/>
    <x v="42"/>
    <x v="42"/>
    <x v="42"/>
    <x v="42"/>
    <x v="42"/>
    <x v="42"/>
    <x v="42"/>
    <x v="42"/>
    <x v="42"/>
    <x v="42"/>
    <x v="42"/>
    <x v="42"/>
    <x v="41"/>
    <x v="42"/>
    <x v="42"/>
    <x v="39"/>
    <x v="42"/>
    <x v="42"/>
    <x v="42"/>
    <x v="42"/>
    <x v="42"/>
    <x v="42"/>
    <x v="42"/>
    <x v="41"/>
    <x v="42"/>
    <x v="42"/>
    <x v="42"/>
    <x v="41"/>
    <x v="42"/>
    <x v="42"/>
    <x v="42"/>
    <x v="42"/>
    <x v="42"/>
    <x v="41"/>
    <x v="42"/>
    <x v="41"/>
    <x v="42"/>
    <x v="41"/>
    <x v="42"/>
    <x v="42"/>
    <x v="42"/>
    <x v="42"/>
    <x v="42"/>
    <x v="42"/>
    <x v="42"/>
    <x v="42"/>
    <x v="42"/>
    <x v="42"/>
  </r>
  <r>
    <x v="43"/>
    <x v="43"/>
    <x v="43"/>
    <x v="43"/>
    <x v="43"/>
    <x v="43"/>
    <x v="43"/>
    <x v="43"/>
    <x v="43"/>
    <x v="43"/>
    <x v="43"/>
    <x v="43"/>
    <x v="43"/>
    <x v="43"/>
    <x v="43"/>
    <x v="42"/>
    <x v="43"/>
    <x v="43"/>
    <x v="40"/>
    <x v="43"/>
    <x v="43"/>
    <x v="43"/>
    <x v="43"/>
    <x v="43"/>
    <x v="43"/>
    <x v="43"/>
    <x v="42"/>
    <x v="43"/>
    <x v="43"/>
    <x v="43"/>
    <x v="42"/>
    <x v="43"/>
    <x v="43"/>
    <x v="43"/>
    <x v="43"/>
    <x v="43"/>
    <x v="42"/>
    <x v="43"/>
    <x v="42"/>
    <x v="43"/>
    <x v="42"/>
    <x v="43"/>
    <x v="43"/>
    <x v="43"/>
    <x v="43"/>
    <x v="43"/>
    <x v="43"/>
    <x v="43"/>
    <x v="43"/>
    <x v="43"/>
    <x v="43"/>
  </r>
  <r>
    <x v="44"/>
    <x v="44"/>
    <x v="44"/>
    <x v="44"/>
    <x v="44"/>
    <x v="44"/>
    <x v="44"/>
    <x v="44"/>
    <x v="44"/>
    <x v="44"/>
    <x v="44"/>
    <x v="44"/>
    <x v="44"/>
    <x v="44"/>
    <x v="44"/>
    <x v="43"/>
    <x v="44"/>
    <x v="44"/>
    <x v="41"/>
    <x v="44"/>
    <x v="44"/>
    <x v="43"/>
    <x v="44"/>
    <x v="44"/>
    <x v="44"/>
    <x v="44"/>
    <x v="43"/>
    <x v="44"/>
    <x v="44"/>
    <x v="44"/>
    <x v="43"/>
    <x v="44"/>
    <x v="44"/>
    <x v="44"/>
    <x v="44"/>
    <x v="44"/>
    <x v="43"/>
    <x v="44"/>
    <x v="43"/>
    <x v="44"/>
    <x v="43"/>
    <x v="44"/>
    <x v="44"/>
    <x v="44"/>
    <x v="44"/>
    <x v="44"/>
    <x v="44"/>
    <x v="44"/>
    <x v="44"/>
    <x v="44"/>
    <x v="44"/>
  </r>
  <r>
    <x v="45"/>
    <x v="45"/>
    <x v="45"/>
    <x v="45"/>
    <x v="45"/>
    <x v="45"/>
    <x v="45"/>
    <x v="45"/>
    <x v="45"/>
    <x v="45"/>
    <x v="45"/>
    <x v="45"/>
    <x v="45"/>
    <x v="45"/>
    <x v="45"/>
    <x v="44"/>
    <x v="45"/>
    <x v="45"/>
    <x v="42"/>
    <x v="45"/>
    <x v="45"/>
    <x v="44"/>
    <x v="45"/>
    <x v="45"/>
    <x v="45"/>
    <x v="45"/>
    <x v="44"/>
    <x v="45"/>
    <x v="45"/>
    <x v="45"/>
    <x v="44"/>
    <x v="45"/>
    <x v="45"/>
    <x v="45"/>
    <x v="45"/>
    <x v="45"/>
    <x v="44"/>
    <x v="45"/>
    <x v="44"/>
    <x v="45"/>
    <x v="44"/>
    <x v="45"/>
    <x v="45"/>
    <x v="45"/>
    <x v="45"/>
    <x v="45"/>
    <x v="45"/>
    <x v="45"/>
    <x v="45"/>
    <x v="45"/>
    <x v="45"/>
  </r>
  <r>
    <x v="46"/>
    <x v="46"/>
    <x v="46"/>
    <x v="46"/>
    <x v="46"/>
    <x v="46"/>
    <x v="46"/>
    <x v="46"/>
    <x v="46"/>
    <x v="46"/>
    <x v="46"/>
    <x v="46"/>
    <x v="46"/>
    <x v="46"/>
    <x v="46"/>
    <x v="45"/>
    <x v="46"/>
    <x v="46"/>
    <x v="43"/>
    <x v="46"/>
    <x v="46"/>
    <x v="45"/>
    <x v="46"/>
    <x v="46"/>
    <x v="46"/>
    <x v="46"/>
    <x v="45"/>
    <x v="46"/>
    <x v="46"/>
    <x v="46"/>
    <x v="45"/>
    <x v="46"/>
    <x v="46"/>
    <x v="46"/>
    <x v="46"/>
    <x v="46"/>
    <x v="45"/>
    <x v="46"/>
    <x v="45"/>
    <x v="46"/>
    <x v="45"/>
    <x v="46"/>
    <x v="46"/>
    <x v="46"/>
    <x v="46"/>
    <x v="46"/>
    <x v="46"/>
    <x v="46"/>
    <x v="46"/>
    <x v="46"/>
    <x v="46"/>
  </r>
  <r>
    <x v="47"/>
    <x v="47"/>
    <x v="47"/>
    <x v="47"/>
    <x v="47"/>
    <x v="47"/>
    <x v="47"/>
    <x v="47"/>
    <x v="47"/>
    <x v="47"/>
    <x v="47"/>
    <x v="47"/>
    <x v="47"/>
    <x v="47"/>
    <x v="47"/>
    <x v="46"/>
    <x v="47"/>
    <x v="47"/>
    <x v="44"/>
    <x v="47"/>
    <x v="47"/>
    <x v="46"/>
    <x v="47"/>
    <x v="47"/>
    <x v="47"/>
    <x v="47"/>
    <x v="46"/>
    <x v="47"/>
    <x v="47"/>
    <x v="47"/>
    <x v="46"/>
    <x v="47"/>
    <x v="47"/>
    <x v="47"/>
    <x v="47"/>
    <x v="47"/>
    <x v="46"/>
    <x v="47"/>
    <x v="46"/>
    <x v="47"/>
    <x v="46"/>
    <x v="47"/>
    <x v="47"/>
    <x v="47"/>
    <x v="47"/>
    <x v="47"/>
    <x v="47"/>
    <x v="47"/>
    <x v="47"/>
    <x v="47"/>
    <x v="47"/>
  </r>
  <r>
    <x v="48"/>
    <x v="48"/>
    <x v="48"/>
    <x v="48"/>
    <x v="48"/>
    <x v="48"/>
    <x v="48"/>
    <x v="48"/>
    <x v="48"/>
    <x v="48"/>
    <x v="48"/>
    <x v="48"/>
    <x v="48"/>
    <x v="48"/>
    <x v="48"/>
    <x v="47"/>
    <x v="48"/>
    <x v="48"/>
    <x v="45"/>
    <x v="48"/>
    <x v="48"/>
    <x v="47"/>
    <x v="48"/>
    <x v="48"/>
    <x v="48"/>
    <x v="48"/>
    <x v="47"/>
    <x v="48"/>
    <x v="48"/>
    <x v="48"/>
    <x v="47"/>
    <x v="48"/>
    <x v="48"/>
    <x v="48"/>
    <x v="48"/>
    <x v="48"/>
    <x v="47"/>
    <x v="48"/>
    <x v="47"/>
    <x v="48"/>
    <x v="47"/>
    <x v="48"/>
    <x v="48"/>
    <x v="48"/>
    <x v="48"/>
    <x v="48"/>
    <x v="48"/>
    <x v="48"/>
    <x v="48"/>
    <x v="48"/>
    <x v="48"/>
  </r>
  <r>
    <x v="49"/>
    <x v="49"/>
    <x v="49"/>
    <x v="49"/>
    <x v="49"/>
    <x v="49"/>
    <x v="49"/>
    <x v="49"/>
    <x v="49"/>
    <x v="49"/>
    <x v="49"/>
    <x v="49"/>
    <x v="49"/>
    <x v="49"/>
    <x v="49"/>
    <x v="48"/>
    <x v="49"/>
    <x v="49"/>
    <x v="46"/>
    <x v="49"/>
    <x v="49"/>
    <x v="48"/>
    <x v="49"/>
    <x v="49"/>
    <x v="49"/>
    <x v="49"/>
    <x v="48"/>
    <x v="49"/>
    <x v="49"/>
    <x v="49"/>
    <x v="48"/>
    <x v="49"/>
    <x v="49"/>
    <x v="49"/>
    <x v="49"/>
    <x v="49"/>
    <x v="48"/>
    <x v="49"/>
    <x v="48"/>
    <x v="49"/>
    <x v="48"/>
    <x v="49"/>
    <x v="49"/>
    <x v="49"/>
    <x v="49"/>
    <x v="49"/>
    <x v="49"/>
    <x v="49"/>
    <x v="49"/>
    <x v="49"/>
    <x v="49"/>
  </r>
  <r>
    <x v="50"/>
    <x v="50"/>
    <x v="50"/>
    <x v="50"/>
    <x v="50"/>
    <x v="50"/>
    <x v="50"/>
    <x v="50"/>
    <x v="50"/>
    <x v="50"/>
    <x v="50"/>
    <x v="50"/>
    <x v="50"/>
    <x v="50"/>
    <x v="50"/>
    <x v="49"/>
    <x v="50"/>
    <x v="50"/>
    <x v="47"/>
    <x v="50"/>
    <x v="50"/>
    <x v="49"/>
    <x v="50"/>
    <x v="50"/>
    <x v="50"/>
    <x v="50"/>
    <x v="49"/>
    <x v="50"/>
    <x v="50"/>
    <x v="50"/>
    <x v="49"/>
    <x v="50"/>
    <x v="50"/>
    <x v="50"/>
    <x v="50"/>
    <x v="50"/>
    <x v="49"/>
    <x v="50"/>
    <x v="49"/>
    <x v="50"/>
    <x v="49"/>
    <x v="50"/>
    <x v="50"/>
    <x v="50"/>
    <x v="50"/>
    <x v="50"/>
    <x v="50"/>
    <x v="50"/>
    <x v="50"/>
    <x v="50"/>
    <x v="50"/>
  </r>
  <r>
    <x v="51"/>
    <x v="51"/>
    <x v="51"/>
    <x v="51"/>
    <x v="51"/>
    <x v="51"/>
    <x v="51"/>
    <x v="51"/>
    <x v="51"/>
    <x v="51"/>
    <x v="51"/>
    <x v="51"/>
    <x v="51"/>
    <x v="51"/>
    <x v="51"/>
    <x v="50"/>
    <x v="51"/>
    <x v="51"/>
    <x v="48"/>
    <x v="51"/>
    <x v="51"/>
    <x v="50"/>
    <x v="51"/>
    <x v="51"/>
    <x v="51"/>
    <x v="51"/>
    <x v="50"/>
    <x v="51"/>
    <x v="51"/>
    <x v="51"/>
    <x v="50"/>
    <x v="51"/>
    <x v="51"/>
    <x v="51"/>
    <x v="51"/>
    <x v="51"/>
    <x v="50"/>
    <x v="51"/>
    <x v="50"/>
    <x v="51"/>
    <x v="50"/>
    <x v="51"/>
    <x v="51"/>
    <x v="51"/>
    <x v="51"/>
    <x v="51"/>
    <x v="51"/>
    <x v="51"/>
    <x v="51"/>
    <x v="51"/>
    <x v="51"/>
  </r>
  <r>
    <x v="52"/>
    <x v="52"/>
    <x v="52"/>
    <x v="52"/>
    <x v="52"/>
    <x v="52"/>
    <x v="52"/>
    <x v="52"/>
    <x v="52"/>
    <x v="52"/>
    <x v="52"/>
    <x v="52"/>
    <x v="52"/>
    <x v="52"/>
    <x v="52"/>
    <x v="51"/>
    <x v="52"/>
    <x v="52"/>
    <x v="49"/>
    <x v="52"/>
    <x v="52"/>
    <x v="51"/>
    <x v="52"/>
    <x v="52"/>
    <x v="52"/>
    <x v="52"/>
    <x v="51"/>
    <x v="52"/>
    <x v="52"/>
    <x v="52"/>
    <x v="51"/>
    <x v="52"/>
    <x v="52"/>
    <x v="52"/>
    <x v="52"/>
    <x v="52"/>
    <x v="51"/>
    <x v="52"/>
    <x v="51"/>
    <x v="52"/>
    <x v="51"/>
    <x v="52"/>
    <x v="52"/>
    <x v="52"/>
    <x v="52"/>
    <x v="52"/>
    <x v="52"/>
    <x v="52"/>
    <x v="52"/>
    <x v="52"/>
    <x v="52"/>
  </r>
  <r>
    <x v="53"/>
    <x v="53"/>
    <x v="53"/>
    <x v="53"/>
    <x v="53"/>
    <x v="53"/>
    <x v="53"/>
    <x v="53"/>
    <x v="53"/>
    <x v="53"/>
    <x v="53"/>
    <x v="53"/>
    <x v="53"/>
    <x v="53"/>
    <x v="53"/>
    <x v="52"/>
    <x v="53"/>
    <x v="53"/>
    <x v="50"/>
    <x v="53"/>
    <x v="53"/>
    <x v="52"/>
    <x v="53"/>
    <x v="53"/>
    <x v="53"/>
    <x v="53"/>
    <x v="52"/>
    <x v="53"/>
    <x v="53"/>
    <x v="53"/>
    <x v="52"/>
    <x v="53"/>
    <x v="53"/>
    <x v="53"/>
    <x v="53"/>
    <x v="53"/>
    <x v="52"/>
    <x v="53"/>
    <x v="52"/>
    <x v="53"/>
    <x v="52"/>
    <x v="53"/>
    <x v="53"/>
    <x v="53"/>
    <x v="53"/>
    <x v="53"/>
    <x v="53"/>
    <x v="53"/>
    <x v="53"/>
    <x v="53"/>
    <x v="53"/>
  </r>
  <r>
    <x v="54"/>
    <x v="54"/>
    <x v="54"/>
    <x v="54"/>
    <x v="54"/>
    <x v="54"/>
    <x v="54"/>
    <x v="54"/>
    <x v="54"/>
    <x v="54"/>
    <x v="54"/>
    <x v="54"/>
    <x v="54"/>
    <x v="54"/>
    <x v="54"/>
    <x v="53"/>
    <x v="54"/>
    <x v="54"/>
    <x v="51"/>
    <x v="54"/>
    <x v="54"/>
    <x v="53"/>
    <x v="54"/>
    <x v="54"/>
    <x v="54"/>
    <x v="54"/>
    <x v="53"/>
    <x v="54"/>
    <x v="54"/>
    <x v="54"/>
    <x v="53"/>
    <x v="54"/>
    <x v="54"/>
    <x v="54"/>
    <x v="54"/>
    <x v="54"/>
    <x v="53"/>
    <x v="54"/>
    <x v="53"/>
    <x v="54"/>
    <x v="53"/>
    <x v="54"/>
    <x v="54"/>
    <x v="54"/>
    <x v="54"/>
    <x v="54"/>
    <x v="54"/>
    <x v="54"/>
    <x v="54"/>
    <x v="54"/>
    <x v="54"/>
  </r>
  <r>
    <x v="55"/>
    <x v="55"/>
    <x v="55"/>
    <x v="55"/>
    <x v="55"/>
    <x v="55"/>
    <x v="55"/>
    <x v="55"/>
    <x v="55"/>
    <x v="55"/>
    <x v="55"/>
    <x v="55"/>
    <x v="55"/>
    <x v="55"/>
    <x v="55"/>
    <x v="54"/>
    <x v="55"/>
    <x v="55"/>
    <x v="52"/>
    <x v="55"/>
    <x v="55"/>
    <x v="54"/>
    <x v="55"/>
    <x v="55"/>
    <x v="55"/>
    <x v="55"/>
    <x v="54"/>
    <x v="55"/>
    <x v="55"/>
    <x v="55"/>
    <x v="54"/>
    <x v="55"/>
    <x v="55"/>
    <x v="55"/>
    <x v="55"/>
    <x v="55"/>
    <x v="54"/>
    <x v="55"/>
    <x v="54"/>
    <x v="55"/>
    <x v="54"/>
    <x v="55"/>
    <x v="55"/>
    <x v="55"/>
    <x v="55"/>
    <x v="55"/>
    <x v="55"/>
    <x v="55"/>
    <x v="55"/>
    <x v="55"/>
    <x v="55"/>
  </r>
  <r>
    <x v="56"/>
    <x v="56"/>
    <x v="56"/>
    <x v="56"/>
    <x v="56"/>
    <x v="56"/>
    <x v="56"/>
    <x v="56"/>
    <x v="56"/>
    <x v="56"/>
    <x v="56"/>
    <x v="56"/>
    <x v="56"/>
    <x v="56"/>
    <x v="56"/>
    <x v="55"/>
    <x v="56"/>
    <x v="56"/>
    <x v="53"/>
    <x v="56"/>
    <x v="56"/>
    <x v="55"/>
    <x v="56"/>
    <x v="56"/>
    <x v="56"/>
    <x v="56"/>
    <x v="55"/>
    <x v="56"/>
    <x v="56"/>
    <x v="56"/>
    <x v="55"/>
    <x v="56"/>
    <x v="56"/>
    <x v="56"/>
    <x v="56"/>
    <x v="56"/>
    <x v="55"/>
    <x v="56"/>
    <x v="55"/>
    <x v="56"/>
    <x v="55"/>
    <x v="56"/>
    <x v="56"/>
    <x v="56"/>
    <x v="56"/>
    <x v="56"/>
    <x v="56"/>
    <x v="56"/>
    <x v="56"/>
    <x v="56"/>
    <x v="56"/>
  </r>
  <r>
    <x v="57"/>
    <x v="57"/>
    <x v="57"/>
    <x v="57"/>
    <x v="57"/>
    <x v="57"/>
    <x v="57"/>
    <x v="57"/>
    <x v="57"/>
    <x v="57"/>
    <x v="57"/>
    <x v="57"/>
    <x v="57"/>
    <x v="57"/>
    <x v="57"/>
    <x v="56"/>
    <x v="57"/>
    <x v="57"/>
    <x v="54"/>
    <x v="57"/>
    <x v="57"/>
    <x v="56"/>
    <x v="57"/>
    <x v="57"/>
    <x v="57"/>
    <x v="57"/>
    <x v="56"/>
    <x v="57"/>
    <x v="57"/>
    <x v="57"/>
    <x v="56"/>
    <x v="57"/>
    <x v="57"/>
    <x v="57"/>
    <x v="57"/>
    <x v="57"/>
    <x v="56"/>
    <x v="57"/>
    <x v="56"/>
    <x v="57"/>
    <x v="56"/>
    <x v="57"/>
    <x v="57"/>
    <x v="57"/>
    <x v="57"/>
    <x v="57"/>
    <x v="57"/>
    <x v="57"/>
    <x v="57"/>
    <x v="57"/>
    <x v="57"/>
  </r>
  <r>
    <x v="58"/>
    <x v="58"/>
    <x v="58"/>
    <x v="58"/>
    <x v="58"/>
    <x v="58"/>
    <x v="58"/>
    <x v="58"/>
    <x v="58"/>
    <x v="58"/>
    <x v="58"/>
    <x v="58"/>
    <x v="58"/>
    <x v="58"/>
    <x v="58"/>
    <x v="57"/>
    <x v="58"/>
    <x v="58"/>
    <x v="55"/>
    <x v="58"/>
    <x v="58"/>
    <x v="57"/>
    <x v="58"/>
    <x v="58"/>
    <x v="58"/>
    <x v="58"/>
    <x v="57"/>
    <x v="58"/>
    <x v="58"/>
    <x v="58"/>
    <x v="57"/>
    <x v="58"/>
    <x v="58"/>
    <x v="58"/>
    <x v="58"/>
    <x v="58"/>
    <x v="57"/>
    <x v="58"/>
    <x v="57"/>
    <x v="58"/>
    <x v="57"/>
    <x v="58"/>
    <x v="58"/>
    <x v="58"/>
    <x v="58"/>
    <x v="58"/>
    <x v="58"/>
    <x v="58"/>
    <x v="58"/>
    <x v="58"/>
    <x v="58"/>
  </r>
  <r>
    <x v="59"/>
    <x v="59"/>
    <x v="59"/>
    <x v="59"/>
    <x v="59"/>
    <x v="59"/>
    <x v="59"/>
    <x v="59"/>
    <x v="59"/>
    <x v="59"/>
    <x v="59"/>
    <x v="59"/>
    <x v="59"/>
    <x v="59"/>
    <x v="59"/>
    <x v="58"/>
    <x v="59"/>
    <x v="59"/>
    <x v="56"/>
    <x v="59"/>
    <x v="59"/>
    <x v="58"/>
    <x v="59"/>
    <x v="59"/>
    <x v="59"/>
    <x v="59"/>
    <x v="58"/>
    <x v="59"/>
    <x v="59"/>
    <x v="59"/>
    <x v="58"/>
    <x v="59"/>
    <x v="59"/>
    <x v="59"/>
    <x v="59"/>
    <x v="59"/>
    <x v="58"/>
    <x v="59"/>
    <x v="58"/>
    <x v="59"/>
    <x v="58"/>
    <x v="59"/>
    <x v="59"/>
    <x v="59"/>
    <x v="59"/>
    <x v="59"/>
    <x v="59"/>
    <x v="59"/>
    <x v="59"/>
    <x v="59"/>
    <x v="59"/>
  </r>
  <r>
    <x v="60"/>
    <x v="60"/>
    <x v="60"/>
    <x v="60"/>
    <x v="60"/>
    <x v="60"/>
    <x v="60"/>
    <x v="60"/>
    <x v="60"/>
    <x v="60"/>
    <x v="60"/>
    <x v="60"/>
    <x v="60"/>
    <x v="60"/>
    <x v="60"/>
    <x v="59"/>
    <x v="60"/>
    <x v="60"/>
    <x v="57"/>
    <x v="60"/>
    <x v="60"/>
    <x v="59"/>
    <x v="60"/>
    <x v="60"/>
    <x v="60"/>
    <x v="60"/>
    <x v="59"/>
    <x v="60"/>
    <x v="60"/>
    <x v="60"/>
    <x v="59"/>
    <x v="60"/>
    <x v="60"/>
    <x v="60"/>
    <x v="60"/>
    <x v="60"/>
    <x v="59"/>
    <x v="60"/>
    <x v="59"/>
    <x v="60"/>
    <x v="59"/>
    <x v="60"/>
    <x v="60"/>
    <x v="60"/>
    <x v="60"/>
    <x v="60"/>
    <x v="60"/>
    <x v="60"/>
    <x v="60"/>
    <x v="60"/>
    <x v="60"/>
  </r>
  <r>
    <x v="61"/>
    <x v="61"/>
    <x v="61"/>
    <x v="61"/>
    <x v="61"/>
    <x v="61"/>
    <x v="61"/>
    <x v="61"/>
    <x v="61"/>
    <x v="61"/>
    <x v="61"/>
    <x v="61"/>
    <x v="61"/>
    <x v="61"/>
    <x v="61"/>
    <x v="60"/>
    <x v="61"/>
    <x v="61"/>
    <x v="58"/>
    <x v="61"/>
    <x v="61"/>
    <x v="60"/>
    <x v="61"/>
    <x v="61"/>
    <x v="61"/>
    <x v="61"/>
    <x v="60"/>
    <x v="61"/>
    <x v="61"/>
    <x v="61"/>
    <x v="60"/>
    <x v="61"/>
    <x v="61"/>
    <x v="61"/>
    <x v="61"/>
    <x v="61"/>
    <x v="60"/>
    <x v="61"/>
    <x v="60"/>
    <x v="61"/>
    <x v="60"/>
    <x v="61"/>
    <x v="61"/>
    <x v="61"/>
    <x v="61"/>
    <x v="61"/>
    <x v="61"/>
    <x v="61"/>
    <x v="61"/>
    <x v="61"/>
    <x v="61"/>
  </r>
  <r>
    <x v="62"/>
    <x v="62"/>
    <x v="62"/>
    <x v="62"/>
    <x v="62"/>
    <x v="62"/>
    <x v="62"/>
    <x v="62"/>
    <x v="62"/>
    <x v="62"/>
    <x v="62"/>
    <x v="61"/>
    <x v="62"/>
    <x v="62"/>
    <x v="62"/>
    <x v="61"/>
    <x v="62"/>
    <x v="62"/>
    <x v="59"/>
    <x v="62"/>
    <x v="62"/>
    <x v="61"/>
    <x v="62"/>
    <x v="62"/>
    <x v="62"/>
    <x v="62"/>
    <x v="61"/>
    <x v="62"/>
    <x v="62"/>
    <x v="62"/>
    <x v="61"/>
    <x v="62"/>
    <x v="62"/>
    <x v="61"/>
    <x v="62"/>
    <x v="62"/>
    <x v="61"/>
    <x v="62"/>
    <x v="61"/>
    <x v="62"/>
    <x v="61"/>
    <x v="62"/>
    <x v="62"/>
    <x v="62"/>
    <x v="62"/>
    <x v="62"/>
    <x v="62"/>
    <x v="62"/>
    <x v="62"/>
    <x v="62"/>
    <x v="62"/>
  </r>
</pivotCacheRecords>
</file>

<file path=xl/pivotCache/pivotCacheRecords5.xml><?xml version="1.0" encoding="utf-8"?>
<pivotCacheRecords xmlns="http://schemas.openxmlformats.org/spreadsheetml/2006/main" xmlns:r="http://schemas.openxmlformats.org/officeDocument/2006/relationships" count="50">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r>
    <x v="35"/>
  </r>
  <r>
    <x v="36"/>
  </r>
  <r>
    <x v="37"/>
  </r>
  <r>
    <x v="38"/>
  </r>
  <r>
    <x v="39"/>
  </r>
  <r>
    <x v="40"/>
  </r>
  <r>
    <x v="41"/>
  </r>
  <r>
    <x v="42"/>
  </r>
  <r>
    <x v="43"/>
  </r>
  <r>
    <x v="44"/>
  </r>
  <r>
    <x v="45"/>
  </r>
  <r>
    <x v="46"/>
  </r>
  <r>
    <x v="47"/>
  </r>
  <r>
    <x v="48"/>
  </r>
  <r>
    <x v="49"/>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49">
  <r>
    <d v="2019-04-02T00:00:00"/>
    <x v="0"/>
    <s v="buy"/>
    <n v="100"/>
    <n v="1"/>
    <n v="134.41000399999999"/>
    <n v="135.14999399999999"/>
    <n v="133.39999399999999"/>
    <n v="134.58999599999899"/>
    <n v="133.354095"/>
    <n v="563700"/>
    <n v="2.4809999999999999"/>
    <n v="8.9197886456062804E-4"/>
    <n v="2.74176045857005E-2"/>
    <n v="-4.8722959875470803E-2"/>
    <n v="0.238697803182819"/>
    <n v="-7.7112800431935802E-2"/>
    <n v="4.3147867748822098E-3"/>
    <n v="1.8396863735444399E-2"/>
    <n v="2.0795275600983501E-2"/>
    <n v="2.18765057424028E-2"/>
    <n v="167.53999299999899"/>
    <n v="99.400002000000001"/>
    <n v="-0.18113541411356701"/>
    <n v="1.7455614805152698E-5"/>
    <n v="0.92455953670677704"/>
    <n v="-0.92032728779622097"/>
    <n v="-1.1166542642559001"/>
    <s v="CapitalAlley Funds"/>
    <x v="0"/>
    <s v="Consumer Discretionary"/>
    <s v="Household Appliances"/>
    <s v="Benton Harbor, Michigan"/>
    <m/>
    <n v="106640"/>
    <n v="1911"/>
    <s v="Benton Harbor"/>
    <s v="Michigan"/>
    <s v="United States"/>
  </r>
  <r>
    <d v="2019-04-10T00:00:00"/>
    <x v="0"/>
    <s v="sell"/>
    <n v="200"/>
    <n v="1"/>
    <n v="135.429993"/>
    <n v="137.300003"/>
    <n v="134.740005"/>
    <n v="137.029999"/>
    <n v="135.771683"/>
    <n v="568200"/>
    <n v="2.4769999999999999"/>
    <n v="1.6556069918539602E-2"/>
    <n v="3.1581493473908297E-2"/>
    <n v="3.1428559623512E-3"/>
    <n v="0.128445808782261"/>
    <n v="-5.4883342021409397E-2"/>
    <n v="1.6296642258607798E-2"/>
    <n v="1.9346939163133299E-2"/>
    <n v="1.99444778674546E-2"/>
    <n v="2.1884696564999799E-2"/>
    <n v="167.53999299999899"/>
    <n v="99.400002000000001"/>
    <n v="-0.18113541411356701"/>
    <n v="3.47183783585567E-3"/>
    <n v="0.93113820250788104"/>
    <n v="-0.71397922479185905"/>
    <n v="-0.78640198488955704"/>
    <s v="CapitalAlley Funds"/>
    <x v="0"/>
    <s v="Consumer Discretionary"/>
    <s v="Household Appliances"/>
    <s v="Benton Harbor, Michigan"/>
    <m/>
    <n v="106640"/>
    <n v="1911"/>
    <s v="Benton Harbor"/>
    <s v="Michigan"/>
    <s v="United States"/>
  </r>
  <r>
    <d v="2019-04-12T00:00:00"/>
    <x v="0"/>
    <s v="buy"/>
    <n v="200"/>
    <n v="1"/>
    <n v="139.5"/>
    <n v="140.63000500000001"/>
    <n v="138.46000699999999"/>
    <n v="139.88000500000001"/>
    <n v="138.59551999999999"/>
    <n v="865300"/>
    <n v="2.56"/>
    <n v="1.14455175284392E-3"/>
    <n v="2.7321536411755401E-2"/>
    <n v="-8.6839747616105599E-3"/>
    <n v="0.13594697700428501"/>
    <n v="-2.9011284627489801E-2"/>
    <n v="1.7196897077842398E-2"/>
    <n v="1.8550665296553099E-2"/>
    <n v="2.0047544089482599E-2"/>
    <n v="2.1916705019311901E-2"/>
    <n v="167.53999299999899"/>
    <n v="99.400002000000001"/>
    <n v="-0.18113541411356701"/>
    <n v="6.5875784763498903E-3"/>
    <n v="0.93180846809024098"/>
    <n v="-0.48554074166628097"/>
    <n v="-0.591306693233281"/>
    <s v="CapitalAlley Funds"/>
    <x v="0"/>
    <s v="Consumer Discretionary"/>
    <s v="Household Appliances"/>
    <s v="Benton Harbor, Michigan"/>
    <m/>
    <n v="106640"/>
    <n v="1911"/>
    <s v="Benton Harbor"/>
    <s v="Michigan"/>
    <s v="United States"/>
  </r>
  <r>
    <d v="2019-04-22T00:00:00"/>
    <x v="0"/>
    <s v="sell"/>
    <n v="100"/>
    <n v="1"/>
    <n v="139.38000500000001"/>
    <n v="141.25"/>
    <n v="138.91000399999999"/>
    <n v="139.36000100000001"/>
    <n v="138.08029199999999"/>
    <n v="1789500"/>
    <n v="2.59"/>
    <n v="2.1549881314358401E-3"/>
    <n v="-3.7244209520843098E-3"/>
    <n v="6.5687287597862701E-2"/>
    <n v="0.100478974879259"/>
    <n v="-5.2534320327279699E-2"/>
    <n v="1.54951169400781E-2"/>
    <n v="1.5675426871943399E-2"/>
    <n v="2.0254586410220599E-2"/>
    <n v="2.1870132636998899E-2"/>
    <n v="167.53999299999899"/>
    <n v="99.400002000000001"/>
    <n v="-0.18113541411356701"/>
    <n v="1.0115060212163699E-3"/>
    <n v="0.92601874038061904"/>
    <n v="-0.69487974807548303"/>
    <n v="-0.82119429426609003"/>
    <s v="CapitalAlley Funds"/>
    <x v="0"/>
    <s v="Consumer Discretionary"/>
    <s v="Household Appliances"/>
    <s v="Benton Harbor, Michigan"/>
    <m/>
    <n v="106640"/>
    <n v="1911"/>
    <s v="Benton Harbor"/>
    <s v="Michigan"/>
    <s v="United States"/>
  </r>
  <r>
    <d v="2019-06-27T00:00:00"/>
    <x v="0"/>
    <s v="buy"/>
    <n v="300"/>
    <n v="1"/>
    <n v="140.55999800000001"/>
    <n v="142.83999599999899"/>
    <n v="140.55999800000001"/>
    <n v="142.30999800000001"/>
    <n v="142.30999800000001"/>
    <n v="559100"/>
    <n v="2.0049999999999999"/>
    <n v="1.8224173736702799E-2"/>
    <n v="7.5471561808211299E-3"/>
    <n v="0.14989673265695999"/>
    <n v="8.4052294192569293E-2"/>
    <n v="2.1902139858211898E-2"/>
    <n v="1.5941456624293901E-2"/>
    <n v="2.2297592656577402E-2"/>
    <n v="1.8999236646529801E-2"/>
    <n v="2.22222783423686E-2"/>
    <n v="156.509995"/>
    <n v="99.400002000000001"/>
    <n v="-0.18113541411356701"/>
    <n v="3.81588593721357E-3"/>
    <n v="1.06326992877838"/>
    <n v="1.46177293659898E-2"/>
    <n v="-0.112831042220499"/>
    <s v="CapitalAlley Funds"/>
    <x v="0"/>
    <s v="Consumer Discretionary"/>
    <s v="Household Appliances"/>
    <s v="Benton Harbor, Michigan"/>
    <m/>
    <n v="106640"/>
    <n v="1911"/>
    <s v="Benton Harbor"/>
    <s v="Michigan"/>
    <s v="United States"/>
  </r>
  <r>
    <d v="2019-05-29T00:00:00"/>
    <x v="0"/>
    <s v="buy"/>
    <n v="700"/>
    <n v="2"/>
    <n v="122.220001"/>
    <n v="122.860001"/>
    <n v="119.25"/>
    <n v="120.300003"/>
    <n v="120.300003"/>
    <n v="651000"/>
    <n v="2.2360000000000002"/>
    <n v="-1.81223820664928E-2"/>
    <n v="-9.6593997507988E-2"/>
    <n v="-0.121204927977376"/>
    <n v="-0.15513336389285101"/>
    <n v="-0.19141147962740901"/>
    <n v="1.1559414572041699E-2"/>
    <n v="1.7636430465715801E-2"/>
    <n v="1.70469218690142E-2"/>
    <n v="2.15905802864527E-2"/>
    <n v="156.75"/>
    <n v="99.400002000000001"/>
    <n v="-0.18113541411356701"/>
    <n v="-6.9359101493404697E-3"/>
    <n v="0.99155459060789997"/>
    <n v="-1.85781286567184"/>
    <n v="-1.9777845201438899"/>
    <s v="InvestBurg"/>
    <x v="0"/>
    <s v="Consumer Discretionary"/>
    <s v="Household Appliances"/>
    <s v="Benton Harbor, Michigan"/>
    <m/>
    <n v="106640"/>
    <n v="1911"/>
    <s v="Benton Harbor"/>
    <s v="Michigan"/>
    <s v="United States"/>
  </r>
  <r>
    <d v="2019-06-06T00:00:00"/>
    <x v="0"/>
    <s v="sell"/>
    <n v="200"/>
    <n v="2"/>
    <n v="127.599998"/>
    <n v="129.050003"/>
    <n v="125.480003"/>
    <n v="128.16999799999999"/>
    <n v="128.16999799999999"/>
    <n v="776600"/>
    <n v="2.1240000000000001"/>
    <n v="2.0334890957091602E-2"/>
    <n v="6.7617274046275003E-2"/>
    <n v="-7.8916865426180705E-2"/>
    <n v="-6.0750300852792101E-2"/>
    <n v="-0.11048028115624101"/>
    <n v="4.0574920184734499E-2"/>
    <n v="2.5476757436878699E-2"/>
    <n v="2.0120290995302902E-2"/>
    <n v="2.2124419705327102E-2"/>
    <n v="156.75"/>
    <n v="99.400002000000001"/>
    <n v="-0.18113541411356701"/>
    <n v="6.1168407152111899E-3"/>
    <n v="1.05265292375887"/>
    <n v="-1.1359452460172099"/>
    <n v="-1.4908304673089801"/>
    <s v="InvestBurg"/>
    <x v="0"/>
    <s v="Consumer Discretionary"/>
    <s v="Household Appliances"/>
    <s v="Benton Harbor, Michigan"/>
    <m/>
    <n v="106640"/>
    <n v="1911"/>
    <s v="Benton Harbor"/>
    <s v="Michigan"/>
    <s v="United States"/>
  </r>
  <r>
    <d v="2019-06-19T00:00:00"/>
    <x v="0"/>
    <s v="sell"/>
    <n v="100"/>
    <n v="2"/>
    <n v="141.91000399999999"/>
    <n v="142.470001"/>
    <n v="139.679993"/>
    <n v="141.979996"/>
    <n v="141.979996"/>
    <n v="831700"/>
    <n v="2.0289999999999999"/>
    <n v="1.3391340575769301E-3"/>
    <n v="8.6844901324411694E-2"/>
    <n v="9.8746069476452994E-2"/>
    <n v="9.3538119987131602E-2"/>
    <n v="-2.2797325917823699E-2"/>
    <n v="1.49751349794346E-2"/>
    <n v="2.4495716384880201E-2"/>
    <n v="1.9544899186042901E-2"/>
    <n v="2.2207254632029098E-2"/>
    <n v="156.509995"/>
    <n v="99.400002000000001"/>
    <n v="-0.18113541411356701"/>
    <n v="2.98071681438073E-3"/>
    <n v="1.0636828006455801"/>
    <n v="-0.35719302052707103"/>
    <n v="-0.66038321483364404"/>
    <s v="InvestBurg"/>
    <x v="0"/>
    <s v="Consumer Discretionary"/>
    <s v="Household Appliances"/>
    <s v="Benton Harbor, Michigan"/>
    <m/>
    <n v="106640"/>
    <n v="1911"/>
    <s v="Benton Harbor"/>
    <s v="Michigan"/>
    <s v="United States"/>
  </r>
  <r>
    <d v="2019-04-22T00:00:00"/>
    <x v="0"/>
    <s v="sell"/>
    <n v="200"/>
    <n v="3"/>
    <n v="139.38000500000001"/>
    <n v="141.25"/>
    <n v="138.91000399999999"/>
    <n v="139.36000100000001"/>
    <n v="138.08029199999999"/>
    <n v="1789500"/>
    <n v="2.59"/>
    <n v="2.1549881314358401E-3"/>
    <n v="-3.7244209520843098E-3"/>
    <n v="6.5687287597862701E-2"/>
    <n v="0.100478974879259"/>
    <n v="-5.2534320327279699E-2"/>
    <n v="1.54951169400781E-2"/>
    <n v="1.5675426871943399E-2"/>
    <n v="2.0254586410220599E-2"/>
    <n v="2.1870132636998899E-2"/>
    <n v="167.53999299999899"/>
    <n v="99.400002000000001"/>
    <n v="-0.18113541411356701"/>
    <n v="1.0115060212163699E-3"/>
    <n v="0.92601874038061904"/>
    <n v="-0.69487974807548303"/>
    <n v="-0.82119429426609003"/>
    <s v="FinanCorp"/>
    <x v="0"/>
    <s v="Consumer Discretionary"/>
    <s v="Household Appliances"/>
    <s v="Benton Harbor, Michigan"/>
    <m/>
    <n v="106640"/>
    <n v="1911"/>
    <s v="Benton Harbor"/>
    <s v="Michigan"/>
    <s v="United States"/>
  </r>
  <r>
    <d v="2019-04-24T00:00:00"/>
    <x v="0"/>
    <s v="sell"/>
    <n v="400"/>
    <n v="3"/>
    <n v="140.61999499999999"/>
    <n v="140.61999499999999"/>
    <n v="135.5"/>
    <n v="139.21000699999999"/>
    <n v="137.93167099999999"/>
    <n v="1216300"/>
    <n v="2.5219999999999998"/>
    <n v="-5.1586451631519198E-3"/>
    <n v="1.3451104941502401E-2"/>
    <n v="7.5861232305773393E-2"/>
    <n v="0.15798737587022599"/>
    <n v="-4.2431402624975897E-2"/>
    <n v="8.2635470647723901E-3"/>
    <n v="1.19627149347248E-2"/>
    <n v="1.90498876676852E-2"/>
    <n v="2.1842784282333799E-2"/>
    <n v="167.53999299999899"/>
    <n v="99.400002000000001"/>
    <n v="-0.18113541411356701"/>
    <n v="-2.1941687255359501E-3"/>
    <n v="0.92144466509012302"/>
    <n v="-0.59430135706289899"/>
    <n v="-0.72036895157509295"/>
    <s v="FinanCorp"/>
    <x v="0"/>
    <s v="Consumer Discretionary"/>
    <s v="Household Appliances"/>
    <s v="Benton Harbor, Michigan"/>
    <m/>
    <n v="106640"/>
    <n v="1911"/>
    <s v="Benton Harbor"/>
    <s v="Michigan"/>
    <s v="United States"/>
  </r>
  <r>
    <d v="2019-05-03T00:00:00"/>
    <x v="0"/>
    <s v="sell"/>
    <n v="400"/>
    <n v="3"/>
    <n v="142.929993"/>
    <n v="143.729996"/>
    <n v="142.03999299999899"/>
    <n v="142.46000699999999"/>
    <n v="141.151825"/>
    <n v="561600"/>
    <n v="2.5310000000000001"/>
    <n v="1.053470599278E-3"/>
    <n v="3.8642508227863803E-2"/>
    <n v="5.6828125305589602E-2"/>
    <n v="7.6865061719422201E-2"/>
    <n v="-4.5097148652504297E-2"/>
    <n v="7.0164400329365204E-3"/>
    <n v="1.4354371695631101E-2"/>
    <n v="1.4958764549593599E-2"/>
    <n v="2.1810322636466199E-2"/>
    <n v="167.53999299999899"/>
    <n v="99.400002000000001"/>
    <n v="-0.18113541411356701"/>
    <n v="9.5921274614703799E-3"/>
    <n v="0.94307818104996199"/>
    <n v="-0.60679665697803498"/>
    <n v="-0.825076651393577"/>
    <s v="FinanCorp"/>
    <x v="0"/>
    <s v="Consumer Discretionary"/>
    <s v="Household Appliances"/>
    <s v="Benton Harbor, Michigan"/>
    <m/>
    <n v="106640"/>
    <n v="1911"/>
    <s v="Benton Harbor"/>
    <s v="Michigan"/>
    <s v="United States"/>
  </r>
  <r>
    <d v="2019-06-25T00:00:00"/>
    <x v="0"/>
    <s v="buy"/>
    <n v="100"/>
    <n v="3"/>
    <n v="140.470001"/>
    <n v="141.16999799999999"/>
    <n v="137.28999299999899"/>
    <n v="137.60000600000001"/>
    <n v="137.60000600000001"/>
    <n v="617300"/>
    <n v="1.994"/>
    <n v="-1.8005527065619299E-2"/>
    <n v="-2.9996071276786801E-2"/>
    <n v="8.7672291669885702E-2"/>
    <n v="5.8760614871654598E-2"/>
    <n v="-1.36229470421717E-2"/>
    <n v="8.7574652509984294E-3"/>
    <n v="2.2888251778868999E-2"/>
    <n v="1.8799176051989101E-2"/>
    <n v="2.2174734646083001E-2"/>
    <n v="156.509995"/>
    <n v="99.400002000000001"/>
    <n v="-0.18113541411356701"/>
    <n v="-9.5417756928269908E-3"/>
    <n v="1.05654144979453"/>
    <n v="-0.26942035593978098"/>
    <n v="-0.20470794106596199"/>
    <s v="FinanCorp"/>
    <x v="0"/>
    <s v="Consumer Discretionary"/>
    <s v="Household Appliances"/>
    <s v="Benton Harbor, Michigan"/>
    <m/>
    <n v="106640"/>
    <n v="1911"/>
    <s v="Benton Harbor"/>
    <s v="Michigan"/>
    <s v="United States"/>
  </r>
  <r>
    <d v="2019-04-01T00:00:00"/>
    <x v="0"/>
    <s v="buy"/>
    <n v="100"/>
    <n v="4"/>
    <n v="133.64999399999999"/>
    <n v="134.60000600000001"/>
    <n v="132.25"/>
    <n v="134.470001"/>
    <n v="133.23519899999999"/>
    <n v="572200"/>
    <n v="2.4969999999999999"/>
    <n v="1.1819405252960701E-2"/>
    <n v="4.0986207291842797E-2"/>
    <n v="-5.1029177270184703E-2"/>
    <n v="0.23406997792592499"/>
    <n v="-9.5464025073153103E-2"/>
    <n v="4.9283238359635901E-3"/>
    <n v="1.83848852545462E-2"/>
    <n v="2.0813839028254899E-2"/>
    <n v="2.1903029640885301E-2"/>
    <n v="167.53999299999899"/>
    <n v="99.400002000000001"/>
    <n v="-0.18113541411356701"/>
    <n v="1.1502195497633099E-2"/>
    <n v="0.92068639140729303"/>
    <n v="-1.08879299550051"/>
    <n v="-1.1901663686117301"/>
    <s v="CapitalOwl"/>
    <x v="0"/>
    <s v="Consumer Discretionary"/>
    <s v="Household Appliances"/>
    <s v="Benton Harbor, Michigan"/>
    <m/>
    <n v="106640"/>
    <n v="1911"/>
    <s v="Benton Harbor"/>
    <s v="Michigan"/>
    <s v="United States"/>
  </r>
  <r>
    <d v="2019-05-03T00:00:00"/>
    <x v="0"/>
    <s v="sell"/>
    <n v="200"/>
    <n v="4"/>
    <n v="142.929993"/>
    <n v="143.729996"/>
    <n v="142.03999299999899"/>
    <n v="142.46000699999999"/>
    <n v="141.151825"/>
    <n v="561600"/>
    <n v="2.5310000000000001"/>
    <n v="1.053470599278E-3"/>
    <n v="3.8642508227863803E-2"/>
    <n v="5.6828125305589602E-2"/>
    <n v="7.6865061719422201E-2"/>
    <n v="-4.5097148652504297E-2"/>
    <n v="7.0164400329365204E-3"/>
    <n v="1.4354371695631101E-2"/>
    <n v="1.4958764549593599E-2"/>
    <n v="2.1810322636466199E-2"/>
    <n v="167.53999299999899"/>
    <n v="99.400002000000001"/>
    <n v="-0.18113541411356701"/>
    <n v="9.5921274614703799E-3"/>
    <n v="0.94307818104996199"/>
    <n v="-0.60679665697803498"/>
    <n v="-0.825076651393577"/>
    <s v="CapitalOwl"/>
    <x v="0"/>
    <s v="Consumer Discretionary"/>
    <s v="Household Appliances"/>
    <s v="Benton Harbor, Michigan"/>
    <m/>
    <n v="106640"/>
    <n v="1911"/>
    <s v="Benton Harbor"/>
    <s v="Michigan"/>
    <s v="United States"/>
  </r>
  <r>
    <d v="2019-06-17T00:00:00"/>
    <x v="0"/>
    <s v="sell"/>
    <n v="600"/>
    <n v="4"/>
    <n v="136.740005"/>
    <n v="138.770004"/>
    <n v="135.779999"/>
    <n v="138.05999800000001"/>
    <n v="138.05999800000001"/>
    <n v="762900"/>
    <n v="2.0859999999999999"/>
    <n v="1.7389238337263802E-2"/>
    <n v="5.8309418143981398E-2"/>
    <n v="6.4161960623633094E-2"/>
    <n v="4.4236299102586397E-2"/>
    <n v="-8.2421383896095199E-2"/>
    <n v="1.59247760441441E-2"/>
    <n v="2.4157755894648698E-2"/>
    <n v="1.9393073481698501E-2"/>
    <n v="2.2193538226904602E-2"/>
    <n v="156.509995"/>
    <n v="99.400002000000001"/>
    <n v="-0.18113541411356701"/>
    <n v="9.3131563797728401E-4"/>
    <n v="1.0588018597542299"/>
    <n v="-0.86806048848937101"/>
    <n v="-0.92374457852865199"/>
    <s v="CapitalOwl"/>
    <x v="0"/>
    <s v="Consumer Discretionary"/>
    <s v="Household Appliances"/>
    <s v="Benton Harbor, Michigan"/>
    <m/>
    <n v="106640"/>
    <n v="1911"/>
    <s v="Benton Harbor"/>
    <s v="Michigan"/>
    <s v="United States"/>
  </r>
  <r>
    <d v="2019-06-18T00:00:00"/>
    <x v="0"/>
    <s v="buy"/>
    <n v="400"/>
    <n v="4"/>
    <n v="139.66000399999999"/>
    <n v="142.46000699999999"/>
    <n v="138.5"/>
    <n v="141.78999299999899"/>
    <n v="141.78999299999899"/>
    <n v="1063000"/>
    <n v="2.06"/>
    <n v="2.6658681591806101E-2"/>
    <n v="8.4430828571882E-2"/>
    <n v="8.7428179361401501E-2"/>
    <n v="7.9180587885031697E-2"/>
    <n v="-3.3453418720607399E-2"/>
    <n v="1.56450894718227E-2"/>
    <n v="2.46831368081359E-2"/>
    <n v="1.9630144183316101E-2"/>
    <n v="2.2214665801776601E-2"/>
    <n v="156.509995"/>
    <n v="99.400002000000001"/>
    <n v="-0.18113541411356701"/>
    <n v="9.6704895497130797E-3"/>
    <n v="1.0645236159868201"/>
    <n v="-0.45132007597836299"/>
    <n v="-0.81234340989159004"/>
    <s v="CapitalOwl"/>
    <x v="0"/>
    <s v="Consumer Discretionary"/>
    <s v="Household Appliances"/>
    <s v="Benton Harbor, Michigan"/>
    <m/>
    <n v="106640"/>
    <n v="1911"/>
    <s v="Benton Harbor"/>
    <s v="Michigan"/>
    <s v="United States"/>
  </r>
  <r>
    <d v="2019-05-20T00:00:00"/>
    <x v="0"/>
    <s v="buy"/>
    <n v="1200"/>
    <n v="5"/>
    <n v="127.650002"/>
    <n v="130"/>
    <n v="127"/>
    <n v="129.520004"/>
    <n v="129.520004"/>
    <n v="544300"/>
    <n v="2.4159999999999999"/>
    <n v="6.8952352908361204E-3"/>
    <n v="2.0405414383544301E-2"/>
    <n v="-4.6044205139719997E-2"/>
    <n v="-7.1514655066652305E-2"/>
    <n v="-0.186491620183597"/>
    <n v="8.4794030894709601E-3"/>
    <n v="1.6371098026492999E-2"/>
    <n v="1.6052211253204801E-2"/>
    <n v="2.2029531437087101E-2"/>
    <n v="167.53999299999899"/>
    <n v="99.400002000000001"/>
    <n v="-0.18113541411356701"/>
    <n v="-6.7722580366252503E-3"/>
    <n v="0.97374080090544701"/>
    <n v="-1.79488896552855"/>
    <n v="-1.5875809780938701"/>
    <s v="Alpha Capital"/>
    <x v="0"/>
    <s v="Consumer Discretionary"/>
    <s v="Household Appliances"/>
    <s v="Benton Harbor, Michigan"/>
    <m/>
    <n v="106640"/>
    <n v="1911"/>
    <s v="Benton Harbor"/>
    <s v="Michigan"/>
    <s v="United States"/>
  </r>
  <r>
    <d v="2019-06-26T00:00:00"/>
    <x v="0"/>
    <s v="sell"/>
    <n v="100"/>
    <n v="5"/>
    <n v="137.970001"/>
    <n v="141.25"/>
    <n v="137.91000399999999"/>
    <n v="139.740005"/>
    <n v="139.740005"/>
    <n v="805300"/>
    <n v="2.0489999999999999"/>
    <n v="1.5432619801146101E-2"/>
    <n v="-1.5902585533217599E-2"/>
    <n v="0.112350247037092"/>
    <n v="6.78748656993646E-2"/>
    <n v="7.0776133742356199E-3"/>
    <n v="1.29664921766885E-2"/>
    <n v="2.2813563898238399E-2"/>
    <n v="1.88762022838149E-2"/>
    <n v="2.2193677111421801E-2"/>
    <n v="156.509995"/>
    <n v="99.400002000000001"/>
    <n v="-0.18113541411356701"/>
    <n v="-1.2346958449604901E-3"/>
    <n v="1.0612124129809299"/>
    <n v="-0.106797184867139"/>
    <n v="-0.154628773933976"/>
    <s v="Alpha Capital"/>
    <x v="0"/>
    <s v="Consumer Discretionary"/>
    <s v="Household Appliances"/>
    <s v="Benton Harbor, Michigan"/>
    <m/>
    <n v="106640"/>
    <n v="1911"/>
    <s v="Benton Harbor"/>
    <s v="Michigan"/>
    <s v="United States"/>
  </r>
  <r>
    <d v="2019-06-27T00:00:00"/>
    <x v="0"/>
    <s v="buy"/>
    <n v="500"/>
    <n v="5"/>
    <n v="140.55999800000001"/>
    <n v="142.83999599999899"/>
    <n v="140.55999800000001"/>
    <n v="142.30999800000001"/>
    <n v="142.30999800000001"/>
    <n v="559100"/>
    <n v="2.0049999999999999"/>
    <n v="1.8224173736702799E-2"/>
    <n v="7.5471561808211299E-3"/>
    <n v="0.14989673265695999"/>
    <n v="8.4052294192569293E-2"/>
    <n v="2.1902139858211898E-2"/>
    <n v="1.5941456624293901E-2"/>
    <n v="2.2297592656577402E-2"/>
    <n v="1.8999236646529801E-2"/>
    <n v="2.22222783423686E-2"/>
    <n v="156.509995"/>
    <n v="99.400002000000001"/>
    <n v="-0.18113541411356701"/>
    <n v="3.81588593721357E-3"/>
    <n v="1.06326992877838"/>
    <n v="1.46177293659898E-2"/>
    <n v="-0.112831042220499"/>
    <s v="Alpha Capital"/>
    <x v="0"/>
    <s v="Consumer Discretionary"/>
    <s v="Household Appliances"/>
    <s v="Benton Harbor, Michigan"/>
    <m/>
    <n v="106640"/>
    <n v="1911"/>
    <s v="Benton Harbor"/>
    <s v="Michigan"/>
    <s v="United States"/>
  </r>
  <r>
    <d v="2019-04-03T00:00:00"/>
    <x v="0"/>
    <s v="buy"/>
    <n v="700"/>
    <n v="6"/>
    <n v="134.86000100000001"/>
    <n v="134.929993"/>
    <n v="132.220001"/>
    <n v="132.770004"/>
    <n v="131.55081200000001"/>
    <n v="785400"/>
    <n v="2.5169999999999999"/>
    <n v="-1.36147787927248E-2"/>
    <n v="7.4844568195395599E-3"/>
    <n v="-7.3876589373354895E-2"/>
    <n v="0.215306012938941"/>
    <n v="-9.5832170171173806E-2"/>
    <n v="9.4743277361510406E-3"/>
    <n v="1.8282674371347899E-2"/>
    <n v="2.0895222207608401E-2"/>
    <n v="2.1889837899744899E-2"/>
    <n v="167.53999299999899"/>
    <n v="99.400002000000001"/>
    <n v="-0.18113541411356701"/>
    <n v="2.1460723821998401E-3"/>
    <n v="0.92642931255667904"/>
    <n v="-1.0922990171434299"/>
    <n v="-1.0796305788712699"/>
    <s v="DecaFund"/>
    <x v="0"/>
    <s v="Consumer Discretionary"/>
    <s v="Household Appliances"/>
    <s v="Benton Harbor, Michigan"/>
    <m/>
    <n v="106640"/>
    <n v="1911"/>
    <s v="Benton Harbor"/>
    <s v="Michigan"/>
    <s v="United States"/>
  </r>
  <r>
    <d v="2019-04-04T00:00:00"/>
    <x v="0"/>
    <s v="buy"/>
    <n v="100"/>
    <n v="6"/>
    <n v="132.71000699999999"/>
    <n v="134.470001"/>
    <n v="132.39999399999999"/>
    <n v="134.470001"/>
    <n v="133.23519899999999"/>
    <n v="610100"/>
    <n v="2.512"/>
    <n v="1.27227999281642E-2"/>
    <n v="1.8160511504205699E-2"/>
    <n v="-5.3851881585474798E-2"/>
    <n v="0.23137016039476199"/>
    <n v="-8.55529526267369E-2"/>
    <n v="1.0746797189001799E-2"/>
    <n v="1.8573139650988699E-2"/>
    <n v="2.0909423691038199E-2"/>
    <n v="2.19046933394254E-2"/>
    <n v="167.53999299999899"/>
    <n v="99.400002000000001"/>
    <n v="-0.18113541411356701"/>
    <n v="2.0824655091414399E-3"/>
    <n v="0.93084927781719395"/>
    <n v="-0.998528326697253"/>
    <n v="-1.0344697363720601"/>
    <s v="DecaFund"/>
    <x v="0"/>
    <s v="Consumer Discretionary"/>
    <s v="Household Appliances"/>
    <s v="Benton Harbor, Michigan"/>
    <m/>
    <n v="106640"/>
    <n v="1911"/>
    <s v="Benton Harbor"/>
    <s v="Michigan"/>
    <s v="United States"/>
  </r>
  <r>
    <d v="2019-04-22T00:00:00"/>
    <x v="0"/>
    <s v="sell"/>
    <n v="100"/>
    <n v="6"/>
    <n v="139.38000500000001"/>
    <n v="141.25"/>
    <n v="138.91000399999999"/>
    <n v="139.36000100000001"/>
    <n v="138.08029199999999"/>
    <n v="1789500"/>
    <n v="2.59"/>
    <n v="2.1549881314358401E-3"/>
    <n v="-3.7244209520843098E-3"/>
    <n v="6.5687287597862701E-2"/>
    <n v="0.100478974879259"/>
    <n v="-5.2534320327279699E-2"/>
    <n v="1.54951169400781E-2"/>
    <n v="1.5675426871943399E-2"/>
    <n v="2.0254586410220599E-2"/>
    <n v="2.1870132636998899E-2"/>
    <n v="167.53999299999899"/>
    <n v="99.400002000000001"/>
    <n v="-0.18113541411356701"/>
    <n v="1.0115060212163699E-3"/>
    <n v="0.92601874038061904"/>
    <n v="-0.69487974807548303"/>
    <n v="-0.82119429426609003"/>
    <s v="DecaFund"/>
    <x v="0"/>
    <s v="Consumer Discretionary"/>
    <s v="Household Appliances"/>
    <s v="Benton Harbor, Michigan"/>
    <m/>
    <n v="106640"/>
    <n v="1911"/>
    <s v="Benton Harbor"/>
    <s v="Michigan"/>
    <s v="United States"/>
  </r>
  <r>
    <d v="2019-04-26T00:00:00"/>
    <x v="0"/>
    <s v="sell"/>
    <n v="500"/>
    <n v="6"/>
    <n v="135.800003"/>
    <n v="137.13999899999999"/>
    <n v="134.08999599999899"/>
    <n v="137.05999800000001"/>
    <n v="135.80140700000001"/>
    <n v="902800"/>
    <n v="2.5049999999999999"/>
    <n v="1.4847749576775499E-2"/>
    <n v="-1.44867780218874E-2"/>
    <n v="4.5603221663426299E-2"/>
    <n v="9.9622986074566794E-2"/>
    <n v="-9.1746882072403002E-2"/>
    <n v="1.6965586982888602E-2"/>
    <n v="1.3987264065830399E-2"/>
    <n v="1.9234315196905299E-2"/>
    <n v="2.18202408230764E-2"/>
    <n v="167.53999299999899"/>
    <n v="99.400002000000001"/>
    <n v="-0.18113541411356701"/>
    <n v="4.6743503443647796E-3"/>
    <n v="0.95594694270187697"/>
    <n v="-1.0251136451135601"/>
    <n v="-0.8001364316706"/>
    <s v="DecaFund"/>
    <x v="0"/>
    <s v="Consumer Discretionary"/>
    <s v="Household Appliances"/>
    <s v="Benton Harbor, Michigan"/>
    <m/>
    <n v="106640"/>
    <n v="1911"/>
    <s v="Benton Harbor"/>
    <s v="Michigan"/>
    <s v="United States"/>
  </r>
  <r>
    <d v="2019-05-08T00:00:00"/>
    <x v="0"/>
    <s v="sell"/>
    <n v="300"/>
    <n v="6"/>
    <n v="137.320007"/>
    <n v="139.13999899999999"/>
    <n v="136.58000200000001"/>
    <n v="136.979996"/>
    <n v="135.722137"/>
    <n v="433200"/>
    <n v="2.4820000000000002"/>
    <n v="-5.60559719628222E-3"/>
    <n v="-2.00917306112329E-2"/>
    <n v="6.3714588555654596E-3"/>
    <n v="2.7762218441129E-2"/>
    <n v="-7.8862487903533895E-2"/>
    <n v="1.4534741324249E-2"/>
    <n v="1.47607993627142E-2"/>
    <n v="1.50959729108237E-2"/>
    <n v="2.1829407298842099E-2"/>
    <n v="167.53999299999899"/>
    <n v="99.400002000000001"/>
    <n v="-0.18113541411356701"/>
    <n v="-1.60671540560346E-3"/>
    <n v="0.94530742118014699"/>
    <n v="-0.88269717515757995"/>
    <n v="-0.72897047918368896"/>
    <s v="DecaFund"/>
    <x v="0"/>
    <s v="Consumer Discretionary"/>
    <s v="Household Appliances"/>
    <s v="Benton Harbor, Michigan"/>
    <m/>
    <n v="106640"/>
    <n v="1911"/>
    <s v="Benton Harbor"/>
    <s v="Michigan"/>
    <s v="United States"/>
  </r>
  <r>
    <d v="2019-05-16T00:00:00"/>
    <x v="0"/>
    <s v="buy"/>
    <n v="400"/>
    <n v="6"/>
    <n v="129.61999499999999"/>
    <n v="131.770004"/>
    <n v="129.179993"/>
    <n v="129.91999799999999"/>
    <n v="129.91999799999999"/>
    <n v="705900"/>
    <n v="2.4049999999999998"/>
    <n v="3.39246285403792E-3"/>
    <n v="-2.04263162471933E-2"/>
    <n v="-3.9227663264230599E-2"/>
    <n v="-3.9910989149586497E-2"/>
    <n v="-0.14740499529286399"/>
    <n v="2.4579299433721499E-2"/>
    <n v="1.62870055244735E-2"/>
    <n v="1.62116956135946E-2"/>
    <n v="2.2081647829487801E-2"/>
    <n v="167.53999299999899"/>
    <n v="99.400002000000001"/>
    <n v="-0.18113541411356701"/>
    <n v="8.8559569696340101E-3"/>
    <n v="0.97805840249365605"/>
    <n v="-1.45561703233157"/>
    <n v="-1.4308385535669801"/>
    <s v="DecaFund"/>
    <x v="0"/>
    <s v="Consumer Discretionary"/>
    <s v="Household Appliances"/>
    <s v="Benton Harbor, Michigan"/>
    <m/>
    <n v="106640"/>
    <n v="1911"/>
    <s v="Benton Harbor"/>
    <s v="Michigan"/>
    <s v="United States"/>
  </r>
  <r>
    <d v="2019-05-22T00:00:00"/>
    <x v="0"/>
    <s v="sell"/>
    <n v="1100"/>
    <n v="6"/>
    <n v="130.949997"/>
    <n v="132.490005"/>
    <n v="130.300003"/>
    <n v="131"/>
    <n v="131"/>
    <n v="683800"/>
    <n v="2.3929999999999998"/>
    <n v="-1.13853222251253E-2"/>
    <n v="1.1670925035910299E-2"/>
    <n v="-5.2638018847836698E-2"/>
    <n v="-6.8944744120196702E-2"/>
    <n v="-0.194101995918669"/>
    <n v="1.39503763657141E-2"/>
    <n v="1.6891035767319401E-2"/>
    <n v="1.6344373007821499E-2"/>
    <n v="2.2067240920313098E-2"/>
    <n v="167.53999299999899"/>
    <n v="99.400002000000001"/>
    <n v="-0.18113541411356701"/>
    <n v="-2.8283920525026501E-3"/>
    <n v="0.97898261257174002"/>
    <n v="-1.87431236758296"/>
    <n v="-1.68821459040454"/>
    <s v="DecaFund"/>
    <x v="0"/>
    <s v="Consumer Discretionary"/>
    <s v="Household Appliances"/>
    <s v="Benton Harbor, Michigan"/>
    <m/>
    <n v="106640"/>
    <n v="1911"/>
    <s v="Benton Harbor"/>
    <s v="Michigan"/>
    <s v="United States"/>
  </r>
  <r>
    <d v="2019-06-28T00:00:00"/>
    <x v="0"/>
    <s v="buy"/>
    <n v="600"/>
    <n v="6"/>
    <n v="142.5"/>
    <n v="144.38000500000001"/>
    <n v="142.009995"/>
    <n v="142.36000100000001"/>
    <n v="142.36000100000001"/>
    <n v="671200"/>
    <n v="2"/>
    <n v="3.5130502469473502E-4"/>
    <n v="4.8586723924925702E-3"/>
    <n v="0.16837041974814801"/>
    <n v="7.8062492966019095E-2"/>
    <n v="2.0385151520371701E-2"/>
    <n v="1.5922262953248799E-2"/>
    <n v="2.1652323097814102E-2"/>
    <n v="1.8988760946523801E-2"/>
    <n v="2.22219993284094E-2"/>
    <n v="156.509995"/>
    <n v="99.400002000000001"/>
    <n v="-0.18113541411356701"/>
    <n v="5.7409418775350302E-3"/>
    <n v="1.0663055215133499"/>
    <n v="3.01381759648177E-3"/>
    <n v="-8.9797819797042794E-2"/>
    <s v="DecaFund"/>
    <x v="0"/>
    <s v="Consumer Discretionary"/>
    <s v="Household Appliances"/>
    <s v="Benton Harbor, Michigan"/>
    <m/>
    <n v="106640"/>
    <n v="1911"/>
    <s v="Benton Harbor"/>
    <s v="Michigan"/>
    <s v="United States"/>
  </r>
  <r>
    <d v="2019-04-12T00:00:00"/>
    <x v="0"/>
    <s v="sell"/>
    <n v="400"/>
    <n v="7"/>
    <n v="139.5"/>
    <n v="140.63000500000001"/>
    <n v="138.46000699999999"/>
    <n v="139.88000500000001"/>
    <n v="138.59551999999999"/>
    <n v="865300"/>
    <n v="2.56"/>
    <n v="1.14455175284392E-3"/>
    <n v="2.7321536411755401E-2"/>
    <n v="-8.6839747616105599E-3"/>
    <n v="0.13594697700428501"/>
    <n v="-2.9011284627489801E-2"/>
    <n v="1.7196897077842398E-2"/>
    <n v="1.8550665296553099E-2"/>
    <n v="2.0047544089482599E-2"/>
    <n v="2.1916705019311901E-2"/>
    <n v="167.53999299999899"/>
    <n v="99.400002000000001"/>
    <n v="-0.18113541411356701"/>
    <n v="6.5875784763498903E-3"/>
    <n v="0.93180846809024098"/>
    <n v="-0.48554074166628097"/>
    <n v="-0.591306693233281"/>
    <s v="GreenGrest Capital"/>
    <x v="0"/>
    <s v="Consumer Discretionary"/>
    <s v="Household Appliances"/>
    <s v="Benton Harbor, Michigan"/>
    <m/>
    <n v="106640"/>
    <n v="1911"/>
    <s v="Benton Harbor"/>
    <s v="Michigan"/>
    <s v="United States"/>
  </r>
  <r>
    <d v="2019-04-17T00:00:00"/>
    <x v="0"/>
    <s v="sell"/>
    <n v="300"/>
    <n v="7"/>
    <n v="137.38999899999999"/>
    <n v="139.070007"/>
    <n v="135.88999899999999"/>
    <n v="136.88000500000001"/>
    <n v="135.62307699999999"/>
    <n v="562600"/>
    <n v="2.5920000000000001"/>
    <n v="-3.4277745210426602E-3"/>
    <n v="-1.0951281067622699E-3"/>
    <n v="2.64274857060726E-2"/>
    <n v="0.113535863547485"/>
    <n v="-8.0439892128096893E-2"/>
    <n v="1.6491391541584199E-2"/>
    <n v="1.5898939438644399E-2"/>
    <n v="2.03357150308866E-2"/>
    <n v="2.1879497393981699E-2"/>
    <n v="167.53999299999899"/>
    <n v="99.400002000000001"/>
    <n v="-0.18113541411356701"/>
    <n v="-2.2764010197428601E-3"/>
    <n v="0.92846378272083097"/>
    <n v="-0.94361136690110103"/>
    <n v="-0.70274187836808899"/>
    <s v="GreenGrest Capital"/>
    <x v="0"/>
    <s v="Consumer Discretionary"/>
    <s v="Household Appliances"/>
    <s v="Benton Harbor, Michigan"/>
    <m/>
    <n v="106640"/>
    <n v="1911"/>
    <s v="Benton Harbor"/>
    <s v="Michigan"/>
    <s v="United States"/>
  </r>
  <r>
    <d v="2019-05-06T00:00:00"/>
    <x v="0"/>
    <s v="buy"/>
    <n v="800"/>
    <n v="7"/>
    <n v="139.970001"/>
    <n v="140.61000100000001"/>
    <n v="138.11999499999999"/>
    <n v="139.979996"/>
    <n v="138.69459499999999"/>
    <n v="812300"/>
    <n v="2.5"/>
    <n v="-1.75617265598913E-2"/>
    <n v="1.0196158099612501E-2"/>
    <n v="5.2881177538423203E-2"/>
    <n v="4.0605701805146402E-2"/>
    <n v="-4.6317650315152899E-2"/>
    <n v="1.28910559392193E-2"/>
    <n v="1.45892040095965E-2"/>
    <n v="1.49730025801649E-2"/>
    <n v="2.1814061166920001E-2"/>
    <n v="167.53999299999899"/>
    <n v="99.400002000000001"/>
    <n v="-0.18113541411356701"/>
    <n v="-4.4810132310555703E-3"/>
    <n v="0.94424915772394002"/>
    <n v="-0.61123335914263599"/>
    <n v="-0.75722072304982702"/>
    <s v="GreenGrest Capital"/>
    <x v="0"/>
    <s v="Consumer Discretionary"/>
    <s v="Household Appliances"/>
    <s v="Benton Harbor, Michigan"/>
    <m/>
    <n v="106640"/>
    <n v="1911"/>
    <s v="Benton Harbor"/>
    <s v="Michigan"/>
    <s v="United States"/>
  </r>
  <r>
    <d v="2019-06-05T00:00:00"/>
    <x v="0"/>
    <s v="sell"/>
    <n v="600"/>
    <n v="7"/>
    <n v="126.160004"/>
    <n v="126.82"/>
    <n v="122.519997"/>
    <n v="125.589996"/>
    <n v="125.589996"/>
    <n v="545600"/>
    <n v="2.1230000000000002"/>
    <n v="-1.75021528568654E-3"/>
    <n v="4.3033953262076499E-2"/>
    <n v="-0.116813482943163"/>
    <n v="-9.1578511042825203E-2"/>
    <n v="-0.13605599106429"/>
    <n v="4.1030089205870202E-2"/>
    <n v="2.5060037522422699E-2"/>
    <n v="1.9968233113715799E-2"/>
    <n v="2.2087377547061301E-2"/>
    <n v="156.75"/>
    <n v="99.400002000000001"/>
    <n v="-0.18113541411356701"/>
    <n v="8.1287266899663802E-3"/>
    <n v="1.0488105324424399"/>
    <n v="-1.3605679283460199"/>
    <n v="-1.63026265643223"/>
    <s v="GreenGrest Capital"/>
    <x v="0"/>
    <s v="Consumer Discretionary"/>
    <s v="Household Appliances"/>
    <s v="Benton Harbor, Michigan"/>
    <m/>
    <n v="106640"/>
    <n v="1911"/>
    <s v="Benton Harbor"/>
    <s v="Michigan"/>
    <s v="United States"/>
  </r>
  <r>
    <d v="2019-06-20T00:00:00"/>
    <x v="0"/>
    <s v="sell"/>
    <n v="100"/>
    <n v="7"/>
    <n v="143.71000699999999"/>
    <n v="144.11000100000001"/>
    <n v="140.820007"/>
    <n v="141.240005"/>
    <n v="141.240005"/>
    <n v="645000"/>
    <n v="2.0009999999999999"/>
    <n v="-5.2255679773359799E-3"/>
    <n v="4.4593396137513598E-2"/>
    <n v="8.6625266208280899E-2"/>
    <n v="6.1771358838466003E-2"/>
    <n v="-3.6287732381225599E-3"/>
    <n v="1.2885053224981201E-2"/>
    <n v="2.4575185276329198E-2"/>
    <n v="1.9296236977552599E-2"/>
    <n v="2.2156447110497898E-2"/>
    <n v="156.509995"/>
    <n v="99.400002000000001"/>
    <n v="-0.18113541411356701"/>
    <n v="9.4276054361659405E-3"/>
    <n v="1.0543144137956599"/>
    <n v="-0.19437092920139201"/>
    <n v="-0.52937651255650298"/>
    <s v="GreenGrest Capital"/>
    <x v="0"/>
    <s v="Consumer Discretionary"/>
    <s v="Household Appliances"/>
    <s v="Benton Harbor, Michigan"/>
    <m/>
    <n v="106640"/>
    <n v="1911"/>
    <s v="Benton Harbor"/>
    <s v="Michigan"/>
    <s v="United States"/>
  </r>
  <r>
    <d v="2019-06-25T00:00:00"/>
    <x v="0"/>
    <s v="buy"/>
    <n v="900"/>
    <n v="7"/>
    <n v="140.470001"/>
    <n v="141.16999799999999"/>
    <n v="137.28999299999899"/>
    <n v="137.60000600000001"/>
    <n v="137.60000600000001"/>
    <n v="617300"/>
    <n v="1.994"/>
    <n v="-1.8005527065619299E-2"/>
    <n v="-2.9996071276786801E-2"/>
    <n v="8.7672291669885702E-2"/>
    <n v="5.8760614871654598E-2"/>
    <n v="-1.36229470421717E-2"/>
    <n v="8.7574652509984294E-3"/>
    <n v="2.2888251778868999E-2"/>
    <n v="1.8799176051989101E-2"/>
    <n v="2.2174734646083001E-2"/>
    <n v="156.509995"/>
    <n v="99.400002000000001"/>
    <n v="-0.18113541411356701"/>
    <n v="-9.5417756928269908E-3"/>
    <n v="1.05654144979453"/>
    <n v="-0.26942035593978098"/>
    <n v="-0.20470794106596199"/>
    <s v="GreenGrest Capital"/>
    <x v="0"/>
    <s v="Consumer Discretionary"/>
    <s v="Household Appliances"/>
    <s v="Benton Harbor, Michigan"/>
    <m/>
    <n v="106640"/>
    <n v="1911"/>
    <s v="Benton Harbor"/>
    <s v="Michigan"/>
    <s v="United States"/>
  </r>
  <r>
    <d v="2019-04-05T00:00:00"/>
    <x v="0"/>
    <s v="buy"/>
    <n v="300"/>
    <n v="8"/>
    <n v="134.66000399999999"/>
    <n v="136.679993"/>
    <n v="134.11999499999999"/>
    <n v="136.11000100000001"/>
    <n v="134.86013799999901"/>
    <n v="614700"/>
    <n v="2.5009999999999999"/>
    <n v="1.2122246635938401E-2"/>
    <n v="2.3941651888899199E-2"/>
    <n v="-2.0362885633873399E-2"/>
    <n v="0.195747610503545"/>
    <n v="-8.0070785371522804E-2"/>
    <n v="1.1402128429421799E-2"/>
    <n v="1.8319355445390002E-2"/>
    <n v="2.0166860204243901E-2"/>
    <n v="2.1914372883363599E-2"/>
    <n v="167.53999299999899"/>
    <n v="99.400002000000001"/>
    <n v="-0.18113541411356701"/>
    <n v="4.62571739556182E-3"/>
    <n v="0.93214541854684896"/>
    <n v="-0.94927367203728397"/>
    <n v="-1.00984425983493"/>
    <s v="KKZ Asset Management"/>
    <x v="0"/>
    <s v="Consumer Discretionary"/>
    <s v="Household Appliances"/>
    <s v="Benton Harbor, Michigan"/>
    <m/>
    <n v="106640"/>
    <n v="1911"/>
    <s v="Benton Harbor"/>
    <s v="Michigan"/>
    <s v="United States"/>
  </r>
  <r>
    <d v="2019-04-22T00:00:00"/>
    <x v="0"/>
    <s v="buy"/>
    <n v="400"/>
    <n v="8"/>
    <n v="139.38000500000001"/>
    <n v="141.25"/>
    <n v="138.91000399999999"/>
    <n v="139.36000100000001"/>
    <n v="138.08029199999999"/>
    <n v="1789500"/>
    <n v="2.59"/>
    <n v="2.1549881314358401E-3"/>
    <n v="-3.7244209520843098E-3"/>
    <n v="6.5687287597862701E-2"/>
    <n v="0.100478974879259"/>
    <n v="-5.2534320327279699E-2"/>
    <n v="1.54951169400781E-2"/>
    <n v="1.5675426871943399E-2"/>
    <n v="2.0254586410220599E-2"/>
    <n v="2.1870132636998899E-2"/>
    <n v="167.53999299999899"/>
    <n v="99.400002000000001"/>
    <n v="-0.18113541411356701"/>
    <n v="1.0115060212163699E-3"/>
    <n v="0.92601874038061904"/>
    <n v="-0.69487974807548303"/>
    <n v="-0.82119429426609003"/>
    <s v="KKZ Asset Management"/>
    <x v="0"/>
    <s v="Consumer Discretionary"/>
    <s v="Household Appliances"/>
    <s v="Benton Harbor, Michigan"/>
    <m/>
    <n v="106640"/>
    <n v="1911"/>
    <s v="Benton Harbor"/>
    <s v="Michigan"/>
    <s v="United States"/>
  </r>
  <r>
    <d v="2019-04-29T00:00:00"/>
    <x v="0"/>
    <s v="buy"/>
    <n v="700"/>
    <n v="8"/>
    <n v="137.220001"/>
    <n v="140"/>
    <n v="136.570007"/>
    <n v="138.55999800000001"/>
    <n v="137.28762800000001"/>
    <n v="709600"/>
    <n v="2.536"/>
    <n v="1.08846235683599E-2"/>
    <n v="-5.7571425849631602E-3"/>
    <n v="5.0169476258350297E-2"/>
    <n v="0.115396852213223"/>
    <n v="-8.3239333704760998E-2"/>
    <n v="1.8031223144981501E-2"/>
    <n v="1.4086788177445599E-2"/>
    <n v="1.92513864394376E-2"/>
    <n v="2.1831077523207398E-2"/>
    <n v="167.53999299999899"/>
    <n v="99.400002000000001"/>
    <n v="-0.18113541411356701"/>
    <n v="1.07094833958194E-3"/>
    <n v="0.95932647318061404"/>
    <n v="-0.95051300086138202"/>
    <n v="-0.85126308222778002"/>
    <s v="KKZ Asset Management"/>
    <x v="0"/>
    <s v="Consumer Discretionary"/>
    <s v="Household Appliances"/>
    <s v="Benton Harbor, Michigan"/>
    <m/>
    <n v="106640"/>
    <n v="1911"/>
    <s v="Benton Harbor"/>
    <s v="Michigan"/>
    <s v="United States"/>
  </r>
  <r>
    <d v="2019-05-13T00:00:00"/>
    <x v="0"/>
    <s v="buy"/>
    <n v="700"/>
    <n v="8"/>
    <n v="131.13000500000001"/>
    <n v="132.21000699999999"/>
    <n v="126.160004"/>
    <n v="128.08000200000001"/>
    <n v="126.90387699999999"/>
    <n v="1091900"/>
    <n v="2.4049999999999998"/>
    <n v="-4.7569952974549697E-2"/>
    <n v="-8.8844431694541495E-2"/>
    <n v="-6.7544747630026505E-2"/>
    <n v="-2.8939364044977399E-2"/>
    <n v="-0.16041058924581"/>
    <n v="1.9545745119269101E-2"/>
    <n v="1.7230214633464001E-2"/>
    <n v="1.6509464258026501E-2"/>
    <n v="2.20713900069055E-2"/>
    <n v="167.53999299999899"/>
    <n v="99.400002000000001"/>
    <n v="-0.18113541411356701"/>
    <n v="-2.4426469085879299E-2"/>
    <n v="0.97653532270916799"/>
    <n v="-1.5653341982387701"/>
    <n v="-1.0992021697471599"/>
    <s v="KKZ Asset Management"/>
    <x v="0"/>
    <s v="Consumer Discretionary"/>
    <s v="Household Appliances"/>
    <s v="Benton Harbor, Michigan"/>
    <m/>
    <n v="106640"/>
    <n v="1911"/>
    <s v="Benton Harbor"/>
    <s v="Michigan"/>
    <s v="United States"/>
  </r>
  <r>
    <d v="2019-05-21T00:00:00"/>
    <x v="0"/>
    <s v="sell"/>
    <n v="1200"/>
    <n v="8"/>
    <n v="129.38000500000001"/>
    <n v="132.69000199999999"/>
    <n v="129.38000500000001"/>
    <n v="132.5"/>
    <n v="132.5"/>
    <n v="667900"/>
    <n v="2.4260000000000002"/>
    <n v="2.2747305173636399E-2"/>
    <n v="3.5375446694401402E-2"/>
    <n v="-3.9097708491275598E-2"/>
    <n v="-5.68588008262799E-2"/>
    <n v="-0.16885917439188"/>
    <n v="1.2016101364028999E-2"/>
    <n v="1.6794170971933E-2"/>
    <n v="1.6292482090480901E-2"/>
    <n v="2.2076154511251601E-2"/>
    <n v="167.53999299999899"/>
    <n v="99.400002000000001"/>
    <n v="-0.18113541411356701"/>
    <n v="8.4599491109458805E-3"/>
    <n v="0.98032430292341499"/>
    <n v="-1.6521946173592199"/>
    <n v="-1.6140918894367899"/>
    <s v="KKZ Asset Management"/>
    <x v="0"/>
    <s v="Consumer Discretionary"/>
    <s v="Household Appliances"/>
    <s v="Benton Harbor, Michigan"/>
    <m/>
    <n v="106640"/>
    <n v="1911"/>
    <s v="Benton Harbor"/>
    <s v="Michigan"/>
    <s v="United States"/>
  </r>
  <r>
    <d v="2019-05-28T00:00:00"/>
    <x v="0"/>
    <s v="buy"/>
    <n v="1600"/>
    <n v="8"/>
    <n v="124.959999"/>
    <n v="125.959999"/>
    <n v="122.449997"/>
    <n v="122.5"/>
    <n v="122.5"/>
    <n v="612300"/>
    <n v="2.2679999999999998"/>
    <n v="-1.9322311883165799E-2"/>
    <n v="-5.57243102678587E-2"/>
    <n v="-8.8234796334107898E-2"/>
    <n v="-0.139386674100374"/>
    <n v="-0.172891938033785"/>
    <n v="2.2184114484473098E-2"/>
    <n v="1.7912256307887699E-2"/>
    <n v="1.69286384184054E-2"/>
    <n v="2.1562745667835798E-2"/>
    <n v="156.75"/>
    <n v="99.400002000000001"/>
    <n v="-0.18113541411356701"/>
    <n v="-8.4109499934704197E-3"/>
    <n v="0.98801387479265601"/>
    <n v="-1.69823205848124"/>
    <n v="-1.9366608704813699"/>
    <s v="KKZ Asset Management"/>
    <x v="0"/>
    <s v="Consumer Discretionary"/>
    <s v="Household Appliances"/>
    <s v="Benton Harbor, Michigan"/>
    <m/>
    <n v="106640"/>
    <n v="1911"/>
    <s v="Benton Harbor"/>
    <s v="Michigan"/>
    <s v="United States"/>
  </r>
  <r>
    <d v="2019-05-29T00:00:00"/>
    <x v="0"/>
    <s v="sell"/>
    <n v="700"/>
    <n v="8"/>
    <n v="122.220001"/>
    <n v="122.860001"/>
    <n v="119.25"/>
    <n v="120.300003"/>
    <n v="120.300003"/>
    <n v="651000"/>
    <n v="2.2360000000000002"/>
    <n v="-1.81223820664928E-2"/>
    <n v="-9.6593997507988E-2"/>
    <n v="-0.121204927977376"/>
    <n v="-0.15513336389285101"/>
    <n v="-0.19141147962740901"/>
    <n v="1.1559414572041699E-2"/>
    <n v="1.7636430465715801E-2"/>
    <n v="1.70469218690142E-2"/>
    <n v="2.15905802864527E-2"/>
    <n v="156.75"/>
    <n v="99.400002000000001"/>
    <n v="-0.18113541411356701"/>
    <n v="-6.9359101493404697E-3"/>
    <n v="0.99155459060789997"/>
    <n v="-1.85781286567184"/>
    <n v="-1.9777845201438899"/>
    <s v="KKZ Asset Management"/>
    <x v="0"/>
    <s v="Consumer Discretionary"/>
    <s v="Household Appliances"/>
    <s v="Benton Harbor, Michigan"/>
    <m/>
    <n v="106640"/>
    <n v="1911"/>
    <s v="Benton Harbor"/>
    <s v="Michigan"/>
    <s v="United States"/>
  </r>
  <r>
    <d v="2019-06-10T00:00:00"/>
    <x v="0"/>
    <s v="sell"/>
    <n v="1600"/>
    <n v="8"/>
    <n v="130"/>
    <n v="131.69000199999999"/>
    <n v="128.779999"/>
    <n v="130.240005"/>
    <n v="130.240005"/>
    <n v="558400"/>
    <n v="2.1429999999999998"/>
    <n v="1.15840351824558E-2"/>
    <n v="0.104558954176109"/>
    <n v="-4.1230744799989699E-2"/>
    <n v="-3.8452876891878603E-2"/>
    <n v="-9.3987127069445897E-2"/>
    <n v="2.8624006519242101E-2"/>
    <n v="2.5542444577948499E-2"/>
    <n v="2.01765394003071E-2"/>
    <n v="2.2134140130707799E-2"/>
    <n v="156.75"/>
    <n v="99.400002000000001"/>
    <n v="-0.18113541411356701"/>
    <n v="4.6492198743191201E-3"/>
    <n v="1.05667601871302"/>
    <n v="-0.98838388294607205"/>
    <n v="-1.1288396553478"/>
    <s v="KKZ Asset Management"/>
    <x v="0"/>
    <s v="Consumer Discretionary"/>
    <s v="Household Appliances"/>
    <s v="Benton Harbor, Michigan"/>
    <m/>
    <n v="106640"/>
    <n v="1911"/>
    <s v="Benton Harbor"/>
    <s v="Michigan"/>
    <s v="United States"/>
  </r>
  <r>
    <d v="2019-04-02T00:00:00"/>
    <x v="0"/>
    <s v="buy"/>
    <n v="400"/>
    <n v="9"/>
    <n v="134.41000399999999"/>
    <n v="135.14999399999999"/>
    <n v="133.39999399999999"/>
    <n v="134.58999599999899"/>
    <n v="133.354095"/>
    <n v="563700"/>
    <n v="2.4809999999999999"/>
    <n v="8.9197886456062804E-4"/>
    <n v="2.74176045857005E-2"/>
    <n v="-4.8722959875470803E-2"/>
    <n v="0.238697803182819"/>
    <n v="-7.7112800431935802E-2"/>
    <n v="4.3147867748822098E-3"/>
    <n v="1.8396863735444399E-2"/>
    <n v="2.0795275600983501E-2"/>
    <n v="2.18765057424028E-2"/>
    <n v="167.53999299999899"/>
    <n v="99.400002000000001"/>
    <n v="-0.18113541411356701"/>
    <n v="1.7455614805152698E-5"/>
    <n v="0.92455953670677704"/>
    <n v="-0.92032728779622097"/>
    <n v="-1.1166542642559001"/>
    <s v="Netpune Capital"/>
    <x v="0"/>
    <s v="Consumer Discretionary"/>
    <s v="Household Appliances"/>
    <s v="Benton Harbor, Michigan"/>
    <m/>
    <n v="106640"/>
    <n v="1911"/>
    <s v="Benton Harbor"/>
    <s v="Michigan"/>
    <s v="United States"/>
  </r>
  <r>
    <d v="2019-04-10T00:00:00"/>
    <x v="0"/>
    <s v="sell"/>
    <n v="200"/>
    <n v="9"/>
    <n v="135.429993"/>
    <n v="137.300003"/>
    <n v="134.740005"/>
    <n v="137.029999"/>
    <n v="135.771683"/>
    <n v="568200"/>
    <n v="2.4769999999999999"/>
    <n v="1.6556069918539602E-2"/>
    <n v="3.1581493473908297E-2"/>
    <n v="3.1428559623512E-3"/>
    <n v="0.128445808782261"/>
    <n v="-5.4883342021409397E-2"/>
    <n v="1.6296642258607798E-2"/>
    <n v="1.9346939163133299E-2"/>
    <n v="1.99444778674546E-2"/>
    <n v="2.1884696564999799E-2"/>
    <n v="167.53999299999899"/>
    <n v="99.400002000000001"/>
    <n v="-0.18113541411356701"/>
    <n v="3.47183783585567E-3"/>
    <n v="0.93113820250788104"/>
    <n v="-0.71397922479185905"/>
    <n v="-0.78640198488955704"/>
    <s v="Netpune Capital"/>
    <x v="0"/>
    <s v="Consumer Discretionary"/>
    <s v="Household Appliances"/>
    <s v="Benton Harbor, Michigan"/>
    <m/>
    <n v="106640"/>
    <n v="1911"/>
    <s v="Benton Harbor"/>
    <s v="Michigan"/>
    <s v="United States"/>
  </r>
  <r>
    <d v="2019-05-02T00:00:00"/>
    <x v="0"/>
    <s v="sell"/>
    <n v="1400"/>
    <n v="9"/>
    <n v="139.949997"/>
    <n v="143.490005"/>
    <n v="139.83000200000001"/>
    <n v="142.30999800000001"/>
    <n v="141.00320400000001"/>
    <n v="659100"/>
    <n v="2.552"/>
    <n v="1.8081197468135499E-2"/>
    <n v="5.2436787205361303E-2"/>
    <n v="5.6666633570872302E-2"/>
    <n v="7.5661474637297901E-2"/>
    <n v="-5.69837733236431E-2"/>
    <n v="6.4224790400262202E-3"/>
    <n v="1.43552324297618E-2"/>
    <n v="1.49597493139533E-2"/>
    <n v="2.1820497866002202E-2"/>
    <n v="167.53999299999899"/>
    <n v="99.400002000000001"/>
    <n v="-0.18113541411356701"/>
    <n v="-2.1262443276895502E-3"/>
    <n v="0.94733061325476597"/>
    <n v="-0.71491827863108603"/>
    <n v="-0.90874004902068295"/>
    <s v="Netpune Capital"/>
    <x v="0"/>
    <s v="Consumer Discretionary"/>
    <s v="Household Appliances"/>
    <s v="Benton Harbor, Michigan"/>
    <m/>
    <n v="106640"/>
    <n v="1911"/>
    <s v="Benton Harbor"/>
    <s v="Michigan"/>
    <s v="United States"/>
  </r>
  <r>
    <d v="2019-05-07T00:00:00"/>
    <x v="0"/>
    <s v="sell"/>
    <n v="400"/>
    <n v="9"/>
    <n v="138.69000199999999"/>
    <n v="139.199997"/>
    <n v="135.85000600000001"/>
    <n v="137.75"/>
    <n v="136.48507699999999"/>
    <n v="737700"/>
    <n v="2.448"/>
    <n v="-1.6059074922472799E-2"/>
    <n v="-7.737729398692E-3"/>
    <n v="2.4099302687786199E-2"/>
    <n v="2.4768125894487798E-2"/>
    <n v="-7.2604902876223495E-2"/>
    <n v="1.5230841201591599E-2"/>
    <n v="1.49068179041228E-2"/>
    <n v="1.51200087187959E-2"/>
    <n v="2.1826921709245901E-2"/>
    <n v="167.53999299999899"/>
    <n v="99.400002000000001"/>
    <n v="-0.18113541411356701"/>
    <n v="-1.6649488130547601E-2"/>
    <n v="0.944723028847266"/>
    <n v="-0.82920692600912804"/>
    <n v="-0.71591708415472799"/>
    <s v="Netpune Capital"/>
    <x v="0"/>
    <s v="Consumer Discretionary"/>
    <s v="Household Appliances"/>
    <s v="Benton Harbor, Michigan"/>
    <m/>
    <n v="106640"/>
    <n v="1911"/>
    <s v="Benton Harbor"/>
    <s v="Michigan"/>
    <s v="United States"/>
  </r>
  <r>
    <d v="2019-05-28T00:00:00"/>
    <x v="0"/>
    <s v="sell"/>
    <n v="500"/>
    <n v="9"/>
    <n v="124.959999"/>
    <n v="125.959999"/>
    <n v="122.449997"/>
    <n v="122.5"/>
    <n v="122.5"/>
    <n v="612300"/>
    <n v="2.2679999999999998"/>
    <n v="-1.9322311883165799E-2"/>
    <n v="-5.57243102678587E-2"/>
    <n v="-8.8234796334107898E-2"/>
    <n v="-0.139386674100374"/>
    <n v="-0.172891938033785"/>
    <n v="2.2184114484473098E-2"/>
    <n v="1.7912256307887699E-2"/>
    <n v="1.69286384184054E-2"/>
    <n v="2.1562745667835798E-2"/>
    <n v="156.75"/>
    <n v="99.400002000000001"/>
    <n v="-0.18113541411356701"/>
    <n v="-8.4109499934704197E-3"/>
    <n v="0.98801387479265601"/>
    <n v="-1.69823205848124"/>
    <n v="-1.9366608704813699"/>
    <s v="Netpune Capital"/>
    <x v="0"/>
    <s v="Consumer Discretionary"/>
    <s v="Household Appliances"/>
    <s v="Benton Harbor, Michigan"/>
    <m/>
    <n v="106640"/>
    <n v="1911"/>
    <s v="Benton Harbor"/>
    <s v="Michigan"/>
    <s v="United States"/>
  </r>
  <r>
    <d v="2019-06-03T00:00:00"/>
    <x v="0"/>
    <s v="buy"/>
    <n v="500"/>
    <n v="9"/>
    <n v="114.989998"/>
    <n v="118.870003"/>
    <n v="114.43"/>
    <n v="117.30999799999999"/>
    <n v="117.30999799999999"/>
    <n v="706800"/>
    <n v="2.081"/>
    <n v="2.0931907283076201E-2"/>
    <n v="-6.2613355399163698E-2"/>
    <n v="-0.16588142958733099"/>
    <n v="-0.18844978292978501"/>
    <n v="-0.17384482889334199"/>
    <n v="2.3051471985928201E-2"/>
    <n v="1.9504799347925299E-2"/>
    <n v="1.7917414646830301E-2"/>
    <n v="2.1703170224675199E-2"/>
    <n v="156.75"/>
    <n v="99.400002000000001"/>
    <n v="-0.18113541411356701"/>
    <n v="-2.7690708645509302E-3"/>
    <n v="1.00897960082698"/>
    <n v="-1.6925847236456599"/>
    <n v="-1.84584220134412"/>
    <s v="Netpune Capital"/>
    <x v="0"/>
    <s v="Consumer Discretionary"/>
    <s v="Household Appliances"/>
    <s v="Benton Harbor, Michigan"/>
    <m/>
    <n v="106640"/>
    <n v="1911"/>
    <s v="Benton Harbor"/>
    <s v="Michigan"/>
    <s v="United States"/>
  </r>
  <r>
    <d v="2019-06-27T00:00:00"/>
    <x v="0"/>
    <s v="sell"/>
    <n v="500"/>
    <n v="9"/>
    <n v="140.55999800000001"/>
    <n v="142.83999599999899"/>
    <n v="140.55999800000001"/>
    <n v="142.30999800000001"/>
    <n v="142.30999800000001"/>
    <n v="559100"/>
    <n v="2.0049999999999999"/>
    <n v="1.8224173736702799E-2"/>
    <n v="7.5471561808211299E-3"/>
    <n v="0.14989673265695999"/>
    <n v="8.4052294192569293E-2"/>
    <n v="2.1902139858211898E-2"/>
    <n v="1.5941456624293901E-2"/>
    <n v="2.2297592656577402E-2"/>
    <n v="1.8999236646529801E-2"/>
    <n v="2.22222783423686E-2"/>
    <n v="156.509995"/>
    <n v="99.400002000000001"/>
    <n v="-0.18113541411356701"/>
    <n v="3.81588593721357E-3"/>
    <n v="1.06326992877838"/>
    <n v="1.46177293659898E-2"/>
    <n v="-0.112831042220499"/>
    <s v="Netpune Capital"/>
    <x v="0"/>
    <s v="Consumer Discretionary"/>
    <s v="Household Appliances"/>
    <s v="Benton Harbor, Michigan"/>
    <m/>
    <n v="106640"/>
    <n v="1911"/>
    <s v="Benton Harbor"/>
    <s v="Michigan"/>
    <s v="United States"/>
  </r>
  <r>
    <d v="2019-04-03T00:00:00"/>
    <x v="0"/>
    <s v="sell"/>
    <n v="500"/>
    <n v="10"/>
    <n v="134.86000100000001"/>
    <n v="134.929993"/>
    <n v="132.220001"/>
    <n v="132.770004"/>
    <n v="131.55081200000001"/>
    <n v="785400"/>
    <n v="2.5169999999999999"/>
    <n v="-1.36147787927248E-2"/>
    <n v="7.4844568195395599E-3"/>
    <n v="-7.3876589373354895E-2"/>
    <n v="0.215306012938941"/>
    <n v="-9.5832170171173806E-2"/>
    <n v="9.4743277361510406E-3"/>
    <n v="1.8282674371347899E-2"/>
    <n v="2.0895222207608401E-2"/>
    <n v="2.1889837899744899E-2"/>
    <n v="167.53999299999899"/>
    <n v="99.400002000000001"/>
    <n v="-0.18113541411356701"/>
    <n v="2.1460723821998401E-3"/>
    <n v="0.92642931255667904"/>
    <n v="-1.0922990171434299"/>
    <n v="-1.0796305788712699"/>
    <s v="Spectrum Group"/>
    <x v="0"/>
    <s v="Consumer Discretionary"/>
    <s v="Household Appliances"/>
    <s v="Benton Harbor, Michigan"/>
    <m/>
    <n v="106640"/>
    <n v="1911"/>
    <s v="Benton Harbor"/>
    <s v="Michigan"/>
    <s v="United States"/>
  </r>
  <r>
    <d v="2019-04-11T00:00:00"/>
    <x v="0"/>
    <s v="buy"/>
    <n v="500"/>
    <n v="10"/>
    <n v="137.16000399999999"/>
    <n v="140.38999899999999"/>
    <n v="136.46000699999999"/>
    <n v="139.720001"/>
    <n v="138.436981"/>
    <n v="582100"/>
    <n v="2.504"/>
    <n v="1.9440537749105799E-2"/>
    <n v="3.8299231294850099E-2"/>
    <n v="-9.1903812874855693E-3"/>
    <n v="0.139525523027142"/>
    <n v="-2.9484513604644599E-2"/>
    <n v="1.7208275538499601E-2"/>
    <n v="1.85489784495712E-2"/>
    <n v="2.0049696187308799E-2"/>
    <n v="2.1916616929978001E-2"/>
    <n v="167.53999299999899"/>
    <n v="99.400002000000001"/>
    <n v="-0.18113541411356701"/>
    <n v="3.8122194279549302E-5"/>
    <n v="0.93078989133022105"/>
    <n v="-0.48678479878687703"/>
    <n v="-0.68405327930748205"/>
    <s v="Spectrum Group"/>
    <x v="0"/>
    <s v="Consumer Discretionary"/>
    <s v="Household Appliances"/>
    <s v="Benton Harbor, Michigan"/>
    <m/>
    <n v="106640"/>
    <n v="1911"/>
    <s v="Benton Harbor"/>
    <s v="Michigan"/>
    <s v="United States"/>
  </r>
  <r>
    <d v="2019-05-08T00:00:00"/>
    <x v="0"/>
    <s v="buy"/>
    <n v="800"/>
    <n v="10"/>
    <n v="137.320007"/>
    <n v="139.13999899999999"/>
    <n v="136.58000200000001"/>
    <n v="136.979996"/>
    <n v="135.722137"/>
    <n v="433200"/>
    <n v="2.4820000000000002"/>
    <n v="-5.60559719628222E-3"/>
    <n v="-2.00917306112329E-2"/>
    <n v="6.3714588555654596E-3"/>
    <n v="2.7762218441129E-2"/>
    <n v="-7.8862487903533895E-2"/>
    <n v="1.4534741324249E-2"/>
    <n v="1.47607993627142E-2"/>
    <n v="1.50959729108237E-2"/>
    <n v="2.1829407298842099E-2"/>
    <n v="167.53999299999899"/>
    <n v="99.400002000000001"/>
    <n v="-0.18113541411356701"/>
    <n v="-1.60671540560346E-3"/>
    <n v="0.94530742118014699"/>
    <n v="-0.88269717515757995"/>
    <n v="-0.72897047918368896"/>
    <s v="Spectrum Group"/>
    <x v="0"/>
    <s v="Consumer Discretionary"/>
    <s v="Household Appliances"/>
    <s v="Benton Harbor, Michigan"/>
    <m/>
    <n v="106640"/>
    <n v="1911"/>
    <s v="Benton Harbor"/>
    <s v="Michigan"/>
    <s v="United States"/>
  </r>
  <r>
    <d v="2019-05-09T00:00:00"/>
    <x v="0"/>
    <s v="sell"/>
    <n v="800"/>
    <n v="10"/>
    <n v="135.699997"/>
    <n v="135.88000500000001"/>
    <n v="131.28999299999899"/>
    <n v="133.83000200000001"/>
    <n v="132.60107400000001"/>
    <n v="833000"/>
    <n v="2.4569999999999999"/>
    <n v="-2.3264508178410099E-2"/>
    <n v="-6.1437436257778602E-2"/>
    <n v="-2.97408543667321E-2"/>
    <n v="6.1369861168542698E-3"/>
    <n v="-0.105900924056183"/>
    <n v="9.8128267252367892E-3"/>
    <n v="1.52959942896432E-2"/>
    <n v="1.53870845299956E-2"/>
    <n v="2.1875639940585799E-2"/>
    <n v="167.53999299999899"/>
    <n v="99.400002000000001"/>
    <n v="-0.18113541411356701"/>
    <n v="-3.0259986019249502E-3"/>
    <n v="0.94835819335461302"/>
    <n v="-1.1088699354546001"/>
    <n v="-0.80776081054839299"/>
    <s v="Spectrum Group"/>
    <x v="0"/>
    <s v="Consumer Discretionary"/>
    <s v="Household Appliances"/>
    <s v="Benton Harbor, Michigan"/>
    <m/>
    <n v="106640"/>
    <n v="1911"/>
    <s v="Benton Harbor"/>
    <s v="Michigan"/>
    <s v="United States"/>
  </r>
  <r>
    <d v="2019-05-28T00:00:00"/>
    <x v="0"/>
    <s v="buy"/>
    <n v="500"/>
    <n v="10"/>
    <n v="124.959999"/>
    <n v="125.959999"/>
    <n v="122.449997"/>
    <n v="122.5"/>
    <n v="122.5"/>
    <n v="612300"/>
    <n v="2.2679999999999998"/>
    <n v="-1.9322311883165799E-2"/>
    <n v="-5.57243102678587E-2"/>
    <n v="-8.8234796334107898E-2"/>
    <n v="-0.139386674100374"/>
    <n v="-0.172891938033785"/>
    <n v="2.2184114484473098E-2"/>
    <n v="1.7912256307887699E-2"/>
    <n v="1.69286384184054E-2"/>
    <n v="2.1562745667835798E-2"/>
    <n v="156.75"/>
    <n v="99.400002000000001"/>
    <n v="-0.18113541411356701"/>
    <n v="-8.4109499934704197E-3"/>
    <n v="0.98801387479265601"/>
    <n v="-1.69823205848124"/>
    <n v="-1.9366608704813699"/>
    <s v="Spectrum Group"/>
    <x v="0"/>
    <s v="Consumer Discretionary"/>
    <s v="Household Appliances"/>
    <s v="Benton Harbor, Michigan"/>
    <m/>
    <n v="106640"/>
    <n v="1911"/>
    <s v="Benton Harbor"/>
    <s v="Michigan"/>
    <s v="United States"/>
  </r>
  <r>
    <d v="2019-04-17T00:00:00"/>
    <x v="0"/>
    <s v="buy"/>
    <n v="700"/>
    <n v="11"/>
    <n v="137.38999899999999"/>
    <n v="139.070007"/>
    <n v="135.88999899999999"/>
    <n v="136.88000500000001"/>
    <n v="135.62307699999999"/>
    <n v="562600"/>
    <n v="2.5920000000000001"/>
    <n v="-3.4277745210426602E-3"/>
    <n v="-1.0951281067622699E-3"/>
    <n v="2.64274857060726E-2"/>
    <n v="0.113535863547485"/>
    <n v="-8.0439892128096893E-2"/>
    <n v="1.6491391541584199E-2"/>
    <n v="1.5898939438644399E-2"/>
    <n v="2.03357150308866E-2"/>
    <n v="2.1879497393981699E-2"/>
    <n v="167.53999299999899"/>
    <n v="99.400002000000001"/>
    <n v="-0.18113541411356701"/>
    <n v="-2.2764010197428601E-3"/>
    <n v="0.92846378272083097"/>
    <n v="-0.94361136690110103"/>
    <n v="-0.70274187836808899"/>
    <s v="Beta Dynamic Fund"/>
    <x v="0"/>
    <s v="Consumer Discretionary"/>
    <s v="Household Appliances"/>
    <s v="Benton Harbor, Michigan"/>
    <m/>
    <n v="106640"/>
    <n v="1911"/>
    <s v="Benton Harbor"/>
    <s v="Michigan"/>
    <s v="United States"/>
  </r>
  <r>
    <d v="2019-04-18T00:00:00"/>
    <x v="0"/>
    <s v="sell"/>
    <n v="1300"/>
    <n v="11"/>
    <n v="136.60000600000001"/>
    <n v="139.820007"/>
    <n v="136.550003"/>
    <n v="139.05999800000001"/>
    <n v="137.783051"/>
    <n v="675000"/>
    <n v="2.56"/>
    <n v="1.5800808525192001E-2"/>
    <n v="-4.7348573306760901E-3"/>
    <n v="5.0513901421903998E-2"/>
    <n v="0.11051827376970901"/>
    <n v="-7.2360090332210594E-2"/>
    <n v="1.5454377278884299E-2"/>
    <n v="1.6043212124668998E-2"/>
    <n v="2.0298508683987401E-2"/>
    <n v="2.1897239610776002E-2"/>
    <n v="167.53999299999899"/>
    <n v="99.400002000000001"/>
    <n v="-0.18113541411356701"/>
    <n v="1.5778467813143101E-3"/>
    <n v="0.92914120389666499"/>
    <n v="-0.86970787186767995"/>
    <n v="-0.77932649298424905"/>
    <s v="Beta Dynamic Fund"/>
    <x v="0"/>
    <s v="Consumer Discretionary"/>
    <s v="Household Appliances"/>
    <s v="Benton Harbor, Michigan"/>
    <m/>
    <n v="106640"/>
    <n v="1911"/>
    <s v="Benton Harbor"/>
    <s v="Michigan"/>
    <s v="United States"/>
  </r>
  <r>
    <d v="2019-05-08T00:00:00"/>
    <x v="0"/>
    <s v="buy"/>
    <n v="300"/>
    <n v="11"/>
    <n v="137.320007"/>
    <n v="139.13999899999999"/>
    <n v="136.58000200000001"/>
    <n v="136.979996"/>
    <n v="135.722137"/>
    <n v="433200"/>
    <n v="2.4820000000000002"/>
    <n v="-5.60559719628222E-3"/>
    <n v="-2.00917306112329E-2"/>
    <n v="6.3714588555654596E-3"/>
    <n v="2.7762218441129E-2"/>
    <n v="-7.8862487903533895E-2"/>
    <n v="1.4534741324249E-2"/>
    <n v="1.47607993627142E-2"/>
    <n v="1.50959729108237E-2"/>
    <n v="2.1829407298842099E-2"/>
    <n v="167.53999299999899"/>
    <n v="99.400002000000001"/>
    <n v="-0.18113541411356701"/>
    <n v="-1.60671540560346E-3"/>
    <n v="0.94530742118014699"/>
    <n v="-0.88269717515757995"/>
    <n v="-0.72897047918368896"/>
    <s v="Beta Dynamic Fund"/>
    <x v="0"/>
    <s v="Consumer Discretionary"/>
    <s v="Household Appliances"/>
    <s v="Benton Harbor, Michigan"/>
    <m/>
    <n v="106640"/>
    <n v="1911"/>
    <s v="Benton Harbor"/>
    <s v="Michigan"/>
    <s v="United States"/>
  </r>
  <r>
    <d v="2019-05-15T00:00:00"/>
    <x v="0"/>
    <s v="sell"/>
    <n v="1400"/>
    <n v="11"/>
    <n v="128.89999399999999"/>
    <n v="131.66000399999999"/>
    <n v="127.900002"/>
    <n v="130.679993"/>
    <n v="129.479996"/>
    <n v="796700"/>
    <n v="2.379"/>
    <n v="1.23191994333657E-2"/>
    <n v="-4.7083287279641402E-2"/>
    <n v="-6.8033364835831403E-2"/>
    <n v="-4.6061937567658501E-2"/>
    <n v="-0.153274337143916"/>
    <n v="2.5428213022409201E-2"/>
    <n v="1.6993667155364399E-2"/>
    <n v="1.6205579076311202E-2"/>
    <n v="2.20805312452791E-2"/>
    <n v="167.53999299999899"/>
    <n v="99.400002000000001"/>
    <n v="-0.18113541411356701"/>
    <n v="5.8219943882337104E-3"/>
    <n v="0.978195442995482"/>
    <n v="-1.50369886274424"/>
    <n v="-1.36148913419158"/>
    <s v="Beta Dynamic Fund"/>
    <x v="0"/>
    <s v="Consumer Discretionary"/>
    <s v="Household Appliances"/>
    <s v="Benton Harbor, Michigan"/>
    <m/>
    <n v="106640"/>
    <n v="1911"/>
    <s v="Benton Harbor"/>
    <s v="Michigan"/>
    <s v="United States"/>
  </r>
  <r>
    <d v="2019-05-20T00:00:00"/>
    <x v="0"/>
    <s v="sell"/>
    <n v="500"/>
    <n v="11"/>
    <n v="127.650002"/>
    <n v="130"/>
    <n v="127"/>
    <n v="129.520004"/>
    <n v="129.520004"/>
    <n v="544300"/>
    <n v="2.4159999999999999"/>
    <n v="6.8952352908361204E-3"/>
    <n v="2.0405414383544301E-2"/>
    <n v="-4.6044205139719997E-2"/>
    <n v="-7.1514655066652305E-2"/>
    <n v="-0.186491620183597"/>
    <n v="8.4794030894709601E-3"/>
    <n v="1.6371098026492999E-2"/>
    <n v="1.6052211253204801E-2"/>
    <n v="2.2029531437087101E-2"/>
    <n v="167.53999299999899"/>
    <n v="99.400002000000001"/>
    <n v="-0.18113541411356701"/>
    <n v="-6.7722580366252503E-3"/>
    <n v="0.97374080090544701"/>
    <n v="-1.79488896552855"/>
    <n v="-1.5875809780938701"/>
    <s v="Beta Dynamic Fund"/>
    <x v="0"/>
    <s v="Consumer Discretionary"/>
    <s v="Household Appliances"/>
    <s v="Benton Harbor, Michigan"/>
    <m/>
    <n v="106640"/>
    <n v="1911"/>
    <s v="Benton Harbor"/>
    <s v="Michigan"/>
    <s v="United States"/>
  </r>
  <r>
    <d v="2019-05-30T00:00:00"/>
    <x v="0"/>
    <s v="buy"/>
    <n v="500"/>
    <n v="11"/>
    <n v="120.32"/>
    <n v="121.360001"/>
    <n v="118.459999"/>
    <n v="119.790001"/>
    <n v="119.790001"/>
    <n v="486700"/>
    <n v="2.2269999999999999"/>
    <n v="-4.2484298271068801E-3"/>
    <n v="-8.9457105109969695E-2"/>
    <n v="-0.136337981372843"/>
    <n v="-0.15740493913238099"/>
    <n v="-0.18848531242867"/>
    <n v="1.3119348257465401E-2"/>
    <n v="1.72576227044118E-2"/>
    <n v="1.7048280534545501E-2"/>
    <n v="2.1587903136815599E-2"/>
    <n v="156.75"/>
    <n v="99.400002000000001"/>
    <n v="-0.18113541411356701"/>
    <n v="2.0962723552933101E-3"/>
    <n v="0.99374638881010902"/>
    <n v="-1.8331061916334801"/>
    <n v="-1.96954328495399"/>
    <s v="Beta Dynamic Fund"/>
    <x v="0"/>
    <s v="Consumer Discretionary"/>
    <s v="Household Appliances"/>
    <s v="Benton Harbor, Michigan"/>
    <m/>
    <n v="106640"/>
    <n v="1911"/>
    <s v="Benton Harbor"/>
    <s v="Michigan"/>
    <s v="United States"/>
  </r>
  <r>
    <d v="2019-05-31T00:00:00"/>
    <x v="0"/>
    <s v="buy"/>
    <n v="800"/>
    <n v="11"/>
    <n v="117.650002"/>
    <n v="118.279999"/>
    <n v="114"/>
    <n v="114.879997"/>
    <n v="114.879997"/>
    <n v="884400"/>
    <n v="2.1419999999999999"/>
    <n v="-4.1852138905474297E-2"/>
    <n v="-9.2790598248300202E-2"/>
    <n v="-0.18006493285414901"/>
    <n v="-0.19784283950770201"/>
    <n v="-0.22532454001795499"/>
    <n v="1.4447148164142999E-2"/>
    <n v="1.8738226932687799E-2"/>
    <n v="1.77534630644899E-2"/>
    <n v="2.1741088432444801E-2"/>
    <n v="156.75"/>
    <n v="99.400002000000001"/>
    <n v="-0.18113541411356701"/>
    <n v="-1.3283204951564801E-2"/>
    <n v="1.0188159625554301"/>
    <n v="-2.1474751672884"/>
    <n v="-1.96435017505508"/>
    <s v="Beta Dynamic Fund"/>
    <x v="0"/>
    <s v="Consumer Discretionary"/>
    <s v="Household Appliances"/>
    <s v="Benton Harbor, Michigan"/>
    <m/>
    <n v="106640"/>
    <n v="1911"/>
    <s v="Benton Harbor"/>
    <s v="Michigan"/>
    <s v="United States"/>
  </r>
  <r>
    <d v="2019-06-13T00:00:00"/>
    <x v="0"/>
    <s v="buy"/>
    <n v="1200"/>
    <n v="11"/>
    <n v="131.25"/>
    <n v="135.13999899999999"/>
    <n v="131.25"/>
    <n v="135.08000200000001"/>
    <n v="135.08000200000001"/>
    <n v="762300"/>
    <n v="2.0910000000000002"/>
    <n v="3.7025937209562099E-2"/>
    <n v="5.25097181859508E-2"/>
    <n v="6.2437284454311397E-2"/>
    <n v="-2.7049993747509299E-2"/>
    <n v="-7.9298982292992301E-2"/>
    <n v="1.5610818260739699E-2"/>
    <n v="2.4059139878867999E-2"/>
    <n v="2.0304263015578E-2"/>
    <n v="2.2240405764057E-2"/>
    <n v="156.75"/>
    <n v="99.400002000000001"/>
    <n v="-0.18113541411356701"/>
    <n v="4.0890106107655602E-3"/>
    <n v="1.0611975343700399"/>
    <n v="-0.84940444058709796"/>
    <n v="-1.00096603733914"/>
    <s v="Beta Dynamic Fund"/>
    <x v="0"/>
    <s v="Consumer Discretionary"/>
    <s v="Household Appliances"/>
    <s v="Benton Harbor, Michigan"/>
    <m/>
    <n v="106640"/>
    <n v="1911"/>
    <s v="Benton Harbor"/>
    <s v="Michigan"/>
    <s v="United States"/>
  </r>
  <r>
    <d v="2019-06-21T00:00:00"/>
    <x v="0"/>
    <s v="sell"/>
    <n v="1300"/>
    <n v="11"/>
    <n v="141.33000200000001"/>
    <n v="142.11999499999999"/>
    <n v="139.11000100000001"/>
    <n v="141.66999799999999"/>
    <n v="141.66999799999999"/>
    <n v="834600"/>
    <n v="2.0680000000000001"/>
    <n v="3.0397888130231101E-3"/>
    <n v="4.3201274822334101E-2"/>
    <n v="6.6917749847667699E-2"/>
    <n v="0.10260320272481201"/>
    <n v="6.9220742781290704E-3"/>
    <n v="1.30205706638206E-2"/>
    <n v="2.4213414259449399E-2"/>
    <n v="1.86477711720371E-2"/>
    <n v="2.2152192854718401E-2"/>
    <n v="156.509995"/>
    <n v="99.400002000000001"/>
    <n v="-0.18113541411356701"/>
    <n v="-1.26001638019446E-3"/>
    <n v="1.0545708954245201"/>
    <n v="-0.112152294520803"/>
    <n v="-0.39661936174339602"/>
    <s v="Beta Dynamic Fund"/>
    <x v="0"/>
    <s v="Consumer Discretionary"/>
    <s v="Household Appliances"/>
    <s v="Benton Harbor, Michigan"/>
    <m/>
    <n v="106640"/>
    <n v="1911"/>
    <s v="Benton Harbor"/>
    <s v="Michigan"/>
    <s v="United States"/>
  </r>
  <r>
    <d v="2019-06-26T00:00:00"/>
    <x v="0"/>
    <s v="buy"/>
    <n v="1300"/>
    <n v="11"/>
    <n v="137.970001"/>
    <n v="141.25"/>
    <n v="137.91000399999999"/>
    <n v="139.740005"/>
    <n v="139.740005"/>
    <n v="805300"/>
    <n v="2.0489999999999999"/>
    <n v="1.5432619801146101E-2"/>
    <n v="-1.5902585533217599E-2"/>
    <n v="0.112350247037092"/>
    <n v="6.78748656993646E-2"/>
    <n v="7.0776133742356199E-3"/>
    <n v="1.29664921766885E-2"/>
    <n v="2.2813563898238399E-2"/>
    <n v="1.88762022838149E-2"/>
    <n v="2.2193677111421801E-2"/>
    <n v="156.509995"/>
    <n v="99.400002000000001"/>
    <n v="-0.18113541411356701"/>
    <n v="-1.2346958449604901E-3"/>
    <n v="1.0612124129809299"/>
    <n v="-0.106797184867139"/>
    <n v="-0.154628773933976"/>
    <s v="Beta Dynamic Fund"/>
    <x v="0"/>
    <s v="Consumer Discretionary"/>
    <s v="Household Appliances"/>
    <s v="Benton Harbor, Michigan"/>
    <m/>
    <n v="106640"/>
    <n v="1911"/>
    <s v="Benton Harbor"/>
    <s v="Michigan"/>
    <s v="United States"/>
  </r>
  <r>
    <d v="2019-06-28T00:00:00"/>
    <x v="0"/>
    <s v="buy"/>
    <n v="1600"/>
    <n v="11"/>
    <n v="142.5"/>
    <n v="144.38000500000001"/>
    <n v="142.009995"/>
    <n v="142.36000100000001"/>
    <n v="142.36000100000001"/>
    <n v="671200"/>
    <n v="2"/>
    <n v="3.5130502469473502E-4"/>
    <n v="4.8586723924925702E-3"/>
    <n v="0.16837041974814801"/>
    <n v="7.8062492966019095E-2"/>
    <n v="2.0385151520371701E-2"/>
    <n v="1.5922262953248799E-2"/>
    <n v="2.1652323097814102E-2"/>
    <n v="1.8988760946523801E-2"/>
    <n v="2.22219993284094E-2"/>
    <n v="156.509995"/>
    <n v="99.400002000000001"/>
    <n v="-0.18113541411356701"/>
    <n v="5.7409418775350302E-3"/>
    <n v="1.0663055215133499"/>
    <n v="3.01381759648177E-3"/>
    <n v="-8.9797819797042794E-2"/>
    <s v="Beta Dynamic Fund"/>
    <x v="0"/>
    <s v="Consumer Discretionary"/>
    <s v="Household Appliances"/>
    <s v="Benton Harbor, Michigan"/>
    <m/>
    <n v="106640"/>
    <n v="1911"/>
    <s v="Benton Harbor"/>
    <s v="Michigan"/>
    <s v="United States"/>
  </r>
  <r>
    <d v="2019-04-11T00:00:00"/>
    <x v="0"/>
    <s v="buy"/>
    <n v="1100"/>
    <n v="12"/>
    <n v="137.16000399999999"/>
    <n v="140.38999899999999"/>
    <n v="136.46000699999999"/>
    <n v="139.720001"/>
    <n v="138.436981"/>
    <n v="582100"/>
    <n v="2.504"/>
    <n v="1.9440537749105799E-2"/>
    <n v="3.8299231294850099E-2"/>
    <n v="-9.1903812874855693E-3"/>
    <n v="0.139525523027142"/>
    <n v="-2.9484513604644599E-2"/>
    <n v="1.7208275538499601E-2"/>
    <n v="1.85489784495712E-2"/>
    <n v="2.0049696187308799E-2"/>
    <n v="2.1916616929978001E-2"/>
    <n v="167.53999299999899"/>
    <n v="99.400002000000001"/>
    <n v="-0.18113541411356701"/>
    <n v="3.8122194279549302E-5"/>
    <n v="0.93078989133022105"/>
    <n v="-0.48678479878687703"/>
    <n v="-0.68405327930748205"/>
    <s v="6igma Capital"/>
    <x v="0"/>
    <s v="Consumer Discretionary"/>
    <s v="Household Appliances"/>
    <s v="Benton Harbor, Michigan"/>
    <m/>
    <n v="106640"/>
    <n v="1911"/>
    <s v="Benton Harbor"/>
    <s v="Michigan"/>
    <s v="United States"/>
  </r>
  <r>
    <d v="2019-04-15T00:00:00"/>
    <x v="0"/>
    <s v="sell"/>
    <n v="1000"/>
    <n v="12"/>
    <n v="139.990005"/>
    <n v="140.220001"/>
    <n v="136.020004"/>
    <n v="136.36999499999999"/>
    <n v="135.11773700000001"/>
    <n v="1141100"/>
    <n v="2.5529999999999999"/>
    <n v="-2.5413238717563E-2"/>
    <n v="-1.09395073496948E-2"/>
    <n v="-2.6770679787407398E-2"/>
    <n v="0.10373263098226899"/>
    <n v="-5.1467759221320103E-2"/>
    <n v="2.1148631103824998E-2"/>
    <n v="1.9259725264602099E-2"/>
    <n v="2.0335962353425701E-2"/>
    <n v="2.19738843730274E-2"/>
    <n v="167.53999299999899"/>
    <n v="99.400002000000001"/>
    <n v="-0.18113541411356701"/>
    <n v="-6.2956724975841202E-4"/>
    <n v="0.93289578839805298"/>
    <n v="-0.68269415828991997"/>
    <n v="-0.61029170851794901"/>
    <s v="6igma Capital"/>
    <x v="0"/>
    <s v="Consumer Discretionary"/>
    <s v="Household Appliances"/>
    <s v="Benton Harbor, Michigan"/>
    <m/>
    <n v="106640"/>
    <n v="1911"/>
    <s v="Benton Harbor"/>
    <s v="Michigan"/>
    <s v="United States"/>
  </r>
  <r>
    <d v="2019-04-25T00:00:00"/>
    <x v="0"/>
    <s v="buy"/>
    <n v="800"/>
    <n v="12"/>
    <n v="138.58999599999899"/>
    <n v="138.58999599999899"/>
    <n v="134.33999599999899"/>
    <n v="135.03999299999899"/>
    <n v="133.79995700000001"/>
    <n v="991600"/>
    <n v="2.5339999999999998"/>
    <n v="-3.0412598536016001E-2"/>
    <n v="-1.35337190734708E-2"/>
    <n v="4.5216053657353802E-2"/>
    <n v="0.10227785440977299"/>
    <n v="-0.109677200941976"/>
    <n v="1.7218271445982501E-2"/>
    <n v="1.39706592475444E-2"/>
    <n v="1.9266730617150601E-2"/>
    <n v="2.1799664196721899E-2"/>
    <n v="167.53999299999899"/>
    <n v="99.400002000000001"/>
    <n v="-0.18113541411356701"/>
    <n v="-3.6904169755480902E-4"/>
    <n v="0.95355276045512105"/>
    <n v="-1.1870429941327401"/>
    <n v="-0.76905527702142296"/>
    <s v="6igma Capital"/>
    <x v="0"/>
    <s v="Consumer Discretionary"/>
    <s v="Household Appliances"/>
    <s v="Benton Harbor, Michigan"/>
    <m/>
    <n v="106640"/>
    <n v="1911"/>
    <s v="Benton Harbor"/>
    <s v="Michigan"/>
    <s v="United States"/>
  </r>
  <r>
    <d v="2019-05-17T00:00:00"/>
    <x v="0"/>
    <s v="buy"/>
    <n v="1200"/>
    <n v="12"/>
    <n v="128.78999299999899"/>
    <n v="130.050003"/>
    <n v="126.58000199999999"/>
    <n v="128.63000500000001"/>
    <n v="128.63000500000001"/>
    <n v="531600"/>
    <n v="2.3929999999999998"/>
    <n v="-9.9787560574746605E-3"/>
    <n v="-3.40597738818414E-2"/>
    <n v="-5.6367214951598799E-2"/>
    <n v="-6.2817372545939706E-2"/>
    <n v="-0.171903448061381"/>
    <n v="2.4260151540933299E-2"/>
    <n v="1.6248693652816299E-2"/>
    <n v="1.6159429136082801E-2"/>
    <n v="2.2068808002655399E-2"/>
    <n v="167.53999299999899"/>
    <n v="99.400002000000001"/>
    <n v="-0.18113541411356701"/>
    <n v="-5.8544371529206298E-3"/>
    <n v="0.97705228824263401"/>
    <n v="-1.6640599692203999"/>
    <n v="-1.5416700246359101"/>
    <s v="6igma Capital"/>
    <x v="0"/>
    <s v="Consumer Discretionary"/>
    <s v="Household Appliances"/>
    <s v="Benton Harbor, Michigan"/>
    <m/>
    <n v="106640"/>
    <n v="1911"/>
    <s v="Benton Harbor"/>
    <s v="Michigan"/>
    <s v="United States"/>
  </r>
  <r>
    <d v="2019-05-28T00:00:00"/>
    <x v="0"/>
    <s v="sell"/>
    <n v="2900"/>
    <n v="12"/>
    <n v="124.959999"/>
    <n v="125.959999"/>
    <n v="122.449997"/>
    <n v="122.5"/>
    <n v="122.5"/>
    <n v="612300"/>
    <n v="2.2679999999999998"/>
    <n v="-1.9322311883165799E-2"/>
    <n v="-5.57243102678587E-2"/>
    <n v="-8.8234796334107898E-2"/>
    <n v="-0.139386674100374"/>
    <n v="-0.172891938033785"/>
    <n v="2.2184114484473098E-2"/>
    <n v="1.7912256307887699E-2"/>
    <n v="1.69286384184054E-2"/>
    <n v="2.1562745667835798E-2"/>
    <n v="156.75"/>
    <n v="99.400002000000001"/>
    <n v="-0.18113541411356701"/>
    <n v="-8.4109499934704197E-3"/>
    <n v="0.98801387479265601"/>
    <n v="-1.69823205848124"/>
    <n v="-1.9366608704813699"/>
    <s v="6igma Capital"/>
    <x v="0"/>
    <s v="Consumer Discretionary"/>
    <s v="Household Appliances"/>
    <s v="Benton Harbor, Michigan"/>
    <m/>
    <n v="106640"/>
    <n v="1911"/>
    <s v="Benton Harbor"/>
    <s v="Michigan"/>
    <s v="United States"/>
  </r>
  <r>
    <d v="2019-06-03T00:00:00"/>
    <x v="0"/>
    <s v="buy"/>
    <n v="2700"/>
    <n v="12"/>
    <n v="114.989998"/>
    <n v="118.870003"/>
    <n v="114.43"/>
    <n v="117.30999799999999"/>
    <n v="117.30999799999999"/>
    <n v="706800"/>
    <n v="2.081"/>
    <n v="2.0931907283076201E-2"/>
    <n v="-6.2613355399163698E-2"/>
    <n v="-0.16588142958733099"/>
    <n v="-0.18844978292978501"/>
    <n v="-0.17384482889334199"/>
    <n v="2.3051471985928201E-2"/>
    <n v="1.9504799347925299E-2"/>
    <n v="1.7917414646830301E-2"/>
    <n v="2.1703170224675199E-2"/>
    <n v="156.75"/>
    <n v="99.400002000000001"/>
    <n v="-0.18113541411356701"/>
    <n v="-2.7690708645509302E-3"/>
    <n v="1.00897960082698"/>
    <n v="-1.6925847236456599"/>
    <n v="-1.84584220134412"/>
    <s v="6igma Capital"/>
    <x v="0"/>
    <s v="Consumer Discretionary"/>
    <s v="Household Appliances"/>
    <s v="Benton Harbor, Michigan"/>
    <m/>
    <n v="106640"/>
    <n v="1911"/>
    <s v="Benton Harbor"/>
    <s v="Michigan"/>
    <s v="United States"/>
  </r>
  <r>
    <d v="2019-06-19T00:00:00"/>
    <x v="0"/>
    <s v="buy"/>
    <n v="1000"/>
    <n v="12"/>
    <n v="141.91000399999999"/>
    <n v="142.470001"/>
    <n v="139.679993"/>
    <n v="141.979996"/>
    <n v="141.979996"/>
    <n v="831700"/>
    <n v="2.0289999999999999"/>
    <n v="1.3391340575769301E-3"/>
    <n v="8.6844901324411694E-2"/>
    <n v="9.8746069476452994E-2"/>
    <n v="9.3538119987131602E-2"/>
    <n v="-2.2797325917823699E-2"/>
    <n v="1.49751349794346E-2"/>
    <n v="2.4495716384880201E-2"/>
    <n v="1.9544899186042901E-2"/>
    <n v="2.2207254632029098E-2"/>
    <n v="156.509995"/>
    <n v="99.400002000000001"/>
    <n v="-0.18113541411356701"/>
    <n v="2.98071681438073E-3"/>
    <n v="1.0636828006455801"/>
    <n v="-0.35719302052707103"/>
    <n v="-0.66038321483364404"/>
    <s v="6igma Capital"/>
    <x v="0"/>
    <s v="Consumer Discretionary"/>
    <s v="Household Appliances"/>
    <s v="Benton Harbor, Michigan"/>
    <m/>
    <n v="106640"/>
    <n v="1911"/>
    <s v="Benton Harbor"/>
    <s v="Michigan"/>
    <s v="United States"/>
  </r>
  <r>
    <d v="2019-04-02T00:00:00"/>
    <x v="0"/>
    <s v="sell"/>
    <n v="1300"/>
    <n v="13"/>
    <n v="134.41000399999999"/>
    <n v="135.14999399999999"/>
    <n v="133.39999399999999"/>
    <n v="134.58999599999899"/>
    <n v="133.354095"/>
    <n v="563700"/>
    <n v="2.4809999999999999"/>
    <n v="8.9197886456062804E-4"/>
    <n v="2.74176045857005E-2"/>
    <n v="-4.8722959875470803E-2"/>
    <n v="0.238697803182819"/>
    <n v="-7.7112800431935802E-2"/>
    <n v="4.3147867748822098E-3"/>
    <n v="1.8396863735444399E-2"/>
    <n v="2.0795275600983501E-2"/>
    <n v="2.18765057424028E-2"/>
    <n v="167.53999299999899"/>
    <n v="99.400002000000001"/>
    <n v="-0.18113541411356701"/>
    <n v="1.7455614805152698E-5"/>
    <n v="0.92455953670677704"/>
    <n v="-0.92032728779622097"/>
    <n v="-1.1166542642559001"/>
    <s v="Marquee Group Funds"/>
    <x v="0"/>
    <s v="Consumer Discretionary"/>
    <s v="Household Appliances"/>
    <s v="Benton Harbor, Michigan"/>
    <m/>
    <n v="106640"/>
    <n v="1911"/>
    <s v="Benton Harbor"/>
    <s v="Michigan"/>
    <s v="United States"/>
  </r>
  <r>
    <d v="2019-05-13T00:00:00"/>
    <x v="0"/>
    <s v="buy"/>
    <n v="700"/>
    <n v="13"/>
    <n v="131.13000500000001"/>
    <n v="132.21000699999999"/>
    <n v="126.160004"/>
    <n v="128.08000200000001"/>
    <n v="126.90387699999999"/>
    <n v="1091900"/>
    <n v="2.4049999999999998"/>
    <n v="-4.7569952974549697E-2"/>
    <n v="-8.8844431694541495E-2"/>
    <n v="-6.7544747630026505E-2"/>
    <n v="-2.8939364044977399E-2"/>
    <n v="-0.16041058924581"/>
    <n v="1.9545745119269101E-2"/>
    <n v="1.7230214633464001E-2"/>
    <n v="1.6509464258026501E-2"/>
    <n v="2.20713900069055E-2"/>
    <n v="167.53999299999899"/>
    <n v="99.400002000000001"/>
    <n v="-0.18113541411356701"/>
    <n v="-2.4426469085879299E-2"/>
    <n v="0.97653532270916799"/>
    <n v="-1.5653341982387701"/>
    <n v="-1.0992021697471599"/>
    <s v="Marquee Group Funds"/>
    <x v="0"/>
    <s v="Consumer Discretionary"/>
    <s v="Household Appliances"/>
    <s v="Benton Harbor, Michigan"/>
    <m/>
    <n v="106640"/>
    <n v="1911"/>
    <s v="Benton Harbor"/>
    <s v="Michigan"/>
    <s v="United States"/>
  </r>
  <r>
    <d v="2019-05-16T00:00:00"/>
    <x v="0"/>
    <s v="buy"/>
    <n v="700"/>
    <n v="13"/>
    <n v="129.61999499999999"/>
    <n v="131.770004"/>
    <n v="129.179993"/>
    <n v="129.91999799999999"/>
    <n v="129.91999799999999"/>
    <n v="705900"/>
    <n v="2.4049999999999998"/>
    <n v="3.39246285403792E-3"/>
    <n v="-2.04263162471933E-2"/>
    <n v="-3.9227663264230599E-2"/>
    <n v="-3.9910989149586497E-2"/>
    <n v="-0.14740499529286399"/>
    <n v="2.4579299433721499E-2"/>
    <n v="1.62870055244735E-2"/>
    <n v="1.62116956135946E-2"/>
    <n v="2.2081647829487801E-2"/>
    <n v="167.53999299999899"/>
    <n v="99.400002000000001"/>
    <n v="-0.18113541411356701"/>
    <n v="8.8559569696340101E-3"/>
    <n v="0.97805840249365605"/>
    <n v="-1.45561703233157"/>
    <n v="-1.4308385535669801"/>
    <s v="Marquee Group Funds"/>
    <x v="0"/>
    <s v="Consumer Discretionary"/>
    <s v="Household Appliances"/>
    <s v="Benton Harbor, Michigan"/>
    <m/>
    <n v="106640"/>
    <n v="1911"/>
    <s v="Benton Harbor"/>
    <s v="Michigan"/>
    <s v="United States"/>
  </r>
  <r>
    <d v="2019-05-29T00:00:00"/>
    <x v="0"/>
    <s v="sell"/>
    <n v="1300"/>
    <n v="13"/>
    <n v="122.220001"/>
    <n v="122.860001"/>
    <n v="119.25"/>
    <n v="120.300003"/>
    <n v="120.300003"/>
    <n v="651000"/>
    <n v="2.2360000000000002"/>
    <n v="-1.81223820664928E-2"/>
    <n v="-9.6593997507988E-2"/>
    <n v="-0.121204927977376"/>
    <n v="-0.15513336389285101"/>
    <n v="-0.19141147962740901"/>
    <n v="1.1559414572041699E-2"/>
    <n v="1.7636430465715801E-2"/>
    <n v="1.70469218690142E-2"/>
    <n v="2.15905802864527E-2"/>
    <n v="156.75"/>
    <n v="99.400002000000001"/>
    <n v="-0.18113541411356701"/>
    <n v="-6.9359101493404697E-3"/>
    <n v="0.99155459060789997"/>
    <n v="-1.85781286567184"/>
    <n v="-1.9777845201438899"/>
    <s v="Marquee Group Funds"/>
    <x v="0"/>
    <s v="Consumer Discretionary"/>
    <s v="Household Appliances"/>
    <s v="Benton Harbor, Michigan"/>
    <m/>
    <n v="106640"/>
    <n v="1911"/>
    <s v="Benton Harbor"/>
    <s v="Michigan"/>
    <s v="United States"/>
  </r>
  <r>
    <d v="2019-06-11T00:00:00"/>
    <x v="0"/>
    <s v="buy"/>
    <n v="900"/>
    <n v="13"/>
    <n v="131.10000600000001"/>
    <n v="132.13999899999999"/>
    <n v="129.85000600000001"/>
    <n v="130.30999800000001"/>
    <n v="130.30999800000001"/>
    <n v="454800"/>
    <n v="2.14"/>
    <n v="5.3727116390553701E-4"/>
    <n v="3.5143395342746402E-2"/>
    <n v="-1.7428965457674001E-2"/>
    <n v="-6.9689380726915995E-2"/>
    <n v="-9.6747020399426994E-2"/>
    <n v="8.9962292790976301E-3"/>
    <n v="2.5093407577002E-2"/>
    <n v="1.9747130077796798E-2"/>
    <n v="2.2132999685536999E-2"/>
    <n v="156.75"/>
    <n v="99.400002000000001"/>
    <n v="-0.18113541411356701"/>
    <n v="-3.4994119269314301E-4"/>
    <n v="1.05657639505839"/>
    <n v="-1.00832591916367"/>
    <n v="-1.106988984931"/>
    <s v="Marquee Group Funds"/>
    <x v="0"/>
    <s v="Consumer Discretionary"/>
    <s v="Household Appliances"/>
    <s v="Benton Harbor, Michigan"/>
    <m/>
    <n v="106640"/>
    <n v="1911"/>
    <s v="Benton Harbor"/>
    <s v="Michigan"/>
    <s v="United States"/>
  </r>
  <r>
    <d v="2019-04-08T00:00:00"/>
    <x v="0"/>
    <s v="sell"/>
    <n v="1100"/>
    <n v="14"/>
    <n v="136.300003"/>
    <n v="137.990005"/>
    <n v="134.949997"/>
    <n v="137.86999499999999"/>
    <n v="136.603973"/>
    <n v="569000"/>
    <n v="2.5190000000000001"/>
    <n v="1.28478050438873E-2"/>
    <n v="2.49700516798259E-2"/>
    <n v="2.97823864295545E-3"/>
    <n v="0.17985098910914499"/>
    <n v="-4.0057032890398199E-2"/>
    <n v="1.15687264602824E-2"/>
    <n v="1.8414506738668401E-2"/>
    <n v="1.9939075496840201E-2"/>
    <n v="2.1863969734867299E-2"/>
    <n v="167.53999299999899"/>
    <n v="99.400002000000001"/>
    <n v="-0.18113541411356701"/>
    <n v="1.0469119934194001E-3"/>
    <n v="0.92669003261119398"/>
    <n v="-0.58776908186658405"/>
    <n v="-0.90963947710815096"/>
    <s v="DJT Green Funds"/>
    <x v="0"/>
    <s v="Consumer Discretionary"/>
    <s v="Household Appliances"/>
    <s v="Benton Harbor, Michigan"/>
    <m/>
    <n v="106640"/>
    <n v="1911"/>
    <s v="Benton Harbor"/>
    <s v="Michigan"/>
    <s v="United States"/>
  </r>
  <r>
    <d v="2019-04-09T00:00:00"/>
    <x v="0"/>
    <s v="buy"/>
    <n v="1000"/>
    <n v="14"/>
    <n v="137.61000100000001"/>
    <n v="137.61000100000001"/>
    <n v="134.41000399999999"/>
    <n v="134.779999"/>
    <n v="133.54234299999999"/>
    <n v="553200"/>
    <n v="2.4990000000000001"/>
    <n v="-2.2667428052621199E-2"/>
    <n v="1.41064476264391E-3"/>
    <n v="-2.0343699696269799E-2"/>
    <n v="0.134953839547649"/>
    <n v="-5.1007807847121299E-2"/>
    <n v="1.71220698830972E-2"/>
    <n v="1.9043746904079902E-2"/>
    <n v="2.0037519564295E-2"/>
    <n v="2.1897888834271E-2"/>
    <n v="167.53999299999899"/>
    <n v="99.400002000000001"/>
    <n v="-0.18113541411356701"/>
    <n v="-6.0859766572597396E-3"/>
    <n v="0.93316628515167299"/>
    <n v="-0.68245961905482799"/>
    <n v="-0.86206594335987197"/>
    <s v="DJT Green Funds"/>
    <x v="0"/>
    <s v="Consumer Discretionary"/>
    <s v="Household Appliances"/>
    <s v="Benton Harbor, Michigan"/>
    <m/>
    <n v="106640"/>
    <n v="1911"/>
    <s v="Benton Harbor"/>
    <s v="Michigan"/>
    <s v="United States"/>
  </r>
  <r>
    <d v="2019-05-06T00:00:00"/>
    <x v="0"/>
    <s v="buy"/>
    <n v="800"/>
    <n v="14"/>
    <n v="139.970001"/>
    <n v="140.61000100000001"/>
    <n v="138.11999499999999"/>
    <n v="139.979996"/>
    <n v="138.69459499999999"/>
    <n v="812300"/>
    <n v="2.5"/>
    <n v="-1.75617265598913E-2"/>
    <n v="1.0196158099612501E-2"/>
    <n v="5.2881177538423203E-2"/>
    <n v="4.0605701805146402E-2"/>
    <n v="-4.6317650315152899E-2"/>
    <n v="1.28910559392193E-2"/>
    <n v="1.45892040095965E-2"/>
    <n v="1.49730025801649E-2"/>
    <n v="2.1814061166920001E-2"/>
    <n v="167.53999299999899"/>
    <n v="99.400002000000001"/>
    <n v="-0.18113541411356701"/>
    <n v="-4.4810132310555703E-3"/>
    <n v="0.94424915772394002"/>
    <n v="-0.61123335914263599"/>
    <n v="-0.75722072304982702"/>
    <s v="DJT Green Funds"/>
    <x v="0"/>
    <s v="Consumer Discretionary"/>
    <s v="Household Appliances"/>
    <s v="Benton Harbor, Michigan"/>
    <m/>
    <n v="106640"/>
    <n v="1911"/>
    <s v="Benton Harbor"/>
    <s v="Michigan"/>
    <s v="United States"/>
  </r>
  <r>
    <d v="2019-05-07T00:00:00"/>
    <x v="0"/>
    <s v="sell"/>
    <n v="1500"/>
    <n v="14"/>
    <n v="138.69000199999999"/>
    <n v="139.199997"/>
    <n v="135.85000600000001"/>
    <n v="137.75"/>
    <n v="136.48507699999999"/>
    <n v="737700"/>
    <n v="2.448"/>
    <n v="-1.6059074922472799E-2"/>
    <n v="-7.737729398692E-3"/>
    <n v="2.4099302687786199E-2"/>
    <n v="2.4768125894487798E-2"/>
    <n v="-7.2604902876223495E-2"/>
    <n v="1.5230841201591599E-2"/>
    <n v="1.49068179041228E-2"/>
    <n v="1.51200087187959E-2"/>
    <n v="2.1826921709245901E-2"/>
    <n v="167.53999299999899"/>
    <n v="99.400002000000001"/>
    <n v="-0.18113541411356701"/>
    <n v="-1.6649488130547601E-2"/>
    <n v="0.944723028847266"/>
    <n v="-0.82920692600912804"/>
    <n v="-0.71591708415472799"/>
    <s v="DJT Green Funds"/>
    <x v="0"/>
    <s v="Consumer Discretionary"/>
    <s v="Household Appliances"/>
    <s v="Benton Harbor, Michigan"/>
    <m/>
    <n v="106640"/>
    <n v="1911"/>
    <s v="Benton Harbor"/>
    <s v="Michigan"/>
    <s v="United States"/>
  </r>
  <r>
    <d v="2019-05-17T00:00:00"/>
    <x v="0"/>
    <s v="sell"/>
    <n v="1200"/>
    <n v="14"/>
    <n v="128.78999299999899"/>
    <n v="130.050003"/>
    <n v="126.58000199999999"/>
    <n v="128.63000500000001"/>
    <n v="128.63000500000001"/>
    <n v="531600"/>
    <n v="2.3929999999999998"/>
    <n v="-9.9787560574746605E-3"/>
    <n v="-3.40597738818414E-2"/>
    <n v="-5.6367214951598799E-2"/>
    <n v="-6.2817372545939706E-2"/>
    <n v="-0.171903448061381"/>
    <n v="2.4260151540933299E-2"/>
    <n v="1.6248693652816299E-2"/>
    <n v="1.6159429136082801E-2"/>
    <n v="2.2068808002655399E-2"/>
    <n v="167.53999299999899"/>
    <n v="99.400002000000001"/>
    <n v="-0.18113541411356701"/>
    <n v="-5.8544371529206298E-3"/>
    <n v="0.97705228824263401"/>
    <n v="-1.6640599692203999"/>
    <n v="-1.5416700246359101"/>
    <s v="DJT Green Funds"/>
    <x v="0"/>
    <s v="Consumer Discretionary"/>
    <s v="Household Appliances"/>
    <s v="Benton Harbor, Michigan"/>
    <m/>
    <n v="106640"/>
    <n v="1911"/>
    <s v="Benton Harbor"/>
    <s v="Michigan"/>
    <s v="United States"/>
  </r>
  <r>
    <d v="2019-06-06T00:00:00"/>
    <x v="0"/>
    <s v="sell"/>
    <n v="1800"/>
    <n v="14"/>
    <n v="127.599998"/>
    <n v="129.050003"/>
    <n v="125.480003"/>
    <n v="128.16999799999999"/>
    <n v="128.16999799999999"/>
    <n v="776600"/>
    <n v="2.1240000000000001"/>
    <n v="2.0334890957091602E-2"/>
    <n v="6.7617274046275003E-2"/>
    <n v="-7.8916865426180705E-2"/>
    <n v="-6.0750300852792101E-2"/>
    <n v="-0.11048028115624101"/>
    <n v="4.0574920184734499E-2"/>
    <n v="2.5476757436878699E-2"/>
    <n v="2.0120290995302902E-2"/>
    <n v="2.2124419705327102E-2"/>
    <n v="156.75"/>
    <n v="99.400002000000001"/>
    <n v="-0.18113541411356701"/>
    <n v="6.1168407152111899E-3"/>
    <n v="1.05265292375887"/>
    <n v="-1.1359452460172099"/>
    <n v="-1.4908304673089801"/>
    <s v="DJT Green Funds"/>
    <x v="0"/>
    <s v="Consumer Discretionary"/>
    <s v="Household Appliances"/>
    <s v="Benton Harbor, Michigan"/>
    <m/>
    <n v="106640"/>
    <n v="1911"/>
    <s v="Benton Harbor"/>
    <s v="Michigan"/>
    <s v="United States"/>
  </r>
  <r>
    <d v="2019-06-27T00:00:00"/>
    <x v="0"/>
    <s v="sell"/>
    <n v="900"/>
    <n v="14"/>
    <n v="140.55999800000001"/>
    <n v="142.83999599999899"/>
    <n v="140.55999800000001"/>
    <n v="142.30999800000001"/>
    <n v="142.30999800000001"/>
    <n v="559100"/>
    <n v="2.0049999999999999"/>
    <n v="1.8224173736702799E-2"/>
    <n v="7.5471561808211299E-3"/>
    <n v="0.14989673265695999"/>
    <n v="8.4052294192569293E-2"/>
    <n v="2.1902139858211898E-2"/>
    <n v="1.5941456624293901E-2"/>
    <n v="2.2297592656577402E-2"/>
    <n v="1.8999236646529801E-2"/>
    <n v="2.22222783423686E-2"/>
    <n v="156.509995"/>
    <n v="99.400002000000001"/>
    <n v="-0.18113541411356701"/>
    <n v="3.81588593721357E-3"/>
    <n v="1.06326992877838"/>
    <n v="1.46177293659898E-2"/>
    <n v="-0.112831042220499"/>
    <s v="DJT Green Funds"/>
    <x v="0"/>
    <s v="Consumer Discretionary"/>
    <s v="Household Appliances"/>
    <s v="Benton Harbor, Michigan"/>
    <m/>
    <n v="106640"/>
    <n v="1911"/>
    <s v="Benton Harbor"/>
    <s v="Michigan"/>
    <s v="United States"/>
  </r>
  <r>
    <d v="2019-04-04T00:00:00"/>
    <x v="0"/>
    <s v="buy"/>
    <n v="2200"/>
    <n v="15"/>
    <n v="132.71000699999999"/>
    <n v="134.470001"/>
    <n v="132.39999399999999"/>
    <n v="134.470001"/>
    <n v="133.23519899999999"/>
    <n v="610100"/>
    <n v="2.512"/>
    <n v="1.27227999281642E-2"/>
    <n v="1.8160511504205699E-2"/>
    <n v="-5.3851881585474798E-2"/>
    <n v="0.23137016039476199"/>
    <n v="-8.55529526267369E-2"/>
    <n v="1.0746797189001799E-2"/>
    <n v="1.8573139650988699E-2"/>
    <n v="2.0909423691038199E-2"/>
    <n v="2.19046933394254E-2"/>
    <n v="167.53999299999899"/>
    <n v="99.400002000000001"/>
    <n v="-0.18113541411356701"/>
    <n v="2.0824655091414399E-3"/>
    <n v="0.93084927781719395"/>
    <n v="-0.998528326697253"/>
    <n v="-1.0344697363720601"/>
    <s v="Turtle River Asset Management"/>
    <x v="0"/>
    <s v="Consumer Discretionary"/>
    <s v="Household Appliances"/>
    <s v="Benton Harbor, Michigan"/>
    <m/>
    <n v="106640"/>
    <n v="1911"/>
    <s v="Benton Harbor"/>
    <s v="Michigan"/>
    <s v="United States"/>
  </r>
  <r>
    <d v="2019-04-05T00:00:00"/>
    <x v="0"/>
    <s v="sell"/>
    <n v="1000"/>
    <n v="15"/>
    <n v="134.66000399999999"/>
    <n v="136.679993"/>
    <n v="134.11999499999999"/>
    <n v="136.11000100000001"/>
    <n v="134.86013799999901"/>
    <n v="614700"/>
    <n v="2.5009999999999999"/>
    <n v="1.2122246635938401E-2"/>
    <n v="2.3941651888899199E-2"/>
    <n v="-2.0362885633873399E-2"/>
    <n v="0.195747610503545"/>
    <n v="-8.0070785371522804E-2"/>
    <n v="1.1402128429421799E-2"/>
    <n v="1.8319355445390002E-2"/>
    <n v="2.0166860204243901E-2"/>
    <n v="2.1914372883363599E-2"/>
    <n v="167.53999299999899"/>
    <n v="99.400002000000001"/>
    <n v="-0.18113541411356701"/>
    <n v="4.62571739556182E-3"/>
    <n v="0.93214541854684896"/>
    <n v="-0.94927367203728397"/>
    <n v="-1.00984425983493"/>
    <s v="Turtle River Asset Management"/>
    <x v="0"/>
    <s v="Consumer Discretionary"/>
    <s v="Household Appliances"/>
    <s v="Benton Harbor, Michigan"/>
    <m/>
    <n v="106640"/>
    <n v="1911"/>
    <s v="Benton Harbor"/>
    <s v="Michigan"/>
    <s v="United States"/>
  </r>
  <r>
    <d v="2019-05-17T00:00:00"/>
    <x v="0"/>
    <s v="sell"/>
    <n v="1000"/>
    <n v="15"/>
    <n v="128.78999299999899"/>
    <n v="130.050003"/>
    <n v="126.58000199999999"/>
    <n v="128.63000500000001"/>
    <n v="128.63000500000001"/>
    <n v="531600"/>
    <n v="2.3929999999999998"/>
    <n v="-9.9787560574746605E-3"/>
    <n v="-3.40597738818414E-2"/>
    <n v="-5.6367214951598799E-2"/>
    <n v="-6.2817372545939706E-2"/>
    <n v="-0.171903448061381"/>
    <n v="2.4260151540933299E-2"/>
    <n v="1.6248693652816299E-2"/>
    <n v="1.6159429136082801E-2"/>
    <n v="2.2068808002655399E-2"/>
    <n v="167.53999299999899"/>
    <n v="99.400002000000001"/>
    <n v="-0.18113541411356701"/>
    <n v="-5.8544371529206298E-3"/>
    <n v="0.97705228824263401"/>
    <n v="-1.6640599692203999"/>
    <n v="-1.5416700246359101"/>
    <s v="Turtle River Asset Management"/>
    <x v="0"/>
    <s v="Consumer Discretionary"/>
    <s v="Household Appliances"/>
    <s v="Benton Harbor, Michigan"/>
    <m/>
    <n v="106640"/>
    <n v="1911"/>
    <s v="Benton Harbor"/>
    <s v="Michigan"/>
    <s v="United States"/>
  </r>
  <r>
    <d v="2019-05-29T00:00:00"/>
    <x v="0"/>
    <s v="sell"/>
    <n v="1800"/>
    <n v="15"/>
    <n v="122.220001"/>
    <n v="122.860001"/>
    <n v="119.25"/>
    <n v="120.300003"/>
    <n v="120.300003"/>
    <n v="651000"/>
    <n v="2.2360000000000002"/>
    <n v="-1.81223820664928E-2"/>
    <n v="-9.6593997507988E-2"/>
    <n v="-0.121204927977376"/>
    <n v="-0.15513336389285101"/>
    <n v="-0.19141147962740901"/>
    <n v="1.1559414572041699E-2"/>
    <n v="1.7636430465715801E-2"/>
    <n v="1.70469218690142E-2"/>
    <n v="2.15905802864527E-2"/>
    <n v="156.75"/>
    <n v="99.400002000000001"/>
    <n v="-0.18113541411356701"/>
    <n v="-6.9359101493404697E-3"/>
    <n v="0.99155459060789997"/>
    <n v="-1.85781286567184"/>
    <n v="-1.9777845201438899"/>
    <s v="Turtle River Asset Management"/>
    <x v="0"/>
    <s v="Consumer Discretionary"/>
    <s v="Household Appliances"/>
    <s v="Benton Harbor, Michigan"/>
    <m/>
    <n v="106640"/>
    <n v="1911"/>
    <s v="Benton Harbor"/>
    <s v="Michigan"/>
    <s v="United States"/>
  </r>
  <r>
    <d v="2019-06-12T00:00:00"/>
    <x v="0"/>
    <s v="buy"/>
    <n v="1200"/>
    <n v="15"/>
    <n v="130.08000200000001"/>
    <n v="131.570007"/>
    <n v="128.46000699999999"/>
    <n v="130.16999799999999"/>
    <n v="130.16999799999999"/>
    <n v="507200"/>
    <n v="2.1269999999999998"/>
    <n v="-1.07493869495274E-3"/>
    <n v="3.5818671933480102E-2"/>
    <n v="-2.2158605729800301E-2"/>
    <n v="-7.1402464648837705E-2"/>
    <n v="-0.10997391538720699"/>
    <n v="8.8351146009501107E-3"/>
    <n v="2.5073747558730399E-2"/>
    <n v="1.9745868817684101E-2"/>
    <n v="2.2118831874312399E-2"/>
    <n v="156.75"/>
    <n v="99.400002000000001"/>
    <n v="-0.18113541411356701"/>
    <n v="-2.0396578921351798E-3"/>
    <n v="1.05596885636258"/>
    <n v="-1.1169939958168"/>
    <n v="-1.05827419842516"/>
    <s v="Turtle River Asset Management"/>
    <x v="0"/>
    <s v="Consumer Discretionary"/>
    <s v="Household Appliances"/>
    <s v="Benton Harbor, Michigan"/>
    <m/>
    <n v="106640"/>
    <n v="1911"/>
    <s v="Benton Harbor"/>
    <s v="Michigan"/>
    <s v="United States"/>
  </r>
  <r>
    <d v="2019-06-13T00:00:00"/>
    <x v="0"/>
    <s v="buy"/>
    <n v="1700"/>
    <n v="15"/>
    <n v="131.25"/>
    <n v="135.13999899999999"/>
    <n v="131.25"/>
    <n v="135.08000200000001"/>
    <n v="135.08000200000001"/>
    <n v="762300"/>
    <n v="2.0910000000000002"/>
    <n v="3.7025937209562099E-2"/>
    <n v="5.25097181859508E-2"/>
    <n v="6.2437284454311397E-2"/>
    <n v="-2.7049993747509299E-2"/>
    <n v="-7.9298982292992301E-2"/>
    <n v="1.5610818260739699E-2"/>
    <n v="2.4059139878867999E-2"/>
    <n v="2.0304263015578E-2"/>
    <n v="2.2240405764057E-2"/>
    <n v="156.75"/>
    <n v="99.400002000000001"/>
    <n v="-0.18113541411356701"/>
    <n v="4.0890106107655602E-3"/>
    <n v="1.0611975343700399"/>
    <n v="-0.84940444058709796"/>
    <n v="-1.00096603733914"/>
    <s v="Turtle River Asset Management"/>
    <x v="0"/>
    <s v="Consumer Discretionary"/>
    <s v="Household Appliances"/>
    <s v="Benton Harbor, Michigan"/>
    <m/>
    <n v="106640"/>
    <n v="1911"/>
    <s v="Benton Harbor"/>
    <s v="Michigan"/>
    <s v="United States"/>
  </r>
  <r>
    <d v="2019-06-26T00:00:00"/>
    <x v="0"/>
    <s v="buy"/>
    <n v="1100"/>
    <n v="15"/>
    <n v="137.970001"/>
    <n v="141.25"/>
    <n v="137.91000399999999"/>
    <n v="139.740005"/>
    <n v="139.740005"/>
    <n v="805300"/>
    <n v="2.0489999999999999"/>
    <n v="1.5432619801146101E-2"/>
    <n v="-1.5902585533217599E-2"/>
    <n v="0.112350247037092"/>
    <n v="6.78748656993646E-2"/>
    <n v="7.0776133742356199E-3"/>
    <n v="1.29664921766885E-2"/>
    <n v="2.2813563898238399E-2"/>
    <n v="1.88762022838149E-2"/>
    <n v="2.2193677111421801E-2"/>
    <n v="156.509995"/>
    <n v="99.400002000000001"/>
    <n v="-0.18113541411356701"/>
    <n v="-1.2346958449604901E-3"/>
    <n v="1.0612124129809299"/>
    <n v="-0.106797184867139"/>
    <n v="-0.154628773933976"/>
    <s v="Turtle River Asset Management"/>
    <x v="0"/>
    <s v="Consumer Discretionary"/>
    <s v="Household Appliances"/>
    <s v="Benton Harbor, Michigan"/>
    <m/>
    <n v="106640"/>
    <n v="1911"/>
    <s v="Benton Harbor"/>
    <s v="Michigan"/>
    <s v="United States"/>
  </r>
  <r>
    <d v="2019-06-27T00:00:00"/>
    <x v="0"/>
    <s v="sell"/>
    <n v="2400"/>
    <n v="15"/>
    <n v="140.55999800000001"/>
    <n v="142.83999599999899"/>
    <n v="140.55999800000001"/>
    <n v="142.30999800000001"/>
    <n v="142.30999800000001"/>
    <n v="559100"/>
    <n v="2.0049999999999999"/>
    <n v="1.8224173736702799E-2"/>
    <n v="7.5471561808211299E-3"/>
    <n v="0.14989673265695999"/>
    <n v="8.4052294192569293E-2"/>
    <n v="2.1902139858211898E-2"/>
    <n v="1.5941456624293901E-2"/>
    <n v="2.2297592656577402E-2"/>
    <n v="1.8999236646529801E-2"/>
    <n v="2.22222783423686E-2"/>
    <n v="156.509995"/>
    <n v="99.400002000000001"/>
    <n v="-0.18113541411356701"/>
    <n v="3.81588593721357E-3"/>
    <n v="1.06326992877838"/>
    <n v="1.46177293659898E-2"/>
    <n v="-0.112831042220499"/>
    <s v="Turtle River Asset Management"/>
    <x v="0"/>
    <s v="Consumer Discretionary"/>
    <s v="Household Appliances"/>
    <s v="Benton Harbor, Michigan"/>
    <m/>
    <n v="106640"/>
    <n v="1911"/>
    <s v="Benton Harbor"/>
    <s v="Michigan"/>
    <s v="United States"/>
  </r>
  <r>
    <d v="2019-04-03T00:00:00"/>
    <x v="0"/>
    <s v="sell"/>
    <n v="1300"/>
    <n v="16"/>
    <n v="134.86000100000001"/>
    <n v="134.929993"/>
    <n v="132.220001"/>
    <n v="132.770004"/>
    <n v="131.55081200000001"/>
    <n v="785400"/>
    <n v="2.5169999999999999"/>
    <n v="-1.36147787927248E-2"/>
    <n v="7.4844568195395599E-3"/>
    <n v="-7.3876589373354895E-2"/>
    <n v="0.215306012938941"/>
    <n v="-9.5832170171173806E-2"/>
    <n v="9.4743277361510406E-3"/>
    <n v="1.8282674371347899E-2"/>
    <n v="2.0895222207608401E-2"/>
    <n v="2.1889837899744899E-2"/>
    <n v="167.53999299999899"/>
    <n v="99.400002000000001"/>
    <n v="-0.18113541411356701"/>
    <n v="2.1460723821998401E-3"/>
    <n v="0.92642931255667904"/>
    <n v="-1.0922990171434299"/>
    <n v="-1.0796305788712699"/>
    <s v="Bridgebay Associates"/>
    <x v="0"/>
    <s v="Consumer Discretionary"/>
    <s v="Household Appliances"/>
    <s v="Benton Harbor, Michigan"/>
    <m/>
    <n v="106640"/>
    <n v="1911"/>
    <s v="Benton Harbor"/>
    <s v="Michigan"/>
    <s v="United States"/>
  </r>
  <r>
    <d v="2019-04-12T00:00:00"/>
    <x v="0"/>
    <s v="sell"/>
    <n v="1100"/>
    <n v="16"/>
    <n v="139.5"/>
    <n v="140.63000500000001"/>
    <n v="138.46000699999999"/>
    <n v="139.88000500000001"/>
    <n v="138.59551999999999"/>
    <n v="865300"/>
    <n v="2.56"/>
    <n v="1.14455175284392E-3"/>
    <n v="2.7321536411755401E-2"/>
    <n v="-8.6839747616105599E-3"/>
    <n v="0.13594697700428501"/>
    <n v="-2.9011284627489801E-2"/>
    <n v="1.7196897077842398E-2"/>
    <n v="1.8550665296553099E-2"/>
    <n v="2.0047544089482599E-2"/>
    <n v="2.1916705019311901E-2"/>
    <n v="167.53999299999899"/>
    <n v="99.400002000000001"/>
    <n v="-0.18113541411356701"/>
    <n v="6.5875784763498903E-3"/>
    <n v="0.93180846809024098"/>
    <n v="-0.48554074166628097"/>
    <n v="-0.591306693233281"/>
    <s v="Bridgebay Associates"/>
    <x v="0"/>
    <s v="Consumer Discretionary"/>
    <s v="Household Appliances"/>
    <s v="Benton Harbor, Michigan"/>
    <m/>
    <n v="106640"/>
    <n v="1911"/>
    <s v="Benton Harbor"/>
    <s v="Michigan"/>
    <s v="United States"/>
  </r>
  <r>
    <d v="2019-05-06T00:00:00"/>
    <x v="0"/>
    <s v="buy"/>
    <n v="1500"/>
    <n v="16"/>
    <n v="139.970001"/>
    <n v="140.61000100000001"/>
    <n v="138.11999499999999"/>
    <n v="139.979996"/>
    <n v="138.69459499999999"/>
    <n v="812300"/>
    <n v="2.5"/>
    <n v="-1.75617265598913E-2"/>
    <n v="1.0196158099612501E-2"/>
    <n v="5.2881177538423203E-2"/>
    <n v="4.0605701805146402E-2"/>
    <n v="-4.6317650315152899E-2"/>
    <n v="1.28910559392193E-2"/>
    <n v="1.45892040095965E-2"/>
    <n v="1.49730025801649E-2"/>
    <n v="2.1814061166920001E-2"/>
    <n v="167.53999299999899"/>
    <n v="99.400002000000001"/>
    <n v="-0.18113541411356701"/>
    <n v="-4.4810132310555703E-3"/>
    <n v="0.94424915772394002"/>
    <n v="-0.61123335914263599"/>
    <n v="-0.75722072304982702"/>
    <s v="Bridgebay Associates"/>
    <x v="0"/>
    <s v="Consumer Discretionary"/>
    <s v="Household Appliances"/>
    <s v="Benton Harbor, Michigan"/>
    <m/>
    <n v="106640"/>
    <n v="1911"/>
    <s v="Benton Harbor"/>
    <s v="Michigan"/>
    <s v="United States"/>
  </r>
  <r>
    <d v="2019-06-18T00:00:00"/>
    <x v="0"/>
    <s v="buy"/>
    <n v="2400"/>
    <n v="16"/>
    <n v="139.66000399999999"/>
    <n v="142.46000699999999"/>
    <n v="138.5"/>
    <n v="141.78999299999899"/>
    <n v="141.78999299999899"/>
    <n v="1063000"/>
    <n v="2.06"/>
    <n v="2.6658681591806101E-2"/>
    <n v="8.4430828571882E-2"/>
    <n v="8.7428179361401501E-2"/>
    <n v="7.9180587885031697E-2"/>
    <n v="-3.3453418720607399E-2"/>
    <n v="1.56450894718227E-2"/>
    <n v="2.46831368081359E-2"/>
    <n v="1.9630144183316101E-2"/>
    <n v="2.2214665801776601E-2"/>
    <n v="156.509995"/>
    <n v="99.400002000000001"/>
    <n v="-0.18113541411356701"/>
    <n v="9.6704895497130797E-3"/>
    <n v="1.0645236159868201"/>
    <n v="-0.45132007597836299"/>
    <n v="-0.81234340989159004"/>
    <s v="Bridgebay Associates"/>
    <x v="0"/>
    <s v="Consumer Discretionary"/>
    <s v="Household Appliances"/>
    <s v="Benton Harbor, Michigan"/>
    <m/>
    <n v="106640"/>
    <n v="1911"/>
    <s v="Benton Harbor"/>
    <s v="Michigan"/>
    <s v="United States"/>
  </r>
  <r>
    <d v="2019-04-11T00:00:00"/>
    <x v="0"/>
    <s v="buy"/>
    <n v="1800"/>
    <n v="17"/>
    <n v="137.16000399999999"/>
    <n v="140.38999899999999"/>
    <n v="136.46000699999999"/>
    <n v="139.720001"/>
    <n v="138.436981"/>
    <n v="582100"/>
    <n v="2.504"/>
    <n v="1.9440537749105799E-2"/>
    <n v="3.8299231294850099E-2"/>
    <n v="-9.1903812874855693E-3"/>
    <n v="0.139525523027142"/>
    <n v="-2.9484513604644599E-2"/>
    <n v="1.7208275538499601E-2"/>
    <n v="1.85489784495712E-2"/>
    <n v="2.0049696187308799E-2"/>
    <n v="2.1916616929978001E-2"/>
    <n v="167.53999299999899"/>
    <n v="99.400002000000001"/>
    <n v="-0.18113541411356701"/>
    <n v="3.8122194279549302E-5"/>
    <n v="0.93078989133022105"/>
    <n v="-0.48678479878687703"/>
    <n v="-0.68405327930748205"/>
    <s v="Los Santos Asset Management"/>
    <x v="0"/>
    <s v="Consumer Discretionary"/>
    <s v="Household Appliances"/>
    <s v="Benton Harbor, Michigan"/>
    <m/>
    <n v="106640"/>
    <n v="1911"/>
    <s v="Benton Harbor"/>
    <s v="Michigan"/>
    <s v="United States"/>
  </r>
  <r>
    <d v="2019-04-17T00:00:00"/>
    <x v="0"/>
    <s v="sell"/>
    <n v="1800"/>
    <n v="17"/>
    <n v="137.38999899999999"/>
    <n v="139.070007"/>
    <n v="135.88999899999999"/>
    <n v="136.88000500000001"/>
    <n v="135.62307699999999"/>
    <n v="562600"/>
    <n v="2.5920000000000001"/>
    <n v="-3.4277745210426602E-3"/>
    <n v="-1.0951281067622699E-3"/>
    <n v="2.64274857060726E-2"/>
    <n v="0.113535863547485"/>
    <n v="-8.0439892128096893E-2"/>
    <n v="1.6491391541584199E-2"/>
    <n v="1.5898939438644399E-2"/>
    <n v="2.03357150308866E-2"/>
    <n v="2.1879497393981699E-2"/>
    <n v="167.53999299999899"/>
    <n v="99.400002000000001"/>
    <n v="-0.18113541411356701"/>
    <n v="-2.2764010197428601E-3"/>
    <n v="0.92846378272083097"/>
    <n v="-0.94361136690110103"/>
    <n v="-0.70274187836808899"/>
    <s v="Los Santos Asset Management"/>
    <x v="0"/>
    <s v="Consumer Discretionary"/>
    <s v="Household Appliances"/>
    <s v="Benton Harbor, Michigan"/>
    <m/>
    <n v="106640"/>
    <n v="1911"/>
    <s v="Benton Harbor"/>
    <s v="Michigan"/>
    <s v="United States"/>
  </r>
  <r>
    <d v="2019-04-24T00:00:00"/>
    <x v="0"/>
    <s v="sell"/>
    <n v="2000"/>
    <n v="17"/>
    <n v="140.61999499999999"/>
    <n v="140.61999499999999"/>
    <n v="135.5"/>
    <n v="139.21000699999999"/>
    <n v="137.93167099999999"/>
    <n v="1216300"/>
    <n v="2.5219999999999998"/>
    <n v="-5.1586451631519198E-3"/>
    <n v="1.3451104941502401E-2"/>
    <n v="7.5861232305773393E-2"/>
    <n v="0.15798737587022599"/>
    <n v="-4.2431402624975897E-2"/>
    <n v="8.2635470647723901E-3"/>
    <n v="1.19627149347248E-2"/>
    <n v="1.90498876676852E-2"/>
    <n v="2.1842784282333799E-2"/>
    <n v="167.53999299999899"/>
    <n v="99.400002000000001"/>
    <n v="-0.18113541411356701"/>
    <n v="-2.1941687255359501E-3"/>
    <n v="0.92144466509012302"/>
    <n v="-0.59430135706289899"/>
    <n v="-0.72036895157509295"/>
    <s v="Los Santos Asset Management"/>
    <x v="0"/>
    <s v="Consumer Discretionary"/>
    <s v="Household Appliances"/>
    <s v="Benton Harbor, Michigan"/>
    <m/>
    <n v="106640"/>
    <n v="1911"/>
    <s v="Benton Harbor"/>
    <s v="Michigan"/>
    <s v="United States"/>
  </r>
  <r>
    <d v="2019-05-20T00:00:00"/>
    <x v="0"/>
    <s v="sell"/>
    <n v="1300"/>
    <n v="17"/>
    <n v="127.650002"/>
    <n v="130"/>
    <n v="127"/>
    <n v="129.520004"/>
    <n v="129.520004"/>
    <n v="544300"/>
    <n v="2.4159999999999999"/>
    <n v="6.8952352908361204E-3"/>
    <n v="2.0405414383544301E-2"/>
    <n v="-4.6044205139719997E-2"/>
    <n v="-7.1514655066652305E-2"/>
    <n v="-0.186491620183597"/>
    <n v="8.4794030894709601E-3"/>
    <n v="1.6371098026492999E-2"/>
    <n v="1.6052211253204801E-2"/>
    <n v="2.2029531437087101E-2"/>
    <n v="167.53999299999899"/>
    <n v="99.400002000000001"/>
    <n v="-0.18113541411356701"/>
    <n v="-6.7722580366252503E-3"/>
    <n v="0.97374080090544701"/>
    <n v="-1.79488896552855"/>
    <n v="-1.5875809780938701"/>
    <s v="Los Santos Asset Management"/>
    <x v="0"/>
    <s v="Consumer Discretionary"/>
    <s v="Household Appliances"/>
    <s v="Benton Harbor, Michigan"/>
    <m/>
    <n v="106640"/>
    <n v="1911"/>
    <s v="Benton Harbor"/>
    <s v="Michigan"/>
    <s v="United States"/>
  </r>
  <r>
    <d v="2019-05-24T00:00:00"/>
    <x v="0"/>
    <s v="sell"/>
    <n v="1200"/>
    <n v="17"/>
    <n v="126.80999799999999"/>
    <n v="127.55999799999999"/>
    <n v="124.589996"/>
    <n v="124.889999"/>
    <n v="124.889999"/>
    <n v="630600"/>
    <n v="2.3239999999999998"/>
    <n v="-9.2453355660603396E-3"/>
    <n v="-2.9506763093856799E-2"/>
    <n v="-9.9325082986958094E-2"/>
    <n v="-0.129718844404626"/>
    <n v="-0.24004549909544601"/>
    <n v="2.2856302261940901E-2"/>
    <n v="1.8509781437457101E-2"/>
    <n v="1.68144710621097E-2"/>
    <n v="2.21995330786624E-2"/>
    <n v="158.800003"/>
    <n v="99.400002000000001"/>
    <n v="-0.18113541411356701"/>
    <n v="1.3526439988342199E-3"/>
    <n v="0.99204856572123101"/>
    <n v="-2.2851245922004502"/>
    <n v="-1.9559922518908299"/>
    <s v="Los Santos Asset Management"/>
    <x v="0"/>
    <s v="Consumer Discretionary"/>
    <s v="Household Appliances"/>
    <s v="Benton Harbor, Michigan"/>
    <m/>
    <n v="106640"/>
    <n v="1911"/>
    <s v="Benton Harbor"/>
    <s v="Michigan"/>
    <s v="United States"/>
  </r>
  <r>
    <d v="2019-05-30T00:00:00"/>
    <x v="0"/>
    <s v="sell"/>
    <n v="1600"/>
    <n v="17"/>
    <n v="120.32"/>
    <n v="121.360001"/>
    <n v="118.459999"/>
    <n v="119.790001"/>
    <n v="119.790001"/>
    <n v="486700"/>
    <n v="2.2269999999999999"/>
    <n v="-4.2484298271068801E-3"/>
    <n v="-8.9457105109969695E-2"/>
    <n v="-0.136337981372843"/>
    <n v="-0.15740493913238099"/>
    <n v="-0.18848531242867"/>
    <n v="1.3119348257465401E-2"/>
    <n v="1.72576227044118E-2"/>
    <n v="1.7048280534545501E-2"/>
    <n v="2.1587903136815599E-2"/>
    <n v="156.75"/>
    <n v="99.400002000000001"/>
    <n v="-0.18113541411356701"/>
    <n v="2.0962723552933101E-3"/>
    <n v="0.99374638881010902"/>
    <n v="-1.8331061916334801"/>
    <n v="-1.96954328495399"/>
    <s v="Los Santos Asset Management"/>
    <x v="0"/>
    <s v="Consumer Discretionary"/>
    <s v="Household Appliances"/>
    <s v="Benton Harbor, Michigan"/>
    <m/>
    <n v="106640"/>
    <n v="1911"/>
    <s v="Benton Harbor"/>
    <s v="Michigan"/>
    <s v="United States"/>
  </r>
  <r>
    <d v="2019-06-04T00:00:00"/>
    <x v="0"/>
    <s v="buy"/>
    <n v="1600"/>
    <n v="17"/>
    <n v="118.839996"/>
    <n v="126.05999799999999"/>
    <n v="118.58000199999999"/>
    <n v="125.80999799999999"/>
    <n v="125.80999799999999"/>
    <n v="1036700"/>
    <n v="2.1190000000000002"/>
    <n v="6.9952829997267998E-2"/>
    <n v="2.66617864812701E-2"/>
    <n v="-0.114009797058199"/>
    <n v="-0.11119504507280099"/>
    <n v="-0.107753244191562"/>
    <n v="4.2683264911971899E-2"/>
    <n v="2.5086116270649501E-2"/>
    <n v="2.0125259801137999E-2"/>
    <n v="2.21530596013873E-2"/>
    <n v="156.75"/>
    <n v="99.400002000000001"/>
    <n v="-0.18113541411356701"/>
    <n v="2.1205927310919401E-2"/>
    <n v="1.05631763306381"/>
    <n v="-1.11757927124763"/>
    <n v="-1.7297116438974001"/>
    <s v="Los Santos Asset Management"/>
    <x v="0"/>
    <s v="Consumer Discretionary"/>
    <s v="Household Appliances"/>
    <s v="Benton Harbor, Michigan"/>
    <m/>
    <n v="106640"/>
    <n v="1911"/>
    <s v="Benton Harbor"/>
    <s v="Michigan"/>
    <s v="United States"/>
  </r>
  <r>
    <d v="2019-06-07T00:00:00"/>
    <x v="0"/>
    <s v="sell"/>
    <n v="2600"/>
    <n v="17"/>
    <n v="128.13999899999999"/>
    <n v="129.320007"/>
    <n v="127.44000200000001"/>
    <n v="128.740005"/>
    <n v="128.740005"/>
    <n v="465600"/>
    <n v="2.0840000000000001"/>
    <n v="4.4374133249802097E-3"/>
    <n v="0.113906826276729"/>
    <n v="-5.8420377178727799E-2"/>
    <n v="-5.6967397814416003E-2"/>
    <n v="-0.100367886973877"/>
    <n v="2.8164036613411401E-2"/>
    <n v="2.5373511428378001E-2"/>
    <n v="2.01308419864859E-2"/>
    <n v="2.2124054712906301E-2"/>
    <n v="156.75"/>
    <n v="99.400002000000001"/>
    <n v="-0.18113541411356701"/>
    <n v="1.0442979367750601E-2"/>
    <n v="1.0550561484818"/>
    <n v="-1.0417219481820801"/>
    <n v="-1.26967982348771"/>
    <s v="Los Santos Asset Management"/>
    <x v="0"/>
    <s v="Consumer Discretionary"/>
    <s v="Household Appliances"/>
    <s v="Benton Harbor, Michigan"/>
    <m/>
    <n v="106640"/>
    <n v="1911"/>
    <s v="Benton Harbor"/>
    <s v="Michigan"/>
    <s v="United States"/>
  </r>
  <r>
    <d v="2019-06-24T00:00:00"/>
    <x v="0"/>
    <s v="sell"/>
    <n v="3000"/>
    <n v="17"/>
    <n v="141.66999799999999"/>
    <n v="142.240005"/>
    <n v="139.759995"/>
    <n v="140.10000600000001"/>
    <n v="140.10000600000001"/>
    <n v="562900"/>
    <n v="2.0209999999999999"/>
    <n v="-1.1143899104431599E-2"/>
    <n v="1.4668137380638499E-2"/>
    <n v="6.7159172968361394E-2"/>
    <n v="9.1226723507977198E-2"/>
    <n v="9.0252084152288095E-3"/>
    <n v="1.44064317004358E-2"/>
    <n v="2.4206618168984399E-2"/>
    <n v="1.8716464605872899E-2"/>
    <n v="2.2147567494035701E-2"/>
    <n v="156.509995"/>
    <n v="99.400002000000001"/>
    <n v="-0.18113541411356701"/>
    <n v="-1.73338836506086E-3"/>
    <n v="1.0535740163945799"/>
    <n v="-9.0403105140785894E-2"/>
    <n v="-0.24108788507367901"/>
    <s v="Los Santos Asset Management"/>
    <x v="0"/>
    <s v="Consumer Discretionary"/>
    <s v="Household Appliances"/>
    <s v="Benton Harbor, Michigan"/>
    <m/>
    <n v="106640"/>
    <n v="1911"/>
    <s v="Benton Harbor"/>
    <s v="Michigan"/>
    <s v="United States"/>
  </r>
  <r>
    <d v="2019-04-16T00:00:00"/>
    <x v="0"/>
    <s v="buy"/>
    <n v="1600"/>
    <n v="18"/>
    <n v="135.300003"/>
    <n v="137.58000200000001"/>
    <n v="135.240005"/>
    <n v="137.35000600000001"/>
    <n v="136.08876000000001"/>
    <n v="749100"/>
    <n v="2.5920000000000001"/>
    <n v="7.1607956298935403E-3"/>
    <n v="1.88887163328199E-2"/>
    <n v="3.08309730483288E-2"/>
    <n v="0.111539171702548"/>
    <n v="-7.7272548535862101E-2"/>
    <n v="1.78822602952304E-2"/>
    <n v="1.5865571275687499E-2"/>
    <n v="2.0345550983233301E-2"/>
    <n v="2.1878614274485599E-2"/>
    <n v="167.53999299999899"/>
    <n v="99.400002000000001"/>
    <n v="-0.18113541411356701"/>
    <n v="5.0922850790659495E-4"/>
    <n v="0.92403674954413995"/>
    <n v="-0.91507832619628604"/>
    <n v="-0.65681544994623997"/>
    <s v="Ironman Funds"/>
    <x v="0"/>
    <s v="Consumer Discretionary"/>
    <s v="Household Appliances"/>
    <s v="Benton Harbor, Michigan"/>
    <m/>
    <n v="106640"/>
    <n v="1911"/>
    <s v="Benton Harbor"/>
    <s v="Michigan"/>
    <s v="United States"/>
  </r>
  <r>
    <d v="2019-04-25T00:00:00"/>
    <x v="0"/>
    <s v="buy"/>
    <n v="1400"/>
    <n v="18"/>
    <n v="138.58999599999899"/>
    <n v="138.58999599999899"/>
    <n v="134.33999599999899"/>
    <n v="135.03999299999899"/>
    <n v="133.79995700000001"/>
    <n v="991600"/>
    <n v="2.5339999999999998"/>
    <n v="-3.0412598536016001E-2"/>
    <n v="-1.35337190734708E-2"/>
    <n v="4.5216053657353802E-2"/>
    <n v="0.10227785440977299"/>
    <n v="-0.109677200941976"/>
    <n v="1.7218271445982501E-2"/>
    <n v="1.39706592475444E-2"/>
    <n v="1.9266730617150601E-2"/>
    <n v="2.1799664196721899E-2"/>
    <n v="167.53999299999899"/>
    <n v="99.400002000000001"/>
    <n v="-0.18113541411356701"/>
    <n v="-3.6904169755480902E-4"/>
    <n v="0.95355276045512105"/>
    <n v="-1.1870429941327401"/>
    <n v="-0.76905527702142296"/>
    <s v="Ironman Funds"/>
    <x v="0"/>
    <s v="Consumer Discretionary"/>
    <s v="Household Appliances"/>
    <s v="Benton Harbor, Michigan"/>
    <m/>
    <n v="106640"/>
    <n v="1911"/>
    <s v="Benton Harbor"/>
    <s v="Michigan"/>
    <s v="United States"/>
  </r>
  <r>
    <d v="2019-06-06T00:00:00"/>
    <x v="0"/>
    <s v="buy"/>
    <n v="2700"/>
    <n v="18"/>
    <n v="127.599998"/>
    <n v="129.050003"/>
    <n v="125.480003"/>
    <n v="128.16999799999999"/>
    <n v="128.16999799999999"/>
    <n v="776600"/>
    <n v="2.1240000000000001"/>
    <n v="2.0334890957091602E-2"/>
    <n v="6.7617274046275003E-2"/>
    <n v="-7.8916865426180705E-2"/>
    <n v="-6.0750300852792101E-2"/>
    <n v="-0.11048028115624101"/>
    <n v="4.0574920184734499E-2"/>
    <n v="2.5476757436878699E-2"/>
    <n v="2.0120290995302902E-2"/>
    <n v="2.2124419705327102E-2"/>
    <n v="156.75"/>
    <n v="99.400002000000001"/>
    <n v="-0.18113541411356701"/>
    <n v="6.1168407152111899E-3"/>
    <n v="1.05265292375887"/>
    <n v="-1.1359452460172099"/>
    <n v="-1.4908304673089801"/>
    <s v="Ironman Funds"/>
    <x v="0"/>
    <s v="Consumer Discretionary"/>
    <s v="Household Appliances"/>
    <s v="Benton Harbor, Michigan"/>
    <m/>
    <n v="106640"/>
    <n v="1911"/>
    <s v="Benton Harbor"/>
    <s v="Michigan"/>
    <s v="United States"/>
  </r>
  <r>
    <d v="2019-06-11T00:00:00"/>
    <x v="0"/>
    <s v="buy"/>
    <n v="1900"/>
    <n v="18"/>
    <n v="131.10000600000001"/>
    <n v="132.13999899999999"/>
    <n v="129.85000600000001"/>
    <n v="130.30999800000001"/>
    <n v="130.30999800000001"/>
    <n v="454800"/>
    <n v="2.14"/>
    <n v="5.3727116390553701E-4"/>
    <n v="3.5143395342746402E-2"/>
    <n v="-1.7428965457674001E-2"/>
    <n v="-6.9689380726915995E-2"/>
    <n v="-9.6747020399426994E-2"/>
    <n v="8.9962292790976301E-3"/>
    <n v="2.5093407577002E-2"/>
    <n v="1.9747130077796798E-2"/>
    <n v="2.2132999685536999E-2"/>
    <n v="156.75"/>
    <n v="99.400002000000001"/>
    <n v="-0.18113541411356701"/>
    <n v="-3.4994119269314301E-4"/>
    <n v="1.05657639505839"/>
    <n v="-1.00832591916367"/>
    <n v="-1.106988984931"/>
    <s v="Ironman Funds"/>
    <x v="0"/>
    <s v="Consumer Discretionary"/>
    <s v="Household Appliances"/>
    <s v="Benton Harbor, Michigan"/>
    <m/>
    <n v="106640"/>
    <n v="1911"/>
    <s v="Benton Harbor"/>
    <s v="Michigan"/>
    <s v="United States"/>
  </r>
  <r>
    <d v="2019-04-02T00:00:00"/>
    <x v="0"/>
    <s v="sell"/>
    <n v="1200"/>
    <n v="19"/>
    <n v="134.41000399999999"/>
    <n v="135.14999399999999"/>
    <n v="133.39999399999999"/>
    <n v="134.58999599999899"/>
    <n v="133.354095"/>
    <n v="563700"/>
    <n v="2.4809999999999999"/>
    <n v="8.9197886456062804E-4"/>
    <n v="2.74176045857005E-2"/>
    <n v="-4.8722959875470803E-2"/>
    <n v="0.238697803182819"/>
    <n v="-7.7112800431935802E-2"/>
    <n v="4.3147867748822098E-3"/>
    <n v="1.8396863735444399E-2"/>
    <n v="2.0795275600983501E-2"/>
    <n v="2.18765057424028E-2"/>
    <n v="167.53999299999899"/>
    <n v="99.400002000000001"/>
    <n v="-0.18113541411356701"/>
    <n v="1.7455614805152698E-5"/>
    <n v="0.92455953670677704"/>
    <n v="-0.92032728779622097"/>
    <n v="-1.1166542642559001"/>
    <s v="Second Point Management"/>
    <x v="0"/>
    <s v="Consumer Discretionary"/>
    <s v="Household Appliances"/>
    <s v="Benton Harbor, Michigan"/>
    <m/>
    <n v="106640"/>
    <n v="1911"/>
    <s v="Benton Harbor"/>
    <s v="Michigan"/>
    <s v="United States"/>
  </r>
  <r>
    <d v="2019-04-05T00:00:00"/>
    <x v="0"/>
    <s v="sell"/>
    <n v="1800"/>
    <n v="19"/>
    <n v="134.66000399999999"/>
    <n v="136.679993"/>
    <n v="134.11999499999999"/>
    <n v="136.11000100000001"/>
    <n v="134.86013799999901"/>
    <n v="614700"/>
    <n v="2.5009999999999999"/>
    <n v="1.2122246635938401E-2"/>
    <n v="2.3941651888899199E-2"/>
    <n v="-2.0362885633873399E-2"/>
    <n v="0.195747610503545"/>
    <n v="-8.0070785371522804E-2"/>
    <n v="1.1402128429421799E-2"/>
    <n v="1.8319355445390002E-2"/>
    <n v="2.0166860204243901E-2"/>
    <n v="2.1914372883363599E-2"/>
    <n v="167.53999299999899"/>
    <n v="99.400002000000001"/>
    <n v="-0.18113541411356701"/>
    <n v="4.62571739556182E-3"/>
    <n v="0.93214541854684896"/>
    <n v="-0.94927367203728397"/>
    <n v="-1.00984425983493"/>
    <s v="Second Point Management"/>
    <x v="0"/>
    <s v="Consumer Discretionary"/>
    <s v="Household Appliances"/>
    <s v="Benton Harbor, Michigan"/>
    <m/>
    <n v="106640"/>
    <n v="1911"/>
    <s v="Benton Harbor"/>
    <s v="Michigan"/>
    <s v="United States"/>
  </r>
  <r>
    <d v="2019-04-15T00:00:00"/>
    <x v="0"/>
    <s v="sell"/>
    <n v="1800"/>
    <n v="19"/>
    <n v="139.990005"/>
    <n v="140.220001"/>
    <n v="136.020004"/>
    <n v="136.36999499999999"/>
    <n v="135.11773700000001"/>
    <n v="1141100"/>
    <n v="2.5529999999999999"/>
    <n v="-2.5413238717563E-2"/>
    <n v="-1.09395073496948E-2"/>
    <n v="-2.6770679787407398E-2"/>
    <n v="0.10373263098226899"/>
    <n v="-5.1467759221320103E-2"/>
    <n v="2.1148631103824998E-2"/>
    <n v="1.9259725264602099E-2"/>
    <n v="2.0335962353425701E-2"/>
    <n v="2.19738843730274E-2"/>
    <n v="167.53999299999899"/>
    <n v="99.400002000000001"/>
    <n v="-0.18113541411356701"/>
    <n v="-6.2956724975841202E-4"/>
    <n v="0.93289578839805298"/>
    <n v="-0.68269415828991997"/>
    <n v="-0.61029170851794901"/>
    <s v="Second Point Management"/>
    <x v="0"/>
    <s v="Consumer Discretionary"/>
    <s v="Household Appliances"/>
    <s v="Benton Harbor, Michigan"/>
    <m/>
    <n v="106640"/>
    <n v="1911"/>
    <s v="Benton Harbor"/>
    <s v="Michigan"/>
    <s v="United States"/>
  </r>
  <r>
    <d v="2019-04-26T00:00:00"/>
    <x v="0"/>
    <s v="sell"/>
    <n v="1600"/>
    <n v="19"/>
    <n v="135.800003"/>
    <n v="137.13999899999999"/>
    <n v="134.08999599999899"/>
    <n v="137.05999800000001"/>
    <n v="135.80140700000001"/>
    <n v="902800"/>
    <n v="2.5049999999999999"/>
    <n v="1.4847749576775499E-2"/>
    <n v="-1.44867780218874E-2"/>
    <n v="4.5603221663426299E-2"/>
    <n v="9.9622986074566794E-2"/>
    <n v="-9.1746882072403002E-2"/>
    <n v="1.6965586982888602E-2"/>
    <n v="1.3987264065830399E-2"/>
    <n v="1.9234315196905299E-2"/>
    <n v="2.18202408230764E-2"/>
    <n v="167.53999299999899"/>
    <n v="99.400002000000001"/>
    <n v="-0.18113541411356701"/>
    <n v="4.6743503443647796E-3"/>
    <n v="0.95594694270187697"/>
    <n v="-1.0251136451135601"/>
    <n v="-0.8001364316706"/>
    <s v="Second Point Management"/>
    <x v="0"/>
    <s v="Consumer Discretionary"/>
    <s v="Household Appliances"/>
    <s v="Benton Harbor, Michigan"/>
    <m/>
    <n v="106640"/>
    <n v="1911"/>
    <s v="Benton Harbor"/>
    <s v="Michigan"/>
    <s v="United States"/>
  </r>
  <r>
    <d v="2019-05-03T00:00:00"/>
    <x v="0"/>
    <s v="sell"/>
    <n v="2200"/>
    <n v="19"/>
    <n v="142.929993"/>
    <n v="143.729996"/>
    <n v="142.03999299999899"/>
    <n v="142.46000699999999"/>
    <n v="141.151825"/>
    <n v="561600"/>
    <n v="2.5310000000000001"/>
    <n v="1.053470599278E-3"/>
    <n v="3.8642508227863803E-2"/>
    <n v="5.6828125305589602E-2"/>
    <n v="7.6865061719422201E-2"/>
    <n v="-4.5097148652504297E-2"/>
    <n v="7.0164400329365204E-3"/>
    <n v="1.4354371695631101E-2"/>
    <n v="1.4958764549593599E-2"/>
    <n v="2.1810322636466199E-2"/>
    <n v="167.53999299999899"/>
    <n v="99.400002000000001"/>
    <n v="-0.18113541411356701"/>
    <n v="9.5921274614703799E-3"/>
    <n v="0.94307818104996199"/>
    <n v="-0.60679665697803498"/>
    <n v="-0.825076651393577"/>
    <s v="Second Point Management"/>
    <x v="0"/>
    <s v="Consumer Discretionary"/>
    <s v="Household Appliances"/>
    <s v="Benton Harbor, Michigan"/>
    <m/>
    <n v="106640"/>
    <n v="1911"/>
    <s v="Benton Harbor"/>
    <s v="Michigan"/>
    <s v="United States"/>
  </r>
  <r>
    <d v="2019-05-17T00:00:00"/>
    <x v="0"/>
    <s v="sell"/>
    <n v="1400"/>
    <n v="19"/>
    <n v="128.78999299999899"/>
    <n v="130.050003"/>
    <n v="126.58000199999999"/>
    <n v="128.63000500000001"/>
    <n v="128.63000500000001"/>
    <n v="531600"/>
    <n v="2.3929999999999998"/>
    <n v="-9.9787560574746605E-3"/>
    <n v="-3.40597738818414E-2"/>
    <n v="-5.6367214951598799E-2"/>
    <n v="-6.2817372545939706E-2"/>
    <n v="-0.171903448061381"/>
    <n v="2.4260151540933299E-2"/>
    <n v="1.6248693652816299E-2"/>
    <n v="1.6159429136082801E-2"/>
    <n v="2.2068808002655399E-2"/>
    <n v="167.53999299999899"/>
    <n v="99.400002000000001"/>
    <n v="-0.18113541411356701"/>
    <n v="-5.8544371529206298E-3"/>
    <n v="0.97705228824263401"/>
    <n v="-1.6640599692203999"/>
    <n v="-1.5416700246359101"/>
    <s v="Second Point Management"/>
    <x v="0"/>
    <s v="Consumer Discretionary"/>
    <s v="Household Appliances"/>
    <s v="Benton Harbor, Michigan"/>
    <m/>
    <n v="106640"/>
    <n v="1911"/>
    <s v="Benton Harbor"/>
    <s v="Michigan"/>
    <s v="United States"/>
  </r>
  <r>
    <d v="2019-06-05T00:00:00"/>
    <x v="0"/>
    <s v="sell"/>
    <n v="1200"/>
    <n v="19"/>
    <n v="126.160004"/>
    <n v="126.82"/>
    <n v="122.519997"/>
    <n v="125.589996"/>
    <n v="125.589996"/>
    <n v="545600"/>
    <n v="2.1230000000000002"/>
    <n v="-1.75021528568654E-3"/>
    <n v="4.3033953262076499E-2"/>
    <n v="-0.116813482943163"/>
    <n v="-9.1578511042825203E-2"/>
    <n v="-0.13605599106429"/>
    <n v="4.1030089205870202E-2"/>
    <n v="2.5060037522422699E-2"/>
    <n v="1.9968233113715799E-2"/>
    <n v="2.2087377547061301E-2"/>
    <n v="156.75"/>
    <n v="99.400002000000001"/>
    <n v="-0.18113541411356701"/>
    <n v="8.1287266899663802E-3"/>
    <n v="1.0488105324424399"/>
    <n v="-1.3605679283460199"/>
    <n v="-1.63026265643223"/>
    <s v="Second Point Management"/>
    <x v="0"/>
    <s v="Consumer Discretionary"/>
    <s v="Household Appliances"/>
    <s v="Benton Harbor, Michigan"/>
    <m/>
    <n v="106640"/>
    <n v="1911"/>
    <s v="Benton Harbor"/>
    <s v="Michigan"/>
    <s v="United States"/>
  </r>
  <r>
    <d v="2019-04-03T00:00:00"/>
    <x v="0"/>
    <s v="buy"/>
    <n v="1000"/>
    <n v="20"/>
    <n v="134.86000100000001"/>
    <n v="134.929993"/>
    <n v="132.220001"/>
    <n v="132.770004"/>
    <n v="131.55081200000001"/>
    <n v="785400"/>
    <n v="2.5169999999999999"/>
    <n v="-1.36147787927248E-2"/>
    <n v="7.4844568195395599E-3"/>
    <n v="-7.3876589373354895E-2"/>
    <n v="0.215306012938941"/>
    <n v="-9.5832170171173806E-2"/>
    <n v="9.4743277361510406E-3"/>
    <n v="1.8282674371347899E-2"/>
    <n v="2.0895222207608401E-2"/>
    <n v="2.1889837899744899E-2"/>
    <n v="167.53999299999899"/>
    <n v="99.400002000000001"/>
    <n v="-0.18113541411356701"/>
    <n v="2.1460723821998401E-3"/>
    <n v="0.92642931255667904"/>
    <n v="-1.0922990171434299"/>
    <n v="-1.0796305788712699"/>
    <s v="Jaguar Group of Funds"/>
    <x v="0"/>
    <s v="Consumer Discretionary"/>
    <s v="Household Appliances"/>
    <s v="Benton Harbor, Michigan"/>
    <m/>
    <n v="106640"/>
    <n v="1911"/>
    <s v="Benton Harbor"/>
    <s v="Michigan"/>
    <s v="United States"/>
  </r>
  <r>
    <d v="2019-04-11T00:00:00"/>
    <x v="0"/>
    <s v="buy"/>
    <n v="4400"/>
    <n v="20"/>
    <n v="137.16000399999999"/>
    <n v="140.38999899999999"/>
    <n v="136.46000699999999"/>
    <n v="139.720001"/>
    <n v="138.436981"/>
    <n v="582100"/>
    <n v="2.504"/>
    <n v="1.9440537749105799E-2"/>
    <n v="3.8299231294850099E-2"/>
    <n v="-9.1903812874855693E-3"/>
    <n v="0.139525523027142"/>
    <n v="-2.9484513604644599E-2"/>
    <n v="1.7208275538499601E-2"/>
    <n v="1.85489784495712E-2"/>
    <n v="2.0049696187308799E-2"/>
    <n v="2.1916616929978001E-2"/>
    <n v="167.53999299999899"/>
    <n v="99.400002000000001"/>
    <n v="-0.18113541411356701"/>
    <n v="3.8122194279549302E-5"/>
    <n v="0.93078989133022105"/>
    <n v="-0.48678479878687703"/>
    <n v="-0.68405327930748205"/>
    <s v="Jaguar Group of Funds"/>
    <x v="0"/>
    <s v="Consumer Discretionary"/>
    <s v="Household Appliances"/>
    <s v="Benton Harbor, Michigan"/>
    <m/>
    <n v="106640"/>
    <n v="1911"/>
    <s v="Benton Harbor"/>
    <s v="Michigan"/>
    <s v="United States"/>
  </r>
  <r>
    <d v="2019-04-30T00:00:00"/>
    <x v="0"/>
    <s v="buy"/>
    <n v="1100"/>
    <n v="20"/>
    <n v="138.550003"/>
    <n v="139.759995"/>
    <n v="136.60000600000001"/>
    <n v="138.820007"/>
    <n v="137.54525799999999"/>
    <n v="656300"/>
    <n v="2.5089999999999999"/>
    <n v="1.8748125758317399E-3"/>
    <n v="-7.9640579782007791E-3"/>
    <n v="4.9997543590683799E-2"/>
    <n v="2.5004714758889299E-2"/>
    <n v="-9.3481925329136198E-2"/>
    <n v="1.7897612589743501E-2"/>
    <n v="1.40869716874604E-2"/>
    <n v="1.5382204311404701E-2"/>
    <n v="2.18173404998207E-2"/>
    <n v="167.53999299999899"/>
    <n v="99.400002000000001"/>
    <n v="-0.18113541411356701"/>
    <n v="9.5096475723260604E-4"/>
    <n v="0.95898526340951995"/>
    <n v="-1.0357251204846201"/>
    <n v="-0.95853922353104004"/>
    <s v="Jaguar Group of Funds"/>
    <x v="0"/>
    <s v="Consumer Discretionary"/>
    <s v="Household Appliances"/>
    <s v="Benton Harbor, Michigan"/>
    <m/>
    <n v="106640"/>
    <n v="1911"/>
    <s v="Benton Harbor"/>
    <s v="Michigan"/>
    <s v="United States"/>
  </r>
  <r>
    <d v="2019-05-23T00:00:00"/>
    <x v="0"/>
    <s v="sell"/>
    <n v="1300"/>
    <n v="20"/>
    <n v="129.179993"/>
    <n v="129.179993"/>
    <n v="124.400002"/>
    <n v="126.050003"/>
    <n v="126.050003"/>
    <n v="933600"/>
    <n v="2.2959999999999998"/>
    <n v="-3.8518645767143603E-2"/>
    <n v="-3.0240183585270999E-2"/>
    <n v="-9.5238392584049605E-2"/>
    <n v="-0.12674412830758"/>
    <n v="-0.22867226976042099"/>
    <n v="2.2885462787999099E-2"/>
    <n v="1.8480529555612E-2"/>
    <n v="1.6798134081608899E-2"/>
    <n v="2.2194166914715201E-2"/>
    <n v="165.96000699999999"/>
    <n v="99.400002000000001"/>
    <n v="-0.18113541411356701"/>
    <n v="-1.1985692488440201E-2"/>
    <n v="0.992546298331905"/>
    <n v="-2.1734407167829799"/>
    <n v="-1.83177932729482"/>
    <s v="Jaguar Group of Funds"/>
    <x v="0"/>
    <s v="Consumer Discretionary"/>
    <s v="Household Appliances"/>
    <s v="Benton Harbor, Michigan"/>
    <m/>
    <n v="106640"/>
    <n v="1911"/>
    <s v="Benton Harbor"/>
    <s v="Michigan"/>
    <s v="United States"/>
  </r>
  <r>
    <d v="2019-06-03T00:00:00"/>
    <x v="0"/>
    <s v="sell"/>
    <n v="2400"/>
    <n v="20"/>
    <n v="114.989998"/>
    <n v="118.870003"/>
    <n v="114.43"/>
    <n v="117.30999799999999"/>
    <n v="117.30999799999999"/>
    <n v="706800"/>
    <n v="2.081"/>
    <n v="2.0931907283076201E-2"/>
    <n v="-6.2613355399163698E-2"/>
    <n v="-0.16588142958733099"/>
    <n v="-0.18844978292978501"/>
    <n v="-0.17384482889334199"/>
    <n v="2.3051471985928201E-2"/>
    <n v="1.9504799347925299E-2"/>
    <n v="1.7917414646830301E-2"/>
    <n v="2.1703170224675199E-2"/>
    <n v="156.75"/>
    <n v="99.400002000000001"/>
    <n v="-0.18113541411356701"/>
    <n v="-2.7690708645509302E-3"/>
    <n v="1.00897960082698"/>
    <n v="-1.6925847236456599"/>
    <n v="-1.84584220134412"/>
    <s v="Jaguar Group of Funds"/>
    <x v="0"/>
    <s v="Consumer Discretionary"/>
    <s v="Household Appliances"/>
    <s v="Benton Harbor, Michigan"/>
    <m/>
    <n v="106640"/>
    <n v="1911"/>
    <s v="Benton Harbor"/>
    <s v="Michigan"/>
    <s v="United States"/>
  </r>
  <r>
    <d v="2019-06-17T00:00:00"/>
    <x v="0"/>
    <s v="buy"/>
    <n v="1400"/>
    <n v="20"/>
    <n v="136.740005"/>
    <n v="138.770004"/>
    <n v="135.779999"/>
    <n v="138.05999800000001"/>
    <n v="138.05999800000001"/>
    <n v="762900"/>
    <n v="2.0859999999999999"/>
    <n v="1.7389238337263802E-2"/>
    <n v="5.8309418143981398E-2"/>
    <n v="6.4161960623633094E-2"/>
    <n v="4.4236299102586397E-2"/>
    <n v="-8.2421383896095199E-2"/>
    <n v="1.59247760441441E-2"/>
    <n v="2.4157755894648698E-2"/>
    <n v="1.9393073481698501E-2"/>
    <n v="2.2193538226904602E-2"/>
    <n v="156.509995"/>
    <n v="99.400002000000001"/>
    <n v="-0.18113541411356701"/>
    <n v="9.3131563797728401E-4"/>
    <n v="1.0588018597542299"/>
    <n v="-0.86806048848937101"/>
    <n v="-0.92374457852865199"/>
    <s v="Jaguar Group of Funds"/>
    <x v="0"/>
    <s v="Consumer Discretionary"/>
    <s v="Household Appliances"/>
    <s v="Benton Harbor, Michigan"/>
    <m/>
    <n v="106640"/>
    <n v="1911"/>
    <s v="Benton Harbor"/>
    <s v="Michigan"/>
    <s v="United States"/>
  </r>
  <r>
    <d v="2019-06-19T00:00:00"/>
    <x v="0"/>
    <s v="buy"/>
    <n v="1300"/>
    <n v="20"/>
    <n v="141.91000399999999"/>
    <n v="142.470001"/>
    <n v="139.679993"/>
    <n v="141.979996"/>
    <n v="141.979996"/>
    <n v="831700"/>
    <n v="2.0289999999999999"/>
    <n v="1.3391340575769301E-3"/>
    <n v="8.6844901324411694E-2"/>
    <n v="9.8746069476452994E-2"/>
    <n v="9.3538119987131602E-2"/>
    <n v="-2.2797325917823699E-2"/>
    <n v="1.49751349794346E-2"/>
    <n v="2.4495716384880201E-2"/>
    <n v="1.9544899186042901E-2"/>
    <n v="2.2207254632029098E-2"/>
    <n v="156.509995"/>
    <n v="99.400002000000001"/>
    <n v="-0.18113541411356701"/>
    <n v="2.98071681438073E-3"/>
    <n v="1.0636828006455801"/>
    <n v="-0.35719302052707103"/>
    <n v="-0.66038321483364404"/>
    <s v="Jaguar Group of Funds"/>
    <x v="0"/>
    <s v="Consumer Discretionary"/>
    <s v="Household Appliances"/>
    <s v="Benton Harbor, Michigan"/>
    <m/>
    <n v="106640"/>
    <n v="1911"/>
    <s v="Benton Harbor"/>
    <s v="Michigan"/>
    <s v="United States"/>
  </r>
  <r>
    <d v="2019-04-02T00:00:00"/>
    <x v="1"/>
    <s v="buy"/>
    <n v="100"/>
    <n v="1"/>
    <n v="35.509997999999896"/>
    <n v="35.919998"/>
    <n v="35.380001"/>
    <n v="35.830002"/>
    <n v="34.815837999999999"/>
    <n v="11167100"/>
    <n v="2.4809999999999999"/>
    <n v="6.1591225258965897E-3"/>
    <n v="7.5641873404551103E-3"/>
    <n v="6.1799558257694301E-2"/>
    <n v="3.7554059644659001E-2"/>
    <n v="-7.0931051580481894E-2"/>
    <n v="5.2720574187972097E-3"/>
    <n v="1.5262647847859001E-2"/>
    <n v="1.8811617571398199E-2"/>
    <n v="1.7724690554477601E-2"/>
    <n v="41.98"/>
    <n v="29.059998999999902"/>
    <n v="-0.11460822459122599"/>
    <n v="1.7455614805152698E-5"/>
    <n v="5.72408988565156E-2"/>
    <n v="-0.68758080743310701"/>
    <n v="-0.678750831524077"/>
    <s v="CapitalAlley Funds"/>
    <x v="1"/>
    <s v="Materials"/>
    <s v="Gold"/>
    <s v="Denver, Colorado"/>
    <d v="1969-06-30T00:00:00"/>
    <n v="1164727"/>
    <n v="1921"/>
    <s v="Denver"/>
    <s v="Colorado"/>
    <s v="United States"/>
  </r>
  <r>
    <d v="2019-04-12T00:00:00"/>
    <x v="1"/>
    <s v="buy"/>
    <n v="100"/>
    <n v="1"/>
    <n v="36.110000999999997"/>
    <n v="36.419998"/>
    <n v="35.599997999999999"/>
    <n v="36.25"/>
    <n v="35.223945999999998"/>
    <n v="10550700"/>
    <n v="2.56"/>
    <n v="7.7540487079133897E-3"/>
    <n v="-6.8728577037525497E-3"/>
    <n v="5.2092134149323899E-2"/>
    <n v="4.2591892882754702E-2"/>
    <n v="-8.7646162533142502E-2"/>
    <n v="7.4751212224305804E-3"/>
    <n v="1.0843631157594701E-2"/>
    <n v="1.8819327053487999E-2"/>
    <n v="1.7556621557512E-2"/>
    <n v="41.98"/>
    <n v="29.059998999999902"/>
    <n v="-0.11460822459122599"/>
    <n v="6.5875784763498903E-3"/>
    <n v="6.1027146937396401E-2"/>
    <n v="-0.83627935866098302"/>
    <n v="-0.67367834905611701"/>
    <s v="CapitalAlley Funds"/>
    <x v="1"/>
    <s v="Materials"/>
    <s v="Gold"/>
    <s v="Denver, Colorado"/>
    <d v="1969-06-30T00:00:00"/>
    <n v="1164727"/>
    <n v="1921"/>
    <s v="Denver"/>
    <s v="Colorado"/>
    <s v="United States"/>
  </r>
  <r>
    <d v="2019-04-22T00:00:00"/>
    <x v="1"/>
    <s v="sell"/>
    <n v="300"/>
    <n v="1"/>
    <n v="33.240001999999997"/>
    <n v="33.25"/>
    <n v="32.349997999999999"/>
    <n v="32.549999"/>
    <n v="32.417374000000002"/>
    <n v="12610600"/>
    <n v="2.59"/>
    <n v="-1.49416565944943E-2"/>
    <n v="-8.3031621762820904E-2"/>
    <n v="-1.5121914818838501E-2"/>
    <n v="5.2951489540455997E-2"/>
    <n v="-0.208088093622531"/>
    <n v="1.13632661428568E-2"/>
    <n v="1.22599658865438E-2"/>
    <n v="1.5168416197017301E-2"/>
    <n v="1.7602944764558301E-2"/>
    <n v="41.810001"/>
    <n v="29.059998999999902"/>
    <n v="-0.11460822459122599"/>
    <n v="1.0115060212163699E-3"/>
    <n v="7.2814556223977603E-2"/>
    <n v="-1.7685307995788699"/>
    <n v="-1.3545198893855901"/>
    <s v="CapitalAlley Funds"/>
    <x v="1"/>
    <s v="Materials"/>
    <s v="Gold"/>
    <s v="Denver, Colorado"/>
    <d v="1969-06-30T00:00:00"/>
    <n v="1164727"/>
    <n v="1921"/>
    <s v="Denver"/>
    <s v="Colorado"/>
    <s v="United States"/>
  </r>
  <r>
    <d v="2019-04-25T00:00:00"/>
    <x v="1"/>
    <s v="sell"/>
    <n v="200"/>
    <n v="1"/>
    <n v="32.830002"/>
    <n v="32.830002"/>
    <n v="31.17"/>
    <n v="31.629998999999899"/>
    <n v="31.501121999999999"/>
    <n v="11454200"/>
    <n v="2.5339999999999998"/>
    <n v="-1.7860492978233701E-2"/>
    <n v="-7.7534672718479705E-2"/>
    <n v="-7.3750458400284699E-2"/>
    <n v="1.1457489228260301E-2"/>
    <n v="-0.215310065549497"/>
    <n v="1.17162403460856E-2"/>
    <n v="1.18679465879223E-2"/>
    <n v="1.53286917531707E-2"/>
    <n v="1.7615956442674201E-2"/>
    <n v="41.200001"/>
    <n v="29.059998999999902"/>
    <n v="-0.11460822459122599"/>
    <n v="-3.6904169755480902E-4"/>
    <n v="6.7659592751324105E-2"/>
    <n v="-1.84247169823368"/>
    <n v="-1.70223431052523"/>
    <s v="CapitalAlley Funds"/>
    <x v="1"/>
    <s v="Materials"/>
    <s v="Gold"/>
    <s v="Denver, Colorado"/>
    <d v="1969-06-30T00:00:00"/>
    <n v="1164727"/>
    <n v="1921"/>
    <s v="Denver"/>
    <s v="Colorado"/>
    <s v="United States"/>
  </r>
  <r>
    <d v="2019-06-25T00:00:00"/>
    <x v="1"/>
    <s v="sell"/>
    <n v="100"/>
    <n v="1"/>
    <n v="38.650002000000001"/>
    <n v="38.740001999999997"/>
    <n v="37.939999"/>
    <n v="37.939999"/>
    <n v="37.939999"/>
    <n v="13505400"/>
    <n v="1.994"/>
    <n v="-1.30926199380618E-2"/>
    <n v="5.2209316028806803E-2"/>
    <n v="0.18566664466452401"/>
    <n v="9.3497727300352704E-2"/>
    <n v="5.8551546382980303E-2"/>
    <n v="1.8979988716812099E-2"/>
    <n v="1.35726161326975E-2"/>
    <n v="1.3687551343806E-2"/>
    <n v="1.8029694832108902E-2"/>
    <n v="38.740001999999997"/>
    <n v="29.059998999999902"/>
    <n v="-0.11460822459122599"/>
    <n v="-9.5417756928269908E-3"/>
    <n v="-8.80691651159074E-4"/>
    <n v="0.39163479158367898"/>
    <n v="0.18419384535310401"/>
    <s v="CapitalAlley Funds"/>
    <x v="1"/>
    <s v="Materials"/>
    <s v="Gold"/>
    <s v="Denver, Colorado"/>
    <d v="1969-06-30T00:00:00"/>
    <n v="1164727"/>
    <n v="1921"/>
    <s v="Denver"/>
    <s v="Colorado"/>
    <s v="United States"/>
  </r>
  <r>
    <d v="2019-05-14T00:00:00"/>
    <x v="1"/>
    <s v="sell"/>
    <n v="200"/>
    <n v="2"/>
    <n v="30.85"/>
    <n v="30.889999"/>
    <n v="30.620000999999998"/>
    <n v="30.83"/>
    <n v="30.704381999999999"/>
    <n v="6982100"/>
    <n v="2.419"/>
    <n v="-2.5915130447931901E-3"/>
    <n v="3.5743401280752098E-3"/>
    <n v="-0.12956670613504601"/>
    <n v="-5.10716727967137E-2"/>
    <n v="-0.224719373851546"/>
    <n v="1.6199153116659998E-2"/>
    <n v="1.4880556152469601E-2"/>
    <n v="1.5963872573640799E-2"/>
    <n v="1.7755468139497702E-2"/>
    <n v="40.840000000000003"/>
    <n v="29.059998999999902"/>
    <n v="-0.11460822459122599"/>
    <n v="7.98398755130913E-3"/>
    <n v="1.57168581603414E-2"/>
    <n v="-2.0378290393112399"/>
    <n v="-2.0734800422461501"/>
    <s v="InvestBurg"/>
    <x v="1"/>
    <s v="Materials"/>
    <s v="Gold"/>
    <s v="Denver, Colorado"/>
    <d v="1969-06-30T00:00:00"/>
    <n v="1164727"/>
    <n v="1921"/>
    <s v="Denver"/>
    <s v="Colorado"/>
    <s v="United States"/>
  </r>
  <r>
    <d v="2019-06-03T00:00:00"/>
    <x v="1"/>
    <s v="sell"/>
    <n v="200"/>
    <n v="2"/>
    <n v="33.299999"/>
    <n v="33.630001"/>
    <n v="32.860000999999997"/>
    <n v="33.630001"/>
    <n v="33.492972999999999"/>
    <n v="11862600"/>
    <n v="2.081"/>
    <n v="1.61874115603661E-2"/>
    <n v="5.21857051860923E-2"/>
    <n v="0.10361092355042301"/>
    <n v="4.6061530390805296E-3"/>
    <n v="-0.10097210153948399"/>
    <n v="1.55122852866023E-2"/>
    <n v="1.2631651420321299E-2"/>
    <n v="1.42022735321632E-2"/>
    <n v="1.7792994382023E-2"/>
    <n v="39.189999"/>
    <n v="29.059998999999902"/>
    <n v="-0.11460822459122599"/>
    <n v="-2.7690708645509302E-3"/>
    <n v="-3.8931732217418497E-2"/>
    <n v="-1.0937740372788101"/>
    <n v="-1.49142826916224"/>
    <s v="InvestBurg"/>
    <x v="1"/>
    <s v="Materials"/>
    <s v="Gold"/>
    <s v="Denver, Colorado"/>
    <d v="1969-06-30T00:00:00"/>
    <n v="1164727"/>
    <n v="1921"/>
    <s v="Denver"/>
    <s v="Colorado"/>
    <s v="United States"/>
  </r>
  <r>
    <d v="2019-06-18T00:00:00"/>
    <x v="1"/>
    <s v="buy"/>
    <n v="400"/>
    <n v="2"/>
    <n v="36.5"/>
    <n v="36.630001"/>
    <n v="35.810001"/>
    <n v="36.009997999999896"/>
    <n v="36.009997999999896"/>
    <n v="9284700"/>
    <n v="2.06"/>
    <n v="-5.8148579436683801E-3"/>
    <n v="3.07369484230233E-2"/>
    <n v="0.168514760716654"/>
    <n v="0.107553334492723"/>
    <n v="-1.84415955840837E-2"/>
    <n v="8.2436564641891093E-3"/>
    <n v="1.09144750517381E-2"/>
    <n v="1.30654243560464E-2"/>
    <n v="1.7907327137714299E-2"/>
    <n v="38.630001"/>
    <n v="29.059998999999902"/>
    <n v="-0.11460822459122599"/>
    <n v="9.6704895497130797E-3"/>
    <n v="-1.1003237026767001E-2"/>
    <n v="-0.381639275637633"/>
    <n v="-0.50331599595007004"/>
    <s v="InvestBurg"/>
    <x v="1"/>
    <s v="Materials"/>
    <s v="Gold"/>
    <s v="Denver, Colorado"/>
    <d v="1969-06-30T00:00:00"/>
    <n v="1164727"/>
    <n v="1921"/>
    <s v="Denver"/>
    <s v="Colorado"/>
    <s v="United States"/>
  </r>
  <r>
    <d v="2019-06-26T00:00:00"/>
    <x v="1"/>
    <s v="buy"/>
    <n v="100"/>
    <n v="2"/>
    <n v="37.450001"/>
    <n v="38.32"/>
    <n v="37.209998999999897"/>
    <n v="38.270000000000003"/>
    <n v="38.270000000000003"/>
    <n v="9849000"/>
    <n v="2.0489999999999999"/>
    <n v="8.6603612881494992E-3"/>
    <n v="5.1197002625582702E-2"/>
    <n v="0.18551634898966801"/>
    <n v="9.7948802932732698E-2"/>
    <n v="7.98379185231963E-2"/>
    <n v="1.89956378491732E-2"/>
    <n v="1.35724581864287E-2"/>
    <n v="1.37133085368773E-2"/>
    <n v="1.8019073539561201E-2"/>
    <n v="38.740001999999997"/>
    <n v="29.059998999999902"/>
    <n v="-0.11460822459122599"/>
    <n v="-1.2346958449604901E-3"/>
    <n v="-9.1287366371984799E-3"/>
    <n v="0.60257573115398899"/>
    <n v="0.36372171455039198"/>
    <s v="InvestBurg"/>
    <x v="1"/>
    <s v="Materials"/>
    <s v="Gold"/>
    <s v="Denver, Colorado"/>
    <d v="1969-06-30T00:00:00"/>
    <n v="1164727"/>
    <n v="1921"/>
    <s v="Denver"/>
    <s v="Colorado"/>
    <s v="United States"/>
  </r>
  <r>
    <d v="2019-05-20T00:00:00"/>
    <x v="1"/>
    <s v="sell"/>
    <n v="100"/>
    <n v="3"/>
    <n v="30.9"/>
    <n v="31.43"/>
    <n v="30.799999"/>
    <n v="31.17"/>
    <n v="31.0429969999999"/>
    <n v="6864800"/>
    <n v="2.4159999999999999"/>
    <n v="8.0528580998157004E-3"/>
    <n v="8.3763498806839094E-3"/>
    <n v="-9.2184593474198495E-2"/>
    <n v="-7.3675738501408294E-2"/>
    <n v="-0.18791946028690501"/>
    <n v="7.8114882251295601E-3"/>
    <n v="1.4955016651411799E-2"/>
    <n v="1.52959297081955E-2"/>
    <n v="1.7725827883797202E-2"/>
    <n v="40.029998999999997"/>
    <n v="29.059998999999902"/>
    <n v="-0.11460822459122599"/>
    <n v="-6.7722580366252503E-3"/>
    <n v="-5.1589286547095705E-4"/>
    <n v="-1.7736360093633801"/>
    <n v="-1.94913906413321"/>
    <s v="FinanCorp"/>
    <x v="1"/>
    <s v="Materials"/>
    <s v="Gold"/>
    <s v="Denver, Colorado"/>
    <d v="1969-06-30T00:00:00"/>
    <n v="1164727"/>
    <n v="1921"/>
    <s v="Denver"/>
    <s v="Colorado"/>
    <s v="United States"/>
  </r>
  <r>
    <d v="2019-05-30T00:00:00"/>
    <x v="1"/>
    <s v="buy"/>
    <n v="200"/>
    <n v="3"/>
    <n v="31.719998999999898"/>
    <n v="32.169998"/>
    <n v="31.6"/>
    <n v="32.090000000000003"/>
    <n v="31.959249"/>
    <n v="6749100"/>
    <n v="2.2269999999999999"/>
    <n v="1.53873507184242E-2"/>
    <n v="2.4287563868562699E-2"/>
    <n v="4.2329313658064902E-2"/>
    <n v="-3.2642579123820702E-2"/>
    <n v="-0.14784613467418301"/>
    <n v="9.5717687989325707E-3"/>
    <n v="1.24004569890782E-2"/>
    <n v="1.37395399135495E-2"/>
    <n v="1.76624937450298E-2"/>
    <n v="39.349997999999999"/>
    <n v="29.059998999999902"/>
    <n v="-0.11460822459122599"/>
    <n v="2.0962723552933101E-3"/>
    <n v="-1.30092467602668E-2"/>
    <n v="-1.50249254116868"/>
    <n v="-1.65641143351003"/>
    <s v="FinanCorp"/>
    <x v="1"/>
    <s v="Materials"/>
    <s v="Gold"/>
    <s v="Denver, Colorado"/>
    <d v="1969-06-30T00:00:00"/>
    <n v="1164727"/>
    <n v="1921"/>
    <s v="Denver"/>
    <s v="Colorado"/>
    <s v="United States"/>
  </r>
  <r>
    <d v="2019-04-24T00:00:00"/>
    <x v="1"/>
    <s v="sell"/>
    <n v="600"/>
    <n v="4"/>
    <n v="32.360000999999997"/>
    <n v="32.599997999999999"/>
    <n v="32.080002"/>
    <n v="32.200001"/>
    <n v="32.068801999999998"/>
    <n v="12384500"/>
    <n v="2.5219999999999998"/>
    <n v="-5.2655117914009002E-3"/>
    <n v="-7.7363475502423798E-2"/>
    <n v="-4.4362401787918199E-2"/>
    <n v="2.86966082953467E-2"/>
    <n v="-0.197693238976654"/>
    <n v="1.17078899985733E-2"/>
    <n v="1.1810964245316901E-2"/>
    <n v="1.5154295830047199E-2"/>
    <n v="1.7583124910385699E-2"/>
    <n v="41.490001999999997"/>
    <n v="29.059998999999902"/>
    <n v="-0.11460822459122599"/>
    <n v="-2.1941687255359501E-3"/>
    <n v="6.6149007009558697E-2"/>
    <n v="-1.6996391038212899"/>
    <n v="-1.59085671287863"/>
    <s v="CapitalOwl"/>
    <x v="1"/>
    <s v="Materials"/>
    <s v="Gold"/>
    <s v="Denver, Colorado"/>
    <d v="1969-06-30T00:00:00"/>
    <n v="1164727"/>
    <n v="1921"/>
    <s v="Denver"/>
    <s v="Colorado"/>
    <s v="United States"/>
  </r>
  <r>
    <d v="2019-05-16T00:00:00"/>
    <x v="1"/>
    <s v="buy"/>
    <n v="100"/>
    <n v="4"/>
    <n v="30.5"/>
    <n v="30.700001"/>
    <n v="30.209999"/>
    <n v="30.549999"/>
    <n v="30.425523999999999"/>
    <n v="6742100"/>
    <n v="2.4049999999999998"/>
    <n v="-4.5721643689791E-3"/>
    <n v="2.0503370144134801E-2"/>
    <n v="-0.144234813615916"/>
    <n v="-5.1774013598987E-2"/>
    <n v="-0.21181436559451799"/>
    <n v="1.2625814695213001E-2"/>
    <n v="1.45473123556626E-2"/>
    <n v="1.5966050699485802E-2"/>
    <n v="1.77081404069813E-2"/>
    <n v="40.029998999999997"/>
    <n v="29.059998999999902"/>
    <n v="-0.11460822459122599"/>
    <n v="8.8559569696340101E-3"/>
    <n v="6.8193058059743596E-3"/>
    <n v="-1.9513359436612701"/>
    <n v="-2.0378824009078702"/>
    <s v="CapitalOwl"/>
    <x v="1"/>
    <s v="Materials"/>
    <s v="Gold"/>
    <s v="Denver, Colorado"/>
    <d v="1969-06-30T00:00:00"/>
    <n v="1164727"/>
    <n v="1921"/>
    <s v="Denver"/>
    <s v="Colorado"/>
    <s v="United States"/>
  </r>
  <r>
    <d v="2019-05-21T00:00:00"/>
    <x v="1"/>
    <s v="buy"/>
    <n v="100"/>
    <n v="4"/>
    <n v="30.93"/>
    <n v="31.450001"/>
    <n v="30.799999"/>
    <n v="31.34"/>
    <n v="31.212304999999901"/>
    <n v="7162200"/>
    <n v="2.4260000000000002"/>
    <n v="5.43916460023497E-3"/>
    <n v="1.6407027525711999E-2"/>
    <n v="-5.2823762148920997E-2"/>
    <n v="-9.2837396819133902E-2"/>
    <n v="-0.17738593776752301"/>
    <n v="7.5355905852046504E-3"/>
    <n v="1.3513743678479E-2"/>
    <n v="1.4962101247637199E-2"/>
    <n v="1.7727951931145802E-2"/>
    <n v="40.029998999999997"/>
    <n v="29.059998999999902"/>
    <n v="-0.11460822459122599"/>
    <n v="8.4599491109458805E-3"/>
    <n v="1.1615426951113799E-3"/>
    <n v="-1.6982839316070699"/>
    <n v="-1.88123004259237"/>
    <s v="CapitalOwl"/>
    <x v="1"/>
    <s v="Materials"/>
    <s v="Gold"/>
    <s v="Denver, Colorado"/>
    <d v="1969-06-30T00:00:00"/>
    <n v="1164727"/>
    <n v="1921"/>
    <s v="Denver"/>
    <s v="Colorado"/>
    <s v="United States"/>
  </r>
  <r>
    <d v="2019-05-30T00:00:00"/>
    <x v="1"/>
    <s v="buy"/>
    <n v="400"/>
    <n v="4"/>
    <n v="31.719998999999898"/>
    <n v="32.169998"/>
    <n v="31.6"/>
    <n v="32.090000000000003"/>
    <n v="31.959249"/>
    <n v="6749100"/>
    <n v="2.2269999999999999"/>
    <n v="1.53873507184242E-2"/>
    <n v="2.4287563868562699E-2"/>
    <n v="4.2329313658064902E-2"/>
    <n v="-3.2642579123820702E-2"/>
    <n v="-0.14784613467418301"/>
    <n v="9.5717687989325707E-3"/>
    <n v="1.24004569890782E-2"/>
    <n v="1.37395399135495E-2"/>
    <n v="1.76624937450298E-2"/>
    <n v="39.349997999999999"/>
    <n v="29.059998999999902"/>
    <n v="-0.11460822459122599"/>
    <n v="2.0962723552933101E-3"/>
    <n v="-1.30092467602668E-2"/>
    <n v="-1.50249254116868"/>
    <n v="-1.65641143351003"/>
    <s v="CapitalOwl"/>
    <x v="1"/>
    <s v="Materials"/>
    <s v="Gold"/>
    <s v="Denver, Colorado"/>
    <d v="1969-06-30T00:00:00"/>
    <n v="1164727"/>
    <n v="1921"/>
    <s v="Denver"/>
    <s v="Colorado"/>
    <s v="United States"/>
  </r>
  <r>
    <d v="2019-06-19T00:00:00"/>
    <x v="1"/>
    <s v="buy"/>
    <n v="1100"/>
    <n v="4"/>
    <n v="35.759997999999896"/>
    <n v="36.5"/>
    <n v="35.610000999999997"/>
    <n v="36.360000999999997"/>
    <n v="36.360000999999997"/>
    <n v="11639800"/>
    <n v="2.0289999999999999"/>
    <n v="9.6726746913735999E-3"/>
    <n v="2.4781999833658801E-2"/>
    <n v="0.166148911422699"/>
    <n v="9.9652868349383403E-2"/>
    <n v="-9.5498539364078493E-3"/>
    <n v="6.842733561954E-3"/>
    <n v="1.0880880826777101E-2"/>
    <n v="1.2948072053204401E-2"/>
    <n v="1.7917773912668002E-2"/>
    <n v="38.630001"/>
    <n v="29.059998999999902"/>
    <n v="-0.11460822459122599"/>
    <n v="2.98071681438073E-3"/>
    <n v="-9.7753340287670097E-3"/>
    <n v="-0.29506361483244797"/>
    <n v="-0.45077538237183501"/>
    <s v="CapitalOwl"/>
    <x v="1"/>
    <s v="Materials"/>
    <s v="Gold"/>
    <s v="Denver, Colorado"/>
    <d v="1969-06-30T00:00:00"/>
    <n v="1164727"/>
    <n v="1921"/>
    <s v="Denver"/>
    <s v="Colorado"/>
    <s v="United States"/>
  </r>
  <r>
    <d v="2019-06-21T00:00:00"/>
    <x v="1"/>
    <s v="sell"/>
    <n v="100"/>
    <n v="4"/>
    <n v="37.599997999999999"/>
    <n v="37.880001"/>
    <n v="37.270000000000003"/>
    <n v="37.490001999999997"/>
    <n v="37.490001999999997"/>
    <n v="19060400"/>
    <n v="2.0680000000000001"/>
    <n v="-2.3977631097369099E-3"/>
    <n v="4.2501682969951403E-2"/>
    <n v="0.183261876005999"/>
    <n v="0.11182822508436301"/>
    <n v="3.3623951130526498E-2"/>
    <n v="1.52122399202712E-2"/>
    <n v="1.2373106977898E-2"/>
    <n v="1.3465690372384801E-2"/>
    <n v="1.80260138900631E-2"/>
    <n v="38.630001"/>
    <n v="29.059998999999902"/>
    <n v="-0.11460822459122599"/>
    <n v="-1.26001638019446E-3"/>
    <n v="3.4717944994585499E-3"/>
    <n v="0.130413287349228"/>
    <n v="-0.20088339760221799"/>
    <s v="CapitalOwl"/>
    <x v="1"/>
    <s v="Materials"/>
    <s v="Gold"/>
    <s v="Denver, Colorado"/>
    <d v="1969-06-30T00:00:00"/>
    <n v="1164727"/>
    <n v="1921"/>
    <s v="Denver"/>
    <s v="Colorado"/>
    <s v="United States"/>
  </r>
  <r>
    <d v="2019-04-04T00:00:00"/>
    <x v="1"/>
    <s v="buy"/>
    <n v="600"/>
    <n v="5"/>
    <n v="35.939999"/>
    <n v="36.490001999999997"/>
    <n v="35.630001"/>
    <n v="36.479999999999997"/>
    <n v="35.447432999999997"/>
    <n v="10703000"/>
    <n v="2.512"/>
    <n v="1.4634985389208001E-2"/>
    <n v="2.52615955916855E-2"/>
    <n v="5.9870937348355698E-2"/>
    <n v="6.3355284273467496E-2"/>
    <n v="-4.5796886149955598E-2"/>
    <n v="6.8411316240809799E-3"/>
    <n v="1.5095241185091099E-2"/>
    <n v="1.8876414758081699E-2"/>
    <n v="1.7735154427213601E-2"/>
    <n v="41.98"/>
    <n v="29.059998999999902"/>
    <n v="-0.11460822459122599"/>
    <n v="2.0824655091414399E-3"/>
    <n v="6.2903005546243701E-2"/>
    <n v="-0.51315440850383998"/>
    <n v="-0.601822446618683"/>
    <s v="Alpha Capital"/>
    <x v="1"/>
    <s v="Materials"/>
    <s v="Gold"/>
    <s v="Denver, Colorado"/>
    <d v="1969-06-30T00:00:00"/>
    <n v="1164727"/>
    <n v="1921"/>
    <s v="Denver"/>
    <s v="Colorado"/>
    <s v="United States"/>
  </r>
  <r>
    <d v="2019-04-12T00:00:00"/>
    <x v="1"/>
    <s v="sell"/>
    <n v="100"/>
    <n v="5"/>
    <n v="36.110000999999997"/>
    <n v="36.419998"/>
    <n v="35.599997999999999"/>
    <n v="36.25"/>
    <n v="35.223945999999998"/>
    <n v="10550700"/>
    <n v="2.56"/>
    <n v="7.7540487079133897E-3"/>
    <n v="-6.8728577037525497E-3"/>
    <n v="5.2092134149323899E-2"/>
    <n v="4.2591892882754702E-2"/>
    <n v="-8.7646162533142502E-2"/>
    <n v="7.4751212224305804E-3"/>
    <n v="1.0843631157594701E-2"/>
    <n v="1.8819327053487999E-2"/>
    <n v="1.7556621557512E-2"/>
    <n v="41.98"/>
    <n v="29.059998999999902"/>
    <n v="-0.11460822459122599"/>
    <n v="6.5875784763498903E-3"/>
    <n v="6.1027146937396401E-2"/>
    <n v="-0.83627935866098302"/>
    <n v="-0.67367834905611701"/>
    <s v="Alpha Capital"/>
    <x v="1"/>
    <s v="Materials"/>
    <s v="Gold"/>
    <s v="Denver, Colorado"/>
    <d v="1969-06-30T00:00:00"/>
    <n v="1164727"/>
    <n v="1921"/>
    <s v="Denver"/>
    <s v="Colorado"/>
    <s v="United States"/>
  </r>
  <r>
    <d v="2019-04-25T00:00:00"/>
    <x v="1"/>
    <s v="buy"/>
    <n v="1200"/>
    <n v="5"/>
    <n v="32.830002"/>
    <n v="32.830002"/>
    <n v="31.17"/>
    <n v="31.629998999999899"/>
    <n v="31.501121999999999"/>
    <n v="11454200"/>
    <n v="2.5339999999999998"/>
    <n v="-1.7860492978233701E-2"/>
    <n v="-7.7534672718479705E-2"/>
    <n v="-7.3750458400284699E-2"/>
    <n v="1.1457489228260301E-2"/>
    <n v="-0.215310065549497"/>
    <n v="1.17162403460856E-2"/>
    <n v="1.18679465879223E-2"/>
    <n v="1.53286917531707E-2"/>
    <n v="1.7615956442674201E-2"/>
    <n v="41.200001"/>
    <n v="29.059998999999902"/>
    <n v="-0.11460822459122599"/>
    <n v="-3.6904169755480902E-4"/>
    <n v="6.7659592751324105E-2"/>
    <n v="-1.84247169823368"/>
    <n v="-1.70223431052523"/>
    <s v="Alpha Capital"/>
    <x v="1"/>
    <s v="Materials"/>
    <s v="Gold"/>
    <s v="Denver, Colorado"/>
    <d v="1969-06-30T00:00:00"/>
    <n v="1164727"/>
    <n v="1921"/>
    <s v="Denver"/>
    <s v="Colorado"/>
    <s v="United States"/>
  </r>
  <r>
    <d v="2019-04-29T00:00:00"/>
    <x v="1"/>
    <s v="buy"/>
    <n v="600"/>
    <n v="5"/>
    <n v="31.34"/>
    <n v="31.450001"/>
    <n v="30.59"/>
    <n v="30.76"/>
    <n v="30.634667999999898"/>
    <n v="13552700"/>
    <n v="2.536"/>
    <n v="-2.25017580561548E-2"/>
    <n v="-5.6562204802535598E-2"/>
    <n v="-0.124585187663607"/>
    <n v="-3.88647269940888E-2"/>
    <n v="-0.23635674985334201"/>
    <n v="8.2611826381241704E-3"/>
    <n v="1.12677199175064E-2"/>
    <n v="1.50934287636232E-2"/>
    <n v="1.7648826079052299E-2"/>
    <n v="40.909999999999997"/>
    <n v="29.059998999999902"/>
    <n v="-0.11460822459122599"/>
    <n v="1.07094833958194E-3"/>
    <n v="6.4005161146814704E-2"/>
    <n v="-2.0237465495470799"/>
    <n v="-1.81349316313753"/>
    <s v="Alpha Capital"/>
    <x v="1"/>
    <s v="Materials"/>
    <s v="Gold"/>
    <s v="Denver, Colorado"/>
    <d v="1969-06-30T00:00:00"/>
    <n v="1164727"/>
    <n v="1921"/>
    <s v="Denver"/>
    <s v="Colorado"/>
    <s v="United States"/>
  </r>
  <r>
    <d v="2019-04-30T00:00:00"/>
    <x v="1"/>
    <s v="buy"/>
    <n v="600"/>
    <n v="5"/>
    <n v="30.74"/>
    <n v="31.09"/>
    <n v="30.530000999999999"/>
    <n v="31.059998999999902"/>
    <n v="30.933444999999999"/>
    <n v="9588600"/>
    <n v="2.5089999999999999"/>
    <n v="9.7056521900522608E-3"/>
    <n v="-4.1311207983175197E-2"/>
    <n v="-0.110951281885591"/>
    <n v="-4.8121339213311999E-2"/>
    <n v="-0.22394920868939999"/>
    <n v="1.25993136034985E-2"/>
    <n v="1.17329970763198E-2"/>
    <n v="1.49440731663952E-2"/>
    <n v="1.76611882064804E-2"/>
    <n v="40.840000000000003"/>
    <n v="29.059998999999902"/>
    <n v="-0.11460822459122599"/>
    <n v="9.5096475723260604E-4"/>
    <n v="6.4332624841469496E-2"/>
    <n v="-1.9360823002730001"/>
    <n v="-1.85868928091218"/>
    <s v="Alpha Capital"/>
    <x v="1"/>
    <s v="Materials"/>
    <s v="Gold"/>
    <s v="Denver, Colorado"/>
    <d v="1969-06-30T00:00:00"/>
    <n v="1164727"/>
    <n v="1921"/>
    <s v="Denver"/>
    <s v="Colorado"/>
    <s v="United States"/>
  </r>
  <r>
    <d v="2019-05-20T00:00:00"/>
    <x v="1"/>
    <s v="sell"/>
    <n v="200"/>
    <n v="5"/>
    <n v="30.9"/>
    <n v="31.43"/>
    <n v="30.799999"/>
    <n v="31.17"/>
    <n v="31.0429969999999"/>
    <n v="6864800"/>
    <n v="2.4159999999999999"/>
    <n v="8.0528580998157004E-3"/>
    <n v="8.3763498806839094E-3"/>
    <n v="-9.2184593474198495E-2"/>
    <n v="-7.3675738501408294E-2"/>
    <n v="-0.18791946028690501"/>
    <n v="7.8114882251295601E-3"/>
    <n v="1.4955016651411799E-2"/>
    <n v="1.52959297081955E-2"/>
    <n v="1.7725827883797202E-2"/>
    <n v="40.029998999999997"/>
    <n v="29.059998999999902"/>
    <n v="-0.11460822459122599"/>
    <n v="-6.7722580366252503E-3"/>
    <n v="-5.1589286547095705E-4"/>
    <n v="-1.7736360093633801"/>
    <n v="-1.94913906413321"/>
    <s v="Alpha Capital"/>
    <x v="1"/>
    <s v="Materials"/>
    <s v="Gold"/>
    <s v="Denver, Colorado"/>
    <d v="1969-06-30T00:00:00"/>
    <n v="1164727"/>
    <n v="1921"/>
    <s v="Denver"/>
    <s v="Colorado"/>
    <s v="United States"/>
  </r>
  <r>
    <d v="2019-06-03T00:00:00"/>
    <x v="1"/>
    <s v="sell"/>
    <n v="1400"/>
    <n v="5"/>
    <n v="33.299999"/>
    <n v="33.630001"/>
    <n v="32.860000999999997"/>
    <n v="33.630001"/>
    <n v="33.492972999999999"/>
    <n v="11862600"/>
    <n v="2.081"/>
    <n v="1.61874115603661E-2"/>
    <n v="5.21857051860923E-2"/>
    <n v="0.10361092355042301"/>
    <n v="4.6061530390805296E-3"/>
    <n v="-0.10097210153948399"/>
    <n v="1.55122852866023E-2"/>
    <n v="1.2631651420321299E-2"/>
    <n v="1.42022735321632E-2"/>
    <n v="1.7792994382023E-2"/>
    <n v="39.189999"/>
    <n v="29.059998999999902"/>
    <n v="-0.11460822459122599"/>
    <n v="-2.7690708645509302E-3"/>
    <n v="-3.8931732217418497E-2"/>
    <n v="-1.0937740372788101"/>
    <n v="-1.49142826916224"/>
    <s v="Alpha Capital"/>
    <x v="1"/>
    <s v="Materials"/>
    <s v="Gold"/>
    <s v="Denver, Colorado"/>
    <d v="1969-06-30T00:00:00"/>
    <n v="1164727"/>
    <n v="1921"/>
    <s v="Denver"/>
    <s v="Colorado"/>
    <s v="United States"/>
  </r>
  <r>
    <d v="2019-06-06T00:00:00"/>
    <x v="1"/>
    <s v="sell"/>
    <n v="300"/>
    <n v="5"/>
    <n v="34.610000999999997"/>
    <n v="35.400002000000001"/>
    <n v="34.509997999999896"/>
    <n v="35.310001"/>
    <n v="35.310001"/>
    <n v="11645600"/>
    <n v="2.1240000000000001"/>
    <n v="2.3496753324313099E-2"/>
    <n v="9.9704615761548293E-2"/>
    <n v="0.16905366488683399"/>
    <n v="8.9727409769658095E-2"/>
    <n v="-3.83324399927302E-2"/>
    <n v="8.5223742018038506E-3"/>
    <n v="1.28343974196419E-2"/>
    <n v="1.3992137218633601E-2"/>
    <n v="1.7892335436036098E-2"/>
    <n v="39.189999"/>
    <n v="29.059998999999902"/>
    <n v="-0.11460822459122599"/>
    <n v="6.1168407152111899E-3"/>
    <n v="-4.90789975635575E-3"/>
    <n v="-0.54756058043095002"/>
    <n v="-0.89302384455694095"/>
    <s v="Alpha Capital"/>
    <x v="1"/>
    <s v="Materials"/>
    <s v="Gold"/>
    <s v="Denver, Colorado"/>
    <d v="1969-06-30T00:00:00"/>
    <n v="1164727"/>
    <n v="1921"/>
    <s v="Denver"/>
    <s v="Colorado"/>
    <s v="United States"/>
  </r>
  <r>
    <d v="2019-06-25T00:00:00"/>
    <x v="1"/>
    <s v="sell"/>
    <n v="200"/>
    <n v="5"/>
    <n v="38.650002000000001"/>
    <n v="38.740001999999997"/>
    <n v="37.939999"/>
    <n v="37.939999"/>
    <n v="37.939999"/>
    <n v="13505400"/>
    <n v="1.994"/>
    <n v="-1.30926199380618E-2"/>
    <n v="5.2209316028806803E-2"/>
    <n v="0.18566664466452401"/>
    <n v="9.3497727300352704E-2"/>
    <n v="5.8551546382980303E-2"/>
    <n v="1.8979988716812099E-2"/>
    <n v="1.35726161326975E-2"/>
    <n v="1.3687551343806E-2"/>
    <n v="1.8029694832108902E-2"/>
    <n v="38.740001999999997"/>
    <n v="29.059998999999902"/>
    <n v="-0.11460822459122599"/>
    <n v="-9.5417756928269908E-3"/>
    <n v="-8.80691651159074E-4"/>
    <n v="0.39163479158367898"/>
    <n v="0.18419384535310401"/>
    <s v="Alpha Capital"/>
    <x v="1"/>
    <s v="Materials"/>
    <s v="Gold"/>
    <s v="Denver, Colorado"/>
    <d v="1969-06-30T00:00:00"/>
    <n v="1164727"/>
    <n v="1921"/>
    <s v="Denver"/>
    <s v="Colorado"/>
    <s v="United States"/>
  </r>
  <r>
    <d v="2019-04-03T00:00:00"/>
    <x v="1"/>
    <s v="buy"/>
    <n v="200"/>
    <n v="6"/>
    <n v="35.869999"/>
    <n v="36.099997999999999"/>
    <n v="35.709998999999897"/>
    <n v="35.950001"/>
    <n v="34.932437999999998"/>
    <n v="8077000"/>
    <n v="2.5169999999999999"/>
    <n v="3.3434549298276498E-3"/>
    <n v="6.6983566145132102E-3"/>
    <n v="4.6686350524437301E-2"/>
    <n v="4.5815858970972401E-2"/>
    <n v="-5.6319847473953098E-2"/>
    <n v="5.1746679265814296E-3"/>
    <n v="1.48596177170224E-2"/>
    <n v="1.8801349782513299E-2"/>
    <n v="1.77125029689848E-2"/>
    <n v="41.98"/>
    <n v="29.059998999999902"/>
    <n v="-0.11460822459122599"/>
    <n v="2.1460723821998401E-3"/>
    <n v="6.3532778953522301E-2"/>
    <n v="-0.58768867810297298"/>
    <n v="-0.63540271721430297"/>
    <s v="DecaFund"/>
    <x v="1"/>
    <s v="Materials"/>
    <s v="Gold"/>
    <s v="Denver, Colorado"/>
    <d v="1969-06-30T00:00:00"/>
    <n v="1164727"/>
    <n v="1921"/>
    <s v="Denver"/>
    <s v="Colorado"/>
    <s v="United States"/>
  </r>
  <r>
    <d v="2019-04-04T00:00:00"/>
    <x v="1"/>
    <s v="sell"/>
    <n v="800"/>
    <n v="6"/>
    <n v="35.939999"/>
    <n v="36.490001999999997"/>
    <n v="35.630001"/>
    <n v="36.479999999999997"/>
    <n v="35.447432999999997"/>
    <n v="10703000"/>
    <n v="2.512"/>
    <n v="1.4634985389208001E-2"/>
    <n v="2.52615955916855E-2"/>
    <n v="5.9870937348355698E-2"/>
    <n v="6.3355284273467496E-2"/>
    <n v="-4.5796886149955598E-2"/>
    <n v="6.8411316240809799E-3"/>
    <n v="1.5095241185091099E-2"/>
    <n v="1.8876414758081699E-2"/>
    <n v="1.7735154427213601E-2"/>
    <n v="41.98"/>
    <n v="29.059998999999902"/>
    <n v="-0.11460822459122599"/>
    <n v="2.0824655091414399E-3"/>
    <n v="6.2903005546243701E-2"/>
    <n v="-0.51315440850383998"/>
    <n v="-0.601822446618683"/>
    <s v="DecaFund"/>
    <x v="1"/>
    <s v="Materials"/>
    <s v="Gold"/>
    <s v="Denver, Colorado"/>
    <d v="1969-06-30T00:00:00"/>
    <n v="1164727"/>
    <n v="1921"/>
    <s v="Denver"/>
    <s v="Colorado"/>
    <s v="United States"/>
  </r>
  <r>
    <d v="2019-04-09T00:00:00"/>
    <x v="1"/>
    <s v="sell"/>
    <n v="400"/>
    <n v="6"/>
    <n v="36.700001"/>
    <n v="36.779998999999997"/>
    <n v="36.209998999999897"/>
    <n v="36.599997999999999"/>
    <n v="35.564036999999999"/>
    <n v="5079800"/>
    <n v="2.4990000000000001"/>
    <n v="-1.6380665704631499E-3"/>
    <n v="2.12625324466977E-2"/>
    <n v="8.2253663841543798E-2"/>
    <n v="7.5697141251271902E-2"/>
    <n v="-3.1941590528551299E-2"/>
    <n v="6.2661407260028203E-3"/>
    <n v="1.22192600658913E-2"/>
    <n v="1.8808922229390401E-2"/>
    <n v="1.7694939888860999E-2"/>
    <n v="41.98"/>
    <n v="29.059998999999902"/>
    <n v="-0.11460822459122599"/>
    <n v="-6.0859766572597396E-3"/>
    <n v="6.5878507697409494E-2"/>
    <n v="-0.41585149869985999"/>
    <n v="-0.52314978336627205"/>
    <s v="DecaFund"/>
    <x v="1"/>
    <s v="Materials"/>
    <s v="Gold"/>
    <s v="Denver, Colorado"/>
    <d v="1969-06-30T00:00:00"/>
    <n v="1164727"/>
    <n v="1921"/>
    <s v="Denver"/>
    <s v="Colorado"/>
    <s v="United States"/>
  </r>
  <r>
    <d v="2019-05-28T00:00:00"/>
    <x v="1"/>
    <s v="buy"/>
    <n v="500"/>
    <n v="6"/>
    <n v="31.75"/>
    <n v="31.879998999999899"/>
    <n v="31.469998999999898"/>
    <n v="31.67"/>
    <n v="31.540959999999998"/>
    <n v="11372900"/>
    <n v="2.2679999999999998"/>
    <n v="-7.8629318366302409E-3"/>
    <n v="1.5913775122167399E-2"/>
    <n v="1.2638543664487099E-3"/>
    <n v="-6.9851926667917993E-2"/>
    <n v="-0.18738473585434101"/>
    <n v="7.4519750180657698E-3"/>
    <n v="1.31008436672916E-2"/>
    <n v="1.39918331890772E-2"/>
    <n v="1.7668506498580799E-2"/>
    <n v="39.950001"/>
    <n v="29.059998999999902"/>
    <n v="-0.11460822459122599"/>
    <n v="-8.4109499934704197E-3"/>
    <n v="-7.1708946238107996E-3"/>
    <n v="-1.82569009857105"/>
    <n v="-1.6988766206083401"/>
    <s v="DecaFund"/>
    <x v="1"/>
    <s v="Materials"/>
    <s v="Gold"/>
    <s v="Denver, Colorado"/>
    <d v="1969-06-30T00:00:00"/>
    <n v="1164727"/>
    <n v="1921"/>
    <s v="Denver"/>
    <s v="Colorado"/>
    <s v="United States"/>
  </r>
  <r>
    <d v="2019-06-04T00:00:00"/>
    <x v="1"/>
    <s v="sell"/>
    <n v="200"/>
    <n v="6"/>
    <n v="33.5"/>
    <n v="34.360000999999997"/>
    <n v="33.25"/>
    <n v="34.360000999999997"/>
    <n v="34.220001000000003"/>
    <n v="12264300"/>
    <n v="2.1190000000000002"/>
    <n v="2.1474642052689102E-2"/>
    <n v="8.1523279075411903E-2"/>
    <n v="0.132367934312489"/>
    <n v="2.4630396526480299E-2"/>
    <n v="-7.2020259683775706E-2"/>
    <n v="1.20137326879268E-2"/>
    <n v="1.28181449987102E-2"/>
    <n v="1.44554083283091E-2"/>
    <n v="1.78405263447576E-2"/>
    <n v="39.189999"/>
    <n v="29.059998999999902"/>
    <n v="-0.11460822459122599"/>
    <n v="2.1205927310919401E-2"/>
    <n v="-1.5416580874423399E-2"/>
    <n v="-0.84383303086095396"/>
    <n v="-1.29505685562022"/>
    <s v="DecaFund"/>
    <x v="1"/>
    <s v="Materials"/>
    <s v="Gold"/>
    <s v="Denver, Colorado"/>
    <d v="1969-06-30T00:00:00"/>
    <n v="1164727"/>
    <n v="1921"/>
    <s v="Denver"/>
    <s v="Colorado"/>
    <s v="United States"/>
  </r>
  <r>
    <d v="2019-06-14T00:00:00"/>
    <x v="1"/>
    <s v="sell"/>
    <n v="600"/>
    <n v="6"/>
    <n v="35.759997999999896"/>
    <n v="36.240001999999997"/>
    <n v="35.689999"/>
    <n v="35.93"/>
    <n v="35.93"/>
    <n v="9563500"/>
    <n v="2.093"/>
    <n v="1.0632473005573E-2"/>
    <n v="7.2626578241549496E-3"/>
    <n v="0.15716722056176"/>
    <n v="0.10954487716027"/>
    <n v="-2.8447746665791598E-2"/>
    <n v="1.2016650715078601E-2"/>
    <n v="1.1154350696597801E-2"/>
    <n v="1.3055549646081599E-2"/>
    <n v="1.7954367913154901E-2"/>
    <n v="39.189999"/>
    <n v="29.059998999999902"/>
    <n v="-0.11460822459122599"/>
    <n v="-1.6128120944145399E-3"/>
    <n v="-6.8462045481460197E-3"/>
    <n v="-0.47231777013560999"/>
    <n v="-0.57551392612253405"/>
    <s v="DecaFund"/>
    <x v="1"/>
    <s v="Materials"/>
    <s v="Gold"/>
    <s v="Denver, Colorado"/>
    <d v="1969-06-30T00:00:00"/>
    <n v="1164727"/>
    <n v="1921"/>
    <s v="Denver"/>
    <s v="Colorado"/>
    <s v="United States"/>
  </r>
  <r>
    <d v="2019-06-25T00:00:00"/>
    <x v="1"/>
    <s v="buy"/>
    <n v="200"/>
    <n v="6"/>
    <n v="38.650002000000001"/>
    <n v="38.740001999999997"/>
    <n v="37.939999"/>
    <n v="37.939999"/>
    <n v="37.939999"/>
    <n v="13505400"/>
    <n v="1.994"/>
    <n v="-1.30926199380618E-2"/>
    <n v="5.2209316028806803E-2"/>
    <n v="0.18566664466452401"/>
    <n v="9.3497727300352704E-2"/>
    <n v="5.8551546382980303E-2"/>
    <n v="1.8979988716812099E-2"/>
    <n v="1.35726161326975E-2"/>
    <n v="1.3687551343806E-2"/>
    <n v="1.8029694832108902E-2"/>
    <n v="38.740001999999997"/>
    <n v="29.059998999999902"/>
    <n v="-0.11460822459122599"/>
    <n v="-9.5417756928269908E-3"/>
    <n v="-8.80691651159074E-4"/>
    <n v="0.39163479158367898"/>
    <n v="0.18419384535310401"/>
    <s v="DecaFund"/>
    <x v="1"/>
    <s v="Materials"/>
    <s v="Gold"/>
    <s v="Denver, Colorado"/>
    <d v="1969-06-30T00:00:00"/>
    <n v="1164727"/>
    <n v="1921"/>
    <s v="Denver"/>
    <s v="Colorado"/>
    <s v="United States"/>
  </r>
  <r>
    <d v="2019-06-28T00:00:00"/>
    <x v="1"/>
    <s v="sell"/>
    <n v="100"/>
    <n v="6"/>
    <n v="38.040000999999997"/>
    <n v="38.479999999999997"/>
    <n v="37.869999"/>
    <n v="38.470001000000003"/>
    <n v="38.470001000000003"/>
    <n v="9132600"/>
    <n v="2"/>
    <n v="1.0189480314313199E-2"/>
    <n v="2.5804458663106E-2"/>
    <n v="0.20080447097757301"/>
    <n v="0.101482388491259"/>
    <n v="8.5320737589027695E-2"/>
    <n v="1.47313885313669E-2"/>
    <n v="1.32050829219039E-2"/>
    <n v="1.37547289392114E-2"/>
    <n v="1.8027382658084502E-2"/>
    <n v="38.740001999999997"/>
    <n v="29.059998999999902"/>
    <n v="-0.11460822459122599"/>
    <n v="5.7409418775350302E-3"/>
    <n v="-1.0098408023795601E-2"/>
    <n v="0.66633378787931896"/>
    <n v="0.56153493201465698"/>
    <s v="DecaFund"/>
    <x v="1"/>
    <s v="Materials"/>
    <s v="Gold"/>
    <s v="Denver, Colorado"/>
    <d v="1969-06-30T00:00:00"/>
    <n v="1164727"/>
    <n v="1921"/>
    <s v="Denver"/>
    <s v="Colorado"/>
    <s v="United States"/>
  </r>
  <r>
    <d v="2019-04-09T00:00:00"/>
    <x v="1"/>
    <s v="buy"/>
    <n v="300"/>
    <n v="7"/>
    <n v="36.700001"/>
    <n v="36.779998999999997"/>
    <n v="36.209998999999897"/>
    <n v="36.599997999999999"/>
    <n v="35.564036999999999"/>
    <n v="5079800"/>
    <n v="2.4990000000000001"/>
    <n v="-1.6380665704631499E-3"/>
    <n v="2.12625324466977E-2"/>
    <n v="8.2253663841543798E-2"/>
    <n v="7.5697141251271902E-2"/>
    <n v="-3.1941590528551299E-2"/>
    <n v="6.2661407260028203E-3"/>
    <n v="1.22192600658913E-2"/>
    <n v="1.8808922229390401E-2"/>
    <n v="1.7694939888860999E-2"/>
    <n v="41.98"/>
    <n v="29.059998999999902"/>
    <n v="-0.11460822459122599"/>
    <n v="-6.0859766572597396E-3"/>
    <n v="6.5878507697409494E-2"/>
    <n v="-0.41585149869985999"/>
    <n v="-0.52314978336627205"/>
    <s v="GreenGrest Capital"/>
    <x v="1"/>
    <s v="Materials"/>
    <s v="Gold"/>
    <s v="Denver, Colorado"/>
    <d v="1969-06-30T00:00:00"/>
    <n v="1164727"/>
    <n v="1921"/>
    <s v="Denver"/>
    <s v="Colorado"/>
    <s v="United States"/>
  </r>
  <r>
    <d v="2019-05-02T00:00:00"/>
    <x v="1"/>
    <s v="sell"/>
    <n v="700"/>
    <n v="7"/>
    <n v="30.040001"/>
    <n v="30.42"/>
    <n v="29.940000999999999"/>
    <n v="30.1"/>
    <n v="29.977357999999999"/>
    <n v="8289700"/>
    <n v="2.552"/>
    <n v="-7.2823687093769001E-3"/>
    <n v="-4.9580800870628702E-2"/>
    <n v="-0.14347091228943201"/>
    <n v="-9.6368818661522304E-2"/>
    <n v="-0.21928691223779301"/>
    <n v="1.3896049003058301E-2"/>
    <n v="1.21455315196128E-2"/>
    <n v="1.51366280828926E-2"/>
    <n v="1.76007130875553E-2"/>
    <n v="40.840000000000003"/>
    <n v="29.059998999999902"/>
    <n v="-0.11460822459122599"/>
    <n v="-2.1262443276895502E-3"/>
    <n v="6.05028274594092E-2"/>
    <n v="-1.9156272412461599"/>
    <n v="-1.9057377398787101"/>
    <s v="GreenGrest Capital"/>
    <x v="1"/>
    <s v="Materials"/>
    <s v="Gold"/>
    <s v="Denver, Colorado"/>
    <d v="1969-06-30T00:00:00"/>
    <n v="1164727"/>
    <n v="1921"/>
    <s v="Denver"/>
    <s v="Colorado"/>
    <s v="United States"/>
  </r>
  <r>
    <d v="2019-06-20T00:00:00"/>
    <x v="1"/>
    <s v="buy"/>
    <n v="200"/>
    <n v="7"/>
    <n v="37.599997999999999"/>
    <n v="38.470001000000003"/>
    <n v="37.369999"/>
    <n v="37.580002"/>
    <n v="37.580002"/>
    <n v="19911400"/>
    <n v="2.0009999999999999"/>
    <n v="3.3002750393087497E-2"/>
    <n v="5.5531919085261297E-2"/>
    <n v="0.19109880371597099"/>
    <n v="0.119165580133394"/>
    <n v="2.5536741340326699E-2"/>
    <n v="1.39415654738685E-2"/>
    <n v="1.21605300084147E-2"/>
    <n v="1.34607470276355E-2"/>
    <n v="1.8037733286156401E-2"/>
    <n v="38.630001"/>
    <n v="29.059998999999902"/>
    <n v="-0.11460822459122599"/>
    <n v="9.4276054361659405E-3"/>
    <n v="2.6610896091846898E-3"/>
    <n v="5.51960657209754E-2"/>
    <n v="-0.321429609099186"/>
    <s v="GreenGrest Capital"/>
    <x v="1"/>
    <s v="Materials"/>
    <s v="Gold"/>
    <s v="Denver, Colorado"/>
    <d v="1969-06-30T00:00:00"/>
    <n v="1164727"/>
    <n v="1921"/>
    <s v="Denver"/>
    <s v="Colorado"/>
    <s v="United States"/>
  </r>
  <r>
    <d v="2019-06-21T00:00:00"/>
    <x v="1"/>
    <s v="sell"/>
    <n v="400"/>
    <n v="7"/>
    <n v="37.599997999999999"/>
    <n v="37.880001"/>
    <n v="37.270000000000003"/>
    <n v="37.490001999999997"/>
    <n v="37.490001999999997"/>
    <n v="19060400"/>
    <n v="2.0680000000000001"/>
    <n v="-2.3977631097369099E-3"/>
    <n v="4.2501682969951403E-2"/>
    <n v="0.183261876005999"/>
    <n v="0.11182822508436301"/>
    <n v="3.3623951130526498E-2"/>
    <n v="1.52122399202712E-2"/>
    <n v="1.2373106977898E-2"/>
    <n v="1.3465690372384801E-2"/>
    <n v="1.80260138900631E-2"/>
    <n v="38.630001"/>
    <n v="29.059998999999902"/>
    <n v="-0.11460822459122599"/>
    <n v="-1.26001638019446E-3"/>
    <n v="3.4717944994585499E-3"/>
    <n v="0.130413287349228"/>
    <n v="-0.20088339760221799"/>
    <s v="GreenGrest Capital"/>
    <x v="1"/>
    <s v="Materials"/>
    <s v="Gold"/>
    <s v="Denver, Colorado"/>
    <d v="1969-06-30T00:00:00"/>
    <n v="1164727"/>
    <n v="1921"/>
    <s v="Denver"/>
    <s v="Colorado"/>
    <s v="United States"/>
  </r>
  <r>
    <d v="2019-06-25T00:00:00"/>
    <x v="1"/>
    <s v="sell"/>
    <n v="200"/>
    <n v="7"/>
    <n v="38.650002000000001"/>
    <n v="38.740001999999997"/>
    <n v="37.939999"/>
    <n v="37.939999"/>
    <n v="37.939999"/>
    <n v="13505400"/>
    <n v="1.994"/>
    <n v="-1.30926199380618E-2"/>
    <n v="5.2209316028806803E-2"/>
    <n v="0.18566664466452401"/>
    <n v="9.3497727300352704E-2"/>
    <n v="5.8551546382980303E-2"/>
    <n v="1.8979988716812099E-2"/>
    <n v="1.35726161326975E-2"/>
    <n v="1.3687551343806E-2"/>
    <n v="1.8029694832108902E-2"/>
    <n v="38.740001999999997"/>
    <n v="29.059998999999902"/>
    <n v="-0.11460822459122599"/>
    <n v="-9.5417756928269908E-3"/>
    <n v="-8.80691651159074E-4"/>
    <n v="0.39163479158367898"/>
    <n v="0.18419384535310401"/>
    <s v="GreenGrest Capital"/>
    <x v="1"/>
    <s v="Materials"/>
    <s v="Gold"/>
    <s v="Denver, Colorado"/>
    <d v="1969-06-30T00:00:00"/>
    <n v="1164727"/>
    <n v="1921"/>
    <s v="Denver"/>
    <s v="Colorado"/>
    <s v="United States"/>
  </r>
  <r>
    <d v="2019-04-08T00:00:00"/>
    <x v="1"/>
    <s v="buy"/>
    <n v="400"/>
    <n v="8"/>
    <n v="36.709998999999897"/>
    <n v="36.830002"/>
    <n v="36.349997999999999"/>
    <n v="36.659999999999997"/>
    <n v="35.622340999999999"/>
    <n v="6306500"/>
    <n v="2.5190000000000001"/>
    <n v="4.3740040963451401E-3"/>
    <n v="2.9059721543057599E-2"/>
    <n v="9.8534168715499096E-2"/>
    <n v="8.0274560039482704E-2"/>
    <n v="-4.8539539625714001E-2"/>
    <n v="5.3346785416131196E-3"/>
    <n v="1.23701777331401E-2"/>
    <n v="1.8806617084202001E-2"/>
    <n v="1.7731440938973001E-2"/>
    <n v="41.98"/>
    <n v="29.059998999999902"/>
    <n v="-0.11460822459122599"/>
    <n v="1.0469119934194001E-3"/>
    <n v="6.3245861895612293E-2"/>
    <n v="-0.53702987090717902"/>
    <n v="-0.57749564511292095"/>
    <s v="KKZ Asset Management"/>
    <x v="1"/>
    <s v="Materials"/>
    <s v="Gold"/>
    <s v="Denver, Colorado"/>
    <d v="1969-06-30T00:00:00"/>
    <n v="1164727"/>
    <n v="1921"/>
    <s v="Denver"/>
    <s v="Colorado"/>
    <s v="United States"/>
  </r>
  <r>
    <d v="2019-04-15T00:00:00"/>
    <x v="1"/>
    <s v="sell"/>
    <n v="900"/>
    <n v="8"/>
    <n v="35.979999999999997"/>
    <n v="36.220001000000003"/>
    <n v="35.779998999999997"/>
    <n v="36.169998"/>
    <n v="35.146205999999999"/>
    <n v="13278300"/>
    <n v="2.5529999999999999"/>
    <n v="-2.2094603867100098E-3"/>
    <n v="-1.34563221868076E-2"/>
    <n v="7.9075396956705499E-2"/>
    <n v="0.133458987511616"/>
    <n v="-0.11912598646459401"/>
    <n v="6.7544849131872297E-3"/>
    <n v="8.3411177572124597E-3"/>
    <n v="1.4505877946711199E-2"/>
    <n v="1.7456750501779798E-2"/>
    <n v="41.959998999999897"/>
    <n v="29.059998999999902"/>
    <n v="-0.11460822459122599"/>
    <n v="-6.2956724975841202E-4"/>
    <n v="6.5383647850228696E-2"/>
    <n v="-1.0729152764194101"/>
    <n v="-0.78085543015856496"/>
    <s v="KKZ Asset Management"/>
    <x v="1"/>
    <s v="Materials"/>
    <s v="Gold"/>
    <s v="Denver, Colorado"/>
    <d v="1969-06-30T00:00:00"/>
    <n v="1164727"/>
    <n v="1921"/>
    <s v="Denver"/>
    <s v="Colorado"/>
    <s v="United States"/>
  </r>
  <r>
    <d v="2019-04-16T00:00:00"/>
    <x v="1"/>
    <s v="buy"/>
    <n v="200"/>
    <n v="8"/>
    <n v="35.169998"/>
    <n v="35.220001000000003"/>
    <n v="34.689999"/>
    <n v="34.790000999999997"/>
    <n v="34.648246999999998"/>
    <n v="11176500"/>
    <n v="2.5920000000000001"/>
    <n v="-1.42695422943962E-2"/>
    <n v="-2.6087797910740701E-2"/>
    <n v="7.3219408760364299E-2"/>
    <n v="0.143394399186658"/>
    <n v="-0.12905912127194999"/>
    <n v="8.4191555747131306E-3"/>
    <n v="8.8221289017440495E-3"/>
    <n v="1.4267123035595001E-2"/>
    <n v="1.7476712485373198E-2"/>
    <n v="41.959998999999897"/>
    <n v="29.059998999999902"/>
    <n v="-0.11460822459122599"/>
    <n v="5.0922850790659495E-4"/>
    <n v="6.6771714518186795E-2"/>
    <n v="-1.15514142133641"/>
    <n v="-0.92871341468587698"/>
    <s v="KKZ Asset Management"/>
    <x v="1"/>
    <s v="Materials"/>
    <s v="Gold"/>
    <s v="Denver, Colorado"/>
    <d v="1969-06-30T00:00:00"/>
    <n v="1164727"/>
    <n v="1921"/>
    <s v="Denver"/>
    <s v="Colorado"/>
    <s v="United States"/>
  </r>
  <r>
    <d v="2019-04-22T00:00:00"/>
    <x v="1"/>
    <s v="sell"/>
    <n v="1300"/>
    <n v="8"/>
    <n v="33.240001999999997"/>
    <n v="33.25"/>
    <n v="32.349997999999999"/>
    <n v="32.549999"/>
    <n v="32.417374000000002"/>
    <n v="12610600"/>
    <n v="2.59"/>
    <n v="-1.49416565944943E-2"/>
    <n v="-8.3031621762820904E-2"/>
    <n v="-1.5121914818838501E-2"/>
    <n v="5.2951489540455997E-2"/>
    <n v="-0.208088093622531"/>
    <n v="1.13632661428568E-2"/>
    <n v="1.22599658865438E-2"/>
    <n v="1.5168416197017301E-2"/>
    <n v="1.7602944764558301E-2"/>
    <n v="41.810001"/>
    <n v="29.059998999999902"/>
    <n v="-0.11460822459122599"/>
    <n v="1.0115060212163699E-3"/>
    <n v="7.2814556223977603E-2"/>
    <n v="-1.7685307995788699"/>
    <n v="-1.3545198893855901"/>
    <s v="KKZ Asset Management"/>
    <x v="1"/>
    <s v="Materials"/>
    <s v="Gold"/>
    <s v="Denver, Colorado"/>
    <d v="1969-06-30T00:00:00"/>
    <n v="1164727"/>
    <n v="1921"/>
    <s v="Denver"/>
    <s v="Colorado"/>
    <s v="United States"/>
  </r>
  <r>
    <d v="2019-04-29T00:00:00"/>
    <x v="1"/>
    <s v="buy"/>
    <n v="100"/>
    <n v="8"/>
    <n v="31.34"/>
    <n v="31.450001"/>
    <n v="30.59"/>
    <n v="30.76"/>
    <n v="30.634667999999898"/>
    <n v="13552700"/>
    <n v="2.536"/>
    <n v="-2.25017580561548E-2"/>
    <n v="-5.6562204802535598E-2"/>
    <n v="-0.124585187663607"/>
    <n v="-3.88647269940888E-2"/>
    <n v="-0.23635674985334201"/>
    <n v="8.2611826381241704E-3"/>
    <n v="1.12677199175064E-2"/>
    <n v="1.50934287636232E-2"/>
    <n v="1.7648826079052299E-2"/>
    <n v="40.909999999999997"/>
    <n v="29.059998999999902"/>
    <n v="-0.11460822459122599"/>
    <n v="1.07094833958194E-3"/>
    <n v="6.4005161146814704E-2"/>
    <n v="-2.0237465495470799"/>
    <n v="-1.81349316313753"/>
    <s v="KKZ Asset Management"/>
    <x v="1"/>
    <s v="Materials"/>
    <s v="Gold"/>
    <s v="Denver, Colorado"/>
    <d v="1969-06-30T00:00:00"/>
    <n v="1164727"/>
    <n v="1921"/>
    <s v="Denver"/>
    <s v="Colorado"/>
    <s v="United States"/>
  </r>
  <r>
    <d v="2019-04-30T00:00:00"/>
    <x v="1"/>
    <s v="buy"/>
    <n v="1000"/>
    <n v="8"/>
    <n v="30.74"/>
    <n v="31.09"/>
    <n v="30.530000999999999"/>
    <n v="31.059998999999902"/>
    <n v="30.933444999999999"/>
    <n v="9588600"/>
    <n v="2.5089999999999999"/>
    <n v="9.7056521900522608E-3"/>
    <n v="-4.1311207983175197E-2"/>
    <n v="-0.110951281885591"/>
    <n v="-4.8121339213311999E-2"/>
    <n v="-0.22394920868939999"/>
    <n v="1.25993136034985E-2"/>
    <n v="1.17329970763198E-2"/>
    <n v="1.49440731663952E-2"/>
    <n v="1.76611882064804E-2"/>
    <n v="40.840000000000003"/>
    <n v="29.059998999999902"/>
    <n v="-0.11460822459122599"/>
    <n v="9.5096475723260604E-4"/>
    <n v="6.4332624841469496E-2"/>
    <n v="-1.9360823002730001"/>
    <n v="-1.85868928091218"/>
    <s v="KKZ Asset Management"/>
    <x v="1"/>
    <s v="Materials"/>
    <s v="Gold"/>
    <s v="Denver, Colorado"/>
    <d v="1969-06-30T00:00:00"/>
    <n v="1164727"/>
    <n v="1921"/>
    <s v="Denver"/>
    <s v="Colorado"/>
    <s v="United States"/>
  </r>
  <r>
    <d v="2019-05-23T00:00:00"/>
    <x v="1"/>
    <s v="buy"/>
    <n v="800"/>
    <n v="8"/>
    <n v="31.6"/>
    <n v="32.029998999999997"/>
    <n v="31.32"/>
    <n v="31.639999"/>
    <n v="31.511081999999998"/>
    <n v="8810000"/>
    <n v="2.2959999999999998"/>
    <n v="1.01652348541643E-2"/>
    <n v="3.5057432080936701E-2"/>
    <n v="-2.2809875529560798E-2"/>
    <n v="-0.11364544997715199"/>
    <n v="-0.15836571302813901"/>
    <n v="4.9318828990367299E-3"/>
    <n v="1.34305385711693E-2"/>
    <n v="1.44961451360727E-2"/>
    <n v="1.77144860528833E-2"/>
    <n v="40.029998999999997"/>
    <n v="29.059998999999902"/>
    <n v="-0.11460822459122599"/>
    <n v="-1.1985692488440201E-2"/>
    <n v="-8.4481787638861997E-3"/>
    <n v="-1.5477465232613401"/>
    <n v="-1.7353707315571301"/>
    <s v="KKZ Asset Management"/>
    <x v="1"/>
    <s v="Materials"/>
    <s v="Gold"/>
    <s v="Denver, Colorado"/>
    <d v="1969-06-30T00:00:00"/>
    <n v="1164727"/>
    <n v="1921"/>
    <s v="Denver"/>
    <s v="Colorado"/>
    <s v="United States"/>
  </r>
  <r>
    <d v="2019-06-19T00:00:00"/>
    <x v="1"/>
    <s v="buy"/>
    <n v="1300"/>
    <n v="8"/>
    <n v="35.759997999999896"/>
    <n v="36.5"/>
    <n v="35.610000999999997"/>
    <n v="36.360000999999997"/>
    <n v="36.360000999999997"/>
    <n v="11639800"/>
    <n v="2.0289999999999999"/>
    <n v="9.6726746913735999E-3"/>
    <n v="2.4781999833658801E-2"/>
    <n v="0.166148911422699"/>
    <n v="9.9652868349383403E-2"/>
    <n v="-9.5498539364078493E-3"/>
    <n v="6.842733561954E-3"/>
    <n v="1.0880880826777101E-2"/>
    <n v="1.2948072053204401E-2"/>
    <n v="1.7917773912668002E-2"/>
    <n v="38.630001"/>
    <n v="29.059998999999902"/>
    <n v="-0.11460822459122599"/>
    <n v="2.98071681438073E-3"/>
    <n v="-9.7753340287670097E-3"/>
    <n v="-0.29506361483244797"/>
    <n v="-0.45077538237183501"/>
    <s v="KKZ Asset Management"/>
    <x v="1"/>
    <s v="Materials"/>
    <s v="Gold"/>
    <s v="Denver, Colorado"/>
    <d v="1969-06-30T00:00:00"/>
    <n v="1164727"/>
    <n v="1921"/>
    <s v="Denver"/>
    <s v="Colorado"/>
    <s v="United States"/>
  </r>
  <r>
    <d v="2019-06-25T00:00:00"/>
    <x v="1"/>
    <s v="sell"/>
    <n v="1100"/>
    <n v="8"/>
    <n v="38.650002000000001"/>
    <n v="38.740001999999997"/>
    <n v="37.939999"/>
    <n v="37.939999"/>
    <n v="37.939999"/>
    <n v="13505400"/>
    <n v="1.994"/>
    <n v="-1.30926199380618E-2"/>
    <n v="5.2209316028806803E-2"/>
    <n v="0.18566664466452401"/>
    <n v="9.3497727300352704E-2"/>
    <n v="5.8551546382980303E-2"/>
    <n v="1.8979988716812099E-2"/>
    <n v="1.35726161326975E-2"/>
    <n v="1.3687551343806E-2"/>
    <n v="1.8029694832108902E-2"/>
    <n v="38.740001999999997"/>
    <n v="29.059998999999902"/>
    <n v="-0.11460822459122599"/>
    <n v="-9.5417756928269908E-3"/>
    <n v="-8.80691651159074E-4"/>
    <n v="0.39163479158367898"/>
    <n v="0.18419384535310401"/>
    <s v="KKZ Asset Management"/>
    <x v="1"/>
    <s v="Materials"/>
    <s v="Gold"/>
    <s v="Denver, Colorado"/>
    <d v="1969-06-30T00:00:00"/>
    <n v="1164727"/>
    <n v="1921"/>
    <s v="Denver"/>
    <s v="Colorado"/>
    <s v="United States"/>
  </r>
  <r>
    <d v="2019-06-04T00:00:00"/>
    <x v="1"/>
    <s v="sell"/>
    <n v="1100"/>
    <n v="9"/>
    <n v="33.5"/>
    <n v="34.360000999999997"/>
    <n v="33.25"/>
    <n v="34.360000999999997"/>
    <n v="34.220001000000003"/>
    <n v="12264300"/>
    <n v="2.1190000000000002"/>
    <n v="2.1474642052689102E-2"/>
    <n v="8.1523279075411903E-2"/>
    <n v="0.132367934312489"/>
    <n v="2.4630396526480299E-2"/>
    <n v="-7.2020259683775706E-2"/>
    <n v="1.20137326879268E-2"/>
    <n v="1.28181449987102E-2"/>
    <n v="1.44554083283091E-2"/>
    <n v="1.78405263447576E-2"/>
    <n v="39.189999"/>
    <n v="29.059998999999902"/>
    <n v="-0.11460822459122599"/>
    <n v="2.1205927310919401E-2"/>
    <n v="-1.5416580874423399E-2"/>
    <n v="-0.84383303086095396"/>
    <n v="-1.29505685562022"/>
    <s v="Netpune Capital"/>
    <x v="1"/>
    <s v="Materials"/>
    <s v="Gold"/>
    <s v="Denver, Colorado"/>
    <d v="1969-06-30T00:00:00"/>
    <n v="1164727"/>
    <n v="1921"/>
    <s v="Denver"/>
    <s v="Colorado"/>
    <s v="United States"/>
  </r>
  <r>
    <d v="2019-06-19T00:00:00"/>
    <x v="1"/>
    <s v="buy"/>
    <n v="200"/>
    <n v="9"/>
    <n v="35.759997999999896"/>
    <n v="36.5"/>
    <n v="35.610000999999997"/>
    <n v="36.360000999999997"/>
    <n v="36.360000999999997"/>
    <n v="11639800"/>
    <n v="2.0289999999999999"/>
    <n v="9.6726746913735999E-3"/>
    <n v="2.4781999833658801E-2"/>
    <n v="0.166148911422699"/>
    <n v="9.9652868349383403E-2"/>
    <n v="-9.5498539364078493E-3"/>
    <n v="6.842733561954E-3"/>
    <n v="1.0880880826777101E-2"/>
    <n v="1.2948072053204401E-2"/>
    <n v="1.7917773912668002E-2"/>
    <n v="38.630001"/>
    <n v="29.059998999999902"/>
    <n v="-0.11460822459122599"/>
    <n v="2.98071681438073E-3"/>
    <n v="-9.7753340287670097E-3"/>
    <n v="-0.29506361483244797"/>
    <n v="-0.45077538237183501"/>
    <s v="Netpune Capital"/>
    <x v="1"/>
    <s v="Materials"/>
    <s v="Gold"/>
    <s v="Denver, Colorado"/>
    <d v="1969-06-30T00:00:00"/>
    <n v="1164727"/>
    <n v="1921"/>
    <s v="Denver"/>
    <s v="Colorado"/>
    <s v="United States"/>
  </r>
  <r>
    <d v="2019-06-21T00:00:00"/>
    <x v="1"/>
    <s v="sell"/>
    <n v="1300"/>
    <n v="9"/>
    <n v="37.599997999999999"/>
    <n v="37.880001"/>
    <n v="37.270000000000003"/>
    <n v="37.490001999999997"/>
    <n v="37.490001999999997"/>
    <n v="19060400"/>
    <n v="2.0680000000000001"/>
    <n v="-2.3977631097369099E-3"/>
    <n v="4.2501682969951403E-2"/>
    <n v="0.183261876005999"/>
    <n v="0.11182822508436301"/>
    <n v="3.3623951130526498E-2"/>
    <n v="1.52122399202712E-2"/>
    <n v="1.2373106977898E-2"/>
    <n v="1.3465690372384801E-2"/>
    <n v="1.80260138900631E-2"/>
    <n v="38.630001"/>
    <n v="29.059998999999902"/>
    <n v="-0.11460822459122599"/>
    <n v="-1.26001638019446E-3"/>
    <n v="3.4717944994585499E-3"/>
    <n v="0.130413287349228"/>
    <n v="-0.20088339760221799"/>
    <s v="Netpune Capital"/>
    <x v="1"/>
    <s v="Materials"/>
    <s v="Gold"/>
    <s v="Denver, Colorado"/>
    <d v="1969-06-30T00:00:00"/>
    <n v="1164727"/>
    <n v="1921"/>
    <s v="Denver"/>
    <s v="Colorado"/>
    <s v="United States"/>
  </r>
  <r>
    <d v="2019-04-03T00:00:00"/>
    <x v="1"/>
    <s v="buy"/>
    <n v="1300"/>
    <n v="10"/>
    <n v="35.869999"/>
    <n v="36.099997999999999"/>
    <n v="35.709998999999897"/>
    <n v="35.950001"/>
    <n v="34.932437999999998"/>
    <n v="8077000"/>
    <n v="2.5169999999999999"/>
    <n v="3.3434549298276498E-3"/>
    <n v="6.6983566145132102E-3"/>
    <n v="4.6686350524437301E-2"/>
    <n v="4.5815858970972401E-2"/>
    <n v="-5.6319847473953098E-2"/>
    <n v="5.1746679265814296E-3"/>
    <n v="1.48596177170224E-2"/>
    <n v="1.8801349782513299E-2"/>
    <n v="1.77125029689848E-2"/>
    <n v="41.98"/>
    <n v="29.059998999999902"/>
    <n v="-0.11460822459122599"/>
    <n v="2.1460723821998401E-3"/>
    <n v="6.3532778953522301E-2"/>
    <n v="-0.58768867810297298"/>
    <n v="-0.63540271721430297"/>
    <s v="Spectrum Group"/>
    <x v="1"/>
    <s v="Materials"/>
    <s v="Gold"/>
    <s v="Denver, Colorado"/>
    <d v="1969-06-30T00:00:00"/>
    <n v="1164727"/>
    <n v="1921"/>
    <s v="Denver"/>
    <s v="Colorado"/>
    <s v="United States"/>
  </r>
  <r>
    <d v="2019-05-24T00:00:00"/>
    <x v="1"/>
    <s v="sell"/>
    <n v="1100"/>
    <n v="10"/>
    <n v="31.540001"/>
    <n v="31.969998999999898"/>
    <n v="31.469998999999898"/>
    <n v="31.92"/>
    <n v="31.789942"/>
    <n v="6135400"/>
    <n v="2.3239999999999998"/>
    <n v="8.8106569630050906E-3"/>
    <n v="3.18295650586135E-2"/>
    <n v="-8.7337067751548196E-3"/>
    <n v="-9.4363400417356399E-2"/>
    <n v="-0.16996917542773601"/>
    <n v="4.2771473715393603E-3"/>
    <n v="1.3554214164004199E-2"/>
    <n v="1.45137374124153E-2"/>
    <n v="1.7674607589361999E-2"/>
    <n v="40.029998999999997"/>
    <n v="29.059998999999902"/>
    <n v="-0.11460822459122599"/>
    <n v="1.3526439988342199E-3"/>
    <n v="-1.07850393283854E-2"/>
    <n v="-1.6648002010196901"/>
    <n v="-1.6884658027668"/>
    <s v="Spectrum Group"/>
    <x v="1"/>
    <s v="Materials"/>
    <s v="Gold"/>
    <s v="Denver, Colorado"/>
    <d v="1969-06-30T00:00:00"/>
    <n v="1164727"/>
    <n v="1921"/>
    <s v="Denver"/>
    <s v="Colorado"/>
    <s v="United States"/>
  </r>
  <r>
    <d v="2019-06-04T00:00:00"/>
    <x v="1"/>
    <s v="sell"/>
    <n v="700"/>
    <n v="10"/>
    <n v="33.5"/>
    <n v="34.360000999999997"/>
    <n v="33.25"/>
    <n v="34.360000999999997"/>
    <n v="34.220001000000003"/>
    <n v="12264300"/>
    <n v="2.1190000000000002"/>
    <n v="2.1474642052689102E-2"/>
    <n v="8.1523279075411903E-2"/>
    <n v="0.132367934312489"/>
    <n v="2.4630396526480299E-2"/>
    <n v="-7.2020259683775706E-2"/>
    <n v="1.20137326879268E-2"/>
    <n v="1.28181449987102E-2"/>
    <n v="1.44554083283091E-2"/>
    <n v="1.78405263447576E-2"/>
    <n v="39.189999"/>
    <n v="29.059998999999902"/>
    <n v="-0.11460822459122599"/>
    <n v="2.1205927310919401E-2"/>
    <n v="-1.5416580874423399E-2"/>
    <n v="-0.84383303086095396"/>
    <n v="-1.29505685562022"/>
    <s v="Spectrum Group"/>
    <x v="1"/>
    <s v="Materials"/>
    <s v="Gold"/>
    <s v="Denver, Colorado"/>
    <d v="1969-06-30T00:00:00"/>
    <n v="1164727"/>
    <n v="1921"/>
    <s v="Denver"/>
    <s v="Colorado"/>
    <s v="United States"/>
  </r>
  <r>
    <d v="2019-06-12T00:00:00"/>
    <x v="1"/>
    <s v="buy"/>
    <n v="700"/>
    <n v="10"/>
    <n v="35.090000000000003"/>
    <n v="35.669998"/>
    <n v="35.090000000000003"/>
    <n v="35.470001000000003"/>
    <n v="35.470001000000003"/>
    <n v="9086200"/>
    <n v="2.1269999999999998"/>
    <n v="1.5627623280737999E-2"/>
    <n v="2.8017812041798599E-2"/>
    <n v="0.166585224672231"/>
    <n v="5.90532957210659E-2"/>
    <n v="-3.7968247369366902E-2"/>
    <n v="1.5556483354286599E-2"/>
    <n v="1.1917490401358199E-2"/>
    <n v="1.3623828284336E-2"/>
    <n v="1.79451691967575E-2"/>
    <n v="39.189999"/>
    <n v="29.059998999999902"/>
    <n v="-0.11460822459122599"/>
    <n v="-2.0396578921351798E-3"/>
    <n v="-5.65677423060646E-3"/>
    <n v="-0.55776668272362395"/>
    <n v="-0.57484900887137202"/>
    <s v="Spectrum Group"/>
    <x v="1"/>
    <s v="Materials"/>
    <s v="Gold"/>
    <s v="Denver, Colorado"/>
    <d v="1969-06-30T00:00:00"/>
    <n v="1164727"/>
    <n v="1921"/>
    <s v="Denver"/>
    <s v="Colorado"/>
    <s v="United States"/>
  </r>
  <r>
    <d v="2019-04-02T00:00:00"/>
    <x v="1"/>
    <s v="buy"/>
    <n v="900"/>
    <n v="11"/>
    <n v="35.509997999999896"/>
    <n v="35.919998"/>
    <n v="35.380001"/>
    <n v="35.830002"/>
    <n v="34.815837999999999"/>
    <n v="11167100"/>
    <n v="2.4809999999999999"/>
    <n v="6.1591225258965897E-3"/>
    <n v="7.5641873404551103E-3"/>
    <n v="6.1799558257694301E-2"/>
    <n v="3.7554059644659001E-2"/>
    <n v="-7.0931051580481894E-2"/>
    <n v="5.2720574187972097E-3"/>
    <n v="1.5262647847859001E-2"/>
    <n v="1.8811617571398199E-2"/>
    <n v="1.7724690554477601E-2"/>
    <n v="41.98"/>
    <n v="29.059998999999902"/>
    <n v="-0.11460822459122599"/>
    <n v="1.7455614805152698E-5"/>
    <n v="5.72408988565156E-2"/>
    <n v="-0.68758080743310701"/>
    <n v="-0.678750831524077"/>
    <s v="Beta Dynamic Fund"/>
    <x v="1"/>
    <s v="Materials"/>
    <s v="Gold"/>
    <s v="Denver, Colorado"/>
    <d v="1969-06-30T00:00:00"/>
    <n v="1164727"/>
    <n v="1921"/>
    <s v="Denver"/>
    <s v="Colorado"/>
    <s v="United States"/>
  </r>
  <r>
    <d v="2019-04-12T00:00:00"/>
    <x v="1"/>
    <s v="buy"/>
    <n v="700"/>
    <n v="11"/>
    <n v="36.110000999999997"/>
    <n v="36.419998"/>
    <n v="35.599997999999999"/>
    <n v="36.25"/>
    <n v="35.223945999999998"/>
    <n v="10550700"/>
    <n v="2.56"/>
    <n v="7.7540487079133897E-3"/>
    <n v="-6.8728577037525497E-3"/>
    <n v="5.2092134149323899E-2"/>
    <n v="4.2591892882754702E-2"/>
    <n v="-8.7646162533142502E-2"/>
    <n v="7.4751212224305804E-3"/>
    <n v="1.0843631157594701E-2"/>
    <n v="1.8819327053487999E-2"/>
    <n v="1.7556621557512E-2"/>
    <n v="41.98"/>
    <n v="29.059998999999902"/>
    <n v="-0.11460822459122599"/>
    <n v="6.5875784763498903E-3"/>
    <n v="6.1027146937396401E-2"/>
    <n v="-0.83627935866098302"/>
    <n v="-0.67367834905611701"/>
    <s v="Beta Dynamic Fund"/>
    <x v="1"/>
    <s v="Materials"/>
    <s v="Gold"/>
    <s v="Denver, Colorado"/>
    <d v="1969-06-30T00:00:00"/>
    <n v="1164727"/>
    <n v="1921"/>
    <s v="Denver"/>
    <s v="Colorado"/>
    <s v="United States"/>
  </r>
  <r>
    <d v="2019-04-15T00:00:00"/>
    <x v="1"/>
    <s v="sell"/>
    <n v="3100"/>
    <n v="11"/>
    <n v="35.979999999999997"/>
    <n v="36.220001000000003"/>
    <n v="35.779998999999997"/>
    <n v="36.169998"/>
    <n v="35.146205999999999"/>
    <n v="13278300"/>
    <n v="2.5529999999999999"/>
    <n v="-2.2094603867100098E-3"/>
    <n v="-1.34563221868076E-2"/>
    <n v="7.9075396956705499E-2"/>
    <n v="0.133458987511616"/>
    <n v="-0.11912598646459401"/>
    <n v="6.7544849131872297E-3"/>
    <n v="8.3411177572124597E-3"/>
    <n v="1.4505877946711199E-2"/>
    <n v="1.7456750501779798E-2"/>
    <n v="41.959998999999897"/>
    <n v="29.059998999999902"/>
    <n v="-0.11460822459122599"/>
    <n v="-6.2956724975841202E-4"/>
    <n v="6.5383647850228696E-2"/>
    <n v="-1.0729152764194101"/>
    <n v="-0.78085543015856496"/>
    <s v="Beta Dynamic Fund"/>
    <x v="1"/>
    <s v="Materials"/>
    <s v="Gold"/>
    <s v="Denver, Colorado"/>
    <d v="1969-06-30T00:00:00"/>
    <n v="1164727"/>
    <n v="1921"/>
    <s v="Denver"/>
    <s v="Colorado"/>
    <s v="United States"/>
  </r>
  <r>
    <d v="2019-05-01T00:00:00"/>
    <x v="1"/>
    <s v="buy"/>
    <n v="1100"/>
    <n v="11"/>
    <n v="30.9"/>
    <n v="31.07"/>
    <n v="30.08"/>
    <n v="30.32"/>
    <n v="30.196460999999999"/>
    <n v="7707000"/>
    <n v="2.5110000000000001"/>
    <n v="-2.4113228947711299E-2"/>
    <n v="-6.0158925139485703E-2"/>
    <n v="-0.14067162218361401"/>
    <n v="-7.7290284777661006E-2"/>
    <n v="-0.213787804748827"/>
    <n v="1.41968036472541E-2"/>
    <n v="1.2151841287341E-2"/>
    <n v="1.52103488115035E-2"/>
    <n v="1.75961397907104E-2"/>
    <n v="40.840000000000003"/>
    <n v="29.059998999999902"/>
    <n v="-0.11460822459122599"/>
    <n v="-7.5304459681844096E-3"/>
    <n v="5.9689120217949601E-2"/>
    <n v="-1.86172585564142"/>
    <n v="-1.8911066312762099"/>
    <s v="Beta Dynamic Fund"/>
    <x v="1"/>
    <s v="Materials"/>
    <s v="Gold"/>
    <s v="Denver, Colorado"/>
    <d v="1969-06-30T00:00:00"/>
    <n v="1164727"/>
    <n v="1921"/>
    <s v="Denver"/>
    <s v="Colorado"/>
    <s v="United States"/>
  </r>
  <r>
    <d v="2019-05-09T00:00:00"/>
    <x v="1"/>
    <s v="buy"/>
    <n v="1000"/>
    <n v="11"/>
    <n v="30.120000999999998"/>
    <n v="30.459999"/>
    <n v="29.84"/>
    <n v="29.93"/>
    <n v="29.808050000000001"/>
    <n v="6850800"/>
    <n v="2.4569999999999999"/>
    <n v="-8.98060640422782E-3"/>
    <n v="-5.6638721143688203E-3"/>
    <n v="-0.17819450594685901"/>
    <n v="-9.08296748917862E-2"/>
    <n v="-0.244143328706694"/>
    <n v="1.6804795895872901E-2"/>
    <n v="1.2805105904662601E-2"/>
    <n v="1.56231926289002E-2"/>
    <n v="1.7689777151555602E-2"/>
    <n v="40.840000000000003"/>
    <n v="29.059998999999902"/>
    <n v="-0.11460822459122599"/>
    <n v="-3.0259986019249502E-3"/>
    <n v="4.9098671826575797E-2"/>
    <n v="-2.1582145687673702"/>
    <n v="-2.0091961259592699"/>
    <s v="Beta Dynamic Fund"/>
    <x v="1"/>
    <s v="Materials"/>
    <s v="Gold"/>
    <s v="Denver, Colorado"/>
    <d v="1969-06-30T00:00:00"/>
    <n v="1164727"/>
    <n v="1921"/>
    <s v="Denver"/>
    <s v="Colorado"/>
    <s v="United States"/>
  </r>
  <r>
    <d v="2019-05-17T00:00:00"/>
    <x v="1"/>
    <s v="sell"/>
    <n v="1000"/>
    <n v="11"/>
    <n v="30.42"/>
    <n v="30.98"/>
    <n v="30.32"/>
    <n v="30.92"/>
    <n v="30.794015999999999"/>
    <n v="6777900"/>
    <n v="2.3929999999999998"/>
    <n v="1.20385239853283E-2"/>
    <n v="2.5218313083191401E-2"/>
    <n v="-0.117926747336192"/>
    <n v="-4.36541467992222E-2"/>
    <n v="-0.20432129879487099"/>
    <n v="1.30940920053334E-2"/>
    <n v="1.49585376253506E-2"/>
    <n v="1.60375495169814E-2"/>
    <n v="1.77235045306375E-2"/>
    <n v="40.029998999999997"/>
    <n v="29.059998999999902"/>
    <n v="-0.11460822459122599"/>
    <n v="-5.8544371529206298E-3"/>
    <n v="2.50662292381304E-3"/>
    <n v="-1.89932484497133"/>
    <n v="-1.9962414679942"/>
    <s v="Beta Dynamic Fund"/>
    <x v="1"/>
    <s v="Materials"/>
    <s v="Gold"/>
    <s v="Denver, Colorado"/>
    <d v="1969-06-30T00:00:00"/>
    <n v="1164727"/>
    <n v="1921"/>
    <s v="Denver"/>
    <s v="Colorado"/>
    <s v="United States"/>
  </r>
  <r>
    <d v="2019-05-22T00:00:00"/>
    <x v="1"/>
    <s v="sell"/>
    <n v="1400"/>
    <n v="11"/>
    <n v="31.370000999999998"/>
    <n v="31.540001"/>
    <n v="31.209999"/>
    <n v="31.32"/>
    <n v="31.192387"/>
    <n v="7263000"/>
    <n v="2.3929999999999998"/>
    <n v="-6.3834945860683097E-4"/>
    <n v="2.0320032857793099E-2"/>
    <n v="-3.8520455013033403E-2"/>
    <n v="-9.4040746096177005E-2"/>
    <n v="-0.18337247889706401"/>
    <n v="6.6725280975321504E-3"/>
    <n v="1.32226149942688E-2"/>
    <n v="1.49602247474801E-2"/>
    <n v="1.77238201878838E-2"/>
    <n v="40.029998999999997"/>
    <n v="29.059998999999902"/>
    <n v="-0.11460822459122599"/>
    <n v="-2.8283920525026501E-3"/>
    <n v="-7.36785639966748E-4"/>
    <n v="-1.7578623485825899"/>
    <n v="-1.8160886156371201"/>
    <s v="Beta Dynamic Fund"/>
    <x v="1"/>
    <s v="Materials"/>
    <s v="Gold"/>
    <s v="Denver, Colorado"/>
    <d v="1969-06-30T00:00:00"/>
    <n v="1164727"/>
    <n v="1921"/>
    <s v="Denver"/>
    <s v="Colorado"/>
    <s v="United States"/>
  </r>
  <r>
    <d v="2019-05-31T00:00:00"/>
    <x v="1"/>
    <s v="sell"/>
    <n v="1300"/>
    <n v="11"/>
    <n v="32.459998999999897"/>
    <n v="33.400002000000001"/>
    <n v="32.369999"/>
    <n v="33.090000000000003"/>
    <n v="32.955172999999903"/>
    <n v="13522400"/>
    <n v="2.1419999999999999"/>
    <n v="3.0686621574332901E-2"/>
    <n v="4.48089505887313E-2"/>
    <n v="6.3310283042345705E-2"/>
    <n v="6.8754041417988703E-3"/>
    <n v="-0.12381591324987599"/>
    <n v="1.51758073667277E-2"/>
    <n v="1.3759707651702899E-2"/>
    <n v="1.42466102903711E-2"/>
    <n v="1.7766317480881502E-2"/>
    <n v="39.349997999999999"/>
    <n v="29.059998999999902"/>
    <n v="-0.11460822459122599"/>
    <n v="-1.3283204951564801E-2"/>
    <n v="-3.4967402969650403E-2"/>
    <n v="-1.29385686526328"/>
    <n v="-1.60563350191041"/>
    <s v="Beta Dynamic Fund"/>
    <x v="1"/>
    <s v="Materials"/>
    <s v="Gold"/>
    <s v="Denver, Colorado"/>
    <d v="1969-06-30T00:00:00"/>
    <n v="1164727"/>
    <n v="1921"/>
    <s v="Denver"/>
    <s v="Colorado"/>
    <s v="United States"/>
  </r>
  <r>
    <d v="2019-06-10T00:00:00"/>
    <x v="1"/>
    <s v="buy"/>
    <n v="900"/>
    <n v="11"/>
    <n v="35.139998999999897"/>
    <n v="35.340000000000003"/>
    <n v="34.840000000000003"/>
    <n v="35.290000999999997"/>
    <n v="35.290000999999997"/>
    <n v="9607000"/>
    <n v="2.1429999999999998"/>
    <n v="-1.07102772774546E-2"/>
    <n v="5.2264010389783101E-2"/>
    <n v="0.15984056835972399"/>
    <n v="8.2261089230482198E-2"/>
    <n v="-4.33151096134139E-2"/>
    <n v="1.3659464916355399E-2"/>
    <n v="1.16733401818903E-2"/>
    <n v="1.3971163542393901E-2"/>
    <n v="1.7911209071196001E-2"/>
    <n v="39.189999"/>
    <n v="29.059998999999902"/>
    <n v="-0.11460822459122599"/>
    <n v="4.6492198743191201E-3"/>
    <n v="-4.8440510092968804E-3"/>
    <n v="-0.60136393041297498"/>
    <n v="-0.63836353094934095"/>
    <s v="Beta Dynamic Fund"/>
    <x v="1"/>
    <s v="Materials"/>
    <s v="Gold"/>
    <s v="Denver, Colorado"/>
    <d v="1969-06-30T00:00:00"/>
    <n v="1164727"/>
    <n v="1921"/>
    <s v="Denver"/>
    <s v="Colorado"/>
    <s v="United States"/>
  </r>
  <r>
    <d v="2019-06-14T00:00:00"/>
    <x v="1"/>
    <s v="sell"/>
    <n v="700"/>
    <n v="11"/>
    <n v="35.759997999999896"/>
    <n v="36.240001999999997"/>
    <n v="35.689999"/>
    <n v="35.93"/>
    <n v="35.93"/>
    <n v="9563500"/>
    <n v="2.093"/>
    <n v="1.0632473005573E-2"/>
    <n v="7.2626578241549496E-3"/>
    <n v="0.15716722056176"/>
    <n v="0.10954487716027"/>
    <n v="-2.8447746665791598E-2"/>
    <n v="1.2016650715078601E-2"/>
    <n v="1.1154350696597801E-2"/>
    <n v="1.3055549646081599E-2"/>
    <n v="1.7954367913154901E-2"/>
    <n v="39.189999"/>
    <n v="29.059998999999902"/>
    <n v="-0.11460822459122599"/>
    <n v="-1.6128120944145399E-3"/>
    <n v="-6.8462045481460197E-3"/>
    <n v="-0.47231777013560999"/>
    <n v="-0.57551392612253405"/>
    <s v="Beta Dynamic Fund"/>
    <x v="1"/>
    <s v="Materials"/>
    <s v="Gold"/>
    <s v="Denver, Colorado"/>
    <d v="1969-06-30T00:00:00"/>
    <n v="1164727"/>
    <n v="1921"/>
    <s v="Denver"/>
    <s v="Colorado"/>
    <s v="United States"/>
  </r>
  <r>
    <d v="2019-06-28T00:00:00"/>
    <x v="1"/>
    <s v="sell"/>
    <n v="1300"/>
    <n v="11"/>
    <n v="38.040000999999997"/>
    <n v="38.479999999999997"/>
    <n v="37.869999"/>
    <n v="38.470001000000003"/>
    <n v="38.470001000000003"/>
    <n v="9132600"/>
    <n v="2"/>
    <n v="1.0189480314313199E-2"/>
    <n v="2.5804458663106E-2"/>
    <n v="0.20080447097757301"/>
    <n v="0.101482388491259"/>
    <n v="8.5320737589027695E-2"/>
    <n v="1.47313885313669E-2"/>
    <n v="1.32050829219039E-2"/>
    <n v="1.37547289392114E-2"/>
    <n v="1.8027382658084502E-2"/>
    <n v="38.740001999999997"/>
    <n v="29.059998999999902"/>
    <n v="-0.11460822459122599"/>
    <n v="5.7409418775350302E-3"/>
    <n v="-1.0098408023795601E-2"/>
    <n v="0.66633378787931896"/>
    <n v="0.56153493201465698"/>
    <s v="Beta Dynamic Fund"/>
    <x v="1"/>
    <s v="Materials"/>
    <s v="Gold"/>
    <s v="Denver, Colorado"/>
    <d v="1969-06-30T00:00:00"/>
    <n v="1164727"/>
    <n v="1921"/>
    <s v="Denver"/>
    <s v="Colorado"/>
    <s v="United States"/>
  </r>
  <r>
    <d v="2019-04-11T00:00:00"/>
    <x v="1"/>
    <s v="buy"/>
    <n v="1400"/>
    <n v="12"/>
    <n v="35.93"/>
    <n v="36.279998999999997"/>
    <n v="35.650002000000001"/>
    <n v="35.970001000000003"/>
    <n v="34.951873999999997"/>
    <n v="10950300"/>
    <n v="2.504"/>
    <n v="-8.3056802524742093E-3"/>
    <n v="-1.4078751809885701E-2"/>
    <n v="4.1146422929341599E-2"/>
    <n v="3.6559594228459703E-2"/>
    <n v="-0.10132317916754401"/>
    <n v="5.7768922302831004E-3"/>
    <n v="1.08358349600866E-2"/>
    <n v="1.8798068000488902E-2"/>
    <n v="1.7552615867080599E-2"/>
    <n v="41.98"/>
    <n v="29.059998999999902"/>
    <n v="-0.11460822459122599"/>
    <n v="3.8122194279549302E-5"/>
    <n v="5.6801769471393898E-2"/>
    <n v="-0.92998075012715498"/>
    <n v="-0.618827369447433"/>
    <s v="6igma Capital"/>
    <x v="1"/>
    <s v="Materials"/>
    <s v="Gold"/>
    <s v="Denver, Colorado"/>
    <d v="1969-06-30T00:00:00"/>
    <n v="1164727"/>
    <n v="1921"/>
    <s v="Denver"/>
    <s v="Colorado"/>
    <s v="United States"/>
  </r>
  <r>
    <d v="2019-05-13T00:00:00"/>
    <x v="1"/>
    <s v="buy"/>
    <n v="1600"/>
    <n v="12"/>
    <n v="30.469998999999898"/>
    <n v="31.08"/>
    <n v="30.209999"/>
    <n v="30.91"/>
    <n v="30.784056"/>
    <n v="9641700"/>
    <n v="2.4049999999999998"/>
    <n v="2.4894821302323299E-2"/>
    <n v="3.1884320234410901E-2"/>
    <n v="-0.13528087334272701"/>
    <n v="-5.6236715038843699E-2"/>
    <n v="-0.22287025563367899"/>
    <n v="1.93881862291863E-2"/>
    <n v="1.4870117384648201E-2"/>
    <n v="1.5986412911187499E-2"/>
    <n v="1.7755144968091201E-2"/>
    <n v="40.840000000000003"/>
    <n v="29.059998999999902"/>
    <n v="-0.11460822459122599"/>
    <n v="-2.4426469085879299E-2"/>
    <n v="1.6354203632948101E-2"/>
    <n v="-2.0091480286683301"/>
    <n v="-2.0381622508587798"/>
    <s v="6igma Capital"/>
    <x v="1"/>
    <s v="Materials"/>
    <s v="Gold"/>
    <s v="Denver, Colorado"/>
    <d v="1969-06-30T00:00:00"/>
    <n v="1164727"/>
    <n v="1921"/>
    <s v="Denver"/>
    <s v="Colorado"/>
    <s v="United States"/>
  </r>
  <r>
    <d v="2019-05-23T00:00:00"/>
    <x v="1"/>
    <s v="buy"/>
    <n v="700"/>
    <n v="12"/>
    <n v="31.6"/>
    <n v="32.029998999999997"/>
    <n v="31.32"/>
    <n v="31.639999"/>
    <n v="31.511081999999998"/>
    <n v="8810000"/>
    <n v="2.2959999999999998"/>
    <n v="1.01652348541643E-2"/>
    <n v="3.5057432080936701E-2"/>
    <n v="-2.2809875529560798E-2"/>
    <n v="-0.11364544997715199"/>
    <n v="-0.15836571302813901"/>
    <n v="4.9318828990367299E-3"/>
    <n v="1.34305385711693E-2"/>
    <n v="1.44961451360727E-2"/>
    <n v="1.77144860528833E-2"/>
    <n v="40.029998999999997"/>
    <n v="29.059998999999902"/>
    <n v="-0.11460822459122599"/>
    <n v="-1.1985692488440201E-2"/>
    <n v="-8.4481787638861997E-3"/>
    <n v="-1.5477465232613401"/>
    <n v="-1.7353707315571301"/>
    <s v="6igma Capital"/>
    <x v="1"/>
    <s v="Materials"/>
    <s v="Gold"/>
    <s v="Denver, Colorado"/>
    <d v="1969-06-30T00:00:00"/>
    <n v="1164727"/>
    <n v="1921"/>
    <s v="Denver"/>
    <s v="Colorado"/>
    <s v="United States"/>
  </r>
  <r>
    <d v="2019-04-02T00:00:00"/>
    <x v="1"/>
    <s v="sell"/>
    <n v="1800"/>
    <n v="13"/>
    <n v="35.509997999999896"/>
    <n v="35.919998"/>
    <n v="35.380001"/>
    <n v="35.830002"/>
    <n v="34.815837999999999"/>
    <n v="11167100"/>
    <n v="2.4809999999999999"/>
    <n v="6.1591225258965897E-3"/>
    <n v="7.5641873404551103E-3"/>
    <n v="6.1799558257694301E-2"/>
    <n v="3.7554059644659001E-2"/>
    <n v="-7.0931051580481894E-2"/>
    <n v="5.2720574187972097E-3"/>
    <n v="1.5262647847859001E-2"/>
    <n v="1.8811617571398199E-2"/>
    <n v="1.7724690554477601E-2"/>
    <n v="41.98"/>
    <n v="29.059998999999902"/>
    <n v="-0.11460822459122599"/>
    <n v="1.7455614805152698E-5"/>
    <n v="5.72408988565156E-2"/>
    <n v="-0.68758080743310701"/>
    <n v="-0.678750831524077"/>
    <s v="Marquee Group Funds"/>
    <x v="1"/>
    <s v="Materials"/>
    <s v="Gold"/>
    <s v="Denver, Colorado"/>
    <d v="1969-06-30T00:00:00"/>
    <n v="1164727"/>
    <n v="1921"/>
    <s v="Denver"/>
    <s v="Colorado"/>
    <s v="United States"/>
  </r>
  <r>
    <d v="2019-04-03T00:00:00"/>
    <x v="1"/>
    <s v="sell"/>
    <n v="1000"/>
    <n v="13"/>
    <n v="35.869999"/>
    <n v="36.099997999999999"/>
    <n v="35.709998999999897"/>
    <n v="35.950001"/>
    <n v="34.932437999999998"/>
    <n v="8077000"/>
    <n v="2.5169999999999999"/>
    <n v="3.3434549298276498E-3"/>
    <n v="6.6983566145132102E-3"/>
    <n v="4.6686350524437301E-2"/>
    <n v="4.5815858970972401E-2"/>
    <n v="-5.6319847473953098E-2"/>
    <n v="5.1746679265814296E-3"/>
    <n v="1.48596177170224E-2"/>
    <n v="1.8801349782513299E-2"/>
    <n v="1.77125029689848E-2"/>
    <n v="41.98"/>
    <n v="29.059998999999902"/>
    <n v="-0.11460822459122599"/>
    <n v="2.1460723821998401E-3"/>
    <n v="6.3532778953522301E-2"/>
    <n v="-0.58768867810297298"/>
    <n v="-0.63540271721430297"/>
    <s v="Marquee Group Funds"/>
    <x v="1"/>
    <s v="Materials"/>
    <s v="Gold"/>
    <s v="Denver, Colorado"/>
    <d v="1969-06-30T00:00:00"/>
    <n v="1164727"/>
    <n v="1921"/>
    <s v="Denver"/>
    <s v="Colorado"/>
    <s v="United States"/>
  </r>
  <r>
    <d v="2019-04-25T00:00:00"/>
    <x v="1"/>
    <s v="sell"/>
    <n v="900"/>
    <n v="13"/>
    <n v="32.830002"/>
    <n v="32.830002"/>
    <n v="31.17"/>
    <n v="31.629998999999899"/>
    <n v="31.501121999999999"/>
    <n v="11454200"/>
    <n v="2.5339999999999998"/>
    <n v="-1.7860492978233701E-2"/>
    <n v="-7.7534672718479705E-2"/>
    <n v="-7.3750458400284699E-2"/>
    <n v="1.1457489228260301E-2"/>
    <n v="-0.215310065549497"/>
    <n v="1.17162403460856E-2"/>
    <n v="1.18679465879223E-2"/>
    <n v="1.53286917531707E-2"/>
    <n v="1.7615956442674201E-2"/>
    <n v="41.200001"/>
    <n v="29.059998999999902"/>
    <n v="-0.11460822459122599"/>
    <n v="-3.6904169755480902E-4"/>
    <n v="6.7659592751324105E-2"/>
    <n v="-1.84247169823368"/>
    <n v="-1.70223431052523"/>
    <s v="Marquee Group Funds"/>
    <x v="1"/>
    <s v="Materials"/>
    <s v="Gold"/>
    <s v="Denver, Colorado"/>
    <d v="1969-06-30T00:00:00"/>
    <n v="1164727"/>
    <n v="1921"/>
    <s v="Denver"/>
    <s v="Colorado"/>
    <s v="United States"/>
  </r>
  <r>
    <d v="2019-04-26T00:00:00"/>
    <x v="1"/>
    <s v="buy"/>
    <n v="1300"/>
    <n v="13"/>
    <n v="31.870000999999998"/>
    <n v="31.940000999999999"/>
    <n v="31.370000999999998"/>
    <n v="31.459999"/>
    <n v="31.3318159999999"/>
    <n v="11462100"/>
    <n v="2.5049999999999999"/>
    <n v="-5.3890973474378804E-3"/>
    <n v="-4.9002103340875097E-2"/>
    <n v="-9.7874143951683396E-2"/>
    <n v="-2.39308305208485E-2"/>
    <n v="-0.20770411315802401"/>
    <n v="6.1140804000005102E-3"/>
    <n v="1.07961129049632E-2"/>
    <n v="1.48596376577217E-2"/>
    <n v="1.7601582336031998E-2"/>
    <n v="41.200001"/>
    <n v="29.059998999999902"/>
    <n v="-0.11460822459122599"/>
    <n v="4.6743503443647796E-3"/>
    <n v="6.7513283146342501E-2"/>
    <n v="-1.7915067526859201"/>
    <n v="-1.7624500131438801"/>
    <s v="Marquee Group Funds"/>
    <x v="1"/>
    <s v="Materials"/>
    <s v="Gold"/>
    <s v="Denver, Colorado"/>
    <d v="1969-06-30T00:00:00"/>
    <n v="1164727"/>
    <n v="1921"/>
    <s v="Denver"/>
    <s v="Colorado"/>
    <s v="United States"/>
  </r>
  <r>
    <d v="2019-06-14T00:00:00"/>
    <x v="1"/>
    <s v="buy"/>
    <n v="1900"/>
    <n v="13"/>
    <n v="35.759997999999896"/>
    <n v="36.240001999999997"/>
    <n v="35.689999"/>
    <n v="35.93"/>
    <n v="35.93"/>
    <n v="9563500"/>
    <n v="2.093"/>
    <n v="1.0632473005573E-2"/>
    <n v="7.2626578241549496E-3"/>
    <n v="0.15716722056176"/>
    <n v="0.10954487716027"/>
    <n v="-2.8447746665791598E-2"/>
    <n v="1.2016650715078601E-2"/>
    <n v="1.1154350696597801E-2"/>
    <n v="1.3055549646081599E-2"/>
    <n v="1.7954367913154901E-2"/>
    <n v="39.189999"/>
    <n v="29.059998999999902"/>
    <n v="-0.11460822459122599"/>
    <n v="-1.6128120944145399E-3"/>
    <n v="-6.8462045481460197E-3"/>
    <n v="-0.47231777013560999"/>
    <n v="-0.57551392612253405"/>
    <s v="Marquee Group Funds"/>
    <x v="1"/>
    <s v="Materials"/>
    <s v="Gold"/>
    <s v="Denver, Colorado"/>
    <d v="1969-06-30T00:00:00"/>
    <n v="1164727"/>
    <n v="1921"/>
    <s v="Denver"/>
    <s v="Colorado"/>
    <s v="United States"/>
  </r>
  <r>
    <d v="2019-06-27T00:00:00"/>
    <x v="1"/>
    <s v="sell"/>
    <n v="2500"/>
    <n v="13"/>
    <n v="37.880001"/>
    <n v="38.130001"/>
    <n v="37.689999"/>
    <n v="38.080002"/>
    <n v="38.080002"/>
    <n v="7232900"/>
    <n v="2.0049999999999999"/>
    <n v="-4.9770369934393904E-3"/>
    <n v="1.3217215239055899E-2"/>
    <n v="0.188402243832859"/>
    <n v="9.6900019527257894E-2"/>
    <n v="7.0006661706048204E-2"/>
    <n v="1.47327361066018E-2"/>
    <n v="1.34205594096986E-2"/>
    <n v="1.37207066040754E-2"/>
    <n v="1.8019853276592699E-2"/>
    <n v="38.740001999999997"/>
    <n v="29.059998999999902"/>
    <n v="-0.11460822459122599"/>
    <n v="3.81588593721357E-3"/>
    <n v="-1.02888535857123E-2"/>
    <n v="0.50834165251221397"/>
    <n v="0.45435083190863901"/>
    <s v="Marquee Group Funds"/>
    <x v="1"/>
    <s v="Materials"/>
    <s v="Gold"/>
    <s v="Denver, Colorado"/>
    <d v="1969-06-30T00:00:00"/>
    <n v="1164727"/>
    <n v="1921"/>
    <s v="Denver"/>
    <s v="Colorado"/>
    <s v="United States"/>
  </r>
  <r>
    <d v="2019-05-02T00:00:00"/>
    <x v="1"/>
    <s v="sell"/>
    <n v="1300"/>
    <n v="14"/>
    <n v="30.040001"/>
    <n v="30.42"/>
    <n v="29.940000999999999"/>
    <n v="30.1"/>
    <n v="29.977357999999999"/>
    <n v="8289700"/>
    <n v="2.552"/>
    <n v="-7.2823687093769001E-3"/>
    <n v="-4.9580800870628702E-2"/>
    <n v="-0.14347091228943201"/>
    <n v="-9.6368818661522304E-2"/>
    <n v="-0.21928691223779301"/>
    <n v="1.3896049003058301E-2"/>
    <n v="1.21455315196128E-2"/>
    <n v="1.51366280828926E-2"/>
    <n v="1.76007130875553E-2"/>
    <n v="40.840000000000003"/>
    <n v="29.059998999999902"/>
    <n v="-0.11460822459122599"/>
    <n v="-2.1262443276895502E-3"/>
    <n v="6.05028274594092E-2"/>
    <n v="-1.9156272412461599"/>
    <n v="-1.9057377398787101"/>
    <s v="DJT Green Funds"/>
    <x v="1"/>
    <s v="Materials"/>
    <s v="Gold"/>
    <s v="Denver, Colorado"/>
    <d v="1969-06-30T00:00:00"/>
    <n v="1164727"/>
    <n v="1921"/>
    <s v="Denver"/>
    <s v="Colorado"/>
    <s v="United States"/>
  </r>
  <r>
    <d v="2019-05-10T00:00:00"/>
    <x v="1"/>
    <s v="buy"/>
    <n v="1000"/>
    <n v="14"/>
    <n v="29.98"/>
    <n v="30.370000999999998"/>
    <n v="29.77"/>
    <n v="30.15"/>
    <n v="30.027152999999998"/>
    <n v="7544400"/>
    <n v="2.4550000000000001"/>
    <n v="7.3235810462717096E-3"/>
    <n v="-2.3190076525922E-3"/>
    <n v="-0.169232858330124"/>
    <n v="-8.67619882551105E-2"/>
    <n v="-0.23631937005350701"/>
    <n v="1.7122716229152901E-2"/>
    <n v="1.3158123995441799E-2"/>
    <n v="1.5651299866662999E-2"/>
    <n v="1.7697466870213001E-2"/>
    <n v="40.840000000000003"/>
    <n v="29.059998999999902"/>
    <n v="-0.11460822459122599"/>
    <n v="3.7133938472042301E-3"/>
    <n v="5.0354783897118199E-2"/>
    <n v="-2.10752950953967"/>
    <n v="-2.05387855486507"/>
    <s v="DJT Green Funds"/>
    <x v="1"/>
    <s v="Materials"/>
    <s v="Gold"/>
    <s v="Denver, Colorado"/>
    <d v="1969-06-30T00:00:00"/>
    <n v="1164727"/>
    <n v="1921"/>
    <s v="Denver"/>
    <s v="Colorado"/>
    <s v="United States"/>
  </r>
  <r>
    <d v="2019-05-31T00:00:00"/>
    <x v="1"/>
    <s v="buy"/>
    <n v="700"/>
    <n v="14"/>
    <n v="32.459998999999897"/>
    <n v="33.400002000000001"/>
    <n v="32.369999"/>
    <n v="33.090000000000003"/>
    <n v="32.955172999999903"/>
    <n v="13522400"/>
    <n v="2.1419999999999999"/>
    <n v="3.0686621574332901E-2"/>
    <n v="4.48089505887313E-2"/>
    <n v="6.3310283042345705E-2"/>
    <n v="6.8754041417988703E-3"/>
    <n v="-0.12381591324987599"/>
    <n v="1.51758073667277E-2"/>
    <n v="1.3759707651702899E-2"/>
    <n v="1.42466102903711E-2"/>
    <n v="1.7766317480881502E-2"/>
    <n v="39.349997999999999"/>
    <n v="29.059998999999902"/>
    <n v="-0.11460822459122599"/>
    <n v="-1.3283204951564801E-2"/>
    <n v="-3.4967402969650403E-2"/>
    <n v="-1.29385686526328"/>
    <n v="-1.60563350191041"/>
    <s v="DJT Green Funds"/>
    <x v="1"/>
    <s v="Materials"/>
    <s v="Gold"/>
    <s v="Denver, Colorado"/>
    <d v="1969-06-30T00:00:00"/>
    <n v="1164727"/>
    <n v="1921"/>
    <s v="Denver"/>
    <s v="Colorado"/>
    <s v="United States"/>
  </r>
  <r>
    <d v="2019-06-10T00:00:00"/>
    <x v="1"/>
    <s v="buy"/>
    <n v="1600"/>
    <n v="14"/>
    <n v="35.139998999999897"/>
    <n v="35.340000000000003"/>
    <n v="34.840000000000003"/>
    <n v="35.290000999999997"/>
    <n v="35.290000999999997"/>
    <n v="9607000"/>
    <n v="2.1429999999999998"/>
    <n v="-1.07102772774546E-2"/>
    <n v="5.2264010389783101E-2"/>
    <n v="0.15984056835972399"/>
    <n v="8.2261089230482198E-2"/>
    <n v="-4.33151096134139E-2"/>
    <n v="1.3659464916355399E-2"/>
    <n v="1.16733401818903E-2"/>
    <n v="1.3971163542393901E-2"/>
    <n v="1.7911209071196001E-2"/>
    <n v="39.189999"/>
    <n v="29.059998999999902"/>
    <n v="-0.11460822459122599"/>
    <n v="4.6492198743191201E-3"/>
    <n v="-4.8440510092968804E-3"/>
    <n v="-0.60136393041297498"/>
    <n v="-0.63836353094934095"/>
    <s v="DJT Green Funds"/>
    <x v="1"/>
    <s v="Materials"/>
    <s v="Gold"/>
    <s v="Denver, Colorado"/>
    <d v="1969-06-30T00:00:00"/>
    <n v="1164727"/>
    <n v="1921"/>
    <s v="Denver"/>
    <s v="Colorado"/>
    <s v="United States"/>
  </r>
  <r>
    <d v="2019-06-27T00:00:00"/>
    <x v="1"/>
    <s v="sell"/>
    <n v="1400"/>
    <n v="14"/>
    <n v="37.880001"/>
    <n v="38.130001"/>
    <n v="37.689999"/>
    <n v="38.080002"/>
    <n v="38.080002"/>
    <n v="7232900"/>
    <n v="2.0049999999999999"/>
    <n v="-4.9770369934393904E-3"/>
    <n v="1.3217215239055899E-2"/>
    <n v="0.188402243832859"/>
    <n v="9.6900019527257894E-2"/>
    <n v="7.0006661706048204E-2"/>
    <n v="1.47327361066018E-2"/>
    <n v="1.34205594096986E-2"/>
    <n v="1.37207066040754E-2"/>
    <n v="1.8019853276592699E-2"/>
    <n v="38.740001999999997"/>
    <n v="29.059998999999902"/>
    <n v="-0.11460822459122599"/>
    <n v="3.81588593721357E-3"/>
    <n v="-1.02888535857123E-2"/>
    <n v="0.50834165251221397"/>
    <n v="0.45435083190863901"/>
    <s v="DJT Green Funds"/>
    <x v="1"/>
    <s v="Materials"/>
    <s v="Gold"/>
    <s v="Denver, Colorado"/>
    <d v="1969-06-30T00:00:00"/>
    <n v="1164727"/>
    <n v="1921"/>
    <s v="Denver"/>
    <s v="Colorado"/>
    <s v="United States"/>
  </r>
  <r>
    <d v="2019-04-03T00:00:00"/>
    <x v="1"/>
    <s v="buy"/>
    <n v="1200"/>
    <n v="15"/>
    <n v="35.869999"/>
    <n v="36.099997999999999"/>
    <n v="35.709998999999897"/>
    <n v="35.950001"/>
    <n v="34.932437999999998"/>
    <n v="8077000"/>
    <n v="2.5169999999999999"/>
    <n v="3.3434549298276498E-3"/>
    <n v="6.6983566145132102E-3"/>
    <n v="4.6686350524437301E-2"/>
    <n v="4.5815858970972401E-2"/>
    <n v="-5.6319847473953098E-2"/>
    <n v="5.1746679265814296E-3"/>
    <n v="1.48596177170224E-2"/>
    <n v="1.8801349782513299E-2"/>
    <n v="1.77125029689848E-2"/>
    <n v="41.98"/>
    <n v="29.059998999999902"/>
    <n v="-0.11460822459122599"/>
    <n v="2.1460723821998401E-3"/>
    <n v="6.3532778953522301E-2"/>
    <n v="-0.58768867810297298"/>
    <n v="-0.63540271721430297"/>
    <s v="Turtle River Asset Management"/>
    <x v="1"/>
    <s v="Materials"/>
    <s v="Gold"/>
    <s v="Denver, Colorado"/>
    <d v="1969-06-30T00:00:00"/>
    <n v="1164727"/>
    <n v="1921"/>
    <s v="Denver"/>
    <s v="Colorado"/>
    <s v="United States"/>
  </r>
  <r>
    <d v="2019-04-09T00:00:00"/>
    <x v="1"/>
    <s v="buy"/>
    <n v="1300"/>
    <n v="15"/>
    <n v="36.700001"/>
    <n v="36.779998999999997"/>
    <n v="36.209998999999897"/>
    <n v="36.599997999999999"/>
    <n v="35.564036999999999"/>
    <n v="5079800"/>
    <n v="2.4990000000000001"/>
    <n v="-1.6380665704631499E-3"/>
    <n v="2.12625324466977E-2"/>
    <n v="8.2253663841543798E-2"/>
    <n v="7.5697141251271902E-2"/>
    <n v="-3.1941590528551299E-2"/>
    <n v="6.2661407260028203E-3"/>
    <n v="1.22192600658913E-2"/>
    <n v="1.8808922229390401E-2"/>
    <n v="1.7694939888860999E-2"/>
    <n v="41.98"/>
    <n v="29.059998999999902"/>
    <n v="-0.11460822459122599"/>
    <n v="-6.0859766572597396E-3"/>
    <n v="6.5878507697409494E-2"/>
    <n v="-0.41585149869985999"/>
    <n v="-0.52314978336627205"/>
    <s v="Turtle River Asset Management"/>
    <x v="1"/>
    <s v="Materials"/>
    <s v="Gold"/>
    <s v="Denver, Colorado"/>
    <d v="1969-06-30T00:00:00"/>
    <n v="1164727"/>
    <n v="1921"/>
    <s v="Denver"/>
    <s v="Colorado"/>
    <s v="United States"/>
  </r>
  <r>
    <d v="2019-04-15T00:00:00"/>
    <x v="1"/>
    <s v="sell"/>
    <n v="1100"/>
    <n v="15"/>
    <n v="35.979999999999997"/>
    <n v="36.220001000000003"/>
    <n v="35.779998999999997"/>
    <n v="36.169998"/>
    <n v="35.146205999999999"/>
    <n v="13278300"/>
    <n v="2.5529999999999999"/>
    <n v="-2.2094603867100098E-3"/>
    <n v="-1.34563221868076E-2"/>
    <n v="7.9075396956705499E-2"/>
    <n v="0.133458987511616"/>
    <n v="-0.11912598646459401"/>
    <n v="6.7544849131872297E-3"/>
    <n v="8.3411177572124597E-3"/>
    <n v="1.4505877946711199E-2"/>
    <n v="1.7456750501779798E-2"/>
    <n v="41.959998999999897"/>
    <n v="29.059998999999902"/>
    <n v="-0.11460822459122599"/>
    <n v="-6.2956724975841202E-4"/>
    <n v="6.5383647850228696E-2"/>
    <n v="-1.0729152764194101"/>
    <n v="-0.78085543015856496"/>
    <s v="Turtle River Asset Management"/>
    <x v="1"/>
    <s v="Materials"/>
    <s v="Gold"/>
    <s v="Denver, Colorado"/>
    <d v="1969-06-30T00:00:00"/>
    <n v="1164727"/>
    <n v="1921"/>
    <s v="Denver"/>
    <s v="Colorado"/>
    <s v="United States"/>
  </r>
  <r>
    <d v="2019-04-22T00:00:00"/>
    <x v="1"/>
    <s v="sell"/>
    <n v="700"/>
    <n v="15"/>
    <n v="33.240001999999997"/>
    <n v="33.25"/>
    <n v="32.349997999999999"/>
    <n v="32.549999"/>
    <n v="32.417374000000002"/>
    <n v="12610600"/>
    <n v="2.59"/>
    <n v="-1.49416565944943E-2"/>
    <n v="-8.3031621762820904E-2"/>
    <n v="-1.5121914818838501E-2"/>
    <n v="5.2951489540455997E-2"/>
    <n v="-0.208088093622531"/>
    <n v="1.13632661428568E-2"/>
    <n v="1.22599658865438E-2"/>
    <n v="1.5168416197017301E-2"/>
    <n v="1.7602944764558301E-2"/>
    <n v="41.810001"/>
    <n v="29.059998999999902"/>
    <n v="-0.11460822459122599"/>
    <n v="1.0115060212163699E-3"/>
    <n v="7.2814556223977603E-2"/>
    <n v="-1.7685307995788699"/>
    <n v="-1.3545198893855901"/>
    <s v="Turtle River Asset Management"/>
    <x v="1"/>
    <s v="Materials"/>
    <s v="Gold"/>
    <s v="Denver, Colorado"/>
    <d v="1969-06-30T00:00:00"/>
    <n v="1164727"/>
    <n v="1921"/>
    <s v="Denver"/>
    <s v="Colorado"/>
    <s v="United States"/>
  </r>
  <r>
    <d v="2019-04-23T00:00:00"/>
    <x v="1"/>
    <s v="sell"/>
    <n v="1700"/>
    <n v="15"/>
    <n v="32.259997999999896"/>
    <n v="32.639998999999897"/>
    <n v="32.240001999999997"/>
    <n v="32.369999"/>
    <n v="32.238106000000002"/>
    <n v="11636200"/>
    <n v="2.57"/>
    <n v="-5.5453446293081297E-3"/>
    <n v="-8.6367506005418995E-2"/>
    <n v="-3.4157298057222903E-2"/>
    <n v="3.7072600384480701E-2"/>
    <n v="-0.199465706022702"/>
    <n v="1.03603236602984E-2"/>
    <n v="1.1877496053076499E-2"/>
    <n v="1.51400300416845E-2"/>
    <n v="1.7585278925857099E-2"/>
    <n v="41.490001999999997"/>
    <n v="29.059998999999902"/>
    <n v="-0.11460822459122599"/>
    <n v="8.8023511954049196E-3"/>
    <n v="6.5743527075637201E-2"/>
    <n v="-1.7101017113997099"/>
    <n v="-1.4819571763816499"/>
    <s v="Turtle River Asset Management"/>
    <x v="1"/>
    <s v="Materials"/>
    <s v="Gold"/>
    <s v="Denver, Colorado"/>
    <d v="1969-06-30T00:00:00"/>
    <n v="1164727"/>
    <n v="1921"/>
    <s v="Denver"/>
    <s v="Colorado"/>
    <s v="United States"/>
  </r>
  <r>
    <d v="2019-04-26T00:00:00"/>
    <x v="1"/>
    <s v="buy"/>
    <n v="1000"/>
    <n v="15"/>
    <n v="31.870000999999998"/>
    <n v="31.940000999999999"/>
    <n v="31.370000999999998"/>
    <n v="31.459999"/>
    <n v="31.3318159999999"/>
    <n v="11462100"/>
    <n v="2.5049999999999999"/>
    <n v="-5.3890973474378804E-3"/>
    <n v="-4.9002103340875097E-2"/>
    <n v="-9.7874143951683396E-2"/>
    <n v="-2.39308305208485E-2"/>
    <n v="-0.20770411315802401"/>
    <n v="6.1140804000005102E-3"/>
    <n v="1.07961129049632E-2"/>
    <n v="1.48596376577217E-2"/>
    <n v="1.7601582336031998E-2"/>
    <n v="41.200001"/>
    <n v="29.059998999999902"/>
    <n v="-0.11460822459122599"/>
    <n v="4.6743503443647796E-3"/>
    <n v="6.7513283146342501E-2"/>
    <n v="-1.7915067526859201"/>
    <n v="-1.7624500131438801"/>
    <s v="Turtle River Asset Management"/>
    <x v="1"/>
    <s v="Materials"/>
    <s v="Gold"/>
    <s v="Denver, Colorado"/>
    <d v="1969-06-30T00:00:00"/>
    <n v="1164727"/>
    <n v="1921"/>
    <s v="Denver"/>
    <s v="Colorado"/>
    <s v="United States"/>
  </r>
  <r>
    <d v="2019-05-08T00:00:00"/>
    <x v="1"/>
    <s v="buy"/>
    <n v="2300"/>
    <n v="15"/>
    <n v="30.860001"/>
    <n v="31.129998999999899"/>
    <n v="30.01"/>
    <n v="30.200001"/>
    <n v="30.07695"/>
    <n v="8983600"/>
    <n v="2.4820000000000002"/>
    <n v="-1.7071942771498701E-2"/>
    <n v="-3.9656344195179499E-3"/>
    <n v="-0.16483989544628599"/>
    <n v="-8.9233566509281798E-2"/>
    <n v="-0.23240750233240101"/>
    <n v="1.6622702106119599E-2"/>
    <n v="1.30750534973475E-2"/>
    <n v="1.5612060372465E-2"/>
    <n v="1.7684048161500002E-2"/>
    <n v="40.840000000000003"/>
    <n v="29.059998999999902"/>
    <n v="-0.11460822459122599"/>
    <n v="-1.60671540560346E-3"/>
    <n v="4.7836312583777699E-2"/>
    <n v="-2.0546790649441702"/>
    <n v="-1.9606786604550299"/>
    <s v="Turtle River Asset Management"/>
    <x v="1"/>
    <s v="Materials"/>
    <s v="Gold"/>
    <s v="Denver, Colorado"/>
    <d v="1969-06-30T00:00:00"/>
    <n v="1164727"/>
    <n v="1921"/>
    <s v="Denver"/>
    <s v="Colorado"/>
    <s v="United States"/>
  </r>
  <r>
    <d v="2019-04-03T00:00:00"/>
    <x v="1"/>
    <s v="buy"/>
    <n v="1400"/>
    <n v="16"/>
    <n v="35.869999"/>
    <n v="36.099997999999999"/>
    <n v="35.709998999999897"/>
    <n v="35.950001"/>
    <n v="34.932437999999998"/>
    <n v="8077000"/>
    <n v="2.5169999999999999"/>
    <n v="3.3434549298276498E-3"/>
    <n v="6.6983566145132102E-3"/>
    <n v="4.6686350524437301E-2"/>
    <n v="4.5815858970972401E-2"/>
    <n v="-5.6319847473953098E-2"/>
    <n v="5.1746679265814296E-3"/>
    <n v="1.48596177170224E-2"/>
    <n v="1.8801349782513299E-2"/>
    <n v="1.77125029689848E-2"/>
    <n v="41.98"/>
    <n v="29.059998999999902"/>
    <n v="-0.11460822459122599"/>
    <n v="2.1460723821998401E-3"/>
    <n v="6.3532778953522301E-2"/>
    <n v="-0.58768867810297298"/>
    <n v="-0.63540271721430297"/>
    <s v="Bridgebay Associates"/>
    <x v="1"/>
    <s v="Materials"/>
    <s v="Gold"/>
    <s v="Denver, Colorado"/>
    <d v="1969-06-30T00:00:00"/>
    <n v="1164727"/>
    <n v="1921"/>
    <s v="Denver"/>
    <s v="Colorado"/>
    <s v="United States"/>
  </r>
  <r>
    <d v="2019-04-04T00:00:00"/>
    <x v="1"/>
    <s v="sell"/>
    <n v="600"/>
    <n v="16"/>
    <n v="35.939999"/>
    <n v="36.490001999999997"/>
    <n v="35.630001"/>
    <n v="36.479999999999997"/>
    <n v="35.447432999999997"/>
    <n v="10703000"/>
    <n v="2.512"/>
    <n v="1.4634985389208001E-2"/>
    <n v="2.52615955916855E-2"/>
    <n v="5.9870937348355698E-2"/>
    <n v="6.3355284273467496E-2"/>
    <n v="-4.5796886149955598E-2"/>
    <n v="6.8411316240809799E-3"/>
    <n v="1.5095241185091099E-2"/>
    <n v="1.8876414758081699E-2"/>
    <n v="1.7735154427213601E-2"/>
    <n v="41.98"/>
    <n v="29.059998999999902"/>
    <n v="-0.11460822459122599"/>
    <n v="2.0824655091414399E-3"/>
    <n v="6.2903005546243701E-2"/>
    <n v="-0.51315440850383998"/>
    <n v="-0.601822446618683"/>
    <s v="Bridgebay Associates"/>
    <x v="1"/>
    <s v="Materials"/>
    <s v="Gold"/>
    <s v="Denver, Colorado"/>
    <d v="1969-06-30T00:00:00"/>
    <n v="1164727"/>
    <n v="1921"/>
    <s v="Denver"/>
    <s v="Colorado"/>
    <s v="United States"/>
  </r>
  <r>
    <d v="2019-04-26T00:00:00"/>
    <x v="1"/>
    <s v="sell"/>
    <n v="1400"/>
    <n v="16"/>
    <n v="31.870000999999998"/>
    <n v="31.940000999999999"/>
    <n v="31.370000999999998"/>
    <n v="31.459999"/>
    <n v="31.3318159999999"/>
    <n v="11462100"/>
    <n v="2.5049999999999999"/>
    <n v="-5.3890973474378804E-3"/>
    <n v="-4.9002103340875097E-2"/>
    <n v="-9.7874143951683396E-2"/>
    <n v="-2.39308305208485E-2"/>
    <n v="-0.20770411315802401"/>
    <n v="6.1140804000005102E-3"/>
    <n v="1.07961129049632E-2"/>
    <n v="1.48596376577217E-2"/>
    <n v="1.7601582336031998E-2"/>
    <n v="41.200001"/>
    <n v="29.059998999999902"/>
    <n v="-0.11460822459122599"/>
    <n v="4.6743503443647796E-3"/>
    <n v="6.7513283146342501E-2"/>
    <n v="-1.7915067526859201"/>
    <n v="-1.7624500131438801"/>
    <s v="Bridgebay Associates"/>
    <x v="1"/>
    <s v="Materials"/>
    <s v="Gold"/>
    <s v="Denver, Colorado"/>
    <d v="1969-06-30T00:00:00"/>
    <n v="1164727"/>
    <n v="1921"/>
    <s v="Denver"/>
    <s v="Colorado"/>
    <s v="United States"/>
  </r>
  <r>
    <d v="2019-04-30T00:00:00"/>
    <x v="1"/>
    <s v="buy"/>
    <n v="1000"/>
    <n v="16"/>
    <n v="30.74"/>
    <n v="31.09"/>
    <n v="30.530000999999999"/>
    <n v="31.059998999999902"/>
    <n v="30.933444999999999"/>
    <n v="9588600"/>
    <n v="2.5089999999999999"/>
    <n v="9.7056521900522608E-3"/>
    <n v="-4.1311207983175197E-2"/>
    <n v="-0.110951281885591"/>
    <n v="-4.8121339213311999E-2"/>
    <n v="-0.22394920868939999"/>
    <n v="1.25993136034985E-2"/>
    <n v="1.17329970763198E-2"/>
    <n v="1.49440731663952E-2"/>
    <n v="1.76611882064804E-2"/>
    <n v="40.840000000000003"/>
    <n v="29.059998999999902"/>
    <n v="-0.11460822459122599"/>
    <n v="9.5096475723260604E-4"/>
    <n v="6.4332624841469496E-2"/>
    <n v="-1.9360823002730001"/>
    <n v="-1.85868928091218"/>
    <s v="Bridgebay Associates"/>
    <x v="1"/>
    <s v="Materials"/>
    <s v="Gold"/>
    <s v="Denver, Colorado"/>
    <d v="1969-06-30T00:00:00"/>
    <n v="1164727"/>
    <n v="1921"/>
    <s v="Denver"/>
    <s v="Colorado"/>
    <s v="United States"/>
  </r>
  <r>
    <d v="2019-05-09T00:00:00"/>
    <x v="1"/>
    <s v="sell"/>
    <n v="2000"/>
    <n v="16"/>
    <n v="30.120000999999998"/>
    <n v="30.459999"/>
    <n v="29.84"/>
    <n v="29.93"/>
    <n v="29.808050000000001"/>
    <n v="6850800"/>
    <n v="2.4569999999999999"/>
    <n v="-8.98060640422782E-3"/>
    <n v="-5.6638721143688203E-3"/>
    <n v="-0.17819450594685901"/>
    <n v="-9.08296748917862E-2"/>
    <n v="-0.244143328706694"/>
    <n v="1.6804795895872901E-2"/>
    <n v="1.2805105904662601E-2"/>
    <n v="1.56231926289002E-2"/>
    <n v="1.7689777151555602E-2"/>
    <n v="40.840000000000003"/>
    <n v="29.059998999999902"/>
    <n v="-0.11460822459122599"/>
    <n v="-3.0259986019249502E-3"/>
    <n v="4.9098671826575797E-2"/>
    <n v="-2.1582145687673702"/>
    <n v="-2.0091961259592699"/>
    <s v="Bridgebay Associates"/>
    <x v="1"/>
    <s v="Materials"/>
    <s v="Gold"/>
    <s v="Denver, Colorado"/>
    <d v="1969-06-30T00:00:00"/>
    <n v="1164727"/>
    <n v="1921"/>
    <s v="Denver"/>
    <s v="Colorado"/>
    <s v="United States"/>
  </r>
  <r>
    <d v="2019-05-28T00:00:00"/>
    <x v="1"/>
    <s v="buy"/>
    <n v="800"/>
    <n v="16"/>
    <n v="31.75"/>
    <n v="31.879998999999899"/>
    <n v="31.469998999999898"/>
    <n v="31.67"/>
    <n v="31.540959999999998"/>
    <n v="11372900"/>
    <n v="2.2679999999999998"/>
    <n v="-7.8629318366302409E-3"/>
    <n v="1.5913775122167399E-2"/>
    <n v="1.2638543664487099E-3"/>
    <n v="-6.9851926667917993E-2"/>
    <n v="-0.18738473585434101"/>
    <n v="7.4519750180657698E-3"/>
    <n v="1.31008436672916E-2"/>
    <n v="1.39918331890772E-2"/>
    <n v="1.7668506498580799E-2"/>
    <n v="39.950001"/>
    <n v="29.059998999999902"/>
    <n v="-0.11460822459122599"/>
    <n v="-8.4109499934704197E-3"/>
    <n v="-7.1708946238107996E-3"/>
    <n v="-1.82569009857105"/>
    <n v="-1.6988766206083401"/>
    <s v="Bridgebay Associates"/>
    <x v="1"/>
    <s v="Materials"/>
    <s v="Gold"/>
    <s v="Denver, Colorado"/>
    <d v="1969-06-30T00:00:00"/>
    <n v="1164727"/>
    <n v="1921"/>
    <s v="Denver"/>
    <s v="Colorado"/>
    <s v="United States"/>
  </r>
  <r>
    <d v="2019-06-05T00:00:00"/>
    <x v="1"/>
    <s v="buy"/>
    <n v="1400"/>
    <n v="16"/>
    <n v="34.540000999999997"/>
    <n v="34.75"/>
    <n v="34.060001"/>
    <n v="34.490001999999997"/>
    <n v="34.490001999999997"/>
    <n v="10111000"/>
    <n v="2.1230000000000002"/>
    <n v="7.8591872498466001E-3"/>
    <n v="9.1595213155659397E-2"/>
    <n v="0.13624840497784099"/>
    <n v="6.8641760971414098E-2"/>
    <n v="-5.4016700395637197E-2"/>
    <n v="8.4478112507902995E-3"/>
    <n v="1.2815463878429601E-2"/>
    <n v="1.37048820357542E-2"/>
    <n v="1.7836937636361301E-2"/>
    <n v="39.189999"/>
    <n v="29.059998999999902"/>
    <n v="-0.11460822459122599"/>
    <n v="8.1287266899663802E-3"/>
    <n v="-1.07705730186333E-2"/>
    <n v="-0.68609470895075397"/>
    <n v="-1.0840102367044799"/>
    <s v="Bridgebay Associates"/>
    <x v="1"/>
    <s v="Materials"/>
    <s v="Gold"/>
    <s v="Denver, Colorado"/>
    <d v="1969-06-30T00:00:00"/>
    <n v="1164727"/>
    <n v="1921"/>
    <s v="Denver"/>
    <s v="Colorado"/>
    <s v="United States"/>
  </r>
  <r>
    <d v="2019-06-07T00:00:00"/>
    <x v="1"/>
    <s v="buy"/>
    <n v="1400"/>
    <n v="16"/>
    <n v="35.490001999999997"/>
    <n v="35.849997999999999"/>
    <n v="35.259997999999896"/>
    <n v="35.669998"/>
    <n v="35.669998"/>
    <n v="11352800"/>
    <n v="2.0840000000000001"/>
    <n v="1.0143705040388499E-2"/>
    <n v="7.9161699227603896E-2"/>
    <n v="0.15347890286568"/>
    <n v="8.5228676506554704E-2"/>
    <n v="-3.4676266968852697E-2"/>
    <n v="6.8307505508846201E-3"/>
    <n v="1.2206452259580799E-2"/>
    <n v="1.39349532347237E-2"/>
    <n v="1.78992219157336E-2"/>
    <n v="39.189999"/>
    <n v="29.059998999999902"/>
    <n v="-0.11460822459122599"/>
    <n v="1.0442979367750601E-2"/>
    <n v="-2.7592902246274201E-3"/>
    <n v="-0.51296540409112101"/>
    <n v="-0.73684555232250903"/>
    <s v="Bridgebay Associates"/>
    <x v="1"/>
    <s v="Materials"/>
    <s v="Gold"/>
    <s v="Denver, Colorado"/>
    <d v="1969-06-30T00:00:00"/>
    <n v="1164727"/>
    <n v="1921"/>
    <s v="Denver"/>
    <s v="Colorado"/>
    <s v="United States"/>
  </r>
  <r>
    <d v="2019-06-10T00:00:00"/>
    <x v="1"/>
    <s v="sell"/>
    <n v="1600"/>
    <n v="16"/>
    <n v="35.139998999999897"/>
    <n v="35.340000000000003"/>
    <n v="34.840000000000003"/>
    <n v="35.290000999999997"/>
    <n v="35.290000999999997"/>
    <n v="9607000"/>
    <n v="2.1429999999999998"/>
    <n v="-1.07102772774546E-2"/>
    <n v="5.2264010389783101E-2"/>
    <n v="0.15984056835972399"/>
    <n v="8.2261089230482198E-2"/>
    <n v="-4.33151096134139E-2"/>
    <n v="1.3659464916355399E-2"/>
    <n v="1.16733401818903E-2"/>
    <n v="1.3971163542393901E-2"/>
    <n v="1.7911209071196001E-2"/>
    <n v="39.189999"/>
    <n v="29.059998999999902"/>
    <n v="-0.11460822459122599"/>
    <n v="4.6492198743191201E-3"/>
    <n v="-4.8440510092968804E-3"/>
    <n v="-0.60136393041297498"/>
    <n v="-0.63836353094934095"/>
    <s v="Bridgebay Associates"/>
    <x v="1"/>
    <s v="Materials"/>
    <s v="Gold"/>
    <s v="Denver, Colorado"/>
    <d v="1969-06-30T00:00:00"/>
    <n v="1164727"/>
    <n v="1921"/>
    <s v="Denver"/>
    <s v="Colorado"/>
    <s v="United States"/>
  </r>
  <r>
    <d v="2019-04-18T00:00:00"/>
    <x v="1"/>
    <s v="sell"/>
    <n v="1800"/>
    <n v="17"/>
    <n v="34.150002000000001"/>
    <n v="34.220001000000003"/>
    <n v="32.869999"/>
    <n v="33.040000999999997"/>
    <n v="32.905380000000001"/>
    <n v="26298500"/>
    <n v="2.56"/>
    <n v="-3.3921666725042397E-2"/>
    <n v="-6.0335916460413197E-2"/>
    <n v="1.7392882610369399E-2"/>
    <n v="7.2625736497702306E-2"/>
    <n v="-0.17267103672078901"/>
    <n v="1.5844028203077998E-2"/>
    <n v="1.24185879211709E-2"/>
    <n v="1.50402366462022E-2"/>
    <n v="1.7631157006074798E-2"/>
    <n v="41.959998999999897"/>
    <n v="29.059998999999902"/>
    <n v="-0.11460822459122599"/>
    <n v="1.5778467813143101E-3"/>
    <n v="6.7452105449078106E-2"/>
    <n v="-1.49042823959267"/>
    <n v="-1.16806960120202"/>
    <s v="Los Santos Asset Management"/>
    <x v="1"/>
    <s v="Materials"/>
    <s v="Gold"/>
    <s v="Denver, Colorado"/>
    <d v="1969-06-30T00:00:00"/>
    <n v="1164727"/>
    <n v="1921"/>
    <s v="Denver"/>
    <s v="Colorado"/>
    <s v="United States"/>
  </r>
  <r>
    <d v="2019-05-16T00:00:00"/>
    <x v="1"/>
    <s v="buy"/>
    <n v="1600"/>
    <n v="17"/>
    <n v="30.5"/>
    <n v="30.700001"/>
    <n v="30.209999"/>
    <n v="30.549999"/>
    <n v="30.425523999999999"/>
    <n v="6742100"/>
    <n v="2.4049999999999998"/>
    <n v="-4.5721643689791E-3"/>
    <n v="2.0503370144134801E-2"/>
    <n v="-0.144234813615916"/>
    <n v="-5.1774013598987E-2"/>
    <n v="-0.21181436559451799"/>
    <n v="1.2625814695213001E-2"/>
    <n v="1.45473123556626E-2"/>
    <n v="1.5966050699485802E-2"/>
    <n v="1.77081404069813E-2"/>
    <n v="40.029998999999997"/>
    <n v="29.059998999999902"/>
    <n v="-0.11460822459122599"/>
    <n v="8.8559569696340101E-3"/>
    <n v="6.8193058059743596E-3"/>
    <n v="-1.9513359436612701"/>
    <n v="-2.0378824009078702"/>
    <s v="Los Santos Asset Management"/>
    <x v="1"/>
    <s v="Materials"/>
    <s v="Gold"/>
    <s v="Denver, Colorado"/>
    <d v="1969-06-30T00:00:00"/>
    <n v="1164727"/>
    <n v="1921"/>
    <s v="Denver"/>
    <s v="Colorado"/>
    <s v="United States"/>
  </r>
  <r>
    <d v="2019-05-23T00:00:00"/>
    <x v="1"/>
    <s v="sell"/>
    <n v="1900"/>
    <n v="17"/>
    <n v="31.6"/>
    <n v="32.029998999999997"/>
    <n v="31.32"/>
    <n v="31.639999"/>
    <n v="31.511081999999998"/>
    <n v="8810000"/>
    <n v="2.2959999999999998"/>
    <n v="1.01652348541643E-2"/>
    <n v="3.5057432080936701E-2"/>
    <n v="-2.2809875529560798E-2"/>
    <n v="-0.11364544997715199"/>
    <n v="-0.15836571302813901"/>
    <n v="4.9318828990367299E-3"/>
    <n v="1.34305385711693E-2"/>
    <n v="1.44961451360727E-2"/>
    <n v="1.77144860528833E-2"/>
    <n v="40.029998999999997"/>
    <n v="29.059998999999902"/>
    <n v="-0.11460822459122599"/>
    <n v="-1.1985692488440201E-2"/>
    <n v="-8.4481787638861997E-3"/>
    <n v="-1.5477465232613401"/>
    <n v="-1.7353707315571301"/>
    <s v="Los Santos Asset Management"/>
    <x v="1"/>
    <s v="Materials"/>
    <s v="Gold"/>
    <s v="Denver, Colorado"/>
    <d v="1969-06-30T00:00:00"/>
    <n v="1164727"/>
    <n v="1921"/>
    <s v="Denver"/>
    <s v="Colorado"/>
    <s v="United States"/>
  </r>
  <r>
    <d v="2019-05-31T00:00:00"/>
    <x v="1"/>
    <s v="sell"/>
    <n v="2200"/>
    <n v="17"/>
    <n v="32.459998999999897"/>
    <n v="33.400002000000001"/>
    <n v="32.369999"/>
    <n v="33.090000000000003"/>
    <n v="32.955172999999903"/>
    <n v="13522400"/>
    <n v="2.1419999999999999"/>
    <n v="3.0686621574332901E-2"/>
    <n v="4.48089505887313E-2"/>
    <n v="6.3310283042345705E-2"/>
    <n v="6.8754041417988703E-3"/>
    <n v="-0.12381591324987599"/>
    <n v="1.51758073667277E-2"/>
    <n v="1.3759707651702899E-2"/>
    <n v="1.42466102903711E-2"/>
    <n v="1.7766317480881502E-2"/>
    <n v="39.349997999999999"/>
    <n v="29.059998999999902"/>
    <n v="-0.11460822459122599"/>
    <n v="-1.3283204951564801E-2"/>
    <n v="-3.4967402969650403E-2"/>
    <n v="-1.29385686526328"/>
    <n v="-1.60563350191041"/>
    <s v="Los Santos Asset Management"/>
    <x v="1"/>
    <s v="Materials"/>
    <s v="Gold"/>
    <s v="Denver, Colorado"/>
    <d v="1969-06-30T00:00:00"/>
    <n v="1164727"/>
    <n v="1921"/>
    <s v="Denver"/>
    <s v="Colorado"/>
    <s v="United States"/>
  </r>
  <r>
    <d v="2019-04-10T00:00:00"/>
    <x v="1"/>
    <s v="sell"/>
    <n v="1400"/>
    <n v="18"/>
    <n v="36.529998999999997"/>
    <n v="36.689999"/>
    <n v="36.200001"/>
    <n v="36.270000000000003"/>
    <n v="35.243381999999997"/>
    <n v="6562100"/>
    <n v="2.4769999999999999"/>
    <n v="-9.0571636850736506E-3"/>
    <n v="8.8619138317964294E-3"/>
    <n v="8.0939190157852503E-2"/>
    <n v="5.7873136246702997E-2"/>
    <n v="-6.3805726883733704E-2"/>
    <n v="8.6980451165714501E-3"/>
    <n v="1.22811318523912E-2"/>
    <n v="1.88273346846656E-2"/>
    <n v="1.76441815470465E-2"/>
    <n v="41.98"/>
    <n v="29.059998999999902"/>
    <n v="-0.11460822459122599"/>
    <n v="3.47183783585567E-3"/>
    <n v="4.89512604590202E-2"/>
    <n v="-0.64925026688546195"/>
    <n v="-0.53546210112277004"/>
    <s v="Ironman Funds"/>
    <x v="1"/>
    <s v="Materials"/>
    <s v="Gold"/>
    <s v="Denver, Colorado"/>
    <d v="1969-06-30T00:00:00"/>
    <n v="1164727"/>
    <n v="1921"/>
    <s v="Denver"/>
    <s v="Colorado"/>
    <s v="United States"/>
  </r>
  <r>
    <d v="2019-04-12T00:00:00"/>
    <x v="1"/>
    <s v="sell"/>
    <n v="2800"/>
    <n v="18"/>
    <n v="36.110000999999997"/>
    <n v="36.419998"/>
    <n v="35.599997999999999"/>
    <n v="36.25"/>
    <n v="35.223945999999998"/>
    <n v="10550700"/>
    <n v="2.56"/>
    <n v="7.7540487079133897E-3"/>
    <n v="-6.8728577037525497E-3"/>
    <n v="5.2092134149323899E-2"/>
    <n v="4.2591892882754702E-2"/>
    <n v="-8.7646162533142502E-2"/>
    <n v="7.4751212224305804E-3"/>
    <n v="1.0843631157594701E-2"/>
    <n v="1.8819327053487999E-2"/>
    <n v="1.7556621557512E-2"/>
    <n v="41.98"/>
    <n v="29.059998999999902"/>
    <n v="-0.11460822459122599"/>
    <n v="6.5875784763498903E-3"/>
    <n v="6.1027146937396401E-2"/>
    <n v="-0.83627935866098302"/>
    <n v="-0.67367834905611701"/>
    <s v="Ironman Funds"/>
    <x v="1"/>
    <s v="Materials"/>
    <s v="Gold"/>
    <s v="Denver, Colorado"/>
    <d v="1969-06-30T00:00:00"/>
    <n v="1164727"/>
    <n v="1921"/>
    <s v="Denver"/>
    <s v="Colorado"/>
    <s v="United States"/>
  </r>
  <r>
    <d v="2019-04-22T00:00:00"/>
    <x v="1"/>
    <s v="buy"/>
    <n v="2500"/>
    <n v="18"/>
    <n v="33.240001999999997"/>
    <n v="33.25"/>
    <n v="32.349997999999999"/>
    <n v="32.549999"/>
    <n v="32.417374000000002"/>
    <n v="12610600"/>
    <n v="2.59"/>
    <n v="-1.49416565944943E-2"/>
    <n v="-8.3031621762820904E-2"/>
    <n v="-1.5121914818838501E-2"/>
    <n v="5.2951489540455997E-2"/>
    <n v="-0.208088093622531"/>
    <n v="1.13632661428568E-2"/>
    <n v="1.22599658865438E-2"/>
    <n v="1.5168416197017301E-2"/>
    <n v="1.7602944764558301E-2"/>
    <n v="41.810001"/>
    <n v="29.059998999999902"/>
    <n v="-0.11460822459122599"/>
    <n v="1.0115060212163699E-3"/>
    <n v="7.2814556223977603E-2"/>
    <n v="-1.7685307995788699"/>
    <n v="-1.3545198893855901"/>
    <s v="Ironman Funds"/>
    <x v="1"/>
    <s v="Materials"/>
    <s v="Gold"/>
    <s v="Denver, Colorado"/>
    <d v="1969-06-30T00:00:00"/>
    <n v="1164727"/>
    <n v="1921"/>
    <s v="Denver"/>
    <s v="Colorado"/>
    <s v="United States"/>
  </r>
  <r>
    <d v="2019-04-26T00:00:00"/>
    <x v="1"/>
    <s v="sell"/>
    <n v="1100"/>
    <n v="18"/>
    <n v="31.870000999999998"/>
    <n v="31.940000999999999"/>
    <n v="31.370000999999998"/>
    <n v="31.459999"/>
    <n v="31.3318159999999"/>
    <n v="11462100"/>
    <n v="2.5049999999999999"/>
    <n v="-5.3890973474378804E-3"/>
    <n v="-4.9002103340875097E-2"/>
    <n v="-9.7874143951683396E-2"/>
    <n v="-2.39308305208485E-2"/>
    <n v="-0.20770411315802401"/>
    <n v="6.1140804000005102E-3"/>
    <n v="1.07961129049632E-2"/>
    <n v="1.48596376577217E-2"/>
    <n v="1.7601582336031998E-2"/>
    <n v="41.200001"/>
    <n v="29.059998999999902"/>
    <n v="-0.11460822459122599"/>
    <n v="4.6743503443647796E-3"/>
    <n v="6.7513283146342501E-2"/>
    <n v="-1.7915067526859201"/>
    <n v="-1.7624500131438801"/>
    <s v="Ironman Funds"/>
    <x v="1"/>
    <s v="Materials"/>
    <s v="Gold"/>
    <s v="Denver, Colorado"/>
    <d v="1969-06-30T00:00:00"/>
    <n v="1164727"/>
    <n v="1921"/>
    <s v="Denver"/>
    <s v="Colorado"/>
    <s v="United States"/>
  </r>
  <r>
    <d v="2019-06-19T00:00:00"/>
    <x v="1"/>
    <s v="buy"/>
    <n v="1700"/>
    <n v="18"/>
    <n v="35.759997999999896"/>
    <n v="36.5"/>
    <n v="35.610000999999997"/>
    <n v="36.360000999999997"/>
    <n v="36.360000999999997"/>
    <n v="11639800"/>
    <n v="2.0289999999999999"/>
    <n v="9.6726746913735999E-3"/>
    <n v="2.4781999833658801E-2"/>
    <n v="0.166148911422699"/>
    <n v="9.9652868349383403E-2"/>
    <n v="-9.5498539364078493E-3"/>
    <n v="6.842733561954E-3"/>
    <n v="1.0880880826777101E-2"/>
    <n v="1.2948072053204401E-2"/>
    <n v="1.7917773912668002E-2"/>
    <n v="38.630001"/>
    <n v="29.059998999999902"/>
    <n v="-0.11460822459122599"/>
    <n v="2.98071681438073E-3"/>
    <n v="-9.7753340287670097E-3"/>
    <n v="-0.29506361483244797"/>
    <n v="-0.45077538237183501"/>
    <s v="Ironman Funds"/>
    <x v="1"/>
    <s v="Materials"/>
    <s v="Gold"/>
    <s v="Denver, Colorado"/>
    <d v="1969-06-30T00:00:00"/>
    <n v="1164727"/>
    <n v="1921"/>
    <s v="Denver"/>
    <s v="Colorado"/>
    <s v="United States"/>
  </r>
  <r>
    <d v="2019-06-24T00:00:00"/>
    <x v="1"/>
    <s v="buy"/>
    <n v="2200"/>
    <n v="18"/>
    <n v="37.740001999999997"/>
    <n v="38.439999"/>
    <n v="37.419998"/>
    <n v="38.439999"/>
    <n v="38.439999"/>
    <n v="13605300"/>
    <n v="2.0209999999999999"/>
    <n v="2.5024273992144502E-2"/>
    <n v="5.9487078023200302E-2"/>
    <n v="0.20892449945675001"/>
    <n v="0.125324935442375"/>
    <n v="8.3459488279977803E-2"/>
    <n v="1.6887686405449898E-2"/>
    <n v="1.26928877844003E-2"/>
    <n v="1.37281568912569E-2"/>
    <n v="1.8024628176743999E-2"/>
    <n v="38.630001"/>
    <n v="29.059998999999902"/>
    <n v="-0.11460822459122599"/>
    <n v="-1.73338836506086E-3"/>
    <n v="-5.6372912107083197E-3"/>
    <n v="0.63878869694403895"/>
    <n v="2.9539031908841901E-2"/>
    <s v="Ironman Funds"/>
    <x v="1"/>
    <s v="Materials"/>
    <s v="Gold"/>
    <s v="Denver, Colorado"/>
    <d v="1969-06-30T00:00:00"/>
    <n v="1164727"/>
    <n v="1921"/>
    <s v="Denver"/>
    <s v="Colorado"/>
    <s v="United States"/>
  </r>
  <r>
    <d v="2019-04-03T00:00:00"/>
    <x v="1"/>
    <s v="sell"/>
    <n v="3300"/>
    <n v="19"/>
    <n v="35.869999"/>
    <n v="36.099997999999999"/>
    <n v="35.709998999999897"/>
    <n v="35.950001"/>
    <n v="34.932437999999998"/>
    <n v="8077000"/>
    <n v="2.5169999999999999"/>
    <n v="3.3434549298276498E-3"/>
    <n v="6.6983566145132102E-3"/>
    <n v="4.6686350524437301E-2"/>
    <n v="4.5815858970972401E-2"/>
    <n v="-5.6319847473953098E-2"/>
    <n v="5.1746679265814296E-3"/>
    <n v="1.48596177170224E-2"/>
    <n v="1.8801349782513299E-2"/>
    <n v="1.77125029689848E-2"/>
    <n v="41.98"/>
    <n v="29.059998999999902"/>
    <n v="-0.11460822459122599"/>
    <n v="2.1460723821998401E-3"/>
    <n v="6.3532778953522301E-2"/>
    <n v="-0.58768867810297298"/>
    <n v="-0.63540271721430297"/>
    <s v="Second Point Management"/>
    <x v="1"/>
    <s v="Materials"/>
    <s v="Gold"/>
    <s v="Denver, Colorado"/>
    <d v="1969-06-30T00:00:00"/>
    <n v="1164727"/>
    <n v="1921"/>
    <s v="Denver"/>
    <s v="Colorado"/>
    <s v="United States"/>
  </r>
  <r>
    <d v="2019-05-03T00:00:00"/>
    <x v="1"/>
    <s v="buy"/>
    <n v="2000"/>
    <n v="19"/>
    <n v="30.43"/>
    <n v="30.639999"/>
    <n v="30.18"/>
    <n v="30.219998999999898"/>
    <n v="30.096867"/>
    <n v="7044100"/>
    <n v="2.5310000000000001"/>
    <n v="3.9787165844951504E-3"/>
    <n v="-4.0212986938695801E-2"/>
    <n v="-0.14565131823083399"/>
    <n v="-8.4442980602518203E-2"/>
    <n v="-0.21454307736481501"/>
    <n v="1.52268088113482E-2"/>
    <n v="1.2045614356296501E-2"/>
    <n v="1.51296475367692E-2"/>
    <n v="1.76033625812494E-2"/>
    <n v="40.840000000000003"/>
    <n v="29.059998999999902"/>
    <n v="-0.11460822459122599"/>
    <n v="9.5921274614703799E-3"/>
    <n v="6.2469303929221703E-2"/>
    <n v="-1.88411736501067"/>
    <n v="-1.92425986234366"/>
    <s v="Second Point Management"/>
    <x v="1"/>
    <s v="Materials"/>
    <s v="Gold"/>
    <s v="Denver, Colorado"/>
    <d v="1969-06-30T00:00:00"/>
    <n v="1164727"/>
    <n v="1921"/>
    <s v="Denver"/>
    <s v="Colorado"/>
    <s v="United States"/>
  </r>
  <r>
    <d v="2019-05-14T00:00:00"/>
    <x v="1"/>
    <s v="sell"/>
    <n v="1000"/>
    <n v="19"/>
    <n v="30.85"/>
    <n v="30.889999"/>
    <n v="30.620000999999998"/>
    <n v="30.83"/>
    <n v="30.704381999999999"/>
    <n v="6982100"/>
    <n v="2.419"/>
    <n v="-2.5915130447931901E-3"/>
    <n v="3.5743401280752098E-3"/>
    <n v="-0.12956670613504601"/>
    <n v="-5.10716727967137E-2"/>
    <n v="-0.224719373851546"/>
    <n v="1.6199153116659998E-2"/>
    <n v="1.4880556152469601E-2"/>
    <n v="1.5963872573640799E-2"/>
    <n v="1.7755468139497702E-2"/>
    <n v="40.840000000000003"/>
    <n v="29.059998999999902"/>
    <n v="-0.11460822459122599"/>
    <n v="7.98398755130913E-3"/>
    <n v="1.57168581603414E-2"/>
    <n v="-2.0378290393112399"/>
    <n v="-2.0734800422461501"/>
    <s v="Second Point Management"/>
    <x v="1"/>
    <s v="Materials"/>
    <s v="Gold"/>
    <s v="Denver, Colorado"/>
    <d v="1969-06-30T00:00:00"/>
    <n v="1164727"/>
    <n v="1921"/>
    <s v="Denver"/>
    <s v="Colorado"/>
    <s v="United States"/>
  </r>
  <r>
    <d v="2019-05-22T00:00:00"/>
    <x v="1"/>
    <s v="sell"/>
    <n v="3100"/>
    <n v="19"/>
    <n v="31.370000999999998"/>
    <n v="31.540001"/>
    <n v="31.209999"/>
    <n v="31.32"/>
    <n v="31.192387"/>
    <n v="7263000"/>
    <n v="2.3929999999999998"/>
    <n v="-6.3834945860683097E-4"/>
    <n v="2.0320032857793099E-2"/>
    <n v="-3.8520455013033403E-2"/>
    <n v="-9.4040746096177005E-2"/>
    <n v="-0.18337247889706401"/>
    <n v="6.6725280975321504E-3"/>
    <n v="1.32226149942688E-2"/>
    <n v="1.49602247474801E-2"/>
    <n v="1.77238201878838E-2"/>
    <n v="40.029998999999997"/>
    <n v="29.059998999999902"/>
    <n v="-0.11460822459122599"/>
    <n v="-2.8283920525026501E-3"/>
    <n v="-7.36785639966748E-4"/>
    <n v="-1.7578623485825899"/>
    <n v="-1.8160886156371201"/>
    <s v="Second Point Management"/>
    <x v="1"/>
    <s v="Materials"/>
    <s v="Gold"/>
    <s v="Denver, Colorado"/>
    <d v="1969-06-30T00:00:00"/>
    <n v="1164727"/>
    <n v="1921"/>
    <s v="Denver"/>
    <s v="Colorado"/>
    <s v="United States"/>
  </r>
  <r>
    <d v="2019-05-28T00:00:00"/>
    <x v="1"/>
    <s v="buy"/>
    <n v="700"/>
    <n v="19"/>
    <n v="31.75"/>
    <n v="31.879998999999899"/>
    <n v="31.469998999999898"/>
    <n v="31.67"/>
    <n v="31.540959999999998"/>
    <n v="11372900"/>
    <n v="2.2679999999999998"/>
    <n v="-7.8629318366302409E-3"/>
    <n v="1.5913775122167399E-2"/>
    <n v="1.2638543664487099E-3"/>
    <n v="-6.9851926667917993E-2"/>
    <n v="-0.18738473585434101"/>
    <n v="7.4519750180657698E-3"/>
    <n v="1.31008436672916E-2"/>
    <n v="1.39918331890772E-2"/>
    <n v="1.7668506498580799E-2"/>
    <n v="39.950001"/>
    <n v="29.059998999999902"/>
    <n v="-0.11460822459122599"/>
    <n v="-8.4109499934704197E-3"/>
    <n v="-7.1708946238107996E-3"/>
    <n v="-1.82569009857105"/>
    <n v="-1.6988766206083401"/>
    <s v="Second Point Management"/>
    <x v="1"/>
    <s v="Materials"/>
    <s v="Gold"/>
    <s v="Denver, Colorado"/>
    <d v="1969-06-30T00:00:00"/>
    <n v="1164727"/>
    <n v="1921"/>
    <s v="Denver"/>
    <s v="Colorado"/>
    <s v="United States"/>
  </r>
  <r>
    <d v="2019-05-13T00:00:00"/>
    <x v="1"/>
    <s v="sell"/>
    <n v="2700"/>
    <n v="20"/>
    <n v="30.469998999999898"/>
    <n v="31.08"/>
    <n v="30.209999"/>
    <n v="30.91"/>
    <n v="30.784056"/>
    <n v="9641700"/>
    <n v="2.4049999999999998"/>
    <n v="2.4894821302323299E-2"/>
    <n v="3.1884320234410901E-2"/>
    <n v="-0.13528087334272701"/>
    <n v="-5.6236715038843699E-2"/>
    <n v="-0.22287025563367899"/>
    <n v="1.93881862291863E-2"/>
    <n v="1.4870117384648201E-2"/>
    <n v="1.5986412911187499E-2"/>
    <n v="1.7755144968091201E-2"/>
    <n v="40.840000000000003"/>
    <n v="29.059998999999902"/>
    <n v="-0.11460822459122599"/>
    <n v="-2.4426469085879299E-2"/>
    <n v="1.6354203632948101E-2"/>
    <n v="-2.0091480286683301"/>
    <n v="-2.0381622508587798"/>
    <s v="Jaguar Group of Funds"/>
    <x v="1"/>
    <s v="Materials"/>
    <s v="Gold"/>
    <s v="Denver, Colorado"/>
    <d v="1969-06-30T00:00:00"/>
    <n v="1164727"/>
    <n v="1921"/>
    <s v="Denver"/>
    <s v="Colorado"/>
    <s v="United States"/>
  </r>
  <r>
    <d v="2019-06-14T00:00:00"/>
    <x v="1"/>
    <s v="sell"/>
    <n v="2800"/>
    <n v="20"/>
    <n v="35.759997999999896"/>
    <n v="36.240001999999997"/>
    <n v="35.689999"/>
    <n v="35.93"/>
    <n v="35.93"/>
    <n v="9563500"/>
    <n v="2.093"/>
    <n v="1.0632473005573E-2"/>
    <n v="7.2626578241549496E-3"/>
    <n v="0.15716722056176"/>
    <n v="0.10954487716027"/>
    <n v="-2.8447746665791598E-2"/>
    <n v="1.2016650715078601E-2"/>
    <n v="1.1154350696597801E-2"/>
    <n v="1.3055549646081599E-2"/>
    <n v="1.7954367913154901E-2"/>
    <n v="39.189999"/>
    <n v="29.059998999999902"/>
    <n v="-0.11460822459122599"/>
    <n v="-1.6128120944145399E-3"/>
    <n v="-6.8462045481460197E-3"/>
    <n v="-0.47231777013560999"/>
    <n v="-0.57551392612253405"/>
    <s v="Jaguar Group of Funds"/>
    <x v="1"/>
    <s v="Materials"/>
    <s v="Gold"/>
    <s v="Denver, Colorado"/>
    <d v="1969-06-30T00:00:00"/>
    <n v="1164727"/>
    <n v="1921"/>
    <s v="Denver"/>
    <s v="Colorado"/>
    <s v="United States"/>
  </r>
  <r>
    <d v="2019-06-18T00:00:00"/>
    <x v="1"/>
    <s v="sell"/>
    <n v="1400"/>
    <n v="20"/>
    <n v="36.5"/>
    <n v="36.630001"/>
    <n v="35.810001"/>
    <n v="36.009997999999896"/>
    <n v="36.009997999999896"/>
    <n v="9284700"/>
    <n v="2.06"/>
    <n v="-5.8148579436683801E-3"/>
    <n v="3.07369484230233E-2"/>
    <n v="0.168514760716654"/>
    <n v="0.107553334492723"/>
    <n v="-1.84415955840837E-2"/>
    <n v="8.2436564641891093E-3"/>
    <n v="1.09144750517381E-2"/>
    <n v="1.30654243560464E-2"/>
    <n v="1.7907327137714299E-2"/>
    <n v="38.630001"/>
    <n v="29.059998999999902"/>
    <n v="-0.11460822459122599"/>
    <n v="9.6704895497130797E-3"/>
    <n v="-1.1003237026767001E-2"/>
    <n v="-0.381639275637633"/>
    <n v="-0.50331599595007004"/>
    <s v="Jaguar Group of Funds"/>
    <x v="1"/>
    <s v="Materials"/>
    <s v="Gold"/>
    <s v="Denver, Colorado"/>
    <d v="1969-06-30T00:00:00"/>
    <n v="1164727"/>
    <n v="1921"/>
    <s v="Denver"/>
    <s v="Colorado"/>
    <s v="United States"/>
  </r>
  <r>
    <d v="2019-06-19T00:00:00"/>
    <x v="1"/>
    <s v="sell"/>
    <n v="1400"/>
    <n v="20"/>
    <n v="35.759997999999896"/>
    <n v="36.5"/>
    <n v="35.610000999999997"/>
    <n v="36.360000999999997"/>
    <n v="36.360000999999997"/>
    <n v="11639800"/>
    <n v="2.0289999999999999"/>
    <n v="9.6726746913735999E-3"/>
    <n v="2.4781999833658801E-2"/>
    <n v="0.166148911422699"/>
    <n v="9.9652868349383403E-2"/>
    <n v="-9.5498539364078493E-3"/>
    <n v="6.842733561954E-3"/>
    <n v="1.0880880826777101E-2"/>
    <n v="1.2948072053204401E-2"/>
    <n v="1.7917773912668002E-2"/>
    <n v="38.630001"/>
    <n v="29.059998999999902"/>
    <n v="-0.11460822459122599"/>
    <n v="2.98071681438073E-3"/>
    <n v="-9.7753340287670097E-3"/>
    <n v="-0.29506361483244797"/>
    <n v="-0.45077538237183501"/>
    <s v="Jaguar Group of Funds"/>
    <x v="1"/>
    <s v="Materials"/>
    <s v="Gold"/>
    <s v="Denver, Colorado"/>
    <d v="1969-06-30T00:00:00"/>
    <n v="1164727"/>
    <n v="1921"/>
    <s v="Denver"/>
    <s v="Colorado"/>
    <s v="United States"/>
  </r>
  <r>
    <d v="2019-06-20T00:00:00"/>
    <x v="1"/>
    <s v="sell"/>
    <n v="1100"/>
    <n v="20"/>
    <n v="37.599997999999999"/>
    <n v="38.470001000000003"/>
    <n v="37.369999"/>
    <n v="37.580002"/>
    <n v="37.580002"/>
    <n v="19911400"/>
    <n v="2.0009999999999999"/>
    <n v="3.3002750393087497E-2"/>
    <n v="5.5531919085261297E-2"/>
    <n v="0.19109880371597099"/>
    <n v="0.119165580133394"/>
    <n v="2.5536741340326699E-2"/>
    <n v="1.39415654738685E-2"/>
    <n v="1.21605300084147E-2"/>
    <n v="1.34607470276355E-2"/>
    <n v="1.8037733286156401E-2"/>
    <n v="38.630001"/>
    <n v="29.059998999999902"/>
    <n v="-0.11460822459122599"/>
    <n v="9.4276054361659405E-3"/>
    <n v="2.6610896091846898E-3"/>
    <n v="5.51960657209754E-2"/>
    <n v="-0.321429609099186"/>
    <s v="Jaguar Group of Funds"/>
    <x v="1"/>
    <s v="Materials"/>
    <s v="Gold"/>
    <s v="Denver, Colorado"/>
    <d v="1969-06-30T00:00:00"/>
    <n v="1164727"/>
    <n v="1921"/>
    <s v="Denver"/>
    <s v="Colorado"/>
    <s v="United States"/>
  </r>
  <r>
    <d v="2019-04-03T00:00:00"/>
    <x v="2"/>
    <s v="sell"/>
    <n v="100"/>
    <n v="1"/>
    <n v="38.25"/>
    <n v="38.639998999999897"/>
    <n v="38.229999999999997"/>
    <n v="38.389998999999897"/>
    <n v="37.982964000000003"/>
    <n v="8815300"/>
    <n v="2.5169999999999999"/>
    <n v="1.52233521093774E-2"/>
    <n v="4.7475602016387897E-2"/>
    <n v="-1.22791042934973E-2"/>
    <n v="0.14195648534091601"/>
    <n v="7.8351257230083002E-2"/>
    <n v="7.81134144589912E-3"/>
    <n v="1.32829387493043E-2"/>
    <n v="1.6006969681146E-2"/>
    <n v="1.9092877990593001E-2"/>
    <n v="45"/>
    <n v="30.559998999999902"/>
    <n v="-0.127973716225985"/>
    <n v="2.1460723821998401E-3"/>
    <n v="0.89160114183741901"/>
    <n v="0.32873499015350499"/>
    <n v="0.38912970978426697"/>
    <s v="CapitalAlley Funds"/>
    <x v="2"/>
    <s v="Consumer Discretionary"/>
    <s v="Automobile Manufacturers"/>
    <s v="Detroit, Michigan"/>
    <d v="2013-06-06T00:00:00"/>
    <n v="1467858"/>
    <m/>
    <s v="Detroit"/>
    <s v="Michigan"/>
    <s v="United States"/>
  </r>
  <r>
    <d v="2019-04-09T00:00:00"/>
    <x v="2"/>
    <s v="buy"/>
    <n v="100"/>
    <n v="1"/>
    <n v="38.849997999999999"/>
    <n v="39.080002"/>
    <n v="38.700001"/>
    <n v="38.860000999999997"/>
    <n v="38.447983000000001"/>
    <n v="6528900"/>
    <n v="2.4990000000000001"/>
    <n v="-5.1334949499598397E-3"/>
    <n v="2.7391845534410701E-2"/>
    <n v="2.26424570939774E-2"/>
    <n v="0.11993606927391801"/>
    <n v="6.6712059175085797E-2"/>
    <n v="7.7435023213795699E-3"/>
    <n v="1.30140741595166E-2"/>
    <n v="1.4012802404253099E-2"/>
    <n v="1.9012504454989001E-2"/>
    <n v="45"/>
    <n v="30.559998999999902"/>
    <n v="-0.127973716225985"/>
    <n v="-6.0859766572597396E-3"/>
    <n v="0.89595952998684003"/>
    <n v="0.25928837473788602"/>
    <n v="0.27187593222363199"/>
    <s v="CapitalAlley Funds"/>
    <x v="2"/>
    <s v="Consumer Discretionary"/>
    <s v="Automobile Manufacturers"/>
    <s v="Detroit, Michigan"/>
    <d v="2013-06-06T00:00:00"/>
    <n v="1467858"/>
    <m/>
    <s v="Detroit"/>
    <s v="Michigan"/>
    <s v="United States"/>
  </r>
  <r>
    <d v="2019-05-02T00:00:00"/>
    <x v="2"/>
    <s v="buy"/>
    <n v="200"/>
    <n v="2"/>
    <n v="38.459998999999897"/>
    <n v="38.840000000000003"/>
    <n v="38.200001"/>
    <n v="38.25"/>
    <n v="37.844448"/>
    <n v="11291900"/>
    <n v="2.552"/>
    <n v="-1.2987178138143599E-2"/>
    <n v="-2.2234687761287598E-2"/>
    <n v="1.28932539705972E-2"/>
    <n v="-1.0055511500220399E-2"/>
    <n v="8.8874732453137095E-2"/>
    <n v="1.6546831919047499E-2"/>
    <n v="1.12097851823781E-2"/>
    <n v="1.15812291035301E-2"/>
    <n v="1.8912569323857799E-2"/>
    <n v="45"/>
    <n v="30.559998999999902"/>
    <n v="-0.127973716225985"/>
    <n v="-2.1262443276895502E-3"/>
    <n v="0.897696624531516"/>
    <n v="0.40460091847966501"/>
    <n v="0.37604361647503898"/>
    <s v="InvestBurg"/>
    <x v="2"/>
    <s v="Consumer Discretionary"/>
    <s v="Automobile Manufacturers"/>
    <s v="Detroit, Michigan"/>
    <d v="2013-06-06T00:00:00"/>
    <n v="1467858"/>
    <m/>
    <s v="Detroit"/>
    <s v="Michigan"/>
    <s v="United States"/>
  </r>
  <r>
    <d v="2019-05-16T00:00:00"/>
    <x v="2"/>
    <s v="sell"/>
    <n v="400"/>
    <n v="2"/>
    <n v="37.299999"/>
    <n v="37.619999"/>
    <n v="37.130001"/>
    <n v="37.380001"/>
    <n v="36.983672999999897"/>
    <n v="5734600"/>
    <n v="2.4049999999999998"/>
    <n v="2.6758629253004402E-4"/>
    <n v="-5.33620620408079E-3"/>
    <n v="-5.6935422723029497E-2"/>
    <n v="-2.9725978547761898E-2"/>
    <n v="5.1690058802317397E-2"/>
    <n v="1.99216484087213E-2"/>
    <n v="1.46621463434242E-2"/>
    <n v="1.23071092713941E-2"/>
    <n v="1.90693273132043E-2"/>
    <n v="45"/>
    <n v="30.559998999999902"/>
    <n v="-0.127973716225985"/>
    <n v="8.8559569696340101E-3"/>
    <n v="0.90481298034226698"/>
    <n v="0.178013509479476"/>
    <n v="0.182334843595789"/>
    <s v="InvestBurg"/>
    <x v="2"/>
    <s v="Consumer Discretionary"/>
    <s v="Automobile Manufacturers"/>
    <s v="Detroit, Michigan"/>
    <d v="2013-06-06T00:00:00"/>
    <n v="1467858"/>
    <m/>
    <s v="Detroit"/>
    <s v="Michigan"/>
    <s v="United States"/>
  </r>
  <r>
    <d v="2019-05-29T00:00:00"/>
    <x v="2"/>
    <s v="sell"/>
    <n v="100"/>
    <n v="2"/>
    <n v="34.669998"/>
    <n v="34.849997999999999"/>
    <n v="34.32"/>
    <n v="34.790000999999997"/>
    <n v="34.421135"/>
    <n v="12911200"/>
    <n v="2.2360000000000002"/>
    <n v="-1.7230365866796799E-3"/>
    <n v="-6.5095255090363097E-2"/>
    <n v="-0.13151731339441"/>
    <n v="-0.129674115256146"/>
    <n v="-5.6270742112767801E-2"/>
    <n v="1.76588034820825E-2"/>
    <n v="1.5481125478686301E-2"/>
    <n v="1.3268833939041699E-2"/>
    <n v="1.9144399015062201E-2"/>
    <n v="45"/>
    <n v="30.559998999999902"/>
    <n v="-0.13348184219967499"/>
    <n v="-6.9359101493404697E-3"/>
    <n v="0.90630284439705699"/>
    <n v="-0.520017911633742"/>
    <n v="-0.444979797024457"/>
    <s v="InvestBurg"/>
    <x v="2"/>
    <s v="Consumer Discretionary"/>
    <s v="Automobile Manufacturers"/>
    <s v="Detroit, Michigan"/>
    <d v="2013-06-06T00:00:00"/>
    <n v="1467858"/>
    <m/>
    <s v="Detroit"/>
    <s v="Michigan"/>
    <s v="United States"/>
  </r>
  <r>
    <d v="2019-05-30T00:00:00"/>
    <x v="2"/>
    <s v="sell"/>
    <n v="100"/>
    <n v="2"/>
    <n v="34.759997999999896"/>
    <n v="35.090000000000003"/>
    <n v="34.479999999999997"/>
    <n v="34.82"/>
    <n v="34.450817000000001"/>
    <n v="8550000"/>
    <n v="2.2269999999999999"/>
    <n v="8.6194745395624104E-4"/>
    <n v="-2.0748219288213601E-2"/>
    <n v="-0.13893737646252599"/>
    <n v="-0.115726848336395"/>
    <n v="-3.1094792701799798E-2"/>
    <n v="5.4429801756017701E-3"/>
    <n v="1.52345216637304E-2"/>
    <n v="1.31980488910919E-2"/>
    <n v="1.90837754564048E-2"/>
    <n v="45"/>
    <n v="30.559998999999902"/>
    <n v="-0.13348184219967499"/>
    <n v="2.0962723552933101E-3"/>
    <n v="0.89937215106865198"/>
    <n v="-0.35392002900373698"/>
    <n v="-0.446468249070405"/>
    <s v="InvestBurg"/>
    <x v="2"/>
    <s v="Consumer Discretionary"/>
    <s v="Automobile Manufacturers"/>
    <s v="Detroit, Michigan"/>
    <d v="2013-06-06T00:00:00"/>
    <n v="1467858"/>
    <m/>
    <s v="Detroit"/>
    <s v="Michigan"/>
    <s v="United States"/>
  </r>
  <r>
    <d v="2019-06-20T00:00:00"/>
    <x v="2"/>
    <s v="sell"/>
    <n v="100"/>
    <n v="2"/>
    <n v="37.150002000000001"/>
    <n v="37.310001"/>
    <n v="36.490001999999997"/>
    <n v="36.959998999999897"/>
    <n v="36.959998999999897"/>
    <n v="8639700"/>
    <n v="2.0009999999999999"/>
    <n v="4.8820277297207402E-3"/>
    <n v="2.5761879969395701E-2"/>
    <n v="1.03886514805767E-2"/>
    <n v="1.6256733030457901E-4"/>
    <n v="-9.2184064250216302E-2"/>
    <n v="1.0148258806390399E-2"/>
    <n v="2.0434970404093401E-2"/>
    <n v="1.5731568169104801E-2"/>
    <n v="1.7866654492713199E-2"/>
    <n v="42.830002"/>
    <n v="30.559998999999902"/>
    <n v="-0.13735233922523599"/>
    <n v="9.4276054361659405E-3"/>
    <n v="0.98535281550966403"/>
    <n v="-0.83045432614149495"/>
    <n v="-1.14932578116689"/>
    <s v="InvestBurg"/>
    <x v="2"/>
    <s v="Consumer Discretionary"/>
    <s v="Automobile Manufacturers"/>
    <s v="Detroit, Michigan"/>
    <d v="2013-06-06T00:00:00"/>
    <n v="1467858"/>
    <m/>
    <s v="Detroit"/>
    <s v="Michigan"/>
    <s v="United States"/>
  </r>
  <r>
    <d v="2019-04-08T00:00:00"/>
    <x v="2"/>
    <s v="sell"/>
    <n v="200"/>
    <n v="3"/>
    <n v="38.770000000000003"/>
    <n v="39.090000000000003"/>
    <n v="38.759997999999896"/>
    <n v="39.060001"/>
    <n v="38.645862999999999"/>
    <n v="5992400"/>
    <n v="2.5190000000000001"/>
    <n v="3.07706333700121E-3"/>
    <n v="3.3848700914719899E-2"/>
    <n v="2.6460704709097699E-2"/>
    <n v="0.138081148474786"/>
    <n v="7.5818657197759001E-2"/>
    <n v="5.8344141707965501E-3"/>
    <n v="1.29532925999267E-2"/>
    <n v="1.4052247157802501E-2"/>
    <n v="1.9010857543741301E-2"/>
    <n v="45"/>
    <n v="30.559998999999902"/>
    <n v="-0.127973716225985"/>
    <n v="1.0469119934194001E-3"/>
    <n v="0.89620810814068697"/>
    <n v="0.314225725508543"/>
    <n v="0.30751190704619302"/>
    <s v="FinanCorp"/>
    <x v="2"/>
    <s v="Consumer Discretionary"/>
    <s v="Automobile Manufacturers"/>
    <s v="Detroit, Michigan"/>
    <d v="2013-06-06T00:00:00"/>
    <n v="1467858"/>
    <m/>
    <s v="Detroit"/>
    <s v="Michigan"/>
    <s v="United States"/>
  </r>
  <r>
    <d v="2019-04-24T00:00:00"/>
    <x v="2"/>
    <s v="buy"/>
    <n v="400"/>
    <n v="3"/>
    <n v="39.509997999999896"/>
    <n v="39.889998999999897"/>
    <n v="39.369999"/>
    <n v="39.720001000000003"/>
    <n v="39.298862"/>
    <n v="5564700"/>
    <n v="2.5219999999999998"/>
    <n v="-2.7656669687684799E-3"/>
    <n v="1.51172016592591E-3"/>
    <n v="8.6187787678332003E-2"/>
    <n v="6.2866239823956893E-2"/>
    <n v="9.2309254006163299E-2"/>
    <n v="1.23159935526746E-2"/>
    <n v="8.3636984802706107E-3"/>
    <n v="1.09434008899631E-2"/>
    <n v="1.8866719109824698E-2"/>
    <n v="45"/>
    <n v="30.559998999999902"/>
    <n v="-0.127973716225985"/>
    <n v="-2.1941687255359501E-3"/>
    <n v="0.88627261911710398"/>
    <n v="0.42590495995593203"/>
    <n v="0.35415444732662898"/>
    <s v="FinanCorp"/>
    <x v="2"/>
    <s v="Consumer Discretionary"/>
    <s v="Automobile Manufacturers"/>
    <s v="Detroit, Michigan"/>
    <d v="2013-06-06T00:00:00"/>
    <n v="1467858"/>
    <m/>
    <s v="Detroit"/>
    <s v="Michigan"/>
    <s v="United States"/>
  </r>
  <r>
    <d v="2019-05-21T00:00:00"/>
    <x v="2"/>
    <s v="sell"/>
    <n v="100"/>
    <n v="3"/>
    <n v="37"/>
    <n v="37.240001999999997"/>
    <n v="36.729999999999997"/>
    <n v="37.130001"/>
    <n v="36.736323999999897"/>
    <n v="8387600"/>
    <n v="2.4260000000000002"/>
    <n v="4.31845210798991E-3"/>
    <n v="2.4268648929038198E-3"/>
    <n v="-8.1926134723979693E-2"/>
    <n v="-6.3328046102300001E-2"/>
    <n v="2.2229824000958201E-2"/>
    <n v="7.0936637791848998E-3"/>
    <n v="1.43876105373786E-2"/>
    <n v="1.2182488522107E-2"/>
    <n v="1.8970556591133302E-2"/>
    <n v="45"/>
    <n v="30.559998999999902"/>
    <n v="-0.127973716225985"/>
    <n v="8.4599491109458805E-3"/>
    <n v="0.89806661048069103"/>
    <n v="-1.3203525412222099E-2"/>
    <n v="3.89712660243553E-2"/>
    <s v="FinanCorp"/>
    <x v="2"/>
    <s v="Consumer Discretionary"/>
    <s v="Automobile Manufacturers"/>
    <s v="Detroit, Michigan"/>
    <d v="2013-06-06T00:00:00"/>
    <n v="1467858"/>
    <m/>
    <s v="Detroit"/>
    <s v="Michigan"/>
    <s v="United States"/>
  </r>
  <r>
    <d v="2019-05-30T00:00:00"/>
    <x v="2"/>
    <s v="sell"/>
    <n v="200"/>
    <n v="3"/>
    <n v="34.759997999999896"/>
    <n v="35.090000000000003"/>
    <n v="34.479999999999997"/>
    <n v="34.82"/>
    <n v="34.450817000000001"/>
    <n v="8550000"/>
    <n v="2.2269999999999999"/>
    <n v="8.6194745395624104E-4"/>
    <n v="-2.0748219288213601E-2"/>
    <n v="-0.13893737646252599"/>
    <n v="-0.115726848336395"/>
    <n v="-3.1094792701799798E-2"/>
    <n v="5.4429801756017701E-3"/>
    <n v="1.52345216637304E-2"/>
    <n v="1.31980488910919E-2"/>
    <n v="1.90837754564048E-2"/>
    <n v="45"/>
    <n v="30.559998999999902"/>
    <n v="-0.13348184219967499"/>
    <n v="2.0962723552933101E-3"/>
    <n v="0.89937215106865198"/>
    <n v="-0.35392002900373698"/>
    <n v="-0.446468249070405"/>
    <s v="FinanCorp"/>
    <x v="2"/>
    <s v="Consumer Discretionary"/>
    <s v="Automobile Manufacturers"/>
    <s v="Detroit, Michigan"/>
    <d v="2013-06-06T00:00:00"/>
    <n v="1467858"/>
    <m/>
    <s v="Detroit"/>
    <s v="Michigan"/>
    <s v="United States"/>
  </r>
  <r>
    <d v="2019-06-13T00:00:00"/>
    <x v="2"/>
    <s v="sell"/>
    <n v="300"/>
    <n v="3"/>
    <n v="35.630001"/>
    <n v="36.049999"/>
    <n v="35.409999999999997"/>
    <n v="36.020000000000003"/>
    <n v="36.020000000000003"/>
    <n v="3917300"/>
    <n v="2.0910000000000002"/>
    <n v="9.7643964465377597E-3"/>
    <n v="2.3312416831480699E-2"/>
    <n v="-4.2211450482115996E-3"/>
    <n v="-4.3641717749110798E-2"/>
    <n v="-0.16237717597537199"/>
    <n v="1.13525560139713E-2"/>
    <n v="2.02163383312438E-2"/>
    <n v="1.6095058483513499E-2"/>
    <n v="1.8024301751212699E-2"/>
    <n v="45"/>
    <n v="30.559998999999902"/>
    <n v="-0.13735233922523599"/>
    <n v="4.0890106107655602E-3"/>
    <n v="0.98449447693159997"/>
    <n v="-1.29728117480048"/>
    <n v="-1.3038787446868401"/>
    <s v="FinanCorp"/>
    <x v="2"/>
    <s v="Consumer Discretionary"/>
    <s v="Automobile Manufacturers"/>
    <s v="Detroit, Michigan"/>
    <d v="2013-06-06T00:00:00"/>
    <n v="1467858"/>
    <m/>
    <s v="Detroit"/>
    <s v="Michigan"/>
    <s v="United States"/>
  </r>
  <r>
    <d v="2019-06-26T00:00:00"/>
    <x v="2"/>
    <s v="buy"/>
    <n v="100"/>
    <n v="3"/>
    <n v="37.82"/>
    <n v="38.5"/>
    <n v="37.709998999999897"/>
    <n v="38.130001"/>
    <n v="38.130001"/>
    <n v="11911400"/>
    <n v="2.0489999999999999"/>
    <n v="1.1871950387378399E-2"/>
    <n v="3.6047208108055603E-2"/>
    <n v="9.2889887954716893E-2"/>
    <n v="5.1339258698585299E-2"/>
    <n v="-2.1192285161107102E-2"/>
    <n v="8.3586941525730304E-3"/>
    <n v="1.8056308995994599E-2"/>
    <n v="1.5593994041892399E-2"/>
    <n v="1.78487420536045E-2"/>
    <n v="41.5"/>
    <n v="30.559998999999902"/>
    <n v="-0.13735233922523599"/>
    <n v="-1.2346958449604901E-3"/>
    <n v="0.96775487847362895"/>
    <n v="-0.31861426584533997"/>
    <n v="-0.62104649319057703"/>
    <s v="FinanCorp"/>
    <x v="2"/>
    <s v="Consumer Discretionary"/>
    <s v="Automobile Manufacturers"/>
    <s v="Detroit, Michigan"/>
    <d v="2013-06-06T00:00:00"/>
    <n v="1467858"/>
    <m/>
    <s v="Detroit"/>
    <s v="Michigan"/>
    <s v="United States"/>
  </r>
  <r>
    <d v="2019-04-01T00:00:00"/>
    <x v="2"/>
    <s v="sell"/>
    <n v="500"/>
    <n v="4"/>
    <n v="37.400002000000001"/>
    <n v="37.82"/>
    <n v="37.330002"/>
    <n v="37.759997999999896"/>
    <n v="37.359642000000001"/>
    <n v="7145600"/>
    <n v="2.4969999999999999"/>
    <n v="1.7633420233843199E-2"/>
    <n v="2.7112080643101898E-2"/>
    <n v="-3.4668530170991002E-2"/>
    <n v="0.11712085566493299"/>
    <n v="7.8180412647277903E-2"/>
    <n v="9.6830882185772495E-3"/>
    <n v="1.2865635900051299E-2"/>
    <n v="1.6054960085229001E-2"/>
    <n v="1.9205170112240301E-2"/>
    <n v="45"/>
    <n v="30.559998999999902"/>
    <n v="-0.127973716225985"/>
    <n v="1.1502195497633099E-2"/>
    <n v="0.89749814791786298"/>
    <n v="0.328995678370955"/>
    <n v="0.35482180112475897"/>
    <s v="CapitalOwl"/>
    <x v="2"/>
    <s v="Consumer Discretionary"/>
    <s v="Automobile Manufacturers"/>
    <s v="Detroit, Michigan"/>
    <d v="2013-06-06T00:00:00"/>
    <n v="1467858"/>
    <m/>
    <s v="Detroit"/>
    <s v="Michigan"/>
    <s v="United States"/>
  </r>
  <r>
    <d v="2019-04-02T00:00:00"/>
    <x v="2"/>
    <s v="buy"/>
    <n v="300"/>
    <n v="4"/>
    <n v="37.830002"/>
    <n v="38.009997999999896"/>
    <n v="37.610000999999997"/>
    <n v="37.810001"/>
    <n v="37.409115"/>
    <n v="5667100"/>
    <n v="2.4809999999999999"/>
    <n v="1.32336043034929E-3"/>
    <n v="2.5175445714092599E-2"/>
    <n v="-3.4610839266502998E-2"/>
    <n v="0.13239717516726801"/>
    <n v="9.5592926274149601E-2"/>
    <n v="9.8288462300966401E-3"/>
    <n v="1.28662485099132E-2"/>
    <n v="1.5927148083182699E-2"/>
    <n v="1.9177235995468202E-2"/>
    <n v="45"/>
    <n v="30.559998999999902"/>
    <n v="-0.127973716225985"/>
    <n v="1.7455614805152698E-5"/>
    <n v="0.901520913620663"/>
    <n v="0.43746824885069102"/>
    <n v="0.36446433584291399"/>
    <s v="CapitalOwl"/>
    <x v="2"/>
    <s v="Consumer Discretionary"/>
    <s v="Automobile Manufacturers"/>
    <s v="Detroit, Michigan"/>
    <d v="2013-06-06T00:00:00"/>
    <n v="1467858"/>
    <m/>
    <s v="Detroit"/>
    <s v="Michigan"/>
    <s v="United States"/>
  </r>
  <r>
    <d v="2019-04-10T00:00:00"/>
    <x v="2"/>
    <s v="sell"/>
    <n v="300"/>
    <n v="4"/>
    <n v="38.889998999999897"/>
    <n v="39.419998"/>
    <n v="38.779998999999997"/>
    <n v="39.25"/>
    <n v="38.833846999999999"/>
    <n v="5471100"/>
    <n v="2.4769999999999999"/>
    <n v="9.9859748795978597E-3"/>
    <n v="2.2154468304631199E-2"/>
    <n v="1.61811843240817E-2"/>
    <n v="0.119348997948789"/>
    <n v="4.4445674882139997E-2"/>
    <n v="6.31892207656374E-3"/>
    <n v="1.2719124462286201E-2"/>
    <n v="1.40071383437116E-2"/>
    <n v="1.8914741980329899E-2"/>
    <n v="45"/>
    <n v="30.559998999999902"/>
    <n v="-0.127973716225985"/>
    <n v="3.47183783585567E-3"/>
    <n v="0.88440874077749898"/>
    <n v="0.12260541149429199"/>
    <n v="0.23065001649179001"/>
    <s v="CapitalOwl"/>
    <x v="2"/>
    <s v="Consumer Discretionary"/>
    <s v="Automobile Manufacturers"/>
    <s v="Detroit, Michigan"/>
    <d v="2013-06-06T00:00:00"/>
    <n v="1467858"/>
    <m/>
    <s v="Detroit"/>
    <s v="Michigan"/>
    <s v="United States"/>
  </r>
  <r>
    <d v="2019-05-01T00:00:00"/>
    <x v="2"/>
    <s v="buy"/>
    <n v="200"/>
    <n v="4"/>
    <n v="39"/>
    <n v="39.200001"/>
    <n v="38.659999999999997"/>
    <n v="38.75"/>
    <n v="38.339146"/>
    <n v="8843300"/>
    <n v="2.5110000000000001"/>
    <n v="-5.1481082934007301E-3"/>
    <n v="-2.4724098730600899E-2"/>
    <n v="4.3513852342584203E-2"/>
    <n v="1.1394327495087399E-3"/>
    <n v="9.31137237279685E-2"/>
    <n v="1.6901691165370901E-2"/>
    <n v="1.1344404333532E-2"/>
    <n v="1.14665512571766E-2"/>
    <n v="1.8902539676722702E-2"/>
    <n v="45"/>
    <n v="30.559998999999902"/>
    <n v="-0.127973716225985"/>
    <n v="-7.5304459681844096E-3"/>
    <n v="0.89536043833221002"/>
    <n v="0.43414750987925299"/>
    <n v="0.35253462603743102"/>
    <s v="CapitalOwl"/>
    <x v="2"/>
    <s v="Consumer Discretionary"/>
    <s v="Automobile Manufacturers"/>
    <s v="Detroit, Michigan"/>
    <d v="2013-06-06T00:00:00"/>
    <n v="1467858"/>
    <m/>
    <s v="Detroit"/>
    <s v="Michigan"/>
    <s v="United States"/>
  </r>
  <r>
    <d v="2019-04-22T00:00:00"/>
    <x v="2"/>
    <s v="buy"/>
    <n v="600"/>
    <n v="5"/>
    <n v="40"/>
    <n v="40.099997999999999"/>
    <n v="39.490001999999997"/>
    <n v="39.5"/>
    <n v="39.081195999999998"/>
    <n v="7203800"/>
    <n v="2.59"/>
    <n v="-2.0050724472848499E-2"/>
    <n v="-5.3023109517144201E-3"/>
    <n v="6.5382829802066E-2"/>
    <n v="3.2664587995212303E-2"/>
    <n v="8.4634644954853303E-2"/>
    <n v="1.16440524652864E-2"/>
    <n v="1.03106477141058E-2"/>
    <n v="1.1142699720669599E-2"/>
    <n v="1.8861550872235101E-2"/>
    <n v="45"/>
    <n v="30.559998999999902"/>
    <n v="-0.127973716225985"/>
    <n v="1.0115060212163699E-3"/>
    <n v="0.88466410171521703"/>
    <n v="0.37205409443071602"/>
    <n v="0.25637900319194101"/>
    <s v="Alpha Capital"/>
    <x v="2"/>
    <s v="Consumer Discretionary"/>
    <s v="Automobile Manufacturers"/>
    <s v="Detroit, Michigan"/>
    <d v="2013-06-06T00:00:00"/>
    <n v="1467858"/>
    <m/>
    <s v="Detroit"/>
    <s v="Michigan"/>
    <s v="United States"/>
  </r>
  <r>
    <d v="2019-05-03T00:00:00"/>
    <x v="2"/>
    <s v="buy"/>
    <n v="600"/>
    <n v="5"/>
    <n v="38.540000999999997"/>
    <n v="38.900002000000001"/>
    <n v="38.169998"/>
    <n v="38.799999"/>
    <n v="38.388615000000001"/>
    <n v="7201000"/>
    <n v="2.5310000000000001"/>
    <n v="1.4276646414285801E-2"/>
    <n v="-2.2427147390167001E-2"/>
    <n v="2.5846539954533801E-2"/>
    <n v="1.03909264708568E-2"/>
    <n v="0.109210302902344"/>
    <n v="1.6491960687978799E-2"/>
    <n v="1.1584280960553601E-2"/>
    <n v="1.1696007890197299E-2"/>
    <n v="1.89284806330439E-2"/>
    <n v="45"/>
    <n v="30.559998999999902"/>
    <n v="-0.127973716225985"/>
    <n v="9.5921274614703799E-3"/>
    <n v="0.90017212175408101"/>
    <n v="0.53606085257094704"/>
    <n v="0.41298802333748402"/>
    <s v="Alpha Capital"/>
    <x v="2"/>
    <s v="Consumer Discretionary"/>
    <s v="Automobile Manufacturers"/>
    <s v="Detroit, Michigan"/>
    <d v="2013-06-06T00:00:00"/>
    <n v="1467858"/>
    <m/>
    <s v="Detroit"/>
    <s v="Michigan"/>
    <s v="United States"/>
  </r>
  <r>
    <d v="2019-05-06T00:00:00"/>
    <x v="2"/>
    <s v="buy"/>
    <n v="400"/>
    <n v="5"/>
    <n v="37.5"/>
    <n v="38.169998"/>
    <n v="37.25"/>
    <n v="38.090000000000003"/>
    <n v="37.686146000000001"/>
    <n v="7506200"/>
    <n v="2.5"/>
    <n v="-1.8468384447995801E-2"/>
    <n v="-4.9177542360235103E-2"/>
    <n v="-7.8451966028394299E-3"/>
    <n v="-1.19380428536351E-2"/>
    <n v="9.2124021970405603E-2"/>
    <n v="1.56312015585824E-2"/>
    <n v="1.18623166272083E-2"/>
    <n v="1.1918417573453501E-2"/>
    <n v="1.8965575248716799E-2"/>
    <n v="45"/>
    <n v="30.559998999999902"/>
    <n v="-0.127973716225985"/>
    <n v="-4.4810132310555703E-3"/>
    <n v="0.903450336172548"/>
    <n v="0.42910603140778297"/>
    <n v="0.422959162846203"/>
    <s v="Alpha Capital"/>
    <x v="2"/>
    <s v="Consumer Discretionary"/>
    <s v="Automobile Manufacturers"/>
    <s v="Detroit, Michigan"/>
    <d v="2013-06-06T00:00:00"/>
    <n v="1467858"/>
    <m/>
    <s v="Detroit"/>
    <s v="Michigan"/>
    <s v="United States"/>
  </r>
  <r>
    <d v="2019-05-30T00:00:00"/>
    <x v="2"/>
    <s v="sell"/>
    <n v="400"/>
    <n v="5"/>
    <n v="34.759997999999896"/>
    <n v="35.090000000000003"/>
    <n v="34.479999999999997"/>
    <n v="34.82"/>
    <n v="34.450817000000001"/>
    <n v="8550000"/>
    <n v="2.2269999999999999"/>
    <n v="8.6194745395624104E-4"/>
    <n v="-2.0748219288213601E-2"/>
    <n v="-0.13893737646252599"/>
    <n v="-0.115726848336395"/>
    <n v="-3.1094792701799798E-2"/>
    <n v="5.4429801756017701E-3"/>
    <n v="1.52345216637304E-2"/>
    <n v="1.31980488910919E-2"/>
    <n v="1.90837754564048E-2"/>
    <n v="45"/>
    <n v="30.559998999999902"/>
    <n v="-0.13348184219967499"/>
    <n v="2.0962723552933101E-3"/>
    <n v="0.89937215106865198"/>
    <n v="-0.35392002900373698"/>
    <n v="-0.446468249070405"/>
    <s v="Alpha Capital"/>
    <x v="2"/>
    <s v="Consumer Discretionary"/>
    <s v="Automobile Manufacturers"/>
    <s v="Detroit, Michigan"/>
    <d v="2013-06-06T00:00:00"/>
    <n v="1467858"/>
    <m/>
    <s v="Detroit"/>
    <s v="Michigan"/>
    <s v="United States"/>
  </r>
  <r>
    <d v="2019-06-17T00:00:00"/>
    <x v="2"/>
    <s v="buy"/>
    <n v="300"/>
    <n v="5"/>
    <n v="35.560001"/>
    <n v="36.18"/>
    <n v="35.360000999999997"/>
    <n v="36.139998999999897"/>
    <n v="36.139998999999897"/>
    <n v="5454900"/>
    <n v="2.0859999999999999"/>
    <n v="1.33706450589161E-2"/>
    <n v="3.6036353732558498E-3"/>
    <n v="-2.2808701199136999E-2"/>
    <n v="-3.9000206525005902E-2"/>
    <n v="-0.145147935316361"/>
    <n v="1.2426283158548899E-2"/>
    <n v="2.0225784781833001E-2"/>
    <n v="1.6234277193579599E-2"/>
    <n v="1.8009235002527098E-2"/>
    <n v="45"/>
    <n v="30.559998999999902"/>
    <n v="-0.13735233922523599"/>
    <n v="9.3131563797728401E-4"/>
    <n v="0.98957119421877704"/>
    <n v="-1.1947827548054699"/>
    <n v="-1.32707169453005"/>
    <s v="Alpha Capital"/>
    <x v="2"/>
    <s v="Consumer Discretionary"/>
    <s v="Automobile Manufacturers"/>
    <s v="Detroit, Michigan"/>
    <d v="2013-06-06T00:00:00"/>
    <n v="1467858"/>
    <m/>
    <s v="Detroit"/>
    <s v="Michigan"/>
    <s v="United States"/>
  </r>
  <r>
    <d v="2019-05-10T00:00:00"/>
    <x v="2"/>
    <s v="sell"/>
    <n v="900"/>
    <n v="6"/>
    <n v="37.5"/>
    <n v="37.979999999999997"/>
    <n v="37.040000999999997"/>
    <n v="37.889998999999897"/>
    <n v="37.488265999999903"/>
    <n v="6440600"/>
    <n v="2.4550000000000001"/>
    <n v="8.2152261545342595E-3"/>
    <n v="-2.3732953914306999E-2"/>
    <n v="-2.52782594941839E-2"/>
    <n v="-1.1277003523662401E-2"/>
    <n v="8.3545549612542902E-2"/>
    <n v="1.39084962046385E-2"/>
    <n v="1.2565927490803999E-2"/>
    <n v="1.1355759658797E-2"/>
    <n v="1.8987577733810799E-2"/>
    <n v="45"/>
    <n v="30.559998999999902"/>
    <n v="-0.127973716225985"/>
    <n v="3.7133938472042301E-3"/>
    <n v="0.89072279759010498"/>
    <n v="0.37811041483526098"/>
    <n v="0.389492726918232"/>
    <s v="DecaFund"/>
    <x v="2"/>
    <s v="Consumer Discretionary"/>
    <s v="Automobile Manufacturers"/>
    <s v="Detroit, Michigan"/>
    <d v="2013-06-06T00:00:00"/>
    <n v="1467858"/>
    <m/>
    <s v="Detroit"/>
    <s v="Michigan"/>
    <s v="United States"/>
  </r>
  <r>
    <d v="2019-05-29T00:00:00"/>
    <x v="2"/>
    <s v="buy"/>
    <n v="600"/>
    <n v="6"/>
    <n v="34.669998"/>
    <n v="34.849997999999999"/>
    <n v="34.32"/>
    <n v="34.790000999999997"/>
    <n v="34.421135"/>
    <n v="12911200"/>
    <n v="2.2360000000000002"/>
    <n v="-1.7230365866796799E-3"/>
    <n v="-6.5095255090363097E-2"/>
    <n v="-0.13151731339441"/>
    <n v="-0.129674115256146"/>
    <n v="-5.6270742112767801E-2"/>
    <n v="1.76588034820825E-2"/>
    <n v="1.5481125478686301E-2"/>
    <n v="1.3268833939041699E-2"/>
    <n v="1.9144399015062201E-2"/>
    <n v="45"/>
    <n v="30.559998999999902"/>
    <n v="-0.13348184219967499"/>
    <n v="-6.9359101493404697E-3"/>
    <n v="0.90630284439705699"/>
    <n v="-0.520017911633742"/>
    <n v="-0.444979797024457"/>
    <s v="DecaFund"/>
    <x v="2"/>
    <s v="Consumer Discretionary"/>
    <s v="Automobile Manufacturers"/>
    <s v="Detroit, Michigan"/>
    <d v="2013-06-06T00:00:00"/>
    <n v="1467858"/>
    <m/>
    <s v="Detroit"/>
    <s v="Michigan"/>
    <s v="United States"/>
  </r>
  <r>
    <d v="2019-06-06T00:00:00"/>
    <x v="2"/>
    <s v="buy"/>
    <n v="300"/>
    <n v="6"/>
    <n v="35.090000000000003"/>
    <n v="35.439999"/>
    <n v="34.459998999999897"/>
    <n v="35.189999"/>
    <n v="35.189999"/>
    <n v="9749200"/>
    <n v="2.1240000000000001"/>
    <n v="-7.6434623320977002E-3"/>
    <n v="2.12292102081173E-2"/>
    <n v="-6.8530623894174303E-2"/>
    <n v="-6.72171041629092E-2"/>
    <n v="-0.159419497711143"/>
    <n v="3.6745798782756703E-2"/>
    <n v="2.1345225561678401E-2"/>
    <n v="1.6110062998421101E-2"/>
    <n v="1.8031955041599101E-2"/>
    <n v="45"/>
    <n v="30.559998999999902"/>
    <n v="-0.13735233922523599"/>
    <n v="6.1168407152111899E-3"/>
    <n v="0.98172841818822898"/>
    <n v="-1.2290016855169701"/>
    <n v="-1.1553756395950301"/>
    <s v="DecaFund"/>
    <x v="2"/>
    <s v="Consumer Discretionary"/>
    <s v="Automobile Manufacturers"/>
    <s v="Detroit, Michigan"/>
    <d v="2013-06-06T00:00:00"/>
    <n v="1467858"/>
    <m/>
    <s v="Detroit"/>
    <s v="Michigan"/>
    <s v="United States"/>
  </r>
  <r>
    <d v="2019-06-07T00:00:00"/>
    <x v="2"/>
    <s v="sell"/>
    <n v="100"/>
    <n v="6"/>
    <n v="35.310001"/>
    <n v="35.549999"/>
    <n v="35.150002000000001"/>
    <n v="35.490001999999997"/>
    <n v="35.490001999999997"/>
    <n v="6561000"/>
    <n v="2.0840000000000001"/>
    <n v="8.4891000959766705E-3"/>
    <n v="7.3152423947428893E-2"/>
    <n v="-7.1526853552006595E-2"/>
    <n v="-5.7412756732092902E-2"/>
    <n v="-0.162838052969804"/>
    <n v="2.5526642711704101E-2"/>
    <n v="2.1257008946917299E-2"/>
    <n v="1.6154918586302001E-2"/>
    <n v="1.8023767285185802E-2"/>
    <n v="45"/>
    <n v="30.559998999999902"/>
    <n v="-0.13735233922523599"/>
    <n v="1.0442979367750601E-2"/>
    <n v="0.97975833681507296"/>
    <n v="-1.2583875229017301"/>
    <n v="-1.26357452054945"/>
    <s v="DecaFund"/>
    <x v="2"/>
    <s v="Consumer Discretionary"/>
    <s v="Automobile Manufacturers"/>
    <s v="Detroit, Michigan"/>
    <d v="2013-06-06T00:00:00"/>
    <n v="1467858"/>
    <m/>
    <s v="Detroit"/>
    <s v="Michigan"/>
    <s v="United States"/>
  </r>
  <r>
    <d v="2019-04-22T00:00:00"/>
    <x v="2"/>
    <s v="buy"/>
    <n v="900"/>
    <n v="7"/>
    <n v="40"/>
    <n v="40.099997999999999"/>
    <n v="39.490001999999997"/>
    <n v="39.5"/>
    <n v="39.081195999999998"/>
    <n v="7203800"/>
    <n v="2.59"/>
    <n v="-2.0050724472848499E-2"/>
    <n v="-5.3023109517144201E-3"/>
    <n v="6.5382829802066E-2"/>
    <n v="3.2664587995212303E-2"/>
    <n v="8.4634644954853303E-2"/>
    <n v="1.16440524652864E-2"/>
    <n v="1.03106477141058E-2"/>
    <n v="1.1142699720669599E-2"/>
    <n v="1.8861550872235101E-2"/>
    <n v="45"/>
    <n v="30.559998999999902"/>
    <n v="-0.127973716225985"/>
    <n v="1.0115060212163699E-3"/>
    <n v="0.88466410171521703"/>
    <n v="0.37205409443071602"/>
    <n v="0.25637900319194101"/>
    <s v="GreenGrest Capital"/>
    <x v="2"/>
    <s v="Consumer Discretionary"/>
    <s v="Automobile Manufacturers"/>
    <s v="Detroit, Michigan"/>
    <d v="2013-06-06T00:00:00"/>
    <n v="1467858"/>
    <m/>
    <s v="Detroit"/>
    <s v="Michigan"/>
    <s v="United States"/>
  </r>
  <r>
    <d v="2019-05-01T00:00:00"/>
    <x v="2"/>
    <s v="buy"/>
    <n v="1200"/>
    <n v="7"/>
    <n v="39"/>
    <n v="39.200001"/>
    <n v="38.659999999999997"/>
    <n v="38.75"/>
    <n v="38.339146"/>
    <n v="8843300"/>
    <n v="2.5110000000000001"/>
    <n v="-5.1481082934007301E-3"/>
    <n v="-2.4724098730600899E-2"/>
    <n v="4.3513852342584203E-2"/>
    <n v="1.1394327495087399E-3"/>
    <n v="9.31137237279685E-2"/>
    <n v="1.6901691165370901E-2"/>
    <n v="1.1344404333532E-2"/>
    <n v="1.14665512571766E-2"/>
    <n v="1.8902539676722702E-2"/>
    <n v="45"/>
    <n v="30.559998999999902"/>
    <n v="-0.127973716225985"/>
    <n v="-7.5304459681844096E-3"/>
    <n v="0.89536043833221002"/>
    <n v="0.43414750987925299"/>
    <n v="0.35253462603743102"/>
    <s v="GreenGrest Capital"/>
    <x v="2"/>
    <s v="Consumer Discretionary"/>
    <s v="Automobile Manufacturers"/>
    <s v="Detroit, Michigan"/>
    <d v="2013-06-06T00:00:00"/>
    <n v="1467858"/>
    <m/>
    <s v="Detroit"/>
    <s v="Michigan"/>
    <s v="United States"/>
  </r>
  <r>
    <d v="2019-05-21T00:00:00"/>
    <x v="2"/>
    <s v="buy"/>
    <n v="400"/>
    <n v="7"/>
    <n v="37"/>
    <n v="37.240001999999997"/>
    <n v="36.729999999999997"/>
    <n v="37.130001"/>
    <n v="36.736323999999897"/>
    <n v="8387600"/>
    <n v="2.4260000000000002"/>
    <n v="4.31845210798991E-3"/>
    <n v="2.4268648929038198E-3"/>
    <n v="-8.1926134723979693E-2"/>
    <n v="-6.3328046102300001E-2"/>
    <n v="2.2229824000958201E-2"/>
    <n v="7.0936637791848998E-3"/>
    <n v="1.43876105373786E-2"/>
    <n v="1.2182488522107E-2"/>
    <n v="1.8970556591133302E-2"/>
    <n v="45"/>
    <n v="30.559998999999902"/>
    <n v="-0.127973716225985"/>
    <n v="8.4599491109458805E-3"/>
    <n v="0.89806661048069103"/>
    <n v="-1.3203525412222099E-2"/>
    <n v="3.89712660243553E-2"/>
    <s v="GreenGrest Capital"/>
    <x v="2"/>
    <s v="Consumer Discretionary"/>
    <s v="Automobile Manufacturers"/>
    <s v="Detroit, Michigan"/>
    <d v="2013-06-06T00:00:00"/>
    <n v="1467858"/>
    <m/>
    <s v="Detroit"/>
    <s v="Michigan"/>
    <s v="United States"/>
  </r>
  <r>
    <d v="2019-06-04T00:00:00"/>
    <x v="2"/>
    <s v="buy"/>
    <n v="700"/>
    <n v="7"/>
    <n v="34.380001"/>
    <n v="35.770000000000003"/>
    <n v="34.299999"/>
    <n v="35.729999999999997"/>
    <n v="35.351165999999999"/>
    <n v="12875700"/>
    <n v="2.1190000000000002"/>
    <n v="5.8492818308800598E-2"/>
    <n v="2.4937574398972599E-2"/>
    <n v="-6.8152908604305396E-2"/>
    <n v="-8.4849478395677302E-2"/>
    <n v="-0.150000701711168"/>
    <n v="3.6409524932524098E-2"/>
    <n v="2.1873413141615901E-2"/>
    <n v="1.6198644173840902E-2"/>
    <n v="1.8053328884093101E-2"/>
    <n v="45"/>
    <n v="30.559998999999902"/>
    <n v="-0.13735233922523599"/>
    <n v="2.1205927310919401E-2"/>
    <n v="0.98806018224140602"/>
    <n v="-1.14991665491599"/>
    <n v="-0.83896046747386299"/>
    <s v="GreenGrest Capital"/>
    <x v="2"/>
    <s v="Consumer Discretionary"/>
    <s v="Automobile Manufacturers"/>
    <s v="Detroit, Michigan"/>
    <d v="2013-06-06T00:00:00"/>
    <n v="1467858"/>
    <m/>
    <s v="Detroit"/>
    <s v="Michigan"/>
    <s v="United States"/>
  </r>
  <r>
    <d v="2019-06-17T00:00:00"/>
    <x v="2"/>
    <s v="sell"/>
    <n v="600"/>
    <n v="7"/>
    <n v="35.560001"/>
    <n v="36.18"/>
    <n v="35.360000999999997"/>
    <n v="36.139998999999897"/>
    <n v="36.139998999999897"/>
    <n v="5454900"/>
    <n v="2.0859999999999999"/>
    <n v="1.33706450589161E-2"/>
    <n v="3.6036353732558498E-3"/>
    <n v="-2.2808701199136999E-2"/>
    <n v="-3.9000206525005902E-2"/>
    <n v="-0.145147935316361"/>
    <n v="1.2426283158548899E-2"/>
    <n v="2.0225784781833001E-2"/>
    <n v="1.6234277193579599E-2"/>
    <n v="1.8009235002527098E-2"/>
    <n v="45"/>
    <n v="30.559998999999902"/>
    <n v="-0.13735233922523599"/>
    <n v="9.3131563797728401E-4"/>
    <n v="0.98957119421877704"/>
    <n v="-1.1947827548054699"/>
    <n v="-1.32707169453005"/>
    <s v="GreenGrest Capital"/>
    <x v="2"/>
    <s v="Consumer Discretionary"/>
    <s v="Automobile Manufacturers"/>
    <s v="Detroit, Michigan"/>
    <d v="2013-06-06T00:00:00"/>
    <n v="1467858"/>
    <m/>
    <s v="Detroit"/>
    <s v="Michigan"/>
    <s v="United States"/>
  </r>
  <r>
    <d v="2019-06-18T00:00:00"/>
    <x v="2"/>
    <s v="buy"/>
    <n v="400"/>
    <n v="7"/>
    <n v="36.380001"/>
    <n v="36.779998999999997"/>
    <n v="36.139998999999897"/>
    <n v="36.700001"/>
    <n v="36.700001"/>
    <n v="8226900"/>
    <n v="2.06"/>
    <n v="1.53765248145702E-2"/>
    <n v="1.37176358524461E-2"/>
    <n v="-7.6997626770969598E-3"/>
    <n v="-3.1230322339775199E-2"/>
    <n v="-0.13754453140664799"/>
    <n v="1.4065524665320701E-2"/>
    <n v="2.0526461411341901E-2"/>
    <n v="1.63270244220768E-2"/>
    <n v="1.8029636343956199E-2"/>
    <n v="44.139998999999897"/>
    <n v="30.559998999999902"/>
    <n v="-0.13735233922523599"/>
    <n v="9.6704895497130797E-3"/>
    <n v="0.99267938804640798"/>
    <n v="-1.1487239463411201"/>
    <n v="-1.30565103595051"/>
    <s v="GreenGrest Capital"/>
    <x v="2"/>
    <s v="Consumer Discretionary"/>
    <s v="Automobile Manufacturers"/>
    <s v="Detroit, Michigan"/>
    <d v="2013-06-06T00:00:00"/>
    <n v="1467858"/>
    <m/>
    <s v="Detroit"/>
    <s v="Michigan"/>
    <s v="United States"/>
  </r>
  <r>
    <d v="2019-06-24T00:00:00"/>
    <x v="2"/>
    <s v="buy"/>
    <n v="600"/>
    <n v="7"/>
    <n v="36.830002"/>
    <n v="37.119999"/>
    <n v="36.580002"/>
    <n v="36.959998999999897"/>
    <n v="36.959998999999897"/>
    <n v="7449000"/>
    <n v="2.0209999999999999"/>
    <n v="1.08286425373697E-3"/>
    <n v="2.24359622232955E-2"/>
    <n v="4.9555287720780002E-2"/>
    <n v="1.6357269486691101E-2"/>
    <n v="-6.4837686686104595E-2"/>
    <n v="6.4552988475379998E-3"/>
    <n v="1.7935563610775598E-2"/>
    <n v="1.5377943430699301E-2"/>
    <n v="1.7818180592094002E-2"/>
    <n v="41.75"/>
    <n v="30.559998999999902"/>
    <n v="-0.13735233922523599"/>
    <n v="-1.73338836506086E-3"/>
    <n v="0.98185070690922305"/>
    <n v="-0.63987654446562503"/>
    <n v="-0.91271424711024096"/>
    <s v="GreenGrest Capital"/>
    <x v="2"/>
    <s v="Consumer Discretionary"/>
    <s v="Automobile Manufacturers"/>
    <s v="Detroit, Michigan"/>
    <d v="2013-06-06T00:00:00"/>
    <n v="1467858"/>
    <m/>
    <s v="Detroit"/>
    <s v="Michigan"/>
    <s v="United States"/>
  </r>
  <r>
    <d v="2019-04-26T00:00:00"/>
    <x v="2"/>
    <s v="buy"/>
    <n v="1100"/>
    <n v="8"/>
    <n v="40.049999"/>
    <n v="40.099997999999999"/>
    <n v="39.439999"/>
    <n v="39.68"/>
    <n v="39.259289000000003"/>
    <n v="11830500"/>
    <n v="2.5049999999999999"/>
    <n v="1.44691060431652E-2"/>
    <n v="-1.55040764199321E-2"/>
    <n v="7.3449133058793595E-2"/>
    <n v="3.6434702028782399E-2"/>
    <n v="8.0219732405510197E-2"/>
    <n v="1.48299028049921E-2"/>
    <n v="9.5814962272866601E-3"/>
    <n v="1.1065973547446701E-2"/>
    <n v="1.8908321026147999E-2"/>
    <n v="45"/>
    <n v="30.559998999999902"/>
    <n v="-0.127973716225985"/>
    <n v="4.6743503443647796E-3"/>
    <n v="0.89997662918413901"/>
    <n v="0.35133881825872099"/>
    <n v="0.37793608758069802"/>
    <s v="KKZ Asset Management"/>
    <x v="2"/>
    <s v="Consumer Discretionary"/>
    <s v="Automobile Manufacturers"/>
    <s v="Detroit, Michigan"/>
    <d v="2013-06-06T00:00:00"/>
    <n v="1467858"/>
    <m/>
    <s v="Detroit"/>
    <s v="Michigan"/>
    <s v="United States"/>
  </r>
  <r>
    <d v="2019-05-07T00:00:00"/>
    <x v="2"/>
    <s v="buy"/>
    <n v="300"/>
    <n v="8"/>
    <n v="38.860000999999997"/>
    <n v="38.889998999999897"/>
    <n v="38.270000000000003"/>
    <n v="38.529998999999997"/>
    <n v="38.121479000000001"/>
    <n v="11257000"/>
    <n v="2.448"/>
    <n v="1.14853297538089E-2"/>
    <n v="-1.08416947114454E-2"/>
    <n v="-6.72534092391787E-3"/>
    <n v="-9.9120785122528404E-3"/>
    <n v="8.8237123308426105E-2"/>
    <n v="1.45643228701206E-2"/>
    <n v="1.19128124204066E-2"/>
    <n v="1.19475695109388E-2"/>
    <n v="1.8954899659113299E-2"/>
    <n v="45"/>
    <n v="30.559998999999902"/>
    <n v="-0.127973716225985"/>
    <n v="-1.6649488130547601E-2"/>
    <n v="0.88110953895737898"/>
    <n v="0.408055036836528"/>
    <n v="0.44239406983483498"/>
    <s v="KKZ Asset Management"/>
    <x v="2"/>
    <s v="Consumer Discretionary"/>
    <s v="Automobile Manufacturers"/>
    <s v="Detroit, Michigan"/>
    <d v="2013-06-06T00:00:00"/>
    <n v="1467858"/>
    <m/>
    <s v="Detroit"/>
    <s v="Michigan"/>
    <s v="United States"/>
  </r>
  <r>
    <d v="2019-06-11T00:00:00"/>
    <x v="2"/>
    <s v="buy"/>
    <n v="700"/>
    <n v="8"/>
    <n v="36.360000999999997"/>
    <n v="36.580002"/>
    <n v="36.099997999999999"/>
    <n v="36.200001"/>
    <n v="36.200001"/>
    <n v="4652000"/>
    <n v="2.14"/>
    <n v="5.2625243353799497E-3"/>
    <n v="2.3727770216126001E-2"/>
    <n v="-2.6753604733623901E-2"/>
    <n v="-5.4051880937858399E-2"/>
    <n v="-0.158975591702574"/>
    <n v="8.1640074130534101E-3"/>
    <n v="2.13612924925961E-2"/>
    <n v="1.6142285409815899E-2"/>
    <n v="1.8035282757650602E-2"/>
    <n v="45"/>
    <n v="30.559998999999902"/>
    <n v="-0.13735233922523599"/>
    <n v="-3.4994119269314301E-4"/>
    <n v="0.98172387035966002"/>
    <n v="-1.2558272392387799"/>
    <n v="-1.2428681399506201"/>
    <s v="KKZ Asset Management"/>
    <x v="2"/>
    <s v="Consumer Discretionary"/>
    <s v="Automobile Manufacturers"/>
    <s v="Detroit, Michigan"/>
    <d v="2013-06-06T00:00:00"/>
    <n v="1467858"/>
    <m/>
    <s v="Detroit"/>
    <s v="Michigan"/>
    <s v="United States"/>
  </r>
  <r>
    <d v="2019-06-18T00:00:00"/>
    <x v="2"/>
    <s v="sell"/>
    <n v="900"/>
    <n v="8"/>
    <n v="36.380001"/>
    <n v="36.779998999999997"/>
    <n v="36.139998999999897"/>
    <n v="36.700001"/>
    <n v="36.700001"/>
    <n v="8226900"/>
    <n v="2.06"/>
    <n v="1.53765248145702E-2"/>
    <n v="1.37176358524461E-2"/>
    <n v="-7.6997626770969598E-3"/>
    <n v="-3.1230322339775199E-2"/>
    <n v="-0.13754453140664799"/>
    <n v="1.4065524665320701E-2"/>
    <n v="2.0526461411341901E-2"/>
    <n v="1.63270244220768E-2"/>
    <n v="1.8029636343956199E-2"/>
    <n v="44.139998999999897"/>
    <n v="30.559998999999902"/>
    <n v="-0.13735233922523599"/>
    <n v="9.6704895497130797E-3"/>
    <n v="0.99267938804640798"/>
    <n v="-1.1487239463411201"/>
    <n v="-1.30565103595051"/>
    <s v="KKZ Asset Management"/>
    <x v="2"/>
    <s v="Consumer Discretionary"/>
    <s v="Automobile Manufacturers"/>
    <s v="Detroit, Michigan"/>
    <d v="2013-06-06T00:00:00"/>
    <n v="1467858"/>
    <m/>
    <s v="Detroit"/>
    <s v="Michigan"/>
    <s v="United States"/>
  </r>
  <r>
    <d v="2019-04-08T00:00:00"/>
    <x v="2"/>
    <s v="sell"/>
    <n v="800"/>
    <n v="9"/>
    <n v="38.770000000000003"/>
    <n v="39.090000000000003"/>
    <n v="38.759997999999896"/>
    <n v="39.060001"/>
    <n v="38.645862999999999"/>
    <n v="5992400"/>
    <n v="2.5190000000000001"/>
    <n v="3.07706333700121E-3"/>
    <n v="3.3848700914719899E-2"/>
    <n v="2.6460704709097699E-2"/>
    <n v="0.138081148474786"/>
    <n v="7.5818657197759001E-2"/>
    <n v="5.8344141707965501E-3"/>
    <n v="1.29532925999267E-2"/>
    <n v="1.4052247157802501E-2"/>
    <n v="1.9010857543741301E-2"/>
    <n v="45"/>
    <n v="30.559998999999902"/>
    <n v="-0.127973716225985"/>
    <n v="1.0469119934194001E-3"/>
    <n v="0.89620810814068697"/>
    <n v="0.314225725508543"/>
    <n v="0.30751190704619302"/>
    <s v="Netpune Capital"/>
    <x v="2"/>
    <s v="Consumer Discretionary"/>
    <s v="Automobile Manufacturers"/>
    <s v="Detroit, Michigan"/>
    <d v="2013-06-06T00:00:00"/>
    <n v="1467858"/>
    <m/>
    <s v="Detroit"/>
    <s v="Michigan"/>
    <s v="United States"/>
  </r>
  <r>
    <d v="2019-04-09T00:00:00"/>
    <x v="2"/>
    <s v="buy"/>
    <n v="400"/>
    <n v="9"/>
    <n v="38.849997999999999"/>
    <n v="39.080002"/>
    <n v="38.700001"/>
    <n v="38.860000999999997"/>
    <n v="38.447983000000001"/>
    <n v="6528900"/>
    <n v="2.4990000000000001"/>
    <n v="-5.1334949499598397E-3"/>
    <n v="2.7391845534410701E-2"/>
    <n v="2.26424570939774E-2"/>
    <n v="0.11993606927391801"/>
    <n v="6.6712059175085797E-2"/>
    <n v="7.7435023213795699E-3"/>
    <n v="1.30140741595166E-2"/>
    <n v="1.4012802404253099E-2"/>
    <n v="1.9012504454989001E-2"/>
    <n v="45"/>
    <n v="30.559998999999902"/>
    <n v="-0.127973716225985"/>
    <n v="-6.0859766572597396E-3"/>
    <n v="0.89595952998684003"/>
    <n v="0.25928837473788602"/>
    <n v="0.27187593222363199"/>
    <s v="Netpune Capital"/>
    <x v="2"/>
    <s v="Consumer Discretionary"/>
    <s v="Automobile Manufacturers"/>
    <s v="Detroit, Michigan"/>
    <d v="2013-06-06T00:00:00"/>
    <n v="1467858"/>
    <m/>
    <s v="Detroit"/>
    <s v="Michigan"/>
    <s v="United States"/>
  </r>
  <r>
    <d v="2019-04-15T00:00:00"/>
    <x v="2"/>
    <s v="buy"/>
    <n v="1600"/>
    <n v="9"/>
    <n v="39.900002000000001"/>
    <n v="40.009997999999896"/>
    <n v="39.349997999999999"/>
    <n v="39.57"/>
    <n v="39.150452000000001"/>
    <n v="5179400"/>
    <n v="2.5529999999999999"/>
    <n v="-3.5317738388575002E-3"/>
    <n v="1.29722359202707E-2"/>
    <n v="3.9695910211686197E-2"/>
    <n v="5.9348015630198099E-2"/>
    <n v="6.13058293206881E-2"/>
    <n v="7.0973933956882803E-3"/>
    <n v="1.19984742855993E-2"/>
    <n v="1.0974042537469701E-2"/>
    <n v="1.8922433911917599E-2"/>
    <n v="45"/>
    <n v="30.559998999999902"/>
    <n v="-0.127973716225985"/>
    <n v="-6.2956724975841202E-4"/>
    <n v="0.89043432708155901"/>
    <n v="0.22445377763312199"/>
    <n v="0.19619567893416401"/>
    <s v="Netpune Capital"/>
    <x v="2"/>
    <s v="Consumer Discretionary"/>
    <s v="Automobile Manufacturers"/>
    <s v="Detroit, Michigan"/>
    <d v="2013-06-06T00:00:00"/>
    <n v="1467858"/>
    <m/>
    <s v="Detroit"/>
    <s v="Michigan"/>
    <s v="United States"/>
  </r>
  <r>
    <d v="2019-04-18T00:00:00"/>
    <x v="2"/>
    <s v="sell"/>
    <n v="1100"/>
    <n v="9"/>
    <n v="40"/>
    <n v="40.450001"/>
    <n v="39.979999999999997"/>
    <n v="40.299999"/>
    <n v="39.872710999999903"/>
    <n v="10678000"/>
    <n v="2.56"/>
    <n v="7.7219409142490602E-3"/>
    <n v="2.4363821438659901E-2"/>
    <n v="5.1685050420342799E-2"/>
    <n v="6.1821812802674798E-2"/>
    <n v="7.4435516014858705E-2"/>
    <n v="5.4695541422143399E-3"/>
    <n v="1.20362905371328E-2"/>
    <n v="1.08769304487321E-2"/>
    <n v="1.8916333243871299E-2"/>
    <n v="45"/>
    <n v="30.559998999999902"/>
    <n v="-0.127973716225985"/>
    <n v="1.5778467813143101E-3"/>
    <n v="0.89211156222362298"/>
    <n v="0.30891039951167498"/>
    <n v="0.22786740133439001"/>
    <s v="Netpune Capital"/>
    <x v="2"/>
    <s v="Consumer Discretionary"/>
    <s v="Automobile Manufacturers"/>
    <s v="Detroit, Michigan"/>
    <d v="2013-06-06T00:00:00"/>
    <n v="1467858"/>
    <m/>
    <s v="Detroit"/>
    <s v="Michigan"/>
    <s v="United States"/>
  </r>
  <r>
    <d v="2019-04-22T00:00:00"/>
    <x v="2"/>
    <s v="sell"/>
    <n v="400"/>
    <n v="9"/>
    <n v="40"/>
    <n v="40.099997999999999"/>
    <n v="39.490001999999997"/>
    <n v="39.5"/>
    <n v="39.081195999999998"/>
    <n v="7203800"/>
    <n v="2.59"/>
    <n v="-2.0050724472848499E-2"/>
    <n v="-5.3023109517144201E-3"/>
    <n v="6.5382829802066E-2"/>
    <n v="3.2664587995212303E-2"/>
    <n v="8.4634644954853303E-2"/>
    <n v="1.16440524652864E-2"/>
    <n v="1.03106477141058E-2"/>
    <n v="1.1142699720669599E-2"/>
    <n v="1.8861550872235101E-2"/>
    <n v="45"/>
    <n v="30.559998999999902"/>
    <n v="-0.127973716225985"/>
    <n v="1.0115060212163699E-3"/>
    <n v="0.88466410171521703"/>
    <n v="0.37205409443071602"/>
    <n v="0.25637900319194101"/>
    <s v="Netpune Capital"/>
    <x v="2"/>
    <s v="Consumer Discretionary"/>
    <s v="Automobile Manufacturers"/>
    <s v="Detroit, Michigan"/>
    <d v="2013-06-06T00:00:00"/>
    <n v="1467858"/>
    <m/>
    <s v="Detroit"/>
    <s v="Michigan"/>
    <s v="United States"/>
  </r>
  <r>
    <d v="2019-05-17T00:00:00"/>
    <x v="2"/>
    <s v="buy"/>
    <n v="1000"/>
    <n v="9"/>
    <n v="37.009997999999896"/>
    <n v="37.360000999999997"/>
    <n v="36.849997999999999"/>
    <n v="37"/>
    <n v="36.607700000000001"/>
    <n v="7970000"/>
    <n v="2.3929999999999998"/>
    <n v="-1.02179441918934E-2"/>
    <n v="-2.3769376550508401E-2"/>
    <n v="-6.9425240753348397E-2"/>
    <n v="-4.5073429439164502E-2"/>
    <n v="1.2391794694313099E-2"/>
    <n v="1.94750039218986E-2"/>
    <n v="1.4706747506152799E-2"/>
    <n v="1.23462798564814E-2"/>
    <n v="1.8992783798650999E-2"/>
    <n v="45"/>
    <n v="30.559998999999902"/>
    <n v="-0.127973716225985"/>
    <n v="-5.8544371529206298E-3"/>
    <n v="0.90183138959490305"/>
    <n v="-7.4502471538593004E-2"/>
    <n v="9.1812266321018396E-2"/>
    <s v="Netpune Capital"/>
    <x v="2"/>
    <s v="Consumer Discretionary"/>
    <s v="Automobile Manufacturers"/>
    <s v="Detroit, Michigan"/>
    <d v="2013-06-06T00:00:00"/>
    <n v="1467858"/>
    <m/>
    <s v="Detroit"/>
    <s v="Michigan"/>
    <s v="United States"/>
  </r>
  <r>
    <d v="2019-05-29T00:00:00"/>
    <x v="2"/>
    <s v="buy"/>
    <n v="700"/>
    <n v="9"/>
    <n v="34.669998"/>
    <n v="34.849997999999999"/>
    <n v="34.32"/>
    <n v="34.790000999999997"/>
    <n v="34.421135"/>
    <n v="12911200"/>
    <n v="2.2360000000000002"/>
    <n v="-1.7230365866796799E-3"/>
    <n v="-6.5095255090363097E-2"/>
    <n v="-0.13151731339441"/>
    <n v="-0.129674115256146"/>
    <n v="-5.6270742112767801E-2"/>
    <n v="1.76588034820825E-2"/>
    <n v="1.5481125478686301E-2"/>
    <n v="1.3268833939041699E-2"/>
    <n v="1.9144399015062201E-2"/>
    <n v="45"/>
    <n v="30.559998999999902"/>
    <n v="-0.13348184219967499"/>
    <n v="-6.9359101493404697E-3"/>
    <n v="0.90630284439705699"/>
    <n v="-0.520017911633742"/>
    <n v="-0.444979797024457"/>
    <s v="Netpune Capital"/>
    <x v="2"/>
    <s v="Consumer Discretionary"/>
    <s v="Automobile Manufacturers"/>
    <s v="Detroit, Michigan"/>
    <d v="2013-06-06T00:00:00"/>
    <n v="1467858"/>
    <m/>
    <s v="Detroit"/>
    <s v="Michigan"/>
    <s v="United States"/>
  </r>
  <r>
    <d v="2019-06-03T00:00:00"/>
    <x v="2"/>
    <s v="buy"/>
    <n v="800"/>
    <n v="9"/>
    <n v="33.349997999999999"/>
    <n v="33.830002"/>
    <n v="33.080002"/>
    <n v="33.700001"/>
    <n v="33.342689999999997"/>
    <n v="11019400"/>
    <n v="2.081"/>
    <n v="1.07399588662303E-2"/>
    <n v="-4.1272954209716099E-2"/>
    <n v="-0.13963290505124901"/>
    <n v="-0.142578289775733"/>
    <n v="-0.19685194409216999"/>
    <n v="2.0763263564264198E-2"/>
    <n v="1.70705989090645E-2"/>
    <n v="1.4277961519404501E-2"/>
    <n v="1.7679779354968801E-2"/>
    <n v="45"/>
    <n v="30.559998999999902"/>
    <n v="-0.13735233922523599"/>
    <n v="-2.7690708645509302E-3"/>
    <n v="0.95379047730252797"/>
    <n v="-1.4535546236861501"/>
    <n v="-0.71381960549026402"/>
    <s v="Netpune Capital"/>
    <x v="2"/>
    <s v="Consumer Discretionary"/>
    <s v="Automobile Manufacturers"/>
    <s v="Detroit, Michigan"/>
    <d v="2013-06-06T00:00:00"/>
    <n v="1467858"/>
    <m/>
    <s v="Detroit"/>
    <s v="Michigan"/>
    <s v="United States"/>
  </r>
  <r>
    <d v="2019-06-07T00:00:00"/>
    <x v="2"/>
    <s v="sell"/>
    <n v="700"/>
    <n v="9"/>
    <n v="35.310001"/>
    <n v="35.549999"/>
    <n v="35.150002000000001"/>
    <n v="35.490001999999997"/>
    <n v="35.490001999999997"/>
    <n v="6561000"/>
    <n v="2.0840000000000001"/>
    <n v="8.4891000959766705E-3"/>
    <n v="7.3152423947428893E-2"/>
    <n v="-7.1526853552006595E-2"/>
    <n v="-5.7412756732092902E-2"/>
    <n v="-0.162838052969804"/>
    <n v="2.5526642711704101E-2"/>
    <n v="2.1257008946917299E-2"/>
    <n v="1.6154918586302001E-2"/>
    <n v="1.8023767285185802E-2"/>
    <n v="45"/>
    <n v="30.559998999999902"/>
    <n v="-0.13735233922523599"/>
    <n v="1.0442979367750601E-2"/>
    <n v="0.97975833681507296"/>
    <n v="-1.2583875229017301"/>
    <n v="-1.26357452054945"/>
    <s v="Netpune Capital"/>
    <x v="2"/>
    <s v="Consumer Discretionary"/>
    <s v="Automobile Manufacturers"/>
    <s v="Detroit, Michigan"/>
    <d v="2013-06-06T00:00:00"/>
    <n v="1467858"/>
    <m/>
    <s v="Detroit"/>
    <s v="Michigan"/>
    <s v="United States"/>
  </r>
  <r>
    <d v="2019-06-26T00:00:00"/>
    <x v="2"/>
    <s v="sell"/>
    <n v="1300"/>
    <n v="9"/>
    <n v="37.82"/>
    <n v="38.5"/>
    <n v="37.709998999999897"/>
    <n v="38.130001"/>
    <n v="38.130001"/>
    <n v="11911400"/>
    <n v="2.0489999999999999"/>
    <n v="1.1871950387378399E-2"/>
    <n v="3.6047208108055603E-2"/>
    <n v="9.2889887954716893E-2"/>
    <n v="5.1339258698585299E-2"/>
    <n v="-2.1192285161107102E-2"/>
    <n v="8.3586941525730304E-3"/>
    <n v="1.8056308995994599E-2"/>
    <n v="1.5593994041892399E-2"/>
    <n v="1.78487420536045E-2"/>
    <n v="41.5"/>
    <n v="30.559998999999902"/>
    <n v="-0.13735233922523599"/>
    <n v="-1.2346958449604901E-3"/>
    <n v="0.96775487847362895"/>
    <n v="-0.31861426584533997"/>
    <n v="-0.62104649319057703"/>
    <s v="Netpune Capital"/>
    <x v="2"/>
    <s v="Consumer Discretionary"/>
    <s v="Automobile Manufacturers"/>
    <s v="Detroit, Michigan"/>
    <d v="2013-06-06T00:00:00"/>
    <n v="1467858"/>
    <m/>
    <s v="Detroit"/>
    <s v="Michigan"/>
    <s v="United States"/>
  </r>
  <r>
    <d v="2019-06-27T00:00:00"/>
    <x v="2"/>
    <s v="buy"/>
    <n v="500"/>
    <n v="9"/>
    <n v="38.599997999999999"/>
    <n v="38.990001999999997"/>
    <n v="38.159999999999997"/>
    <n v="38.32"/>
    <n v="38.32"/>
    <n v="8106600"/>
    <n v="2.0049999999999999"/>
    <n v="4.9705530071190197E-3"/>
    <n v="3.6135733385453998E-2"/>
    <n v="0.105578151261724"/>
    <n v="4.4092930583708702E-2"/>
    <n v="-2.6023235651341799E-2"/>
    <n v="8.3526234083074798E-3"/>
    <n v="1.7858325021859099E-2"/>
    <n v="1.55351501739633E-2"/>
    <n v="1.7840674643001399E-2"/>
    <n v="41.5"/>
    <n v="30.559998999999902"/>
    <n v="-0.13735233922523599"/>
    <n v="3.81588593721357E-3"/>
    <n v="0.96734587128433303"/>
    <n v="-0.35490999134645002"/>
    <n v="-0.52593762623156803"/>
    <s v="Netpune Capital"/>
    <x v="2"/>
    <s v="Consumer Discretionary"/>
    <s v="Automobile Manufacturers"/>
    <s v="Detroit, Michigan"/>
    <d v="2013-06-06T00:00:00"/>
    <n v="1467858"/>
    <m/>
    <s v="Detroit"/>
    <s v="Michigan"/>
    <s v="United States"/>
  </r>
  <r>
    <d v="2019-04-04T00:00:00"/>
    <x v="2"/>
    <s v="buy"/>
    <n v="500"/>
    <n v="10"/>
    <n v="38.400002000000001"/>
    <n v="38.939999"/>
    <n v="38.389998999999897"/>
    <n v="38.790000999999997"/>
    <n v="38.378723000000001"/>
    <n v="7116100"/>
    <n v="2.512"/>
    <n v="1.0365474074887301E-2"/>
    <n v="4.5624194969279601E-2"/>
    <n v="-2.6776371473549898E-3"/>
    <n v="0.19451975121290799"/>
    <n v="5.9636411388859403E-2"/>
    <n v="7.6930522751148204E-3"/>
    <n v="1.3484651980798901E-2"/>
    <n v="1.49902578682732E-2"/>
    <n v="1.9016774019104701E-2"/>
    <n v="45"/>
    <n v="30.559998999999902"/>
    <n v="-0.127973716225985"/>
    <n v="2.0824655091414399E-3"/>
    <n v="0.88326198053972504"/>
    <n v="0.213673220910716"/>
    <n v="0.33676531521561098"/>
    <s v="Spectrum Group"/>
    <x v="2"/>
    <s v="Consumer Discretionary"/>
    <s v="Automobile Manufacturers"/>
    <s v="Detroit, Michigan"/>
    <d v="2013-06-06T00:00:00"/>
    <n v="1467858"/>
    <m/>
    <s v="Detroit"/>
    <s v="Michigan"/>
    <s v="United States"/>
  </r>
  <r>
    <d v="2019-04-08T00:00:00"/>
    <x v="2"/>
    <s v="sell"/>
    <n v="800"/>
    <n v="10"/>
    <n v="38.770000000000003"/>
    <n v="39.090000000000003"/>
    <n v="38.759997999999896"/>
    <n v="39.060001"/>
    <n v="38.645862999999999"/>
    <n v="5992400"/>
    <n v="2.5190000000000001"/>
    <n v="3.07706333700121E-3"/>
    <n v="3.3848700914719899E-2"/>
    <n v="2.6460704709097699E-2"/>
    <n v="0.138081148474786"/>
    <n v="7.5818657197759001E-2"/>
    <n v="5.8344141707965501E-3"/>
    <n v="1.29532925999267E-2"/>
    <n v="1.4052247157802501E-2"/>
    <n v="1.9010857543741301E-2"/>
    <n v="45"/>
    <n v="30.559998999999902"/>
    <n v="-0.127973716225985"/>
    <n v="1.0469119934194001E-3"/>
    <n v="0.89620810814068697"/>
    <n v="0.314225725508543"/>
    <n v="0.30751190704619302"/>
    <s v="Spectrum Group"/>
    <x v="2"/>
    <s v="Consumer Discretionary"/>
    <s v="Automobile Manufacturers"/>
    <s v="Detroit, Michigan"/>
    <d v="2013-06-06T00:00:00"/>
    <n v="1467858"/>
    <m/>
    <s v="Detroit"/>
    <s v="Michigan"/>
    <s v="United States"/>
  </r>
  <r>
    <d v="2019-04-18T00:00:00"/>
    <x v="2"/>
    <s v="buy"/>
    <n v="600"/>
    <n v="10"/>
    <n v="40"/>
    <n v="40.450001"/>
    <n v="39.979999999999997"/>
    <n v="40.299999"/>
    <n v="39.872710999999903"/>
    <n v="10678000"/>
    <n v="2.56"/>
    <n v="7.7219409142490602E-3"/>
    <n v="2.4363821438659901E-2"/>
    <n v="5.1685050420342799E-2"/>
    <n v="6.1821812802674798E-2"/>
    <n v="7.4435516014858705E-2"/>
    <n v="5.4695541422143399E-3"/>
    <n v="1.20362905371328E-2"/>
    <n v="1.08769304487321E-2"/>
    <n v="1.8916333243871299E-2"/>
    <n v="45"/>
    <n v="30.559998999999902"/>
    <n v="-0.127973716225985"/>
    <n v="1.5778467813143101E-3"/>
    <n v="0.89211156222362298"/>
    <n v="0.30891039951167498"/>
    <n v="0.22786740133439001"/>
    <s v="Spectrum Group"/>
    <x v="2"/>
    <s v="Consumer Discretionary"/>
    <s v="Automobile Manufacturers"/>
    <s v="Detroit, Michigan"/>
    <d v="2013-06-06T00:00:00"/>
    <n v="1467858"/>
    <m/>
    <s v="Detroit"/>
    <s v="Michigan"/>
    <s v="United States"/>
  </r>
  <r>
    <d v="2019-04-25T00:00:00"/>
    <x v="2"/>
    <s v="sell"/>
    <n v="800"/>
    <n v="10"/>
    <n v="39.520000000000003"/>
    <n v="39.720001000000003"/>
    <n v="38.950001"/>
    <n v="39.110000999999997"/>
    <n v="38.695332000000001"/>
    <n v="8154600"/>
    <n v="2.5339999999999998"/>
    <n v="-1.54765891074569E-2"/>
    <n v="-2.2251241548848302E-2"/>
    <n v="6.2240022374986902E-2"/>
    <n v="3.4465788489568397E-2"/>
    <n v="7.0485116572589407E-2"/>
    <n v="1.30290937678991E-2"/>
    <n v="9.2538622990237396E-3"/>
    <n v="1.1028828339487699E-2"/>
    <n v="1.8889230222806499E-2"/>
    <n v="45"/>
    <n v="30.559998999999902"/>
    <n v="-0.127973716225985"/>
    <n v="-3.6904169755480902E-4"/>
    <n v="0.89820021435810904"/>
    <n v="0.287055966291626"/>
    <n v="0.36945040383128902"/>
    <s v="Spectrum Group"/>
    <x v="2"/>
    <s v="Consumer Discretionary"/>
    <s v="Automobile Manufacturers"/>
    <s v="Detroit, Michigan"/>
    <d v="2013-06-06T00:00:00"/>
    <n v="1467858"/>
    <m/>
    <s v="Detroit"/>
    <s v="Michigan"/>
    <s v="United States"/>
  </r>
  <r>
    <d v="2019-05-20T00:00:00"/>
    <x v="2"/>
    <s v="sell"/>
    <n v="900"/>
    <n v="10"/>
    <n v="36.659999999999997"/>
    <n v="37"/>
    <n v="36.639998999999897"/>
    <n v="36.970001000000003"/>
    <n v="36.578021999999997"/>
    <n v="17521900"/>
    <n v="2.4159999999999999"/>
    <n v="-8.1103255705501404E-4"/>
    <n v="1.11520834406075E-2"/>
    <n v="-7.8522645917720596E-2"/>
    <n v="-5.7077662333839603E-2"/>
    <n v="4.5060608696052802E-3"/>
    <n v="9.0701808201670304E-3"/>
    <n v="1.44960938801026E-2"/>
    <n v="1.2251796876804499E-2"/>
    <n v="1.8987657985097901E-2"/>
    <n v="45"/>
    <n v="30.559998999999902"/>
    <n v="-0.127973716225985"/>
    <n v="-6.7722580366252503E-3"/>
    <n v="0.90054849952147498"/>
    <n v="-0.12739571903380401"/>
    <n v="6.6947851681310094E-2"/>
    <s v="Spectrum Group"/>
    <x v="2"/>
    <s v="Consumer Discretionary"/>
    <s v="Automobile Manufacturers"/>
    <s v="Detroit, Michigan"/>
    <d v="2013-06-06T00:00:00"/>
    <n v="1467858"/>
    <m/>
    <s v="Detroit"/>
    <s v="Michigan"/>
    <s v="United States"/>
  </r>
  <r>
    <d v="2019-05-23T00:00:00"/>
    <x v="2"/>
    <s v="sell"/>
    <n v="1300"/>
    <n v="10"/>
    <n v="35.150002000000001"/>
    <n v="35.18"/>
    <n v="34.349997999999999"/>
    <n v="35.130001"/>
    <n v="34.757529999999903"/>
    <n v="13746200"/>
    <n v="2.2959999999999998"/>
    <n v="-1.188469281217E-2"/>
    <n v="-6.20803058013219E-2"/>
    <n v="-0.125564989497471"/>
    <n v="-0.119698629170057"/>
    <n v="-4.6022908880325702E-2"/>
    <n v="1.8608594413193499E-2"/>
    <n v="1.6178236672208801E-2"/>
    <n v="1.32682202264669E-2"/>
    <n v="1.9173028292951599E-2"/>
    <n v="45"/>
    <n v="30.559998999999902"/>
    <n v="-0.13348184219967499"/>
    <n v="-1.1985692488440201E-2"/>
    <n v="0.90452562413878801"/>
    <n v="-0.45169211695476902"/>
    <n v="-0.202654320342677"/>
    <s v="Spectrum Group"/>
    <x v="2"/>
    <s v="Consumer Discretionary"/>
    <s v="Automobile Manufacturers"/>
    <s v="Detroit, Michigan"/>
    <d v="2013-06-06T00:00:00"/>
    <n v="1467858"/>
    <m/>
    <s v="Detroit"/>
    <s v="Michigan"/>
    <s v="United States"/>
  </r>
  <r>
    <d v="2019-04-01T00:00:00"/>
    <x v="2"/>
    <s v="sell"/>
    <n v="800"/>
    <n v="11"/>
    <n v="37.400002000000001"/>
    <n v="37.82"/>
    <n v="37.330002"/>
    <n v="37.759997999999896"/>
    <n v="37.359642000000001"/>
    <n v="7145600"/>
    <n v="2.4969999999999999"/>
    <n v="1.7633420233843199E-2"/>
    <n v="2.7112080643101898E-2"/>
    <n v="-3.4668530170991002E-2"/>
    <n v="0.11712085566493299"/>
    <n v="7.8180412647277903E-2"/>
    <n v="9.6830882185772495E-3"/>
    <n v="1.2865635900051299E-2"/>
    <n v="1.6054960085229001E-2"/>
    <n v="1.9205170112240301E-2"/>
    <n v="45"/>
    <n v="30.559998999999902"/>
    <n v="-0.127973716225985"/>
    <n v="1.1502195497633099E-2"/>
    <n v="0.89749814791786298"/>
    <n v="0.328995678370955"/>
    <n v="0.35482180112475897"/>
    <s v="Beta Dynamic Fund"/>
    <x v="2"/>
    <s v="Consumer Discretionary"/>
    <s v="Automobile Manufacturers"/>
    <s v="Detroit, Michigan"/>
    <d v="2013-06-06T00:00:00"/>
    <n v="1467858"/>
    <m/>
    <s v="Detroit"/>
    <s v="Michigan"/>
    <s v="United States"/>
  </r>
  <r>
    <d v="2019-04-02T00:00:00"/>
    <x v="2"/>
    <s v="buy"/>
    <n v="400"/>
    <n v="11"/>
    <n v="37.830002"/>
    <n v="38.009997999999896"/>
    <n v="37.610000999999997"/>
    <n v="37.810001"/>
    <n v="37.409115"/>
    <n v="5667100"/>
    <n v="2.4809999999999999"/>
    <n v="1.32336043034929E-3"/>
    <n v="2.5175445714092599E-2"/>
    <n v="-3.4610839266502998E-2"/>
    <n v="0.13239717516726801"/>
    <n v="9.5592926274149601E-2"/>
    <n v="9.8288462300966401E-3"/>
    <n v="1.28662485099132E-2"/>
    <n v="1.5927148083182699E-2"/>
    <n v="1.9177235995468202E-2"/>
    <n v="45"/>
    <n v="30.559998999999902"/>
    <n v="-0.127973716225985"/>
    <n v="1.7455614805152698E-5"/>
    <n v="0.901520913620663"/>
    <n v="0.43746824885069102"/>
    <n v="0.36446433584291399"/>
    <s v="Beta Dynamic Fund"/>
    <x v="2"/>
    <s v="Consumer Discretionary"/>
    <s v="Automobile Manufacturers"/>
    <s v="Detroit, Michigan"/>
    <d v="2013-06-06T00:00:00"/>
    <n v="1467858"/>
    <m/>
    <s v="Detroit"/>
    <s v="Michigan"/>
    <s v="United States"/>
  </r>
  <r>
    <d v="2019-05-06T00:00:00"/>
    <x v="2"/>
    <s v="buy"/>
    <n v="1200"/>
    <n v="11"/>
    <n v="37.5"/>
    <n v="38.169998"/>
    <n v="37.25"/>
    <n v="38.090000000000003"/>
    <n v="37.686146000000001"/>
    <n v="7506200"/>
    <n v="2.5"/>
    <n v="-1.8468384447995801E-2"/>
    <n v="-4.9177542360235103E-2"/>
    <n v="-7.8451966028394299E-3"/>
    <n v="-1.19380428536351E-2"/>
    <n v="9.2124021970405603E-2"/>
    <n v="1.56312015585824E-2"/>
    <n v="1.18623166272083E-2"/>
    <n v="1.1918417573453501E-2"/>
    <n v="1.8965575248716799E-2"/>
    <n v="45"/>
    <n v="30.559998999999902"/>
    <n v="-0.127973716225985"/>
    <n v="-4.4810132310555703E-3"/>
    <n v="0.903450336172548"/>
    <n v="0.42910603140778297"/>
    <n v="0.422959162846203"/>
    <s v="Beta Dynamic Fund"/>
    <x v="2"/>
    <s v="Consumer Discretionary"/>
    <s v="Automobile Manufacturers"/>
    <s v="Detroit, Michigan"/>
    <d v="2013-06-06T00:00:00"/>
    <n v="1467858"/>
    <m/>
    <s v="Detroit"/>
    <s v="Michigan"/>
    <s v="United States"/>
  </r>
  <r>
    <d v="2019-05-08T00:00:00"/>
    <x v="2"/>
    <s v="sell"/>
    <n v="500"/>
    <n v="11"/>
    <n v="38.419998"/>
    <n v="38.779998999999997"/>
    <n v="38.139998999999897"/>
    <n v="38.209998999999897"/>
    <n v="37.804870999999999"/>
    <n v="7082900"/>
    <n v="2.4820000000000002"/>
    <n v="-8.3399198069585793E-3"/>
    <n v="-1.40335062250032E-2"/>
    <n v="-1.8924711693981001E-2"/>
    <n v="-3.3654330750437E-2"/>
    <n v="9.0027338531015397E-2"/>
    <n v="1.47956907197348E-2"/>
    <n v="1.1993356512645799E-2"/>
    <n v="1.18226530772531E-2"/>
    <n v="1.89512912787012E-2"/>
    <n v="45"/>
    <n v="30.559998999999902"/>
    <n v="-0.127973716225985"/>
    <n v="-1.60671540560346E-3"/>
    <n v="0.88357834140349301"/>
    <n v="0.41754856913678501"/>
    <n v="0.43907428168634099"/>
    <s v="Beta Dynamic Fund"/>
    <x v="2"/>
    <s v="Consumer Discretionary"/>
    <s v="Automobile Manufacturers"/>
    <s v="Detroit, Michigan"/>
    <d v="2013-06-06T00:00:00"/>
    <n v="1467858"/>
    <m/>
    <s v="Detroit"/>
    <s v="Michigan"/>
    <s v="United States"/>
  </r>
  <r>
    <d v="2019-05-17T00:00:00"/>
    <x v="2"/>
    <s v="sell"/>
    <n v="1500"/>
    <n v="11"/>
    <n v="37.009997999999896"/>
    <n v="37.360000999999997"/>
    <n v="36.849997999999999"/>
    <n v="37"/>
    <n v="36.607700000000001"/>
    <n v="7970000"/>
    <n v="2.3929999999999998"/>
    <n v="-1.02179441918934E-2"/>
    <n v="-2.3769376550508401E-2"/>
    <n v="-6.9425240753348397E-2"/>
    <n v="-4.5073429439164502E-2"/>
    <n v="1.2391794694313099E-2"/>
    <n v="1.94750039218986E-2"/>
    <n v="1.4706747506152799E-2"/>
    <n v="1.23462798564814E-2"/>
    <n v="1.8992783798650999E-2"/>
    <n v="45"/>
    <n v="30.559998999999902"/>
    <n v="-0.127973716225985"/>
    <n v="-5.8544371529206298E-3"/>
    <n v="0.90183138959490305"/>
    <n v="-7.4502471538593004E-2"/>
    <n v="9.1812266321018396E-2"/>
    <s v="Beta Dynamic Fund"/>
    <x v="2"/>
    <s v="Consumer Discretionary"/>
    <s v="Automobile Manufacturers"/>
    <s v="Detroit, Michigan"/>
    <d v="2013-06-06T00:00:00"/>
    <n v="1467858"/>
    <m/>
    <s v="Detroit"/>
    <s v="Michigan"/>
    <s v="United States"/>
  </r>
  <r>
    <d v="2019-06-06T00:00:00"/>
    <x v="2"/>
    <s v="buy"/>
    <n v="900"/>
    <n v="11"/>
    <n v="35.090000000000003"/>
    <n v="35.439999"/>
    <n v="34.459998999999897"/>
    <n v="35.189999"/>
    <n v="35.189999"/>
    <n v="9749200"/>
    <n v="2.1240000000000001"/>
    <n v="-7.6434623320977002E-3"/>
    <n v="2.12292102081173E-2"/>
    <n v="-6.8530623894174303E-2"/>
    <n v="-6.72171041629092E-2"/>
    <n v="-0.159419497711143"/>
    <n v="3.6745798782756703E-2"/>
    <n v="2.1345225561678401E-2"/>
    <n v="1.6110062998421101E-2"/>
    <n v="1.8031955041599101E-2"/>
    <n v="45"/>
    <n v="30.559998999999902"/>
    <n v="-0.13735233922523599"/>
    <n v="6.1168407152111899E-3"/>
    <n v="0.98172841818822898"/>
    <n v="-1.2290016855169701"/>
    <n v="-1.1553756395950301"/>
    <s v="Beta Dynamic Fund"/>
    <x v="2"/>
    <s v="Consumer Discretionary"/>
    <s v="Automobile Manufacturers"/>
    <s v="Detroit, Michigan"/>
    <d v="2013-06-06T00:00:00"/>
    <n v="1467858"/>
    <m/>
    <s v="Detroit"/>
    <s v="Michigan"/>
    <s v="United States"/>
  </r>
  <r>
    <d v="2019-06-12T00:00:00"/>
    <x v="2"/>
    <s v="buy"/>
    <n v="1000"/>
    <n v="11"/>
    <n v="36.259997999999896"/>
    <n v="36.259997999999896"/>
    <n v="35.560001"/>
    <n v="35.669998"/>
    <n v="35.669998"/>
    <n v="5509500"/>
    <n v="2.1269999999999998"/>
    <n v="-1.4749203154762001E-2"/>
    <n v="5.9045580528451196E-3"/>
    <n v="-4.9718034042920203E-2"/>
    <n v="-7.3450987957227307E-2"/>
    <n v="-0.18719291725811199"/>
    <n v="1.20449386175638E-2"/>
    <n v="2.14394232217959E-2"/>
    <n v="1.62203604920142E-2"/>
    <n v="1.8034994140932001E-2"/>
    <n v="45"/>
    <n v="30.559998999999902"/>
    <n v="-0.13735233922523599"/>
    <n v="-2.0396578921351798E-3"/>
    <n v="0.98230892467688102"/>
    <n v="-1.4637856501239701"/>
    <n v="-1.29022284683014"/>
    <s v="Beta Dynamic Fund"/>
    <x v="2"/>
    <s v="Consumer Discretionary"/>
    <s v="Automobile Manufacturers"/>
    <s v="Detroit, Michigan"/>
    <d v="2013-06-06T00:00:00"/>
    <n v="1467858"/>
    <m/>
    <s v="Detroit"/>
    <s v="Michigan"/>
    <s v="United States"/>
  </r>
  <r>
    <d v="2019-05-03T00:00:00"/>
    <x v="2"/>
    <s v="sell"/>
    <n v="600"/>
    <n v="12"/>
    <n v="38.540000999999997"/>
    <n v="38.900002000000001"/>
    <n v="38.169998"/>
    <n v="38.799999"/>
    <n v="38.388615000000001"/>
    <n v="7201000"/>
    <n v="2.5310000000000001"/>
    <n v="1.4276646414285801E-2"/>
    <n v="-2.2427147390167001E-2"/>
    <n v="2.5846539954533801E-2"/>
    <n v="1.03909264708568E-2"/>
    <n v="0.109210302902344"/>
    <n v="1.6491960687978799E-2"/>
    <n v="1.1584280960553601E-2"/>
    <n v="1.1696007890197299E-2"/>
    <n v="1.89284806330439E-2"/>
    <n v="45"/>
    <n v="30.559998999999902"/>
    <n v="-0.127973716225985"/>
    <n v="9.5921274614703799E-3"/>
    <n v="0.90017212175408101"/>
    <n v="0.53606085257094704"/>
    <n v="0.41298802333748402"/>
    <s v="6igma Capital"/>
    <x v="2"/>
    <s v="Consumer Discretionary"/>
    <s v="Automobile Manufacturers"/>
    <s v="Detroit, Michigan"/>
    <d v="2013-06-06T00:00:00"/>
    <n v="1467858"/>
    <m/>
    <s v="Detroit"/>
    <s v="Michigan"/>
    <s v="United States"/>
  </r>
  <r>
    <d v="2019-06-06T00:00:00"/>
    <x v="2"/>
    <s v="buy"/>
    <n v="1400"/>
    <n v="12"/>
    <n v="35.090000000000003"/>
    <n v="35.439999"/>
    <n v="34.459998999999897"/>
    <n v="35.189999"/>
    <n v="35.189999"/>
    <n v="9749200"/>
    <n v="2.1240000000000001"/>
    <n v="-7.6434623320977002E-3"/>
    <n v="2.12292102081173E-2"/>
    <n v="-6.8530623894174303E-2"/>
    <n v="-6.72171041629092E-2"/>
    <n v="-0.159419497711143"/>
    <n v="3.6745798782756703E-2"/>
    <n v="2.1345225561678401E-2"/>
    <n v="1.6110062998421101E-2"/>
    <n v="1.8031955041599101E-2"/>
    <n v="45"/>
    <n v="30.559998999999902"/>
    <n v="-0.13735233922523599"/>
    <n v="6.1168407152111899E-3"/>
    <n v="0.98172841818822898"/>
    <n v="-1.2290016855169701"/>
    <n v="-1.1553756395950301"/>
    <s v="6igma Capital"/>
    <x v="2"/>
    <s v="Consumer Discretionary"/>
    <s v="Automobile Manufacturers"/>
    <s v="Detroit, Michigan"/>
    <d v="2013-06-06T00:00:00"/>
    <n v="1467858"/>
    <m/>
    <s v="Detroit"/>
    <s v="Michigan"/>
    <s v="United States"/>
  </r>
  <r>
    <d v="2019-06-18T00:00:00"/>
    <x v="2"/>
    <s v="sell"/>
    <n v="1900"/>
    <n v="12"/>
    <n v="36.380001"/>
    <n v="36.779998999999997"/>
    <n v="36.139998999999897"/>
    <n v="36.700001"/>
    <n v="36.700001"/>
    <n v="8226900"/>
    <n v="2.06"/>
    <n v="1.53765248145702E-2"/>
    <n v="1.37176358524461E-2"/>
    <n v="-7.6997626770969598E-3"/>
    <n v="-3.1230322339775199E-2"/>
    <n v="-0.13754453140664799"/>
    <n v="1.4065524665320701E-2"/>
    <n v="2.0526461411341901E-2"/>
    <n v="1.63270244220768E-2"/>
    <n v="1.8029636343956199E-2"/>
    <n v="44.139998999999897"/>
    <n v="30.559998999999902"/>
    <n v="-0.13735233922523599"/>
    <n v="9.6704895497130797E-3"/>
    <n v="0.99267938804640798"/>
    <n v="-1.1487239463411201"/>
    <n v="-1.30565103595051"/>
    <s v="6igma Capital"/>
    <x v="2"/>
    <s v="Consumer Discretionary"/>
    <s v="Automobile Manufacturers"/>
    <s v="Detroit, Michigan"/>
    <d v="2013-06-06T00:00:00"/>
    <n v="1467858"/>
    <m/>
    <s v="Detroit"/>
    <s v="Michigan"/>
    <s v="United States"/>
  </r>
  <r>
    <d v="2019-04-01T00:00:00"/>
    <x v="2"/>
    <s v="sell"/>
    <n v="1900"/>
    <n v="13"/>
    <n v="37.400002000000001"/>
    <n v="37.82"/>
    <n v="37.330002"/>
    <n v="37.759997999999896"/>
    <n v="37.359642000000001"/>
    <n v="7145600"/>
    <n v="2.4969999999999999"/>
    <n v="1.7633420233843199E-2"/>
    <n v="2.7112080643101898E-2"/>
    <n v="-3.4668530170991002E-2"/>
    <n v="0.11712085566493299"/>
    <n v="7.8180412647277903E-2"/>
    <n v="9.6830882185772495E-3"/>
    <n v="1.2865635900051299E-2"/>
    <n v="1.6054960085229001E-2"/>
    <n v="1.9205170112240301E-2"/>
    <n v="45"/>
    <n v="30.559998999999902"/>
    <n v="-0.127973716225985"/>
    <n v="1.1502195497633099E-2"/>
    <n v="0.89749814791786298"/>
    <n v="0.328995678370955"/>
    <n v="0.35482180112475897"/>
    <s v="Marquee Group Funds"/>
    <x v="2"/>
    <s v="Consumer Discretionary"/>
    <s v="Automobile Manufacturers"/>
    <s v="Detroit, Michigan"/>
    <d v="2013-06-06T00:00:00"/>
    <n v="1467858"/>
    <m/>
    <s v="Detroit"/>
    <s v="Michigan"/>
    <s v="United States"/>
  </r>
  <r>
    <d v="2019-04-16T00:00:00"/>
    <x v="2"/>
    <s v="buy"/>
    <n v="1900"/>
    <n v="13"/>
    <n v="39.560001"/>
    <n v="39.909999999999997"/>
    <n v="39.459998999999897"/>
    <n v="39.659999999999997"/>
    <n v="39.239497999999998"/>
    <n v="5985300"/>
    <n v="2.5920000000000001"/>
    <n v="2.2718738384254599E-3"/>
    <n v="2.0377604708655999E-2"/>
    <n v="4.0916585873317597E-2"/>
    <n v="6.4545055391339895E-2"/>
    <n v="5.22811895373025E-2"/>
    <n v="5.7207306922036098E-3"/>
    <n v="1.1997647937877E-2"/>
    <n v="1.09640323535412E-2"/>
    <n v="1.8909967308846899E-2"/>
    <n v="45"/>
    <n v="30.559998999999902"/>
    <n v="-0.127973716225985"/>
    <n v="5.0922850790659495E-4"/>
    <n v="0.88901464340139102"/>
    <n v="0.165900560615866"/>
    <n v="0.17751811610976001"/>
    <s v="Marquee Group Funds"/>
    <x v="2"/>
    <s v="Consumer Discretionary"/>
    <s v="Automobile Manufacturers"/>
    <s v="Detroit, Michigan"/>
    <d v="2013-06-06T00:00:00"/>
    <n v="1467858"/>
    <m/>
    <s v="Detroit"/>
    <s v="Michigan"/>
    <s v="United States"/>
  </r>
  <r>
    <d v="2019-04-30T00:00:00"/>
    <x v="2"/>
    <s v="sell"/>
    <n v="1400"/>
    <n v="13"/>
    <n v="38.919998"/>
    <n v="39.470001000000003"/>
    <n v="38.560001"/>
    <n v="38.950001"/>
    <n v="38.537028999999997"/>
    <n v="16035500"/>
    <n v="2.5089999999999999"/>
    <n v="-2.6850517894980799E-2"/>
    <n v="-2.23416574059686E-2"/>
    <n v="4.9740548756807203E-2"/>
    <n v="2.2275415319268899E-2"/>
    <n v="7.3795093305704093E-2"/>
    <n v="1.6928089321146301E-2"/>
    <n v="1.1235301698054799E-2"/>
    <n v="1.1621118897836E-2"/>
    <n v="1.8964080251240401E-2"/>
    <n v="45"/>
    <n v="30.559998999999902"/>
    <n v="-0.127973716225985"/>
    <n v="9.5096475723260604E-4"/>
    <n v="0.90257874529841697"/>
    <n v="0.31088050189337102"/>
    <n v="0.35088611605276698"/>
    <s v="Marquee Group Funds"/>
    <x v="2"/>
    <s v="Consumer Discretionary"/>
    <s v="Automobile Manufacturers"/>
    <s v="Detroit, Michigan"/>
    <d v="2013-06-06T00:00:00"/>
    <n v="1467858"/>
    <m/>
    <s v="Detroit"/>
    <s v="Michigan"/>
    <s v="United States"/>
  </r>
  <r>
    <d v="2019-05-01T00:00:00"/>
    <x v="2"/>
    <s v="buy"/>
    <n v="1000"/>
    <n v="13"/>
    <n v="39"/>
    <n v="39.200001"/>
    <n v="38.659999999999997"/>
    <n v="38.75"/>
    <n v="38.339146"/>
    <n v="8843300"/>
    <n v="2.5110000000000001"/>
    <n v="-5.1481082934007301E-3"/>
    <n v="-2.4724098730600899E-2"/>
    <n v="4.3513852342584203E-2"/>
    <n v="1.1394327495087399E-3"/>
    <n v="9.31137237279685E-2"/>
    <n v="1.6901691165370901E-2"/>
    <n v="1.1344404333532E-2"/>
    <n v="1.14665512571766E-2"/>
    <n v="1.8902539676722702E-2"/>
    <n v="45"/>
    <n v="30.559998999999902"/>
    <n v="-0.127973716225985"/>
    <n v="-7.5304459681844096E-3"/>
    <n v="0.89536043833221002"/>
    <n v="0.43414750987925299"/>
    <n v="0.35253462603743102"/>
    <s v="Marquee Group Funds"/>
    <x v="2"/>
    <s v="Consumer Discretionary"/>
    <s v="Automobile Manufacturers"/>
    <s v="Detroit, Michigan"/>
    <d v="2013-06-06T00:00:00"/>
    <n v="1467858"/>
    <m/>
    <s v="Detroit"/>
    <s v="Michigan"/>
    <s v="United States"/>
  </r>
  <r>
    <d v="2019-05-15T00:00:00"/>
    <x v="2"/>
    <s v="buy"/>
    <n v="1800"/>
    <n v="13"/>
    <n v="36.630001"/>
    <n v="37.560001"/>
    <n v="36.479999999999997"/>
    <n v="37.369999"/>
    <n v="36.973778000000003"/>
    <n v="8190400"/>
    <n v="2.379"/>
    <n v="8.8698032413322293E-3"/>
    <n v="-2.2228998064306699E-2"/>
    <n v="-6.0734782854417198E-2"/>
    <n v="-3.2818187771777002E-2"/>
    <n v="5.9849634572530799E-2"/>
    <n v="2.10397451705631E-2"/>
    <n v="1.46492802294832E-2"/>
    <n v="1.23102784558249E-2"/>
    <n v="1.90763598903274E-2"/>
    <n v="45"/>
    <n v="30.559998999999902"/>
    <n v="-0.127973716225985"/>
    <n v="5.8219943882337104E-3"/>
    <n v="0.90324461765062103"/>
    <n v="0.23194453662692099"/>
    <n v="0.209660858174854"/>
    <s v="Marquee Group Funds"/>
    <x v="2"/>
    <s v="Consumer Discretionary"/>
    <s v="Automobile Manufacturers"/>
    <s v="Detroit, Michigan"/>
    <d v="2013-06-06T00:00:00"/>
    <n v="1467858"/>
    <m/>
    <s v="Detroit"/>
    <s v="Michigan"/>
    <s v="United States"/>
  </r>
  <r>
    <d v="2019-05-20T00:00:00"/>
    <x v="2"/>
    <s v="buy"/>
    <n v="600"/>
    <n v="13"/>
    <n v="36.659999999999997"/>
    <n v="37"/>
    <n v="36.639998999999897"/>
    <n v="36.970001000000003"/>
    <n v="36.578021999999997"/>
    <n v="17521900"/>
    <n v="2.4159999999999999"/>
    <n v="-8.1103255705501404E-4"/>
    <n v="1.11520834406075E-2"/>
    <n v="-7.8522645917720596E-2"/>
    <n v="-5.7077662333839603E-2"/>
    <n v="4.5060608696052802E-3"/>
    <n v="9.0701808201670304E-3"/>
    <n v="1.44960938801026E-2"/>
    <n v="1.2251796876804499E-2"/>
    <n v="1.8987657985097901E-2"/>
    <n v="45"/>
    <n v="30.559998999999902"/>
    <n v="-0.127973716225985"/>
    <n v="-6.7722580366252503E-3"/>
    <n v="0.90054849952147498"/>
    <n v="-0.12739571903380401"/>
    <n v="6.6947851681310094E-2"/>
    <s v="Marquee Group Funds"/>
    <x v="2"/>
    <s v="Consumer Discretionary"/>
    <s v="Automobile Manufacturers"/>
    <s v="Detroit, Michigan"/>
    <d v="2013-06-06T00:00:00"/>
    <n v="1467858"/>
    <m/>
    <s v="Detroit"/>
    <s v="Michigan"/>
    <s v="United States"/>
  </r>
  <r>
    <d v="2019-06-03T00:00:00"/>
    <x v="2"/>
    <s v="sell"/>
    <n v="1700"/>
    <n v="13"/>
    <n v="33.349997999999999"/>
    <n v="33.830002"/>
    <n v="33.080002"/>
    <n v="33.700001"/>
    <n v="33.342689999999997"/>
    <n v="11019400"/>
    <n v="2.081"/>
    <n v="1.07399588662303E-2"/>
    <n v="-4.1272954209716099E-2"/>
    <n v="-0.13963290505124901"/>
    <n v="-0.142578289775733"/>
    <n v="-0.19685194409216999"/>
    <n v="2.0763263564264198E-2"/>
    <n v="1.70705989090645E-2"/>
    <n v="1.4277961519404501E-2"/>
    <n v="1.7679779354968801E-2"/>
    <n v="45"/>
    <n v="30.559998999999902"/>
    <n v="-0.13735233922523599"/>
    <n v="-2.7690708645509302E-3"/>
    <n v="0.95379047730252797"/>
    <n v="-1.4535546236861501"/>
    <n v="-0.71381960549026402"/>
    <s v="Marquee Group Funds"/>
    <x v="2"/>
    <s v="Consumer Discretionary"/>
    <s v="Automobile Manufacturers"/>
    <s v="Detroit, Michigan"/>
    <d v="2013-06-06T00:00:00"/>
    <n v="1467858"/>
    <m/>
    <s v="Detroit"/>
    <s v="Michigan"/>
    <s v="United States"/>
  </r>
  <r>
    <d v="2019-06-19T00:00:00"/>
    <x v="2"/>
    <s v="sell"/>
    <n v="1200"/>
    <n v="13"/>
    <n v="37"/>
    <n v="37.470001000000003"/>
    <n v="36.75"/>
    <n v="36.779998999999997"/>
    <n v="36.779998999999997"/>
    <n v="10884800"/>
    <n v="2.0289999999999999"/>
    <n v="2.17740967900437E-3"/>
    <n v="3.06442486862127E-2"/>
    <n v="4.6955911938008398E-3"/>
    <n v="4.6955911938008398E-3"/>
    <n v="-0.13627781155524299"/>
    <n v="1.0348656516914899E-2"/>
    <n v="2.0412502395235701E-2"/>
    <n v="1.5764577555651801E-2"/>
    <n v="1.8030220606065701E-2"/>
    <n v="43.189999"/>
    <n v="30.559998999999902"/>
    <n v="-0.13735233922523599"/>
    <n v="2.98071681438073E-3"/>
    <n v="0.99304686621203897"/>
    <n v="-1.1489862248648299"/>
    <n v="-1.24269115089869"/>
    <s v="Marquee Group Funds"/>
    <x v="2"/>
    <s v="Consumer Discretionary"/>
    <s v="Automobile Manufacturers"/>
    <s v="Detroit, Michigan"/>
    <d v="2013-06-06T00:00:00"/>
    <n v="1467858"/>
    <m/>
    <s v="Detroit"/>
    <s v="Michigan"/>
    <s v="United States"/>
  </r>
  <r>
    <d v="2019-06-07T00:00:00"/>
    <x v="2"/>
    <s v="buy"/>
    <n v="1400"/>
    <n v="14"/>
    <n v="35.310001"/>
    <n v="35.549999"/>
    <n v="35.150002000000001"/>
    <n v="35.490001999999997"/>
    <n v="35.490001999999997"/>
    <n v="6561000"/>
    <n v="2.0840000000000001"/>
    <n v="8.4891000959766705E-3"/>
    <n v="7.3152423947428893E-2"/>
    <n v="-7.1526853552006595E-2"/>
    <n v="-5.7412756732092902E-2"/>
    <n v="-0.162838052969804"/>
    <n v="2.5526642711704101E-2"/>
    <n v="2.1257008946917299E-2"/>
    <n v="1.6154918586302001E-2"/>
    <n v="1.8023767285185802E-2"/>
    <n v="45"/>
    <n v="30.559998999999902"/>
    <n v="-0.13735233922523599"/>
    <n v="1.0442979367750601E-2"/>
    <n v="0.97975833681507296"/>
    <n v="-1.2583875229017301"/>
    <n v="-1.26357452054945"/>
    <s v="DJT Green Funds"/>
    <x v="2"/>
    <s v="Consumer Discretionary"/>
    <s v="Automobile Manufacturers"/>
    <s v="Detroit, Michigan"/>
    <d v="2013-06-06T00:00:00"/>
    <n v="1467858"/>
    <m/>
    <s v="Detroit"/>
    <s v="Michigan"/>
    <s v="United States"/>
  </r>
  <r>
    <d v="2019-06-14T00:00:00"/>
    <x v="2"/>
    <s v="buy"/>
    <n v="900"/>
    <n v="14"/>
    <n v="35.880001"/>
    <n v="35.990001999999997"/>
    <n v="35.540000999999997"/>
    <n v="35.659999999999997"/>
    <n v="35.659999999999997"/>
    <n v="4953400"/>
    <n v="2.093"/>
    <n v="-1.0044727312815801E-2"/>
    <n v="4.7785894226881603E-3"/>
    <n v="-2.7309543016721002E-2"/>
    <n v="-5.4737643238720698E-2"/>
    <n v="-0.17851468439564599"/>
    <n v="1.2732641231118899E-2"/>
    <n v="2.0095457499406499E-2"/>
    <n v="1.6136324808323801E-2"/>
    <n v="1.8028936842561401E-2"/>
    <n v="45"/>
    <n v="30.559998999999902"/>
    <n v="-0.13735233922523599"/>
    <n v="-1.6128120944145399E-3"/>
    <n v="0.98700345358200503"/>
    <n v="-1.42368165368154"/>
    <n v="-1.3369375708428"/>
    <s v="DJT Green Funds"/>
    <x v="2"/>
    <s v="Consumer Discretionary"/>
    <s v="Automobile Manufacturers"/>
    <s v="Detroit, Michigan"/>
    <d v="2013-06-06T00:00:00"/>
    <n v="1467858"/>
    <m/>
    <s v="Detroit"/>
    <s v="Michigan"/>
    <s v="United States"/>
  </r>
  <r>
    <d v="2019-04-05T00:00:00"/>
    <x v="2"/>
    <s v="buy"/>
    <n v="1200"/>
    <n v="15"/>
    <n v="38.849997999999999"/>
    <n v="39.009997999999896"/>
    <n v="38.580002"/>
    <n v="38.939999"/>
    <n v="38.52713"/>
    <n v="4497800"/>
    <n v="2.5009999999999999"/>
    <n v="3.85945096310458E-3"/>
    <n v="4.8405057811561902E-2"/>
    <n v="1.6833122782151402E-2"/>
    <n v="0.165439255324562"/>
    <n v="6.4284931149696398E-2"/>
    <n v="7.0386030503869004E-3"/>
    <n v="1.3049230370094299E-2"/>
    <n v="1.4495770307647701E-2"/>
    <n v="1.9018029612285499E-2"/>
    <n v="45"/>
    <n v="30.559998999999902"/>
    <n v="-0.127973716225985"/>
    <n v="4.62571739556182E-3"/>
    <n v="0.88511319082594597"/>
    <n v="0.24345734980751299"/>
    <n v="0.31046589761867499"/>
    <s v="Turtle River Asset Management"/>
    <x v="2"/>
    <s v="Consumer Discretionary"/>
    <s v="Automobile Manufacturers"/>
    <s v="Detroit, Michigan"/>
    <d v="2013-06-06T00:00:00"/>
    <n v="1467858"/>
    <m/>
    <s v="Detroit"/>
    <s v="Michigan"/>
    <s v="United States"/>
  </r>
  <r>
    <d v="2019-04-18T00:00:00"/>
    <x v="2"/>
    <s v="sell"/>
    <n v="900"/>
    <n v="15"/>
    <n v="40"/>
    <n v="40.450001"/>
    <n v="39.979999999999997"/>
    <n v="40.299999"/>
    <n v="39.872710999999903"/>
    <n v="10678000"/>
    <n v="2.56"/>
    <n v="7.7219409142490602E-3"/>
    <n v="2.4363821438659901E-2"/>
    <n v="5.1685050420342799E-2"/>
    <n v="6.1821812802674798E-2"/>
    <n v="7.4435516014858705E-2"/>
    <n v="5.4695541422143399E-3"/>
    <n v="1.20362905371328E-2"/>
    <n v="1.08769304487321E-2"/>
    <n v="1.8916333243871299E-2"/>
    <n v="45"/>
    <n v="30.559998999999902"/>
    <n v="-0.127973716225985"/>
    <n v="1.5778467813143101E-3"/>
    <n v="0.89211156222362298"/>
    <n v="0.30891039951167498"/>
    <n v="0.22786740133439001"/>
    <s v="Turtle River Asset Management"/>
    <x v="2"/>
    <s v="Consumer Discretionary"/>
    <s v="Automobile Manufacturers"/>
    <s v="Detroit, Michigan"/>
    <d v="2013-06-06T00:00:00"/>
    <n v="1467858"/>
    <m/>
    <s v="Detroit"/>
    <s v="Michigan"/>
    <s v="United States"/>
  </r>
  <r>
    <d v="2019-05-23T00:00:00"/>
    <x v="2"/>
    <s v="sell"/>
    <n v="2000"/>
    <n v="15"/>
    <n v="35.150002000000001"/>
    <n v="35.18"/>
    <n v="34.349997999999999"/>
    <n v="35.130001"/>
    <n v="34.757529999999903"/>
    <n v="13746200"/>
    <n v="2.2959999999999998"/>
    <n v="-1.188469281217E-2"/>
    <n v="-6.20803058013219E-2"/>
    <n v="-0.125564989497471"/>
    <n v="-0.119698629170057"/>
    <n v="-4.6022908880325702E-2"/>
    <n v="1.8608594413193499E-2"/>
    <n v="1.6178236672208801E-2"/>
    <n v="1.32682202264669E-2"/>
    <n v="1.9173028292951599E-2"/>
    <n v="45"/>
    <n v="30.559998999999902"/>
    <n v="-0.13348184219967499"/>
    <n v="-1.1985692488440201E-2"/>
    <n v="0.90452562413878801"/>
    <n v="-0.45169211695476902"/>
    <n v="-0.202654320342677"/>
    <s v="Turtle River Asset Management"/>
    <x v="2"/>
    <s v="Consumer Discretionary"/>
    <s v="Automobile Manufacturers"/>
    <s v="Detroit, Michigan"/>
    <d v="2013-06-06T00:00:00"/>
    <n v="1467858"/>
    <m/>
    <s v="Detroit"/>
    <s v="Michigan"/>
    <s v="United States"/>
  </r>
  <r>
    <d v="2019-04-18T00:00:00"/>
    <x v="2"/>
    <s v="buy"/>
    <n v="1200"/>
    <n v="16"/>
    <n v="40"/>
    <n v="40.450001"/>
    <n v="39.979999999999997"/>
    <n v="40.299999"/>
    <n v="39.872710999999903"/>
    <n v="10678000"/>
    <n v="2.56"/>
    <n v="7.7219409142490602E-3"/>
    <n v="2.4363821438659901E-2"/>
    <n v="5.1685050420342799E-2"/>
    <n v="6.1821812802674798E-2"/>
    <n v="7.4435516014858705E-2"/>
    <n v="5.4695541422143399E-3"/>
    <n v="1.20362905371328E-2"/>
    <n v="1.08769304487321E-2"/>
    <n v="1.8916333243871299E-2"/>
    <n v="45"/>
    <n v="30.559998999999902"/>
    <n v="-0.127973716225985"/>
    <n v="1.5778467813143101E-3"/>
    <n v="0.89211156222362298"/>
    <n v="0.30891039951167498"/>
    <n v="0.22786740133439001"/>
    <s v="Bridgebay Associates"/>
    <x v="2"/>
    <s v="Consumer Discretionary"/>
    <s v="Automobile Manufacturers"/>
    <s v="Detroit, Michigan"/>
    <d v="2013-06-06T00:00:00"/>
    <n v="1467858"/>
    <m/>
    <s v="Detroit"/>
    <s v="Michigan"/>
    <s v="United States"/>
  </r>
  <r>
    <d v="2019-04-26T00:00:00"/>
    <x v="2"/>
    <s v="buy"/>
    <n v="1500"/>
    <n v="16"/>
    <n v="40.049999"/>
    <n v="40.099997999999999"/>
    <n v="39.439999"/>
    <n v="39.68"/>
    <n v="39.259289000000003"/>
    <n v="11830500"/>
    <n v="2.5049999999999999"/>
    <n v="1.44691060431652E-2"/>
    <n v="-1.55040764199321E-2"/>
    <n v="7.3449133058793595E-2"/>
    <n v="3.6434702028782399E-2"/>
    <n v="8.0219732405510197E-2"/>
    <n v="1.48299028049921E-2"/>
    <n v="9.5814962272866601E-3"/>
    <n v="1.1065973547446701E-2"/>
    <n v="1.8908321026147999E-2"/>
    <n v="45"/>
    <n v="30.559998999999902"/>
    <n v="-0.127973716225985"/>
    <n v="4.6743503443647796E-3"/>
    <n v="0.89997662918413901"/>
    <n v="0.35133881825872099"/>
    <n v="0.37793608758069802"/>
    <s v="Bridgebay Associates"/>
    <x v="2"/>
    <s v="Consumer Discretionary"/>
    <s v="Automobile Manufacturers"/>
    <s v="Detroit, Michigan"/>
    <d v="2013-06-06T00:00:00"/>
    <n v="1467858"/>
    <m/>
    <s v="Detroit"/>
    <s v="Michigan"/>
    <s v="United States"/>
  </r>
  <r>
    <d v="2019-06-05T00:00:00"/>
    <x v="2"/>
    <s v="buy"/>
    <n v="2300"/>
    <n v="16"/>
    <n v="36.040000999999997"/>
    <n v="36.139998999999897"/>
    <n v="35.330002"/>
    <n v="35.840000000000003"/>
    <n v="35.460003"/>
    <n v="9605600"/>
    <n v="2.1230000000000002"/>
    <n v="3.0740090085189199E-3"/>
    <n v="2.97346199941711E-2"/>
    <n v="-7.9355546010072497E-2"/>
    <n v="-6.61241604207565E-2"/>
    <n v="-0.16026329826741301"/>
    <n v="3.6251350656544799E-2"/>
    <n v="2.1578079985868599E-2"/>
    <n v="1.6103453883095999E-2"/>
    <n v="1.8033340386844902E-2"/>
    <n v="45"/>
    <n v="30.559998999999902"/>
    <n v="-0.13735233922523599"/>
    <n v="8.1287266899663802E-3"/>
    <n v="0.98481597404065502"/>
    <n v="-1.22701211572638"/>
    <n v="-0.98035930829239004"/>
    <s v="Bridgebay Associates"/>
    <x v="2"/>
    <s v="Consumer Discretionary"/>
    <s v="Automobile Manufacturers"/>
    <s v="Detroit, Michigan"/>
    <d v="2013-06-06T00:00:00"/>
    <n v="1467858"/>
    <m/>
    <s v="Detroit"/>
    <s v="Michigan"/>
    <s v="United States"/>
  </r>
  <r>
    <d v="2019-06-17T00:00:00"/>
    <x v="2"/>
    <s v="buy"/>
    <n v="1200"/>
    <n v="16"/>
    <n v="35.560001"/>
    <n v="36.18"/>
    <n v="35.360000999999997"/>
    <n v="36.139998999999897"/>
    <n v="36.139998999999897"/>
    <n v="5454900"/>
    <n v="2.0859999999999999"/>
    <n v="1.33706450589161E-2"/>
    <n v="3.6036353732558498E-3"/>
    <n v="-2.2808701199136999E-2"/>
    <n v="-3.9000206525005902E-2"/>
    <n v="-0.145147935316361"/>
    <n v="1.2426283158548899E-2"/>
    <n v="2.0225784781833001E-2"/>
    <n v="1.6234277193579599E-2"/>
    <n v="1.8009235002527098E-2"/>
    <n v="45"/>
    <n v="30.559998999999902"/>
    <n v="-0.13735233922523599"/>
    <n v="9.3131563797728401E-4"/>
    <n v="0.98957119421877704"/>
    <n v="-1.1947827548054699"/>
    <n v="-1.32707169453005"/>
    <s v="Bridgebay Associates"/>
    <x v="2"/>
    <s v="Consumer Discretionary"/>
    <s v="Automobile Manufacturers"/>
    <s v="Detroit, Michigan"/>
    <d v="2013-06-06T00:00:00"/>
    <n v="1467858"/>
    <m/>
    <s v="Detroit"/>
    <s v="Michigan"/>
    <s v="United States"/>
  </r>
  <r>
    <d v="2019-06-28T00:00:00"/>
    <x v="2"/>
    <s v="buy"/>
    <n v="1300"/>
    <n v="16"/>
    <n v="38.330002"/>
    <n v="38.919998"/>
    <n v="38.330002"/>
    <n v="38.529998999999997"/>
    <n v="38.529998999999997"/>
    <n v="11480900"/>
    <n v="2"/>
    <n v="5.4651795816037596E-3"/>
    <n v="4.2683777220794403E-2"/>
    <n v="0.11276636743000699"/>
    <n v="4.8479522044490402E-2"/>
    <n v="-4.8291205081154804E-3"/>
    <n v="7.15084159321858E-3"/>
    <n v="1.7798974425471299E-2"/>
    <n v="1.55467009247751E-2"/>
    <n v="1.78166593747483E-2"/>
    <n v="41.5"/>
    <n v="30.559998999999902"/>
    <n v="-0.13735233922523599"/>
    <n v="5.7409418775350302E-3"/>
    <n v="0.96474001629828698"/>
    <n v="-0.192676221151931"/>
    <n v="-0.40536683171432802"/>
    <s v="Bridgebay Associates"/>
    <x v="2"/>
    <s v="Consumer Discretionary"/>
    <s v="Automobile Manufacturers"/>
    <s v="Detroit, Michigan"/>
    <d v="2013-06-06T00:00:00"/>
    <n v="1467858"/>
    <m/>
    <s v="Detroit"/>
    <s v="Michigan"/>
    <s v="United States"/>
  </r>
  <r>
    <d v="2019-04-04T00:00:00"/>
    <x v="2"/>
    <s v="buy"/>
    <n v="1800"/>
    <n v="17"/>
    <n v="38.400002000000001"/>
    <n v="38.939999"/>
    <n v="38.389998999999897"/>
    <n v="38.790000999999997"/>
    <n v="38.378723000000001"/>
    <n v="7116100"/>
    <n v="2.512"/>
    <n v="1.0365474074887301E-2"/>
    <n v="4.5624194969279601E-2"/>
    <n v="-2.6776371473549898E-3"/>
    <n v="0.19451975121290799"/>
    <n v="5.9636411388859403E-2"/>
    <n v="7.6930522751148204E-3"/>
    <n v="1.3484651980798901E-2"/>
    <n v="1.49902578682732E-2"/>
    <n v="1.9016774019104701E-2"/>
    <n v="45"/>
    <n v="30.559998999999902"/>
    <n v="-0.127973716225985"/>
    <n v="2.0824655091414399E-3"/>
    <n v="0.88326198053972504"/>
    <n v="0.213673220910716"/>
    <n v="0.33676531521561098"/>
    <s v="Los Santos Asset Management"/>
    <x v="2"/>
    <s v="Consumer Discretionary"/>
    <s v="Automobile Manufacturers"/>
    <s v="Detroit, Michigan"/>
    <d v="2013-06-06T00:00:00"/>
    <n v="1467858"/>
    <m/>
    <s v="Detroit"/>
    <s v="Michigan"/>
    <s v="United States"/>
  </r>
  <r>
    <d v="2019-04-24T00:00:00"/>
    <x v="2"/>
    <s v="buy"/>
    <n v="2000"/>
    <n v="17"/>
    <n v="39.509997999999896"/>
    <n v="39.889998999999897"/>
    <n v="39.369999"/>
    <n v="39.720001000000003"/>
    <n v="39.298862"/>
    <n v="5564700"/>
    <n v="2.5219999999999998"/>
    <n v="-2.7656669687684799E-3"/>
    <n v="1.51172016592591E-3"/>
    <n v="8.6187787678332003E-2"/>
    <n v="6.2866239823956893E-2"/>
    <n v="9.2309254006163299E-2"/>
    <n v="1.23159935526746E-2"/>
    <n v="8.3636984802706107E-3"/>
    <n v="1.09434008899631E-2"/>
    <n v="1.8866719109824698E-2"/>
    <n v="45"/>
    <n v="30.559998999999902"/>
    <n v="-0.127973716225985"/>
    <n v="-2.1941687255359501E-3"/>
    <n v="0.88627261911710398"/>
    <n v="0.42590495995593203"/>
    <n v="0.35415444732662898"/>
    <s v="Los Santos Asset Management"/>
    <x v="2"/>
    <s v="Consumer Discretionary"/>
    <s v="Automobile Manufacturers"/>
    <s v="Detroit, Michigan"/>
    <d v="2013-06-06T00:00:00"/>
    <n v="1467858"/>
    <m/>
    <s v="Detroit"/>
    <s v="Michigan"/>
    <s v="United States"/>
  </r>
  <r>
    <d v="2019-04-26T00:00:00"/>
    <x v="2"/>
    <s v="sell"/>
    <n v="3000"/>
    <n v="17"/>
    <n v="40.049999"/>
    <n v="40.099997999999999"/>
    <n v="39.439999"/>
    <n v="39.68"/>
    <n v="39.259289000000003"/>
    <n v="11830500"/>
    <n v="2.5049999999999999"/>
    <n v="1.44691060431652E-2"/>
    <n v="-1.55040764199321E-2"/>
    <n v="7.3449133058793595E-2"/>
    <n v="3.6434702028782399E-2"/>
    <n v="8.0219732405510197E-2"/>
    <n v="1.48299028049921E-2"/>
    <n v="9.5814962272866601E-3"/>
    <n v="1.1065973547446701E-2"/>
    <n v="1.8908321026147999E-2"/>
    <n v="45"/>
    <n v="30.559998999999902"/>
    <n v="-0.127973716225985"/>
    <n v="4.6743503443647796E-3"/>
    <n v="0.89997662918413901"/>
    <n v="0.35133881825872099"/>
    <n v="0.37793608758069802"/>
    <s v="Los Santos Asset Management"/>
    <x v="2"/>
    <s v="Consumer Discretionary"/>
    <s v="Automobile Manufacturers"/>
    <s v="Detroit, Michigan"/>
    <d v="2013-06-06T00:00:00"/>
    <n v="1467858"/>
    <m/>
    <s v="Detroit"/>
    <s v="Michigan"/>
    <s v="United States"/>
  </r>
  <r>
    <d v="2019-06-27T00:00:00"/>
    <x v="2"/>
    <s v="buy"/>
    <n v="1500"/>
    <n v="17"/>
    <n v="38.599997999999999"/>
    <n v="38.990001999999997"/>
    <n v="38.159999999999997"/>
    <n v="38.32"/>
    <n v="38.32"/>
    <n v="8106600"/>
    <n v="2.0049999999999999"/>
    <n v="4.9705530071190197E-3"/>
    <n v="3.6135733385453998E-2"/>
    <n v="0.105578151261724"/>
    <n v="4.4092930583708702E-2"/>
    <n v="-2.6023235651341799E-2"/>
    <n v="8.3526234083074798E-3"/>
    <n v="1.7858325021859099E-2"/>
    <n v="1.55351501739633E-2"/>
    <n v="1.7840674643001399E-2"/>
    <n v="41.5"/>
    <n v="30.559998999999902"/>
    <n v="-0.13735233922523599"/>
    <n v="3.81588593721357E-3"/>
    <n v="0.96734587128433303"/>
    <n v="-0.35490999134645002"/>
    <n v="-0.52593762623156803"/>
    <s v="Los Santos Asset Management"/>
    <x v="2"/>
    <s v="Consumer Discretionary"/>
    <s v="Automobile Manufacturers"/>
    <s v="Detroit, Michigan"/>
    <d v="2013-06-06T00:00:00"/>
    <n v="1467858"/>
    <m/>
    <s v="Detroit"/>
    <s v="Michigan"/>
    <s v="United States"/>
  </r>
  <r>
    <d v="2019-04-02T00:00:00"/>
    <x v="2"/>
    <s v="buy"/>
    <n v="1400"/>
    <n v="18"/>
    <n v="37.830002"/>
    <n v="38.009997999999896"/>
    <n v="37.610000999999997"/>
    <n v="37.810001"/>
    <n v="37.409115"/>
    <n v="5667100"/>
    <n v="2.4809999999999999"/>
    <n v="1.32336043034929E-3"/>
    <n v="2.5175445714092599E-2"/>
    <n v="-3.4610839266502998E-2"/>
    <n v="0.13239717516726801"/>
    <n v="9.5592926274149601E-2"/>
    <n v="9.8288462300966401E-3"/>
    <n v="1.28662485099132E-2"/>
    <n v="1.5927148083182699E-2"/>
    <n v="1.9177235995468202E-2"/>
    <n v="45"/>
    <n v="30.559998999999902"/>
    <n v="-0.127973716225985"/>
    <n v="1.7455614805152698E-5"/>
    <n v="0.901520913620663"/>
    <n v="0.43746824885069102"/>
    <n v="0.36446433584291399"/>
    <s v="Ironman Funds"/>
    <x v="2"/>
    <s v="Consumer Discretionary"/>
    <s v="Automobile Manufacturers"/>
    <s v="Detroit, Michigan"/>
    <d v="2013-06-06T00:00:00"/>
    <n v="1467858"/>
    <m/>
    <s v="Detroit"/>
    <s v="Michigan"/>
    <s v="United States"/>
  </r>
  <r>
    <d v="2019-04-04T00:00:00"/>
    <x v="2"/>
    <s v="buy"/>
    <n v="1200"/>
    <n v="18"/>
    <n v="38.400002000000001"/>
    <n v="38.939999"/>
    <n v="38.389998999999897"/>
    <n v="38.790000999999997"/>
    <n v="38.378723000000001"/>
    <n v="7116100"/>
    <n v="2.512"/>
    <n v="1.0365474074887301E-2"/>
    <n v="4.5624194969279601E-2"/>
    <n v="-2.6776371473549898E-3"/>
    <n v="0.19451975121290799"/>
    <n v="5.9636411388859403E-2"/>
    <n v="7.6930522751148204E-3"/>
    <n v="1.3484651980798901E-2"/>
    <n v="1.49902578682732E-2"/>
    <n v="1.9016774019104701E-2"/>
    <n v="45"/>
    <n v="30.559998999999902"/>
    <n v="-0.127973716225985"/>
    <n v="2.0824655091414399E-3"/>
    <n v="0.88326198053972504"/>
    <n v="0.213673220910716"/>
    <n v="0.33676531521561098"/>
    <s v="Ironman Funds"/>
    <x v="2"/>
    <s v="Consumer Discretionary"/>
    <s v="Automobile Manufacturers"/>
    <s v="Detroit, Michigan"/>
    <d v="2013-06-06T00:00:00"/>
    <n v="1467858"/>
    <m/>
    <s v="Detroit"/>
    <s v="Michigan"/>
    <s v="United States"/>
  </r>
  <r>
    <d v="2019-04-17T00:00:00"/>
    <x v="2"/>
    <s v="sell"/>
    <n v="1600"/>
    <n v="18"/>
    <n v="40.099997999999999"/>
    <n v="40.259997999999896"/>
    <n v="39.880001"/>
    <n v="39.990001999999997"/>
    <n v="39.566001999999997"/>
    <n v="8643500"/>
    <n v="2.5920000000000001"/>
    <n v="8.2863726073171395E-3"/>
    <n v="1.8678002436375199E-2"/>
    <n v="5.1569750135433301E-2"/>
    <n v="6.9640892265348295E-2"/>
    <n v="5.9291735991777499E-2"/>
    <n v="5.3180615601931902E-3"/>
    <n v="1.20338646136259E-2"/>
    <n v="1.0999010942212201E-2"/>
    <n v="1.8916700929730398E-2"/>
    <n v="45"/>
    <n v="30.559998999999902"/>
    <n v="-0.127973716225985"/>
    <n v="-2.2764010197428601E-3"/>
    <n v="0.89154487652966397"/>
    <n v="0.21057618376832701"/>
    <n v="0.19511227056456701"/>
    <s v="Ironman Funds"/>
    <x v="2"/>
    <s v="Consumer Discretionary"/>
    <s v="Automobile Manufacturers"/>
    <s v="Detroit, Michigan"/>
    <d v="2013-06-06T00:00:00"/>
    <n v="1467858"/>
    <m/>
    <s v="Detroit"/>
    <s v="Michigan"/>
    <s v="United States"/>
  </r>
  <r>
    <d v="2019-05-02T00:00:00"/>
    <x v="2"/>
    <s v="sell"/>
    <n v="1600"/>
    <n v="18"/>
    <n v="38.459998999999897"/>
    <n v="38.840000000000003"/>
    <n v="38.200001"/>
    <n v="38.25"/>
    <n v="37.844448"/>
    <n v="11291900"/>
    <n v="2.552"/>
    <n v="-1.2987178138143599E-2"/>
    <n v="-2.2234687761287598E-2"/>
    <n v="1.28932539705972E-2"/>
    <n v="-1.0055511500220399E-2"/>
    <n v="8.8874732453137095E-2"/>
    <n v="1.6546831919047499E-2"/>
    <n v="1.12097851823781E-2"/>
    <n v="1.15812291035301E-2"/>
    <n v="1.8912569323857799E-2"/>
    <n v="45"/>
    <n v="30.559998999999902"/>
    <n v="-0.127973716225985"/>
    <n v="-2.1262443276895502E-3"/>
    <n v="0.897696624531516"/>
    <n v="0.40460091847966501"/>
    <n v="0.37604361647503898"/>
    <s v="Ironman Funds"/>
    <x v="2"/>
    <s v="Consumer Discretionary"/>
    <s v="Automobile Manufacturers"/>
    <s v="Detroit, Michigan"/>
    <d v="2013-06-06T00:00:00"/>
    <n v="1467858"/>
    <m/>
    <s v="Detroit"/>
    <s v="Michigan"/>
    <s v="United States"/>
  </r>
  <r>
    <d v="2019-06-03T00:00:00"/>
    <x v="2"/>
    <s v="buy"/>
    <n v="1600"/>
    <n v="18"/>
    <n v="33.349997999999999"/>
    <n v="33.830002"/>
    <n v="33.080002"/>
    <n v="33.700001"/>
    <n v="33.342689999999997"/>
    <n v="11019400"/>
    <n v="2.081"/>
    <n v="1.07399588662303E-2"/>
    <n v="-4.1272954209716099E-2"/>
    <n v="-0.13963290505124901"/>
    <n v="-0.142578289775733"/>
    <n v="-0.19685194409216999"/>
    <n v="2.0763263564264198E-2"/>
    <n v="1.70705989090645E-2"/>
    <n v="1.4277961519404501E-2"/>
    <n v="1.7679779354968801E-2"/>
    <n v="45"/>
    <n v="30.559998999999902"/>
    <n v="-0.13735233922523599"/>
    <n v="-2.7690708645509302E-3"/>
    <n v="0.95379047730252797"/>
    <n v="-1.4535546236861501"/>
    <n v="-0.71381960549026402"/>
    <s v="Ironman Funds"/>
    <x v="2"/>
    <s v="Consumer Discretionary"/>
    <s v="Automobile Manufacturers"/>
    <s v="Detroit, Michigan"/>
    <d v="2013-06-06T00:00:00"/>
    <n v="1467858"/>
    <m/>
    <s v="Detroit"/>
    <s v="Michigan"/>
    <s v="United States"/>
  </r>
  <r>
    <d v="2019-06-19T00:00:00"/>
    <x v="2"/>
    <s v="buy"/>
    <n v="800"/>
    <n v="18"/>
    <n v="37"/>
    <n v="37.470001000000003"/>
    <n v="36.75"/>
    <n v="36.779998999999997"/>
    <n v="36.779998999999997"/>
    <n v="10884800"/>
    <n v="2.0289999999999999"/>
    <n v="2.17740967900437E-3"/>
    <n v="3.06442486862127E-2"/>
    <n v="4.6955911938008398E-3"/>
    <n v="4.6955911938008398E-3"/>
    <n v="-0.13627781155524299"/>
    <n v="1.0348656516914899E-2"/>
    <n v="2.0412502395235701E-2"/>
    <n v="1.5764577555651801E-2"/>
    <n v="1.8030220606065701E-2"/>
    <n v="43.189999"/>
    <n v="30.559998999999902"/>
    <n v="-0.13735233922523599"/>
    <n v="2.98071681438073E-3"/>
    <n v="0.99304686621203897"/>
    <n v="-1.1489862248648299"/>
    <n v="-1.24269115089869"/>
    <s v="Ironman Funds"/>
    <x v="2"/>
    <s v="Consumer Discretionary"/>
    <s v="Automobile Manufacturers"/>
    <s v="Detroit, Michigan"/>
    <d v="2013-06-06T00:00:00"/>
    <n v="1467858"/>
    <m/>
    <s v="Detroit"/>
    <s v="Michigan"/>
    <s v="United States"/>
  </r>
  <r>
    <d v="2019-04-03T00:00:00"/>
    <x v="2"/>
    <s v="sell"/>
    <n v="2100"/>
    <n v="19"/>
    <n v="38.25"/>
    <n v="38.639998999999897"/>
    <n v="38.229999999999997"/>
    <n v="38.389998999999897"/>
    <n v="37.982964000000003"/>
    <n v="8815300"/>
    <n v="2.5169999999999999"/>
    <n v="1.52233521093774E-2"/>
    <n v="4.7475602016387897E-2"/>
    <n v="-1.22791042934973E-2"/>
    <n v="0.14195648534091601"/>
    <n v="7.8351257230083002E-2"/>
    <n v="7.81134144589912E-3"/>
    <n v="1.32829387493043E-2"/>
    <n v="1.6006969681146E-2"/>
    <n v="1.9092877990593001E-2"/>
    <n v="45"/>
    <n v="30.559998999999902"/>
    <n v="-0.127973716225985"/>
    <n v="2.1460723821998401E-3"/>
    <n v="0.89160114183741901"/>
    <n v="0.32873499015350499"/>
    <n v="0.38912970978426697"/>
    <s v="Second Point Management"/>
    <x v="2"/>
    <s v="Consumer Discretionary"/>
    <s v="Automobile Manufacturers"/>
    <s v="Detroit, Michigan"/>
    <d v="2013-06-06T00:00:00"/>
    <n v="1467858"/>
    <m/>
    <s v="Detroit"/>
    <s v="Michigan"/>
    <s v="United States"/>
  </r>
  <r>
    <d v="2019-04-11T00:00:00"/>
    <x v="2"/>
    <s v="buy"/>
    <n v="1800"/>
    <n v="19"/>
    <n v="39.380001"/>
    <n v="39.590000000000003"/>
    <n v="39.130001"/>
    <n v="39.330002"/>
    <n v="38.912997999999902"/>
    <n v="4581500"/>
    <n v="2.504"/>
    <n v="2.0361219119642698E-3"/>
    <n v="1.38251161417081E-2"/>
    <n v="1.8217306236045901E-2"/>
    <n v="0.13425897206276399"/>
    <n v="4.82751347652558E-2"/>
    <n v="5.3934026918957901E-3"/>
    <n v="1.2720925480535101E-2"/>
    <n v="1.3878960984849E-2"/>
    <n v="1.8914691504336299E-2"/>
    <n v="45"/>
    <n v="30.559998999999902"/>
    <n v="-0.127973716225985"/>
    <n v="3.8122194279549302E-5"/>
    <n v="0.88521770098536601"/>
    <n v="0.14513474566256199"/>
    <n v="0.216942321442159"/>
    <s v="Second Point Management"/>
    <x v="2"/>
    <s v="Consumer Discretionary"/>
    <s v="Automobile Manufacturers"/>
    <s v="Detroit, Michigan"/>
    <d v="2013-06-06T00:00:00"/>
    <n v="1467858"/>
    <m/>
    <s v="Detroit"/>
    <s v="Michigan"/>
    <s v="United States"/>
  </r>
  <r>
    <d v="2019-04-15T00:00:00"/>
    <x v="2"/>
    <s v="buy"/>
    <n v="1300"/>
    <n v="19"/>
    <n v="39.900002000000001"/>
    <n v="40.009997999999896"/>
    <n v="39.349997999999999"/>
    <n v="39.57"/>
    <n v="39.150452000000001"/>
    <n v="5179400"/>
    <n v="2.5529999999999999"/>
    <n v="-3.5317738388575002E-3"/>
    <n v="1.29722359202707E-2"/>
    <n v="3.9695910211686197E-2"/>
    <n v="5.9348015630198099E-2"/>
    <n v="6.13058293206881E-2"/>
    <n v="7.0973933956882803E-3"/>
    <n v="1.19984742855993E-2"/>
    <n v="1.0974042537469701E-2"/>
    <n v="1.8922433911917599E-2"/>
    <n v="45"/>
    <n v="30.559998999999902"/>
    <n v="-0.127973716225985"/>
    <n v="-6.2956724975841202E-4"/>
    <n v="0.89043432708155901"/>
    <n v="0.22445377763312199"/>
    <n v="0.19619567893416401"/>
    <s v="Second Point Management"/>
    <x v="2"/>
    <s v="Consumer Discretionary"/>
    <s v="Automobile Manufacturers"/>
    <s v="Detroit, Michigan"/>
    <d v="2013-06-06T00:00:00"/>
    <n v="1467858"/>
    <m/>
    <s v="Detroit"/>
    <s v="Michigan"/>
    <s v="United States"/>
  </r>
  <r>
    <d v="2019-04-16T00:00:00"/>
    <x v="2"/>
    <s v="buy"/>
    <n v="2900"/>
    <n v="19"/>
    <n v="39.560001"/>
    <n v="39.909999999999997"/>
    <n v="39.459998999999897"/>
    <n v="39.659999999999997"/>
    <n v="39.239497999999998"/>
    <n v="5985300"/>
    <n v="2.5920000000000001"/>
    <n v="2.2718738384254599E-3"/>
    <n v="2.0377604708655999E-2"/>
    <n v="4.0916585873317597E-2"/>
    <n v="6.4545055391339895E-2"/>
    <n v="5.22811895373025E-2"/>
    <n v="5.7207306922036098E-3"/>
    <n v="1.1997647937877E-2"/>
    <n v="1.09640323535412E-2"/>
    <n v="1.8909967308846899E-2"/>
    <n v="45"/>
    <n v="30.559998999999902"/>
    <n v="-0.127973716225985"/>
    <n v="5.0922850790659495E-4"/>
    <n v="0.88901464340139102"/>
    <n v="0.165900560615866"/>
    <n v="0.17751811610976001"/>
    <s v="Second Point Management"/>
    <x v="2"/>
    <s v="Consumer Discretionary"/>
    <s v="Automobile Manufacturers"/>
    <s v="Detroit, Michigan"/>
    <d v="2013-06-06T00:00:00"/>
    <n v="1467858"/>
    <m/>
    <s v="Detroit"/>
    <s v="Michigan"/>
    <s v="United States"/>
  </r>
  <r>
    <d v="2019-04-18T00:00:00"/>
    <x v="2"/>
    <s v="buy"/>
    <n v="2100"/>
    <n v="19"/>
    <n v="40"/>
    <n v="40.450001"/>
    <n v="39.979999999999997"/>
    <n v="40.299999"/>
    <n v="39.872710999999903"/>
    <n v="10678000"/>
    <n v="2.56"/>
    <n v="7.7219409142490602E-3"/>
    <n v="2.4363821438659901E-2"/>
    <n v="5.1685050420342799E-2"/>
    <n v="6.1821812802674798E-2"/>
    <n v="7.4435516014858705E-2"/>
    <n v="5.4695541422143399E-3"/>
    <n v="1.20362905371328E-2"/>
    <n v="1.08769304487321E-2"/>
    <n v="1.8916333243871299E-2"/>
    <n v="45"/>
    <n v="30.559998999999902"/>
    <n v="-0.127973716225985"/>
    <n v="1.5778467813143101E-3"/>
    <n v="0.89211156222362298"/>
    <n v="0.30891039951167498"/>
    <n v="0.22786740133439001"/>
    <s v="Second Point Management"/>
    <x v="2"/>
    <s v="Consumer Discretionary"/>
    <s v="Automobile Manufacturers"/>
    <s v="Detroit, Michigan"/>
    <d v="2013-06-06T00:00:00"/>
    <n v="1467858"/>
    <m/>
    <s v="Detroit"/>
    <s v="Michigan"/>
    <s v="United States"/>
  </r>
  <r>
    <d v="2019-04-24T00:00:00"/>
    <x v="2"/>
    <s v="buy"/>
    <n v="2300"/>
    <n v="19"/>
    <n v="39.509997999999896"/>
    <n v="39.889998999999897"/>
    <n v="39.369999"/>
    <n v="39.720001000000003"/>
    <n v="39.298862"/>
    <n v="5564700"/>
    <n v="2.5219999999999998"/>
    <n v="-2.7656669687684799E-3"/>
    <n v="1.51172016592591E-3"/>
    <n v="8.6187787678332003E-2"/>
    <n v="6.2866239823956893E-2"/>
    <n v="9.2309254006163299E-2"/>
    <n v="1.23159935526746E-2"/>
    <n v="8.3636984802706107E-3"/>
    <n v="1.09434008899631E-2"/>
    <n v="1.8866719109824698E-2"/>
    <n v="45"/>
    <n v="30.559998999999902"/>
    <n v="-0.127973716225985"/>
    <n v="-2.1941687255359501E-3"/>
    <n v="0.88627261911710398"/>
    <n v="0.42590495995593203"/>
    <n v="0.35415444732662898"/>
    <s v="Second Point Management"/>
    <x v="2"/>
    <s v="Consumer Discretionary"/>
    <s v="Automobile Manufacturers"/>
    <s v="Detroit, Michigan"/>
    <d v="2013-06-06T00:00:00"/>
    <n v="1467858"/>
    <m/>
    <s v="Detroit"/>
    <s v="Michigan"/>
    <s v="United States"/>
  </r>
  <r>
    <d v="2019-05-31T00:00:00"/>
    <x v="2"/>
    <s v="sell"/>
    <n v="2500"/>
    <n v="19"/>
    <n v="33.299999"/>
    <n v="33.700001"/>
    <n v="33.150002000000001"/>
    <n v="33.340000000000003"/>
    <n v="32.986507000000003"/>
    <n v="15779900"/>
    <n v="2.1419999999999999"/>
    <n v="-4.3434113643334799E-2"/>
    <n v="-5.2297640119378298E-2"/>
    <n v="-0.15552097221088099"/>
    <n v="-0.160426631505591"/>
    <n v="-8.6495578598413406E-2"/>
    <n v="1.8727449945371701E-2"/>
    <n v="1.6644050742082798E-2"/>
    <n v="1.4192609646038299E-2"/>
    <n v="1.9262216727048399E-2"/>
    <n v="45"/>
    <n v="30.559998999999902"/>
    <n v="-0.13735233922523599"/>
    <n v="-1.3283204951564801E-2"/>
    <n v="0.91690477921098301"/>
    <n v="-0.71739311812967499"/>
    <n v="-0.499608449305387"/>
    <s v="Second Point Management"/>
    <x v="2"/>
    <s v="Consumer Discretionary"/>
    <s v="Automobile Manufacturers"/>
    <s v="Detroit, Michigan"/>
    <d v="2013-06-06T00:00:00"/>
    <n v="1467858"/>
    <m/>
    <s v="Detroit"/>
    <s v="Michigan"/>
    <s v="United States"/>
  </r>
  <r>
    <d v="2019-06-04T00:00:00"/>
    <x v="2"/>
    <s v="sell"/>
    <n v="1700"/>
    <n v="19"/>
    <n v="34.380001"/>
    <n v="35.770000000000003"/>
    <n v="34.299999"/>
    <n v="35.729999999999997"/>
    <n v="35.351165999999999"/>
    <n v="12875700"/>
    <n v="2.1190000000000002"/>
    <n v="5.8492818308800598E-2"/>
    <n v="2.4937574398972599E-2"/>
    <n v="-6.8152908604305396E-2"/>
    <n v="-8.4849478395677302E-2"/>
    <n v="-0.150000701711168"/>
    <n v="3.6409524932524098E-2"/>
    <n v="2.1873413141615901E-2"/>
    <n v="1.6198644173840902E-2"/>
    <n v="1.8053328884093101E-2"/>
    <n v="45"/>
    <n v="30.559998999999902"/>
    <n v="-0.13735233922523599"/>
    <n v="2.1205927310919401E-2"/>
    <n v="0.98806018224140602"/>
    <n v="-1.14991665491599"/>
    <n v="-0.83896046747386299"/>
    <s v="Second Point Management"/>
    <x v="2"/>
    <s v="Consumer Discretionary"/>
    <s v="Automobile Manufacturers"/>
    <s v="Detroit, Michigan"/>
    <d v="2013-06-06T00:00:00"/>
    <n v="1467858"/>
    <m/>
    <s v="Detroit"/>
    <s v="Michigan"/>
    <s v="United States"/>
  </r>
  <r>
    <d v="2019-06-17T00:00:00"/>
    <x v="2"/>
    <s v="sell"/>
    <n v="1900"/>
    <n v="19"/>
    <n v="35.560001"/>
    <n v="36.18"/>
    <n v="35.360000999999997"/>
    <n v="36.139998999999897"/>
    <n v="36.139998999999897"/>
    <n v="5454900"/>
    <n v="2.0859999999999999"/>
    <n v="1.33706450589161E-2"/>
    <n v="3.6036353732558498E-3"/>
    <n v="-2.2808701199136999E-2"/>
    <n v="-3.9000206525005902E-2"/>
    <n v="-0.145147935316361"/>
    <n v="1.2426283158548899E-2"/>
    <n v="2.0225784781833001E-2"/>
    <n v="1.6234277193579599E-2"/>
    <n v="1.8009235002527098E-2"/>
    <n v="45"/>
    <n v="30.559998999999902"/>
    <n v="-0.13735233922523599"/>
    <n v="9.3131563797728401E-4"/>
    <n v="0.98957119421877704"/>
    <n v="-1.1947827548054699"/>
    <n v="-1.32707169453005"/>
    <s v="Second Point Management"/>
    <x v="2"/>
    <s v="Consumer Discretionary"/>
    <s v="Automobile Manufacturers"/>
    <s v="Detroit, Michigan"/>
    <d v="2013-06-06T00:00:00"/>
    <n v="1467858"/>
    <m/>
    <s v="Detroit"/>
    <s v="Michigan"/>
    <s v="United States"/>
  </r>
  <r>
    <d v="2019-04-04T00:00:00"/>
    <x v="2"/>
    <s v="buy"/>
    <n v="1700"/>
    <n v="20"/>
    <n v="38.400002000000001"/>
    <n v="38.939999"/>
    <n v="38.389998999999897"/>
    <n v="38.790000999999997"/>
    <n v="38.378723000000001"/>
    <n v="7116100"/>
    <n v="2.512"/>
    <n v="1.0365474074887301E-2"/>
    <n v="4.5624194969279601E-2"/>
    <n v="-2.6776371473549898E-3"/>
    <n v="0.19451975121290799"/>
    <n v="5.9636411388859403E-2"/>
    <n v="7.6930522751148204E-3"/>
    <n v="1.3484651980798901E-2"/>
    <n v="1.49902578682732E-2"/>
    <n v="1.9016774019104701E-2"/>
    <n v="45"/>
    <n v="30.559998999999902"/>
    <n v="-0.127973716225985"/>
    <n v="2.0824655091414399E-3"/>
    <n v="0.88326198053972504"/>
    <n v="0.213673220910716"/>
    <n v="0.33676531521561098"/>
    <s v="Jaguar Group of Funds"/>
    <x v="2"/>
    <s v="Consumer Discretionary"/>
    <s v="Automobile Manufacturers"/>
    <s v="Detroit, Michigan"/>
    <d v="2013-06-06T00:00:00"/>
    <n v="1467858"/>
    <m/>
    <s v="Detroit"/>
    <s v="Michigan"/>
    <s v="United States"/>
  </r>
  <r>
    <d v="2019-04-23T00:00:00"/>
    <x v="2"/>
    <s v="sell"/>
    <n v="2200"/>
    <n v="20"/>
    <n v="39.400002000000001"/>
    <n v="39.840000000000003"/>
    <n v="39.18"/>
    <n v="39.830002"/>
    <n v="39.407699999999998"/>
    <n v="9507500"/>
    <n v="2.57"/>
    <n v="8.3197980859767602E-3"/>
    <n v="6.54926097311977E-3"/>
    <n v="6.4287576294825496E-2"/>
    <n v="5.2970006393846199E-2"/>
    <n v="9.7199709129377004E-2"/>
    <n v="1.22078435997813E-2"/>
    <n v="1.02806567550499E-2"/>
    <n v="1.1068604356993601E-2"/>
    <n v="1.8865999864696201E-2"/>
    <n v="45"/>
    <n v="30.559998999999902"/>
    <n v="-0.127973716225985"/>
    <n v="8.8023511954049196E-3"/>
    <n v="0.88614492734756201"/>
    <n v="0.45332659896649602"/>
    <n v="0.30215356745861599"/>
    <s v="Jaguar Group of Funds"/>
    <x v="2"/>
    <s v="Consumer Discretionary"/>
    <s v="Automobile Manufacturers"/>
    <s v="Detroit, Michigan"/>
    <d v="2013-06-06T00:00:00"/>
    <n v="1467858"/>
    <m/>
    <s v="Detroit"/>
    <s v="Michigan"/>
    <s v="United States"/>
  </r>
  <r>
    <d v="2019-04-26T00:00:00"/>
    <x v="2"/>
    <s v="buy"/>
    <n v="1900"/>
    <n v="20"/>
    <n v="40.049999"/>
    <n v="40.099997999999999"/>
    <n v="39.439999"/>
    <n v="39.68"/>
    <n v="39.259289000000003"/>
    <n v="11830500"/>
    <n v="2.5049999999999999"/>
    <n v="1.44691060431652E-2"/>
    <n v="-1.55040764199321E-2"/>
    <n v="7.3449133058793595E-2"/>
    <n v="3.6434702028782399E-2"/>
    <n v="8.0219732405510197E-2"/>
    <n v="1.48299028049921E-2"/>
    <n v="9.5814962272866601E-3"/>
    <n v="1.1065973547446701E-2"/>
    <n v="1.8908321026147999E-2"/>
    <n v="45"/>
    <n v="30.559998999999902"/>
    <n v="-0.127973716225985"/>
    <n v="4.6743503443647796E-3"/>
    <n v="0.89997662918413901"/>
    <n v="0.35133881825872099"/>
    <n v="0.37793608758069802"/>
    <s v="Jaguar Group of Funds"/>
    <x v="2"/>
    <s v="Consumer Discretionary"/>
    <s v="Automobile Manufacturers"/>
    <s v="Detroit, Michigan"/>
    <d v="2013-06-06T00:00:00"/>
    <n v="1467858"/>
    <m/>
    <s v="Detroit"/>
    <s v="Michigan"/>
    <s v="United States"/>
  </r>
  <r>
    <d v="2019-05-02T00:00:00"/>
    <x v="2"/>
    <s v="sell"/>
    <n v="1000"/>
    <n v="20"/>
    <n v="38.459998999999897"/>
    <n v="38.840000000000003"/>
    <n v="38.200001"/>
    <n v="38.25"/>
    <n v="37.844448"/>
    <n v="11291900"/>
    <n v="2.552"/>
    <n v="-1.2987178138143599E-2"/>
    <n v="-2.2234687761287598E-2"/>
    <n v="1.28932539705972E-2"/>
    <n v="-1.0055511500220399E-2"/>
    <n v="8.8874732453137095E-2"/>
    <n v="1.6546831919047499E-2"/>
    <n v="1.12097851823781E-2"/>
    <n v="1.15812291035301E-2"/>
    <n v="1.8912569323857799E-2"/>
    <n v="45"/>
    <n v="30.559998999999902"/>
    <n v="-0.127973716225985"/>
    <n v="-2.1262443276895502E-3"/>
    <n v="0.897696624531516"/>
    <n v="0.40460091847966501"/>
    <n v="0.37604361647503898"/>
    <s v="Jaguar Group of Funds"/>
    <x v="2"/>
    <s v="Consumer Discretionary"/>
    <s v="Automobile Manufacturers"/>
    <s v="Detroit, Michigan"/>
    <d v="2013-06-06T00:00:00"/>
    <n v="1467858"/>
    <m/>
    <s v="Detroit"/>
    <s v="Michigan"/>
    <s v="United States"/>
  </r>
  <r>
    <d v="2019-06-05T00:00:00"/>
    <x v="2"/>
    <s v="sell"/>
    <n v="2400"/>
    <n v="20"/>
    <n v="36.040000999999997"/>
    <n v="36.139998999999897"/>
    <n v="35.330002"/>
    <n v="35.840000000000003"/>
    <n v="35.460003"/>
    <n v="9605600"/>
    <n v="2.1230000000000002"/>
    <n v="3.0740090085189199E-3"/>
    <n v="2.97346199941711E-2"/>
    <n v="-7.9355546010072497E-2"/>
    <n v="-6.61241604207565E-2"/>
    <n v="-0.16026329826741301"/>
    <n v="3.6251350656544799E-2"/>
    <n v="2.1578079985868599E-2"/>
    <n v="1.6103453883095999E-2"/>
    <n v="1.8033340386844902E-2"/>
    <n v="45"/>
    <n v="30.559998999999902"/>
    <n v="-0.13735233922523599"/>
    <n v="8.1287266899663802E-3"/>
    <n v="0.98481597404065502"/>
    <n v="-1.22701211572638"/>
    <n v="-0.98035930829239004"/>
    <s v="Jaguar Group of Funds"/>
    <x v="2"/>
    <s v="Consumer Discretionary"/>
    <s v="Automobile Manufacturers"/>
    <s v="Detroit, Michigan"/>
    <d v="2013-06-06T00:00:00"/>
    <n v="1467858"/>
    <m/>
    <s v="Detroit"/>
    <s v="Michigan"/>
    <s v="United States"/>
  </r>
  <r>
    <d v="2019-06-06T00:00:00"/>
    <x v="2"/>
    <s v="buy"/>
    <n v="1100"/>
    <n v="20"/>
    <n v="35.090000000000003"/>
    <n v="35.439999"/>
    <n v="34.459998999999897"/>
    <n v="35.189999"/>
    <n v="35.189999"/>
    <n v="9749200"/>
    <n v="2.1240000000000001"/>
    <n v="-7.6434623320977002E-3"/>
    <n v="2.12292102081173E-2"/>
    <n v="-6.8530623894174303E-2"/>
    <n v="-6.72171041629092E-2"/>
    <n v="-0.159419497711143"/>
    <n v="3.6745798782756703E-2"/>
    <n v="2.1345225561678401E-2"/>
    <n v="1.6110062998421101E-2"/>
    <n v="1.8031955041599101E-2"/>
    <n v="45"/>
    <n v="30.559998999999902"/>
    <n v="-0.13735233922523599"/>
    <n v="6.1168407152111899E-3"/>
    <n v="0.98172841818822898"/>
    <n v="-1.2290016855169701"/>
    <n v="-1.1553756395950301"/>
    <s v="Jaguar Group of Funds"/>
    <x v="2"/>
    <s v="Consumer Discretionary"/>
    <s v="Automobile Manufacturers"/>
    <s v="Detroit, Michigan"/>
    <d v="2013-06-06T00:00:00"/>
    <n v="1467858"/>
    <m/>
    <s v="Detroit"/>
    <s v="Michigan"/>
    <s v="United States"/>
  </r>
  <r>
    <d v="2019-06-10T00:00:00"/>
    <x v="2"/>
    <s v="buy"/>
    <n v="2400"/>
    <n v="20"/>
    <n v="36.130001"/>
    <n v="36.509997999999896"/>
    <n v="35.889998999999897"/>
    <n v="36.009997999999896"/>
    <n v="36.009997999999896"/>
    <n v="8498000"/>
    <n v="2.1429999999999998"/>
    <n v="1.45455991083482E-2"/>
    <n v="7.6958064189546802E-2"/>
    <n v="-4.8641334636699701E-2"/>
    <n v="-5.9314405273238301E-2"/>
    <n v="-0.15879950761908501"/>
    <n v="2.54382211770636E-2"/>
    <n v="2.1554023233850101E-2"/>
    <n v="1.6123708031073901E-2"/>
    <n v="1.8035515405847899E-2"/>
    <n v="45"/>
    <n v="30.559998999999902"/>
    <n v="-0.13735233922523599"/>
    <n v="4.6492198743191201E-3"/>
    <n v="0.98225915218234705"/>
    <n v="-1.24411213636925"/>
    <n v="-1.22168602308606"/>
    <s v="Jaguar Group of Funds"/>
    <x v="2"/>
    <s v="Consumer Discretionary"/>
    <s v="Automobile Manufacturers"/>
    <s v="Detroit, Michigan"/>
    <d v="2013-06-06T00:00:00"/>
    <n v="1467858"/>
    <m/>
    <s v="Detroit"/>
    <s v="Michigan"/>
    <s v="United States"/>
  </r>
  <r>
    <d v="2019-06-18T00:00:00"/>
    <x v="2"/>
    <s v="buy"/>
    <n v="2000"/>
    <n v="20"/>
    <n v="36.380001"/>
    <n v="36.779998999999997"/>
    <n v="36.139998999999897"/>
    <n v="36.700001"/>
    <n v="36.700001"/>
    <n v="8226900"/>
    <n v="2.06"/>
    <n v="1.53765248145702E-2"/>
    <n v="1.37176358524461E-2"/>
    <n v="-7.6997626770969598E-3"/>
    <n v="-3.1230322339775199E-2"/>
    <n v="-0.13754453140664799"/>
    <n v="1.4065524665320701E-2"/>
    <n v="2.0526461411341901E-2"/>
    <n v="1.63270244220768E-2"/>
    <n v="1.8029636343956199E-2"/>
    <n v="44.139998999999897"/>
    <n v="30.559998999999902"/>
    <n v="-0.13735233922523599"/>
    <n v="9.6704895497130797E-3"/>
    <n v="0.99267938804640798"/>
    <n v="-1.1487239463411201"/>
    <n v="-1.30565103595051"/>
    <s v="Jaguar Group of Funds"/>
    <x v="2"/>
    <s v="Consumer Discretionary"/>
    <s v="Automobile Manufacturers"/>
    <s v="Detroit, Michigan"/>
    <d v="2013-06-06T00:00:00"/>
    <n v="1467858"/>
    <m/>
    <s v="Detroit"/>
    <s v="Michigan"/>
    <s v="United States"/>
  </r>
  <r>
    <d v="2019-06-20T00:00:00"/>
    <x v="2"/>
    <s v="buy"/>
    <n v="1300"/>
    <n v="20"/>
    <n v="37.150002000000001"/>
    <n v="37.310001"/>
    <n v="36.490001999999997"/>
    <n v="36.959998999999897"/>
    <n v="36.959998999999897"/>
    <n v="8639700"/>
    <n v="2.0009999999999999"/>
    <n v="4.8820277297207402E-3"/>
    <n v="2.5761879969395701E-2"/>
    <n v="1.03886514805767E-2"/>
    <n v="1.6256733030457901E-4"/>
    <n v="-9.2184064250216302E-2"/>
    <n v="1.0148258806390399E-2"/>
    <n v="2.0434970404093401E-2"/>
    <n v="1.5731568169104801E-2"/>
    <n v="1.7866654492713199E-2"/>
    <n v="42.830002"/>
    <n v="30.559998999999902"/>
    <n v="-0.13735233922523599"/>
    <n v="9.4276054361659405E-3"/>
    <n v="0.98535281550966403"/>
    <n v="-0.83045432614149495"/>
    <n v="-1.14932578116689"/>
    <s v="Jaguar Group of Funds"/>
    <x v="2"/>
    <s v="Consumer Discretionary"/>
    <s v="Automobile Manufacturers"/>
    <s v="Detroit, Michigan"/>
    <d v="2013-06-06T00:00:00"/>
    <n v="1467858"/>
    <m/>
    <s v="Detroit"/>
    <s v="Michigan"/>
    <s v="United States"/>
  </r>
  <r>
    <d v="2019-04-04T00:00:00"/>
    <x v="3"/>
    <s v="sell"/>
    <n v="100"/>
    <n v="1"/>
    <n v="99.989998"/>
    <n v="100.300003"/>
    <n v="97.589995999999999"/>
    <n v="97.940002000000007"/>
    <n v="97.940002000000007"/>
    <n v="4308700"/>
    <n v="2.512"/>
    <n v="-2.2314015387035001E-2"/>
    <n v="-4.2576581720559198E-2"/>
    <n v="2.29277932075268E-2"/>
    <n v="0.21858486724534401"/>
    <n v="-0.204052931197263"/>
    <n v="1.26579753392116E-2"/>
    <n v="2.3564611481687599E-2"/>
    <n v="3.6275227743559603E-2"/>
    <n v="2.5010921254795499E-2"/>
    <n v="151.259995"/>
    <n v="73.910004000000001"/>
    <n v="-0.172504977973856"/>
    <n v="2.0824655091414399E-3"/>
    <n v="1.1824841073368699"/>
    <n v="-1.04808411933047"/>
    <n v="-0.90463899163356298"/>
    <s v="CapitalAlley Funds"/>
    <x v="3"/>
    <s v="Communication Services"/>
    <s v="Interactive Home Entertainment"/>
    <s v="Redwood City, California"/>
    <d v="2002-07-22T00:00:00"/>
    <n v="712515"/>
    <m/>
    <s v="Redwood City"/>
    <s v="California"/>
    <s v="United States"/>
  </r>
  <r>
    <d v="2019-06-07T00:00:00"/>
    <x v="3"/>
    <s v="sell"/>
    <n v="100"/>
    <n v="1"/>
    <n v="97"/>
    <n v="98.690002000000007"/>
    <n v="96.57"/>
    <n v="96.989998"/>
    <n v="96.989998"/>
    <n v="2021500"/>
    <n v="2.0840000000000001"/>
    <n v="6.20540836341202E-3"/>
    <n v="4.1148499863784702E-2"/>
    <n v="4.4915782620644801E-2"/>
    <n v="-1.40263677299574E-2"/>
    <n v="-0.344935028513084"/>
    <n v="1.7854204428799099E-2"/>
    <n v="2.2841041143586999E-2"/>
    <n v="2.08132833934319E-2"/>
    <n v="2.54778215153845E-2"/>
    <n v="151.259995"/>
    <n v="73.910004000000001"/>
    <n v="-0.17189439653017599"/>
    <n v="1.0442979367750601E-2"/>
    <n v="1.1773582839022201"/>
    <n v="-1.8577257228978801"/>
    <n v="-1.8965231725735401"/>
    <s v="CapitalAlley Funds"/>
    <x v="3"/>
    <s v="Communication Services"/>
    <s v="Interactive Home Entertainment"/>
    <s v="Redwood City, California"/>
    <d v="2002-07-22T00:00:00"/>
    <n v="712515"/>
    <m/>
    <s v="Redwood City"/>
    <s v="California"/>
    <s v="United States"/>
  </r>
  <r>
    <d v="2019-04-01T00:00:00"/>
    <x v="3"/>
    <s v="buy"/>
    <n v="400"/>
    <n v="2"/>
    <n v="103.029999"/>
    <n v="103.949997"/>
    <n v="101.620003"/>
    <n v="102.669997999999"/>
    <n v="102.669997999999"/>
    <n v="2879200"/>
    <n v="2.4969999999999999"/>
    <n v="1.01812042001543E-2"/>
    <n v="9.1976675355035301E-3"/>
    <n v="6.9466057357115696E-2"/>
    <n v="0.25828177535916302"/>
    <n v="-0.16625209386240999"/>
    <n v="1.26815094515321E-2"/>
    <n v="2.3040454556283702E-2"/>
    <n v="3.61922104256878E-2"/>
    <n v="2.4986798964361599E-2"/>
    <n v="151.259995"/>
    <n v="73.910004000000001"/>
    <n v="-0.172504977973856"/>
    <n v="1.1502195497633099E-2"/>
    <n v="1.1711326506311299"/>
    <n v="-0.86636605926879295"/>
    <n v="-0.90648326002948498"/>
    <s v="InvestBurg"/>
    <x v="3"/>
    <s v="Communication Services"/>
    <s v="Interactive Home Entertainment"/>
    <s v="Redwood City, California"/>
    <d v="2002-07-22T00:00:00"/>
    <n v="712515"/>
    <m/>
    <s v="Redwood City"/>
    <s v="California"/>
    <s v="United States"/>
  </r>
  <r>
    <d v="2019-04-18T00:00:00"/>
    <x v="3"/>
    <s v="sell"/>
    <n v="200"/>
    <n v="2"/>
    <n v="92.07"/>
    <n v="93.580001999999993"/>
    <n v="91.099997999999999"/>
    <n v="93.139999000000003"/>
    <n v="93.139999000000003"/>
    <n v="4262200"/>
    <n v="2.56"/>
    <n v="1.2858808393803199E-2"/>
    <n v="-7.6849723810782006E-2"/>
    <n v="-4.5851230540038798E-2"/>
    <n v="4.1990285515819903E-2"/>
    <n v="-0.29364985362603202"/>
    <n v="2.69063577999148E-2"/>
    <n v="2.48523544451629E-2"/>
    <n v="3.5768606077692298E-2"/>
    <n v="2.52148131693101E-2"/>
    <n v="151.259995"/>
    <n v="73.910004000000001"/>
    <n v="-0.172504977973856"/>
    <n v="1.5778467813143101E-3"/>
    <n v="1.18162483090824"/>
    <n v="-1.51643765612352"/>
    <n v="-1.29248003610072"/>
    <s v="InvestBurg"/>
    <x v="3"/>
    <s v="Communication Services"/>
    <s v="Interactive Home Entertainment"/>
    <s v="Redwood City, California"/>
    <d v="2002-07-22T00:00:00"/>
    <n v="712515"/>
    <m/>
    <s v="Redwood City"/>
    <s v="California"/>
    <s v="United States"/>
  </r>
  <r>
    <d v="2019-05-21T00:00:00"/>
    <x v="3"/>
    <s v="sell"/>
    <n v="100"/>
    <n v="2"/>
    <n v="93.400002000000001"/>
    <n v="96.25"/>
    <n v="93.25"/>
    <n v="95.650002000000001"/>
    <n v="95.650002000000001"/>
    <n v="3958200"/>
    <n v="2.4260000000000002"/>
    <n v="3.1435103330785898E-2"/>
    <n v="1.1355415768407E-2"/>
    <n v="2.6591989978122399E-2"/>
    <n v="-3.0679727753364899E-2"/>
    <n v="-0.322106205790543"/>
    <n v="3.4062208858302301E-2"/>
    <n v="2.1849421182234902E-2"/>
    <n v="2.15383632386392E-2"/>
    <n v="2.5431531772086399E-2"/>
    <n v="151.259995"/>
    <n v="73.910004000000001"/>
    <n v="-0.17189439653017599"/>
    <n v="8.4599491109458805E-3"/>
    <n v="1.1840220031151201"/>
    <n v="-1.7378694099093499"/>
    <n v="-1.6718648970530601"/>
    <s v="InvestBurg"/>
    <x v="3"/>
    <s v="Communication Services"/>
    <s v="Interactive Home Entertainment"/>
    <s v="Redwood City, California"/>
    <d v="2002-07-22T00:00:00"/>
    <n v="712515"/>
    <m/>
    <s v="Redwood City"/>
    <s v="California"/>
    <s v="United States"/>
  </r>
  <r>
    <d v="2019-06-07T00:00:00"/>
    <x v="3"/>
    <s v="sell"/>
    <n v="100"/>
    <n v="2"/>
    <n v="97"/>
    <n v="98.690002000000007"/>
    <n v="96.57"/>
    <n v="96.989998"/>
    <n v="96.989998"/>
    <n v="2021500"/>
    <n v="2.0840000000000001"/>
    <n v="6.20540836341202E-3"/>
    <n v="4.1148499863784702E-2"/>
    <n v="4.4915782620644801E-2"/>
    <n v="-1.40263677299574E-2"/>
    <n v="-0.344935028513084"/>
    <n v="1.7854204428799099E-2"/>
    <n v="2.2841041143586999E-2"/>
    <n v="2.08132833934319E-2"/>
    <n v="2.54778215153845E-2"/>
    <n v="151.259995"/>
    <n v="73.910004000000001"/>
    <n v="-0.17189439653017599"/>
    <n v="1.0442979367750601E-2"/>
    <n v="1.1773582839022201"/>
    <n v="-1.8577257228978801"/>
    <n v="-1.8965231725735401"/>
    <s v="InvestBurg"/>
    <x v="3"/>
    <s v="Communication Services"/>
    <s v="Interactive Home Entertainment"/>
    <s v="Redwood City, California"/>
    <d v="2002-07-22T00:00:00"/>
    <n v="712515"/>
    <m/>
    <s v="Redwood City"/>
    <s v="California"/>
    <s v="United States"/>
  </r>
  <r>
    <d v="2019-06-10T00:00:00"/>
    <x v="3"/>
    <s v="sell"/>
    <n v="100"/>
    <n v="2"/>
    <n v="98"/>
    <n v="98.129997000000003"/>
    <n v="94.050003000000004"/>
    <n v="95.510002"/>
    <n v="95.510002"/>
    <n v="2503200"/>
    <n v="2.1429999999999998"/>
    <n v="-1.5376884797907E-2"/>
    <n v="4.4970686262019298E-2"/>
    <n v="1.72136359597275E-2"/>
    <n v="-3.62928440463548E-2"/>
    <n v="-0.36009282987507601"/>
    <n v="1.64096160685403E-2"/>
    <n v="2.3010086324117999E-2"/>
    <n v="2.0879511857540899E-2"/>
    <n v="2.5492984726812998E-2"/>
    <n v="151.259995"/>
    <n v="73.910004000000001"/>
    <n v="-0.17189439653017599"/>
    <n v="4.6492198743191201E-3"/>
    <n v="1.17375776428459"/>
    <n v="-1.9406864910788699"/>
    <n v="-1.9000088040490799"/>
    <s v="InvestBurg"/>
    <x v="3"/>
    <s v="Communication Services"/>
    <s v="Interactive Home Entertainment"/>
    <s v="Redwood City, California"/>
    <d v="2002-07-22T00:00:00"/>
    <n v="712515"/>
    <m/>
    <s v="Redwood City"/>
    <s v="California"/>
    <s v="United States"/>
  </r>
  <r>
    <d v="2019-04-12T00:00:00"/>
    <x v="3"/>
    <s v="sell"/>
    <n v="200"/>
    <n v="3"/>
    <n v="101.129997"/>
    <n v="102.389999"/>
    <n v="100.32"/>
    <n v="101.83000199999999"/>
    <n v="101.83000199999999"/>
    <n v="2375900"/>
    <n v="2.56"/>
    <n v="1.23513251956639E-2"/>
    <n v="2.3850896832169101E-2"/>
    <n v="1.6835464065490899E-2"/>
    <n v="0.11574745177913601"/>
    <n v="-0.173229261908841"/>
    <n v="1.18072893818712E-2"/>
    <n v="2.1629215633445699E-2"/>
    <n v="3.4999177791574902E-2"/>
    <n v="2.49629513448224E-2"/>
    <n v="151.259995"/>
    <n v="73.910004000000001"/>
    <n v="-0.172504977973856"/>
    <n v="6.5875784763498903E-3"/>
    <n v="1.18254902848023"/>
    <n v="-0.93047130188869898"/>
    <n v="-0.96226590044774896"/>
    <s v="FinanCorp"/>
    <x v="3"/>
    <s v="Communication Services"/>
    <s v="Interactive Home Entertainment"/>
    <s v="Redwood City, California"/>
    <d v="2002-07-22T00:00:00"/>
    <n v="712515"/>
    <m/>
    <s v="Redwood City"/>
    <s v="California"/>
    <s v="United States"/>
  </r>
  <r>
    <d v="2019-05-02T00:00:00"/>
    <x v="3"/>
    <s v="sell"/>
    <n v="200"/>
    <n v="3"/>
    <n v="95.25"/>
    <n v="96.330001999999993"/>
    <n v="93.889999000000003"/>
    <n v="94.400002000000001"/>
    <n v="94.400002000000001"/>
    <n v="3609500"/>
    <n v="2.552"/>
    <n v="-4.86103665339123E-3"/>
    <n v="1.5156645810454001E-2"/>
    <n v="-8.3978847493090605E-2"/>
    <n v="2.3147240059659301E-2"/>
    <n v="-0.238532994046841"/>
    <n v="7.8039584702935998E-3"/>
    <n v="1.7452863863920198E-2"/>
    <n v="3.4676354836439799E-2"/>
    <n v="2.5131675364546101E-2"/>
    <n v="151.259995"/>
    <n v="73.910004000000001"/>
    <n v="-0.172504977973856"/>
    <n v="-2.1262443276895502E-3"/>
    <n v="1.18617481654097"/>
    <n v="-1.2883177763865801"/>
    <n v="-1.20634258553952"/>
    <s v="FinanCorp"/>
    <x v="3"/>
    <s v="Communication Services"/>
    <s v="Interactive Home Entertainment"/>
    <s v="Redwood City, California"/>
    <d v="2002-07-22T00:00:00"/>
    <n v="712515"/>
    <m/>
    <s v="Redwood City"/>
    <s v="California"/>
    <s v="United States"/>
  </r>
  <r>
    <d v="2019-05-10T00:00:00"/>
    <x v="3"/>
    <s v="sell"/>
    <n v="600"/>
    <n v="3"/>
    <n v="93.029999000000004"/>
    <n v="94.160004000000001"/>
    <n v="91.010002"/>
    <n v="93.879997000000003"/>
    <n v="93.879997000000003"/>
    <n v="3979100"/>
    <n v="2.4550000000000001"/>
    <n v="5.9828918739049698E-3"/>
    <n v="1.4808694508754499E-2"/>
    <n v="-4.5497911722236398E-2"/>
    <n v="-3.8860133900109103E-2"/>
    <n v="-0.33325627897341797"/>
    <n v="1.10081278847886E-2"/>
    <n v="1.7230047253297701E-2"/>
    <n v="2.1081656371573099E-2"/>
    <n v="2.4862927561566599E-2"/>
    <n v="151.259995"/>
    <n v="73.910004000000001"/>
    <n v="-0.172504977973856"/>
    <n v="3.7133938472042301E-3"/>
    <n v="1.1357746179583801"/>
    <n v="-1.7816525737619899"/>
    <n v="-1.5361524805409801"/>
    <s v="FinanCorp"/>
    <x v="3"/>
    <s v="Communication Services"/>
    <s v="Interactive Home Entertainment"/>
    <s v="Redwood City, California"/>
    <d v="2002-07-22T00:00:00"/>
    <n v="712515"/>
    <m/>
    <s v="Redwood City"/>
    <s v="California"/>
    <s v="United States"/>
  </r>
  <r>
    <d v="2019-04-12T00:00:00"/>
    <x v="3"/>
    <s v="sell"/>
    <n v="300"/>
    <n v="4"/>
    <n v="101.129997"/>
    <n v="102.389999"/>
    <n v="100.32"/>
    <n v="101.83000199999999"/>
    <n v="101.83000199999999"/>
    <n v="2375900"/>
    <n v="2.56"/>
    <n v="1.23513251956639E-2"/>
    <n v="2.3850896832169101E-2"/>
    <n v="1.6835464065490899E-2"/>
    <n v="0.11574745177913601"/>
    <n v="-0.173229261908841"/>
    <n v="1.18072893818712E-2"/>
    <n v="2.1629215633445699E-2"/>
    <n v="3.4999177791574902E-2"/>
    <n v="2.49629513448224E-2"/>
    <n v="151.259995"/>
    <n v="73.910004000000001"/>
    <n v="-0.172504977973856"/>
    <n v="6.5875784763498903E-3"/>
    <n v="1.18254902848023"/>
    <n v="-0.93047130188869898"/>
    <n v="-0.96226590044774896"/>
    <s v="CapitalOwl"/>
    <x v="3"/>
    <s v="Communication Services"/>
    <s v="Interactive Home Entertainment"/>
    <s v="Redwood City, California"/>
    <d v="2002-07-22T00:00:00"/>
    <n v="712515"/>
    <m/>
    <s v="Redwood City"/>
    <s v="California"/>
    <s v="United States"/>
  </r>
  <r>
    <d v="2019-04-18T00:00:00"/>
    <x v="3"/>
    <s v="buy"/>
    <n v="100"/>
    <n v="4"/>
    <n v="92.07"/>
    <n v="93.580001999999993"/>
    <n v="91.099997999999999"/>
    <n v="93.139999000000003"/>
    <n v="93.139999000000003"/>
    <n v="4262200"/>
    <n v="2.56"/>
    <n v="1.2858808393803199E-2"/>
    <n v="-7.6849723810782006E-2"/>
    <n v="-4.5851230540038798E-2"/>
    <n v="4.1990285515819903E-2"/>
    <n v="-0.29364985362603202"/>
    <n v="2.69063577999148E-2"/>
    <n v="2.48523544451629E-2"/>
    <n v="3.5768606077692298E-2"/>
    <n v="2.52148131693101E-2"/>
    <n v="151.259995"/>
    <n v="73.910004000000001"/>
    <n v="-0.172504977973856"/>
    <n v="1.5778467813143101E-3"/>
    <n v="1.18162483090824"/>
    <n v="-1.51643765612352"/>
    <n v="-1.29248003610072"/>
    <s v="CapitalOwl"/>
    <x v="3"/>
    <s v="Communication Services"/>
    <s v="Interactive Home Entertainment"/>
    <s v="Redwood City, California"/>
    <d v="2002-07-22T00:00:00"/>
    <n v="712515"/>
    <m/>
    <s v="Redwood City"/>
    <s v="California"/>
    <s v="United States"/>
  </r>
  <r>
    <d v="2019-04-25T00:00:00"/>
    <x v="3"/>
    <s v="sell"/>
    <n v="100"/>
    <n v="4"/>
    <n v="94.150002000000001"/>
    <n v="94.199996999999996"/>
    <n v="92.68"/>
    <n v="92.980002999999996"/>
    <n v="92.980002999999996"/>
    <n v="2993000"/>
    <n v="2.5339999999999998"/>
    <n v="-1.2504827818417601E-2"/>
    <n v="1.11395301035392E-2"/>
    <n v="-8.9937825768041102E-2"/>
    <n v="1.6264046578807999E-2"/>
    <n v="-0.24328768371960499"/>
    <n v="1.47974586537026E-2"/>
    <n v="1.78888025087382E-2"/>
    <n v="3.5332546618178799E-2"/>
    <n v="2.52234319782479E-2"/>
    <n v="151.259995"/>
    <n v="73.910004000000001"/>
    <n v="-0.172504977973856"/>
    <n v="-3.6904169755480902E-4"/>
    <n v="1.18808566510497"/>
    <n v="-1.29247985682222"/>
    <n v="-1.3715977836935001"/>
    <s v="CapitalOwl"/>
    <x v="3"/>
    <s v="Communication Services"/>
    <s v="Interactive Home Entertainment"/>
    <s v="Redwood City, California"/>
    <d v="2002-07-22T00:00:00"/>
    <n v="712515"/>
    <m/>
    <s v="Redwood City"/>
    <s v="California"/>
    <s v="United States"/>
  </r>
  <r>
    <d v="2019-04-26T00:00:00"/>
    <x v="3"/>
    <s v="buy"/>
    <n v="400"/>
    <n v="4"/>
    <n v="93.459998999999996"/>
    <n v="94.580001999999993"/>
    <n v="92.82"/>
    <n v="94.470000999999996"/>
    <n v="94.470000999999996"/>
    <n v="3496300"/>
    <n v="2.5049999999999999"/>
    <n v="1.58978858389725E-2"/>
    <n v="1.4178607548708399E-2"/>
    <n v="-7.9822822904173196E-2"/>
    <n v="2.9323866998129298E-2"/>
    <n v="-0.21115281063310601"/>
    <n v="1.5393701593948201E-2"/>
    <n v="1.82802869836504E-2"/>
    <n v="3.53861980052462E-2"/>
    <n v="2.5227147734011E-2"/>
    <n v="151.259995"/>
    <n v="73.910004000000001"/>
    <n v="-0.172504977973856"/>
    <n v="4.6743503443647796E-3"/>
    <n v="1.19141021146313"/>
    <n v="-1.1395594218042699"/>
    <n v="-1.29622213682964"/>
    <s v="CapitalOwl"/>
    <x v="3"/>
    <s v="Communication Services"/>
    <s v="Interactive Home Entertainment"/>
    <s v="Redwood City, California"/>
    <d v="2002-07-22T00:00:00"/>
    <n v="712515"/>
    <m/>
    <s v="Redwood City"/>
    <s v="California"/>
    <s v="United States"/>
  </r>
  <r>
    <d v="2019-05-01T00:00:00"/>
    <x v="3"/>
    <s v="buy"/>
    <n v="500"/>
    <n v="4"/>
    <n v="95.010002"/>
    <n v="97.199996999999996"/>
    <n v="94.739998"/>
    <n v="94.860000999999997"/>
    <n v="94.860000999999997"/>
    <n v="4264300"/>
    <n v="2.5110000000000001"/>
    <n v="2.2162322054743301E-3"/>
    <n v="7.51285464542763E-3"/>
    <n v="-6.8936606639544998E-2"/>
    <n v="6.1184791458247699E-2"/>
    <n v="-0.21811301301168001"/>
    <n v="1.0136620468713499E-2"/>
    <n v="1.7702882439814899E-2"/>
    <n v="3.4914182463820997E-2"/>
    <n v="2.51519154558533E-2"/>
    <n v="151.259995"/>
    <n v="73.910004000000001"/>
    <n v="-0.172504977973856"/>
    <n v="-7.5304459681844096E-3"/>
    <n v="1.1874210138313901"/>
    <n v="-1.1832764866546199"/>
    <n v="-1.20717500162664"/>
    <s v="CapitalOwl"/>
    <x v="3"/>
    <s v="Communication Services"/>
    <s v="Interactive Home Entertainment"/>
    <s v="Redwood City, California"/>
    <d v="2002-07-22T00:00:00"/>
    <n v="712515"/>
    <m/>
    <s v="Redwood City"/>
    <s v="California"/>
    <s v="United States"/>
  </r>
  <r>
    <d v="2019-05-09T00:00:00"/>
    <x v="3"/>
    <s v="sell"/>
    <n v="600"/>
    <n v="4"/>
    <n v="92.519997000000004"/>
    <n v="94.239998"/>
    <n v="92.199996999999996"/>
    <n v="93.32"/>
    <n v="93.32"/>
    <n v="5159100"/>
    <n v="2.4569999999999999"/>
    <n v="-5.9828918739050097E-3"/>
    <n v="-1.15066471846663E-2"/>
    <n v="-4.8422666609448703E-2"/>
    <n v="0.104027903955539"/>
    <n v="-0.283359619902741"/>
    <n v="1.4829935429090601E-2"/>
    <n v="1.7176168679496898E-2"/>
    <n v="2.8265447000616901E-2"/>
    <n v="2.5118704454301699E-2"/>
    <n v="151.259995"/>
    <n v="73.910004000000001"/>
    <n v="-0.172504977973856"/>
    <n v="-3.0259986019249502E-3"/>
    <n v="1.1547474722985001"/>
    <n v="-1.5267062406373799"/>
    <n v="-1.4505828984921301"/>
    <s v="CapitalOwl"/>
    <x v="3"/>
    <s v="Communication Services"/>
    <s v="Interactive Home Entertainment"/>
    <s v="Redwood City, California"/>
    <d v="2002-07-22T00:00:00"/>
    <n v="712515"/>
    <m/>
    <s v="Redwood City"/>
    <s v="California"/>
    <s v="United States"/>
  </r>
  <r>
    <d v="2019-05-10T00:00:00"/>
    <x v="3"/>
    <s v="buy"/>
    <n v="100"/>
    <n v="4"/>
    <n v="93.029999000000004"/>
    <n v="94.160004000000001"/>
    <n v="91.010002"/>
    <n v="93.879997000000003"/>
    <n v="93.879997000000003"/>
    <n v="3979100"/>
    <n v="2.4550000000000001"/>
    <n v="5.9828918739049698E-3"/>
    <n v="1.4808694508754499E-2"/>
    <n v="-4.5497911722236398E-2"/>
    <n v="-3.8860133900109103E-2"/>
    <n v="-0.33325627897341797"/>
    <n v="1.10081278847886E-2"/>
    <n v="1.7230047253297701E-2"/>
    <n v="2.1081656371573099E-2"/>
    <n v="2.4862927561566599E-2"/>
    <n v="151.259995"/>
    <n v="73.910004000000001"/>
    <n v="-0.172504977973856"/>
    <n v="3.7133938472042301E-3"/>
    <n v="1.1357746179583801"/>
    <n v="-1.7816525737619899"/>
    <n v="-1.5361524805409801"/>
    <s v="CapitalOwl"/>
    <x v="3"/>
    <s v="Communication Services"/>
    <s v="Interactive Home Entertainment"/>
    <s v="Redwood City, California"/>
    <d v="2002-07-22T00:00:00"/>
    <n v="712515"/>
    <m/>
    <s v="Redwood City"/>
    <s v="California"/>
    <s v="United States"/>
  </r>
  <r>
    <d v="2019-05-24T00:00:00"/>
    <x v="3"/>
    <s v="sell"/>
    <n v="200"/>
    <n v="4"/>
    <n v="92.669997999999893"/>
    <n v="93.309997999999993"/>
    <n v="91.489998"/>
    <n v="92.269997000000004"/>
    <n v="92.269997000000004"/>
    <n v="2262600"/>
    <n v="2.3239999999999998"/>
    <n v="1.73550322045901E-3"/>
    <n v="-5.2668796461889898E-2"/>
    <n v="-2.0170247268671199E-2"/>
    <n v="-3.8169775086177103E-2"/>
    <n v="-0.36938244876311599"/>
    <n v="2.9427172595162001E-2"/>
    <n v="2.2011116158285202E-2"/>
    <n v="2.16439284725168E-2"/>
    <n v="2.5463488532098202E-2"/>
    <n v="151.259995"/>
    <n v="73.910004000000001"/>
    <n v="-0.17189439653017599"/>
    <n v="1.3526439988342199E-3"/>
    <n v="1.1864775278677"/>
    <n v="-1.9769899770044601"/>
    <n v="-1.8724969944693799"/>
    <s v="CapitalOwl"/>
    <x v="3"/>
    <s v="Communication Services"/>
    <s v="Interactive Home Entertainment"/>
    <s v="Redwood City, California"/>
    <d v="2002-07-22T00:00:00"/>
    <n v="712515"/>
    <m/>
    <s v="Redwood City"/>
    <s v="California"/>
    <s v="United States"/>
  </r>
  <r>
    <d v="2019-06-05T00:00:00"/>
    <x v="3"/>
    <s v="sell"/>
    <n v="100"/>
    <n v="4"/>
    <n v="93.690002000000007"/>
    <n v="95.989998"/>
    <n v="93.690002000000007"/>
    <n v="95.25"/>
    <n v="95.25"/>
    <n v="2584000"/>
    <n v="2.1230000000000002"/>
    <n v="1.1828240318498801E-2"/>
    <n v="2.87559425723935E-2"/>
    <n v="2.9296369488430701E-2"/>
    <n v="5.0521421802945804E-3"/>
    <n v="-0.34624809881476398"/>
    <n v="1.8669656811492599E-2"/>
    <n v="2.3025536386599502E-2"/>
    <n v="2.1634767998777601E-2"/>
    <n v="2.5485888093582099E-2"/>
    <n v="151.259995"/>
    <n v="73.910004000000001"/>
    <n v="-0.17189439653017599"/>
    <n v="8.1287266899663802E-3"/>
    <n v="1.1751054823295299"/>
    <n v="-1.85905204916392"/>
    <n v="-1.8960721038597901"/>
    <s v="CapitalOwl"/>
    <x v="3"/>
    <s v="Communication Services"/>
    <s v="Interactive Home Entertainment"/>
    <s v="Redwood City, California"/>
    <d v="2002-07-22T00:00:00"/>
    <n v="712515"/>
    <m/>
    <s v="Redwood City"/>
    <s v="California"/>
    <s v="United States"/>
  </r>
  <r>
    <d v="2019-06-19T00:00:00"/>
    <x v="3"/>
    <s v="buy"/>
    <n v="300"/>
    <n v="4"/>
    <n v="92.389999000000003"/>
    <n v="93.18"/>
    <n v="91.32"/>
    <n v="92.580001999999993"/>
    <n v="92.580001999999993"/>
    <n v="2795300"/>
    <n v="2.0289999999999999"/>
    <n v="5.9585572213186897E-3"/>
    <n v="-9.7161681057993305E-4"/>
    <n v="-4.9314668333015302E-2"/>
    <n v="-4.69470415250548E-2"/>
    <n v="-0.44769460846433401"/>
    <n v="7.7398215631449196E-3"/>
    <n v="1.8147045657669301E-2"/>
    <n v="2.0785349585068402E-2"/>
    <n v="2.5434502298337401E-2"/>
    <n v="151.259995"/>
    <n v="73.910004000000001"/>
    <n v="-0.17189439653017599"/>
    <n v="2.98071681438073E-3"/>
    <n v="1.1756190357288501"/>
    <n v="-2.43550049768935"/>
    <n v="-2.3758768336342002"/>
    <s v="CapitalOwl"/>
    <x v="3"/>
    <s v="Communication Services"/>
    <s v="Interactive Home Entertainment"/>
    <s v="Redwood City, California"/>
    <d v="2002-07-22T00:00:00"/>
    <n v="712515"/>
    <m/>
    <s v="Redwood City"/>
    <s v="California"/>
    <s v="United States"/>
  </r>
  <r>
    <d v="2019-04-11T00:00:00"/>
    <x v="3"/>
    <s v="sell"/>
    <n v="500"/>
    <n v="5"/>
    <n v="100"/>
    <n v="101.400002"/>
    <n v="99.629997000000003"/>
    <n v="100.58000199999999"/>
    <n v="100.58000199999999"/>
    <n v="2530500"/>
    <n v="2.504"/>
    <n v="9.4901566831352702E-3"/>
    <n v="2.65983839336505E-2"/>
    <n v="1.99836546136044E-2"/>
    <n v="9.9984038063616304E-2"/>
    <n v="-0.16631958354029999"/>
    <n v="1.23018848072943E-2"/>
    <n v="2.1719744475189599E-2"/>
    <n v="3.4979140691159497E-2"/>
    <n v="2.4981118378580299E-2"/>
    <n v="151.259995"/>
    <n v="73.910004000000001"/>
    <n v="-0.172504977973856"/>
    <n v="3.8122194279549302E-5"/>
    <n v="1.18468501580298"/>
    <n v="-0.89168840403321603"/>
    <n v="-0.98110217504307196"/>
    <s v="Alpha Capital"/>
    <x v="3"/>
    <s v="Communication Services"/>
    <s v="Interactive Home Entertainment"/>
    <s v="Redwood City, California"/>
    <d v="2002-07-22T00:00:00"/>
    <n v="712515"/>
    <m/>
    <s v="Redwood City"/>
    <s v="California"/>
    <s v="United States"/>
  </r>
  <r>
    <d v="2019-04-12T00:00:00"/>
    <x v="3"/>
    <s v="buy"/>
    <n v="200"/>
    <n v="5"/>
    <n v="101.129997"/>
    <n v="102.389999"/>
    <n v="100.32"/>
    <n v="101.83000199999999"/>
    <n v="101.83000199999999"/>
    <n v="2375900"/>
    <n v="2.56"/>
    <n v="1.23513251956639E-2"/>
    <n v="2.3850896832169101E-2"/>
    <n v="1.6835464065490899E-2"/>
    <n v="0.11574745177913601"/>
    <n v="-0.173229261908841"/>
    <n v="1.18072893818712E-2"/>
    <n v="2.1629215633445699E-2"/>
    <n v="3.4999177791574902E-2"/>
    <n v="2.49629513448224E-2"/>
    <n v="151.259995"/>
    <n v="73.910004000000001"/>
    <n v="-0.172504977973856"/>
    <n v="6.5875784763498903E-3"/>
    <n v="1.18254902848023"/>
    <n v="-0.93047130188869898"/>
    <n v="-0.96226590044774896"/>
    <s v="Alpha Capital"/>
    <x v="3"/>
    <s v="Communication Services"/>
    <s v="Interactive Home Entertainment"/>
    <s v="Redwood City, California"/>
    <d v="2002-07-22T00:00:00"/>
    <n v="712515"/>
    <m/>
    <s v="Redwood City"/>
    <s v="California"/>
    <s v="United States"/>
  </r>
  <r>
    <d v="2019-05-03T00:00:00"/>
    <x v="3"/>
    <s v="sell"/>
    <n v="400"/>
    <n v="5"/>
    <n v="93.699996999999996"/>
    <n v="93.879997000000003"/>
    <n v="90.699996999999996"/>
    <n v="92.5"/>
    <n v="92.5"/>
    <n v="6385800"/>
    <n v="2.5310000000000001"/>
    <n v="-2.0332449819515899E-2"/>
    <n v="-2.1073689848034399E-2"/>
    <n v="-8.6326418134539798E-2"/>
    <n v="1.3934462272317E-2"/>
    <n v="-0.25141053657526802"/>
    <n v="9.5052290138227802E-3"/>
    <n v="1.7550513955184099E-2"/>
    <n v="3.4744936574786799E-2"/>
    <n v="2.5158040215324001E-2"/>
    <n v="151.259995"/>
    <n v="73.910004000000001"/>
    <n v="-0.172504977973856"/>
    <n v="9.5921274614703799E-3"/>
    <n v="1.1745326695384499"/>
    <n v="-1.3538046635177501"/>
    <n v="-1.24919163388221"/>
    <s v="Alpha Capital"/>
    <x v="3"/>
    <s v="Communication Services"/>
    <s v="Interactive Home Entertainment"/>
    <s v="Redwood City, California"/>
    <d v="2002-07-22T00:00:00"/>
    <n v="712515"/>
    <m/>
    <s v="Redwood City"/>
    <s v="California"/>
    <s v="United States"/>
  </r>
  <r>
    <d v="2019-05-29T00:00:00"/>
    <x v="3"/>
    <s v="buy"/>
    <n v="300"/>
    <n v="5"/>
    <n v="92.760002"/>
    <n v="93.809997999999993"/>
    <n v="91.809997999999993"/>
    <n v="92.550003000000004"/>
    <n v="92.550003000000004"/>
    <n v="1889400"/>
    <n v="2.2360000000000002"/>
    <n v="-1.02123648602243E-2"/>
    <n v="-3.2946645361410898E-2"/>
    <n v="-2.0533262931997E-2"/>
    <n v="-5.5584379061424702E-2"/>
    <n v="-0.35391588687113401"/>
    <n v="1.3935544170674699E-2"/>
    <n v="2.1869899449264801E-2"/>
    <n v="2.1445711396590999E-2"/>
    <n v="2.5470034462794101E-2"/>
    <n v="151.259995"/>
    <n v="73.910004000000001"/>
    <n v="-0.17189439653017599"/>
    <n v="-6.9359101493404697E-3"/>
    <n v="1.1772342721401401"/>
    <n v="-1.89611146565115"/>
    <n v="-1.9013296997868401"/>
    <s v="Alpha Capital"/>
    <x v="3"/>
    <s v="Communication Services"/>
    <s v="Interactive Home Entertainment"/>
    <s v="Redwood City, California"/>
    <d v="2002-07-22T00:00:00"/>
    <n v="712515"/>
    <m/>
    <s v="Redwood City"/>
    <s v="California"/>
    <s v="United States"/>
  </r>
  <r>
    <d v="2019-06-14T00:00:00"/>
    <x v="3"/>
    <s v="sell"/>
    <n v="500"/>
    <n v="5"/>
    <n v="93.559997999999993"/>
    <n v="93.790001000000004"/>
    <n v="90.459998999999996"/>
    <n v="92.730002999999996"/>
    <n v="92.730002999999996"/>
    <n v="3297400"/>
    <n v="2.093"/>
    <n v="-9.0177421236978094E-3"/>
    <n v="-4.4915782620644801E-2"/>
    <n v="-1.9648223863296899E-2"/>
    <n v="-6.5225762668769102E-2"/>
    <n v="-0.43510867360899103"/>
    <n v="1.13979477297341E-2"/>
    <n v="1.98876260165252E-2"/>
    <n v="2.09589332857733E-2"/>
    <n v="2.5468204512020701E-2"/>
    <n v="151.259995"/>
    <n v="73.910004000000001"/>
    <n v="-0.17189439653017599"/>
    <n v="-1.6128120944145399E-3"/>
    <n v="1.1812175768883999"/>
    <n v="-2.34635700288253"/>
    <n v="-2.1334788643501601"/>
    <s v="Alpha Capital"/>
    <x v="3"/>
    <s v="Communication Services"/>
    <s v="Interactive Home Entertainment"/>
    <s v="Redwood City, California"/>
    <d v="2002-07-22T00:00:00"/>
    <n v="712515"/>
    <m/>
    <s v="Redwood City"/>
    <s v="California"/>
    <s v="United States"/>
  </r>
  <r>
    <d v="2019-04-08T00:00:00"/>
    <x v="3"/>
    <s v="buy"/>
    <n v="400"/>
    <n v="6"/>
    <n v="99.010002"/>
    <n v="99.419997999999893"/>
    <n v="95.660004000000001"/>
    <n v="97.949996999999996"/>
    <n v="97.949996999999996"/>
    <n v="3951000"/>
    <n v="2.5190000000000001"/>
    <n v="-1.4996765229304401E-2"/>
    <n v="-4.70628280683082E-2"/>
    <n v="-1.42925144869028E-2"/>
    <n v="0.111790323254994"/>
    <n v="-0.18927372221813099"/>
    <n v="1.4818974272148301E-2"/>
    <n v="2.15937864583143E-2"/>
    <n v="3.5088507150667497E-2"/>
    <n v="2.49962440571844E-2"/>
    <n v="151.259995"/>
    <n v="73.910004000000001"/>
    <n v="-0.172504977973856"/>
    <n v="1.0469119934194001E-3"/>
    <n v="1.1867978653101801"/>
    <n v="-0.98773884159059799"/>
    <n v="-0.96706801813652299"/>
    <s v="DecaFund"/>
    <x v="3"/>
    <s v="Communication Services"/>
    <s v="Interactive Home Entertainment"/>
    <s v="Redwood City, California"/>
    <d v="2002-07-22T00:00:00"/>
    <n v="712515"/>
    <m/>
    <s v="Redwood City"/>
    <s v="California"/>
    <s v="United States"/>
  </r>
  <r>
    <d v="2019-04-17T00:00:00"/>
    <x v="3"/>
    <s v="buy"/>
    <n v="600"/>
    <n v="6"/>
    <n v="94.459998999999996"/>
    <n v="94.459998999999996"/>
    <n v="91"/>
    <n v="91.949996999999996"/>
    <n v="91.949996999999996"/>
    <n v="9779000"/>
    <n v="2.5920000000000001"/>
    <n v="-2.0239737193200401E-2"/>
    <n v="-8.02183755214501E-2"/>
    <n v="-8.0519514565819503E-2"/>
    <n v="2.2324554520514399E-2"/>
    <n v="-0.30153351129091099"/>
    <n v="2.6051396011004299E-2"/>
    <n v="2.4958627934276102E-2"/>
    <n v="3.57462920730207E-2"/>
    <n v="2.52022315173729E-2"/>
    <n v="151.259995"/>
    <n v="73.910004000000001"/>
    <n v="-0.172504977973856"/>
    <n v="-2.2764010197428601E-3"/>
    <n v="1.18103644261967"/>
    <n v="-1.54916363424157"/>
    <n v="-1.1675301856826601"/>
    <s v="DecaFund"/>
    <x v="3"/>
    <s v="Communication Services"/>
    <s v="Interactive Home Entertainment"/>
    <s v="Redwood City, California"/>
    <d v="2002-07-22T00:00:00"/>
    <n v="712515"/>
    <m/>
    <s v="Redwood City"/>
    <s v="California"/>
    <s v="United States"/>
  </r>
  <r>
    <d v="2019-04-25T00:00:00"/>
    <x v="3"/>
    <s v="sell"/>
    <n v="1800"/>
    <n v="6"/>
    <n v="94.150002000000001"/>
    <n v="94.199996999999996"/>
    <n v="92.68"/>
    <n v="92.980002999999996"/>
    <n v="92.980002999999996"/>
    <n v="2993000"/>
    <n v="2.5339999999999998"/>
    <n v="-1.2504827818417601E-2"/>
    <n v="1.11395301035392E-2"/>
    <n v="-8.9937825768041102E-2"/>
    <n v="1.6264046578807999E-2"/>
    <n v="-0.24328768371960499"/>
    <n v="1.47974586537026E-2"/>
    <n v="1.78888025087382E-2"/>
    <n v="3.5332546618178799E-2"/>
    <n v="2.52234319782479E-2"/>
    <n v="151.259995"/>
    <n v="73.910004000000001"/>
    <n v="-0.172504977973856"/>
    <n v="-3.6904169755480902E-4"/>
    <n v="1.18808566510497"/>
    <n v="-1.29247985682222"/>
    <n v="-1.3715977836935001"/>
    <s v="DecaFund"/>
    <x v="3"/>
    <s v="Communication Services"/>
    <s v="Interactive Home Entertainment"/>
    <s v="Redwood City, California"/>
    <d v="2002-07-22T00:00:00"/>
    <n v="712515"/>
    <m/>
    <s v="Redwood City"/>
    <s v="California"/>
    <s v="United States"/>
  </r>
  <r>
    <d v="2019-05-03T00:00:00"/>
    <x v="3"/>
    <s v="buy"/>
    <n v="100"/>
    <n v="6"/>
    <n v="93.699996999999996"/>
    <n v="93.879997000000003"/>
    <n v="90.699996999999996"/>
    <n v="92.5"/>
    <n v="92.5"/>
    <n v="6385800"/>
    <n v="2.5310000000000001"/>
    <n v="-2.0332449819515899E-2"/>
    <n v="-2.1073689848034399E-2"/>
    <n v="-8.6326418134539798E-2"/>
    <n v="1.3934462272317E-2"/>
    <n v="-0.25141053657526802"/>
    <n v="9.5052290138227802E-3"/>
    <n v="1.7550513955184099E-2"/>
    <n v="3.4744936574786799E-2"/>
    <n v="2.5158040215324001E-2"/>
    <n v="151.259995"/>
    <n v="73.910004000000001"/>
    <n v="-0.172504977973856"/>
    <n v="9.5921274614703799E-3"/>
    <n v="1.1745326695384499"/>
    <n v="-1.3538046635177501"/>
    <n v="-1.24919163388221"/>
    <s v="DecaFund"/>
    <x v="3"/>
    <s v="Communication Services"/>
    <s v="Interactive Home Entertainment"/>
    <s v="Redwood City, California"/>
    <d v="2002-07-22T00:00:00"/>
    <n v="712515"/>
    <m/>
    <s v="Redwood City"/>
    <s v="California"/>
    <s v="United States"/>
  </r>
  <r>
    <d v="2019-05-06T00:00:00"/>
    <x v="3"/>
    <s v="buy"/>
    <n v="900"/>
    <n v="6"/>
    <n v="91.099997999999999"/>
    <n v="93.989998"/>
    <n v="90.519997000000004"/>
    <n v="93.760002"/>
    <n v="93.760002"/>
    <n v="4413700"/>
    <n v="2.5"/>
    <n v="1.35297026413807E-2"/>
    <n v="-1.02924243966361E-2"/>
    <n v="-6.59307349221116E-2"/>
    <n v="5.8527068572116502E-2"/>
    <n v="-0.24816904312035901"/>
    <n v="1.22935932681205E-2"/>
    <n v="1.79224473991768E-2"/>
    <n v="3.4551018261733603E-2"/>
    <n v="2.5164661365244E-2"/>
    <n v="151.259995"/>
    <n v="73.910004000000001"/>
    <n v="-0.172504977973856"/>
    <n v="-4.4810132310555703E-3"/>
    <n v="1.17178732877201"/>
    <n v="-1.3407657726815301"/>
    <n v="-1.2671827651105301"/>
    <s v="DecaFund"/>
    <x v="3"/>
    <s v="Communication Services"/>
    <s v="Interactive Home Entertainment"/>
    <s v="Redwood City, California"/>
    <d v="2002-07-22T00:00:00"/>
    <n v="712515"/>
    <m/>
    <s v="Redwood City"/>
    <s v="California"/>
    <s v="United States"/>
  </r>
  <r>
    <d v="2019-05-07T00:00:00"/>
    <x v="3"/>
    <s v="sell"/>
    <n v="1100"/>
    <n v="6"/>
    <n v="93.110000999999997"/>
    <n v="93.400002000000001"/>
    <n v="91.830001999999993"/>
    <n v="92.730002999999996"/>
    <n v="92.730002999999996"/>
    <n v="7090900"/>
    <n v="2.448"/>
    <n v="-1.10462699956365E-2"/>
    <n v="-2.0493821621688599E-2"/>
    <n v="-5.4662989530713101E-2"/>
    <n v="2.2672722263072402E-3"/>
    <n v="-0.28768203201179399"/>
    <n v="1.28746210395269E-2"/>
    <n v="1.75001576208293E-2"/>
    <n v="3.4112235230902198E-2"/>
    <n v="2.51034474414994E-2"/>
    <n v="151.259995"/>
    <n v="73.910004000000001"/>
    <n v="-0.172504977973856"/>
    <n v="-1.6649488130547601E-2"/>
    <n v="1.1558610514320899"/>
    <n v="-1.5372377607585499"/>
    <n v="-1.3406804919998001"/>
    <s v="DecaFund"/>
    <x v="3"/>
    <s v="Communication Services"/>
    <s v="Interactive Home Entertainment"/>
    <s v="Redwood City, California"/>
    <d v="2002-07-22T00:00:00"/>
    <n v="712515"/>
    <m/>
    <s v="Redwood City"/>
    <s v="California"/>
    <s v="United States"/>
  </r>
  <r>
    <d v="2019-05-29T00:00:00"/>
    <x v="3"/>
    <s v="buy"/>
    <n v="1300"/>
    <n v="6"/>
    <n v="92.760002"/>
    <n v="93.809997999999993"/>
    <n v="91.809997999999993"/>
    <n v="92.550003000000004"/>
    <n v="92.550003000000004"/>
    <n v="1889400"/>
    <n v="2.2360000000000002"/>
    <n v="-1.02123648602243E-2"/>
    <n v="-3.2946645361410898E-2"/>
    <n v="-2.0533262931997E-2"/>
    <n v="-5.5584379061424702E-2"/>
    <n v="-0.35391588687113401"/>
    <n v="1.3935544170674699E-2"/>
    <n v="2.1869899449264801E-2"/>
    <n v="2.1445711396590999E-2"/>
    <n v="2.5470034462794101E-2"/>
    <n v="151.259995"/>
    <n v="73.910004000000001"/>
    <n v="-0.17189439653017599"/>
    <n v="-6.9359101493404697E-3"/>
    <n v="1.1772342721401401"/>
    <n v="-1.89611146565115"/>
    <n v="-1.9013296997868401"/>
    <s v="DecaFund"/>
    <x v="3"/>
    <s v="Communication Services"/>
    <s v="Interactive Home Entertainment"/>
    <s v="Redwood City, California"/>
    <d v="2002-07-22T00:00:00"/>
    <n v="712515"/>
    <m/>
    <s v="Redwood City"/>
    <s v="California"/>
    <s v="United States"/>
  </r>
  <r>
    <d v="2019-04-10T00:00:00"/>
    <x v="3"/>
    <s v="buy"/>
    <n v="1700"/>
    <n v="7"/>
    <n v="98.580001999999993"/>
    <n v="100.349998"/>
    <n v="98.379997000000003"/>
    <n v="99.629997000000003"/>
    <n v="99.629997000000003"/>
    <n v="2199500"/>
    <n v="2.4769999999999999"/>
    <n v="1.3948043195981599E-2"/>
    <n v="-5.2057881365196899E-3"/>
    <n v="5.9394749121357403E-3"/>
    <n v="0.11383862682298999"/>
    <n v="-0.19192767248336501"/>
    <n v="1.69504605219301E-2"/>
    <n v="2.1661814051652399E-2"/>
    <n v="3.5073054867992101E-2"/>
    <n v="2.4991747237970499E-2"/>
    <n v="151.259995"/>
    <n v="73.910004000000001"/>
    <n v="-0.172504977973856"/>
    <n v="3.47183783585567E-3"/>
    <n v="1.18701377142028"/>
    <n v="-1.00570976091178"/>
    <n v="-1.0123813181025201"/>
    <s v="GreenGrest Capital"/>
    <x v="3"/>
    <s v="Communication Services"/>
    <s v="Interactive Home Entertainment"/>
    <s v="Redwood City, California"/>
    <d v="2002-07-22T00:00:00"/>
    <n v="712515"/>
    <m/>
    <s v="Redwood City"/>
    <s v="California"/>
    <s v="United States"/>
  </r>
  <r>
    <d v="2019-04-26T00:00:00"/>
    <x v="3"/>
    <s v="sell"/>
    <n v="1400"/>
    <n v="7"/>
    <n v="93.459998999999996"/>
    <n v="94.580001999999993"/>
    <n v="92.82"/>
    <n v="94.470000999999996"/>
    <n v="94.470000999999996"/>
    <n v="3496300"/>
    <n v="2.5049999999999999"/>
    <n v="1.58978858389725E-2"/>
    <n v="1.4178607548708399E-2"/>
    <n v="-7.9822822904173196E-2"/>
    <n v="2.9323866998129298E-2"/>
    <n v="-0.21115281063310601"/>
    <n v="1.5393701593948201E-2"/>
    <n v="1.82802869836504E-2"/>
    <n v="3.53861980052462E-2"/>
    <n v="2.5227147734011E-2"/>
    <n v="151.259995"/>
    <n v="73.910004000000001"/>
    <n v="-0.172504977973856"/>
    <n v="4.6743503443647796E-3"/>
    <n v="1.19141021146313"/>
    <n v="-1.1395594218042699"/>
    <n v="-1.29622213682964"/>
    <s v="GreenGrest Capital"/>
    <x v="3"/>
    <s v="Communication Services"/>
    <s v="Interactive Home Entertainment"/>
    <s v="Redwood City, California"/>
    <d v="2002-07-22T00:00:00"/>
    <n v="712515"/>
    <m/>
    <s v="Redwood City"/>
    <s v="California"/>
    <s v="United States"/>
  </r>
  <r>
    <d v="2019-05-14T00:00:00"/>
    <x v="3"/>
    <s v="buy"/>
    <n v="500"/>
    <n v="7"/>
    <n v="90.919997999999893"/>
    <n v="95.519997000000004"/>
    <n v="90.75"/>
    <n v="94.57"/>
    <n v="94.57"/>
    <n v="5769300"/>
    <n v="2.419"/>
    <n v="4.4874841279962198E-2"/>
    <n v="1.9648223863296899E-2"/>
    <n v="-6.1613149601066702E-2"/>
    <n v="-7.8862603615853802E-2"/>
    <n v="-0.33957921932563101"/>
    <n v="2.9875519022613501E-2"/>
    <n v="2.10387274638505E-2"/>
    <n v="2.1359978129496301E-2"/>
    <n v="2.5096160018501401E-2"/>
    <n v="151.259995"/>
    <n v="73.910004000000001"/>
    <n v="-0.17189439653017599"/>
    <n v="7.98398755130913E-3"/>
    <n v="1.1531884632946601"/>
    <n v="-1.81211918584288"/>
    <n v="-1.7367244405489799"/>
    <s v="GreenGrest Capital"/>
    <x v="3"/>
    <s v="Communication Services"/>
    <s v="Interactive Home Entertainment"/>
    <s v="Redwood City, California"/>
    <d v="2002-07-22T00:00:00"/>
    <n v="712515"/>
    <m/>
    <s v="Redwood City"/>
    <s v="California"/>
    <s v="United States"/>
  </r>
  <r>
    <d v="2019-05-15T00:00:00"/>
    <x v="3"/>
    <s v="sell"/>
    <n v="1700"/>
    <n v="7"/>
    <n v="93.800003000000004"/>
    <n v="98.32"/>
    <n v="93.660004000000001"/>
    <n v="96.769997000000004"/>
    <n v="96.769997000000004"/>
    <n v="4694700"/>
    <n v="2.379"/>
    <n v="2.2996696864086601E-2"/>
    <n v="3.03196588643731E-2"/>
    <n v="-5.0967777932644003E-2"/>
    <n v="-5.50837970314038E-2"/>
    <n v="-0.31447202945561797"/>
    <n v="3.09857900158086E-2"/>
    <n v="2.1520707271477799E-2"/>
    <n v="2.1577396535507599E-2"/>
    <n v="2.5142913212986701E-2"/>
    <n v="151.259995"/>
    <n v="73.910004000000001"/>
    <n v="-0.17189439653017599"/>
    <n v="5.8219943882337104E-3"/>
    <n v="1.1576373110417699"/>
    <n v="-1.68732860834933"/>
    <n v="-1.7753101512457501"/>
    <s v="GreenGrest Capital"/>
    <x v="3"/>
    <s v="Communication Services"/>
    <s v="Interactive Home Entertainment"/>
    <s v="Redwood City, California"/>
    <d v="2002-07-22T00:00:00"/>
    <n v="712515"/>
    <m/>
    <s v="Redwood City"/>
    <s v="California"/>
    <s v="United States"/>
  </r>
  <r>
    <d v="2019-05-24T00:00:00"/>
    <x v="3"/>
    <s v="buy"/>
    <n v="700"/>
    <n v="7"/>
    <n v="92.669997999999893"/>
    <n v="93.309997999999993"/>
    <n v="91.489998"/>
    <n v="92.269997000000004"/>
    <n v="92.269997000000004"/>
    <n v="2262600"/>
    <n v="2.3239999999999998"/>
    <n v="1.73550322045901E-3"/>
    <n v="-5.2668796461889898E-2"/>
    <n v="-2.0170247268671199E-2"/>
    <n v="-3.8169775086177103E-2"/>
    <n v="-0.36938244876311599"/>
    <n v="2.9427172595162001E-2"/>
    <n v="2.2011116158285202E-2"/>
    <n v="2.16439284725168E-2"/>
    <n v="2.5463488532098202E-2"/>
    <n v="151.259995"/>
    <n v="73.910004000000001"/>
    <n v="-0.17189439653017599"/>
    <n v="1.3526439988342199E-3"/>
    <n v="1.1864775278677"/>
    <n v="-1.9769899770044601"/>
    <n v="-1.8724969944693799"/>
    <s v="GreenGrest Capital"/>
    <x v="3"/>
    <s v="Communication Services"/>
    <s v="Interactive Home Entertainment"/>
    <s v="Redwood City, California"/>
    <d v="2002-07-22T00:00:00"/>
    <n v="712515"/>
    <m/>
    <s v="Redwood City"/>
    <s v="California"/>
    <s v="United States"/>
  </r>
  <r>
    <d v="2019-06-06T00:00:00"/>
    <x v="3"/>
    <s v="sell"/>
    <n v="1200"/>
    <n v="7"/>
    <n v="95.959998999999996"/>
    <n v="97.379997000000003"/>
    <n v="95.059997999999993"/>
    <n v="96.389999000000003"/>
    <n v="96.389999000000003"/>
    <n v="2654200"/>
    <n v="2.1240000000000001"/>
    <n v="1.1897437414546101E-2"/>
    <n v="4.5201860863199599E-2"/>
    <n v="2.7664104261596201E-2"/>
    <n v="-3.03471768282241E-2"/>
    <n v="-0.35128651208188699"/>
    <n v="1.78313199324471E-2"/>
    <n v="2.2986957094115901E-2"/>
    <n v="2.0833545482207502E-2"/>
    <n v="2.54734400505412E-2"/>
    <n v="151.259995"/>
    <n v="73.910004000000001"/>
    <n v="-0.17189439653017599"/>
    <n v="6.1168407152111899E-3"/>
    <n v="1.1762629989554301"/>
    <n v="-1.8878110154869301"/>
    <n v="-1.89430253747913"/>
    <s v="GreenGrest Capital"/>
    <x v="3"/>
    <s v="Communication Services"/>
    <s v="Interactive Home Entertainment"/>
    <s v="Redwood City, California"/>
    <d v="2002-07-22T00:00:00"/>
    <n v="712515"/>
    <m/>
    <s v="Redwood City"/>
    <s v="California"/>
    <s v="United States"/>
  </r>
  <r>
    <d v="2019-06-18T00:00:00"/>
    <x v="3"/>
    <s v="sell"/>
    <n v="500"/>
    <n v="7"/>
    <n v="93.480002999999996"/>
    <n v="95.300003000000004"/>
    <n v="91.940002000000007"/>
    <n v="92.029999000000004"/>
    <n v="92.029999000000004"/>
    <n v="3955900"/>
    <n v="2.06"/>
    <n v="-4.4452070570918101E-3"/>
    <n v="-2.73314583771057E-2"/>
    <n v="-7.3005250149846407E-2"/>
    <n v="-5.7840357373000598E-2"/>
    <n v="-0.465934154524975"/>
    <n v="1.08525853432831E-2"/>
    <n v="1.8339160978248101E-2"/>
    <n v="2.07739894867379E-2"/>
    <n v="2.5438354618253101E-2"/>
    <n v="151.259995"/>
    <n v="73.910004000000001"/>
    <n v="-0.17189439653017599"/>
    <n v="9.6704895497130797E-3"/>
    <n v="1.1758517935422801"/>
    <n v="-2.52177639740753"/>
    <n v="-2.32593601584303"/>
    <s v="GreenGrest Capital"/>
    <x v="3"/>
    <s v="Communication Services"/>
    <s v="Interactive Home Entertainment"/>
    <s v="Redwood City, California"/>
    <d v="2002-07-22T00:00:00"/>
    <n v="712515"/>
    <m/>
    <s v="Redwood City"/>
    <s v="California"/>
    <s v="United States"/>
  </r>
  <r>
    <d v="2019-04-08T00:00:00"/>
    <x v="3"/>
    <s v="buy"/>
    <n v="1400"/>
    <n v="8"/>
    <n v="99.010002"/>
    <n v="99.419997999999893"/>
    <n v="95.660004000000001"/>
    <n v="97.949996999999996"/>
    <n v="97.949996999999996"/>
    <n v="3951000"/>
    <n v="2.5190000000000001"/>
    <n v="-1.4996765229304401E-2"/>
    <n v="-4.70628280683082E-2"/>
    <n v="-1.42925144869028E-2"/>
    <n v="0.111790323254994"/>
    <n v="-0.18927372221813099"/>
    <n v="1.4818974272148301E-2"/>
    <n v="2.15937864583143E-2"/>
    <n v="3.5088507150667497E-2"/>
    <n v="2.49962440571844E-2"/>
    <n v="151.259995"/>
    <n v="73.910004000000001"/>
    <n v="-0.172504977973856"/>
    <n v="1.0469119934194001E-3"/>
    <n v="1.1867978653101801"/>
    <n v="-0.98773884159059799"/>
    <n v="-0.96706801813652299"/>
    <s v="KKZ Asset Management"/>
    <x v="3"/>
    <s v="Communication Services"/>
    <s v="Interactive Home Entertainment"/>
    <s v="Redwood City, California"/>
    <d v="2002-07-22T00:00:00"/>
    <n v="712515"/>
    <m/>
    <s v="Redwood City"/>
    <s v="California"/>
    <s v="United States"/>
  </r>
  <r>
    <d v="2019-04-11T00:00:00"/>
    <x v="3"/>
    <s v="buy"/>
    <n v="500"/>
    <n v="8"/>
    <n v="100"/>
    <n v="101.400002"/>
    <n v="99.629997000000003"/>
    <n v="100.58000199999999"/>
    <n v="100.58000199999999"/>
    <n v="2530500"/>
    <n v="2.504"/>
    <n v="9.4901566831352702E-3"/>
    <n v="2.65983839336505E-2"/>
    <n v="1.99836546136044E-2"/>
    <n v="9.9984038063616304E-2"/>
    <n v="-0.16631958354029999"/>
    <n v="1.23018848072943E-2"/>
    <n v="2.1719744475189599E-2"/>
    <n v="3.4979140691159497E-2"/>
    <n v="2.4981118378580299E-2"/>
    <n v="151.259995"/>
    <n v="73.910004000000001"/>
    <n v="-0.172504977973856"/>
    <n v="3.8122194279549302E-5"/>
    <n v="1.18468501580298"/>
    <n v="-0.89168840403321603"/>
    <n v="-0.98110217504307196"/>
    <s v="KKZ Asset Management"/>
    <x v="3"/>
    <s v="Communication Services"/>
    <s v="Interactive Home Entertainment"/>
    <s v="Redwood City, California"/>
    <d v="2002-07-22T00:00:00"/>
    <n v="712515"/>
    <m/>
    <s v="Redwood City"/>
    <s v="California"/>
    <s v="United States"/>
  </r>
  <r>
    <d v="2019-04-30T00:00:00"/>
    <x v="3"/>
    <s v="buy"/>
    <n v="600"/>
    <n v="8"/>
    <n v="94.489998"/>
    <n v="95.080001999999993"/>
    <n v="93.800003000000004"/>
    <n v="94.650002000000001"/>
    <n v="94.650002000000001"/>
    <n v="2824600"/>
    <n v="2.5089999999999999"/>
    <n v="-8.4487277058406703E-4"/>
    <n v="2.1137996809150099E-4"/>
    <n v="-7.6745749629583707E-2"/>
    <n v="8.1522980377648005E-2"/>
    <n v="-0.21599709156279301"/>
    <n v="1.05265374720572E-2"/>
    <n v="1.7668764993992999E-2"/>
    <n v="3.50197475643821E-2"/>
    <n v="2.51533014875981E-2"/>
    <n v="151.259995"/>
    <n v="73.910004000000001"/>
    <n v="-0.172504977973856"/>
    <n v="9.5096475723260604E-4"/>
    <n v="1.18589058545905"/>
    <n v="-1.16974912631219"/>
    <n v="-1.2243595754288199"/>
    <s v="KKZ Asset Management"/>
    <x v="3"/>
    <s v="Communication Services"/>
    <s v="Interactive Home Entertainment"/>
    <s v="Redwood City, California"/>
    <d v="2002-07-22T00:00:00"/>
    <n v="712515"/>
    <m/>
    <s v="Redwood City"/>
    <s v="California"/>
    <s v="United States"/>
  </r>
  <r>
    <d v="2019-05-08T00:00:00"/>
    <x v="3"/>
    <s v="sell"/>
    <n v="1200"/>
    <n v="8"/>
    <n v="99.110000999999997"/>
    <n v="99.57"/>
    <n v="92.18"/>
    <n v="93.879997000000003"/>
    <n v="93.879997000000003"/>
    <n v="17468500"/>
    <n v="2.4820000000000002"/>
    <n v="1.23252618630105E-2"/>
    <n v="-1.03847919641525E-2"/>
    <n v="-5.7436539964848002E-2"/>
    <n v="0.157369156115574"/>
    <n v="-0.27761884094203398"/>
    <n v="1.47686697653638E-2"/>
    <n v="1.7377011850894498E-2"/>
    <n v="2.8826426763740299E-2"/>
    <n v="2.5116883805699101E-2"/>
    <n v="151.259995"/>
    <n v="73.910004000000001"/>
    <n v="-0.172504977973856"/>
    <n v="-1.60671540560346E-3"/>
    <n v="1.15455523061106"/>
    <n v="-1.4944000548654699"/>
    <n v="-1.40290520564197"/>
    <s v="KKZ Asset Management"/>
    <x v="3"/>
    <s v="Communication Services"/>
    <s v="Interactive Home Entertainment"/>
    <s v="Redwood City, California"/>
    <d v="2002-07-22T00:00:00"/>
    <n v="712515"/>
    <m/>
    <s v="Redwood City"/>
    <s v="California"/>
    <s v="United States"/>
  </r>
  <r>
    <d v="2019-05-20T00:00:00"/>
    <x v="3"/>
    <s v="sell"/>
    <n v="600"/>
    <n v="8"/>
    <n v="95.440002000000007"/>
    <n v="96"/>
    <n v="92.309997999999993"/>
    <n v="92.690002000000007"/>
    <n v="92.690002000000007"/>
    <n v="3842900"/>
    <n v="2.4159999999999999"/>
    <n v="-4.8127212074035801E-2"/>
    <n v="2.4795153717583202E-2"/>
    <n v="8.0156950411397008E-3"/>
    <n v="-0.105079940110319"/>
    <n v="-0.34448525994574197"/>
    <n v="3.7314042636754099E-2"/>
    <n v="2.09668065245446E-2"/>
    <n v="2.1797963930359699E-2"/>
    <n v="2.5355803850368799E-2"/>
    <n v="151.259995"/>
    <n v="73.910004000000001"/>
    <n v="-0.17189439653017599"/>
    <n v="-6.7722580366252503E-3"/>
    <n v="1.17406247655818"/>
    <n v="-1.8459172567748701"/>
    <n v="-1.6867148522397699"/>
    <s v="KKZ Asset Management"/>
    <x v="3"/>
    <s v="Communication Services"/>
    <s v="Interactive Home Entertainment"/>
    <s v="Redwood City, California"/>
    <d v="2002-07-22T00:00:00"/>
    <n v="712515"/>
    <m/>
    <s v="Redwood City"/>
    <s v="California"/>
    <s v="United States"/>
  </r>
  <r>
    <d v="2019-05-24T00:00:00"/>
    <x v="3"/>
    <s v="buy"/>
    <n v="400"/>
    <n v="8"/>
    <n v="92.669997999999893"/>
    <n v="93.309997999999993"/>
    <n v="91.489998"/>
    <n v="92.269997000000004"/>
    <n v="92.269997000000004"/>
    <n v="2262600"/>
    <n v="2.3239999999999998"/>
    <n v="1.73550322045901E-3"/>
    <n v="-5.2668796461889898E-2"/>
    <n v="-2.0170247268671199E-2"/>
    <n v="-3.8169775086177103E-2"/>
    <n v="-0.36938244876311599"/>
    <n v="2.9427172595162001E-2"/>
    <n v="2.2011116158285202E-2"/>
    <n v="2.16439284725168E-2"/>
    <n v="2.5463488532098202E-2"/>
    <n v="151.259995"/>
    <n v="73.910004000000001"/>
    <n v="-0.17189439653017599"/>
    <n v="1.3526439988342199E-3"/>
    <n v="1.1864775278677"/>
    <n v="-1.9769899770044601"/>
    <n v="-1.8724969944693799"/>
    <s v="KKZ Asset Management"/>
    <x v="3"/>
    <s v="Communication Services"/>
    <s v="Interactive Home Entertainment"/>
    <s v="Redwood City, California"/>
    <d v="2002-07-22T00:00:00"/>
    <n v="712515"/>
    <m/>
    <s v="Redwood City"/>
    <s v="California"/>
    <s v="United States"/>
  </r>
  <r>
    <d v="2019-05-29T00:00:00"/>
    <x v="3"/>
    <s v="buy"/>
    <n v="700"/>
    <n v="8"/>
    <n v="92.760002"/>
    <n v="93.809997999999993"/>
    <n v="91.809997999999993"/>
    <n v="92.550003000000004"/>
    <n v="92.550003000000004"/>
    <n v="1889400"/>
    <n v="2.2360000000000002"/>
    <n v="-1.02123648602243E-2"/>
    <n v="-3.2946645361410898E-2"/>
    <n v="-2.0533262931997E-2"/>
    <n v="-5.5584379061424702E-2"/>
    <n v="-0.35391588687113401"/>
    <n v="1.3935544170674699E-2"/>
    <n v="2.1869899449264801E-2"/>
    <n v="2.1445711396590999E-2"/>
    <n v="2.5470034462794101E-2"/>
    <n v="151.259995"/>
    <n v="73.910004000000001"/>
    <n v="-0.17189439653017599"/>
    <n v="-6.9359101493404697E-3"/>
    <n v="1.1772342721401401"/>
    <n v="-1.89611146565115"/>
    <n v="-1.9013296997868401"/>
    <s v="KKZ Asset Management"/>
    <x v="3"/>
    <s v="Communication Services"/>
    <s v="Interactive Home Entertainment"/>
    <s v="Redwood City, California"/>
    <d v="2002-07-22T00:00:00"/>
    <n v="712515"/>
    <m/>
    <s v="Redwood City"/>
    <s v="California"/>
    <s v="United States"/>
  </r>
  <r>
    <d v="2019-05-30T00:00:00"/>
    <x v="3"/>
    <s v="buy"/>
    <n v="300"/>
    <n v="8"/>
    <n v="92.739998"/>
    <n v="93.040001000000004"/>
    <n v="91.5"/>
    <n v="92.129997000000003"/>
    <n v="92.129997000000003"/>
    <n v="2513500"/>
    <n v="2.2269999999999999"/>
    <n v="-4.5484808762598699E-3"/>
    <n v="-1.8390571161316101E-2"/>
    <n v="-2.78301809982394E-2"/>
    <n v="-3.8853293915713197E-2"/>
    <n v="-0.35390331091357602"/>
    <n v="1.20618809222874E-2"/>
    <n v="2.1866735137163699E-2"/>
    <n v="2.1292092329086101E-2"/>
    <n v="2.5470028265546799E-2"/>
    <n v="151.259995"/>
    <n v="73.910004000000001"/>
    <n v="-0.17189439653017599"/>
    <n v="2.0962723552933101E-3"/>
    <n v="1.1821952861440701"/>
    <n v="-1.8966588473902499"/>
    <n v="-1.90677651225443"/>
    <s v="KKZ Asset Management"/>
    <x v="3"/>
    <s v="Communication Services"/>
    <s v="Interactive Home Entertainment"/>
    <s v="Redwood City, California"/>
    <d v="2002-07-22T00:00:00"/>
    <n v="712515"/>
    <m/>
    <s v="Redwood City"/>
    <s v="California"/>
    <s v="United States"/>
  </r>
  <r>
    <d v="2019-06-21T00:00:00"/>
    <x v="3"/>
    <s v="buy"/>
    <n v="900"/>
    <n v="8"/>
    <n v="92.980002999999996"/>
    <n v="95.980002999999996"/>
    <n v="91.400002000000001"/>
    <n v="95.330001999999993"/>
    <n v="95.330001999999993"/>
    <n v="6237400"/>
    <n v="2.0680000000000001"/>
    <n v="2.27041362261469E-2"/>
    <n v="2.7652500321117299E-2"/>
    <n v="-3.3511393105865599E-3"/>
    <n v="-7.0955986806302093E-2"/>
    <n v="-0.40926911574978903"/>
    <n v="1.08483898905082E-2"/>
    <n v="1.42759629053953E-2"/>
    <n v="1.8248385962985999E-2"/>
    <n v="2.5475843418261701E-2"/>
    <n v="151.259995"/>
    <n v="73.910004000000001"/>
    <n v="-0.17189439653017599"/>
    <n v="-1.26001638019446E-3"/>
    <n v="1.1717847443671701"/>
    <n v="-2.2540528256184902"/>
    <n v="-2.3930619704848199"/>
    <s v="KKZ Asset Management"/>
    <x v="3"/>
    <s v="Communication Services"/>
    <s v="Interactive Home Entertainment"/>
    <s v="Redwood City, California"/>
    <d v="2002-07-22T00:00:00"/>
    <n v="712515"/>
    <m/>
    <s v="Redwood City"/>
    <s v="California"/>
    <s v="United States"/>
  </r>
  <r>
    <d v="2019-04-01T00:00:00"/>
    <x v="3"/>
    <s v="sell"/>
    <n v="700"/>
    <n v="9"/>
    <n v="103.029999"/>
    <n v="103.949997"/>
    <n v="101.620003"/>
    <n v="102.669997999999"/>
    <n v="102.669997999999"/>
    <n v="2879200"/>
    <n v="2.4969999999999999"/>
    <n v="1.01812042001543E-2"/>
    <n v="9.1976675355035301E-3"/>
    <n v="6.9466057357115696E-2"/>
    <n v="0.25828177535916302"/>
    <n v="-0.16625209386240999"/>
    <n v="1.26815094515321E-2"/>
    <n v="2.3040454556283702E-2"/>
    <n v="3.61922104256878E-2"/>
    <n v="2.4986798964361599E-2"/>
    <n v="151.259995"/>
    <n v="73.910004000000001"/>
    <n v="-0.172504977973856"/>
    <n v="1.1502195497633099E-2"/>
    <n v="1.1711326506311299"/>
    <n v="-0.86636605926879295"/>
    <n v="-0.90648326002948498"/>
    <s v="Netpune Capital"/>
    <x v="3"/>
    <s v="Communication Services"/>
    <s v="Interactive Home Entertainment"/>
    <s v="Redwood City, California"/>
    <d v="2002-07-22T00:00:00"/>
    <n v="712515"/>
    <m/>
    <s v="Redwood City"/>
    <s v="California"/>
    <s v="United States"/>
  </r>
  <r>
    <d v="2019-04-03T00:00:00"/>
    <x v="3"/>
    <s v="sell"/>
    <n v="900"/>
    <n v="9"/>
    <n v="100.910004"/>
    <n v="102.160004"/>
    <n v="100.07"/>
    <n v="100.150002"/>
    <n v="100.150002"/>
    <n v="3522800"/>
    <n v="2.5169999999999999"/>
    <n v="-6.8659805710473299E-3"/>
    <n v="-5.1787387925677896E-3"/>
    <n v="2.8972862815986999E-2"/>
    <n v="0.22002807252988399"/>
    <n v="-0.17673098453191799"/>
    <n v="1.3487893872376699E-2"/>
    <n v="2.33132002920238E-2"/>
    <n v="3.6259134743158297E-2"/>
    <n v="2.4976526073656899E-2"/>
    <n v="151.259995"/>
    <n v="73.910004000000001"/>
    <n v="-0.172504977973856"/>
    <n v="2.1460723821998401E-3"/>
    <n v="1.18070708897557"/>
    <n v="-0.92039869847184397"/>
    <n v="-0.86091837109735203"/>
    <s v="Netpune Capital"/>
    <x v="3"/>
    <s v="Communication Services"/>
    <s v="Interactive Home Entertainment"/>
    <s v="Redwood City, California"/>
    <d v="2002-07-22T00:00:00"/>
    <n v="712515"/>
    <m/>
    <s v="Redwood City"/>
    <s v="California"/>
    <s v="United States"/>
  </r>
  <r>
    <d v="2019-05-09T00:00:00"/>
    <x v="3"/>
    <s v="sell"/>
    <n v="1400"/>
    <n v="9"/>
    <n v="92.519997000000004"/>
    <n v="94.239998"/>
    <n v="92.199996999999996"/>
    <n v="93.32"/>
    <n v="93.32"/>
    <n v="5159100"/>
    <n v="2.4569999999999999"/>
    <n v="-5.9828918739050097E-3"/>
    <n v="-1.15066471846663E-2"/>
    <n v="-4.8422666609448703E-2"/>
    <n v="0.104027903955539"/>
    <n v="-0.283359619902741"/>
    <n v="1.4829935429090601E-2"/>
    <n v="1.7176168679496898E-2"/>
    <n v="2.8265447000616901E-2"/>
    <n v="2.5118704454301699E-2"/>
    <n v="151.259995"/>
    <n v="73.910004000000001"/>
    <n v="-0.172504977973856"/>
    <n v="-3.0259986019249502E-3"/>
    <n v="1.1547474722985001"/>
    <n v="-1.5267062406373799"/>
    <n v="-1.4505828984921301"/>
    <s v="Netpune Capital"/>
    <x v="3"/>
    <s v="Communication Services"/>
    <s v="Interactive Home Entertainment"/>
    <s v="Redwood City, California"/>
    <d v="2002-07-22T00:00:00"/>
    <n v="712515"/>
    <m/>
    <s v="Redwood City"/>
    <s v="California"/>
    <s v="United States"/>
  </r>
  <r>
    <d v="2019-05-23T00:00:00"/>
    <x v="3"/>
    <s v="sell"/>
    <n v="300"/>
    <n v="9"/>
    <n v="93.339995999999999"/>
    <n v="94.739998"/>
    <n v="91.360000999999997"/>
    <n v="92.110000999999997"/>
    <n v="92.110000999999997"/>
    <n v="3072500"/>
    <n v="2.2959999999999998"/>
    <n v="-1.8607635862744502E-2"/>
    <n v="-7.2136324277861194E-2"/>
    <n v="-2.6990992960992301E-2"/>
    <n v="-4.0530964011820901E-2"/>
    <n v="-0.361181051227489"/>
    <n v="2.86762848042336E-2"/>
    <n v="2.2020012609493201E-2"/>
    <n v="2.1641852946028901E-2"/>
    <n v="2.5472835909348401E-2"/>
    <n v="151.259995"/>
    <n v="73.910004000000001"/>
    <n v="-0.17189439653017599"/>
    <n v="-1.1985692488440201E-2"/>
    <n v="1.18742066477203"/>
    <n v="-1.93228354360595"/>
    <n v="-1.79773431560234"/>
    <s v="Netpune Capital"/>
    <x v="3"/>
    <s v="Communication Services"/>
    <s v="Interactive Home Entertainment"/>
    <s v="Redwood City, California"/>
    <d v="2002-07-22T00:00:00"/>
    <n v="712515"/>
    <m/>
    <s v="Redwood City"/>
    <s v="California"/>
    <s v="United States"/>
  </r>
  <r>
    <d v="2019-06-26T00:00:00"/>
    <x v="3"/>
    <s v="buy"/>
    <n v="600"/>
    <n v="9"/>
    <n v="97.510002"/>
    <n v="98.040001000000004"/>
    <n v="95.620002999999997"/>
    <n v="97.32"/>
    <n v="97.32"/>
    <n v="2827100"/>
    <n v="2.0489999999999999"/>
    <n v="4.3249783787664697E-3"/>
    <n v="4.9931360709259499E-2"/>
    <n v="5.3285488838134103E-2"/>
    <n v="-3.3843302959117999E-2"/>
    <n v="-0.367345337948002"/>
    <n v="2.21660914766376E-2"/>
    <n v="1.5949978842784401E-2"/>
    <n v="1.8956588666148601E-2"/>
    <n v="2.5617987090307999E-2"/>
    <n v="151.259995"/>
    <n v="73.910004000000001"/>
    <n v="-0.17189439653017599"/>
    <n v="-1.2346958449604901E-3"/>
    <n v="1.1816967882801099"/>
    <n v="-2.06707722040542"/>
    <n v="-2.1634933682123298"/>
    <s v="Netpune Capital"/>
    <x v="3"/>
    <s v="Communication Services"/>
    <s v="Interactive Home Entertainment"/>
    <s v="Redwood City, California"/>
    <d v="2002-07-22T00:00:00"/>
    <n v="712515"/>
    <m/>
    <s v="Redwood City"/>
    <s v="California"/>
    <s v="United States"/>
  </r>
  <r>
    <d v="2019-04-24T00:00:00"/>
    <x v="3"/>
    <s v="sell"/>
    <n v="800"/>
    <n v="10"/>
    <n v="94.900002000000001"/>
    <n v="95.279999000000004"/>
    <n v="93.870002999999997"/>
    <n v="94.150002000000001"/>
    <n v="94.150002000000001"/>
    <n v="3041500"/>
    <n v="2.5219999999999998"/>
    <n v="-5.0852424718618398E-3"/>
    <n v="3.4046207287564802E-3"/>
    <n v="-8.3411287945684295E-2"/>
    <n v="5.47933318619344E-2"/>
    <n v="-0.239263548448264"/>
    <n v="1.6967873401209602E-2"/>
    <n v="1.77964542751851E-2"/>
    <n v="3.5441353969973999E-2"/>
    <n v="2.5217370451778E-2"/>
    <n v="151.259995"/>
    <n v="73.910004000000001"/>
    <n v="-0.172504977973856"/>
    <n v="-2.1941687255359501E-3"/>
    <n v="1.18219784732679"/>
    <n v="-1.2691993556654899"/>
    <n v="-1.42293453917736"/>
    <s v="Spectrum Group"/>
    <x v="3"/>
    <s v="Communication Services"/>
    <s v="Interactive Home Entertainment"/>
    <s v="Redwood City, California"/>
    <d v="2002-07-22T00:00:00"/>
    <n v="712515"/>
    <m/>
    <s v="Redwood City"/>
    <s v="California"/>
    <s v="United States"/>
  </r>
  <r>
    <d v="2019-04-25T00:00:00"/>
    <x v="3"/>
    <s v="sell"/>
    <n v="1500"/>
    <n v="10"/>
    <n v="94.150002000000001"/>
    <n v="94.199996999999996"/>
    <n v="92.68"/>
    <n v="92.980002999999996"/>
    <n v="92.980002999999996"/>
    <n v="2993000"/>
    <n v="2.5339999999999998"/>
    <n v="-1.2504827818417601E-2"/>
    <n v="1.11395301035392E-2"/>
    <n v="-8.9937825768041102E-2"/>
    <n v="1.6264046578807999E-2"/>
    <n v="-0.24328768371960499"/>
    <n v="1.47974586537026E-2"/>
    <n v="1.78888025087382E-2"/>
    <n v="3.5332546618178799E-2"/>
    <n v="2.52234319782479E-2"/>
    <n v="151.259995"/>
    <n v="73.910004000000001"/>
    <n v="-0.172504977973856"/>
    <n v="-3.6904169755480902E-4"/>
    <n v="1.18808566510497"/>
    <n v="-1.29247985682222"/>
    <n v="-1.3715977836935001"/>
    <s v="Spectrum Group"/>
    <x v="3"/>
    <s v="Communication Services"/>
    <s v="Interactive Home Entertainment"/>
    <s v="Redwood City, California"/>
    <d v="2002-07-22T00:00:00"/>
    <n v="712515"/>
    <m/>
    <s v="Redwood City"/>
    <s v="California"/>
    <s v="United States"/>
  </r>
  <r>
    <d v="2019-05-28T00:00:00"/>
    <x v="3"/>
    <s v="sell"/>
    <n v="2000"/>
    <n v="10"/>
    <n v="92.980002999999996"/>
    <n v="94.209998999999996"/>
    <n v="92.639999000000003"/>
    <n v="93.5"/>
    <n v="93.5"/>
    <n v="2729300"/>
    <n v="2.2679999999999998"/>
    <n v="1.32424072174536E-2"/>
    <n v="8.7008228295994902E-3"/>
    <n v="5.5769877672000199E-3"/>
    <n v="-5.20951118834019E-2"/>
    <n v="-0.34089328207849801"/>
    <n v="2.1579077339183499E-2"/>
    <n v="2.2050098226950501E-2"/>
    <n v="2.1425723463823598E-2"/>
    <n v="2.5465303107186699E-2"/>
    <n v="151.259995"/>
    <n v="73.910004000000001"/>
    <n v="-0.17189439653017599"/>
    <n v="-8.4109499934704197E-3"/>
    <n v="1.17631536245311"/>
    <n v="-1.83183872762039"/>
    <n v="-1.8696812886384799"/>
    <s v="Spectrum Group"/>
    <x v="3"/>
    <s v="Communication Services"/>
    <s v="Interactive Home Entertainment"/>
    <s v="Redwood City, California"/>
    <d v="2002-07-22T00:00:00"/>
    <n v="712515"/>
    <m/>
    <s v="Redwood City"/>
    <s v="California"/>
    <s v="United States"/>
  </r>
  <r>
    <d v="2019-05-31T00:00:00"/>
    <x v="3"/>
    <s v="buy"/>
    <n v="1000"/>
    <n v="10"/>
    <n v="90.900002000000001"/>
    <n v="93.279999000000004"/>
    <n v="90.889999000000003"/>
    <n v="93.080001999999993"/>
    <n v="93.080001999999993"/>
    <n v="2818700"/>
    <n v="2.1419999999999999"/>
    <n v="1.0258769362826801E-2"/>
    <n v="1.04758340642552E-2"/>
    <n v="-1.67265388648285E-2"/>
    <n v="-4.5469555925425398E-2"/>
    <n v="-0.34455837149999202"/>
    <n v="9.8316850492741002E-3"/>
    <n v="2.20046023567868E-2"/>
    <n v="2.12206222785668E-2"/>
    <n v="2.5480217753242201E-2"/>
    <n v="151.259995"/>
    <n v="73.910004000000001"/>
    <n v="-0.17189439653017599"/>
    <n v="-1.3283204951564801E-2"/>
    <n v="1.17308199746797"/>
    <n v="-1.84662254742585"/>
    <n v="-1.88964431301841"/>
    <s v="Spectrum Group"/>
    <x v="3"/>
    <s v="Communication Services"/>
    <s v="Interactive Home Entertainment"/>
    <s v="Redwood City, California"/>
    <d v="2002-07-22T00:00:00"/>
    <n v="712515"/>
    <m/>
    <s v="Redwood City"/>
    <s v="California"/>
    <s v="United States"/>
  </r>
  <r>
    <d v="2019-06-26T00:00:00"/>
    <x v="3"/>
    <s v="buy"/>
    <n v="1500"/>
    <n v="10"/>
    <n v="97.510002"/>
    <n v="98.040001000000004"/>
    <n v="95.620002999999997"/>
    <n v="97.32"/>
    <n v="97.32"/>
    <n v="2827100"/>
    <n v="2.0489999999999999"/>
    <n v="4.3249783787664697E-3"/>
    <n v="4.9931360709259499E-2"/>
    <n v="5.3285488838134103E-2"/>
    <n v="-3.3843302959117999E-2"/>
    <n v="-0.367345337948002"/>
    <n v="2.21660914766376E-2"/>
    <n v="1.5949978842784401E-2"/>
    <n v="1.8956588666148601E-2"/>
    <n v="2.5617987090307999E-2"/>
    <n v="151.259995"/>
    <n v="73.910004000000001"/>
    <n v="-0.17189439653017599"/>
    <n v="-1.2346958449604901E-3"/>
    <n v="1.1816967882801099"/>
    <n v="-2.06707722040542"/>
    <n v="-2.1634933682123298"/>
    <s v="Spectrum Group"/>
    <x v="3"/>
    <s v="Communication Services"/>
    <s v="Interactive Home Entertainment"/>
    <s v="Redwood City, California"/>
    <d v="2002-07-22T00:00:00"/>
    <n v="712515"/>
    <m/>
    <s v="Redwood City"/>
    <s v="California"/>
    <s v="United States"/>
  </r>
  <r>
    <d v="2019-06-12T00:00:00"/>
    <x v="3"/>
    <s v="buy"/>
    <n v="500"/>
    <n v="11"/>
    <n v="94.800003000000004"/>
    <n v="94.959998999999996"/>
    <n v="91.720000999999996"/>
    <n v="92.669997999999893"/>
    <n v="92.669997999999893"/>
    <n v="2579200"/>
    <n v="2.1269999999999998"/>
    <n v="-2.0401284345207001E-2"/>
    <n v="-2.7460239990168001E-2"/>
    <n v="-1.29725650104918E-2"/>
    <n v="-7.7424537742018101E-2"/>
    <n v="-0.40657960501099"/>
    <n v="1.3943176972149999E-2"/>
    <n v="2.34672331896137E-2"/>
    <n v="2.0947664268734002E-2"/>
    <n v="2.55113386748612E-2"/>
    <n v="151.259995"/>
    <n v="73.910004000000001"/>
    <n v="-0.17189439653017599"/>
    <n v="-2.0396578921351798E-3"/>
    <n v="1.17442410562084"/>
    <n v="-2.1857964087334798"/>
    <n v="-1.98028385043112"/>
    <s v="Beta Dynamic Fund"/>
    <x v="3"/>
    <s v="Communication Services"/>
    <s v="Interactive Home Entertainment"/>
    <s v="Redwood City, California"/>
    <d v="2002-07-22T00:00:00"/>
    <n v="712515"/>
    <m/>
    <s v="Redwood City"/>
    <s v="California"/>
    <s v="United States"/>
  </r>
  <r>
    <d v="2019-04-12T00:00:00"/>
    <x v="3"/>
    <s v="sell"/>
    <n v="700"/>
    <n v="12"/>
    <n v="101.129997"/>
    <n v="102.389999"/>
    <n v="100.32"/>
    <n v="101.83000199999999"/>
    <n v="101.83000199999999"/>
    <n v="2375900"/>
    <n v="2.56"/>
    <n v="1.23513251956639E-2"/>
    <n v="2.3850896832169101E-2"/>
    <n v="1.6835464065490899E-2"/>
    <n v="0.11574745177913601"/>
    <n v="-0.173229261908841"/>
    <n v="1.18072893818712E-2"/>
    <n v="2.1629215633445699E-2"/>
    <n v="3.4999177791574902E-2"/>
    <n v="2.49629513448224E-2"/>
    <n v="151.259995"/>
    <n v="73.910004000000001"/>
    <n v="-0.172504977973856"/>
    <n v="6.5875784763498903E-3"/>
    <n v="1.18254902848023"/>
    <n v="-0.93047130188869898"/>
    <n v="-0.96226590044774896"/>
    <s v="6igma Capital"/>
    <x v="3"/>
    <s v="Communication Services"/>
    <s v="Interactive Home Entertainment"/>
    <s v="Redwood City, California"/>
    <d v="2002-07-22T00:00:00"/>
    <n v="712515"/>
    <m/>
    <s v="Redwood City"/>
    <s v="California"/>
    <s v="United States"/>
  </r>
  <r>
    <d v="2019-05-22T00:00:00"/>
    <x v="3"/>
    <s v="sell"/>
    <n v="600"/>
    <n v="12"/>
    <n v="94.839995999999999"/>
    <n v="95.599997999999999"/>
    <n v="93.629997000000003"/>
    <n v="93.839995999999999"/>
    <n v="93.839995999999999"/>
    <n v="1831200"/>
    <n v="2.3929999999999998"/>
    <n v="-1.9104555076354598E-2"/>
    <n v="-3.0745836172034101E-2"/>
    <n v="1.4166356781656699E-2"/>
    <n v="-3.1675485579788998E-2"/>
    <n v="-0.34808107580932102"/>
    <n v="3.2839762683005001E-2"/>
    <n v="2.22204728946634E-2"/>
    <n v="2.15518645111622E-2"/>
    <n v="2.5451005052194602E-2"/>
    <n v="151.259995"/>
    <n v="73.910004000000001"/>
    <n v="-0.17189439653017599"/>
    <n v="-2.8283920525026501E-3"/>
    <n v="1.18597757775098"/>
    <n v="-1.86942478505228"/>
    <n v="-1.70828413239365"/>
    <s v="6igma Capital"/>
    <x v="3"/>
    <s v="Communication Services"/>
    <s v="Interactive Home Entertainment"/>
    <s v="Redwood City, California"/>
    <d v="2002-07-22T00:00:00"/>
    <n v="712515"/>
    <m/>
    <s v="Redwood City"/>
    <s v="California"/>
    <s v="United States"/>
  </r>
  <r>
    <d v="2019-06-24T00:00:00"/>
    <x v="3"/>
    <s v="buy"/>
    <n v="1000"/>
    <n v="12"/>
    <n v="95.660004000000001"/>
    <n v="99.559997999999993"/>
    <n v="95.230002999999996"/>
    <n v="99"/>
    <n v="99"/>
    <n v="5066800"/>
    <n v="2.0209999999999999"/>
    <n v="3.7775272649348698E-2"/>
    <n v="6.85600430927545E-2"/>
    <n v="5.3528688415116703E-2"/>
    <n v="-2.72024241608925E-2"/>
    <n v="-0.36877313949545698"/>
    <n v="1.6588750808193699E-2"/>
    <n v="1.57542454957969E-2"/>
    <n v="1.8882328734113E-2"/>
    <n v="2.5596335266166802E-2"/>
    <n v="151.259995"/>
    <n v="73.910004000000001"/>
    <n v="-0.17189439653017599"/>
    <n v="-1.73338836506086E-3"/>
    <n v="1.17011446938207"/>
    <n v="-2.0503716236907499"/>
    <n v="-2.3210172022041502"/>
    <s v="6igma Capital"/>
    <x v="3"/>
    <s v="Communication Services"/>
    <s v="Interactive Home Entertainment"/>
    <s v="Redwood City, California"/>
    <d v="2002-07-22T00:00:00"/>
    <n v="712515"/>
    <m/>
    <s v="Redwood City"/>
    <s v="California"/>
    <s v="United States"/>
  </r>
  <r>
    <d v="2019-04-10T00:00:00"/>
    <x v="3"/>
    <s v="sell"/>
    <n v="1000"/>
    <n v="13"/>
    <n v="98.580001999999993"/>
    <n v="100.349998"/>
    <n v="98.379997000000003"/>
    <n v="99.629997000000003"/>
    <n v="99.629997000000003"/>
    <n v="2199500"/>
    <n v="2.4769999999999999"/>
    <n v="1.3948043195981599E-2"/>
    <n v="-5.2057881365196899E-3"/>
    <n v="5.9394749121357403E-3"/>
    <n v="0.11383862682298999"/>
    <n v="-0.19192767248336501"/>
    <n v="1.69504605219301E-2"/>
    <n v="2.1661814051652399E-2"/>
    <n v="3.5073054867992101E-2"/>
    <n v="2.4991747237970499E-2"/>
    <n v="151.259995"/>
    <n v="73.910004000000001"/>
    <n v="-0.172504977973856"/>
    <n v="3.47183783585567E-3"/>
    <n v="1.18701377142028"/>
    <n v="-1.00570976091178"/>
    <n v="-1.0123813181025201"/>
    <s v="Marquee Group Funds"/>
    <x v="3"/>
    <s v="Communication Services"/>
    <s v="Interactive Home Entertainment"/>
    <s v="Redwood City, California"/>
    <d v="2002-07-22T00:00:00"/>
    <n v="712515"/>
    <m/>
    <s v="Redwood City"/>
    <s v="California"/>
    <s v="United States"/>
  </r>
  <r>
    <d v="2019-05-02T00:00:00"/>
    <x v="3"/>
    <s v="buy"/>
    <n v="1000"/>
    <n v="13"/>
    <n v="95.25"/>
    <n v="96.330001999999993"/>
    <n v="93.889999000000003"/>
    <n v="94.400002000000001"/>
    <n v="94.400002000000001"/>
    <n v="3609500"/>
    <n v="2.552"/>
    <n v="-4.86103665339123E-3"/>
    <n v="1.5156645810454001E-2"/>
    <n v="-8.3978847493090605E-2"/>
    <n v="2.3147240059659301E-2"/>
    <n v="-0.238532994046841"/>
    <n v="7.8039584702935998E-3"/>
    <n v="1.7452863863920198E-2"/>
    <n v="3.4676354836439799E-2"/>
    <n v="2.5131675364546101E-2"/>
    <n v="151.259995"/>
    <n v="73.910004000000001"/>
    <n v="-0.172504977973856"/>
    <n v="-2.1262443276895502E-3"/>
    <n v="1.18617481654097"/>
    <n v="-1.2883177763865801"/>
    <n v="-1.20634258553952"/>
    <s v="Marquee Group Funds"/>
    <x v="3"/>
    <s v="Communication Services"/>
    <s v="Interactive Home Entertainment"/>
    <s v="Redwood City, California"/>
    <d v="2002-07-22T00:00:00"/>
    <n v="712515"/>
    <m/>
    <s v="Redwood City"/>
    <s v="California"/>
    <s v="United States"/>
  </r>
  <r>
    <d v="2019-05-06T00:00:00"/>
    <x v="3"/>
    <s v="sell"/>
    <n v="400"/>
    <n v="13"/>
    <n v="91.099997999999999"/>
    <n v="93.989998"/>
    <n v="90.519997000000004"/>
    <n v="93.760002"/>
    <n v="93.760002"/>
    <n v="4413700"/>
    <n v="2.5"/>
    <n v="1.35297026413807E-2"/>
    <n v="-1.02924243966361E-2"/>
    <n v="-6.59307349221116E-2"/>
    <n v="5.8527068572116502E-2"/>
    <n v="-0.24816904312035901"/>
    <n v="1.22935932681205E-2"/>
    <n v="1.79224473991768E-2"/>
    <n v="3.4551018261733603E-2"/>
    <n v="2.5164661365244E-2"/>
    <n v="151.259995"/>
    <n v="73.910004000000001"/>
    <n v="-0.172504977973856"/>
    <n v="-4.4810132310555703E-3"/>
    <n v="1.17178732877201"/>
    <n v="-1.3407657726815301"/>
    <n v="-1.2671827651105301"/>
    <s v="Marquee Group Funds"/>
    <x v="3"/>
    <s v="Communication Services"/>
    <s v="Interactive Home Entertainment"/>
    <s v="Redwood City, California"/>
    <d v="2002-07-22T00:00:00"/>
    <n v="712515"/>
    <m/>
    <s v="Redwood City"/>
    <s v="California"/>
    <s v="United States"/>
  </r>
  <r>
    <d v="2019-06-03T00:00:00"/>
    <x v="3"/>
    <s v="buy"/>
    <n v="1600"/>
    <n v="13"/>
    <n v="93.290001000000004"/>
    <n v="94.239998"/>
    <n v="90.779999000000004"/>
    <n v="91.309997999999993"/>
    <n v="91.309997999999993"/>
    <n v="3405400"/>
    <n v="2.081"/>
    <n v="-1.91990711961414E-2"/>
    <n v="-1.0458740352345199E-2"/>
    <n v="-3.8141842266444202E-2"/>
    <n v="-6.3435930541042407E-2"/>
    <n v="-0.360249806022508"/>
    <n v="1.37141537919367E-2"/>
    <n v="2.2337812842594999E-2"/>
    <n v="2.1347941383195301E-2"/>
    <n v="2.5504630451619499E-2"/>
    <n v="151.259995"/>
    <n v="73.910004000000001"/>
    <n v="-0.17189439653017599"/>
    <n v="-2.7690708645509302E-3"/>
    <n v="1.17667445713821"/>
    <n v="-1.92325833370113"/>
    <n v="-1.87889798435775"/>
    <s v="Marquee Group Funds"/>
    <x v="3"/>
    <s v="Communication Services"/>
    <s v="Interactive Home Entertainment"/>
    <s v="Redwood City, California"/>
    <d v="2002-07-22T00:00:00"/>
    <n v="712515"/>
    <m/>
    <s v="Redwood City"/>
    <s v="California"/>
    <s v="United States"/>
  </r>
  <r>
    <d v="2019-06-05T00:00:00"/>
    <x v="3"/>
    <s v="buy"/>
    <n v="1400"/>
    <n v="13"/>
    <n v="93.690002000000007"/>
    <n v="95.989998"/>
    <n v="93.690002000000007"/>
    <n v="95.25"/>
    <n v="95.25"/>
    <n v="2584000"/>
    <n v="2.1230000000000002"/>
    <n v="1.1828240318498801E-2"/>
    <n v="2.87559425723935E-2"/>
    <n v="2.9296369488430701E-2"/>
    <n v="5.0521421802945804E-3"/>
    <n v="-0.34624809881476398"/>
    <n v="1.8669656811492599E-2"/>
    <n v="2.3025536386599502E-2"/>
    <n v="2.1634767998777601E-2"/>
    <n v="2.5485888093582099E-2"/>
    <n v="151.259995"/>
    <n v="73.910004000000001"/>
    <n v="-0.17189439653017599"/>
    <n v="8.1287266899663802E-3"/>
    <n v="1.1751054823295299"/>
    <n v="-1.85905204916392"/>
    <n v="-1.8960721038597901"/>
    <s v="Marquee Group Funds"/>
    <x v="3"/>
    <s v="Communication Services"/>
    <s v="Interactive Home Entertainment"/>
    <s v="Redwood City, California"/>
    <d v="2002-07-22T00:00:00"/>
    <n v="712515"/>
    <m/>
    <s v="Redwood City"/>
    <s v="California"/>
    <s v="United States"/>
  </r>
  <r>
    <d v="2019-06-10T00:00:00"/>
    <x v="3"/>
    <s v="buy"/>
    <n v="2200"/>
    <n v="13"/>
    <n v="98"/>
    <n v="98.129997000000003"/>
    <n v="94.050003000000004"/>
    <n v="95.510002"/>
    <n v="95.510002"/>
    <n v="2503200"/>
    <n v="2.1429999999999998"/>
    <n v="-1.5376884797907E-2"/>
    <n v="4.4970686262019298E-2"/>
    <n v="1.72136359597275E-2"/>
    <n v="-3.62928440463548E-2"/>
    <n v="-0.36009282987507601"/>
    <n v="1.64096160685403E-2"/>
    <n v="2.3010086324117999E-2"/>
    <n v="2.0879511857540899E-2"/>
    <n v="2.5492984726812998E-2"/>
    <n v="151.259995"/>
    <n v="73.910004000000001"/>
    <n v="-0.17189439653017599"/>
    <n v="4.6492198743191201E-3"/>
    <n v="1.17375776428459"/>
    <n v="-1.9406864910788699"/>
    <n v="-1.9000088040490799"/>
    <s v="Marquee Group Funds"/>
    <x v="3"/>
    <s v="Communication Services"/>
    <s v="Interactive Home Entertainment"/>
    <s v="Redwood City, California"/>
    <d v="2002-07-22T00:00:00"/>
    <n v="712515"/>
    <m/>
    <s v="Redwood City"/>
    <s v="California"/>
    <s v="United States"/>
  </r>
  <r>
    <d v="2019-06-12T00:00:00"/>
    <x v="3"/>
    <s v="buy"/>
    <n v="2000"/>
    <n v="13"/>
    <n v="94.800003000000004"/>
    <n v="94.959998999999996"/>
    <n v="91.720000999999996"/>
    <n v="92.669997999999893"/>
    <n v="92.669997999999893"/>
    <n v="2579200"/>
    <n v="2.1269999999999998"/>
    <n v="-2.0401284345207001E-2"/>
    <n v="-2.7460239990168001E-2"/>
    <n v="-1.29725650104918E-2"/>
    <n v="-7.7424537742018101E-2"/>
    <n v="-0.40657960501099"/>
    <n v="1.3943176972149999E-2"/>
    <n v="2.34672331896137E-2"/>
    <n v="2.0947664268734002E-2"/>
    <n v="2.55113386748612E-2"/>
    <n v="151.259995"/>
    <n v="73.910004000000001"/>
    <n v="-0.17189439653017599"/>
    <n v="-2.0396578921351798E-3"/>
    <n v="1.17442410562084"/>
    <n v="-2.1857964087334798"/>
    <n v="-1.98028385043112"/>
    <s v="Marquee Group Funds"/>
    <x v="3"/>
    <s v="Communication Services"/>
    <s v="Interactive Home Entertainment"/>
    <s v="Redwood City, California"/>
    <d v="2002-07-22T00:00:00"/>
    <n v="712515"/>
    <m/>
    <s v="Redwood City"/>
    <s v="California"/>
    <s v="United States"/>
  </r>
  <r>
    <d v="2019-06-17T00:00:00"/>
    <x v="3"/>
    <s v="buy"/>
    <n v="600"/>
    <n v="13"/>
    <n v="92.620002999999997"/>
    <n v="93.510002"/>
    <n v="92"/>
    <n v="92.440002000000007"/>
    <n v="92.440002000000007"/>
    <n v="2431900"/>
    <n v="2.0859999999999999"/>
    <n v="-3.1322701222883599E-3"/>
    <n v="-3.2671167945026197E-2"/>
    <n v="-4.5777190849671801E-2"/>
    <n v="-7.5204625947886294E-2"/>
    <n v="-0.44595815801560401"/>
    <n v="1.0988856202267701E-2"/>
    <n v="1.9159890660009501E-2"/>
    <n v="2.0936100436759399E-2"/>
    <n v="2.5461345783680599E-2"/>
    <n v="151.259995"/>
    <n v="73.910004000000001"/>
    <n v="-0.17189439653017599"/>
    <n v="9.3131563797728401E-4"/>
    <n v="1.1804790232946101"/>
    <n v="-2.4105954650941102"/>
    <n v="-2.22746065915321"/>
    <s v="Marquee Group Funds"/>
    <x v="3"/>
    <s v="Communication Services"/>
    <s v="Interactive Home Entertainment"/>
    <s v="Redwood City, California"/>
    <d v="2002-07-22T00:00:00"/>
    <n v="712515"/>
    <m/>
    <s v="Redwood City"/>
    <s v="California"/>
    <s v="United States"/>
  </r>
  <r>
    <d v="2019-04-16T00:00:00"/>
    <x v="3"/>
    <s v="sell"/>
    <n v="800"/>
    <n v="14"/>
    <n v="97.410004000000001"/>
    <n v="97.5"/>
    <n v="92.800003000000004"/>
    <n v="93.830001999999993"/>
    <n v="93.830001999999993"/>
    <n v="7638900"/>
    <n v="2.5920000000000001"/>
    <n v="-4.1951017785534297E-2"/>
    <n v="-4.6030595132268003E-2"/>
    <n v="-5.3433184215790297E-2"/>
    <n v="4.7357790771201697E-2"/>
    <n v="-0.26409257107927903"/>
    <n v="2.8994983619799498E-2"/>
    <n v="2.47691689024284E-2"/>
    <n v="3.5652688628149402E-2"/>
    <n v="2.5199881683016699E-2"/>
    <n v="151.259995"/>
    <n v="73.910004000000001"/>
    <n v="-0.172504977973856"/>
    <n v="5.0922850790659495E-4"/>
    <n v="1.1820107176243799"/>
    <n v="-1.36721715707453"/>
    <n v="-1.0588394110167001"/>
    <s v="DJT Green Funds"/>
    <x v="3"/>
    <s v="Communication Services"/>
    <s v="Interactive Home Entertainment"/>
    <s v="Redwood City, California"/>
    <d v="2002-07-22T00:00:00"/>
    <n v="712515"/>
    <m/>
    <s v="Redwood City"/>
    <s v="California"/>
    <s v="United States"/>
  </r>
  <r>
    <d v="2019-05-07T00:00:00"/>
    <x v="3"/>
    <s v="buy"/>
    <n v="900"/>
    <n v="14"/>
    <n v="93.110000999999997"/>
    <n v="93.400002000000001"/>
    <n v="91.830001999999993"/>
    <n v="92.730002999999996"/>
    <n v="92.730002999999996"/>
    <n v="7090900"/>
    <n v="2.448"/>
    <n v="-1.10462699956365E-2"/>
    <n v="-2.0493821621688599E-2"/>
    <n v="-5.4662989530713101E-2"/>
    <n v="2.2672722263072402E-3"/>
    <n v="-0.28768203201179399"/>
    <n v="1.28746210395269E-2"/>
    <n v="1.75001576208293E-2"/>
    <n v="3.4112235230902198E-2"/>
    <n v="2.51034474414994E-2"/>
    <n v="151.259995"/>
    <n v="73.910004000000001"/>
    <n v="-0.172504977973856"/>
    <n v="-1.6649488130547601E-2"/>
    <n v="1.1558610514320899"/>
    <n v="-1.5372377607585499"/>
    <n v="-1.3406804919998001"/>
    <s v="DJT Green Funds"/>
    <x v="3"/>
    <s v="Communication Services"/>
    <s v="Interactive Home Entertainment"/>
    <s v="Redwood City, California"/>
    <d v="2002-07-22T00:00:00"/>
    <n v="712515"/>
    <m/>
    <s v="Redwood City"/>
    <s v="California"/>
    <s v="United States"/>
  </r>
  <r>
    <d v="2019-05-15T00:00:00"/>
    <x v="3"/>
    <s v="buy"/>
    <n v="1600"/>
    <n v="14"/>
    <n v="93.800003000000004"/>
    <n v="98.32"/>
    <n v="93.660004000000001"/>
    <n v="96.769997000000004"/>
    <n v="96.769997000000004"/>
    <n v="4694700"/>
    <n v="2.379"/>
    <n v="2.2996696864086601E-2"/>
    <n v="3.03196588643731E-2"/>
    <n v="-5.0967777932644003E-2"/>
    <n v="-5.50837970314038E-2"/>
    <n v="-0.31447202945561797"/>
    <n v="3.09857900158086E-2"/>
    <n v="2.1520707271477799E-2"/>
    <n v="2.1577396535507599E-2"/>
    <n v="2.5142913212986701E-2"/>
    <n v="151.259995"/>
    <n v="73.910004000000001"/>
    <n v="-0.17189439653017599"/>
    <n v="5.8219943882337104E-3"/>
    <n v="1.1576373110417699"/>
    <n v="-1.68732860834933"/>
    <n v="-1.7753101512457501"/>
    <s v="DJT Green Funds"/>
    <x v="3"/>
    <s v="Communication Services"/>
    <s v="Interactive Home Entertainment"/>
    <s v="Redwood City, California"/>
    <d v="2002-07-22T00:00:00"/>
    <n v="712515"/>
    <m/>
    <s v="Redwood City"/>
    <s v="California"/>
    <s v="United States"/>
  </r>
  <r>
    <d v="2019-05-23T00:00:00"/>
    <x v="3"/>
    <s v="sell"/>
    <n v="1700"/>
    <n v="14"/>
    <n v="93.339995999999999"/>
    <n v="94.739998"/>
    <n v="91.360000999999997"/>
    <n v="92.110000999999997"/>
    <n v="92.110000999999997"/>
    <n v="3072500"/>
    <n v="2.2959999999999998"/>
    <n v="-1.8607635862744502E-2"/>
    <n v="-7.2136324277861194E-2"/>
    <n v="-2.6990992960992301E-2"/>
    <n v="-4.0530964011820901E-2"/>
    <n v="-0.361181051227489"/>
    <n v="2.86762848042336E-2"/>
    <n v="2.2020012609493201E-2"/>
    <n v="2.1641852946028901E-2"/>
    <n v="2.5472835909348401E-2"/>
    <n v="151.259995"/>
    <n v="73.910004000000001"/>
    <n v="-0.17189439653017599"/>
    <n v="-1.1985692488440201E-2"/>
    <n v="1.18742066477203"/>
    <n v="-1.93228354360595"/>
    <n v="-1.79773431560234"/>
    <s v="DJT Green Funds"/>
    <x v="3"/>
    <s v="Communication Services"/>
    <s v="Interactive Home Entertainment"/>
    <s v="Redwood City, California"/>
    <d v="2002-07-22T00:00:00"/>
    <n v="712515"/>
    <m/>
    <s v="Redwood City"/>
    <s v="California"/>
    <s v="United States"/>
  </r>
  <r>
    <d v="2019-06-27T00:00:00"/>
    <x v="3"/>
    <s v="buy"/>
    <n v="2900"/>
    <n v="14"/>
    <n v="97.669997999999893"/>
    <n v="99.68"/>
    <n v="96.849997999999999"/>
    <n v="99.139999000000003"/>
    <n v="99.139999000000003"/>
    <n v="2907700"/>
    <n v="2.0049999999999999"/>
    <n v="1.8528464590359998E-2"/>
    <n v="6.18925412465876E-2"/>
    <n v="5.8571546211040403E-2"/>
    <n v="-3.0398665909714299E-2"/>
    <n v="-0.347748775420405"/>
    <n v="2.2349541660340699E-2"/>
    <n v="1.6159185050423901E-2"/>
    <n v="1.9007271286852898E-2"/>
    <n v="2.5648898825087901E-2"/>
    <n v="151.259995"/>
    <n v="73.910004000000001"/>
    <n v="-0.17189439653017599"/>
    <n v="3.81588593721357E-3"/>
    <n v="1.18422061412616"/>
    <n v="-1.9725169802417899"/>
    <n v="-2.0893198309377601"/>
    <s v="DJT Green Funds"/>
    <x v="3"/>
    <s v="Communication Services"/>
    <s v="Interactive Home Entertainment"/>
    <s v="Redwood City, California"/>
    <d v="2002-07-22T00:00:00"/>
    <n v="712515"/>
    <m/>
    <s v="Redwood City"/>
    <s v="California"/>
    <s v="United States"/>
  </r>
  <r>
    <d v="2019-06-28T00:00:00"/>
    <x v="3"/>
    <s v="sell"/>
    <n v="1200"/>
    <n v="14"/>
    <n v="100.739998"/>
    <n v="101.449997"/>
    <n v="99.230002999999996"/>
    <n v="101.260002"/>
    <n v="101.260002"/>
    <n v="5185200"/>
    <n v="2"/>
    <n v="2.1158503787216801E-2"/>
    <n v="6.0346908807657501E-2"/>
    <n v="8.9942414858481798E-2"/>
    <n v="-3.6472513379331799E-3"/>
    <n v="-0.307748961740125"/>
    <n v="2.2181072913137E-2"/>
    <n v="1.63519637770843E-2"/>
    <n v="1.9189207665033899E-2"/>
    <n v="2.56641737083389E-2"/>
    <n v="151.259995"/>
    <n v="73.910004000000001"/>
    <n v="-0.17189439653017599"/>
    <n v="5.7409418775350302E-3"/>
    <n v="1.18528044752814"/>
    <n v="-1.77154999776835"/>
    <n v="-1.9928192653677299"/>
    <s v="DJT Green Funds"/>
    <x v="3"/>
    <s v="Communication Services"/>
    <s v="Interactive Home Entertainment"/>
    <s v="Redwood City, California"/>
    <d v="2002-07-22T00:00:00"/>
    <n v="712515"/>
    <m/>
    <s v="Redwood City"/>
    <s v="California"/>
    <s v="United States"/>
  </r>
  <r>
    <d v="2019-04-11T00:00:00"/>
    <x v="3"/>
    <s v="buy"/>
    <n v="1200"/>
    <n v="15"/>
    <n v="100"/>
    <n v="101.400002"/>
    <n v="99.629997000000003"/>
    <n v="100.58000199999999"/>
    <n v="100.58000199999999"/>
    <n v="2530500"/>
    <n v="2.504"/>
    <n v="9.4901566831352702E-3"/>
    <n v="2.65983839336505E-2"/>
    <n v="1.99836546136044E-2"/>
    <n v="9.9984038063616304E-2"/>
    <n v="-0.16631958354029999"/>
    <n v="1.23018848072943E-2"/>
    <n v="2.1719744475189599E-2"/>
    <n v="3.4979140691159497E-2"/>
    <n v="2.4981118378580299E-2"/>
    <n v="151.259995"/>
    <n v="73.910004000000001"/>
    <n v="-0.172504977973856"/>
    <n v="3.8122194279549302E-5"/>
    <n v="1.18468501580298"/>
    <n v="-0.89168840403321603"/>
    <n v="-0.98110217504307196"/>
    <s v="Turtle River Asset Management"/>
    <x v="3"/>
    <s v="Communication Services"/>
    <s v="Interactive Home Entertainment"/>
    <s v="Redwood City, California"/>
    <d v="2002-07-22T00:00:00"/>
    <n v="712515"/>
    <m/>
    <s v="Redwood City"/>
    <s v="California"/>
    <s v="United States"/>
  </r>
  <r>
    <d v="2019-05-06T00:00:00"/>
    <x v="3"/>
    <s v="buy"/>
    <n v="800"/>
    <n v="15"/>
    <n v="91.099997999999999"/>
    <n v="93.989998"/>
    <n v="90.519997000000004"/>
    <n v="93.760002"/>
    <n v="93.760002"/>
    <n v="4413700"/>
    <n v="2.5"/>
    <n v="1.35297026413807E-2"/>
    <n v="-1.02924243966361E-2"/>
    <n v="-6.59307349221116E-2"/>
    <n v="5.8527068572116502E-2"/>
    <n v="-0.24816904312035901"/>
    <n v="1.22935932681205E-2"/>
    <n v="1.79224473991768E-2"/>
    <n v="3.4551018261733603E-2"/>
    <n v="2.5164661365244E-2"/>
    <n v="151.259995"/>
    <n v="73.910004000000001"/>
    <n v="-0.172504977973856"/>
    <n v="-4.4810132310555703E-3"/>
    <n v="1.17178732877201"/>
    <n v="-1.3407657726815301"/>
    <n v="-1.2671827651105301"/>
    <s v="Turtle River Asset Management"/>
    <x v="3"/>
    <s v="Communication Services"/>
    <s v="Interactive Home Entertainment"/>
    <s v="Redwood City, California"/>
    <d v="2002-07-22T00:00:00"/>
    <n v="712515"/>
    <m/>
    <s v="Redwood City"/>
    <s v="California"/>
    <s v="United States"/>
  </r>
  <r>
    <d v="2019-05-09T00:00:00"/>
    <x v="3"/>
    <s v="buy"/>
    <n v="2000"/>
    <n v="15"/>
    <n v="92.519997000000004"/>
    <n v="94.239998"/>
    <n v="92.199996999999996"/>
    <n v="93.32"/>
    <n v="93.32"/>
    <n v="5159100"/>
    <n v="2.4569999999999999"/>
    <n v="-5.9828918739050097E-3"/>
    <n v="-1.15066471846663E-2"/>
    <n v="-4.8422666609448703E-2"/>
    <n v="0.104027903955539"/>
    <n v="-0.283359619902741"/>
    <n v="1.4829935429090601E-2"/>
    <n v="1.7176168679496898E-2"/>
    <n v="2.8265447000616901E-2"/>
    <n v="2.5118704454301699E-2"/>
    <n v="151.259995"/>
    <n v="73.910004000000001"/>
    <n v="-0.172504977973856"/>
    <n v="-3.0259986019249502E-3"/>
    <n v="1.1547474722985001"/>
    <n v="-1.5267062406373799"/>
    <n v="-1.4505828984921301"/>
    <s v="Turtle River Asset Management"/>
    <x v="3"/>
    <s v="Communication Services"/>
    <s v="Interactive Home Entertainment"/>
    <s v="Redwood City, California"/>
    <d v="2002-07-22T00:00:00"/>
    <n v="712515"/>
    <m/>
    <s v="Redwood City"/>
    <s v="California"/>
    <s v="United States"/>
  </r>
  <r>
    <d v="2019-06-03T00:00:00"/>
    <x v="3"/>
    <s v="buy"/>
    <n v="1600"/>
    <n v="15"/>
    <n v="93.290001000000004"/>
    <n v="94.239998"/>
    <n v="90.779999000000004"/>
    <n v="91.309997999999993"/>
    <n v="91.309997999999993"/>
    <n v="3405400"/>
    <n v="2.081"/>
    <n v="-1.91990711961414E-2"/>
    <n v="-1.0458740352345199E-2"/>
    <n v="-3.8141842266444202E-2"/>
    <n v="-6.3435930541042407E-2"/>
    <n v="-0.360249806022508"/>
    <n v="1.37141537919367E-2"/>
    <n v="2.2337812842594999E-2"/>
    <n v="2.1347941383195301E-2"/>
    <n v="2.5504630451619499E-2"/>
    <n v="151.259995"/>
    <n v="73.910004000000001"/>
    <n v="-0.17189439653017599"/>
    <n v="-2.7690708645509302E-3"/>
    <n v="1.17667445713821"/>
    <n v="-1.92325833370113"/>
    <n v="-1.87889798435775"/>
    <s v="Turtle River Asset Management"/>
    <x v="3"/>
    <s v="Communication Services"/>
    <s v="Interactive Home Entertainment"/>
    <s v="Redwood City, California"/>
    <d v="2002-07-22T00:00:00"/>
    <n v="712515"/>
    <m/>
    <s v="Redwood City"/>
    <s v="California"/>
    <s v="United States"/>
  </r>
  <r>
    <d v="2019-06-21T00:00:00"/>
    <x v="3"/>
    <s v="sell"/>
    <n v="1200"/>
    <n v="15"/>
    <n v="92.980002999999996"/>
    <n v="95.980002999999996"/>
    <n v="91.400002000000001"/>
    <n v="95.330001999999993"/>
    <n v="95.330001999999993"/>
    <n v="6237400"/>
    <n v="2.0680000000000001"/>
    <n v="2.27041362261469E-2"/>
    <n v="2.7652500321117299E-2"/>
    <n v="-3.3511393105865599E-3"/>
    <n v="-7.0955986806302093E-2"/>
    <n v="-0.40926911574978903"/>
    <n v="1.08483898905082E-2"/>
    <n v="1.42759629053953E-2"/>
    <n v="1.8248385962985999E-2"/>
    <n v="2.5475843418261701E-2"/>
    <n v="151.259995"/>
    <n v="73.910004000000001"/>
    <n v="-0.17189439653017599"/>
    <n v="-1.26001638019446E-3"/>
    <n v="1.1717847443671701"/>
    <n v="-2.2540528256184902"/>
    <n v="-2.3930619704848199"/>
    <s v="Turtle River Asset Management"/>
    <x v="3"/>
    <s v="Communication Services"/>
    <s v="Interactive Home Entertainment"/>
    <s v="Redwood City, California"/>
    <d v="2002-07-22T00:00:00"/>
    <n v="712515"/>
    <m/>
    <s v="Redwood City"/>
    <s v="California"/>
    <s v="United States"/>
  </r>
  <r>
    <d v="2019-04-11T00:00:00"/>
    <x v="3"/>
    <s v="buy"/>
    <n v="1400"/>
    <n v="16"/>
    <n v="100"/>
    <n v="101.400002"/>
    <n v="99.629997000000003"/>
    <n v="100.58000199999999"/>
    <n v="100.58000199999999"/>
    <n v="2530500"/>
    <n v="2.504"/>
    <n v="9.4901566831352702E-3"/>
    <n v="2.65983839336505E-2"/>
    <n v="1.99836546136044E-2"/>
    <n v="9.9984038063616304E-2"/>
    <n v="-0.16631958354029999"/>
    <n v="1.23018848072943E-2"/>
    <n v="2.1719744475189599E-2"/>
    <n v="3.4979140691159497E-2"/>
    <n v="2.4981118378580299E-2"/>
    <n v="151.259995"/>
    <n v="73.910004000000001"/>
    <n v="-0.172504977973856"/>
    <n v="3.8122194279549302E-5"/>
    <n v="1.18468501580298"/>
    <n v="-0.89168840403321603"/>
    <n v="-0.98110217504307196"/>
    <s v="Bridgebay Associates"/>
    <x v="3"/>
    <s v="Communication Services"/>
    <s v="Interactive Home Entertainment"/>
    <s v="Redwood City, California"/>
    <d v="2002-07-22T00:00:00"/>
    <n v="712515"/>
    <m/>
    <s v="Redwood City"/>
    <s v="California"/>
    <s v="United States"/>
  </r>
  <r>
    <d v="2019-05-01T00:00:00"/>
    <x v="3"/>
    <s v="sell"/>
    <n v="1700"/>
    <n v="16"/>
    <n v="95.010002"/>
    <n v="97.199996999999996"/>
    <n v="94.739998"/>
    <n v="94.860000999999997"/>
    <n v="94.860000999999997"/>
    <n v="4264300"/>
    <n v="2.5110000000000001"/>
    <n v="2.2162322054743301E-3"/>
    <n v="7.51285464542763E-3"/>
    <n v="-6.8936606639544998E-2"/>
    <n v="6.1184791458247699E-2"/>
    <n v="-0.21811301301168001"/>
    <n v="1.0136620468713499E-2"/>
    <n v="1.7702882439814899E-2"/>
    <n v="3.4914182463820997E-2"/>
    <n v="2.51519154558533E-2"/>
    <n v="151.259995"/>
    <n v="73.910004000000001"/>
    <n v="-0.172504977973856"/>
    <n v="-7.5304459681844096E-3"/>
    <n v="1.1874210138313901"/>
    <n v="-1.1832764866546199"/>
    <n v="-1.20717500162664"/>
    <s v="Bridgebay Associates"/>
    <x v="3"/>
    <s v="Communication Services"/>
    <s v="Interactive Home Entertainment"/>
    <s v="Redwood City, California"/>
    <d v="2002-07-22T00:00:00"/>
    <n v="712515"/>
    <m/>
    <s v="Redwood City"/>
    <s v="California"/>
    <s v="United States"/>
  </r>
  <r>
    <d v="2019-05-03T00:00:00"/>
    <x v="3"/>
    <s v="buy"/>
    <n v="1200"/>
    <n v="16"/>
    <n v="93.699996999999996"/>
    <n v="93.879997000000003"/>
    <n v="90.699996999999996"/>
    <n v="92.5"/>
    <n v="92.5"/>
    <n v="6385800"/>
    <n v="2.5310000000000001"/>
    <n v="-2.0332449819515899E-2"/>
    <n v="-2.1073689848034399E-2"/>
    <n v="-8.6326418134539798E-2"/>
    <n v="1.3934462272317E-2"/>
    <n v="-0.25141053657526802"/>
    <n v="9.5052290138227802E-3"/>
    <n v="1.7550513955184099E-2"/>
    <n v="3.4744936574786799E-2"/>
    <n v="2.5158040215324001E-2"/>
    <n v="151.259995"/>
    <n v="73.910004000000001"/>
    <n v="-0.172504977973856"/>
    <n v="9.5921274614703799E-3"/>
    <n v="1.1745326695384499"/>
    <n v="-1.3538046635177501"/>
    <n v="-1.24919163388221"/>
    <s v="Bridgebay Associates"/>
    <x v="3"/>
    <s v="Communication Services"/>
    <s v="Interactive Home Entertainment"/>
    <s v="Redwood City, California"/>
    <d v="2002-07-22T00:00:00"/>
    <n v="712515"/>
    <m/>
    <s v="Redwood City"/>
    <s v="California"/>
    <s v="United States"/>
  </r>
  <r>
    <d v="2019-05-08T00:00:00"/>
    <x v="3"/>
    <s v="buy"/>
    <n v="2200"/>
    <n v="16"/>
    <n v="99.110000999999997"/>
    <n v="99.57"/>
    <n v="92.18"/>
    <n v="93.879997000000003"/>
    <n v="93.879997000000003"/>
    <n v="17468500"/>
    <n v="2.4820000000000002"/>
    <n v="1.23252618630105E-2"/>
    <n v="-1.03847919641525E-2"/>
    <n v="-5.7436539964848002E-2"/>
    <n v="0.157369156115574"/>
    <n v="-0.27761884094203398"/>
    <n v="1.47686697653638E-2"/>
    <n v="1.7377011850894498E-2"/>
    <n v="2.8826426763740299E-2"/>
    <n v="2.5116883805699101E-2"/>
    <n v="151.259995"/>
    <n v="73.910004000000001"/>
    <n v="-0.172504977973856"/>
    <n v="-1.60671540560346E-3"/>
    <n v="1.15455523061106"/>
    <n v="-1.4944000548654699"/>
    <n v="-1.40290520564197"/>
    <s v="Bridgebay Associates"/>
    <x v="3"/>
    <s v="Communication Services"/>
    <s v="Interactive Home Entertainment"/>
    <s v="Redwood City, California"/>
    <d v="2002-07-22T00:00:00"/>
    <n v="712515"/>
    <m/>
    <s v="Redwood City"/>
    <s v="California"/>
    <s v="United States"/>
  </r>
  <r>
    <d v="2019-05-10T00:00:00"/>
    <x v="3"/>
    <s v="sell"/>
    <n v="1800"/>
    <n v="16"/>
    <n v="93.029999000000004"/>
    <n v="94.160004000000001"/>
    <n v="91.010002"/>
    <n v="93.879997000000003"/>
    <n v="93.879997000000003"/>
    <n v="3979100"/>
    <n v="2.4550000000000001"/>
    <n v="5.9828918739049698E-3"/>
    <n v="1.4808694508754499E-2"/>
    <n v="-4.5497911722236398E-2"/>
    <n v="-3.8860133900109103E-2"/>
    <n v="-0.33325627897341797"/>
    <n v="1.10081278847886E-2"/>
    <n v="1.7230047253297701E-2"/>
    <n v="2.1081656371573099E-2"/>
    <n v="2.4862927561566599E-2"/>
    <n v="151.259995"/>
    <n v="73.910004000000001"/>
    <n v="-0.172504977973856"/>
    <n v="3.7133938472042301E-3"/>
    <n v="1.1357746179583801"/>
    <n v="-1.7816525737619899"/>
    <n v="-1.5361524805409801"/>
    <s v="Bridgebay Associates"/>
    <x v="3"/>
    <s v="Communication Services"/>
    <s v="Interactive Home Entertainment"/>
    <s v="Redwood City, California"/>
    <d v="2002-07-22T00:00:00"/>
    <n v="712515"/>
    <m/>
    <s v="Redwood City"/>
    <s v="California"/>
    <s v="United States"/>
  </r>
  <r>
    <d v="2019-05-21T00:00:00"/>
    <x v="3"/>
    <s v="sell"/>
    <n v="2500"/>
    <n v="16"/>
    <n v="93.400002000000001"/>
    <n v="96.25"/>
    <n v="93.25"/>
    <n v="95.650002000000001"/>
    <n v="95.650002000000001"/>
    <n v="3958200"/>
    <n v="2.4260000000000002"/>
    <n v="3.1435103330785898E-2"/>
    <n v="1.1355415768407E-2"/>
    <n v="2.6591989978122399E-2"/>
    <n v="-3.0679727753364899E-2"/>
    <n v="-0.322106205790543"/>
    <n v="3.4062208858302301E-2"/>
    <n v="2.1849421182234902E-2"/>
    <n v="2.15383632386392E-2"/>
    <n v="2.5431531772086399E-2"/>
    <n v="151.259995"/>
    <n v="73.910004000000001"/>
    <n v="-0.17189439653017599"/>
    <n v="8.4599491109458805E-3"/>
    <n v="1.1840220031151201"/>
    <n v="-1.7378694099093499"/>
    <n v="-1.6718648970530601"/>
    <s v="Bridgebay Associates"/>
    <x v="3"/>
    <s v="Communication Services"/>
    <s v="Interactive Home Entertainment"/>
    <s v="Redwood City, California"/>
    <d v="2002-07-22T00:00:00"/>
    <n v="712515"/>
    <m/>
    <s v="Redwood City"/>
    <s v="California"/>
    <s v="United States"/>
  </r>
  <r>
    <d v="2019-05-22T00:00:00"/>
    <x v="3"/>
    <s v="buy"/>
    <n v="1500"/>
    <n v="16"/>
    <n v="94.839995999999999"/>
    <n v="95.599997999999999"/>
    <n v="93.629997000000003"/>
    <n v="93.839995999999999"/>
    <n v="93.839995999999999"/>
    <n v="1831200"/>
    <n v="2.3929999999999998"/>
    <n v="-1.9104555076354598E-2"/>
    <n v="-3.0745836172034101E-2"/>
    <n v="1.4166356781656699E-2"/>
    <n v="-3.1675485579788998E-2"/>
    <n v="-0.34808107580932102"/>
    <n v="3.2839762683005001E-2"/>
    <n v="2.22204728946634E-2"/>
    <n v="2.15518645111622E-2"/>
    <n v="2.5451005052194602E-2"/>
    <n v="151.259995"/>
    <n v="73.910004000000001"/>
    <n v="-0.17189439653017599"/>
    <n v="-2.8283920525026501E-3"/>
    <n v="1.18597757775098"/>
    <n v="-1.86942478505228"/>
    <n v="-1.70828413239365"/>
    <s v="Bridgebay Associates"/>
    <x v="3"/>
    <s v="Communication Services"/>
    <s v="Interactive Home Entertainment"/>
    <s v="Redwood City, California"/>
    <d v="2002-07-22T00:00:00"/>
    <n v="712515"/>
    <m/>
    <s v="Redwood City"/>
    <s v="California"/>
    <s v="United States"/>
  </r>
  <r>
    <d v="2019-05-23T00:00:00"/>
    <x v="3"/>
    <s v="sell"/>
    <n v="1000"/>
    <n v="16"/>
    <n v="93.339995999999999"/>
    <n v="94.739998"/>
    <n v="91.360000999999997"/>
    <n v="92.110000999999997"/>
    <n v="92.110000999999997"/>
    <n v="3072500"/>
    <n v="2.2959999999999998"/>
    <n v="-1.8607635862744502E-2"/>
    <n v="-7.2136324277861194E-2"/>
    <n v="-2.6990992960992301E-2"/>
    <n v="-4.0530964011820901E-2"/>
    <n v="-0.361181051227489"/>
    <n v="2.86762848042336E-2"/>
    <n v="2.2020012609493201E-2"/>
    <n v="2.1641852946028901E-2"/>
    <n v="2.5472835909348401E-2"/>
    <n v="151.259995"/>
    <n v="73.910004000000001"/>
    <n v="-0.17189439653017599"/>
    <n v="-1.1985692488440201E-2"/>
    <n v="1.18742066477203"/>
    <n v="-1.93228354360595"/>
    <n v="-1.79773431560234"/>
    <s v="Bridgebay Associates"/>
    <x v="3"/>
    <s v="Communication Services"/>
    <s v="Interactive Home Entertainment"/>
    <s v="Redwood City, California"/>
    <d v="2002-07-22T00:00:00"/>
    <n v="712515"/>
    <m/>
    <s v="Redwood City"/>
    <s v="California"/>
    <s v="United States"/>
  </r>
  <r>
    <d v="2019-05-31T00:00:00"/>
    <x v="3"/>
    <s v="sell"/>
    <n v="1200"/>
    <n v="16"/>
    <n v="90.900002000000001"/>
    <n v="93.279999000000004"/>
    <n v="90.889999000000003"/>
    <n v="93.080001999999993"/>
    <n v="93.080001999999993"/>
    <n v="2818700"/>
    <n v="2.1419999999999999"/>
    <n v="1.0258769362826801E-2"/>
    <n v="1.04758340642552E-2"/>
    <n v="-1.67265388648285E-2"/>
    <n v="-4.5469555925425398E-2"/>
    <n v="-0.34455837149999202"/>
    <n v="9.8316850492741002E-3"/>
    <n v="2.20046023567868E-2"/>
    <n v="2.12206222785668E-2"/>
    <n v="2.5480217753242201E-2"/>
    <n v="151.259995"/>
    <n v="73.910004000000001"/>
    <n v="-0.17189439653017599"/>
    <n v="-1.3283204951564801E-2"/>
    <n v="1.17308199746797"/>
    <n v="-1.84662254742585"/>
    <n v="-1.88964431301841"/>
    <s v="Bridgebay Associates"/>
    <x v="3"/>
    <s v="Communication Services"/>
    <s v="Interactive Home Entertainment"/>
    <s v="Redwood City, California"/>
    <d v="2002-07-22T00:00:00"/>
    <n v="712515"/>
    <m/>
    <s v="Redwood City"/>
    <s v="California"/>
    <s v="United States"/>
  </r>
  <r>
    <d v="2019-06-13T00:00:00"/>
    <x v="3"/>
    <s v="sell"/>
    <n v="1100"/>
    <n v="16"/>
    <n v="92.919997999999893"/>
    <n v="94.339995999999999"/>
    <n v="92.410004000000001"/>
    <n v="93.57"/>
    <n v="93.57"/>
    <n v="2526800"/>
    <n v="2.0910000000000002"/>
    <n v="9.66504527117934E-3"/>
    <n v="-2.96926321335351E-2"/>
    <n v="3.4244359540362999E-2"/>
    <n v="-5.4691403337040999E-2"/>
    <n v="-0.40135993160706201"/>
    <n v="1.3266454828134299E-2"/>
    <n v="2.20416781998065E-2"/>
    <n v="2.09362314783198E-2"/>
    <n v="2.55183954630534E-2"/>
    <n v="151.259995"/>
    <n v="73.910004000000001"/>
    <n v="-0.17189439653017599"/>
    <n v="4.0890106107655602E-3"/>
    <n v="1.1752525960450799"/>
    <n v="-2.1651548050975098"/>
    <n v="-2.03575260835323"/>
    <s v="Bridgebay Associates"/>
    <x v="3"/>
    <s v="Communication Services"/>
    <s v="Interactive Home Entertainment"/>
    <s v="Redwood City, California"/>
    <d v="2002-07-22T00:00:00"/>
    <n v="712515"/>
    <m/>
    <s v="Redwood City"/>
    <s v="California"/>
    <s v="United States"/>
  </r>
  <r>
    <d v="2019-06-17T00:00:00"/>
    <x v="3"/>
    <s v="buy"/>
    <n v="4000"/>
    <n v="16"/>
    <n v="92.620002999999997"/>
    <n v="93.510002"/>
    <n v="92"/>
    <n v="92.440002000000007"/>
    <n v="92.440002000000007"/>
    <n v="2431900"/>
    <n v="2.0859999999999999"/>
    <n v="-3.1322701222883599E-3"/>
    <n v="-3.2671167945026197E-2"/>
    <n v="-4.5777190849671801E-2"/>
    <n v="-7.5204625947886294E-2"/>
    <n v="-0.44595815801560401"/>
    <n v="1.0988856202267701E-2"/>
    <n v="1.9159890660009501E-2"/>
    <n v="2.0936100436759399E-2"/>
    <n v="2.5461345783680599E-2"/>
    <n v="151.259995"/>
    <n v="73.910004000000001"/>
    <n v="-0.17189439653017599"/>
    <n v="9.3131563797728401E-4"/>
    <n v="1.1804790232946101"/>
    <n v="-2.4105954650941102"/>
    <n v="-2.22746065915321"/>
    <s v="Bridgebay Associates"/>
    <x v="3"/>
    <s v="Communication Services"/>
    <s v="Interactive Home Entertainment"/>
    <s v="Redwood City, California"/>
    <d v="2002-07-22T00:00:00"/>
    <n v="712515"/>
    <m/>
    <s v="Redwood City"/>
    <s v="California"/>
    <s v="United States"/>
  </r>
  <r>
    <d v="2019-06-19T00:00:00"/>
    <x v="3"/>
    <s v="buy"/>
    <n v="1800"/>
    <n v="16"/>
    <n v="92.389999000000003"/>
    <n v="93.18"/>
    <n v="91.32"/>
    <n v="92.580001999999993"/>
    <n v="92.580001999999993"/>
    <n v="2795300"/>
    <n v="2.0289999999999999"/>
    <n v="5.9585572213186897E-3"/>
    <n v="-9.7161681057993305E-4"/>
    <n v="-4.9314668333015302E-2"/>
    <n v="-4.69470415250548E-2"/>
    <n v="-0.44769460846433401"/>
    <n v="7.7398215631449196E-3"/>
    <n v="1.8147045657669301E-2"/>
    <n v="2.0785349585068402E-2"/>
    <n v="2.5434502298337401E-2"/>
    <n v="151.259995"/>
    <n v="73.910004000000001"/>
    <n v="-0.17189439653017599"/>
    <n v="2.98071681438073E-3"/>
    <n v="1.1756190357288501"/>
    <n v="-2.43550049768935"/>
    <n v="-2.3758768336342002"/>
    <s v="Bridgebay Associates"/>
    <x v="3"/>
    <s v="Communication Services"/>
    <s v="Interactive Home Entertainment"/>
    <s v="Redwood City, California"/>
    <d v="2002-07-22T00:00:00"/>
    <n v="712515"/>
    <m/>
    <s v="Redwood City"/>
    <s v="California"/>
    <s v="United States"/>
  </r>
  <r>
    <d v="2019-06-27T00:00:00"/>
    <x v="3"/>
    <s v="sell"/>
    <n v="1400"/>
    <n v="16"/>
    <n v="97.669997999999893"/>
    <n v="99.68"/>
    <n v="96.849997999999999"/>
    <n v="99.139999000000003"/>
    <n v="99.139999000000003"/>
    <n v="2907700"/>
    <n v="2.0049999999999999"/>
    <n v="1.8528464590359998E-2"/>
    <n v="6.18925412465876E-2"/>
    <n v="5.8571546211040403E-2"/>
    <n v="-3.0398665909714299E-2"/>
    <n v="-0.347748775420405"/>
    <n v="2.2349541660340699E-2"/>
    <n v="1.6159185050423901E-2"/>
    <n v="1.9007271286852898E-2"/>
    <n v="2.5648898825087901E-2"/>
    <n v="151.259995"/>
    <n v="73.910004000000001"/>
    <n v="-0.17189439653017599"/>
    <n v="3.81588593721357E-3"/>
    <n v="1.18422061412616"/>
    <n v="-1.9725169802417899"/>
    <n v="-2.0893198309377601"/>
    <s v="Bridgebay Associates"/>
    <x v="3"/>
    <s v="Communication Services"/>
    <s v="Interactive Home Entertainment"/>
    <s v="Redwood City, California"/>
    <d v="2002-07-22T00:00:00"/>
    <n v="712515"/>
    <m/>
    <s v="Redwood City"/>
    <s v="California"/>
    <s v="United States"/>
  </r>
  <r>
    <d v="2019-04-12T00:00:00"/>
    <x v="3"/>
    <s v="sell"/>
    <n v="1500"/>
    <n v="17"/>
    <n v="101.129997"/>
    <n v="102.389999"/>
    <n v="100.32"/>
    <n v="101.83000199999999"/>
    <n v="101.83000199999999"/>
    <n v="2375900"/>
    <n v="2.56"/>
    <n v="1.23513251956639E-2"/>
    <n v="2.3850896832169101E-2"/>
    <n v="1.6835464065490899E-2"/>
    <n v="0.11574745177913601"/>
    <n v="-0.173229261908841"/>
    <n v="1.18072893818712E-2"/>
    <n v="2.1629215633445699E-2"/>
    <n v="3.4999177791574902E-2"/>
    <n v="2.49629513448224E-2"/>
    <n v="151.259995"/>
    <n v="73.910004000000001"/>
    <n v="-0.172504977973856"/>
    <n v="6.5875784763498903E-3"/>
    <n v="1.18254902848023"/>
    <n v="-0.93047130188869898"/>
    <n v="-0.96226590044774896"/>
    <s v="Los Santos Asset Management"/>
    <x v="3"/>
    <s v="Communication Services"/>
    <s v="Interactive Home Entertainment"/>
    <s v="Redwood City, California"/>
    <d v="2002-07-22T00:00:00"/>
    <n v="712515"/>
    <m/>
    <s v="Redwood City"/>
    <s v="California"/>
    <s v="United States"/>
  </r>
  <r>
    <d v="2019-04-25T00:00:00"/>
    <x v="3"/>
    <s v="buy"/>
    <n v="1800"/>
    <n v="17"/>
    <n v="94.150002000000001"/>
    <n v="94.199996999999996"/>
    <n v="92.68"/>
    <n v="92.980002999999996"/>
    <n v="92.980002999999996"/>
    <n v="2993000"/>
    <n v="2.5339999999999998"/>
    <n v="-1.2504827818417601E-2"/>
    <n v="1.11395301035392E-2"/>
    <n v="-8.9937825768041102E-2"/>
    <n v="1.6264046578807999E-2"/>
    <n v="-0.24328768371960499"/>
    <n v="1.47974586537026E-2"/>
    <n v="1.78888025087382E-2"/>
    <n v="3.5332546618178799E-2"/>
    <n v="2.52234319782479E-2"/>
    <n v="151.259995"/>
    <n v="73.910004000000001"/>
    <n v="-0.172504977973856"/>
    <n v="-3.6904169755480902E-4"/>
    <n v="1.18808566510497"/>
    <n v="-1.29247985682222"/>
    <n v="-1.3715977836935001"/>
    <s v="Los Santos Asset Management"/>
    <x v="3"/>
    <s v="Communication Services"/>
    <s v="Interactive Home Entertainment"/>
    <s v="Redwood City, California"/>
    <d v="2002-07-22T00:00:00"/>
    <n v="712515"/>
    <m/>
    <s v="Redwood City"/>
    <s v="California"/>
    <s v="United States"/>
  </r>
  <r>
    <d v="2019-05-24T00:00:00"/>
    <x v="3"/>
    <s v="sell"/>
    <n v="2100"/>
    <n v="17"/>
    <n v="92.669997999999893"/>
    <n v="93.309997999999993"/>
    <n v="91.489998"/>
    <n v="92.269997000000004"/>
    <n v="92.269997000000004"/>
    <n v="2262600"/>
    <n v="2.3239999999999998"/>
    <n v="1.73550322045901E-3"/>
    <n v="-5.2668796461889898E-2"/>
    <n v="-2.0170247268671199E-2"/>
    <n v="-3.8169775086177103E-2"/>
    <n v="-0.36938244876311599"/>
    <n v="2.9427172595162001E-2"/>
    <n v="2.2011116158285202E-2"/>
    <n v="2.16439284725168E-2"/>
    <n v="2.5463488532098202E-2"/>
    <n v="151.259995"/>
    <n v="73.910004000000001"/>
    <n v="-0.17189439653017599"/>
    <n v="1.3526439988342199E-3"/>
    <n v="1.1864775278677"/>
    <n v="-1.9769899770044601"/>
    <n v="-1.8724969944693799"/>
    <s v="Los Santos Asset Management"/>
    <x v="3"/>
    <s v="Communication Services"/>
    <s v="Interactive Home Entertainment"/>
    <s v="Redwood City, California"/>
    <d v="2002-07-22T00:00:00"/>
    <n v="712515"/>
    <m/>
    <s v="Redwood City"/>
    <s v="California"/>
    <s v="United States"/>
  </r>
  <r>
    <d v="2019-05-28T00:00:00"/>
    <x v="3"/>
    <s v="buy"/>
    <n v="1400"/>
    <n v="17"/>
    <n v="92.980002999999996"/>
    <n v="94.209998999999996"/>
    <n v="92.639999000000003"/>
    <n v="93.5"/>
    <n v="93.5"/>
    <n v="2729300"/>
    <n v="2.2679999999999998"/>
    <n v="1.32424072174536E-2"/>
    <n v="8.7008228295994902E-3"/>
    <n v="5.5769877672000199E-3"/>
    <n v="-5.20951118834019E-2"/>
    <n v="-0.34089328207849801"/>
    <n v="2.1579077339183499E-2"/>
    <n v="2.2050098226950501E-2"/>
    <n v="2.1425723463823598E-2"/>
    <n v="2.5465303107186699E-2"/>
    <n v="151.259995"/>
    <n v="73.910004000000001"/>
    <n v="-0.17189439653017599"/>
    <n v="-8.4109499934704197E-3"/>
    <n v="1.17631536245311"/>
    <n v="-1.83183872762039"/>
    <n v="-1.8696812886384799"/>
    <s v="Los Santos Asset Management"/>
    <x v="3"/>
    <s v="Communication Services"/>
    <s v="Interactive Home Entertainment"/>
    <s v="Redwood City, California"/>
    <d v="2002-07-22T00:00:00"/>
    <n v="712515"/>
    <m/>
    <s v="Redwood City"/>
    <s v="California"/>
    <s v="United States"/>
  </r>
  <r>
    <d v="2019-05-29T00:00:00"/>
    <x v="3"/>
    <s v="buy"/>
    <n v="1200"/>
    <n v="17"/>
    <n v="92.760002"/>
    <n v="93.809997999999993"/>
    <n v="91.809997999999993"/>
    <n v="92.550003000000004"/>
    <n v="92.550003000000004"/>
    <n v="1889400"/>
    <n v="2.2360000000000002"/>
    <n v="-1.02123648602243E-2"/>
    <n v="-3.2946645361410898E-2"/>
    <n v="-2.0533262931997E-2"/>
    <n v="-5.5584379061424702E-2"/>
    <n v="-0.35391588687113401"/>
    <n v="1.3935544170674699E-2"/>
    <n v="2.1869899449264801E-2"/>
    <n v="2.1445711396590999E-2"/>
    <n v="2.5470034462794101E-2"/>
    <n v="151.259995"/>
    <n v="73.910004000000001"/>
    <n v="-0.17189439653017599"/>
    <n v="-6.9359101493404697E-3"/>
    <n v="1.1772342721401401"/>
    <n v="-1.89611146565115"/>
    <n v="-1.9013296997868401"/>
    <s v="Los Santos Asset Management"/>
    <x v="3"/>
    <s v="Communication Services"/>
    <s v="Interactive Home Entertainment"/>
    <s v="Redwood City, California"/>
    <d v="2002-07-22T00:00:00"/>
    <n v="712515"/>
    <m/>
    <s v="Redwood City"/>
    <s v="California"/>
    <s v="United States"/>
  </r>
  <r>
    <d v="2019-06-06T00:00:00"/>
    <x v="3"/>
    <s v="sell"/>
    <n v="1500"/>
    <n v="17"/>
    <n v="95.959998999999996"/>
    <n v="97.379997000000003"/>
    <n v="95.059997999999993"/>
    <n v="96.389999000000003"/>
    <n v="96.389999000000003"/>
    <n v="2654200"/>
    <n v="2.1240000000000001"/>
    <n v="1.1897437414546101E-2"/>
    <n v="4.5201860863199599E-2"/>
    <n v="2.7664104261596201E-2"/>
    <n v="-3.03471768282241E-2"/>
    <n v="-0.35128651208188699"/>
    <n v="1.78313199324471E-2"/>
    <n v="2.2986957094115901E-2"/>
    <n v="2.0833545482207502E-2"/>
    <n v="2.54734400505412E-2"/>
    <n v="151.259995"/>
    <n v="73.910004000000001"/>
    <n v="-0.17189439653017599"/>
    <n v="6.1168407152111899E-3"/>
    <n v="1.1762629989554301"/>
    <n v="-1.8878110154869301"/>
    <n v="-1.89430253747913"/>
    <s v="Los Santos Asset Management"/>
    <x v="3"/>
    <s v="Communication Services"/>
    <s v="Interactive Home Entertainment"/>
    <s v="Redwood City, California"/>
    <d v="2002-07-22T00:00:00"/>
    <n v="712515"/>
    <m/>
    <s v="Redwood City"/>
    <s v="California"/>
    <s v="United States"/>
  </r>
  <r>
    <d v="2019-06-07T00:00:00"/>
    <x v="3"/>
    <s v="sell"/>
    <n v="2500"/>
    <n v="17"/>
    <n v="97"/>
    <n v="98.690002000000007"/>
    <n v="96.57"/>
    <n v="96.989998"/>
    <n v="96.989998"/>
    <n v="2021500"/>
    <n v="2.0840000000000001"/>
    <n v="6.20540836341202E-3"/>
    <n v="4.1148499863784702E-2"/>
    <n v="4.4915782620644801E-2"/>
    <n v="-1.40263677299574E-2"/>
    <n v="-0.344935028513084"/>
    <n v="1.7854204428799099E-2"/>
    <n v="2.2841041143586999E-2"/>
    <n v="2.08132833934319E-2"/>
    <n v="2.54778215153845E-2"/>
    <n v="151.259995"/>
    <n v="73.910004000000001"/>
    <n v="-0.17189439653017599"/>
    <n v="1.0442979367750601E-2"/>
    <n v="1.1773582839022201"/>
    <n v="-1.8577257228978801"/>
    <n v="-1.8965231725735401"/>
    <s v="Los Santos Asset Management"/>
    <x v="3"/>
    <s v="Communication Services"/>
    <s v="Interactive Home Entertainment"/>
    <s v="Redwood City, California"/>
    <d v="2002-07-22T00:00:00"/>
    <n v="712515"/>
    <m/>
    <s v="Redwood City"/>
    <s v="California"/>
    <s v="United States"/>
  </r>
  <r>
    <d v="2019-06-13T00:00:00"/>
    <x v="3"/>
    <s v="sell"/>
    <n v="900"/>
    <n v="17"/>
    <n v="92.919997999999893"/>
    <n v="94.339995999999999"/>
    <n v="92.410004000000001"/>
    <n v="93.57"/>
    <n v="93.57"/>
    <n v="2526800"/>
    <n v="2.0910000000000002"/>
    <n v="9.66504527117934E-3"/>
    <n v="-2.96926321335351E-2"/>
    <n v="3.4244359540362999E-2"/>
    <n v="-5.4691403337040999E-2"/>
    <n v="-0.40135993160706201"/>
    <n v="1.3266454828134299E-2"/>
    <n v="2.20416781998065E-2"/>
    <n v="2.09362314783198E-2"/>
    <n v="2.55183954630534E-2"/>
    <n v="151.259995"/>
    <n v="73.910004000000001"/>
    <n v="-0.17189439653017599"/>
    <n v="4.0890106107655602E-3"/>
    <n v="1.1752525960450799"/>
    <n v="-2.1651548050975098"/>
    <n v="-2.03575260835323"/>
    <s v="Los Santos Asset Management"/>
    <x v="3"/>
    <s v="Communication Services"/>
    <s v="Interactive Home Entertainment"/>
    <s v="Redwood City, California"/>
    <d v="2002-07-22T00:00:00"/>
    <n v="712515"/>
    <m/>
    <s v="Redwood City"/>
    <s v="California"/>
    <s v="United States"/>
  </r>
  <r>
    <d v="2019-06-20T00:00:00"/>
    <x v="3"/>
    <s v="buy"/>
    <n v="1400"/>
    <n v="17"/>
    <n v="93.75"/>
    <n v="94.889999000000003"/>
    <n v="93.07"/>
    <n v="93.190002000000007"/>
    <n v="93.190002000000007"/>
    <n v="2578300"/>
    <n v="2.0009999999999999"/>
    <n v="6.5672840530317904E-3"/>
    <n v="-4.0693780287273697E-3"/>
    <n v="5.3798277940522903E-3"/>
    <n v="-0.11817636959223"/>
    <n v="-0.42883333370511401"/>
    <n v="6.8229815951996696E-3"/>
    <n v="1.5042397643845899E-2"/>
    <n v="1.8223536175526599E-2"/>
    <n v="2.5431180677124202E-2"/>
    <n v="151.259995"/>
    <n v="73.910004000000001"/>
    <n v="-0.17189439653017599"/>
    <n v="9.4276054361659405E-3"/>
    <n v="1.17365309720702"/>
    <n v="-2.3433846666146398"/>
    <n v="-2.4115228059376301"/>
    <s v="Los Santos Asset Management"/>
    <x v="3"/>
    <s v="Communication Services"/>
    <s v="Interactive Home Entertainment"/>
    <s v="Redwood City, California"/>
    <d v="2002-07-22T00:00:00"/>
    <n v="712515"/>
    <m/>
    <s v="Redwood City"/>
    <s v="California"/>
    <s v="United States"/>
  </r>
  <r>
    <d v="2019-06-28T00:00:00"/>
    <x v="3"/>
    <s v="sell"/>
    <n v="2500"/>
    <n v="17"/>
    <n v="100.739998"/>
    <n v="101.449997"/>
    <n v="99.230002999999996"/>
    <n v="101.260002"/>
    <n v="101.260002"/>
    <n v="5185200"/>
    <n v="2"/>
    <n v="2.1158503787216801E-2"/>
    <n v="6.0346908807657501E-2"/>
    <n v="8.9942414858481798E-2"/>
    <n v="-3.6472513379331799E-3"/>
    <n v="-0.307748961740125"/>
    <n v="2.2181072913137E-2"/>
    <n v="1.63519637770843E-2"/>
    <n v="1.9189207665033899E-2"/>
    <n v="2.56641737083389E-2"/>
    <n v="151.259995"/>
    <n v="73.910004000000001"/>
    <n v="-0.17189439653017599"/>
    <n v="5.7409418775350302E-3"/>
    <n v="1.18528044752814"/>
    <n v="-1.77154999776835"/>
    <n v="-1.9928192653677299"/>
    <s v="Los Santos Asset Management"/>
    <x v="3"/>
    <s v="Communication Services"/>
    <s v="Interactive Home Entertainment"/>
    <s v="Redwood City, California"/>
    <d v="2002-07-22T00:00:00"/>
    <n v="712515"/>
    <m/>
    <s v="Redwood City"/>
    <s v="California"/>
    <s v="United States"/>
  </r>
  <r>
    <d v="2019-04-09T00:00:00"/>
    <x v="3"/>
    <s v="sell"/>
    <n v="1700"/>
    <n v="18"/>
    <n v="97.540001000000004"/>
    <n v="99.150002000000001"/>
    <n v="97.400002000000001"/>
    <n v="98.25"/>
    <n v="98.25"/>
    <n v="2543200"/>
    <n v="2.4990000000000001"/>
    <n v="3.0581369866927201E-3"/>
    <n v="-2.6019811903548701E-2"/>
    <n v="-1.1189767653555401E-3"/>
    <n v="9.86542208619548E-2"/>
    <n v="-0.19043108760240299"/>
    <n v="1.4763808380227599E-2"/>
    <n v="2.15012547949338E-2"/>
    <n v="3.5040434069037903E-2"/>
    <n v="2.4995434190426099E-2"/>
    <n v="151.259995"/>
    <n v="73.910004000000001"/>
    <n v="-0.172504977973856"/>
    <n v="-6.0859766572597396E-3"/>
    <n v="1.1833528931745201"/>
    <n v="-0.99572119381447799"/>
    <n v="-0.99531910561453496"/>
    <s v="Ironman Funds"/>
    <x v="3"/>
    <s v="Communication Services"/>
    <s v="Interactive Home Entertainment"/>
    <s v="Redwood City, California"/>
    <d v="2002-07-22T00:00:00"/>
    <n v="712515"/>
    <m/>
    <s v="Redwood City"/>
    <s v="California"/>
    <s v="United States"/>
  </r>
  <r>
    <d v="2019-04-11T00:00:00"/>
    <x v="3"/>
    <s v="buy"/>
    <n v="2200"/>
    <n v="18"/>
    <n v="100"/>
    <n v="101.400002"/>
    <n v="99.629997000000003"/>
    <n v="100.58000199999999"/>
    <n v="100.58000199999999"/>
    <n v="2530500"/>
    <n v="2.504"/>
    <n v="9.4901566831352702E-3"/>
    <n v="2.65983839336505E-2"/>
    <n v="1.99836546136044E-2"/>
    <n v="9.9984038063616304E-2"/>
    <n v="-0.16631958354029999"/>
    <n v="1.23018848072943E-2"/>
    <n v="2.1719744475189599E-2"/>
    <n v="3.4979140691159497E-2"/>
    <n v="2.4981118378580299E-2"/>
    <n v="151.259995"/>
    <n v="73.910004000000001"/>
    <n v="-0.172504977973856"/>
    <n v="3.8122194279549302E-5"/>
    <n v="1.18468501580298"/>
    <n v="-0.89168840403321603"/>
    <n v="-0.98110217504307196"/>
    <s v="Ironman Funds"/>
    <x v="3"/>
    <s v="Communication Services"/>
    <s v="Interactive Home Entertainment"/>
    <s v="Redwood City, California"/>
    <d v="2002-07-22T00:00:00"/>
    <n v="712515"/>
    <m/>
    <s v="Redwood City"/>
    <s v="California"/>
    <s v="United States"/>
  </r>
  <r>
    <d v="2019-05-22T00:00:00"/>
    <x v="3"/>
    <s v="sell"/>
    <n v="2500"/>
    <n v="18"/>
    <n v="94.839995999999999"/>
    <n v="95.599997999999999"/>
    <n v="93.629997000000003"/>
    <n v="93.839995999999999"/>
    <n v="93.839995999999999"/>
    <n v="1831200"/>
    <n v="2.3929999999999998"/>
    <n v="-1.9104555076354598E-2"/>
    <n v="-3.0745836172034101E-2"/>
    <n v="1.4166356781656699E-2"/>
    <n v="-3.1675485579788998E-2"/>
    <n v="-0.34808107580932102"/>
    <n v="3.2839762683005001E-2"/>
    <n v="2.22204728946634E-2"/>
    <n v="2.15518645111622E-2"/>
    <n v="2.5451005052194602E-2"/>
    <n v="151.259995"/>
    <n v="73.910004000000001"/>
    <n v="-0.17189439653017599"/>
    <n v="-2.8283920525026501E-3"/>
    <n v="1.18597757775098"/>
    <n v="-1.86942478505228"/>
    <n v="-1.70828413239365"/>
    <s v="Ironman Funds"/>
    <x v="3"/>
    <s v="Communication Services"/>
    <s v="Interactive Home Entertainment"/>
    <s v="Redwood City, California"/>
    <d v="2002-07-22T00:00:00"/>
    <n v="712515"/>
    <m/>
    <s v="Redwood City"/>
    <s v="California"/>
    <s v="United States"/>
  </r>
  <r>
    <d v="2019-05-24T00:00:00"/>
    <x v="3"/>
    <s v="sell"/>
    <n v="1600"/>
    <n v="18"/>
    <n v="92.669997999999893"/>
    <n v="93.309997999999993"/>
    <n v="91.489998"/>
    <n v="92.269997000000004"/>
    <n v="92.269997000000004"/>
    <n v="2262600"/>
    <n v="2.3239999999999998"/>
    <n v="1.73550322045901E-3"/>
    <n v="-5.2668796461889898E-2"/>
    <n v="-2.0170247268671199E-2"/>
    <n v="-3.8169775086177103E-2"/>
    <n v="-0.36938244876311599"/>
    <n v="2.9427172595162001E-2"/>
    <n v="2.2011116158285202E-2"/>
    <n v="2.16439284725168E-2"/>
    <n v="2.5463488532098202E-2"/>
    <n v="151.259995"/>
    <n v="73.910004000000001"/>
    <n v="-0.17189439653017599"/>
    <n v="1.3526439988342199E-3"/>
    <n v="1.1864775278677"/>
    <n v="-1.9769899770044601"/>
    <n v="-1.8724969944693799"/>
    <s v="Ironman Funds"/>
    <x v="3"/>
    <s v="Communication Services"/>
    <s v="Interactive Home Entertainment"/>
    <s v="Redwood City, California"/>
    <d v="2002-07-22T00:00:00"/>
    <n v="712515"/>
    <m/>
    <s v="Redwood City"/>
    <s v="California"/>
    <s v="United States"/>
  </r>
  <r>
    <d v="2019-05-31T00:00:00"/>
    <x v="3"/>
    <s v="sell"/>
    <n v="1500"/>
    <n v="18"/>
    <n v="90.900002000000001"/>
    <n v="93.279999000000004"/>
    <n v="90.889999000000003"/>
    <n v="93.080001999999993"/>
    <n v="93.080001999999993"/>
    <n v="2818700"/>
    <n v="2.1419999999999999"/>
    <n v="1.0258769362826801E-2"/>
    <n v="1.04758340642552E-2"/>
    <n v="-1.67265388648285E-2"/>
    <n v="-4.5469555925425398E-2"/>
    <n v="-0.34455837149999202"/>
    <n v="9.8316850492741002E-3"/>
    <n v="2.20046023567868E-2"/>
    <n v="2.12206222785668E-2"/>
    <n v="2.5480217753242201E-2"/>
    <n v="151.259995"/>
    <n v="73.910004000000001"/>
    <n v="-0.17189439653017599"/>
    <n v="-1.3283204951564801E-2"/>
    <n v="1.17308199746797"/>
    <n v="-1.84662254742585"/>
    <n v="-1.88964431301841"/>
    <s v="Ironman Funds"/>
    <x v="3"/>
    <s v="Communication Services"/>
    <s v="Interactive Home Entertainment"/>
    <s v="Redwood City, California"/>
    <d v="2002-07-22T00:00:00"/>
    <n v="712515"/>
    <m/>
    <s v="Redwood City"/>
    <s v="California"/>
    <s v="United States"/>
  </r>
  <r>
    <d v="2019-06-14T00:00:00"/>
    <x v="3"/>
    <s v="buy"/>
    <n v="700"/>
    <n v="18"/>
    <n v="93.559997999999993"/>
    <n v="93.790001000000004"/>
    <n v="90.459998999999996"/>
    <n v="92.730002999999996"/>
    <n v="92.730002999999996"/>
    <n v="3297400"/>
    <n v="2.093"/>
    <n v="-9.0177421236978094E-3"/>
    <n v="-4.4915782620644801E-2"/>
    <n v="-1.9648223863296899E-2"/>
    <n v="-6.5225762668769102E-2"/>
    <n v="-0.43510867360899103"/>
    <n v="1.13979477297341E-2"/>
    <n v="1.98876260165252E-2"/>
    <n v="2.09589332857733E-2"/>
    <n v="2.5468204512020701E-2"/>
    <n v="151.259995"/>
    <n v="73.910004000000001"/>
    <n v="-0.17189439653017599"/>
    <n v="-1.6128120944145399E-3"/>
    <n v="1.1812175768883999"/>
    <n v="-2.34635700288253"/>
    <n v="-2.1334788643501601"/>
    <s v="Ironman Funds"/>
    <x v="3"/>
    <s v="Communication Services"/>
    <s v="Interactive Home Entertainment"/>
    <s v="Redwood City, California"/>
    <d v="2002-07-22T00:00:00"/>
    <n v="712515"/>
    <m/>
    <s v="Redwood City"/>
    <s v="California"/>
    <s v="United States"/>
  </r>
  <r>
    <d v="2019-06-18T00:00:00"/>
    <x v="3"/>
    <s v="sell"/>
    <n v="1100"/>
    <n v="18"/>
    <n v="93.480002999999996"/>
    <n v="95.300003000000004"/>
    <n v="91.940002000000007"/>
    <n v="92.029999000000004"/>
    <n v="92.029999000000004"/>
    <n v="3955900"/>
    <n v="2.06"/>
    <n v="-4.4452070570918101E-3"/>
    <n v="-2.73314583771057E-2"/>
    <n v="-7.3005250149846407E-2"/>
    <n v="-5.7840357373000598E-2"/>
    <n v="-0.465934154524975"/>
    <n v="1.08525853432831E-2"/>
    <n v="1.8339160978248101E-2"/>
    <n v="2.07739894867379E-2"/>
    <n v="2.5438354618253101E-2"/>
    <n v="151.259995"/>
    <n v="73.910004000000001"/>
    <n v="-0.17189439653017599"/>
    <n v="9.6704895497130797E-3"/>
    <n v="1.1758517935422801"/>
    <n v="-2.52177639740753"/>
    <n v="-2.32593601584303"/>
    <s v="Ironman Funds"/>
    <x v="3"/>
    <s v="Communication Services"/>
    <s v="Interactive Home Entertainment"/>
    <s v="Redwood City, California"/>
    <d v="2002-07-22T00:00:00"/>
    <n v="712515"/>
    <m/>
    <s v="Redwood City"/>
    <s v="California"/>
    <s v="United States"/>
  </r>
  <r>
    <d v="2019-05-02T00:00:00"/>
    <x v="3"/>
    <s v="buy"/>
    <n v="1100"/>
    <n v="19"/>
    <n v="95.25"/>
    <n v="96.330001999999993"/>
    <n v="93.889999000000003"/>
    <n v="94.400002000000001"/>
    <n v="94.400002000000001"/>
    <n v="3609500"/>
    <n v="2.552"/>
    <n v="-4.86103665339123E-3"/>
    <n v="1.5156645810454001E-2"/>
    <n v="-8.3978847493090605E-2"/>
    <n v="2.3147240059659301E-2"/>
    <n v="-0.238532994046841"/>
    <n v="7.8039584702935998E-3"/>
    <n v="1.7452863863920198E-2"/>
    <n v="3.4676354836439799E-2"/>
    <n v="2.5131675364546101E-2"/>
    <n v="151.259995"/>
    <n v="73.910004000000001"/>
    <n v="-0.172504977973856"/>
    <n v="-2.1262443276895502E-3"/>
    <n v="1.18617481654097"/>
    <n v="-1.2883177763865801"/>
    <n v="-1.20634258553952"/>
    <s v="Second Point Management"/>
    <x v="3"/>
    <s v="Communication Services"/>
    <s v="Interactive Home Entertainment"/>
    <s v="Redwood City, California"/>
    <d v="2002-07-22T00:00:00"/>
    <n v="712515"/>
    <m/>
    <s v="Redwood City"/>
    <s v="California"/>
    <s v="United States"/>
  </r>
  <r>
    <d v="2019-05-16T00:00:00"/>
    <x v="3"/>
    <s v="buy"/>
    <n v="2400"/>
    <n v="19"/>
    <n v="96.739998"/>
    <n v="99.050003000000004"/>
    <n v="96.110000999999997"/>
    <n v="99"/>
    <n v="99"/>
    <n v="3728600"/>
    <n v="2.4049999999999998"/>
    <n v="2.2782852243082501E-2"/>
    <n v="5.9085402981360703E-2"/>
    <n v="1.1684176731952999E-2"/>
    <n v="-6.1218622427900798E-2"/>
    <n v="-0.27326040406659902"/>
    <n v="3.08600853304348E-2"/>
    <n v="2.0432633995627999E-2"/>
    <n v="2.1454269262992001E-2"/>
    <n v="2.51647355445925E-2"/>
    <n v="151.259995"/>
    <n v="73.910004000000001"/>
    <n v="-0.17189439653017599"/>
    <n v="8.8559569696340101E-3"/>
    <n v="1.1600994225552601"/>
    <n v="-1.4850326275625101"/>
    <n v="-1.7669754286307799"/>
    <s v="Second Point Management"/>
    <x v="3"/>
    <s v="Communication Services"/>
    <s v="Interactive Home Entertainment"/>
    <s v="Redwood City, California"/>
    <d v="2002-07-22T00:00:00"/>
    <n v="712515"/>
    <m/>
    <s v="Redwood City"/>
    <s v="California"/>
    <s v="United States"/>
  </r>
  <r>
    <d v="2019-05-30T00:00:00"/>
    <x v="3"/>
    <s v="buy"/>
    <n v="2200"/>
    <n v="19"/>
    <n v="92.739998"/>
    <n v="93.040001000000004"/>
    <n v="91.5"/>
    <n v="92.129997000000003"/>
    <n v="92.129997000000003"/>
    <n v="2513500"/>
    <n v="2.2269999999999999"/>
    <n v="-4.5484808762598699E-3"/>
    <n v="-1.8390571161316101E-2"/>
    <n v="-2.78301809982394E-2"/>
    <n v="-3.8853293915713197E-2"/>
    <n v="-0.35390331091357602"/>
    <n v="1.20618809222874E-2"/>
    <n v="2.1866735137163699E-2"/>
    <n v="2.1292092329086101E-2"/>
    <n v="2.5470028265546799E-2"/>
    <n v="151.259995"/>
    <n v="73.910004000000001"/>
    <n v="-0.17189439653017599"/>
    <n v="2.0962723552933101E-3"/>
    <n v="1.1821952861440701"/>
    <n v="-1.8966588473902499"/>
    <n v="-1.90677651225443"/>
    <s v="Second Point Management"/>
    <x v="3"/>
    <s v="Communication Services"/>
    <s v="Interactive Home Entertainment"/>
    <s v="Redwood City, California"/>
    <d v="2002-07-22T00:00:00"/>
    <n v="712515"/>
    <m/>
    <s v="Redwood City"/>
    <s v="California"/>
    <s v="United States"/>
  </r>
  <r>
    <d v="2019-06-06T00:00:00"/>
    <x v="3"/>
    <s v="sell"/>
    <n v="2800"/>
    <n v="19"/>
    <n v="95.959998999999996"/>
    <n v="97.379997000000003"/>
    <n v="95.059997999999993"/>
    <n v="96.389999000000003"/>
    <n v="96.389999000000003"/>
    <n v="2654200"/>
    <n v="2.1240000000000001"/>
    <n v="1.1897437414546101E-2"/>
    <n v="4.5201860863199599E-2"/>
    <n v="2.7664104261596201E-2"/>
    <n v="-3.03471768282241E-2"/>
    <n v="-0.35128651208188699"/>
    <n v="1.78313199324471E-2"/>
    <n v="2.2986957094115901E-2"/>
    <n v="2.0833545482207502E-2"/>
    <n v="2.54734400505412E-2"/>
    <n v="151.259995"/>
    <n v="73.910004000000001"/>
    <n v="-0.17189439653017599"/>
    <n v="6.1168407152111899E-3"/>
    <n v="1.1762629989554301"/>
    <n v="-1.8878110154869301"/>
    <n v="-1.89430253747913"/>
    <s v="Second Point Management"/>
    <x v="3"/>
    <s v="Communication Services"/>
    <s v="Interactive Home Entertainment"/>
    <s v="Redwood City, California"/>
    <d v="2002-07-22T00:00:00"/>
    <n v="712515"/>
    <m/>
    <s v="Redwood City"/>
    <s v="California"/>
    <s v="United States"/>
  </r>
  <r>
    <d v="2019-06-12T00:00:00"/>
    <x v="3"/>
    <s v="sell"/>
    <n v="2100"/>
    <n v="19"/>
    <n v="94.800003000000004"/>
    <n v="94.959998999999996"/>
    <n v="91.720000999999996"/>
    <n v="92.669997999999893"/>
    <n v="92.669997999999893"/>
    <n v="2579200"/>
    <n v="2.1269999999999998"/>
    <n v="-2.0401284345207001E-2"/>
    <n v="-2.7460239990168001E-2"/>
    <n v="-1.29725650104918E-2"/>
    <n v="-7.7424537742018101E-2"/>
    <n v="-0.40657960501099"/>
    <n v="1.3943176972149999E-2"/>
    <n v="2.34672331896137E-2"/>
    <n v="2.0947664268734002E-2"/>
    <n v="2.55113386748612E-2"/>
    <n v="151.259995"/>
    <n v="73.910004000000001"/>
    <n v="-0.17189439653017599"/>
    <n v="-2.0396578921351798E-3"/>
    <n v="1.17442410562084"/>
    <n v="-2.1857964087334798"/>
    <n v="-1.98028385043112"/>
    <s v="Second Point Management"/>
    <x v="3"/>
    <s v="Communication Services"/>
    <s v="Interactive Home Entertainment"/>
    <s v="Redwood City, California"/>
    <d v="2002-07-22T00:00:00"/>
    <n v="712515"/>
    <m/>
    <s v="Redwood City"/>
    <s v="California"/>
    <s v="United States"/>
  </r>
  <r>
    <d v="2019-04-04T00:00:00"/>
    <x v="3"/>
    <s v="buy"/>
    <n v="1500"/>
    <n v="20"/>
    <n v="99.989998"/>
    <n v="100.300003"/>
    <n v="97.589995999999999"/>
    <n v="97.940002000000007"/>
    <n v="97.940002000000007"/>
    <n v="4308700"/>
    <n v="2.512"/>
    <n v="-2.2314015387035001E-2"/>
    <n v="-4.2576581720559198E-2"/>
    <n v="2.29277932075268E-2"/>
    <n v="0.21858486724534401"/>
    <n v="-0.204052931197263"/>
    <n v="1.26579753392116E-2"/>
    <n v="2.3564611481687599E-2"/>
    <n v="3.6275227743559603E-2"/>
    <n v="2.5010921254795499E-2"/>
    <n v="151.259995"/>
    <n v="73.910004000000001"/>
    <n v="-0.172504977973856"/>
    <n v="2.0824655091414399E-3"/>
    <n v="1.1824841073368699"/>
    <n v="-1.04808411933047"/>
    <n v="-0.90463899163356298"/>
    <s v="Jaguar Group of Funds"/>
    <x v="3"/>
    <s v="Communication Services"/>
    <s v="Interactive Home Entertainment"/>
    <s v="Redwood City, California"/>
    <d v="2002-07-22T00:00:00"/>
    <n v="712515"/>
    <m/>
    <s v="Redwood City"/>
    <s v="California"/>
    <s v="United States"/>
  </r>
  <r>
    <d v="2019-04-26T00:00:00"/>
    <x v="3"/>
    <s v="buy"/>
    <n v="1400"/>
    <n v="20"/>
    <n v="93.459998999999996"/>
    <n v="94.580001999999993"/>
    <n v="92.82"/>
    <n v="94.470000999999996"/>
    <n v="94.470000999999996"/>
    <n v="3496300"/>
    <n v="2.5049999999999999"/>
    <n v="1.58978858389725E-2"/>
    <n v="1.4178607548708399E-2"/>
    <n v="-7.9822822904173196E-2"/>
    <n v="2.9323866998129298E-2"/>
    <n v="-0.21115281063310601"/>
    <n v="1.5393701593948201E-2"/>
    <n v="1.82802869836504E-2"/>
    <n v="3.53861980052462E-2"/>
    <n v="2.5227147734011E-2"/>
    <n v="151.259995"/>
    <n v="73.910004000000001"/>
    <n v="-0.172504977973856"/>
    <n v="4.6743503443647796E-3"/>
    <n v="1.19141021146313"/>
    <n v="-1.1395594218042699"/>
    <n v="-1.29622213682964"/>
    <s v="Jaguar Group of Funds"/>
    <x v="3"/>
    <s v="Communication Services"/>
    <s v="Interactive Home Entertainment"/>
    <s v="Redwood City, California"/>
    <d v="2002-07-22T00:00:00"/>
    <n v="712515"/>
    <m/>
    <s v="Redwood City"/>
    <s v="California"/>
    <s v="United States"/>
  </r>
  <r>
    <d v="2019-05-08T00:00:00"/>
    <x v="3"/>
    <s v="sell"/>
    <n v="2500"/>
    <n v="20"/>
    <n v="99.110000999999997"/>
    <n v="99.57"/>
    <n v="92.18"/>
    <n v="93.879997000000003"/>
    <n v="93.879997000000003"/>
    <n v="17468500"/>
    <n v="2.4820000000000002"/>
    <n v="1.23252618630105E-2"/>
    <n v="-1.03847919641525E-2"/>
    <n v="-5.7436539964848002E-2"/>
    <n v="0.157369156115574"/>
    <n v="-0.27761884094203398"/>
    <n v="1.47686697653638E-2"/>
    <n v="1.7377011850894498E-2"/>
    <n v="2.8826426763740299E-2"/>
    <n v="2.5116883805699101E-2"/>
    <n v="151.259995"/>
    <n v="73.910004000000001"/>
    <n v="-0.172504977973856"/>
    <n v="-1.60671540560346E-3"/>
    <n v="1.15455523061106"/>
    <n v="-1.4944000548654699"/>
    <n v="-1.40290520564197"/>
    <s v="Jaguar Group of Funds"/>
    <x v="3"/>
    <s v="Communication Services"/>
    <s v="Interactive Home Entertainment"/>
    <s v="Redwood City, California"/>
    <d v="2002-07-22T00:00:00"/>
    <n v="712515"/>
    <m/>
    <s v="Redwood City"/>
    <s v="California"/>
    <s v="United States"/>
  </r>
  <r>
    <d v="2019-05-16T00:00:00"/>
    <x v="3"/>
    <s v="buy"/>
    <n v="2400"/>
    <n v="20"/>
    <n v="96.739998"/>
    <n v="99.050003000000004"/>
    <n v="96.110000999999997"/>
    <n v="99"/>
    <n v="99"/>
    <n v="3728600"/>
    <n v="2.4049999999999998"/>
    <n v="2.2782852243082501E-2"/>
    <n v="5.9085402981360703E-2"/>
    <n v="1.1684176731952999E-2"/>
    <n v="-6.1218622427900798E-2"/>
    <n v="-0.27326040406659902"/>
    <n v="3.08600853304348E-2"/>
    <n v="2.0432633995627999E-2"/>
    <n v="2.1454269262992001E-2"/>
    <n v="2.51647355445925E-2"/>
    <n v="151.259995"/>
    <n v="73.910004000000001"/>
    <n v="-0.17189439653017599"/>
    <n v="8.8559569696340101E-3"/>
    <n v="1.1600994225552601"/>
    <n v="-1.4850326275625101"/>
    <n v="-1.7669754286307799"/>
    <s v="Jaguar Group of Funds"/>
    <x v="3"/>
    <s v="Communication Services"/>
    <s v="Interactive Home Entertainment"/>
    <s v="Redwood City, California"/>
    <d v="2002-07-22T00:00:00"/>
    <n v="712515"/>
    <m/>
    <s v="Redwood City"/>
    <s v="California"/>
    <s v="United States"/>
  </r>
  <r>
    <d v="2019-04-05T00:00:00"/>
    <x v="4"/>
    <s v="sell"/>
    <n v="100"/>
    <n v="1"/>
    <n v="269.44000199999999"/>
    <n v="269.94000199999999"/>
    <n v="266.58999599999999"/>
    <n v="267.45001200000002"/>
    <n v="267.45001200000002"/>
    <n v="1970500"/>
    <n v="2.5009999999999999"/>
    <n v="-1.6438266405963901E-3"/>
    <n v="3.5959959205996098E-3"/>
    <n v="4.21939761998791E-2"/>
    <n v="0.167557314963444"/>
    <n v="0.179342340202298"/>
    <n v="1.25847060739853E-2"/>
    <n v="1.43164817723121E-2"/>
    <n v="1.2493992913611701E-2"/>
    <n v="2.1071389142786501E-2"/>
    <n v="277.60998499999999"/>
    <n v="204.949997"/>
    <n v="-0.17219235348995099"/>
    <n v="4.62571739556182E-3"/>
    <n v="1.65170949944735"/>
    <n v="0.99299400062101195"/>
    <n v="1.2085368724485099"/>
    <s v="CapitalAlley Funds"/>
    <x v="4"/>
    <s v="Information Technology"/>
    <s v="Application Software"/>
    <s v="San Jose, California"/>
    <d v="1997-05-05T00:00:00"/>
    <n v="796343"/>
    <n v="1982"/>
    <s v="San Jose"/>
    <s v="California"/>
    <s v="United States"/>
  </r>
  <r>
    <d v="2019-04-25T00:00:00"/>
    <x v="4"/>
    <s v="sell"/>
    <n v="500"/>
    <n v="1"/>
    <n v="278.39999399999999"/>
    <n v="279.51998900000001"/>
    <n v="274.38000499999998"/>
    <n v="277.66000400000001"/>
    <n v="277.66000400000001"/>
    <n v="1747200"/>
    <n v="2.5339999999999998"/>
    <n v="7.9911905289644196E-3"/>
    <n v="3.0014469098095398E-2"/>
    <n v="5.7022892478030697E-2"/>
    <n v="0.13514826380414"/>
    <n v="0.242407014316049"/>
    <n v="1.20218460934299E-2"/>
    <n v="9.4738744723201207E-3"/>
    <n v="1.1557082280787501E-2"/>
    <n v="2.08201865676493E-2"/>
    <n v="280.17001299999998"/>
    <n v="204.949997"/>
    <n v="-0.17219235348995099"/>
    <n v="-3.6904169755480902E-4"/>
    <n v="1.6596586570765699"/>
    <n v="1.36495082568616"/>
    <n v="1.0891936789024299"/>
    <s v="CapitalAlley Funds"/>
    <x v="4"/>
    <s v="Information Technology"/>
    <s v="Application Software"/>
    <s v="San Jose, California"/>
    <d v="1997-05-05T00:00:00"/>
    <n v="796343"/>
    <n v="1982"/>
    <s v="San Jose"/>
    <s v="California"/>
    <s v="United States"/>
  </r>
  <r>
    <d v="2019-05-28T00:00:00"/>
    <x v="4"/>
    <s v="buy"/>
    <n v="100"/>
    <n v="1"/>
    <n v="276.48998999999998"/>
    <n v="281.45001200000002"/>
    <n v="275.36999500000002"/>
    <n v="278.25"/>
    <n v="278.25"/>
    <n v="2475800"/>
    <n v="2.2679999999999998"/>
    <n v="1.25856461061317E-2"/>
    <n v="1.01138226718541E-2"/>
    <n v="2.1226321428897701E-3"/>
    <n v="6.3157022178088398E-2"/>
    <n v="0.126649746533223"/>
    <n v="1.69704397935986E-2"/>
    <n v="1.7744248713734801E-2"/>
    <n v="1.41863388407813E-2"/>
    <n v="2.1176539190422901E-2"/>
    <n v="291.709991"/>
    <n v="204.949997"/>
    <n v="-0.17219235348995099"/>
    <n v="-8.4109499934704197E-3"/>
    <n v="1.6816029293282799"/>
    <n v="0.63987056721712299"/>
    <n v="0.72945288477954395"/>
    <s v="CapitalAlley Funds"/>
    <x v="4"/>
    <s v="Information Technology"/>
    <s v="Application Software"/>
    <s v="San Jose, California"/>
    <d v="1997-05-05T00:00:00"/>
    <n v="796343"/>
    <n v="1982"/>
    <s v="San Jose"/>
    <s v="California"/>
    <s v="United States"/>
  </r>
  <r>
    <d v="2019-04-03T00:00:00"/>
    <x v="4"/>
    <s v="sell"/>
    <n v="500"/>
    <n v="2"/>
    <n v="273.709991"/>
    <n v="274.17999300000002"/>
    <n v="270.98001099999999"/>
    <n v="271.5"/>
    <n v="271.5"/>
    <n v="2432800"/>
    <n v="2.5169999999999999"/>
    <n v="5.5261675291257996E-4"/>
    <n v="3.4320782234379399E-2"/>
    <n v="5.0382576136016703E-2"/>
    <n v="0.18977464561285901"/>
    <n v="0.229007890705163"/>
    <n v="9.53762798594039E-3"/>
    <n v="1.3992462863454199E-2"/>
    <n v="1.46184277776673E-2"/>
    <n v="2.12121865431763E-2"/>
    <n v="277.60998499999999"/>
    <n v="204.949997"/>
    <n v="-0.17219235348995099"/>
    <n v="2.1460723821998401E-3"/>
    <n v="1.6601359287292199"/>
    <n v="1.31919718834643"/>
    <n v="1.32224485630526"/>
    <s v="InvestBurg"/>
    <x v="4"/>
    <s v="Information Technology"/>
    <s v="Application Software"/>
    <s v="San Jose, California"/>
    <d v="1997-05-05T00:00:00"/>
    <n v="796343"/>
    <n v="1982"/>
    <s v="San Jose"/>
    <s v="California"/>
    <s v="United States"/>
  </r>
  <r>
    <d v="2019-04-05T00:00:00"/>
    <x v="4"/>
    <s v="buy"/>
    <n v="400"/>
    <n v="2"/>
    <n v="269.44000199999999"/>
    <n v="269.94000199999999"/>
    <n v="266.58999599999999"/>
    <n v="267.45001200000002"/>
    <n v="267.45001200000002"/>
    <n v="1970500"/>
    <n v="2.5009999999999999"/>
    <n v="-1.6438266405963901E-3"/>
    <n v="3.5959959205996098E-3"/>
    <n v="4.21939761998791E-2"/>
    <n v="0.167557314963444"/>
    <n v="0.179342340202298"/>
    <n v="1.25847060739853E-2"/>
    <n v="1.43164817723121E-2"/>
    <n v="1.2493992913611701E-2"/>
    <n v="2.1071389142786501E-2"/>
    <n v="277.60998499999999"/>
    <n v="204.949997"/>
    <n v="-0.17219235348995099"/>
    <n v="4.62571739556182E-3"/>
    <n v="1.65170949944735"/>
    <n v="0.99299400062101195"/>
    <n v="1.2085368724485099"/>
    <s v="InvestBurg"/>
    <x v="4"/>
    <s v="Information Technology"/>
    <s v="Application Software"/>
    <s v="San Jose, California"/>
    <d v="1997-05-05T00:00:00"/>
    <n v="796343"/>
    <n v="1982"/>
    <s v="San Jose"/>
    <s v="California"/>
    <s v="United States"/>
  </r>
  <r>
    <d v="2019-04-30T00:00:00"/>
    <x v="4"/>
    <s v="sell"/>
    <n v="100"/>
    <n v="2"/>
    <n v="286.10000600000001"/>
    <n v="289.76998900000001"/>
    <n v="285.25"/>
    <n v="289.25"/>
    <n v="289.25"/>
    <n v="3068000"/>
    <n v="2.5089999999999999"/>
    <n v="1.08101121137078E-2"/>
    <n v="3.7909249901767701E-2"/>
    <n v="9.3124156375239395E-2"/>
    <n v="0.19388686483955"/>
    <n v="0.26506456317444499"/>
    <n v="1.0799301434516601E-2"/>
    <n v="9.4559844041938994E-3"/>
    <n v="1.14039866048515E-2"/>
    <n v="2.0827863379551701E-2"/>
    <n v="291.709991"/>
    <n v="204.949997"/>
    <n v="-0.17219235348995099"/>
    <n v="9.5096475723260604E-4"/>
    <n v="1.6606170839878001"/>
    <n v="1.5076342828845599"/>
    <n v="1.3791173352528201"/>
    <s v="InvestBurg"/>
    <x v="4"/>
    <s v="Information Technology"/>
    <s v="Application Software"/>
    <s v="San Jose, California"/>
    <d v="1997-05-05T00:00:00"/>
    <n v="796343"/>
    <n v="1982"/>
    <s v="San Jose"/>
    <s v="California"/>
    <s v="United States"/>
  </r>
  <r>
    <d v="2019-05-24T00:00:00"/>
    <x v="4"/>
    <s v="sell"/>
    <n v="500"/>
    <n v="2"/>
    <n v="273.540009"/>
    <n v="277.48001099999999"/>
    <n v="273.540009"/>
    <n v="274.76998900000001"/>
    <n v="274.76998900000001"/>
    <n v="1878300"/>
    <n v="2.3239999999999998"/>
    <n v="1.8942448941829E-3"/>
    <n v="-1.8319422727903E-2"/>
    <n v="-2.4718234342774601E-3"/>
    <n v="6.0574560515201901E-2"/>
    <n v="0.11913502285864599"/>
    <n v="1.7306565622661599E-2"/>
    <n v="1.7616838973999301E-2"/>
    <n v="1.41560280961375E-2"/>
    <n v="2.1164744042149401E-2"/>
    <n v="291.709991"/>
    <n v="204.949997"/>
    <n v="-0.17219235348995099"/>
    <n v="1.3526439988342199E-3"/>
    <n v="1.69060326419861"/>
    <n v="0.59094674703481598"/>
    <n v="0.75832098319322505"/>
    <s v="InvestBurg"/>
    <x v="4"/>
    <s v="Information Technology"/>
    <s v="Application Software"/>
    <s v="San Jose, California"/>
    <d v="1997-05-05T00:00:00"/>
    <n v="796343"/>
    <n v="1982"/>
    <s v="San Jose"/>
    <s v="California"/>
    <s v="United States"/>
  </r>
  <r>
    <d v="2019-06-11T00:00:00"/>
    <x v="4"/>
    <s v="sell"/>
    <n v="300"/>
    <n v="2"/>
    <n v="283.91000400000001"/>
    <n v="284.89001500000001"/>
    <n v="272.02999899999998"/>
    <n v="275.98998999999998"/>
    <n v="275.98998999999998"/>
    <n v="2969300"/>
    <n v="2.14"/>
    <n v="-1.5638541023019099E-2"/>
    <n v="2.6731899281648E-2"/>
    <n v="7.2485776620592301E-4"/>
    <n v="4.6273241068835097E-2"/>
    <n v="9.4075326359484401E-2"/>
    <n v="1.22000627423268E-2"/>
    <n v="2.0686496884576799E-2"/>
    <n v="1.5965097714646999E-2"/>
    <n v="2.1456775260108099E-2"/>
    <n v="291.709991"/>
    <n v="204.949997"/>
    <n v="-0.17219235348995099"/>
    <n v="-3.4994119269314301E-4"/>
    <n v="1.6998997369517901"/>
    <n v="0.43957742124542598"/>
    <n v="0.438032408432948"/>
    <s v="InvestBurg"/>
    <x v="4"/>
    <s v="Information Technology"/>
    <s v="Application Software"/>
    <s v="San Jose, California"/>
    <d v="1997-05-05T00:00:00"/>
    <n v="796343"/>
    <n v="1982"/>
    <s v="San Jose"/>
    <s v="California"/>
    <s v="United States"/>
  </r>
  <r>
    <d v="2019-04-05T00:00:00"/>
    <x v="4"/>
    <s v="buy"/>
    <n v="400"/>
    <n v="3"/>
    <n v="269.44000199999999"/>
    <n v="269.94000199999999"/>
    <n v="266.58999599999999"/>
    <n v="267.45001200000002"/>
    <n v="267.45001200000002"/>
    <n v="1970500"/>
    <n v="2.5009999999999999"/>
    <n v="-1.6438266405963901E-3"/>
    <n v="3.5959959205996098E-3"/>
    <n v="4.21939761998791E-2"/>
    <n v="0.167557314963444"/>
    <n v="0.179342340202298"/>
    <n v="1.25847060739853E-2"/>
    <n v="1.43164817723121E-2"/>
    <n v="1.2493992913611701E-2"/>
    <n v="2.1071389142786501E-2"/>
    <n v="277.60998499999999"/>
    <n v="204.949997"/>
    <n v="-0.17219235348995099"/>
    <n v="4.62571739556182E-3"/>
    <n v="1.65170949944735"/>
    <n v="0.99299400062101195"/>
    <n v="1.2085368724485099"/>
    <s v="FinanCorp"/>
    <x v="4"/>
    <s v="Information Technology"/>
    <s v="Application Software"/>
    <s v="San Jose, California"/>
    <d v="1997-05-05T00:00:00"/>
    <n v="796343"/>
    <n v="1982"/>
    <s v="San Jose"/>
    <s v="California"/>
    <s v="United States"/>
  </r>
  <r>
    <d v="2019-04-18T00:00:00"/>
    <x v="4"/>
    <s v="buy"/>
    <n v="400"/>
    <n v="3"/>
    <n v="270.08999599999999"/>
    <n v="270.82000699999998"/>
    <n v="266.64001500000001"/>
    <n v="270.57000699999998"/>
    <n v="270.57000699999998"/>
    <n v="2028900"/>
    <n v="2.56"/>
    <n v="4.1479818023657401E-3"/>
    <n v="-4.9034588544536097E-3"/>
    <n v="3.8235108497092697E-2"/>
    <n v="0.101724667969512"/>
    <n v="0.157680327473913"/>
    <n v="4.3651756087396999E-3"/>
    <n v="9.53895923246122E-3"/>
    <n v="1.1491452513910001E-2"/>
    <n v="2.0901604598272699E-2"/>
    <n v="277.60998499999999"/>
    <n v="204.949997"/>
    <n v="-0.17219235348995099"/>
    <n v="1.5778467813143101E-3"/>
    <n v="1.6630959274352499"/>
    <n v="0.83445568569843198"/>
    <n v="0.93701233914458704"/>
    <s v="FinanCorp"/>
    <x v="4"/>
    <s v="Information Technology"/>
    <s v="Application Software"/>
    <s v="San Jose, California"/>
    <d v="1997-05-05T00:00:00"/>
    <n v="796343"/>
    <n v="1982"/>
    <s v="San Jose"/>
    <s v="California"/>
    <s v="United States"/>
  </r>
  <r>
    <d v="2019-05-07T00:00:00"/>
    <x v="4"/>
    <s v="buy"/>
    <n v="200"/>
    <n v="3"/>
    <n v="278.82000699999998"/>
    <n v="280.64999399999999"/>
    <n v="273.67001299999998"/>
    <n v="277.07000699999998"/>
    <n v="277.07000699999998"/>
    <n v="2568000"/>
    <n v="2.448"/>
    <n v="-2.3506144860093701E-2"/>
    <n v="-4.3021158966029198E-2"/>
    <n v="3.3693702621702501E-2"/>
    <n v="8.3712766084151097E-2"/>
    <n v="0.19269025593583"/>
    <n v="1.78051693720238E-2"/>
    <n v="1.21507044489087E-2"/>
    <n v="1.1742029684768699E-2"/>
    <n v="2.0909708286802001E-2"/>
    <n v="291.709991"/>
    <n v="204.949997"/>
    <n v="-0.17219235348995099"/>
    <n v="-1.6649488130547601E-2"/>
    <n v="1.67594145890624"/>
    <n v="1.0529469393656301"/>
    <n v="1.2760313613013301"/>
    <s v="FinanCorp"/>
    <x v="4"/>
    <s v="Information Technology"/>
    <s v="Application Software"/>
    <s v="San Jose, California"/>
    <d v="1997-05-05T00:00:00"/>
    <n v="796343"/>
    <n v="1982"/>
    <s v="San Jose"/>
    <s v="California"/>
    <s v="United States"/>
  </r>
  <r>
    <d v="2019-05-31T00:00:00"/>
    <x v="4"/>
    <s v="sell"/>
    <n v="400"/>
    <n v="3"/>
    <n v="271.27999899999998"/>
    <n v="272.91000400000001"/>
    <n v="268.75"/>
    <n v="270.89999399999999"/>
    <n v="270.89999399999999"/>
    <n v="2526600"/>
    <n v="2.1419999999999999"/>
    <n v="-1.32379996444189E-2"/>
    <n v="-1.2290372212684701E-2"/>
    <n v="-6.5541639131130994E-2"/>
    <n v="2.57627078484906E-2"/>
    <n v="9.07432912364909E-2"/>
    <n v="1.26076622104644E-2"/>
    <n v="1.7391043525039802E-2"/>
    <n v="1.44569080836606E-2"/>
    <n v="2.1177277601215402E-2"/>
    <n v="291.709991"/>
    <n v="204.949997"/>
    <n v="-0.17219235348995099"/>
    <n v="-1.3283204951564801E-2"/>
    <n v="1.6851820677392899"/>
    <n v="0.42416619284448198"/>
    <n v="0.57171796384611695"/>
    <s v="FinanCorp"/>
    <x v="4"/>
    <s v="Information Technology"/>
    <s v="Application Software"/>
    <s v="San Jose, California"/>
    <d v="1997-05-05T00:00:00"/>
    <n v="796343"/>
    <n v="1982"/>
    <s v="San Jose"/>
    <s v="California"/>
    <s v="United States"/>
  </r>
  <r>
    <d v="2019-06-03T00:00:00"/>
    <x v="4"/>
    <s v="sell"/>
    <n v="300"/>
    <n v="3"/>
    <n v="270.51001000000002"/>
    <n v="272.80999800000001"/>
    <n v="257.52999899999998"/>
    <n v="259.02999899999998"/>
    <n v="259.02999899999998"/>
    <n v="3903400"/>
    <n v="2.081"/>
    <n v="-4.4805845695633499E-2"/>
    <n v="-5.8990462802501101E-2"/>
    <n v="-8.9739022543831606E-2"/>
    <n v="3.3643180090479302E-3"/>
    <n v="3.8367122576191001E-2"/>
    <n v="2.22149945978448E-2"/>
    <n v="1.92273133156547E-2"/>
    <n v="1.5279102915011699E-2"/>
    <n v="2.1362442124466301E-2"/>
    <n v="291.709991"/>
    <n v="204.949997"/>
    <n v="-0.17219235348995099"/>
    <n v="-2.7690708645509302E-3"/>
    <n v="1.69584055248134"/>
    <n v="0.107010104813794"/>
    <n v="0.47493063540191299"/>
    <s v="FinanCorp"/>
    <x v="4"/>
    <s v="Information Technology"/>
    <s v="Application Software"/>
    <s v="San Jose, California"/>
    <d v="1997-05-05T00:00:00"/>
    <n v="796343"/>
    <n v="1982"/>
    <s v="San Jose"/>
    <s v="California"/>
    <s v="United States"/>
  </r>
  <r>
    <d v="2019-06-05T00:00:00"/>
    <x v="4"/>
    <s v="sell"/>
    <n v="800"/>
    <n v="3"/>
    <n v="272.77999899999998"/>
    <n v="273.209991"/>
    <n v="268.39001500000001"/>
    <n v="272.85998499999999"/>
    <n v="272.85998499999999"/>
    <n v="2650400"/>
    <n v="2.1230000000000002"/>
    <n v="1.5326090499624301E-2"/>
    <n v="-1.9039988525868599E-3"/>
    <n v="-4.5563366319272901E-2"/>
    <n v="6.22200865159016E-2"/>
    <n v="7.4226343895052102E-2"/>
    <n v="3.0741083370489902E-2"/>
    <n v="2.0702677159272698E-2"/>
    <n v="1.6049288667131099E-2"/>
    <n v="2.1495785607059101E-2"/>
    <n v="291.709991"/>
    <n v="204.949997"/>
    <n v="-0.17219235348995099"/>
    <n v="8.1287266899663802E-3"/>
    <n v="1.7015415175180899"/>
    <n v="0.32170160298311301"/>
    <n v="0.35254761659414202"/>
    <s v="FinanCorp"/>
    <x v="4"/>
    <s v="Information Technology"/>
    <s v="Application Software"/>
    <s v="San Jose, California"/>
    <d v="1997-05-05T00:00:00"/>
    <n v="796343"/>
    <n v="1982"/>
    <s v="San Jose"/>
    <s v="California"/>
    <s v="United States"/>
  </r>
  <r>
    <d v="2019-06-07T00:00:00"/>
    <x v="4"/>
    <s v="buy"/>
    <n v="300"/>
    <n v="3"/>
    <n v="275.86999500000002"/>
    <n v="282.36999500000002"/>
    <n v="275.51001000000002"/>
    <n v="278.16000400000001"/>
    <n v="278.16000400000001"/>
    <n v="2758900"/>
    <n v="2.0840000000000001"/>
    <n v="1.21529853997477E-2"/>
    <n v="2.6446775137163901E-2"/>
    <n v="3.9262949720621099E-3"/>
    <n v="8.79530652903497E-2"/>
    <n v="9.1059116645913707E-2"/>
    <n v="3.0193228370375701E-2"/>
    <n v="2.0347136514245301E-2"/>
    <n v="1.6107017216078601E-2"/>
    <n v="2.1510246813361601E-2"/>
    <n v="291.709991"/>
    <n v="204.949997"/>
    <n v="-0.17219235348995099"/>
    <n v="1.0442979367750601E-2"/>
    <n v="1.7017117927226699"/>
    <n v="0.42525339674837798"/>
    <n v="0.30233513568359"/>
    <s v="FinanCorp"/>
    <x v="4"/>
    <s v="Information Technology"/>
    <s v="Application Software"/>
    <s v="San Jose, California"/>
    <d v="1997-05-05T00:00:00"/>
    <n v="796343"/>
    <n v="1982"/>
    <s v="San Jose"/>
    <s v="California"/>
    <s v="United States"/>
  </r>
  <r>
    <d v="2019-04-02T00:00:00"/>
    <x v="4"/>
    <s v="buy"/>
    <n v="700"/>
    <n v="4"/>
    <n v="272.89001500000001"/>
    <n v="273"/>
    <n v="267.63000499999998"/>
    <n v="271.35000600000001"/>
    <n v="271.35000600000001"/>
    <n v="1877800"/>
    <n v="2.4809999999999999"/>
    <n v="-3.0173962080256899E-3"/>
    <n v="2.1455771390818199E-2"/>
    <n v="2.7422503526913101E-2"/>
    <n v="0.181813117812445"/>
    <n v="0.24550336937214201"/>
    <n v="1.28322664288264E-2"/>
    <n v="1.4951602106479899E-2"/>
    <n v="1.4674340184521999E-2"/>
    <n v="2.1236520715745E-2"/>
    <n v="277.60998499999999"/>
    <n v="204.949997"/>
    <n v="-0.17219235348995099"/>
    <n v="1.7455614805152698E-5"/>
    <n v="1.6583064786358099"/>
    <n v="1.43117219988443"/>
    <n v="1.20571017611936"/>
    <s v="CapitalOwl"/>
    <x v="4"/>
    <s v="Information Technology"/>
    <s v="Application Software"/>
    <s v="San Jose, California"/>
    <d v="1997-05-05T00:00:00"/>
    <n v="796343"/>
    <n v="1982"/>
    <s v="San Jose"/>
    <s v="California"/>
    <s v="United States"/>
  </r>
  <r>
    <d v="2019-04-23T00:00:00"/>
    <x v="4"/>
    <s v="sell"/>
    <n v="100"/>
    <n v="4"/>
    <n v="272.540009"/>
    <n v="278.89001500000001"/>
    <n v="271.58999599999999"/>
    <n v="278.48998999999998"/>
    <n v="278.48998999999998"/>
    <n v="2693600"/>
    <n v="2.57"/>
    <n v="2.2808321999301499E-2"/>
    <n v="2.2771549594591298E-2"/>
    <n v="5.2751453673386101E-2"/>
    <n v="0.13282880941066599"/>
    <n v="0.21221559358705699"/>
    <n v="1.1535624927249201E-2"/>
    <n v="1.0031860282809901E-2"/>
    <n v="1.15328556786855E-2"/>
    <n v="2.0914560753286002E-2"/>
    <n v="278.89001500000001"/>
    <n v="204.949997"/>
    <n v="-0.17219235348995099"/>
    <n v="8.8023511954049196E-3"/>
    <n v="1.6660755209376099"/>
    <n v="1.17534400864718"/>
    <n v="0.95282241286330704"/>
    <s v="CapitalOwl"/>
    <x v="4"/>
    <s v="Information Technology"/>
    <s v="Application Software"/>
    <s v="San Jose, California"/>
    <d v="1997-05-05T00:00:00"/>
    <n v="796343"/>
    <n v="1982"/>
    <s v="San Jose"/>
    <s v="California"/>
    <s v="United States"/>
  </r>
  <r>
    <d v="2019-05-08T00:00:00"/>
    <x v="4"/>
    <s v="buy"/>
    <n v="1100"/>
    <n v="4"/>
    <n v="275.82998700000002"/>
    <n v="278.36999500000002"/>
    <n v="274.16000400000001"/>
    <n v="276.76998900000001"/>
    <n v="276.76998900000001"/>
    <n v="2610800"/>
    <n v="2.4820000000000002"/>
    <n v="-1.08341048502455E-3"/>
    <n v="-2.3496107168120801E-2"/>
    <n v="3.4254118777274203E-2"/>
    <n v="8.44755017644164E-2"/>
    <n v="0.18081235543531099"/>
    <n v="1.6615594327488801E-2"/>
    <n v="1.21443162028555E-2"/>
    <n v="1.17390961560449E-2"/>
    <n v="2.0900394465528001E-2"/>
    <n v="291.709991"/>
    <n v="204.949997"/>
    <n v="-0.17219235348995099"/>
    <n v="-1.60671540560346E-3"/>
    <n v="1.6751493754518101"/>
    <n v="0.97526899688739599"/>
    <n v="1.1939138839837899"/>
    <s v="CapitalOwl"/>
    <x v="4"/>
    <s v="Information Technology"/>
    <s v="Application Software"/>
    <s v="San Jose, California"/>
    <d v="1997-05-05T00:00:00"/>
    <n v="796343"/>
    <n v="1982"/>
    <s v="San Jose"/>
    <s v="California"/>
    <s v="United States"/>
  </r>
  <r>
    <d v="2019-06-13T00:00:00"/>
    <x v="4"/>
    <s v="sell"/>
    <n v="800"/>
    <n v="4"/>
    <n v="278.58999599999999"/>
    <n v="278.959991"/>
    <n v="275.92001299999998"/>
    <n v="276.29998799999998"/>
    <n v="276.29998799999998"/>
    <n v="1696400"/>
    <n v="2.0910000000000002"/>
    <n v="-1.95251902656672E-3"/>
    <n v="5.4436718182457296E-3"/>
    <n v="3.16201931457126E-2"/>
    <n v="3.1657586446818202E-2"/>
    <n v="8.9719583483371002E-2"/>
    <n v="1.0730150352939401E-2"/>
    <n v="1.8646547584800902E-2"/>
    <n v="1.5897101955822699E-2"/>
    <n v="2.1454535025582401E-2"/>
    <n v="291.709991"/>
    <n v="204.949997"/>
    <n v="-0.17219235348995099"/>
    <n v="4.0890106107655602E-3"/>
    <n v="1.6976820382104201"/>
    <n v="0.41685247531191699"/>
    <n v="0.474039165307854"/>
    <s v="CapitalOwl"/>
    <x v="4"/>
    <s v="Information Technology"/>
    <s v="Application Software"/>
    <s v="San Jose, California"/>
    <d v="1997-05-05T00:00:00"/>
    <n v="796343"/>
    <n v="1982"/>
    <s v="San Jose"/>
    <s v="California"/>
    <s v="United States"/>
  </r>
  <r>
    <d v="2019-06-25T00:00:00"/>
    <x v="4"/>
    <s v="buy"/>
    <n v="500"/>
    <n v="4"/>
    <n v="299.209991"/>
    <n v="300.64999399999999"/>
    <n v="287"/>
    <n v="287.970000999999"/>
    <n v="287.970000999999"/>
    <n v="4638500"/>
    <n v="1.994"/>
    <n v="-4.0492719216815402E-2"/>
    <n v="3.9633348331332703E-2"/>
    <n v="4.8816212360799499E-2"/>
    <n v="8.0902560285879693E-2"/>
    <n v="0.16720561003078599"/>
    <n v="3.6562815095173999E-2"/>
    <n v="2.2274857466415301E-2"/>
    <n v="1.7389572135594101E-2"/>
    <n v="2.1804563867856699E-2"/>
    <n v="304"/>
    <n v="204.949997"/>
    <n v="-0.17219235348995099"/>
    <n v="-9.5417756928269908E-3"/>
    <n v="1.72141364408644"/>
    <n v="0.90647031195835104"/>
    <n v="0.90769402034011404"/>
    <s v="CapitalOwl"/>
    <x v="4"/>
    <s v="Information Technology"/>
    <s v="Application Software"/>
    <s v="San Jose, California"/>
    <d v="1997-05-05T00:00:00"/>
    <n v="796343"/>
    <n v="1982"/>
    <s v="San Jose"/>
    <s v="California"/>
    <s v="United States"/>
  </r>
  <r>
    <d v="2019-06-27T00:00:00"/>
    <x v="4"/>
    <s v="buy"/>
    <n v="200"/>
    <n v="4"/>
    <n v="290.040009"/>
    <n v="294.67001299999998"/>
    <n v="290.040009"/>
    <n v="293.23001099999999"/>
    <n v="293.23001099999999"/>
    <n v="2596800"/>
    <n v="2.0049999999999999"/>
    <n v="1.5499957729374601E-2"/>
    <n v="-2.9833818288497401E-2"/>
    <n v="5.2437331371816699E-2"/>
    <n v="0.10679011182892401"/>
    <n v="0.19098707075659499"/>
    <n v="2.1197720373300599E-2"/>
    <n v="2.23478094468611E-2"/>
    <n v="1.7388556627613499E-2"/>
    <n v="2.17892343643264E-2"/>
    <n v="304"/>
    <n v="204.949997"/>
    <n v="-0.17219235348995099"/>
    <n v="3.81588593721357E-3"/>
    <n v="1.72618177342896"/>
    <n v="1.05490711314033"/>
    <n v="0.99042438179883396"/>
    <s v="CapitalOwl"/>
    <x v="4"/>
    <s v="Information Technology"/>
    <s v="Application Software"/>
    <s v="San Jose, California"/>
    <d v="1997-05-05T00:00:00"/>
    <n v="796343"/>
    <n v="1982"/>
    <s v="San Jose"/>
    <s v="California"/>
    <s v="United States"/>
  </r>
  <r>
    <d v="2019-04-01T00:00:00"/>
    <x v="4"/>
    <s v="sell"/>
    <n v="100"/>
    <n v="5"/>
    <n v="269.85000600000001"/>
    <n v="272.39001500000001"/>
    <n v="268.19000199999999"/>
    <n v="272.17001299999998"/>
    <n v="272.17001299999998"/>
    <n v="2970100"/>
    <n v="2.4969999999999999"/>
    <n v="2.1090236904244899E-2"/>
    <n v="3.7052453294369299E-2"/>
    <n v="3.6175836797424601E-2"/>
    <n v="0.19867233517423"/>
    <n v="0.23077820008891101"/>
    <n v="1.25029512686376E-2"/>
    <n v="1.49492002975972E-2"/>
    <n v="1.47186073893579E-2"/>
    <n v="2.1267783039728601E-2"/>
    <n v="277.60998499999999"/>
    <n v="204.949997"/>
    <n v="-0.17219235348995099"/>
    <n v="1.1502195497633099E-2"/>
    <n v="1.63988925397041"/>
    <n v="1.3370015651959399"/>
    <n v="1.1653412788288799"/>
    <s v="Alpha Capital"/>
    <x v="4"/>
    <s v="Information Technology"/>
    <s v="Application Software"/>
    <s v="San Jose, California"/>
    <d v="1997-05-05T00:00:00"/>
    <n v="796343"/>
    <n v="1982"/>
    <s v="San Jose"/>
    <s v="California"/>
    <s v="United States"/>
  </r>
  <r>
    <d v="2019-04-10T00:00:00"/>
    <x v="4"/>
    <s v="sell"/>
    <n v="300"/>
    <n v="5"/>
    <n v="269.470000999999"/>
    <n v="272.16000400000001"/>
    <n v="269.01001000000002"/>
    <n v="271.57998700000002"/>
    <n v="271.57998700000002"/>
    <n v="1469700"/>
    <n v="2.4769999999999999"/>
    <n v="9.58254038906752E-3"/>
    <n v="2.9456802862596601E-4"/>
    <n v="3.9889603017957097E-2"/>
    <n v="0.142843107778586"/>
    <n v="0.19024738331225399"/>
    <n v="8.6582275103900298E-3"/>
    <n v="1.3500237843696999E-2"/>
    <n v="1.22992927355691E-2"/>
    <n v="2.09780006098392E-2"/>
    <n v="277.60998499999999"/>
    <n v="204.949997"/>
    <n v="-0.17219235348995099"/>
    <n v="3.47183783585567E-3"/>
    <n v="1.66620069327499"/>
    <n v="1.05767653596698"/>
    <n v="1.0660489690146"/>
    <s v="Alpha Capital"/>
    <x v="4"/>
    <s v="Information Technology"/>
    <s v="Application Software"/>
    <s v="San Jose, California"/>
    <d v="1997-05-05T00:00:00"/>
    <n v="796343"/>
    <n v="1982"/>
    <s v="San Jose"/>
    <s v="California"/>
    <s v="United States"/>
  </r>
  <r>
    <d v="2019-05-22T00:00:00"/>
    <x v="4"/>
    <s v="sell"/>
    <n v="500"/>
    <n v="5"/>
    <n v="277.42001299999998"/>
    <n v="282.73998999999998"/>
    <n v="277.26001000000002"/>
    <n v="281.82000699999998"/>
    <n v="281.82000699999998"/>
    <n v="1570500"/>
    <n v="2.3929999999999998"/>
    <n v="1.33956883761396E-2"/>
    <n v="1.7901093349762101E-2"/>
    <n v="3.4694799932791197E-2"/>
    <n v="8.9239635881065205E-2"/>
    <n v="0.168577815413194"/>
    <n v="1.7361197780844499E-2"/>
    <n v="1.74009961228637E-2"/>
    <n v="1.3697111799287001E-2"/>
    <n v="2.1132437476828001E-2"/>
    <n v="291.709991"/>
    <n v="204.949997"/>
    <n v="-0.17219235348995099"/>
    <n v="-2.8283920525026501E-3"/>
    <n v="1.6877382465014099"/>
    <n v="0.89402146897448698"/>
    <n v="0.86603840214927097"/>
    <s v="Alpha Capital"/>
    <x v="4"/>
    <s v="Information Technology"/>
    <s v="Application Software"/>
    <s v="San Jose, California"/>
    <d v="1997-05-05T00:00:00"/>
    <n v="796343"/>
    <n v="1982"/>
    <s v="San Jose"/>
    <s v="California"/>
    <s v="United States"/>
  </r>
  <r>
    <d v="2019-06-04T00:00:00"/>
    <x v="4"/>
    <s v="sell"/>
    <n v="300"/>
    <n v="5"/>
    <n v="263.26998900000001"/>
    <n v="268.92999300000002"/>
    <n v="257.459991"/>
    <n v="268.709991"/>
    <n v="268.709991"/>
    <n v="3750800"/>
    <n v="2.1190000000000002"/>
    <n v="3.6688816414834402E-2"/>
    <n v="-3.4887292493798301E-2"/>
    <n v="-3.9870417622321797E-2"/>
    <n v="4.30790861698086E-2"/>
    <n v="6.6945468786326595E-2"/>
    <n v="3.0059295595384498E-2"/>
    <n v="2.0964410165769401E-2"/>
    <n v="1.59543685934317E-2"/>
    <n v="2.14803888825334E-2"/>
    <n v="291.709991"/>
    <n v="204.949997"/>
    <n v="-0.17219235348995099"/>
    <n v="2.1205927310919401E-2"/>
    <n v="1.7011268180358301"/>
    <n v="0.27828250069018401"/>
    <n v="0.402613022096525"/>
    <s v="Alpha Capital"/>
    <x v="4"/>
    <s v="Information Technology"/>
    <s v="Application Software"/>
    <s v="San Jose, California"/>
    <d v="1997-05-05T00:00:00"/>
    <n v="796343"/>
    <n v="1982"/>
    <s v="San Jose"/>
    <s v="California"/>
    <s v="United States"/>
  </r>
  <r>
    <d v="2019-06-07T00:00:00"/>
    <x v="4"/>
    <s v="sell"/>
    <n v="200"/>
    <n v="5"/>
    <n v="275.86999500000002"/>
    <n v="282.36999500000002"/>
    <n v="275.51001000000002"/>
    <n v="278.16000400000001"/>
    <n v="278.16000400000001"/>
    <n v="2758900"/>
    <n v="2.0840000000000001"/>
    <n v="1.21529853997477E-2"/>
    <n v="2.6446775137163901E-2"/>
    <n v="3.9262949720621099E-3"/>
    <n v="8.79530652903497E-2"/>
    <n v="9.1059116645913707E-2"/>
    <n v="3.0193228370375701E-2"/>
    <n v="2.0347136514245301E-2"/>
    <n v="1.6107017216078601E-2"/>
    <n v="2.1510246813361601E-2"/>
    <n v="291.709991"/>
    <n v="204.949997"/>
    <n v="-0.17219235348995099"/>
    <n v="1.0442979367750601E-2"/>
    <n v="1.7017117927226699"/>
    <n v="0.42525339674837798"/>
    <n v="0.30233513568359"/>
    <s v="Alpha Capital"/>
    <x v="4"/>
    <s v="Information Technology"/>
    <s v="Application Software"/>
    <s v="San Jose, California"/>
    <d v="1997-05-05T00:00:00"/>
    <n v="796343"/>
    <n v="1982"/>
    <s v="San Jose"/>
    <s v="California"/>
    <s v="United States"/>
  </r>
  <r>
    <d v="2019-04-10T00:00:00"/>
    <x v="4"/>
    <s v="buy"/>
    <n v="100"/>
    <n v="6"/>
    <n v="269.470000999999"/>
    <n v="272.16000400000001"/>
    <n v="269.01001000000002"/>
    <n v="271.57998700000002"/>
    <n v="271.57998700000002"/>
    <n v="1469700"/>
    <n v="2.4769999999999999"/>
    <n v="9.58254038906752E-3"/>
    <n v="2.9456802862596601E-4"/>
    <n v="3.9889603017957097E-2"/>
    <n v="0.142843107778586"/>
    <n v="0.19024738331225399"/>
    <n v="8.6582275103900298E-3"/>
    <n v="1.3500237843696999E-2"/>
    <n v="1.22992927355691E-2"/>
    <n v="2.09780006098392E-2"/>
    <n v="277.60998499999999"/>
    <n v="204.949997"/>
    <n v="-0.17219235348995099"/>
    <n v="3.47183783585567E-3"/>
    <n v="1.66620069327499"/>
    <n v="1.05767653596698"/>
    <n v="1.0660489690146"/>
    <s v="DecaFund"/>
    <x v="4"/>
    <s v="Information Technology"/>
    <s v="Application Software"/>
    <s v="San Jose, California"/>
    <d v="1997-05-05T00:00:00"/>
    <n v="796343"/>
    <n v="1982"/>
    <s v="San Jose"/>
    <s v="California"/>
    <s v="United States"/>
  </r>
  <r>
    <d v="2019-04-18T00:00:00"/>
    <x v="4"/>
    <s v="buy"/>
    <n v="300"/>
    <n v="6"/>
    <n v="270.08999599999999"/>
    <n v="270.82000699999998"/>
    <n v="266.64001500000001"/>
    <n v="270.57000699999998"/>
    <n v="270.57000699999998"/>
    <n v="2028900"/>
    <n v="2.56"/>
    <n v="4.1479818023657401E-3"/>
    <n v="-4.9034588544536097E-3"/>
    <n v="3.8235108497092697E-2"/>
    <n v="0.101724667969512"/>
    <n v="0.157680327473913"/>
    <n v="4.3651756087396999E-3"/>
    <n v="9.53895923246122E-3"/>
    <n v="1.1491452513910001E-2"/>
    <n v="2.0901604598272699E-2"/>
    <n v="277.60998499999999"/>
    <n v="204.949997"/>
    <n v="-0.17219235348995099"/>
    <n v="1.5778467813143101E-3"/>
    <n v="1.6630959274352499"/>
    <n v="0.83445568569843198"/>
    <n v="0.93701233914458704"/>
    <s v="DecaFund"/>
    <x v="4"/>
    <s v="Information Technology"/>
    <s v="Application Software"/>
    <s v="San Jose, California"/>
    <d v="1997-05-05T00:00:00"/>
    <n v="796343"/>
    <n v="1982"/>
    <s v="San Jose"/>
    <s v="California"/>
    <s v="United States"/>
  </r>
  <r>
    <d v="2019-05-03T00:00:00"/>
    <x v="4"/>
    <s v="sell"/>
    <n v="100"/>
    <n v="6"/>
    <n v="282.55999800000001"/>
    <n v="286.35000600000001"/>
    <n v="282.39001500000001"/>
    <n v="285.57998700000002"/>
    <n v="285.57998700000002"/>
    <n v="1979500"/>
    <n v="2.5310000000000001"/>
    <n v="2.1019039196575301E-2"/>
    <n v="1.27569694945E-2"/>
    <n v="5.1112631859675503E-2"/>
    <n v="0.14359651832206899"/>
    <n v="0.25590703948031002"/>
    <n v="1.8310439012429899E-2"/>
    <n v="1.11584280119062E-2"/>
    <n v="1.1773252848246899E-2"/>
    <n v="2.08998744709104E-2"/>
    <n v="291.709991"/>
    <n v="204.949997"/>
    <n v="-0.17219235348995099"/>
    <n v="9.5921274614703799E-3"/>
    <n v="1.6701867806758399"/>
    <n v="1.4459411727749301"/>
    <n v="1.40132802700435"/>
    <s v="DecaFund"/>
    <x v="4"/>
    <s v="Information Technology"/>
    <s v="Application Software"/>
    <s v="San Jose, California"/>
    <d v="1997-05-05T00:00:00"/>
    <n v="796343"/>
    <n v="1982"/>
    <s v="San Jose"/>
    <s v="California"/>
    <s v="United States"/>
  </r>
  <r>
    <d v="2019-05-20T00:00:00"/>
    <x v="4"/>
    <s v="buy"/>
    <n v="400"/>
    <n v="6"/>
    <n v="276.10000600000001"/>
    <n v="277.89001500000001"/>
    <n v="273.39999399999999"/>
    <n v="275.45001200000002"/>
    <n v="275.45001200000002"/>
    <n v="2392000"/>
    <n v="2.4159999999999999"/>
    <n v="-1.5847599293625499E-2"/>
    <n v="2.8539172131196E-2"/>
    <n v="2.2023278569130899E-2"/>
    <n v="6.6183295729163705E-2"/>
    <n v="0.15097911278154999"/>
    <n v="1.87246778661103E-2"/>
    <n v="1.7149226615238499E-2"/>
    <n v="1.3573392302529699E-2"/>
    <n v="2.11117383077425E-2"/>
    <n v="291.709991"/>
    <n v="204.949997"/>
    <n v="-0.17219235348995099"/>
    <n v="-6.7722580366252503E-3"/>
    <n v="1.6868062338899901"/>
    <n v="0.78421105928552703"/>
    <n v="0.796180111256235"/>
    <s v="DecaFund"/>
    <x v="4"/>
    <s v="Information Technology"/>
    <s v="Application Software"/>
    <s v="San Jose, California"/>
    <d v="1997-05-05T00:00:00"/>
    <n v="796343"/>
    <n v="1982"/>
    <s v="San Jose"/>
    <s v="California"/>
    <s v="United States"/>
  </r>
  <r>
    <d v="2019-06-10T00:00:00"/>
    <x v="4"/>
    <s v="buy"/>
    <n v="800"/>
    <n v="6"/>
    <n v="280.98001099999999"/>
    <n v="284.98001099999999"/>
    <n v="280.20001200000002"/>
    <n v="280.33999599999999"/>
    <n v="280.33999599999999"/>
    <n v="2487700"/>
    <n v="2.1429999999999998"/>
    <n v="7.80663588670446E-3"/>
    <n v="7.9059256719501703E-2"/>
    <n v="1.28163413437909E-2"/>
    <n v="7.1636033581864003E-2"/>
    <n v="0.124552172934799"/>
    <n v="1.2142045559670101E-2"/>
    <n v="2.0409065975787299E-2"/>
    <n v="1.5865034644948699E-2"/>
    <n v="2.14520557722538E-2"/>
    <n v="291.709991"/>
    <n v="204.949997"/>
    <n v="-0.17219235348995099"/>
    <n v="4.6492198743191201E-3"/>
    <n v="1.70075203009535"/>
    <n v="0.624201548005344"/>
    <n v="0.4057734243219"/>
    <s v="DecaFund"/>
    <x v="4"/>
    <s v="Information Technology"/>
    <s v="Application Software"/>
    <s v="San Jose, California"/>
    <d v="1997-05-05T00:00:00"/>
    <n v="796343"/>
    <n v="1982"/>
    <s v="San Jose"/>
    <s v="California"/>
    <s v="United States"/>
  </r>
  <r>
    <d v="2019-06-20T00:00:00"/>
    <x v="4"/>
    <s v="buy"/>
    <n v="100"/>
    <n v="6"/>
    <n v="293.25"/>
    <n v="302.66000400000001"/>
    <n v="293.25"/>
    <n v="302.10998499999999"/>
    <n v="302.10998499999999"/>
    <n v="5632500"/>
    <n v="2.0009999999999999"/>
    <n v="3.6746514329256498E-2"/>
    <n v="8.9303951317651703E-2"/>
    <n v="9.2384972332168497E-2"/>
    <n v="0.13416047731733599"/>
    <n v="0.182394311090847"/>
    <n v="2.4664013892988199E-2"/>
    <n v="2.11817578410382E-2"/>
    <n v="1.67468189163811E-2"/>
    <n v="2.16940541859112E-2"/>
    <n v="302.66000400000001"/>
    <n v="204.949997"/>
    <n v="-0.17219235348995099"/>
    <n v="9.4276054361659405E-3"/>
    <n v="1.7089765137555699"/>
    <n v="0.99292212846257899"/>
    <n v="0.53409372278707401"/>
    <s v="DecaFund"/>
    <x v="4"/>
    <s v="Information Technology"/>
    <s v="Application Software"/>
    <s v="San Jose, California"/>
    <d v="1997-05-05T00:00:00"/>
    <n v="796343"/>
    <n v="1982"/>
    <s v="San Jose"/>
    <s v="California"/>
    <s v="United States"/>
  </r>
  <r>
    <d v="2019-06-24T00:00:00"/>
    <x v="4"/>
    <s v="buy"/>
    <n v="1100"/>
    <n v="6"/>
    <n v="300"/>
    <n v="302.57998700000002"/>
    <n v="298.69000199999999"/>
    <n v="299.86999500000002"/>
    <n v="299.86999500000002"/>
    <n v="2868900"/>
    <n v="2.0209999999999999"/>
    <n v="1.8024304486583701E-3"/>
    <n v="8.4398469822768996E-2"/>
    <n v="6.2080436627446701E-2"/>
    <n v="0.13397456519822001"/>
    <n v="0.186579090321215"/>
    <n v="2.55709357506986E-2"/>
    <n v="2.1218167953667599E-2"/>
    <n v="1.6600714357363901E-2"/>
    <n v="2.1692743360488601E-2"/>
    <n v="304"/>
    <n v="204.949997"/>
    <n v="-0.17219235348995099"/>
    <n v="-1.73338836506086E-3"/>
    <n v="1.7096598975641"/>
    <n v="1.0226629583840201"/>
    <n v="0.816194613402486"/>
    <s v="DecaFund"/>
    <x v="4"/>
    <s v="Information Technology"/>
    <s v="Application Software"/>
    <s v="San Jose, California"/>
    <d v="1997-05-05T00:00:00"/>
    <n v="796343"/>
    <n v="1982"/>
    <s v="San Jose"/>
    <s v="California"/>
    <s v="United States"/>
  </r>
  <r>
    <d v="2019-04-11T00:00:00"/>
    <x v="4"/>
    <s v="buy"/>
    <n v="500"/>
    <n v="7"/>
    <n v="271.95001200000002"/>
    <n v="272.92001299999998"/>
    <n v="270.76998900000001"/>
    <n v="271.89999399999999"/>
    <n v="271.89999399999999"/>
    <n v="2085600"/>
    <n v="2.504"/>
    <n v="1.1776221688723099E-3"/>
    <n v="1.4857825085434101E-2"/>
    <n v="3.1342973696819598E-2"/>
    <n v="0.13413049288419701"/>
    <n v="0.195441406774503"/>
    <n v="4.4141122526792798E-3"/>
    <n v="1.3384218214266301E-2"/>
    <n v="1.2261121029393101E-2"/>
    <n v="2.0975845500568802E-2"/>
    <n v="277.60998499999999"/>
    <n v="204.949997"/>
    <n v="-0.17219235348995099"/>
    <n v="3.8122194279549302E-5"/>
    <n v="1.6674917912562699"/>
    <n v="1.0870077923257"/>
    <n v="1.0909866458408"/>
    <s v="GreenGrest Capital"/>
    <x v="4"/>
    <s v="Information Technology"/>
    <s v="Application Software"/>
    <s v="San Jose, California"/>
    <d v="1997-05-05T00:00:00"/>
    <n v="796343"/>
    <n v="1982"/>
    <s v="San Jose"/>
    <s v="California"/>
    <s v="United States"/>
  </r>
  <r>
    <d v="2019-05-06T00:00:00"/>
    <x v="4"/>
    <s v="buy"/>
    <n v="600"/>
    <n v="7"/>
    <n v="277.60000600000001"/>
    <n v="284.220000999999"/>
    <n v="275.80999800000001"/>
    <n v="283.66000400000001"/>
    <n v="283.66000400000001"/>
    <n v="1994500"/>
    <n v="2.5"/>
    <n v="-6.7458025129027198E-3"/>
    <n v="-8.7049019922275702E-3"/>
    <n v="4.3814212593860299E-2"/>
    <n v="0.107532915178381"/>
    <n v="0.22702012495583601"/>
    <n v="1.72295158319252E-2"/>
    <n v="1.13208886749299E-2"/>
    <n v="1.1304806576794601E-2"/>
    <n v="2.0862729900601999E-2"/>
    <n v="291.709991"/>
    <n v="204.949997"/>
    <n v="-0.17219235348995099"/>
    <n v="-4.4810132310555703E-3"/>
    <n v="1.67319028635286"/>
    <n v="1.26603384392366"/>
    <n v="1.3669688300051099"/>
    <s v="GreenGrest Capital"/>
    <x v="4"/>
    <s v="Information Technology"/>
    <s v="Application Software"/>
    <s v="San Jose, California"/>
    <d v="1997-05-05T00:00:00"/>
    <n v="796343"/>
    <n v="1982"/>
    <s v="San Jose"/>
    <s v="California"/>
    <s v="United States"/>
  </r>
  <r>
    <d v="2019-05-17T00:00:00"/>
    <x v="4"/>
    <s v="sell"/>
    <n v="600"/>
    <n v="7"/>
    <n v="281.67999300000002"/>
    <n v="284.41000400000001"/>
    <n v="279.07000699999998"/>
    <n v="279.85000600000001"/>
    <n v="279.85000600000001"/>
    <n v="2223500"/>
    <n v="2.3929999999999998"/>
    <n v="-1.3134665362032101E-2"/>
    <n v="4.9074837740993001E-3"/>
    <n v="3.0549513323500699E-2"/>
    <n v="7.5689714711991596E-2"/>
    <n v="0.16454941270069101"/>
    <n v="2.6776865876086801E-2"/>
    <n v="1.6843956824114801E-2"/>
    <n v="1.34346379670921E-2"/>
    <n v="2.1086912487383098E-2"/>
    <n v="291.709991"/>
    <n v="204.949997"/>
    <n v="-0.17219235348995099"/>
    <n v="-5.8544371529206298E-3"/>
    <n v="1.68541946852207"/>
    <n v="0.87011778568915499"/>
    <n v="0.73932608104217001"/>
    <s v="GreenGrest Capital"/>
    <x v="4"/>
    <s v="Information Technology"/>
    <s v="Application Software"/>
    <s v="San Jose, California"/>
    <d v="1997-05-05T00:00:00"/>
    <n v="796343"/>
    <n v="1982"/>
    <s v="San Jose"/>
    <s v="California"/>
    <s v="United States"/>
  </r>
  <r>
    <d v="2019-04-03T00:00:00"/>
    <x v="4"/>
    <s v="buy"/>
    <n v="600"/>
    <n v="8"/>
    <n v="273.709991"/>
    <n v="274.17999300000002"/>
    <n v="270.98001099999999"/>
    <n v="271.5"/>
    <n v="271.5"/>
    <n v="2432800"/>
    <n v="2.5169999999999999"/>
    <n v="5.5261675291257996E-4"/>
    <n v="3.4320782234379399E-2"/>
    <n v="5.0382576136016703E-2"/>
    <n v="0.18977464561285901"/>
    <n v="0.229007890705163"/>
    <n v="9.53762798594039E-3"/>
    <n v="1.3992462863454199E-2"/>
    <n v="1.46184277776673E-2"/>
    <n v="2.12121865431763E-2"/>
    <n v="277.60998499999999"/>
    <n v="204.949997"/>
    <n v="-0.17219235348995099"/>
    <n v="2.1460723821998401E-3"/>
    <n v="1.6601359287292199"/>
    <n v="1.31919718834643"/>
    <n v="1.32224485630526"/>
    <s v="KKZ Asset Management"/>
    <x v="4"/>
    <s v="Information Technology"/>
    <s v="Application Software"/>
    <s v="San Jose, California"/>
    <d v="1997-05-05T00:00:00"/>
    <n v="796343"/>
    <n v="1982"/>
    <s v="San Jose"/>
    <s v="California"/>
    <s v="United States"/>
  </r>
  <r>
    <d v="2019-05-17T00:00:00"/>
    <x v="4"/>
    <s v="sell"/>
    <n v="800"/>
    <n v="8"/>
    <n v="281.67999300000002"/>
    <n v="284.41000400000001"/>
    <n v="279.07000699999998"/>
    <n v="279.85000600000001"/>
    <n v="279.85000600000001"/>
    <n v="2223500"/>
    <n v="2.3929999999999998"/>
    <n v="-1.3134665362032101E-2"/>
    <n v="4.9074837740993001E-3"/>
    <n v="3.0549513323500699E-2"/>
    <n v="7.5689714711991596E-2"/>
    <n v="0.16454941270069101"/>
    <n v="2.6776865876086801E-2"/>
    <n v="1.6843956824114801E-2"/>
    <n v="1.34346379670921E-2"/>
    <n v="2.1086912487383098E-2"/>
    <n v="291.709991"/>
    <n v="204.949997"/>
    <n v="-0.17219235348995099"/>
    <n v="-5.8544371529206298E-3"/>
    <n v="1.68541946852207"/>
    <n v="0.87011778568915499"/>
    <n v="0.73932608104217001"/>
    <s v="KKZ Asset Management"/>
    <x v="4"/>
    <s v="Information Technology"/>
    <s v="Application Software"/>
    <s v="San Jose, California"/>
    <d v="1997-05-05T00:00:00"/>
    <n v="796343"/>
    <n v="1982"/>
    <s v="San Jose"/>
    <s v="California"/>
    <s v="United States"/>
  </r>
  <r>
    <d v="2019-06-17T00:00:00"/>
    <x v="4"/>
    <s v="buy"/>
    <n v="900"/>
    <n v="8"/>
    <n v="274.63000499999998"/>
    <n v="277.470000999999"/>
    <n v="274.63000499999998"/>
    <n v="275.60000600000001"/>
    <n v="275.60000600000001"/>
    <n v="2254200"/>
    <n v="2.0859999999999999"/>
    <n v="4.8010821399308498E-3"/>
    <n v="-1.7052577056337601E-2"/>
    <n v="-4.4169398455602901E-3"/>
    <n v="6.6921602685742904E-2"/>
    <n v="6.5603430938814003E-2"/>
    <n v="8.3151502975116493E-3"/>
    <n v="1.8071736740592599E-2"/>
    <n v="1.50542089012823E-2"/>
    <n v="2.1439613894691199E-2"/>
    <n v="291.709991"/>
    <n v="204.949997"/>
    <n v="-0.17219235348995099"/>
    <n v="9.3131563797728401E-4"/>
    <n v="1.7014806516285701"/>
    <n v="0.271418026267506"/>
    <n v="0.376044775143895"/>
    <s v="KKZ Asset Management"/>
    <x v="4"/>
    <s v="Information Technology"/>
    <s v="Application Software"/>
    <s v="San Jose, California"/>
    <d v="1997-05-05T00:00:00"/>
    <n v="796343"/>
    <n v="1982"/>
    <s v="San Jose"/>
    <s v="California"/>
    <s v="United States"/>
  </r>
  <r>
    <d v="2019-06-27T00:00:00"/>
    <x v="4"/>
    <s v="sell"/>
    <n v="200"/>
    <n v="8"/>
    <n v="290.040009"/>
    <n v="294.67001299999998"/>
    <n v="290.040009"/>
    <n v="293.23001099999999"/>
    <n v="293.23001099999999"/>
    <n v="2596800"/>
    <n v="2.0049999999999999"/>
    <n v="1.5499957729374601E-2"/>
    <n v="-2.9833818288497401E-2"/>
    <n v="5.2437331371816699E-2"/>
    <n v="0.10679011182892401"/>
    <n v="0.19098707075659499"/>
    <n v="2.1197720373300599E-2"/>
    <n v="2.23478094468611E-2"/>
    <n v="1.7388556627613499E-2"/>
    <n v="2.17892343643264E-2"/>
    <n v="304"/>
    <n v="204.949997"/>
    <n v="-0.17219235348995099"/>
    <n v="3.81588593721357E-3"/>
    <n v="1.72618177342896"/>
    <n v="1.05490711314033"/>
    <n v="0.99042438179883396"/>
    <s v="KKZ Asset Management"/>
    <x v="4"/>
    <s v="Information Technology"/>
    <s v="Application Software"/>
    <s v="San Jose, California"/>
    <d v="1997-05-05T00:00:00"/>
    <n v="796343"/>
    <n v="1982"/>
    <s v="San Jose"/>
    <s v="California"/>
    <s v="United States"/>
  </r>
  <r>
    <d v="2019-04-09T00:00:00"/>
    <x v="4"/>
    <s v="buy"/>
    <n v="3800"/>
    <n v="9"/>
    <n v="267.11999500000002"/>
    <n v="269.98998999999998"/>
    <n v="266.79998799999998"/>
    <n v="268.98998999999998"/>
    <n v="268.98998999999998"/>
    <n v="1605900"/>
    <n v="2.4990000000000001"/>
    <n v="6.6936411579252605E-4"/>
    <n v="-8.7353556075291001E-3"/>
    <n v="5.4430730224079502E-2"/>
    <n v="0.14501007805522301"/>
    <n v="0.20482649174525699"/>
    <n v="6.94794908589741E-3"/>
    <n v="1.42347146393612E-2"/>
    <n v="1.23230875189066E-2"/>
    <n v="2.10224986338922E-2"/>
    <n v="277.60998499999999"/>
    <n v="204.949997"/>
    <n v="-0.17219235348995099"/>
    <n v="-6.0859766572597396E-3"/>
    <n v="1.6631174500492101"/>
    <n v="1.15192325070622"/>
    <n v="1.11835309949049"/>
    <s v="Netpune Capital"/>
    <x v="4"/>
    <s v="Information Technology"/>
    <s v="Application Software"/>
    <s v="San Jose, California"/>
    <d v="1997-05-05T00:00:00"/>
    <n v="796343"/>
    <n v="1982"/>
    <s v="San Jose"/>
    <s v="California"/>
    <s v="United States"/>
  </r>
  <r>
    <d v="2019-04-23T00:00:00"/>
    <x v="4"/>
    <s v="sell"/>
    <n v="1400"/>
    <n v="9"/>
    <n v="272.540009"/>
    <n v="278.89001500000001"/>
    <n v="271.58999599999999"/>
    <n v="278.48998999999998"/>
    <n v="278.48998999999998"/>
    <n v="2693600"/>
    <n v="2.57"/>
    <n v="2.2808321999301499E-2"/>
    <n v="2.2771549594591298E-2"/>
    <n v="5.2751453673386101E-2"/>
    <n v="0.13282880941066599"/>
    <n v="0.21221559358705699"/>
    <n v="1.1535624927249201E-2"/>
    <n v="1.0031860282809901E-2"/>
    <n v="1.15328556786855E-2"/>
    <n v="2.0914560753286002E-2"/>
    <n v="278.89001500000001"/>
    <n v="204.949997"/>
    <n v="-0.17219235348995099"/>
    <n v="8.8023511954049196E-3"/>
    <n v="1.6660755209376099"/>
    <n v="1.17534400864718"/>
    <n v="0.95282241286330704"/>
    <s v="Netpune Capital"/>
    <x v="4"/>
    <s v="Information Technology"/>
    <s v="Application Software"/>
    <s v="San Jose, California"/>
    <d v="1997-05-05T00:00:00"/>
    <n v="796343"/>
    <n v="1982"/>
    <s v="San Jose"/>
    <s v="California"/>
    <s v="United States"/>
  </r>
  <r>
    <d v="2019-04-26T00:00:00"/>
    <x v="4"/>
    <s v="sell"/>
    <n v="900"/>
    <n v="9"/>
    <n v="278.17999300000002"/>
    <n v="282"/>
    <n v="275.790009"/>
    <n v="281.959991"/>
    <n v="281.959991"/>
    <n v="2114000"/>
    <n v="2.5049999999999999"/>
    <n v="1.53678269734887E-2"/>
    <n v="4.1234314269218302E-2"/>
    <n v="5.9811433755993897E-2"/>
    <n v="0.14071108914906599"/>
    <n v="0.26039423109236598"/>
    <n v="1.2621246206579201E-2"/>
    <n v="9.6312066075837591E-3"/>
    <n v="1.1637519514111501E-2"/>
    <n v="2.0838684374413E-2"/>
    <n v="282"/>
    <n v="204.949997"/>
    <n v="-0.17219235348995099"/>
    <n v="4.6743503443647796E-3"/>
    <n v="1.6614343239075999"/>
    <n v="1.4789991268910601"/>
    <n v="1.2181023671409601"/>
    <s v="Netpune Capital"/>
    <x v="4"/>
    <s v="Information Technology"/>
    <s v="Application Software"/>
    <s v="San Jose, California"/>
    <d v="1997-05-05T00:00:00"/>
    <n v="796343"/>
    <n v="1982"/>
    <s v="San Jose"/>
    <s v="California"/>
    <s v="United States"/>
  </r>
  <r>
    <d v="2019-05-03T00:00:00"/>
    <x v="4"/>
    <s v="sell"/>
    <n v="300"/>
    <n v="9"/>
    <n v="282.55999800000001"/>
    <n v="286.35000600000001"/>
    <n v="282.39001500000001"/>
    <n v="285.57998700000002"/>
    <n v="285.57998700000002"/>
    <n v="1979500"/>
    <n v="2.5310000000000001"/>
    <n v="2.1019039196575301E-2"/>
    <n v="1.27569694945E-2"/>
    <n v="5.1112631859675503E-2"/>
    <n v="0.14359651832206899"/>
    <n v="0.25590703948031002"/>
    <n v="1.8310439012429899E-2"/>
    <n v="1.11584280119062E-2"/>
    <n v="1.1773252848246899E-2"/>
    <n v="2.08998744709104E-2"/>
    <n v="291.709991"/>
    <n v="204.949997"/>
    <n v="-0.17219235348995099"/>
    <n v="9.5921274614703799E-3"/>
    <n v="1.6701867806758399"/>
    <n v="1.4459411727749301"/>
    <n v="1.40132802700435"/>
    <s v="Netpune Capital"/>
    <x v="4"/>
    <s v="Information Technology"/>
    <s v="Application Software"/>
    <s v="San Jose, California"/>
    <d v="1997-05-05T00:00:00"/>
    <n v="796343"/>
    <n v="1982"/>
    <s v="San Jose"/>
    <s v="California"/>
    <s v="United States"/>
  </r>
  <r>
    <d v="2019-05-15T00:00:00"/>
    <x v="4"/>
    <s v="sell"/>
    <n v="800"/>
    <n v="9"/>
    <n v="269.82000699999998"/>
    <n v="276.95001200000002"/>
    <n v="269.5"/>
    <n v="276.82000699999998"/>
    <n v="276.82000699999998"/>
    <n v="2708600"/>
    <n v="2.379"/>
    <n v="1.8080328024103198E-2"/>
    <n v="1.80704133013596E-4"/>
    <n v="1.8080328024103198E-2"/>
    <n v="6.1801603126896101E-2"/>
    <n v="0.149543433384901"/>
    <n v="2.3611895116867902E-2"/>
    <n v="1.5805864549465101E-2"/>
    <n v="1.30001907083302E-2"/>
    <n v="2.1024077098468701E-2"/>
    <n v="291.709991"/>
    <n v="204.949997"/>
    <n v="-0.17219235348995099"/>
    <n v="5.8219943882337104E-3"/>
    <n v="1.6793270831081999"/>
    <n v="0.77935987590438605"/>
    <n v="0.69855510043500202"/>
    <s v="Netpune Capital"/>
    <x v="4"/>
    <s v="Information Technology"/>
    <s v="Application Software"/>
    <s v="San Jose, California"/>
    <d v="1997-05-05T00:00:00"/>
    <n v="796343"/>
    <n v="1982"/>
    <s v="San Jose"/>
    <s v="California"/>
    <s v="United States"/>
  </r>
  <r>
    <d v="2019-05-16T00:00:00"/>
    <x v="4"/>
    <s v="buy"/>
    <n v="1600"/>
    <n v="9"/>
    <n v="278.63000499999998"/>
    <n v="285.86999500000002"/>
    <n v="278.39999399999999"/>
    <n v="283.54998799999998"/>
    <n v="283.54998799999998"/>
    <n v="3413100"/>
    <n v="2.4049999999999998"/>
    <n v="2.4020931383711901E-2"/>
    <n v="2.7748692962159802E-2"/>
    <n v="4.0777865562031002E-2"/>
    <n v="8.61684268426052E-2"/>
    <n v="0.181017455235915"/>
    <n v="2.5692987519140099E-2"/>
    <n v="1.6562812396707E-2"/>
    <n v="1.3318651620816401E-2"/>
    <n v="2.10695241506089E-2"/>
    <n v="291.709991"/>
    <n v="204.949997"/>
    <n v="-0.17219235348995099"/>
    <n v="8.8559569696340101E-3"/>
    <n v="1.6838270730557401"/>
    <n v="0.97223931357627202"/>
    <n v="0.72149171776409804"/>
    <s v="Netpune Capital"/>
    <x v="4"/>
    <s v="Information Technology"/>
    <s v="Application Software"/>
    <s v="San Jose, California"/>
    <d v="1997-05-05T00:00:00"/>
    <n v="796343"/>
    <n v="1982"/>
    <s v="San Jose"/>
    <s v="California"/>
    <s v="United States"/>
  </r>
  <r>
    <d v="2019-05-21T00:00:00"/>
    <x v="4"/>
    <s v="buy"/>
    <n v="500"/>
    <n v="9"/>
    <n v="278.209991"/>
    <n v="280"/>
    <n v="277.04998799999998"/>
    <n v="278.07000699999998"/>
    <n v="278.07000699999998"/>
    <n v="1793500"/>
    <n v="2.4260000000000002"/>
    <n v="9.4667382455680509E-3"/>
    <n v="2.2585732997725701E-2"/>
    <n v="2.7342035012333302E-2"/>
    <n v="7.4525775757996598E-2"/>
    <n v="0.155224169078927"/>
    <n v="1.8132603988019799E-2"/>
    <n v="1.72329891052137E-2"/>
    <n v="1.3614754277094399E-2"/>
    <n v="2.11171343472576E-2"/>
    <n v="291.709991"/>
    <n v="204.949997"/>
    <n v="-0.17219235348995099"/>
    <n v="8.4599491109458805E-3"/>
    <n v="1.6861340191337899"/>
    <n v="0.80960238322091804"/>
    <n v="0.84310608353525096"/>
    <s v="Netpune Capital"/>
    <x v="4"/>
    <s v="Information Technology"/>
    <s v="Application Software"/>
    <s v="San Jose, California"/>
    <d v="1997-05-05T00:00:00"/>
    <n v="796343"/>
    <n v="1982"/>
    <s v="San Jose"/>
    <s v="California"/>
    <s v="United States"/>
  </r>
  <r>
    <d v="2019-05-30T00:00:00"/>
    <x v="4"/>
    <s v="sell"/>
    <n v="700"/>
    <n v="9"/>
    <n v="274.42999300000002"/>
    <n v="275.08999599999999"/>
    <n v="272.42999300000002"/>
    <n v="274.51001000000002"/>
    <n v="274.51001000000002"/>
    <n v="1601100"/>
    <n v="2.2269999999999999"/>
    <n v="4.1249395730067898E-3"/>
    <n v="-2.6280867518433799E-2"/>
    <n v="-4.1493527373003998E-2"/>
    <n v="4.4736644555395402E-2"/>
    <n v="0.12526517625406"/>
    <n v="1.6538082859262799E-2"/>
    <n v="1.7471105251924E-2"/>
    <n v="1.43653703559736E-2"/>
    <n v="2.12006085505374E-2"/>
    <n v="291.709991"/>
    <n v="204.949997"/>
    <n v="-0.17219235348995099"/>
    <n v="2.0962723552933101E-3"/>
    <n v="1.69018676527338"/>
    <n v="0.63157768163914196"/>
    <n v="0.62944937676729695"/>
    <s v="Netpune Capital"/>
    <x v="4"/>
    <s v="Information Technology"/>
    <s v="Application Software"/>
    <s v="San Jose, California"/>
    <d v="1997-05-05T00:00:00"/>
    <n v="796343"/>
    <n v="1982"/>
    <s v="San Jose"/>
    <s v="California"/>
    <s v="United States"/>
  </r>
  <r>
    <d v="2019-06-04T00:00:00"/>
    <x v="4"/>
    <s v="buy"/>
    <n v="700"/>
    <n v="9"/>
    <n v="263.26998900000001"/>
    <n v="268.92999300000002"/>
    <n v="257.459991"/>
    <n v="268.709991"/>
    <n v="268.709991"/>
    <n v="3750800"/>
    <n v="2.1190000000000002"/>
    <n v="3.6688816414834402E-2"/>
    <n v="-3.4887292493798301E-2"/>
    <n v="-3.9870417622321797E-2"/>
    <n v="4.30790861698086E-2"/>
    <n v="6.6945468786326595E-2"/>
    <n v="3.0059295595384498E-2"/>
    <n v="2.0964410165769401E-2"/>
    <n v="1.59543685934317E-2"/>
    <n v="2.14803888825334E-2"/>
    <n v="291.709991"/>
    <n v="204.949997"/>
    <n v="-0.17219235348995099"/>
    <n v="2.1205927310919401E-2"/>
    <n v="1.7011268180358301"/>
    <n v="0.27828250069018401"/>
    <n v="0.402613022096525"/>
    <s v="Netpune Capital"/>
    <x v="4"/>
    <s v="Information Technology"/>
    <s v="Application Software"/>
    <s v="San Jose, California"/>
    <d v="1997-05-05T00:00:00"/>
    <n v="796343"/>
    <n v="1982"/>
    <s v="San Jose"/>
    <s v="California"/>
    <s v="United States"/>
  </r>
  <r>
    <d v="2019-06-05T00:00:00"/>
    <x v="4"/>
    <s v="buy"/>
    <n v="500"/>
    <n v="9"/>
    <n v="272.77999899999998"/>
    <n v="273.209991"/>
    <n v="268.39001500000001"/>
    <n v="272.85998499999999"/>
    <n v="272.85998499999999"/>
    <n v="2650400"/>
    <n v="2.1230000000000002"/>
    <n v="1.5326090499624301E-2"/>
    <n v="-1.9039988525868599E-3"/>
    <n v="-4.5563366319272901E-2"/>
    <n v="6.22200865159016E-2"/>
    <n v="7.4226343895052102E-2"/>
    <n v="3.0741083370489902E-2"/>
    <n v="2.0702677159272698E-2"/>
    <n v="1.6049288667131099E-2"/>
    <n v="2.1495785607059101E-2"/>
    <n v="291.709991"/>
    <n v="204.949997"/>
    <n v="-0.17219235348995099"/>
    <n v="8.1287266899663802E-3"/>
    <n v="1.7015415175180899"/>
    <n v="0.32170160298311301"/>
    <n v="0.35254761659414202"/>
    <s v="Netpune Capital"/>
    <x v="4"/>
    <s v="Information Technology"/>
    <s v="Application Software"/>
    <s v="San Jose, California"/>
    <d v="1997-05-05T00:00:00"/>
    <n v="796343"/>
    <n v="1982"/>
    <s v="San Jose"/>
    <s v="California"/>
    <s v="United States"/>
  </r>
  <r>
    <d v="2019-06-28T00:00:00"/>
    <x v="4"/>
    <s v="buy"/>
    <n v="400"/>
    <n v="9"/>
    <n v="294.5"/>
    <n v="295.10000600000001"/>
    <n v="291.95001200000002"/>
    <n v="294.64999399999999"/>
    <n v="294.64999399999999"/>
    <n v="2648300"/>
    <n v="2"/>
    <n v="4.8308693933084203E-3"/>
    <n v="-1.57584093635166E-2"/>
    <n v="7.4925403906712401E-2"/>
    <n v="0.10045150899592099"/>
    <n v="0.21486298921779001"/>
    <n v="2.1584688054508201E-2"/>
    <n v="2.1897258485300799E-2"/>
    <n v="1.73511500204441E-2"/>
    <n v="2.1754664759084601E-2"/>
    <n v="304"/>
    <n v="204.949997"/>
    <n v="-0.17219235348995099"/>
    <n v="5.7409418775350302E-3"/>
    <n v="1.72327282361854"/>
    <n v="1.2049490751863701"/>
    <n v="1.04194929911071"/>
    <s v="Netpune Capital"/>
    <x v="4"/>
    <s v="Information Technology"/>
    <s v="Application Software"/>
    <s v="San Jose, California"/>
    <d v="1997-05-05T00:00:00"/>
    <n v="796343"/>
    <n v="1982"/>
    <s v="San Jose"/>
    <s v="California"/>
    <s v="United States"/>
  </r>
  <r>
    <d v="2019-04-23T00:00:00"/>
    <x v="4"/>
    <s v="buy"/>
    <n v="600"/>
    <n v="10"/>
    <n v="272.540009"/>
    <n v="278.89001500000001"/>
    <n v="271.58999599999999"/>
    <n v="278.48998999999998"/>
    <n v="278.48998999999998"/>
    <n v="2693600"/>
    <n v="2.57"/>
    <n v="2.2808321999301499E-2"/>
    <n v="2.2771549594591298E-2"/>
    <n v="5.2751453673386101E-2"/>
    <n v="0.13282880941066599"/>
    <n v="0.21221559358705699"/>
    <n v="1.1535624927249201E-2"/>
    <n v="1.0031860282809901E-2"/>
    <n v="1.15328556786855E-2"/>
    <n v="2.0914560753286002E-2"/>
    <n v="278.89001500000001"/>
    <n v="204.949997"/>
    <n v="-0.17219235348995099"/>
    <n v="8.8023511954049196E-3"/>
    <n v="1.6660755209376099"/>
    <n v="1.17534400864718"/>
    <n v="0.95282241286330704"/>
    <s v="Spectrum Group"/>
    <x v="4"/>
    <s v="Information Technology"/>
    <s v="Application Software"/>
    <s v="San Jose, California"/>
    <d v="1997-05-05T00:00:00"/>
    <n v="796343"/>
    <n v="1982"/>
    <s v="San Jose"/>
    <s v="California"/>
    <s v="United States"/>
  </r>
  <r>
    <d v="2019-04-25T00:00:00"/>
    <x v="4"/>
    <s v="buy"/>
    <n v="600"/>
    <n v="10"/>
    <n v="278.39999399999999"/>
    <n v="279.51998900000001"/>
    <n v="274.38000499999998"/>
    <n v="277.66000400000001"/>
    <n v="277.66000400000001"/>
    <n v="1747200"/>
    <n v="2.5339999999999998"/>
    <n v="7.9911905289644196E-3"/>
    <n v="3.0014469098095398E-2"/>
    <n v="5.7022892478030697E-2"/>
    <n v="0.13514826380414"/>
    <n v="0.242407014316049"/>
    <n v="1.20218460934299E-2"/>
    <n v="9.4738744723201207E-3"/>
    <n v="1.1557082280787501E-2"/>
    <n v="2.08201865676493E-2"/>
    <n v="280.17001299999998"/>
    <n v="204.949997"/>
    <n v="-0.17219235348995099"/>
    <n v="-3.6904169755480902E-4"/>
    <n v="1.6596586570765699"/>
    <n v="1.36495082568616"/>
    <n v="1.0891936789024299"/>
    <s v="Spectrum Group"/>
    <x v="4"/>
    <s v="Information Technology"/>
    <s v="Application Software"/>
    <s v="San Jose, California"/>
    <d v="1997-05-05T00:00:00"/>
    <n v="796343"/>
    <n v="1982"/>
    <s v="San Jose"/>
    <s v="California"/>
    <s v="United States"/>
  </r>
  <r>
    <d v="2019-05-22T00:00:00"/>
    <x v="4"/>
    <s v="buy"/>
    <n v="600"/>
    <n v="10"/>
    <n v="277.42001299999998"/>
    <n v="282.73998999999998"/>
    <n v="277.26001000000002"/>
    <n v="281.82000699999998"/>
    <n v="281.82000699999998"/>
    <n v="1570500"/>
    <n v="2.3929999999999998"/>
    <n v="1.33956883761396E-2"/>
    <n v="1.7901093349762101E-2"/>
    <n v="3.4694799932791197E-2"/>
    <n v="8.9239635881065205E-2"/>
    <n v="0.168577815413194"/>
    <n v="1.7361197780844499E-2"/>
    <n v="1.74009961228637E-2"/>
    <n v="1.3697111799287001E-2"/>
    <n v="2.1132437476828001E-2"/>
    <n v="291.709991"/>
    <n v="204.949997"/>
    <n v="-0.17219235348995099"/>
    <n v="-2.8283920525026501E-3"/>
    <n v="1.6877382465014099"/>
    <n v="0.89402146897448698"/>
    <n v="0.86603840214927097"/>
    <s v="Spectrum Group"/>
    <x v="4"/>
    <s v="Information Technology"/>
    <s v="Application Software"/>
    <s v="San Jose, California"/>
    <d v="1997-05-05T00:00:00"/>
    <n v="796343"/>
    <n v="1982"/>
    <s v="San Jose"/>
    <s v="California"/>
    <s v="United States"/>
  </r>
  <r>
    <d v="2019-06-05T00:00:00"/>
    <x v="4"/>
    <s v="buy"/>
    <n v="900"/>
    <n v="10"/>
    <n v="272.77999899999998"/>
    <n v="273.209991"/>
    <n v="268.39001500000001"/>
    <n v="272.85998499999999"/>
    <n v="272.85998499999999"/>
    <n v="2650400"/>
    <n v="2.1230000000000002"/>
    <n v="1.5326090499624301E-2"/>
    <n v="-1.9039988525868599E-3"/>
    <n v="-4.5563366319272901E-2"/>
    <n v="6.22200865159016E-2"/>
    <n v="7.4226343895052102E-2"/>
    <n v="3.0741083370489902E-2"/>
    <n v="2.0702677159272698E-2"/>
    <n v="1.6049288667131099E-2"/>
    <n v="2.1495785607059101E-2"/>
    <n v="291.709991"/>
    <n v="204.949997"/>
    <n v="-0.17219235348995099"/>
    <n v="8.1287266899663802E-3"/>
    <n v="1.7015415175180899"/>
    <n v="0.32170160298311301"/>
    <n v="0.35254761659414202"/>
    <s v="Spectrum Group"/>
    <x v="4"/>
    <s v="Information Technology"/>
    <s v="Application Software"/>
    <s v="San Jose, California"/>
    <d v="1997-05-05T00:00:00"/>
    <n v="796343"/>
    <n v="1982"/>
    <s v="San Jose"/>
    <s v="California"/>
    <s v="United States"/>
  </r>
  <r>
    <d v="2019-06-07T00:00:00"/>
    <x v="4"/>
    <s v="buy"/>
    <n v="400"/>
    <n v="10"/>
    <n v="275.86999500000002"/>
    <n v="282.36999500000002"/>
    <n v="275.51001000000002"/>
    <n v="278.16000400000001"/>
    <n v="278.16000400000001"/>
    <n v="2758900"/>
    <n v="2.0840000000000001"/>
    <n v="1.21529853997477E-2"/>
    <n v="2.6446775137163901E-2"/>
    <n v="3.9262949720621099E-3"/>
    <n v="8.79530652903497E-2"/>
    <n v="9.1059116645913707E-2"/>
    <n v="3.0193228370375701E-2"/>
    <n v="2.0347136514245301E-2"/>
    <n v="1.6107017216078601E-2"/>
    <n v="2.1510246813361601E-2"/>
    <n v="291.709991"/>
    <n v="204.949997"/>
    <n v="-0.17219235348995099"/>
    <n v="1.0442979367750601E-2"/>
    <n v="1.7017117927226699"/>
    <n v="0.42525339674837798"/>
    <n v="0.30233513568359"/>
    <s v="Spectrum Group"/>
    <x v="4"/>
    <s v="Information Technology"/>
    <s v="Application Software"/>
    <s v="San Jose, California"/>
    <d v="1997-05-05T00:00:00"/>
    <n v="796343"/>
    <n v="1982"/>
    <s v="San Jose"/>
    <s v="California"/>
    <s v="United States"/>
  </r>
  <r>
    <d v="2019-04-23T00:00:00"/>
    <x v="4"/>
    <s v="buy"/>
    <n v="1700"/>
    <n v="11"/>
    <n v="272.540009"/>
    <n v="278.89001500000001"/>
    <n v="271.58999599999999"/>
    <n v="278.48998999999998"/>
    <n v="278.48998999999998"/>
    <n v="2693600"/>
    <n v="2.57"/>
    <n v="2.2808321999301499E-2"/>
    <n v="2.2771549594591298E-2"/>
    <n v="5.2751453673386101E-2"/>
    <n v="0.13282880941066599"/>
    <n v="0.21221559358705699"/>
    <n v="1.1535624927249201E-2"/>
    <n v="1.0031860282809901E-2"/>
    <n v="1.15328556786855E-2"/>
    <n v="2.0914560753286002E-2"/>
    <n v="278.89001500000001"/>
    <n v="204.949997"/>
    <n v="-0.17219235348995099"/>
    <n v="8.8023511954049196E-3"/>
    <n v="1.6660755209376099"/>
    <n v="1.17534400864718"/>
    <n v="0.95282241286330704"/>
    <s v="Beta Dynamic Fund"/>
    <x v="4"/>
    <s v="Information Technology"/>
    <s v="Application Software"/>
    <s v="San Jose, California"/>
    <d v="1997-05-05T00:00:00"/>
    <n v="796343"/>
    <n v="1982"/>
    <s v="San Jose"/>
    <s v="California"/>
    <s v="United States"/>
  </r>
  <r>
    <d v="2019-04-25T00:00:00"/>
    <x v="4"/>
    <s v="sell"/>
    <n v="1200"/>
    <n v="11"/>
    <n v="278.39999399999999"/>
    <n v="279.51998900000001"/>
    <n v="274.38000499999998"/>
    <n v="277.66000400000001"/>
    <n v="277.66000400000001"/>
    <n v="1747200"/>
    <n v="2.5339999999999998"/>
    <n v="7.9911905289644196E-3"/>
    <n v="3.0014469098095398E-2"/>
    <n v="5.7022892478030697E-2"/>
    <n v="0.13514826380414"/>
    <n v="0.242407014316049"/>
    <n v="1.20218460934299E-2"/>
    <n v="9.4738744723201207E-3"/>
    <n v="1.1557082280787501E-2"/>
    <n v="2.08201865676493E-2"/>
    <n v="280.17001299999998"/>
    <n v="204.949997"/>
    <n v="-0.17219235348995099"/>
    <n v="-3.6904169755480902E-4"/>
    <n v="1.6596586570765699"/>
    <n v="1.36495082568616"/>
    <n v="1.0891936789024299"/>
    <s v="Beta Dynamic Fund"/>
    <x v="4"/>
    <s v="Information Technology"/>
    <s v="Application Software"/>
    <s v="San Jose, California"/>
    <d v="1997-05-05T00:00:00"/>
    <n v="796343"/>
    <n v="1982"/>
    <s v="San Jose"/>
    <s v="California"/>
    <s v="United States"/>
  </r>
  <r>
    <d v="2019-05-06T00:00:00"/>
    <x v="4"/>
    <s v="buy"/>
    <n v="700"/>
    <n v="11"/>
    <n v="277.60000600000001"/>
    <n v="284.220000999999"/>
    <n v="275.80999800000001"/>
    <n v="283.66000400000001"/>
    <n v="283.66000400000001"/>
    <n v="1994500"/>
    <n v="2.5"/>
    <n v="-6.7458025129027198E-3"/>
    <n v="-8.7049019922275702E-3"/>
    <n v="4.3814212593860299E-2"/>
    <n v="0.107532915178381"/>
    <n v="0.22702012495583601"/>
    <n v="1.72295158319252E-2"/>
    <n v="1.13208886749299E-2"/>
    <n v="1.1304806576794601E-2"/>
    <n v="2.0862729900601999E-2"/>
    <n v="291.709991"/>
    <n v="204.949997"/>
    <n v="-0.17219235348995099"/>
    <n v="-4.4810132310555703E-3"/>
    <n v="1.67319028635286"/>
    <n v="1.26603384392366"/>
    <n v="1.3669688300051099"/>
    <s v="Beta Dynamic Fund"/>
    <x v="4"/>
    <s v="Information Technology"/>
    <s v="Application Software"/>
    <s v="San Jose, California"/>
    <d v="1997-05-05T00:00:00"/>
    <n v="796343"/>
    <n v="1982"/>
    <s v="San Jose"/>
    <s v="California"/>
    <s v="United States"/>
  </r>
  <r>
    <d v="2019-05-13T00:00:00"/>
    <x v="4"/>
    <s v="buy"/>
    <n v="400"/>
    <n v="11"/>
    <n v="270.57000699999998"/>
    <n v="274.19000199999999"/>
    <n v="267.220000999999"/>
    <n v="267.70001200000002"/>
    <n v="267.70001200000002"/>
    <n v="2698300"/>
    <n v="2.4049999999999998"/>
    <n v="-3.94792876507222E-2"/>
    <n v="-5.7909356615246502E-2"/>
    <n v="-1.4389712050012E-2"/>
    <n v="3.5396865831631499E-2"/>
    <n v="0.104447873718402"/>
    <n v="1.9675026497573501E-2"/>
    <n v="1.49419635589147E-2"/>
    <n v="1.2766489225121601E-2"/>
    <n v="2.0995972976999101E-2"/>
    <n v="291.709991"/>
    <n v="204.949997"/>
    <n v="-0.17219235348995099"/>
    <n v="-2.4426469085879299E-2"/>
    <n v="1.6761841689105199"/>
    <n v="0.49994090821520099"/>
    <n v="0.83333180813956298"/>
    <s v="Beta Dynamic Fund"/>
    <x v="4"/>
    <s v="Information Technology"/>
    <s v="Application Software"/>
    <s v="San Jose, California"/>
    <d v="1997-05-05T00:00:00"/>
    <n v="796343"/>
    <n v="1982"/>
    <s v="San Jose"/>
    <s v="California"/>
    <s v="United States"/>
  </r>
  <r>
    <d v="2019-05-14T00:00:00"/>
    <x v="4"/>
    <s v="sell"/>
    <n v="1100"/>
    <n v="11"/>
    <n v="269.42999300000002"/>
    <n v="274.23001099999999"/>
    <n v="269.290009"/>
    <n v="271.85998499999999"/>
    <n v="271.85998499999999"/>
    <n v="2046600"/>
    <n v="2.419"/>
    <n v="1.54201773790384E-2"/>
    <n v="-1.8983034376114299E-2"/>
    <n v="-1.47156839846066E-4"/>
    <n v="3.9350163898847601E-2"/>
    <n v="0.11684541665522299"/>
    <n v="2.14026709363082E-2"/>
    <n v="1.53286439907734E-2"/>
    <n v="1.28305101591195E-2"/>
    <n v="2.1016623080071802E-2"/>
    <n v="291.709991"/>
    <n v="204.949997"/>
    <n v="-0.17219235348995099"/>
    <n v="7.98398755130913E-3"/>
    <n v="1.6768165229178"/>
    <n v="0.57497252182583902"/>
    <n v="0.73773692463160301"/>
    <s v="Beta Dynamic Fund"/>
    <x v="4"/>
    <s v="Information Technology"/>
    <s v="Application Software"/>
    <s v="San Jose, California"/>
    <d v="1997-05-05T00:00:00"/>
    <n v="796343"/>
    <n v="1982"/>
    <s v="San Jose"/>
    <s v="California"/>
    <s v="United States"/>
  </r>
  <r>
    <d v="2019-05-24T00:00:00"/>
    <x v="4"/>
    <s v="buy"/>
    <n v="1200"/>
    <n v="11"/>
    <n v="273.540009"/>
    <n v="277.48001099999999"/>
    <n v="273.540009"/>
    <n v="274.76998900000001"/>
    <n v="274.76998900000001"/>
    <n v="1878300"/>
    <n v="2.3239999999999998"/>
    <n v="1.8942448941829E-3"/>
    <n v="-1.8319422727903E-2"/>
    <n v="-2.4718234342774601E-3"/>
    <n v="6.0574560515201901E-2"/>
    <n v="0.11913502285864599"/>
    <n v="1.7306565622661599E-2"/>
    <n v="1.7616838973999301E-2"/>
    <n v="1.41560280961375E-2"/>
    <n v="2.1164744042149401E-2"/>
    <n v="291.709991"/>
    <n v="204.949997"/>
    <n v="-0.17219235348995099"/>
    <n v="1.3526439988342199E-3"/>
    <n v="1.69060326419861"/>
    <n v="0.59094674703481598"/>
    <n v="0.75832098319322505"/>
    <s v="Beta Dynamic Fund"/>
    <x v="4"/>
    <s v="Information Technology"/>
    <s v="Application Software"/>
    <s v="San Jose, California"/>
    <d v="1997-05-05T00:00:00"/>
    <n v="796343"/>
    <n v="1982"/>
    <s v="San Jose"/>
    <s v="California"/>
    <s v="United States"/>
  </r>
  <r>
    <d v="2019-05-31T00:00:00"/>
    <x v="4"/>
    <s v="sell"/>
    <n v="1500"/>
    <n v="11"/>
    <n v="271.27999899999998"/>
    <n v="272.91000400000001"/>
    <n v="268.75"/>
    <n v="270.89999399999999"/>
    <n v="270.89999399999999"/>
    <n v="2526600"/>
    <n v="2.1419999999999999"/>
    <n v="-1.32379996444189E-2"/>
    <n v="-1.2290372212684701E-2"/>
    <n v="-6.5541639131130994E-2"/>
    <n v="2.57627078484906E-2"/>
    <n v="9.07432912364909E-2"/>
    <n v="1.26076622104644E-2"/>
    <n v="1.7391043525039802E-2"/>
    <n v="1.44569080836606E-2"/>
    <n v="2.1177277601215402E-2"/>
    <n v="291.709991"/>
    <n v="204.949997"/>
    <n v="-0.17219235348995099"/>
    <n v="-1.3283204951564801E-2"/>
    <n v="1.6851820677392899"/>
    <n v="0.42416619284448198"/>
    <n v="0.57171796384611695"/>
    <s v="Beta Dynamic Fund"/>
    <x v="4"/>
    <s v="Information Technology"/>
    <s v="Application Software"/>
    <s v="San Jose, California"/>
    <d v="1997-05-05T00:00:00"/>
    <n v="796343"/>
    <n v="1982"/>
    <s v="San Jose"/>
    <s v="California"/>
    <s v="United States"/>
  </r>
  <r>
    <d v="2019-06-05T00:00:00"/>
    <x v="4"/>
    <s v="buy"/>
    <n v="400"/>
    <n v="11"/>
    <n v="272.77999899999998"/>
    <n v="273.209991"/>
    <n v="268.39001500000001"/>
    <n v="272.85998499999999"/>
    <n v="272.85998499999999"/>
    <n v="2650400"/>
    <n v="2.1230000000000002"/>
    <n v="1.5326090499624301E-2"/>
    <n v="-1.9039988525868599E-3"/>
    <n v="-4.5563366319272901E-2"/>
    <n v="6.22200865159016E-2"/>
    <n v="7.4226343895052102E-2"/>
    <n v="3.0741083370489902E-2"/>
    <n v="2.0702677159272698E-2"/>
    <n v="1.6049288667131099E-2"/>
    <n v="2.1495785607059101E-2"/>
    <n v="291.709991"/>
    <n v="204.949997"/>
    <n v="-0.17219235348995099"/>
    <n v="8.1287266899663802E-3"/>
    <n v="1.7015415175180899"/>
    <n v="0.32170160298311301"/>
    <n v="0.35254761659414202"/>
    <s v="Beta Dynamic Fund"/>
    <x v="4"/>
    <s v="Information Technology"/>
    <s v="Application Software"/>
    <s v="San Jose, California"/>
    <d v="1997-05-05T00:00:00"/>
    <n v="796343"/>
    <n v="1982"/>
    <s v="San Jose"/>
    <s v="California"/>
    <s v="United States"/>
  </r>
  <r>
    <d v="2019-06-07T00:00:00"/>
    <x v="4"/>
    <s v="buy"/>
    <n v="900"/>
    <n v="11"/>
    <n v="275.86999500000002"/>
    <n v="282.36999500000002"/>
    <n v="275.51001000000002"/>
    <n v="278.16000400000001"/>
    <n v="278.16000400000001"/>
    <n v="2758900"/>
    <n v="2.0840000000000001"/>
    <n v="1.21529853997477E-2"/>
    <n v="2.6446775137163901E-2"/>
    <n v="3.9262949720621099E-3"/>
    <n v="8.79530652903497E-2"/>
    <n v="9.1059116645913707E-2"/>
    <n v="3.0193228370375701E-2"/>
    <n v="2.0347136514245301E-2"/>
    <n v="1.6107017216078601E-2"/>
    <n v="2.1510246813361601E-2"/>
    <n v="291.709991"/>
    <n v="204.949997"/>
    <n v="-0.17219235348995099"/>
    <n v="1.0442979367750601E-2"/>
    <n v="1.7017117927226699"/>
    <n v="0.42525339674837798"/>
    <n v="0.30233513568359"/>
    <s v="Beta Dynamic Fund"/>
    <x v="4"/>
    <s v="Information Technology"/>
    <s v="Application Software"/>
    <s v="San Jose, California"/>
    <d v="1997-05-05T00:00:00"/>
    <n v="796343"/>
    <n v="1982"/>
    <s v="San Jose"/>
    <s v="California"/>
    <s v="United States"/>
  </r>
  <r>
    <d v="2019-06-19T00:00:00"/>
    <x v="4"/>
    <s v="buy"/>
    <n v="900"/>
    <n v="11"/>
    <n v="287"/>
    <n v="292"/>
    <n v="284.33999599999999"/>
    <n v="291.209991"/>
    <n v="291.209991"/>
    <n v="9738600"/>
    <n v="2.0289999999999999"/>
    <n v="5.0821662301905601E-2"/>
    <n v="5.0604917961828699E-2"/>
    <n v="3.9790858709286399E-2"/>
    <n v="0.114363533304807"/>
    <n v="0.13007884446242399"/>
    <n v="2.3289632566108401E-2"/>
    <n v="2.0282327856338499E-2"/>
    <n v="1.6265610678494101E-2"/>
    <n v="2.1598065471543498E-2"/>
    <n v="292"/>
    <n v="204.949997"/>
    <n v="-0.17219235348995099"/>
    <n v="2.98071681438073E-3"/>
    <n v="1.7026386772612601"/>
    <n v="0.66909021426865201"/>
    <n v="0.41887979215694099"/>
    <s v="Beta Dynamic Fund"/>
    <x v="4"/>
    <s v="Information Technology"/>
    <s v="Application Software"/>
    <s v="San Jose, California"/>
    <d v="1997-05-05T00:00:00"/>
    <n v="796343"/>
    <n v="1982"/>
    <s v="San Jose"/>
    <s v="California"/>
    <s v="United States"/>
  </r>
  <r>
    <d v="2019-04-15T00:00:00"/>
    <x v="4"/>
    <s v="buy"/>
    <n v="600"/>
    <n v="12"/>
    <n v="271.85998499999999"/>
    <n v="273.709991"/>
    <n v="270.61999500000002"/>
    <n v="272.220000999999"/>
    <n v="272.220000999999"/>
    <n v="1462300"/>
    <n v="2.5529999999999999"/>
    <n v="1.32339384578448E-3"/>
    <n v="1.26057636796708E-2"/>
    <n v="1.67809645259284E-2"/>
    <n v="0.148899156405743"/>
    <n v="0.194696702373029"/>
    <n v="3.9891068366688497E-3"/>
    <n v="1.3147223397021001E-2"/>
    <n v="1.21116425248493E-2"/>
    <n v="2.0939638368340899E-2"/>
    <n v="277.60998499999999"/>
    <n v="204.949997"/>
    <n v="-0.17219235348995099"/>
    <n v="-6.2956724975841202E-4"/>
    <n v="1.6627891399310299"/>
    <n v="1.07514449623868"/>
    <n v="1.0715892963300799"/>
    <s v="6igma Capital"/>
    <x v="4"/>
    <s v="Information Technology"/>
    <s v="Application Software"/>
    <s v="San Jose, California"/>
    <d v="1997-05-05T00:00:00"/>
    <n v="796343"/>
    <n v="1982"/>
    <s v="San Jose"/>
    <s v="California"/>
    <s v="United States"/>
  </r>
  <r>
    <d v="2019-04-30T00:00:00"/>
    <x v="4"/>
    <s v="sell"/>
    <n v="600"/>
    <n v="12"/>
    <n v="286.10000600000001"/>
    <n v="289.76998900000001"/>
    <n v="285.25"/>
    <n v="289.25"/>
    <n v="289.25"/>
    <n v="3068000"/>
    <n v="2.5089999999999999"/>
    <n v="1.08101121137078E-2"/>
    <n v="3.7909249901767701E-2"/>
    <n v="9.3124156375239395E-2"/>
    <n v="0.19388686483955"/>
    <n v="0.26506456317444499"/>
    <n v="1.0799301434516601E-2"/>
    <n v="9.4559844041938994E-3"/>
    <n v="1.14039866048515E-2"/>
    <n v="2.0827863379551701E-2"/>
    <n v="291.709991"/>
    <n v="204.949997"/>
    <n v="-0.17219235348995099"/>
    <n v="9.5096475723260604E-4"/>
    <n v="1.6606170839878001"/>
    <n v="1.5076342828845599"/>
    <n v="1.3791173352528201"/>
    <s v="6igma Capital"/>
    <x v="4"/>
    <s v="Information Technology"/>
    <s v="Application Software"/>
    <s v="San Jose, California"/>
    <d v="1997-05-05T00:00:00"/>
    <n v="796343"/>
    <n v="1982"/>
    <s v="San Jose"/>
    <s v="California"/>
    <s v="United States"/>
  </r>
  <r>
    <d v="2019-05-15T00:00:00"/>
    <x v="4"/>
    <s v="buy"/>
    <n v="1000"/>
    <n v="12"/>
    <n v="269.82000699999998"/>
    <n v="276.95001200000002"/>
    <n v="269.5"/>
    <n v="276.82000699999998"/>
    <n v="276.82000699999998"/>
    <n v="2708600"/>
    <n v="2.379"/>
    <n v="1.8080328024103198E-2"/>
    <n v="1.80704133013596E-4"/>
    <n v="1.8080328024103198E-2"/>
    <n v="6.1801603126896101E-2"/>
    <n v="0.149543433384901"/>
    <n v="2.3611895116867902E-2"/>
    <n v="1.5805864549465101E-2"/>
    <n v="1.30001907083302E-2"/>
    <n v="2.1024077098468701E-2"/>
    <n v="291.709991"/>
    <n v="204.949997"/>
    <n v="-0.17219235348995099"/>
    <n v="5.8219943882337104E-3"/>
    <n v="1.6793270831081999"/>
    <n v="0.77935987590438605"/>
    <n v="0.69855510043500202"/>
    <s v="6igma Capital"/>
    <x v="4"/>
    <s v="Information Technology"/>
    <s v="Application Software"/>
    <s v="San Jose, California"/>
    <d v="1997-05-05T00:00:00"/>
    <n v="796343"/>
    <n v="1982"/>
    <s v="San Jose"/>
    <s v="California"/>
    <s v="United States"/>
  </r>
  <r>
    <d v="2019-05-21T00:00:00"/>
    <x v="4"/>
    <s v="sell"/>
    <n v="1300"/>
    <n v="12"/>
    <n v="278.209991"/>
    <n v="280"/>
    <n v="277.04998799999998"/>
    <n v="278.07000699999998"/>
    <n v="278.07000699999998"/>
    <n v="1793500"/>
    <n v="2.4260000000000002"/>
    <n v="9.4667382455680509E-3"/>
    <n v="2.2585732997725701E-2"/>
    <n v="2.7342035012333302E-2"/>
    <n v="7.4525775757996598E-2"/>
    <n v="0.155224169078927"/>
    <n v="1.8132603988019799E-2"/>
    <n v="1.72329891052137E-2"/>
    <n v="1.3614754277094399E-2"/>
    <n v="2.11171343472576E-2"/>
    <n v="291.709991"/>
    <n v="204.949997"/>
    <n v="-0.17219235348995099"/>
    <n v="8.4599491109458805E-3"/>
    <n v="1.6861340191337899"/>
    <n v="0.80960238322091804"/>
    <n v="0.84310608353525096"/>
    <s v="6igma Capital"/>
    <x v="4"/>
    <s v="Information Technology"/>
    <s v="Application Software"/>
    <s v="San Jose, California"/>
    <d v="1997-05-05T00:00:00"/>
    <n v="796343"/>
    <n v="1982"/>
    <s v="San Jose"/>
    <s v="California"/>
    <s v="United States"/>
  </r>
  <r>
    <d v="2019-06-17T00:00:00"/>
    <x v="4"/>
    <s v="sell"/>
    <n v="1700"/>
    <n v="12"/>
    <n v="274.63000499999998"/>
    <n v="277.470000999999"/>
    <n v="274.63000499999998"/>
    <n v="275.60000600000001"/>
    <n v="275.60000600000001"/>
    <n v="2254200"/>
    <n v="2.0859999999999999"/>
    <n v="4.8010821399308498E-3"/>
    <n v="-1.7052577056337601E-2"/>
    <n v="-4.4169398455602901E-3"/>
    <n v="6.6921602685742904E-2"/>
    <n v="6.5603430938814003E-2"/>
    <n v="8.3151502975116493E-3"/>
    <n v="1.8071736740592599E-2"/>
    <n v="1.50542089012823E-2"/>
    <n v="2.1439613894691199E-2"/>
    <n v="291.709991"/>
    <n v="204.949997"/>
    <n v="-0.17219235348995099"/>
    <n v="9.3131563797728401E-4"/>
    <n v="1.7014806516285701"/>
    <n v="0.271418026267506"/>
    <n v="0.376044775143895"/>
    <s v="6igma Capital"/>
    <x v="4"/>
    <s v="Information Technology"/>
    <s v="Application Software"/>
    <s v="San Jose, California"/>
    <d v="1997-05-05T00:00:00"/>
    <n v="796343"/>
    <n v="1982"/>
    <s v="San Jose"/>
    <s v="California"/>
    <s v="United States"/>
  </r>
  <r>
    <d v="2019-06-20T00:00:00"/>
    <x v="4"/>
    <s v="sell"/>
    <n v="1600"/>
    <n v="12"/>
    <n v="293.25"/>
    <n v="302.66000400000001"/>
    <n v="293.25"/>
    <n v="302.10998499999999"/>
    <n v="302.10998499999999"/>
    <n v="5632500"/>
    <n v="2.0009999999999999"/>
    <n v="3.6746514329256498E-2"/>
    <n v="8.9303951317651703E-2"/>
    <n v="9.2384972332168497E-2"/>
    <n v="0.13416047731733599"/>
    <n v="0.182394311090847"/>
    <n v="2.4664013892988199E-2"/>
    <n v="2.11817578410382E-2"/>
    <n v="1.67468189163811E-2"/>
    <n v="2.16940541859112E-2"/>
    <n v="302.66000400000001"/>
    <n v="204.949997"/>
    <n v="-0.17219235348995099"/>
    <n v="9.4276054361659405E-3"/>
    <n v="1.7089765137555699"/>
    <n v="0.99292212846257899"/>
    <n v="0.53409372278707401"/>
    <s v="6igma Capital"/>
    <x v="4"/>
    <s v="Information Technology"/>
    <s v="Application Software"/>
    <s v="San Jose, California"/>
    <d v="1997-05-05T00:00:00"/>
    <n v="796343"/>
    <n v="1982"/>
    <s v="San Jose"/>
    <s v="California"/>
    <s v="United States"/>
  </r>
  <r>
    <d v="2019-06-24T00:00:00"/>
    <x v="4"/>
    <s v="sell"/>
    <n v="900"/>
    <n v="12"/>
    <n v="300"/>
    <n v="302.57998700000002"/>
    <n v="298.69000199999999"/>
    <n v="299.86999500000002"/>
    <n v="299.86999500000002"/>
    <n v="2868900"/>
    <n v="2.0209999999999999"/>
    <n v="1.8024304486583701E-3"/>
    <n v="8.4398469822768996E-2"/>
    <n v="6.2080436627446701E-2"/>
    <n v="0.13397456519822001"/>
    <n v="0.186579090321215"/>
    <n v="2.55709357506986E-2"/>
    <n v="2.1218167953667599E-2"/>
    <n v="1.6600714357363901E-2"/>
    <n v="2.1692743360488601E-2"/>
    <n v="304"/>
    <n v="204.949997"/>
    <n v="-0.17219235348995099"/>
    <n v="-1.73338836506086E-3"/>
    <n v="1.7096598975641"/>
    <n v="1.0226629583840201"/>
    <n v="0.816194613402486"/>
    <s v="6igma Capital"/>
    <x v="4"/>
    <s v="Information Technology"/>
    <s v="Application Software"/>
    <s v="San Jose, California"/>
    <d v="1997-05-05T00:00:00"/>
    <n v="796343"/>
    <n v="1982"/>
    <s v="San Jose"/>
    <s v="California"/>
    <s v="United States"/>
  </r>
  <r>
    <d v="2019-06-26T00:00:00"/>
    <x v="4"/>
    <s v="sell"/>
    <n v="1000"/>
    <n v="12"/>
    <n v="291.26001000000002"/>
    <n v="292.76001000000002"/>
    <n v="288.70001200000002"/>
    <n v="288.720000999999"/>
    <n v="288.720000999999"/>
    <n v="2896800"/>
    <n v="2.0489999999999999"/>
    <n v="2.6010522819571299E-3"/>
    <n v="-8.5872616886157795E-3"/>
    <n v="4.9523019748573802E-2"/>
    <n v="9.5816006658485706E-2"/>
    <n v="0.18615269267484899"/>
    <n v="2.7706922203254901E-2"/>
    <n v="2.2274876604898901E-2"/>
    <n v="1.7302789699064298E-2"/>
    <n v="2.1778328645275399E-2"/>
    <n v="304"/>
    <n v="204.949997"/>
    <n v="-0.17219235348995099"/>
    <n v="-1.2346958449604901E-3"/>
    <n v="1.7254217008263599"/>
    <n v="1.0207570368845"/>
    <n v="0.978027384863284"/>
    <s v="6igma Capital"/>
    <x v="4"/>
    <s v="Information Technology"/>
    <s v="Application Software"/>
    <s v="San Jose, California"/>
    <d v="1997-05-05T00:00:00"/>
    <n v="796343"/>
    <n v="1982"/>
    <s v="San Jose"/>
    <s v="California"/>
    <s v="United States"/>
  </r>
  <r>
    <d v="2019-06-28T00:00:00"/>
    <x v="4"/>
    <s v="buy"/>
    <n v="1000"/>
    <n v="12"/>
    <n v="294.5"/>
    <n v="295.10000600000001"/>
    <n v="291.95001200000002"/>
    <n v="294.64999399999999"/>
    <n v="294.64999399999999"/>
    <n v="2648300"/>
    <n v="2"/>
    <n v="4.8308693933084203E-3"/>
    <n v="-1.57584093635166E-2"/>
    <n v="7.4925403906712401E-2"/>
    <n v="0.10045150899592099"/>
    <n v="0.21486298921779001"/>
    <n v="2.1584688054508201E-2"/>
    <n v="2.1897258485300799E-2"/>
    <n v="1.73511500204441E-2"/>
    <n v="2.1754664759084601E-2"/>
    <n v="304"/>
    <n v="204.949997"/>
    <n v="-0.17219235348995099"/>
    <n v="5.7409418775350302E-3"/>
    <n v="1.72327282361854"/>
    <n v="1.2049490751863701"/>
    <n v="1.04194929911071"/>
    <s v="6igma Capital"/>
    <x v="4"/>
    <s v="Information Technology"/>
    <s v="Application Software"/>
    <s v="San Jose, California"/>
    <d v="1997-05-05T00:00:00"/>
    <n v="796343"/>
    <n v="1982"/>
    <s v="San Jose"/>
    <s v="California"/>
    <s v="United States"/>
  </r>
  <r>
    <d v="2019-04-16T00:00:00"/>
    <x v="4"/>
    <s v="buy"/>
    <n v="1600"/>
    <n v="13"/>
    <n v="273.07000699999998"/>
    <n v="273.39001500000001"/>
    <n v="269.64001500000001"/>
    <n v="271.42999300000002"/>
    <n v="271.42999300000002"/>
    <n v="1638400"/>
    <n v="2.5920000000000001"/>
    <n v="-2.9063131235020799E-3"/>
    <n v="9.0300864403763097E-3"/>
    <n v="5.4278050868729999E-2"/>
    <n v="0.113280025251043"/>
    <n v="0.18087099454983499"/>
    <n v="4.6669868340068104E-3"/>
    <n v="9.4736154935185501E-3"/>
    <n v="1.1487332926892699E-2"/>
    <n v="2.0931057462930301E-2"/>
    <n v="277.60998499999999"/>
    <n v="204.949997"/>
    <n v="-0.17219235348995099"/>
    <n v="5.0922850790659495E-4"/>
    <n v="1.6636811844381201"/>
    <n v="0.98310211074298304"/>
    <n v="1.0378250683374299"/>
    <s v="Marquee Group Funds"/>
    <x v="4"/>
    <s v="Information Technology"/>
    <s v="Application Software"/>
    <s v="San Jose, California"/>
    <d v="1997-05-05T00:00:00"/>
    <n v="796343"/>
    <n v="1982"/>
    <s v="San Jose"/>
    <s v="California"/>
    <s v="United States"/>
  </r>
  <r>
    <d v="2019-05-02T00:00:00"/>
    <x v="4"/>
    <s v="sell"/>
    <n v="1700"/>
    <n v="13"/>
    <n v="283.14001500000001"/>
    <n v="284.58999599999999"/>
    <n v="278.14999399999999"/>
    <n v="279.64001500000001"/>
    <n v="279.64001500000001"/>
    <n v="2482300"/>
    <n v="2.552"/>
    <n v="-1.31797885066752E-2"/>
    <n v="7.1057572714132598E-3"/>
    <n v="2.70761964550747E-2"/>
    <n v="0.120800410849523"/>
    <n v="0.22149997540694"/>
    <n v="1.70140273106359E-2"/>
    <n v="1.03910490262388E-2"/>
    <n v="1.15359298865404E-2"/>
    <n v="2.0881053327865901E-2"/>
    <n v="291.709991"/>
    <n v="204.949997"/>
    <n v="-0.17219235348995099"/>
    <n v="-2.1262443276895502E-3"/>
    <n v="1.66876784346327"/>
    <n v="1.22937846696733"/>
    <n v="1.40793961782758"/>
    <s v="Marquee Group Funds"/>
    <x v="4"/>
    <s v="Information Technology"/>
    <s v="Application Software"/>
    <s v="San Jose, California"/>
    <d v="1997-05-05T00:00:00"/>
    <n v="796343"/>
    <n v="1982"/>
    <s v="San Jose"/>
    <s v="California"/>
    <s v="United States"/>
  </r>
  <r>
    <d v="2019-05-09T00:00:00"/>
    <x v="4"/>
    <s v="buy"/>
    <n v="1300"/>
    <n v="13"/>
    <n v="274.16000400000001"/>
    <n v="277.11999500000002"/>
    <n v="270.79998799999998"/>
    <n v="275.790009"/>
    <n v="275.790009"/>
    <n v="1866800"/>
    <n v="2.4569999999999999"/>
    <n v="-3.54705744543424E-3"/>
    <n v="-1.38633761068798E-2"/>
    <n v="2.5634936279541901E-2"/>
    <n v="8.3329598759635998E-2"/>
    <n v="0.16192832900561399"/>
    <n v="1.5930799272621601E-2"/>
    <n v="1.21645294194753E-2"/>
    <n v="1.1745873497077199E-2"/>
    <n v="2.0881613895336E-2"/>
    <n v="291.709991"/>
    <n v="204.949997"/>
    <n v="-0.17219235348995099"/>
    <n v="-3.0259986019249502E-3"/>
    <n v="1.67534019666381"/>
    <n v="0.85755622693079103"/>
    <n v="1.1195494359764799"/>
    <s v="Marquee Group Funds"/>
    <x v="4"/>
    <s v="Information Technology"/>
    <s v="Application Software"/>
    <s v="San Jose, California"/>
    <d v="1997-05-05T00:00:00"/>
    <n v="796343"/>
    <n v="1982"/>
    <s v="San Jose"/>
    <s v="California"/>
    <s v="United States"/>
  </r>
  <r>
    <d v="2019-05-14T00:00:00"/>
    <x v="4"/>
    <s v="sell"/>
    <n v="1800"/>
    <n v="13"/>
    <n v="269.42999300000002"/>
    <n v="274.23001099999999"/>
    <n v="269.290009"/>
    <n v="271.85998499999999"/>
    <n v="271.85998499999999"/>
    <n v="2046600"/>
    <n v="2.419"/>
    <n v="1.54201773790384E-2"/>
    <n v="-1.8983034376114299E-2"/>
    <n v="-1.47156839846066E-4"/>
    <n v="3.9350163898847601E-2"/>
    <n v="0.11684541665522299"/>
    <n v="2.14026709363082E-2"/>
    <n v="1.53286439907734E-2"/>
    <n v="1.28305101591195E-2"/>
    <n v="2.1016623080071802E-2"/>
    <n v="291.709991"/>
    <n v="204.949997"/>
    <n v="-0.17219235348995099"/>
    <n v="7.98398755130913E-3"/>
    <n v="1.6768165229178"/>
    <n v="0.57497252182583902"/>
    <n v="0.73773692463160301"/>
    <s v="Marquee Group Funds"/>
    <x v="4"/>
    <s v="Information Technology"/>
    <s v="Application Software"/>
    <s v="San Jose, California"/>
    <d v="1997-05-05T00:00:00"/>
    <n v="796343"/>
    <n v="1982"/>
    <s v="San Jose"/>
    <s v="California"/>
    <s v="United States"/>
  </r>
  <r>
    <d v="2019-06-05T00:00:00"/>
    <x v="4"/>
    <s v="buy"/>
    <n v="500"/>
    <n v="13"/>
    <n v="272.77999899999998"/>
    <n v="273.209991"/>
    <n v="268.39001500000001"/>
    <n v="272.85998499999999"/>
    <n v="272.85998499999999"/>
    <n v="2650400"/>
    <n v="2.1230000000000002"/>
    <n v="1.5326090499624301E-2"/>
    <n v="-1.9039988525868599E-3"/>
    <n v="-4.5563366319272901E-2"/>
    <n v="6.22200865159016E-2"/>
    <n v="7.4226343895052102E-2"/>
    <n v="3.0741083370489902E-2"/>
    <n v="2.0702677159272698E-2"/>
    <n v="1.6049288667131099E-2"/>
    <n v="2.1495785607059101E-2"/>
    <n v="291.709991"/>
    <n v="204.949997"/>
    <n v="-0.17219235348995099"/>
    <n v="8.1287266899663802E-3"/>
    <n v="1.7015415175180899"/>
    <n v="0.32170160298311301"/>
    <n v="0.35254761659414202"/>
    <s v="Marquee Group Funds"/>
    <x v="4"/>
    <s v="Information Technology"/>
    <s v="Application Software"/>
    <s v="San Jose, California"/>
    <d v="1997-05-05T00:00:00"/>
    <n v="796343"/>
    <n v="1982"/>
    <s v="San Jose"/>
    <s v="California"/>
    <s v="United States"/>
  </r>
  <r>
    <d v="2019-06-20T00:00:00"/>
    <x v="4"/>
    <s v="buy"/>
    <n v="1000"/>
    <n v="13"/>
    <n v="293.25"/>
    <n v="302.66000400000001"/>
    <n v="293.25"/>
    <n v="302.10998499999999"/>
    <n v="302.10998499999999"/>
    <n v="5632500"/>
    <n v="2.0009999999999999"/>
    <n v="3.6746514329256498E-2"/>
    <n v="8.9303951317651703E-2"/>
    <n v="9.2384972332168497E-2"/>
    <n v="0.13416047731733599"/>
    <n v="0.182394311090847"/>
    <n v="2.4664013892988199E-2"/>
    <n v="2.11817578410382E-2"/>
    <n v="1.67468189163811E-2"/>
    <n v="2.16940541859112E-2"/>
    <n v="302.66000400000001"/>
    <n v="204.949997"/>
    <n v="-0.17219235348995099"/>
    <n v="9.4276054361659405E-3"/>
    <n v="1.7089765137555699"/>
    <n v="0.99292212846257899"/>
    <n v="0.53409372278707401"/>
    <s v="Marquee Group Funds"/>
    <x v="4"/>
    <s v="Information Technology"/>
    <s v="Application Software"/>
    <s v="San Jose, California"/>
    <d v="1997-05-05T00:00:00"/>
    <n v="796343"/>
    <n v="1982"/>
    <s v="San Jose"/>
    <s v="California"/>
    <s v="United States"/>
  </r>
  <r>
    <d v="2019-06-28T00:00:00"/>
    <x v="4"/>
    <s v="sell"/>
    <n v="1700"/>
    <n v="13"/>
    <n v="294.5"/>
    <n v="295.10000600000001"/>
    <n v="291.95001200000002"/>
    <n v="294.64999399999999"/>
    <n v="294.64999399999999"/>
    <n v="2648300"/>
    <n v="2"/>
    <n v="4.8308693933084203E-3"/>
    <n v="-1.57584093635166E-2"/>
    <n v="7.4925403906712401E-2"/>
    <n v="0.10045150899592099"/>
    <n v="0.21486298921779001"/>
    <n v="2.1584688054508201E-2"/>
    <n v="2.1897258485300799E-2"/>
    <n v="1.73511500204441E-2"/>
    <n v="2.1754664759084601E-2"/>
    <n v="304"/>
    <n v="204.949997"/>
    <n v="-0.17219235348995099"/>
    <n v="5.7409418775350302E-3"/>
    <n v="1.72327282361854"/>
    <n v="1.2049490751863701"/>
    <n v="1.04194929911071"/>
    <s v="Marquee Group Funds"/>
    <x v="4"/>
    <s v="Information Technology"/>
    <s v="Application Software"/>
    <s v="San Jose, California"/>
    <d v="1997-05-05T00:00:00"/>
    <n v="796343"/>
    <n v="1982"/>
    <s v="San Jose"/>
    <s v="California"/>
    <s v="United States"/>
  </r>
  <r>
    <d v="2019-04-02T00:00:00"/>
    <x v="4"/>
    <s v="buy"/>
    <n v="900"/>
    <n v="14"/>
    <n v="272.89001500000001"/>
    <n v="273"/>
    <n v="267.63000499999998"/>
    <n v="271.35000600000001"/>
    <n v="271.35000600000001"/>
    <n v="1877800"/>
    <n v="2.4809999999999999"/>
    <n v="-3.0173962080256899E-3"/>
    <n v="2.1455771390818199E-2"/>
    <n v="2.7422503526913101E-2"/>
    <n v="0.181813117812445"/>
    <n v="0.24550336937214201"/>
    <n v="1.28322664288264E-2"/>
    <n v="1.4951602106479899E-2"/>
    <n v="1.4674340184521999E-2"/>
    <n v="2.1236520715745E-2"/>
    <n v="277.60998499999999"/>
    <n v="204.949997"/>
    <n v="-0.17219235348995099"/>
    <n v="1.7455614805152698E-5"/>
    <n v="1.6583064786358099"/>
    <n v="1.43117219988443"/>
    <n v="1.20571017611936"/>
    <s v="DJT Green Funds"/>
    <x v="4"/>
    <s v="Information Technology"/>
    <s v="Application Software"/>
    <s v="San Jose, California"/>
    <d v="1997-05-05T00:00:00"/>
    <n v="796343"/>
    <n v="1982"/>
    <s v="San Jose"/>
    <s v="California"/>
    <s v="United States"/>
  </r>
  <r>
    <d v="2019-04-23T00:00:00"/>
    <x v="4"/>
    <s v="buy"/>
    <n v="1200"/>
    <n v="14"/>
    <n v="272.540009"/>
    <n v="278.89001500000001"/>
    <n v="271.58999599999999"/>
    <n v="278.48998999999998"/>
    <n v="278.48998999999998"/>
    <n v="2693600"/>
    <n v="2.57"/>
    <n v="2.2808321999301499E-2"/>
    <n v="2.2771549594591298E-2"/>
    <n v="5.2751453673386101E-2"/>
    <n v="0.13282880941066599"/>
    <n v="0.21221559358705699"/>
    <n v="1.1535624927249201E-2"/>
    <n v="1.0031860282809901E-2"/>
    <n v="1.15328556786855E-2"/>
    <n v="2.0914560753286002E-2"/>
    <n v="278.89001500000001"/>
    <n v="204.949997"/>
    <n v="-0.17219235348995099"/>
    <n v="8.8023511954049196E-3"/>
    <n v="1.6660755209376099"/>
    <n v="1.17534400864718"/>
    <n v="0.95282241286330704"/>
    <s v="DJT Green Funds"/>
    <x v="4"/>
    <s v="Information Technology"/>
    <s v="Application Software"/>
    <s v="San Jose, California"/>
    <d v="1997-05-05T00:00:00"/>
    <n v="796343"/>
    <n v="1982"/>
    <s v="San Jose"/>
    <s v="California"/>
    <s v="United States"/>
  </r>
  <r>
    <d v="2019-04-24T00:00:00"/>
    <x v="4"/>
    <s v="buy"/>
    <n v="1800"/>
    <n v="14"/>
    <n v="279.220000999999"/>
    <n v="280.17001299999998"/>
    <n v="275.25"/>
    <n v="275.45001200000002"/>
    <n v="275.45001200000002"/>
    <n v="1867600"/>
    <n v="2.5219999999999998"/>
    <n v="-1.09759486882181E-2"/>
    <n v="1.4701914029875101E-2"/>
    <n v="5.8917547823405997E-2"/>
    <n v="0.116576695650082"/>
    <n v="0.20097330673002201"/>
    <n v="1.32739105244335E-2"/>
    <n v="9.5337151077102902E-3"/>
    <n v="1.1642103658771301E-2"/>
    <n v="2.09277799637596E-2"/>
    <n v="280.17001299999998"/>
    <n v="204.949997"/>
    <n v="-0.17219235348995099"/>
    <n v="-2.1941687255359501E-3"/>
    <n v="1.6669349102026301"/>
    <n v="1.10617261188246"/>
    <n v="0.97743651309120405"/>
    <s v="DJT Green Funds"/>
    <x v="4"/>
    <s v="Information Technology"/>
    <s v="Application Software"/>
    <s v="San Jose, California"/>
    <d v="1997-05-05T00:00:00"/>
    <n v="796343"/>
    <n v="1982"/>
    <s v="San Jose"/>
    <s v="California"/>
    <s v="United States"/>
  </r>
  <r>
    <d v="2019-04-29T00:00:00"/>
    <x v="4"/>
    <s v="buy"/>
    <n v="1000"/>
    <n v="14"/>
    <n v="286.459991"/>
    <n v="291.709991"/>
    <n v="285.38000499999998"/>
    <n v="286.14001500000001"/>
    <n v="286.14001500000001"/>
    <n v="5592400"/>
    <n v="2.536"/>
    <n v="1.4716068973824801E-2"/>
    <n v="4.9907459787361302E-2"/>
    <n v="8.6839896820467402E-2"/>
    <n v="0.16816352988232"/>
    <n v="0.25420934166686598"/>
    <n v="1.28367831985335E-2"/>
    <n v="9.3420699259286494E-3"/>
    <n v="1.1581777829881601E-2"/>
    <n v="2.0818824326348798E-2"/>
    <n v="291.709991"/>
    <n v="204.949997"/>
    <n v="-0.17219235348995099"/>
    <n v="1.07094833958194E-3"/>
    <n v="1.66031911847374"/>
    <n v="1.4378298289198701"/>
    <n v="1.3126592804053501"/>
    <s v="DJT Green Funds"/>
    <x v="4"/>
    <s v="Information Technology"/>
    <s v="Application Software"/>
    <s v="San Jose, California"/>
    <d v="1997-05-05T00:00:00"/>
    <n v="796343"/>
    <n v="1982"/>
    <s v="San Jose"/>
    <s v="California"/>
    <s v="United States"/>
  </r>
  <r>
    <d v="2019-04-30T00:00:00"/>
    <x v="4"/>
    <s v="buy"/>
    <n v="1800"/>
    <n v="14"/>
    <n v="286.10000600000001"/>
    <n v="289.76998900000001"/>
    <n v="285.25"/>
    <n v="289.25"/>
    <n v="289.25"/>
    <n v="3068000"/>
    <n v="2.5089999999999999"/>
    <n v="1.08101121137078E-2"/>
    <n v="3.7909249901767701E-2"/>
    <n v="9.3124156375239395E-2"/>
    <n v="0.19388686483955"/>
    <n v="0.26506456317444499"/>
    <n v="1.0799301434516601E-2"/>
    <n v="9.4559844041938994E-3"/>
    <n v="1.14039866048515E-2"/>
    <n v="2.0827863379551701E-2"/>
    <n v="291.709991"/>
    <n v="204.949997"/>
    <n v="-0.17219235348995099"/>
    <n v="9.5096475723260604E-4"/>
    <n v="1.6606170839878001"/>
    <n v="1.5076342828845599"/>
    <n v="1.3791173352528201"/>
    <s v="DJT Green Funds"/>
    <x v="4"/>
    <s v="Information Technology"/>
    <s v="Application Software"/>
    <s v="San Jose, California"/>
    <d v="1997-05-05T00:00:00"/>
    <n v="796343"/>
    <n v="1982"/>
    <s v="San Jose"/>
    <s v="California"/>
    <s v="United States"/>
  </r>
  <r>
    <d v="2019-06-12T00:00:00"/>
    <x v="4"/>
    <s v="buy"/>
    <n v="2600"/>
    <n v="14"/>
    <n v="276.13000499999998"/>
    <n v="277.55999800000001"/>
    <n v="274.57998700000002"/>
    <n v="276.83999599999999"/>
    <n v="276.83999599999999"/>
    <n v="1313700"/>
    <n v="2.1269999999999998"/>
    <n v="3.0751105813794201E-3"/>
    <n v="1.4480919363403099E-2"/>
    <n v="-5.9065754784428702E-3"/>
    <n v="4.6052226461457998E-2"/>
    <n v="9.7986768393099402E-2"/>
    <n v="1.0850263377803799E-2"/>
    <n v="2.0586902463229001E-2"/>
    <n v="1.5964550017138701E-2"/>
    <n v="2.14573114694671E-2"/>
    <n v="291.709991"/>
    <n v="204.949997"/>
    <n v="-0.17219235348995099"/>
    <n v="-2.0396578921351798E-3"/>
    <n v="1.6994152421897999"/>
    <n v="0.46431098522820602"/>
    <n v="0.46655428488196699"/>
    <s v="DJT Green Funds"/>
    <x v="4"/>
    <s v="Information Technology"/>
    <s v="Application Software"/>
    <s v="San Jose, California"/>
    <d v="1997-05-05T00:00:00"/>
    <n v="796343"/>
    <n v="1982"/>
    <s v="San Jose"/>
    <s v="California"/>
    <s v="United States"/>
  </r>
  <r>
    <d v="2019-06-21T00:00:00"/>
    <x v="4"/>
    <s v="sell"/>
    <n v="1000"/>
    <n v="14"/>
    <n v="301.459991"/>
    <n v="304"/>
    <n v="299.08999599999999"/>
    <n v="299.32998700000002"/>
    <n v="299.32998700000002"/>
    <n v="4015500"/>
    <n v="2.0680000000000001"/>
    <n v="-9.2445395316722995E-3"/>
    <n v="8.7397121514041498E-2"/>
    <n v="7.3673694554928004E-2"/>
    <n v="0.14205798062390201"/>
    <n v="0.175137922796826"/>
    <n v="2.51607910584827E-2"/>
    <n v="2.1335284368734799E-2"/>
    <n v="1.6629382480346799E-2"/>
    <n v="2.17024823444164E-2"/>
    <n v="304"/>
    <n v="204.949997"/>
    <n v="-0.17219235348995099"/>
    <n v="-1.26001638019446E-3"/>
    <n v="1.70976565231112"/>
    <n v="0.94732448862697105"/>
    <n v="0.66594562697918303"/>
    <s v="DJT Green Funds"/>
    <x v="4"/>
    <s v="Information Technology"/>
    <s v="Application Software"/>
    <s v="San Jose, California"/>
    <d v="1997-05-05T00:00:00"/>
    <n v="796343"/>
    <n v="1982"/>
    <s v="San Jose"/>
    <s v="California"/>
    <s v="United States"/>
  </r>
  <r>
    <d v="2019-06-27T00:00:00"/>
    <x v="4"/>
    <s v="sell"/>
    <n v="1300"/>
    <n v="14"/>
    <n v="290.040009"/>
    <n v="294.67001299999998"/>
    <n v="290.040009"/>
    <n v="293.23001099999999"/>
    <n v="293.23001099999999"/>
    <n v="2596800"/>
    <n v="2.0049999999999999"/>
    <n v="1.5499957729374601E-2"/>
    <n v="-2.9833818288497401E-2"/>
    <n v="5.2437331371816699E-2"/>
    <n v="0.10679011182892401"/>
    <n v="0.19098707075659499"/>
    <n v="2.1197720373300599E-2"/>
    <n v="2.23478094468611E-2"/>
    <n v="1.7388556627613499E-2"/>
    <n v="2.17892343643264E-2"/>
    <n v="304"/>
    <n v="204.949997"/>
    <n v="-0.17219235348995099"/>
    <n v="3.81588593721357E-3"/>
    <n v="1.72618177342896"/>
    <n v="1.05490711314033"/>
    <n v="0.99042438179883396"/>
    <s v="DJT Green Funds"/>
    <x v="4"/>
    <s v="Information Technology"/>
    <s v="Application Software"/>
    <s v="San Jose, California"/>
    <d v="1997-05-05T00:00:00"/>
    <n v="796343"/>
    <n v="1982"/>
    <s v="San Jose"/>
    <s v="California"/>
    <s v="United States"/>
  </r>
  <r>
    <d v="2019-04-18T00:00:00"/>
    <x v="4"/>
    <s v="sell"/>
    <n v="1300"/>
    <n v="15"/>
    <n v="270.08999599999999"/>
    <n v="270.82000699999998"/>
    <n v="266.64001500000001"/>
    <n v="270.57000699999998"/>
    <n v="270.57000699999998"/>
    <n v="2028900"/>
    <n v="2.56"/>
    <n v="4.1479818023657401E-3"/>
    <n v="-4.9034588544536097E-3"/>
    <n v="3.8235108497092697E-2"/>
    <n v="0.101724667969512"/>
    <n v="0.157680327473913"/>
    <n v="4.3651756087396999E-3"/>
    <n v="9.53895923246122E-3"/>
    <n v="1.1491452513910001E-2"/>
    <n v="2.0901604598272699E-2"/>
    <n v="277.60998499999999"/>
    <n v="204.949997"/>
    <n v="-0.17219235348995099"/>
    <n v="1.5778467813143101E-3"/>
    <n v="1.6630959274352499"/>
    <n v="0.83445568569843198"/>
    <n v="0.93701233914458704"/>
    <s v="Turtle River Asset Management"/>
    <x v="4"/>
    <s v="Information Technology"/>
    <s v="Application Software"/>
    <s v="San Jose, California"/>
    <d v="1997-05-05T00:00:00"/>
    <n v="796343"/>
    <n v="1982"/>
    <s v="San Jose"/>
    <s v="California"/>
    <s v="United States"/>
  </r>
  <r>
    <d v="2019-04-30T00:00:00"/>
    <x v="4"/>
    <s v="sell"/>
    <n v="1400"/>
    <n v="15"/>
    <n v="286.10000600000001"/>
    <n v="289.76998900000001"/>
    <n v="285.25"/>
    <n v="289.25"/>
    <n v="289.25"/>
    <n v="3068000"/>
    <n v="2.5089999999999999"/>
    <n v="1.08101121137078E-2"/>
    <n v="3.7909249901767701E-2"/>
    <n v="9.3124156375239395E-2"/>
    <n v="0.19388686483955"/>
    <n v="0.26506456317444499"/>
    <n v="1.0799301434516601E-2"/>
    <n v="9.4559844041938994E-3"/>
    <n v="1.14039866048515E-2"/>
    <n v="2.0827863379551701E-2"/>
    <n v="291.709991"/>
    <n v="204.949997"/>
    <n v="-0.17219235348995099"/>
    <n v="9.5096475723260604E-4"/>
    <n v="1.6606170839878001"/>
    <n v="1.5076342828845599"/>
    <n v="1.3791173352528201"/>
    <s v="Turtle River Asset Management"/>
    <x v="4"/>
    <s v="Information Technology"/>
    <s v="Application Software"/>
    <s v="San Jose, California"/>
    <d v="1997-05-05T00:00:00"/>
    <n v="796343"/>
    <n v="1982"/>
    <s v="San Jose"/>
    <s v="California"/>
    <s v="United States"/>
  </r>
  <r>
    <d v="2019-05-06T00:00:00"/>
    <x v="4"/>
    <s v="buy"/>
    <n v="1600"/>
    <n v="15"/>
    <n v="277.60000600000001"/>
    <n v="284.220000999999"/>
    <n v="275.80999800000001"/>
    <n v="283.66000400000001"/>
    <n v="283.66000400000001"/>
    <n v="1994500"/>
    <n v="2.5"/>
    <n v="-6.7458025129027198E-3"/>
    <n v="-8.7049019922275702E-3"/>
    <n v="4.3814212593860299E-2"/>
    <n v="0.107532915178381"/>
    <n v="0.22702012495583601"/>
    <n v="1.72295158319252E-2"/>
    <n v="1.13208886749299E-2"/>
    <n v="1.1304806576794601E-2"/>
    <n v="2.0862729900601999E-2"/>
    <n v="291.709991"/>
    <n v="204.949997"/>
    <n v="-0.17219235348995099"/>
    <n v="-4.4810132310555703E-3"/>
    <n v="1.67319028635286"/>
    <n v="1.26603384392366"/>
    <n v="1.3669688300051099"/>
    <s v="Turtle River Asset Management"/>
    <x v="4"/>
    <s v="Information Technology"/>
    <s v="Application Software"/>
    <s v="San Jose, California"/>
    <d v="1997-05-05T00:00:00"/>
    <n v="796343"/>
    <n v="1982"/>
    <s v="San Jose"/>
    <s v="California"/>
    <s v="United States"/>
  </r>
  <r>
    <d v="2019-05-08T00:00:00"/>
    <x v="4"/>
    <s v="buy"/>
    <n v="1900"/>
    <n v="15"/>
    <n v="275.82998700000002"/>
    <n v="278.36999500000002"/>
    <n v="274.16000400000001"/>
    <n v="276.76998900000001"/>
    <n v="276.76998900000001"/>
    <n v="2610800"/>
    <n v="2.4820000000000002"/>
    <n v="-1.08341048502455E-3"/>
    <n v="-2.3496107168120801E-2"/>
    <n v="3.4254118777274203E-2"/>
    <n v="8.44755017644164E-2"/>
    <n v="0.18081235543531099"/>
    <n v="1.6615594327488801E-2"/>
    <n v="1.21443162028555E-2"/>
    <n v="1.17390961560449E-2"/>
    <n v="2.0900394465528001E-2"/>
    <n v="291.709991"/>
    <n v="204.949997"/>
    <n v="-0.17219235348995099"/>
    <n v="-1.60671540560346E-3"/>
    <n v="1.6751493754518101"/>
    <n v="0.97526899688739599"/>
    <n v="1.1939138839837899"/>
    <s v="Turtle River Asset Management"/>
    <x v="4"/>
    <s v="Information Technology"/>
    <s v="Application Software"/>
    <s v="San Jose, California"/>
    <d v="1997-05-05T00:00:00"/>
    <n v="796343"/>
    <n v="1982"/>
    <s v="San Jose"/>
    <s v="California"/>
    <s v="United States"/>
  </r>
  <r>
    <d v="2019-05-09T00:00:00"/>
    <x v="4"/>
    <s v="sell"/>
    <n v="700"/>
    <n v="15"/>
    <n v="274.16000400000001"/>
    <n v="277.11999500000002"/>
    <n v="270.79998799999998"/>
    <n v="275.790009"/>
    <n v="275.790009"/>
    <n v="1866800"/>
    <n v="2.4569999999999999"/>
    <n v="-3.54705744543424E-3"/>
    <n v="-1.38633761068798E-2"/>
    <n v="2.5634936279541901E-2"/>
    <n v="8.3329598759635998E-2"/>
    <n v="0.16192832900561399"/>
    <n v="1.5930799272621601E-2"/>
    <n v="1.21645294194753E-2"/>
    <n v="1.1745873497077199E-2"/>
    <n v="2.0881613895336E-2"/>
    <n v="291.709991"/>
    <n v="204.949997"/>
    <n v="-0.17219235348995099"/>
    <n v="-3.0259986019249502E-3"/>
    <n v="1.67534019666381"/>
    <n v="0.85755622693079103"/>
    <n v="1.1195494359764799"/>
    <s v="Turtle River Asset Management"/>
    <x v="4"/>
    <s v="Information Technology"/>
    <s v="Application Software"/>
    <s v="San Jose, California"/>
    <d v="1997-05-05T00:00:00"/>
    <n v="796343"/>
    <n v="1982"/>
    <s v="San Jose"/>
    <s v="California"/>
    <s v="United States"/>
  </r>
  <r>
    <d v="2019-05-22T00:00:00"/>
    <x v="4"/>
    <s v="sell"/>
    <n v="1800"/>
    <n v="15"/>
    <n v="277.42001299999998"/>
    <n v="282.73998999999998"/>
    <n v="277.26001000000002"/>
    <n v="281.82000699999998"/>
    <n v="281.82000699999998"/>
    <n v="1570500"/>
    <n v="2.3929999999999998"/>
    <n v="1.33956883761396E-2"/>
    <n v="1.7901093349762101E-2"/>
    <n v="3.4694799932791197E-2"/>
    <n v="8.9239635881065205E-2"/>
    <n v="0.168577815413194"/>
    <n v="1.7361197780844499E-2"/>
    <n v="1.74009961228637E-2"/>
    <n v="1.3697111799287001E-2"/>
    <n v="2.1132437476828001E-2"/>
    <n v="291.709991"/>
    <n v="204.949997"/>
    <n v="-0.17219235348995099"/>
    <n v="-2.8283920525026501E-3"/>
    <n v="1.6877382465014099"/>
    <n v="0.89402146897448698"/>
    <n v="0.86603840214927097"/>
    <s v="Turtle River Asset Management"/>
    <x v="4"/>
    <s v="Information Technology"/>
    <s v="Application Software"/>
    <s v="San Jose, California"/>
    <d v="1997-05-05T00:00:00"/>
    <n v="796343"/>
    <n v="1982"/>
    <s v="San Jose"/>
    <s v="California"/>
    <s v="United States"/>
  </r>
  <r>
    <d v="2019-06-27T00:00:00"/>
    <x v="4"/>
    <s v="buy"/>
    <n v="1300"/>
    <n v="15"/>
    <n v="290.040009"/>
    <n v="294.67001299999998"/>
    <n v="290.040009"/>
    <n v="293.23001099999999"/>
    <n v="293.23001099999999"/>
    <n v="2596800"/>
    <n v="2.0049999999999999"/>
    <n v="1.5499957729374601E-2"/>
    <n v="-2.9833818288497401E-2"/>
    <n v="5.2437331371816699E-2"/>
    <n v="0.10679011182892401"/>
    <n v="0.19098707075659499"/>
    <n v="2.1197720373300599E-2"/>
    <n v="2.23478094468611E-2"/>
    <n v="1.7388556627613499E-2"/>
    <n v="2.17892343643264E-2"/>
    <n v="304"/>
    <n v="204.949997"/>
    <n v="-0.17219235348995099"/>
    <n v="3.81588593721357E-3"/>
    <n v="1.72618177342896"/>
    <n v="1.05490711314033"/>
    <n v="0.99042438179883396"/>
    <s v="Turtle River Asset Management"/>
    <x v="4"/>
    <s v="Information Technology"/>
    <s v="Application Software"/>
    <s v="San Jose, California"/>
    <d v="1997-05-05T00:00:00"/>
    <n v="796343"/>
    <n v="1982"/>
    <s v="San Jose"/>
    <s v="California"/>
    <s v="United States"/>
  </r>
  <r>
    <d v="2019-04-09T00:00:00"/>
    <x v="4"/>
    <s v="buy"/>
    <n v="1300"/>
    <n v="16"/>
    <n v="267.11999500000002"/>
    <n v="269.98998999999998"/>
    <n v="266.79998799999998"/>
    <n v="268.98998999999998"/>
    <n v="268.98998999999998"/>
    <n v="1605900"/>
    <n v="2.4990000000000001"/>
    <n v="6.6936411579252605E-4"/>
    <n v="-8.7353556075291001E-3"/>
    <n v="5.4430730224079502E-2"/>
    <n v="0.14501007805522301"/>
    <n v="0.20482649174525699"/>
    <n v="6.94794908589741E-3"/>
    <n v="1.42347146393612E-2"/>
    <n v="1.23230875189066E-2"/>
    <n v="2.10224986338922E-2"/>
    <n v="277.60998499999999"/>
    <n v="204.949997"/>
    <n v="-0.17219235348995099"/>
    <n v="-6.0859766572597396E-3"/>
    <n v="1.6631174500492101"/>
    <n v="1.15192325070622"/>
    <n v="1.11835309949049"/>
    <s v="Bridgebay Associates"/>
    <x v="4"/>
    <s v="Information Technology"/>
    <s v="Application Software"/>
    <s v="San Jose, California"/>
    <d v="1997-05-05T00:00:00"/>
    <n v="796343"/>
    <n v="1982"/>
    <s v="San Jose"/>
    <s v="California"/>
    <s v="United States"/>
  </r>
  <r>
    <d v="2019-04-18T00:00:00"/>
    <x v="4"/>
    <s v="sell"/>
    <n v="2000"/>
    <n v="16"/>
    <n v="270.08999599999999"/>
    <n v="270.82000699999998"/>
    <n v="266.64001500000001"/>
    <n v="270.57000699999998"/>
    <n v="270.57000699999998"/>
    <n v="2028900"/>
    <n v="2.56"/>
    <n v="4.1479818023657401E-3"/>
    <n v="-4.9034588544536097E-3"/>
    <n v="3.8235108497092697E-2"/>
    <n v="0.101724667969512"/>
    <n v="0.157680327473913"/>
    <n v="4.3651756087396999E-3"/>
    <n v="9.53895923246122E-3"/>
    <n v="1.1491452513910001E-2"/>
    <n v="2.0901604598272699E-2"/>
    <n v="277.60998499999999"/>
    <n v="204.949997"/>
    <n v="-0.17219235348995099"/>
    <n v="1.5778467813143101E-3"/>
    <n v="1.6630959274352499"/>
    <n v="0.83445568569843198"/>
    <n v="0.93701233914458704"/>
    <s v="Bridgebay Associates"/>
    <x v="4"/>
    <s v="Information Technology"/>
    <s v="Application Software"/>
    <s v="San Jose, California"/>
    <d v="1997-05-05T00:00:00"/>
    <n v="796343"/>
    <n v="1982"/>
    <s v="San Jose"/>
    <s v="California"/>
    <s v="United States"/>
  </r>
  <r>
    <d v="2019-04-22T00:00:00"/>
    <x v="4"/>
    <s v="buy"/>
    <n v="1500"/>
    <n v="16"/>
    <n v="269.82000699999998"/>
    <n v="272.32000699999998"/>
    <n v="269.20001200000002"/>
    <n v="272.209991"/>
    <n v="272.209991"/>
    <n v="1364700"/>
    <n v="2.59"/>
    <n v="6.0429234556818997E-3"/>
    <n v="1.2866214410741799E-3"/>
    <n v="4.6892701990811803E-2"/>
    <n v="9.5122829140992807E-2"/>
    <n v="0.17889624428540801"/>
    <n v="5.4127627866274799E-3"/>
    <n v="9.5294204655004596E-3"/>
    <n v="1.1419119923629499E-2"/>
    <n v="2.0880432378652499E-2"/>
    <n v="277.60998499999999"/>
    <n v="204.949997"/>
    <n v="-0.17219235348995099"/>
    <n v="1.0115060212163699E-3"/>
    <n v="1.66166849665294"/>
    <n v="0.96504526259794299"/>
    <n v="0.93278251038160798"/>
    <s v="Bridgebay Associates"/>
    <x v="4"/>
    <s v="Information Technology"/>
    <s v="Application Software"/>
    <s v="San Jose, California"/>
    <d v="1997-05-05T00:00:00"/>
    <n v="796343"/>
    <n v="1982"/>
    <s v="San Jose"/>
    <s v="California"/>
    <s v="United States"/>
  </r>
  <r>
    <d v="2019-05-01T00:00:00"/>
    <x v="4"/>
    <s v="buy"/>
    <n v="2100"/>
    <n v="16"/>
    <n v="291"/>
    <n v="291"/>
    <n v="283.19000199999999"/>
    <n v="283.35000600000001"/>
    <n v="283.35000600000001"/>
    <n v="2056200"/>
    <n v="2.5110000000000001"/>
    <n v="-2.06084622829329E-2"/>
    <n v="2.8276736307053001E-2"/>
    <n v="6.1346221865994699E-2"/>
    <n v="0.154980416334527"/>
    <n v="0.245808921841912"/>
    <n v="1.49853628279573E-2"/>
    <n v="1.06922425152545E-2"/>
    <n v="1.1617906284599499E-2"/>
    <n v="2.08719954031929E-2"/>
    <n v="291.709991"/>
    <n v="204.949997"/>
    <n v="-0.17219235348995099"/>
    <n v="-7.5304459681844096E-3"/>
    <n v="1.66828749031805"/>
    <n v="1.3858563834751001"/>
    <n v="1.4350540895713499"/>
    <s v="Bridgebay Associates"/>
    <x v="4"/>
    <s v="Information Technology"/>
    <s v="Application Software"/>
    <s v="San Jose, California"/>
    <d v="1997-05-05T00:00:00"/>
    <n v="796343"/>
    <n v="1982"/>
    <s v="San Jose"/>
    <s v="California"/>
    <s v="United States"/>
  </r>
  <r>
    <d v="2019-05-28T00:00:00"/>
    <x v="4"/>
    <s v="sell"/>
    <n v="900"/>
    <n v="16"/>
    <n v="276.48998999999998"/>
    <n v="281.45001200000002"/>
    <n v="275.36999500000002"/>
    <n v="278.25"/>
    <n v="278.25"/>
    <n v="2475800"/>
    <n v="2.2679999999999998"/>
    <n v="1.25856461061317E-2"/>
    <n v="1.01138226718541E-2"/>
    <n v="2.1226321428897701E-3"/>
    <n v="6.3157022178088398E-2"/>
    <n v="0.126649746533223"/>
    <n v="1.69704397935986E-2"/>
    <n v="1.7744248713734801E-2"/>
    <n v="1.41863388407813E-2"/>
    <n v="2.1176539190422901E-2"/>
    <n v="291.709991"/>
    <n v="204.949997"/>
    <n v="-0.17219235348995099"/>
    <n v="-8.4109499934704197E-3"/>
    <n v="1.6816029293282799"/>
    <n v="0.63987056721712299"/>
    <n v="0.72945288477954395"/>
    <s v="Bridgebay Associates"/>
    <x v="4"/>
    <s v="Information Technology"/>
    <s v="Application Software"/>
    <s v="San Jose, California"/>
    <d v="1997-05-05T00:00:00"/>
    <n v="796343"/>
    <n v="1982"/>
    <s v="San Jose"/>
    <s v="California"/>
    <s v="United States"/>
  </r>
  <r>
    <d v="2019-06-06T00:00:00"/>
    <x v="4"/>
    <s v="sell"/>
    <n v="1900"/>
    <n v="16"/>
    <n v="273.720000999999"/>
    <n v="275.76001000000002"/>
    <n v="271.04998799999998"/>
    <n v="274.79998799999998"/>
    <n v="274.79998799999998"/>
    <n v="2211800"/>
    <n v="2.1240000000000001"/>
    <n v="7.0847285185907998E-3"/>
    <n v="1.05579009299712E-3"/>
    <n v="-3.1732835287779398E-2"/>
    <n v="7.2977647663890505E-2"/>
    <n v="8.3840514157707199E-2"/>
    <n v="3.0877731387882301E-2"/>
    <n v="2.07638631467114E-2"/>
    <n v="1.6056130039555399E-2"/>
    <n v="2.1499285018667599E-2"/>
    <n v="291.709991"/>
    <n v="204.949997"/>
    <n v="-0.17219235348995099"/>
    <n v="6.1168407152111899E-3"/>
    <n v="1.70076134968201"/>
    <n v="0.379428073182484"/>
    <n v="0.30211769490281098"/>
    <s v="Bridgebay Associates"/>
    <x v="4"/>
    <s v="Information Technology"/>
    <s v="Application Software"/>
    <s v="San Jose, California"/>
    <d v="1997-05-05T00:00:00"/>
    <n v="796343"/>
    <n v="1982"/>
    <s v="San Jose"/>
    <s v="California"/>
    <s v="United States"/>
  </r>
  <r>
    <d v="2019-04-09T00:00:00"/>
    <x v="4"/>
    <s v="sell"/>
    <n v="1500"/>
    <n v="17"/>
    <n v="267.11999500000002"/>
    <n v="269.98998999999998"/>
    <n v="266.79998799999998"/>
    <n v="268.98998999999998"/>
    <n v="268.98998999999998"/>
    <n v="1605900"/>
    <n v="2.4990000000000001"/>
    <n v="6.6936411579252605E-4"/>
    <n v="-8.7353556075291001E-3"/>
    <n v="5.4430730224079502E-2"/>
    <n v="0.14501007805522301"/>
    <n v="0.20482649174525699"/>
    <n v="6.94794908589741E-3"/>
    <n v="1.42347146393612E-2"/>
    <n v="1.23230875189066E-2"/>
    <n v="2.10224986338922E-2"/>
    <n v="277.60998499999999"/>
    <n v="204.949997"/>
    <n v="-0.17219235348995099"/>
    <n v="-6.0859766572597396E-3"/>
    <n v="1.6631174500492101"/>
    <n v="1.15192325070622"/>
    <n v="1.11835309949049"/>
    <s v="Los Santos Asset Management"/>
    <x v="4"/>
    <s v="Information Technology"/>
    <s v="Application Software"/>
    <s v="San Jose, California"/>
    <d v="1997-05-05T00:00:00"/>
    <n v="796343"/>
    <n v="1982"/>
    <s v="San Jose"/>
    <s v="California"/>
    <s v="United States"/>
  </r>
  <r>
    <d v="2019-04-25T00:00:00"/>
    <x v="4"/>
    <s v="sell"/>
    <n v="1500"/>
    <n v="17"/>
    <n v="278.39999399999999"/>
    <n v="279.51998900000001"/>
    <n v="274.38000499999998"/>
    <n v="277.66000400000001"/>
    <n v="277.66000400000001"/>
    <n v="1747200"/>
    <n v="2.5339999999999998"/>
    <n v="7.9911905289644196E-3"/>
    <n v="3.0014469098095398E-2"/>
    <n v="5.7022892478030697E-2"/>
    <n v="0.13514826380414"/>
    <n v="0.242407014316049"/>
    <n v="1.20218460934299E-2"/>
    <n v="9.4738744723201207E-3"/>
    <n v="1.1557082280787501E-2"/>
    <n v="2.08201865676493E-2"/>
    <n v="280.17001299999998"/>
    <n v="204.949997"/>
    <n v="-0.17219235348995099"/>
    <n v="-3.6904169755480902E-4"/>
    <n v="1.6596586570765699"/>
    <n v="1.36495082568616"/>
    <n v="1.0891936789024299"/>
    <s v="Los Santos Asset Management"/>
    <x v="4"/>
    <s v="Information Technology"/>
    <s v="Application Software"/>
    <s v="San Jose, California"/>
    <d v="1997-05-05T00:00:00"/>
    <n v="796343"/>
    <n v="1982"/>
    <s v="San Jose"/>
    <s v="California"/>
    <s v="United States"/>
  </r>
  <r>
    <d v="2019-05-01T00:00:00"/>
    <x v="4"/>
    <s v="buy"/>
    <n v="1600"/>
    <n v="17"/>
    <n v="291"/>
    <n v="291"/>
    <n v="283.19000199999999"/>
    <n v="283.35000600000001"/>
    <n v="283.35000600000001"/>
    <n v="2056200"/>
    <n v="2.5110000000000001"/>
    <n v="-2.06084622829329E-2"/>
    <n v="2.8276736307053001E-2"/>
    <n v="6.1346221865994699E-2"/>
    <n v="0.154980416334527"/>
    <n v="0.245808921841912"/>
    <n v="1.49853628279573E-2"/>
    <n v="1.06922425152545E-2"/>
    <n v="1.1617906284599499E-2"/>
    <n v="2.08719954031929E-2"/>
    <n v="291.709991"/>
    <n v="204.949997"/>
    <n v="-0.17219235348995099"/>
    <n v="-7.5304459681844096E-3"/>
    <n v="1.66828749031805"/>
    <n v="1.3858563834751001"/>
    <n v="1.4350540895713499"/>
    <s v="Los Santos Asset Management"/>
    <x v="4"/>
    <s v="Information Technology"/>
    <s v="Application Software"/>
    <s v="San Jose, California"/>
    <d v="1997-05-05T00:00:00"/>
    <n v="796343"/>
    <n v="1982"/>
    <s v="San Jose"/>
    <s v="California"/>
    <s v="United States"/>
  </r>
  <r>
    <d v="2019-05-06T00:00:00"/>
    <x v="4"/>
    <s v="buy"/>
    <n v="1100"/>
    <n v="17"/>
    <n v="277.60000600000001"/>
    <n v="284.220000999999"/>
    <n v="275.80999800000001"/>
    <n v="283.66000400000001"/>
    <n v="283.66000400000001"/>
    <n v="1994500"/>
    <n v="2.5"/>
    <n v="-6.7458025129027198E-3"/>
    <n v="-8.7049019922275702E-3"/>
    <n v="4.3814212593860299E-2"/>
    <n v="0.107532915178381"/>
    <n v="0.22702012495583601"/>
    <n v="1.72295158319252E-2"/>
    <n v="1.13208886749299E-2"/>
    <n v="1.1304806576794601E-2"/>
    <n v="2.0862729900601999E-2"/>
    <n v="291.709991"/>
    <n v="204.949997"/>
    <n v="-0.17219235348995099"/>
    <n v="-4.4810132310555703E-3"/>
    <n v="1.67319028635286"/>
    <n v="1.26603384392366"/>
    <n v="1.3669688300051099"/>
    <s v="Los Santos Asset Management"/>
    <x v="4"/>
    <s v="Information Technology"/>
    <s v="Application Software"/>
    <s v="San Jose, California"/>
    <d v="1997-05-05T00:00:00"/>
    <n v="796343"/>
    <n v="1982"/>
    <s v="San Jose"/>
    <s v="California"/>
    <s v="United States"/>
  </r>
  <r>
    <d v="2019-05-07T00:00:00"/>
    <x v="4"/>
    <s v="sell"/>
    <n v="2400"/>
    <n v="17"/>
    <n v="278.82000699999998"/>
    <n v="280.64999399999999"/>
    <n v="273.67001299999998"/>
    <n v="277.07000699999998"/>
    <n v="277.07000699999998"/>
    <n v="2568000"/>
    <n v="2.448"/>
    <n v="-2.3506144860093701E-2"/>
    <n v="-4.3021158966029198E-2"/>
    <n v="3.3693702621702501E-2"/>
    <n v="8.3712766084151097E-2"/>
    <n v="0.19269025593583"/>
    <n v="1.78051693720238E-2"/>
    <n v="1.21507044489087E-2"/>
    <n v="1.1742029684768699E-2"/>
    <n v="2.0909708286802001E-2"/>
    <n v="291.709991"/>
    <n v="204.949997"/>
    <n v="-0.17219235348995099"/>
    <n v="-1.6649488130547601E-2"/>
    <n v="1.67594145890624"/>
    <n v="1.0529469393656301"/>
    <n v="1.2760313613013301"/>
    <s v="Los Santos Asset Management"/>
    <x v="4"/>
    <s v="Information Technology"/>
    <s v="Application Software"/>
    <s v="San Jose, California"/>
    <d v="1997-05-05T00:00:00"/>
    <n v="796343"/>
    <n v="1982"/>
    <s v="San Jose"/>
    <s v="California"/>
    <s v="United States"/>
  </r>
  <r>
    <d v="2019-05-09T00:00:00"/>
    <x v="4"/>
    <s v="sell"/>
    <n v="2500"/>
    <n v="17"/>
    <n v="274.16000400000001"/>
    <n v="277.11999500000002"/>
    <n v="270.79998799999998"/>
    <n v="275.790009"/>
    <n v="275.790009"/>
    <n v="1866800"/>
    <n v="2.4569999999999999"/>
    <n v="-3.54705744543424E-3"/>
    <n v="-1.38633761068798E-2"/>
    <n v="2.5634936279541901E-2"/>
    <n v="8.3329598759635998E-2"/>
    <n v="0.16192832900561399"/>
    <n v="1.5930799272621601E-2"/>
    <n v="1.21645294194753E-2"/>
    <n v="1.1745873497077199E-2"/>
    <n v="2.0881613895336E-2"/>
    <n v="291.709991"/>
    <n v="204.949997"/>
    <n v="-0.17219235348995099"/>
    <n v="-3.0259986019249502E-3"/>
    <n v="1.67534019666381"/>
    <n v="0.85755622693079103"/>
    <n v="1.1195494359764799"/>
    <s v="Los Santos Asset Management"/>
    <x v="4"/>
    <s v="Information Technology"/>
    <s v="Application Software"/>
    <s v="San Jose, California"/>
    <d v="1997-05-05T00:00:00"/>
    <n v="796343"/>
    <n v="1982"/>
    <s v="San Jose"/>
    <s v="California"/>
    <s v="United States"/>
  </r>
  <r>
    <d v="2019-05-13T00:00:00"/>
    <x v="4"/>
    <s v="buy"/>
    <n v="1900"/>
    <n v="17"/>
    <n v="270.57000699999998"/>
    <n v="274.19000199999999"/>
    <n v="267.220000999999"/>
    <n v="267.70001200000002"/>
    <n v="267.70001200000002"/>
    <n v="2698300"/>
    <n v="2.4049999999999998"/>
    <n v="-3.94792876507222E-2"/>
    <n v="-5.7909356615246502E-2"/>
    <n v="-1.4389712050012E-2"/>
    <n v="3.5396865831631499E-2"/>
    <n v="0.104447873718402"/>
    <n v="1.9675026497573501E-2"/>
    <n v="1.49419635589147E-2"/>
    <n v="1.2766489225121601E-2"/>
    <n v="2.0995972976999101E-2"/>
    <n v="291.709991"/>
    <n v="204.949997"/>
    <n v="-0.17219235348995099"/>
    <n v="-2.4426469085879299E-2"/>
    <n v="1.6761841689105199"/>
    <n v="0.49994090821520099"/>
    <n v="0.83333180813956298"/>
    <s v="Los Santos Asset Management"/>
    <x v="4"/>
    <s v="Information Technology"/>
    <s v="Application Software"/>
    <s v="San Jose, California"/>
    <d v="1997-05-05T00:00:00"/>
    <n v="796343"/>
    <n v="1982"/>
    <s v="San Jose"/>
    <s v="California"/>
    <s v="United States"/>
  </r>
  <r>
    <d v="2019-06-07T00:00:00"/>
    <x v="4"/>
    <s v="buy"/>
    <n v="3900"/>
    <n v="17"/>
    <n v="275.86999500000002"/>
    <n v="282.36999500000002"/>
    <n v="275.51001000000002"/>
    <n v="278.16000400000001"/>
    <n v="278.16000400000001"/>
    <n v="2758900"/>
    <n v="2.0840000000000001"/>
    <n v="1.21529853997477E-2"/>
    <n v="2.6446775137163901E-2"/>
    <n v="3.9262949720621099E-3"/>
    <n v="8.79530652903497E-2"/>
    <n v="9.1059116645913707E-2"/>
    <n v="3.0193228370375701E-2"/>
    <n v="2.0347136514245301E-2"/>
    <n v="1.6107017216078601E-2"/>
    <n v="2.1510246813361601E-2"/>
    <n v="291.709991"/>
    <n v="204.949997"/>
    <n v="-0.17219235348995099"/>
    <n v="1.0442979367750601E-2"/>
    <n v="1.7017117927226699"/>
    <n v="0.42525339674837798"/>
    <n v="0.30233513568359"/>
    <s v="Los Santos Asset Management"/>
    <x v="4"/>
    <s v="Information Technology"/>
    <s v="Application Software"/>
    <s v="San Jose, California"/>
    <d v="1997-05-05T00:00:00"/>
    <n v="796343"/>
    <n v="1982"/>
    <s v="San Jose"/>
    <s v="California"/>
    <s v="United States"/>
  </r>
  <r>
    <d v="2019-06-13T00:00:00"/>
    <x v="4"/>
    <s v="buy"/>
    <n v="1900"/>
    <n v="17"/>
    <n v="278.58999599999999"/>
    <n v="278.959991"/>
    <n v="275.92001299999998"/>
    <n v="276.29998799999998"/>
    <n v="276.29998799999998"/>
    <n v="1696400"/>
    <n v="2.0910000000000002"/>
    <n v="-1.95251902656672E-3"/>
    <n v="5.4436718182457296E-3"/>
    <n v="3.16201931457126E-2"/>
    <n v="3.1657586446818202E-2"/>
    <n v="8.9719583483371002E-2"/>
    <n v="1.0730150352939401E-2"/>
    <n v="1.8646547584800902E-2"/>
    <n v="1.5897101955822699E-2"/>
    <n v="2.1454535025582401E-2"/>
    <n v="291.709991"/>
    <n v="204.949997"/>
    <n v="-0.17219235348995099"/>
    <n v="4.0890106107655602E-3"/>
    <n v="1.6976820382104201"/>
    <n v="0.41685247531191699"/>
    <n v="0.474039165307854"/>
    <s v="Los Santos Asset Management"/>
    <x v="4"/>
    <s v="Information Technology"/>
    <s v="Application Software"/>
    <s v="San Jose, California"/>
    <d v="1997-05-05T00:00:00"/>
    <n v="796343"/>
    <n v="1982"/>
    <s v="San Jose"/>
    <s v="California"/>
    <s v="United States"/>
  </r>
  <r>
    <d v="2019-06-21T00:00:00"/>
    <x v="4"/>
    <s v="sell"/>
    <n v="1400"/>
    <n v="17"/>
    <n v="301.459991"/>
    <n v="304"/>
    <n v="299.08999599999999"/>
    <n v="299.32998700000002"/>
    <n v="299.32998700000002"/>
    <n v="4015500"/>
    <n v="2.0680000000000001"/>
    <n v="-9.2445395316722995E-3"/>
    <n v="8.7397121514041498E-2"/>
    <n v="7.3673694554928004E-2"/>
    <n v="0.14205798062390201"/>
    <n v="0.175137922796826"/>
    <n v="2.51607910584827E-2"/>
    <n v="2.1335284368734799E-2"/>
    <n v="1.6629382480346799E-2"/>
    <n v="2.17024823444164E-2"/>
    <n v="304"/>
    <n v="204.949997"/>
    <n v="-0.17219235348995099"/>
    <n v="-1.26001638019446E-3"/>
    <n v="1.70976565231112"/>
    <n v="0.94732448862697105"/>
    <n v="0.66594562697918303"/>
    <s v="Los Santos Asset Management"/>
    <x v="4"/>
    <s v="Information Technology"/>
    <s v="Application Software"/>
    <s v="San Jose, California"/>
    <d v="1997-05-05T00:00:00"/>
    <n v="796343"/>
    <n v="1982"/>
    <s v="San Jose"/>
    <s v="California"/>
    <s v="United States"/>
  </r>
  <r>
    <d v="2019-04-04T00:00:00"/>
    <x v="4"/>
    <s v="sell"/>
    <n v="2200"/>
    <n v="18"/>
    <n v="270.98001099999999"/>
    <n v="271.470000999999"/>
    <n v="263.720000999999"/>
    <n v="267.89001500000001"/>
    <n v="267.89001500000001"/>
    <n v="2947400"/>
    <n v="2.512"/>
    <n v="-1.3385634887935901E-2"/>
    <n v="1.6409294787507699E-2"/>
    <n v="4.0022892994006597E-2"/>
    <n v="0.216687964999149"/>
    <n v="0.174253891416741"/>
    <n v="1.32692077562297E-2"/>
    <n v="1.4349646833677499E-2"/>
    <n v="1.3696498959174699E-2"/>
    <n v="2.1076092913251899E-2"/>
    <n v="277.60998499999999"/>
    <n v="204.949997"/>
    <n v="-0.17219235348995099"/>
    <n v="2.0824655091414399E-3"/>
    <n v="1.64839200177195"/>
    <n v="0.96231940819473305"/>
    <n v="1.2729990848455599"/>
    <s v="Ironman Funds"/>
    <x v="4"/>
    <s v="Information Technology"/>
    <s v="Application Software"/>
    <s v="San Jose, California"/>
    <d v="1997-05-05T00:00:00"/>
    <n v="796343"/>
    <n v="1982"/>
    <s v="San Jose"/>
    <s v="California"/>
    <s v="United States"/>
  </r>
  <r>
    <d v="2019-04-12T00:00:00"/>
    <x v="4"/>
    <s v="sell"/>
    <n v="2600"/>
    <n v="18"/>
    <n v="273.01001000000002"/>
    <n v="273.51001000000002"/>
    <n v="270.82000699999998"/>
    <n v="271.85998499999999"/>
    <n v="271.85998499999999"/>
    <n v="1681100"/>
    <n v="2.56"/>
    <n v="-1.47156839846066E-4"/>
    <n v="1.6354494886184401E-2"/>
    <n v="2.7899691668217E-2"/>
    <n v="0.134909032469792"/>
    <n v="0.180513351388607"/>
    <n v="4.0593758659927199E-3"/>
    <n v="1.3381424032367599E-2"/>
    <n v="1.22583845723111E-2"/>
    <n v="2.0957206191546399E-2"/>
    <n v="277.60998499999999"/>
    <n v="204.949997"/>
    <n v="-0.17219235348995099"/>
    <n v="6.5875784763498903E-3"/>
    <n v="1.6640612424424399"/>
    <n v="0.98619440641283795"/>
    <n v="1.08962672699916"/>
    <s v="Ironman Funds"/>
    <x v="4"/>
    <s v="Information Technology"/>
    <s v="Application Software"/>
    <s v="San Jose, California"/>
    <d v="1997-05-05T00:00:00"/>
    <n v="796343"/>
    <n v="1982"/>
    <s v="San Jose"/>
    <s v="California"/>
    <s v="United States"/>
  </r>
  <r>
    <d v="2019-04-22T00:00:00"/>
    <x v="4"/>
    <s v="buy"/>
    <n v="2200"/>
    <n v="18"/>
    <n v="269.82000699999998"/>
    <n v="272.32000699999998"/>
    <n v="269.20001200000002"/>
    <n v="272.209991"/>
    <n v="272.209991"/>
    <n v="1364700"/>
    <n v="2.59"/>
    <n v="6.0429234556818997E-3"/>
    <n v="1.2866214410741799E-3"/>
    <n v="4.6892701990811803E-2"/>
    <n v="9.5122829140992807E-2"/>
    <n v="0.17889624428540801"/>
    <n v="5.4127627866274799E-3"/>
    <n v="9.5294204655004596E-3"/>
    <n v="1.1419119923629499E-2"/>
    <n v="2.0880432378652499E-2"/>
    <n v="277.60998499999999"/>
    <n v="204.949997"/>
    <n v="-0.17219235348995099"/>
    <n v="1.0115060212163699E-3"/>
    <n v="1.66166849665294"/>
    <n v="0.96504526259794299"/>
    <n v="0.93278251038160798"/>
    <s v="Ironman Funds"/>
    <x v="4"/>
    <s v="Information Technology"/>
    <s v="Application Software"/>
    <s v="San Jose, California"/>
    <d v="1997-05-05T00:00:00"/>
    <n v="796343"/>
    <n v="1982"/>
    <s v="San Jose"/>
    <s v="California"/>
    <s v="United States"/>
  </r>
  <r>
    <d v="2019-04-23T00:00:00"/>
    <x v="4"/>
    <s v="buy"/>
    <n v="1400"/>
    <n v="18"/>
    <n v="272.540009"/>
    <n v="278.89001500000001"/>
    <n v="271.58999599999999"/>
    <n v="278.48998999999998"/>
    <n v="278.48998999999998"/>
    <n v="2693600"/>
    <n v="2.57"/>
    <n v="2.2808321999301499E-2"/>
    <n v="2.2771549594591298E-2"/>
    <n v="5.2751453673386101E-2"/>
    <n v="0.13282880941066599"/>
    <n v="0.21221559358705699"/>
    <n v="1.1535624927249201E-2"/>
    <n v="1.0031860282809901E-2"/>
    <n v="1.15328556786855E-2"/>
    <n v="2.0914560753286002E-2"/>
    <n v="278.89001500000001"/>
    <n v="204.949997"/>
    <n v="-0.17219235348995099"/>
    <n v="8.8023511954049196E-3"/>
    <n v="1.6660755209376099"/>
    <n v="1.17534400864718"/>
    <n v="0.95282241286330704"/>
    <s v="Ironman Funds"/>
    <x v="4"/>
    <s v="Information Technology"/>
    <s v="Application Software"/>
    <s v="San Jose, California"/>
    <d v="1997-05-05T00:00:00"/>
    <n v="796343"/>
    <n v="1982"/>
    <s v="San Jose"/>
    <s v="California"/>
    <s v="United States"/>
  </r>
  <r>
    <d v="2019-05-16T00:00:00"/>
    <x v="4"/>
    <s v="buy"/>
    <n v="1100"/>
    <n v="18"/>
    <n v="278.63000499999998"/>
    <n v="285.86999500000002"/>
    <n v="278.39999399999999"/>
    <n v="283.54998799999998"/>
    <n v="283.54998799999998"/>
    <n v="3413100"/>
    <n v="2.4049999999999998"/>
    <n v="2.4020931383711901E-2"/>
    <n v="2.7748692962159802E-2"/>
    <n v="4.0777865562031002E-2"/>
    <n v="8.61684268426052E-2"/>
    <n v="0.181017455235915"/>
    <n v="2.5692987519140099E-2"/>
    <n v="1.6562812396707E-2"/>
    <n v="1.3318651620816401E-2"/>
    <n v="2.10695241506089E-2"/>
    <n v="291.709991"/>
    <n v="204.949997"/>
    <n v="-0.17219235348995099"/>
    <n v="8.8559569696340101E-3"/>
    <n v="1.6838270730557401"/>
    <n v="0.97223931357627202"/>
    <n v="0.72149171776409804"/>
    <s v="Ironman Funds"/>
    <x v="4"/>
    <s v="Information Technology"/>
    <s v="Application Software"/>
    <s v="San Jose, California"/>
    <d v="1997-05-05T00:00:00"/>
    <n v="796343"/>
    <n v="1982"/>
    <s v="San Jose"/>
    <s v="California"/>
    <s v="United States"/>
  </r>
  <r>
    <d v="2019-06-13T00:00:00"/>
    <x v="4"/>
    <s v="buy"/>
    <n v="1200"/>
    <n v="18"/>
    <n v="278.58999599999999"/>
    <n v="278.959991"/>
    <n v="275.92001299999998"/>
    <n v="276.29998799999998"/>
    <n v="276.29998799999998"/>
    <n v="1696400"/>
    <n v="2.0910000000000002"/>
    <n v="-1.95251902656672E-3"/>
    <n v="5.4436718182457296E-3"/>
    <n v="3.16201931457126E-2"/>
    <n v="3.1657586446818202E-2"/>
    <n v="8.9719583483371002E-2"/>
    <n v="1.0730150352939401E-2"/>
    <n v="1.8646547584800902E-2"/>
    <n v="1.5897101955822699E-2"/>
    <n v="2.1454535025582401E-2"/>
    <n v="291.709991"/>
    <n v="204.949997"/>
    <n v="-0.17219235348995099"/>
    <n v="4.0890106107655602E-3"/>
    <n v="1.6976820382104201"/>
    <n v="0.41685247531191699"/>
    <n v="0.474039165307854"/>
    <s v="Ironman Funds"/>
    <x v="4"/>
    <s v="Information Technology"/>
    <s v="Application Software"/>
    <s v="San Jose, California"/>
    <d v="1997-05-05T00:00:00"/>
    <n v="796343"/>
    <n v="1982"/>
    <s v="San Jose"/>
    <s v="California"/>
    <s v="United States"/>
  </r>
  <r>
    <d v="2019-06-21T00:00:00"/>
    <x v="4"/>
    <s v="sell"/>
    <n v="1500"/>
    <n v="18"/>
    <n v="301.459991"/>
    <n v="304"/>
    <n v="299.08999599999999"/>
    <n v="299.32998700000002"/>
    <n v="299.32998700000002"/>
    <n v="4015500"/>
    <n v="2.0680000000000001"/>
    <n v="-9.2445395316722995E-3"/>
    <n v="8.7397121514041498E-2"/>
    <n v="7.3673694554928004E-2"/>
    <n v="0.14205798062390201"/>
    <n v="0.175137922796826"/>
    <n v="2.51607910584827E-2"/>
    <n v="2.1335284368734799E-2"/>
    <n v="1.6629382480346799E-2"/>
    <n v="2.17024823444164E-2"/>
    <n v="304"/>
    <n v="204.949997"/>
    <n v="-0.17219235348995099"/>
    <n v="-1.26001638019446E-3"/>
    <n v="1.70976565231112"/>
    <n v="0.94732448862697105"/>
    <n v="0.66594562697918303"/>
    <s v="Ironman Funds"/>
    <x v="4"/>
    <s v="Information Technology"/>
    <s v="Application Software"/>
    <s v="San Jose, California"/>
    <d v="1997-05-05T00:00:00"/>
    <n v="796343"/>
    <n v="1982"/>
    <s v="San Jose"/>
    <s v="California"/>
    <s v="United States"/>
  </r>
  <r>
    <d v="2019-06-26T00:00:00"/>
    <x v="4"/>
    <s v="buy"/>
    <n v="2100"/>
    <n v="18"/>
    <n v="291.26001000000002"/>
    <n v="292.76001000000002"/>
    <n v="288.70001200000002"/>
    <n v="288.720000999999"/>
    <n v="288.720000999999"/>
    <n v="2896800"/>
    <n v="2.0489999999999999"/>
    <n v="2.6010522819571299E-3"/>
    <n v="-8.5872616886157795E-3"/>
    <n v="4.9523019748573802E-2"/>
    <n v="9.5816006658485706E-2"/>
    <n v="0.18615269267484899"/>
    <n v="2.7706922203254901E-2"/>
    <n v="2.2274876604898901E-2"/>
    <n v="1.7302789699064298E-2"/>
    <n v="2.1778328645275399E-2"/>
    <n v="304"/>
    <n v="204.949997"/>
    <n v="-0.17219235348995099"/>
    <n v="-1.2346958449604901E-3"/>
    <n v="1.7254217008263599"/>
    <n v="1.0207570368845"/>
    <n v="0.978027384863284"/>
    <s v="Ironman Funds"/>
    <x v="4"/>
    <s v="Information Technology"/>
    <s v="Application Software"/>
    <s v="San Jose, California"/>
    <d v="1997-05-05T00:00:00"/>
    <n v="796343"/>
    <n v="1982"/>
    <s v="San Jose"/>
    <s v="California"/>
    <s v="United States"/>
  </r>
  <r>
    <d v="2019-04-08T00:00:00"/>
    <x v="4"/>
    <s v="buy"/>
    <n v="2000"/>
    <n v="19"/>
    <n v="266.959991"/>
    <n v="269.08999599999999"/>
    <n v="264.70001200000002"/>
    <n v="268.80999800000001"/>
    <n v="268.80999800000001"/>
    <n v="1796800"/>
    <n v="2.5190000000000001"/>
    <n v="5.07212505229816E-3"/>
    <n v="-1.2422115931347E-2"/>
    <n v="5.0938933881575499E-2"/>
    <n v="0.15914809402019101"/>
    <n v="0.206715477973099"/>
    <n v="6.8218786311620297E-3"/>
    <n v="1.42752053733667E-2"/>
    <n v="1.24212224446675E-2"/>
    <n v="2.1022784059319101E-2"/>
    <n v="277.60998499999999"/>
    <n v="204.949997"/>
    <n v="-0.17219235348995099"/>
    <n v="1.0469119934194001E-3"/>
    <n v="1.6657308230329999"/>
    <n v="1.16533164958408"/>
    <n v="1.17420288932613"/>
    <s v="Second Point Management"/>
    <x v="4"/>
    <s v="Information Technology"/>
    <s v="Application Software"/>
    <s v="San Jose, California"/>
    <d v="1997-05-05T00:00:00"/>
    <n v="796343"/>
    <n v="1982"/>
    <s v="San Jose"/>
    <s v="California"/>
    <s v="United States"/>
  </r>
  <r>
    <d v="2019-04-09T00:00:00"/>
    <x v="4"/>
    <s v="sell"/>
    <n v="4100"/>
    <n v="19"/>
    <n v="267.11999500000002"/>
    <n v="269.98998999999998"/>
    <n v="266.79998799999998"/>
    <n v="268.98998999999998"/>
    <n v="268.98998999999998"/>
    <n v="1605900"/>
    <n v="2.4990000000000001"/>
    <n v="6.6936411579252605E-4"/>
    <n v="-8.7353556075291001E-3"/>
    <n v="5.4430730224079502E-2"/>
    <n v="0.14501007805522301"/>
    <n v="0.20482649174525699"/>
    <n v="6.94794908589741E-3"/>
    <n v="1.42347146393612E-2"/>
    <n v="1.23230875189066E-2"/>
    <n v="2.10224986338922E-2"/>
    <n v="277.60998499999999"/>
    <n v="204.949997"/>
    <n v="-0.17219235348995099"/>
    <n v="-6.0859766572597396E-3"/>
    <n v="1.6631174500492101"/>
    <n v="1.15192325070622"/>
    <n v="1.11835309949049"/>
    <s v="Second Point Management"/>
    <x v="4"/>
    <s v="Information Technology"/>
    <s v="Application Software"/>
    <s v="San Jose, California"/>
    <d v="1997-05-05T00:00:00"/>
    <n v="796343"/>
    <n v="1982"/>
    <s v="San Jose"/>
    <s v="California"/>
    <s v="United States"/>
  </r>
  <r>
    <d v="2019-05-09T00:00:00"/>
    <x v="4"/>
    <s v="buy"/>
    <n v="2200"/>
    <n v="19"/>
    <n v="274.16000400000001"/>
    <n v="277.11999500000002"/>
    <n v="270.79998799999998"/>
    <n v="275.790009"/>
    <n v="275.790009"/>
    <n v="1866800"/>
    <n v="2.4569999999999999"/>
    <n v="-3.54705744543424E-3"/>
    <n v="-1.38633761068798E-2"/>
    <n v="2.5634936279541901E-2"/>
    <n v="8.3329598759635998E-2"/>
    <n v="0.16192832900561399"/>
    <n v="1.5930799272621601E-2"/>
    <n v="1.21645294194753E-2"/>
    <n v="1.1745873497077199E-2"/>
    <n v="2.0881613895336E-2"/>
    <n v="291.709991"/>
    <n v="204.949997"/>
    <n v="-0.17219235348995099"/>
    <n v="-3.0259986019249502E-3"/>
    <n v="1.67534019666381"/>
    <n v="0.85755622693079103"/>
    <n v="1.1195494359764799"/>
    <s v="Second Point Management"/>
    <x v="4"/>
    <s v="Information Technology"/>
    <s v="Application Software"/>
    <s v="San Jose, California"/>
    <d v="1997-05-05T00:00:00"/>
    <n v="796343"/>
    <n v="1982"/>
    <s v="San Jose"/>
    <s v="California"/>
    <s v="United States"/>
  </r>
  <r>
    <d v="2019-05-29T00:00:00"/>
    <x v="4"/>
    <s v="buy"/>
    <n v="2200"/>
    <n v="19"/>
    <n v="275.290009"/>
    <n v="276.79998799999998"/>
    <n v="272.27999899999998"/>
    <n v="273.38000499999998"/>
    <n v="273.38000499999998"/>
    <n v="1806000"/>
    <n v="2.2360000000000002"/>
    <n v="-1.76572031415872E-2"/>
    <n v="-1.7010118715301E-2"/>
    <n v="-3.0902397972186101E-2"/>
    <n v="3.9089078100597599E-2"/>
    <n v="0.11549947648522201"/>
    <n v="1.82806595271588E-2"/>
    <n v="1.7787676224994199E-2"/>
    <n v="1.43613377660128E-2"/>
    <n v="2.1202876024488001E-2"/>
    <n v="291.709991"/>
    <n v="204.949997"/>
    <n v="-0.17219235348995099"/>
    <n v="-6.9359101493404697E-3"/>
    <n v="1.68321186445313"/>
    <n v="0.57202863049502595"/>
    <n v="0.681938134234366"/>
    <s v="Second Point Management"/>
    <x v="4"/>
    <s v="Information Technology"/>
    <s v="Application Software"/>
    <s v="San Jose, California"/>
    <d v="1997-05-05T00:00:00"/>
    <n v="796343"/>
    <n v="1982"/>
    <s v="San Jose"/>
    <s v="California"/>
    <s v="United States"/>
  </r>
  <r>
    <d v="2019-06-13T00:00:00"/>
    <x v="4"/>
    <s v="sell"/>
    <n v="2200"/>
    <n v="19"/>
    <n v="278.58999599999999"/>
    <n v="278.959991"/>
    <n v="275.92001299999998"/>
    <n v="276.29998799999998"/>
    <n v="276.29998799999998"/>
    <n v="1696400"/>
    <n v="2.0910000000000002"/>
    <n v="-1.95251902656672E-3"/>
    <n v="5.4436718182457296E-3"/>
    <n v="3.16201931457126E-2"/>
    <n v="3.1657586446818202E-2"/>
    <n v="8.9719583483371002E-2"/>
    <n v="1.0730150352939401E-2"/>
    <n v="1.8646547584800902E-2"/>
    <n v="1.5897101955822699E-2"/>
    <n v="2.1454535025582401E-2"/>
    <n v="291.709991"/>
    <n v="204.949997"/>
    <n v="-0.17219235348995099"/>
    <n v="4.0890106107655602E-3"/>
    <n v="1.6976820382104201"/>
    <n v="0.41685247531191699"/>
    <n v="0.474039165307854"/>
    <s v="Second Point Management"/>
    <x v="4"/>
    <s v="Information Technology"/>
    <s v="Application Software"/>
    <s v="San Jose, California"/>
    <d v="1997-05-05T00:00:00"/>
    <n v="796343"/>
    <n v="1982"/>
    <s v="San Jose"/>
    <s v="California"/>
    <s v="United States"/>
  </r>
  <r>
    <d v="2019-06-17T00:00:00"/>
    <x v="4"/>
    <s v="sell"/>
    <n v="800"/>
    <n v="19"/>
    <n v="274.63000499999998"/>
    <n v="277.470000999999"/>
    <n v="274.63000499999998"/>
    <n v="275.60000600000001"/>
    <n v="275.60000600000001"/>
    <n v="2254200"/>
    <n v="2.0859999999999999"/>
    <n v="4.8010821399308498E-3"/>
    <n v="-1.7052577056337601E-2"/>
    <n v="-4.4169398455602901E-3"/>
    <n v="6.6921602685742904E-2"/>
    <n v="6.5603430938814003E-2"/>
    <n v="8.3151502975116493E-3"/>
    <n v="1.8071736740592599E-2"/>
    <n v="1.50542089012823E-2"/>
    <n v="2.1439613894691199E-2"/>
    <n v="291.709991"/>
    <n v="204.949997"/>
    <n v="-0.17219235348995099"/>
    <n v="9.3131563797728401E-4"/>
    <n v="1.7014806516285701"/>
    <n v="0.271418026267506"/>
    <n v="0.376044775143895"/>
    <s v="Second Point Management"/>
    <x v="4"/>
    <s v="Information Technology"/>
    <s v="Application Software"/>
    <s v="San Jose, California"/>
    <d v="1997-05-05T00:00:00"/>
    <n v="796343"/>
    <n v="1982"/>
    <s v="San Jose"/>
    <s v="California"/>
    <s v="United States"/>
  </r>
  <r>
    <d v="2019-06-21T00:00:00"/>
    <x v="4"/>
    <s v="buy"/>
    <n v="2300"/>
    <n v="19"/>
    <n v="301.459991"/>
    <n v="304"/>
    <n v="299.08999599999999"/>
    <n v="299.32998700000002"/>
    <n v="299.32998700000002"/>
    <n v="4015500"/>
    <n v="2.0680000000000001"/>
    <n v="-9.2445395316722995E-3"/>
    <n v="8.7397121514041498E-2"/>
    <n v="7.3673694554928004E-2"/>
    <n v="0.14205798062390201"/>
    <n v="0.175137922796826"/>
    <n v="2.51607910584827E-2"/>
    <n v="2.1335284368734799E-2"/>
    <n v="1.6629382480346799E-2"/>
    <n v="2.17024823444164E-2"/>
    <n v="304"/>
    <n v="204.949997"/>
    <n v="-0.17219235348995099"/>
    <n v="-1.26001638019446E-3"/>
    <n v="1.70976565231112"/>
    <n v="0.94732448862697105"/>
    <n v="0.66594562697918303"/>
    <s v="Second Point Management"/>
    <x v="4"/>
    <s v="Information Technology"/>
    <s v="Application Software"/>
    <s v="San Jose, California"/>
    <d v="1997-05-05T00:00:00"/>
    <n v="796343"/>
    <n v="1982"/>
    <s v="San Jose"/>
    <s v="California"/>
    <s v="United States"/>
  </r>
  <r>
    <d v="2019-06-24T00:00:00"/>
    <x v="4"/>
    <s v="sell"/>
    <n v="2100"/>
    <n v="19"/>
    <n v="300"/>
    <n v="302.57998700000002"/>
    <n v="298.69000199999999"/>
    <n v="299.86999500000002"/>
    <n v="299.86999500000002"/>
    <n v="2868900"/>
    <n v="2.0209999999999999"/>
    <n v="1.8024304486583701E-3"/>
    <n v="8.4398469822768996E-2"/>
    <n v="6.2080436627446701E-2"/>
    <n v="0.13397456519822001"/>
    <n v="0.186579090321215"/>
    <n v="2.55709357506986E-2"/>
    <n v="2.1218167953667599E-2"/>
    <n v="1.6600714357363901E-2"/>
    <n v="2.1692743360488601E-2"/>
    <n v="304"/>
    <n v="204.949997"/>
    <n v="-0.17219235348995099"/>
    <n v="-1.73338836506086E-3"/>
    <n v="1.7096598975641"/>
    <n v="1.0226629583840201"/>
    <n v="0.816194613402486"/>
    <s v="Second Point Management"/>
    <x v="4"/>
    <s v="Information Technology"/>
    <s v="Application Software"/>
    <s v="San Jose, California"/>
    <d v="1997-05-05T00:00:00"/>
    <n v="796343"/>
    <n v="1982"/>
    <s v="San Jose"/>
    <s v="California"/>
    <s v="United States"/>
  </r>
  <r>
    <d v="2019-04-04T00:00:00"/>
    <x v="4"/>
    <s v="sell"/>
    <n v="3300"/>
    <n v="20"/>
    <n v="270.98001099999999"/>
    <n v="271.470000999999"/>
    <n v="263.720000999999"/>
    <n v="267.89001500000001"/>
    <n v="267.89001500000001"/>
    <n v="2947400"/>
    <n v="2.512"/>
    <n v="-1.3385634887935901E-2"/>
    <n v="1.6409294787507699E-2"/>
    <n v="4.0022892994006597E-2"/>
    <n v="0.216687964999149"/>
    <n v="0.174253891416741"/>
    <n v="1.32692077562297E-2"/>
    <n v="1.4349646833677499E-2"/>
    <n v="1.3696498959174699E-2"/>
    <n v="2.1076092913251899E-2"/>
    <n v="277.60998499999999"/>
    <n v="204.949997"/>
    <n v="-0.17219235348995099"/>
    <n v="2.0824655091414399E-3"/>
    <n v="1.64839200177195"/>
    <n v="0.96231940819473305"/>
    <n v="1.2729990848455599"/>
    <s v="Jaguar Group of Funds"/>
    <x v="4"/>
    <s v="Information Technology"/>
    <s v="Application Software"/>
    <s v="San Jose, California"/>
    <d v="1997-05-05T00:00:00"/>
    <n v="796343"/>
    <n v="1982"/>
    <s v="San Jose"/>
    <s v="California"/>
    <s v="United States"/>
  </r>
  <r>
    <d v="2019-04-16T00:00:00"/>
    <x v="4"/>
    <s v="buy"/>
    <n v="1700"/>
    <n v="20"/>
    <n v="273.07000699999998"/>
    <n v="273.39001500000001"/>
    <n v="269.64001500000001"/>
    <n v="271.42999300000002"/>
    <n v="271.42999300000002"/>
    <n v="1638400"/>
    <n v="2.5920000000000001"/>
    <n v="-2.9063131235020799E-3"/>
    <n v="9.0300864403763097E-3"/>
    <n v="5.4278050868729999E-2"/>
    <n v="0.113280025251043"/>
    <n v="0.18087099454983499"/>
    <n v="4.6669868340068104E-3"/>
    <n v="9.4736154935185501E-3"/>
    <n v="1.1487332926892699E-2"/>
    <n v="2.0931057462930301E-2"/>
    <n v="277.60998499999999"/>
    <n v="204.949997"/>
    <n v="-0.17219235348995099"/>
    <n v="5.0922850790659495E-4"/>
    <n v="1.6636811844381201"/>
    <n v="0.98310211074298304"/>
    <n v="1.0378250683374299"/>
    <s v="Jaguar Group of Funds"/>
    <x v="4"/>
    <s v="Information Technology"/>
    <s v="Application Software"/>
    <s v="San Jose, California"/>
    <d v="1997-05-05T00:00:00"/>
    <n v="796343"/>
    <n v="1982"/>
    <s v="San Jose"/>
    <s v="California"/>
    <s v="United States"/>
  </r>
  <r>
    <d v="2019-04-22T00:00:00"/>
    <x v="4"/>
    <s v="buy"/>
    <n v="2300"/>
    <n v="20"/>
    <n v="269.82000699999998"/>
    <n v="272.32000699999998"/>
    <n v="269.20001200000002"/>
    <n v="272.209991"/>
    <n v="272.209991"/>
    <n v="1364700"/>
    <n v="2.59"/>
    <n v="6.0429234556818997E-3"/>
    <n v="1.2866214410741799E-3"/>
    <n v="4.6892701990811803E-2"/>
    <n v="9.5122829140992807E-2"/>
    <n v="0.17889624428540801"/>
    <n v="5.4127627866274799E-3"/>
    <n v="9.5294204655004596E-3"/>
    <n v="1.1419119923629499E-2"/>
    <n v="2.0880432378652499E-2"/>
    <n v="277.60998499999999"/>
    <n v="204.949997"/>
    <n v="-0.17219235348995099"/>
    <n v="1.0115060212163699E-3"/>
    <n v="1.66166849665294"/>
    <n v="0.96504526259794299"/>
    <n v="0.93278251038160798"/>
    <s v="Jaguar Group of Funds"/>
    <x v="4"/>
    <s v="Information Technology"/>
    <s v="Application Software"/>
    <s v="San Jose, California"/>
    <d v="1997-05-05T00:00:00"/>
    <n v="796343"/>
    <n v="1982"/>
    <s v="San Jose"/>
    <s v="California"/>
    <s v="United States"/>
  </r>
  <r>
    <d v="2019-05-02T00:00:00"/>
    <x v="4"/>
    <s v="buy"/>
    <n v="800"/>
    <n v="20"/>
    <n v="283.14001500000001"/>
    <n v="284.58999599999999"/>
    <n v="278.14999399999999"/>
    <n v="279.64001500000001"/>
    <n v="279.64001500000001"/>
    <n v="2482300"/>
    <n v="2.552"/>
    <n v="-1.31797885066752E-2"/>
    <n v="7.1057572714132598E-3"/>
    <n v="2.70761964550747E-2"/>
    <n v="0.120800410849523"/>
    <n v="0.22149997540694"/>
    <n v="1.70140273106359E-2"/>
    <n v="1.03910490262388E-2"/>
    <n v="1.15359298865404E-2"/>
    <n v="2.0881053327865901E-2"/>
    <n v="291.709991"/>
    <n v="204.949997"/>
    <n v="-0.17219235348995099"/>
    <n v="-2.1262443276895502E-3"/>
    <n v="1.66876784346327"/>
    <n v="1.22937846696733"/>
    <n v="1.40793961782758"/>
    <s v="Jaguar Group of Funds"/>
    <x v="4"/>
    <s v="Information Technology"/>
    <s v="Application Software"/>
    <s v="San Jose, California"/>
    <d v="1997-05-05T00:00:00"/>
    <n v="796343"/>
    <n v="1982"/>
    <s v="San Jose"/>
    <s v="California"/>
    <s v="United States"/>
  </r>
  <r>
    <d v="2019-05-03T00:00:00"/>
    <x v="4"/>
    <s v="sell"/>
    <n v="2000"/>
    <n v="20"/>
    <n v="282.55999800000001"/>
    <n v="286.35000600000001"/>
    <n v="282.39001500000001"/>
    <n v="285.57998700000002"/>
    <n v="285.57998700000002"/>
    <n v="1979500"/>
    <n v="2.5310000000000001"/>
    <n v="2.1019039196575301E-2"/>
    <n v="1.27569694945E-2"/>
    <n v="5.1112631859675503E-2"/>
    <n v="0.14359651832206899"/>
    <n v="0.25590703948031002"/>
    <n v="1.8310439012429899E-2"/>
    <n v="1.11584280119062E-2"/>
    <n v="1.1773252848246899E-2"/>
    <n v="2.08998744709104E-2"/>
    <n v="291.709991"/>
    <n v="204.949997"/>
    <n v="-0.17219235348995099"/>
    <n v="9.5921274614703799E-3"/>
    <n v="1.6701867806758399"/>
    <n v="1.4459411727749301"/>
    <n v="1.40132802700435"/>
    <s v="Jaguar Group of Funds"/>
    <x v="4"/>
    <s v="Information Technology"/>
    <s v="Application Software"/>
    <s v="San Jose, California"/>
    <d v="1997-05-05T00:00:00"/>
    <n v="796343"/>
    <n v="1982"/>
    <s v="San Jose"/>
    <s v="California"/>
    <s v="United States"/>
  </r>
  <r>
    <d v="2019-05-15T00:00:00"/>
    <x v="4"/>
    <s v="sell"/>
    <n v="1300"/>
    <n v="20"/>
    <n v="269.82000699999998"/>
    <n v="276.95001200000002"/>
    <n v="269.5"/>
    <n v="276.82000699999998"/>
    <n v="276.82000699999998"/>
    <n v="2708600"/>
    <n v="2.379"/>
    <n v="1.8080328024103198E-2"/>
    <n v="1.80704133013596E-4"/>
    <n v="1.8080328024103198E-2"/>
    <n v="6.1801603126896101E-2"/>
    <n v="0.149543433384901"/>
    <n v="2.3611895116867902E-2"/>
    <n v="1.5805864549465101E-2"/>
    <n v="1.30001907083302E-2"/>
    <n v="2.1024077098468701E-2"/>
    <n v="291.709991"/>
    <n v="204.949997"/>
    <n v="-0.17219235348995099"/>
    <n v="5.8219943882337104E-3"/>
    <n v="1.6793270831081999"/>
    <n v="0.77935987590438605"/>
    <n v="0.69855510043500202"/>
    <s v="Jaguar Group of Funds"/>
    <x v="4"/>
    <s v="Information Technology"/>
    <s v="Application Software"/>
    <s v="San Jose, California"/>
    <d v="1997-05-05T00:00:00"/>
    <n v="796343"/>
    <n v="1982"/>
    <s v="San Jose"/>
    <s v="California"/>
    <s v="United States"/>
  </r>
  <r>
    <d v="2019-05-16T00:00:00"/>
    <x v="4"/>
    <s v="sell"/>
    <n v="1900"/>
    <n v="20"/>
    <n v="278.63000499999998"/>
    <n v="285.86999500000002"/>
    <n v="278.39999399999999"/>
    <n v="283.54998799999998"/>
    <n v="283.54998799999998"/>
    <n v="3413100"/>
    <n v="2.4049999999999998"/>
    <n v="2.4020931383711901E-2"/>
    <n v="2.7748692962159802E-2"/>
    <n v="4.0777865562031002E-2"/>
    <n v="8.61684268426052E-2"/>
    <n v="0.181017455235915"/>
    <n v="2.5692987519140099E-2"/>
    <n v="1.6562812396707E-2"/>
    <n v="1.3318651620816401E-2"/>
    <n v="2.10695241506089E-2"/>
    <n v="291.709991"/>
    <n v="204.949997"/>
    <n v="-0.17219235348995099"/>
    <n v="8.8559569696340101E-3"/>
    <n v="1.6838270730557401"/>
    <n v="0.97223931357627202"/>
    <n v="0.72149171776409804"/>
    <s v="Jaguar Group of Funds"/>
    <x v="4"/>
    <s v="Information Technology"/>
    <s v="Application Software"/>
    <s v="San Jose, California"/>
    <d v="1997-05-05T00:00:00"/>
    <n v="796343"/>
    <n v="1982"/>
    <s v="San Jose"/>
    <s v="California"/>
    <s v="United States"/>
  </r>
  <r>
    <d v="2019-05-22T00:00:00"/>
    <x v="4"/>
    <s v="buy"/>
    <n v="2800"/>
    <n v="20"/>
    <n v="277.42001299999998"/>
    <n v="282.73998999999998"/>
    <n v="277.26001000000002"/>
    <n v="281.82000699999998"/>
    <n v="281.82000699999998"/>
    <n v="1570500"/>
    <n v="2.3929999999999998"/>
    <n v="1.33956883761396E-2"/>
    <n v="1.7901093349762101E-2"/>
    <n v="3.4694799932791197E-2"/>
    <n v="8.9239635881065205E-2"/>
    <n v="0.168577815413194"/>
    <n v="1.7361197780844499E-2"/>
    <n v="1.74009961228637E-2"/>
    <n v="1.3697111799287001E-2"/>
    <n v="2.1132437476828001E-2"/>
    <n v="291.709991"/>
    <n v="204.949997"/>
    <n v="-0.17219235348995099"/>
    <n v="-2.8283920525026501E-3"/>
    <n v="1.6877382465014099"/>
    <n v="0.89402146897448698"/>
    <n v="0.86603840214927097"/>
    <s v="Jaguar Group of Funds"/>
    <x v="4"/>
    <s v="Information Technology"/>
    <s v="Application Software"/>
    <s v="San Jose, California"/>
    <d v="1997-05-05T00:00:00"/>
    <n v="796343"/>
    <n v="1982"/>
    <s v="San Jose"/>
    <s v="California"/>
    <s v="United States"/>
  </r>
  <r>
    <d v="2019-06-10T00:00:00"/>
    <x v="4"/>
    <s v="buy"/>
    <n v="2300"/>
    <n v="20"/>
    <n v="280.98001099999999"/>
    <n v="284.98001099999999"/>
    <n v="280.20001200000002"/>
    <n v="280.33999599999999"/>
    <n v="280.33999599999999"/>
    <n v="2487700"/>
    <n v="2.1429999999999998"/>
    <n v="7.80663588670446E-3"/>
    <n v="7.9059256719501703E-2"/>
    <n v="1.28163413437909E-2"/>
    <n v="7.1636033581864003E-2"/>
    <n v="0.124552172934799"/>
    <n v="1.2142045559670101E-2"/>
    <n v="2.0409065975787299E-2"/>
    <n v="1.5865034644948699E-2"/>
    <n v="2.14520557722538E-2"/>
    <n v="291.709991"/>
    <n v="204.949997"/>
    <n v="-0.17219235348995099"/>
    <n v="4.6492198743191201E-3"/>
    <n v="1.70075203009535"/>
    <n v="0.624201548005344"/>
    <n v="0.4057734243219"/>
    <s v="Jaguar Group of Funds"/>
    <x v="4"/>
    <s v="Information Technology"/>
    <s v="Application Software"/>
    <s v="San Jose, California"/>
    <d v="1997-05-05T00:00:00"/>
    <n v="796343"/>
    <n v="1982"/>
    <s v="San Jose"/>
    <s v="California"/>
    <s v="United States"/>
  </r>
  <r>
    <d v="2019-06-24T00:00:00"/>
    <x v="4"/>
    <s v="sell"/>
    <n v="1300"/>
    <n v="20"/>
    <n v="300"/>
    <n v="302.57998700000002"/>
    <n v="298.69000199999999"/>
    <n v="299.86999500000002"/>
    <n v="299.86999500000002"/>
    <n v="2868900"/>
    <n v="2.0209999999999999"/>
    <n v="1.8024304486583701E-3"/>
    <n v="8.4398469822768996E-2"/>
    <n v="6.2080436627446701E-2"/>
    <n v="0.13397456519822001"/>
    <n v="0.186579090321215"/>
    <n v="2.55709357506986E-2"/>
    <n v="2.1218167953667599E-2"/>
    <n v="1.6600714357363901E-2"/>
    <n v="2.1692743360488601E-2"/>
    <n v="304"/>
    <n v="204.949997"/>
    <n v="-0.17219235348995099"/>
    <n v="-1.73338836506086E-3"/>
    <n v="1.7096598975641"/>
    <n v="1.0226629583840201"/>
    <n v="0.816194613402486"/>
    <s v="Jaguar Group of Funds"/>
    <x v="4"/>
    <s v="Information Technology"/>
    <s v="Application Software"/>
    <s v="San Jose, California"/>
    <d v="1997-05-05T00:00:00"/>
    <n v="796343"/>
    <n v="1982"/>
    <s v="San Jose"/>
    <s v="California"/>
    <s v="United States"/>
  </r>
  <r>
    <d v="2019-04-05T00:00:00"/>
    <x v="5"/>
    <s v="buy"/>
    <n v="200"/>
    <n v="1"/>
    <n v="141.33000200000001"/>
    <n v="141.449997"/>
    <n v="140.28999299999899"/>
    <n v="140.66000399999999"/>
    <n v="140.16297900000001"/>
    <n v="1030700"/>
    <n v="2.5009999999999999"/>
    <n v="-1.4206023411315099E-4"/>
    <n v="1.7077996175476999E-3"/>
    <n v="6.7557161986719497E-3"/>
    <n v="0.20060628284159601"/>
    <n v="0.293577126496404"/>
    <n v="6.9809357105320002E-3"/>
    <n v="8.6596484449783396E-3"/>
    <n v="1.9383311481056001E-2"/>
    <n v="1.5556325881705E-2"/>
    <n v="144.94000199999999"/>
    <n v="103.699997"/>
    <n v="-0.101810057874892"/>
    <n v="4.62571739556182E-3"/>
    <n v="0.93287101601887201"/>
    <n v="4.5127223063397697"/>
    <n v="4.75561826479177"/>
    <s v="CapitalAlley Funds"/>
    <x v="5"/>
    <s v="Information Technology"/>
    <s v="Communications Equipment"/>
    <s v="Schaumburg, Illinois"/>
    <m/>
    <n v="68505"/>
    <s v="1928 (2011)"/>
    <s v="Schaumburg"/>
    <s v="Illinois"/>
    <s v="United States"/>
  </r>
  <r>
    <d v="2019-05-15T00:00:00"/>
    <x v="5"/>
    <s v="buy"/>
    <n v="200"/>
    <n v="1"/>
    <n v="143.83000200000001"/>
    <n v="145.28999299999899"/>
    <n v="143.08000200000001"/>
    <n v="145.179993"/>
    <n v="144.66699199999999"/>
    <n v="795800"/>
    <n v="2.379"/>
    <n v="3.7955495293812E-3"/>
    <n v="1.4780087232890499E-2"/>
    <n v="1.3522555638445699E-2"/>
    <n v="5.7383198694308198E-2"/>
    <n v="0.31875921545129399"/>
    <n v="2.2587837883704699E-2"/>
    <n v="1.2250571211124901E-2"/>
    <n v="9.4882873162651597E-3"/>
    <n v="1.55185135955006E-2"/>
    <n v="148.5"/>
    <n v="105.889999"/>
    <n v="-0.10196456029217101"/>
    <n v="5.8219943882337104E-3"/>
    <n v="0.95271442506736104"/>
    <n v="5.10383368832073"/>
    <n v="5.0592531789956796"/>
    <s v="CapitalAlley Funds"/>
    <x v="5"/>
    <s v="Information Technology"/>
    <s v="Communications Equipment"/>
    <s v="Schaumburg, Illinois"/>
    <m/>
    <n v="68505"/>
    <s v="1928 (2011)"/>
    <s v="Schaumburg"/>
    <s v="Illinois"/>
    <s v="United States"/>
  </r>
  <r>
    <d v="2019-04-10T00:00:00"/>
    <x v="5"/>
    <s v="sell"/>
    <n v="200"/>
    <n v="2"/>
    <n v="141"/>
    <n v="142.75"/>
    <n v="140.89999399999999"/>
    <n v="142.699997"/>
    <n v="142.19575499999999"/>
    <n v="646100"/>
    <n v="2.4769999999999999"/>
    <n v="1.35460829516718E-2"/>
    <n v="2.8773155095002398E-3"/>
    <n v="1.2848662796393E-2"/>
    <n v="0.20982636533931001"/>
    <n v="0.29994739336257997"/>
    <n v="8.8393084886829194E-3"/>
    <n v="8.0380401860925196E-3"/>
    <n v="1.8730138463984001E-2"/>
    <n v="1.53944688424533E-2"/>
    <n v="144.94000199999999"/>
    <n v="105.05999799999999"/>
    <n v="-0.101810057874892"/>
    <n v="3.47183783585567E-3"/>
    <n v="0.91872068662880502"/>
    <n v="4.6549588425908199"/>
    <n v="4.7186903801424096"/>
    <s v="InvestBurg"/>
    <x v="5"/>
    <s v="Information Technology"/>
    <s v="Communications Equipment"/>
    <s v="Schaumburg, Illinois"/>
    <m/>
    <n v="68505"/>
    <s v="1928 (2011)"/>
    <s v="Schaumburg"/>
    <s v="Illinois"/>
    <s v="United States"/>
  </r>
  <r>
    <d v="2019-05-01T00:00:00"/>
    <x v="5"/>
    <s v="sell"/>
    <n v="500"/>
    <n v="2"/>
    <n v="144.96000699999999"/>
    <n v="145.21000699999999"/>
    <n v="142.71000699999999"/>
    <n v="142.729996"/>
    <n v="142.22564700000001"/>
    <n v="1056400"/>
    <n v="2.5110000000000001"/>
    <n v="-1.51582668800684E-2"/>
    <n v="-2.9409947895256399E-2"/>
    <n v="1.6316778130777199E-2"/>
    <n v="0.20445646301752099"/>
    <n v="0.27917973109491301"/>
    <n v="7.6207696198482503E-3"/>
    <n v="7.4957862930461099E-3"/>
    <n v="1.8553148683519999E-2"/>
    <n v="1.54242064305936E-2"/>
    <n v="147.58999599999899"/>
    <n v="105.05999799999999"/>
    <n v="-0.101810057874892"/>
    <n v="-7.5304459681844096E-3"/>
    <n v="0.93223279963114403"/>
    <n v="4.3164576029493498"/>
    <n v="4.5763432675129003"/>
    <s v="InvestBurg"/>
    <x v="5"/>
    <s v="Information Technology"/>
    <s v="Communications Equipment"/>
    <s v="Schaumburg, Illinois"/>
    <m/>
    <n v="68505"/>
    <s v="1928 (2011)"/>
    <s v="Schaumburg"/>
    <s v="Illinois"/>
    <s v="United States"/>
  </r>
  <r>
    <d v="2019-06-10T00:00:00"/>
    <x v="5"/>
    <s v="sell"/>
    <n v="300"/>
    <n v="2"/>
    <n v="163.58999599999899"/>
    <n v="164.270004"/>
    <n v="161.179993"/>
    <n v="161.509995"/>
    <n v="160.93928500000001"/>
    <n v="1019500"/>
    <n v="2.1429999999999998"/>
    <n v="-1.2735190453144399E-2"/>
    <n v="6.0094541418578999E-2"/>
    <n v="0.121372775013881"/>
    <n v="0.13667118025219999"/>
    <n v="0.38126465566951501"/>
    <n v="1.75132858053677E-2"/>
    <n v="1.61595068857463E-2"/>
    <n v="1.1573135151615699E-2"/>
    <n v="1.5722031231253E-2"/>
    <n v="164.270004"/>
    <n v="108.25"/>
    <n v="-0.10196456029217101"/>
    <n v="4.6492198743191201E-3"/>
    <n v="0.96667465539387998"/>
    <n v="6.14925592256568"/>
    <n v="6.2182771107274597"/>
    <s v="InvestBurg"/>
    <x v="5"/>
    <s v="Information Technology"/>
    <s v="Communications Equipment"/>
    <s v="Schaumburg, Illinois"/>
    <m/>
    <n v="68505"/>
    <s v="1928 (2011)"/>
    <s v="Schaumburg"/>
    <s v="Illinois"/>
    <s v="United States"/>
  </r>
  <r>
    <d v="2019-04-18T00:00:00"/>
    <x v="5"/>
    <s v="buy"/>
    <n v="400"/>
    <n v="3"/>
    <n v="144.13999899999999"/>
    <n v="144.78999299999899"/>
    <n v="143.229996"/>
    <n v="143.36000100000001"/>
    <n v="142.85343899999901"/>
    <n v="601300"/>
    <n v="2.56"/>
    <n v="-1.8118526217468999E-3"/>
    <n v="2.1647955459111199E-3"/>
    <n v="2.0436213631408101E-2"/>
    <n v="0.23540639887405601"/>
    <n v="0.26921109642880398"/>
    <n v="6.1561992234028702E-3"/>
    <n v="8.0747680051431892E-3"/>
    <n v="1.8472061605782599E-2"/>
    <n v="1.53588255786126E-2"/>
    <n v="145.759995"/>
    <n v="105.05999799999999"/>
    <n v="-0.101810057874892"/>
    <n v="1.5778467813143101E-3"/>
    <n v="0.91549993673043895"/>
    <n v="4.12216016864891"/>
    <n v="4.4768701755764901"/>
    <s v="FinanCorp"/>
    <x v="5"/>
    <s v="Information Technology"/>
    <s v="Communications Equipment"/>
    <s v="Schaumburg, Illinois"/>
    <m/>
    <n v="68505"/>
    <s v="1928 (2011)"/>
    <s v="Schaumburg"/>
    <s v="Illinois"/>
    <s v="United States"/>
  </r>
  <r>
    <d v="2019-04-26T00:00:00"/>
    <x v="5"/>
    <s v="buy"/>
    <n v="200"/>
    <n v="3"/>
    <n v="145.69000199999999"/>
    <n v="146.729996"/>
    <n v="144.740005"/>
    <n v="146.259995"/>
    <n v="145.743179"/>
    <n v="756300"/>
    <n v="2.5049999999999999"/>
    <n v="4.9348774485457603E-3"/>
    <n v="2.00268222308729E-2"/>
    <n v="4.08903737001284E-2"/>
    <n v="0.23429553605338299"/>
    <n v="0.30735109308956299"/>
    <n v="8.5208737426602996E-3"/>
    <n v="6.7846279562852998E-3"/>
    <n v="1.8414774651387199E-2"/>
    <n v="1.53831712408064E-2"/>
    <n v="147.58999599999899"/>
    <n v="105.05999799999999"/>
    <n v="-0.101810057874892"/>
    <n v="4.6743503443647796E-3"/>
    <n v="0.92489062159352398"/>
    <n v="4.7841322902635701"/>
    <n v="4.6230345149701897"/>
    <s v="FinanCorp"/>
    <x v="5"/>
    <s v="Information Technology"/>
    <s v="Communications Equipment"/>
    <s v="Schaumburg, Illinois"/>
    <m/>
    <n v="68505"/>
    <s v="1928 (2011)"/>
    <s v="Schaumburg"/>
    <s v="Illinois"/>
    <s v="United States"/>
  </r>
  <r>
    <d v="2019-04-29T00:00:00"/>
    <x v="5"/>
    <s v="sell"/>
    <n v="200"/>
    <n v="3"/>
    <n v="145.89999399999999"/>
    <n v="146.070007"/>
    <n v="144.720001"/>
    <n v="145.259995"/>
    <n v="144.74671899999899"/>
    <n v="712600"/>
    <n v="2.536"/>
    <n v="-6.8605752920409E-3"/>
    <n v="7.8789489196455197E-3"/>
    <n v="4.1392962312144801E-2"/>
    <n v="0.23564555468409101"/>
    <n v="0.29675032086819397"/>
    <n v="9.7125213624632504E-3"/>
    <n v="6.7528697943529904E-3"/>
    <n v="1.8401449239111401E-2"/>
    <n v="1.5390743609203899E-2"/>
    <n v="147.58999599999899"/>
    <n v="105.05999799999999"/>
    <n v="-0.101810057874892"/>
    <n v="1.07094833958194E-3"/>
    <n v="0.92763767720625001"/>
    <n v="4.6029292346380304"/>
    <n v="4.6810121058396996"/>
    <s v="FinanCorp"/>
    <x v="5"/>
    <s v="Information Technology"/>
    <s v="Communications Equipment"/>
    <s v="Schaumburg, Illinois"/>
    <m/>
    <n v="68505"/>
    <s v="1928 (2011)"/>
    <s v="Schaumburg"/>
    <s v="Illinois"/>
    <s v="United States"/>
  </r>
  <r>
    <d v="2019-05-07T00:00:00"/>
    <x v="5"/>
    <s v="buy"/>
    <n v="300"/>
    <n v="3"/>
    <n v="140.83999599999899"/>
    <n v="141.990005"/>
    <n v="140.53999299999899"/>
    <n v="141.75"/>
    <n v="141.24911499999999"/>
    <n v="1026100"/>
    <n v="2.448"/>
    <n v="-3.7320735774933099E-3"/>
    <n v="-2.2048022116135699E-2"/>
    <n v="7.5771630430489303E-3"/>
    <n v="0.17580369815532501"/>
    <n v="0.28881484360204102"/>
    <n v="8.9490974658677398E-3"/>
    <n v="7.5014711026346204E-3"/>
    <n v="1.8542731632486101E-2"/>
    <n v="1.5416582493253599E-2"/>
    <n v="148.429993"/>
    <n v="105.410004"/>
    <n v="-0.101810057874892"/>
    <n v="-1.6649488130547601E-2"/>
    <n v="0.93133138792574799"/>
    <n v="4.5334400205693903"/>
    <n v="4.5497087862161996"/>
    <s v="FinanCorp"/>
    <x v="5"/>
    <s v="Information Technology"/>
    <s v="Communications Equipment"/>
    <s v="Schaumburg, Illinois"/>
    <m/>
    <n v="68505"/>
    <s v="1928 (2011)"/>
    <s v="Schaumburg"/>
    <s v="Illinois"/>
    <s v="United States"/>
  </r>
  <r>
    <d v="2019-05-23T00:00:00"/>
    <x v="5"/>
    <s v="buy"/>
    <n v="800"/>
    <n v="3"/>
    <n v="151.38000500000001"/>
    <n v="153.58999599999899"/>
    <n v="150.05999800000001"/>
    <n v="150.479996"/>
    <n v="149.948273"/>
    <n v="1807900"/>
    <n v="2.2959999999999998"/>
    <n v="-1.41865536799386E-2"/>
    <n v="1.3986215580661701E-2"/>
    <n v="2.97441705389009E-2"/>
    <n v="7.6381189797961394E-2"/>
    <n v="0.33680115478320699"/>
    <n v="1.64363383468848E-2"/>
    <n v="1.44060004598013E-2"/>
    <n v="1.0507686520594899E-2"/>
    <n v="1.5642742071529998E-2"/>
    <n v="153.58999599999899"/>
    <n v="107.220001"/>
    <n v="-0.10196456029217101"/>
    <n v="-1.1985692488440201E-2"/>
    <n v="0.96033797436985702"/>
    <n v="5.4281518660314498"/>
    <n v="5.5485502297254801"/>
    <s v="FinanCorp"/>
    <x v="5"/>
    <s v="Information Technology"/>
    <s v="Communications Equipment"/>
    <s v="Schaumburg, Illinois"/>
    <m/>
    <n v="68505"/>
    <s v="1928 (2011)"/>
    <s v="Schaumburg"/>
    <s v="Illinois"/>
    <s v="United States"/>
  </r>
  <r>
    <d v="2019-05-29T00:00:00"/>
    <x v="5"/>
    <s v="buy"/>
    <n v="400"/>
    <n v="3"/>
    <n v="149.779999"/>
    <n v="150.800003"/>
    <n v="148.570007"/>
    <n v="149.270004"/>
    <n v="148.74255400000001"/>
    <n v="659800"/>
    <n v="2.2360000000000002"/>
    <n v="-7.6081466407816904E-3"/>
    <n v="3.6242263859357299E-3"/>
    <n v="2.0370961208395499E-2"/>
    <n v="4.7032508078246299E-2"/>
    <n v="0.31726685611849298"/>
    <n v="1.5244958711078199E-2"/>
    <n v="1.4273685660997499E-2"/>
    <n v="1.04636437651737E-2"/>
    <n v="1.5631482551273598E-2"/>
    <n v="153.58999599999899"/>
    <n v="107.220001"/>
    <n v="-0.10196456029217101"/>
    <n v="-6.9359101493404697E-3"/>
    <n v="0.95754329994726395"/>
    <n v="5.0994000440342004"/>
    <n v="5.3426752148165599"/>
    <s v="FinanCorp"/>
    <x v="5"/>
    <s v="Information Technology"/>
    <s v="Communications Equipment"/>
    <s v="Schaumburg, Illinois"/>
    <m/>
    <n v="68505"/>
    <s v="1928 (2011)"/>
    <s v="Schaumburg"/>
    <s v="Illinois"/>
    <s v="United States"/>
  </r>
  <r>
    <d v="2019-06-19T00:00:00"/>
    <x v="5"/>
    <s v="buy"/>
    <n v="600"/>
    <n v="3"/>
    <n v="165.25"/>
    <n v="166.85000600000001"/>
    <n v="164.029999"/>
    <n v="166.53999299999899"/>
    <n v="166.53999299999899"/>
    <n v="1052300"/>
    <n v="2.0289999999999999"/>
    <n v="8.7447232651596592E-3"/>
    <n v="3.5447294885021997E-2"/>
    <n v="0.12868292661209799"/>
    <n v="0.186461934696701"/>
    <n v="0.38207680370910302"/>
    <n v="9.7088514573422796E-3"/>
    <n v="1.2775713508412299E-2"/>
    <n v="1.1667425264425E-2"/>
    <n v="1.57817034956644E-2"/>
    <n v="166.85000600000001"/>
    <n v="108.25"/>
    <n v="-0.10196456029217101"/>
    <n v="2.98071681438073E-3"/>
    <n v="0.96642708617378603"/>
    <n v="6.0950357478719797"/>
    <n v="5.99723042363639"/>
    <s v="FinanCorp"/>
    <x v="5"/>
    <s v="Information Technology"/>
    <s v="Communications Equipment"/>
    <s v="Schaumburg, Illinois"/>
    <m/>
    <n v="68505"/>
    <s v="1928 (2011)"/>
    <s v="Schaumburg"/>
    <s v="Illinois"/>
    <s v="United States"/>
  </r>
  <r>
    <d v="2019-04-02T00:00:00"/>
    <x v="5"/>
    <s v="buy"/>
    <n v="100"/>
    <n v="4"/>
    <n v="141.89999399999999"/>
    <n v="142.35000600000001"/>
    <n v="140.759995"/>
    <n v="141.66999799999999"/>
    <n v="141.16940299999999"/>
    <n v="662700"/>
    <n v="2.4809999999999999"/>
    <n v="2.4735282438518701E-3"/>
    <n v="9.0049578218820894E-3"/>
    <n v="-9.5504571745889492E-3"/>
    <n v="0.21227092212058299"/>
    <n v="0.32128080250716201"/>
    <n v="6.4033318736064901E-3"/>
    <n v="8.8557611237085592E-3"/>
    <n v="2.05352286380205E-2"/>
    <n v="1.55499072583414E-2"/>
    <n v="144.94000199999999"/>
    <n v="103.68"/>
    <n v="-0.101810057874892"/>
    <n v="1.7455614805152698E-5"/>
    <n v="0.92953935770844498"/>
    <n v="4.9404031530252404"/>
    <n v="4.6820374205185997"/>
    <s v="CapitalOwl"/>
    <x v="5"/>
    <s v="Information Technology"/>
    <s v="Communications Equipment"/>
    <s v="Schaumburg, Illinois"/>
    <m/>
    <n v="68505"/>
    <s v="1928 (2011)"/>
    <s v="Schaumburg"/>
    <s v="Illinois"/>
    <s v="United States"/>
  </r>
  <r>
    <d v="2019-04-29T00:00:00"/>
    <x v="5"/>
    <s v="sell"/>
    <n v="600"/>
    <n v="4"/>
    <n v="145.89999399999999"/>
    <n v="146.070007"/>
    <n v="144.720001"/>
    <n v="145.259995"/>
    <n v="144.74671899999899"/>
    <n v="712600"/>
    <n v="2.536"/>
    <n v="-6.8605752920409E-3"/>
    <n v="7.8789489196455197E-3"/>
    <n v="4.1392962312144801E-2"/>
    <n v="0.23564555468409101"/>
    <n v="0.29675032086819397"/>
    <n v="9.7125213624632504E-3"/>
    <n v="6.7528697943529904E-3"/>
    <n v="1.8401449239111401E-2"/>
    <n v="1.5390743609203899E-2"/>
    <n v="147.58999599999899"/>
    <n v="105.05999799999999"/>
    <n v="-0.101810057874892"/>
    <n v="1.07094833958194E-3"/>
    <n v="0.92763767720625001"/>
    <n v="4.6029292346380304"/>
    <n v="4.6810121058396996"/>
    <s v="CapitalOwl"/>
    <x v="5"/>
    <s v="Information Technology"/>
    <s v="Communications Equipment"/>
    <s v="Schaumburg, Illinois"/>
    <m/>
    <n v="68505"/>
    <s v="1928 (2011)"/>
    <s v="Schaumburg"/>
    <s v="Illinois"/>
    <s v="United States"/>
  </r>
  <r>
    <d v="2019-05-15T00:00:00"/>
    <x v="5"/>
    <s v="sell"/>
    <n v="500"/>
    <n v="4"/>
    <n v="143.83000200000001"/>
    <n v="145.28999299999899"/>
    <n v="143.08000200000001"/>
    <n v="145.179993"/>
    <n v="144.66699199999999"/>
    <n v="795800"/>
    <n v="2.379"/>
    <n v="3.7955495293812E-3"/>
    <n v="1.4780087232890499E-2"/>
    <n v="1.3522555638445699E-2"/>
    <n v="5.7383198694308198E-2"/>
    <n v="0.31875921545129399"/>
    <n v="2.2587837883704699E-2"/>
    <n v="1.2250571211124901E-2"/>
    <n v="9.4882873162651597E-3"/>
    <n v="1.55185135955006E-2"/>
    <n v="148.5"/>
    <n v="105.889999"/>
    <n v="-0.10196456029217101"/>
    <n v="5.8219943882337104E-3"/>
    <n v="0.95271442506736104"/>
    <n v="5.10383368832073"/>
    <n v="5.0592531789956796"/>
    <s v="CapitalOwl"/>
    <x v="5"/>
    <s v="Information Technology"/>
    <s v="Communications Equipment"/>
    <s v="Schaumburg, Illinois"/>
    <m/>
    <n v="68505"/>
    <s v="1928 (2011)"/>
    <s v="Schaumburg"/>
    <s v="Illinois"/>
    <s v="United States"/>
  </r>
  <r>
    <d v="2019-05-28T00:00:00"/>
    <x v="5"/>
    <s v="sell"/>
    <n v="400"/>
    <n v="4"/>
    <n v="150.86000100000001"/>
    <n v="152.229996"/>
    <n v="149.19000199999999"/>
    <n v="150.41000399999999"/>
    <n v="149.878525"/>
    <n v="1271600"/>
    <n v="2.2679999999999998"/>
    <n v="-1.4616025249893699E-3"/>
    <n v="2.3612867505819202E-2"/>
    <n v="3.2913985297722798E-2"/>
    <n v="6.4126767954992697E-2"/>
    <n v="0.32225560881392801"/>
    <n v="1.51339131890861E-2"/>
    <n v="1.41666770736149E-2"/>
    <n v="1.0465139446955801E-2"/>
    <n v="1.56233648539475E-2"/>
    <n v="153.58999599999899"/>
    <n v="107.220001"/>
    <n v="-0.10196456029217101"/>
    <n v="-8.4109499934704197E-3"/>
    <n v="0.95705611921143396"/>
    <n v="5.1803545275495004"/>
    <n v="5.4584166234457401"/>
    <s v="CapitalOwl"/>
    <x v="5"/>
    <s v="Information Technology"/>
    <s v="Communications Equipment"/>
    <s v="Schaumburg, Illinois"/>
    <m/>
    <n v="68505"/>
    <s v="1928 (2011)"/>
    <s v="Schaumburg"/>
    <s v="Illinois"/>
    <s v="United States"/>
  </r>
  <r>
    <d v="2019-04-04T00:00:00"/>
    <x v="5"/>
    <s v="sell"/>
    <n v="500"/>
    <n v="5"/>
    <n v="142.69000199999999"/>
    <n v="142.75"/>
    <n v="139.740005"/>
    <n v="140.679993"/>
    <n v="140.18289199999899"/>
    <n v="442600"/>
    <n v="2.512"/>
    <n v="-1.13794076162282E-2"/>
    <n v="1.0647837026768201E-2"/>
    <n v="-2.46804513242214E-3"/>
    <n v="0.243172505907849"/>
    <n v="0.29954730171155602"/>
    <n v="7.9092683618482203E-3"/>
    <n v="8.9023159761152694E-3"/>
    <n v="1.9997636842247101E-2"/>
    <n v="1.5558873275704601E-2"/>
    <n v="144.94000199999999"/>
    <n v="103.699997"/>
    <n v="-0.101810057874892"/>
    <n v="2.0824655091414399E-3"/>
    <n v="0.93345204967833595"/>
    <n v="4.6037380156395002"/>
    <n v="4.82664215056713"/>
    <s v="Alpha Capital"/>
    <x v="5"/>
    <s v="Information Technology"/>
    <s v="Communications Equipment"/>
    <s v="Schaumburg, Illinois"/>
    <m/>
    <n v="68505"/>
    <s v="1928 (2011)"/>
    <s v="Schaumburg"/>
    <s v="Illinois"/>
    <s v="United States"/>
  </r>
  <r>
    <d v="2019-04-09T00:00:00"/>
    <x v="5"/>
    <s v="sell"/>
    <n v="600"/>
    <n v="5"/>
    <n v="140.529999"/>
    <n v="141.5"/>
    <n v="139.71000699999999"/>
    <n v="140.779999"/>
    <n v="140.28254699999999"/>
    <n v="756800"/>
    <n v="2.4990000000000001"/>
    <n v="1.06598916772951E-3"/>
    <n v="-6.3020272921357704E-3"/>
    <n v="1.78545336669487E-2"/>
    <n v="0.16784878284934199"/>
    <n v="0.31316262746050499"/>
    <n v="5.9543730515236497E-3"/>
    <n v="8.4810835039046597E-3"/>
    <n v="1.91038014422911E-2"/>
    <n v="1.54590999751097E-2"/>
    <n v="144.94000199999999"/>
    <n v="105.05999799999999"/>
    <n v="-0.101810057874892"/>
    <n v="-6.0859766572597396E-3"/>
    <n v="0.924956023086273"/>
    <n v="4.8694627401685597"/>
    <n v="4.7804630910425301"/>
    <s v="Alpha Capital"/>
    <x v="5"/>
    <s v="Information Technology"/>
    <s v="Communications Equipment"/>
    <s v="Schaumburg, Illinois"/>
    <m/>
    <n v="68505"/>
    <s v="1928 (2011)"/>
    <s v="Schaumburg"/>
    <s v="Illinois"/>
    <s v="United States"/>
  </r>
  <r>
    <d v="2019-05-01T00:00:00"/>
    <x v="5"/>
    <s v="buy"/>
    <n v="400"/>
    <n v="5"/>
    <n v="144.96000699999999"/>
    <n v="145.21000699999999"/>
    <n v="142.71000699999999"/>
    <n v="142.729996"/>
    <n v="142.22564700000001"/>
    <n v="1056400"/>
    <n v="2.5110000000000001"/>
    <n v="-1.51582668800684E-2"/>
    <n v="-2.9409947895256399E-2"/>
    <n v="1.6316778130777199E-2"/>
    <n v="0.20445646301752099"/>
    <n v="0.27917973109491301"/>
    <n v="7.6207696198482503E-3"/>
    <n v="7.4957862930461099E-3"/>
    <n v="1.8553148683519999E-2"/>
    <n v="1.54242064305936E-2"/>
    <n v="147.58999599999899"/>
    <n v="105.05999799999999"/>
    <n v="-0.101810057874892"/>
    <n v="-7.5304459681844096E-3"/>
    <n v="0.93223279963114403"/>
    <n v="4.3164576029493498"/>
    <n v="4.5763432675129003"/>
    <s v="Alpha Capital"/>
    <x v="5"/>
    <s v="Information Technology"/>
    <s v="Communications Equipment"/>
    <s v="Schaumburg, Illinois"/>
    <m/>
    <n v="68505"/>
    <s v="1928 (2011)"/>
    <s v="Schaumburg"/>
    <s v="Illinois"/>
    <s v="United States"/>
  </r>
  <r>
    <d v="2019-05-10T00:00:00"/>
    <x v="5"/>
    <s v="buy"/>
    <n v="500"/>
    <n v="5"/>
    <n v="144.520004"/>
    <n v="148.5"/>
    <n v="144.44000199999999"/>
    <n v="148.429993"/>
    <n v="147.90550200000001"/>
    <n v="1468500"/>
    <n v="2.4550000000000001"/>
    <n v="2.179475773694E-2"/>
    <n v="3.2942514623720102E-2"/>
    <n v="5.29149881849761E-2"/>
    <n v="9.6151993599385505E-2"/>
    <n v="0.35591085211929102"/>
    <n v="1.29601248938064E-2"/>
    <n v="9.3680100290800192E-3"/>
    <n v="8.7026758822133597E-3"/>
    <n v="1.54391082306128E-2"/>
    <n v="148.5"/>
    <n v="105.889999"/>
    <n v="-0.101810057874892"/>
    <n v="3.7133938472042301E-3"/>
    <n v="0.94460461060349499"/>
    <n v="5.7058799897192998"/>
    <n v="4.9335726110433704"/>
    <s v="Alpha Capital"/>
    <x v="5"/>
    <s v="Information Technology"/>
    <s v="Communications Equipment"/>
    <s v="Schaumburg, Illinois"/>
    <m/>
    <n v="68505"/>
    <s v="1928 (2011)"/>
    <s v="Schaumburg"/>
    <s v="Illinois"/>
    <s v="United States"/>
  </r>
  <r>
    <d v="2019-06-03T00:00:00"/>
    <x v="5"/>
    <s v="sell"/>
    <n v="100"/>
    <n v="5"/>
    <n v="150.029999"/>
    <n v="152.16999799999999"/>
    <n v="149.91000399999999"/>
    <n v="152.08999599999899"/>
    <n v="151.552582"/>
    <n v="1351400"/>
    <n v="2.081"/>
    <n v="1.41706045993491E-2"/>
    <n v="9.6459054443520601E-3"/>
    <n v="6.3517780883840899E-2"/>
    <n v="7.2695908361869704E-2"/>
    <n v="0.365629982257685"/>
    <n v="1.12031964007893E-2"/>
    <n v="1.42961051267122E-2"/>
    <n v="1.06714049801048E-2"/>
    <n v="1.56154803719294E-2"/>
    <n v="153.58999599999899"/>
    <n v="107.730003"/>
    <n v="-0.10196456029217101"/>
    <n v="-2.7690708645509302E-3"/>
    <n v="0.95992558276839401"/>
    <n v="5.9527276611670503"/>
    <n v="5.4131484690094496"/>
    <s v="Alpha Capital"/>
    <x v="5"/>
    <s v="Information Technology"/>
    <s v="Communications Equipment"/>
    <s v="Schaumburg, Illinois"/>
    <m/>
    <n v="68505"/>
    <s v="1928 (2011)"/>
    <s v="Schaumburg"/>
    <s v="Illinois"/>
    <s v="United States"/>
  </r>
  <r>
    <d v="2019-06-05T00:00:00"/>
    <x v="5"/>
    <s v="sell"/>
    <n v="300"/>
    <n v="5"/>
    <n v="157.91999799999999"/>
    <n v="161.30999800000001"/>
    <n v="157.71000699999999"/>
    <n v="160.63000500000001"/>
    <n v="160.062408"/>
    <n v="1447800"/>
    <n v="2.1230000000000002"/>
    <n v="2.3239983302136401E-2"/>
    <n v="7.33468031541189E-2"/>
    <n v="0.11193273397164"/>
    <n v="0.139513624139738"/>
    <n v="0.39660066780401398"/>
    <n v="1.50846472616839E-2"/>
    <n v="1.5954317695024402E-2"/>
    <n v="1.15460149083743E-2"/>
    <n v="1.57565663114793E-2"/>
    <n v="161.30999800000001"/>
    <n v="108.25"/>
    <n v="-0.10196456029217101"/>
    <n v="8.1287266899663802E-3"/>
    <n v="0.97100066581511102"/>
    <n v="6.4541531610712504"/>
    <n v="5.8873768010594096"/>
    <s v="Alpha Capital"/>
    <x v="5"/>
    <s v="Information Technology"/>
    <s v="Communications Equipment"/>
    <s v="Schaumburg, Illinois"/>
    <m/>
    <n v="68505"/>
    <s v="1928 (2011)"/>
    <s v="Schaumburg"/>
    <s v="Illinois"/>
    <s v="United States"/>
  </r>
  <r>
    <d v="2019-04-25T00:00:00"/>
    <x v="5"/>
    <s v="sell"/>
    <n v="200"/>
    <n v="6"/>
    <n v="146.30999800000001"/>
    <n v="146.30999800000001"/>
    <n v="143.720001"/>
    <n v="145.53999299999899"/>
    <n v="145.02572599999999"/>
    <n v="890300"/>
    <n v="2.5339999999999998"/>
    <n v="-9.9136602784798602E-3"/>
    <n v="1.32800921605802E-2"/>
    <n v="4.8570256336938802E-2"/>
    <n v="0.241397038348483"/>
    <n v="0.30040749389784899"/>
    <n v="8.8641624536513804E-3"/>
    <n v="7.1387755644974297E-3"/>
    <n v="1.8444049507726702E-2"/>
    <n v="1.53827086942602E-2"/>
    <n v="147.58999599999899"/>
    <n v="105.05999799999999"/>
    <n v="-0.101810057874892"/>
    <n v="-3.6904169755480902E-4"/>
    <n v="0.92464228585953701"/>
    <n v="4.6566066084630098"/>
    <n v="4.4906400906472497"/>
    <s v="DecaFund"/>
    <x v="5"/>
    <s v="Information Technology"/>
    <s v="Communications Equipment"/>
    <s v="Schaumburg, Illinois"/>
    <m/>
    <n v="68505"/>
    <s v="1928 (2011)"/>
    <s v="Schaumburg"/>
    <s v="Illinois"/>
    <s v="United States"/>
  </r>
  <r>
    <d v="2019-05-06T00:00:00"/>
    <x v="5"/>
    <s v="sell"/>
    <n v="1300"/>
    <n v="6"/>
    <n v="141.36999499999999"/>
    <n v="142.66000399999999"/>
    <n v="139.21000699999999"/>
    <n v="142.279999"/>
    <n v="141.777252"/>
    <n v="1011700"/>
    <n v="2.5"/>
    <n v="-9.3738771147703799E-3"/>
    <n v="-2.0728271431855402E-2"/>
    <n v="-7.0170995686028202E-5"/>
    <n v="0.173939087877129"/>
    <n v="0.29569904254474999"/>
    <n v="8.9934298088088296E-3"/>
    <n v="7.8676113137180897E-3"/>
    <n v="1.8554794792320101E-2"/>
    <n v="1.5414003125862399E-2"/>
    <n v="148.429993"/>
    <n v="105.05999799999999"/>
    <n v="-0.101810057874892"/>
    <n v="-4.4810132310555703E-3"/>
    <n v="0.93444350963164802"/>
    <n v="4.6322910782037798"/>
    <n v="4.5473389023524202"/>
    <s v="DecaFund"/>
    <x v="5"/>
    <s v="Information Technology"/>
    <s v="Communications Equipment"/>
    <s v="Schaumburg, Illinois"/>
    <m/>
    <n v="68505"/>
    <s v="1928 (2011)"/>
    <s v="Schaumburg"/>
    <s v="Illinois"/>
    <s v="United States"/>
  </r>
  <r>
    <d v="2019-05-15T00:00:00"/>
    <x v="5"/>
    <s v="buy"/>
    <n v="800"/>
    <n v="6"/>
    <n v="143.83000200000001"/>
    <n v="145.28999299999899"/>
    <n v="143.08000200000001"/>
    <n v="145.179993"/>
    <n v="144.66699199999999"/>
    <n v="795800"/>
    <n v="2.379"/>
    <n v="3.7955495293812E-3"/>
    <n v="1.4780087232890499E-2"/>
    <n v="1.3522555638445699E-2"/>
    <n v="5.7383198694308198E-2"/>
    <n v="0.31875921545129399"/>
    <n v="2.2587837883704699E-2"/>
    <n v="1.2250571211124901E-2"/>
    <n v="9.4882873162651597E-3"/>
    <n v="1.55185135955006E-2"/>
    <n v="148.5"/>
    <n v="105.889999"/>
    <n v="-0.10196456029217101"/>
    <n v="5.8219943882337104E-3"/>
    <n v="0.95271442506736104"/>
    <n v="5.10383368832073"/>
    <n v="5.0592531789956796"/>
    <s v="DecaFund"/>
    <x v="5"/>
    <s v="Information Technology"/>
    <s v="Communications Equipment"/>
    <s v="Schaumburg, Illinois"/>
    <m/>
    <n v="68505"/>
    <s v="1928 (2011)"/>
    <s v="Schaumburg"/>
    <s v="Illinois"/>
    <s v="United States"/>
  </r>
  <r>
    <d v="2019-05-20T00:00:00"/>
    <x v="5"/>
    <s v="buy"/>
    <n v="700"/>
    <n v="6"/>
    <n v="146.44000199999999"/>
    <n v="147.11000100000001"/>
    <n v="145.19000199999999"/>
    <n v="146.89999399999999"/>
    <n v="146.38092"/>
    <n v="1098200"/>
    <n v="2.4159999999999999"/>
    <n v="-3.4028699868523301E-4"/>
    <n v="2.5300326525697098E-2"/>
    <n v="2.25812099524841E-2"/>
    <n v="5.9976242578219E-2"/>
    <n v="0.341116114771708"/>
    <n v="1.17738295779576E-2"/>
    <n v="1.3024820445761E-2"/>
    <n v="9.8591268682483302E-3"/>
    <n v="1.55630291960136E-2"/>
    <n v="148.979996"/>
    <n v="105.889999"/>
    <n v="-0.10196456029217101"/>
    <n v="-6.7722580366252503E-3"/>
    <n v="0.96207448911189897"/>
    <n v="5.4958991932723"/>
    <n v="5.2373404116032001"/>
    <s v="DecaFund"/>
    <x v="5"/>
    <s v="Information Technology"/>
    <s v="Communications Equipment"/>
    <s v="Schaumburg, Illinois"/>
    <m/>
    <n v="68505"/>
    <s v="1928 (2011)"/>
    <s v="Schaumburg"/>
    <s v="Illinois"/>
    <s v="United States"/>
  </r>
  <r>
    <d v="2019-05-23T00:00:00"/>
    <x v="5"/>
    <s v="buy"/>
    <n v="600"/>
    <n v="6"/>
    <n v="151.38000500000001"/>
    <n v="153.58999599999899"/>
    <n v="150.05999800000001"/>
    <n v="150.479996"/>
    <n v="149.948273"/>
    <n v="1807900"/>
    <n v="2.2959999999999998"/>
    <n v="-1.41865536799386E-2"/>
    <n v="1.3986215580661701E-2"/>
    <n v="2.97441705389009E-2"/>
    <n v="7.6381189797961394E-2"/>
    <n v="0.33680115478320699"/>
    <n v="1.64363383468848E-2"/>
    <n v="1.44060004598013E-2"/>
    <n v="1.0507686520594899E-2"/>
    <n v="1.5642742071529998E-2"/>
    <n v="153.58999599999899"/>
    <n v="107.220001"/>
    <n v="-0.10196456029217101"/>
    <n v="-1.1985692488440201E-2"/>
    <n v="0.96033797436985702"/>
    <n v="5.4281518660314498"/>
    <n v="5.5485502297254801"/>
    <s v="DecaFund"/>
    <x v="5"/>
    <s v="Information Technology"/>
    <s v="Communications Equipment"/>
    <s v="Schaumburg, Illinois"/>
    <m/>
    <n v="68505"/>
    <s v="1928 (2011)"/>
    <s v="Schaumburg"/>
    <s v="Illinois"/>
    <s v="United States"/>
  </r>
  <r>
    <d v="2019-05-28T00:00:00"/>
    <x v="5"/>
    <s v="buy"/>
    <n v="300"/>
    <n v="6"/>
    <n v="150.86000100000001"/>
    <n v="152.229996"/>
    <n v="149.19000199999999"/>
    <n v="150.41000399999999"/>
    <n v="149.878525"/>
    <n v="1271600"/>
    <n v="2.2679999999999998"/>
    <n v="-1.4616025249893699E-3"/>
    <n v="2.3612867505819202E-2"/>
    <n v="3.2913985297722798E-2"/>
    <n v="6.4126767954992697E-2"/>
    <n v="0.32225560881392801"/>
    <n v="1.51339131890861E-2"/>
    <n v="1.41666770736149E-2"/>
    <n v="1.0465139446955801E-2"/>
    <n v="1.56233648539475E-2"/>
    <n v="153.58999599999899"/>
    <n v="107.220001"/>
    <n v="-0.10196456029217101"/>
    <n v="-8.4109499934704197E-3"/>
    <n v="0.95705611921143396"/>
    <n v="5.1803545275495004"/>
    <n v="5.4584166234457401"/>
    <s v="DecaFund"/>
    <x v="5"/>
    <s v="Information Technology"/>
    <s v="Communications Equipment"/>
    <s v="Schaumburg, Illinois"/>
    <m/>
    <n v="68505"/>
    <s v="1928 (2011)"/>
    <s v="Schaumburg"/>
    <s v="Illinois"/>
    <s v="United States"/>
  </r>
  <r>
    <d v="2019-05-31T00:00:00"/>
    <x v="5"/>
    <s v="buy"/>
    <n v="500"/>
    <n v="6"/>
    <n v="149.78999299999899"/>
    <n v="150.699997"/>
    <n v="148.550003"/>
    <n v="149.949997"/>
    <n v="149.42013499999999"/>
    <n v="808500"/>
    <n v="2.1419999999999999"/>
    <n v="-8.8966330870319695E-3"/>
    <n v="-3.52835191554874E-3"/>
    <n v="3.41889094044232E-2"/>
    <n v="4.72509699228265E-2"/>
    <n v="0.33181013911471302"/>
    <n v="8.9212100693989698E-3"/>
    <n v="1.45588687563824E-2"/>
    <n v="1.06523058888447E-2"/>
    <n v="1.5651016926313498E-2"/>
    <n v="153.58999599999899"/>
    <n v="107.220001"/>
    <n v="-0.10196456029217101"/>
    <n v="-1.3283204951564801E-2"/>
    <n v="0.96613404011154602"/>
    <n v="5.3630950526710404"/>
    <n v="5.2625157988641904"/>
    <s v="DecaFund"/>
    <x v="5"/>
    <s v="Information Technology"/>
    <s v="Communications Equipment"/>
    <s v="Schaumburg, Illinois"/>
    <m/>
    <n v="68505"/>
    <s v="1928 (2011)"/>
    <s v="Schaumburg"/>
    <s v="Illinois"/>
    <s v="United States"/>
  </r>
  <r>
    <d v="2019-06-10T00:00:00"/>
    <x v="5"/>
    <s v="buy"/>
    <n v="300"/>
    <n v="6"/>
    <n v="163.58999599999899"/>
    <n v="164.270004"/>
    <n v="161.179993"/>
    <n v="161.509995"/>
    <n v="160.93928500000001"/>
    <n v="1019500"/>
    <n v="2.1429999999999998"/>
    <n v="-1.2735190453144399E-2"/>
    <n v="6.0094541418578999E-2"/>
    <n v="0.121372775013881"/>
    <n v="0.13667118025219999"/>
    <n v="0.38126465566951501"/>
    <n v="1.75132858053677E-2"/>
    <n v="1.61595068857463E-2"/>
    <n v="1.1573135151615699E-2"/>
    <n v="1.5722031231253E-2"/>
    <n v="164.270004"/>
    <n v="108.25"/>
    <n v="-0.10196456029217101"/>
    <n v="4.6492198743191201E-3"/>
    <n v="0.96667465539387998"/>
    <n v="6.14925592256568"/>
    <n v="6.2182771107274597"/>
    <s v="DecaFund"/>
    <x v="5"/>
    <s v="Information Technology"/>
    <s v="Communications Equipment"/>
    <s v="Schaumburg, Illinois"/>
    <m/>
    <n v="68505"/>
    <s v="1928 (2011)"/>
    <s v="Schaumburg"/>
    <s v="Illinois"/>
    <s v="United States"/>
  </r>
  <r>
    <d v="2019-04-12T00:00:00"/>
    <x v="5"/>
    <s v="sell"/>
    <n v="900"/>
    <n v="7"/>
    <n v="143.470001"/>
    <n v="143.66999799999999"/>
    <n v="142.179993"/>
    <n v="143.229996"/>
    <n v="142.72389200000001"/>
    <n v="732400"/>
    <n v="2.56"/>
    <n v="1.2575315944447899E-3"/>
    <n v="1.81060573962127E-2"/>
    <n v="1.9671446793291199E-2"/>
    <n v="0.214911997981827"/>
    <n v="0.29642844670427498"/>
    <n v="5.62794254568387E-3"/>
    <n v="7.69147573015771E-3"/>
    <n v="1.8579402522133699E-2"/>
    <n v="1.53910174204405E-2"/>
    <n v="144.94000199999999"/>
    <n v="105.05999799999999"/>
    <n v="-0.101810057874892"/>
    <n v="6.5875784763498903E-3"/>
    <n v="0.91909932628090796"/>
    <n v="4.5866841135414802"/>
    <n v="4.7493108497080998"/>
    <s v="GreenGrest Capital"/>
    <x v="5"/>
    <s v="Information Technology"/>
    <s v="Communications Equipment"/>
    <s v="Schaumburg, Illinois"/>
    <m/>
    <n v="68505"/>
    <s v="1928 (2011)"/>
    <s v="Schaumburg"/>
    <s v="Illinois"/>
    <s v="United States"/>
  </r>
  <r>
    <d v="2019-04-30T00:00:00"/>
    <x v="5"/>
    <s v="sell"/>
    <n v="1100"/>
    <n v="7"/>
    <n v="145.479996"/>
    <n v="145.479996"/>
    <n v="143.479996"/>
    <n v="144.91000399999999"/>
    <n v="144.397964"/>
    <n v="666100"/>
    <n v="2.5089999999999999"/>
    <n v="-2.4123228932129001E-3"/>
    <n v="-7.9730907810710207E-3"/>
    <n v="4.0273022185953002E-2"/>
    <n v="0.228989925057173"/>
    <n v="0.291428626908251"/>
    <n v="7.1103292932795797E-3"/>
    <n v="6.7820934643607802E-3"/>
    <n v="1.84176137379016E-2"/>
    <n v="1.5392008860415999E-2"/>
    <n v="147.58999599999899"/>
    <n v="105.05999799999999"/>
    <n v="-0.101810057874892"/>
    <n v="9.5096475723260604E-4"/>
    <n v="0.92749905347081396"/>
    <n v="4.5215906012505203"/>
    <n v="4.67223390555493"/>
    <s v="GreenGrest Capital"/>
    <x v="5"/>
    <s v="Information Technology"/>
    <s v="Communications Equipment"/>
    <s v="Schaumburg, Illinois"/>
    <m/>
    <n v="68505"/>
    <s v="1928 (2011)"/>
    <s v="Schaumburg"/>
    <s v="Illinois"/>
    <s v="United States"/>
  </r>
  <r>
    <d v="2019-05-21T00:00:00"/>
    <x v="5"/>
    <s v="sell"/>
    <n v="1100"/>
    <n v="7"/>
    <n v="147.61000100000001"/>
    <n v="149.64999399999999"/>
    <n v="147.61000100000001"/>
    <n v="148.729996"/>
    <n v="148.204453"/>
    <n v="989600"/>
    <n v="2.4260000000000002"/>
    <n v="1.2380494479101599E-2"/>
    <n v="2.7953814895734199E-2"/>
    <n v="3.6773557053332503E-2"/>
    <n v="7.01994053159503E-2"/>
    <n v="0.35199185244738901"/>
    <n v="1.2092274377064401E-2"/>
    <n v="1.3227440052315201E-2"/>
    <n v="9.9628716928140005E-3"/>
    <n v="1.55785219303373E-2"/>
    <n v="149.64999399999999"/>
    <n v="106.82"/>
    <n v="-0.10196456029217101"/>
    <n v="8.4599491109458805E-3"/>
    <n v="0.96352066797058999"/>
    <n v="5.6781070871800701"/>
    <n v="5.3998727404571003"/>
    <s v="GreenGrest Capital"/>
    <x v="5"/>
    <s v="Information Technology"/>
    <s v="Communications Equipment"/>
    <s v="Schaumburg, Illinois"/>
    <m/>
    <n v="68505"/>
    <s v="1928 (2011)"/>
    <s v="Schaumburg"/>
    <s v="Illinois"/>
    <s v="United States"/>
  </r>
  <r>
    <d v="2019-05-28T00:00:00"/>
    <x v="5"/>
    <s v="sell"/>
    <n v="600"/>
    <n v="7"/>
    <n v="150.86000100000001"/>
    <n v="152.229996"/>
    <n v="149.19000199999999"/>
    <n v="150.41000399999999"/>
    <n v="149.878525"/>
    <n v="1271600"/>
    <n v="2.2679999999999998"/>
    <n v="-1.4616025249893699E-3"/>
    <n v="2.3612867505819202E-2"/>
    <n v="3.2913985297722798E-2"/>
    <n v="6.4126767954992697E-2"/>
    <n v="0.32225560881392801"/>
    <n v="1.51339131890861E-2"/>
    <n v="1.41666770736149E-2"/>
    <n v="1.0465139446955801E-2"/>
    <n v="1.56233648539475E-2"/>
    <n v="153.58999599999899"/>
    <n v="107.220001"/>
    <n v="-0.10196456029217101"/>
    <n v="-8.4109499934704197E-3"/>
    <n v="0.95705611921143396"/>
    <n v="5.1803545275495004"/>
    <n v="5.4584166234457401"/>
    <s v="GreenGrest Capital"/>
    <x v="5"/>
    <s v="Information Technology"/>
    <s v="Communications Equipment"/>
    <s v="Schaumburg, Illinois"/>
    <m/>
    <n v="68505"/>
    <s v="1928 (2011)"/>
    <s v="Schaumburg"/>
    <s v="Illinois"/>
    <s v="United States"/>
  </r>
  <r>
    <d v="2019-05-29T00:00:00"/>
    <x v="5"/>
    <s v="buy"/>
    <n v="400"/>
    <n v="7"/>
    <n v="149.779999"/>
    <n v="150.800003"/>
    <n v="148.570007"/>
    <n v="149.270004"/>
    <n v="148.74255400000001"/>
    <n v="659800"/>
    <n v="2.2360000000000002"/>
    <n v="-7.6081466407816904E-3"/>
    <n v="3.6242263859357299E-3"/>
    <n v="2.0370961208395499E-2"/>
    <n v="4.7032508078246299E-2"/>
    <n v="0.31726685611849298"/>
    <n v="1.5244958711078199E-2"/>
    <n v="1.4273685660997499E-2"/>
    <n v="1.04636437651737E-2"/>
    <n v="1.5631482551273598E-2"/>
    <n v="153.58999599999899"/>
    <n v="107.220001"/>
    <n v="-0.10196456029217101"/>
    <n v="-6.9359101493404697E-3"/>
    <n v="0.95754329994726395"/>
    <n v="5.0994000440342004"/>
    <n v="5.3426752148165599"/>
    <s v="GreenGrest Capital"/>
    <x v="5"/>
    <s v="Information Technology"/>
    <s v="Communications Equipment"/>
    <s v="Schaumburg, Illinois"/>
    <m/>
    <n v="68505"/>
    <s v="1928 (2011)"/>
    <s v="Schaumburg"/>
    <s v="Illinois"/>
    <s v="United States"/>
  </r>
  <r>
    <d v="2019-06-03T00:00:00"/>
    <x v="5"/>
    <s v="buy"/>
    <n v="700"/>
    <n v="7"/>
    <n v="150.029999"/>
    <n v="152.16999799999999"/>
    <n v="149.91000399999999"/>
    <n v="152.08999599999899"/>
    <n v="151.552582"/>
    <n v="1351400"/>
    <n v="2.081"/>
    <n v="1.41706045993491E-2"/>
    <n v="9.6459054443520601E-3"/>
    <n v="6.3517780883840899E-2"/>
    <n v="7.2695908361869704E-2"/>
    <n v="0.365629982257685"/>
    <n v="1.12031964007893E-2"/>
    <n v="1.42961051267122E-2"/>
    <n v="1.06714049801048E-2"/>
    <n v="1.56154803719294E-2"/>
    <n v="153.58999599999899"/>
    <n v="107.730003"/>
    <n v="-0.10196456029217101"/>
    <n v="-2.7690708645509302E-3"/>
    <n v="0.95992558276839401"/>
    <n v="5.9527276611670503"/>
    <n v="5.4131484690094496"/>
    <s v="GreenGrest Capital"/>
    <x v="5"/>
    <s v="Information Technology"/>
    <s v="Communications Equipment"/>
    <s v="Schaumburg, Illinois"/>
    <m/>
    <n v="68505"/>
    <s v="1928 (2011)"/>
    <s v="Schaumburg"/>
    <s v="Illinois"/>
    <s v="United States"/>
  </r>
  <r>
    <d v="2019-06-10T00:00:00"/>
    <x v="5"/>
    <s v="buy"/>
    <n v="200"/>
    <n v="7"/>
    <n v="163.58999599999899"/>
    <n v="164.270004"/>
    <n v="161.179993"/>
    <n v="161.509995"/>
    <n v="160.93928500000001"/>
    <n v="1019500"/>
    <n v="2.1429999999999998"/>
    <n v="-1.2735190453144399E-2"/>
    <n v="6.0094541418578999E-2"/>
    <n v="0.121372775013881"/>
    <n v="0.13667118025219999"/>
    <n v="0.38126465566951501"/>
    <n v="1.75132858053677E-2"/>
    <n v="1.61595068857463E-2"/>
    <n v="1.1573135151615699E-2"/>
    <n v="1.5722031231253E-2"/>
    <n v="164.270004"/>
    <n v="108.25"/>
    <n v="-0.10196456029217101"/>
    <n v="4.6492198743191201E-3"/>
    <n v="0.96667465539387998"/>
    <n v="6.14925592256568"/>
    <n v="6.2182771107274597"/>
    <s v="GreenGrest Capital"/>
    <x v="5"/>
    <s v="Information Technology"/>
    <s v="Communications Equipment"/>
    <s v="Schaumburg, Illinois"/>
    <m/>
    <n v="68505"/>
    <s v="1928 (2011)"/>
    <s v="Schaumburg"/>
    <s v="Illinois"/>
    <s v="United States"/>
  </r>
  <r>
    <d v="2019-06-18T00:00:00"/>
    <x v="5"/>
    <s v="sell"/>
    <n v="100"/>
    <n v="7"/>
    <n v="164.16000399999999"/>
    <n v="166.03999299999899"/>
    <n v="163.55999800000001"/>
    <n v="165.08999599999899"/>
    <n v="165.08999599999899"/>
    <n v="1186600"/>
    <n v="2.06"/>
    <n v="7.60043807348839E-3"/>
    <n v="3.1362910083336797E-2"/>
    <n v="0.11018658313492501"/>
    <n v="0.165107766551263"/>
    <n v="0.38185322866035998"/>
    <n v="9.7065889122661293E-3"/>
    <n v="1.31783511528167E-2"/>
    <n v="1.18060130957822E-2"/>
    <n v="1.5781301787623499E-2"/>
    <n v="166.03999299999899"/>
    <n v="108.25"/>
    <n v="-0.10196456029217101"/>
    <n v="9.6704895497130797E-3"/>
    <n v="0.96497877230038798"/>
    <n v="6.1028355310979903"/>
    <n v="5.9913447857901101"/>
    <s v="GreenGrest Capital"/>
    <x v="5"/>
    <s v="Information Technology"/>
    <s v="Communications Equipment"/>
    <s v="Schaumburg, Illinois"/>
    <m/>
    <n v="68505"/>
    <s v="1928 (2011)"/>
    <s v="Schaumburg"/>
    <s v="Illinois"/>
    <s v="United States"/>
  </r>
  <r>
    <d v="2019-04-05T00:00:00"/>
    <x v="5"/>
    <s v="buy"/>
    <n v="700"/>
    <n v="8"/>
    <n v="141.33000200000001"/>
    <n v="141.449997"/>
    <n v="140.28999299999899"/>
    <n v="140.66000399999999"/>
    <n v="140.16297900000001"/>
    <n v="1030700"/>
    <n v="2.5009999999999999"/>
    <n v="-1.4206023411315099E-4"/>
    <n v="1.7077996175476999E-3"/>
    <n v="6.7557161986719497E-3"/>
    <n v="0.20060628284159601"/>
    <n v="0.293577126496404"/>
    <n v="6.9809357105320002E-3"/>
    <n v="8.6596484449783396E-3"/>
    <n v="1.9383311481056001E-2"/>
    <n v="1.5556325881705E-2"/>
    <n v="144.94000199999999"/>
    <n v="103.699997"/>
    <n v="-0.101810057874892"/>
    <n v="4.62571739556182E-3"/>
    <n v="0.93287101601887201"/>
    <n v="4.5127223063397697"/>
    <n v="4.75561826479177"/>
    <s v="KKZ Asset Management"/>
    <x v="5"/>
    <s v="Information Technology"/>
    <s v="Communications Equipment"/>
    <s v="Schaumburg, Illinois"/>
    <m/>
    <n v="68505"/>
    <s v="1928 (2011)"/>
    <s v="Schaumburg"/>
    <s v="Illinois"/>
    <s v="United States"/>
  </r>
  <r>
    <d v="2019-04-22T00:00:00"/>
    <x v="5"/>
    <s v="buy"/>
    <n v="1400"/>
    <n v="8"/>
    <n v="143.11000100000001"/>
    <n v="144.61999499999999"/>
    <n v="142.509995"/>
    <n v="144.11999499999999"/>
    <n v="143.610748"/>
    <n v="663200"/>
    <n v="2.59"/>
    <n v="5.2872980191862604E-3"/>
    <n v="6.1945619706524797E-3"/>
    <n v="3.8332956530873E-2"/>
    <n v="0.22456084369268101"/>
    <n v="0.28089108809980201"/>
    <n v="6.5427830182392E-3"/>
    <n v="7.52895626770652E-3"/>
    <n v="1.8405087136310901E-2"/>
    <n v="1.53538432992386E-2"/>
    <n v="145.759995"/>
    <n v="105.05999799999999"/>
    <n v="-0.101810057874892"/>
    <n v="1.0115060212163699E-3"/>
    <n v="0.91508626922193403"/>
    <n v="4.3130412802904798"/>
    <n v="4.4221416089262897"/>
    <s v="KKZ Asset Management"/>
    <x v="5"/>
    <s v="Information Technology"/>
    <s v="Communications Equipment"/>
    <s v="Schaumburg, Illinois"/>
    <m/>
    <n v="68505"/>
    <s v="1928 (2011)"/>
    <s v="Schaumburg"/>
    <s v="Illinois"/>
    <s v="United States"/>
  </r>
  <r>
    <d v="2019-05-01T00:00:00"/>
    <x v="5"/>
    <s v="buy"/>
    <n v="700"/>
    <n v="8"/>
    <n v="144.96000699999999"/>
    <n v="145.21000699999999"/>
    <n v="142.71000699999999"/>
    <n v="142.729996"/>
    <n v="142.22564700000001"/>
    <n v="1056400"/>
    <n v="2.5110000000000001"/>
    <n v="-1.51582668800684E-2"/>
    <n v="-2.9409947895256399E-2"/>
    <n v="1.6316778130777199E-2"/>
    <n v="0.20445646301752099"/>
    <n v="0.27917973109491301"/>
    <n v="7.6207696198482503E-3"/>
    <n v="7.4957862930461099E-3"/>
    <n v="1.8553148683519999E-2"/>
    <n v="1.54242064305936E-2"/>
    <n v="147.58999599999899"/>
    <n v="105.05999799999999"/>
    <n v="-0.101810057874892"/>
    <n v="-7.5304459681844096E-3"/>
    <n v="0.93223279963114403"/>
    <n v="4.3164576029493498"/>
    <n v="4.5763432675129003"/>
    <s v="KKZ Asset Management"/>
    <x v="5"/>
    <s v="Information Technology"/>
    <s v="Communications Equipment"/>
    <s v="Schaumburg, Illinois"/>
    <m/>
    <n v="68505"/>
    <s v="1928 (2011)"/>
    <s v="Schaumburg"/>
    <s v="Illinois"/>
    <s v="United States"/>
  </r>
  <r>
    <d v="2019-05-24T00:00:00"/>
    <x v="5"/>
    <s v="buy"/>
    <n v="200"/>
    <n v="8"/>
    <n v="151.320007"/>
    <n v="151.66000399999999"/>
    <n v="149.270004"/>
    <n v="150.63000500000001"/>
    <n v="150.097748"/>
    <n v="736300"/>
    <n v="2.3239999999999998"/>
    <n v="9.9634723944847002E-4"/>
    <n v="2.4734183032123099E-2"/>
    <n v="2.44619275442324E-2"/>
    <n v="6.8628814093909196E-2"/>
    <n v="0.32389765115501101"/>
    <n v="1.50272948935907E-2"/>
    <n v="1.43639377091882E-2"/>
    <n v="1.0463306135828E-2"/>
    <n v="1.56225597660607E-2"/>
    <n v="153.58999599999899"/>
    <n v="107.220001"/>
    <n v="-0.10196456029217101"/>
    <n v="1.3526439988342199E-3"/>
    <n v="0.958968677724931"/>
    <n v="5.1995643104407101"/>
    <n v="5.5215255565902996"/>
    <s v="KKZ Asset Management"/>
    <x v="5"/>
    <s v="Information Technology"/>
    <s v="Communications Equipment"/>
    <s v="Schaumburg, Illinois"/>
    <m/>
    <n v="68505"/>
    <s v="1928 (2011)"/>
    <s v="Schaumburg"/>
    <s v="Illinois"/>
    <s v="United States"/>
  </r>
  <r>
    <d v="2019-06-26T00:00:00"/>
    <x v="5"/>
    <s v="sell"/>
    <n v="800"/>
    <n v="8"/>
    <n v="165.25"/>
    <n v="166.970001"/>
    <n v="164.740005"/>
    <n v="164.88000500000001"/>
    <n v="164.88000500000001"/>
    <n v="1071800"/>
    <n v="2.0489999999999999"/>
    <n v="4.1936609023418298E-3"/>
    <n v="-1.0017511868439801E-2"/>
    <n v="9.3931231711535598E-2"/>
    <n v="0.17162547968988701"/>
    <n v="0.36730878966172897"/>
    <n v="7.0529455643710201E-3"/>
    <n v="1.18976873401909E-2"/>
    <n v="1.14525252274535E-2"/>
    <n v="1.5773473835289001E-2"/>
    <n v="169.300003"/>
    <n v="108.25"/>
    <n v="-0.10196456029217101"/>
    <n v="-1.2346958449604901E-3"/>
    <n v="0.96711556729209203"/>
    <n v="5.7975277786484698"/>
    <n v="5.79277882008018"/>
    <s v="KKZ Asset Management"/>
    <x v="5"/>
    <s v="Information Technology"/>
    <s v="Communications Equipment"/>
    <s v="Schaumburg, Illinois"/>
    <m/>
    <n v="68505"/>
    <s v="1928 (2011)"/>
    <s v="Schaumburg"/>
    <s v="Illinois"/>
    <s v="United States"/>
  </r>
  <r>
    <d v="2019-04-09T00:00:00"/>
    <x v="5"/>
    <s v="sell"/>
    <n v="600"/>
    <n v="9"/>
    <n v="140.529999"/>
    <n v="141.5"/>
    <n v="139.71000699999999"/>
    <n v="140.779999"/>
    <n v="140.28254699999999"/>
    <n v="756800"/>
    <n v="2.4990000000000001"/>
    <n v="1.06598916772951E-3"/>
    <n v="-6.3020272921357704E-3"/>
    <n v="1.78545336669487E-2"/>
    <n v="0.16784878284934199"/>
    <n v="0.31316262746050499"/>
    <n v="5.9543730515236497E-3"/>
    <n v="8.4810835039046597E-3"/>
    <n v="1.91038014422911E-2"/>
    <n v="1.54590999751097E-2"/>
    <n v="144.94000199999999"/>
    <n v="105.05999799999999"/>
    <n v="-0.101810057874892"/>
    <n v="-6.0859766572597396E-3"/>
    <n v="0.924956023086273"/>
    <n v="4.8694627401685597"/>
    <n v="4.7804630910425301"/>
    <s v="Netpune Capital"/>
    <x v="5"/>
    <s v="Information Technology"/>
    <s v="Communications Equipment"/>
    <s v="Schaumburg, Illinois"/>
    <m/>
    <n v="68505"/>
    <s v="1928 (2011)"/>
    <s v="Schaumburg"/>
    <s v="Illinois"/>
    <s v="United States"/>
  </r>
  <r>
    <d v="2019-04-16T00:00:00"/>
    <x v="5"/>
    <s v="buy"/>
    <n v="1400"/>
    <n v="9"/>
    <n v="143.83000200000001"/>
    <n v="144.91000399999999"/>
    <n v="143.41999799999999"/>
    <n v="144.80999800000001"/>
    <n v="144.29830899999999"/>
    <n v="714300"/>
    <n v="2.5920000000000001"/>
    <n v="8.5997653471301706E-3"/>
    <n v="2.82241654182387E-2"/>
    <n v="2.9219160311481501E-2"/>
    <n v="0.22786756070817801"/>
    <n v="0.30196773310149999"/>
    <n v="5.2757959990087601E-3"/>
    <n v="7.80450235412715E-3"/>
    <n v="1.8535437767276099E-2"/>
    <n v="1.53783717161889E-2"/>
    <n v="144.94000199999999"/>
    <n v="105.05999799999999"/>
    <n v="-0.101810057874892"/>
    <n v="5.0922850790659495E-4"/>
    <n v="0.91742523760968497"/>
    <n v="4.6771080009162702"/>
    <n v="4.6663838415391297"/>
    <s v="Netpune Capital"/>
    <x v="5"/>
    <s v="Information Technology"/>
    <s v="Communications Equipment"/>
    <s v="Schaumburg, Illinois"/>
    <m/>
    <n v="68505"/>
    <s v="1928 (2011)"/>
    <s v="Schaumburg"/>
    <s v="Illinois"/>
    <s v="United States"/>
  </r>
  <r>
    <d v="2019-05-03T00:00:00"/>
    <x v="5"/>
    <s v="buy"/>
    <n v="1000"/>
    <n v="9"/>
    <n v="143.21000699999999"/>
    <n v="148.429993"/>
    <n v="140.64999399999999"/>
    <n v="143.61999499999999"/>
    <n v="143.112503"/>
    <n v="1564000"/>
    <n v="2.5310000000000001"/>
    <n v="8.8820432824082696E-3"/>
    <n v="-1.8214969609126001E-2"/>
    <n v="1.3670446269120199E-2"/>
    <n v="0.19740597840841001"/>
    <n v="0.30563043034896897"/>
    <n v="8.6933920856172402E-3"/>
    <n v="7.6301093393575199E-3"/>
    <n v="1.8542804193798501E-2"/>
    <n v="1.53996180520068E-2"/>
    <n v="148.429993"/>
    <n v="105.05999799999999"/>
    <n v="-0.101810057874892"/>
    <n v="9.5921274614703799E-3"/>
    <n v="0.93289072851622101"/>
    <n v="4.7834889269068102"/>
    <n v="4.5414665336392703"/>
    <s v="Netpune Capital"/>
    <x v="5"/>
    <s v="Information Technology"/>
    <s v="Communications Equipment"/>
    <s v="Schaumburg, Illinois"/>
    <m/>
    <n v="68505"/>
    <s v="1928 (2011)"/>
    <s v="Schaumburg"/>
    <s v="Illinois"/>
    <s v="United States"/>
  </r>
  <r>
    <d v="2019-05-22T00:00:00"/>
    <x v="5"/>
    <s v="buy"/>
    <n v="800"/>
    <n v="9"/>
    <n v="148.029999"/>
    <n v="152.990005"/>
    <n v="148.029999"/>
    <n v="152.63000500000001"/>
    <n v="152.09068300000001"/>
    <n v="1310800"/>
    <n v="2.3929999999999998"/>
    <n v="2.5884181992197101E-2"/>
    <n v="5.0042447358550103E-2"/>
    <n v="5.7370441026343297E-2"/>
    <n v="0.101991366740787"/>
    <n v="0.35953210436611399"/>
    <n v="1.49658855863458E-2"/>
    <n v="1.4189473382114201E-2"/>
    <n v="1.03971475734748E-2"/>
    <n v="1.5618392196541901E-2"/>
    <n v="152.990005"/>
    <n v="107.220001"/>
    <n v="-0.10196456029217101"/>
    <n v="-2.8283920525026501E-3"/>
    <n v="0.95679149016874698"/>
    <n v="5.8059053260269202"/>
    <n v="5.5402870679983396"/>
    <s v="Netpune Capital"/>
    <x v="5"/>
    <s v="Information Technology"/>
    <s v="Communications Equipment"/>
    <s v="Schaumburg, Illinois"/>
    <m/>
    <n v="68505"/>
    <s v="1928 (2011)"/>
    <s v="Schaumburg"/>
    <s v="Illinois"/>
    <s v="United States"/>
  </r>
  <r>
    <d v="2019-05-24T00:00:00"/>
    <x v="5"/>
    <s v="buy"/>
    <n v="700"/>
    <n v="9"/>
    <n v="151.320007"/>
    <n v="151.66000399999999"/>
    <n v="149.270004"/>
    <n v="150.63000500000001"/>
    <n v="150.097748"/>
    <n v="736300"/>
    <n v="2.3239999999999998"/>
    <n v="9.9634723944847002E-4"/>
    <n v="2.4734183032123099E-2"/>
    <n v="2.44619275442324E-2"/>
    <n v="6.8628814093909196E-2"/>
    <n v="0.32389765115501101"/>
    <n v="1.50272948935907E-2"/>
    <n v="1.43639377091882E-2"/>
    <n v="1.0463306135828E-2"/>
    <n v="1.56225597660607E-2"/>
    <n v="153.58999599999899"/>
    <n v="107.220001"/>
    <n v="-0.10196456029217101"/>
    <n v="1.3526439988342199E-3"/>
    <n v="0.958968677724931"/>
    <n v="5.1995643104407101"/>
    <n v="5.5215255565902996"/>
    <s v="Netpune Capital"/>
    <x v="5"/>
    <s v="Information Technology"/>
    <s v="Communications Equipment"/>
    <s v="Schaumburg, Illinois"/>
    <m/>
    <n v="68505"/>
    <s v="1928 (2011)"/>
    <s v="Schaumburg"/>
    <s v="Illinois"/>
    <s v="United States"/>
  </r>
  <r>
    <d v="2019-06-06T00:00:00"/>
    <x v="5"/>
    <s v="sell"/>
    <n v="1000"/>
    <n v="9"/>
    <n v="160.64999399999999"/>
    <n v="161.35000600000001"/>
    <n v="158.91999799999999"/>
    <n v="160.979996"/>
    <n v="160.41116299999999"/>
    <n v="863900"/>
    <n v="2.1240000000000001"/>
    <n v="2.1764985898026501E-3"/>
    <n v="6.2081618646115798E-2"/>
    <n v="0.123483109676213"/>
    <n v="0.14733763827694801"/>
    <n v="0.37690902900617301"/>
    <n v="1.61196298460041E-2"/>
    <n v="1.5642761221230501E-2"/>
    <n v="1.15020804509454E-2"/>
    <n v="1.5704261320121701E-2"/>
    <n v="161.35000600000001"/>
    <n v="108.25"/>
    <n v="-0.10196456029217101"/>
    <n v="6.1168407152111899E-3"/>
    <n v="0.96919205283846399"/>
    <n v="6.1060630938925096"/>
    <n v="6.0145564079128198"/>
    <s v="Netpune Capital"/>
    <x v="5"/>
    <s v="Information Technology"/>
    <s v="Communications Equipment"/>
    <s v="Schaumburg, Illinois"/>
    <m/>
    <n v="68505"/>
    <s v="1928 (2011)"/>
    <s v="Schaumburg"/>
    <s v="Illinois"/>
    <s v="United States"/>
  </r>
  <r>
    <d v="2019-06-28T00:00:00"/>
    <x v="5"/>
    <s v="buy"/>
    <n v="400"/>
    <n v="9"/>
    <n v="164.990005"/>
    <n v="166.949997"/>
    <n v="163.429993"/>
    <n v="166.729996"/>
    <n v="166.729996"/>
    <n v="2931200"/>
    <n v="2"/>
    <n v="1.2857388886510101E-2"/>
    <n v="9.8849580709153995E-3"/>
    <n v="0.114158727551502"/>
    <n v="0.17527763195599699"/>
    <n v="0.38399656698742701"/>
    <n v="7.9102898769145905E-3"/>
    <n v="1.1730121604698799E-2"/>
    <n v="1.1501021752801001E-2"/>
    <n v="1.5785320217990902E-2"/>
    <n v="169.300003"/>
    <n v="108.25"/>
    <n v="-0.10196456029217101"/>
    <n v="5.7409418775350302E-3"/>
    <n v="0.97070887715204401"/>
    <n v="6.0630648088481598"/>
    <n v="5.7921505702817599"/>
    <s v="Netpune Capital"/>
    <x v="5"/>
    <s v="Information Technology"/>
    <s v="Communications Equipment"/>
    <s v="Schaumburg, Illinois"/>
    <m/>
    <n v="68505"/>
    <s v="1928 (2011)"/>
    <s v="Schaumburg"/>
    <s v="Illinois"/>
    <s v="United States"/>
  </r>
  <r>
    <d v="2019-04-10T00:00:00"/>
    <x v="5"/>
    <s v="buy"/>
    <n v="1200"/>
    <n v="10"/>
    <n v="141"/>
    <n v="142.75"/>
    <n v="140.89999399999999"/>
    <n v="142.699997"/>
    <n v="142.19575499999999"/>
    <n v="646100"/>
    <n v="2.4769999999999999"/>
    <n v="1.35460829516718E-2"/>
    <n v="2.8773155095002398E-3"/>
    <n v="1.2848662796393E-2"/>
    <n v="0.20982636533931001"/>
    <n v="0.29994739336257997"/>
    <n v="8.8393084886829194E-3"/>
    <n v="8.0380401860925196E-3"/>
    <n v="1.8730138463984001E-2"/>
    <n v="1.53944688424533E-2"/>
    <n v="144.94000199999999"/>
    <n v="105.05999799999999"/>
    <n v="-0.101810057874892"/>
    <n v="3.47183783585567E-3"/>
    <n v="0.91872068662880502"/>
    <n v="4.6549588425908199"/>
    <n v="4.7186903801424096"/>
    <s v="Spectrum Group"/>
    <x v="5"/>
    <s v="Information Technology"/>
    <s v="Communications Equipment"/>
    <s v="Schaumburg, Illinois"/>
    <m/>
    <n v="68505"/>
    <s v="1928 (2011)"/>
    <s v="Schaumburg"/>
    <s v="Illinois"/>
    <s v="United States"/>
  </r>
  <r>
    <d v="2019-04-17T00:00:00"/>
    <x v="5"/>
    <s v="sell"/>
    <n v="1900"/>
    <n v="10"/>
    <n v="145"/>
    <n v="145.759995"/>
    <n v="143.449997"/>
    <n v="143.61999499999999"/>
    <n v="143.112503"/>
    <n v="539700"/>
    <n v="2.5920000000000001"/>
    <n v="-8.2516918569827992E-3"/>
    <n v="6.4263906095841103E-3"/>
    <n v="2.1963347208548398E-2"/>
    <n v="0.23020988092851399"/>
    <n v="0.27795759070679099"/>
    <n v="6.0619953876483003E-3"/>
    <n v="8.0566285270377291E-3"/>
    <n v="1.8508802723111902E-2"/>
    <n v="1.53621734248251E-2"/>
    <n v="145.759995"/>
    <n v="105.05999799999999"/>
    <n v="-0.101810057874892"/>
    <n v="-2.2764010197428601E-3"/>
    <n v="0.91586867304778496"/>
    <n v="4.2681089003949904"/>
    <n v="4.58901385309996"/>
    <s v="Spectrum Group"/>
    <x v="5"/>
    <s v="Information Technology"/>
    <s v="Communications Equipment"/>
    <s v="Schaumburg, Illinois"/>
    <m/>
    <n v="68505"/>
    <s v="1928 (2011)"/>
    <s v="Schaumburg"/>
    <s v="Illinois"/>
    <s v="United States"/>
  </r>
  <r>
    <d v="2019-05-06T00:00:00"/>
    <x v="5"/>
    <s v="sell"/>
    <n v="1000"/>
    <n v="10"/>
    <n v="141.36999499999999"/>
    <n v="142.66000399999999"/>
    <n v="139.21000699999999"/>
    <n v="142.279999"/>
    <n v="141.777252"/>
    <n v="1011700"/>
    <n v="2.5"/>
    <n v="-9.3738771147703799E-3"/>
    <n v="-2.0728271431855402E-2"/>
    <n v="-7.0170995686028202E-5"/>
    <n v="0.173939087877129"/>
    <n v="0.29569904254474999"/>
    <n v="8.9934298088088296E-3"/>
    <n v="7.8676113137180897E-3"/>
    <n v="1.8554794792320101E-2"/>
    <n v="1.5414003125862399E-2"/>
    <n v="148.429993"/>
    <n v="105.05999799999999"/>
    <n v="-0.101810057874892"/>
    <n v="-4.4810132310555703E-3"/>
    <n v="0.93444350963164802"/>
    <n v="4.6322910782037798"/>
    <n v="4.5473389023524202"/>
    <s v="Spectrum Group"/>
    <x v="5"/>
    <s v="Information Technology"/>
    <s v="Communications Equipment"/>
    <s v="Schaumburg, Illinois"/>
    <m/>
    <n v="68505"/>
    <s v="1928 (2011)"/>
    <s v="Schaumburg"/>
    <s v="Illinois"/>
    <s v="United States"/>
  </r>
  <r>
    <d v="2019-05-07T00:00:00"/>
    <x v="5"/>
    <s v="buy"/>
    <n v="800"/>
    <n v="10"/>
    <n v="140.83999599999899"/>
    <n v="141.990005"/>
    <n v="140.53999299999899"/>
    <n v="141.75"/>
    <n v="141.24911499999999"/>
    <n v="1026100"/>
    <n v="2.448"/>
    <n v="-3.7320735774933099E-3"/>
    <n v="-2.2048022116135699E-2"/>
    <n v="7.5771630430489303E-3"/>
    <n v="0.17580369815532501"/>
    <n v="0.28881484360204102"/>
    <n v="8.9490974658677398E-3"/>
    <n v="7.5014711026346204E-3"/>
    <n v="1.8542731632486101E-2"/>
    <n v="1.5416582493253599E-2"/>
    <n v="148.429993"/>
    <n v="105.410004"/>
    <n v="-0.101810057874892"/>
    <n v="-1.6649488130547601E-2"/>
    <n v="0.93133138792574799"/>
    <n v="4.5334400205693903"/>
    <n v="4.5497087862161996"/>
    <s v="Spectrum Group"/>
    <x v="5"/>
    <s v="Information Technology"/>
    <s v="Communications Equipment"/>
    <s v="Schaumburg, Illinois"/>
    <m/>
    <n v="68505"/>
    <s v="1928 (2011)"/>
    <s v="Schaumburg"/>
    <s v="Illinois"/>
    <s v="United States"/>
  </r>
  <r>
    <d v="2019-05-08T00:00:00"/>
    <x v="5"/>
    <s v="buy"/>
    <n v="600"/>
    <n v="10"/>
    <n v="141.729996"/>
    <n v="143.979996"/>
    <n v="141.199997"/>
    <n v="143.050003"/>
    <n v="142.54452499999999"/>
    <n v="809600"/>
    <n v="2.4820000000000002"/>
    <n v="9.1293025246058507E-3"/>
    <n v="2.2395472885384901E-3"/>
    <n v="1.6848525801767801E-2"/>
    <n v="0.17617601532643801"/>
    <n v="0.30463123141023202"/>
    <n v="8.2179138628365005E-3"/>
    <n v="7.7297933692756704E-3"/>
    <n v="1.8544723108294501E-2"/>
    <n v="1.5416760850342799E-2"/>
    <n v="148.429993"/>
    <n v="105.410004"/>
    <n v="-0.101810057874892"/>
    <n v="-1.60671540560346E-3"/>
    <n v="0.93201895316095795"/>
    <n v="4.8064254350155204"/>
    <n v="4.6477023526294303"/>
    <s v="Spectrum Group"/>
    <x v="5"/>
    <s v="Information Technology"/>
    <s v="Communications Equipment"/>
    <s v="Schaumburg, Illinois"/>
    <m/>
    <n v="68505"/>
    <s v="1928 (2011)"/>
    <s v="Schaumburg"/>
    <s v="Illinois"/>
    <s v="United States"/>
  </r>
  <r>
    <d v="2019-05-21T00:00:00"/>
    <x v="5"/>
    <s v="buy"/>
    <n v="900"/>
    <n v="10"/>
    <n v="147.61000100000001"/>
    <n v="149.64999399999999"/>
    <n v="147.61000100000001"/>
    <n v="148.729996"/>
    <n v="148.204453"/>
    <n v="989600"/>
    <n v="2.4260000000000002"/>
    <n v="1.2380494479101599E-2"/>
    <n v="2.7953814895734199E-2"/>
    <n v="3.6773557053332503E-2"/>
    <n v="7.01994053159503E-2"/>
    <n v="0.35199185244738901"/>
    <n v="1.2092274377064401E-2"/>
    <n v="1.3227440052315201E-2"/>
    <n v="9.9628716928140005E-3"/>
    <n v="1.55785219303373E-2"/>
    <n v="149.64999399999999"/>
    <n v="106.82"/>
    <n v="-0.10196456029217101"/>
    <n v="8.4599491109458805E-3"/>
    <n v="0.96352066797058999"/>
    <n v="5.6781070871800701"/>
    <n v="5.3998727404571003"/>
    <s v="Spectrum Group"/>
    <x v="5"/>
    <s v="Information Technology"/>
    <s v="Communications Equipment"/>
    <s v="Schaumburg, Illinois"/>
    <m/>
    <n v="68505"/>
    <s v="1928 (2011)"/>
    <s v="Schaumburg"/>
    <s v="Illinois"/>
    <s v="United States"/>
  </r>
  <r>
    <d v="2019-04-10T00:00:00"/>
    <x v="5"/>
    <s v="buy"/>
    <n v="1200"/>
    <n v="11"/>
    <n v="141"/>
    <n v="142.75"/>
    <n v="140.89999399999999"/>
    <n v="142.699997"/>
    <n v="142.19575499999999"/>
    <n v="646100"/>
    <n v="2.4769999999999999"/>
    <n v="1.35460829516718E-2"/>
    <n v="2.8773155095002398E-3"/>
    <n v="1.2848662796393E-2"/>
    <n v="0.20982636533931001"/>
    <n v="0.29994739336257997"/>
    <n v="8.8393084886829194E-3"/>
    <n v="8.0380401860925196E-3"/>
    <n v="1.8730138463984001E-2"/>
    <n v="1.53944688424533E-2"/>
    <n v="144.94000199999999"/>
    <n v="105.05999799999999"/>
    <n v="-0.101810057874892"/>
    <n v="3.47183783585567E-3"/>
    <n v="0.91872068662880502"/>
    <n v="4.6549588425908199"/>
    <n v="4.7186903801424096"/>
    <s v="Beta Dynamic Fund"/>
    <x v="5"/>
    <s v="Information Technology"/>
    <s v="Communications Equipment"/>
    <s v="Schaumburg, Illinois"/>
    <m/>
    <n v="68505"/>
    <s v="1928 (2011)"/>
    <s v="Schaumburg"/>
    <s v="Illinois"/>
    <s v="United States"/>
  </r>
  <r>
    <d v="2019-05-01T00:00:00"/>
    <x v="5"/>
    <s v="sell"/>
    <n v="1000"/>
    <n v="11"/>
    <n v="144.96000699999999"/>
    <n v="145.21000699999999"/>
    <n v="142.71000699999999"/>
    <n v="142.729996"/>
    <n v="142.22564700000001"/>
    <n v="1056400"/>
    <n v="2.5110000000000001"/>
    <n v="-1.51582668800684E-2"/>
    <n v="-2.9409947895256399E-2"/>
    <n v="1.6316778130777199E-2"/>
    <n v="0.20445646301752099"/>
    <n v="0.27917973109491301"/>
    <n v="7.6207696198482503E-3"/>
    <n v="7.4957862930461099E-3"/>
    <n v="1.8553148683519999E-2"/>
    <n v="1.54242064305936E-2"/>
    <n v="147.58999599999899"/>
    <n v="105.05999799999999"/>
    <n v="-0.101810057874892"/>
    <n v="-7.5304459681844096E-3"/>
    <n v="0.93223279963114403"/>
    <n v="4.3164576029493498"/>
    <n v="4.5763432675129003"/>
    <s v="Beta Dynamic Fund"/>
    <x v="5"/>
    <s v="Information Technology"/>
    <s v="Communications Equipment"/>
    <s v="Schaumburg, Illinois"/>
    <m/>
    <n v="68505"/>
    <s v="1928 (2011)"/>
    <s v="Schaumburg"/>
    <s v="Illinois"/>
    <s v="United States"/>
  </r>
  <r>
    <d v="2019-05-24T00:00:00"/>
    <x v="5"/>
    <s v="buy"/>
    <n v="1500"/>
    <n v="11"/>
    <n v="151.320007"/>
    <n v="151.66000399999999"/>
    <n v="149.270004"/>
    <n v="150.63000500000001"/>
    <n v="150.097748"/>
    <n v="736300"/>
    <n v="2.3239999999999998"/>
    <n v="9.9634723944847002E-4"/>
    <n v="2.4734183032123099E-2"/>
    <n v="2.44619275442324E-2"/>
    <n v="6.8628814093909196E-2"/>
    <n v="0.32389765115501101"/>
    <n v="1.50272948935907E-2"/>
    <n v="1.43639377091882E-2"/>
    <n v="1.0463306135828E-2"/>
    <n v="1.56225597660607E-2"/>
    <n v="153.58999599999899"/>
    <n v="107.220001"/>
    <n v="-0.10196456029217101"/>
    <n v="1.3526439988342199E-3"/>
    <n v="0.958968677724931"/>
    <n v="5.1995643104407101"/>
    <n v="5.5215255565902996"/>
    <s v="Beta Dynamic Fund"/>
    <x v="5"/>
    <s v="Information Technology"/>
    <s v="Communications Equipment"/>
    <s v="Schaumburg, Illinois"/>
    <m/>
    <n v="68505"/>
    <s v="1928 (2011)"/>
    <s v="Schaumburg"/>
    <s v="Illinois"/>
    <s v="United States"/>
  </r>
  <r>
    <d v="2019-05-28T00:00:00"/>
    <x v="5"/>
    <s v="sell"/>
    <n v="1400"/>
    <n v="11"/>
    <n v="150.86000100000001"/>
    <n v="152.229996"/>
    <n v="149.19000199999999"/>
    <n v="150.41000399999999"/>
    <n v="149.878525"/>
    <n v="1271600"/>
    <n v="2.2679999999999998"/>
    <n v="-1.4616025249893699E-3"/>
    <n v="2.3612867505819202E-2"/>
    <n v="3.2913985297722798E-2"/>
    <n v="6.4126767954992697E-2"/>
    <n v="0.32225560881392801"/>
    <n v="1.51339131890861E-2"/>
    <n v="1.41666770736149E-2"/>
    <n v="1.0465139446955801E-2"/>
    <n v="1.56233648539475E-2"/>
    <n v="153.58999599999899"/>
    <n v="107.220001"/>
    <n v="-0.10196456029217101"/>
    <n v="-8.4109499934704197E-3"/>
    <n v="0.95705611921143396"/>
    <n v="5.1803545275495004"/>
    <n v="5.4584166234457401"/>
    <s v="Beta Dynamic Fund"/>
    <x v="5"/>
    <s v="Information Technology"/>
    <s v="Communications Equipment"/>
    <s v="Schaumburg, Illinois"/>
    <m/>
    <n v="68505"/>
    <s v="1928 (2011)"/>
    <s v="Schaumburg"/>
    <s v="Illinois"/>
    <s v="United States"/>
  </r>
  <r>
    <d v="2019-06-19T00:00:00"/>
    <x v="5"/>
    <s v="sell"/>
    <n v="1300"/>
    <n v="11"/>
    <n v="165.25"/>
    <n v="166.85000600000001"/>
    <n v="164.029999"/>
    <n v="166.53999299999899"/>
    <n v="166.53999299999899"/>
    <n v="1052300"/>
    <n v="2.0289999999999999"/>
    <n v="8.7447232651596592E-3"/>
    <n v="3.5447294885021997E-2"/>
    <n v="0.12868292661209799"/>
    <n v="0.186461934696701"/>
    <n v="0.38207680370910302"/>
    <n v="9.7088514573422796E-3"/>
    <n v="1.2775713508412299E-2"/>
    <n v="1.1667425264425E-2"/>
    <n v="1.57817034956644E-2"/>
    <n v="166.85000600000001"/>
    <n v="108.25"/>
    <n v="-0.10196456029217101"/>
    <n v="2.98071681438073E-3"/>
    <n v="0.96642708617378603"/>
    <n v="6.0950357478719797"/>
    <n v="5.99723042363639"/>
    <s v="Beta Dynamic Fund"/>
    <x v="5"/>
    <s v="Information Technology"/>
    <s v="Communications Equipment"/>
    <s v="Schaumburg, Illinois"/>
    <m/>
    <n v="68505"/>
    <s v="1928 (2011)"/>
    <s v="Schaumburg"/>
    <s v="Illinois"/>
    <s v="United States"/>
  </r>
  <r>
    <d v="2019-04-01T00:00:00"/>
    <x v="5"/>
    <s v="sell"/>
    <n v="800"/>
    <n v="12"/>
    <n v="141.509995"/>
    <n v="142.46000699999999"/>
    <n v="140.19000199999999"/>
    <n v="141.320007"/>
    <n v="140.82064800000001"/>
    <n v="701100"/>
    <n v="2.4969999999999999"/>
    <n v="6.3889990740014597E-3"/>
    <n v="1.9146189663386302E-2"/>
    <n v="-8.6061104991695097E-3"/>
    <n v="0.23434878378711399"/>
    <n v="0.31137227645755999"/>
    <n v="8.0611259095991396E-3"/>
    <n v="8.8727981885735104E-3"/>
    <n v="2.0707356544543198E-2"/>
    <n v="1.55593888637148E-2"/>
    <n v="144.94000199999999"/>
    <n v="103.18"/>
    <n v="-0.101810057874892"/>
    <n v="1.1502195497633099E-2"/>
    <n v="0.91757534620909897"/>
    <n v="4.7574054518628497"/>
    <n v="4.65143931646789"/>
    <s v="6igma Capital"/>
    <x v="5"/>
    <s v="Information Technology"/>
    <s v="Communications Equipment"/>
    <s v="Schaumburg, Illinois"/>
    <m/>
    <n v="68505"/>
    <s v="1928 (2011)"/>
    <s v="Schaumburg"/>
    <s v="Illinois"/>
    <s v="United States"/>
  </r>
  <r>
    <d v="2019-04-04T00:00:00"/>
    <x v="5"/>
    <s v="buy"/>
    <n v="1300"/>
    <n v="12"/>
    <n v="142.69000199999999"/>
    <n v="142.75"/>
    <n v="139.740005"/>
    <n v="140.679993"/>
    <n v="140.18289199999899"/>
    <n v="442600"/>
    <n v="2.512"/>
    <n v="-1.13794076162282E-2"/>
    <n v="1.0647837026768201E-2"/>
    <n v="-2.46804513242214E-3"/>
    <n v="0.243172505907849"/>
    <n v="0.29954730171155602"/>
    <n v="7.9092683618482203E-3"/>
    <n v="8.9023159761152694E-3"/>
    <n v="1.9997636842247101E-2"/>
    <n v="1.5558873275704601E-2"/>
    <n v="144.94000199999999"/>
    <n v="103.699997"/>
    <n v="-0.101810057874892"/>
    <n v="2.0824655091414399E-3"/>
    <n v="0.93345204967833595"/>
    <n v="4.6037380156395002"/>
    <n v="4.82664215056713"/>
    <s v="6igma Capital"/>
    <x v="5"/>
    <s v="Information Technology"/>
    <s v="Communications Equipment"/>
    <s v="Schaumburg, Illinois"/>
    <m/>
    <n v="68505"/>
    <s v="1928 (2011)"/>
    <s v="Schaumburg"/>
    <s v="Illinois"/>
    <s v="United States"/>
  </r>
  <r>
    <d v="2019-05-14T00:00:00"/>
    <x v="5"/>
    <s v="buy"/>
    <n v="1400"/>
    <n v="12"/>
    <n v="143.75"/>
    <n v="145.199997"/>
    <n v="143.470001"/>
    <n v="144.63000500000001"/>
    <n v="144.118942"/>
    <n v="1045300"/>
    <n v="2.419"/>
    <n v="9.7270061090645194E-3"/>
    <n v="2.0113840228115101E-2"/>
    <n v="1.09845377035092E-2"/>
    <n v="5.6643751743122098E-2"/>
    <n v="0.30578624647198699"/>
    <n v="2.27626697213653E-2"/>
    <n v="1.22311250735088E-2"/>
    <n v="9.4851181349271795E-3"/>
    <n v="1.55315975032587E-2"/>
    <n v="148.5"/>
    <n v="105.889999"/>
    <n v="-0.10196456029217101"/>
    <n v="7.98398755130913E-3"/>
    <n v="0.95306667284457902"/>
    <n v="4.8654454429105698"/>
    <n v="4.99977152833464"/>
    <s v="6igma Capital"/>
    <x v="5"/>
    <s v="Information Technology"/>
    <s v="Communications Equipment"/>
    <s v="Schaumburg, Illinois"/>
    <m/>
    <n v="68505"/>
    <s v="1928 (2011)"/>
    <s v="Schaumburg"/>
    <s v="Illinois"/>
    <s v="United States"/>
  </r>
  <r>
    <d v="2019-06-07T00:00:00"/>
    <x v="5"/>
    <s v="sell"/>
    <n v="2500"/>
    <n v="12"/>
    <n v="161.60000600000001"/>
    <n v="163.779999"/>
    <n v="160.979996"/>
    <n v="163.58000200000001"/>
    <n v="163.00198399999999"/>
    <n v="637200"/>
    <n v="2.0840000000000001"/>
    <n v="1.6022084737925001E-2"/>
    <n v="8.7000336471072595E-2"/>
    <n v="0.143237267991631"/>
    <n v="0.16795832452757201"/>
    <n v="0.38195357997215101"/>
    <n v="1.08850901475494E-2"/>
    <n v="1.5647762362584999E-2"/>
    <n v="1.15945111814677E-2"/>
    <n v="1.5719603530114201E-2"/>
    <n v="163.779999"/>
    <n v="108.25"/>
    <n v="-0.10196456029217101"/>
    <n v="1.0442979367750601E-2"/>
    <n v="0.97069910027216999"/>
    <n v="6.1851703053456397"/>
    <n v="6.17897145844774"/>
    <s v="6igma Capital"/>
    <x v="5"/>
    <s v="Information Technology"/>
    <s v="Communications Equipment"/>
    <s v="Schaumburg, Illinois"/>
    <m/>
    <n v="68505"/>
    <s v="1928 (2011)"/>
    <s v="Schaumburg"/>
    <s v="Illinois"/>
    <s v="United States"/>
  </r>
  <r>
    <d v="2019-06-17T00:00:00"/>
    <x v="5"/>
    <s v="buy"/>
    <n v="900"/>
    <n v="12"/>
    <n v="161.070007"/>
    <n v="163.990005"/>
    <n v="160.53999299999899"/>
    <n v="163.83999599999899"/>
    <n v="163.83999599999899"/>
    <n v="1164000"/>
    <n v="2.0859999999999999"/>
    <n v="2.15313538797689E-2"/>
    <n v="1.7863135378396299E-2"/>
    <n v="0.124455823159387"/>
    <n v="0.15722260943316799"/>
    <n v="0.37968135010557602"/>
    <n v="1.10319432977477E-2"/>
    <n v="1.36545376913229E-2"/>
    <n v="1.1794160852938799E-2"/>
    <n v="1.5778558115778E-2"/>
    <n v="164.270004"/>
    <n v="108.25"/>
    <n v="-0.10196456029217101"/>
    <n v="9.3131563797728401E-4"/>
    <n v="0.96596526209023503"/>
    <n v="6.0786788406596299"/>
    <n v="5.9763156594283098"/>
    <s v="6igma Capital"/>
    <x v="5"/>
    <s v="Information Technology"/>
    <s v="Communications Equipment"/>
    <s v="Schaumburg, Illinois"/>
    <m/>
    <n v="68505"/>
    <s v="1928 (2011)"/>
    <s v="Schaumburg"/>
    <s v="Illinois"/>
    <s v="United States"/>
  </r>
  <r>
    <d v="2019-06-21T00:00:00"/>
    <x v="5"/>
    <s v="buy"/>
    <n v="2100"/>
    <n v="12"/>
    <n v="167.16000399999999"/>
    <n v="167.479996"/>
    <n v="165"/>
    <n v="165.08999599999899"/>
    <n v="165.08999599999899"/>
    <n v="1615400"/>
    <n v="2.0680000000000001"/>
    <n v="-1.0664387956408099E-2"/>
    <n v="2.91317919532573E-2"/>
    <n v="0.107897995866522"/>
    <n v="0.17814986447446601"/>
    <n v="0.36927116199559401"/>
    <n v="1.16781640928599E-2"/>
    <n v="1.31205623272779E-2"/>
    <n v="1.15055623022588E-2"/>
    <n v="1.58002114994019E-2"/>
    <n v="169.300003"/>
    <n v="108.25"/>
    <n v="-0.10196456029217101"/>
    <n v="-1.26001638019446E-3"/>
    <n v="0.96485127343716004"/>
    <n v="5.8462097957921504"/>
    <n v="6.0389161992761702"/>
    <s v="6igma Capital"/>
    <x v="5"/>
    <s v="Information Technology"/>
    <s v="Communications Equipment"/>
    <s v="Schaumburg, Illinois"/>
    <m/>
    <n v="68505"/>
    <s v="1928 (2011)"/>
    <s v="Schaumburg"/>
    <s v="Illinois"/>
    <s v="United States"/>
  </r>
  <r>
    <d v="2019-04-01T00:00:00"/>
    <x v="5"/>
    <s v="sell"/>
    <n v="1100"/>
    <n v="13"/>
    <n v="141.509995"/>
    <n v="142.46000699999999"/>
    <n v="140.19000199999999"/>
    <n v="141.320007"/>
    <n v="140.82064800000001"/>
    <n v="701100"/>
    <n v="2.4969999999999999"/>
    <n v="6.3889990740014597E-3"/>
    <n v="1.9146189663386302E-2"/>
    <n v="-8.6061104991695097E-3"/>
    <n v="0.23434878378711399"/>
    <n v="0.31137227645755999"/>
    <n v="8.0611259095991396E-3"/>
    <n v="8.8727981885735104E-3"/>
    <n v="2.0707356544543198E-2"/>
    <n v="1.55593888637148E-2"/>
    <n v="144.94000199999999"/>
    <n v="103.18"/>
    <n v="-0.101810057874892"/>
    <n v="1.1502195497633099E-2"/>
    <n v="0.91757534620909897"/>
    <n v="4.7574054518628497"/>
    <n v="4.65143931646789"/>
    <s v="Marquee Group Funds"/>
    <x v="5"/>
    <s v="Information Technology"/>
    <s v="Communications Equipment"/>
    <s v="Schaumburg, Illinois"/>
    <m/>
    <n v="68505"/>
    <s v="1928 (2011)"/>
    <s v="Schaumburg"/>
    <s v="Illinois"/>
    <s v="United States"/>
  </r>
  <r>
    <d v="2019-04-18T00:00:00"/>
    <x v="5"/>
    <s v="sell"/>
    <n v="1100"/>
    <n v="13"/>
    <n v="144.13999899999999"/>
    <n v="144.78999299999899"/>
    <n v="143.229996"/>
    <n v="143.36000100000001"/>
    <n v="142.85343899999901"/>
    <n v="601300"/>
    <n v="2.56"/>
    <n v="-1.8118526217468999E-3"/>
    <n v="2.1647955459111199E-3"/>
    <n v="2.0436213631408101E-2"/>
    <n v="0.23540639887405601"/>
    <n v="0.26921109642880398"/>
    <n v="6.1561992234028702E-3"/>
    <n v="8.0747680051431892E-3"/>
    <n v="1.8472061605782599E-2"/>
    <n v="1.53588255786126E-2"/>
    <n v="145.759995"/>
    <n v="105.05999799999999"/>
    <n v="-0.101810057874892"/>
    <n v="1.5778467813143101E-3"/>
    <n v="0.91549993673043895"/>
    <n v="4.12216016864891"/>
    <n v="4.4768701755764901"/>
    <s v="Marquee Group Funds"/>
    <x v="5"/>
    <s v="Information Technology"/>
    <s v="Communications Equipment"/>
    <s v="Schaumburg, Illinois"/>
    <m/>
    <n v="68505"/>
    <s v="1928 (2011)"/>
    <s v="Schaumburg"/>
    <s v="Illinois"/>
    <s v="United States"/>
  </r>
  <r>
    <d v="2019-06-10T00:00:00"/>
    <x v="5"/>
    <s v="sell"/>
    <n v="1800"/>
    <n v="13"/>
    <n v="163.58999599999899"/>
    <n v="164.270004"/>
    <n v="161.179993"/>
    <n v="161.509995"/>
    <n v="160.93928500000001"/>
    <n v="1019500"/>
    <n v="2.1429999999999998"/>
    <n v="-1.2735190453144399E-2"/>
    <n v="6.0094541418578999E-2"/>
    <n v="0.121372775013881"/>
    <n v="0.13667118025219999"/>
    <n v="0.38126465566951501"/>
    <n v="1.75132858053677E-2"/>
    <n v="1.61595068857463E-2"/>
    <n v="1.1573135151615699E-2"/>
    <n v="1.5722031231253E-2"/>
    <n v="164.270004"/>
    <n v="108.25"/>
    <n v="-0.10196456029217101"/>
    <n v="4.6492198743191201E-3"/>
    <n v="0.96667465539387998"/>
    <n v="6.14925592256568"/>
    <n v="6.2182771107274597"/>
    <s v="Marquee Group Funds"/>
    <x v="5"/>
    <s v="Information Technology"/>
    <s v="Communications Equipment"/>
    <s v="Schaumburg, Illinois"/>
    <m/>
    <n v="68505"/>
    <s v="1928 (2011)"/>
    <s v="Schaumburg"/>
    <s v="Illinois"/>
    <s v="United States"/>
  </r>
  <r>
    <d v="2019-06-18T00:00:00"/>
    <x v="5"/>
    <s v="sell"/>
    <n v="1400"/>
    <n v="13"/>
    <n v="164.16000399999999"/>
    <n v="166.03999299999899"/>
    <n v="163.55999800000001"/>
    <n v="165.08999599999899"/>
    <n v="165.08999599999899"/>
    <n v="1186600"/>
    <n v="2.06"/>
    <n v="7.60043807348839E-3"/>
    <n v="3.1362910083336797E-2"/>
    <n v="0.11018658313492501"/>
    <n v="0.165107766551263"/>
    <n v="0.38185322866035998"/>
    <n v="9.7065889122661293E-3"/>
    <n v="1.31783511528167E-2"/>
    <n v="1.18060130957822E-2"/>
    <n v="1.5781301787623499E-2"/>
    <n v="166.03999299999899"/>
    <n v="108.25"/>
    <n v="-0.10196456029217101"/>
    <n v="9.6704895497130797E-3"/>
    <n v="0.96497877230038798"/>
    <n v="6.1028355310979903"/>
    <n v="5.9913447857901101"/>
    <s v="Marquee Group Funds"/>
    <x v="5"/>
    <s v="Information Technology"/>
    <s v="Communications Equipment"/>
    <s v="Schaumburg, Illinois"/>
    <m/>
    <n v="68505"/>
    <s v="1928 (2011)"/>
    <s v="Schaumburg"/>
    <s v="Illinois"/>
    <s v="United States"/>
  </r>
  <r>
    <d v="2019-05-28T00:00:00"/>
    <x v="5"/>
    <s v="sell"/>
    <n v="1500"/>
    <n v="14"/>
    <n v="150.86000100000001"/>
    <n v="152.229996"/>
    <n v="149.19000199999999"/>
    <n v="150.41000399999999"/>
    <n v="149.878525"/>
    <n v="1271600"/>
    <n v="2.2679999999999998"/>
    <n v="-1.4616025249893699E-3"/>
    <n v="2.3612867505819202E-2"/>
    <n v="3.2913985297722798E-2"/>
    <n v="6.4126767954992697E-2"/>
    <n v="0.32225560881392801"/>
    <n v="1.51339131890861E-2"/>
    <n v="1.41666770736149E-2"/>
    <n v="1.0465139446955801E-2"/>
    <n v="1.56233648539475E-2"/>
    <n v="153.58999599999899"/>
    <n v="107.220001"/>
    <n v="-0.10196456029217101"/>
    <n v="-8.4109499934704197E-3"/>
    <n v="0.95705611921143396"/>
    <n v="5.1803545275495004"/>
    <n v="5.4584166234457401"/>
    <s v="DJT Green Funds"/>
    <x v="5"/>
    <s v="Information Technology"/>
    <s v="Communications Equipment"/>
    <s v="Schaumburg, Illinois"/>
    <m/>
    <n v="68505"/>
    <s v="1928 (2011)"/>
    <s v="Schaumburg"/>
    <s v="Illinois"/>
    <s v="United States"/>
  </r>
  <r>
    <d v="2019-06-13T00:00:00"/>
    <x v="5"/>
    <s v="buy"/>
    <n v="2200"/>
    <n v="14"/>
    <n v="161.979996"/>
    <n v="162.46000699999999"/>
    <n v="159.199997"/>
    <n v="159.949997"/>
    <n v="159.949997"/>
    <n v="764000"/>
    <n v="2.0910000000000002"/>
    <n v="-4.9269362510403897E-3"/>
    <n v="-2.8790401342375202E-3"/>
    <n v="0.113949309000418"/>
    <n v="0.136115974861865"/>
    <n v="0.36569739270325002"/>
    <n v="1.1158294324350801E-2"/>
    <n v="1.32168945080048E-2"/>
    <n v="1.15487197201094E-2"/>
    <n v="1.57317112893927E-2"/>
    <n v="164.270004"/>
    <n v="108.25"/>
    <n v="-0.10196456029217101"/>
    <n v="4.0890106107655602E-3"/>
    <n v="0.96484330678760299"/>
    <n v="5.8636249459333998"/>
    <n v="6.0582697263548697"/>
    <s v="DJT Green Funds"/>
    <x v="5"/>
    <s v="Information Technology"/>
    <s v="Communications Equipment"/>
    <s v="Schaumburg, Illinois"/>
    <m/>
    <n v="68505"/>
    <s v="1928 (2011)"/>
    <s v="Schaumburg"/>
    <s v="Illinois"/>
    <s v="United States"/>
  </r>
  <r>
    <d v="2019-04-24T00:00:00"/>
    <x v="5"/>
    <s v="buy"/>
    <n v="2100"/>
    <n v="15"/>
    <n v="145.71000699999999"/>
    <n v="147.58999599999899"/>
    <n v="145.71000699999999"/>
    <n v="146.990005"/>
    <n v="146.47061199999999"/>
    <n v="1106600"/>
    <n v="2.5219999999999998"/>
    <n v="6.2785902341169599E-3"/>
    <n v="1.4942060582077201E-2"/>
    <n v="5.8483916615418498E-2"/>
    <n v="0.25418967401328002"/>
    <n v="0.30868081528977398"/>
    <n v="8.2873758976437506E-3"/>
    <n v="6.6321114125413704E-3"/>
    <n v="1.8360511095145499E-2"/>
    <n v="1.5367733143205799E-2"/>
    <n v="147.58999599999899"/>
    <n v="105.05999799999999"/>
    <n v="-0.101810057874892"/>
    <n v="-2.1941687255359501E-3"/>
    <n v="0.91813016833209204"/>
    <n v="4.7959107931595"/>
    <n v="4.4129405490336504"/>
    <s v="Turtle River Asset Management"/>
    <x v="5"/>
    <s v="Information Technology"/>
    <s v="Communications Equipment"/>
    <s v="Schaumburg, Illinois"/>
    <m/>
    <n v="68505"/>
    <s v="1928 (2011)"/>
    <s v="Schaumburg"/>
    <s v="Illinois"/>
    <s v="United States"/>
  </r>
  <r>
    <d v="2019-05-03T00:00:00"/>
    <x v="5"/>
    <s v="sell"/>
    <n v="1500"/>
    <n v="15"/>
    <n v="143.21000699999999"/>
    <n v="148.429993"/>
    <n v="140.64999399999999"/>
    <n v="143.61999499999999"/>
    <n v="143.112503"/>
    <n v="1564000"/>
    <n v="2.5310000000000001"/>
    <n v="8.8820432824082696E-3"/>
    <n v="-1.8214969609126001E-2"/>
    <n v="1.3670446269120199E-2"/>
    <n v="0.19740597840841001"/>
    <n v="0.30563043034896897"/>
    <n v="8.6933920856172402E-3"/>
    <n v="7.6301093393575199E-3"/>
    <n v="1.8542804193798501E-2"/>
    <n v="1.53996180520068E-2"/>
    <n v="148.429993"/>
    <n v="105.05999799999999"/>
    <n v="-0.101810057874892"/>
    <n v="9.5921274614703799E-3"/>
    <n v="0.93289072851622101"/>
    <n v="4.7834889269068102"/>
    <n v="4.5414665336392703"/>
    <s v="Turtle River Asset Management"/>
    <x v="5"/>
    <s v="Information Technology"/>
    <s v="Communications Equipment"/>
    <s v="Schaumburg, Illinois"/>
    <m/>
    <n v="68505"/>
    <s v="1928 (2011)"/>
    <s v="Schaumburg"/>
    <s v="Illinois"/>
    <s v="United States"/>
  </r>
  <r>
    <d v="2019-05-14T00:00:00"/>
    <x v="5"/>
    <s v="sell"/>
    <n v="800"/>
    <n v="15"/>
    <n v="143.75"/>
    <n v="145.199997"/>
    <n v="143.470001"/>
    <n v="144.63000500000001"/>
    <n v="144.118942"/>
    <n v="1045300"/>
    <n v="2.419"/>
    <n v="9.7270061090645194E-3"/>
    <n v="2.0113840228115101E-2"/>
    <n v="1.09845377035092E-2"/>
    <n v="5.6643751743122098E-2"/>
    <n v="0.30578624647198699"/>
    <n v="2.27626697213653E-2"/>
    <n v="1.22311250735088E-2"/>
    <n v="9.4851181349271795E-3"/>
    <n v="1.55315975032587E-2"/>
    <n v="148.5"/>
    <n v="105.889999"/>
    <n v="-0.10196456029217101"/>
    <n v="7.98398755130913E-3"/>
    <n v="0.95306667284457902"/>
    <n v="4.8654454429105698"/>
    <n v="4.99977152833464"/>
    <s v="Turtle River Asset Management"/>
    <x v="5"/>
    <s v="Information Technology"/>
    <s v="Communications Equipment"/>
    <s v="Schaumburg, Illinois"/>
    <m/>
    <n v="68505"/>
    <s v="1928 (2011)"/>
    <s v="Schaumburg"/>
    <s v="Illinois"/>
    <s v="United States"/>
  </r>
  <r>
    <d v="2019-06-25T00:00:00"/>
    <x v="5"/>
    <s v="buy"/>
    <n v="1400"/>
    <n v="15"/>
    <n v="165.88999899999999"/>
    <n v="166.80999800000001"/>
    <n v="164.070007"/>
    <n v="164.19000199999999"/>
    <n v="164.19000199999999"/>
    <n v="958000"/>
    <n v="1.994"/>
    <n v="-8.6113266347361498E-3"/>
    <n v="-5.4664495056222602E-3"/>
    <n v="9.0733918048642004E-2"/>
    <n v="0.16006865488348801"/>
    <n v="0.34891228443928601"/>
    <n v="8.2455026002615905E-3"/>
    <n v="1.1918169397735399E-2"/>
    <n v="1.15209603010809E-2"/>
    <n v="1.58033030556077E-2"/>
    <n v="169.300003"/>
    <n v="108.25"/>
    <n v="-0.10196456029217101"/>
    <n v="-9.5417756928269908E-3"/>
    <n v="0.96857356710889497"/>
    <n v="5.5051862878951701"/>
    <n v="5.8522804139248903"/>
    <s v="Turtle River Asset Management"/>
    <x v="5"/>
    <s v="Information Technology"/>
    <s v="Communications Equipment"/>
    <s v="Schaumburg, Illinois"/>
    <m/>
    <n v="68505"/>
    <s v="1928 (2011)"/>
    <s v="Schaumburg"/>
    <s v="Illinois"/>
    <s v="United States"/>
  </r>
  <r>
    <d v="2019-04-23T00:00:00"/>
    <x v="5"/>
    <s v="buy"/>
    <n v="1900"/>
    <n v="16"/>
    <n v="144.240005"/>
    <n v="146.41000399999999"/>
    <n v="143.89999399999999"/>
    <n v="146.070007"/>
    <n v="145.55386399999901"/>
    <n v="897600"/>
    <n v="2.57"/>
    <n v="1.34397168075036E-2"/>
    <n v="1.72632356950904E-2"/>
    <n v="3.7882630659441897E-2"/>
    <n v="0.24782363618956199"/>
    <n v="0.29559608750591498"/>
    <n v="8.5776867413071105E-3"/>
    <n v="7.4948922876360699E-3"/>
    <n v="1.8365480109619602E-2"/>
    <n v="1.5372694231379901E-2"/>
    <n v="146.41000399999999"/>
    <n v="105.05999799999999"/>
    <n v="-0.101810057874892"/>
    <n v="8.8023511954049196E-3"/>
    <n v="0.91908736784809797"/>
    <n v="4.5654816026743497"/>
    <n v="4.38917999058501"/>
    <s v="Bridgebay Associates"/>
    <x v="5"/>
    <s v="Information Technology"/>
    <s v="Communications Equipment"/>
    <s v="Schaumburg, Illinois"/>
    <m/>
    <n v="68505"/>
    <s v="1928 (2011)"/>
    <s v="Schaumburg"/>
    <s v="Illinois"/>
    <s v="United States"/>
  </r>
  <r>
    <d v="2019-05-02T00:00:00"/>
    <x v="5"/>
    <s v="sell"/>
    <n v="1700"/>
    <n v="16"/>
    <n v="142.53999299999899"/>
    <n v="143.279999"/>
    <n v="141.16999799999999"/>
    <n v="142.35000600000001"/>
    <n v="141.84700000000001"/>
    <n v="1018000"/>
    <n v="2.552"/>
    <n v="-2.6658478262118999E-3"/>
    <n v="-2.21621354429885E-2"/>
    <n v="7.26193123056393E-3"/>
    <n v="0.200934828670423"/>
    <n v="0.28888183027398701"/>
    <n v="7.3465563441704497E-3"/>
    <n v="7.4191358403579901E-3"/>
    <n v="1.8565765208125098E-2"/>
    <n v="1.5402528920677399E-2"/>
    <n v="147.58999599999899"/>
    <n v="105.05999799999999"/>
    <n v="-0.101810057874892"/>
    <n v="-2.1262443276895502E-3"/>
    <n v="0.93391155570918105"/>
    <n v="4.4828663024516304"/>
    <n v="4.5415952063106202"/>
    <s v="Bridgebay Associates"/>
    <x v="5"/>
    <s v="Information Technology"/>
    <s v="Communications Equipment"/>
    <s v="Schaumburg, Illinois"/>
    <m/>
    <n v="68505"/>
    <s v="1928 (2011)"/>
    <s v="Schaumburg"/>
    <s v="Illinois"/>
    <s v="United States"/>
  </r>
  <r>
    <d v="2019-05-07T00:00:00"/>
    <x v="5"/>
    <s v="buy"/>
    <n v="1200"/>
    <n v="16"/>
    <n v="140.83999599999899"/>
    <n v="141.990005"/>
    <n v="140.53999299999899"/>
    <n v="141.75"/>
    <n v="141.24911499999999"/>
    <n v="1026100"/>
    <n v="2.448"/>
    <n v="-3.7320735774933099E-3"/>
    <n v="-2.2048022116135699E-2"/>
    <n v="7.5771630430489303E-3"/>
    <n v="0.17580369815532501"/>
    <n v="0.28881484360204102"/>
    <n v="8.9490974658677398E-3"/>
    <n v="7.5014711026346204E-3"/>
    <n v="1.8542731632486101E-2"/>
    <n v="1.5416582493253599E-2"/>
    <n v="148.429993"/>
    <n v="105.410004"/>
    <n v="-0.101810057874892"/>
    <n v="-1.6649488130547601E-2"/>
    <n v="0.93133138792574799"/>
    <n v="4.5334400205693903"/>
    <n v="4.5497087862161996"/>
    <s v="Bridgebay Associates"/>
    <x v="5"/>
    <s v="Information Technology"/>
    <s v="Communications Equipment"/>
    <s v="Schaumburg, Illinois"/>
    <m/>
    <n v="68505"/>
    <s v="1928 (2011)"/>
    <s v="Schaumburg"/>
    <s v="Illinois"/>
    <s v="United States"/>
  </r>
  <r>
    <d v="2019-05-15T00:00:00"/>
    <x v="5"/>
    <s v="buy"/>
    <n v="3200"/>
    <n v="16"/>
    <n v="143.83000200000001"/>
    <n v="145.28999299999899"/>
    <n v="143.08000200000001"/>
    <n v="145.179993"/>
    <n v="144.66699199999999"/>
    <n v="795800"/>
    <n v="2.379"/>
    <n v="3.7955495293812E-3"/>
    <n v="1.4780087232890499E-2"/>
    <n v="1.3522555638445699E-2"/>
    <n v="5.7383198694308198E-2"/>
    <n v="0.31875921545129399"/>
    <n v="2.2587837883704699E-2"/>
    <n v="1.2250571211124901E-2"/>
    <n v="9.4882873162651597E-3"/>
    <n v="1.55185135955006E-2"/>
    <n v="148.5"/>
    <n v="105.889999"/>
    <n v="-0.10196456029217101"/>
    <n v="5.8219943882337104E-3"/>
    <n v="0.95271442506736104"/>
    <n v="5.10383368832073"/>
    <n v="5.0592531789956796"/>
    <s v="Bridgebay Associates"/>
    <x v="5"/>
    <s v="Information Technology"/>
    <s v="Communications Equipment"/>
    <s v="Schaumburg, Illinois"/>
    <m/>
    <n v="68505"/>
    <s v="1928 (2011)"/>
    <s v="Schaumburg"/>
    <s v="Illinois"/>
    <s v="United States"/>
  </r>
  <r>
    <d v="2019-05-21T00:00:00"/>
    <x v="5"/>
    <s v="buy"/>
    <n v="2300"/>
    <n v="16"/>
    <n v="147.61000100000001"/>
    <n v="149.64999399999999"/>
    <n v="147.61000100000001"/>
    <n v="148.729996"/>
    <n v="148.204453"/>
    <n v="989600"/>
    <n v="2.4260000000000002"/>
    <n v="1.2380494479101599E-2"/>
    <n v="2.7953814895734199E-2"/>
    <n v="3.6773557053332503E-2"/>
    <n v="7.01994053159503E-2"/>
    <n v="0.35199185244738901"/>
    <n v="1.2092274377064401E-2"/>
    <n v="1.3227440052315201E-2"/>
    <n v="9.9628716928140005E-3"/>
    <n v="1.55785219303373E-2"/>
    <n v="149.64999399999999"/>
    <n v="106.82"/>
    <n v="-0.10196456029217101"/>
    <n v="8.4599491109458805E-3"/>
    <n v="0.96352066797058999"/>
    <n v="5.6781070871800701"/>
    <n v="5.3998727404571003"/>
    <s v="Bridgebay Associates"/>
    <x v="5"/>
    <s v="Information Technology"/>
    <s v="Communications Equipment"/>
    <s v="Schaumburg, Illinois"/>
    <m/>
    <n v="68505"/>
    <s v="1928 (2011)"/>
    <s v="Schaumburg"/>
    <s v="Illinois"/>
    <s v="United States"/>
  </r>
  <r>
    <d v="2019-06-05T00:00:00"/>
    <x v="5"/>
    <s v="sell"/>
    <n v="400"/>
    <n v="16"/>
    <n v="157.91999799999999"/>
    <n v="161.30999800000001"/>
    <n v="157.71000699999999"/>
    <n v="160.63000500000001"/>
    <n v="160.062408"/>
    <n v="1447800"/>
    <n v="2.1230000000000002"/>
    <n v="2.3239983302136401E-2"/>
    <n v="7.33468031541189E-2"/>
    <n v="0.11193273397164"/>
    <n v="0.139513624139738"/>
    <n v="0.39660066780401398"/>
    <n v="1.50846472616839E-2"/>
    <n v="1.5954317695024402E-2"/>
    <n v="1.15460149083743E-2"/>
    <n v="1.57565663114793E-2"/>
    <n v="161.30999800000001"/>
    <n v="108.25"/>
    <n v="-0.10196456029217101"/>
    <n v="8.1287266899663802E-3"/>
    <n v="0.97100066581511102"/>
    <n v="6.4541531610712504"/>
    <n v="5.8873768010594096"/>
    <s v="Bridgebay Associates"/>
    <x v="5"/>
    <s v="Information Technology"/>
    <s v="Communications Equipment"/>
    <s v="Schaumburg, Illinois"/>
    <m/>
    <n v="68505"/>
    <s v="1928 (2011)"/>
    <s v="Schaumburg"/>
    <s v="Illinois"/>
    <s v="United States"/>
  </r>
  <r>
    <d v="2019-06-12T00:00:00"/>
    <x v="5"/>
    <s v="sell"/>
    <n v="800"/>
    <n v="16"/>
    <n v="160.91999799999999"/>
    <n v="161.529999"/>
    <n v="160"/>
    <n v="161.30999800000001"/>
    <n v="160.740005"/>
    <n v="911900"/>
    <n v="2.1269999999999998"/>
    <n v="4.66033846347452E-3"/>
    <n v="4.2243947066054801E-3"/>
    <n v="8.3214614054525807E-2"/>
    <n v="0.13854769204475001"/>
    <n v="0.37744471838327598"/>
    <n v="1.09153704299995E-2"/>
    <n v="1.5722797788962899E-2"/>
    <n v="1.1528695786727799E-2"/>
    <n v="1.5730141111400101E-2"/>
    <n v="164.270004"/>
    <n v="108.25"/>
    <n v="-0.10196456029217101"/>
    <n v="-2.0396578921351798E-3"/>
    <n v="0.96681424364040303"/>
    <n v="6.0656075586406004"/>
    <n v="6.1067573559466899"/>
    <s v="Bridgebay Associates"/>
    <x v="5"/>
    <s v="Information Technology"/>
    <s v="Communications Equipment"/>
    <s v="Schaumburg, Illinois"/>
    <m/>
    <n v="68505"/>
    <s v="1928 (2011)"/>
    <s v="Schaumburg"/>
    <s v="Illinois"/>
    <s v="United States"/>
  </r>
  <r>
    <d v="2019-06-18T00:00:00"/>
    <x v="5"/>
    <s v="sell"/>
    <n v="1800"/>
    <n v="16"/>
    <n v="164.16000399999999"/>
    <n v="166.03999299999899"/>
    <n v="163.55999800000001"/>
    <n v="165.08999599999899"/>
    <n v="165.08999599999899"/>
    <n v="1186600"/>
    <n v="2.06"/>
    <n v="7.60043807348839E-3"/>
    <n v="3.1362910083336797E-2"/>
    <n v="0.11018658313492501"/>
    <n v="0.165107766551263"/>
    <n v="0.38185322866035998"/>
    <n v="9.7065889122661293E-3"/>
    <n v="1.31783511528167E-2"/>
    <n v="1.18060130957822E-2"/>
    <n v="1.5781301787623499E-2"/>
    <n v="166.03999299999899"/>
    <n v="108.25"/>
    <n v="-0.10196456029217101"/>
    <n v="9.6704895497130797E-3"/>
    <n v="0.96497877230038798"/>
    <n v="6.1028355310979903"/>
    <n v="5.9913447857901101"/>
    <s v="Bridgebay Associates"/>
    <x v="5"/>
    <s v="Information Technology"/>
    <s v="Communications Equipment"/>
    <s v="Schaumburg, Illinois"/>
    <m/>
    <n v="68505"/>
    <s v="1928 (2011)"/>
    <s v="Schaumburg"/>
    <s v="Illinois"/>
    <s v="United States"/>
  </r>
  <r>
    <d v="2019-04-02T00:00:00"/>
    <x v="5"/>
    <s v="buy"/>
    <n v="2000"/>
    <n v="17"/>
    <n v="141.89999399999999"/>
    <n v="142.35000600000001"/>
    <n v="140.759995"/>
    <n v="141.66999799999999"/>
    <n v="141.16940299999999"/>
    <n v="662700"/>
    <n v="2.4809999999999999"/>
    <n v="2.4735282438518701E-3"/>
    <n v="9.0049578218820894E-3"/>
    <n v="-9.5504571745889492E-3"/>
    <n v="0.21227092212058299"/>
    <n v="0.32128080250716201"/>
    <n v="6.4033318736064901E-3"/>
    <n v="8.8557611237085592E-3"/>
    <n v="2.05352286380205E-2"/>
    <n v="1.55499072583414E-2"/>
    <n v="144.94000199999999"/>
    <n v="103.68"/>
    <n v="-0.101810057874892"/>
    <n v="1.7455614805152698E-5"/>
    <n v="0.92953935770844498"/>
    <n v="4.9404031530252404"/>
    <n v="4.6820374205185997"/>
    <s v="Los Santos Asset Management"/>
    <x v="5"/>
    <s v="Information Technology"/>
    <s v="Communications Equipment"/>
    <s v="Schaumburg, Illinois"/>
    <m/>
    <n v="68505"/>
    <s v="1928 (2011)"/>
    <s v="Schaumburg"/>
    <s v="Illinois"/>
    <s v="United States"/>
  </r>
  <r>
    <d v="2019-04-10T00:00:00"/>
    <x v="5"/>
    <s v="buy"/>
    <n v="3100"/>
    <n v="17"/>
    <n v="141"/>
    <n v="142.75"/>
    <n v="140.89999399999999"/>
    <n v="142.699997"/>
    <n v="142.19575499999999"/>
    <n v="646100"/>
    <n v="2.4769999999999999"/>
    <n v="1.35460829516718E-2"/>
    <n v="2.8773155095002398E-3"/>
    <n v="1.2848662796393E-2"/>
    <n v="0.20982636533931001"/>
    <n v="0.29994739336257997"/>
    <n v="8.8393084886829194E-3"/>
    <n v="8.0380401860925196E-3"/>
    <n v="1.8730138463984001E-2"/>
    <n v="1.53944688424533E-2"/>
    <n v="144.94000199999999"/>
    <n v="105.05999799999999"/>
    <n v="-0.101810057874892"/>
    <n v="3.47183783585567E-3"/>
    <n v="0.91872068662880502"/>
    <n v="4.6549588425908199"/>
    <n v="4.7186903801424096"/>
    <s v="Los Santos Asset Management"/>
    <x v="5"/>
    <s v="Information Technology"/>
    <s v="Communications Equipment"/>
    <s v="Schaumburg, Illinois"/>
    <m/>
    <n v="68505"/>
    <s v="1928 (2011)"/>
    <s v="Schaumburg"/>
    <s v="Illinois"/>
    <s v="United States"/>
  </r>
  <r>
    <d v="2019-04-22T00:00:00"/>
    <x v="5"/>
    <s v="sell"/>
    <n v="1100"/>
    <n v="17"/>
    <n v="143.11000100000001"/>
    <n v="144.61999499999999"/>
    <n v="142.509995"/>
    <n v="144.11999499999999"/>
    <n v="143.610748"/>
    <n v="663200"/>
    <n v="2.59"/>
    <n v="5.2872980191862604E-3"/>
    <n v="6.1945619706524797E-3"/>
    <n v="3.8332956530873E-2"/>
    <n v="0.22456084369268101"/>
    <n v="0.28089108809980201"/>
    <n v="6.5427830182392E-3"/>
    <n v="7.52895626770652E-3"/>
    <n v="1.8405087136310901E-2"/>
    <n v="1.53538432992386E-2"/>
    <n v="145.759995"/>
    <n v="105.05999799999999"/>
    <n v="-0.101810057874892"/>
    <n v="1.0115060212163699E-3"/>
    <n v="0.91508626922193403"/>
    <n v="4.3130412802904798"/>
    <n v="4.4221416089262897"/>
    <s v="Los Santos Asset Management"/>
    <x v="5"/>
    <s v="Information Technology"/>
    <s v="Communications Equipment"/>
    <s v="Schaumburg, Illinois"/>
    <m/>
    <n v="68505"/>
    <s v="1928 (2011)"/>
    <s v="Schaumburg"/>
    <s v="Illinois"/>
    <s v="United States"/>
  </r>
  <r>
    <d v="2019-05-10T00:00:00"/>
    <x v="5"/>
    <s v="buy"/>
    <n v="1600"/>
    <n v="17"/>
    <n v="144.520004"/>
    <n v="148.5"/>
    <n v="144.44000199999999"/>
    <n v="148.429993"/>
    <n v="147.90550200000001"/>
    <n v="1468500"/>
    <n v="2.4550000000000001"/>
    <n v="2.179475773694E-2"/>
    <n v="3.2942514623720102E-2"/>
    <n v="5.29149881849761E-2"/>
    <n v="9.6151993599385505E-2"/>
    <n v="0.35591085211929102"/>
    <n v="1.29601248938064E-2"/>
    <n v="9.3680100290800192E-3"/>
    <n v="8.7026758822133597E-3"/>
    <n v="1.54391082306128E-2"/>
    <n v="148.5"/>
    <n v="105.889999"/>
    <n v="-0.101810057874892"/>
    <n v="3.7133938472042301E-3"/>
    <n v="0.94460461060349499"/>
    <n v="5.7058799897192998"/>
    <n v="4.9335726110433704"/>
    <s v="Los Santos Asset Management"/>
    <x v="5"/>
    <s v="Information Technology"/>
    <s v="Communications Equipment"/>
    <s v="Schaumburg, Illinois"/>
    <m/>
    <n v="68505"/>
    <s v="1928 (2011)"/>
    <s v="Schaumburg"/>
    <s v="Illinois"/>
    <s v="United States"/>
  </r>
  <r>
    <d v="2019-05-28T00:00:00"/>
    <x v="5"/>
    <s v="buy"/>
    <n v="2300"/>
    <n v="17"/>
    <n v="150.86000100000001"/>
    <n v="152.229996"/>
    <n v="149.19000199999999"/>
    <n v="150.41000399999999"/>
    <n v="149.878525"/>
    <n v="1271600"/>
    <n v="2.2679999999999998"/>
    <n v="-1.4616025249893699E-3"/>
    <n v="2.3612867505819202E-2"/>
    <n v="3.2913985297722798E-2"/>
    <n v="6.4126767954992697E-2"/>
    <n v="0.32225560881392801"/>
    <n v="1.51339131890861E-2"/>
    <n v="1.41666770736149E-2"/>
    <n v="1.0465139446955801E-2"/>
    <n v="1.56233648539475E-2"/>
    <n v="153.58999599999899"/>
    <n v="107.220001"/>
    <n v="-0.10196456029217101"/>
    <n v="-8.4109499934704197E-3"/>
    <n v="0.95705611921143396"/>
    <n v="5.1803545275495004"/>
    <n v="5.4584166234457401"/>
    <s v="Los Santos Asset Management"/>
    <x v="5"/>
    <s v="Information Technology"/>
    <s v="Communications Equipment"/>
    <s v="Schaumburg, Illinois"/>
    <m/>
    <n v="68505"/>
    <s v="1928 (2011)"/>
    <s v="Schaumburg"/>
    <s v="Illinois"/>
    <s v="United States"/>
  </r>
  <r>
    <d v="2019-06-04T00:00:00"/>
    <x v="5"/>
    <s v="buy"/>
    <n v="2100"/>
    <n v="17"/>
    <n v="152.85000600000001"/>
    <n v="157.05999800000001"/>
    <n v="152.75"/>
    <n v="156.94000199999999"/>
    <n v="156.38545199999999"/>
    <n v="1536600"/>
    <n v="2.1190000000000002"/>
    <n v="3.1391165241859399E-2"/>
    <n v="4.2498673211200703E-2"/>
    <n v="9.7574793951912195E-2"/>
    <n v="0.106907819272394"/>
    <n v="0.38066594646343499"/>
    <n v="1.6901898303926501E-2"/>
    <n v="1.5462505871513399E-2"/>
    <n v="1.1316848950109299E-2"/>
    <n v="1.5701147445656899E-2"/>
    <n v="157.05999800000001"/>
    <n v="108.25"/>
    <n v="-0.10196456029217101"/>
    <n v="2.1205927310919401E-2"/>
    <n v="0.96651727405158805"/>
    <n v="6.1967430707622198"/>
    <n v="5.6164261776520004"/>
    <s v="Los Santos Asset Management"/>
    <x v="5"/>
    <s v="Information Technology"/>
    <s v="Communications Equipment"/>
    <s v="Schaumburg, Illinois"/>
    <m/>
    <n v="68505"/>
    <s v="1928 (2011)"/>
    <s v="Schaumburg"/>
    <s v="Illinois"/>
    <s v="United States"/>
  </r>
  <r>
    <d v="2019-06-14T00:00:00"/>
    <x v="5"/>
    <s v="sell"/>
    <n v="3100"/>
    <n v="17"/>
    <n v="160"/>
    <n v="161.050003"/>
    <n v="158.770004"/>
    <n v="160.35000600000001"/>
    <n v="160.35000600000001"/>
    <n v="900900"/>
    <n v="2.093"/>
    <n v="2.49771591764538E-3"/>
    <n v="-1.6403408954516901E-2"/>
    <n v="0.10672001880899901"/>
    <n v="0.13469537679934901"/>
    <n v="0.36511007384227401"/>
    <n v="6.9893655599856603E-3"/>
    <n v="1.31882868158618E-2"/>
    <n v="1.1546619012092601E-2"/>
    <n v="1.5731511775778102E-2"/>
    <n v="164.270004"/>
    <n v="108.25"/>
    <n v="-0.10196456029217101"/>
    <n v="-1.6128120944145399E-3"/>
    <n v="0.96564625541825599"/>
    <n v="5.8459770526189203"/>
    <n v="5.9904310758095196"/>
    <s v="Los Santos Asset Management"/>
    <x v="5"/>
    <s v="Information Technology"/>
    <s v="Communications Equipment"/>
    <s v="Schaumburg, Illinois"/>
    <m/>
    <n v="68505"/>
    <s v="1928 (2011)"/>
    <s v="Schaumburg"/>
    <s v="Illinois"/>
    <s v="United States"/>
  </r>
  <r>
    <d v="2019-04-16T00:00:00"/>
    <x v="5"/>
    <s v="sell"/>
    <n v="2100"/>
    <n v="18"/>
    <n v="143.83000200000001"/>
    <n v="144.91000399999999"/>
    <n v="143.41999799999999"/>
    <n v="144.80999800000001"/>
    <n v="144.29830899999999"/>
    <n v="714300"/>
    <n v="2.5920000000000001"/>
    <n v="8.5997653471301706E-3"/>
    <n v="2.82241654182387E-2"/>
    <n v="2.9219160311481501E-2"/>
    <n v="0.22786756070817801"/>
    <n v="0.30196773310149999"/>
    <n v="5.2757959990087601E-3"/>
    <n v="7.80450235412715E-3"/>
    <n v="1.8535437767276099E-2"/>
    <n v="1.53783717161889E-2"/>
    <n v="144.94000199999999"/>
    <n v="105.05999799999999"/>
    <n v="-0.101810057874892"/>
    <n v="5.0922850790659495E-4"/>
    <n v="0.91742523760968497"/>
    <n v="4.6771080009162702"/>
    <n v="4.6663838415391297"/>
    <s v="Ironman Funds"/>
    <x v="5"/>
    <s v="Information Technology"/>
    <s v="Communications Equipment"/>
    <s v="Schaumburg, Illinois"/>
    <m/>
    <n v="68505"/>
    <s v="1928 (2011)"/>
    <s v="Schaumburg"/>
    <s v="Illinois"/>
    <s v="United States"/>
  </r>
  <r>
    <d v="2019-05-23T00:00:00"/>
    <x v="5"/>
    <s v="buy"/>
    <n v="2300"/>
    <n v="18"/>
    <n v="151.38000500000001"/>
    <n v="153.58999599999899"/>
    <n v="150.05999800000001"/>
    <n v="150.479996"/>
    <n v="149.948273"/>
    <n v="1807900"/>
    <n v="2.2959999999999998"/>
    <n v="-1.41865536799386E-2"/>
    <n v="1.3986215580661701E-2"/>
    <n v="2.97441705389009E-2"/>
    <n v="7.6381189797961394E-2"/>
    <n v="0.33680115478320699"/>
    <n v="1.64363383468848E-2"/>
    <n v="1.44060004598013E-2"/>
    <n v="1.0507686520594899E-2"/>
    <n v="1.5642742071529998E-2"/>
    <n v="153.58999599999899"/>
    <n v="107.220001"/>
    <n v="-0.10196456029217101"/>
    <n v="-1.1985692488440201E-2"/>
    <n v="0.96033797436985702"/>
    <n v="5.4281518660314498"/>
    <n v="5.5485502297254801"/>
    <s v="Ironman Funds"/>
    <x v="5"/>
    <s v="Information Technology"/>
    <s v="Communications Equipment"/>
    <s v="Schaumburg, Illinois"/>
    <m/>
    <n v="68505"/>
    <s v="1928 (2011)"/>
    <s v="Schaumburg"/>
    <s v="Illinois"/>
    <s v="United States"/>
  </r>
  <r>
    <d v="2019-05-28T00:00:00"/>
    <x v="5"/>
    <s v="buy"/>
    <n v="1700"/>
    <n v="18"/>
    <n v="150.86000100000001"/>
    <n v="152.229996"/>
    <n v="149.19000199999999"/>
    <n v="150.41000399999999"/>
    <n v="149.878525"/>
    <n v="1271600"/>
    <n v="2.2679999999999998"/>
    <n v="-1.4616025249893699E-3"/>
    <n v="2.3612867505819202E-2"/>
    <n v="3.2913985297722798E-2"/>
    <n v="6.4126767954992697E-2"/>
    <n v="0.32225560881392801"/>
    <n v="1.51339131890861E-2"/>
    <n v="1.41666770736149E-2"/>
    <n v="1.0465139446955801E-2"/>
    <n v="1.56233648539475E-2"/>
    <n v="153.58999599999899"/>
    <n v="107.220001"/>
    <n v="-0.10196456029217101"/>
    <n v="-8.4109499934704197E-3"/>
    <n v="0.95705611921143396"/>
    <n v="5.1803545275495004"/>
    <n v="5.4584166234457401"/>
    <s v="Ironman Funds"/>
    <x v="5"/>
    <s v="Information Technology"/>
    <s v="Communications Equipment"/>
    <s v="Schaumburg, Illinois"/>
    <m/>
    <n v="68505"/>
    <s v="1928 (2011)"/>
    <s v="Schaumburg"/>
    <s v="Illinois"/>
    <s v="United States"/>
  </r>
  <r>
    <d v="2019-06-17T00:00:00"/>
    <x v="5"/>
    <s v="sell"/>
    <n v="1900"/>
    <n v="18"/>
    <n v="161.070007"/>
    <n v="163.990005"/>
    <n v="160.53999299999899"/>
    <n v="163.83999599999899"/>
    <n v="163.83999599999899"/>
    <n v="1164000"/>
    <n v="2.0859999999999999"/>
    <n v="2.15313538797689E-2"/>
    <n v="1.7863135378396299E-2"/>
    <n v="0.124455823159387"/>
    <n v="0.15722260943316799"/>
    <n v="0.37968135010557602"/>
    <n v="1.10319432977477E-2"/>
    <n v="1.36545376913229E-2"/>
    <n v="1.1794160852938799E-2"/>
    <n v="1.5778558115778E-2"/>
    <n v="164.270004"/>
    <n v="108.25"/>
    <n v="-0.10196456029217101"/>
    <n v="9.3131563797728401E-4"/>
    <n v="0.96596526209023503"/>
    <n v="6.0786788406596299"/>
    <n v="5.9763156594283098"/>
    <s v="Ironman Funds"/>
    <x v="5"/>
    <s v="Information Technology"/>
    <s v="Communications Equipment"/>
    <s v="Schaumburg, Illinois"/>
    <m/>
    <n v="68505"/>
    <s v="1928 (2011)"/>
    <s v="Schaumburg"/>
    <s v="Illinois"/>
    <s v="United States"/>
  </r>
  <r>
    <d v="2019-06-18T00:00:00"/>
    <x v="5"/>
    <s v="buy"/>
    <n v="2200"/>
    <n v="18"/>
    <n v="164.16000399999999"/>
    <n v="166.03999299999899"/>
    <n v="163.55999800000001"/>
    <n v="165.08999599999899"/>
    <n v="165.08999599999899"/>
    <n v="1186600"/>
    <n v="2.06"/>
    <n v="7.60043807348839E-3"/>
    <n v="3.1362910083336797E-2"/>
    <n v="0.11018658313492501"/>
    <n v="0.165107766551263"/>
    <n v="0.38185322866035998"/>
    <n v="9.7065889122661293E-3"/>
    <n v="1.31783511528167E-2"/>
    <n v="1.18060130957822E-2"/>
    <n v="1.5781301787623499E-2"/>
    <n v="166.03999299999899"/>
    <n v="108.25"/>
    <n v="-0.10196456029217101"/>
    <n v="9.6704895497130797E-3"/>
    <n v="0.96497877230038798"/>
    <n v="6.1028355310979903"/>
    <n v="5.9913447857901101"/>
    <s v="Ironman Funds"/>
    <x v="5"/>
    <s v="Information Technology"/>
    <s v="Communications Equipment"/>
    <s v="Schaumburg, Illinois"/>
    <m/>
    <n v="68505"/>
    <s v="1928 (2011)"/>
    <s v="Schaumburg"/>
    <s v="Illinois"/>
    <s v="United States"/>
  </r>
  <r>
    <d v="2019-06-26T00:00:00"/>
    <x v="5"/>
    <s v="buy"/>
    <n v="1500"/>
    <n v="18"/>
    <n v="165.25"/>
    <n v="166.970001"/>
    <n v="164.740005"/>
    <n v="164.88000500000001"/>
    <n v="164.88000500000001"/>
    <n v="1071800"/>
    <n v="2.0489999999999999"/>
    <n v="4.1936609023418298E-3"/>
    <n v="-1.0017511868439801E-2"/>
    <n v="9.3931231711535598E-2"/>
    <n v="0.17162547968988701"/>
    <n v="0.36730878966172897"/>
    <n v="7.0529455643710201E-3"/>
    <n v="1.18976873401909E-2"/>
    <n v="1.14525252274535E-2"/>
    <n v="1.5773473835289001E-2"/>
    <n v="169.300003"/>
    <n v="108.25"/>
    <n v="-0.10196456029217101"/>
    <n v="-1.2346958449604901E-3"/>
    <n v="0.96711556729209203"/>
    <n v="5.7975277786484698"/>
    <n v="5.79277882008018"/>
    <s v="Ironman Funds"/>
    <x v="5"/>
    <s v="Information Technology"/>
    <s v="Communications Equipment"/>
    <s v="Schaumburg, Illinois"/>
    <m/>
    <n v="68505"/>
    <s v="1928 (2011)"/>
    <s v="Schaumburg"/>
    <s v="Illinois"/>
    <s v="United States"/>
  </r>
  <r>
    <d v="2019-05-06T00:00:00"/>
    <x v="5"/>
    <s v="buy"/>
    <n v="1700"/>
    <n v="19"/>
    <n v="141.36999499999999"/>
    <n v="142.66000399999999"/>
    <n v="139.21000699999999"/>
    <n v="142.279999"/>
    <n v="141.777252"/>
    <n v="1011700"/>
    <n v="2.5"/>
    <n v="-9.3738771147703799E-3"/>
    <n v="-2.0728271431855402E-2"/>
    <n v="-7.0170995686028202E-5"/>
    <n v="0.173939087877129"/>
    <n v="0.29569904254474999"/>
    <n v="8.9934298088088296E-3"/>
    <n v="7.8676113137180897E-3"/>
    <n v="1.8554794792320101E-2"/>
    <n v="1.5414003125862399E-2"/>
    <n v="148.429993"/>
    <n v="105.05999799999999"/>
    <n v="-0.101810057874892"/>
    <n v="-4.4810132310555703E-3"/>
    <n v="0.93444350963164802"/>
    <n v="4.6322910782037798"/>
    <n v="4.5473389023524202"/>
    <s v="Second Point Management"/>
    <x v="5"/>
    <s v="Information Technology"/>
    <s v="Communications Equipment"/>
    <s v="Schaumburg, Illinois"/>
    <m/>
    <n v="68505"/>
    <s v="1928 (2011)"/>
    <s v="Schaumburg"/>
    <s v="Illinois"/>
    <s v="United States"/>
  </r>
  <r>
    <d v="2019-05-13T00:00:00"/>
    <x v="5"/>
    <s v="sell"/>
    <n v="1100"/>
    <n v="19"/>
    <n v="145.229996"/>
    <n v="145.69000199999999"/>
    <n v="142.570007"/>
    <n v="143.229996"/>
    <n v="142.72389200000001"/>
    <n v="1199500"/>
    <n v="2.4049999999999998"/>
    <n v="-3.5661631196933198E-2"/>
    <n v="6.6547605415572201E-3"/>
    <n v="3.7072740363709999E-3"/>
    <n v="6.93200491307122E-2"/>
    <n v="0.29255893756789297"/>
    <n v="2.2715228388072699E-2"/>
    <n v="1.2066986148250299E-2"/>
    <n v="9.8044846080971495E-3"/>
    <n v="1.55250607040643E-2"/>
    <n v="148.5"/>
    <n v="105.889999"/>
    <n v="-0.10196456029217101"/>
    <n v="-2.4426469085879299E-2"/>
    <n v="0.95227541357510104"/>
    <n v="4.6312802423189403"/>
    <n v="4.9333704438663997"/>
    <s v="Second Point Management"/>
    <x v="5"/>
    <s v="Information Technology"/>
    <s v="Communications Equipment"/>
    <s v="Schaumburg, Illinois"/>
    <m/>
    <n v="68505"/>
    <s v="1928 (2011)"/>
    <s v="Schaumburg"/>
    <s v="Illinois"/>
    <s v="United States"/>
  </r>
  <r>
    <d v="2019-05-20T00:00:00"/>
    <x v="5"/>
    <s v="sell"/>
    <n v="1900"/>
    <n v="19"/>
    <n v="146.44000199999999"/>
    <n v="147.11000100000001"/>
    <n v="145.19000199999999"/>
    <n v="146.89999399999999"/>
    <n v="146.38092"/>
    <n v="1098200"/>
    <n v="2.4159999999999999"/>
    <n v="-3.4028699868523301E-4"/>
    <n v="2.5300326525697098E-2"/>
    <n v="2.25812099524841E-2"/>
    <n v="5.9976242578219E-2"/>
    <n v="0.341116114771708"/>
    <n v="1.17738295779576E-2"/>
    <n v="1.3024820445761E-2"/>
    <n v="9.8591268682483302E-3"/>
    <n v="1.55630291960136E-2"/>
    <n v="148.979996"/>
    <n v="105.889999"/>
    <n v="-0.10196456029217101"/>
    <n v="-6.7722580366252503E-3"/>
    <n v="0.96207448911189897"/>
    <n v="5.4958991932723"/>
    <n v="5.2373404116032001"/>
    <s v="Second Point Management"/>
    <x v="5"/>
    <s v="Information Technology"/>
    <s v="Communications Equipment"/>
    <s v="Schaumburg, Illinois"/>
    <m/>
    <n v="68505"/>
    <s v="1928 (2011)"/>
    <s v="Schaumburg"/>
    <s v="Illinois"/>
    <s v="United States"/>
  </r>
  <r>
    <d v="2019-05-21T00:00:00"/>
    <x v="5"/>
    <s v="buy"/>
    <n v="2100"/>
    <n v="19"/>
    <n v="147.61000100000001"/>
    <n v="149.64999399999999"/>
    <n v="147.61000100000001"/>
    <n v="148.729996"/>
    <n v="148.204453"/>
    <n v="989600"/>
    <n v="2.4260000000000002"/>
    <n v="1.2380494479101599E-2"/>
    <n v="2.7953814895734199E-2"/>
    <n v="3.6773557053332503E-2"/>
    <n v="7.01994053159503E-2"/>
    <n v="0.35199185244738901"/>
    <n v="1.2092274377064401E-2"/>
    <n v="1.3227440052315201E-2"/>
    <n v="9.9628716928140005E-3"/>
    <n v="1.55785219303373E-2"/>
    <n v="149.64999399999999"/>
    <n v="106.82"/>
    <n v="-0.10196456029217101"/>
    <n v="8.4599491109458805E-3"/>
    <n v="0.96352066797058999"/>
    <n v="5.6781070871800701"/>
    <n v="5.3998727404571003"/>
    <s v="Second Point Management"/>
    <x v="5"/>
    <s v="Information Technology"/>
    <s v="Communications Equipment"/>
    <s v="Schaumburg, Illinois"/>
    <m/>
    <n v="68505"/>
    <s v="1928 (2011)"/>
    <s v="Schaumburg"/>
    <s v="Illinois"/>
    <s v="United States"/>
  </r>
  <r>
    <d v="2019-06-04T00:00:00"/>
    <x v="5"/>
    <s v="sell"/>
    <n v="900"/>
    <n v="19"/>
    <n v="152.85000600000001"/>
    <n v="157.05999800000001"/>
    <n v="152.75"/>
    <n v="156.94000199999999"/>
    <n v="156.38545199999999"/>
    <n v="1536600"/>
    <n v="2.1190000000000002"/>
    <n v="3.1391165241859399E-2"/>
    <n v="4.2498673211200703E-2"/>
    <n v="9.7574793951912195E-2"/>
    <n v="0.106907819272394"/>
    <n v="0.38066594646343499"/>
    <n v="1.6901898303926501E-2"/>
    <n v="1.5462505871513399E-2"/>
    <n v="1.1316848950109299E-2"/>
    <n v="1.5701147445656899E-2"/>
    <n v="157.05999800000001"/>
    <n v="108.25"/>
    <n v="-0.10196456029217101"/>
    <n v="2.1205927310919401E-2"/>
    <n v="0.96651727405158805"/>
    <n v="6.1967430707622198"/>
    <n v="5.6164261776520004"/>
    <s v="Second Point Management"/>
    <x v="5"/>
    <s v="Information Technology"/>
    <s v="Communications Equipment"/>
    <s v="Schaumburg, Illinois"/>
    <m/>
    <n v="68505"/>
    <s v="1928 (2011)"/>
    <s v="Schaumburg"/>
    <s v="Illinois"/>
    <s v="United States"/>
  </r>
  <r>
    <d v="2019-06-19T00:00:00"/>
    <x v="5"/>
    <s v="sell"/>
    <n v="2800"/>
    <n v="19"/>
    <n v="165.25"/>
    <n v="166.85000600000001"/>
    <n v="164.029999"/>
    <n v="166.53999299999899"/>
    <n v="166.53999299999899"/>
    <n v="1052300"/>
    <n v="2.0289999999999999"/>
    <n v="8.7447232651596592E-3"/>
    <n v="3.5447294885021997E-2"/>
    <n v="0.12868292661209799"/>
    <n v="0.186461934696701"/>
    <n v="0.38207680370910302"/>
    <n v="9.7088514573422796E-3"/>
    <n v="1.2775713508412299E-2"/>
    <n v="1.1667425264425E-2"/>
    <n v="1.57817034956644E-2"/>
    <n v="166.85000600000001"/>
    <n v="108.25"/>
    <n v="-0.10196456029217101"/>
    <n v="2.98071681438073E-3"/>
    <n v="0.96642708617378603"/>
    <n v="6.0950357478719797"/>
    <n v="5.99723042363639"/>
    <s v="Second Point Management"/>
    <x v="5"/>
    <s v="Information Technology"/>
    <s v="Communications Equipment"/>
    <s v="Schaumburg, Illinois"/>
    <m/>
    <n v="68505"/>
    <s v="1928 (2011)"/>
    <s v="Schaumburg"/>
    <s v="Illinois"/>
    <s v="United States"/>
  </r>
  <r>
    <d v="2019-06-27T00:00:00"/>
    <x v="5"/>
    <s v="buy"/>
    <n v="1600"/>
    <n v="19"/>
    <n v="165.38999899999999"/>
    <n v="165.990005"/>
    <n v="163.58999599999899"/>
    <n v="164.60000600000001"/>
    <n v="164.60000600000001"/>
    <n v="706800"/>
    <n v="2.0049999999999999"/>
    <n v="-1.6996422123144201E-3"/>
    <n v="-1.36368187720028E-2"/>
    <n v="9.3693192024210406E-2"/>
    <n v="0.17121822024459399"/>
    <n v="0.370532856960616"/>
    <n v="6.7278781800385401E-3"/>
    <n v="1.1903254537451899E-2"/>
    <n v="1.1454943667765701E-2"/>
    <n v="1.57695843796022E-2"/>
    <n v="169.300003"/>
    <n v="108.25"/>
    <n v="-0.10196456029217101"/>
    <n v="3.81588593721357E-3"/>
    <n v="0.96680024474575399"/>
    <n v="5.8518248189109698"/>
    <n v="5.7487795676705602"/>
    <s v="Second Point Management"/>
    <x v="5"/>
    <s v="Information Technology"/>
    <s v="Communications Equipment"/>
    <s v="Schaumburg, Illinois"/>
    <m/>
    <n v="68505"/>
    <s v="1928 (2011)"/>
    <s v="Schaumburg"/>
    <s v="Illinois"/>
    <s v="United States"/>
  </r>
  <r>
    <d v="2019-04-08T00:00:00"/>
    <x v="5"/>
    <s v="sell"/>
    <n v="1900"/>
    <n v="20"/>
    <n v="140.64999399999999"/>
    <n v="140.91000399999999"/>
    <n v="139.490005"/>
    <n v="140.63000500000001"/>
    <n v="140.13308699999999"/>
    <n v="578600"/>
    <n v="2.5190000000000001"/>
    <n v="-2.13288759559792E-4"/>
    <n v="-4.8944882160134803E-3"/>
    <n v="1.218994298652E-2"/>
    <n v="0.195730961590666"/>
    <n v="0.319092667288082"/>
    <n v="6.1227475334421303E-3"/>
    <n v="8.5586242277790898E-3"/>
    <n v="1.9387048089962201E-2"/>
    <n v="1.54633426830121E-2"/>
    <n v="144.94000199999999"/>
    <n v="104.550003"/>
    <n v="-0.101810057874892"/>
    <n v="1.0469119934194001E-3"/>
    <n v="0.92698932345797902"/>
    <n v="4.9525699959733602"/>
    <n v="4.7946511736138699"/>
    <s v="Jaguar Group of Funds"/>
    <x v="5"/>
    <s v="Information Technology"/>
    <s v="Communications Equipment"/>
    <s v="Schaumburg, Illinois"/>
    <m/>
    <n v="68505"/>
    <s v="1928 (2011)"/>
    <s v="Schaumburg"/>
    <s v="Illinois"/>
    <s v="United States"/>
  </r>
  <r>
    <d v="2019-04-15T00:00:00"/>
    <x v="5"/>
    <s v="buy"/>
    <n v="1700"/>
    <n v="20"/>
    <n v="143.029999"/>
    <n v="143.699997"/>
    <n v="142.44000199999999"/>
    <n v="143.570007"/>
    <n v="143.06269800000001"/>
    <n v="461900"/>
    <n v="2.5529999999999999"/>
    <n v="2.3710430830657702E-3"/>
    <n v="2.0690389238838199E-2"/>
    <n v="2.4537708944512099E-2"/>
    <n v="0.22489816202250601"/>
    <n v="0.30472484616937301"/>
    <n v="5.2966669687865399E-3"/>
    <n v="7.6592667680966701E-3"/>
    <n v="1.8526335881015901E-2"/>
    <n v="1.53846379660998E-2"/>
    <n v="144.94000199999999"/>
    <n v="105.05999799999999"/>
    <n v="-0.101810057874892"/>
    <n v="-6.2956724975841202E-4"/>
    <n v="0.91841622232063502"/>
    <n v="4.73028969438076"/>
    <n v="4.7048547893895796"/>
    <s v="Jaguar Group of Funds"/>
    <x v="5"/>
    <s v="Information Technology"/>
    <s v="Communications Equipment"/>
    <s v="Schaumburg, Illinois"/>
    <m/>
    <n v="68505"/>
    <s v="1928 (2011)"/>
    <s v="Schaumburg"/>
    <s v="Illinois"/>
    <s v="United States"/>
  </r>
  <r>
    <d v="2019-04-26T00:00:00"/>
    <x v="5"/>
    <s v="buy"/>
    <n v="1800"/>
    <n v="20"/>
    <n v="145.69000199999999"/>
    <n v="146.729996"/>
    <n v="144.740005"/>
    <n v="146.259995"/>
    <n v="145.743179"/>
    <n v="756300"/>
    <n v="2.5049999999999999"/>
    <n v="4.9348774485457603E-3"/>
    <n v="2.00268222308729E-2"/>
    <n v="4.08903737001284E-2"/>
    <n v="0.23429553605338299"/>
    <n v="0.30735109308956299"/>
    <n v="8.5208737426602996E-3"/>
    <n v="6.7846279562852998E-3"/>
    <n v="1.8414774651387199E-2"/>
    <n v="1.53831712408064E-2"/>
    <n v="147.58999599999899"/>
    <n v="105.05999799999999"/>
    <n v="-0.101810057874892"/>
    <n v="4.6743503443647796E-3"/>
    <n v="0.92489062159352398"/>
    <n v="4.7841322902635701"/>
    <n v="4.6230345149701897"/>
    <s v="Jaguar Group of Funds"/>
    <x v="5"/>
    <s v="Information Technology"/>
    <s v="Communications Equipment"/>
    <s v="Schaumburg, Illinois"/>
    <m/>
    <n v="68505"/>
    <s v="1928 (2011)"/>
    <s v="Schaumburg"/>
    <s v="Illinois"/>
    <s v="United States"/>
  </r>
  <r>
    <d v="2019-04-29T00:00:00"/>
    <x v="5"/>
    <s v="buy"/>
    <n v="2600"/>
    <n v="20"/>
    <n v="145.89999399999999"/>
    <n v="146.070007"/>
    <n v="144.720001"/>
    <n v="145.259995"/>
    <n v="144.74671899999899"/>
    <n v="712600"/>
    <n v="2.536"/>
    <n v="-6.8605752920409E-3"/>
    <n v="7.8789489196455197E-3"/>
    <n v="4.1392962312144801E-2"/>
    <n v="0.23564555468409101"/>
    <n v="0.29675032086819397"/>
    <n v="9.7125213624632504E-3"/>
    <n v="6.7528697943529904E-3"/>
    <n v="1.8401449239111401E-2"/>
    <n v="1.5390743609203899E-2"/>
    <n v="147.58999599999899"/>
    <n v="105.05999799999999"/>
    <n v="-0.101810057874892"/>
    <n v="1.07094833958194E-3"/>
    <n v="0.92763767720625001"/>
    <n v="4.6029292346380304"/>
    <n v="4.6810121058396996"/>
    <s v="Jaguar Group of Funds"/>
    <x v="5"/>
    <s v="Information Technology"/>
    <s v="Communications Equipment"/>
    <s v="Schaumburg, Illinois"/>
    <m/>
    <n v="68505"/>
    <s v="1928 (2011)"/>
    <s v="Schaumburg"/>
    <s v="Illinois"/>
    <s v="United States"/>
  </r>
  <r>
    <d v="2019-05-07T00:00:00"/>
    <x v="5"/>
    <s v="sell"/>
    <n v="1000"/>
    <n v="20"/>
    <n v="140.83999599999899"/>
    <n v="141.990005"/>
    <n v="140.53999299999899"/>
    <n v="141.75"/>
    <n v="141.24911499999999"/>
    <n v="1026100"/>
    <n v="2.448"/>
    <n v="-3.7320735774933099E-3"/>
    <n v="-2.2048022116135699E-2"/>
    <n v="7.5771630430489303E-3"/>
    <n v="0.17580369815532501"/>
    <n v="0.28881484360204102"/>
    <n v="8.9490974658677398E-3"/>
    <n v="7.5014711026346204E-3"/>
    <n v="1.8542731632486101E-2"/>
    <n v="1.5416582493253599E-2"/>
    <n v="148.429993"/>
    <n v="105.410004"/>
    <n v="-0.101810057874892"/>
    <n v="-1.6649488130547601E-2"/>
    <n v="0.93133138792574799"/>
    <n v="4.5334400205693903"/>
    <n v="4.5497087862161996"/>
    <s v="Jaguar Group of Funds"/>
    <x v="5"/>
    <s v="Information Technology"/>
    <s v="Communications Equipment"/>
    <s v="Schaumburg, Illinois"/>
    <m/>
    <n v="68505"/>
    <s v="1928 (2011)"/>
    <s v="Schaumburg"/>
    <s v="Illinois"/>
    <s v="United States"/>
  </r>
  <r>
    <d v="2019-05-24T00:00:00"/>
    <x v="5"/>
    <s v="sell"/>
    <n v="1800"/>
    <n v="20"/>
    <n v="151.320007"/>
    <n v="151.66000399999999"/>
    <n v="149.270004"/>
    <n v="150.63000500000001"/>
    <n v="150.097748"/>
    <n v="736300"/>
    <n v="2.3239999999999998"/>
    <n v="9.9634723944847002E-4"/>
    <n v="2.4734183032123099E-2"/>
    <n v="2.44619275442324E-2"/>
    <n v="6.8628814093909196E-2"/>
    <n v="0.32389765115501101"/>
    <n v="1.50272948935907E-2"/>
    <n v="1.43639377091882E-2"/>
    <n v="1.0463306135828E-2"/>
    <n v="1.56225597660607E-2"/>
    <n v="153.58999599999899"/>
    <n v="107.220001"/>
    <n v="-0.10196456029217101"/>
    <n v="1.3526439988342199E-3"/>
    <n v="0.958968677724931"/>
    <n v="5.1995643104407101"/>
    <n v="5.5215255565902996"/>
    <s v="Jaguar Group of Funds"/>
    <x v="5"/>
    <s v="Information Technology"/>
    <s v="Communications Equipment"/>
    <s v="Schaumburg, Illinois"/>
    <m/>
    <n v="68505"/>
    <s v="1928 (2011)"/>
    <s v="Schaumburg"/>
    <s v="Illinois"/>
    <s v="United States"/>
  </r>
  <r>
    <d v="2019-05-29T00:00:00"/>
    <x v="5"/>
    <s v="sell"/>
    <n v="2200"/>
    <n v="20"/>
    <n v="149.779999"/>
    <n v="150.800003"/>
    <n v="148.570007"/>
    <n v="149.270004"/>
    <n v="148.74255400000001"/>
    <n v="659800"/>
    <n v="2.2360000000000002"/>
    <n v="-7.6081466407816904E-3"/>
    <n v="3.6242263859357299E-3"/>
    <n v="2.0370961208395499E-2"/>
    <n v="4.7032508078246299E-2"/>
    <n v="0.31726685611849298"/>
    <n v="1.5244958711078199E-2"/>
    <n v="1.4273685660997499E-2"/>
    <n v="1.04636437651737E-2"/>
    <n v="1.5631482551273598E-2"/>
    <n v="153.58999599999899"/>
    <n v="107.220001"/>
    <n v="-0.10196456029217101"/>
    <n v="-6.9359101493404697E-3"/>
    <n v="0.95754329994726395"/>
    <n v="5.0994000440342004"/>
    <n v="5.3426752148165599"/>
    <s v="Jaguar Group of Funds"/>
    <x v="5"/>
    <s v="Information Technology"/>
    <s v="Communications Equipment"/>
    <s v="Schaumburg, Illinois"/>
    <m/>
    <n v="68505"/>
    <s v="1928 (2011)"/>
    <s v="Schaumburg"/>
    <s v="Illinois"/>
    <s v="United States"/>
  </r>
  <r>
    <d v="2019-06-04T00:00:00"/>
    <x v="5"/>
    <s v="sell"/>
    <n v="1500"/>
    <n v="20"/>
    <n v="152.85000600000001"/>
    <n v="157.05999800000001"/>
    <n v="152.75"/>
    <n v="156.94000199999999"/>
    <n v="156.38545199999999"/>
    <n v="1536600"/>
    <n v="2.1190000000000002"/>
    <n v="3.1391165241859399E-2"/>
    <n v="4.2498673211200703E-2"/>
    <n v="9.7574793951912195E-2"/>
    <n v="0.106907819272394"/>
    <n v="0.38066594646343499"/>
    <n v="1.6901898303926501E-2"/>
    <n v="1.5462505871513399E-2"/>
    <n v="1.1316848950109299E-2"/>
    <n v="1.5701147445656899E-2"/>
    <n v="157.05999800000001"/>
    <n v="108.25"/>
    <n v="-0.10196456029217101"/>
    <n v="2.1205927310919401E-2"/>
    <n v="0.96651727405158805"/>
    <n v="6.1967430707622198"/>
    <n v="5.6164261776520004"/>
    <s v="Jaguar Group of Funds"/>
    <x v="5"/>
    <s v="Information Technology"/>
    <s v="Communications Equipment"/>
    <s v="Schaumburg, Illinois"/>
    <m/>
    <n v="68505"/>
    <s v="1928 (2011)"/>
    <s v="Schaumburg"/>
    <s v="Illinois"/>
    <s v="United States"/>
  </r>
  <r>
    <d v="2019-06-06T00:00:00"/>
    <x v="5"/>
    <s v="buy"/>
    <n v="2000"/>
    <n v="20"/>
    <n v="160.64999399999999"/>
    <n v="161.35000600000001"/>
    <n v="158.91999799999999"/>
    <n v="160.979996"/>
    <n v="160.41116299999999"/>
    <n v="863900"/>
    <n v="2.1240000000000001"/>
    <n v="2.1764985898026501E-3"/>
    <n v="6.2081618646115798E-2"/>
    <n v="0.123483109676213"/>
    <n v="0.14733763827694801"/>
    <n v="0.37690902900617301"/>
    <n v="1.61196298460041E-2"/>
    <n v="1.5642761221230501E-2"/>
    <n v="1.15020804509454E-2"/>
    <n v="1.5704261320121701E-2"/>
    <n v="161.35000600000001"/>
    <n v="108.25"/>
    <n v="-0.10196456029217101"/>
    <n v="6.1168407152111899E-3"/>
    <n v="0.96919205283846399"/>
    <n v="6.1060630938925096"/>
    <n v="6.0145564079128198"/>
    <s v="Jaguar Group of Funds"/>
    <x v="5"/>
    <s v="Information Technology"/>
    <s v="Communications Equipment"/>
    <s v="Schaumburg, Illinois"/>
    <m/>
    <n v="68505"/>
    <s v="1928 (2011)"/>
    <s v="Schaumburg"/>
    <s v="Illinois"/>
    <s v="United States"/>
  </r>
  <r>
    <d v="2019-04-08T00:00:00"/>
    <x v="6"/>
    <s v="sell"/>
    <n v="200"/>
    <n v="1"/>
    <n v="52.900002000000001"/>
    <n v="52.900002000000001"/>
    <n v="51.790000999999997"/>
    <n v="52.209998999999897"/>
    <n v="52.209998999999897"/>
    <n v="1493000"/>
    <n v="2.5190000000000001"/>
    <n v="-1.31293484023944E-2"/>
    <n v="-1.0100190577979E-2"/>
    <n v="2.24685032470061E-2"/>
    <n v="-5.6413336477696897E-2"/>
    <n v="0.26265153806307101"/>
    <n v="1.3540836072493101E-2"/>
    <n v="1.28694369201441E-2"/>
    <n v="1.87002998190566E-2"/>
    <n v="2.7499072501714201E-2"/>
    <n v="69"/>
    <n v="36.75"/>
    <n v="-0.206632122714411"/>
    <n v="1.0469119934194001E-3"/>
    <n v="1.3704149816470601"/>
    <n v="1.18984871281548"/>
    <n v="1.21812738716332"/>
    <s v="CapitalAlley Funds"/>
    <x v="6"/>
    <s v="Communication Services"/>
    <s v="Interactive Media &amp; Services"/>
    <s v="Newton, Massachusetts"/>
    <d v="2011-12-21T00:00:00"/>
    <n v="1526520"/>
    <m/>
    <s v="Newton"/>
    <s v="Massachusetts"/>
    <s v="United States"/>
  </r>
  <r>
    <d v="2019-05-13T00:00:00"/>
    <x v="6"/>
    <s v="sell"/>
    <n v="100"/>
    <n v="1"/>
    <n v="46.459998999999897"/>
    <n v="46.540000999999997"/>
    <n v="45.220001000000003"/>
    <n v="46"/>
    <n v="46"/>
    <n v="2142800"/>
    <n v="2.4049999999999998"/>
    <n v="-3.1456557140067898E-2"/>
    <n v="-0.200631186776555"/>
    <n v="-0.14860737511964001"/>
    <n v="-0.25800697589396598"/>
    <n v="-5.3128524539416501E-2"/>
    <n v="4.7334839283827201E-2"/>
    <n v="3.2630626641937999E-2"/>
    <n v="2.34352302211739E-2"/>
    <n v="2.5117879984960099E-2"/>
    <n v="69"/>
    <n v="43.400002000000001"/>
    <n v="-0.23225800557213999"/>
    <n v="-2.4426469085879299E-2"/>
    <n v="1.3366425625109299"/>
    <n v="-0.48710967693119001"/>
    <n v="0.76167333811063098"/>
    <s v="CapitalAlley Funds"/>
    <x v="6"/>
    <s v="Communication Services"/>
    <s v="Interactive Media &amp; Services"/>
    <s v="Newton, Massachusetts"/>
    <d v="2011-12-21T00:00:00"/>
    <n v="1526520"/>
    <m/>
    <s v="Newton"/>
    <s v="Massachusetts"/>
    <s v="United States"/>
  </r>
  <r>
    <d v="2019-06-07T00:00:00"/>
    <x v="6"/>
    <s v="sell"/>
    <n v="300"/>
    <n v="1"/>
    <n v="45.220001000000003"/>
    <n v="45.98"/>
    <n v="44.82"/>
    <n v="45.27"/>
    <n v="45.27"/>
    <n v="1388900"/>
    <n v="2.0840000000000001"/>
    <n v="9.5439632439080508E-3"/>
    <n v="6.8566946869168699E-2"/>
    <n v="-0.19359710101758501"/>
    <n v="-0.117414806466377"/>
    <n v="-0.21680586085624201"/>
    <n v="2.77045088566256E-2"/>
    <n v="3.3247014112092799E-2"/>
    <n v="2.38788813389046E-2"/>
    <n v="2.5250899669415801E-2"/>
    <n v="69"/>
    <n v="42.009997999999896"/>
    <n v="-0.23225800557213999"/>
    <n v="1.0442979367750601E-2"/>
    <n v="1.3787748793800401"/>
    <n v="-1.23745360578764"/>
    <n v="-1.2768660454998"/>
    <s v="CapitalAlley Funds"/>
    <x v="6"/>
    <s v="Communication Services"/>
    <s v="Interactive Media &amp; Services"/>
    <s v="Newton, Massachusetts"/>
    <d v="2011-12-21T00:00:00"/>
    <n v="1526520"/>
    <m/>
    <s v="Newton"/>
    <s v="Massachusetts"/>
    <s v="United States"/>
  </r>
  <r>
    <d v="2019-04-08T00:00:00"/>
    <x v="6"/>
    <s v="buy"/>
    <n v="500"/>
    <n v="2"/>
    <n v="52.900002000000001"/>
    <n v="52.900002000000001"/>
    <n v="51.790000999999997"/>
    <n v="52.209998999999897"/>
    <n v="52.209998999999897"/>
    <n v="1493000"/>
    <n v="2.5190000000000001"/>
    <n v="-1.31293484023944E-2"/>
    <n v="-1.0100190577979E-2"/>
    <n v="2.24685032470061E-2"/>
    <n v="-5.6413336477696897E-2"/>
    <n v="0.26265153806307101"/>
    <n v="1.3540836072493101E-2"/>
    <n v="1.28694369201441E-2"/>
    <n v="1.87002998190566E-2"/>
    <n v="2.7499072501714201E-2"/>
    <n v="69"/>
    <n v="36.75"/>
    <n v="-0.206632122714411"/>
    <n v="1.0469119934194001E-3"/>
    <n v="1.3704149816470601"/>
    <n v="1.18984871281548"/>
    <n v="1.21812738716332"/>
    <s v="InvestBurg"/>
    <x v="6"/>
    <s v="Communication Services"/>
    <s v="Interactive Media &amp; Services"/>
    <s v="Newton, Massachusetts"/>
    <d v="2011-12-21T00:00:00"/>
    <n v="1526520"/>
    <m/>
    <s v="Newton"/>
    <s v="Massachusetts"/>
    <s v="United States"/>
  </r>
  <r>
    <d v="2019-04-16T00:00:00"/>
    <x v="6"/>
    <s v="sell"/>
    <n v="900"/>
    <n v="2"/>
    <n v="52.599997999999999"/>
    <n v="52.939999"/>
    <n v="52.09"/>
    <n v="52.23"/>
    <n v="52.23"/>
    <n v="1145500"/>
    <n v="2.5920000000000001"/>
    <n v="-3.6311172936756798E-3"/>
    <n v="-1.50121584126722E-2"/>
    <n v="1.23291871916486E-2"/>
    <n v="-8.2998613913304695E-2"/>
    <n v="0.23867618253063999"/>
    <n v="1.32249255607971E-2"/>
    <n v="1.33360667000534E-2"/>
    <n v="1.80495938899497E-2"/>
    <n v="2.7485135657135399E-2"/>
    <n v="69"/>
    <n v="36.75"/>
    <n v="-0.206632122714411"/>
    <n v="5.0922850790659495E-4"/>
    <n v="1.35279163984222"/>
    <n v="1.10398551218168"/>
    <n v="1.2137243200112899"/>
    <s v="InvestBurg"/>
    <x v="6"/>
    <s v="Communication Services"/>
    <s v="Interactive Media &amp; Services"/>
    <s v="Newton, Massachusetts"/>
    <d v="2011-12-21T00:00:00"/>
    <n v="1526520"/>
    <m/>
    <s v="Newton"/>
    <s v="Massachusetts"/>
    <s v="United States"/>
  </r>
  <r>
    <d v="2019-04-17T00:00:00"/>
    <x v="6"/>
    <s v="buy"/>
    <n v="200"/>
    <n v="2"/>
    <n v="52.459998999999897"/>
    <n v="52.599997999999999"/>
    <n v="50.540000999999997"/>
    <n v="50.790000999999997"/>
    <n v="50.790000999999997"/>
    <n v="1503100"/>
    <n v="2.5920000000000001"/>
    <n v="-2.7957537946138599E-2"/>
    <n v="-4.9549267106666302E-2"/>
    <n v="-1.0381035245367E-2"/>
    <n v="-0.1135958717796"/>
    <n v="0.190506190109581"/>
    <n v="1.57478157772604E-2"/>
    <n v="1.4623798000863599E-2"/>
    <n v="1.8350539092120002E-2"/>
    <n v="2.7518101420659798E-2"/>
    <n v="69"/>
    <n v="36.75"/>
    <n v="-0.206632122714411"/>
    <n v="-2.2764010197428601E-3"/>
    <n v="1.3532096618879801"/>
    <n v="0.85770211716275802"/>
    <n v="1.13865771468869"/>
    <s v="InvestBurg"/>
    <x v="6"/>
    <s v="Communication Services"/>
    <s v="Interactive Media &amp; Services"/>
    <s v="Newton, Massachusetts"/>
    <d v="2011-12-21T00:00:00"/>
    <n v="1526520"/>
    <m/>
    <s v="Newton"/>
    <s v="Massachusetts"/>
    <s v="United States"/>
  </r>
  <r>
    <d v="2019-06-04T00:00:00"/>
    <x v="6"/>
    <s v="buy"/>
    <n v="100"/>
    <n v="2"/>
    <n v="43.029998999999997"/>
    <n v="45.380001"/>
    <n v="42.779998999999997"/>
    <n v="45.360000999999997"/>
    <n v="45.360000999999997"/>
    <n v="2237200"/>
    <n v="2.1190000000000002"/>
    <n v="6.1368968422147403E-2"/>
    <n v="2.5453483421850099E-2"/>
    <n v="-0.14503895836073399"/>
    <n v="-0.14274802568359099"/>
    <n v="-0.19651339671793999"/>
    <n v="3.3564920761736401E-2"/>
    <n v="3.5964738562838397E-2"/>
    <n v="2.4166637559294699E-2"/>
    <n v="2.5348355746898799E-2"/>
    <n v="69"/>
    <n v="42.009997999999896"/>
    <n v="-0.23225800557213999"/>
    <n v="2.1205927310919401E-2"/>
    <n v="1.38024087612421"/>
    <n v="-1.19037782371113"/>
    <n v="-1.09117158065436"/>
    <s v="InvestBurg"/>
    <x v="6"/>
    <s v="Communication Services"/>
    <s v="Interactive Media &amp; Services"/>
    <s v="Newton, Massachusetts"/>
    <d v="2011-12-21T00:00:00"/>
    <n v="1526520"/>
    <m/>
    <s v="Newton"/>
    <s v="Massachusetts"/>
    <s v="United States"/>
  </r>
  <r>
    <d v="2019-04-09T00:00:00"/>
    <x v="6"/>
    <s v="buy"/>
    <n v="700"/>
    <n v="3"/>
    <n v="51.84"/>
    <n v="53.619999"/>
    <n v="51.790000999999997"/>
    <n v="53.02"/>
    <n v="53.02"/>
    <n v="1520300"/>
    <n v="2.4990000000000001"/>
    <n v="1.5395172591837701E-2"/>
    <n v="8.7138076586494705E-3"/>
    <n v="4.0609832946634901E-2"/>
    <n v="-7.5360049431616796E-2"/>
    <n v="0.28680231369611597"/>
    <n v="1.55238253796497E-2"/>
    <n v="1.3193659609728599E-2"/>
    <n v="1.8271912050922299E-2"/>
    <n v="2.75068726777002E-2"/>
    <n v="69"/>
    <n v="36.75"/>
    <n v="-0.206632122714411"/>
    <n v="-6.0859766572597396E-3"/>
    <n v="1.3656259815042"/>
    <n v="1.32066466248588"/>
    <n v="1.2171624786117401"/>
    <s v="FinanCorp"/>
    <x v="6"/>
    <s v="Communication Services"/>
    <s v="Interactive Media &amp; Services"/>
    <s v="Newton, Massachusetts"/>
    <d v="2011-12-21T00:00:00"/>
    <n v="1526520"/>
    <m/>
    <s v="Newton"/>
    <s v="Massachusetts"/>
    <s v="United States"/>
  </r>
  <r>
    <d v="2019-04-30T00:00:00"/>
    <x v="6"/>
    <s v="buy"/>
    <n v="200"/>
    <n v="3"/>
    <n v="53"/>
    <n v="53.509997999999896"/>
    <n v="53"/>
    <n v="53.23"/>
    <n v="53.23"/>
    <n v="2175600"/>
    <n v="2.5089999999999999"/>
    <n v="-2.8140155253199798E-3"/>
    <n v="-7.1134893080165903E-3"/>
    <n v="3.82968492335551E-2"/>
    <n v="-5.6782615263560599E-2"/>
    <n v="0.356433433693498"/>
    <n v="7.4246890472163601E-3"/>
    <n v="1.5040690989450701E-2"/>
    <n v="1.6554180585103499E-2"/>
    <n v="2.6902799472863601E-2"/>
    <n v="69"/>
    <n v="36.840000000000003"/>
    <n v="-0.206632122714411"/>
    <n v="9.5096475723260604E-4"/>
    <n v="1.39070385256523"/>
    <n v="1.8518803695749899"/>
    <n v="1.49232920100724"/>
    <s v="FinanCorp"/>
    <x v="6"/>
    <s v="Communication Services"/>
    <s v="Interactive Media &amp; Services"/>
    <s v="Newton, Massachusetts"/>
    <d v="2011-12-21T00:00:00"/>
    <n v="1526520"/>
    <m/>
    <s v="Newton"/>
    <s v="Massachusetts"/>
    <s v="United States"/>
  </r>
  <r>
    <d v="2019-05-13T00:00:00"/>
    <x v="6"/>
    <s v="sell"/>
    <n v="200"/>
    <n v="3"/>
    <n v="46.459998999999897"/>
    <n v="46.540000999999997"/>
    <n v="45.220001000000003"/>
    <n v="46"/>
    <n v="46"/>
    <n v="2142800"/>
    <n v="2.4049999999999998"/>
    <n v="-3.1456557140067898E-2"/>
    <n v="-0.200631186776555"/>
    <n v="-0.14860737511964001"/>
    <n v="-0.25800697589396598"/>
    <n v="-5.3128524539416501E-2"/>
    <n v="4.7334839283827201E-2"/>
    <n v="3.2630626641937999E-2"/>
    <n v="2.34352302211739E-2"/>
    <n v="2.5117879984960099E-2"/>
    <n v="69"/>
    <n v="43.400002000000001"/>
    <n v="-0.23225800557213999"/>
    <n v="-2.4426469085879299E-2"/>
    <n v="1.3366425625109299"/>
    <n v="-0.48710967693119001"/>
    <n v="0.76167333811063098"/>
    <s v="FinanCorp"/>
    <x v="6"/>
    <s v="Communication Services"/>
    <s v="Interactive Media &amp; Services"/>
    <s v="Newton, Massachusetts"/>
    <d v="2011-12-21T00:00:00"/>
    <n v="1526520"/>
    <m/>
    <s v="Newton"/>
    <s v="Massachusetts"/>
    <s v="United States"/>
  </r>
  <r>
    <d v="2019-05-17T00:00:00"/>
    <x v="6"/>
    <s v="buy"/>
    <n v="200"/>
    <n v="3"/>
    <n v="46.32"/>
    <n v="46.48"/>
    <n v="44.919998"/>
    <n v="44.990001999999997"/>
    <n v="44.990001999999997"/>
    <n v="1695700"/>
    <n v="2.3929999999999998"/>
    <n v="-3.8373968427292703E-2"/>
    <n v="-5.3657666321759598E-2"/>
    <n v="-0.14921675514080401"/>
    <n v="-0.233272096864166"/>
    <n v="-7.94440399813824E-2"/>
    <n v="2.4791960825817801E-2"/>
    <n v="3.3590791478440803E-2"/>
    <n v="2.27709284578172E-2"/>
    <n v="2.5260532937583801E-2"/>
    <n v="69"/>
    <n v="43.400002000000001"/>
    <n v="-0.23225800557213999"/>
    <n v="-5.8544371529206298E-3"/>
    <n v="1.3400981485719701"/>
    <n v="-0.63970503427574898"/>
    <n v="-0.44835753291708202"/>
    <s v="FinanCorp"/>
    <x v="6"/>
    <s v="Communication Services"/>
    <s v="Interactive Media &amp; Services"/>
    <s v="Newton, Massachusetts"/>
    <d v="2011-12-21T00:00:00"/>
    <n v="1526520"/>
    <m/>
    <s v="Newton"/>
    <s v="Massachusetts"/>
    <s v="United States"/>
  </r>
  <r>
    <d v="2019-05-20T00:00:00"/>
    <x v="6"/>
    <s v="sell"/>
    <n v="900"/>
    <n v="3"/>
    <n v="44.52"/>
    <n v="45.209998999999897"/>
    <n v="44.099997999999999"/>
    <n v="44.939999"/>
    <n v="44.939999"/>
    <n v="1183800"/>
    <n v="2.4159999999999999"/>
    <n v="-1.11204280211177E-3"/>
    <n v="-2.3313151983803501E-2"/>
    <n v="-0.122371259996777"/>
    <n v="-0.227672687475757"/>
    <n v="-8.3426093041841204E-2"/>
    <n v="2.2008040339716699E-2"/>
    <n v="3.3271026034974498E-2"/>
    <n v="2.2769923191347501E-2"/>
    <n v="2.52597779289803E-2"/>
    <n v="69"/>
    <n v="43.400002000000001"/>
    <n v="-0.23225800557213999"/>
    <n v="-6.7722580366252503E-3"/>
    <n v="1.33772159419505"/>
    <n v="-0.65989532869560497"/>
    <n v="-0.48291466326996502"/>
    <s v="FinanCorp"/>
    <x v="6"/>
    <s v="Communication Services"/>
    <s v="Interactive Media &amp; Services"/>
    <s v="Newton, Massachusetts"/>
    <d v="2011-12-21T00:00:00"/>
    <n v="1526520"/>
    <m/>
    <s v="Newton"/>
    <s v="Massachusetts"/>
    <s v="United States"/>
  </r>
  <r>
    <d v="2019-05-21T00:00:00"/>
    <x v="6"/>
    <s v="buy"/>
    <n v="300"/>
    <n v="3"/>
    <n v="45.82"/>
    <n v="46.34"/>
    <n v="45.389998999999897"/>
    <n v="45.740001999999997"/>
    <n v="45.740001999999997"/>
    <n v="2121300"/>
    <n v="2.4260000000000002"/>
    <n v="1.7644987814747101E-2"/>
    <n v="-2.7174369390019899E-2"/>
    <n v="-0.122871340918498"/>
    <n v="-0.19160639753428099"/>
    <n v="-4.6559679750927299E-2"/>
    <n v="2.0900092291002498E-2"/>
    <n v="3.3254224307245797E-2"/>
    <n v="2.28448954482489E-2"/>
    <n v="2.5256694141671698E-2"/>
    <n v="69"/>
    <n v="43.400002000000001"/>
    <n v="-0.23225800557213999"/>
    <n v="8.4599491109458805E-3"/>
    <n v="1.3383138962159"/>
    <n v="-0.432072655642604"/>
    <n v="-0.48689494811912498"/>
    <s v="FinanCorp"/>
    <x v="6"/>
    <s v="Communication Services"/>
    <s v="Interactive Media &amp; Services"/>
    <s v="Newton, Massachusetts"/>
    <d v="2011-12-21T00:00:00"/>
    <n v="1526520"/>
    <m/>
    <s v="Newton"/>
    <s v="Massachusetts"/>
    <s v="United States"/>
  </r>
  <r>
    <d v="2019-06-25T00:00:00"/>
    <x v="6"/>
    <s v="sell"/>
    <n v="1200"/>
    <n v="3"/>
    <n v="46.5"/>
    <n v="46.630001"/>
    <n v="44.48"/>
    <n v="44.509997999999896"/>
    <n v="44.509997999999896"/>
    <n v="2009300"/>
    <n v="1.994"/>
    <n v="-4.18011151590452E-2"/>
    <n v="-3.96441039922295E-2"/>
    <n v="-2.3096763658031101E-2"/>
    <n v="-0.134541896317868"/>
    <n v="-0.241354656308331"/>
    <n v="2.4355288057024999E-2"/>
    <n v="2.06395504491317E-2"/>
    <n v="2.44012624432965E-2"/>
    <n v="2.5250564363001601E-2"/>
    <n v="69"/>
    <n v="42.009997999999896"/>
    <n v="-0.23225800557213999"/>
    <n v="-9.5417756928269908E-3"/>
    <n v="1.38006251456846"/>
    <n v="-1.1858875920712699"/>
    <n v="-1.1333781525461499"/>
    <s v="FinanCorp"/>
    <x v="6"/>
    <s v="Communication Services"/>
    <s v="Interactive Media &amp; Services"/>
    <s v="Newton, Massachusetts"/>
    <d v="2011-12-21T00:00:00"/>
    <n v="1526520"/>
    <m/>
    <s v="Newton"/>
    <s v="Massachusetts"/>
    <s v="United States"/>
  </r>
  <r>
    <d v="2019-06-26T00:00:00"/>
    <x v="6"/>
    <s v="sell"/>
    <n v="500"/>
    <n v="3"/>
    <n v="44.830002"/>
    <n v="45.43"/>
    <n v="43.990001999999997"/>
    <n v="44.049999"/>
    <n v="44.049999"/>
    <n v="1674400"/>
    <n v="2.0489999999999999"/>
    <n v="-1.03885084133264E-2"/>
    <n v="-6.8856654866653003E-2"/>
    <n v="-2.6656365775871001E-2"/>
    <n v="-0.14040330307578799"/>
    <n v="-0.23483431640191199"/>
    <n v="1.93156670233227E-2"/>
    <n v="2.0700872977125299E-2"/>
    <n v="2.4421693753104799E-2"/>
    <n v="2.5237491415189699E-2"/>
    <n v="69"/>
    <n v="42.009997999999896"/>
    <n v="-0.23225800557213999"/>
    <n v="-1.2346958449604901E-3"/>
    <n v="1.3825953677162801"/>
    <n v="-1.1474067103921299"/>
    <n v="-1.12816042020129"/>
    <s v="FinanCorp"/>
    <x v="6"/>
    <s v="Communication Services"/>
    <s v="Interactive Media &amp; Services"/>
    <s v="Newton, Massachusetts"/>
    <d v="2011-12-21T00:00:00"/>
    <n v="1526520"/>
    <m/>
    <s v="Newton"/>
    <s v="Massachusetts"/>
    <s v="United States"/>
  </r>
  <r>
    <d v="2019-04-22T00:00:00"/>
    <x v="6"/>
    <s v="sell"/>
    <n v="600"/>
    <n v="4"/>
    <n v="51.610000999999997"/>
    <n v="52.099997999999999"/>
    <n v="51.029998999999997"/>
    <n v="51.860000999999997"/>
    <n v="51.860000999999997"/>
    <n v="843800"/>
    <n v="2.59"/>
    <n v="2.7032261546656201E-3"/>
    <n v="-1.3978188208050401E-2"/>
    <n v="1.5438443822869199E-3"/>
    <n v="-0.12966739783668299"/>
    <n v="0.21948657966180399"/>
    <n v="1.6603956396259702E-2"/>
    <n v="1.49243327937684E-2"/>
    <n v="1.81077894947386E-2"/>
    <n v="2.7529721239078899E-2"/>
    <n v="69"/>
    <n v="36.75"/>
    <n v="-0.206632122714411"/>
    <n v="1.0115060212163699E-3"/>
    <n v="1.3531245978493101"/>
    <n v="1.0188478153652001"/>
    <n v="1.0243007810503999"/>
    <s v="CapitalOwl"/>
    <x v="6"/>
    <s v="Communication Services"/>
    <s v="Interactive Media &amp; Services"/>
    <s v="Newton, Massachusetts"/>
    <d v="2011-12-21T00:00:00"/>
    <n v="1526520"/>
    <m/>
    <s v="Newton"/>
    <s v="Massachusetts"/>
    <s v="United States"/>
  </r>
  <r>
    <d v="2019-04-24T00:00:00"/>
    <x v="6"/>
    <s v="buy"/>
    <n v="600"/>
    <n v="4"/>
    <n v="53.650002000000001"/>
    <n v="53.900002000000001"/>
    <n v="52.75"/>
    <n v="53.049999"/>
    <n v="53.049999"/>
    <n v="1065000"/>
    <n v="2.5219999999999998"/>
    <n v="-1.0500790282832E-2"/>
    <n v="1.5577803761643199E-2"/>
    <n v="4.4323228287953799E-2"/>
    <n v="-4.6588614088673402E-2"/>
    <n v="0.21727016886466899"/>
    <n v="2.3881689706774199E-2"/>
    <n v="1.5037086946298701E-2"/>
    <n v="1.6796055923736699E-2"/>
    <n v="2.7571005163886001E-2"/>
    <n v="69"/>
    <n v="36.75"/>
    <n v="-0.206632122714411"/>
    <n v="-2.1941687255359501E-3"/>
    <n v="1.3664556311923499"/>
    <n v="1.02228903863783"/>
    <n v="1.0093697490639699"/>
    <s v="CapitalOwl"/>
    <x v="6"/>
    <s v="Communication Services"/>
    <s v="Interactive Media &amp; Services"/>
    <s v="Newton, Massachusetts"/>
    <d v="2011-12-21T00:00:00"/>
    <n v="1526520"/>
    <m/>
    <s v="Newton"/>
    <s v="Massachusetts"/>
    <s v="United States"/>
  </r>
  <r>
    <d v="2019-04-30T00:00:00"/>
    <x v="6"/>
    <s v="buy"/>
    <n v="600"/>
    <n v="4"/>
    <n v="53"/>
    <n v="53.509997999999896"/>
    <n v="53"/>
    <n v="53.23"/>
    <n v="53.23"/>
    <n v="2175600"/>
    <n v="2.5089999999999999"/>
    <n v="-2.8140155253199798E-3"/>
    <n v="-7.1134893080165903E-3"/>
    <n v="3.82968492335551E-2"/>
    <n v="-5.6782615263560599E-2"/>
    <n v="0.356433433693498"/>
    <n v="7.4246890472163601E-3"/>
    <n v="1.5040690989450701E-2"/>
    <n v="1.6554180585103499E-2"/>
    <n v="2.6902799472863601E-2"/>
    <n v="69"/>
    <n v="36.840000000000003"/>
    <n v="-0.206632122714411"/>
    <n v="9.5096475723260604E-4"/>
    <n v="1.39070385256523"/>
    <n v="1.8518803695749899"/>
    <n v="1.49232920100724"/>
    <s v="CapitalOwl"/>
    <x v="6"/>
    <s v="Communication Services"/>
    <s v="Interactive Media &amp; Services"/>
    <s v="Newton, Massachusetts"/>
    <d v="2011-12-21T00:00:00"/>
    <n v="1526520"/>
    <m/>
    <s v="Newton"/>
    <s v="Massachusetts"/>
    <s v="United States"/>
  </r>
  <r>
    <d v="2019-05-16T00:00:00"/>
    <x v="6"/>
    <s v="buy"/>
    <n v="500"/>
    <n v="4"/>
    <n v="47.209998999999897"/>
    <n v="47.470001000000003"/>
    <n v="46.68"/>
    <n v="46.75"/>
    <n v="46.75"/>
    <n v="1662900"/>
    <n v="2.4049999999999998"/>
    <n v="-9.5796580432541498E-3"/>
    <n v="-4.3530663297299099E-2"/>
    <n v="-0.114473904007186"/>
    <n v="-0.21148220422383501"/>
    <n v="-3.4065510426224098E-2"/>
    <n v="2.2252753703555301E-2"/>
    <n v="3.2843217732300999E-2"/>
    <n v="2.23982427327339E-2"/>
    <n v="2.5149645200870301E-2"/>
    <n v="69"/>
    <n v="43.400002000000001"/>
    <n v="-0.23225800557213999"/>
    <n v="8.8559569696340101E-3"/>
    <n v="1.3324915794235299"/>
    <n v="-0.362241690393861"/>
    <n v="-0.35550379938502802"/>
    <s v="CapitalOwl"/>
    <x v="6"/>
    <s v="Communication Services"/>
    <s v="Interactive Media &amp; Services"/>
    <s v="Newton, Massachusetts"/>
    <d v="2011-12-21T00:00:00"/>
    <n v="1526520"/>
    <m/>
    <s v="Newton"/>
    <s v="Massachusetts"/>
    <s v="United States"/>
  </r>
  <r>
    <d v="2019-05-28T00:00:00"/>
    <x v="6"/>
    <s v="sell"/>
    <n v="300"/>
    <n v="4"/>
    <n v="45.900002000000001"/>
    <n v="46.349997999999999"/>
    <n v="44.07"/>
    <n v="44.220001000000003"/>
    <n v="44.220001000000003"/>
    <n v="1835700"/>
    <n v="2.2679999999999998"/>
    <n v="-2.2804497413081899E-2"/>
    <n v="-1.6151046461789598E-2"/>
    <n v="-0.17846973005053701"/>
    <n v="-0.18563283304914799"/>
    <n v="-0.10447815002645899"/>
    <n v="1.9618531884392901E-2"/>
    <n v="3.2739706660653699E-2"/>
    <n v="2.2771252168578501E-2"/>
    <n v="2.5340500181792101E-2"/>
    <n v="69"/>
    <n v="43.400002000000001"/>
    <n v="-0.23225800557213999"/>
    <n v="-8.4109499934704197E-3"/>
    <n v="1.34528492660661"/>
    <n v="-0.750360226500836"/>
    <n v="-0.51614890290064497"/>
    <s v="CapitalOwl"/>
    <x v="6"/>
    <s v="Communication Services"/>
    <s v="Interactive Media &amp; Services"/>
    <s v="Newton, Massachusetts"/>
    <d v="2011-12-21T00:00:00"/>
    <n v="1526520"/>
    <m/>
    <s v="Newton"/>
    <s v="Massachusetts"/>
    <s v="United States"/>
  </r>
  <r>
    <d v="2019-06-11T00:00:00"/>
    <x v="6"/>
    <s v="sell"/>
    <n v="400"/>
    <n v="4"/>
    <n v="45.990001999999997"/>
    <n v="46.310001"/>
    <n v="45.59"/>
    <n v="45.810001"/>
    <n v="45.810001"/>
    <n v="823700"/>
    <n v="2.14"/>
    <n v="3.4987788753588099E-3"/>
    <n v="9.8717482625936704E-3"/>
    <n v="-6.3842489304049801E-2"/>
    <n v="-0.11318830295560001"/>
    <n v="-0.19798802872617099"/>
    <n v="7.4594249322206497E-3"/>
    <n v="2.1950190231553101E-2"/>
    <n v="2.37748515692742E-2"/>
    <n v="2.52417241924347E-2"/>
    <n v="69"/>
    <n v="42.009997999999896"/>
    <n v="-0.23225800557213999"/>
    <n v="-3.4994119269314301E-4"/>
    <n v="1.3783884087257501"/>
    <n v="-1.1133993822269299"/>
    <n v="-1.2377075675112901"/>
    <s v="CapitalOwl"/>
    <x v="6"/>
    <s v="Communication Services"/>
    <s v="Interactive Media &amp; Services"/>
    <s v="Newton, Massachusetts"/>
    <d v="2011-12-21T00:00:00"/>
    <n v="1526520"/>
    <m/>
    <s v="Newton"/>
    <s v="Massachusetts"/>
    <s v="United States"/>
  </r>
  <r>
    <d v="2019-04-02T00:00:00"/>
    <x v="6"/>
    <s v="buy"/>
    <n v="200"/>
    <n v="5"/>
    <n v="52.66"/>
    <n v="52.939999"/>
    <n v="52.130001"/>
    <n v="52.560001"/>
    <n v="52.560001"/>
    <n v="1030800"/>
    <n v="2.4809999999999999"/>
    <n v="-3.41882564479084E-3"/>
    <n v="3.1699658790322702E-2"/>
    <n v="3.80589911718712E-4"/>
    <n v="-2.5916905970236E-2"/>
    <n v="0.295321573597986"/>
    <n v="1.1990664436620399E-2"/>
    <n v="1.36881789307214E-2"/>
    <n v="2.1348524489164598E-2"/>
    <n v="2.7628334574845599E-2"/>
    <n v="69"/>
    <n v="36.75"/>
    <n v="-0.206632122714411"/>
    <n v="1.7455614805152698E-5"/>
    <n v="1.38172815920828"/>
    <n v="1.3254892052437599"/>
    <n v="1.0591960222778001"/>
    <s v="Alpha Capital"/>
    <x v="6"/>
    <s v="Communication Services"/>
    <s v="Interactive Media &amp; Services"/>
    <s v="Newton, Massachusetts"/>
    <d v="2011-12-21T00:00:00"/>
    <n v="1526520"/>
    <m/>
    <s v="Newton"/>
    <s v="Massachusetts"/>
    <s v="United States"/>
  </r>
  <r>
    <d v="2019-04-05T00:00:00"/>
    <x v="6"/>
    <s v="buy"/>
    <n v="800"/>
    <n v="5"/>
    <n v="53.5"/>
    <n v="53.889998999999897"/>
    <n v="52.759997999999896"/>
    <n v="52.900002000000001"/>
    <n v="52.900002000000001"/>
    <n v="1318300"/>
    <n v="2.5009999999999999"/>
    <n v="-1.50096434653563E-2"/>
    <n v="2.7792894955031799E-2"/>
    <n v="4.34641064900715E-2"/>
    <n v="-1.9098052840626299E-2"/>
    <n v="0.245847420370221"/>
    <n v="1.6126016412286601E-2"/>
    <n v="1.25444850699833E-2"/>
    <n v="1.8896484036943401E-2"/>
    <n v="2.7553894088864699E-2"/>
    <n v="69"/>
    <n v="36.75"/>
    <n v="-0.206632122714411"/>
    <n v="4.62571739556182E-3"/>
    <n v="1.3709000868318599"/>
    <n v="1.10022008563212"/>
    <n v="1.20339270659819"/>
    <s v="Alpha Capital"/>
    <x v="6"/>
    <s v="Communication Services"/>
    <s v="Interactive Media &amp; Services"/>
    <s v="Newton, Massachusetts"/>
    <d v="2011-12-21T00:00:00"/>
    <n v="1526520"/>
    <m/>
    <s v="Newton"/>
    <s v="Massachusetts"/>
    <s v="United States"/>
  </r>
  <r>
    <d v="2019-04-15T00:00:00"/>
    <x v="6"/>
    <s v="sell"/>
    <n v="600"/>
    <n v="5"/>
    <n v="52.299999"/>
    <n v="52.73"/>
    <n v="51.799999"/>
    <n v="52.419998"/>
    <n v="52.419998"/>
    <n v="1057300"/>
    <n v="2.5529999999999999"/>
    <n v="-3.2378278593699098E-3"/>
    <n v="4.0141314728412E-3"/>
    <n v="1.3636992672372301E-2"/>
    <n v="-6.1768570842378898E-2"/>
    <n v="0.25749248036139999"/>
    <n v="1.5534407620116399E-2"/>
    <n v="1.3319397531670199E-2"/>
    <n v="1.8203228875566E-2"/>
    <n v="2.74982042190524E-2"/>
    <n v="69"/>
    <n v="36.75"/>
    <n v="-0.206632122714411"/>
    <n v="-6.2956724975841202E-4"/>
    <n v="1.3541049120581401"/>
    <n v="1.19757394244508"/>
    <n v="1.2570601500721299"/>
    <s v="Alpha Capital"/>
    <x v="6"/>
    <s v="Communication Services"/>
    <s v="Interactive Media &amp; Services"/>
    <s v="Newton, Massachusetts"/>
    <d v="2011-12-21T00:00:00"/>
    <n v="1526520"/>
    <m/>
    <s v="Newton"/>
    <s v="Massachusetts"/>
    <s v="United States"/>
  </r>
  <r>
    <d v="2019-06-21T00:00:00"/>
    <x v="6"/>
    <s v="buy"/>
    <n v="300"/>
    <n v="5"/>
    <n v="46.799999"/>
    <n v="47.389998999999897"/>
    <n v="46.57"/>
    <n v="47.299999"/>
    <n v="47.299999"/>
    <n v="1776600"/>
    <n v="2.0680000000000001"/>
    <n v="1.16960186215419E-2"/>
    <n v="3.7699672604167601E-2"/>
    <n v="3.3537042036199297E-2"/>
    <n v="-7.0401343565658595E-2"/>
    <n v="-0.21337079860806801"/>
    <n v="1.10722979593392E-2"/>
    <n v="1.8929033115787999E-2"/>
    <n v="2.3767885294908801E-2"/>
    <n v="2.51459429060026E-2"/>
    <n v="69"/>
    <n v="42.009997999999896"/>
    <n v="-0.23225800557213999"/>
    <n v="-1.26001638019446E-3"/>
    <n v="1.3714712881307101"/>
    <n v="-1.0820402002071099"/>
    <n v="-1.1774658753827101"/>
    <s v="Alpha Capital"/>
    <x v="6"/>
    <s v="Communication Services"/>
    <s v="Interactive Media &amp; Services"/>
    <s v="Newton, Massachusetts"/>
    <d v="2011-12-21T00:00:00"/>
    <n v="1526520"/>
    <m/>
    <s v="Newton"/>
    <s v="Massachusetts"/>
    <s v="United States"/>
  </r>
  <r>
    <d v="2019-04-05T00:00:00"/>
    <x v="6"/>
    <s v="buy"/>
    <n v="700"/>
    <n v="6"/>
    <n v="53.5"/>
    <n v="53.889998999999897"/>
    <n v="52.759997999999896"/>
    <n v="52.900002000000001"/>
    <n v="52.900002000000001"/>
    <n v="1318300"/>
    <n v="2.5009999999999999"/>
    <n v="-1.50096434653563E-2"/>
    <n v="2.7792894955031799E-2"/>
    <n v="4.34641064900715E-2"/>
    <n v="-1.9098052840626299E-2"/>
    <n v="0.245847420370221"/>
    <n v="1.6126016412286601E-2"/>
    <n v="1.25444850699833E-2"/>
    <n v="1.8896484036943401E-2"/>
    <n v="2.7553894088864699E-2"/>
    <n v="69"/>
    <n v="36.75"/>
    <n v="-0.206632122714411"/>
    <n v="4.62571739556182E-3"/>
    <n v="1.3709000868318599"/>
    <n v="1.10022008563212"/>
    <n v="1.20339270659819"/>
    <s v="DecaFund"/>
    <x v="6"/>
    <s v="Communication Services"/>
    <s v="Interactive Media &amp; Services"/>
    <s v="Newton, Massachusetts"/>
    <d v="2011-12-21T00:00:00"/>
    <n v="1526520"/>
    <m/>
    <s v="Newton"/>
    <s v="Massachusetts"/>
    <s v="United States"/>
  </r>
  <r>
    <d v="2019-04-12T00:00:00"/>
    <x v="6"/>
    <s v="buy"/>
    <n v="300"/>
    <n v="6"/>
    <n v="54.150002000000001"/>
    <n v="55.040000999999997"/>
    <n v="52.419998"/>
    <n v="52.59"/>
    <n v="52.59"/>
    <n v="1636000"/>
    <n v="2.56"/>
    <n v="-2.4233382500672501E-2"/>
    <n v="-5.8773890701834903E-3"/>
    <n v="8.7853696384264206E-3"/>
    <n v="-6.3182782230709597E-2"/>
    <n v="0.256052249650354"/>
    <n v="1.6759187409418601E-2"/>
    <n v="1.34260475606774E-2"/>
    <n v="1.82069291266077E-2"/>
    <n v="2.7499242710881701E-2"/>
    <n v="69"/>
    <n v="36.75"/>
    <n v="-0.206632122714411"/>
    <n v="6.5875784763498903E-3"/>
    <n v="1.3541651499703"/>
    <n v="1.1829810604342801"/>
    <n v="1.25551510414621"/>
    <s v="DecaFund"/>
    <x v="6"/>
    <s v="Communication Services"/>
    <s v="Interactive Media &amp; Services"/>
    <s v="Newton, Massachusetts"/>
    <d v="2011-12-21T00:00:00"/>
    <n v="1526520"/>
    <m/>
    <s v="Newton"/>
    <s v="Massachusetts"/>
    <s v="United States"/>
  </r>
  <r>
    <d v="2019-05-13T00:00:00"/>
    <x v="6"/>
    <s v="buy"/>
    <n v="600"/>
    <n v="6"/>
    <n v="46.459998999999897"/>
    <n v="46.540000999999997"/>
    <n v="45.220001000000003"/>
    <n v="46"/>
    <n v="46"/>
    <n v="2142800"/>
    <n v="2.4049999999999998"/>
    <n v="-3.1456557140067898E-2"/>
    <n v="-0.200631186776555"/>
    <n v="-0.14860737511964001"/>
    <n v="-0.25800697589396598"/>
    <n v="-5.3128524539416501E-2"/>
    <n v="4.7334839283827201E-2"/>
    <n v="3.2630626641937999E-2"/>
    <n v="2.34352302211739E-2"/>
    <n v="2.5117879984960099E-2"/>
    <n v="69"/>
    <n v="43.400002000000001"/>
    <n v="-0.23225800557213999"/>
    <n v="-2.4426469085879299E-2"/>
    <n v="1.3366425625109299"/>
    <n v="-0.48710967693119001"/>
    <n v="0.76167333811063098"/>
    <s v="DecaFund"/>
    <x v="6"/>
    <s v="Communication Services"/>
    <s v="Interactive Media &amp; Services"/>
    <s v="Newton, Massachusetts"/>
    <d v="2011-12-21T00:00:00"/>
    <n v="1526520"/>
    <m/>
    <s v="Newton"/>
    <s v="Massachusetts"/>
    <s v="United States"/>
  </r>
  <r>
    <d v="2019-06-03T00:00:00"/>
    <x v="6"/>
    <s v="buy"/>
    <n v="400"/>
    <n v="6"/>
    <n v="42.18"/>
    <n v="43.139998999999897"/>
    <n v="42.009997999999896"/>
    <n v="42.66"/>
    <n v="42.66"/>
    <n v="1538700"/>
    <n v="2.081"/>
    <n v="9.1840984645057099E-3"/>
    <n v="-5.87199824133793E-2"/>
    <n v="-0.20258681020980901"/>
    <n v="-0.21135376147944401"/>
    <n v="-0.20067067628301699"/>
    <n v="1.32313938869556E-2"/>
    <n v="3.2734020455998901E-2"/>
    <n v="2.2757574341180899E-2"/>
    <n v="2.53090694861445E-2"/>
    <n v="69"/>
    <n v="42.009997999999896"/>
    <n v="-0.23225800557213999"/>
    <n v="-2.7690708645509302E-3"/>
    <n v="1.37009035366382"/>
    <n v="-1.23038584043489"/>
    <n v="-1.0031680612123"/>
    <s v="DecaFund"/>
    <x v="6"/>
    <s v="Communication Services"/>
    <s v="Interactive Media &amp; Services"/>
    <s v="Newton, Massachusetts"/>
    <d v="2011-12-21T00:00:00"/>
    <n v="1526520"/>
    <m/>
    <s v="Newton"/>
    <s v="Massachusetts"/>
    <s v="United States"/>
  </r>
  <r>
    <d v="2019-06-04T00:00:00"/>
    <x v="6"/>
    <s v="buy"/>
    <n v="100"/>
    <n v="6"/>
    <n v="43.029998999999997"/>
    <n v="45.380001"/>
    <n v="42.779998999999997"/>
    <n v="45.360000999999997"/>
    <n v="45.360000999999997"/>
    <n v="2237200"/>
    <n v="2.1190000000000002"/>
    <n v="6.1368968422147403E-2"/>
    <n v="2.5453483421850099E-2"/>
    <n v="-0.14503895836073399"/>
    <n v="-0.14274802568359099"/>
    <n v="-0.19651339671793999"/>
    <n v="3.3564920761736401E-2"/>
    <n v="3.5964738562838397E-2"/>
    <n v="2.4166637559294699E-2"/>
    <n v="2.5348355746898799E-2"/>
    <n v="69"/>
    <n v="42.009997999999896"/>
    <n v="-0.23225800557213999"/>
    <n v="2.1205927310919401E-2"/>
    <n v="1.38024087612421"/>
    <n v="-1.19037782371113"/>
    <n v="-1.09117158065436"/>
    <s v="DecaFund"/>
    <x v="6"/>
    <s v="Communication Services"/>
    <s v="Interactive Media &amp; Services"/>
    <s v="Newton, Massachusetts"/>
    <d v="2011-12-21T00:00:00"/>
    <n v="1526520"/>
    <m/>
    <s v="Newton"/>
    <s v="Massachusetts"/>
    <s v="United States"/>
  </r>
  <r>
    <d v="2019-06-13T00:00:00"/>
    <x v="6"/>
    <s v="sell"/>
    <n v="1000"/>
    <n v="6"/>
    <n v="45.560001"/>
    <n v="46.650002000000001"/>
    <n v="45.560001"/>
    <n v="46.279998999999997"/>
    <n v="46.279998999999997"/>
    <n v="979900"/>
    <n v="2.0910000000000002"/>
    <n v="1.80970380921818E-2"/>
    <n v="3.1609282513910403E-2"/>
    <n v="6.0684842287747004E-3"/>
    <n v="-0.11094128635163999"/>
    <n v="-0.23072068849519001"/>
    <n v="9.5278812944030108E-3"/>
    <n v="2.0591217261106399E-2"/>
    <n v="2.3800178068013201E-2"/>
    <n v="2.51951242073233E-2"/>
    <n v="69"/>
    <n v="42.009997999999896"/>
    <n v="-0.23225800557213999"/>
    <n v="4.0890106107655602E-3"/>
    <n v="1.3788685906229501"/>
    <n v="-1.2435163838232"/>
    <n v="-1.19115417349194"/>
    <s v="DecaFund"/>
    <x v="6"/>
    <s v="Communication Services"/>
    <s v="Interactive Media &amp; Services"/>
    <s v="Newton, Massachusetts"/>
    <d v="2011-12-21T00:00:00"/>
    <n v="1526520"/>
    <m/>
    <s v="Newton"/>
    <s v="Massachusetts"/>
    <s v="United States"/>
  </r>
  <r>
    <d v="2019-04-01T00:00:00"/>
    <x v="6"/>
    <s v="sell"/>
    <n v="400"/>
    <n v="7"/>
    <n v="51.93"/>
    <n v="52.759997999999896"/>
    <n v="51.310001"/>
    <n v="52.740001999999997"/>
    <n v="52.740001999999997"/>
    <n v="1809500"/>
    <n v="2.4969999999999999"/>
    <n v="2.4763737130616501E-2"/>
    <n v="3.7871662263281203E-2"/>
    <n v="-8.1200710540289805E-3"/>
    <n v="-1.52415593726003E-2"/>
    <n v="0.25448870892632702"/>
    <n v="1.1012684355532199E-2"/>
    <n v="1.390800796543E-2"/>
    <n v="2.1366627541518898E-2"/>
    <n v="2.77747165723988E-2"/>
    <n v="69"/>
    <n v="36.75"/>
    <n v="-0.206632122714411"/>
    <n v="1.1502195497633099E-2"/>
    <n v="1.3945672862254099"/>
    <n v="1.1161753099898599"/>
    <n v="1.0000157549817099"/>
    <s v="GreenGrest Capital"/>
    <x v="6"/>
    <s v="Communication Services"/>
    <s v="Interactive Media &amp; Services"/>
    <s v="Newton, Massachusetts"/>
    <d v="2011-12-21T00:00:00"/>
    <n v="1526520"/>
    <m/>
    <s v="Newton"/>
    <s v="Massachusetts"/>
    <s v="United States"/>
  </r>
  <r>
    <d v="2019-04-16T00:00:00"/>
    <x v="6"/>
    <s v="sell"/>
    <n v="400"/>
    <n v="7"/>
    <n v="52.599997999999999"/>
    <n v="52.939999"/>
    <n v="52.09"/>
    <n v="52.23"/>
    <n v="52.23"/>
    <n v="1145500"/>
    <n v="2.5920000000000001"/>
    <n v="-3.6311172936756798E-3"/>
    <n v="-1.50121584126722E-2"/>
    <n v="1.23291871916486E-2"/>
    <n v="-8.2998613913304695E-2"/>
    <n v="0.23867618253063999"/>
    <n v="1.32249255607971E-2"/>
    <n v="1.33360667000534E-2"/>
    <n v="1.80495938899497E-2"/>
    <n v="2.7485135657135399E-2"/>
    <n v="69"/>
    <n v="36.75"/>
    <n v="-0.206632122714411"/>
    <n v="5.0922850790659495E-4"/>
    <n v="1.35279163984222"/>
    <n v="1.10398551218168"/>
    <n v="1.2137243200112899"/>
    <s v="GreenGrest Capital"/>
    <x v="6"/>
    <s v="Communication Services"/>
    <s v="Interactive Media &amp; Services"/>
    <s v="Newton, Massachusetts"/>
    <d v="2011-12-21T00:00:00"/>
    <n v="1526520"/>
    <m/>
    <s v="Newton"/>
    <s v="Massachusetts"/>
    <s v="United States"/>
  </r>
  <r>
    <d v="2019-05-01T00:00:00"/>
    <x v="6"/>
    <s v="buy"/>
    <n v="500"/>
    <n v="7"/>
    <n v="53.34"/>
    <n v="53.689999"/>
    <n v="52.169998"/>
    <n v="52.240001999999997"/>
    <n v="52.240001999999997"/>
    <n v="1281200"/>
    <n v="2.5110000000000001"/>
    <n v="-1.8773623931651801E-2"/>
    <n v="-1.5386322956836399E-2"/>
    <n v="1.52380415366097E-2"/>
    <n v="-8.9130726933825496E-2"/>
    <n v="0.333643255854426"/>
    <n v="1.03133281237814E-2"/>
    <n v="1.5646188715369699E-2"/>
    <n v="1.6599551465402901E-2"/>
    <n v="2.69323070818114E-2"/>
    <n v="69"/>
    <n v="36.840000000000003"/>
    <n v="-0.206632122714411"/>
    <n v="-7.5304459681844096E-3"/>
    <n v="1.39965575621065"/>
    <n v="1.7528812248194301"/>
    <n v="1.63844763824356"/>
    <s v="GreenGrest Capital"/>
    <x v="6"/>
    <s v="Communication Services"/>
    <s v="Interactive Media &amp; Services"/>
    <s v="Newton, Massachusetts"/>
    <d v="2011-12-21T00:00:00"/>
    <n v="1526520"/>
    <m/>
    <s v="Newton"/>
    <s v="Massachusetts"/>
    <s v="United States"/>
  </r>
  <r>
    <d v="2019-05-16T00:00:00"/>
    <x v="6"/>
    <s v="buy"/>
    <n v="400"/>
    <n v="7"/>
    <n v="47.209998999999897"/>
    <n v="47.470001000000003"/>
    <n v="46.68"/>
    <n v="46.75"/>
    <n v="46.75"/>
    <n v="1662900"/>
    <n v="2.4049999999999998"/>
    <n v="-9.5796580432541498E-3"/>
    <n v="-4.3530663297299099E-2"/>
    <n v="-0.114473904007186"/>
    <n v="-0.21148220422383501"/>
    <n v="-3.4065510426224098E-2"/>
    <n v="2.2252753703555301E-2"/>
    <n v="3.2843217732300999E-2"/>
    <n v="2.23982427327339E-2"/>
    <n v="2.5149645200870301E-2"/>
    <n v="69"/>
    <n v="43.400002000000001"/>
    <n v="-0.23225800557213999"/>
    <n v="8.8559569696340101E-3"/>
    <n v="1.3324915794235299"/>
    <n v="-0.362241690393861"/>
    <n v="-0.35550379938502802"/>
    <s v="GreenGrest Capital"/>
    <x v="6"/>
    <s v="Communication Services"/>
    <s v="Interactive Media &amp; Services"/>
    <s v="Newton, Massachusetts"/>
    <d v="2011-12-21T00:00:00"/>
    <n v="1526520"/>
    <m/>
    <s v="Newton"/>
    <s v="Massachusetts"/>
    <s v="United States"/>
  </r>
  <r>
    <d v="2019-05-24T00:00:00"/>
    <x v="6"/>
    <s v="buy"/>
    <n v="400"/>
    <n v="7"/>
    <n v="45.82"/>
    <n v="46.080002"/>
    <n v="45.18"/>
    <n v="45.240001999999997"/>
    <n v="45.240001999999997"/>
    <n v="1131000"/>
    <n v="2.3239999999999998"/>
    <n v="-6.8289062954865797E-3"/>
    <n v="5.5414081491805302E-3"/>
    <n v="-0.15925315075326599"/>
    <n v="-0.161512594444466"/>
    <n v="-7.3286572662742702E-2"/>
    <n v="1.6330711325851999E-2"/>
    <n v="3.2585038028020798E-2"/>
    <n v="2.26343479580246E-2"/>
    <n v="2.53068561759731E-2"/>
    <n v="69"/>
    <n v="43.400002000000001"/>
    <n v="-0.23225800557213999"/>
    <n v="1.3526439988342199E-3"/>
    <n v="1.3401547488908501"/>
    <n v="-0.57614791151183398"/>
    <n v="-0.49805592333959903"/>
    <s v="GreenGrest Capital"/>
    <x v="6"/>
    <s v="Communication Services"/>
    <s v="Interactive Media &amp; Services"/>
    <s v="Newton, Massachusetts"/>
    <d v="2011-12-21T00:00:00"/>
    <n v="1526520"/>
    <m/>
    <s v="Newton"/>
    <s v="Massachusetts"/>
    <s v="United States"/>
  </r>
  <r>
    <d v="2019-06-27T00:00:00"/>
    <x v="6"/>
    <s v="sell"/>
    <n v="800"/>
    <n v="7"/>
    <n v="45.189999"/>
    <n v="46.860000999999997"/>
    <n v="44.529998999999997"/>
    <n v="46.580002"/>
    <n v="46.580002"/>
    <n v="2382200"/>
    <n v="2.0049999999999999"/>
    <n v="5.5845977712363999E-2"/>
    <n v="-3.64294834161917E-3"/>
    <n v="5.1994109349574998E-2"/>
    <n v="-9.5153990558034002E-2"/>
    <n v="-0.1936001456044"/>
    <n v="3.69763181750387E-2"/>
    <n v="2.3408580158950101E-2"/>
    <n v="2.54487648162059E-2"/>
    <n v="2.54712591927167E-2"/>
    <n v="69"/>
    <n v="42.009997999999896"/>
    <n v="-0.23225800557213999"/>
    <n v="3.81588593721357E-3"/>
    <n v="1.38932749441805"/>
    <n v="-0.95275757304053299"/>
    <n v="-1.0810369553802901"/>
    <s v="GreenGrest Capital"/>
    <x v="6"/>
    <s v="Communication Services"/>
    <s v="Interactive Media &amp; Services"/>
    <s v="Newton, Massachusetts"/>
    <d v="2011-12-21T00:00:00"/>
    <n v="1526520"/>
    <m/>
    <s v="Newton"/>
    <s v="Massachusetts"/>
    <s v="United States"/>
  </r>
  <r>
    <d v="2019-04-10T00:00:00"/>
    <x v="6"/>
    <s v="buy"/>
    <n v="600"/>
    <n v="8"/>
    <n v="53.09"/>
    <n v="53.57"/>
    <n v="52.66"/>
    <n v="53.369999"/>
    <n v="53.369999"/>
    <n v="873900"/>
    <n v="2.4769999999999999"/>
    <n v="6.5795707478554103E-3"/>
    <n v="-2.9934541154412499E-3"/>
    <n v="2.9665571480745001E-2"/>
    <n v="-8.0431806241774206E-2"/>
    <n v="0.26783161729366101"/>
    <n v="1.30980252374727E-2"/>
    <n v="1.2774027671862601E-2"/>
    <n v="1.8225508169254799E-2"/>
    <n v="2.7465724160122301E-2"/>
    <n v="69"/>
    <n v="36.75"/>
    <n v="-0.206632122714411"/>
    <n v="3.47183783585567E-3"/>
    <n v="1.36416076468528"/>
    <n v="1.2330351437757401"/>
    <n v="1.2013811737667299"/>
    <s v="KKZ Asset Management"/>
    <x v="6"/>
    <s v="Communication Services"/>
    <s v="Interactive Media &amp; Services"/>
    <s v="Newton, Massachusetts"/>
    <d v="2011-12-21T00:00:00"/>
    <n v="1526520"/>
    <m/>
    <s v="Newton"/>
    <s v="Massachusetts"/>
    <s v="United States"/>
  </r>
  <r>
    <d v="2019-05-20T00:00:00"/>
    <x v="6"/>
    <s v="sell"/>
    <n v="1100"/>
    <n v="8"/>
    <n v="44.52"/>
    <n v="45.209998999999897"/>
    <n v="44.099997999999999"/>
    <n v="44.939999"/>
    <n v="44.939999"/>
    <n v="1183800"/>
    <n v="2.4159999999999999"/>
    <n v="-1.11204280211177E-3"/>
    <n v="-2.3313151983803501E-2"/>
    <n v="-0.122371259996777"/>
    <n v="-0.227672687475757"/>
    <n v="-8.3426093041841204E-2"/>
    <n v="2.2008040339716699E-2"/>
    <n v="3.3271026034974498E-2"/>
    <n v="2.2769923191347501E-2"/>
    <n v="2.52597779289803E-2"/>
    <n v="69"/>
    <n v="43.400002000000001"/>
    <n v="-0.23225800557213999"/>
    <n v="-6.7722580366252503E-3"/>
    <n v="1.33772159419505"/>
    <n v="-0.65989532869560497"/>
    <n v="-0.48291466326996502"/>
    <s v="KKZ Asset Management"/>
    <x v="6"/>
    <s v="Communication Services"/>
    <s v="Interactive Media &amp; Services"/>
    <s v="Newton, Massachusetts"/>
    <d v="2011-12-21T00:00:00"/>
    <n v="1526520"/>
    <m/>
    <s v="Newton"/>
    <s v="Massachusetts"/>
    <s v="United States"/>
  </r>
  <r>
    <d v="2019-05-21T00:00:00"/>
    <x v="6"/>
    <s v="sell"/>
    <n v="500"/>
    <n v="8"/>
    <n v="45.82"/>
    <n v="46.34"/>
    <n v="45.389998999999897"/>
    <n v="45.740001999999997"/>
    <n v="45.740001999999997"/>
    <n v="2121300"/>
    <n v="2.4260000000000002"/>
    <n v="1.7644987814747101E-2"/>
    <n v="-2.7174369390019899E-2"/>
    <n v="-0.122871340918498"/>
    <n v="-0.19160639753428099"/>
    <n v="-4.6559679750927299E-2"/>
    <n v="2.0900092291002498E-2"/>
    <n v="3.3254224307245797E-2"/>
    <n v="2.28448954482489E-2"/>
    <n v="2.5256694141671698E-2"/>
    <n v="69"/>
    <n v="43.400002000000001"/>
    <n v="-0.23225800557213999"/>
    <n v="8.4599491109458805E-3"/>
    <n v="1.3383138962159"/>
    <n v="-0.432072655642604"/>
    <n v="-0.48689494811912498"/>
    <s v="KKZ Asset Management"/>
    <x v="6"/>
    <s v="Communication Services"/>
    <s v="Interactive Media &amp; Services"/>
    <s v="Newton, Massachusetts"/>
    <d v="2011-12-21T00:00:00"/>
    <n v="1526520"/>
    <m/>
    <s v="Newton"/>
    <s v="Massachusetts"/>
    <s v="United States"/>
  </r>
  <r>
    <d v="2019-05-30T00:00:00"/>
    <x v="6"/>
    <s v="buy"/>
    <n v="900"/>
    <n v="8"/>
    <n v="43.380001"/>
    <n v="43.799999"/>
    <n v="42.830002"/>
    <n v="43.029998999999997"/>
    <n v="43.029998999999997"/>
    <n v="1000900"/>
    <n v="2.2269999999999999"/>
    <n v="-6.71689852188219E-3"/>
    <n v="-7.7769776623591899E-2"/>
    <n v="-0.215538639099078"/>
    <n v="-0.21159676629014201"/>
    <n v="-0.14792303821794101"/>
    <n v="8.0622233709671497E-3"/>
    <n v="3.2524093788862202E-2"/>
    <n v="2.2668024011605999E-2"/>
    <n v="2.5363578859678299E-2"/>
    <n v="69"/>
    <n v="42.830002"/>
    <n v="-0.23225800557213999"/>
    <n v="2.0962723552933101E-3"/>
    <n v="1.3615342657746099"/>
    <n v="-0.97694611427302902"/>
    <n v="-0.73789135705783204"/>
    <s v="KKZ Asset Management"/>
    <x v="6"/>
    <s v="Communication Services"/>
    <s v="Interactive Media &amp; Services"/>
    <s v="Newton, Massachusetts"/>
    <d v="2011-12-21T00:00:00"/>
    <n v="1526520"/>
    <m/>
    <s v="Newton"/>
    <s v="Massachusetts"/>
    <s v="United States"/>
  </r>
  <r>
    <d v="2019-06-03T00:00:00"/>
    <x v="6"/>
    <s v="buy"/>
    <n v="600"/>
    <n v="8"/>
    <n v="42.18"/>
    <n v="43.139998999999897"/>
    <n v="42.009997999999896"/>
    <n v="42.66"/>
    <n v="42.66"/>
    <n v="1538700"/>
    <n v="2.081"/>
    <n v="9.1840984645057099E-3"/>
    <n v="-5.87199824133793E-2"/>
    <n v="-0.20258681020980901"/>
    <n v="-0.21135376147944401"/>
    <n v="-0.20067067628301699"/>
    <n v="1.32313938869556E-2"/>
    <n v="3.2734020455998901E-2"/>
    <n v="2.2757574341180899E-2"/>
    <n v="2.53090694861445E-2"/>
    <n v="69"/>
    <n v="42.009997999999896"/>
    <n v="-0.23225800557213999"/>
    <n v="-2.7690708645509302E-3"/>
    <n v="1.37009035366382"/>
    <n v="-1.23038584043489"/>
    <n v="-1.0031680612123"/>
    <s v="KKZ Asset Management"/>
    <x v="6"/>
    <s v="Communication Services"/>
    <s v="Interactive Media &amp; Services"/>
    <s v="Newton, Massachusetts"/>
    <d v="2011-12-21T00:00:00"/>
    <n v="1526520"/>
    <m/>
    <s v="Newton"/>
    <s v="Massachusetts"/>
    <s v="United States"/>
  </r>
  <r>
    <d v="2019-06-14T00:00:00"/>
    <x v="6"/>
    <s v="buy"/>
    <n v="600"/>
    <n v="8"/>
    <n v="46.610000999999997"/>
    <n v="46.630001"/>
    <n v="45.52"/>
    <n v="45.549999"/>
    <n v="45.549999"/>
    <n v="757100"/>
    <n v="2.093"/>
    <n v="-1.5899278965799301E-2"/>
    <n v="6.1660403042028602E-3"/>
    <n v="-3.1336999957988297E-2"/>
    <n v="-0.124517253504488"/>
    <n v="-0.21772829603212801"/>
    <n v="1.3388869095954299E-2"/>
    <n v="2.02969270804556E-2"/>
    <n v="2.3866718454340199E-2"/>
    <n v="2.51509026845727E-2"/>
    <n v="69"/>
    <n v="42.009997999999896"/>
    <n v="-0.23225800557213999"/>
    <n v="-1.6128120944145399E-3"/>
    <n v="1.3758574414790701"/>
    <n v="-1.16485291889042"/>
    <n v="-1.1766340361124901"/>
    <s v="KKZ Asset Management"/>
    <x v="6"/>
    <s v="Communication Services"/>
    <s v="Interactive Media &amp; Services"/>
    <s v="Newton, Massachusetts"/>
    <d v="2011-12-21T00:00:00"/>
    <n v="1526520"/>
    <m/>
    <s v="Newton"/>
    <s v="Massachusetts"/>
    <s v="United States"/>
  </r>
  <r>
    <d v="2019-04-18T00:00:00"/>
    <x v="6"/>
    <s v="buy"/>
    <n v="600"/>
    <n v="9"/>
    <n v="50.900002000000001"/>
    <n v="51.75"/>
    <n v="50.259997999999896"/>
    <n v="51.720001000000003"/>
    <n v="51.720001000000003"/>
    <n v="1041800"/>
    <n v="2.56"/>
    <n v="1.8145068736468001E-2"/>
    <n v="-4.0914796863388697E-2"/>
    <n v="1.08865965278949E-2"/>
    <n v="-0.12232713178818"/>
    <n v="0.20579688005614"/>
    <n v="1.86211485712998E-2"/>
    <n v="1.5134270815548599E-2"/>
    <n v="1.8162452954776899E-2"/>
    <n v="2.7539596395750699E-2"/>
    <n v="69"/>
    <n v="36.75"/>
    <n v="-0.206632122714411"/>
    <n v="1.5778467813143101E-3"/>
    <n v="1.35408060026653"/>
    <n v="0.94339451809728903"/>
    <n v="1.0571274300642099"/>
    <s v="Netpune Capital"/>
    <x v="6"/>
    <s v="Communication Services"/>
    <s v="Interactive Media &amp; Services"/>
    <s v="Newton, Massachusetts"/>
    <d v="2011-12-21T00:00:00"/>
    <n v="1526520"/>
    <m/>
    <s v="Newton"/>
    <s v="Massachusetts"/>
    <s v="United States"/>
  </r>
  <r>
    <d v="2019-04-30T00:00:00"/>
    <x v="6"/>
    <s v="buy"/>
    <n v="700"/>
    <n v="9"/>
    <n v="53"/>
    <n v="53.509997999999896"/>
    <n v="53"/>
    <n v="53.23"/>
    <n v="53.23"/>
    <n v="2175600"/>
    <n v="2.5089999999999999"/>
    <n v="-2.8140155253199798E-3"/>
    <n v="-7.1134893080165903E-3"/>
    <n v="3.82968492335551E-2"/>
    <n v="-5.6782615263560599E-2"/>
    <n v="0.356433433693498"/>
    <n v="7.4246890472163601E-3"/>
    <n v="1.5040690989450701E-2"/>
    <n v="1.6554180585103499E-2"/>
    <n v="2.6902799472863601E-2"/>
    <n v="69"/>
    <n v="36.840000000000003"/>
    <n v="-0.206632122714411"/>
    <n v="9.5096475723260604E-4"/>
    <n v="1.39070385256523"/>
    <n v="1.8518803695749899"/>
    <n v="1.49232920100724"/>
    <s v="Netpune Capital"/>
    <x v="6"/>
    <s v="Communication Services"/>
    <s v="Interactive Media &amp; Services"/>
    <s v="Newton, Massachusetts"/>
    <d v="2011-12-21T00:00:00"/>
    <n v="1526520"/>
    <m/>
    <s v="Newton"/>
    <s v="Massachusetts"/>
    <s v="United States"/>
  </r>
  <r>
    <d v="2019-06-17T00:00:00"/>
    <x v="6"/>
    <s v="sell"/>
    <n v="500"/>
    <n v="9"/>
    <n v="45.599997999999999"/>
    <n v="45.900002000000001"/>
    <n v="45.419998"/>
    <n v="45.68"/>
    <n v="45.68"/>
    <n v="1026000"/>
    <n v="2.0859999999999999"/>
    <n v="2.8499635956845798E-3"/>
    <n v="6.56914495168242E-4"/>
    <n v="-3.2733348430195403E-2"/>
    <n v="-0.11641997439968001"/>
    <n v="-0.23411640372508699"/>
    <n v="1.2872576303627601E-2"/>
    <n v="2.0280526413437701E-2"/>
    <n v="2.38706226172977E-2"/>
    <n v="2.51198861581968E-2"/>
    <n v="69"/>
    <n v="42.009997999999896"/>
    <n v="-0.23225800557213999"/>
    <n v="9.3131563797728401E-4"/>
    <n v="1.3742779425512599"/>
    <n v="-1.22895829077064"/>
    <n v="-1.2001113158713099"/>
    <s v="Netpune Capital"/>
    <x v="6"/>
    <s v="Communication Services"/>
    <s v="Interactive Media &amp; Services"/>
    <s v="Newton, Massachusetts"/>
    <d v="2011-12-21T00:00:00"/>
    <n v="1526520"/>
    <m/>
    <s v="Newton"/>
    <s v="Massachusetts"/>
    <s v="United States"/>
  </r>
  <r>
    <d v="2019-06-24T00:00:00"/>
    <x v="6"/>
    <s v="sell"/>
    <n v="800"/>
    <n v="9"/>
    <n v="47.16"/>
    <n v="47.580002"/>
    <n v="46.380001"/>
    <n v="46.41"/>
    <n v="46.41"/>
    <n v="1346900"/>
    <n v="2.0209999999999999"/>
    <n v="-1.8995321103153599E-2"/>
    <n v="1.5854387905329601E-2"/>
    <n v="-2.1523469814151599E-3"/>
    <n v="-8.9987603330655294E-2"/>
    <n v="-0.206062474380732"/>
    <n v="1.64093250884862E-2"/>
    <n v="1.90956466893542E-2"/>
    <n v="2.3873043320865601E-2"/>
    <n v="2.5120667684471298E-2"/>
    <n v="69"/>
    <n v="42.009997999999896"/>
    <n v="-0.23225800557213999"/>
    <n v="-1.73338836506086E-3"/>
    <n v="1.36818168388141"/>
    <n v="-1.0370927011904001"/>
    <n v="-1.1390927574666601"/>
    <s v="Netpune Capital"/>
    <x v="6"/>
    <s v="Communication Services"/>
    <s v="Interactive Media &amp; Services"/>
    <s v="Newton, Massachusetts"/>
    <d v="2011-12-21T00:00:00"/>
    <n v="1526520"/>
    <m/>
    <s v="Newton"/>
    <s v="Massachusetts"/>
    <s v="United States"/>
  </r>
  <r>
    <d v="2019-04-05T00:00:00"/>
    <x v="6"/>
    <s v="buy"/>
    <n v="1100"/>
    <n v="10"/>
    <n v="53.5"/>
    <n v="53.889998999999897"/>
    <n v="52.759997999999896"/>
    <n v="52.900002000000001"/>
    <n v="52.900002000000001"/>
    <n v="1318300"/>
    <n v="2.5009999999999999"/>
    <n v="-1.50096434653563E-2"/>
    <n v="2.7792894955031799E-2"/>
    <n v="4.34641064900715E-2"/>
    <n v="-1.9098052840626299E-2"/>
    <n v="0.245847420370221"/>
    <n v="1.6126016412286601E-2"/>
    <n v="1.25444850699833E-2"/>
    <n v="1.8896484036943401E-2"/>
    <n v="2.7553894088864699E-2"/>
    <n v="69"/>
    <n v="36.75"/>
    <n v="-0.206632122714411"/>
    <n v="4.62571739556182E-3"/>
    <n v="1.3709000868318599"/>
    <n v="1.10022008563212"/>
    <n v="1.20339270659819"/>
    <s v="Spectrum Group"/>
    <x v="6"/>
    <s v="Communication Services"/>
    <s v="Interactive Media &amp; Services"/>
    <s v="Newton, Massachusetts"/>
    <d v="2011-12-21T00:00:00"/>
    <n v="1526520"/>
    <m/>
    <s v="Newton"/>
    <s v="Massachusetts"/>
    <s v="United States"/>
  </r>
  <r>
    <d v="2019-04-09T00:00:00"/>
    <x v="6"/>
    <s v="sell"/>
    <n v="500"/>
    <n v="10"/>
    <n v="51.84"/>
    <n v="53.619999"/>
    <n v="51.790000999999997"/>
    <n v="53.02"/>
    <n v="53.02"/>
    <n v="1520300"/>
    <n v="2.4990000000000001"/>
    <n v="1.5395172591837701E-2"/>
    <n v="8.7138076586494705E-3"/>
    <n v="4.0609832946634901E-2"/>
    <n v="-7.5360049431616796E-2"/>
    <n v="0.28680231369611597"/>
    <n v="1.55238253796497E-2"/>
    <n v="1.3193659609728599E-2"/>
    <n v="1.8271912050922299E-2"/>
    <n v="2.75068726777002E-2"/>
    <n v="69"/>
    <n v="36.75"/>
    <n v="-0.206632122714411"/>
    <n v="-6.0859766572597396E-3"/>
    <n v="1.3656259815042"/>
    <n v="1.32066466248588"/>
    <n v="1.2171624786117401"/>
    <s v="Spectrum Group"/>
    <x v="6"/>
    <s v="Communication Services"/>
    <s v="Interactive Media &amp; Services"/>
    <s v="Newton, Massachusetts"/>
    <d v="2011-12-21T00:00:00"/>
    <n v="1526520"/>
    <m/>
    <s v="Newton"/>
    <s v="Massachusetts"/>
    <s v="United States"/>
  </r>
  <r>
    <d v="2019-04-16T00:00:00"/>
    <x v="6"/>
    <s v="buy"/>
    <n v="300"/>
    <n v="10"/>
    <n v="52.599997999999999"/>
    <n v="52.939999"/>
    <n v="52.09"/>
    <n v="52.23"/>
    <n v="52.23"/>
    <n v="1145500"/>
    <n v="2.5920000000000001"/>
    <n v="-3.6311172936756798E-3"/>
    <n v="-1.50121584126722E-2"/>
    <n v="1.23291871916486E-2"/>
    <n v="-8.2998613913304695E-2"/>
    <n v="0.23867618253063999"/>
    <n v="1.32249255607971E-2"/>
    <n v="1.33360667000534E-2"/>
    <n v="1.80495938899497E-2"/>
    <n v="2.7485135657135399E-2"/>
    <n v="69"/>
    <n v="36.75"/>
    <n v="-0.206632122714411"/>
    <n v="5.0922850790659495E-4"/>
    <n v="1.35279163984222"/>
    <n v="1.10398551218168"/>
    <n v="1.2137243200112899"/>
    <s v="Spectrum Group"/>
    <x v="6"/>
    <s v="Communication Services"/>
    <s v="Interactive Media &amp; Services"/>
    <s v="Newton, Massachusetts"/>
    <d v="2011-12-21T00:00:00"/>
    <n v="1526520"/>
    <m/>
    <s v="Newton"/>
    <s v="Massachusetts"/>
    <s v="United States"/>
  </r>
  <r>
    <d v="2019-04-23T00:00:00"/>
    <x v="6"/>
    <s v="sell"/>
    <n v="900"/>
    <n v="10"/>
    <n v="52.18"/>
    <n v="54.099997999999999"/>
    <n v="52.139998999999897"/>
    <n v="53.610000999999997"/>
    <n v="53.610000999999997"/>
    <n v="1886700"/>
    <n v="2.57"/>
    <n v="3.31878370994802E-2"/>
    <n v="2.2447476750799601E-2"/>
    <n v="2.4165777889572099E-2"/>
    <n v="-3.1218105593816999E-2"/>
    <n v="0.25315483955410401"/>
    <n v="2.30868717063979E-2"/>
    <n v="1.6389322428596299E-2"/>
    <n v="1.6763581504519499E-2"/>
    <n v="2.7604731988734199E-2"/>
    <n v="69"/>
    <n v="36.75"/>
    <n v="-0.206632122714411"/>
    <n v="8.8023511954049196E-3"/>
    <n v="1.3652020782576799"/>
    <n v="1.20461525605682"/>
    <n v="1.0257090437727501"/>
    <s v="Spectrum Group"/>
    <x v="6"/>
    <s v="Communication Services"/>
    <s v="Interactive Media &amp; Services"/>
    <s v="Newton, Massachusetts"/>
    <d v="2011-12-21T00:00:00"/>
    <n v="1526520"/>
    <m/>
    <s v="Newton"/>
    <s v="Massachusetts"/>
    <s v="United States"/>
  </r>
  <r>
    <d v="2019-05-29T00:00:00"/>
    <x v="6"/>
    <s v="sell"/>
    <n v="400"/>
    <n v="10"/>
    <n v="43.900002000000001"/>
    <n v="43.900002000000001"/>
    <n v="43.029998999999997"/>
    <n v="43.32"/>
    <n v="43.32"/>
    <n v="1360700"/>
    <n v="2.2360000000000002"/>
    <n v="-2.05627759107118E-2"/>
    <n v="-5.4358810187248703E-2"/>
    <n v="-0.20900902164920501"/>
    <n v="-0.22277415715014001"/>
    <n v="-0.13295412539149701"/>
    <n v="1.6675015312847902E-2"/>
    <n v="3.25832813128938E-2"/>
    <n v="2.2738364849864301E-2"/>
    <n v="2.5366693782634901E-2"/>
    <n v="69"/>
    <n v="43.029998999999997"/>
    <n v="-0.23225800557213999"/>
    <n v="-6.9359101493404697E-3"/>
    <n v="1.34974172348251"/>
    <n v="-0.90432573495840396"/>
    <n v="-0.61059951876380503"/>
    <s v="Spectrum Group"/>
    <x v="6"/>
    <s v="Communication Services"/>
    <s v="Interactive Media &amp; Services"/>
    <s v="Newton, Massachusetts"/>
    <d v="2011-12-21T00:00:00"/>
    <n v="1526520"/>
    <m/>
    <s v="Newton"/>
    <s v="Massachusetts"/>
    <s v="United States"/>
  </r>
  <r>
    <d v="2019-05-31T00:00:00"/>
    <x v="6"/>
    <s v="sell"/>
    <n v="800"/>
    <n v="10"/>
    <n v="42.560001"/>
    <n v="42.779998999999997"/>
    <n v="42.07"/>
    <n v="42.27"/>
    <n v="42.27"/>
    <n v="1104000"/>
    <n v="2.1419999999999999"/>
    <n v="-1.7819909032209001E-2"/>
    <n v="-7.4732987173371596E-2"/>
    <n v="-0.230544532605967"/>
    <n v="-0.21749718871181201"/>
    <n v="-0.18283400334319799"/>
    <n v="7.6676076110531698E-3"/>
    <n v="3.2528019840959002E-2"/>
    <n v="2.2716103606901E-2"/>
    <n v="2.53619784454596E-2"/>
    <n v="69"/>
    <n v="42.07"/>
    <n v="-0.23225800557213999"/>
    <n v="-1.3283204951564801E-2"/>
    <n v="1.3605512159748301"/>
    <n v="-1.1538223898943301"/>
    <n v="-0.87232047542768998"/>
    <s v="Spectrum Group"/>
    <x v="6"/>
    <s v="Communication Services"/>
    <s v="Interactive Media &amp; Services"/>
    <s v="Newton, Massachusetts"/>
    <d v="2011-12-21T00:00:00"/>
    <n v="1526520"/>
    <m/>
    <s v="Newton"/>
    <s v="Massachusetts"/>
    <s v="United States"/>
  </r>
  <r>
    <d v="2019-06-11T00:00:00"/>
    <x v="6"/>
    <s v="sell"/>
    <n v="1200"/>
    <n v="10"/>
    <n v="45.990001999999997"/>
    <n v="46.310001"/>
    <n v="45.59"/>
    <n v="45.810001"/>
    <n v="45.810001"/>
    <n v="823700"/>
    <n v="2.14"/>
    <n v="3.4987788753588099E-3"/>
    <n v="9.8717482625936704E-3"/>
    <n v="-6.3842489304049801E-2"/>
    <n v="-0.11318830295560001"/>
    <n v="-0.19798802872617099"/>
    <n v="7.4594249322206497E-3"/>
    <n v="2.1950190231553101E-2"/>
    <n v="2.37748515692742E-2"/>
    <n v="2.52417241924347E-2"/>
    <n v="69"/>
    <n v="42.009997999999896"/>
    <n v="-0.23225800557213999"/>
    <n v="-3.4994119269314301E-4"/>
    <n v="1.3783884087257501"/>
    <n v="-1.1133993822269299"/>
    <n v="-1.2377075675112901"/>
    <s v="Spectrum Group"/>
    <x v="6"/>
    <s v="Communication Services"/>
    <s v="Interactive Media &amp; Services"/>
    <s v="Newton, Massachusetts"/>
    <d v="2011-12-21T00:00:00"/>
    <n v="1526520"/>
    <m/>
    <s v="Newton"/>
    <s v="Massachusetts"/>
    <s v="United States"/>
  </r>
  <r>
    <d v="2019-06-14T00:00:00"/>
    <x v="6"/>
    <s v="buy"/>
    <n v="600"/>
    <n v="10"/>
    <n v="46.610000999999997"/>
    <n v="46.630001"/>
    <n v="45.52"/>
    <n v="45.549999"/>
    <n v="45.549999"/>
    <n v="757100"/>
    <n v="2.093"/>
    <n v="-1.5899278965799301E-2"/>
    <n v="6.1660403042028602E-3"/>
    <n v="-3.1336999957988297E-2"/>
    <n v="-0.124517253504488"/>
    <n v="-0.21772829603212801"/>
    <n v="1.3388869095954299E-2"/>
    <n v="2.02969270804556E-2"/>
    <n v="2.3866718454340199E-2"/>
    <n v="2.51509026845727E-2"/>
    <n v="69"/>
    <n v="42.009997999999896"/>
    <n v="-0.23225800557213999"/>
    <n v="-1.6128120944145399E-3"/>
    <n v="1.3758574414790701"/>
    <n v="-1.16485291889042"/>
    <n v="-1.1766340361124901"/>
    <s v="Spectrum Group"/>
    <x v="6"/>
    <s v="Communication Services"/>
    <s v="Interactive Media &amp; Services"/>
    <s v="Newton, Massachusetts"/>
    <d v="2011-12-21T00:00:00"/>
    <n v="1526520"/>
    <m/>
    <s v="Newton"/>
    <s v="Massachusetts"/>
    <s v="United States"/>
  </r>
  <r>
    <d v="2019-06-27T00:00:00"/>
    <x v="6"/>
    <s v="buy"/>
    <n v="1400"/>
    <n v="10"/>
    <n v="45.189999"/>
    <n v="46.860000999999997"/>
    <n v="44.529998999999997"/>
    <n v="46.580002"/>
    <n v="46.580002"/>
    <n v="2382200"/>
    <n v="2.0049999999999999"/>
    <n v="5.5845977712363999E-2"/>
    <n v="-3.64294834161917E-3"/>
    <n v="5.1994109349574998E-2"/>
    <n v="-9.5153990558034002E-2"/>
    <n v="-0.1936001456044"/>
    <n v="3.69763181750387E-2"/>
    <n v="2.3408580158950101E-2"/>
    <n v="2.54487648162059E-2"/>
    <n v="2.54712591927167E-2"/>
    <n v="69"/>
    <n v="42.009997999999896"/>
    <n v="-0.23225800557213999"/>
    <n v="3.81588593721357E-3"/>
    <n v="1.38932749441805"/>
    <n v="-0.95275757304053299"/>
    <n v="-1.0810369553802901"/>
    <s v="Spectrum Group"/>
    <x v="6"/>
    <s v="Communication Services"/>
    <s v="Interactive Media &amp; Services"/>
    <s v="Newton, Massachusetts"/>
    <d v="2011-12-21T00:00:00"/>
    <n v="1526520"/>
    <m/>
    <s v="Newton"/>
    <s v="Massachusetts"/>
    <s v="United States"/>
  </r>
  <r>
    <d v="2019-04-15T00:00:00"/>
    <x v="6"/>
    <s v="sell"/>
    <n v="1600"/>
    <n v="11"/>
    <n v="52.299999"/>
    <n v="52.73"/>
    <n v="51.799999"/>
    <n v="52.419998"/>
    <n v="52.419998"/>
    <n v="1057300"/>
    <n v="2.5529999999999999"/>
    <n v="-3.2378278593699098E-3"/>
    <n v="4.0141314728412E-3"/>
    <n v="1.3636992672372301E-2"/>
    <n v="-6.1768570842378898E-2"/>
    <n v="0.25749248036139999"/>
    <n v="1.5534407620116399E-2"/>
    <n v="1.3319397531670199E-2"/>
    <n v="1.8203228875566E-2"/>
    <n v="2.74982042190524E-2"/>
    <n v="69"/>
    <n v="36.75"/>
    <n v="-0.206632122714411"/>
    <n v="-6.2956724975841202E-4"/>
    <n v="1.3541049120581401"/>
    <n v="1.19757394244508"/>
    <n v="1.2570601500721299"/>
    <s v="Beta Dynamic Fund"/>
    <x v="6"/>
    <s v="Communication Services"/>
    <s v="Interactive Media &amp; Services"/>
    <s v="Newton, Massachusetts"/>
    <d v="2011-12-21T00:00:00"/>
    <n v="1526520"/>
    <m/>
    <s v="Newton"/>
    <s v="Massachusetts"/>
    <s v="United States"/>
  </r>
  <r>
    <d v="2019-05-21T00:00:00"/>
    <x v="6"/>
    <s v="sell"/>
    <n v="1300"/>
    <n v="11"/>
    <n v="45.82"/>
    <n v="46.34"/>
    <n v="45.389998999999897"/>
    <n v="45.740001999999997"/>
    <n v="45.740001999999997"/>
    <n v="2121300"/>
    <n v="2.4260000000000002"/>
    <n v="1.7644987814747101E-2"/>
    <n v="-2.7174369390019899E-2"/>
    <n v="-0.122871340918498"/>
    <n v="-0.19160639753428099"/>
    <n v="-4.6559679750927299E-2"/>
    <n v="2.0900092291002498E-2"/>
    <n v="3.3254224307245797E-2"/>
    <n v="2.28448954482489E-2"/>
    <n v="2.5256694141671698E-2"/>
    <n v="69"/>
    <n v="43.400002000000001"/>
    <n v="-0.23225800557213999"/>
    <n v="8.4599491109458805E-3"/>
    <n v="1.3383138962159"/>
    <n v="-0.432072655642604"/>
    <n v="-0.48689494811912498"/>
    <s v="Beta Dynamic Fund"/>
    <x v="6"/>
    <s v="Communication Services"/>
    <s v="Interactive Media &amp; Services"/>
    <s v="Newton, Massachusetts"/>
    <d v="2011-12-21T00:00:00"/>
    <n v="1526520"/>
    <m/>
    <s v="Newton"/>
    <s v="Massachusetts"/>
    <s v="United States"/>
  </r>
  <r>
    <d v="2019-05-23T00:00:00"/>
    <x v="6"/>
    <s v="sell"/>
    <n v="300"/>
    <n v="11"/>
    <n v="45.959998999999897"/>
    <n v="46.689999"/>
    <n v="45.41"/>
    <n v="45.549999"/>
    <n v="45.549999"/>
    <n v="1658500"/>
    <n v="2.2959999999999998"/>
    <n v="-2.0856698482429301E-2"/>
    <n v="-2.6003653982625701E-2"/>
    <n v="-0.16292503474061201"/>
    <n v="-0.187431060713382"/>
    <n v="-5.69632917392374E-2"/>
    <n v="2.43084319633389E-2"/>
    <n v="3.25922417260405E-2"/>
    <n v="2.2946518963705798E-2"/>
    <n v="2.53109447895341E-2"/>
    <n v="69"/>
    <n v="43.400002000000001"/>
    <n v="-0.23225800557213999"/>
    <n v="-1.1985692488440201E-2"/>
    <n v="1.34133730785599"/>
    <n v="-0.48167679804504498"/>
    <n v="-0.51076734789238198"/>
    <s v="Beta Dynamic Fund"/>
    <x v="6"/>
    <s v="Communication Services"/>
    <s v="Interactive Media &amp; Services"/>
    <s v="Newton, Massachusetts"/>
    <d v="2011-12-21T00:00:00"/>
    <n v="1526520"/>
    <m/>
    <s v="Newton"/>
    <s v="Massachusetts"/>
    <s v="United States"/>
  </r>
  <r>
    <d v="2019-06-26T00:00:00"/>
    <x v="6"/>
    <s v="buy"/>
    <n v="900"/>
    <n v="11"/>
    <n v="44.830002"/>
    <n v="45.43"/>
    <n v="43.990001999999997"/>
    <n v="44.049999"/>
    <n v="44.049999"/>
    <n v="1674400"/>
    <n v="2.0489999999999999"/>
    <n v="-1.03885084133264E-2"/>
    <n v="-6.8856654866653003E-2"/>
    <n v="-2.6656365775871001E-2"/>
    <n v="-0.14040330307578799"/>
    <n v="-0.23483431640191199"/>
    <n v="1.93156670233227E-2"/>
    <n v="2.0700872977125299E-2"/>
    <n v="2.4421693753104799E-2"/>
    <n v="2.5237491415189699E-2"/>
    <n v="69"/>
    <n v="42.009997999999896"/>
    <n v="-0.23225800557213999"/>
    <n v="-1.2346958449604901E-3"/>
    <n v="1.3825953677162801"/>
    <n v="-1.1474067103921299"/>
    <n v="-1.12816042020129"/>
    <s v="Beta Dynamic Fund"/>
    <x v="6"/>
    <s v="Communication Services"/>
    <s v="Interactive Media &amp; Services"/>
    <s v="Newton, Massachusetts"/>
    <d v="2011-12-21T00:00:00"/>
    <n v="1526520"/>
    <m/>
    <s v="Newton"/>
    <s v="Massachusetts"/>
    <s v="United States"/>
  </r>
  <r>
    <d v="2019-05-09T00:00:00"/>
    <x v="6"/>
    <s v="sell"/>
    <n v="1200"/>
    <n v="12"/>
    <n v="48.16"/>
    <n v="49.060001"/>
    <n v="47.130001"/>
    <n v="48.830002"/>
    <n v="48.830002"/>
    <n v="2828200"/>
    <n v="2.4569999999999999"/>
    <n v="3.2821362797090001E-3"/>
    <n v="-7.1324720794090996E-2"/>
    <n v="-6.6929109237046494E-2"/>
    <n v="-0.18358356981679999"/>
    <n v="0.230440295003977"/>
    <n v="6.5269117997073606E-2"/>
    <n v="3.2110687242674997E-2"/>
    <n v="2.3035368349484501E-2"/>
    <n v="2.81488442839594E-2"/>
    <n v="69"/>
    <n v="43.400002000000001"/>
    <n v="-0.23225800557213999"/>
    <n v="-3.0259986019249502E-3"/>
    <n v="1.4267739598548399"/>
    <n v="1.30449527493365"/>
    <n v="1.7307229909483799"/>
    <s v="6igma Capital"/>
    <x v="6"/>
    <s v="Communication Services"/>
    <s v="Interactive Media &amp; Services"/>
    <s v="Newton, Massachusetts"/>
    <d v="2011-12-21T00:00:00"/>
    <n v="1526520"/>
    <m/>
    <s v="Newton"/>
    <s v="Massachusetts"/>
    <s v="United States"/>
  </r>
  <r>
    <d v="2019-06-04T00:00:00"/>
    <x v="6"/>
    <s v="sell"/>
    <n v="1100"/>
    <n v="12"/>
    <n v="43.029998999999997"/>
    <n v="45.380001"/>
    <n v="42.779998999999997"/>
    <n v="45.360000999999997"/>
    <n v="45.360000999999997"/>
    <n v="2237200"/>
    <n v="2.1190000000000002"/>
    <n v="6.1368968422147403E-2"/>
    <n v="2.5453483421850099E-2"/>
    <n v="-0.14503895836073399"/>
    <n v="-0.14274802568359099"/>
    <n v="-0.19651339671793999"/>
    <n v="3.3564920761736401E-2"/>
    <n v="3.5964738562838397E-2"/>
    <n v="2.4166637559294699E-2"/>
    <n v="2.5348355746898799E-2"/>
    <n v="69"/>
    <n v="42.009997999999896"/>
    <n v="-0.23225800557213999"/>
    <n v="2.1205927310919401E-2"/>
    <n v="1.38024087612421"/>
    <n v="-1.19037782371113"/>
    <n v="-1.09117158065436"/>
    <s v="6igma Capital"/>
    <x v="6"/>
    <s v="Communication Services"/>
    <s v="Interactive Media &amp; Services"/>
    <s v="Newton, Massachusetts"/>
    <d v="2011-12-21T00:00:00"/>
    <n v="1526520"/>
    <m/>
    <s v="Newton"/>
    <s v="Massachusetts"/>
    <s v="United States"/>
  </r>
  <r>
    <d v="2019-06-14T00:00:00"/>
    <x v="6"/>
    <s v="sell"/>
    <n v="1100"/>
    <n v="12"/>
    <n v="46.610000999999997"/>
    <n v="46.630001"/>
    <n v="45.52"/>
    <n v="45.549999"/>
    <n v="45.549999"/>
    <n v="757100"/>
    <n v="2.093"/>
    <n v="-1.5899278965799301E-2"/>
    <n v="6.1660403042028602E-3"/>
    <n v="-3.1336999957988297E-2"/>
    <n v="-0.124517253504488"/>
    <n v="-0.21772829603212801"/>
    <n v="1.3388869095954299E-2"/>
    <n v="2.02969270804556E-2"/>
    <n v="2.3866718454340199E-2"/>
    <n v="2.51509026845727E-2"/>
    <n v="69"/>
    <n v="42.009997999999896"/>
    <n v="-0.23225800557213999"/>
    <n v="-1.6128120944145399E-3"/>
    <n v="1.3758574414790701"/>
    <n v="-1.16485291889042"/>
    <n v="-1.1766340361124901"/>
    <s v="6igma Capital"/>
    <x v="6"/>
    <s v="Communication Services"/>
    <s v="Interactive Media &amp; Services"/>
    <s v="Newton, Massachusetts"/>
    <d v="2011-12-21T00:00:00"/>
    <n v="1526520"/>
    <m/>
    <s v="Newton"/>
    <s v="Massachusetts"/>
    <s v="United States"/>
  </r>
  <r>
    <d v="2019-06-18T00:00:00"/>
    <x v="6"/>
    <s v="buy"/>
    <n v="700"/>
    <n v="12"/>
    <n v="45.970001000000003"/>
    <n v="46.860000999999997"/>
    <n v="45.900002000000001"/>
    <n v="46.310001"/>
    <n v="46.310001"/>
    <n v="1007500"/>
    <n v="2.06"/>
    <n v="1.3697376738513799E-2"/>
    <n v="1.08555123583232E-2"/>
    <n v="-9.4563136484273093E-3"/>
    <n v="-9.9600034624373196E-2"/>
    <n v="-0.23435235625980699"/>
    <n v="1.4271540178686299E-2"/>
    <n v="2.04447940886959E-2"/>
    <n v="2.3950066379171301E-2"/>
    <n v="2.5119334362231599E-2"/>
    <n v="69"/>
    <n v="42.009997999999896"/>
    <n v="-0.23225800557213999"/>
    <n v="9.6704895497130797E-3"/>
    <n v="1.3757407360429601"/>
    <n v="-1.2144606166737999"/>
    <n v="-1.2203235627606901"/>
    <s v="6igma Capital"/>
    <x v="6"/>
    <s v="Communication Services"/>
    <s v="Interactive Media &amp; Services"/>
    <s v="Newton, Massachusetts"/>
    <d v="2011-12-21T00:00:00"/>
    <n v="1526520"/>
    <m/>
    <s v="Newton"/>
    <s v="Massachusetts"/>
    <s v="United States"/>
  </r>
  <r>
    <d v="2019-06-24T00:00:00"/>
    <x v="6"/>
    <s v="sell"/>
    <n v="800"/>
    <n v="12"/>
    <n v="47.16"/>
    <n v="47.580002"/>
    <n v="46.380001"/>
    <n v="46.41"/>
    <n v="46.41"/>
    <n v="1346900"/>
    <n v="2.0209999999999999"/>
    <n v="-1.8995321103153599E-2"/>
    <n v="1.5854387905329601E-2"/>
    <n v="-2.1523469814151599E-3"/>
    <n v="-8.9987603330655294E-2"/>
    <n v="-0.206062474380732"/>
    <n v="1.64093250884862E-2"/>
    <n v="1.90956466893542E-2"/>
    <n v="2.3873043320865601E-2"/>
    <n v="2.5120667684471298E-2"/>
    <n v="69"/>
    <n v="42.009997999999896"/>
    <n v="-0.23225800557213999"/>
    <n v="-1.73338836506086E-3"/>
    <n v="1.36818168388141"/>
    <n v="-1.0370927011904001"/>
    <n v="-1.1390927574666601"/>
    <s v="6igma Capital"/>
    <x v="6"/>
    <s v="Communication Services"/>
    <s v="Interactive Media &amp; Services"/>
    <s v="Newton, Massachusetts"/>
    <d v="2011-12-21T00:00:00"/>
    <n v="1526520"/>
    <m/>
    <s v="Newton"/>
    <s v="Massachusetts"/>
    <s v="United States"/>
  </r>
  <r>
    <d v="2019-04-02T00:00:00"/>
    <x v="6"/>
    <s v="buy"/>
    <n v="1700"/>
    <n v="13"/>
    <n v="52.66"/>
    <n v="52.939999"/>
    <n v="52.130001"/>
    <n v="52.560001"/>
    <n v="52.560001"/>
    <n v="1030800"/>
    <n v="2.4809999999999999"/>
    <n v="-3.41882564479084E-3"/>
    <n v="3.1699658790322702E-2"/>
    <n v="3.80589911718712E-4"/>
    <n v="-2.5916905970236E-2"/>
    <n v="0.295321573597986"/>
    <n v="1.1990664436620399E-2"/>
    <n v="1.36881789307214E-2"/>
    <n v="2.1348524489164598E-2"/>
    <n v="2.7628334574845599E-2"/>
    <n v="69"/>
    <n v="36.75"/>
    <n v="-0.206632122714411"/>
    <n v="1.7455614805152698E-5"/>
    <n v="1.38172815920828"/>
    <n v="1.3254892052437599"/>
    <n v="1.0591960222778001"/>
    <s v="Marquee Group Funds"/>
    <x v="6"/>
    <s v="Communication Services"/>
    <s v="Interactive Media &amp; Services"/>
    <s v="Newton, Massachusetts"/>
    <d v="2011-12-21T00:00:00"/>
    <n v="1526520"/>
    <m/>
    <s v="Newton"/>
    <s v="Massachusetts"/>
    <s v="United States"/>
  </r>
  <r>
    <d v="2019-04-08T00:00:00"/>
    <x v="6"/>
    <s v="sell"/>
    <n v="900"/>
    <n v="13"/>
    <n v="52.900002000000001"/>
    <n v="52.900002000000001"/>
    <n v="51.790000999999997"/>
    <n v="52.209998999999897"/>
    <n v="52.209998999999897"/>
    <n v="1493000"/>
    <n v="2.5190000000000001"/>
    <n v="-1.31293484023944E-2"/>
    <n v="-1.0100190577979E-2"/>
    <n v="2.24685032470061E-2"/>
    <n v="-5.6413336477696897E-2"/>
    <n v="0.26265153806307101"/>
    <n v="1.3540836072493101E-2"/>
    <n v="1.28694369201441E-2"/>
    <n v="1.87002998190566E-2"/>
    <n v="2.7499072501714201E-2"/>
    <n v="69"/>
    <n v="36.75"/>
    <n v="-0.206632122714411"/>
    <n v="1.0469119934194001E-3"/>
    <n v="1.3704149816470601"/>
    <n v="1.18984871281548"/>
    <n v="1.21812738716332"/>
    <s v="Marquee Group Funds"/>
    <x v="6"/>
    <s v="Communication Services"/>
    <s v="Interactive Media &amp; Services"/>
    <s v="Newton, Massachusetts"/>
    <d v="2011-12-21T00:00:00"/>
    <n v="1526520"/>
    <m/>
    <s v="Newton"/>
    <s v="Massachusetts"/>
    <s v="United States"/>
  </r>
  <r>
    <d v="2019-04-09T00:00:00"/>
    <x v="6"/>
    <s v="buy"/>
    <n v="1500"/>
    <n v="13"/>
    <n v="51.84"/>
    <n v="53.619999"/>
    <n v="51.790000999999997"/>
    <n v="53.02"/>
    <n v="53.02"/>
    <n v="1520300"/>
    <n v="2.4990000000000001"/>
    <n v="1.5395172591837701E-2"/>
    <n v="8.7138076586494705E-3"/>
    <n v="4.0609832946634901E-2"/>
    <n v="-7.5360049431616796E-2"/>
    <n v="0.28680231369611597"/>
    <n v="1.55238253796497E-2"/>
    <n v="1.3193659609728599E-2"/>
    <n v="1.8271912050922299E-2"/>
    <n v="2.75068726777002E-2"/>
    <n v="69"/>
    <n v="36.75"/>
    <n v="-0.206632122714411"/>
    <n v="-6.0859766572597396E-3"/>
    <n v="1.3656259815042"/>
    <n v="1.32066466248588"/>
    <n v="1.2171624786117401"/>
    <s v="Marquee Group Funds"/>
    <x v="6"/>
    <s v="Communication Services"/>
    <s v="Interactive Media &amp; Services"/>
    <s v="Newton, Massachusetts"/>
    <d v="2011-12-21T00:00:00"/>
    <n v="1526520"/>
    <m/>
    <s v="Newton"/>
    <s v="Massachusetts"/>
    <s v="United States"/>
  </r>
  <r>
    <d v="2019-04-16T00:00:00"/>
    <x v="6"/>
    <s v="sell"/>
    <n v="2400"/>
    <n v="13"/>
    <n v="52.599997999999999"/>
    <n v="52.939999"/>
    <n v="52.09"/>
    <n v="52.23"/>
    <n v="52.23"/>
    <n v="1145500"/>
    <n v="2.5920000000000001"/>
    <n v="-3.6311172936756798E-3"/>
    <n v="-1.50121584126722E-2"/>
    <n v="1.23291871916486E-2"/>
    <n v="-8.2998613913304695E-2"/>
    <n v="0.23867618253063999"/>
    <n v="1.32249255607971E-2"/>
    <n v="1.33360667000534E-2"/>
    <n v="1.80495938899497E-2"/>
    <n v="2.7485135657135399E-2"/>
    <n v="69"/>
    <n v="36.75"/>
    <n v="-0.206632122714411"/>
    <n v="5.0922850790659495E-4"/>
    <n v="1.35279163984222"/>
    <n v="1.10398551218168"/>
    <n v="1.2137243200112899"/>
    <s v="Marquee Group Funds"/>
    <x v="6"/>
    <s v="Communication Services"/>
    <s v="Interactive Media &amp; Services"/>
    <s v="Newton, Massachusetts"/>
    <d v="2011-12-21T00:00:00"/>
    <n v="1526520"/>
    <m/>
    <s v="Newton"/>
    <s v="Massachusetts"/>
    <s v="United States"/>
  </r>
  <r>
    <d v="2019-04-18T00:00:00"/>
    <x v="6"/>
    <s v="sell"/>
    <n v="2800"/>
    <n v="13"/>
    <n v="50.900002000000001"/>
    <n v="51.75"/>
    <n v="50.259997999999896"/>
    <n v="51.720001000000003"/>
    <n v="51.720001000000003"/>
    <n v="1041800"/>
    <n v="2.56"/>
    <n v="1.8145068736468001E-2"/>
    <n v="-4.0914796863388697E-2"/>
    <n v="1.08865965278949E-2"/>
    <n v="-0.12232713178818"/>
    <n v="0.20579688005614"/>
    <n v="1.86211485712998E-2"/>
    <n v="1.5134270815548599E-2"/>
    <n v="1.8162452954776899E-2"/>
    <n v="2.7539596395750699E-2"/>
    <n v="69"/>
    <n v="36.75"/>
    <n v="-0.206632122714411"/>
    <n v="1.5778467813143101E-3"/>
    <n v="1.35408060026653"/>
    <n v="0.94339451809728903"/>
    <n v="1.0571274300642099"/>
    <s v="Marquee Group Funds"/>
    <x v="6"/>
    <s v="Communication Services"/>
    <s v="Interactive Media &amp; Services"/>
    <s v="Newton, Massachusetts"/>
    <d v="2011-12-21T00:00:00"/>
    <n v="1526520"/>
    <m/>
    <s v="Newton"/>
    <s v="Massachusetts"/>
    <s v="United States"/>
  </r>
  <r>
    <d v="2019-05-01T00:00:00"/>
    <x v="6"/>
    <s v="sell"/>
    <n v="1400"/>
    <n v="13"/>
    <n v="53.34"/>
    <n v="53.689999"/>
    <n v="52.169998"/>
    <n v="52.240001999999997"/>
    <n v="52.240001999999997"/>
    <n v="1281200"/>
    <n v="2.5110000000000001"/>
    <n v="-1.8773623931651801E-2"/>
    <n v="-1.5386322956836399E-2"/>
    <n v="1.52380415366097E-2"/>
    <n v="-8.9130726933825496E-2"/>
    <n v="0.333643255854426"/>
    <n v="1.03133281237814E-2"/>
    <n v="1.5646188715369699E-2"/>
    <n v="1.6599551465402901E-2"/>
    <n v="2.69323070818114E-2"/>
    <n v="69"/>
    <n v="36.840000000000003"/>
    <n v="-0.206632122714411"/>
    <n v="-7.5304459681844096E-3"/>
    <n v="1.39965575621065"/>
    <n v="1.7528812248194301"/>
    <n v="1.63844763824356"/>
    <s v="Marquee Group Funds"/>
    <x v="6"/>
    <s v="Communication Services"/>
    <s v="Interactive Media &amp; Services"/>
    <s v="Newton, Massachusetts"/>
    <d v="2011-12-21T00:00:00"/>
    <n v="1526520"/>
    <m/>
    <s v="Newton"/>
    <s v="Massachusetts"/>
    <s v="United States"/>
  </r>
  <r>
    <d v="2019-05-08T00:00:00"/>
    <x v="6"/>
    <s v="sell"/>
    <n v="900"/>
    <n v="13"/>
    <n v="51.450001"/>
    <n v="51.650002000000001"/>
    <n v="46.400002000000001"/>
    <n v="48.669998"/>
    <n v="48.669998"/>
    <n v="10980500"/>
    <n v="2.4820000000000002"/>
    <n v="-0.121178879713166"/>
    <n v="-7.0785740500727806E-2"/>
    <n v="-8.3340593919150094E-2"/>
    <n v="-0.19619655680734599"/>
    <n v="0.21053583486274999"/>
    <n v="6.53057779170301E-2"/>
    <n v="3.2147376869469398E-2"/>
    <n v="2.3035458688018699E-2"/>
    <n v="2.81700920927496E-2"/>
    <n v="69"/>
    <n v="38.270000000000003"/>
    <n v="-0.23225800557213999"/>
    <n v="-1.60671540560346E-3"/>
    <n v="1.4282505137893899"/>
    <n v="1.1521411128635799"/>
    <n v="1.8269023103509101"/>
    <s v="Marquee Group Funds"/>
    <x v="6"/>
    <s v="Communication Services"/>
    <s v="Interactive Media &amp; Services"/>
    <s v="Newton, Massachusetts"/>
    <d v="2011-12-21T00:00:00"/>
    <n v="1526520"/>
    <m/>
    <s v="Newton"/>
    <s v="Massachusetts"/>
    <s v="United States"/>
  </r>
  <r>
    <d v="2019-05-15T00:00:00"/>
    <x v="6"/>
    <s v="sell"/>
    <n v="2200"/>
    <n v="13"/>
    <n v="46.77"/>
    <n v="47.810001"/>
    <n v="46.330002"/>
    <n v="47.200001"/>
    <n v="47.200001"/>
    <n v="1808000"/>
    <n v="2.379"/>
    <n v="4.2463120678915304E-3"/>
    <n v="-3.06688689743361E-2"/>
    <n v="-0.10813207382330201"/>
    <n v="-0.187604150509594"/>
    <n v="-3.06688689743361E-2"/>
    <n v="2.2861597628363799E-2"/>
    <n v="3.2830806646544898E-2"/>
    <n v="2.24930720086126E-2"/>
    <n v="2.51454732027141E-2"/>
    <n v="69"/>
    <n v="43.400002000000001"/>
    <n v="-0.23225800557213999"/>
    <n v="5.8219943882337104E-3"/>
    <n v="1.3393897514167901"/>
    <n v="-0.34056003158779202"/>
    <n v="-2.2156406319525999E-2"/>
    <s v="Marquee Group Funds"/>
    <x v="6"/>
    <s v="Communication Services"/>
    <s v="Interactive Media &amp; Services"/>
    <s v="Newton, Massachusetts"/>
    <d v="2011-12-21T00:00:00"/>
    <n v="1526520"/>
    <m/>
    <s v="Newton"/>
    <s v="Massachusetts"/>
    <s v="United States"/>
  </r>
  <r>
    <d v="2019-06-07T00:00:00"/>
    <x v="6"/>
    <s v="sell"/>
    <n v="1000"/>
    <n v="13"/>
    <n v="45.220001000000003"/>
    <n v="45.98"/>
    <n v="44.82"/>
    <n v="45.27"/>
    <n v="45.27"/>
    <n v="1388900"/>
    <n v="2.0840000000000001"/>
    <n v="9.5439632439080508E-3"/>
    <n v="6.8566946869168699E-2"/>
    <n v="-0.19359710101758501"/>
    <n v="-0.117414806466377"/>
    <n v="-0.21680586085624201"/>
    <n v="2.77045088566256E-2"/>
    <n v="3.3247014112092799E-2"/>
    <n v="2.38788813389046E-2"/>
    <n v="2.5250899669415801E-2"/>
    <n v="69"/>
    <n v="42.009997999999896"/>
    <n v="-0.23225800557213999"/>
    <n v="1.0442979367750601E-2"/>
    <n v="1.3787748793800401"/>
    <n v="-1.23745360578764"/>
    <n v="-1.2768660454998"/>
    <s v="Marquee Group Funds"/>
    <x v="6"/>
    <s v="Communication Services"/>
    <s v="Interactive Media &amp; Services"/>
    <s v="Newton, Massachusetts"/>
    <d v="2011-12-21T00:00:00"/>
    <n v="1526520"/>
    <m/>
    <s v="Newton"/>
    <s v="Massachusetts"/>
    <s v="United States"/>
  </r>
  <r>
    <d v="2019-04-04T00:00:00"/>
    <x v="6"/>
    <s v="sell"/>
    <n v="900"/>
    <n v="14"/>
    <n v="53.529998999999997"/>
    <n v="53.77"/>
    <n v="52.990001999999997"/>
    <n v="53.700001"/>
    <n v="53.700001"/>
    <n v="1239300"/>
    <n v="2.512"/>
    <n v="3.1707944126164599E-3"/>
    <n v="4.7087722185681802E-2"/>
    <n v="2.60343129878494E-2"/>
    <n v="5.0803361507782002E-2"/>
    <n v="0.259649212455208"/>
    <n v="1.1665175846635E-2"/>
    <n v="1.41197850768052E-2"/>
    <n v="2.00368287372748E-2"/>
    <n v="2.7535704521640499E-2"/>
    <n v="69"/>
    <n v="36.75"/>
    <n v="-0.206632122714411"/>
    <n v="2.0824655091414399E-3"/>
    <n v="1.3718204660992901"/>
    <n v="1.16313726412444"/>
    <n v="1.18874633634882"/>
    <s v="DJT Green Funds"/>
    <x v="6"/>
    <s v="Communication Services"/>
    <s v="Interactive Media &amp; Services"/>
    <s v="Newton, Massachusetts"/>
    <d v="2011-12-21T00:00:00"/>
    <n v="1526520"/>
    <m/>
    <s v="Newton"/>
    <s v="Massachusetts"/>
    <s v="United States"/>
  </r>
  <r>
    <d v="2019-05-03T00:00:00"/>
    <x v="6"/>
    <s v="sell"/>
    <n v="700"/>
    <n v="14"/>
    <n v="53.490001999999997"/>
    <n v="55.200001"/>
    <n v="53.25"/>
    <n v="55.080002"/>
    <n v="55.080002"/>
    <n v="2551900"/>
    <n v="2.5310000000000001"/>
    <n v="4.9117070345187898E-2"/>
    <n v="3.1163266389278702E-2"/>
    <n v="4.6831316969044003E-2"/>
    <n v="-4.50830021300231E-2"/>
    <n v="0.36333684009433398"/>
    <n v="2.5462032567398499E-2"/>
    <n v="1.8065870131952402E-2"/>
    <n v="1.77641606885694E-2"/>
    <n v="2.7074231618259399E-2"/>
    <n v="69"/>
    <n v="37.119999"/>
    <n v="-0.206632122714411"/>
    <n v="9.5921274614703799E-3"/>
    <n v="1.42376349939709"/>
    <n v="1.98813336136817"/>
    <n v="1.8394025937993299"/>
    <s v="DJT Green Funds"/>
    <x v="6"/>
    <s v="Communication Services"/>
    <s v="Interactive Media &amp; Services"/>
    <s v="Newton, Massachusetts"/>
    <d v="2011-12-21T00:00:00"/>
    <n v="1526520"/>
    <m/>
    <s v="Newton"/>
    <s v="Massachusetts"/>
    <s v="United States"/>
  </r>
  <r>
    <d v="2019-05-08T00:00:00"/>
    <x v="6"/>
    <s v="buy"/>
    <n v="600"/>
    <n v="14"/>
    <n v="51.450001"/>
    <n v="51.650002000000001"/>
    <n v="46.400002000000001"/>
    <n v="48.669998"/>
    <n v="48.669998"/>
    <n v="10980500"/>
    <n v="2.4820000000000002"/>
    <n v="-0.121178879713166"/>
    <n v="-7.0785740500727806E-2"/>
    <n v="-8.3340593919150094E-2"/>
    <n v="-0.19619655680734599"/>
    <n v="0.21053583486274999"/>
    <n v="6.53057779170301E-2"/>
    <n v="3.2147376869469398E-2"/>
    <n v="2.3035458688018699E-2"/>
    <n v="2.81700920927496E-2"/>
    <n v="69"/>
    <n v="38.270000000000003"/>
    <n v="-0.23225800557213999"/>
    <n v="-1.60671540560346E-3"/>
    <n v="1.4282505137893899"/>
    <n v="1.1521411128635799"/>
    <n v="1.8269023103509101"/>
    <s v="DJT Green Funds"/>
    <x v="6"/>
    <s v="Communication Services"/>
    <s v="Interactive Media &amp; Services"/>
    <s v="Newton, Massachusetts"/>
    <d v="2011-12-21T00:00:00"/>
    <n v="1526520"/>
    <m/>
    <s v="Newton"/>
    <s v="Massachusetts"/>
    <s v="United States"/>
  </r>
  <r>
    <d v="2019-05-15T00:00:00"/>
    <x v="6"/>
    <s v="buy"/>
    <n v="2500"/>
    <n v="14"/>
    <n v="46.77"/>
    <n v="47.810001"/>
    <n v="46.330002"/>
    <n v="47.200001"/>
    <n v="47.200001"/>
    <n v="1808000"/>
    <n v="2.379"/>
    <n v="4.2463120678915304E-3"/>
    <n v="-3.06688689743361E-2"/>
    <n v="-0.10813207382330201"/>
    <n v="-0.187604150509594"/>
    <n v="-3.06688689743361E-2"/>
    <n v="2.2861597628363799E-2"/>
    <n v="3.2830806646544898E-2"/>
    <n v="2.24930720086126E-2"/>
    <n v="2.51454732027141E-2"/>
    <n v="69"/>
    <n v="43.400002000000001"/>
    <n v="-0.23225800557213999"/>
    <n v="5.8219943882337104E-3"/>
    <n v="1.3393897514167901"/>
    <n v="-0.34056003158779202"/>
    <n v="-2.2156406319525999E-2"/>
    <s v="DJT Green Funds"/>
    <x v="6"/>
    <s v="Communication Services"/>
    <s v="Interactive Media &amp; Services"/>
    <s v="Newton, Massachusetts"/>
    <d v="2011-12-21T00:00:00"/>
    <n v="1526520"/>
    <m/>
    <s v="Newton"/>
    <s v="Massachusetts"/>
    <s v="United States"/>
  </r>
  <r>
    <d v="2019-06-06T00:00:00"/>
    <x v="6"/>
    <s v="buy"/>
    <n v="1600"/>
    <n v="14"/>
    <n v="45.009997999999896"/>
    <n v="45.25"/>
    <n v="44.369999"/>
    <n v="44.84"/>
    <n v="44.84"/>
    <n v="904800"/>
    <n v="2.1240000000000001"/>
    <n v="-4.6723636528291698E-3"/>
    <n v="4.12030745930516E-2"/>
    <n v="-0.22617198506169001"/>
    <n v="-0.12970492681807599"/>
    <n v="-0.248858212745142"/>
    <n v="3.1214450727468701E-2"/>
    <n v="3.3116271883113002E-2"/>
    <n v="2.3834342970417401E-2"/>
    <n v="2.52789933027344E-2"/>
    <n v="69"/>
    <n v="42.009997999999896"/>
    <n v="-0.23225800557213999"/>
    <n v="6.1168407152111899E-3"/>
    <n v="1.36856638664717"/>
    <n v="-1.42742013030337"/>
    <n v="-1.2601398023211401"/>
    <s v="DJT Green Funds"/>
    <x v="6"/>
    <s v="Communication Services"/>
    <s v="Interactive Media &amp; Services"/>
    <s v="Newton, Massachusetts"/>
    <d v="2011-12-21T00:00:00"/>
    <n v="1526520"/>
    <m/>
    <s v="Newton"/>
    <s v="Massachusetts"/>
    <s v="United States"/>
  </r>
  <r>
    <d v="2019-06-20T00:00:00"/>
    <x v="6"/>
    <s v="sell"/>
    <n v="1200"/>
    <n v="14"/>
    <n v="47.75"/>
    <n v="47.82"/>
    <n v="46.630001"/>
    <n v="46.75"/>
    <n v="46.75"/>
    <n v="1252500"/>
    <n v="2.0009999999999999"/>
    <n v="-9.3677288126696595E-3"/>
    <n v="1.01043750168264E-2"/>
    <n v="3.9486011229404497E-2"/>
    <n v="-0.112755602868414"/>
    <n v="-0.23475500399050001"/>
    <n v="1.4749633321158801E-2"/>
    <n v="1.9122757493007101E-2"/>
    <n v="2.3997500993535498E-2"/>
    <n v="2.5139528300276399E-2"/>
    <n v="69"/>
    <n v="42.009997999999896"/>
    <n v="-0.23225800557213999"/>
    <n v="9.4276054361659405E-3"/>
    <n v="1.3717521795821801"/>
    <n v="-1.1883748971455099"/>
    <n v="-1.19402841911937"/>
    <s v="DJT Green Funds"/>
    <x v="6"/>
    <s v="Communication Services"/>
    <s v="Interactive Media &amp; Services"/>
    <s v="Newton, Massachusetts"/>
    <d v="2011-12-21T00:00:00"/>
    <n v="1526520"/>
    <m/>
    <s v="Newton"/>
    <s v="Massachusetts"/>
    <s v="United States"/>
  </r>
  <r>
    <d v="2019-06-26T00:00:00"/>
    <x v="6"/>
    <s v="sell"/>
    <n v="1200"/>
    <n v="14"/>
    <n v="44.830002"/>
    <n v="45.43"/>
    <n v="43.990001999999997"/>
    <n v="44.049999"/>
    <n v="44.049999"/>
    <n v="1674400"/>
    <n v="2.0489999999999999"/>
    <n v="-1.03885084133264E-2"/>
    <n v="-6.8856654866653003E-2"/>
    <n v="-2.6656365775871001E-2"/>
    <n v="-0.14040330307578799"/>
    <n v="-0.23483431640191199"/>
    <n v="1.93156670233227E-2"/>
    <n v="2.0700872977125299E-2"/>
    <n v="2.4421693753104799E-2"/>
    <n v="2.5237491415189699E-2"/>
    <n v="69"/>
    <n v="42.009997999999896"/>
    <n v="-0.23225800557213999"/>
    <n v="-1.2346958449604901E-3"/>
    <n v="1.3825953677162801"/>
    <n v="-1.1474067103921299"/>
    <n v="-1.12816042020129"/>
    <s v="DJT Green Funds"/>
    <x v="6"/>
    <s v="Communication Services"/>
    <s v="Interactive Media &amp; Services"/>
    <s v="Newton, Massachusetts"/>
    <d v="2011-12-21T00:00:00"/>
    <n v="1526520"/>
    <m/>
    <s v="Newton"/>
    <s v="Massachusetts"/>
    <s v="United States"/>
  </r>
  <r>
    <d v="2019-04-23T00:00:00"/>
    <x v="6"/>
    <s v="sell"/>
    <n v="700"/>
    <n v="15"/>
    <n v="52.18"/>
    <n v="54.099997999999999"/>
    <n v="52.139998999999897"/>
    <n v="53.610000999999997"/>
    <n v="53.610000999999997"/>
    <n v="1886700"/>
    <n v="2.57"/>
    <n v="3.31878370994802E-2"/>
    <n v="2.2447476750799601E-2"/>
    <n v="2.4165777889572099E-2"/>
    <n v="-3.1218105593816999E-2"/>
    <n v="0.25315483955410401"/>
    <n v="2.30868717063979E-2"/>
    <n v="1.6389322428596299E-2"/>
    <n v="1.6763581504519499E-2"/>
    <n v="2.7604731988734199E-2"/>
    <n v="69"/>
    <n v="36.75"/>
    <n v="-0.206632122714411"/>
    <n v="8.8023511954049196E-3"/>
    <n v="1.3652020782576799"/>
    <n v="1.20461525605682"/>
    <n v="1.0257090437727501"/>
    <s v="Turtle River Asset Management"/>
    <x v="6"/>
    <s v="Communication Services"/>
    <s v="Interactive Media &amp; Services"/>
    <s v="Newton, Massachusetts"/>
    <d v="2011-12-21T00:00:00"/>
    <n v="1526520"/>
    <m/>
    <s v="Newton"/>
    <s v="Massachusetts"/>
    <s v="United States"/>
  </r>
  <r>
    <d v="2019-04-25T00:00:00"/>
    <x v="6"/>
    <s v="buy"/>
    <n v="1100"/>
    <n v="15"/>
    <n v="53.41"/>
    <n v="54"/>
    <n v="52.470001000000003"/>
    <n v="52.860000999999997"/>
    <n v="52.860000999999997"/>
    <n v="1503300"/>
    <n v="2.5339999999999998"/>
    <n v="-3.5879181158111799E-3"/>
    <n v="3.99474235919706E-2"/>
    <n v="4.0144371510299599E-2"/>
    <n v="-6.9950882602377404E-2"/>
    <n v="0.232122466157059"/>
    <n v="1.7620754134532301E-2"/>
    <n v="1.5082253941348E-2"/>
    <n v="1.6592505394108999E-2"/>
    <n v="2.7545441428183499E-2"/>
    <n v="69"/>
    <n v="36.75"/>
    <n v="-0.206632122714411"/>
    <n v="-3.6904169755480902E-4"/>
    <n v="1.3663296288400799"/>
    <n v="1.10802178955806"/>
    <n v="1.05943368354303"/>
    <s v="Turtle River Asset Management"/>
    <x v="6"/>
    <s v="Communication Services"/>
    <s v="Interactive Media &amp; Services"/>
    <s v="Newton, Massachusetts"/>
    <d v="2011-12-21T00:00:00"/>
    <n v="1526520"/>
    <m/>
    <s v="Newton"/>
    <s v="Massachusetts"/>
    <s v="United States"/>
  </r>
  <r>
    <d v="2019-05-03T00:00:00"/>
    <x v="6"/>
    <s v="sell"/>
    <n v="1000"/>
    <n v="15"/>
    <n v="53.490001999999997"/>
    <n v="55.200001"/>
    <n v="53.25"/>
    <n v="55.080002"/>
    <n v="55.080002"/>
    <n v="2551900"/>
    <n v="2.5310000000000001"/>
    <n v="4.9117070345187898E-2"/>
    <n v="3.1163266389278702E-2"/>
    <n v="4.6831316969044003E-2"/>
    <n v="-4.50830021300231E-2"/>
    <n v="0.36333684009433398"/>
    <n v="2.5462032567398499E-2"/>
    <n v="1.8065870131952402E-2"/>
    <n v="1.77641606885694E-2"/>
    <n v="2.7074231618259399E-2"/>
    <n v="69"/>
    <n v="37.119999"/>
    <n v="-0.206632122714411"/>
    <n v="9.5921274614703799E-3"/>
    <n v="1.42376349939709"/>
    <n v="1.98813336136817"/>
    <n v="1.8394025937993299"/>
    <s v="Turtle River Asset Management"/>
    <x v="6"/>
    <s v="Communication Services"/>
    <s v="Interactive Media &amp; Services"/>
    <s v="Newton, Massachusetts"/>
    <d v="2011-12-21T00:00:00"/>
    <n v="1526520"/>
    <m/>
    <s v="Newton"/>
    <s v="Massachusetts"/>
    <s v="United States"/>
  </r>
  <r>
    <d v="2019-05-21T00:00:00"/>
    <x v="6"/>
    <s v="sell"/>
    <n v="1200"/>
    <n v="15"/>
    <n v="45.82"/>
    <n v="46.34"/>
    <n v="45.389998999999897"/>
    <n v="45.740001999999997"/>
    <n v="45.740001999999997"/>
    <n v="2121300"/>
    <n v="2.4260000000000002"/>
    <n v="1.7644987814747101E-2"/>
    <n v="-2.7174369390019899E-2"/>
    <n v="-0.122871340918498"/>
    <n v="-0.19160639753428099"/>
    <n v="-4.6559679750927299E-2"/>
    <n v="2.0900092291002498E-2"/>
    <n v="3.3254224307245797E-2"/>
    <n v="2.28448954482489E-2"/>
    <n v="2.5256694141671698E-2"/>
    <n v="69"/>
    <n v="43.400002000000001"/>
    <n v="-0.23225800557213999"/>
    <n v="8.4599491109458805E-3"/>
    <n v="1.3383138962159"/>
    <n v="-0.432072655642604"/>
    <n v="-0.48689494811912498"/>
    <s v="Turtle River Asset Management"/>
    <x v="6"/>
    <s v="Communication Services"/>
    <s v="Interactive Media &amp; Services"/>
    <s v="Newton, Massachusetts"/>
    <d v="2011-12-21T00:00:00"/>
    <n v="1526520"/>
    <m/>
    <s v="Newton"/>
    <s v="Massachusetts"/>
    <s v="United States"/>
  </r>
  <r>
    <d v="2019-05-22T00:00:00"/>
    <x v="6"/>
    <s v="sell"/>
    <n v="1500"/>
    <n v="15"/>
    <n v="45.619999"/>
    <n v="46.790000999999997"/>
    <n v="45.529998999999997"/>
    <n v="46.509997999999896"/>
    <n v="46.509997999999896"/>
    <n v="1591900"/>
    <n v="2.3929999999999998"/>
    <n v="1.6694067914460799E-2"/>
    <n v="-1.4726613543450499E-2"/>
    <n v="-0.108880499158702"/>
    <n v="-0.15632915735893799"/>
    <n v="-3.2158494621912503E-2"/>
    <n v="2.2979506138632599E-2"/>
    <n v="3.35527151416301E-2"/>
    <n v="2.2890101981072199E-2"/>
    <n v="2.52786056246611E-2"/>
    <n v="69"/>
    <n v="43.400002000000001"/>
    <n v="-0.23225800557213999"/>
    <n v="-2.8283920525026501E-3"/>
    <n v="1.33779010921306"/>
    <n v="-0.340486922802892"/>
    <n v="-0.48688032636214501"/>
    <s v="Turtle River Asset Management"/>
    <x v="6"/>
    <s v="Communication Services"/>
    <s v="Interactive Media &amp; Services"/>
    <s v="Newton, Massachusetts"/>
    <d v="2011-12-21T00:00:00"/>
    <n v="1526520"/>
    <m/>
    <s v="Newton"/>
    <s v="Massachusetts"/>
    <s v="United States"/>
  </r>
  <r>
    <d v="2019-06-05T00:00:00"/>
    <x v="6"/>
    <s v="sell"/>
    <n v="1200"/>
    <n v="15"/>
    <n v="45.580002"/>
    <n v="45.91"/>
    <n v="44.599997999999999"/>
    <n v="45.049999"/>
    <n v="45.049999"/>
    <n v="983700"/>
    <n v="2.1230000000000002"/>
    <n v="-6.8577196085634401E-3"/>
    <n v="3.9158539723998402E-2"/>
    <n v="-0.20101374831448501"/>
    <n v="-0.117166308324576"/>
    <n v="-0.22025375494654101"/>
    <n v="3.1438487181479402E-2"/>
    <n v="3.3747513239737799E-2"/>
    <n v="2.38644988054783E-2"/>
    <n v="2.53265577217314E-2"/>
    <n v="69"/>
    <n v="42.009997999999896"/>
    <n v="-0.23225800557213999"/>
    <n v="8.1287266899663802E-3"/>
    <n v="1.37221323931721"/>
    <n v="-1.29869282726197"/>
    <n v="-1.1700449991150701"/>
    <s v="Turtle River Asset Management"/>
    <x v="6"/>
    <s v="Communication Services"/>
    <s v="Interactive Media &amp; Services"/>
    <s v="Newton, Massachusetts"/>
    <d v="2011-12-21T00:00:00"/>
    <n v="1526520"/>
    <m/>
    <s v="Newton"/>
    <s v="Massachusetts"/>
    <s v="United States"/>
  </r>
  <r>
    <d v="2019-06-06T00:00:00"/>
    <x v="6"/>
    <s v="sell"/>
    <n v="600"/>
    <n v="15"/>
    <n v="45.009997999999896"/>
    <n v="45.25"/>
    <n v="44.369999"/>
    <n v="44.84"/>
    <n v="44.84"/>
    <n v="904800"/>
    <n v="2.1240000000000001"/>
    <n v="-4.6723636528291698E-3"/>
    <n v="4.12030745930516E-2"/>
    <n v="-0.22617198506169001"/>
    <n v="-0.12970492681807599"/>
    <n v="-0.248858212745142"/>
    <n v="3.1214450727468701E-2"/>
    <n v="3.3116271883113002E-2"/>
    <n v="2.3834342970417401E-2"/>
    <n v="2.52789933027344E-2"/>
    <n v="69"/>
    <n v="42.009997999999896"/>
    <n v="-0.23225800557213999"/>
    <n v="6.1168407152111899E-3"/>
    <n v="1.36856638664717"/>
    <n v="-1.42742013030337"/>
    <n v="-1.2601398023211401"/>
    <s v="Turtle River Asset Management"/>
    <x v="6"/>
    <s v="Communication Services"/>
    <s v="Interactive Media &amp; Services"/>
    <s v="Newton, Massachusetts"/>
    <d v="2011-12-21T00:00:00"/>
    <n v="1526520"/>
    <m/>
    <s v="Newton"/>
    <s v="Massachusetts"/>
    <s v="United States"/>
  </r>
  <r>
    <d v="2019-06-19T00:00:00"/>
    <x v="6"/>
    <s v="sell"/>
    <n v="1900"/>
    <n v="15"/>
    <n v="47.349997999999999"/>
    <n v="48.470001000000003"/>
    <n v="46.790000999999997"/>
    <n v="47.189999"/>
    <n v="47.189999"/>
    <n v="1920100"/>
    <n v="2.0289999999999999"/>
    <n v="1.8824042461096899E-2"/>
    <n v="3.75691419216777E-2"/>
    <n v="4.7741697239962501E-2"/>
    <n v="-9.2821970463549702E-2"/>
    <n v="-0.22876453272236499"/>
    <n v="1.45609646914843E-2"/>
    <n v="1.8973698961399301E-2"/>
    <n v="2.4027367955797501E-2"/>
    <n v="2.5134351095370301E-2"/>
    <n v="69"/>
    <n v="42.009997999999896"/>
    <n v="-0.23225800557213999"/>
    <n v="2.98071681438073E-3"/>
    <n v="1.37932686701509"/>
    <n v="-1.17349537211646"/>
    <n v="-1.20505671645491"/>
    <s v="Turtle River Asset Management"/>
    <x v="6"/>
    <s v="Communication Services"/>
    <s v="Interactive Media &amp; Services"/>
    <s v="Newton, Massachusetts"/>
    <d v="2011-12-21T00:00:00"/>
    <n v="1526520"/>
    <m/>
    <s v="Newton"/>
    <s v="Massachusetts"/>
    <s v="United States"/>
  </r>
  <r>
    <d v="2019-06-21T00:00:00"/>
    <x v="6"/>
    <s v="sell"/>
    <n v="1200"/>
    <n v="15"/>
    <n v="46.799999"/>
    <n v="47.389998999999897"/>
    <n v="46.57"/>
    <n v="47.299999"/>
    <n v="47.299999"/>
    <n v="1776600"/>
    <n v="2.0680000000000001"/>
    <n v="1.16960186215419E-2"/>
    <n v="3.7699672604167601E-2"/>
    <n v="3.3537042036199297E-2"/>
    <n v="-7.0401343565658595E-2"/>
    <n v="-0.21337079860806801"/>
    <n v="1.10722979593392E-2"/>
    <n v="1.8929033115787999E-2"/>
    <n v="2.3767885294908801E-2"/>
    <n v="2.51459429060026E-2"/>
    <n v="69"/>
    <n v="42.009997999999896"/>
    <n v="-0.23225800557213999"/>
    <n v="-1.26001638019446E-3"/>
    <n v="1.3714712881307101"/>
    <n v="-1.0820402002071099"/>
    <n v="-1.1774658753827101"/>
    <s v="Turtle River Asset Management"/>
    <x v="6"/>
    <s v="Communication Services"/>
    <s v="Interactive Media &amp; Services"/>
    <s v="Newton, Massachusetts"/>
    <d v="2011-12-21T00:00:00"/>
    <n v="1526520"/>
    <m/>
    <s v="Newton"/>
    <s v="Massachusetts"/>
    <s v="United States"/>
  </r>
  <r>
    <d v="2019-06-26T00:00:00"/>
    <x v="6"/>
    <s v="sell"/>
    <n v="1600"/>
    <n v="15"/>
    <n v="44.830002"/>
    <n v="45.43"/>
    <n v="43.990001999999997"/>
    <n v="44.049999"/>
    <n v="44.049999"/>
    <n v="1674400"/>
    <n v="2.0489999999999999"/>
    <n v="-1.03885084133264E-2"/>
    <n v="-6.8856654866653003E-2"/>
    <n v="-2.6656365775871001E-2"/>
    <n v="-0.14040330307578799"/>
    <n v="-0.23483431640191199"/>
    <n v="1.93156670233227E-2"/>
    <n v="2.0700872977125299E-2"/>
    <n v="2.4421693753104799E-2"/>
    <n v="2.5237491415189699E-2"/>
    <n v="69"/>
    <n v="42.009997999999896"/>
    <n v="-0.23225800557213999"/>
    <n v="-1.2346958449604901E-3"/>
    <n v="1.3825953677162801"/>
    <n v="-1.1474067103921299"/>
    <n v="-1.12816042020129"/>
    <s v="Turtle River Asset Management"/>
    <x v="6"/>
    <s v="Communication Services"/>
    <s v="Interactive Media &amp; Services"/>
    <s v="Newton, Massachusetts"/>
    <d v="2011-12-21T00:00:00"/>
    <n v="1526520"/>
    <m/>
    <s v="Newton"/>
    <s v="Massachusetts"/>
    <s v="United States"/>
  </r>
  <r>
    <d v="2019-06-27T00:00:00"/>
    <x v="6"/>
    <s v="buy"/>
    <n v="1100"/>
    <n v="15"/>
    <n v="45.189999"/>
    <n v="46.860000999999997"/>
    <n v="44.529998999999997"/>
    <n v="46.580002"/>
    <n v="46.580002"/>
    <n v="2382200"/>
    <n v="2.0049999999999999"/>
    <n v="5.5845977712363999E-2"/>
    <n v="-3.64294834161917E-3"/>
    <n v="5.1994109349574998E-2"/>
    <n v="-9.5153990558034002E-2"/>
    <n v="-0.1936001456044"/>
    <n v="3.69763181750387E-2"/>
    <n v="2.3408580158950101E-2"/>
    <n v="2.54487648162059E-2"/>
    <n v="2.54712591927167E-2"/>
    <n v="69"/>
    <n v="42.009997999999896"/>
    <n v="-0.23225800557213999"/>
    <n v="3.81588593721357E-3"/>
    <n v="1.38932749441805"/>
    <n v="-0.95275757304053299"/>
    <n v="-1.0810369553802901"/>
    <s v="Turtle River Asset Management"/>
    <x v="6"/>
    <s v="Communication Services"/>
    <s v="Interactive Media &amp; Services"/>
    <s v="Newton, Massachusetts"/>
    <d v="2011-12-21T00:00:00"/>
    <n v="1526520"/>
    <m/>
    <s v="Newton"/>
    <s v="Massachusetts"/>
    <s v="United States"/>
  </r>
  <r>
    <d v="2019-05-17T00:00:00"/>
    <x v="6"/>
    <s v="sell"/>
    <n v="1800"/>
    <n v="16"/>
    <n v="46.32"/>
    <n v="46.48"/>
    <n v="44.919998"/>
    <n v="44.990001999999997"/>
    <n v="44.990001999999997"/>
    <n v="1695700"/>
    <n v="2.3929999999999998"/>
    <n v="-3.8373968427292703E-2"/>
    <n v="-5.3657666321759598E-2"/>
    <n v="-0.14921675514080401"/>
    <n v="-0.233272096864166"/>
    <n v="-7.94440399813824E-2"/>
    <n v="2.4791960825817801E-2"/>
    <n v="3.3590791478440803E-2"/>
    <n v="2.27709284578172E-2"/>
    <n v="2.5260532937583801E-2"/>
    <n v="69"/>
    <n v="43.400002000000001"/>
    <n v="-0.23225800557213999"/>
    <n v="-5.8544371529206298E-3"/>
    <n v="1.3400981485719701"/>
    <n v="-0.63970503427574898"/>
    <n v="-0.44835753291708202"/>
    <s v="Bridgebay Associates"/>
    <x v="6"/>
    <s v="Communication Services"/>
    <s v="Interactive Media &amp; Services"/>
    <s v="Newton, Massachusetts"/>
    <d v="2011-12-21T00:00:00"/>
    <n v="1526520"/>
    <m/>
    <s v="Newton"/>
    <s v="Massachusetts"/>
    <s v="United States"/>
  </r>
  <r>
    <d v="2019-05-23T00:00:00"/>
    <x v="6"/>
    <s v="buy"/>
    <n v="2200"/>
    <n v="16"/>
    <n v="45.959998999999897"/>
    <n v="46.689999"/>
    <n v="45.41"/>
    <n v="45.549999"/>
    <n v="45.549999"/>
    <n v="1658500"/>
    <n v="2.2959999999999998"/>
    <n v="-2.0856698482429301E-2"/>
    <n v="-2.6003653982625701E-2"/>
    <n v="-0.16292503474061201"/>
    <n v="-0.187431060713382"/>
    <n v="-5.69632917392374E-2"/>
    <n v="2.43084319633389E-2"/>
    <n v="3.25922417260405E-2"/>
    <n v="2.2946518963705798E-2"/>
    <n v="2.53109447895341E-2"/>
    <n v="69"/>
    <n v="43.400002000000001"/>
    <n v="-0.23225800557213999"/>
    <n v="-1.1985692488440201E-2"/>
    <n v="1.34133730785599"/>
    <n v="-0.48167679804504498"/>
    <n v="-0.51076734789238198"/>
    <s v="Bridgebay Associates"/>
    <x v="6"/>
    <s v="Communication Services"/>
    <s v="Interactive Media &amp; Services"/>
    <s v="Newton, Massachusetts"/>
    <d v="2011-12-21T00:00:00"/>
    <n v="1526520"/>
    <m/>
    <s v="Newton"/>
    <s v="Massachusetts"/>
    <s v="United States"/>
  </r>
  <r>
    <d v="2019-06-17T00:00:00"/>
    <x v="6"/>
    <s v="buy"/>
    <n v="2700"/>
    <n v="16"/>
    <n v="45.599997999999999"/>
    <n v="45.900002000000001"/>
    <n v="45.419998"/>
    <n v="45.68"/>
    <n v="45.68"/>
    <n v="1026000"/>
    <n v="2.0859999999999999"/>
    <n v="2.8499635956845798E-3"/>
    <n v="6.56914495168242E-4"/>
    <n v="-3.2733348430195403E-2"/>
    <n v="-0.11641997439968001"/>
    <n v="-0.23411640372508699"/>
    <n v="1.2872576303627601E-2"/>
    <n v="2.0280526413437701E-2"/>
    <n v="2.38706226172977E-2"/>
    <n v="2.51198861581968E-2"/>
    <n v="69"/>
    <n v="42.009997999999896"/>
    <n v="-0.23225800557213999"/>
    <n v="9.3131563797728401E-4"/>
    <n v="1.3742779425512599"/>
    <n v="-1.22895829077064"/>
    <n v="-1.2001113158713099"/>
    <s v="Bridgebay Associates"/>
    <x v="6"/>
    <s v="Communication Services"/>
    <s v="Interactive Media &amp; Services"/>
    <s v="Newton, Massachusetts"/>
    <d v="2011-12-21T00:00:00"/>
    <n v="1526520"/>
    <m/>
    <s v="Newton"/>
    <s v="Massachusetts"/>
    <s v="United States"/>
  </r>
  <r>
    <d v="2019-04-01T00:00:00"/>
    <x v="6"/>
    <s v="buy"/>
    <n v="1300"/>
    <n v="17"/>
    <n v="51.93"/>
    <n v="52.759997999999896"/>
    <n v="51.310001"/>
    <n v="52.740001999999997"/>
    <n v="52.740001999999997"/>
    <n v="1809500"/>
    <n v="2.4969999999999999"/>
    <n v="2.4763737130616501E-2"/>
    <n v="3.7871662263281203E-2"/>
    <n v="-8.1200710540289805E-3"/>
    <n v="-1.52415593726003E-2"/>
    <n v="0.25448870892632702"/>
    <n v="1.1012684355532199E-2"/>
    <n v="1.390800796543E-2"/>
    <n v="2.1366627541518898E-2"/>
    <n v="2.77747165723988E-2"/>
    <n v="69"/>
    <n v="36.75"/>
    <n v="-0.206632122714411"/>
    <n v="1.1502195497633099E-2"/>
    <n v="1.3945672862254099"/>
    <n v="1.1161753099898599"/>
    <n v="1.0000157549817099"/>
    <s v="Los Santos Asset Management"/>
    <x v="6"/>
    <s v="Communication Services"/>
    <s v="Interactive Media &amp; Services"/>
    <s v="Newton, Massachusetts"/>
    <d v="2011-12-21T00:00:00"/>
    <n v="1526520"/>
    <m/>
    <s v="Newton"/>
    <s v="Massachusetts"/>
    <s v="United States"/>
  </r>
  <r>
    <d v="2019-05-09T00:00:00"/>
    <x v="6"/>
    <s v="buy"/>
    <n v="900"/>
    <n v="17"/>
    <n v="48.16"/>
    <n v="49.060001"/>
    <n v="47.130001"/>
    <n v="48.830002"/>
    <n v="48.830002"/>
    <n v="2828200"/>
    <n v="2.4569999999999999"/>
    <n v="3.2821362797090001E-3"/>
    <n v="-7.1324720794090996E-2"/>
    <n v="-6.6929109237046494E-2"/>
    <n v="-0.18358356981679999"/>
    <n v="0.230440295003977"/>
    <n v="6.5269117997073606E-2"/>
    <n v="3.2110687242674997E-2"/>
    <n v="2.3035368349484501E-2"/>
    <n v="2.81488442839594E-2"/>
    <n v="69"/>
    <n v="43.400002000000001"/>
    <n v="-0.23225800557213999"/>
    <n v="-3.0259986019249502E-3"/>
    <n v="1.4267739598548399"/>
    <n v="1.30449527493365"/>
    <n v="1.7307229909483799"/>
    <s v="Los Santos Asset Management"/>
    <x v="6"/>
    <s v="Communication Services"/>
    <s v="Interactive Media &amp; Services"/>
    <s v="Newton, Massachusetts"/>
    <d v="2011-12-21T00:00:00"/>
    <n v="1526520"/>
    <m/>
    <s v="Newton"/>
    <s v="Massachusetts"/>
    <s v="United States"/>
  </r>
  <r>
    <d v="2019-06-14T00:00:00"/>
    <x v="6"/>
    <s v="sell"/>
    <n v="1000"/>
    <n v="17"/>
    <n v="46.610000999999997"/>
    <n v="46.630001"/>
    <n v="45.52"/>
    <n v="45.549999"/>
    <n v="45.549999"/>
    <n v="757100"/>
    <n v="2.093"/>
    <n v="-1.5899278965799301E-2"/>
    <n v="6.1660403042028602E-3"/>
    <n v="-3.1336999957988297E-2"/>
    <n v="-0.124517253504488"/>
    <n v="-0.21772829603212801"/>
    <n v="1.3388869095954299E-2"/>
    <n v="2.02969270804556E-2"/>
    <n v="2.3866718454340199E-2"/>
    <n v="2.51509026845727E-2"/>
    <n v="69"/>
    <n v="42.009997999999896"/>
    <n v="-0.23225800557213999"/>
    <n v="-1.6128120944145399E-3"/>
    <n v="1.3758574414790701"/>
    <n v="-1.16485291889042"/>
    <n v="-1.1766340361124901"/>
    <s v="Los Santos Asset Management"/>
    <x v="6"/>
    <s v="Communication Services"/>
    <s v="Interactive Media &amp; Services"/>
    <s v="Newton, Massachusetts"/>
    <d v="2011-12-21T00:00:00"/>
    <n v="1526520"/>
    <m/>
    <s v="Newton"/>
    <s v="Massachusetts"/>
    <s v="United States"/>
  </r>
  <r>
    <d v="2019-06-26T00:00:00"/>
    <x v="6"/>
    <s v="buy"/>
    <n v="1800"/>
    <n v="17"/>
    <n v="44.830002"/>
    <n v="45.43"/>
    <n v="43.990001999999997"/>
    <n v="44.049999"/>
    <n v="44.049999"/>
    <n v="1674400"/>
    <n v="2.0489999999999999"/>
    <n v="-1.03885084133264E-2"/>
    <n v="-6.8856654866653003E-2"/>
    <n v="-2.6656365775871001E-2"/>
    <n v="-0.14040330307578799"/>
    <n v="-0.23483431640191199"/>
    <n v="1.93156670233227E-2"/>
    <n v="2.0700872977125299E-2"/>
    <n v="2.4421693753104799E-2"/>
    <n v="2.5237491415189699E-2"/>
    <n v="69"/>
    <n v="42.009997999999896"/>
    <n v="-0.23225800557213999"/>
    <n v="-1.2346958449604901E-3"/>
    <n v="1.3825953677162801"/>
    <n v="-1.1474067103921299"/>
    <n v="-1.12816042020129"/>
    <s v="Los Santos Asset Management"/>
    <x v="6"/>
    <s v="Communication Services"/>
    <s v="Interactive Media &amp; Services"/>
    <s v="Newton, Massachusetts"/>
    <d v="2011-12-21T00:00:00"/>
    <n v="1526520"/>
    <m/>
    <s v="Newton"/>
    <s v="Massachusetts"/>
    <s v="United States"/>
  </r>
  <r>
    <d v="2019-04-01T00:00:00"/>
    <x v="6"/>
    <s v="sell"/>
    <n v="3000"/>
    <n v="18"/>
    <n v="51.93"/>
    <n v="52.759997999999896"/>
    <n v="51.310001"/>
    <n v="52.740001999999997"/>
    <n v="52.740001999999997"/>
    <n v="1809500"/>
    <n v="2.4969999999999999"/>
    <n v="2.4763737130616501E-2"/>
    <n v="3.7871662263281203E-2"/>
    <n v="-8.1200710540289805E-3"/>
    <n v="-1.52415593726003E-2"/>
    <n v="0.25448870892632702"/>
    <n v="1.1012684355532199E-2"/>
    <n v="1.390800796543E-2"/>
    <n v="2.1366627541518898E-2"/>
    <n v="2.77747165723988E-2"/>
    <n v="69"/>
    <n v="36.75"/>
    <n v="-0.206632122714411"/>
    <n v="1.1502195497633099E-2"/>
    <n v="1.3945672862254099"/>
    <n v="1.1161753099898599"/>
    <n v="1.0000157549817099"/>
    <s v="Ironman Funds"/>
    <x v="6"/>
    <s v="Communication Services"/>
    <s v="Interactive Media &amp; Services"/>
    <s v="Newton, Massachusetts"/>
    <d v="2011-12-21T00:00:00"/>
    <n v="1526520"/>
    <m/>
    <s v="Newton"/>
    <s v="Massachusetts"/>
    <s v="United States"/>
  </r>
  <r>
    <d v="2019-04-08T00:00:00"/>
    <x v="6"/>
    <s v="sell"/>
    <n v="1900"/>
    <n v="18"/>
    <n v="52.900002000000001"/>
    <n v="52.900002000000001"/>
    <n v="51.790000999999997"/>
    <n v="52.209998999999897"/>
    <n v="52.209998999999897"/>
    <n v="1493000"/>
    <n v="2.5190000000000001"/>
    <n v="-1.31293484023944E-2"/>
    <n v="-1.0100190577979E-2"/>
    <n v="2.24685032470061E-2"/>
    <n v="-5.6413336477696897E-2"/>
    <n v="0.26265153806307101"/>
    <n v="1.3540836072493101E-2"/>
    <n v="1.28694369201441E-2"/>
    <n v="1.87002998190566E-2"/>
    <n v="2.7499072501714201E-2"/>
    <n v="69"/>
    <n v="36.75"/>
    <n v="-0.206632122714411"/>
    <n v="1.0469119934194001E-3"/>
    <n v="1.3704149816470601"/>
    <n v="1.18984871281548"/>
    <n v="1.21812738716332"/>
    <s v="Ironman Funds"/>
    <x v="6"/>
    <s v="Communication Services"/>
    <s v="Interactive Media &amp; Services"/>
    <s v="Newton, Massachusetts"/>
    <d v="2011-12-21T00:00:00"/>
    <n v="1526520"/>
    <m/>
    <s v="Newton"/>
    <s v="Massachusetts"/>
    <s v="United States"/>
  </r>
  <r>
    <d v="2019-04-10T00:00:00"/>
    <x v="6"/>
    <s v="buy"/>
    <n v="2000"/>
    <n v="18"/>
    <n v="53.09"/>
    <n v="53.57"/>
    <n v="52.66"/>
    <n v="53.369999"/>
    <n v="53.369999"/>
    <n v="873900"/>
    <n v="2.4769999999999999"/>
    <n v="6.5795707478554103E-3"/>
    <n v="-2.9934541154412499E-3"/>
    <n v="2.9665571480745001E-2"/>
    <n v="-8.0431806241774206E-2"/>
    <n v="0.26783161729366101"/>
    <n v="1.30980252374727E-2"/>
    <n v="1.2774027671862601E-2"/>
    <n v="1.8225508169254799E-2"/>
    <n v="2.7465724160122301E-2"/>
    <n v="69"/>
    <n v="36.75"/>
    <n v="-0.206632122714411"/>
    <n v="3.47183783585567E-3"/>
    <n v="1.36416076468528"/>
    <n v="1.2330351437757401"/>
    <n v="1.2013811737667299"/>
    <s v="Ironman Funds"/>
    <x v="6"/>
    <s v="Communication Services"/>
    <s v="Interactive Media &amp; Services"/>
    <s v="Newton, Massachusetts"/>
    <d v="2011-12-21T00:00:00"/>
    <n v="1526520"/>
    <m/>
    <s v="Newton"/>
    <s v="Massachusetts"/>
    <s v="United States"/>
  </r>
  <r>
    <d v="2019-04-11T00:00:00"/>
    <x v="6"/>
    <s v="sell"/>
    <n v="900"/>
    <n v="18"/>
    <n v="53.459998999999897"/>
    <n v="54.139998999999897"/>
    <n v="53.349997999999999"/>
    <n v="53.880001"/>
    <n v="53.880001"/>
    <n v="746600"/>
    <n v="2.504"/>
    <n v="9.5105984931905408E-3"/>
    <n v="3.3463499651326298E-3"/>
    <n v="4.9068637418379198E-2"/>
    <n v="-6.6068529290417205E-2"/>
    <n v="0.28966371162577398"/>
    <n v="1.38400067636174E-2"/>
    <n v="1.26299752749263E-2"/>
    <n v="1.8269837017614501E-2"/>
    <n v="2.74577691213416E-2"/>
    <n v="69"/>
    <n v="36.75"/>
    <n v="-0.206632122714411"/>
    <n v="3.8122194279549302E-5"/>
    <n v="1.3626398676160301"/>
    <n v="1.35104594121968"/>
    <n v="1.2389629091857799"/>
    <s v="Ironman Funds"/>
    <x v="6"/>
    <s v="Communication Services"/>
    <s v="Interactive Media &amp; Services"/>
    <s v="Newton, Massachusetts"/>
    <d v="2011-12-21T00:00:00"/>
    <n v="1526520"/>
    <m/>
    <s v="Newton"/>
    <s v="Massachusetts"/>
    <s v="United States"/>
  </r>
  <r>
    <d v="2019-04-17T00:00:00"/>
    <x v="6"/>
    <s v="buy"/>
    <n v="1100"/>
    <n v="18"/>
    <n v="52.459998999999897"/>
    <n v="52.599997999999999"/>
    <n v="50.540000999999997"/>
    <n v="50.790000999999997"/>
    <n v="50.790000999999997"/>
    <n v="1503100"/>
    <n v="2.5920000000000001"/>
    <n v="-2.7957537946138599E-2"/>
    <n v="-4.9549267106666302E-2"/>
    <n v="-1.0381035245367E-2"/>
    <n v="-0.1135958717796"/>
    <n v="0.190506190109581"/>
    <n v="1.57478157772604E-2"/>
    <n v="1.4623798000863599E-2"/>
    <n v="1.8350539092120002E-2"/>
    <n v="2.7518101420659798E-2"/>
    <n v="69"/>
    <n v="36.75"/>
    <n v="-0.206632122714411"/>
    <n v="-2.2764010197428601E-3"/>
    <n v="1.3532096618879801"/>
    <n v="0.85770211716275802"/>
    <n v="1.13865771468869"/>
    <s v="Ironman Funds"/>
    <x v="6"/>
    <s v="Communication Services"/>
    <s v="Interactive Media &amp; Services"/>
    <s v="Newton, Massachusetts"/>
    <d v="2011-12-21T00:00:00"/>
    <n v="1526520"/>
    <m/>
    <s v="Newton"/>
    <s v="Massachusetts"/>
    <s v="United States"/>
  </r>
  <r>
    <d v="2019-04-23T00:00:00"/>
    <x v="6"/>
    <s v="buy"/>
    <n v="2300"/>
    <n v="18"/>
    <n v="52.18"/>
    <n v="54.099997999999999"/>
    <n v="52.139998999999897"/>
    <n v="53.610000999999997"/>
    <n v="53.610000999999997"/>
    <n v="1886700"/>
    <n v="2.57"/>
    <n v="3.31878370994802E-2"/>
    <n v="2.2447476750799601E-2"/>
    <n v="2.4165777889572099E-2"/>
    <n v="-3.1218105593816999E-2"/>
    <n v="0.25315483955410401"/>
    <n v="2.30868717063979E-2"/>
    <n v="1.6389322428596299E-2"/>
    <n v="1.6763581504519499E-2"/>
    <n v="2.7604731988734199E-2"/>
    <n v="69"/>
    <n v="36.75"/>
    <n v="-0.206632122714411"/>
    <n v="8.8023511954049196E-3"/>
    <n v="1.3652020782576799"/>
    <n v="1.20461525605682"/>
    <n v="1.0257090437727501"/>
    <s v="Ironman Funds"/>
    <x v="6"/>
    <s v="Communication Services"/>
    <s v="Interactive Media &amp; Services"/>
    <s v="Newton, Massachusetts"/>
    <d v="2011-12-21T00:00:00"/>
    <n v="1526520"/>
    <m/>
    <s v="Newton"/>
    <s v="Massachusetts"/>
    <s v="United States"/>
  </r>
  <r>
    <d v="2019-05-14T00:00:00"/>
    <x v="6"/>
    <s v="sell"/>
    <n v="1200"/>
    <n v="18"/>
    <n v="46.18"/>
    <n v="47.150002000000001"/>
    <n v="46.080002"/>
    <n v="47"/>
    <n v="47"/>
    <n v="1981300"/>
    <n v="2.419"/>
    <n v="2.1506205220963599E-2"/>
    <n v="-0.156094060755394"/>
    <n v="-0.13661176839186601"/>
    <n v="-0.25067591005071799"/>
    <n v="-4.1468634765082099E-2"/>
    <n v="5.49362017504312E-2"/>
    <n v="3.3013342322199102E-2"/>
    <n v="2.3545356608479E-2"/>
    <n v="2.51472021301756E-2"/>
    <n v="69"/>
    <n v="43.400002000000001"/>
    <n v="-0.23225800557213999"/>
    <n v="7.98398755130913E-3"/>
    <n v="1.3399477740119099"/>
    <n v="-0.41217123139680401"/>
    <n v="0.276383822570749"/>
    <s v="Ironman Funds"/>
    <x v="6"/>
    <s v="Communication Services"/>
    <s v="Interactive Media &amp; Services"/>
    <s v="Newton, Massachusetts"/>
    <d v="2011-12-21T00:00:00"/>
    <n v="1526520"/>
    <m/>
    <s v="Newton"/>
    <s v="Massachusetts"/>
    <s v="United States"/>
  </r>
  <r>
    <d v="2019-05-29T00:00:00"/>
    <x v="6"/>
    <s v="buy"/>
    <n v="900"/>
    <n v="18"/>
    <n v="43.900002000000001"/>
    <n v="43.900002000000001"/>
    <n v="43.029998999999997"/>
    <n v="43.32"/>
    <n v="43.32"/>
    <n v="1360700"/>
    <n v="2.2360000000000002"/>
    <n v="-2.05627759107118E-2"/>
    <n v="-5.4358810187248703E-2"/>
    <n v="-0.20900902164920501"/>
    <n v="-0.22277415715014001"/>
    <n v="-0.13295412539149701"/>
    <n v="1.6675015312847902E-2"/>
    <n v="3.25832813128938E-2"/>
    <n v="2.2738364849864301E-2"/>
    <n v="2.5366693782634901E-2"/>
    <n v="69"/>
    <n v="43.029998999999997"/>
    <n v="-0.23225800557213999"/>
    <n v="-6.9359101493404697E-3"/>
    <n v="1.34974172348251"/>
    <n v="-0.90432573495840396"/>
    <n v="-0.61059951876380503"/>
    <s v="Ironman Funds"/>
    <x v="6"/>
    <s v="Communication Services"/>
    <s v="Interactive Media &amp; Services"/>
    <s v="Newton, Massachusetts"/>
    <d v="2011-12-21T00:00:00"/>
    <n v="1526520"/>
    <m/>
    <s v="Newton"/>
    <s v="Massachusetts"/>
    <s v="United States"/>
  </r>
  <r>
    <d v="2019-06-03T00:00:00"/>
    <x v="6"/>
    <s v="sell"/>
    <n v="800"/>
    <n v="18"/>
    <n v="42.18"/>
    <n v="43.139998999999897"/>
    <n v="42.009997999999896"/>
    <n v="42.66"/>
    <n v="42.66"/>
    <n v="1538700"/>
    <n v="2.081"/>
    <n v="9.1840984645057099E-3"/>
    <n v="-5.87199824133793E-2"/>
    <n v="-0.20258681020980901"/>
    <n v="-0.21135376147944401"/>
    <n v="-0.20067067628301699"/>
    <n v="1.32313938869556E-2"/>
    <n v="3.2734020455998901E-2"/>
    <n v="2.2757574341180899E-2"/>
    <n v="2.53090694861445E-2"/>
    <n v="69"/>
    <n v="42.009997999999896"/>
    <n v="-0.23225800557213999"/>
    <n v="-2.7690708645509302E-3"/>
    <n v="1.37009035366382"/>
    <n v="-1.23038584043489"/>
    <n v="-1.0031680612123"/>
    <s v="Ironman Funds"/>
    <x v="6"/>
    <s v="Communication Services"/>
    <s v="Interactive Media &amp; Services"/>
    <s v="Newton, Massachusetts"/>
    <d v="2011-12-21T00:00:00"/>
    <n v="1526520"/>
    <m/>
    <s v="Newton"/>
    <s v="Massachusetts"/>
    <s v="United States"/>
  </r>
  <r>
    <d v="2019-06-05T00:00:00"/>
    <x v="6"/>
    <s v="buy"/>
    <n v="2100"/>
    <n v="18"/>
    <n v="45.580002"/>
    <n v="45.91"/>
    <n v="44.599997999999999"/>
    <n v="45.049999"/>
    <n v="45.049999"/>
    <n v="983700"/>
    <n v="2.1230000000000002"/>
    <n v="-6.8577196085634401E-3"/>
    <n v="3.9158539723998402E-2"/>
    <n v="-0.20101374831448501"/>
    <n v="-0.117166308324576"/>
    <n v="-0.22025375494654101"/>
    <n v="3.1438487181479402E-2"/>
    <n v="3.3747513239737799E-2"/>
    <n v="2.38644988054783E-2"/>
    <n v="2.53265577217314E-2"/>
    <n v="69"/>
    <n v="42.009997999999896"/>
    <n v="-0.23225800557213999"/>
    <n v="8.1287266899663802E-3"/>
    <n v="1.37221323931721"/>
    <n v="-1.29869282726197"/>
    <n v="-1.1700449991150701"/>
    <s v="Ironman Funds"/>
    <x v="6"/>
    <s v="Communication Services"/>
    <s v="Interactive Media &amp; Services"/>
    <s v="Newton, Massachusetts"/>
    <d v="2011-12-21T00:00:00"/>
    <n v="1526520"/>
    <m/>
    <s v="Newton"/>
    <s v="Massachusetts"/>
    <s v="United States"/>
  </r>
  <r>
    <d v="2019-06-18T00:00:00"/>
    <x v="6"/>
    <s v="sell"/>
    <n v="2400"/>
    <n v="18"/>
    <n v="45.970001000000003"/>
    <n v="46.860000999999997"/>
    <n v="45.900002000000001"/>
    <n v="46.310001"/>
    <n v="46.310001"/>
    <n v="1007500"/>
    <n v="2.06"/>
    <n v="1.3697376738513799E-2"/>
    <n v="1.08555123583232E-2"/>
    <n v="-9.4563136484273093E-3"/>
    <n v="-9.9600034624373196E-2"/>
    <n v="-0.23435235625980699"/>
    <n v="1.4271540178686299E-2"/>
    <n v="2.04447940886959E-2"/>
    <n v="2.3950066379171301E-2"/>
    <n v="2.5119334362231599E-2"/>
    <n v="69"/>
    <n v="42.009997999999896"/>
    <n v="-0.23225800557213999"/>
    <n v="9.6704895497130797E-3"/>
    <n v="1.3757407360429601"/>
    <n v="-1.2144606166737999"/>
    <n v="-1.2203235627606901"/>
    <s v="Ironman Funds"/>
    <x v="6"/>
    <s v="Communication Services"/>
    <s v="Interactive Media &amp; Services"/>
    <s v="Newton, Massachusetts"/>
    <d v="2011-12-21T00:00:00"/>
    <n v="1526520"/>
    <m/>
    <s v="Newton"/>
    <s v="Massachusetts"/>
    <s v="United States"/>
  </r>
  <r>
    <d v="2019-06-20T00:00:00"/>
    <x v="6"/>
    <s v="sell"/>
    <n v="3400"/>
    <n v="18"/>
    <n v="47.75"/>
    <n v="47.82"/>
    <n v="46.630001"/>
    <n v="46.75"/>
    <n v="46.75"/>
    <n v="1252500"/>
    <n v="2.0009999999999999"/>
    <n v="-9.3677288126696595E-3"/>
    <n v="1.01043750168264E-2"/>
    <n v="3.9486011229404497E-2"/>
    <n v="-0.112755602868414"/>
    <n v="-0.23475500399050001"/>
    <n v="1.4749633321158801E-2"/>
    <n v="1.9122757493007101E-2"/>
    <n v="2.3997500993535498E-2"/>
    <n v="2.5139528300276399E-2"/>
    <n v="69"/>
    <n v="42.009997999999896"/>
    <n v="-0.23225800557213999"/>
    <n v="9.4276054361659405E-3"/>
    <n v="1.3717521795821801"/>
    <n v="-1.1883748971455099"/>
    <n v="-1.19402841911937"/>
    <s v="Ironman Funds"/>
    <x v="6"/>
    <s v="Communication Services"/>
    <s v="Interactive Media &amp; Services"/>
    <s v="Newton, Massachusetts"/>
    <d v="2011-12-21T00:00:00"/>
    <n v="1526520"/>
    <m/>
    <s v="Newton"/>
    <s v="Massachusetts"/>
    <s v="United States"/>
  </r>
  <r>
    <d v="2019-06-27T00:00:00"/>
    <x v="6"/>
    <s v="buy"/>
    <n v="2000"/>
    <n v="18"/>
    <n v="45.189999"/>
    <n v="46.860000999999997"/>
    <n v="44.529998999999997"/>
    <n v="46.580002"/>
    <n v="46.580002"/>
    <n v="2382200"/>
    <n v="2.0049999999999999"/>
    <n v="5.5845977712363999E-2"/>
    <n v="-3.64294834161917E-3"/>
    <n v="5.1994109349574998E-2"/>
    <n v="-9.5153990558034002E-2"/>
    <n v="-0.1936001456044"/>
    <n v="3.69763181750387E-2"/>
    <n v="2.3408580158950101E-2"/>
    <n v="2.54487648162059E-2"/>
    <n v="2.54712591927167E-2"/>
    <n v="69"/>
    <n v="42.009997999999896"/>
    <n v="-0.23225800557213999"/>
    <n v="3.81588593721357E-3"/>
    <n v="1.38932749441805"/>
    <n v="-0.95275757304053299"/>
    <n v="-1.0810369553802901"/>
    <s v="Ironman Funds"/>
    <x v="6"/>
    <s v="Communication Services"/>
    <s v="Interactive Media &amp; Services"/>
    <s v="Newton, Massachusetts"/>
    <d v="2011-12-21T00:00:00"/>
    <n v="1526520"/>
    <m/>
    <s v="Newton"/>
    <s v="Massachusetts"/>
    <s v="United States"/>
  </r>
  <r>
    <d v="2019-04-16T00:00:00"/>
    <x v="6"/>
    <s v="buy"/>
    <n v="1100"/>
    <n v="19"/>
    <n v="52.599997999999999"/>
    <n v="52.939999"/>
    <n v="52.09"/>
    <n v="52.23"/>
    <n v="52.23"/>
    <n v="1145500"/>
    <n v="2.5920000000000001"/>
    <n v="-3.6311172936756798E-3"/>
    <n v="-1.50121584126722E-2"/>
    <n v="1.23291871916486E-2"/>
    <n v="-8.2998613913304695E-2"/>
    <n v="0.23867618253063999"/>
    <n v="1.32249255607971E-2"/>
    <n v="1.33360667000534E-2"/>
    <n v="1.80495938899497E-2"/>
    <n v="2.7485135657135399E-2"/>
    <n v="69"/>
    <n v="36.75"/>
    <n v="-0.206632122714411"/>
    <n v="5.0922850790659495E-4"/>
    <n v="1.35279163984222"/>
    <n v="1.10398551218168"/>
    <n v="1.2137243200112899"/>
    <s v="Second Point Management"/>
    <x v="6"/>
    <s v="Communication Services"/>
    <s v="Interactive Media &amp; Services"/>
    <s v="Newton, Massachusetts"/>
    <d v="2011-12-21T00:00:00"/>
    <n v="1526520"/>
    <m/>
    <s v="Newton"/>
    <s v="Massachusetts"/>
    <s v="United States"/>
  </r>
  <r>
    <d v="2019-05-01T00:00:00"/>
    <x v="6"/>
    <s v="sell"/>
    <n v="1300"/>
    <n v="19"/>
    <n v="53.34"/>
    <n v="53.689999"/>
    <n v="52.169998"/>
    <n v="52.240001999999997"/>
    <n v="52.240001999999997"/>
    <n v="1281200"/>
    <n v="2.5110000000000001"/>
    <n v="-1.8773623931651801E-2"/>
    <n v="-1.5386322956836399E-2"/>
    <n v="1.52380415366097E-2"/>
    <n v="-8.9130726933825496E-2"/>
    <n v="0.333643255854426"/>
    <n v="1.03133281237814E-2"/>
    <n v="1.5646188715369699E-2"/>
    <n v="1.6599551465402901E-2"/>
    <n v="2.69323070818114E-2"/>
    <n v="69"/>
    <n v="36.840000000000003"/>
    <n v="-0.206632122714411"/>
    <n v="-7.5304459681844096E-3"/>
    <n v="1.39965575621065"/>
    <n v="1.7528812248194301"/>
    <n v="1.63844763824356"/>
    <s v="Second Point Management"/>
    <x v="6"/>
    <s v="Communication Services"/>
    <s v="Interactive Media &amp; Services"/>
    <s v="Newton, Massachusetts"/>
    <d v="2011-12-21T00:00:00"/>
    <n v="1526520"/>
    <m/>
    <s v="Newton"/>
    <s v="Massachusetts"/>
    <s v="United States"/>
  </r>
  <r>
    <d v="2019-05-07T00:00:00"/>
    <x v="6"/>
    <s v="sell"/>
    <n v="2100"/>
    <n v="19"/>
    <n v="55.860000999999997"/>
    <n v="56.599997999999999"/>
    <n v="53.880001"/>
    <n v="54.939999"/>
    <n v="54.939999"/>
    <n v="3531400"/>
    <n v="2.448"/>
    <n v="-2.3030920800196902E-2"/>
    <n v="3.1619515280787103E-2"/>
    <n v="2.2828642328660199E-2"/>
    <n v="-8.7269235688637106E-2"/>
    <n v="0.35480452978118898"/>
    <n v="2.97055215688584E-2"/>
    <n v="1.89429245696951E-2"/>
    <n v="1.7438879316020301E-2"/>
    <n v="2.7127208116103099E-2"/>
    <n v="69"/>
    <n v="38.270000000000003"/>
    <n v="-0.206632122714411"/>
    <n v="-1.6649488130547601E-2"/>
    <n v="1.4204714614814"/>
    <n v="2.0142763463026001"/>
    <n v="1.9470503327420801"/>
    <s v="Second Point Management"/>
    <x v="6"/>
    <s v="Communication Services"/>
    <s v="Interactive Media &amp; Services"/>
    <s v="Newton, Massachusetts"/>
    <d v="2011-12-21T00:00:00"/>
    <n v="1526520"/>
    <m/>
    <s v="Newton"/>
    <s v="Massachusetts"/>
    <s v="United States"/>
  </r>
  <r>
    <d v="2019-05-14T00:00:00"/>
    <x v="6"/>
    <s v="sell"/>
    <n v="1800"/>
    <n v="19"/>
    <n v="46.18"/>
    <n v="47.150002000000001"/>
    <n v="46.080002"/>
    <n v="47"/>
    <n v="47"/>
    <n v="1981300"/>
    <n v="2.419"/>
    <n v="2.1506205220963599E-2"/>
    <n v="-0.156094060755394"/>
    <n v="-0.13661176839186601"/>
    <n v="-0.25067591005071799"/>
    <n v="-4.1468634765082099E-2"/>
    <n v="5.49362017504312E-2"/>
    <n v="3.3013342322199102E-2"/>
    <n v="2.3545356608479E-2"/>
    <n v="2.51472021301756E-2"/>
    <n v="69"/>
    <n v="43.400002000000001"/>
    <n v="-0.23225800557213999"/>
    <n v="7.98398755130913E-3"/>
    <n v="1.3399477740119099"/>
    <n v="-0.41217123139680401"/>
    <n v="0.276383822570749"/>
    <s v="Second Point Management"/>
    <x v="6"/>
    <s v="Communication Services"/>
    <s v="Interactive Media &amp; Services"/>
    <s v="Newton, Massachusetts"/>
    <d v="2011-12-21T00:00:00"/>
    <n v="1526520"/>
    <m/>
    <s v="Newton"/>
    <s v="Massachusetts"/>
    <s v="United States"/>
  </r>
  <r>
    <d v="2019-06-13T00:00:00"/>
    <x v="6"/>
    <s v="sell"/>
    <n v="1700"/>
    <n v="19"/>
    <n v="45.560001"/>
    <n v="46.650002000000001"/>
    <n v="45.560001"/>
    <n v="46.279998999999997"/>
    <n v="46.279998999999997"/>
    <n v="979900"/>
    <n v="2.0910000000000002"/>
    <n v="1.80970380921818E-2"/>
    <n v="3.1609282513910403E-2"/>
    <n v="6.0684842287747004E-3"/>
    <n v="-0.11094128635163999"/>
    <n v="-0.23072068849519001"/>
    <n v="9.5278812944030108E-3"/>
    <n v="2.0591217261106399E-2"/>
    <n v="2.3800178068013201E-2"/>
    <n v="2.51951242073233E-2"/>
    <n v="69"/>
    <n v="42.009997999999896"/>
    <n v="-0.23225800557213999"/>
    <n v="4.0890106107655602E-3"/>
    <n v="1.3788685906229501"/>
    <n v="-1.2435163838232"/>
    <n v="-1.19115417349194"/>
    <s v="Second Point Management"/>
    <x v="6"/>
    <s v="Communication Services"/>
    <s v="Interactive Media &amp; Services"/>
    <s v="Newton, Massachusetts"/>
    <d v="2011-12-21T00:00:00"/>
    <n v="1526520"/>
    <m/>
    <s v="Newton"/>
    <s v="Massachusetts"/>
    <s v="United States"/>
  </r>
  <r>
    <d v="2019-04-01T00:00:00"/>
    <x v="6"/>
    <s v="buy"/>
    <n v="1400"/>
    <n v="20"/>
    <n v="51.93"/>
    <n v="52.759997999999896"/>
    <n v="51.310001"/>
    <n v="52.740001999999997"/>
    <n v="52.740001999999997"/>
    <n v="1809500"/>
    <n v="2.4969999999999999"/>
    <n v="2.4763737130616501E-2"/>
    <n v="3.7871662263281203E-2"/>
    <n v="-8.1200710540289805E-3"/>
    <n v="-1.52415593726003E-2"/>
    <n v="0.25448870892632702"/>
    <n v="1.1012684355532199E-2"/>
    <n v="1.390800796543E-2"/>
    <n v="2.1366627541518898E-2"/>
    <n v="2.77747165723988E-2"/>
    <n v="69"/>
    <n v="36.75"/>
    <n v="-0.206632122714411"/>
    <n v="1.1502195497633099E-2"/>
    <n v="1.3945672862254099"/>
    <n v="1.1161753099898599"/>
    <n v="1.0000157549817099"/>
    <s v="Jaguar Group of Funds"/>
    <x v="6"/>
    <s v="Communication Services"/>
    <s v="Interactive Media &amp; Services"/>
    <s v="Newton, Massachusetts"/>
    <d v="2011-12-21T00:00:00"/>
    <n v="1526520"/>
    <m/>
    <s v="Newton"/>
    <s v="Massachusetts"/>
    <s v="United States"/>
  </r>
  <r>
    <d v="2019-04-15T00:00:00"/>
    <x v="6"/>
    <s v="sell"/>
    <n v="2100"/>
    <n v="20"/>
    <n v="52.299999"/>
    <n v="52.73"/>
    <n v="51.799999"/>
    <n v="52.419998"/>
    <n v="52.419998"/>
    <n v="1057300"/>
    <n v="2.5529999999999999"/>
    <n v="-3.2378278593699098E-3"/>
    <n v="4.0141314728412E-3"/>
    <n v="1.3636992672372301E-2"/>
    <n v="-6.1768570842378898E-2"/>
    <n v="0.25749248036139999"/>
    <n v="1.5534407620116399E-2"/>
    <n v="1.3319397531670199E-2"/>
    <n v="1.8203228875566E-2"/>
    <n v="2.74982042190524E-2"/>
    <n v="69"/>
    <n v="36.75"/>
    <n v="-0.206632122714411"/>
    <n v="-6.2956724975841202E-4"/>
    <n v="1.3541049120581401"/>
    <n v="1.19757394244508"/>
    <n v="1.2570601500721299"/>
    <s v="Jaguar Group of Funds"/>
    <x v="6"/>
    <s v="Communication Services"/>
    <s v="Interactive Media &amp; Services"/>
    <s v="Newton, Massachusetts"/>
    <d v="2011-12-21T00:00:00"/>
    <n v="1526520"/>
    <m/>
    <s v="Newton"/>
    <s v="Massachusetts"/>
    <s v="United States"/>
  </r>
  <r>
    <d v="2019-04-16T00:00:00"/>
    <x v="6"/>
    <s v="sell"/>
    <n v="1400"/>
    <n v="20"/>
    <n v="52.599997999999999"/>
    <n v="52.939999"/>
    <n v="52.09"/>
    <n v="52.23"/>
    <n v="52.23"/>
    <n v="1145500"/>
    <n v="2.5920000000000001"/>
    <n v="-3.6311172936756798E-3"/>
    <n v="-1.50121584126722E-2"/>
    <n v="1.23291871916486E-2"/>
    <n v="-8.2998613913304695E-2"/>
    <n v="0.23867618253063999"/>
    <n v="1.32249255607971E-2"/>
    <n v="1.33360667000534E-2"/>
    <n v="1.80495938899497E-2"/>
    <n v="2.7485135657135399E-2"/>
    <n v="69"/>
    <n v="36.75"/>
    <n v="-0.206632122714411"/>
    <n v="5.0922850790659495E-4"/>
    <n v="1.35279163984222"/>
    <n v="1.10398551218168"/>
    <n v="1.2137243200112899"/>
    <s v="Jaguar Group of Funds"/>
    <x v="6"/>
    <s v="Communication Services"/>
    <s v="Interactive Media &amp; Services"/>
    <s v="Newton, Massachusetts"/>
    <d v="2011-12-21T00:00:00"/>
    <n v="1526520"/>
    <m/>
    <s v="Newton"/>
    <s v="Massachusetts"/>
    <s v="United States"/>
  </r>
  <r>
    <d v="2019-04-17T00:00:00"/>
    <x v="6"/>
    <s v="buy"/>
    <n v="2800"/>
    <n v="20"/>
    <n v="52.459998999999897"/>
    <n v="52.599997999999999"/>
    <n v="50.540000999999997"/>
    <n v="50.790000999999997"/>
    <n v="50.790000999999997"/>
    <n v="1503100"/>
    <n v="2.5920000000000001"/>
    <n v="-2.7957537946138599E-2"/>
    <n v="-4.9549267106666302E-2"/>
    <n v="-1.0381035245367E-2"/>
    <n v="-0.1135958717796"/>
    <n v="0.190506190109581"/>
    <n v="1.57478157772604E-2"/>
    <n v="1.4623798000863599E-2"/>
    <n v="1.8350539092120002E-2"/>
    <n v="2.7518101420659798E-2"/>
    <n v="69"/>
    <n v="36.75"/>
    <n v="-0.206632122714411"/>
    <n v="-2.2764010197428601E-3"/>
    <n v="1.3532096618879801"/>
    <n v="0.85770211716275802"/>
    <n v="1.13865771468869"/>
    <s v="Jaguar Group of Funds"/>
    <x v="6"/>
    <s v="Communication Services"/>
    <s v="Interactive Media &amp; Services"/>
    <s v="Newton, Massachusetts"/>
    <d v="2011-12-21T00:00:00"/>
    <n v="1526520"/>
    <m/>
    <s v="Newton"/>
    <s v="Massachusetts"/>
    <s v="United States"/>
  </r>
  <r>
    <d v="2019-04-24T00:00:00"/>
    <x v="6"/>
    <s v="sell"/>
    <n v="2600"/>
    <n v="20"/>
    <n v="53.650002000000001"/>
    <n v="53.900002000000001"/>
    <n v="52.75"/>
    <n v="53.049999"/>
    <n v="53.049999"/>
    <n v="1065000"/>
    <n v="2.5219999999999998"/>
    <n v="-1.0500790282832E-2"/>
    <n v="1.5577803761643199E-2"/>
    <n v="4.4323228287953799E-2"/>
    <n v="-4.6588614088673402E-2"/>
    <n v="0.21727016886466899"/>
    <n v="2.3881689706774199E-2"/>
    <n v="1.5037086946298701E-2"/>
    <n v="1.6796055923736699E-2"/>
    <n v="2.7571005163886001E-2"/>
    <n v="69"/>
    <n v="36.75"/>
    <n v="-0.206632122714411"/>
    <n v="-2.1941687255359501E-3"/>
    <n v="1.3664556311923499"/>
    <n v="1.02228903863783"/>
    <n v="1.0093697490639699"/>
    <s v="Jaguar Group of Funds"/>
    <x v="6"/>
    <s v="Communication Services"/>
    <s v="Interactive Media &amp; Services"/>
    <s v="Newton, Massachusetts"/>
    <d v="2011-12-21T00:00:00"/>
    <n v="1526520"/>
    <m/>
    <s v="Newton"/>
    <s v="Massachusetts"/>
    <s v="United States"/>
  </r>
  <r>
    <d v="2019-04-29T00:00:00"/>
    <x v="6"/>
    <s v="buy"/>
    <n v="2400"/>
    <n v="20"/>
    <n v="53.43"/>
    <n v="53.59"/>
    <n v="53.119999"/>
    <n v="53.380001"/>
    <n v="53.380001"/>
    <n v="1374200"/>
    <n v="2.536"/>
    <n v="-1.8728107200929601E-4"/>
    <n v="2.88883633167836E-2"/>
    <n v="5.1707529953485099E-2"/>
    <n v="-6.1924108788089002E-2"/>
    <n v="0.35603290046608299"/>
    <n v="1.70090469806429E-2"/>
    <n v="1.51188563736551E-2"/>
    <n v="1.6576420848827801E-2"/>
    <n v="2.6903062114520201E-2"/>
    <n v="69"/>
    <n v="36.75"/>
    <n v="-0.206632122714411"/>
    <n v="1.07094833958194E-3"/>
    <n v="1.3906468326771699"/>
    <n v="1.81872614128775"/>
    <n v="1.3628761783036101"/>
    <s v="Jaguar Group of Funds"/>
    <x v="6"/>
    <s v="Communication Services"/>
    <s v="Interactive Media &amp; Services"/>
    <s v="Newton, Massachusetts"/>
    <d v="2011-12-21T00:00:00"/>
    <n v="1526520"/>
    <m/>
    <s v="Newton"/>
    <s v="Massachusetts"/>
    <s v="United States"/>
  </r>
  <r>
    <d v="2019-04-30T00:00:00"/>
    <x v="6"/>
    <s v="sell"/>
    <n v="1200"/>
    <n v="20"/>
    <n v="53"/>
    <n v="53.509997999999896"/>
    <n v="53"/>
    <n v="53.23"/>
    <n v="53.23"/>
    <n v="2175600"/>
    <n v="2.5089999999999999"/>
    <n v="-2.8140155253199798E-3"/>
    <n v="-7.1134893080165903E-3"/>
    <n v="3.82968492335551E-2"/>
    <n v="-5.6782615263560599E-2"/>
    <n v="0.356433433693498"/>
    <n v="7.4246890472163601E-3"/>
    <n v="1.5040690989450701E-2"/>
    <n v="1.6554180585103499E-2"/>
    <n v="2.6902799472863601E-2"/>
    <n v="69"/>
    <n v="36.840000000000003"/>
    <n v="-0.206632122714411"/>
    <n v="9.5096475723260604E-4"/>
    <n v="1.39070385256523"/>
    <n v="1.8518803695749899"/>
    <n v="1.49232920100724"/>
    <s v="Jaguar Group of Funds"/>
    <x v="6"/>
    <s v="Communication Services"/>
    <s v="Interactive Media &amp; Services"/>
    <s v="Newton, Massachusetts"/>
    <d v="2011-12-21T00:00:00"/>
    <n v="1526520"/>
    <m/>
    <s v="Newton"/>
    <s v="Massachusetts"/>
    <s v="United States"/>
  </r>
  <r>
    <d v="2019-05-29T00:00:00"/>
    <x v="6"/>
    <s v="buy"/>
    <n v="2300"/>
    <n v="20"/>
    <n v="43.900002000000001"/>
    <n v="43.900002000000001"/>
    <n v="43.029998999999997"/>
    <n v="43.32"/>
    <n v="43.32"/>
    <n v="1360700"/>
    <n v="2.2360000000000002"/>
    <n v="-2.05627759107118E-2"/>
    <n v="-5.4358810187248703E-2"/>
    <n v="-0.20900902164920501"/>
    <n v="-0.22277415715014001"/>
    <n v="-0.13295412539149701"/>
    <n v="1.6675015312847902E-2"/>
    <n v="3.25832813128938E-2"/>
    <n v="2.2738364849864301E-2"/>
    <n v="2.5366693782634901E-2"/>
    <n v="69"/>
    <n v="43.029998999999997"/>
    <n v="-0.23225800557213999"/>
    <n v="-6.9359101493404697E-3"/>
    <n v="1.34974172348251"/>
    <n v="-0.90432573495840396"/>
    <n v="-0.61059951876380503"/>
    <s v="Jaguar Group of Funds"/>
    <x v="6"/>
    <s v="Communication Services"/>
    <s v="Interactive Media &amp; Services"/>
    <s v="Newton, Massachusetts"/>
    <d v="2011-12-21T00:00:00"/>
    <n v="1526520"/>
    <m/>
    <s v="Newton"/>
    <s v="Massachusetts"/>
    <s v="United States"/>
  </r>
  <r>
    <d v="2019-06-24T00:00:00"/>
    <x v="6"/>
    <s v="buy"/>
    <n v="2400"/>
    <n v="20"/>
    <n v="47.16"/>
    <n v="47.580002"/>
    <n v="46.380001"/>
    <n v="46.41"/>
    <n v="46.41"/>
    <n v="1346900"/>
    <n v="2.0209999999999999"/>
    <n v="-1.8995321103153599E-2"/>
    <n v="1.5854387905329601E-2"/>
    <n v="-2.1523469814151599E-3"/>
    <n v="-8.9987603330655294E-2"/>
    <n v="-0.206062474380732"/>
    <n v="1.64093250884862E-2"/>
    <n v="1.90956466893542E-2"/>
    <n v="2.3873043320865601E-2"/>
    <n v="2.5120667684471298E-2"/>
    <n v="69"/>
    <n v="42.009997999999896"/>
    <n v="-0.23225800557213999"/>
    <n v="-1.73338836506086E-3"/>
    <n v="1.36818168388141"/>
    <n v="-1.0370927011904001"/>
    <n v="-1.1390927574666601"/>
    <s v="Jaguar Group of Funds"/>
    <x v="6"/>
    <s v="Communication Services"/>
    <s v="Interactive Media &amp; Services"/>
    <s v="Newton, Massachusetts"/>
    <d v="2011-12-21T00:00:00"/>
    <n v="1526520"/>
    <m/>
    <s v="Newton"/>
    <s v="Massachusetts"/>
    <s v="United States"/>
  </r>
  <r>
    <d v="2019-06-26T00:00:00"/>
    <x v="6"/>
    <s v="buy"/>
    <n v="1800"/>
    <n v="20"/>
    <n v="44.830002"/>
    <n v="45.43"/>
    <n v="43.990001999999997"/>
    <n v="44.049999"/>
    <n v="44.049999"/>
    <n v="1674400"/>
    <n v="2.0489999999999999"/>
    <n v="-1.03885084133264E-2"/>
    <n v="-6.8856654866653003E-2"/>
    <n v="-2.6656365775871001E-2"/>
    <n v="-0.14040330307578799"/>
    <n v="-0.23483431640191199"/>
    <n v="1.93156670233227E-2"/>
    <n v="2.0700872977125299E-2"/>
    <n v="2.4421693753104799E-2"/>
    <n v="2.5237491415189699E-2"/>
    <n v="69"/>
    <n v="42.009997999999896"/>
    <n v="-0.23225800557213999"/>
    <n v="-1.2346958449604901E-3"/>
    <n v="1.3825953677162801"/>
    <n v="-1.1474067103921299"/>
    <n v="-1.12816042020129"/>
    <s v="Jaguar Group of Funds"/>
    <x v="6"/>
    <s v="Communication Services"/>
    <s v="Interactive Media &amp; Services"/>
    <s v="Newton, Massachusetts"/>
    <d v="2011-12-21T00:00:00"/>
    <n v="1526520"/>
    <m/>
    <s v="Newton"/>
    <s v="Massachusetts"/>
    <s v="United States"/>
  </r>
  <r>
    <d v="2019-06-27T00:00:00"/>
    <x v="6"/>
    <s v="sell"/>
    <n v="3500"/>
    <n v="20"/>
    <n v="45.189999"/>
    <n v="46.860000999999997"/>
    <n v="44.529998999999997"/>
    <n v="46.580002"/>
    <n v="46.580002"/>
    <n v="2382200"/>
    <n v="2.0049999999999999"/>
    <n v="5.5845977712363999E-2"/>
    <n v="-3.64294834161917E-3"/>
    <n v="5.1994109349574998E-2"/>
    <n v="-9.5153990558034002E-2"/>
    <n v="-0.1936001456044"/>
    <n v="3.69763181750387E-2"/>
    <n v="2.3408580158950101E-2"/>
    <n v="2.54487648162059E-2"/>
    <n v="2.54712591927167E-2"/>
    <n v="69"/>
    <n v="42.009997999999896"/>
    <n v="-0.23225800557213999"/>
    <n v="3.81588593721357E-3"/>
    <n v="1.38932749441805"/>
    <n v="-0.95275757304053299"/>
    <n v="-1.0810369553802901"/>
    <s v="Jaguar Group of Funds"/>
    <x v="6"/>
    <s v="Communication Services"/>
    <s v="Interactive Media &amp; Services"/>
    <s v="Newton, Massachusetts"/>
    <d v="2011-12-21T00:00:00"/>
    <n v="1526520"/>
    <m/>
    <s v="Newton"/>
    <s v="Massachusetts"/>
    <s v="United States"/>
  </r>
  <r>
    <d v="2019-04-11T00:00:00"/>
    <x v="7"/>
    <s v="sell"/>
    <n v="300"/>
    <n v="1"/>
    <n v="56.439999"/>
    <n v="56.900002000000001"/>
    <n v="55.790000999999997"/>
    <n v="55.900002000000001"/>
    <n v="55.393676999999997"/>
    <n v="13903800"/>
    <n v="2.504"/>
    <n v="-7.6628690248037104E-3"/>
    <n v="-3.4461884623351903E-2"/>
    <n v="1.9144546001610099E-2"/>
    <n v="-4.41105036658479E-3"/>
    <n v="5.7866542068306603E-2"/>
    <n v="7.9635227090580907E-3"/>
    <n v="1.1478862941111299E-2"/>
    <n v="1.34518250514862E-2"/>
    <n v="1.65403677013478E-2"/>
    <n v="76.5"/>
    <n v="48.560001"/>
    <n v="-0.160504508791559"/>
    <n v="3.8122194279549302E-5"/>
    <n v="0.98205156012132799"/>
    <n v="0.18221352045146599"/>
    <n v="0.37353723863343102"/>
    <s v="CapitalAlley Funds"/>
    <x v="7"/>
    <s v="Information Technology"/>
    <s v="Semiconductors"/>
    <s v="San Diego, California"/>
    <m/>
    <n v="804328"/>
    <n v="1985"/>
    <s v="San Diego"/>
    <s v="California"/>
    <s v="United States"/>
  </r>
  <r>
    <d v="2019-04-17T00:00:00"/>
    <x v="7"/>
    <s v="sell"/>
    <n v="100"/>
    <n v="1"/>
    <n v="78.819999999999993"/>
    <n v="82.519997000000004"/>
    <n v="76.489998"/>
    <n v="79.080001999999993"/>
    <n v="78.363715999999997"/>
    <n v="156019300"/>
    <n v="2.5920000000000001"/>
    <n v="0.115556789598768"/>
    <n v="0.33923269141580198"/>
    <n v="0.33039557427301403"/>
    <n v="0.36979055593059301"/>
    <n v="0.398600389649368"/>
    <n v="9.2620377803850504E-2"/>
    <n v="5.0951768255979198E-2"/>
    <n v="3.2457721347486999E-2"/>
    <n v="2.2298895593099499E-2"/>
    <n v="82.519997000000004"/>
    <n v="48.560001"/>
    <n v="-0.160504508791559"/>
    <n v="-2.2764010197428601E-3"/>
    <n v="0.98608120339807703"/>
    <n v="2.0467214322845502"/>
    <n v="0.84113797628371101"/>
    <s v="CapitalAlley Funds"/>
    <x v="7"/>
    <s v="Information Technology"/>
    <s v="Semiconductors"/>
    <s v="San Diego, California"/>
    <m/>
    <n v="804328"/>
    <n v="1985"/>
    <s v="San Diego"/>
    <s v="California"/>
    <s v="United States"/>
  </r>
  <r>
    <d v="2019-06-27T00:00:00"/>
    <x v="7"/>
    <s v="buy"/>
    <n v="100"/>
    <n v="1"/>
    <n v="75.339995999999999"/>
    <n v="75.900002000000001"/>
    <n v="75.169997999999893"/>
    <n v="75.430000000000007"/>
    <n v="75.430000000000007"/>
    <n v="11151900"/>
    <n v="2.0049999999999999"/>
    <n v="6.3838893436180899E-3"/>
    <n v="3.6313661801885201E-2"/>
    <n v="0.15224056262322999"/>
    <n v="0.29717887851692298"/>
    <n v="0.33037172316531099"/>
    <n v="1.5352326298918599E-2"/>
    <n v="1.5526808587055499E-2"/>
    <n v="3.8565808765946799E-2"/>
    <n v="2.4367519010525598E-2"/>
    <n v="90.339995999999999"/>
    <n v="49.099997999999999"/>
    <n v="-0.18450397026503501"/>
    <n v="3.81588593721357E-3"/>
    <n v="1.0107395361256799"/>
    <n v="1.3669136018136001"/>
    <n v="1.1579743718603099"/>
    <s v="CapitalAlley Funds"/>
    <x v="7"/>
    <s v="Information Technology"/>
    <s v="Semiconductors"/>
    <s v="San Diego, California"/>
    <m/>
    <n v="804328"/>
    <n v="1985"/>
    <s v="San Diego"/>
    <s v="California"/>
    <s v="United States"/>
  </r>
  <r>
    <d v="2019-04-03T00:00:00"/>
    <x v="7"/>
    <s v="sell"/>
    <n v="300"/>
    <n v="2"/>
    <n v="58.200001"/>
    <n v="58.290000999999997"/>
    <n v="57.18"/>
    <n v="57.68"/>
    <n v="57.157550999999998"/>
    <n v="11563400"/>
    <n v="2.5169999999999999"/>
    <n v="-7.0830679198701499E-3"/>
    <n v="1.34393927088704E-2"/>
    <n v="8.1569765035680294E-2"/>
    <n v="1.6426977458195598E-2"/>
    <n v="9.3402352915595802E-2"/>
    <n v="9.1328931303516995E-3"/>
    <n v="1.26060106609072E-2"/>
    <n v="1.39744566390926E-2"/>
    <n v="1.6710569083107901E-2"/>
    <n v="76.5"/>
    <n v="48.560001"/>
    <n v="-0.160504508791559"/>
    <n v="2.1460723821998401E-3"/>
    <n v="0.99728786780281098"/>
    <n v="0.37864700831086201"/>
    <n v="0.365153468598447"/>
    <s v="InvestBurg"/>
    <x v="7"/>
    <s v="Information Technology"/>
    <s v="Semiconductors"/>
    <s v="San Diego, California"/>
    <m/>
    <n v="804328"/>
    <n v="1985"/>
    <s v="San Diego"/>
    <s v="California"/>
    <s v="United States"/>
  </r>
  <r>
    <d v="2019-04-10T00:00:00"/>
    <x v="7"/>
    <s v="sell"/>
    <n v="300"/>
    <n v="2"/>
    <n v="57.709998999999897"/>
    <n v="57.860000999999997"/>
    <n v="56.099997999999999"/>
    <n v="56.330002"/>
    <n v="55.819781999999996"/>
    <n v="15976500"/>
    <n v="2.4769999999999999"/>
    <n v="-1.9513601608841E-2"/>
    <n v="-2.36831848068998E-2"/>
    <n v="3.5782716714184898E-2"/>
    <n v="6.60249805438039E-3"/>
    <n v="6.9901625851879298E-2"/>
    <n v="9.0830235249711108E-3"/>
    <n v="1.1437919900259301E-2"/>
    <n v="1.3423092411538801E-2"/>
    <n v="1.6534862289163E-2"/>
    <n v="76.5"/>
    <n v="48.560001"/>
    <n v="-0.160504508791559"/>
    <n v="3.47183783585567E-3"/>
    <n v="0.97938416786807403"/>
    <n v="0.250488711298748"/>
    <n v="0.41208987498592198"/>
    <s v="InvestBurg"/>
    <x v="7"/>
    <s v="Information Technology"/>
    <s v="Semiconductors"/>
    <s v="San Diego, California"/>
    <m/>
    <n v="804328"/>
    <n v="1985"/>
    <s v="San Diego"/>
    <s v="California"/>
    <s v="United States"/>
  </r>
  <r>
    <d v="2019-05-24T00:00:00"/>
    <x v="7"/>
    <s v="buy"/>
    <n v="500"/>
    <n v="2"/>
    <n v="68.930000000000007"/>
    <n v="69.150002000000001"/>
    <n v="65.970000999999996"/>
    <n v="66.209998999999996"/>
    <n v="65.610291000000004"/>
    <n v="21420000"/>
    <n v="2.3239999999999998"/>
    <n v="-3.04924529361176E-2"/>
    <n v="-0.20777146090086501"/>
    <n v="-0.27112063287628102"/>
    <n v="0.23428909416584401"/>
    <n v="0.16016658635785899"/>
    <n v="4.9396224439762097E-2"/>
    <n v="3.2333422173008101E-2"/>
    <n v="3.8122558325263602E-2"/>
    <n v="2.4066610066438301E-2"/>
    <n v="90.339995999999999"/>
    <n v="49.099997999999999"/>
    <n v="-0.18450397026503501"/>
    <n v="1.3526439988342199E-3"/>
    <n v="1.0041555988201201"/>
    <n v="0.60892796688019302"/>
    <n v="1.0359882490847601"/>
    <s v="InvestBurg"/>
    <x v="7"/>
    <s v="Information Technology"/>
    <s v="Semiconductors"/>
    <s v="San Diego, California"/>
    <m/>
    <n v="804328"/>
    <n v="1985"/>
    <s v="San Diego"/>
    <s v="California"/>
    <s v="United States"/>
  </r>
  <r>
    <d v="2019-05-31T00:00:00"/>
    <x v="7"/>
    <s v="buy"/>
    <n v="400"/>
    <n v="2"/>
    <n v="65.779999000000004"/>
    <n v="67.839995999999999"/>
    <n v="65.529999000000004"/>
    <n v="66.819999999999993"/>
    <n v="66.214766999999995"/>
    <n v="15060300"/>
    <n v="2.1419999999999999"/>
    <n v="3.4480702454251001E-3"/>
    <n v="-2.1321507049970202E-2"/>
    <n v="-0.25385531611836198"/>
    <n v="0.220882369964162"/>
    <n v="0.16628083611758601"/>
    <n v="1.73672117300246E-2"/>
    <n v="3.2192988259982999E-2"/>
    <n v="3.81635507791614E-2"/>
    <n v="2.4046532901476202E-2"/>
    <n v="90.339995999999999"/>
    <n v="49.099997999999999"/>
    <n v="-0.18450397026503501"/>
    <n v="-1.3283204951564801E-2"/>
    <n v="0.99771211620564004"/>
    <n v="0.64418157959364697"/>
    <n v="0.58453733608988701"/>
    <s v="InvestBurg"/>
    <x v="7"/>
    <s v="Information Technology"/>
    <s v="Semiconductors"/>
    <s v="San Diego, California"/>
    <m/>
    <n v="804328"/>
    <n v="1985"/>
    <s v="San Diego"/>
    <s v="California"/>
    <s v="United States"/>
  </r>
  <r>
    <d v="2019-06-24T00:00:00"/>
    <x v="7"/>
    <s v="sell"/>
    <n v="500"/>
    <n v="2"/>
    <n v="72.970000999999996"/>
    <n v="73.449996999999996"/>
    <n v="72.199996999999996"/>
    <n v="73.160004000000001"/>
    <n v="73.160004000000001"/>
    <n v="8893000"/>
    <n v="2.0209999999999999"/>
    <n v="6.0324145767507997E-3"/>
    <n v="5.6949425624360103E-2"/>
    <n v="6.31587372670179E-2"/>
    <n v="0.26503239689471902"/>
    <n v="0.25987964060809299"/>
    <n v="1.7284359380164701E-2"/>
    <n v="1.70303610127755E-2"/>
    <n v="3.8582540759210499E-2"/>
    <n v="2.43474801430861E-2"/>
    <n v="90.339995999999999"/>
    <n v="49.099997999999999"/>
    <n v="-0.18450397026503501"/>
    <n v="-1.73338836506086E-3"/>
    <n v="1.0183407591290301"/>
    <n v="1.0597441756528001"/>
    <n v="0.99580550086061104"/>
    <s v="InvestBurg"/>
    <x v="7"/>
    <s v="Information Technology"/>
    <s v="Semiconductors"/>
    <s v="San Diego, California"/>
    <m/>
    <n v="804328"/>
    <n v="1985"/>
    <s v="San Diego"/>
    <s v="California"/>
    <s v="United States"/>
  </r>
  <r>
    <d v="2019-04-04T00:00:00"/>
    <x v="7"/>
    <s v="buy"/>
    <n v="800"/>
    <n v="3"/>
    <n v="57.75"/>
    <n v="58.610000999999997"/>
    <n v="57.689999"/>
    <n v="57.860000999999997"/>
    <n v="57.335921999999997"/>
    <n v="9905100"/>
    <n v="2.512"/>
    <n v="3.1158307916484E-3"/>
    <n v="2.2901142940235E-2"/>
    <n v="8.1714878371856994E-2"/>
    <n v="4.96070067584196E-2"/>
    <n v="9.2691868484617607E-2"/>
    <n v="7.6535554056815797E-3"/>
    <n v="1.2605644624415E-2"/>
    <n v="1.3427686622917E-2"/>
    <n v="1.6710043652212701E-2"/>
    <n v="76.5"/>
    <n v="48.560001"/>
    <n v="-0.160504508791559"/>
    <n v="2.0824655091414399E-3"/>
    <n v="1.00100244883359"/>
    <n v="0.37497670221392199"/>
    <n v="0.38618973594347"/>
    <s v="FinanCorp"/>
    <x v="7"/>
    <s v="Information Technology"/>
    <s v="Semiconductors"/>
    <s v="San Diego, California"/>
    <m/>
    <n v="804328"/>
    <n v="1985"/>
    <s v="San Diego"/>
    <s v="California"/>
    <s v="United States"/>
  </r>
  <r>
    <d v="2019-04-08T00:00:00"/>
    <x v="7"/>
    <s v="buy"/>
    <n v="100"/>
    <n v="3"/>
    <n v="57.790000999999997"/>
    <n v="58.490001999999997"/>
    <n v="57.509997999999896"/>
    <n v="57.759997999999896"/>
    <n v="57.236823999999999"/>
    <n v="8942400"/>
    <n v="2.5190000000000001"/>
    <n v="-3.97416185268098E-3"/>
    <n v="-8.6537928838452502E-4"/>
    <n v="6.6757017419029799E-2"/>
    <n v="3.4679220664519401E-2"/>
    <n v="0.12555994995024"/>
    <n v="5.0966872304690396E-3"/>
    <n v="1.09302638655476E-2"/>
    <n v="1.32923938516847E-2"/>
    <n v="1.6558050662583701E-2"/>
    <n v="76.5"/>
    <n v="48.560001"/>
    <n v="-0.160504508791559"/>
    <n v="1.0469119934194001E-3"/>
    <n v="0.98893481146942497"/>
    <n v="0.55698231883897797"/>
    <n v="0.44253007114632897"/>
    <s v="FinanCorp"/>
    <x v="7"/>
    <s v="Information Technology"/>
    <s v="Semiconductors"/>
    <s v="San Diego, California"/>
    <m/>
    <n v="804328"/>
    <n v="1985"/>
    <s v="San Diego"/>
    <s v="California"/>
    <s v="United States"/>
  </r>
  <r>
    <d v="2019-04-22T00:00:00"/>
    <x v="7"/>
    <s v="sell"/>
    <n v="500"/>
    <n v="3"/>
    <n v="79.830001999999993"/>
    <n v="82.5"/>
    <n v="79.339995999999999"/>
    <n v="81.970000999999996"/>
    <n v="81.227538999999993"/>
    <n v="33292500"/>
    <n v="2.59"/>
    <n v="2.5702600904845201E-2"/>
    <n v="0.36417958468035799"/>
    <n v="0.36049895488678901"/>
    <n v="0.40568388173997999"/>
    <n v="0.486024729141665"/>
    <n v="8.8266636171765195E-2"/>
    <n v="5.0859140722977397E-2"/>
    <n v="3.2496827443986798E-2"/>
    <n v="2.21209837824928E-2"/>
    <n v="82.519997000000004"/>
    <n v="48.560001"/>
    <n v="-0.160504508791559"/>
    <n v="1.0115060212163699E-3"/>
    <n v="0.97520297700379199"/>
    <n v="2.4811110430912402"/>
    <n v="1.6683627974406401"/>
    <s v="FinanCorp"/>
    <x v="7"/>
    <s v="Information Technology"/>
    <s v="Semiconductors"/>
    <s v="San Diego, California"/>
    <m/>
    <n v="804328"/>
    <n v="1985"/>
    <s v="San Diego"/>
    <s v="California"/>
    <s v="United States"/>
  </r>
  <r>
    <d v="2019-05-31T00:00:00"/>
    <x v="7"/>
    <s v="buy"/>
    <n v="300"/>
    <n v="3"/>
    <n v="65.779999000000004"/>
    <n v="67.839995999999999"/>
    <n v="65.529999000000004"/>
    <n v="66.819999999999993"/>
    <n v="66.214766999999995"/>
    <n v="15060300"/>
    <n v="2.1419999999999999"/>
    <n v="3.4480702454251001E-3"/>
    <n v="-2.1321507049970202E-2"/>
    <n v="-0.25385531611836198"/>
    <n v="0.220882369964162"/>
    <n v="0.16628083611758601"/>
    <n v="1.73672117300246E-2"/>
    <n v="3.2192988259982999E-2"/>
    <n v="3.81635507791614E-2"/>
    <n v="2.4046532901476202E-2"/>
    <n v="90.339995999999999"/>
    <n v="49.099997999999999"/>
    <n v="-0.18450397026503501"/>
    <n v="-1.3283204951564801E-2"/>
    <n v="0.99771211620564004"/>
    <n v="0.64418157959364697"/>
    <n v="0.58453733608988701"/>
    <s v="FinanCorp"/>
    <x v="7"/>
    <s v="Information Technology"/>
    <s v="Semiconductors"/>
    <s v="San Diego, California"/>
    <m/>
    <n v="804328"/>
    <n v="1985"/>
    <s v="San Diego"/>
    <s v="California"/>
    <s v="United States"/>
  </r>
  <r>
    <d v="2019-06-13T00:00:00"/>
    <x v="7"/>
    <s v="sell"/>
    <n v="300"/>
    <n v="3"/>
    <n v="69.970000999999996"/>
    <n v="70.489998"/>
    <n v="69.379997000000003"/>
    <n v="69.930000000000007"/>
    <n v="69.930000000000007"/>
    <n v="6790500"/>
    <n v="2.0910000000000002"/>
    <n v="4.8739203385413602E-3"/>
    <n v="3.40347577838667E-2"/>
    <n v="-0.17291271022833499"/>
    <n v="0.24201408954537401"/>
    <n v="0.19717829772353701"/>
    <n v="1.87459242111922E-2"/>
    <n v="3.2791232992052298E-2"/>
    <n v="3.8350967861912701E-2"/>
    <n v="2.42066866216737E-2"/>
    <n v="90.339995999999999"/>
    <n v="49.099997999999999"/>
    <n v="-0.18450397026503501"/>
    <n v="4.0890106107655602E-3"/>
    <n v="1.0063909263272801"/>
    <n v="0.78252977031454496"/>
    <n v="0.76351220351374705"/>
    <s v="FinanCorp"/>
    <x v="7"/>
    <s v="Information Technology"/>
    <s v="Semiconductors"/>
    <s v="San Diego, California"/>
    <m/>
    <n v="804328"/>
    <n v="1985"/>
    <s v="San Diego"/>
    <s v="California"/>
    <s v="United States"/>
  </r>
  <r>
    <d v="2019-04-10T00:00:00"/>
    <x v="7"/>
    <s v="sell"/>
    <n v="100"/>
    <n v="4"/>
    <n v="57.709998999999897"/>
    <n v="57.860000999999997"/>
    <n v="56.099997999999999"/>
    <n v="56.330002"/>
    <n v="55.819781999999996"/>
    <n v="15976500"/>
    <n v="2.4769999999999999"/>
    <n v="-1.9513601608841E-2"/>
    <n v="-2.36831848068998E-2"/>
    <n v="3.5782716714184898E-2"/>
    <n v="6.60249805438039E-3"/>
    <n v="6.9901625851879298E-2"/>
    <n v="9.0830235249711108E-3"/>
    <n v="1.1437919900259301E-2"/>
    <n v="1.3423092411538801E-2"/>
    <n v="1.6534862289163E-2"/>
    <n v="76.5"/>
    <n v="48.560001"/>
    <n v="-0.160504508791559"/>
    <n v="3.47183783585567E-3"/>
    <n v="0.97938416786807403"/>
    <n v="0.250488711298748"/>
    <n v="0.41208987498592198"/>
    <s v="CapitalOwl"/>
    <x v="7"/>
    <s v="Information Technology"/>
    <s v="Semiconductors"/>
    <s v="San Diego, California"/>
    <m/>
    <n v="804328"/>
    <n v="1985"/>
    <s v="San Diego"/>
    <s v="California"/>
    <s v="United States"/>
  </r>
  <r>
    <d v="2019-04-22T00:00:00"/>
    <x v="7"/>
    <s v="sell"/>
    <n v="400"/>
    <n v="4"/>
    <n v="79.830001999999993"/>
    <n v="82.5"/>
    <n v="79.339995999999999"/>
    <n v="81.970000999999996"/>
    <n v="81.227538999999993"/>
    <n v="33292500"/>
    <n v="2.59"/>
    <n v="2.5702600904845201E-2"/>
    <n v="0.36417958468035799"/>
    <n v="0.36049895488678901"/>
    <n v="0.40568388173997999"/>
    <n v="0.486024729141665"/>
    <n v="8.8266636171765195E-2"/>
    <n v="5.0859140722977397E-2"/>
    <n v="3.2496827443986798E-2"/>
    <n v="2.21209837824928E-2"/>
    <n v="82.519997000000004"/>
    <n v="48.560001"/>
    <n v="-0.160504508791559"/>
    <n v="1.0115060212163699E-3"/>
    <n v="0.97520297700379199"/>
    <n v="2.4811110430912402"/>
    <n v="1.6683627974406401"/>
    <s v="CapitalOwl"/>
    <x v="7"/>
    <s v="Information Technology"/>
    <s v="Semiconductors"/>
    <s v="San Diego, California"/>
    <m/>
    <n v="804328"/>
    <n v="1985"/>
    <s v="San Diego"/>
    <s v="California"/>
    <s v="United States"/>
  </r>
  <r>
    <d v="2019-05-14T00:00:00"/>
    <x v="7"/>
    <s v="sell"/>
    <n v="700"/>
    <n v="4"/>
    <n v="84.269997000000004"/>
    <n v="86.440002000000007"/>
    <n v="84"/>
    <n v="86.129997000000003"/>
    <n v="85.349861000000004"/>
    <n v="14353700"/>
    <n v="2.419"/>
    <n v="2.63513687068457E-2"/>
    <n v="1.0856356705290501E-2"/>
    <n v="0.43229336698545801"/>
    <n v="0.52273489519614402"/>
    <n v="0.48616853303257901"/>
    <n v="2.1971069244789199E-2"/>
    <n v="5.24156282187518E-2"/>
    <n v="3.2795285414776498E-2"/>
    <n v="2.24458568040776E-2"/>
    <n v="90.339995999999999"/>
    <n v="49.099997999999999"/>
    <n v="-0.160504508791559"/>
    <n v="7.98398755130913E-3"/>
    <n v="0.99536744274325295"/>
    <n v="2.0939557821180901"/>
    <n v="2.1681766395258601"/>
    <s v="CapitalOwl"/>
    <x v="7"/>
    <s v="Information Technology"/>
    <s v="Semiconductors"/>
    <s v="San Diego, California"/>
    <m/>
    <n v="804328"/>
    <n v="1985"/>
    <s v="San Diego"/>
    <s v="California"/>
    <s v="United States"/>
  </r>
  <r>
    <d v="2019-06-06T00:00:00"/>
    <x v="7"/>
    <s v="sell"/>
    <n v="200"/>
    <n v="4"/>
    <n v="66.919997999999893"/>
    <n v="67.970000999999996"/>
    <n v="66.269997000000004"/>
    <n v="67.589995999999999"/>
    <n v="67.589995999999999"/>
    <n v="10781700"/>
    <n v="2.1240000000000001"/>
    <n v="8.4689463855028603E-3"/>
    <n v="2.40045496447392E-2"/>
    <n v="-0.25761477610905298"/>
    <n v="0.23301953387642901"/>
    <n v="0.17678353601320601"/>
    <n v="1.4323032462985399E-2"/>
    <n v="3.2206817304735798E-2"/>
    <n v="3.81249284190006E-2"/>
    <n v="2.4112196393665301E-2"/>
    <n v="90.339995999999999"/>
    <n v="49.099997999999999"/>
    <n v="-0.18450397026503501"/>
    <n v="6.1168407152111899E-3"/>
    <n v="0.99775389226886801"/>
    <n v="0.69150904388574097"/>
    <n v="0.68046539543725104"/>
    <s v="CapitalOwl"/>
    <x v="7"/>
    <s v="Information Technology"/>
    <s v="Semiconductors"/>
    <s v="San Diego, California"/>
    <m/>
    <n v="804328"/>
    <n v="1985"/>
    <s v="San Diego"/>
    <s v="California"/>
    <s v="United States"/>
  </r>
  <r>
    <d v="2019-04-01T00:00:00"/>
    <x v="7"/>
    <s v="buy"/>
    <n v="300"/>
    <n v="5"/>
    <n v="57.639998999999897"/>
    <n v="58.150002000000001"/>
    <n v="57.110000999999997"/>
    <n v="57.810001"/>
    <n v="57.286377000000002"/>
    <n v="12066500"/>
    <n v="2.4969999999999999"/>
    <n v="1.35843784872451E-2"/>
    <n v="2.0446365460264598E-2"/>
    <n v="9.1099172211245694E-2"/>
    <n v="2.9010221406772899E-2"/>
    <n v="8.4218656305982895E-2"/>
    <n v="1.6849106496493502E-2"/>
    <n v="1.2865753359876501E-2"/>
    <n v="1.39709955475862E-2"/>
    <n v="1.6842450545102201E-2"/>
    <n v="76.5"/>
    <n v="48.560001"/>
    <n v="-0.160504508791559"/>
    <n v="1.1502195497633099E-2"/>
    <n v="1.0071437418012801"/>
    <n v="0.32875337381568698"/>
    <n v="0.326876200040849"/>
    <s v="Alpha Capital"/>
    <x v="7"/>
    <s v="Information Technology"/>
    <s v="Semiconductors"/>
    <s v="San Diego, California"/>
    <m/>
    <n v="804328"/>
    <n v="1985"/>
    <s v="San Diego"/>
    <s v="California"/>
    <s v="United States"/>
  </r>
  <r>
    <d v="2019-04-08T00:00:00"/>
    <x v="7"/>
    <s v="buy"/>
    <n v="200"/>
    <n v="5"/>
    <n v="57.790000999999997"/>
    <n v="58.490001999999997"/>
    <n v="57.509997999999896"/>
    <n v="57.759997999999896"/>
    <n v="57.236823999999999"/>
    <n v="8942400"/>
    <n v="2.5190000000000001"/>
    <n v="-3.97416185268098E-3"/>
    <n v="-8.6537928838452502E-4"/>
    <n v="6.6757017419029799E-2"/>
    <n v="3.4679220664519401E-2"/>
    <n v="0.12555994995024"/>
    <n v="5.0966872304690396E-3"/>
    <n v="1.09302638655476E-2"/>
    <n v="1.32923938516847E-2"/>
    <n v="1.6558050662583701E-2"/>
    <n v="76.5"/>
    <n v="48.560001"/>
    <n v="-0.160504508791559"/>
    <n v="1.0469119934194001E-3"/>
    <n v="0.98893481146942497"/>
    <n v="0.55698231883897797"/>
    <n v="0.44253007114632897"/>
    <s v="Alpha Capital"/>
    <x v="7"/>
    <s v="Information Technology"/>
    <s v="Semiconductors"/>
    <s v="San Diego, California"/>
    <m/>
    <n v="804328"/>
    <n v="1985"/>
    <s v="San Diego"/>
    <s v="California"/>
    <s v="United States"/>
  </r>
  <r>
    <d v="2019-04-11T00:00:00"/>
    <x v="7"/>
    <s v="buy"/>
    <n v="200"/>
    <n v="5"/>
    <n v="56.439999"/>
    <n v="56.900002000000001"/>
    <n v="55.790000999999997"/>
    <n v="55.900002000000001"/>
    <n v="55.393676999999997"/>
    <n v="13903800"/>
    <n v="2.504"/>
    <n v="-7.6628690248037104E-3"/>
    <n v="-3.4461884623351903E-2"/>
    <n v="1.9144546001610099E-2"/>
    <n v="-4.41105036658479E-3"/>
    <n v="5.7866542068306603E-2"/>
    <n v="7.9635227090580907E-3"/>
    <n v="1.1478862941111299E-2"/>
    <n v="1.34518250514862E-2"/>
    <n v="1.65403677013478E-2"/>
    <n v="76.5"/>
    <n v="48.560001"/>
    <n v="-0.160504508791559"/>
    <n v="3.8122194279549302E-5"/>
    <n v="0.98205156012132799"/>
    <n v="0.18221352045146599"/>
    <n v="0.37353723863343102"/>
    <s v="Alpha Capital"/>
    <x v="7"/>
    <s v="Information Technology"/>
    <s v="Semiconductors"/>
    <s v="San Diego, California"/>
    <m/>
    <n v="804328"/>
    <n v="1985"/>
    <s v="San Diego"/>
    <s v="California"/>
    <s v="United States"/>
  </r>
  <r>
    <d v="2019-04-16T00:00:00"/>
    <x v="7"/>
    <s v="buy"/>
    <n v="400"/>
    <n v="5"/>
    <n v="57.459998999999897"/>
    <n v="71.029999000000004"/>
    <n v="57.290000999999997"/>
    <n v="70.449996999999996"/>
    <n v="69.811881999999997"/>
    <n v="86755900"/>
    <n v="2.5920000000000001"/>
    <n v="0.20869896763210799"/>
    <n v="0.20416230020819301"/>
    <n v="0.218894212870858"/>
    <n v="0.24594546698011399"/>
    <n v="0.29357752766891299"/>
    <n v="9.4895813110047605E-2"/>
    <n v="4.5755429464623597E-2"/>
    <n v="2.9304563932764201E-2"/>
    <n v="2.1109984154590099E-2"/>
    <n v="76.5"/>
    <n v="48.560001"/>
    <n v="-0.160504508791559"/>
    <n v="5.0922850790659495E-4"/>
    <n v="0.99895130059849602"/>
    <n v="1.4805079253229401"/>
    <n v="0.48189143208655"/>
    <s v="Alpha Capital"/>
    <x v="7"/>
    <s v="Information Technology"/>
    <s v="Semiconductors"/>
    <s v="San Diego, California"/>
    <m/>
    <n v="804328"/>
    <n v="1985"/>
    <s v="San Diego"/>
    <s v="California"/>
    <s v="United States"/>
  </r>
  <r>
    <d v="2019-05-15T00:00:00"/>
    <x v="7"/>
    <s v="sell"/>
    <n v="600"/>
    <n v="5"/>
    <n v="85.550003000000004"/>
    <n v="87"/>
    <n v="84.889999000000003"/>
    <n v="86.260002"/>
    <n v="85.478682999999904"/>
    <n v="11784800"/>
    <n v="2.379"/>
    <n v="1.50820256852381E-3"/>
    <n v="2.0141210882403299E-2"/>
    <n v="0.415192267984346"/>
    <n v="0.52559897780939402"/>
    <n v="0.46070348509976899"/>
    <n v="2.1302278756064101E-2"/>
    <n v="5.2558402023976498E-2"/>
    <n v="3.2783671072160098E-2"/>
    <n v="2.23899112825936E-2"/>
    <n v="90.339995999999999"/>
    <n v="49.099997999999999"/>
    <n v="-0.160504508791559"/>
    <n v="5.8219943882337104E-3"/>
    <n v="0.99311300971561201"/>
    <n v="1.96949196348879"/>
    <n v="2.11162325197748"/>
    <s v="Alpha Capital"/>
    <x v="7"/>
    <s v="Information Technology"/>
    <s v="Semiconductors"/>
    <s v="San Diego, California"/>
    <m/>
    <n v="804328"/>
    <n v="1985"/>
    <s v="San Diego"/>
    <s v="California"/>
    <s v="United States"/>
  </r>
  <r>
    <d v="2019-05-31T00:00:00"/>
    <x v="7"/>
    <s v="sell"/>
    <n v="500"/>
    <n v="5"/>
    <n v="65.779999000000004"/>
    <n v="67.839995999999999"/>
    <n v="65.529999000000004"/>
    <n v="66.819999999999993"/>
    <n v="66.214766999999995"/>
    <n v="15060300"/>
    <n v="2.1419999999999999"/>
    <n v="3.4480702454251001E-3"/>
    <n v="-2.1321507049970202E-2"/>
    <n v="-0.25385531611836198"/>
    <n v="0.220882369964162"/>
    <n v="0.16628083611758601"/>
    <n v="1.73672117300246E-2"/>
    <n v="3.2192988259982999E-2"/>
    <n v="3.81635507791614E-2"/>
    <n v="2.4046532901476202E-2"/>
    <n v="90.339995999999999"/>
    <n v="49.099997999999999"/>
    <n v="-0.18450397026503501"/>
    <n v="-1.3283204951564801E-2"/>
    <n v="0.99771211620564004"/>
    <n v="0.64418157959364697"/>
    <n v="0.58453733608988701"/>
    <s v="Alpha Capital"/>
    <x v="7"/>
    <s v="Information Technology"/>
    <s v="Semiconductors"/>
    <s v="San Diego, California"/>
    <m/>
    <n v="804328"/>
    <n v="1985"/>
    <s v="San Diego"/>
    <s v="California"/>
    <s v="United States"/>
  </r>
  <r>
    <d v="2019-06-10T00:00:00"/>
    <x v="7"/>
    <s v="buy"/>
    <n v="400"/>
    <n v="5"/>
    <n v="69"/>
    <n v="71.459998999999996"/>
    <n v="69"/>
    <n v="70.540001000000004"/>
    <n v="70.540001000000004"/>
    <n v="15229200"/>
    <n v="2.1429999999999998"/>
    <n v="2.6576281642150101E-2"/>
    <n v="6.5673726228610493E-2"/>
    <n v="-0.171945873352818"/>
    <n v="0.26983433300814202"/>
    <n v="0.19174708810212701"/>
    <n v="1.5988384799121399E-2"/>
    <n v="3.3184145460568699E-2"/>
    <n v="3.8200056606004201E-2"/>
    <n v="2.4158343192039199E-2"/>
    <n v="90.339995999999999"/>
    <n v="49.099997999999999"/>
    <n v="-0.18450397026503501"/>
    <n v="4.6492198743191201E-3"/>
    <n v="1.0026607542450701"/>
    <n v="0.75683865181907295"/>
    <n v="0.71175645558849698"/>
    <s v="Alpha Capital"/>
    <x v="7"/>
    <s v="Information Technology"/>
    <s v="Semiconductors"/>
    <s v="San Diego, California"/>
    <m/>
    <n v="804328"/>
    <n v="1985"/>
    <s v="San Diego"/>
    <s v="California"/>
    <s v="United States"/>
  </r>
  <r>
    <d v="2019-06-12T00:00:00"/>
    <x v="7"/>
    <s v="sell"/>
    <n v="1200"/>
    <n v="5"/>
    <n v="69.529999000000004"/>
    <n v="70.370002999999997"/>
    <n v="69.199996999999996"/>
    <n v="69.589995999999999"/>
    <n v="69.589995999999999"/>
    <n v="9396200"/>
    <n v="2.1269999999999998"/>
    <n v="-2.3433608970110702E-2"/>
    <n v="3.7629783830828101E-2"/>
    <n v="-0.20076528269350899"/>
    <n v="0.23732071964094301"/>
    <n v="0.18996550462880599"/>
    <n v="1.87221758403734E-2"/>
    <n v="3.2813862833697201E-2"/>
    <n v="3.8353488418762502E-2"/>
    <n v="2.42060937891505E-2"/>
    <n v="90.339995999999999"/>
    <n v="49.099997999999999"/>
    <n v="-0.18450397026503501"/>
    <n v="-2.0396578921351798E-3"/>
    <n v="1.0060478340496"/>
    <n v="0.74913735616606703"/>
    <n v="0.74530805822798596"/>
    <s v="Alpha Capital"/>
    <x v="7"/>
    <s v="Information Technology"/>
    <s v="Semiconductors"/>
    <s v="San Diego, California"/>
    <m/>
    <n v="804328"/>
    <n v="1985"/>
    <s v="San Diego"/>
    <s v="California"/>
    <s v="United States"/>
  </r>
  <r>
    <d v="2019-06-18T00:00:00"/>
    <x v="7"/>
    <s v="buy"/>
    <n v="100"/>
    <n v="5"/>
    <n v="69.690002000000007"/>
    <n v="72.389999000000003"/>
    <n v="69.669997999999893"/>
    <n v="71.959998999999996"/>
    <n v="71.959998999999996"/>
    <n v="14508000"/>
    <n v="2.06"/>
    <n v="4.0410942612734001E-2"/>
    <n v="1.00559648383781E-2"/>
    <n v="-0.131339426607372"/>
    <n v="0.24268454906320799"/>
    <n v="0.224623770137096"/>
    <n v="2.5111714540502698E-2"/>
    <n v="3.2923086980628402E-2"/>
    <n v="3.8661527514171901E-2"/>
    <n v="2.43519680328355E-2"/>
    <n v="90.339995999999999"/>
    <n v="49.099997999999999"/>
    <n v="-0.18450397026503501"/>
    <n v="9.6704895497130797E-3"/>
    <n v="1.0190078705402299"/>
    <n v="0.90483522320657295"/>
    <n v="0.78768661987349597"/>
    <s v="Alpha Capital"/>
    <x v="7"/>
    <s v="Information Technology"/>
    <s v="Semiconductors"/>
    <s v="San Diego, California"/>
    <m/>
    <n v="804328"/>
    <n v="1985"/>
    <s v="San Diego"/>
    <s v="California"/>
    <s v="United States"/>
  </r>
  <r>
    <d v="2019-06-21T00:00:00"/>
    <x v="7"/>
    <s v="sell"/>
    <n v="300"/>
    <n v="5"/>
    <n v="72.309997999999993"/>
    <n v="73.169997999999893"/>
    <n v="72.309997999999993"/>
    <n v="72.720000999999996"/>
    <n v="72.720000999999996"/>
    <n v="15244500"/>
    <n v="2.0680000000000001"/>
    <n v="-2.7494844305583498E-4"/>
    <n v="5.6576171392794097E-2"/>
    <n v="-5.7783080408846797E-2"/>
    <n v="0.25582708394974701"/>
    <n v="0.25316661593668799"/>
    <n v="1.7314063422641499E-2"/>
    <n v="3.0306395609544599E-2"/>
    <n v="3.8592945033084899E-2"/>
    <n v="2.4345658853334399E-2"/>
    <n v="90.339995999999999"/>
    <n v="49.099997999999999"/>
    <n v="-0.18450397026503501"/>
    <n v="-1.26001638019446E-3"/>
    <n v="1.0175209030260199"/>
    <n v="1.02887370012653"/>
    <n v="0.93477823954723505"/>
    <s v="Alpha Capital"/>
    <x v="7"/>
    <s v="Information Technology"/>
    <s v="Semiconductors"/>
    <s v="San Diego, California"/>
    <m/>
    <n v="804328"/>
    <n v="1985"/>
    <s v="San Diego"/>
    <s v="California"/>
    <s v="United States"/>
  </r>
  <r>
    <d v="2019-06-26T00:00:00"/>
    <x v="7"/>
    <s v="sell"/>
    <n v="500"/>
    <n v="5"/>
    <n v="73.760002"/>
    <n v="75.690002000000007"/>
    <n v="73.650002000000001"/>
    <n v="74.949996999999996"/>
    <n v="74.949996999999996"/>
    <n v="13808000"/>
    <n v="2.0489999999999999"/>
    <n v="3.25451638409327E-2"/>
    <n v="4.2936666685013898E-2"/>
    <n v="0.13308862587547399"/>
    <n v="0.28444906973358902"/>
    <n v="0.313414990746199"/>
    <n v="1.5542087077645299E-2"/>
    <n v="1.6085156840109301E-2"/>
    <n v="3.8590275437493098E-2"/>
    <n v="2.4376865310372298E-2"/>
    <n v="90.339995999999999"/>
    <n v="49.099997999999999"/>
    <n v="-0.18450397026503501"/>
    <n v="-1.2346958449604901E-3"/>
    <n v="1.0093835451835"/>
    <n v="1.2923897834997"/>
    <n v="1.0927191809461401"/>
    <s v="Alpha Capital"/>
    <x v="7"/>
    <s v="Information Technology"/>
    <s v="Semiconductors"/>
    <s v="San Diego, California"/>
    <m/>
    <n v="804328"/>
    <n v="1985"/>
    <s v="San Diego"/>
    <s v="California"/>
    <s v="United States"/>
  </r>
  <r>
    <d v="2019-04-18T00:00:00"/>
    <x v="7"/>
    <s v="sell"/>
    <n v="200"/>
    <n v="6"/>
    <n v="78.720000999999996"/>
    <n v="80.199996999999996"/>
    <n v="78.019997000000004"/>
    <n v="79.889999000000003"/>
    <n v="79.166381999999999"/>
    <n v="41621200"/>
    <n v="2.56"/>
    <n v="1.01907249045422E-2"/>
    <n v="0.35708628534514802"/>
    <n v="0.338125892888133"/>
    <n v="0.38906896518176198"/>
    <n v="0.41096145139226897"/>
    <n v="8.9264928162217302E-2"/>
    <n v="5.0887658676009799E-2"/>
    <n v="3.2405265596279299E-2"/>
    <n v="2.23042040355994E-2"/>
    <n v="82.519997000000004"/>
    <n v="48.560001"/>
    <n v="-0.160504508791559"/>
    <n v="1.5778467813143101E-3"/>
    <n v="0.98661084334164095"/>
    <n v="2.1004866191359799"/>
    <n v="1.2247925960206101"/>
    <s v="DecaFund"/>
    <x v="7"/>
    <s v="Information Technology"/>
    <s v="Semiconductors"/>
    <s v="San Diego, California"/>
    <m/>
    <n v="804328"/>
    <n v="1985"/>
    <s v="San Diego"/>
    <s v="California"/>
    <s v="United States"/>
  </r>
  <r>
    <d v="2019-04-22T00:00:00"/>
    <x v="7"/>
    <s v="buy"/>
    <n v="300"/>
    <n v="6"/>
    <n v="79.830001999999993"/>
    <n v="82.5"/>
    <n v="79.339995999999999"/>
    <n v="81.970000999999996"/>
    <n v="81.227538999999993"/>
    <n v="33292500"/>
    <n v="2.59"/>
    <n v="2.5702600904845201E-2"/>
    <n v="0.36417958468035799"/>
    <n v="0.36049895488678901"/>
    <n v="0.40568388173997999"/>
    <n v="0.486024729141665"/>
    <n v="8.8266636171765195E-2"/>
    <n v="5.0859140722977397E-2"/>
    <n v="3.2496827443986798E-2"/>
    <n v="2.21209837824928E-2"/>
    <n v="82.519997000000004"/>
    <n v="48.560001"/>
    <n v="-0.160504508791559"/>
    <n v="1.0115060212163699E-3"/>
    <n v="0.97520297700379199"/>
    <n v="2.4811110430912402"/>
    <n v="1.6683627974406401"/>
    <s v="DecaFund"/>
    <x v="7"/>
    <s v="Information Technology"/>
    <s v="Semiconductors"/>
    <s v="San Diego, California"/>
    <m/>
    <n v="804328"/>
    <n v="1985"/>
    <s v="San Diego"/>
    <s v="California"/>
    <s v="United States"/>
  </r>
  <r>
    <d v="2019-04-29T00:00:00"/>
    <x v="7"/>
    <s v="sell"/>
    <n v="1100"/>
    <n v="6"/>
    <n v="86.400002000000001"/>
    <n v="87.980002999999996"/>
    <n v="85.839995999999999"/>
    <n v="87.25"/>
    <n v="86.459716999999998"/>
    <n v="17930000"/>
    <n v="2.536"/>
    <n v="7.0159838714883996E-3"/>
    <n v="6.2424266128721199E-2"/>
    <n v="0.42730649125588199"/>
    <n v="0.55559666759252502"/>
    <n v="0.58921545061807301"/>
    <n v="2.8277367979678201E-2"/>
    <n v="5.0982973182876298E-2"/>
    <n v="3.2122712256742202E-2"/>
    <n v="2.23349750725561E-2"/>
    <n v="88.629997000000003"/>
    <n v="49.099997999999999"/>
    <n v="-0.160504508791559"/>
    <n v="1.07094833958194E-3"/>
    <n v="0.98849852962273899"/>
    <n v="2.83200151365922"/>
    <n v="2.8720859836777302"/>
    <s v="DecaFund"/>
    <x v="7"/>
    <s v="Information Technology"/>
    <s v="Semiconductors"/>
    <s v="San Diego, California"/>
    <m/>
    <n v="804328"/>
    <n v="1985"/>
    <s v="San Diego"/>
    <s v="California"/>
    <s v="United States"/>
  </r>
  <r>
    <d v="2019-05-30T00:00:00"/>
    <x v="7"/>
    <s v="buy"/>
    <n v="500"/>
    <n v="6"/>
    <n v="65.970000999999996"/>
    <n v="67.069999999999993"/>
    <n v="65.930000000000007"/>
    <n v="66.589995999999999"/>
    <n v="65.986846999999997"/>
    <n v="11554600"/>
    <n v="2.2269999999999999"/>
    <n v="1.2542617809277699E-2"/>
    <n v="-4.0034706643161402E-2"/>
    <n v="-0.27022317175704402"/>
    <n v="0.232491759735521"/>
    <n v="0.16557668494063499"/>
    <n v="1.73059306602119E-2"/>
    <n v="3.2018803303985599E-2"/>
    <n v="3.8191284605858598E-2"/>
    <n v="2.4046248523917398E-2"/>
    <n v="90.339995999999999"/>
    <n v="49.099997999999999"/>
    <n v="-0.18450397026503501"/>
    <n v="2.0962723552933101E-3"/>
    <n v="1.0014121463941099"/>
    <n v="0.63732305612287798"/>
    <n v="0.62673405702102702"/>
    <s v="DecaFund"/>
    <x v="7"/>
    <s v="Information Technology"/>
    <s v="Semiconductors"/>
    <s v="San Diego, California"/>
    <m/>
    <n v="804328"/>
    <n v="1985"/>
    <s v="San Diego"/>
    <s v="California"/>
    <s v="United States"/>
  </r>
  <r>
    <d v="2019-06-18T00:00:00"/>
    <x v="7"/>
    <s v="sell"/>
    <n v="500"/>
    <n v="6"/>
    <n v="69.690002000000007"/>
    <n v="72.389999000000003"/>
    <n v="69.669997999999893"/>
    <n v="71.959998999999996"/>
    <n v="71.959998999999996"/>
    <n v="14508000"/>
    <n v="2.06"/>
    <n v="4.0410942612734001E-2"/>
    <n v="1.00559648383781E-2"/>
    <n v="-0.131339426607372"/>
    <n v="0.24268454906320799"/>
    <n v="0.224623770137096"/>
    <n v="2.5111714540502698E-2"/>
    <n v="3.2923086980628402E-2"/>
    <n v="3.8661527514171901E-2"/>
    <n v="2.43519680328355E-2"/>
    <n v="90.339995999999999"/>
    <n v="49.099997999999999"/>
    <n v="-0.18450397026503501"/>
    <n v="9.6704895497130797E-3"/>
    <n v="1.0190078705402299"/>
    <n v="0.90483522320657295"/>
    <n v="0.78768661987349597"/>
    <s v="DecaFund"/>
    <x v="7"/>
    <s v="Information Technology"/>
    <s v="Semiconductors"/>
    <s v="San Diego, California"/>
    <m/>
    <n v="804328"/>
    <n v="1985"/>
    <s v="San Diego"/>
    <s v="California"/>
    <s v="United States"/>
  </r>
  <r>
    <d v="2019-06-25T00:00:00"/>
    <x v="7"/>
    <s v="sell"/>
    <n v="900"/>
    <n v="6"/>
    <n v="73.230002999999996"/>
    <n v="74.139999000000003"/>
    <n v="72.519997000000004"/>
    <n v="72.550003000000004"/>
    <n v="72.550003000000004"/>
    <n v="8953400"/>
    <n v="1.994"/>
    <n v="-8.3728575163604501E-3"/>
    <n v="8.1656254952656004E-3"/>
    <n v="7.0051009098423697E-2"/>
    <n v="0.23293195265958899"/>
    <n v="0.25577121694980098"/>
    <n v="8.1757064635641901E-3"/>
    <n v="1.67417997883836E-2"/>
    <n v="3.8532518015108E-2"/>
    <n v="2.4352415332162501E-2"/>
    <n v="90.339995999999999"/>
    <n v="49.099997999999999"/>
    <n v="-0.18450397026503501"/>
    <n v="-9.5417756928269908E-3"/>
    <n v="1.01857326095695"/>
    <n v="1.0419505982089401"/>
    <n v="1.02322857586108"/>
    <s v="DecaFund"/>
    <x v="7"/>
    <s v="Information Technology"/>
    <s v="Semiconductors"/>
    <s v="San Diego, California"/>
    <m/>
    <n v="804328"/>
    <n v="1985"/>
    <s v="San Diego"/>
    <s v="California"/>
    <s v="United States"/>
  </r>
  <r>
    <d v="2019-06-28T00:00:00"/>
    <x v="7"/>
    <s v="buy"/>
    <n v="400"/>
    <n v="6"/>
    <n v="75.660004000000001"/>
    <n v="76.440002000000007"/>
    <n v="74.809997999999993"/>
    <n v="76.069999999999993"/>
    <n v="76.069999999999993"/>
    <n v="29217500"/>
    <n v="2"/>
    <n v="8.4488951436700894E-3"/>
    <n v="4.5037505388611197E-2"/>
    <n v="0.15474115253131701"/>
    <n v="0.29717550073356003"/>
    <n v="0.36175662385499802"/>
    <n v="1.4766050182960001E-2"/>
    <n v="1.5528509049995099E-2"/>
    <n v="3.8565803491800298E-2"/>
    <n v="2.43232624562283E-2"/>
    <n v="90.339995999999999"/>
    <n v="49.099997999999999"/>
    <n v="-0.18450397026503501"/>
    <n v="5.7409418775350302E-3"/>
    <n v="1.0052927099015101"/>
    <n v="1.5021439850862699"/>
    <n v="1.25262842885225"/>
    <s v="DecaFund"/>
    <x v="7"/>
    <s v="Information Technology"/>
    <s v="Semiconductors"/>
    <s v="San Diego, California"/>
    <m/>
    <n v="804328"/>
    <n v="1985"/>
    <s v="San Diego"/>
    <s v="California"/>
    <s v="United States"/>
  </r>
  <r>
    <d v="2019-04-01T00:00:00"/>
    <x v="7"/>
    <s v="sell"/>
    <n v="900"/>
    <n v="7"/>
    <n v="57.639998999999897"/>
    <n v="58.150002000000001"/>
    <n v="57.110000999999997"/>
    <n v="57.810001"/>
    <n v="57.286377000000002"/>
    <n v="12066500"/>
    <n v="2.4969999999999999"/>
    <n v="1.35843784872451E-2"/>
    <n v="2.0446365460264598E-2"/>
    <n v="9.1099172211245694E-2"/>
    <n v="2.9010221406772899E-2"/>
    <n v="8.4218656305982895E-2"/>
    <n v="1.6849106496493502E-2"/>
    <n v="1.2865753359876501E-2"/>
    <n v="1.39709955475862E-2"/>
    <n v="1.6842450545102201E-2"/>
    <n v="76.5"/>
    <n v="48.560001"/>
    <n v="-0.160504508791559"/>
    <n v="1.1502195497633099E-2"/>
    <n v="1.0071437418012801"/>
    <n v="0.32875337381568698"/>
    <n v="0.326876200040849"/>
    <s v="GreenGrest Capital"/>
    <x v="7"/>
    <s v="Information Technology"/>
    <s v="Semiconductors"/>
    <s v="San Diego, California"/>
    <m/>
    <n v="804328"/>
    <n v="1985"/>
    <s v="San Diego"/>
    <s v="California"/>
    <s v="United States"/>
  </r>
  <r>
    <d v="2019-04-03T00:00:00"/>
    <x v="7"/>
    <s v="buy"/>
    <n v="1000"/>
    <n v="7"/>
    <n v="58.200001"/>
    <n v="58.290000999999997"/>
    <n v="57.18"/>
    <n v="57.68"/>
    <n v="57.157550999999998"/>
    <n v="11563400"/>
    <n v="2.5169999999999999"/>
    <n v="-7.0830679198701499E-3"/>
    <n v="1.34393927088704E-2"/>
    <n v="8.1569765035680294E-2"/>
    <n v="1.6426977458195598E-2"/>
    <n v="9.3402352915595802E-2"/>
    <n v="9.1328931303516995E-3"/>
    <n v="1.26060106609072E-2"/>
    <n v="1.39744566390926E-2"/>
    <n v="1.6710569083107901E-2"/>
    <n v="76.5"/>
    <n v="48.560001"/>
    <n v="-0.160504508791559"/>
    <n v="2.1460723821998401E-3"/>
    <n v="0.99728786780281098"/>
    <n v="0.37864700831086201"/>
    <n v="0.365153468598447"/>
    <s v="GreenGrest Capital"/>
    <x v="7"/>
    <s v="Information Technology"/>
    <s v="Semiconductors"/>
    <s v="San Diego, California"/>
    <m/>
    <n v="804328"/>
    <n v="1985"/>
    <s v="San Diego"/>
    <s v="California"/>
    <s v="United States"/>
  </r>
  <r>
    <d v="2019-04-09T00:00:00"/>
    <x v="7"/>
    <s v="sell"/>
    <n v="500"/>
    <n v="7"/>
    <n v="57.57"/>
    <n v="57.66"/>
    <n v="57.029998999999997"/>
    <n v="57.439999"/>
    <n v="56.919724000000002"/>
    <n v="11713400"/>
    <n v="2.4990000000000001"/>
    <n v="-5.5555431753658898E-3"/>
    <n v="-1.12526511179289E-2"/>
    <n v="7.0498693974714602E-2"/>
    <n v="3.7843287320221602E-2"/>
    <n v="0.114185489299785"/>
    <n v="4.6435085310795703E-3"/>
    <n v="1.0756981932088501E-2"/>
    <n v="1.3262747777162701E-2"/>
    <n v="1.6558992100673402E-2"/>
    <n v="76.5"/>
    <n v="48.560001"/>
    <n v="-0.160504508791559"/>
    <n v="-6.0859766572597396E-3"/>
    <n v="0.98851370206285005"/>
    <n v="0.49500438628187299"/>
    <n v="0.43772153438834499"/>
    <s v="GreenGrest Capital"/>
    <x v="7"/>
    <s v="Information Technology"/>
    <s v="Semiconductors"/>
    <s v="San Diego, California"/>
    <m/>
    <n v="804328"/>
    <n v="1985"/>
    <s v="San Diego"/>
    <s v="California"/>
    <s v="United States"/>
  </r>
  <r>
    <d v="2019-04-10T00:00:00"/>
    <x v="7"/>
    <s v="sell"/>
    <n v="300"/>
    <n v="7"/>
    <n v="57.709998999999897"/>
    <n v="57.860000999999997"/>
    <n v="56.099997999999999"/>
    <n v="56.330002"/>
    <n v="55.819781999999996"/>
    <n v="15976500"/>
    <n v="2.4769999999999999"/>
    <n v="-1.9513601608841E-2"/>
    <n v="-2.36831848068998E-2"/>
    <n v="3.5782716714184898E-2"/>
    <n v="6.60249805438039E-3"/>
    <n v="6.9901625851879298E-2"/>
    <n v="9.0830235249711108E-3"/>
    <n v="1.1437919900259301E-2"/>
    <n v="1.3423092411538801E-2"/>
    <n v="1.6534862289163E-2"/>
    <n v="76.5"/>
    <n v="48.560001"/>
    <n v="-0.160504508791559"/>
    <n v="3.47183783585567E-3"/>
    <n v="0.97938416786807403"/>
    <n v="0.250488711298748"/>
    <n v="0.41208987498592198"/>
    <s v="GreenGrest Capital"/>
    <x v="7"/>
    <s v="Information Technology"/>
    <s v="Semiconductors"/>
    <s v="San Diego, California"/>
    <m/>
    <n v="804328"/>
    <n v="1985"/>
    <s v="San Diego"/>
    <s v="California"/>
    <s v="United States"/>
  </r>
  <r>
    <d v="2019-05-02T00:00:00"/>
    <x v="7"/>
    <s v="sell"/>
    <n v="500"/>
    <n v="7"/>
    <n v="87.5"/>
    <n v="90.339995999999999"/>
    <n v="86.150002000000001"/>
    <n v="87.139999000000003"/>
    <n v="86.350707999999997"/>
    <n v="40342000"/>
    <n v="2.552"/>
    <n v="8.8755159855133207E-3"/>
    <n v="2.4041532592605001E-2"/>
    <n v="0.41035415698552602"/>
    <n v="0.57670016596978302"/>
    <n v="0.58104304309242605"/>
    <n v="1.1418009228768599E-2"/>
    <n v="5.1263648544123103E-2"/>
    <n v="3.1832757296696899E-2"/>
    <n v="2.2345215664696199E-2"/>
    <n v="90.339995999999999"/>
    <n v="49.099997999999999"/>
    <n v="-0.160504508791559"/>
    <n v="-2.1262443276895502E-3"/>
    <n v="0.98623654829176"/>
    <n v="2.6937549188130898"/>
    <n v="2.75487142345193"/>
    <s v="GreenGrest Capital"/>
    <x v="7"/>
    <s v="Information Technology"/>
    <s v="Semiconductors"/>
    <s v="San Diego, California"/>
    <m/>
    <n v="804328"/>
    <n v="1985"/>
    <s v="San Diego"/>
    <s v="California"/>
    <s v="United States"/>
  </r>
  <r>
    <d v="2019-05-15T00:00:00"/>
    <x v="7"/>
    <s v="buy"/>
    <n v="600"/>
    <n v="7"/>
    <n v="85.550003000000004"/>
    <n v="87"/>
    <n v="84.889999000000003"/>
    <n v="86.260002"/>
    <n v="85.478682999999904"/>
    <n v="11784800"/>
    <n v="2.379"/>
    <n v="1.50820256852381E-3"/>
    <n v="2.0141210882403299E-2"/>
    <n v="0.415192267984346"/>
    <n v="0.52559897780939402"/>
    <n v="0.46070348509976899"/>
    <n v="2.1302278756064101E-2"/>
    <n v="5.2558402023976498E-2"/>
    <n v="3.2783671072160098E-2"/>
    <n v="2.23899112825936E-2"/>
    <n v="90.339995999999999"/>
    <n v="49.099997999999999"/>
    <n v="-0.160504508791559"/>
    <n v="5.8219943882337104E-3"/>
    <n v="0.99311300971561201"/>
    <n v="1.96949196348879"/>
    <n v="2.11162325197748"/>
    <s v="GreenGrest Capital"/>
    <x v="7"/>
    <s v="Information Technology"/>
    <s v="Semiconductors"/>
    <s v="San Diego, California"/>
    <m/>
    <n v="804328"/>
    <n v="1985"/>
    <s v="San Diego"/>
    <s v="California"/>
    <s v="United States"/>
  </r>
  <r>
    <d v="2019-05-24T00:00:00"/>
    <x v="7"/>
    <s v="buy"/>
    <n v="800"/>
    <n v="7"/>
    <n v="68.930000000000007"/>
    <n v="69.150002000000001"/>
    <n v="65.970000999999996"/>
    <n v="66.209998999999996"/>
    <n v="65.610291000000004"/>
    <n v="21420000"/>
    <n v="2.3239999999999998"/>
    <n v="-3.04924529361176E-2"/>
    <n v="-0.20777146090086501"/>
    <n v="-0.27112063287628102"/>
    <n v="0.23428909416584401"/>
    <n v="0.16016658635785899"/>
    <n v="4.9396224439762097E-2"/>
    <n v="3.2333422173008101E-2"/>
    <n v="3.8122558325263602E-2"/>
    <n v="2.4066610066438301E-2"/>
    <n v="90.339995999999999"/>
    <n v="49.099997999999999"/>
    <n v="-0.18450397026503501"/>
    <n v="1.3526439988342199E-3"/>
    <n v="1.0041555988201201"/>
    <n v="0.60892796688019302"/>
    <n v="1.0359882490847601"/>
    <s v="GreenGrest Capital"/>
    <x v="7"/>
    <s v="Information Technology"/>
    <s v="Semiconductors"/>
    <s v="San Diego, California"/>
    <m/>
    <n v="804328"/>
    <n v="1985"/>
    <s v="San Diego"/>
    <s v="California"/>
    <s v="United States"/>
  </r>
  <r>
    <d v="2019-04-05T00:00:00"/>
    <x v="7"/>
    <s v="sell"/>
    <n v="800"/>
    <n v="8"/>
    <n v="57.98"/>
    <n v="58.189999"/>
    <n v="57.689999"/>
    <n v="57.990001999999997"/>
    <n v="57.464744999999901"/>
    <n v="12332600"/>
    <n v="2.5009999999999999"/>
    <n v="2.24429103833958E-3"/>
    <n v="1.6693161051541699E-2"/>
    <n v="5.6580406473197703E-2"/>
    <n v="3.5822548311725398E-2"/>
    <n v="9.4027429795333295E-2"/>
    <n v="7.3665410885696801E-3"/>
    <n v="1.14442479414518E-2"/>
    <n v="1.32868961136695E-2"/>
    <n v="1.6710427684426099E-2"/>
    <n v="76.5"/>
    <n v="48.560001"/>
    <n v="-0.160504508791559"/>
    <n v="4.62571739556182E-3"/>
    <n v="1.0022179857354301"/>
    <n v="0.38299725629612402"/>
    <n v="0.39688428214167099"/>
    <s v="KKZ Asset Management"/>
    <x v="7"/>
    <s v="Information Technology"/>
    <s v="Semiconductors"/>
    <s v="San Diego, California"/>
    <m/>
    <n v="804328"/>
    <n v="1985"/>
    <s v="San Diego"/>
    <s v="California"/>
    <s v="United States"/>
  </r>
  <r>
    <d v="2019-04-24T00:00:00"/>
    <x v="7"/>
    <s v="sell"/>
    <n v="600"/>
    <n v="8"/>
    <n v="87.040001000000004"/>
    <n v="88.629997000000003"/>
    <n v="85.300003000000004"/>
    <n v="86.830001999999993"/>
    <n v="86.043518000000006"/>
    <n v="40290400"/>
    <n v="2.5219999999999998"/>
    <n v="1.2676155370153299E-3"/>
    <n v="0.209048967015391"/>
    <n v="0.42406381185187703"/>
    <n v="0.52870217805801401"/>
    <n v="0.58320199029903896"/>
    <n v="4.62395044146129E-2"/>
    <n v="5.11021580353479E-2"/>
    <n v="3.2190434842889498E-2"/>
    <n v="2.2297835435690999E-2"/>
    <n v="88.629997000000003"/>
    <n v="48.560001"/>
    <n v="-0.160504508791559"/>
    <n v="-2.1941687255359501E-3"/>
    <n v="0.98610083239827395"/>
    <n v="2.92153810860319"/>
    <n v="2.4822459068528699"/>
    <s v="KKZ Asset Management"/>
    <x v="7"/>
    <s v="Information Technology"/>
    <s v="Semiconductors"/>
    <s v="San Diego, California"/>
    <m/>
    <n v="804328"/>
    <n v="1985"/>
    <s v="San Diego"/>
    <s v="California"/>
    <s v="United States"/>
  </r>
  <r>
    <d v="2019-04-25T00:00:00"/>
    <x v="7"/>
    <s v="buy"/>
    <n v="800"/>
    <n v="8"/>
    <n v="86.169997999999893"/>
    <n v="86.32"/>
    <n v="84.519997000000004"/>
    <n v="85.07"/>
    <n v="84.299460999999994"/>
    <n v="20732200"/>
    <n v="2.5339999999999998"/>
    <n v="-2.0477720366913199E-2"/>
    <n v="7.30144570497097E-2"/>
    <n v="0.40675898985318498"/>
    <n v="0.526942061829486"/>
    <n v="0.57446910950063401"/>
    <n v="2.8689738659820298E-2"/>
    <n v="5.1594952854564301E-2"/>
    <n v="3.2215097442736998E-2"/>
    <n v="2.2326540205818101E-2"/>
    <n v="88.629997000000003"/>
    <n v="48.560001"/>
    <n v="-0.160504508791559"/>
    <n v="-3.6904169755480902E-4"/>
    <n v="0.98662062295948905"/>
    <n v="2.8359684092722399"/>
    <n v="2.6400953022504101"/>
    <s v="KKZ Asset Management"/>
    <x v="7"/>
    <s v="Information Technology"/>
    <s v="Semiconductors"/>
    <s v="San Diego, California"/>
    <m/>
    <n v="804328"/>
    <n v="1985"/>
    <s v="San Diego"/>
    <s v="California"/>
    <s v="United States"/>
  </r>
  <r>
    <d v="2019-05-09T00:00:00"/>
    <x v="7"/>
    <s v="sell"/>
    <n v="1100"/>
    <n v="8"/>
    <n v="83.370002999999997"/>
    <n v="84.839995999999999"/>
    <n v="82.260002"/>
    <n v="83.779999000000004"/>
    <n v="83.021141"/>
    <n v="14516000"/>
    <n v="2.4569999999999999"/>
    <n v="-9.0305261304059799E-3"/>
    <n v="-3.9321717541748201E-2"/>
    <n v="0.37189781873216199"/>
    <n v="0.51679214599093903"/>
    <n v="0.50236438035345998"/>
    <n v="2.1220311384888401E-2"/>
    <n v="5.2807365413390699E-2"/>
    <n v="3.2471206803967E-2"/>
    <n v="2.2382660077937801E-2"/>
    <n v="90.339995999999999"/>
    <n v="49.099997999999999"/>
    <n v="-0.160504508791559"/>
    <n v="-3.0259986019249502E-3"/>
    <n v="0.99302504958636695"/>
    <n v="2.2087037026327998"/>
    <n v="2.4764764179754502"/>
    <s v="KKZ Asset Management"/>
    <x v="7"/>
    <s v="Information Technology"/>
    <s v="Semiconductors"/>
    <s v="San Diego, California"/>
    <m/>
    <n v="804328"/>
    <n v="1985"/>
    <s v="San Diego"/>
    <s v="California"/>
    <s v="United States"/>
  </r>
  <r>
    <d v="2019-05-13T00:00:00"/>
    <x v="7"/>
    <s v="sell"/>
    <n v="1000"/>
    <n v="8"/>
    <n v="83.239998"/>
    <n v="84.849997999999999"/>
    <n v="82.989998"/>
    <n v="83.889999000000003"/>
    <n v="83.13015"/>
    <n v="16689000"/>
    <n v="2.4049999999999998"/>
    <n v="-2.2978652126631902E-2"/>
    <n v="-5.0667308096850501E-2"/>
    <n v="0.39827912925380798"/>
    <n v="0.51258055789047097"/>
    <n v="0.46453578577448401"/>
    <n v="2.2269621624280901E-2"/>
    <n v="5.2709371265274502E-2"/>
    <n v="3.2730011755763497E-2"/>
    <n v="2.2393388114749901E-2"/>
    <n v="90.339995999999999"/>
    <n v="49.099997999999999"/>
    <n v="-0.160504508791559"/>
    <n v="-2.4426469085879299E-2"/>
    <n v="0.98971918401117198"/>
    <n v="2.00927388362742"/>
    <n v="2.2201160635600301"/>
    <s v="KKZ Asset Management"/>
    <x v="7"/>
    <s v="Information Technology"/>
    <s v="Semiconductors"/>
    <s v="San Diego, California"/>
    <m/>
    <n v="804328"/>
    <n v="1985"/>
    <s v="San Diego"/>
    <s v="California"/>
    <s v="United States"/>
  </r>
  <r>
    <d v="2019-06-11T00:00:00"/>
    <x v="7"/>
    <s v="buy"/>
    <n v="900"/>
    <n v="8"/>
    <n v="71.580001999999993"/>
    <n v="72.220000999999996"/>
    <n v="70.269997000000004"/>
    <n v="71.239998"/>
    <n v="71.239998"/>
    <n v="11839500"/>
    <n v="2.14"/>
    <n v="9.8744913630850108E-3"/>
    <n v="4.9049943845795703E-2"/>
    <n v="-0.153040855859327"/>
    <n v="0.27073352268345602"/>
    <n v="0.20790781311559201"/>
    <n v="1.41358509400836E-2"/>
    <n v="3.3395294899614902E-2"/>
    <n v="3.8202005990611902E-2"/>
    <n v="2.4161011283345E-2"/>
    <n v="90.339995999999999"/>
    <n v="49.099997999999999"/>
    <n v="-0.18450397026503501"/>
    <n v="-3.4994119269314301E-4"/>
    <n v="1.0037208765793899"/>
    <n v="0.82846607735210598"/>
    <n v="0.73034643673183697"/>
    <s v="KKZ Asset Management"/>
    <x v="7"/>
    <s v="Information Technology"/>
    <s v="Semiconductors"/>
    <s v="San Diego, California"/>
    <m/>
    <n v="804328"/>
    <n v="1985"/>
    <s v="San Diego"/>
    <s v="California"/>
    <s v="United States"/>
  </r>
  <r>
    <d v="2019-04-12T00:00:00"/>
    <x v="7"/>
    <s v="sell"/>
    <n v="1800"/>
    <n v="9"/>
    <n v="56.279998999999997"/>
    <n v="57.169998"/>
    <n v="56.07"/>
    <n v="56.950001"/>
    <n v="56.434165999999998"/>
    <n v="13483500"/>
    <n v="2.56"/>
    <n v="1.86093015696354E-2"/>
    <n v="-1.8096874092056001E-2"/>
    <n v="2.7774653498843602E-2"/>
    <n v="1.9496023390492699E-3"/>
    <n v="7.3027650418838505E-2"/>
    <n v="1.3847066172780901E-2"/>
    <n v="1.19430526164882E-2"/>
    <n v="1.3569132574931199E-2"/>
    <n v="1.6579647888644501E-2"/>
    <n v="76.5"/>
    <n v="48.560001"/>
    <n v="-0.160504508791559"/>
    <n v="6.5875784763498903E-3"/>
    <n v="0.98699628726003896"/>
    <n v="0.26326003599111197"/>
    <n v="0.349589794572428"/>
    <s v="Netpune Capital"/>
    <x v="7"/>
    <s v="Information Technology"/>
    <s v="Semiconductors"/>
    <s v="San Diego, California"/>
    <m/>
    <n v="804328"/>
    <n v="1985"/>
    <s v="San Diego"/>
    <s v="California"/>
    <s v="United States"/>
  </r>
  <r>
    <d v="2019-04-30T00:00:00"/>
    <x v="7"/>
    <s v="sell"/>
    <n v="700"/>
    <n v="9"/>
    <n v="86.980002999999996"/>
    <n v="87.459998999999996"/>
    <n v="86.050003000000004"/>
    <n v="86.129997000000003"/>
    <n v="85.349861000000004"/>
    <n v="17582400"/>
    <n v="2.5089999999999999"/>
    <n v="-1.2919785393257201E-2"/>
    <n v="-6.8267553347558501E-3"/>
    <n v="0.42073262530234101"/>
    <n v="0.56746818169644897"/>
    <n v="0.56369472603520399"/>
    <n v="1.55095755865792E-2"/>
    <n v="5.1160154299423201E-2"/>
    <n v="3.1956760479987099E-2"/>
    <n v="2.23461115913169E-2"/>
    <n v="88.629997000000003"/>
    <n v="49.099997999999999"/>
    <n v="-0.160504508791559"/>
    <n v="9.5096475723260604E-4"/>
    <n v="0.98778696961544699"/>
    <n v="2.6733256341579401"/>
    <n v="2.8344766442794298"/>
    <s v="Netpune Capital"/>
    <x v="7"/>
    <s v="Information Technology"/>
    <s v="Semiconductors"/>
    <s v="San Diego, California"/>
    <m/>
    <n v="804328"/>
    <n v="1985"/>
    <s v="San Diego"/>
    <s v="California"/>
    <s v="United States"/>
  </r>
  <r>
    <d v="2019-05-01T00:00:00"/>
    <x v="7"/>
    <s v="buy"/>
    <n v="1300"/>
    <n v="9"/>
    <n v="87.169997999999893"/>
    <n v="88.220000999999996"/>
    <n v="86.150002000000001"/>
    <n v="86.370002999999997"/>
    <n v="85.587692000000004"/>
    <n v="28211500"/>
    <n v="2.5110000000000001"/>
    <n v="2.78266711194948E-3"/>
    <n v="-5.3117037598216597E-3"/>
    <n v="0.41506301948725699"/>
    <n v="0.55478405826915"/>
    <n v="0.56843571222149003"/>
    <n v="1.5588474948846E-2"/>
    <n v="5.12307031369829E-2"/>
    <n v="3.1955365068484197E-2"/>
    <n v="2.2344561222599198E-2"/>
    <n v="88.629997000000003"/>
    <n v="49.099997999999999"/>
    <n v="-0.160504508791559"/>
    <n v="-7.5304459681844096E-3"/>
    <n v="0.98646937297647597"/>
    <n v="2.6657254949248599"/>
    <n v="2.7833141215437598"/>
    <s v="Netpune Capital"/>
    <x v="7"/>
    <s v="Information Technology"/>
    <s v="Semiconductors"/>
    <s v="San Diego, California"/>
    <m/>
    <n v="804328"/>
    <n v="1985"/>
    <s v="San Diego"/>
    <s v="California"/>
    <s v="United States"/>
  </r>
  <r>
    <d v="2019-05-03T00:00:00"/>
    <x v="7"/>
    <s v="buy"/>
    <n v="1000"/>
    <n v="9"/>
    <n v="87.760002"/>
    <n v="89.82"/>
    <n v="87.059997999999993"/>
    <n v="89.290001000000004"/>
    <n v="88.481239000000002"/>
    <n v="21068400"/>
    <n v="2.5310000000000001"/>
    <n v="2.4373537092118099E-2"/>
    <n v="3.0127918667812201E-2"/>
    <n v="0.42989596542346498"/>
    <n v="0.59925793999402799"/>
    <n v="0.61649707308113999"/>
    <n v="1.33715548674035E-2"/>
    <n v="5.1182007004088703E-2"/>
    <n v="3.1875722374567102E-2"/>
    <n v="2.23721942347644E-2"/>
    <n v="90.339995999999999"/>
    <n v="49.099997999999999"/>
    <n v="-0.160504508791559"/>
    <n v="9.5921274614703799E-3"/>
    <n v="0.98955559300029505"/>
    <n v="2.8296900684761002"/>
    <n v="2.7388995260062399"/>
    <s v="Netpune Capital"/>
    <x v="7"/>
    <s v="Information Technology"/>
    <s v="Semiconductors"/>
    <s v="San Diego, California"/>
    <m/>
    <n v="804328"/>
    <n v="1985"/>
    <s v="San Diego"/>
    <s v="California"/>
    <s v="United States"/>
  </r>
  <r>
    <d v="2019-05-15T00:00:00"/>
    <x v="7"/>
    <s v="buy"/>
    <n v="600"/>
    <n v="9"/>
    <n v="85.550003000000004"/>
    <n v="87"/>
    <n v="84.889999000000003"/>
    <n v="86.260002"/>
    <n v="85.478682999999904"/>
    <n v="11784800"/>
    <n v="2.379"/>
    <n v="1.50820256852381E-3"/>
    <n v="2.0141210882403299E-2"/>
    <n v="0.415192267984346"/>
    <n v="0.52559897780939402"/>
    <n v="0.46070348509976899"/>
    <n v="2.1302278756064101E-2"/>
    <n v="5.2558402023976498E-2"/>
    <n v="3.2783671072160098E-2"/>
    <n v="2.23899112825936E-2"/>
    <n v="90.339995999999999"/>
    <n v="49.099997999999999"/>
    <n v="-0.160504508791559"/>
    <n v="5.8219943882337104E-3"/>
    <n v="0.99311300971561201"/>
    <n v="1.96949196348879"/>
    <n v="2.11162325197748"/>
    <s v="Netpune Capital"/>
    <x v="7"/>
    <s v="Information Technology"/>
    <s v="Semiconductors"/>
    <s v="San Diego, California"/>
    <m/>
    <n v="804328"/>
    <n v="1985"/>
    <s v="San Diego"/>
    <s v="California"/>
    <s v="United States"/>
  </r>
  <r>
    <d v="2019-06-04T00:00:00"/>
    <x v="7"/>
    <s v="buy"/>
    <n v="500"/>
    <n v="9"/>
    <n v="67.610000999999997"/>
    <n v="68.5"/>
    <n v="66.699996999999996"/>
    <n v="68.449996999999996"/>
    <n v="67.829993999999999"/>
    <n v="15866700"/>
    <n v="2.1190000000000002"/>
    <n v="2.64982737458999E-2"/>
    <n v="4.6039975259239599E-2"/>
    <n v="-0.24141251724687099"/>
    <n v="0.24979202658455499"/>
    <n v="0.18662101216369301"/>
    <n v="1.10516790591399E-2"/>
    <n v="3.28529626921178E-2"/>
    <n v="3.8252743192951202E-2"/>
    <n v="2.4095148997597599E-2"/>
    <n v="90.339995999999999"/>
    <n v="49.099997999999999"/>
    <n v="-0.18450397026503501"/>
    <n v="2.1205927310919401E-2"/>
    <n v="1.0038565921303699"/>
    <n v="0.73551617163540695"/>
    <n v="0.63420106900428197"/>
    <s v="Netpune Capital"/>
    <x v="7"/>
    <s v="Information Technology"/>
    <s v="Semiconductors"/>
    <s v="San Diego, California"/>
    <m/>
    <n v="804328"/>
    <n v="1985"/>
    <s v="San Diego"/>
    <s v="California"/>
    <s v="United States"/>
  </r>
  <r>
    <d v="2019-06-11T00:00:00"/>
    <x v="7"/>
    <s v="buy"/>
    <n v="700"/>
    <n v="9"/>
    <n v="71.580001999999993"/>
    <n v="72.220000999999996"/>
    <n v="70.269997000000004"/>
    <n v="71.239998"/>
    <n v="71.239998"/>
    <n v="11839500"/>
    <n v="2.14"/>
    <n v="9.8744913630850108E-3"/>
    <n v="4.9049943845795703E-2"/>
    <n v="-0.153040855859327"/>
    <n v="0.27073352268345602"/>
    <n v="0.20790781311559201"/>
    <n v="1.41358509400836E-2"/>
    <n v="3.3395294899614902E-2"/>
    <n v="3.8202005990611902E-2"/>
    <n v="2.4161011283345E-2"/>
    <n v="90.339995999999999"/>
    <n v="49.099997999999999"/>
    <n v="-0.18450397026503501"/>
    <n v="-3.4994119269314301E-4"/>
    <n v="1.0037208765793899"/>
    <n v="0.82846607735210598"/>
    <n v="0.73034643673183697"/>
    <s v="Netpune Capital"/>
    <x v="7"/>
    <s v="Information Technology"/>
    <s v="Semiconductors"/>
    <s v="San Diego, California"/>
    <m/>
    <n v="804328"/>
    <n v="1985"/>
    <s v="San Diego"/>
    <s v="California"/>
    <s v="United States"/>
  </r>
  <r>
    <d v="2019-06-13T00:00:00"/>
    <x v="7"/>
    <s v="sell"/>
    <n v="1400"/>
    <n v="9"/>
    <n v="69.970000999999996"/>
    <n v="70.489998"/>
    <n v="69.379997000000003"/>
    <n v="69.930000000000007"/>
    <n v="69.930000000000007"/>
    <n v="6790500"/>
    <n v="2.0910000000000002"/>
    <n v="4.8739203385413602E-3"/>
    <n v="3.40347577838667E-2"/>
    <n v="-0.17291271022833499"/>
    <n v="0.24201408954537401"/>
    <n v="0.19717829772353701"/>
    <n v="1.87459242111922E-2"/>
    <n v="3.2791232992052298E-2"/>
    <n v="3.8350967861912701E-2"/>
    <n v="2.42066866216737E-2"/>
    <n v="90.339995999999999"/>
    <n v="49.099997999999999"/>
    <n v="-0.18450397026503501"/>
    <n v="4.0890106107655602E-3"/>
    <n v="1.0063909263272801"/>
    <n v="0.78252977031454496"/>
    <n v="0.76351220351374705"/>
    <s v="Netpune Capital"/>
    <x v="7"/>
    <s v="Information Technology"/>
    <s v="Semiconductors"/>
    <s v="San Diego, California"/>
    <m/>
    <n v="804328"/>
    <n v="1985"/>
    <s v="San Diego"/>
    <s v="California"/>
    <s v="United States"/>
  </r>
  <r>
    <d v="2019-06-21T00:00:00"/>
    <x v="7"/>
    <s v="buy"/>
    <n v="700"/>
    <n v="9"/>
    <n v="72.309997999999993"/>
    <n v="73.169997999999893"/>
    <n v="72.309997999999993"/>
    <n v="72.720000999999996"/>
    <n v="72.720000999999996"/>
    <n v="15244500"/>
    <n v="2.0680000000000001"/>
    <n v="-2.7494844305583498E-4"/>
    <n v="5.6576171392794097E-2"/>
    <n v="-5.7783080408846797E-2"/>
    <n v="0.25582708394974701"/>
    <n v="0.25316661593668799"/>
    <n v="1.7314063422641499E-2"/>
    <n v="3.0306395609544599E-2"/>
    <n v="3.8592945033084899E-2"/>
    <n v="2.4345658853334399E-2"/>
    <n v="90.339995999999999"/>
    <n v="49.099997999999999"/>
    <n v="-0.18450397026503501"/>
    <n v="-1.26001638019446E-3"/>
    <n v="1.0175209030260199"/>
    <n v="1.02887370012653"/>
    <n v="0.93477823954723505"/>
    <s v="Netpune Capital"/>
    <x v="7"/>
    <s v="Information Technology"/>
    <s v="Semiconductors"/>
    <s v="San Diego, California"/>
    <m/>
    <n v="804328"/>
    <n v="1985"/>
    <s v="San Diego"/>
    <s v="California"/>
    <s v="United States"/>
  </r>
  <r>
    <d v="2019-04-02T00:00:00"/>
    <x v="7"/>
    <s v="sell"/>
    <n v="1100"/>
    <n v="10"/>
    <n v="57.98"/>
    <n v="58.529998999999997"/>
    <n v="57.66"/>
    <n v="58.09"/>
    <n v="57.563839000000002"/>
    <n v="7614500"/>
    <n v="2.4809999999999999"/>
    <n v="4.83172865417865E-3"/>
    <n v="1.5505073956734101E-3"/>
    <n v="8.0873440848640593E-2"/>
    <n v="3.2083337669789699E-2"/>
    <n v="0.118351188155134"/>
    <n v="1.3029262706325E-2"/>
    <n v="1.26352345539399E-2"/>
    <n v="1.3980962397116201E-2"/>
    <n v="1.67401126645839E-2"/>
    <n v="76.5"/>
    <n v="48.560001"/>
    <n v="-0.160504508791559"/>
    <n v="1.7455614805152698E-5"/>
    <n v="1.0007037114250099"/>
    <n v="0.51904707007179596"/>
    <n v="0.32479051075429599"/>
    <s v="Spectrum Group"/>
    <x v="7"/>
    <s v="Information Technology"/>
    <s v="Semiconductors"/>
    <s v="San Diego, California"/>
    <m/>
    <n v="804328"/>
    <n v="1985"/>
    <s v="San Diego"/>
    <s v="California"/>
    <s v="United States"/>
  </r>
  <r>
    <d v="2019-04-05T00:00:00"/>
    <x v="7"/>
    <s v="buy"/>
    <n v="300"/>
    <n v="10"/>
    <n v="57.98"/>
    <n v="58.189999"/>
    <n v="57.689999"/>
    <n v="57.990001999999997"/>
    <n v="57.464744999999901"/>
    <n v="12332600"/>
    <n v="2.5009999999999999"/>
    <n v="2.24429103833958E-3"/>
    <n v="1.6693161051541699E-2"/>
    <n v="5.6580406473197703E-2"/>
    <n v="3.5822548311725398E-2"/>
    <n v="9.4027429795333295E-2"/>
    <n v="7.3665410885696801E-3"/>
    <n v="1.14442479414518E-2"/>
    <n v="1.32868961136695E-2"/>
    <n v="1.6710427684426099E-2"/>
    <n v="76.5"/>
    <n v="48.560001"/>
    <n v="-0.160504508791559"/>
    <n v="4.62571739556182E-3"/>
    <n v="1.0022179857354301"/>
    <n v="0.38299725629612402"/>
    <n v="0.39688428214167099"/>
    <s v="Spectrum Group"/>
    <x v="7"/>
    <s v="Information Technology"/>
    <s v="Semiconductors"/>
    <s v="San Diego, California"/>
    <m/>
    <n v="804328"/>
    <n v="1985"/>
    <s v="San Diego"/>
    <s v="California"/>
    <s v="United States"/>
  </r>
  <r>
    <d v="2019-04-29T00:00:00"/>
    <x v="7"/>
    <s v="buy"/>
    <n v="1900"/>
    <n v="10"/>
    <n v="86.400002000000001"/>
    <n v="87.980002999999996"/>
    <n v="85.839995999999999"/>
    <n v="87.25"/>
    <n v="86.459716999999998"/>
    <n v="17930000"/>
    <n v="2.536"/>
    <n v="7.0159838714883996E-3"/>
    <n v="6.2424266128721199E-2"/>
    <n v="0.42730649125588199"/>
    <n v="0.55559666759252502"/>
    <n v="0.58921545061807301"/>
    <n v="2.8277367979678201E-2"/>
    <n v="5.0982973182876298E-2"/>
    <n v="3.2122712256742202E-2"/>
    <n v="2.23349750725561E-2"/>
    <n v="88.629997000000003"/>
    <n v="49.099997999999999"/>
    <n v="-0.160504508791559"/>
    <n v="1.07094833958194E-3"/>
    <n v="0.98849852962273899"/>
    <n v="2.83200151365922"/>
    <n v="2.8720859836777302"/>
    <s v="Spectrum Group"/>
    <x v="7"/>
    <s v="Information Technology"/>
    <s v="Semiconductors"/>
    <s v="San Diego, California"/>
    <m/>
    <n v="804328"/>
    <n v="1985"/>
    <s v="San Diego"/>
    <s v="California"/>
    <s v="United States"/>
  </r>
  <r>
    <d v="2019-05-07T00:00:00"/>
    <x v="7"/>
    <s v="buy"/>
    <n v="700"/>
    <n v="10"/>
    <n v="87.199996999999996"/>
    <n v="88.150002000000001"/>
    <n v="84.779999000000004"/>
    <n v="85.199996999999996"/>
    <n v="84.428283999999906"/>
    <n v="21579500"/>
    <n v="2.448"/>
    <n v="-3.5172296095295298E-2"/>
    <n v="-1.0856356705290501E-2"/>
    <n v="0.38697512565681502"/>
    <n v="0.530044825392606"/>
    <n v="0.52619575907159299"/>
    <n v="2.2535334293184502E-2"/>
    <n v="5.2517434183972603E-2"/>
    <n v="3.2423406462551603E-2"/>
    <n v="2.2370723009591201E-2"/>
    <n v="90.339995999999999"/>
    <n v="49.099997999999999"/>
    <n v="-0.160504508791559"/>
    <n v="-1.6649488130547601E-2"/>
    <n v="0.991962006660005"/>
    <n v="2.3536529022888999"/>
    <n v="2.6561799799503301"/>
    <s v="Spectrum Group"/>
    <x v="7"/>
    <s v="Information Technology"/>
    <s v="Semiconductors"/>
    <s v="San Diego, California"/>
    <m/>
    <n v="804328"/>
    <n v="1985"/>
    <s v="San Diego"/>
    <s v="California"/>
    <s v="United States"/>
  </r>
  <r>
    <d v="2019-05-20T00:00:00"/>
    <x v="7"/>
    <s v="buy"/>
    <n v="1200"/>
    <n v="10"/>
    <n v="77.949996999999996"/>
    <n v="78.330001999999993"/>
    <n v="76.069999999999993"/>
    <n v="76.620002999999997"/>
    <n v="75.926002999999994"/>
    <n v="32679300"/>
    <n v="2.4159999999999999"/>
    <n v="-6.1744798297752201E-2"/>
    <n v="-9.0648230694550497E-2"/>
    <n v="-3.1601792856544499E-2"/>
    <n v="0.39898302134021801"/>
    <n v="0.33850144675008198"/>
    <n v="3.4590394694464101E-2"/>
    <n v="2.6374794395839601E-2"/>
    <n v="3.4585897974299402E-2"/>
    <n v="2.28619509457667E-2"/>
    <n v="90.339995999999999"/>
    <n v="49.099997999999999"/>
    <n v="-0.16082578601230901"/>
    <n v="-6.7722580366252503E-3"/>
    <n v="0.98746921035299595"/>
    <n v="1.4019003894865001"/>
    <n v="1.8061895450274299"/>
    <s v="Spectrum Group"/>
    <x v="7"/>
    <s v="Information Technology"/>
    <s v="Semiconductors"/>
    <s v="San Diego, California"/>
    <m/>
    <n v="804328"/>
    <n v="1985"/>
    <s v="San Diego"/>
    <s v="California"/>
    <s v="United States"/>
  </r>
  <r>
    <d v="2019-06-18T00:00:00"/>
    <x v="7"/>
    <s v="sell"/>
    <n v="1400"/>
    <n v="10"/>
    <n v="69.690002000000007"/>
    <n v="72.389999000000003"/>
    <n v="69.669997999999893"/>
    <n v="71.959998999999996"/>
    <n v="71.959998999999996"/>
    <n v="14508000"/>
    <n v="2.06"/>
    <n v="4.0410942612734001E-2"/>
    <n v="1.00559648383781E-2"/>
    <n v="-0.131339426607372"/>
    <n v="0.24268454906320799"/>
    <n v="0.224623770137096"/>
    <n v="2.5111714540502698E-2"/>
    <n v="3.2923086980628402E-2"/>
    <n v="3.8661527514171901E-2"/>
    <n v="2.43519680328355E-2"/>
    <n v="90.339995999999999"/>
    <n v="49.099997999999999"/>
    <n v="-0.18450397026503501"/>
    <n v="9.6704895497130797E-3"/>
    <n v="1.0190078705402299"/>
    <n v="0.90483522320657295"/>
    <n v="0.78768661987349597"/>
    <s v="Spectrum Group"/>
    <x v="7"/>
    <s v="Information Technology"/>
    <s v="Semiconductors"/>
    <s v="San Diego, California"/>
    <m/>
    <n v="804328"/>
    <n v="1985"/>
    <s v="San Diego"/>
    <s v="California"/>
    <s v="United States"/>
  </r>
  <r>
    <d v="2019-04-18T00:00:00"/>
    <x v="7"/>
    <s v="sell"/>
    <n v="400"/>
    <n v="11"/>
    <n v="78.720000999999996"/>
    <n v="80.199996999999996"/>
    <n v="78.019997000000004"/>
    <n v="79.889999000000003"/>
    <n v="79.166381999999999"/>
    <n v="41621200"/>
    <n v="2.56"/>
    <n v="1.01907249045422E-2"/>
    <n v="0.35708628534514802"/>
    <n v="0.338125892888133"/>
    <n v="0.38906896518176198"/>
    <n v="0.41096145139226897"/>
    <n v="8.9264928162217302E-2"/>
    <n v="5.0887658676009799E-2"/>
    <n v="3.2405265596279299E-2"/>
    <n v="2.23042040355994E-2"/>
    <n v="82.519997000000004"/>
    <n v="48.560001"/>
    <n v="-0.160504508791559"/>
    <n v="1.5778467813143101E-3"/>
    <n v="0.98661084334164095"/>
    <n v="2.1004866191359799"/>
    <n v="1.2247925960206101"/>
    <s v="Beta Dynamic Fund"/>
    <x v="7"/>
    <s v="Information Technology"/>
    <s v="Semiconductors"/>
    <s v="San Diego, California"/>
    <m/>
    <n v="804328"/>
    <n v="1985"/>
    <s v="San Diego"/>
    <s v="California"/>
    <s v="United States"/>
  </r>
  <r>
    <d v="2019-04-30T00:00:00"/>
    <x v="7"/>
    <s v="buy"/>
    <n v="1000"/>
    <n v="11"/>
    <n v="86.980002999999996"/>
    <n v="87.459998999999996"/>
    <n v="86.050003000000004"/>
    <n v="86.129997000000003"/>
    <n v="85.349861000000004"/>
    <n v="17582400"/>
    <n v="2.5089999999999999"/>
    <n v="-1.2919785393257201E-2"/>
    <n v="-6.8267553347558501E-3"/>
    <n v="0.42073262530234101"/>
    <n v="0.56746818169644897"/>
    <n v="0.56369472603520399"/>
    <n v="1.55095755865792E-2"/>
    <n v="5.1160154299423201E-2"/>
    <n v="3.1956760479987099E-2"/>
    <n v="2.23461115913169E-2"/>
    <n v="88.629997000000003"/>
    <n v="49.099997999999999"/>
    <n v="-0.160504508791559"/>
    <n v="9.5096475723260604E-4"/>
    <n v="0.98778696961544699"/>
    <n v="2.6733256341579401"/>
    <n v="2.8344766442794298"/>
    <s v="Beta Dynamic Fund"/>
    <x v="7"/>
    <s v="Information Technology"/>
    <s v="Semiconductors"/>
    <s v="San Diego, California"/>
    <m/>
    <n v="804328"/>
    <n v="1985"/>
    <s v="San Diego"/>
    <s v="California"/>
    <s v="United States"/>
  </r>
  <r>
    <d v="2019-05-01T00:00:00"/>
    <x v="7"/>
    <s v="sell"/>
    <n v="700"/>
    <n v="11"/>
    <n v="87.169997999999893"/>
    <n v="88.220000999999996"/>
    <n v="86.150002000000001"/>
    <n v="86.370002999999997"/>
    <n v="85.587692000000004"/>
    <n v="28211500"/>
    <n v="2.5110000000000001"/>
    <n v="2.78266711194948E-3"/>
    <n v="-5.3117037598216597E-3"/>
    <n v="0.41506301948725699"/>
    <n v="0.55478405826915"/>
    <n v="0.56843571222149003"/>
    <n v="1.5588474948846E-2"/>
    <n v="5.12307031369829E-2"/>
    <n v="3.1955365068484197E-2"/>
    <n v="2.2344561222599198E-2"/>
    <n v="88.629997000000003"/>
    <n v="49.099997999999999"/>
    <n v="-0.160504508791559"/>
    <n v="-7.5304459681844096E-3"/>
    <n v="0.98646937297647597"/>
    <n v="2.6657254949248599"/>
    <n v="2.7833141215437598"/>
    <s v="Beta Dynamic Fund"/>
    <x v="7"/>
    <s v="Information Technology"/>
    <s v="Semiconductors"/>
    <s v="San Diego, California"/>
    <m/>
    <n v="804328"/>
    <n v="1985"/>
    <s v="San Diego"/>
    <s v="California"/>
    <s v="United States"/>
  </r>
  <r>
    <d v="2019-05-07T00:00:00"/>
    <x v="7"/>
    <s v="sell"/>
    <n v="1600"/>
    <n v="11"/>
    <n v="87.199996999999996"/>
    <n v="88.150002000000001"/>
    <n v="84.779999000000004"/>
    <n v="85.199996999999996"/>
    <n v="84.428283999999906"/>
    <n v="21579500"/>
    <n v="2.448"/>
    <n v="-3.5172296095295298E-2"/>
    <n v="-1.0856356705290501E-2"/>
    <n v="0.38697512565681502"/>
    <n v="0.530044825392606"/>
    <n v="0.52619575907159299"/>
    <n v="2.2535334293184502E-2"/>
    <n v="5.2517434183972603E-2"/>
    <n v="3.2423406462551603E-2"/>
    <n v="2.2370723009591201E-2"/>
    <n v="90.339995999999999"/>
    <n v="49.099997999999999"/>
    <n v="-0.160504508791559"/>
    <n v="-1.6649488130547601E-2"/>
    <n v="0.991962006660005"/>
    <n v="2.3536529022888999"/>
    <n v="2.6561799799503301"/>
    <s v="Beta Dynamic Fund"/>
    <x v="7"/>
    <s v="Information Technology"/>
    <s v="Semiconductors"/>
    <s v="San Diego, California"/>
    <m/>
    <n v="804328"/>
    <n v="1985"/>
    <s v="San Diego"/>
    <s v="California"/>
    <s v="United States"/>
  </r>
  <r>
    <d v="2019-05-14T00:00:00"/>
    <x v="7"/>
    <s v="sell"/>
    <n v="300"/>
    <n v="11"/>
    <n v="84.269997000000004"/>
    <n v="86.440002000000007"/>
    <n v="84"/>
    <n v="86.129997000000003"/>
    <n v="85.349861000000004"/>
    <n v="14353700"/>
    <n v="2.419"/>
    <n v="2.63513687068457E-2"/>
    <n v="1.0856356705290501E-2"/>
    <n v="0.43229336698545801"/>
    <n v="0.52273489519614402"/>
    <n v="0.48616853303257901"/>
    <n v="2.1971069244789199E-2"/>
    <n v="5.24156282187518E-2"/>
    <n v="3.2795285414776498E-2"/>
    <n v="2.24458568040776E-2"/>
    <n v="90.339995999999999"/>
    <n v="49.099997999999999"/>
    <n v="-0.160504508791559"/>
    <n v="7.98398755130913E-3"/>
    <n v="0.99536744274325295"/>
    <n v="2.0939557821180901"/>
    <n v="2.1681766395258601"/>
    <s v="Beta Dynamic Fund"/>
    <x v="7"/>
    <s v="Information Technology"/>
    <s v="Semiconductors"/>
    <s v="San Diego, California"/>
    <m/>
    <n v="804328"/>
    <n v="1985"/>
    <s v="San Diego"/>
    <s v="California"/>
    <s v="United States"/>
  </r>
  <r>
    <d v="2019-06-03T00:00:00"/>
    <x v="7"/>
    <s v="buy"/>
    <n v="900"/>
    <n v="11"/>
    <n v="67.089995999999999"/>
    <n v="68.129997000000003"/>
    <n v="66.279999000000004"/>
    <n v="66.660004000000001"/>
    <n v="66.056220999999994"/>
    <n v="13620700"/>
    <n v="2.081"/>
    <n v="-2.39729177694563E-3"/>
    <n v="6.7736541092018399E-3"/>
    <n v="-0.25903527500725698"/>
    <n v="0.226264470294126"/>
    <n v="0.168518262342709"/>
    <n v="9.5417811424630301E-3"/>
    <n v="3.2102069851894101E-2"/>
    <n v="3.8143899427459903E-2"/>
    <n v="2.4044983218658701E-2"/>
    <n v="90.339995999999999"/>
    <n v="49.099997999999999"/>
    <n v="-0.18450397026503501"/>
    <n v="-2.7690708645509302E-3"/>
    <n v="0.99823604589648096"/>
    <n v="0.65679093338616501"/>
    <n v="0.59410992939108098"/>
    <s v="Beta Dynamic Fund"/>
    <x v="7"/>
    <s v="Information Technology"/>
    <s v="Semiconductors"/>
    <s v="San Diego, California"/>
    <m/>
    <n v="804328"/>
    <n v="1985"/>
    <s v="San Diego"/>
    <s v="California"/>
    <s v="United States"/>
  </r>
  <r>
    <d v="2019-06-17T00:00:00"/>
    <x v="7"/>
    <s v="buy"/>
    <n v="500"/>
    <n v="11"/>
    <n v="69.089995999999999"/>
    <n v="69.980002999999996"/>
    <n v="68.900002000000001"/>
    <n v="69.110000999999997"/>
    <n v="69.110000999999997"/>
    <n v="9411100"/>
    <n v="2.0859999999999999"/>
    <n v="5.6591603451846204E-3"/>
    <n v="-2.0480486411270801E-2"/>
    <n v="-0.21256757064649201"/>
    <n v="0.204734012739897"/>
    <n v="0.19091761286668399"/>
    <n v="1.5192008972832001E-2"/>
    <n v="3.2016181190440703E-2"/>
    <n v="3.83773243590994E-2"/>
    <n v="2.4226281829103798E-2"/>
    <n v="90.339995999999999"/>
    <n v="49.099997999999999"/>
    <n v="-0.18450397026503501"/>
    <n v="9.3131563797728401E-4"/>
    <n v="1.00657478166186"/>
    <n v="0.75460786908592403"/>
    <n v="0.77241279070260205"/>
    <s v="Beta Dynamic Fund"/>
    <x v="7"/>
    <s v="Information Technology"/>
    <s v="Semiconductors"/>
    <s v="San Diego, California"/>
    <m/>
    <n v="804328"/>
    <n v="1985"/>
    <s v="San Diego"/>
    <s v="California"/>
    <s v="United States"/>
  </r>
  <r>
    <d v="2019-04-12T00:00:00"/>
    <x v="7"/>
    <s v="sell"/>
    <n v="1800"/>
    <n v="12"/>
    <n v="56.279998999999997"/>
    <n v="57.169998"/>
    <n v="56.07"/>
    <n v="56.950001"/>
    <n v="56.434165999999998"/>
    <n v="13483500"/>
    <n v="2.56"/>
    <n v="1.86093015696354E-2"/>
    <n v="-1.8096874092056001E-2"/>
    <n v="2.7774653498843602E-2"/>
    <n v="1.9496023390492699E-3"/>
    <n v="7.3027650418838505E-2"/>
    <n v="1.3847066172780901E-2"/>
    <n v="1.19430526164882E-2"/>
    <n v="1.3569132574931199E-2"/>
    <n v="1.6579647888644501E-2"/>
    <n v="76.5"/>
    <n v="48.560001"/>
    <n v="-0.160504508791559"/>
    <n v="6.5875784763498903E-3"/>
    <n v="0.98699628726003896"/>
    <n v="0.26326003599111197"/>
    <n v="0.349589794572428"/>
    <s v="6igma Capital"/>
    <x v="7"/>
    <s v="Information Technology"/>
    <s v="Semiconductors"/>
    <s v="San Diego, California"/>
    <m/>
    <n v="804328"/>
    <n v="1985"/>
    <s v="San Diego"/>
    <s v="California"/>
    <s v="United States"/>
  </r>
  <r>
    <d v="2019-04-16T00:00:00"/>
    <x v="7"/>
    <s v="sell"/>
    <n v="400"/>
    <n v="12"/>
    <n v="57.459998999999897"/>
    <n v="71.029999000000004"/>
    <n v="57.290000999999997"/>
    <n v="70.449996999999996"/>
    <n v="69.811881999999997"/>
    <n v="86755900"/>
    <n v="2.5920000000000001"/>
    <n v="0.20869896763210799"/>
    <n v="0.20416230020819301"/>
    <n v="0.218894212870858"/>
    <n v="0.24594546698011399"/>
    <n v="0.29357752766891299"/>
    <n v="9.4895813110047605E-2"/>
    <n v="4.5755429464623597E-2"/>
    <n v="2.9304563932764201E-2"/>
    <n v="2.1109984154590099E-2"/>
    <n v="76.5"/>
    <n v="48.560001"/>
    <n v="-0.160504508791559"/>
    <n v="5.0922850790659495E-4"/>
    <n v="0.99895130059849602"/>
    <n v="1.4805079253229401"/>
    <n v="0.48189143208655"/>
    <s v="6igma Capital"/>
    <x v="7"/>
    <s v="Information Technology"/>
    <s v="Semiconductors"/>
    <s v="San Diego, California"/>
    <m/>
    <n v="804328"/>
    <n v="1985"/>
    <s v="San Diego"/>
    <s v="California"/>
    <s v="United States"/>
  </r>
  <r>
    <d v="2019-05-21T00:00:00"/>
    <x v="7"/>
    <s v="buy"/>
    <n v="1000"/>
    <n v="12"/>
    <n v="78.910004000000001"/>
    <n v="79.040001000000004"/>
    <n v="77.220000999999996"/>
    <n v="77.75"/>
    <n v="77.045760999999999"/>
    <n v="17282200"/>
    <n v="2.4260000000000002"/>
    <n v="1.4640322779884101E-2"/>
    <n v="-0.10235927662151199"/>
    <n v="-2.7152194981202402E-2"/>
    <n v="0.40519901595879498"/>
    <n v="0.34335662839898701"/>
    <n v="3.10397409878246E-2"/>
    <n v="2.64850333300111E-2"/>
    <n v="3.4600823422167602E-2"/>
    <n v="2.28711375416101E-2"/>
    <n v="90.339995999999999"/>
    <n v="49.099997999999999"/>
    <n v="-0.16082578601230901"/>
    <n v="8.4599491109458805E-3"/>
    <n v="0.99068833598671702"/>
    <n v="1.4198114120603"/>
    <n v="1.6713606710158699"/>
    <s v="6igma Capital"/>
    <x v="7"/>
    <s v="Information Technology"/>
    <s v="Semiconductors"/>
    <s v="San Diego, California"/>
    <m/>
    <n v="804328"/>
    <n v="1985"/>
    <s v="San Diego"/>
    <s v="California"/>
    <s v="United States"/>
  </r>
  <r>
    <d v="2019-06-12T00:00:00"/>
    <x v="7"/>
    <s v="buy"/>
    <n v="1500"/>
    <n v="12"/>
    <n v="69.529999000000004"/>
    <n v="70.370002999999997"/>
    <n v="69.199996999999996"/>
    <n v="69.589995999999999"/>
    <n v="69.589995999999999"/>
    <n v="9396200"/>
    <n v="2.1269999999999998"/>
    <n v="-2.3433608970110702E-2"/>
    <n v="3.7629783830828101E-2"/>
    <n v="-0.20076528269350899"/>
    <n v="0.23732071964094301"/>
    <n v="0.18996550462880599"/>
    <n v="1.87221758403734E-2"/>
    <n v="3.2813862833697201E-2"/>
    <n v="3.8353488418762502E-2"/>
    <n v="2.42060937891505E-2"/>
    <n v="90.339995999999999"/>
    <n v="49.099997999999999"/>
    <n v="-0.18450397026503501"/>
    <n v="-2.0396578921351798E-3"/>
    <n v="1.0060478340496"/>
    <n v="0.74913735616606703"/>
    <n v="0.74530805822798596"/>
    <s v="6igma Capital"/>
    <x v="7"/>
    <s v="Information Technology"/>
    <s v="Semiconductors"/>
    <s v="San Diego, California"/>
    <m/>
    <n v="804328"/>
    <n v="1985"/>
    <s v="San Diego"/>
    <s v="California"/>
    <s v="United States"/>
  </r>
  <r>
    <d v="2019-06-20T00:00:00"/>
    <x v="7"/>
    <s v="sell"/>
    <n v="700"/>
    <n v="12"/>
    <n v="73.190002000000007"/>
    <n v="73.669997999999893"/>
    <n v="72.230002999999996"/>
    <n v="72.739998"/>
    <n v="72.739998"/>
    <n v="9871800"/>
    <n v="2.0009999999999999"/>
    <n v="1.3006894226746699E-2"/>
    <n v="3.93966703478787E-2"/>
    <n v="-4.2867809185906498E-2"/>
    <n v="0.239520749418561"/>
    <n v="0.25497361120309397"/>
    <n v="2.1409358269739699E-2"/>
    <n v="3.0527529601594099E-2"/>
    <n v="3.86770811877271E-2"/>
    <n v="2.43455465832755E-2"/>
    <n v="90.339995999999999"/>
    <n v="49.099997999999999"/>
    <n v="-0.18450397026503501"/>
    <n v="9.4276054361659405E-3"/>
    <n v="1.01747951978994"/>
    <n v="1.0406376472427501"/>
    <n v="0.87846807564080698"/>
    <s v="6igma Capital"/>
    <x v="7"/>
    <s v="Information Technology"/>
    <s v="Semiconductors"/>
    <s v="San Diego, California"/>
    <m/>
    <n v="804328"/>
    <n v="1985"/>
    <s v="San Diego"/>
    <s v="California"/>
    <s v="United States"/>
  </r>
  <r>
    <d v="2019-04-16T00:00:00"/>
    <x v="7"/>
    <s v="sell"/>
    <n v="1100"/>
    <n v="13"/>
    <n v="57.459998999999897"/>
    <n v="71.029999000000004"/>
    <n v="57.290000999999997"/>
    <n v="70.449996999999996"/>
    <n v="69.811881999999997"/>
    <n v="86755900"/>
    <n v="2.5920000000000001"/>
    <n v="0.20869896763210799"/>
    <n v="0.20416230020819301"/>
    <n v="0.218894212870858"/>
    <n v="0.24594546698011399"/>
    <n v="0.29357752766891299"/>
    <n v="9.4895813110047605E-2"/>
    <n v="4.5755429464623597E-2"/>
    <n v="2.9304563932764201E-2"/>
    <n v="2.1109984154590099E-2"/>
    <n v="76.5"/>
    <n v="48.560001"/>
    <n v="-0.160504508791559"/>
    <n v="5.0922850790659495E-4"/>
    <n v="0.99895130059849602"/>
    <n v="1.4805079253229401"/>
    <n v="0.48189143208655"/>
    <s v="Marquee Group Funds"/>
    <x v="7"/>
    <s v="Information Technology"/>
    <s v="Semiconductors"/>
    <s v="San Diego, California"/>
    <m/>
    <n v="804328"/>
    <n v="1985"/>
    <s v="San Diego"/>
    <s v="California"/>
    <s v="United States"/>
  </r>
  <r>
    <d v="2019-04-17T00:00:00"/>
    <x v="7"/>
    <s v="buy"/>
    <n v="1000"/>
    <n v="13"/>
    <n v="78.819999999999993"/>
    <n v="82.519997000000004"/>
    <n v="76.489998"/>
    <n v="79.080001999999993"/>
    <n v="78.363715999999997"/>
    <n v="156019300"/>
    <n v="2.5920000000000001"/>
    <n v="0.115556789598768"/>
    <n v="0.33923269141580198"/>
    <n v="0.33039557427301403"/>
    <n v="0.36979055593059301"/>
    <n v="0.398600389649368"/>
    <n v="9.2620377803850504E-2"/>
    <n v="5.0951768255979198E-2"/>
    <n v="3.2457721347486999E-2"/>
    <n v="2.2298895593099499E-2"/>
    <n v="82.519997000000004"/>
    <n v="48.560001"/>
    <n v="-0.160504508791559"/>
    <n v="-2.2764010197428601E-3"/>
    <n v="0.98608120339807703"/>
    <n v="2.0467214322845502"/>
    <n v="0.84113797628371101"/>
    <s v="Marquee Group Funds"/>
    <x v="7"/>
    <s v="Information Technology"/>
    <s v="Semiconductors"/>
    <s v="San Diego, California"/>
    <m/>
    <n v="804328"/>
    <n v="1985"/>
    <s v="San Diego"/>
    <s v="California"/>
    <s v="United States"/>
  </r>
  <r>
    <d v="2019-04-18T00:00:00"/>
    <x v="7"/>
    <s v="sell"/>
    <n v="1500"/>
    <n v="14"/>
    <n v="78.720000999999996"/>
    <n v="80.199996999999996"/>
    <n v="78.019997000000004"/>
    <n v="79.889999000000003"/>
    <n v="79.166381999999999"/>
    <n v="41621200"/>
    <n v="2.56"/>
    <n v="1.01907249045422E-2"/>
    <n v="0.35708628534514802"/>
    <n v="0.338125892888133"/>
    <n v="0.38906896518176198"/>
    <n v="0.41096145139226897"/>
    <n v="8.9264928162217302E-2"/>
    <n v="5.0887658676009799E-2"/>
    <n v="3.2405265596279299E-2"/>
    <n v="2.23042040355994E-2"/>
    <n v="82.519997000000004"/>
    <n v="48.560001"/>
    <n v="-0.160504508791559"/>
    <n v="1.5778467813143101E-3"/>
    <n v="0.98661084334164095"/>
    <n v="2.1004866191359799"/>
    <n v="1.2247925960206101"/>
    <s v="DJT Green Funds"/>
    <x v="7"/>
    <s v="Information Technology"/>
    <s v="Semiconductors"/>
    <s v="San Diego, California"/>
    <m/>
    <n v="804328"/>
    <n v="1985"/>
    <s v="San Diego"/>
    <s v="California"/>
    <s v="United States"/>
  </r>
  <r>
    <d v="2019-05-29T00:00:00"/>
    <x v="7"/>
    <s v="buy"/>
    <n v="1500"/>
    <n v="14"/>
    <n v="65.360000999999997"/>
    <n v="66.150002000000001"/>
    <n v="64.760002"/>
    <n v="65.760002"/>
    <n v="65.164367999999996"/>
    <n v="16312600"/>
    <n v="2.2360000000000002"/>
    <n v="5.9483052355824399E-3"/>
    <n v="-0.167486727551553"/>
    <n v="-0.27574980569483398"/>
    <n v="0.22652631135280499"/>
    <n v="0.13415109933102601"/>
    <n v="4.73155084754577E-2"/>
    <n v="3.1835912348300299E-2"/>
    <n v="3.8176375018065201E-2"/>
    <n v="2.4065843094230901E-2"/>
    <n v="90.339995999999999"/>
    <n v="49.099997999999999"/>
    <n v="-0.18450397026503501"/>
    <n v="-6.9359101493404697E-3"/>
    <n v="1.0044643816552701"/>
    <n v="0.49719360428334097"/>
    <n v="0.67809670434594904"/>
    <s v="DJT Green Funds"/>
    <x v="7"/>
    <s v="Information Technology"/>
    <s v="Semiconductors"/>
    <s v="San Diego, California"/>
    <m/>
    <n v="804328"/>
    <n v="1985"/>
    <s v="San Diego"/>
    <s v="California"/>
    <s v="United States"/>
  </r>
  <r>
    <d v="2019-05-31T00:00:00"/>
    <x v="7"/>
    <s v="buy"/>
    <n v="2000"/>
    <n v="14"/>
    <n v="65.779999000000004"/>
    <n v="67.839995999999999"/>
    <n v="65.529999000000004"/>
    <n v="66.819999999999993"/>
    <n v="66.214766999999995"/>
    <n v="15060300"/>
    <n v="2.1419999999999999"/>
    <n v="3.4480702454251001E-3"/>
    <n v="-2.1321507049970202E-2"/>
    <n v="-0.25385531611836198"/>
    <n v="0.220882369964162"/>
    <n v="0.16628083611758601"/>
    <n v="1.73672117300246E-2"/>
    <n v="3.2192988259982999E-2"/>
    <n v="3.81635507791614E-2"/>
    <n v="2.4046532901476202E-2"/>
    <n v="90.339995999999999"/>
    <n v="49.099997999999999"/>
    <n v="-0.18450397026503501"/>
    <n v="-1.3283204951564801E-2"/>
    <n v="0.99771211620564004"/>
    <n v="0.64418157959364697"/>
    <n v="0.58453733608988701"/>
    <s v="DJT Green Funds"/>
    <x v="7"/>
    <s v="Information Technology"/>
    <s v="Semiconductors"/>
    <s v="San Diego, California"/>
    <m/>
    <n v="804328"/>
    <n v="1985"/>
    <s v="San Diego"/>
    <s v="California"/>
    <s v="United States"/>
  </r>
  <r>
    <d v="2019-06-12T00:00:00"/>
    <x v="7"/>
    <s v="buy"/>
    <n v="500"/>
    <n v="14"/>
    <n v="69.529999000000004"/>
    <n v="70.370002999999997"/>
    <n v="69.199996999999996"/>
    <n v="69.589995999999999"/>
    <n v="69.589995999999999"/>
    <n v="9396200"/>
    <n v="2.1269999999999998"/>
    <n v="-2.3433608970110702E-2"/>
    <n v="3.7629783830828101E-2"/>
    <n v="-0.20076528269350899"/>
    <n v="0.23732071964094301"/>
    <n v="0.18996550462880599"/>
    <n v="1.87221758403734E-2"/>
    <n v="3.2813862833697201E-2"/>
    <n v="3.8353488418762502E-2"/>
    <n v="2.42060937891505E-2"/>
    <n v="90.339995999999999"/>
    <n v="49.099997999999999"/>
    <n v="-0.18450397026503501"/>
    <n v="-2.0396578921351798E-3"/>
    <n v="1.0060478340496"/>
    <n v="0.74913735616606703"/>
    <n v="0.74530805822798596"/>
    <s v="DJT Green Funds"/>
    <x v="7"/>
    <s v="Information Technology"/>
    <s v="Semiconductors"/>
    <s v="San Diego, California"/>
    <m/>
    <n v="804328"/>
    <n v="1985"/>
    <s v="San Diego"/>
    <s v="California"/>
    <s v="United States"/>
  </r>
  <r>
    <d v="2019-04-01T00:00:00"/>
    <x v="7"/>
    <s v="sell"/>
    <n v="2800"/>
    <n v="15"/>
    <n v="57.639998999999897"/>
    <n v="58.150002000000001"/>
    <n v="57.110000999999997"/>
    <n v="57.810001"/>
    <n v="57.286377000000002"/>
    <n v="12066500"/>
    <n v="2.4969999999999999"/>
    <n v="1.35843784872451E-2"/>
    <n v="2.0446365460264598E-2"/>
    <n v="9.1099172211245694E-2"/>
    <n v="2.9010221406772899E-2"/>
    <n v="8.4218656305982895E-2"/>
    <n v="1.6849106496493502E-2"/>
    <n v="1.2865753359876501E-2"/>
    <n v="1.39709955475862E-2"/>
    <n v="1.6842450545102201E-2"/>
    <n v="76.5"/>
    <n v="48.560001"/>
    <n v="-0.160504508791559"/>
    <n v="1.1502195497633099E-2"/>
    <n v="1.0071437418012801"/>
    <n v="0.32875337381568698"/>
    <n v="0.326876200040849"/>
    <s v="Turtle River Asset Management"/>
    <x v="7"/>
    <s v="Information Technology"/>
    <s v="Semiconductors"/>
    <s v="San Diego, California"/>
    <m/>
    <n v="804328"/>
    <n v="1985"/>
    <s v="San Diego"/>
    <s v="California"/>
    <s v="United States"/>
  </r>
  <r>
    <d v="2019-04-22T00:00:00"/>
    <x v="7"/>
    <s v="buy"/>
    <n v="1500"/>
    <n v="15"/>
    <n v="79.830001999999993"/>
    <n v="82.5"/>
    <n v="79.339995999999999"/>
    <n v="81.970000999999996"/>
    <n v="81.227538999999993"/>
    <n v="33292500"/>
    <n v="2.59"/>
    <n v="2.5702600904845201E-2"/>
    <n v="0.36417958468035799"/>
    <n v="0.36049895488678901"/>
    <n v="0.40568388173997999"/>
    <n v="0.486024729141665"/>
    <n v="8.8266636171765195E-2"/>
    <n v="5.0859140722977397E-2"/>
    <n v="3.2496827443986798E-2"/>
    <n v="2.21209837824928E-2"/>
    <n v="82.519997000000004"/>
    <n v="48.560001"/>
    <n v="-0.160504508791559"/>
    <n v="1.0115060212163699E-3"/>
    <n v="0.97520297700379199"/>
    <n v="2.4811110430912402"/>
    <n v="1.6683627974406401"/>
    <s v="Turtle River Asset Management"/>
    <x v="7"/>
    <s v="Information Technology"/>
    <s v="Semiconductors"/>
    <s v="San Diego, California"/>
    <m/>
    <n v="804328"/>
    <n v="1985"/>
    <s v="San Diego"/>
    <s v="California"/>
    <s v="United States"/>
  </r>
  <r>
    <d v="2019-05-14T00:00:00"/>
    <x v="7"/>
    <s v="sell"/>
    <n v="500"/>
    <n v="15"/>
    <n v="84.269997000000004"/>
    <n v="86.440002000000007"/>
    <n v="84"/>
    <n v="86.129997000000003"/>
    <n v="85.349861000000004"/>
    <n v="14353700"/>
    <n v="2.419"/>
    <n v="2.63513687068457E-2"/>
    <n v="1.0856356705290501E-2"/>
    <n v="0.43229336698545801"/>
    <n v="0.52273489519614402"/>
    <n v="0.48616853303257901"/>
    <n v="2.1971069244789199E-2"/>
    <n v="5.24156282187518E-2"/>
    <n v="3.2795285414776498E-2"/>
    <n v="2.24458568040776E-2"/>
    <n v="90.339995999999999"/>
    <n v="49.099997999999999"/>
    <n v="-0.160504508791559"/>
    <n v="7.98398755130913E-3"/>
    <n v="0.99536744274325295"/>
    <n v="2.0939557821180901"/>
    <n v="2.1681766395258601"/>
    <s v="Turtle River Asset Management"/>
    <x v="7"/>
    <s v="Information Technology"/>
    <s v="Semiconductors"/>
    <s v="San Diego, California"/>
    <m/>
    <n v="804328"/>
    <n v="1985"/>
    <s v="San Diego"/>
    <s v="California"/>
    <s v="United States"/>
  </r>
  <r>
    <d v="2019-06-07T00:00:00"/>
    <x v="7"/>
    <s v="buy"/>
    <n v="1200"/>
    <n v="15"/>
    <n v="67.690002000000007"/>
    <n v="68.779999000000004"/>
    <n v="67.300003000000004"/>
    <n v="68.690002000000007"/>
    <n v="68.690002000000007"/>
    <n v="10495600"/>
    <n v="2.0840000000000001"/>
    <n v="1.6143673410200701E-2"/>
    <n v="3.6700152809514899E-2"/>
    <n v="-0.20629880660355701"/>
    <n v="0.25846042701768002"/>
    <n v="0.17845122257648499"/>
    <n v="1.51260493518778E-2"/>
    <n v="3.2284809455468799E-2"/>
    <n v="3.8119789753123398E-2"/>
    <n v="2.4116220498040599E-2"/>
    <n v="90.339995999999999"/>
    <n v="49.099997999999999"/>
    <n v="-0.18450397026503501"/>
    <n v="1.0442979367750601E-2"/>
    <n v="0.99808749026005605"/>
    <n v="0.70058916191697196"/>
    <n v="0.69174691190191595"/>
    <s v="Turtle River Asset Management"/>
    <x v="7"/>
    <s v="Information Technology"/>
    <s v="Semiconductors"/>
    <s v="San Diego, California"/>
    <m/>
    <n v="804328"/>
    <n v="1985"/>
    <s v="San Diego"/>
    <s v="California"/>
    <s v="United States"/>
  </r>
  <r>
    <d v="2019-04-04T00:00:00"/>
    <x v="7"/>
    <s v="sell"/>
    <n v="1700"/>
    <n v="16"/>
    <n v="57.75"/>
    <n v="58.610000999999997"/>
    <n v="57.689999"/>
    <n v="57.860000999999997"/>
    <n v="57.335921999999997"/>
    <n v="9905100"/>
    <n v="2.512"/>
    <n v="3.1158307916484E-3"/>
    <n v="2.2901142940235E-2"/>
    <n v="8.1714878371856994E-2"/>
    <n v="4.96070067584196E-2"/>
    <n v="9.2691868484617607E-2"/>
    <n v="7.6535554056815797E-3"/>
    <n v="1.2605644624415E-2"/>
    <n v="1.3427686622917E-2"/>
    <n v="1.6710043652212701E-2"/>
    <n v="76.5"/>
    <n v="48.560001"/>
    <n v="-0.160504508791559"/>
    <n v="2.0824655091414399E-3"/>
    <n v="1.00100244883359"/>
    <n v="0.37497670221392199"/>
    <n v="0.38618973594347"/>
    <s v="Bridgebay Associates"/>
    <x v="7"/>
    <s v="Information Technology"/>
    <s v="Semiconductors"/>
    <s v="San Diego, California"/>
    <m/>
    <n v="804328"/>
    <n v="1985"/>
    <s v="San Diego"/>
    <s v="California"/>
    <s v="United States"/>
  </r>
  <r>
    <d v="2019-04-15T00:00:00"/>
    <x v="7"/>
    <s v="sell"/>
    <n v="2100"/>
    <n v="16"/>
    <n v="57.139998999999897"/>
    <n v="57.669998"/>
    <n v="57.029998999999997"/>
    <n v="57.18"/>
    <n v="56.662082999999903"/>
    <n v="10712500"/>
    <n v="2.5529999999999999"/>
    <n v="4.0305016400936904E-3"/>
    <n v="-1.00922105992814E-2"/>
    <n v="3.1624604704827398E-2"/>
    <n v="9.4645094590651395E-3"/>
    <n v="6.7502675197362E-2"/>
    <n v="1.42525855096337E-2"/>
    <n v="1.19546448999709E-2"/>
    <n v="1.35707623256211E-2"/>
    <n v="1.6570997153885499E-2"/>
    <n v="76.5"/>
    <n v="48.560001"/>
    <n v="-0.160504508791559"/>
    <n v="-6.2956724975841202E-4"/>
    <n v="0.98857937007650998"/>
    <n v="0.23298696736851701"/>
    <n v="0.28479072427833602"/>
    <s v="Bridgebay Associates"/>
    <x v="7"/>
    <s v="Information Technology"/>
    <s v="Semiconductors"/>
    <s v="San Diego, California"/>
    <m/>
    <n v="804328"/>
    <n v="1985"/>
    <s v="San Diego"/>
    <s v="California"/>
    <s v="United States"/>
  </r>
  <r>
    <d v="2019-05-29T00:00:00"/>
    <x v="7"/>
    <s v="buy"/>
    <n v="2700"/>
    <n v="16"/>
    <n v="65.360000999999997"/>
    <n v="66.150002000000001"/>
    <n v="64.760002"/>
    <n v="65.760002"/>
    <n v="65.164367999999996"/>
    <n v="16312600"/>
    <n v="2.2360000000000002"/>
    <n v="5.9483052355824399E-3"/>
    <n v="-0.167486727551553"/>
    <n v="-0.27574980569483398"/>
    <n v="0.22652631135280499"/>
    <n v="0.13415109933102601"/>
    <n v="4.73155084754577E-2"/>
    <n v="3.1835912348300299E-2"/>
    <n v="3.8176375018065201E-2"/>
    <n v="2.4065843094230901E-2"/>
    <n v="90.339995999999999"/>
    <n v="49.099997999999999"/>
    <n v="-0.18450397026503501"/>
    <n v="-6.9359101493404697E-3"/>
    <n v="1.0044643816552701"/>
    <n v="0.49719360428334097"/>
    <n v="0.67809670434594904"/>
    <s v="Bridgebay Associates"/>
    <x v="7"/>
    <s v="Information Technology"/>
    <s v="Semiconductors"/>
    <s v="San Diego, California"/>
    <m/>
    <n v="804328"/>
    <n v="1985"/>
    <s v="San Diego"/>
    <s v="California"/>
    <s v="United States"/>
  </r>
  <r>
    <d v="2019-05-30T00:00:00"/>
    <x v="7"/>
    <s v="sell"/>
    <n v="1800"/>
    <n v="16"/>
    <n v="65.970000999999996"/>
    <n v="67.069999999999993"/>
    <n v="65.930000000000007"/>
    <n v="66.589995999999999"/>
    <n v="65.986846999999997"/>
    <n v="11554600"/>
    <n v="2.2269999999999999"/>
    <n v="1.2542617809277699E-2"/>
    <n v="-4.0034706643161402E-2"/>
    <n v="-0.27022317175704402"/>
    <n v="0.232491759735521"/>
    <n v="0.16557668494063499"/>
    <n v="1.73059306602119E-2"/>
    <n v="3.2018803303985599E-2"/>
    <n v="3.8191284605858598E-2"/>
    <n v="2.4046248523917398E-2"/>
    <n v="90.339995999999999"/>
    <n v="49.099997999999999"/>
    <n v="-0.18450397026503501"/>
    <n v="2.0962723552933101E-3"/>
    <n v="1.0014121463941099"/>
    <n v="0.63732305612287798"/>
    <n v="0.62673405702102702"/>
    <s v="Bridgebay Associates"/>
    <x v="7"/>
    <s v="Information Technology"/>
    <s v="Semiconductors"/>
    <s v="San Diego, California"/>
    <m/>
    <n v="804328"/>
    <n v="1985"/>
    <s v="San Diego"/>
    <s v="California"/>
    <s v="United States"/>
  </r>
  <r>
    <d v="2019-06-20T00:00:00"/>
    <x v="7"/>
    <s v="sell"/>
    <n v="1300"/>
    <n v="16"/>
    <n v="73.190002000000007"/>
    <n v="73.669997999999893"/>
    <n v="72.230002999999996"/>
    <n v="72.739998"/>
    <n v="72.739998"/>
    <n v="9871800"/>
    <n v="2.0009999999999999"/>
    <n v="1.3006894226746699E-2"/>
    <n v="3.93966703478787E-2"/>
    <n v="-4.2867809185906498E-2"/>
    <n v="0.239520749418561"/>
    <n v="0.25497361120309397"/>
    <n v="2.1409358269739699E-2"/>
    <n v="3.0527529601594099E-2"/>
    <n v="3.86770811877271E-2"/>
    <n v="2.43455465832755E-2"/>
    <n v="90.339995999999999"/>
    <n v="49.099997999999999"/>
    <n v="-0.18450397026503501"/>
    <n v="9.4276054361659405E-3"/>
    <n v="1.01747951978994"/>
    <n v="1.0406376472427501"/>
    <n v="0.87846807564080698"/>
    <s v="Bridgebay Associates"/>
    <x v="7"/>
    <s v="Information Technology"/>
    <s v="Semiconductors"/>
    <s v="San Diego, California"/>
    <m/>
    <n v="804328"/>
    <n v="1985"/>
    <s v="San Diego"/>
    <s v="California"/>
    <s v="United States"/>
  </r>
  <r>
    <d v="2019-04-03T00:00:00"/>
    <x v="7"/>
    <s v="buy"/>
    <n v="1400"/>
    <n v="17"/>
    <n v="58.200001"/>
    <n v="58.290000999999997"/>
    <n v="57.18"/>
    <n v="57.68"/>
    <n v="57.157550999999998"/>
    <n v="11563400"/>
    <n v="2.5169999999999999"/>
    <n v="-7.0830679198701499E-3"/>
    <n v="1.34393927088704E-2"/>
    <n v="8.1569765035680294E-2"/>
    <n v="1.6426977458195598E-2"/>
    <n v="9.3402352915595802E-2"/>
    <n v="9.1328931303516995E-3"/>
    <n v="1.26060106609072E-2"/>
    <n v="1.39744566390926E-2"/>
    <n v="1.6710569083107901E-2"/>
    <n v="76.5"/>
    <n v="48.560001"/>
    <n v="-0.160504508791559"/>
    <n v="2.1460723821998401E-3"/>
    <n v="0.99728786780281098"/>
    <n v="0.37864700831086201"/>
    <n v="0.365153468598447"/>
    <s v="Los Santos Asset Management"/>
    <x v="7"/>
    <s v="Information Technology"/>
    <s v="Semiconductors"/>
    <s v="San Diego, California"/>
    <m/>
    <n v="804328"/>
    <n v="1985"/>
    <s v="San Diego"/>
    <s v="California"/>
    <s v="United States"/>
  </r>
  <r>
    <d v="2019-04-05T00:00:00"/>
    <x v="7"/>
    <s v="sell"/>
    <n v="2200"/>
    <n v="17"/>
    <n v="57.98"/>
    <n v="58.189999"/>
    <n v="57.689999"/>
    <n v="57.990001999999997"/>
    <n v="57.464744999999901"/>
    <n v="12332600"/>
    <n v="2.5009999999999999"/>
    <n v="2.24429103833958E-3"/>
    <n v="1.6693161051541699E-2"/>
    <n v="5.6580406473197703E-2"/>
    <n v="3.5822548311725398E-2"/>
    <n v="9.4027429795333295E-2"/>
    <n v="7.3665410885696801E-3"/>
    <n v="1.14442479414518E-2"/>
    <n v="1.32868961136695E-2"/>
    <n v="1.6710427684426099E-2"/>
    <n v="76.5"/>
    <n v="48.560001"/>
    <n v="-0.160504508791559"/>
    <n v="4.62571739556182E-3"/>
    <n v="1.0022179857354301"/>
    <n v="0.38299725629612402"/>
    <n v="0.39688428214167099"/>
    <s v="Los Santos Asset Management"/>
    <x v="7"/>
    <s v="Information Technology"/>
    <s v="Semiconductors"/>
    <s v="San Diego, California"/>
    <m/>
    <n v="804328"/>
    <n v="1985"/>
    <s v="San Diego"/>
    <s v="California"/>
    <s v="United States"/>
  </r>
  <r>
    <d v="2019-04-23T00:00:00"/>
    <x v="7"/>
    <s v="buy"/>
    <n v="2000"/>
    <n v="17"/>
    <n v="83.900002000000001"/>
    <n v="87.959998999999996"/>
    <n v="83.269997000000004"/>
    <n v="86.720000999999996"/>
    <n v="85.934517"/>
    <n v="56973700"/>
    <n v="2.57"/>
    <n v="5.6331236070219899E-2"/>
    <n v="0.416480319110484"/>
    <n v="0.40621491334061999"/>
    <n v="0.47990533383616801"/>
    <n v="0.56408543675102996"/>
    <n v="8.0862757491258902E-2"/>
    <n v="5.1541472050938703E-2"/>
    <n v="3.2942896512972303E-2"/>
    <n v="2.23338995146171E-2"/>
    <n v="87.959998999999996"/>
    <n v="48.560001"/>
    <n v="-0.160504508791559"/>
    <n v="8.8023511954049196E-3"/>
    <n v="0.98655084703881002"/>
    <n v="2.8613723311494299"/>
    <n v="2.19403987019682"/>
    <s v="Los Santos Asset Management"/>
    <x v="7"/>
    <s v="Information Technology"/>
    <s v="Semiconductors"/>
    <s v="San Diego, California"/>
    <m/>
    <n v="804328"/>
    <n v="1985"/>
    <s v="San Diego"/>
    <s v="California"/>
    <s v="United States"/>
  </r>
  <r>
    <d v="2019-04-29T00:00:00"/>
    <x v="7"/>
    <s v="sell"/>
    <n v="2400"/>
    <n v="17"/>
    <n v="86.400002000000001"/>
    <n v="87.980002999999996"/>
    <n v="85.839995999999999"/>
    <n v="87.25"/>
    <n v="86.459716999999998"/>
    <n v="17930000"/>
    <n v="2.536"/>
    <n v="7.0159838714883996E-3"/>
    <n v="6.2424266128721199E-2"/>
    <n v="0.42730649125588199"/>
    <n v="0.55559666759252502"/>
    <n v="0.58921545061807301"/>
    <n v="2.8277367979678201E-2"/>
    <n v="5.0982973182876298E-2"/>
    <n v="3.2122712256742202E-2"/>
    <n v="2.23349750725561E-2"/>
    <n v="88.629997000000003"/>
    <n v="49.099997999999999"/>
    <n v="-0.160504508791559"/>
    <n v="1.07094833958194E-3"/>
    <n v="0.98849852962273899"/>
    <n v="2.83200151365922"/>
    <n v="2.8720859836777302"/>
    <s v="Los Santos Asset Management"/>
    <x v="7"/>
    <s v="Information Technology"/>
    <s v="Semiconductors"/>
    <s v="San Diego, California"/>
    <m/>
    <n v="804328"/>
    <n v="1985"/>
    <s v="San Diego"/>
    <s v="California"/>
    <s v="United States"/>
  </r>
  <r>
    <d v="2019-05-07T00:00:00"/>
    <x v="7"/>
    <s v="sell"/>
    <n v="1300"/>
    <n v="17"/>
    <n v="87.199996999999996"/>
    <n v="88.150002000000001"/>
    <n v="84.779999000000004"/>
    <n v="85.199996999999996"/>
    <n v="84.428283999999906"/>
    <n v="21579500"/>
    <n v="2.448"/>
    <n v="-3.5172296095295298E-2"/>
    <n v="-1.0856356705290501E-2"/>
    <n v="0.38697512565681502"/>
    <n v="0.530044825392606"/>
    <n v="0.52619575907159299"/>
    <n v="2.2535334293184502E-2"/>
    <n v="5.2517434183972603E-2"/>
    <n v="3.2423406462551603E-2"/>
    <n v="2.2370723009591201E-2"/>
    <n v="90.339995999999999"/>
    <n v="49.099997999999999"/>
    <n v="-0.160504508791559"/>
    <n v="-1.6649488130547601E-2"/>
    <n v="0.991962006660005"/>
    <n v="2.3536529022888999"/>
    <n v="2.6561799799503301"/>
    <s v="Los Santos Asset Management"/>
    <x v="7"/>
    <s v="Information Technology"/>
    <s v="Semiconductors"/>
    <s v="San Diego, California"/>
    <m/>
    <n v="804328"/>
    <n v="1985"/>
    <s v="San Diego"/>
    <s v="California"/>
    <s v="United States"/>
  </r>
  <r>
    <d v="2019-05-13T00:00:00"/>
    <x v="7"/>
    <s v="sell"/>
    <n v="2400"/>
    <n v="17"/>
    <n v="83.239998"/>
    <n v="84.849997999999999"/>
    <n v="82.989998"/>
    <n v="83.889999000000003"/>
    <n v="83.13015"/>
    <n v="16689000"/>
    <n v="2.4049999999999998"/>
    <n v="-2.2978652126631902E-2"/>
    <n v="-5.0667308096850501E-2"/>
    <n v="0.39827912925380798"/>
    <n v="0.51258055789047097"/>
    <n v="0.46453578577448401"/>
    <n v="2.2269621624280901E-2"/>
    <n v="5.2709371265274502E-2"/>
    <n v="3.2730011755763497E-2"/>
    <n v="2.2393388114749901E-2"/>
    <n v="90.339995999999999"/>
    <n v="49.099997999999999"/>
    <n v="-0.160504508791559"/>
    <n v="-2.4426469085879299E-2"/>
    <n v="0.98971918401117198"/>
    <n v="2.00927388362742"/>
    <n v="2.2201160635600301"/>
    <s v="Los Santos Asset Management"/>
    <x v="7"/>
    <s v="Information Technology"/>
    <s v="Semiconductors"/>
    <s v="San Diego, California"/>
    <m/>
    <n v="804328"/>
    <n v="1985"/>
    <s v="San Diego"/>
    <s v="California"/>
    <s v="United States"/>
  </r>
  <r>
    <d v="2019-05-23T00:00:00"/>
    <x v="7"/>
    <s v="buy"/>
    <n v="1400"/>
    <n v="17"/>
    <n v="67.019997000000004"/>
    <n v="68.269997000000004"/>
    <n v="65.900002000000001"/>
    <n v="68.260002"/>
    <n v="67.641723999999996"/>
    <n v="31820700"/>
    <n v="2.2959999999999998"/>
    <n v="-1.5265129347766099E-2"/>
    <n v="-0.19322481021053001"/>
    <n v="-0.23936056440314801"/>
    <n v="0.26233138884998303"/>
    <n v="0.21527083238097999"/>
    <n v="5.0623752862689303E-2"/>
    <n v="3.21922956984316E-2"/>
    <n v="3.7879602578594698E-2"/>
    <n v="2.4032969253830999E-2"/>
    <n v="90.339995999999999"/>
    <n v="49.099997999999999"/>
    <n v="-0.18450397026503501"/>
    <n v="-1.1985692488440201E-2"/>
    <n v="1.0086515058571699"/>
    <n v="0.85516518424934596"/>
    <n v="1.25455888077956"/>
    <s v="Los Santos Asset Management"/>
    <x v="7"/>
    <s v="Information Technology"/>
    <s v="Semiconductors"/>
    <s v="San Diego, California"/>
    <m/>
    <n v="804328"/>
    <n v="1985"/>
    <s v="San Diego"/>
    <s v="California"/>
    <s v="United States"/>
  </r>
  <r>
    <d v="2019-05-31T00:00:00"/>
    <x v="7"/>
    <s v="sell"/>
    <n v="1400"/>
    <n v="17"/>
    <n v="65.779999000000004"/>
    <n v="67.839995999999999"/>
    <n v="65.529999000000004"/>
    <n v="66.819999999999993"/>
    <n v="66.214766999999995"/>
    <n v="15060300"/>
    <n v="2.1419999999999999"/>
    <n v="3.4480702454251001E-3"/>
    <n v="-2.1321507049970202E-2"/>
    <n v="-0.25385531611836198"/>
    <n v="0.220882369964162"/>
    <n v="0.16628083611758601"/>
    <n v="1.73672117300246E-2"/>
    <n v="3.2192988259982999E-2"/>
    <n v="3.81635507791614E-2"/>
    <n v="2.4046532901476202E-2"/>
    <n v="90.339995999999999"/>
    <n v="49.099997999999999"/>
    <n v="-0.18450397026503501"/>
    <n v="-1.3283204951564801E-2"/>
    <n v="0.99771211620564004"/>
    <n v="0.64418157959364697"/>
    <n v="0.58453733608988701"/>
    <s v="Los Santos Asset Management"/>
    <x v="7"/>
    <s v="Information Technology"/>
    <s v="Semiconductors"/>
    <s v="San Diego, California"/>
    <m/>
    <n v="804328"/>
    <n v="1985"/>
    <s v="San Diego"/>
    <s v="California"/>
    <s v="United States"/>
  </r>
  <r>
    <d v="2019-06-03T00:00:00"/>
    <x v="7"/>
    <s v="buy"/>
    <n v="1500"/>
    <n v="17"/>
    <n v="67.089995999999999"/>
    <n v="68.129997000000003"/>
    <n v="66.279999000000004"/>
    <n v="66.660004000000001"/>
    <n v="66.056220999999994"/>
    <n v="13620700"/>
    <n v="2.081"/>
    <n v="-2.39729177694563E-3"/>
    <n v="6.7736541092018399E-3"/>
    <n v="-0.25903527500725698"/>
    <n v="0.226264470294126"/>
    <n v="0.168518262342709"/>
    <n v="9.5417811424630301E-3"/>
    <n v="3.2102069851894101E-2"/>
    <n v="3.8143899427459903E-2"/>
    <n v="2.4044983218658701E-2"/>
    <n v="90.339995999999999"/>
    <n v="49.099997999999999"/>
    <n v="-0.18450397026503501"/>
    <n v="-2.7690708645509302E-3"/>
    <n v="0.99823604589648096"/>
    <n v="0.65679093338616501"/>
    <n v="0.59410992939108098"/>
    <s v="Los Santos Asset Management"/>
    <x v="7"/>
    <s v="Information Technology"/>
    <s v="Semiconductors"/>
    <s v="San Diego, California"/>
    <m/>
    <n v="804328"/>
    <n v="1985"/>
    <s v="San Diego"/>
    <s v="California"/>
    <s v="United States"/>
  </r>
  <r>
    <d v="2019-06-17T00:00:00"/>
    <x v="7"/>
    <s v="buy"/>
    <n v="2400"/>
    <n v="17"/>
    <n v="69.089995999999999"/>
    <n v="69.980002999999996"/>
    <n v="68.900002000000001"/>
    <n v="69.110000999999997"/>
    <n v="69.110000999999997"/>
    <n v="9411100"/>
    <n v="2.0859999999999999"/>
    <n v="5.6591603451846204E-3"/>
    <n v="-2.0480486411270801E-2"/>
    <n v="-0.21256757064649201"/>
    <n v="0.204734012739897"/>
    <n v="0.19091761286668399"/>
    <n v="1.5192008972832001E-2"/>
    <n v="3.2016181190440703E-2"/>
    <n v="3.83773243590994E-2"/>
    <n v="2.4226281829103798E-2"/>
    <n v="90.339995999999999"/>
    <n v="49.099997999999999"/>
    <n v="-0.18450397026503501"/>
    <n v="9.3131563797728401E-4"/>
    <n v="1.00657478166186"/>
    <n v="0.75460786908592403"/>
    <n v="0.77241279070260205"/>
    <s v="Los Santos Asset Management"/>
    <x v="7"/>
    <s v="Information Technology"/>
    <s v="Semiconductors"/>
    <s v="San Diego, California"/>
    <m/>
    <n v="804328"/>
    <n v="1985"/>
    <s v="San Diego"/>
    <s v="California"/>
    <s v="United States"/>
  </r>
  <r>
    <d v="2019-06-21T00:00:00"/>
    <x v="7"/>
    <s v="buy"/>
    <n v="900"/>
    <n v="17"/>
    <n v="72.309997999999993"/>
    <n v="73.169997999999893"/>
    <n v="72.309997999999993"/>
    <n v="72.720000999999996"/>
    <n v="72.720000999999996"/>
    <n v="15244500"/>
    <n v="2.0680000000000001"/>
    <n v="-2.7494844305583498E-4"/>
    <n v="5.6576171392794097E-2"/>
    <n v="-5.7783080408846797E-2"/>
    <n v="0.25582708394974701"/>
    <n v="0.25316661593668799"/>
    <n v="1.7314063422641499E-2"/>
    <n v="3.0306395609544599E-2"/>
    <n v="3.8592945033084899E-2"/>
    <n v="2.4345658853334399E-2"/>
    <n v="90.339995999999999"/>
    <n v="49.099997999999999"/>
    <n v="-0.18450397026503501"/>
    <n v="-1.26001638019446E-3"/>
    <n v="1.0175209030260199"/>
    <n v="1.02887370012653"/>
    <n v="0.93477823954723505"/>
    <s v="Los Santos Asset Management"/>
    <x v="7"/>
    <s v="Information Technology"/>
    <s v="Semiconductors"/>
    <s v="San Diego, California"/>
    <m/>
    <n v="804328"/>
    <n v="1985"/>
    <s v="San Diego"/>
    <s v="California"/>
    <s v="United States"/>
  </r>
  <r>
    <d v="2019-04-09T00:00:00"/>
    <x v="7"/>
    <s v="sell"/>
    <n v="1400"/>
    <n v="18"/>
    <n v="57.57"/>
    <n v="57.66"/>
    <n v="57.029998999999997"/>
    <n v="57.439999"/>
    <n v="56.919724000000002"/>
    <n v="11713400"/>
    <n v="2.4990000000000001"/>
    <n v="-5.5555431753658898E-3"/>
    <n v="-1.12526511179289E-2"/>
    <n v="7.0498693974714602E-2"/>
    <n v="3.7843287320221602E-2"/>
    <n v="0.114185489299785"/>
    <n v="4.6435085310795703E-3"/>
    <n v="1.0756981932088501E-2"/>
    <n v="1.3262747777162701E-2"/>
    <n v="1.6558992100673402E-2"/>
    <n v="76.5"/>
    <n v="48.560001"/>
    <n v="-0.160504508791559"/>
    <n v="-6.0859766572597396E-3"/>
    <n v="0.98851370206285005"/>
    <n v="0.49500438628187299"/>
    <n v="0.43772153438834499"/>
    <s v="Ironman Funds"/>
    <x v="7"/>
    <s v="Information Technology"/>
    <s v="Semiconductors"/>
    <s v="San Diego, California"/>
    <m/>
    <n v="804328"/>
    <n v="1985"/>
    <s v="San Diego"/>
    <s v="California"/>
    <s v="United States"/>
  </r>
  <r>
    <d v="2019-04-15T00:00:00"/>
    <x v="7"/>
    <s v="buy"/>
    <n v="2200"/>
    <n v="18"/>
    <n v="57.139998999999897"/>
    <n v="57.669998"/>
    <n v="57.029998999999997"/>
    <n v="57.18"/>
    <n v="56.662082999999903"/>
    <n v="10712500"/>
    <n v="2.5529999999999999"/>
    <n v="4.0305016400936904E-3"/>
    <n v="-1.00922105992814E-2"/>
    <n v="3.1624604704827398E-2"/>
    <n v="9.4645094590651395E-3"/>
    <n v="6.7502675197362E-2"/>
    <n v="1.42525855096337E-2"/>
    <n v="1.19546448999709E-2"/>
    <n v="1.35707623256211E-2"/>
    <n v="1.6570997153885499E-2"/>
    <n v="76.5"/>
    <n v="48.560001"/>
    <n v="-0.160504508791559"/>
    <n v="-6.2956724975841202E-4"/>
    <n v="0.98857937007650998"/>
    <n v="0.23298696736851701"/>
    <n v="0.28479072427833602"/>
    <s v="Ironman Funds"/>
    <x v="7"/>
    <s v="Information Technology"/>
    <s v="Semiconductors"/>
    <s v="San Diego, California"/>
    <m/>
    <n v="804328"/>
    <n v="1985"/>
    <s v="San Diego"/>
    <s v="California"/>
    <s v="United States"/>
  </r>
  <r>
    <d v="2019-05-29T00:00:00"/>
    <x v="7"/>
    <s v="buy"/>
    <n v="1100"/>
    <n v="18"/>
    <n v="65.360000999999997"/>
    <n v="66.150002000000001"/>
    <n v="64.760002"/>
    <n v="65.760002"/>
    <n v="65.164367999999996"/>
    <n v="16312600"/>
    <n v="2.2360000000000002"/>
    <n v="5.9483052355824399E-3"/>
    <n v="-0.167486727551553"/>
    <n v="-0.27574980569483398"/>
    <n v="0.22652631135280499"/>
    <n v="0.13415109933102601"/>
    <n v="4.73155084754577E-2"/>
    <n v="3.1835912348300299E-2"/>
    <n v="3.8176375018065201E-2"/>
    <n v="2.4065843094230901E-2"/>
    <n v="90.339995999999999"/>
    <n v="49.099997999999999"/>
    <n v="-0.18450397026503501"/>
    <n v="-6.9359101493404697E-3"/>
    <n v="1.0044643816552701"/>
    <n v="0.49719360428334097"/>
    <n v="0.67809670434594904"/>
    <s v="Ironman Funds"/>
    <x v="7"/>
    <s v="Information Technology"/>
    <s v="Semiconductors"/>
    <s v="San Diego, California"/>
    <m/>
    <n v="804328"/>
    <n v="1985"/>
    <s v="San Diego"/>
    <s v="California"/>
    <s v="United States"/>
  </r>
  <r>
    <d v="2019-06-20T00:00:00"/>
    <x v="7"/>
    <s v="buy"/>
    <n v="1900"/>
    <n v="18"/>
    <n v="73.190002000000007"/>
    <n v="73.669997999999893"/>
    <n v="72.230002999999996"/>
    <n v="72.739998"/>
    <n v="72.739998"/>
    <n v="9871800"/>
    <n v="2.0009999999999999"/>
    <n v="1.3006894226746699E-2"/>
    <n v="3.93966703478787E-2"/>
    <n v="-4.2867809185906498E-2"/>
    <n v="0.239520749418561"/>
    <n v="0.25497361120309397"/>
    <n v="2.1409358269739699E-2"/>
    <n v="3.0527529601594099E-2"/>
    <n v="3.86770811877271E-2"/>
    <n v="2.43455465832755E-2"/>
    <n v="90.339995999999999"/>
    <n v="49.099997999999999"/>
    <n v="-0.18450397026503501"/>
    <n v="9.4276054361659405E-3"/>
    <n v="1.01747951978994"/>
    <n v="1.0406376472427501"/>
    <n v="0.87846807564080698"/>
    <s v="Ironman Funds"/>
    <x v="7"/>
    <s v="Information Technology"/>
    <s v="Semiconductors"/>
    <s v="San Diego, California"/>
    <m/>
    <n v="804328"/>
    <n v="1985"/>
    <s v="San Diego"/>
    <s v="California"/>
    <s v="United States"/>
  </r>
  <r>
    <d v="2019-06-28T00:00:00"/>
    <x v="7"/>
    <s v="buy"/>
    <n v="2400"/>
    <n v="18"/>
    <n v="75.660004000000001"/>
    <n v="76.440002000000007"/>
    <n v="74.809997999999993"/>
    <n v="76.069999999999993"/>
    <n v="76.069999999999993"/>
    <n v="29217500"/>
    <n v="2"/>
    <n v="8.4488951436700894E-3"/>
    <n v="4.5037505388611197E-2"/>
    <n v="0.15474115253131701"/>
    <n v="0.29717550073356003"/>
    <n v="0.36175662385499802"/>
    <n v="1.4766050182960001E-2"/>
    <n v="1.5528509049995099E-2"/>
    <n v="3.8565803491800298E-2"/>
    <n v="2.43232624562283E-2"/>
    <n v="90.339995999999999"/>
    <n v="49.099997999999999"/>
    <n v="-0.18450397026503501"/>
    <n v="5.7409418775350302E-3"/>
    <n v="1.0052927099015101"/>
    <n v="1.5021439850862699"/>
    <n v="1.25262842885225"/>
    <s v="Ironman Funds"/>
    <x v="7"/>
    <s v="Information Technology"/>
    <s v="Semiconductors"/>
    <s v="San Diego, California"/>
    <m/>
    <n v="804328"/>
    <n v="1985"/>
    <s v="San Diego"/>
    <s v="California"/>
    <s v="United States"/>
  </r>
  <r>
    <d v="2019-04-09T00:00:00"/>
    <x v="7"/>
    <s v="buy"/>
    <n v="3000"/>
    <n v="19"/>
    <n v="57.57"/>
    <n v="57.66"/>
    <n v="57.029998999999997"/>
    <n v="57.439999"/>
    <n v="56.919724000000002"/>
    <n v="11713400"/>
    <n v="2.4990000000000001"/>
    <n v="-5.5555431753658898E-3"/>
    <n v="-1.12526511179289E-2"/>
    <n v="7.0498693974714602E-2"/>
    <n v="3.7843287320221602E-2"/>
    <n v="0.114185489299785"/>
    <n v="4.6435085310795703E-3"/>
    <n v="1.0756981932088501E-2"/>
    <n v="1.3262747777162701E-2"/>
    <n v="1.6558992100673402E-2"/>
    <n v="76.5"/>
    <n v="48.560001"/>
    <n v="-0.160504508791559"/>
    <n v="-6.0859766572597396E-3"/>
    <n v="0.98851370206285005"/>
    <n v="0.49500438628187299"/>
    <n v="0.43772153438834499"/>
    <s v="Second Point Management"/>
    <x v="7"/>
    <s v="Information Technology"/>
    <s v="Semiconductors"/>
    <s v="San Diego, California"/>
    <m/>
    <n v="804328"/>
    <n v="1985"/>
    <s v="San Diego"/>
    <s v="California"/>
    <s v="United States"/>
  </r>
  <r>
    <d v="2019-04-22T00:00:00"/>
    <x v="7"/>
    <s v="sell"/>
    <n v="1000"/>
    <n v="19"/>
    <n v="79.830001999999993"/>
    <n v="82.5"/>
    <n v="79.339995999999999"/>
    <n v="81.970000999999996"/>
    <n v="81.227538999999993"/>
    <n v="33292500"/>
    <n v="2.59"/>
    <n v="2.5702600904845201E-2"/>
    <n v="0.36417958468035799"/>
    <n v="0.36049895488678901"/>
    <n v="0.40568388173997999"/>
    <n v="0.486024729141665"/>
    <n v="8.8266636171765195E-2"/>
    <n v="5.0859140722977397E-2"/>
    <n v="3.2496827443986798E-2"/>
    <n v="2.21209837824928E-2"/>
    <n v="82.519997000000004"/>
    <n v="48.560001"/>
    <n v="-0.160504508791559"/>
    <n v="1.0115060212163699E-3"/>
    <n v="0.97520297700379199"/>
    <n v="2.4811110430912402"/>
    <n v="1.6683627974406401"/>
    <s v="Second Point Management"/>
    <x v="7"/>
    <s v="Information Technology"/>
    <s v="Semiconductors"/>
    <s v="San Diego, California"/>
    <m/>
    <n v="804328"/>
    <n v="1985"/>
    <s v="San Diego"/>
    <s v="California"/>
    <s v="United States"/>
  </r>
  <r>
    <d v="2019-04-26T00:00:00"/>
    <x v="7"/>
    <s v="sell"/>
    <n v="1900"/>
    <n v="19"/>
    <n v="84.510002"/>
    <n v="86.760002"/>
    <n v="84.209998999999996"/>
    <n v="86.639999000000003"/>
    <n v="85.855239999999995"/>
    <n v="18860600"/>
    <n v="2.5049999999999999"/>
    <n v="1.8287151016910801E-2"/>
    <n v="8.1110883162078401E-2"/>
    <n v="0.401318554151326"/>
    <n v="0.53563173713190304"/>
    <n v="0.59656824825336496"/>
    <n v="2.86068197721134E-2"/>
    <n v="5.1581685299009999E-2"/>
    <n v="3.2239056985776997E-2"/>
    <n v="2.2345910462560199E-2"/>
    <n v="88.629997000000003"/>
    <n v="48.560001"/>
    <n v="-0.160504508791559"/>
    <n v="4.6743503443647796E-3"/>
    <n v="0.98934695271900697"/>
    <n v="2.9095495557045901"/>
    <n v="2.8019078895641298"/>
    <s v="Second Point Management"/>
    <x v="7"/>
    <s v="Information Technology"/>
    <s v="Semiconductors"/>
    <s v="San Diego, California"/>
    <m/>
    <n v="804328"/>
    <n v="1985"/>
    <s v="San Diego"/>
    <s v="California"/>
    <s v="United States"/>
  </r>
  <r>
    <d v="2019-05-02T00:00:00"/>
    <x v="7"/>
    <s v="sell"/>
    <n v="1800"/>
    <n v="19"/>
    <n v="87.5"/>
    <n v="90.339995999999999"/>
    <n v="86.150002000000001"/>
    <n v="87.139999000000003"/>
    <n v="86.350707999999997"/>
    <n v="40342000"/>
    <n v="2.552"/>
    <n v="8.8755159855133207E-3"/>
    <n v="2.4041532592605001E-2"/>
    <n v="0.41035415698552602"/>
    <n v="0.57670016596978302"/>
    <n v="0.58104304309242605"/>
    <n v="1.1418009228768599E-2"/>
    <n v="5.1263648544123103E-2"/>
    <n v="3.1832757296696899E-2"/>
    <n v="2.2345215664696199E-2"/>
    <n v="90.339995999999999"/>
    <n v="49.099997999999999"/>
    <n v="-0.160504508791559"/>
    <n v="-2.1262443276895502E-3"/>
    <n v="0.98623654829176"/>
    <n v="2.6937549188130898"/>
    <n v="2.75487142345193"/>
    <s v="Second Point Management"/>
    <x v="7"/>
    <s v="Information Technology"/>
    <s v="Semiconductors"/>
    <s v="San Diego, California"/>
    <m/>
    <n v="804328"/>
    <n v="1985"/>
    <s v="San Diego"/>
    <s v="California"/>
    <s v="United States"/>
  </r>
  <r>
    <d v="2019-05-07T00:00:00"/>
    <x v="7"/>
    <s v="sell"/>
    <n v="1800"/>
    <n v="19"/>
    <n v="87.199996999999996"/>
    <n v="88.150002000000001"/>
    <n v="84.779999000000004"/>
    <n v="85.199996999999996"/>
    <n v="84.428283999999906"/>
    <n v="21579500"/>
    <n v="2.448"/>
    <n v="-3.5172296095295298E-2"/>
    <n v="-1.0856356705290501E-2"/>
    <n v="0.38697512565681502"/>
    <n v="0.530044825392606"/>
    <n v="0.52619575907159299"/>
    <n v="2.2535334293184502E-2"/>
    <n v="5.2517434183972603E-2"/>
    <n v="3.2423406462551603E-2"/>
    <n v="2.2370723009591201E-2"/>
    <n v="90.339995999999999"/>
    <n v="49.099997999999999"/>
    <n v="-0.160504508791559"/>
    <n v="-1.6649488130547601E-2"/>
    <n v="0.991962006660005"/>
    <n v="2.3536529022888999"/>
    <n v="2.6561799799503301"/>
    <s v="Second Point Management"/>
    <x v="7"/>
    <s v="Information Technology"/>
    <s v="Semiconductors"/>
    <s v="San Diego, California"/>
    <m/>
    <n v="804328"/>
    <n v="1985"/>
    <s v="San Diego"/>
    <s v="California"/>
    <s v="United States"/>
  </r>
  <r>
    <d v="2019-05-16T00:00:00"/>
    <x v="7"/>
    <s v="sell"/>
    <n v="2500"/>
    <n v="19"/>
    <n v="83.790001000000004"/>
    <n v="84.800003000000004"/>
    <n v="82.129997000000003"/>
    <n v="82.809997999999993"/>
    <n v="82.059928999999997"/>
    <n v="22498800"/>
    <n v="2.4049999999999998"/>
    <n v="-4.0817201426385598E-2"/>
    <n v="-1.16454644135764E-2"/>
    <n v="0.37034456491786699"/>
    <n v="0.48516946334098099"/>
    <n v="0.43946333728636999"/>
    <n v="2.9383890815269601E-2"/>
    <n v="5.4011127167561901E-2"/>
    <n v="3.3348169653640701E-2"/>
    <n v="2.2510466319438802E-2"/>
    <n v="90.339995999999999"/>
    <n v="49.099997999999999"/>
    <n v="-0.160504508791559"/>
    <n v="8.8559569696340101E-3"/>
    <n v="0.96933612204004405"/>
    <n v="1.8638184646896001"/>
    <n v="2.04264620438884"/>
    <s v="Second Point Management"/>
    <x v="7"/>
    <s v="Information Technology"/>
    <s v="Semiconductors"/>
    <s v="San Diego, California"/>
    <m/>
    <n v="804328"/>
    <n v="1985"/>
    <s v="San Diego"/>
    <s v="California"/>
    <s v="United States"/>
  </r>
  <r>
    <d v="2019-04-18T00:00:00"/>
    <x v="7"/>
    <s v="sell"/>
    <n v="2300"/>
    <n v="20"/>
    <n v="78.720000999999996"/>
    <n v="80.199996999999996"/>
    <n v="78.019997000000004"/>
    <n v="79.889999000000003"/>
    <n v="79.166381999999999"/>
    <n v="41621200"/>
    <n v="2.56"/>
    <n v="1.01907249045422E-2"/>
    <n v="0.35708628534514802"/>
    <n v="0.338125892888133"/>
    <n v="0.38906896518176198"/>
    <n v="0.41096145139226897"/>
    <n v="8.9264928162217302E-2"/>
    <n v="5.0887658676009799E-2"/>
    <n v="3.2405265596279299E-2"/>
    <n v="2.23042040355994E-2"/>
    <n v="82.519997000000004"/>
    <n v="48.560001"/>
    <n v="-0.160504508791559"/>
    <n v="1.5778467813143101E-3"/>
    <n v="0.98661084334164095"/>
    <n v="2.1004866191359799"/>
    <n v="1.2247925960206101"/>
    <s v="Jaguar Group of Funds"/>
    <x v="7"/>
    <s v="Information Technology"/>
    <s v="Semiconductors"/>
    <s v="San Diego, California"/>
    <m/>
    <n v="804328"/>
    <n v="1985"/>
    <s v="San Diego"/>
    <s v="California"/>
    <s v="United States"/>
  </r>
  <r>
    <d v="2019-05-01T00:00:00"/>
    <x v="7"/>
    <s v="buy"/>
    <n v="1500"/>
    <n v="20"/>
    <n v="87.169997999999893"/>
    <n v="88.220000999999996"/>
    <n v="86.150002000000001"/>
    <n v="86.370002999999997"/>
    <n v="85.587692000000004"/>
    <n v="28211500"/>
    <n v="2.5110000000000001"/>
    <n v="2.78266711194948E-3"/>
    <n v="-5.3117037598216597E-3"/>
    <n v="0.41506301948725699"/>
    <n v="0.55478405826915"/>
    <n v="0.56843571222149003"/>
    <n v="1.5588474948846E-2"/>
    <n v="5.12307031369829E-2"/>
    <n v="3.1955365068484197E-2"/>
    <n v="2.2344561222599198E-2"/>
    <n v="88.629997000000003"/>
    <n v="49.099997999999999"/>
    <n v="-0.160504508791559"/>
    <n v="-7.5304459681844096E-3"/>
    <n v="0.98646937297647597"/>
    <n v="2.6657254949248599"/>
    <n v="2.7833141215437598"/>
    <s v="Jaguar Group of Funds"/>
    <x v="7"/>
    <s v="Information Technology"/>
    <s v="Semiconductors"/>
    <s v="San Diego, California"/>
    <m/>
    <n v="804328"/>
    <n v="1985"/>
    <s v="San Diego"/>
    <s v="California"/>
    <s v="United States"/>
  </r>
  <r>
    <d v="2019-05-13T00:00:00"/>
    <x v="7"/>
    <s v="buy"/>
    <n v="2300"/>
    <n v="20"/>
    <n v="83.239998"/>
    <n v="84.849997999999999"/>
    <n v="82.989998"/>
    <n v="83.889999000000003"/>
    <n v="83.13015"/>
    <n v="16689000"/>
    <n v="2.4049999999999998"/>
    <n v="-2.2978652126631902E-2"/>
    <n v="-5.0667308096850501E-2"/>
    <n v="0.39827912925380798"/>
    <n v="0.51258055789047097"/>
    <n v="0.46453578577448401"/>
    <n v="2.2269621624280901E-2"/>
    <n v="5.2709371265274502E-2"/>
    <n v="3.2730011755763497E-2"/>
    <n v="2.2393388114749901E-2"/>
    <n v="90.339995999999999"/>
    <n v="49.099997999999999"/>
    <n v="-0.160504508791559"/>
    <n v="-2.4426469085879299E-2"/>
    <n v="0.98971918401117198"/>
    <n v="2.00927388362742"/>
    <n v="2.2201160635600301"/>
    <s v="Jaguar Group of Funds"/>
    <x v="7"/>
    <s v="Information Technology"/>
    <s v="Semiconductors"/>
    <s v="San Diego, California"/>
    <m/>
    <n v="804328"/>
    <n v="1985"/>
    <s v="San Diego"/>
    <s v="California"/>
    <s v="United States"/>
  </r>
  <r>
    <d v="2019-05-14T00:00:00"/>
    <x v="7"/>
    <s v="sell"/>
    <n v="1800"/>
    <n v="20"/>
    <n v="84.269997000000004"/>
    <n v="86.440002000000007"/>
    <n v="84"/>
    <n v="86.129997000000003"/>
    <n v="85.349861000000004"/>
    <n v="14353700"/>
    <n v="2.419"/>
    <n v="2.63513687068457E-2"/>
    <n v="1.0856356705290501E-2"/>
    <n v="0.43229336698545801"/>
    <n v="0.52273489519614402"/>
    <n v="0.48616853303257901"/>
    <n v="2.1971069244789199E-2"/>
    <n v="5.24156282187518E-2"/>
    <n v="3.2795285414776498E-2"/>
    <n v="2.24458568040776E-2"/>
    <n v="90.339995999999999"/>
    <n v="49.099997999999999"/>
    <n v="-0.160504508791559"/>
    <n v="7.98398755130913E-3"/>
    <n v="0.99536744274325295"/>
    <n v="2.0939557821180901"/>
    <n v="2.1681766395258601"/>
    <s v="Jaguar Group of Funds"/>
    <x v="7"/>
    <s v="Information Technology"/>
    <s v="Semiconductors"/>
    <s v="San Diego, California"/>
    <m/>
    <n v="804328"/>
    <n v="1985"/>
    <s v="San Diego"/>
    <s v="California"/>
    <s v="United States"/>
  </r>
  <r>
    <d v="2019-05-17T00:00:00"/>
    <x v="7"/>
    <s v="buy"/>
    <n v="2500"/>
    <n v="20"/>
    <n v="80.489998"/>
    <n v="83.120002999999997"/>
    <n v="80"/>
    <n v="81.5"/>
    <n v="80.761794999999907"/>
    <n v="19523400"/>
    <n v="2.3929999999999998"/>
    <n v="-1.5945802245782299E-2"/>
    <n v="-5.1882084523430301E-2"/>
    <n v="0.14569979503997499"/>
    <n v="0.46130484604588401"/>
    <n v="0.40464574936398101"/>
    <n v="2.55276818567273E-2"/>
    <n v="3.32591859606138E-2"/>
    <n v="3.34809321525339E-2"/>
    <n v="2.25117716215457E-2"/>
    <n v="90.339995999999999"/>
    <n v="49.099997999999999"/>
    <n v="-0.160504508791559"/>
    <n v="-5.8544371529206298E-3"/>
    <n v="0.97018766044997196"/>
    <n v="1.7017811253541899"/>
    <n v="1.92766424385561"/>
    <s v="Jaguar Group of Funds"/>
    <x v="7"/>
    <s v="Information Technology"/>
    <s v="Semiconductors"/>
    <s v="San Diego, California"/>
    <m/>
    <n v="804328"/>
    <n v="1985"/>
    <s v="San Diego"/>
    <s v="California"/>
    <s v="United States"/>
  </r>
  <r>
    <d v="2019-06-25T00:00:00"/>
    <x v="7"/>
    <s v="sell"/>
    <n v="1400"/>
    <n v="20"/>
    <n v="73.230002999999996"/>
    <n v="74.139999000000003"/>
    <n v="72.519997000000004"/>
    <n v="72.550003000000004"/>
    <n v="72.550003000000004"/>
    <n v="8953400"/>
    <n v="1.994"/>
    <n v="-8.3728575163604501E-3"/>
    <n v="8.1656254952656004E-3"/>
    <n v="7.0051009098423697E-2"/>
    <n v="0.23293195265958899"/>
    <n v="0.25577121694980098"/>
    <n v="8.1757064635641901E-3"/>
    <n v="1.67417997883836E-2"/>
    <n v="3.8532518015108E-2"/>
    <n v="2.4352415332162501E-2"/>
    <n v="90.339995999999999"/>
    <n v="49.099997999999999"/>
    <n v="-0.18450397026503501"/>
    <n v="-9.5417756928269908E-3"/>
    <n v="1.01857326095695"/>
    <n v="1.0419505982089401"/>
    <n v="1.02322857586108"/>
    <s v="Jaguar Group of Funds"/>
    <x v="7"/>
    <s v="Information Technology"/>
    <s v="Semiconductors"/>
    <s v="San Diego, California"/>
    <m/>
    <n v="804328"/>
    <n v="1985"/>
    <s v="San Diego"/>
    <s v="California"/>
    <s v="United States"/>
  </r>
  <r>
    <d v="2019-06-28T00:00:00"/>
    <x v="7"/>
    <s v="buy"/>
    <n v="2300"/>
    <n v="20"/>
    <n v="75.660004000000001"/>
    <n v="76.440002000000007"/>
    <n v="74.809997999999993"/>
    <n v="76.069999999999993"/>
    <n v="76.069999999999993"/>
    <n v="29217500"/>
    <n v="2"/>
    <n v="8.4488951436700894E-3"/>
    <n v="4.5037505388611197E-2"/>
    <n v="0.15474115253131701"/>
    <n v="0.29717550073356003"/>
    <n v="0.36175662385499802"/>
    <n v="1.4766050182960001E-2"/>
    <n v="1.5528509049995099E-2"/>
    <n v="3.8565803491800298E-2"/>
    <n v="2.43232624562283E-2"/>
    <n v="90.339995999999999"/>
    <n v="49.099997999999999"/>
    <n v="-0.18450397026503501"/>
    <n v="5.7409418775350302E-3"/>
    <n v="1.0052927099015101"/>
    <n v="1.5021439850862699"/>
    <n v="1.25262842885225"/>
    <s v="Jaguar Group of Funds"/>
    <x v="7"/>
    <s v="Information Technology"/>
    <s v="Semiconductors"/>
    <s v="San Diego, California"/>
    <m/>
    <n v="804328"/>
    <n v="1985"/>
    <s v="San Diego"/>
    <s v="California"/>
    <s v="United States"/>
  </r>
  <r>
    <d v="2019-04-12T00:00:00"/>
    <x v="8"/>
    <s v="sell"/>
    <n v="100"/>
    <n v="1"/>
    <n v="85.300003000000004"/>
    <n v="86.489998"/>
    <n v="85.290001000000004"/>
    <n v="86.239998"/>
    <n v="86.000625999999997"/>
    <n v="6037000"/>
    <n v="2.56"/>
    <n v="1.44828369139729E-2"/>
    <n v="9.7880247419344594E-3"/>
    <n v="3.6010545069225198E-3"/>
    <n v="0.128444083110511"/>
    <n v="0.25179727886216102"/>
    <n v="9.1283218195218896E-3"/>
    <n v="1.73226886407499E-2"/>
    <n v="1.2453373259709801E-2"/>
    <n v="1.7156373521943099E-2"/>
    <n v="88.589995999999999"/>
    <n v="64.989998"/>
    <n v="-0.13606984649169701"/>
    <n v="6.5875784763498903E-3"/>
    <n v="1.10486418074042"/>
    <n v="2.48614037299915"/>
    <n v="2.4125881704952801"/>
    <s v="CapitalAlley Funds"/>
    <x v="8"/>
    <s v="Consumer Discretionary"/>
    <s v="Apparel, Accessories &amp; Luxury Goods"/>
    <s v="Washington County, Oregon"/>
    <d v="1988-11-30T00:00:00"/>
    <n v="320187"/>
    <m/>
    <s v="Washington County"/>
    <s v="Oregon"/>
    <s v="United States"/>
  </r>
  <r>
    <d v="2019-05-22T00:00:00"/>
    <x v="8"/>
    <s v="buy"/>
    <n v="500"/>
    <n v="1"/>
    <n v="82.989998"/>
    <n v="83.339995999999999"/>
    <n v="82.760002"/>
    <n v="83.199996999999996"/>
    <n v="82.969063000000006"/>
    <n v="5237800"/>
    <n v="2.3929999999999998"/>
    <n v="-5.2745663151864599E-3"/>
    <n v="-9.6885190623106493E-3"/>
    <n v="-4.87901624476198E-2"/>
    <n v="-6.4045047999720202E-3"/>
    <n v="0.164012401275866"/>
    <n v="1.16556848560947E-2"/>
    <n v="1.14748857363196E-2"/>
    <n v="1.3353447131610199E-2"/>
    <n v="1.7111807373215399E-2"/>
    <n v="90"/>
    <n v="66.529999000000004"/>
    <n v="-0.13606984649169701"/>
    <n v="-2.8283920525026501E-3"/>
    <n v="1.1200567292466099"/>
    <n v="1.54720703423464"/>
    <n v="1.70014103212627"/>
    <s v="CapitalAlley Funds"/>
    <x v="8"/>
    <s v="Consumer Discretionary"/>
    <s v="Apparel, Accessories &amp; Luxury Goods"/>
    <s v="Washington County, Oregon"/>
    <d v="1988-11-30T00:00:00"/>
    <n v="320187"/>
    <m/>
    <s v="Washington County"/>
    <s v="Oregon"/>
    <s v="United States"/>
  </r>
  <r>
    <d v="2019-04-01T00:00:00"/>
    <x v="8"/>
    <s v="sell"/>
    <n v="100"/>
    <n v="2"/>
    <n v="85.040001000000004"/>
    <n v="85.32"/>
    <n v="84.699996999999996"/>
    <n v="85.230002999999996"/>
    <n v="84.993431000000001"/>
    <n v="6737400"/>
    <n v="2.4969999999999999"/>
    <n v="1.2039867023917799E-2"/>
    <n v="3.4617940238497499E-2"/>
    <n v="-3.27982232731316E-3"/>
    <n v="0.15281699585200301"/>
    <n v="0.259836843164167"/>
    <n v="7.2688623340373803E-3"/>
    <n v="1.78281999532088E-2"/>
    <n v="1.2995081355673699E-2"/>
    <n v="1.7650083291101602E-2"/>
    <n v="88.589995999999999"/>
    <n v="63.209998999999897"/>
    <n v="-0.13606984649169701"/>
    <n v="1.1502195497633099E-2"/>
    <n v="1.1251403172189001"/>
    <n v="2.5530672517386201"/>
    <n v="2.5057460699574001"/>
    <s v="InvestBurg"/>
    <x v="8"/>
    <s v="Consumer Discretionary"/>
    <s v="Apparel, Accessories &amp; Luxury Goods"/>
    <s v="Washington County, Oregon"/>
    <d v="1988-11-30T00:00:00"/>
    <n v="320187"/>
    <m/>
    <s v="Washington County"/>
    <s v="Oregon"/>
    <s v="United States"/>
  </r>
  <r>
    <d v="2019-04-12T00:00:00"/>
    <x v="8"/>
    <s v="sell"/>
    <n v="300"/>
    <n v="2"/>
    <n v="85.300003000000004"/>
    <n v="86.489998"/>
    <n v="85.290001000000004"/>
    <n v="86.239998"/>
    <n v="86.000625999999997"/>
    <n v="6037000"/>
    <n v="2.56"/>
    <n v="1.44828369139729E-2"/>
    <n v="9.7880247419344594E-3"/>
    <n v="3.6010545069225198E-3"/>
    <n v="0.128444083110511"/>
    <n v="0.25179727886216102"/>
    <n v="9.1283218195218896E-3"/>
    <n v="1.73226886407499E-2"/>
    <n v="1.2453373259709801E-2"/>
    <n v="1.7156373521943099E-2"/>
    <n v="88.589995999999999"/>
    <n v="64.989998"/>
    <n v="-0.13606984649169701"/>
    <n v="6.5875784763498903E-3"/>
    <n v="1.10486418074042"/>
    <n v="2.48614037299915"/>
    <n v="2.4125881704952801"/>
    <s v="InvestBurg"/>
    <x v="8"/>
    <s v="Consumer Discretionary"/>
    <s v="Apparel, Accessories &amp; Luxury Goods"/>
    <s v="Washington County, Oregon"/>
    <d v="1988-11-30T00:00:00"/>
    <n v="320187"/>
    <m/>
    <s v="Washington County"/>
    <s v="Oregon"/>
    <s v="United States"/>
  </r>
  <r>
    <d v="2019-04-23T00:00:00"/>
    <x v="8"/>
    <s v="sell"/>
    <n v="100"/>
    <n v="2"/>
    <n v="87.57"/>
    <n v="87.669997999999893"/>
    <n v="87.010002"/>
    <n v="87.43"/>
    <n v="87.187325000000001"/>
    <n v="7513700"/>
    <n v="2.57"/>
    <n v="8.0099902368673296E-4"/>
    <n v="6.8863051667942196E-3"/>
    <n v="-6.6119925733947801E-3"/>
    <n v="8.2050007654004595E-2"/>
    <n v="0.290603759725375"/>
    <n v="1.31144535377626E-2"/>
    <n v="1.7493538676187002E-2"/>
    <n v="1.22717900321327E-2"/>
    <n v="1.71660961130599E-2"/>
    <n v="90"/>
    <n v="65.949996999999996"/>
    <n v="-0.13606984649169701"/>
    <n v="8.8023511954049196E-3"/>
    <n v="1.11091549389876"/>
    <n v="2.9590600859671201"/>
    <n v="2.9517820148937202"/>
    <s v="InvestBurg"/>
    <x v="8"/>
    <s v="Consumer Discretionary"/>
    <s v="Apparel, Accessories &amp; Luxury Goods"/>
    <s v="Washington County, Oregon"/>
    <d v="1988-11-30T00:00:00"/>
    <n v="320187"/>
    <m/>
    <s v="Washington County"/>
    <s v="Oregon"/>
    <s v="United States"/>
  </r>
  <r>
    <d v="2019-06-19T00:00:00"/>
    <x v="8"/>
    <s v="buy"/>
    <n v="500"/>
    <n v="2"/>
    <n v="83.730002999999996"/>
    <n v="83.900002000000001"/>
    <n v="83.139999000000003"/>
    <n v="83.550003000000004"/>
    <n v="83.550003000000004"/>
    <n v="6217700"/>
    <n v="2.0289999999999999"/>
    <n v="-8.9366096469529997E-3"/>
    <n v="1.1072516541378599E-2"/>
    <n v="-9.3547309853320194E-3"/>
    <n v="-3.4113737812481497E-2"/>
    <n v="0.110629611852399"/>
    <n v="1.6952365662506502E-2"/>
    <n v="1.7123351711082101E-2"/>
    <n v="1.5622747195314099E-2"/>
    <n v="1.75612369018824E-2"/>
    <n v="90"/>
    <n v="66.529999000000004"/>
    <n v="-0.13606984649169701"/>
    <n v="2.98071681438073E-3"/>
    <n v="1.14470043344156"/>
    <n v="0.91022760740596498"/>
    <n v="0.98825294634068594"/>
    <s v="InvestBurg"/>
    <x v="8"/>
    <s v="Consumer Discretionary"/>
    <s v="Apparel, Accessories &amp; Luxury Goods"/>
    <s v="Washington County, Oregon"/>
    <d v="1988-11-30T00:00:00"/>
    <n v="320187"/>
    <m/>
    <s v="Washington County"/>
    <s v="Oregon"/>
    <s v="United States"/>
  </r>
  <r>
    <d v="2019-06-21T00:00:00"/>
    <x v="8"/>
    <s v="sell"/>
    <n v="300"/>
    <n v="2"/>
    <n v="85.160004000000001"/>
    <n v="85.75"/>
    <n v="84.599997999999999"/>
    <n v="85.75"/>
    <n v="85.75"/>
    <n v="9289800"/>
    <n v="2.0680000000000001"/>
    <n v="5.9653022787961099E-3"/>
    <n v="2.7308251384213101E-2"/>
    <n v="2.76937163569578E-2"/>
    <n v="4.5181971329413602E-2"/>
    <n v="0.14846114089145099"/>
    <n v="1.8154563879385199E-2"/>
    <n v="1.6974542836706501E-2"/>
    <n v="1.3103676860842E-2"/>
    <n v="1.7565206083045602E-2"/>
    <n v="90"/>
    <n v="66.529999000000004"/>
    <n v="-0.13606984649169701"/>
    <n v="-1.26001638019446E-3"/>
    <n v="1.14503221511236"/>
    <n v="1.2853626699326"/>
    <n v="1.0628353916397799"/>
    <s v="InvestBurg"/>
    <x v="8"/>
    <s v="Consumer Discretionary"/>
    <s v="Apparel, Accessories &amp; Luxury Goods"/>
    <s v="Washington County, Oregon"/>
    <d v="1988-11-30T00:00:00"/>
    <n v="320187"/>
    <m/>
    <s v="Washington County"/>
    <s v="Oregon"/>
    <s v="United States"/>
  </r>
  <r>
    <d v="2019-04-02T00:00:00"/>
    <x v="8"/>
    <s v="buy"/>
    <n v="500"/>
    <n v="3"/>
    <n v="85"/>
    <n v="85.260002"/>
    <n v="84.160004000000001"/>
    <n v="84.370002999999997"/>
    <n v="84.135818"/>
    <n v="4433800"/>
    <n v="2.4809999999999999"/>
    <n v="-1.0141597099953201E-2"/>
    <n v="1.1803486661830001E-2"/>
    <n v="-3.2533645795427703E-2"/>
    <n v="0.13182628333124499"/>
    <n v="0.28523827900877902"/>
    <n v="9.5578768141669906E-3"/>
    <n v="1.7409209278935502E-2"/>
    <n v="1.3044625925039801E-2"/>
    <n v="1.75123732091415E-2"/>
    <n v="88.589995999999999"/>
    <n v="64.360000999999997"/>
    <n v="-0.13606984649169701"/>
    <n v="1.7455614805152698E-5"/>
    <n v="1.1148541148925799"/>
    <n v="2.84444332067498"/>
    <n v="2.5562755148805798"/>
    <s v="FinanCorp"/>
    <x v="8"/>
    <s v="Consumer Discretionary"/>
    <s v="Apparel, Accessories &amp; Luxury Goods"/>
    <s v="Washington County, Oregon"/>
    <d v="1988-11-30T00:00:00"/>
    <n v="320187"/>
    <m/>
    <s v="Washington County"/>
    <s v="Oregon"/>
    <s v="United States"/>
  </r>
  <r>
    <d v="2019-04-08T00:00:00"/>
    <x v="8"/>
    <s v="buy"/>
    <n v="400"/>
    <n v="3"/>
    <n v="85.010002"/>
    <n v="85.290001000000004"/>
    <n v="84.57"/>
    <n v="84.730002999999996"/>
    <n v="84.494819999999905"/>
    <n v="4705800"/>
    <n v="2.5190000000000001"/>
    <n v="-7.8763198458988003E-3"/>
    <n v="-5.8837404419908902E-3"/>
    <n v="-6.2356468930666997E-3"/>
    <n v="0.114996904818514"/>
    <n v="0.23738443753255101"/>
    <n v="7.9439105065551401E-3"/>
    <n v="1.7233695041064898E-2"/>
    <n v="1.24340777773389E-2"/>
    <n v="1.7153639778423501E-2"/>
    <n v="88.589995999999999"/>
    <n v="64.989998"/>
    <n v="-0.13606984649169701"/>
    <n v="1.0469119934194001E-3"/>
    <n v="1.0871547320272901"/>
    <n v="2.3224112462448998"/>
    <n v="2.3864066866505702"/>
    <s v="FinanCorp"/>
    <x v="8"/>
    <s v="Consumer Discretionary"/>
    <s v="Apparel, Accessories &amp; Luxury Goods"/>
    <s v="Washington County, Oregon"/>
    <d v="1988-11-30T00:00:00"/>
    <n v="320187"/>
    <m/>
    <s v="Washington County"/>
    <s v="Oregon"/>
    <s v="United States"/>
  </r>
  <r>
    <d v="2019-05-02T00:00:00"/>
    <x v="8"/>
    <s v="sell"/>
    <n v="100"/>
    <n v="3"/>
    <n v="86.209998999999996"/>
    <n v="86.279999000000004"/>
    <n v="84.989998"/>
    <n v="85.269997000000004"/>
    <n v="85.033317999999994"/>
    <n v="6813700"/>
    <n v="2.552"/>
    <n v="-7.3612025048704101E-3"/>
    <n v="-2.6501594799601302E-2"/>
    <n v="4.6918500725690401E-4"/>
    <n v="4.3137507853033302E-2"/>
    <n v="0.23562815625785599"/>
    <n v="1.12286781337633E-2"/>
    <n v="1.0110715982636499E-2"/>
    <n v="1.2707510566823199E-2"/>
    <n v="1.7119323156583599E-2"/>
    <n v="90"/>
    <n v="66.529999000000004"/>
    <n v="-0.13606984649169701"/>
    <n v="-2.1262443276895502E-3"/>
    <n v="1.1193224854157799"/>
    <n v="2.3702530181628099"/>
    <n v="2.6028581784820002"/>
    <s v="FinanCorp"/>
    <x v="8"/>
    <s v="Consumer Discretionary"/>
    <s v="Apparel, Accessories &amp; Luxury Goods"/>
    <s v="Washington County, Oregon"/>
    <d v="1988-11-30T00:00:00"/>
    <n v="320187"/>
    <m/>
    <s v="Washington County"/>
    <s v="Oregon"/>
    <s v="United States"/>
  </r>
  <r>
    <d v="2019-05-23T00:00:00"/>
    <x v="8"/>
    <s v="buy"/>
    <n v="100"/>
    <n v="3"/>
    <n v="82.5"/>
    <n v="83.059997999999993"/>
    <n v="81.989998"/>
    <n v="82.639999000000003"/>
    <n v="82.410622000000004"/>
    <n v="9704200"/>
    <n v="2.2959999999999998"/>
    <n v="-6.7534669993808702E-3"/>
    <n v="-1.96507169117573E-2"/>
    <n v="-5.63446284706874E-2"/>
    <n v="-2.2760323853180098E-2"/>
    <n v="0.15824003899085801"/>
    <n v="1.1404786999292101E-2"/>
    <n v="1.1493267349678499E-2"/>
    <n v="1.3320693705096301E-2"/>
    <n v="1.71178630604501E-2"/>
    <n v="90"/>
    <n v="66.529999000000004"/>
    <n v="-0.13606984649169701"/>
    <n v="-1.1985692488440201E-2"/>
    <n v="1.1170918097696101"/>
    <n v="1.48886389423674"/>
    <n v="1.59611623625701"/>
    <s v="FinanCorp"/>
    <x v="8"/>
    <s v="Consumer Discretionary"/>
    <s v="Apparel, Accessories &amp; Luxury Goods"/>
    <s v="Washington County, Oregon"/>
    <d v="1988-11-30T00:00:00"/>
    <n v="320187"/>
    <m/>
    <s v="Washington County"/>
    <s v="Oregon"/>
    <s v="United States"/>
  </r>
  <r>
    <d v="2019-05-28T00:00:00"/>
    <x v="8"/>
    <s v="sell"/>
    <n v="300"/>
    <n v="3"/>
    <n v="82.849997999999999"/>
    <n v="83.190002000000007"/>
    <n v="81.129997000000003"/>
    <n v="81.199996999999996"/>
    <n v="80.974609000000001"/>
    <n v="7927300"/>
    <n v="2.2679999999999998"/>
    <n v="-1.1753424896889301E-2"/>
    <n v="-2.0116544992648599E-2"/>
    <n v="-7.5409114562881699E-2"/>
    <n v="-5.2534334235770801E-2"/>
    <n v="0.12853486032147801"/>
    <n v="7.9786557519324897E-3"/>
    <n v="1.1177435463974501E-2"/>
    <n v="1.33563006635914E-2"/>
    <n v="1.7125853200170099E-2"/>
    <n v="90"/>
    <n v="66.529999000000004"/>
    <n v="-0.13606984649169701"/>
    <n v="-8.4109499934704197E-3"/>
    <n v="1.11945058921584"/>
    <n v="1.1541711641374099"/>
    <n v="1.44361844973797"/>
    <s v="FinanCorp"/>
    <x v="8"/>
    <s v="Consumer Discretionary"/>
    <s v="Apparel, Accessories &amp; Luxury Goods"/>
    <s v="Washington County, Oregon"/>
    <d v="1988-11-30T00:00:00"/>
    <n v="320187"/>
    <m/>
    <s v="Washington County"/>
    <s v="Oregon"/>
    <s v="United States"/>
  </r>
  <r>
    <d v="2019-06-03T00:00:00"/>
    <x v="8"/>
    <s v="sell"/>
    <n v="100"/>
    <n v="3"/>
    <n v="77.239998"/>
    <n v="78.580001999999993"/>
    <n v="77.080001999999993"/>
    <n v="77.959998999999996"/>
    <n v="77.959998999999996"/>
    <n v="11665500"/>
    <n v="2.081"/>
    <n v="1.0573921995630399E-2"/>
    <n v="-4.9693199479537098E-2"/>
    <n v="-9.4208496850798504E-2"/>
    <n v="-9.1177053611030096E-2"/>
    <n v="9.5873663320511796E-2"/>
    <n v="1.74648837007025E-2"/>
    <n v="1.2843214167958399E-2"/>
    <n v="1.38123302958379E-2"/>
    <n v="1.72288465572412E-2"/>
    <n v="90"/>
    <n v="66.529999000000004"/>
    <n v="-0.13606984649169701"/>
    <n v="-2.7690708645509302E-3"/>
    <n v="1.12597673796757"/>
    <n v="0.79432598515527197"/>
    <n v="0.89232499174489799"/>
    <s v="FinanCorp"/>
    <x v="8"/>
    <s v="Consumer Discretionary"/>
    <s v="Apparel, Accessories &amp; Luxury Goods"/>
    <s v="Washington County, Oregon"/>
    <d v="1988-11-30T00:00:00"/>
    <n v="320187"/>
    <m/>
    <s v="Washington County"/>
    <s v="Oregon"/>
    <s v="United States"/>
  </r>
  <r>
    <d v="2019-04-08T00:00:00"/>
    <x v="8"/>
    <s v="buy"/>
    <n v="700"/>
    <n v="4"/>
    <n v="85.010002"/>
    <n v="85.290001000000004"/>
    <n v="84.57"/>
    <n v="84.730002999999996"/>
    <n v="84.494819999999905"/>
    <n v="4705800"/>
    <n v="2.5190000000000001"/>
    <n v="-7.8763198458988003E-3"/>
    <n v="-5.8837404419908902E-3"/>
    <n v="-6.2356468930666997E-3"/>
    <n v="0.114996904818514"/>
    <n v="0.23738443753255101"/>
    <n v="7.9439105065551401E-3"/>
    <n v="1.7233695041064898E-2"/>
    <n v="1.24340777773389E-2"/>
    <n v="1.7153639778423501E-2"/>
    <n v="88.589995999999999"/>
    <n v="64.989998"/>
    <n v="-0.13606984649169701"/>
    <n v="1.0469119934194001E-3"/>
    <n v="1.0871547320272901"/>
    <n v="2.3224112462448998"/>
    <n v="2.3864066866505702"/>
    <s v="CapitalOwl"/>
    <x v="8"/>
    <s v="Consumer Discretionary"/>
    <s v="Apparel, Accessories &amp; Luxury Goods"/>
    <s v="Washington County, Oregon"/>
    <d v="1988-11-30T00:00:00"/>
    <n v="320187"/>
    <m/>
    <s v="Washington County"/>
    <s v="Oregon"/>
    <s v="United States"/>
  </r>
  <r>
    <d v="2019-04-30T00:00:00"/>
    <x v="8"/>
    <s v="sell"/>
    <n v="600"/>
    <n v="4"/>
    <n v="88.290001000000004"/>
    <n v="88.400002000000001"/>
    <n v="87.260002"/>
    <n v="87.830001999999993"/>
    <n v="87.586212000000003"/>
    <n v="7614100"/>
    <n v="2.5089999999999999"/>
    <n v="-4.8839161614749101E-3"/>
    <n v="4.56462344861144E-3"/>
    <n v="4.4110249903520797E-2"/>
    <n v="9.3199762991325499E-2"/>
    <n v="0.24399603680006901"/>
    <n v="8.6749234336654605E-3"/>
    <n v="8.8894989138540992E-3"/>
    <n v="1.2431751473973299E-2"/>
    <n v="1.70892748936185E-2"/>
    <n v="90"/>
    <n v="66.529999000000004"/>
    <n v="-0.13606984649169701"/>
    <n v="9.5096475723260604E-4"/>
    <n v="1.1160601732545501"/>
    <n v="2.4669410287843601"/>
    <n v="2.8084218879997001"/>
    <s v="CapitalOwl"/>
    <x v="8"/>
    <s v="Consumer Discretionary"/>
    <s v="Apparel, Accessories &amp; Luxury Goods"/>
    <s v="Washington County, Oregon"/>
    <d v="1988-11-30T00:00:00"/>
    <n v="320187"/>
    <m/>
    <s v="Washington County"/>
    <s v="Oregon"/>
    <s v="United States"/>
  </r>
  <r>
    <d v="2019-05-17T00:00:00"/>
    <x v="8"/>
    <s v="buy"/>
    <n v="200"/>
    <n v="4"/>
    <n v="83.510002"/>
    <n v="85.519997000000004"/>
    <n v="83.5"/>
    <n v="84.57"/>
    <n v="84.335257999999996"/>
    <n v="5068200"/>
    <n v="2.3929999999999998"/>
    <n v="3.4349686470954298E-3"/>
    <n v="7.35819762923962E-3"/>
    <n v="-3.7481958826538798E-2"/>
    <n v="-6.9627811755620401E-3"/>
    <n v="0.180905127140432"/>
    <n v="1.12576366716891E-2"/>
    <n v="1.16348418484989E-2"/>
    <n v="1.3153879137999499E-2"/>
    <n v="1.70532259333156E-2"/>
    <n v="90"/>
    <n v="66.529999000000004"/>
    <n v="-0.13606984649169701"/>
    <n v="-5.8544371529206298E-3"/>
    <n v="1.1126087812130201"/>
    <n v="1.7513121508982701"/>
    <n v="1.99829858259239"/>
    <s v="CapitalOwl"/>
    <x v="8"/>
    <s v="Consumer Discretionary"/>
    <s v="Apparel, Accessories &amp; Luxury Goods"/>
    <s v="Washington County, Oregon"/>
    <d v="1988-11-30T00:00:00"/>
    <n v="320187"/>
    <m/>
    <s v="Washington County"/>
    <s v="Oregon"/>
    <s v="United States"/>
  </r>
  <r>
    <d v="2019-05-22T00:00:00"/>
    <x v="8"/>
    <s v="buy"/>
    <n v="200"/>
    <n v="4"/>
    <n v="82.989998"/>
    <n v="83.339995999999999"/>
    <n v="82.760002"/>
    <n v="83.199996999999996"/>
    <n v="82.969063000000006"/>
    <n v="5237800"/>
    <n v="2.3929999999999998"/>
    <n v="-5.2745663151864599E-3"/>
    <n v="-9.6885190623106493E-3"/>
    <n v="-4.87901624476198E-2"/>
    <n v="-6.4045047999720202E-3"/>
    <n v="0.164012401275866"/>
    <n v="1.16556848560947E-2"/>
    <n v="1.14748857363196E-2"/>
    <n v="1.3353447131610199E-2"/>
    <n v="1.7111807373215399E-2"/>
    <n v="90"/>
    <n v="66.529999000000004"/>
    <n v="-0.13606984649169701"/>
    <n v="-2.8283920525026501E-3"/>
    <n v="1.1200567292466099"/>
    <n v="1.54720703423464"/>
    <n v="1.70014103212627"/>
    <s v="CapitalOwl"/>
    <x v="8"/>
    <s v="Consumer Discretionary"/>
    <s v="Apparel, Accessories &amp; Luxury Goods"/>
    <s v="Washington County, Oregon"/>
    <d v="1988-11-30T00:00:00"/>
    <n v="320187"/>
    <m/>
    <s v="Washington County"/>
    <s v="Oregon"/>
    <s v="United States"/>
  </r>
  <r>
    <d v="2019-05-29T00:00:00"/>
    <x v="8"/>
    <s v="sell"/>
    <n v="400"/>
    <n v="4"/>
    <n v="80.709998999999996"/>
    <n v="80.860000999999997"/>
    <n v="77.699996999999996"/>
    <n v="78.870002999999997"/>
    <n v="78.651084999999995"/>
    <n v="10116900"/>
    <n v="2.2360000000000002"/>
    <n v="-2.91142116901708E-2"/>
    <n v="-5.8720944984345297E-2"/>
    <n v="-0.113052390848708"/>
    <n v="-8.5951627043764203E-2"/>
    <n v="9.84513636873212E-2"/>
    <n v="1.00438369074072E-2"/>
    <n v="1.2102853156464401E-2"/>
    <n v="1.38050311310354E-2"/>
    <n v="1.72271908203229E-2"/>
    <n v="90"/>
    <n v="66.529999000000004"/>
    <n v="-0.13606984649169701"/>
    <n v="-6.9359101493404697E-3"/>
    <n v="1.12636645771847"/>
    <n v="0.82335688404755403"/>
    <n v="1.28497256713626"/>
    <s v="CapitalOwl"/>
    <x v="8"/>
    <s v="Consumer Discretionary"/>
    <s v="Apparel, Accessories &amp; Luxury Goods"/>
    <s v="Washington County, Oregon"/>
    <d v="1988-11-30T00:00:00"/>
    <n v="320187"/>
    <m/>
    <s v="Washington County"/>
    <s v="Oregon"/>
    <s v="United States"/>
  </r>
  <r>
    <d v="2019-06-12T00:00:00"/>
    <x v="8"/>
    <s v="sell"/>
    <n v="400"/>
    <n v="4"/>
    <n v="83.480002999999996"/>
    <n v="84.019997000000004"/>
    <n v="82.519997000000004"/>
    <n v="82.629997000000003"/>
    <n v="82.629997000000003"/>
    <n v="4025900"/>
    <n v="2.1269999999999998"/>
    <n v="-7.5954913813015999E-3"/>
    <n v="-1.0886484424276E-3"/>
    <n v="-1.3069049897471E-2"/>
    <n v="-3.6380746383194197E-2"/>
    <n v="0.113139199683525"/>
    <n v="9.6101364287590092E-3"/>
    <n v="1.6179531455839499E-2"/>
    <n v="1.52108880425686E-2"/>
    <n v="1.7464249146221099E-2"/>
    <n v="90"/>
    <n v="66.529999000000004"/>
    <n v="-0.13606984649169701"/>
    <n v="-2.0396578921351798E-3"/>
    <n v="1.13850614541512"/>
    <n v="0.94216814926301895"/>
    <n v="0.97785542392871805"/>
    <s v="CapitalOwl"/>
    <x v="8"/>
    <s v="Consumer Discretionary"/>
    <s v="Apparel, Accessories &amp; Luxury Goods"/>
    <s v="Washington County, Oregon"/>
    <d v="1988-11-30T00:00:00"/>
    <n v="320187"/>
    <m/>
    <s v="Washington County"/>
    <s v="Oregon"/>
    <s v="United States"/>
  </r>
  <r>
    <d v="2019-04-05T00:00:00"/>
    <x v="8"/>
    <s v="sell"/>
    <n v="100"/>
    <n v="5"/>
    <n v="86"/>
    <n v="86.160004000000001"/>
    <n v="85.050003000000004"/>
    <n v="85.400002000000001"/>
    <n v="85.162955999999994"/>
    <n v="7367400"/>
    <n v="2.5009999999999999"/>
    <n v="1.40614135183424E-3"/>
    <n v="1.4032446427825701E-2"/>
    <n v="3.16658248181005E-3"/>
    <n v="0.13710504251387501"/>
    <n v="0.21550793907235799"/>
    <n v="8.7018189183518096E-3"/>
    <n v="1.71528267339154E-2"/>
    <n v="1.24677842207615E-2"/>
    <n v="1.7253511314184899E-2"/>
    <n v="88.589995999999999"/>
    <n v="64.989998"/>
    <n v="-0.13606984649169701"/>
    <n v="4.62571739556182E-3"/>
    <n v="1.0933437255343801"/>
    <n v="2.0836789339427999"/>
    <n v="2.4325378877493198"/>
    <s v="Alpha Capital"/>
    <x v="8"/>
    <s v="Consumer Discretionary"/>
    <s v="Apparel, Accessories &amp; Luxury Goods"/>
    <s v="Washington County, Oregon"/>
    <d v="1988-11-30T00:00:00"/>
    <n v="320187"/>
    <m/>
    <s v="Washington County"/>
    <s v="Oregon"/>
    <s v="United States"/>
  </r>
  <r>
    <d v="2019-04-17T00:00:00"/>
    <x v="8"/>
    <s v="sell"/>
    <n v="200"/>
    <n v="5"/>
    <n v="87.949996999999996"/>
    <n v="88.970000999999996"/>
    <n v="87.449996999999996"/>
    <n v="88.730002999999996"/>
    <n v="88.483718999999994"/>
    <n v="5694900"/>
    <n v="2.5920000000000001"/>
    <n v="1.0536588228434E-2"/>
    <n v="4.4359593724139897E-2"/>
    <n v="1.0308829294383599E-2"/>
    <n v="0.135569705965672"/>
    <n v="0.28410507256285999"/>
    <n v="4.9778693899698899E-3"/>
    <n v="1.7351774274274399E-2"/>
    <n v="1.22597637779987E-2"/>
    <n v="1.7167998338224799E-2"/>
    <n v="88.970000999999996"/>
    <n v="64.989998"/>
    <n v="-0.13606984649169701"/>
    <n v="-2.2764010197428601E-3"/>
    <n v="1.10944600209657"/>
    <n v="2.8542605469973599"/>
    <n v="2.6563107688972298"/>
    <s v="Alpha Capital"/>
    <x v="8"/>
    <s v="Consumer Discretionary"/>
    <s v="Apparel, Accessories &amp; Luxury Goods"/>
    <s v="Washington County, Oregon"/>
    <d v="1988-11-30T00:00:00"/>
    <n v="320187"/>
    <m/>
    <s v="Washington County"/>
    <s v="Oregon"/>
    <s v="United States"/>
  </r>
  <r>
    <d v="2019-05-02T00:00:00"/>
    <x v="8"/>
    <s v="sell"/>
    <n v="500"/>
    <n v="5"/>
    <n v="86.209998999999996"/>
    <n v="86.279999000000004"/>
    <n v="84.989998"/>
    <n v="85.269997000000004"/>
    <n v="85.033317999999994"/>
    <n v="6813700"/>
    <n v="2.552"/>
    <n v="-7.3612025048704101E-3"/>
    <n v="-2.6501594799601302E-2"/>
    <n v="4.6918500725690401E-4"/>
    <n v="4.3137507853033302E-2"/>
    <n v="0.23562815625785599"/>
    <n v="1.12286781337633E-2"/>
    <n v="1.0110715982636499E-2"/>
    <n v="1.2707510566823199E-2"/>
    <n v="1.7119323156583599E-2"/>
    <n v="90"/>
    <n v="66.529999000000004"/>
    <n v="-0.13606984649169701"/>
    <n v="-2.1262443276895502E-3"/>
    <n v="1.1193224854157799"/>
    <n v="2.3702530181628099"/>
    <n v="2.6028581784820002"/>
    <s v="Alpha Capital"/>
    <x v="8"/>
    <s v="Consumer Discretionary"/>
    <s v="Apparel, Accessories &amp; Luxury Goods"/>
    <s v="Washington County, Oregon"/>
    <d v="1988-11-30T00:00:00"/>
    <n v="320187"/>
    <m/>
    <s v="Washington County"/>
    <s v="Oregon"/>
    <s v="United States"/>
  </r>
  <r>
    <d v="2019-05-07T00:00:00"/>
    <x v="8"/>
    <s v="sell"/>
    <n v="700"/>
    <n v="5"/>
    <n v="83.019997000000004"/>
    <n v="83.629997000000003"/>
    <n v="81.830001999999993"/>
    <n v="82.540001000000004"/>
    <n v="82.310897999999995"/>
    <n v="9811300"/>
    <n v="2.448"/>
    <n v="-1.24015427023854E-2"/>
    <n v="-6.2120071394297101E-2"/>
    <n v="-3.2656892303487998E-2"/>
    <n v="-1.29986956414266E-3"/>
    <n v="0.20308851699918401"/>
    <n v="1.21309308378478E-2"/>
    <n v="1.13714268876976E-2"/>
    <n v="1.31292957444126E-2"/>
    <n v="1.7135909306869802E-2"/>
    <n v="90"/>
    <n v="66.529999000000004"/>
    <n v="-0.13606984649169701"/>
    <n v="-1.6649488130547601E-2"/>
    <n v="1.1164255088513799"/>
    <n v="2.0150883542276699"/>
    <n v="2.3101158586837398"/>
    <s v="Alpha Capital"/>
    <x v="8"/>
    <s v="Consumer Discretionary"/>
    <s v="Apparel, Accessories &amp; Luxury Goods"/>
    <s v="Washington County, Oregon"/>
    <d v="1988-11-30T00:00:00"/>
    <n v="320187"/>
    <m/>
    <s v="Washington County"/>
    <s v="Oregon"/>
    <s v="United States"/>
  </r>
  <r>
    <d v="2019-05-13T00:00:00"/>
    <x v="8"/>
    <s v="sell"/>
    <n v="600"/>
    <n v="5"/>
    <n v="81.650002000000001"/>
    <n v="82.629997000000003"/>
    <n v="81.319999999999993"/>
    <n v="82.529999000000004"/>
    <n v="82.300926000000004"/>
    <n v="6445200"/>
    <n v="2.4049999999999998"/>
    <n v="-1.7059465165577301E-2"/>
    <n v="-1.25227004633514E-2"/>
    <n v="-2.8076616125650201E-2"/>
    <n v="-1.1268537059697201E-2"/>
    <n v="0.205614130665733"/>
    <n v="1.18605179643661E-2"/>
    <n v="1.2003369985968499E-2"/>
    <n v="1.323148039047E-2"/>
    <n v="1.7123269451575E-2"/>
    <n v="90"/>
    <n v="66.529999000000004"/>
    <n v="-0.13606984649169701"/>
    <n v="-2.4426469085879299E-2"/>
    <n v="1.1160833153479699"/>
    <n v="2.0391715636905601"/>
    <n v="2.0235353583699198"/>
    <s v="Alpha Capital"/>
    <x v="8"/>
    <s v="Consumer Discretionary"/>
    <s v="Apparel, Accessories &amp; Luxury Goods"/>
    <s v="Washington County, Oregon"/>
    <d v="1988-11-30T00:00:00"/>
    <n v="320187"/>
    <m/>
    <s v="Washington County"/>
    <s v="Oregon"/>
    <s v="United States"/>
  </r>
  <r>
    <d v="2019-06-14T00:00:00"/>
    <x v="8"/>
    <s v="sell"/>
    <n v="800"/>
    <n v="5"/>
    <n v="83.510002"/>
    <n v="83.860000999999997"/>
    <n v="83.040001000000004"/>
    <n v="83.440002000000007"/>
    <n v="83.440002000000007"/>
    <n v="4355600"/>
    <n v="2.093"/>
    <n v="-2.0353074604221198E-3"/>
    <n v="3.5958045243626599E-4"/>
    <n v="2.68819522349365E-5"/>
    <n v="-3.66992825972281E-2"/>
    <n v="0.12935019611586601"/>
    <n v="9.5927954075701195E-3"/>
    <n v="1.56889644158014E-2"/>
    <n v="1.52234834376717E-2"/>
    <n v="1.7476270685842701E-2"/>
    <n v="90"/>
    <n v="66.529999000000004"/>
    <n v="-0.13606984649169701"/>
    <n v="-1.6128120944145399E-3"/>
    <n v="1.14044534409387"/>
    <n v="1.1034264383905401"/>
    <n v="1.0098516344233299"/>
    <s v="Alpha Capital"/>
    <x v="8"/>
    <s v="Consumer Discretionary"/>
    <s v="Apparel, Accessories &amp; Luxury Goods"/>
    <s v="Washington County, Oregon"/>
    <d v="1988-11-30T00:00:00"/>
    <n v="320187"/>
    <m/>
    <s v="Washington County"/>
    <s v="Oregon"/>
    <s v="United States"/>
  </r>
  <r>
    <d v="2019-06-25T00:00:00"/>
    <x v="8"/>
    <s v="buy"/>
    <n v="100"/>
    <n v="5"/>
    <n v="84.599997999999999"/>
    <n v="84.690002000000007"/>
    <n v="82.160004000000001"/>
    <n v="82.620002999999997"/>
    <n v="82.620002999999997"/>
    <n v="7339900"/>
    <n v="1.994"/>
    <n v="-2.24997160836897E-2"/>
    <n v="-2.0130082315559399E-2"/>
    <n v="2.5374819049143798E-3"/>
    <n v="-6.3770691097187401E-3"/>
    <n v="0.12869208715691799"/>
    <n v="1.7009537215047998E-2"/>
    <n v="1.79069664997774E-2"/>
    <n v="1.34619696328881E-2"/>
    <n v="1.7631491501863501E-2"/>
    <n v="90"/>
    <n v="66.529999000000004"/>
    <n v="-0.13606984649169701"/>
    <n v="-9.5417756928269908E-3"/>
    <n v="1.1506617768262599"/>
    <n v="1.08926446045042"/>
    <n v="1.16509921347637"/>
    <s v="Alpha Capital"/>
    <x v="8"/>
    <s v="Consumer Discretionary"/>
    <s v="Apparel, Accessories &amp; Luxury Goods"/>
    <s v="Washington County, Oregon"/>
    <d v="1988-11-30T00:00:00"/>
    <n v="320187"/>
    <m/>
    <s v="Washington County"/>
    <s v="Oregon"/>
    <s v="United States"/>
  </r>
  <r>
    <d v="2019-04-09T00:00:00"/>
    <x v="8"/>
    <s v="sell"/>
    <n v="100"/>
    <n v="6"/>
    <n v="84.220000999999996"/>
    <n v="84.599997999999999"/>
    <n v="83.970000999999996"/>
    <n v="84.279999000000004"/>
    <n v="84.046065999999996"/>
    <n v="3804500"/>
    <n v="2.4990000000000001"/>
    <n v="-5.3251774226680303E-3"/>
    <n v="-1.06732076470567E-3"/>
    <n v="-6.1510289722928003E-3"/>
    <n v="9.6421339077064794E-2"/>
    <n v="0.237551818274643"/>
    <n v="6.7938248613084798E-3"/>
    <n v="1.72325058448532E-2"/>
    <n v="1.2378904686513899E-2"/>
    <n v="1.7153392870794999E-2"/>
    <n v="88.589995999999999"/>
    <n v="64.989998"/>
    <n v="-0.13606984649169701"/>
    <n v="-6.0859766572597396E-3"/>
    <n v="1.0881602031701201"/>
    <n v="2.3285942643415001"/>
    <n v="2.2832368753838801"/>
    <s v="DecaFund"/>
    <x v="8"/>
    <s v="Consumer Discretionary"/>
    <s v="Apparel, Accessories &amp; Luxury Goods"/>
    <s v="Washington County, Oregon"/>
    <d v="1988-11-30T00:00:00"/>
    <n v="320187"/>
    <m/>
    <s v="Washington County"/>
    <s v="Oregon"/>
    <s v="United States"/>
  </r>
  <r>
    <d v="2019-04-29T00:00:00"/>
    <x v="8"/>
    <s v="buy"/>
    <n v="100"/>
    <n v="6"/>
    <n v="88.18"/>
    <n v="88.510002"/>
    <n v="88.129997000000003"/>
    <n v="88.260002"/>
    <n v="88.015022000000002"/>
    <n v="5008400"/>
    <n v="2.536"/>
    <n v="-5.6631109815690904E-4"/>
    <n v="1.02495386337732E-2"/>
    <n v="6.0362707226967599E-2"/>
    <n v="9.6837815015317394E-2"/>
    <n v="0.270826951865767"/>
    <n v="8.0771699512877902E-3"/>
    <n v="8.9647428624527094E-3"/>
    <n v="1.24101474085335E-2"/>
    <n v="1.7136187143432E-2"/>
    <n v="90"/>
    <n v="66.529999000000004"/>
    <n v="-0.13606984649169701"/>
    <n v="1.07094833958194E-3"/>
    <n v="1.11688126767966"/>
    <n v="2.7656033761973799"/>
    <n v="2.9068456994362601"/>
    <s v="DecaFund"/>
    <x v="8"/>
    <s v="Consumer Discretionary"/>
    <s v="Apparel, Accessories &amp; Luxury Goods"/>
    <s v="Washington County, Oregon"/>
    <d v="1988-11-30T00:00:00"/>
    <n v="320187"/>
    <m/>
    <s v="Washington County"/>
    <s v="Oregon"/>
    <s v="United States"/>
  </r>
  <r>
    <d v="2019-05-24T00:00:00"/>
    <x v="8"/>
    <s v="buy"/>
    <n v="200"/>
    <n v="6"/>
    <n v="82.199996999999996"/>
    <n v="83.169997999999893"/>
    <n v="82.089995999999999"/>
    <n v="82.160004000000001"/>
    <n v="81.931952999999993"/>
    <n v="5999000"/>
    <n v="2.3239999999999998"/>
    <n v="-5.8252750827178304E-3"/>
    <n v="-2.8910960641570602E-2"/>
    <n v="-7.3090278502830702E-2"/>
    <n v="-3.3411139619509901E-2"/>
    <n v="0.15199416649886099"/>
    <n v="1.0635705103156199E-2"/>
    <n v="1.1105890508504E-2"/>
    <n v="1.33213908845071E-2"/>
    <n v="1.71226855325913E-2"/>
    <n v="90"/>
    <n v="66.529999000000004"/>
    <n v="-0.13606984649169701"/>
    <n v="1.3526439988342199E-3"/>
    <n v="1.1171740718016301"/>
    <n v="1.4112638590248401"/>
    <n v="1.52810657788232"/>
    <s v="DecaFund"/>
    <x v="8"/>
    <s v="Consumer Discretionary"/>
    <s v="Apparel, Accessories &amp; Luxury Goods"/>
    <s v="Washington County, Oregon"/>
    <d v="1988-11-30T00:00:00"/>
    <n v="320187"/>
    <m/>
    <s v="Washington County"/>
    <s v="Oregon"/>
    <s v="United States"/>
  </r>
  <r>
    <d v="2019-06-07T00:00:00"/>
    <x v="8"/>
    <s v="buy"/>
    <n v="300"/>
    <n v="6"/>
    <n v="83.089995999999999"/>
    <n v="83.68"/>
    <n v="82.809997999999993"/>
    <n v="83.410004000000001"/>
    <n v="83.410004000000001"/>
    <n v="3891100"/>
    <n v="2.0840000000000001"/>
    <n v="1.1576241589480901E-2"/>
    <n v="7.8146314392761193E-2"/>
    <n v="1.32647373098739E-2"/>
    <n v="-1.37478280491743E-2"/>
    <n v="0.120391898130201"/>
    <n v="1.8160309975053E-2"/>
    <n v="1.6067354947752101E-2"/>
    <n v="1.52060159053506E-2"/>
    <n v="1.74401697687806E-2"/>
    <n v="90"/>
    <n v="66.529999000000004"/>
    <n v="-0.13606984649169701"/>
    <n v="1.0442979367750601E-2"/>
    <n v="1.1406538442388701"/>
    <n v="1.0350780220099201"/>
    <n v="1.00500344118021"/>
    <s v="DecaFund"/>
    <x v="8"/>
    <s v="Consumer Discretionary"/>
    <s v="Apparel, Accessories &amp; Luxury Goods"/>
    <s v="Washington County, Oregon"/>
    <d v="1988-11-30T00:00:00"/>
    <n v="320187"/>
    <m/>
    <s v="Washington County"/>
    <s v="Oregon"/>
    <s v="United States"/>
  </r>
  <r>
    <d v="2019-04-10T00:00:00"/>
    <x v="8"/>
    <s v="sell"/>
    <n v="100"/>
    <n v="7"/>
    <n v="84.639999000000003"/>
    <n v="85.010002"/>
    <n v="84.559997999999993"/>
    <n v="84.879997000000003"/>
    <n v="84.644401999999999"/>
    <n v="3918400"/>
    <n v="2.4769999999999999"/>
    <n v="7.0939219779285302E-3"/>
    <n v="4.8420290667346797E-3"/>
    <n v="-1.10136100312569E-2"/>
    <n v="0.105341584349453"/>
    <n v="0.24732868602956401"/>
    <n v="7.5677527785593304E-3"/>
    <n v="1.70987556455354E-2"/>
    <n v="1.2390899271956701E-2"/>
    <n v="1.7156216185916499E-2"/>
    <n v="88.589995999999999"/>
    <n v="64.989998"/>
    <n v="-0.13606984649169701"/>
    <n v="3.47183783585567E-3"/>
    <n v="1.1037751184546301"/>
    <n v="2.44113192078082"/>
    <n v="2.2860353163931602"/>
    <s v="GreenGrest Capital"/>
    <x v="8"/>
    <s v="Consumer Discretionary"/>
    <s v="Apparel, Accessories &amp; Luxury Goods"/>
    <s v="Washington County, Oregon"/>
    <d v="1988-11-30T00:00:00"/>
    <n v="320187"/>
    <m/>
    <s v="Washington County"/>
    <s v="Oregon"/>
    <s v="United States"/>
  </r>
  <r>
    <d v="2019-04-12T00:00:00"/>
    <x v="8"/>
    <s v="buy"/>
    <n v="1100"/>
    <n v="7"/>
    <n v="85.300003000000004"/>
    <n v="86.489998"/>
    <n v="85.290001000000004"/>
    <n v="86.239998"/>
    <n v="86.000625999999997"/>
    <n v="6037000"/>
    <n v="2.56"/>
    <n v="1.44828369139729E-2"/>
    <n v="9.7880247419344594E-3"/>
    <n v="3.6010545069225198E-3"/>
    <n v="0.128444083110511"/>
    <n v="0.25179727886216102"/>
    <n v="9.1283218195218896E-3"/>
    <n v="1.73226886407499E-2"/>
    <n v="1.2453373259709801E-2"/>
    <n v="1.7156373521943099E-2"/>
    <n v="88.589995999999999"/>
    <n v="64.989998"/>
    <n v="-0.13606984649169701"/>
    <n v="6.5875784763498903E-3"/>
    <n v="1.10486418074042"/>
    <n v="2.48614037299915"/>
    <n v="2.4125881704952801"/>
    <s v="GreenGrest Capital"/>
    <x v="8"/>
    <s v="Consumer Discretionary"/>
    <s v="Apparel, Accessories &amp; Luxury Goods"/>
    <s v="Washington County, Oregon"/>
    <d v="1988-11-30T00:00:00"/>
    <n v="320187"/>
    <m/>
    <s v="Washington County"/>
    <s v="Oregon"/>
    <s v="United States"/>
  </r>
  <r>
    <d v="2019-04-15T00:00:00"/>
    <x v="8"/>
    <s v="sell"/>
    <n v="200"/>
    <n v="7"/>
    <n v="86.889999000000003"/>
    <n v="87.239998"/>
    <n v="86.440002000000007"/>
    <n v="86.830001999999993"/>
    <n v="86.588988999999998"/>
    <n v="5034900"/>
    <n v="2.5529999999999999"/>
    <n v="6.81808438163445E-3"/>
    <n v="2.4482428969467701E-2"/>
    <n v="-4.6062222384739998E-4"/>
    <n v="0.13460490445979001"/>
    <n v="0.26631781016241102"/>
    <n v="7.3661067957226404E-3"/>
    <n v="1.72244057762664E-2"/>
    <n v="1.24665318720699E-2"/>
    <n v="1.71514153823722E-2"/>
    <n v="88.589995999999999"/>
    <n v="64.989998"/>
    <n v="-0.13606984649169701"/>
    <n v="-6.2956724975841202E-4"/>
    <n v="1.10382851449384"/>
    <n v="2.65112032033255"/>
    <n v="2.4783299853128198"/>
    <s v="GreenGrest Capital"/>
    <x v="8"/>
    <s v="Consumer Discretionary"/>
    <s v="Apparel, Accessories &amp; Luxury Goods"/>
    <s v="Washington County, Oregon"/>
    <d v="1988-11-30T00:00:00"/>
    <n v="320187"/>
    <m/>
    <s v="Washington County"/>
    <s v="Oregon"/>
    <s v="United States"/>
  </r>
  <r>
    <d v="2019-04-17T00:00:00"/>
    <x v="8"/>
    <s v="buy"/>
    <n v="300"/>
    <n v="7"/>
    <n v="87.949996999999996"/>
    <n v="88.970000999999996"/>
    <n v="87.449996999999996"/>
    <n v="88.730002999999996"/>
    <n v="88.483718999999994"/>
    <n v="5694900"/>
    <n v="2.5920000000000001"/>
    <n v="1.0536588228434E-2"/>
    <n v="4.4359593724139897E-2"/>
    <n v="1.0308829294383599E-2"/>
    <n v="0.135569705965672"/>
    <n v="0.28410507256285999"/>
    <n v="4.9778693899698899E-3"/>
    <n v="1.7351774274274399E-2"/>
    <n v="1.22597637779987E-2"/>
    <n v="1.7167998338224799E-2"/>
    <n v="88.970000999999996"/>
    <n v="64.989998"/>
    <n v="-0.13606984649169701"/>
    <n v="-2.2764010197428601E-3"/>
    <n v="1.10944600209657"/>
    <n v="2.8542605469973599"/>
    <n v="2.6563107688972298"/>
    <s v="GreenGrest Capital"/>
    <x v="8"/>
    <s v="Consumer Discretionary"/>
    <s v="Apparel, Accessories &amp; Luxury Goods"/>
    <s v="Washington County, Oregon"/>
    <d v="1988-11-30T00:00:00"/>
    <n v="320187"/>
    <m/>
    <s v="Washington County"/>
    <s v="Oregon"/>
    <s v="United States"/>
  </r>
  <r>
    <d v="2019-05-03T00:00:00"/>
    <x v="8"/>
    <s v="buy"/>
    <n v="200"/>
    <n v="7"/>
    <n v="85.900002000000001"/>
    <n v="86.300003000000004"/>
    <n v="85.699996999999996"/>
    <n v="85.699996999999996"/>
    <n v="85.462119999999999"/>
    <n v="6798300"/>
    <n v="2.5310000000000001"/>
    <n v="5.0300806772122899E-3"/>
    <n v="-3.0000578718045401E-2"/>
    <n v="1.5640862784422199E-2"/>
    <n v="5.2696549491462401E-2"/>
    <n v="0.23831162087121499"/>
    <n v="1.02145677829501E-2"/>
    <n v="9.8997306658228697E-3"/>
    <n v="1.27013209765923E-2"/>
    <n v="1.7121039203695201E-2"/>
    <n v="90"/>
    <n v="66.529999000000004"/>
    <n v="-0.13606984649169701"/>
    <n v="9.5921274614703799E-3"/>
    <n v="1.1201892222855501"/>
    <n v="2.4040078447098199"/>
    <n v="2.4831567667450498"/>
    <s v="GreenGrest Capital"/>
    <x v="8"/>
    <s v="Consumer Discretionary"/>
    <s v="Apparel, Accessories &amp; Luxury Goods"/>
    <s v="Washington County, Oregon"/>
    <d v="1988-11-30T00:00:00"/>
    <n v="320187"/>
    <m/>
    <s v="Washington County"/>
    <s v="Oregon"/>
    <s v="United States"/>
  </r>
  <r>
    <d v="2019-05-13T00:00:00"/>
    <x v="8"/>
    <s v="sell"/>
    <n v="800"/>
    <n v="7"/>
    <n v="81.650002000000001"/>
    <n v="82.629997000000003"/>
    <n v="81.319999999999993"/>
    <n v="82.529999000000004"/>
    <n v="82.300926000000004"/>
    <n v="6445200"/>
    <n v="2.4049999999999998"/>
    <n v="-1.7059465165577301E-2"/>
    <n v="-1.25227004633514E-2"/>
    <n v="-2.8076616125650201E-2"/>
    <n v="-1.1268537059697201E-2"/>
    <n v="0.205614130665733"/>
    <n v="1.18605179643661E-2"/>
    <n v="1.2003369985968499E-2"/>
    <n v="1.323148039047E-2"/>
    <n v="1.7123269451575E-2"/>
    <n v="90"/>
    <n v="66.529999000000004"/>
    <n v="-0.13606984649169701"/>
    <n v="-2.4426469085879299E-2"/>
    <n v="1.1160833153479699"/>
    <n v="2.0391715636905601"/>
    <n v="2.0235353583699198"/>
    <s v="GreenGrest Capital"/>
    <x v="8"/>
    <s v="Consumer Discretionary"/>
    <s v="Apparel, Accessories &amp; Luxury Goods"/>
    <s v="Washington County, Oregon"/>
    <d v="1988-11-30T00:00:00"/>
    <n v="320187"/>
    <m/>
    <s v="Washington County"/>
    <s v="Oregon"/>
    <s v="United States"/>
  </r>
  <r>
    <d v="2019-05-30T00:00:00"/>
    <x v="8"/>
    <s v="sell"/>
    <n v="800"/>
    <n v="7"/>
    <n v="78.919997999999893"/>
    <n v="79.730002999999996"/>
    <n v="78.610000999999997"/>
    <n v="79.260002"/>
    <n v="79.040001000000004"/>
    <n v="6177800"/>
    <n v="2.2269999999999999"/>
    <n v="4.9326413866880997E-3"/>
    <n v="-4.8513737282470701E-2"/>
    <n v="-0.107553438363863"/>
    <n v="-7.5899727386819202E-2"/>
    <n v="0.121963794375278"/>
    <n v="1.24392310400918E-2"/>
    <n v="1.2257575580142401E-2"/>
    <n v="1.3819013906504699E-2"/>
    <n v="1.7187663382868701E-2"/>
    <n v="90"/>
    <n v="66.529999000000004"/>
    <n v="-0.13606984649169701"/>
    <n v="2.0962723552933101E-3"/>
    <n v="1.1236173674816301"/>
    <n v="1.07242778874666"/>
    <n v="1.19001671803866"/>
    <s v="GreenGrest Capital"/>
    <x v="8"/>
    <s v="Consumer Discretionary"/>
    <s v="Apparel, Accessories &amp; Luxury Goods"/>
    <s v="Washington County, Oregon"/>
    <d v="1988-11-30T00:00:00"/>
    <n v="320187"/>
    <m/>
    <s v="Washington County"/>
    <s v="Oregon"/>
    <s v="United States"/>
  </r>
  <r>
    <d v="2019-04-01T00:00:00"/>
    <x v="8"/>
    <s v="buy"/>
    <n v="1100"/>
    <n v="8"/>
    <n v="85.040001000000004"/>
    <n v="85.32"/>
    <n v="84.699996999999996"/>
    <n v="85.230002999999996"/>
    <n v="84.993431000000001"/>
    <n v="6737400"/>
    <n v="2.4969999999999999"/>
    <n v="1.2039867023917799E-2"/>
    <n v="3.4617940238497499E-2"/>
    <n v="-3.27982232731316E-3"/>
    <n v="0.15281699585200301"/>
    <n v="0.259836843164167"/>
    <n v="7.2688623340373803E-3"/>
    <n v="1.78281999532088E-2"/>
    <n v="1.2995081355673699E-2"/>
    <n v="1.7650083291101602E-2"/>
    <n v="88.589995999999999"/>
    <n v="63.209998999999897"/>
    <n v="-0.13606984649169701"/>
    <n v="1.1502195497633099E-2"/>
    <n v="1.1251403172189001"/>
    <n v="2.5530672517386201"/>
    <n v="2.5057460699574001"/>
    <s v="KKZ Asset Management"/>
    <x v="8"/>
    <s v="Consumer Discretionary"/>
    <s v="Apparel, Accessories &amp; Luxury Goods"/>
    <s v="Washington County, Oregon"/>
    <d v="1988-11-30T00:00:00"/>
    <n v="320187"/>
    <m/>
    <s v="Washington County"/>
    <s v="Oregon"/>
    <s v="United States"/>
  </r>
  <r>
    <d v="2019-04-09T00:00:00"/>
    <x v="8"/>
    <s v="sell"/>
    <n v="500"/>
    <n v="8"/>
    <n v="84.220000999999996"/>
    <n v="84.599997999999999"/>
    <n v="83.970000999999996"/>
    <n v="84.279999000000004"/>
    <n v="84.046065999999996"/>
    <n v="3804500"/>
    <n v="2.4990000000000001"/>
    <n v="-5.3251774226680303E-3"/>
    <n v="-1.06732076470567E-3"/>
    <n v="-6.1510289722928003E-3"/>
    <n v="9.6421339077064794E-2"/>
    <n v="0.237551818274643"/>
    <n v="6.7938248613084798E-3"/>
    <n v="1.72325058448532E-2"/>
    <n v="1.2378904686513899E-2"/>
    <n v="1.7153392870794999E-2"/>
    <n v="88.589995999999999"/>
    <n v="64.989998"/>
    <n v="-0.13606984649169701"/>
    <n v="-6.0859766572597396E-3"/>
    <n v="1.0881602031701201"/>
    <n v="2.3285942643415001"/>
    <n v="2.2832368753838801"/>
    <s v="KKZ Asset Management"/>
    <x v="8"/>
    <s v="Consumer Discretionary"/>
    <s v="Apparel, Accessories &amp; Luxury Goods"/>
    <s v="Washington County, Oregon"/>
    <d v="1988-11-30T00:00:00"/>
    <n v="320187"/>
    <m/>
    <s v="Washington County"/>
    <s v="Oregon"/>
    <s v="United States"/>
  </r>
  <r>
    <d v="2019-04-22T00:00:00"/>
    <x v="8"/>
    <s v="sell"/>
    <n v="200"/>
    <n v="8"/>
    <n v="88.349997999999999"/>
    <n v="88.639999000000003"/>
    <n v="87.300003000000004"/>
    <n v="87.360000999999997"/>
    <n v="87.117515999999995"/>
    <n v="5390500"/>
    <n v="2.59"/>
    <n v="-2.0843519312316199E-2"/>
    <n v="1.2903390524742001E-2"/>
    <n v="7.6989370609984401E-3"/>
    <n v="8.4971202484037806E-2"/>
    <n v="0.29526472856731201"/>
    <n v="1.33227717080467E-2"/>
    <n v="1.7799844218337201E-2"/>
    <n v="1.2275383284349E-2"/>
    <n v="1.71682260161884E-2"/>
    <n v="90"/>
    <n v="65.449996999999996"/>
    <n v="-0.13606984649169701"/>
    <n v="1.0115060212163699E-3"/>
    <n v="1.1089575824857401"/>
    <n v="2.9975395336370001"/>
    <n v="2.89019406176681"/>
    <s v="KKZ Asset Management"/>
    <x v="8"/>
    <s v="Consumer Discretionary"/>
    <s v="Apparel, Accessories &amp; Luxury Goods"/>
    <s v="Washington County, Oregon"/>
    <d v="1988-11-30T00:00:00"/>
    <n v="320187"/>
    <m/>
    <s v="Washington County"/>
    <s v="Oregon"/>
    <s v="United States"/>
  </r>
  <r>
    <d v="2019-04-24T00:00:00"/>
    <x v="8"/>
    <s v="sell"/>
    <n v="1300"/>
    <n v="8"/>
    <n v="87.669997999999893"/>
    <n v="88.82"/>
    <n v="87.43"/>
    <n v="88.389999000000003"/>
    <n v="88.144660999999999"/>
    <n v="8063000"/>
    <n v="2.5219999999999998"/>
    <n v="1.09203749494252E-2"/>
    <n v="6.6973590347211599E-3"/>
    <n v="7.2725225078001193E-2"/>
    <n v="9.6071231233038096E-2"/>
    <n v="0.28964161771069302"/>
    <n v="1.3079625918607099E-2"/>
    <n v="8.80062776773133E-3"/>
    <n v="1.23177031793848E-2"/>
    <n v="1.71638070711163E-2"/>
    <n v="90"/>
    <n v="66.25"/>
    <n v="-0.13606984649169701"/>
    <n v="-2.1941687255359501E-3"/>
    <n v="1.1096284010578501"/>
    <n v="2.9614203514284201"/>
    <n v="2.98299217397"/>
    <s v="KKZ Asset Management"/>
    <x v="8"/>
    <s v="Consumer Discretionary"/>
    <s v="Apparel, Accessories &amp; Luxury Goods"/>
    <s v="Washington County, Oregon"/>
    <d v="1988-11-30T00:00:00"/>
    <n v="320187"/>
    <m/>
    <s v="Washington County"/>
    <s v="Oregon"/>
    <s v="United States"/>
  </r>
  <r>
    <d v="2019-04-29T00:00:00"/>
    <x v="8"/>
    <s v="sell"/>
    <n v="1700"/>
    <n v="8"/>
    <n v="88.18"/>
    <n v="88.510002"/>
    <n v="88.129997000000003"/>
    <n v="88.260002"/>
    <n v="88.015022000000002"/>
    <n v="5008400"/>
    <n v="2.536"/>
    <n v="-5.6631109815690904E-4"/>
    <n v="1.02495386337732E-2"/>
    <n v="6.0362707226967599E-2"/>
    <n v="9.6837815015317394E-2"/>
    <n v="0.270826951865767"/>
    <n v="8.0771699512877902E-3"/>
    <n v="8.9647428624527094E-3"/>
    <n v="1.24101474085335E-2"/>
    <n v="1.7136187143432E-2"/>
    <n v="90"/>
    <n v="66.529999000000004"/>
    <n v="-0.13606984649169701"/>
    <n v="1.07094833958194E-3"/>
    <n v="1.11688126767966"/>
    <n v="2.7656033761973799"/>
    <n v="2.9068456994362601"/>
    <s v="KKZ Asset Management"/>
    <x v="8"/>
    <s v="Consumer Discretionary"/>
    <s v="Apparel, Accessories &amp; Luxury Goods"/>
    <s v="Washington County, Oregon"/>
    <d v="1988-11-30T00:00:00"/>
    <n v="320187"/>
    <m/>
    <s v="Washington County"/>
    <s v="Oregon"/>
    <s v="United States"/>
  </r>
  <r>
    <d v="2019-05-15T00:00:00"/>
    <x v="8"/>
    <s v="buy"/>
    <n v="1200"/>
    <n v="8"/>
    <n v="83.169997999999893"/>
    <n v="84.489998"/>
    <n v="82.940002000000007"/>
    <n v="84.010002"/>
    <n v="83.776816999999994"/>
    <n v="4862200"/>
    <n v="2.379"/>
    <n v="4.0553697266143603E-3"/>
    <n v="1.48702329359587E-2"/>
    <n v="-2.6198252860567199E-2"/>
    <n v="-1.38407436476228E-2"/>
    <n v="0.20993376623982299"/>
    <n v="1.21750898036397E-2"/>
    <n v="1.19984722763063E-2"/>
    <n v="1.32242526422689E-2"/>
    <n v="1.71355822182815E-2"/>
    <n v="90"/>
    <n v="66.529999000000004"/>
    <n v="-0.13606984649169701"/>
    <n v="5.8219943882337104E-3"/>
    <n v="1.11626246083839"/>
    <n v="2.0863093613664501"/>
    <n v="2.0920217031164698"/>
    <s v="KKZ Asset Management"/>
    <x v="8"/>
    <s v="Consumer Discretionary"/>
    <s v="Apparel, Accessories &amp; Luxury Goods"/>
    <s v="Washington County, Oregon"/>
    <d v="1988-11-30T00:00:00"/>
    <n v="320187"/>
    <m/>
    <s v="Washington County"/>
    <s v="Oregon"/>
    <s v="United States"/>
  </r>
  <r>
    <d v="2019-05-16T00:00:00"/>
    <x v="8"/>
    <s v="sell"/>
    <n v="500"/>
    <n v="8"/>
    <n v="84.510002"/>
    <n v="85.400002000000001"/>
    <n v="84.199996999999996"/>
    <n v="84.279999000000004"/>
    <n v="84.046065999999996"/>
    <n v="6745200"/>
    <n v="2.4049999999999998"/>
    <n v="3.2087308500659299E-3"/>
    <n v="1.5544906106072801E-2"/>
    <n v="-2.9807606392135699E-2"/>
    <n v="-2.1653105072093502E-3"/>
    <n v="0.203600617157639"/>
    <n v="1.21727328134875E-2"/>
    <n v="1.1908083186429001E-2"/>
    <n v="1.3188576685924901E-2"/>
    <n v="1.7127400975306298E-2"/>
    <n v="90"/>
    <n v="66.529999000000004"/>
    <n v="-0.13606984649169701"/>
    <n v="8.8559569696340101E-3"/>
    <n v="1.1186433482729401"/>
    <n v="2.0089878735830702"/>
    <n v="2.0924256379287498"/>
    <s v="KKZ Asset Management"/>
    <x v="8"/>
    <s v="Consumer Discretionary"/>
    <s v="Apparel, Accessories &amp; Luxury Goods"/>
    <s v="Washington County, Oregon"/>
    <d v="1988-11-30T00:00:00"/>
    <n v="320187"/>
    <m/>
    <s v="Washington County"/>
    <s v="Oregon"/>
    <s v="United States"/>
  </r>
  <r>
    <d v="2019-05-17T00:00:00"/>
    <x v="8"/>
    <s v="buy"/>
    <n v="1100"/>
    <n v="8"/>
    <n v="83.510002"/>
    <n v="85.519997000000004"/>
    <n v="83.5"/>
    <n v="84.57"/>
    <n v="84.335257999999996"/>
    <n v="5068200"/>
    <n v="2.3929999999999998"/>
    <n v="3.4349686470954298E-3"/>
    <n v="7.35819762923962E-3"/>
    <n v="-3.7481958826538798E-2"/>
    <n v="-6.9627811755620401E-3"/>
    <n v="0.180905127140432"/>
    <n v="1.12576366716891E-2"/>
    <n v="1.16348418484989E-2"/>
    <n v="1.3153879137999499E-2"/>
    <n v="1.70532259333156E-2"/>
    <n v="90"/>
    <n v="66.529999000000004"/>
    <n v="-0.13606984649169701"/>
    <n v="-5.8544371529206298E-3"/>
    <n v="1.1126087812130201"/>
    <n v="1.7513121508982701"/>
    <n v="1.99829858259239"/>
    <s v="KKZ Asset Management"/>
    <x v="8"/>
    <s v="Consumer Discretionary"/>
    <s v="Apparel, Accessories &amp; Luxury Goods"/>
    <s v="Washington County, Oregon"/>
    <d v="1988-11-30T00:00:00"/>
    <n v="320187"/>
    <m/>
    <s v="Washington County"/>
    <s v="Oregon"/>
    <s v="United States"/>
  </r>
  <r>
    <d v="2019-06-05T00:00:00"/>
    <x v="8"/>
    <s v="sell"/>
    <n v="300"/>
    <n v="8"/>
    <n v="82.290001000000004"/>
    <n v="82.900002000000001"/>
    <n v="81.93"/>
    <n v="82.720000999999996"/>
    <n v="82.720000999999996"/>
    <n v="8173200"/>
    <n v="2.1230000000000002"/>
    <n v="1.33870561157376E-2"/>
    <n v="5.04399981443477E-2"/>
    <n v="-3.2611813986315803E-2"/>
    <n v="-2.5938545223944301E-2"/>
    <n v="0.124469110003417"/>
    <n v="2.5017008959664501E-2"/>
    <n v="1.6936225437219499E-2"/>
    <n v="1.5141822793274799E-2"/>
    <n v="1.74343111701512E-2"/>
    <n v="90"/>
    <n v="66.529999000000004"/>
    <n v="-0.13606984649169701"/>
    <n v="8.1287266899663802E-3"/>
    <n v="1.1434631033707801"/>
    <n v="1.08264843946917"/>
    <n v="0.93348966290213298"/>
    <s v="KKZ Asset Management"/>
    <x v="8"/>
    <s v="Consumer Discretionary"/>
    <s v="Apparel, Accessories &amp; Luxury Goods"/>
    <s v="Washington County, Oregon"/>
    <d v="1988-11-30T00:00:00"/>
    <n v="320187"/>
    <m/>
    <s v="Washington County"/>
    <s v="Oregon"/>
    <s v="United States"/>
  </r>
  <r>
    <d v="2019-06-17T00:00:00"/>
    <x v="8"/>
    <s v="buy"/>
    <n v="200"/>
    <n v="8"/>
    <n v="83.339995999999999"/>
    <n v="83.459998999999996"/>
    <n v="82.010002"/>
    <n v="82.110000999999997"/>
    <n v="82.110000999999997"/>
    <n v="5101900"/>
    <n v="2.0859999999999999"/>
    <n v="-1.6068010762354201E-2"/>
    <n v="-5.7077207774013103E-3"/>
    <n v="-2.0096498536733599E-2"/>
    <n v="-6.4449915794484502E-2"/>
    <n v="0.105352543998605"/>
    <n v="1.13991657365479E-2"/>
    <n v="1.6024375745949299E-2"/>
    <n v="1.52642943304861E-2"/>
    <n v="1.7501062178502599E-2"/>
    <n v="90"/>
    <n v="66.529999000000004"/>
    <n v="-0.13606984649169701"/>
    <n v="9.3131563797728401E-4"/>
    <n v="1.13939437842814"/>
    <n v="0.85541977516309797"/>
    <n v="0.99712211050142296"/>
    <s v="KKZ Asset Management"/>
    <x v="8"/>
    <s v="Consumer Discretionary"/>
    <s v="Apparel, Accessories &amp; Luxury Goods"/>
    <s v="Washington County, Oregon"/>
    <d v="1988-11-30T00:00:00"/>
    <n v="320187"/>
    <m/>
    <s v="Washington County"/>
    <s v="Oregon"/>
    <s v="United States"/>
  </r>
  <r>
    <d v="2019-06-21T00:00:00"/>
    <x v="8"/>
    <s v="buy"/>
    <n v="300"/>
    <n v="8"/>
    <n v="85.160004000000001"/>
    <n v="85.75"/>
    <n v="84.599997999999999"/>
    <n v="85.75"/>
    <n v="85.75"/>
    <n v="9289800"/>
    <n v="2.0680000000000001"/>
    <n v="5.9653022787961099E-3"/>
    <n v="2.7308251384213101E-2"/>
    <n v="2.76937163569578E-2"/>
    <n v="4.5181971329413602E-2"/>
    <n v="0.14846114089145099"/>
    <n v="1.8154563879385199E-2"/>
    <n v="1.6974542836706501E-2"/>
    <n v="1.3103676860842E-2"/>
    <n v="1.7565206083045602E-2"/>
    <n v="90"/>
    <n v="66.529999000000004"/>
    <n v="-0.13606984649169701"/>
    <n v="-1.26001638019446E-3"/>
    <n v="1.14503221511236"/>
    <n v="1.2853626699326"/>
    <n v="1.0628353916397799"/>
    <s v="KKZ Asset Management"/>
    <x v="8"/>
    <s v="Consumer Discretionary"/>
    <s v="Apparel, Accessories &amp; Luxury Goods"/>
    <s v="Washington County, Oregon"/>
    <d v="1988-11-30T00:00:00"/>
    <n v="320187"/>
    <m/>
    <s v="Washington County"/>
    <s v="Oregon"/>
    <s v="United States"/>
  </r>
  <r>
    <d v="2019-04-01T00:00:00"/>
    <x v="8"/>
    <s v="buy"/>
    <n v="1800"/>
    <n v="9"/>
    <n v="85.040001000000004"/>
    <n v="85.32"/>
    <n v="84.699996999999996"/>
    <n v="85.230002999999996"/>
    <n v="84.993431000000001"/>
    <n v="6737400"/>
    <n v="2.4969999999999999"/>
    <n v="1.2039867023917799E-2"/>
    <n v="3.4617940238497499E-2"/>
    <n v="-3.27982232731316E-3"/>
    <n v="0.15281699585200301"/>
    <n v="0.259836843164167"/>
    <n v="7.2688623340373803E-3"/>
    <n v="1.78281999532088E-2"/>
    <n v="1.2995081355673699E-2"/>
    <n v="1.7650083291101602E-2"/>
    <n v="88.589995999999999"/>
    <n v="63.209998999999897"/>
    <n v="-0.13606984649169701"/>
    <n v="1.1502195497633099E-2"/>
    <n v="1.1251403172189001"/>
    <n v="2.5530672517386201"/>
    <n v="2.5057460699574001"/>
    <s v="Netpune Capital"/>
    <x v="8"/>
    <s v="Consumer Discretionary"/>
    <s v="Apparel, Accessories &amp; Luxury Goods"/>
    <s v="Washington County, Oregon"/>
    <d v="1988-11-30T00:00:00"/>
    <n v="320187"/>
    <m/>
    <s v="Washington County"/>
    <s v="Oregon"/>
    <s v="United States"/>
  </r>
  <r>
    <d v="2019-04-04T00:00:00"/>
    <x v="8"/>
    <s v="buy"/>
    <n v="1600"/>
    <n v="9"/>
    <n v="84.489998"/>
    <n v="85.379997000000003"/>
    <n v="84.360000999999997"/>
    <n v="85.279999000000004"/>
    <n v="85.043289000000001"/>
    <n v="3660700"/>
    <n v="2.512"/>
    <n v="9.5434630055385699E-3"/>
    <n v="1.46470708127117E-2"/>
    <n v="-1.8744747770191E-3"/>
    <n v="0.16148049141975901"/>
    <n v="0.231057448665063"/>
    <n v="8.6814089363989096E-3"/>
    <n v="1.71688258696805E-2"/>
    <n v="1.2816834166698E-2"/>
    <n v="1.72832690479085E-2"/>
    <n v="88.589995999999999"/>
    <n v="64.989998"/>
    <n v="-0.13606984649169701"/>
    <n v="2.0824655091414399E-3"/>
    <n v="1.0965929790740601"/>
    <n v="2.2543602166556602"/>
    <n v="2.5334293057659099"/>
    <s v="Netpune Capital"/>
    <x v="8"/>
    <s v="Consumer Discretionary"/>
    <s v="Apparel, Accessories &amp; Luxury Goods"/>
    <s v="Washington County, Oregon"/>
    <d v="1988-11-30T00:00:00"/>
    <n v="320187"/>
    <m/>
    <s v="Washington County"/>
    <s v="Oregon"/>
    <s v="United States"/>
  </r>
  <r>
    <d v="2019-04-08T00:00:00"/>
    <x v="8"/>
    <s v="sell"/>
    <n v="900"/>
    <n v="9"/>
    <n v="85.010002"/>
    <n v="85.290001000000004"/>
    <n v="84.57"/>
    <n v="84.730002999999996"/>
    <n v="84.494819999999905"/>
    <n v="4705800"/>
    <n v="2.5190000000000001"/>
    <n v="-7.8763198458988003E-3"/>
    <n v="-5.8837404419908902E-3"/>
    <n v="-6.2356468930666997E-3"/>
    <n v="0.114996904818514"/>
    <n v="0.23738443753255101"/>
    <n v="7.9439105065551401E-3"/>
    <n v="1.7233695041064898E-2"/>
    <n v="1.24340777773389E-2"/>
    <n v="1.7153639778423501E-2"/>
    <n v="88.589995999999999"/>
    <n v="64.989998"/>
    <n v="-0.13606984649169701"/>
    <n v="1.0469119934194001E-3"/>
    <n v="1.0871547320272901"/>
    <n v="2.3224112462448998"/>
    <n v="2.3864066866505702"/>
    <s v="Netpune Capital"/>
    <x v="8"/>
    <s v="Consumer Discretionary"/>
    <s v="Apparel, Accessories &amp; Luxury Goods"/>
    <s v="Washington County, Oregon"/>
    <d v="1988-11-30T00:00:00"/>
    <n v="320187"/>
    <m/>
    <s v="Washington County"/>
    <s v="Oregon"/>
    <s v="United States"/>
  </r>
  <r>
    <d v="2019-04-23T00:00:00"/>
    <x v="8"/>
    <s v="buy"/>
    <n v="500"/>
    <n v="9"/>
    <n v="87.57"/>
    <n v="87.669997999999893"/>
    <n v="87.010002"/>
    <n v="87.43"/>
    <n v="87.187325000000001"/>
    <n v="7513700"/>
    <n v="2.57"/>
    <n v="8.0099902368673296E-4"/>
    <n v="6.8863051667942196E-3"/>
    <n v="-6.6119925733947801E-3"/>
    <n v="8.2050007654004595E-2"/>
    <n v="0.290603759725375"/>
    <n v="1.31144535377626E-2"/>
    <n v="1.7493538676187002E-2"/>
    <n v="1.22717900321327E-2"/>
    <n v="1.71660961130599E-2"/>
    <n v="90"/>
    <n v="65.949996999999996"/>
    <n v="-0.13606984649169701"/>
    <n v="8.8023511954049196E-3"/>
    <n v="1.11091549389876"/>
    <n v="2.9590600859671201"/>
    <n v="2.9517820148937202"/>
    <s v="Netpune Capital"/>
    <x v="8"/>
    <s v="Consumer Discretionary"/>
    <s v="Apparel, Accessories &amp; Luxury Goods"/>
    <s v="Washington County, Oregon"/>
    <d v="1988-11-30T00:00:00"/>
    <n v="320187"/>
    <m/>
    <s v="Washington County"/>
    <s v="Oregon"/>
    <s v="United States"/>
  </r>
  <r>
    <d v="2019-05-01T00:00:00"/>
    <x v="8"/>
    <s v="buy"/>
    <n v="200"/>
    <n v="9"/>
    <n v="87.730002999999996"/>
    <n v="87.949996999999996"/>
    <n v="85.870002999999997"/>
    <n v="85.900002000000001"/>
    <n v="85.661574999999999"/>
    <n v="6524600"/>
    <n v="2.5110000000000001"/>
    <n v="-2.2219229630755399E-2"/>
    <n v="-2.8574981131569099E-2"/>
    <n v="1.9870254536045101E-2"/>
    <n v="5.7853424224326801E-2"/>
    <n v="0.23873983094798601"/>
    <n v="1.1361316063507401E-2"/>
    <n v="1.0280801688561899E-2"/>
    <n v="1.26924702001449E-2"/>
    <n v="1.7114436869427499E-2"/>
    <n v="90"/>
    <n v="66.529999000000004"/>
    <n v="-0.13606984649169701"/>
    <n v="-7.5304459681844096E-3"/>
    <n v="1.1179569660733599"/>
    <n v="2.4089785658708101"/>
    <n v="2.69793353088818"/>
    <s v="Netpune Capital"/>
    <x v="8"/>
    <s v="Consumer Discretionary"/>
    <s v="Apparel, Accessories &amp; Luxury Goods"/>
    <s v="Washington County, Oregon"/>
    <d v="1988-11-30T00:00:00"/>
    <n v="320187"/>
    <m/>
    <s v="Washington County"/>
    <s v="Oregon"/>
    <s v="United States"/>
  </r>
  <r>
    <d v="2019-05-06T00:00:00"/>
    <x v="8"/>
    <s v="sell"/>
    <n v="400"/>
    <n v="9"/>
    <n v="83.769997000000004"/>
    <n v="83.870002999999997"/>
    <n v="82.860000999999997"/>
    <n v="83.57"/>
    <n v="83.338036000000002"/>
    <n v="12836600"/>
    <n v="2.5"/>
    <n v="-2.51681772334982E-2"/>
    <n v="-5.4602444853386597E-2"/>
    <n v="-1.07118865955638E-2"/>
    <n v="2.16567874521864E-2"/>
    <n v="0.23326824197855101"/>
    <n v="1.25915404623194E-2"/>
    <n v="1.13306077919819E-2"/>
    <n v="1.3098667446075501E-2"/>
    <n v="1.7148692746847698E-2"/>
    <n v="90"/>
    <n v="66.529999000000004"/>
    <n v="-0.13606984649169701"/>
    <n v="-4.4810132310555703E-3"/>
    <n v="1.12256354697551"/>
    <n v="2.3522515104475099"/>
    <n v="2.40048639359508"/>
    <s v="Netpune Capital"/>
    <x v="8"/>
    <s v="Consumer Discretionary"/>
    <s v="Apparel, Accessories &amp; Luxury Goods"/>
    <s v="Washington County, Oregon"/>
    <d v="1988-11-30T00:00:00"/>
    <n v="320187"/>
    <m/>
    <s v="Washington County"/>
    <s v="Oregon"/>
    <s v="United States"/>
  </r>
  <r>
    <d v="2019-05-17T00:00:00"/>
    <x v="8"/>
    <s v="sell"/>
    <n v="800"/>
    <n v="9"/>
    <n v="83.510002"/>
    <n v="85.519997000000004"/>
    <n v="83.5"/>
    <n v="84.57"/>
    <n v="84.335257999999996"/>
    <n v="5068200"/>
    <n v="2.3929999999999998"/>
    <n v="3.4349686470954298E-3"/>
    <n v="7.35819762923962E-3"/>
    <n v="-3.7481958826538798E-2"/>
    <n v="-6.9627811755620401E-3"/>
    <n v="0.180905127140432"/>
    <n v="1.12576366716891E-2"/>
    <n v="1.16348418484989E-2"/>
    <n v="1.3153879137999499E-2"/>
    <n v="1.70532259333156E-2"/>
    <n v="90"/>
    <n v="66.529999000000004"/>
    <n v="-0.13606984649169701"/>
    <n v="-5.8544371529206298E-3"/>
    <n v="1.1126087812130201"/>
    <n v="1.7513121508982701"/>
    <n v="1.99829858259239"/>
    <s v="Netpune Capital"/>
    <x v="8"/>
    <s v="Consumer Discretionary"/>
    <s v="Apparel, Accessories &amp; Luxury Goods"/>
    <s v="Washington County, Oregon"/>
    <d v="1988-11-30T00:00:00"/>
    <n v="320187"/>
    <m/>
    <s v="Washington County"/>
    <s v="Oregon"/>
    <s v="United States"/>
  </r>
  <r>
    <d v="2019-05-20T00:00:00"/>
    <x v="8"/>
    <s v="buy"/>
    <n v="300"/>
    <n v="9"/>
    <n v="83.800003000000004"/>
    <n v="83.800003000000004"/>
    <n v="82.739998"/>
    <n v="82.849997999999999"/>
    <n v="82.620032999999907"/>
    <n v="7181900"/>
    <n v="2.4159999999999999"/>
    <n v="-2.05478405458113E-2"/>
    <n v="3.8698222490057099E-3"/>
    <n v="-6.8566387600784401E-2"/>
    <n v="-1.7978320088073901E-2"/>
    <n v="0.16597984989520401"/>
    <n v="1.2707866094569101E-2"/>
    <n v="1.1960482076671899E-2"/>
    <n v="1.3352847518523E-2"/>
    <n v="1.7101185484441998E-2"/>
    <n v="90"/>
    <n v="66.529999000000004"/>
    <n v="-0.13606984649169701"/>
    <n v="-6.7722580366252503E-3"/>
    <n v="1.1164634697645901"/>
    <n v="1.5766118048591899"/>
    <n v="1.90578663082612"/>
    <s v="Netpune Capital"/>
    <x v="8"/>
    <s v="Consumer Discretionary"/>
    <s v="Apparel, Accessories &amp; Luxury Goods"/>
    <s v="Washington County, Oregon"/>
    <d v="1988-11-30T00:00:00"/>
    <n v="320187"/>
    <m/>
    <s v="Washington County"/>
    <s v="Oregon"/>
    <s v="United States"/>
  </r>
  <r>
    <d v="2019-06-03T00:00:00"/>
    <x v="8"/>
    <s v="buy"/>
    <n v="800"/>
    <n v="9"/>
    <n v="77.239998"/>
    <n v="78.580001999999993"/>
    <n v="77.080001999999993"/>
    <n v="77.959998999999996"/>
    <n v="77.959998999999996"/>
    <n v="11665500"/>
    <n v="2.081"/>
    <n v="1.0573921995630399E-2"/>
    <n v="-4.9693199479537098E-2"/>
    <n v="-9.4208496850798504E-2"/>
    <n v="-9.1177053611030096E-2"/>
    <n v="9.5873663320511796E-2"/>
    <n v="1.74648837007025E-2"/>
    <n v="1.2843214167958399E-2"/>
    <n v="1.38123302958379E-2"/>
    <n v="1.72288465572412E-2"/>
    <n v="90"/>
    <n v="66.529999000000004"/>
    <n v="-0.13606984649169701"/>
    <n v="-2.7690708645509302E-3"/>
    <n v="1.12597673796757"/>
    <n v="0.79432598515527197"/>
    <n v="0.89232499174489799"/>
    <s v="Netpune Capital"/>
    <x v="8"/>
    <s v="Consumer Discretionary"/>
    <s v="Apparel, Accessories &amp; Luxury Goods"/>
    <s v="Washington County, Oregon"/>
    <d v="1988-11-30T00:00:00"/>
    <n v="320187"/>
    <m/>
    <s v="Washington County"/>
    <s v="Oregon"/>
    <s v="United States"/>
  </r>
  <r>
    <d v="2019-06-10T00:00:00"/>
    <x v="8"/>
    <s v="buy"/>
    <n v="900"/>
    <n v="9"/>
    <n v="83.75"/>
    <n v="84.199996999999996"/>
    <n v="82.449996999999996"/>
    <n v="82.580001999999993"/>
    <n v="82.580001999999993"/>
    <n v="4419800"/>
    <n v="2.1429999999999998"/>
    <n v="-1.00007095325166E-2"/>
    <n v="5.75716828646139E-2"/>
    <n v="4.8145517662638002E-4"/>
    <n v="-3.57050406185839E-2"/>
    <n v="0.11025728103785"/>
    <n v="2.1597820233798099E-2"/>
    <n v="1.6215243585353999E-2"/>
    <n v="1.5174066150517199E-2"/>
    <n v="1.74526464767054E-2"/>
    <n v="90"/>
    <n v="66.529999000000004"/>
    <n v="-0.13606984649169701"/>
    <n v="4.6492198743191201E-3"/>
    <n v="1.13770066589305"/>
    <n v="0.91906739477265398"/>
    <n v="1.0299517231036801"/>
    <s v="Netpune Capital"/>
    <x v="8"/>
    <s v="Consumer Discretionary"/>
    <s v="Apparel, Accessories &amp; Luxury Goods"/>
    <s v="Washington County, Oregon"/>
    <d v="1988-11-30T00:00:00"/>
    <n v="320187"/>
    <m/>
    <s v="Washington County"/>
    <s v="Oregon"/>
    <s v="United States"/>
  </r>
  <r>
    <d v="2019-06-26T00:00:00"/>
    <x v="8"/>
    <s v="sell"/>
    <n v="400"/>
    <n v="9"/>
    <n v="83.150002000000001"/>
    <n v="83.690002000000007"/>
    <n v="82.440002000000007"/>
    <n v="82.550003000000004"/>
    <n v="82.550003000000004"/>
    <n v="5838500"/>
    <n v="2.0489999999999999"/>
    <n v="-8.4761157169086605E-4"/>
    <n v="-1.20410842402973E-2"/>
    <n v="7.51514541594131E-3"/>
    <n v="-3.7405905205828002E-3"/>
    <n v="0.142661597084043"/>
    <n v="1.6809219043018599E-2"/>
    <n v="1.7859716000046402E-2"/>
    <n v="1.34553801508952E-2"/>
    <n v="1.7605048581020001E-2"/>
    <n v="90"/>
    <n v="66.529999000000004"/>
    <n v="-0.13606984649169701"/>
    <n v="-1.2346958449604901E-3"/>
    <n v="1.1511413762731999"/>
    <n v="1.22075348755929"/>
    <n v="1.2272043895070399"/>
    <s v="Netpune Capital"/>
    <x v="8"/>
    <s v="Consumer Discretionary"/>
    <s v="Apparel, Accessories &amp; Luxury Goods"/>
    <s v="Washington County, Oregon"/>
    <d v="1988-11-30T00:00:00"/>
    <n v="320187"/>
    <m/>
    <s v="Washington County"/>
    <s v="Oregon"/>
    <s v="United States"/>
  </r>
  <r>
    <d v="2019-04-08T00:00:00"/>
    <x v="8"/>
    <s v="buy"/>
    <n v="1700"/>
    <n v="10"/>
    <n v="85.010002"/>
    <n v="85.290001000000004"/>
    <n v="84.57"/>
    <n v="84.730002999999996"/>
    <n v="84.494819999999905"/>
    <n v="4705800"/>
    <n v="2.5190000000000001"/>
    <n v="-7.8763198458988003E-3"/>
    <n v="-5.8837404419908902E-3"/>
    <n v="-6.2356468930666997E-3"/>
    <n v="0.114996904818514"/>
    <n v="0.23738443753255101"/>
    <n v="7.9439105065551401E-3"/>
    <n v="1.7233695041064898E-2"/>
    <n v="1.24340777773389E-2"/>
    <n v="1.7153639778423501E-2"/>
    <n v="88.589995999999999"/>
    <n v="64.989998"/>
    <n v="-0.13606984649169701"/>
    <n v="1.0469119934194001E-3"/>
    <n v="1.0871547320272901"/>
    <n v="2.3224112462448998"/>
    <n v="2.3864066866505702"/>
    <s v="Spectrum Group"/>
    <x v="8"/>
    <s v="Consumer Discretionary"/>
    <s v="Apparel, Accessories &amp; Luxury Goods"/>
    <s v="Washington County, Oregon"/>
    <d v="1988-11-30T00:00:00"/>
    <n v="320187"/>
    <m/>
    <s v="Washington County"/>
    <s v="Oregon"/>
    <s v="United States"/>
  </r>
  <r>
    <d v="2019-04-09T00:00:00"/>
    <x v="8"/>
    <s v="sell"/>
    <n v="1800"/>
    <n v="10"/>
    <n v="84.220000999999996"/>
    <n v="84.599997999999999"/>
    <n v="83.970000999999996"/>
    <n v="84.279999000000004"/>
    <n v="84.046065999999996"/>
    <n v="3804500"/>
    <n v="2.4990000000000001"/>
    <n v="-5.3251774226680303E-3"/>
    <n v="-1.06732076470567E-3"/>
    <n v="-6.1510289722928003E-3"/>
    <n v="9.6421339077064794E-2"/>
    <n v="0.237551818274643"/>
    <n v="6.7938248613084798E-3"/>
    <n v="1.72325058448532E-2"/>
    <n v="1.2378904686513899E-2"/>
    <n v="1.7153392870794999E-2"/>
    <n v="88.589995999999999"/>
    <n v="64.989998"/>
    <n v="-0.13606984649169701"/>
    <n v="-6.0859766572597396E-3"/>
    <n v="1.0881602031701201"/>
    <n v="2.3285942643415001"/>
    <n v="2.2832368753838801"/>
    <s v="Spectrum Group"/>
    <x v="8"/>
    <s v="Consumer Discretionary"/>
    <s v="Apparel, Accessories &amp; Luxury Goods"/>
    <s v="Washington County, Oregon"/>
    <d v="1988-11-30T00:00:00"/>
    <n v="320187"/>
    <m/>
    <s v="Washington County"/>
    <s v="Oregon"/>
    <s v="United States"/>
  </r>
  <r>
    <d v="2019-05-02T00:00:00"/>
    <x v="8"/>
    <s v="sell"/>
    <n v="1000"/>
    <n v="10"/>
    <n v="86.209998999999996"/>
    <n v="86.279999000000004"/>
    <n v="84.989998"/>
    <n v="85.269997000000004"/>
    <n v="85.033317999999994"/>
    <n v="6813700"/>
    <n v="2.552"/>
    <n v="-7.3612025048704101E-3"/>
    <n v="-2.6501594799601302E-2"/>
    <n v="4.6918500725690401E-4"/>
    <n v="4.3137507853033302E-2"/>
    <n v="0.23562815625785599"/>
    <n v="1.12286781337633E-2"/>
    <n v="1.0110715982636499E-2"/>
    <n v="1.2707510566823199E-2"/>
    <n v="1.7119323156583599E-2"/>
    <n v="90"/>
    <n v="66.529999000000004"/>
    <n v="-0.13606984649169701"/>
    <n v="-2.1262443276895502E-3"/>
    <n v="1.1193224854157799"/>
    <n v="2.3702530181628099"/>
    <n v="2.6028581784820002"/>
    <s v="Spectrum Group"/>
    <x v="8"/>
    <s v="Consumer Discretionary"/>
    <s v="Apparel, Accessories &amp; Luxury Goods"/>
    <s v="Washington County, Oregon"/>
    <d v="1988-11-30T00:00:00"/>
    <n v="320187"/>
    <m/>
    <s v="Washington County"/>
    <s v="Oregon"/>
    <s v="United States"/>
  </r>
  <r>
    <d v="2019-05-03T00:00:00"/>
    <x v="8"/>
    <s v="sell"/>
    <n v="800"/>
    <n v="10"/>
    <n v="85.900002000000001"/>
    <n v="86.300003000000004"/>
    <n v="85.699996999999996"/>
    <n v="85.699996999999996"/>
    <n v="85.462119999999999"/>
    <n v="6798300"/>
    <n v="2.5310000000000001"/>
    <n v="5.0300806772122899E-3"/>
    <n v="-3.0000578718045401E-2"/>
    <n v="1.5640862784422199E-2"/>
    <n v="5.2696549491462401E-2"/>
    <n v="0.23831162087121499"/>
    <n v="1.02145677829501E-2"/>
    <n v="9.8997306658228697E-3"/>
    <n v="1.27013209765923E-2"/>
    <n v="1.7121039203695201E-2"/>
    <n v="90"/>
    <n v="66.529999000000004"/>
    <n v="-0.13606984649169701"/>
    <n v="9.5921274614703799E-3"/>
    <n v="1.1201892222855501"/>
    <n v="2.4040078447098199"/>
    <n v="2.4831567667450498"/>
    <s v="Spectrum Group"/>
    <x v="8"/>
    <s v="Consumer Discretionary"/>
    <s v="Apparel, Accessories &amp; Luxury Goods"/>
    <s v="Washington County, Oregon"/>
    <d v="1988-11-30T00:00:00"/>
    <n v="320187"/>
    <m/>
    <s v="Washington County"/>
    <s v="Oregon"/>
    <s v="United States"/>
  </r>
  <r>
    <d v="2019-06-24T00:00:00"/>
    <x v="8"/>
    <s v="buy"/>
    <n v="700"/>
    <n v="10"/>
    <n v="86"/>
    <n v="86.849997999999999"/>
    <n v="84.370002999999997"/>
    <n v="84.5"/>
    <n v="84.5"/>
    <n v="8043300"/>
    <n v="2.0209999999999999"/>
    <n v="-1.46845516829211E-2"/>
    <n v="2.8691710463646301E-2"/>
    <n v="1.8283730989223201E-2"/>
    <n v="2.8795503450685302E-2"/>
    <n v="0.14427035747848799"/>
    <n v="1.7750444471468101E-2"/>
    <n v="1.7263115070542401E-2"/>
    <n v="1.3245677815229E-2"/>
    <n v="1.7577720152691E-2"/>
    <n v="90"/>
    <n v="66.529999000000004"/>
    <n v="-0.13606984649169701"/>
    <n v="-1.73338836506086E-3"/>
    <n v="1.14515154159465"/>
    <n v="1.24577090378227"/>
    <n v="1.1409056173636101"/>
    <s v="Spectrum Group"/>
    <x v="8"/>
    <s v="Consumer Discretionary"/>
    <s v="Apparel, Accessories &amp; Luxury Goods"/>
    <s v="Washington County, Oregon"/>
    <d v="1988-11-30T00:00:00"/>
    <n v="320187"/>
    <m/>
    <s v="Washington County"/>
    <s v="Oregon"/>
    <s v="United States"/>
  </r>
  <r>
    <d v="2019-04-03T00:00:00"/>
    <x v="8"/>
    <s v="buy"/>
    <n v="400"/>
    <n v="11"/>
    <n v="84.900002000000001"/>
    <n v="84.989998"/>
    <n v="84.25"/>
    <n v="84.470000999999996"/>
    <n v="84.235541999999995"/>
    <n v="4080900"/>
    <n v="2.5169999999999999"/>
    <n v="1.184572146488E-3"/>
    <n v="1.6472148969144899E-2"/>
    <n v="-1.3755969225823899E-2"/>
    <n v="0.134090488385883"/>
    <n v="0.24697434216789699"/>
    <n v="9.0591733182930605E-3"/>
    <n v="1.7037895326054799E-2"/>
    <n v="1.3038863175734701E-2"/>
    <n v="1.7343898789021601E-2"/>
    <n v="88.589995999999999"/>
    <n v="64.989998"/>
    <n v="-0.13606984649169701"/>
    <n v="2.1460723821998401E-3"/>
    <n v="1.10191395149226"/>
    <n v="2.4271397157344201"/>
    <n v="2.57039392475173"/>
    <s v="Beta Dynamic Fund"/>
    <x v="8"/>
    <s v="Consumer Discretionary"/>
    <s v="Apparel, Accessories &amp; Luxury Goods"/>
    <s v="Washington County, Oregon"/>
    <d v="1988-11-30T00:00:00"/>
    <n v="320187"/>
    <m/>
    <s v="Washington County"/>
    <s v="Oregon"/>
    <s v="United States"/>
  </r>
  <r>
    <d v="2019-05-13T00:00:00"/>
    <x v="8"/>
    <s v="sell"/>
    <n v="1400"/>
    <n v="11"/>
    <n v="81.650002000000001"/>
    <n v="82.629997000000003"/>
    <n v="81.319999999999993"/>
    <n v="82.529999000000004"/>
    <n v="82.300926000000004"/>
    <n v="6445200"/>
    <n v="2.4049999999999998"/>
    <n v="-1.7059465165577301E-2"/>
    <n v="-1.25227004633514E-2"/>
    <n v="-2.8076616125650201E-2"/>
    <n v="-1.1268537059697201E-2"/>
    <n v="0.205614130665733"/>
    <n v="1.18605179643661E-2"/>
    <n v="1.2003369985968499E-2"/>
    <n v="1.323148039047E-2"/>
    <n v="1.7123269451575E-2"/>
    <n v="90"/>
    <n v="66.529999000000004"/>
    <n v="-0.13606984649169701"/>
    <n v="-2.4426469085879299E-2"/>
    <n v="1.1160833153479699"/>
    <n v="2.0391715636905601"/>
    <n v="2.0235353583699198"/>
    <s v="Beta Dynamic Fund"/>
    <x v="8"/>
    <s v="Consumer Discretionary"/>
    <s v="Apparel, Accessories &amp; Luxury Goods"/>
    <s v="Washington County, Oregon"/>
    <d v="1988-11-30T00:00:00"/>
    <n v="320187"/>
    <m/>
    <s v="Washington County"/>
    <s v="Oregon"/>
    <s v="United States"/>
  </r>
  <r>
    <d v="2019-05-29T00:00:00"/>
    <x v="8"/>
    <s v="buy"/>
    <n v="900"/>
    <n v="11"/>
    <n v="80.709998999999996"/>
    <n v="80.860000999999997"/>
    <n v="77.699996999999996"/>
    <n v="78.870002999999997"/>
    <n v="78.651084999999995"/>
    <n v="10116900"/>
    <n v="2.2360000000000002"/>
    <n v="-2.91142116901708E-2"/>
    <n v="-5.8720944984345297E-2"/>
    <n v="-0.113052390848708"/>
    <n v="-8.5951627043764203E-2"/>
    <n v="9.84513636873212E-2"/>
    <n v="1.00438369074072E-2"/>
    <n v="1.2102853156464401E-2"/>
    <n v="1.38050311310354E-2"/>
    <n v="1.72271908203229E-2"/>
    <n v="90"/>
    <n v="66.529999000000004"/>
    <n v="-0.13606984649169701"/>
    <n v="-6.9359101493404697E-3"/>
    <n v="1.12636645771847"/>
    <n v="0.82335688404755403"/>
    <n v="1.28497256713626"/>
    <s v="Beta Dynamic Fund"/>
    <x v="8"/>
    <s v="Consumer Discretionary"/>
    <s v="Apparel, Accessories &amp; Luxury Goods"/>
    <s v="Washington County, Oregon"/>
    <d v="1988-11-30T00:00:00"/>
    <n v="320187"/>
    <m/>
    <s v="Washington County"/>
    <s v="Oregon"/>
    <s v="United States"/>
  </r>
  <r>
    <d v="2019-06-05T00:00:00"/>
    <x v="8"/>
    <s v="sell"/>
    <n v="600"/>
    <n v="11"/>
    <n v="82.290001000000004"/>
    <n v="82.900002000000001"/>
    <n v="81.93"/>
    <n v="82.720000999999996"/>
    <n v="82.720000999999996"/>
    <n v="8173200"/>
    <n v="2.1230000000000002"/>
    <n v="1.33870561157376E-2"/>
    <n v="5.04399981443477E-2"/>
    <n v="-3.2611813986315803E-2"/>
    <n v="-2.5938545223944301E-2"/>
    <n v="0.124469110003417"/>
    <n v="2.5017008959664501E-2"/>
    <n v="1.6936225437219499E-2"/>
    <n v="1.5141822793274799E-2"/>
    <n v="1.74343111701512E-2"/>
    <n v="90"/>
    <n v="66.529999000000004"/>
    <n v="-0.13606984649169701"/>
    <n v="8.1287266899663802E-3"/>
    <n v="1.1434631033707801"/>
    <n v="1.08264843946917"/>
    <n v="0.93348966290213298"/>
    <s v="Beta Dynamic Fund"/>
    <x v="8"/>
    <s v="Consumer Discretionary"/>
    <s v="Apparel, Accessories &amp; Luxury Goods"/>
    <s v="Washington County, Oregon"/>
    <d v="1988-11-30T00:00:00"/>
    <n v="320187"/>
    <m/>
    <s v="Washington County"/>
    <s v="Oregon"/>
    <s v="United States"/>
  </r>
  <r>
    <d v="2019-06-24T00:00:00"/>
    <x v="8"/>
    <s v="buy"/>
    <n v="600"/>
    <n v="11"/>
    <n v="86"/>
    <n v="86.849997999999999"/>
    <n v="84.370002999999997"/>
    <n v="84.5"/>
    <n v="84.5"/>
    <n v="8043300"/>
    <n v="2.0209999999999999"/>
    <n v="-1.46845516829211E-2"/>
    <n v="2.8691710463646301E-2"/>
    <n v="1.8283730989223201E-2"/>
    <n v="2.8795503450685302E-2"/>
    <n v="0.14427035747848799"/>
    <n v="1.7750444471468101E-2"/>
    <n v="1.7263115070542401E-2"/>
    <n v="1.3245677815229E-2"/>
    <n v="1.7577720152691E-2"/>
    <n v="90"/>
    <n v="66.529999000000004"/>
    <n v="-0.13606984649169701"/>
    <n v="-1.73338836506086E-3"/>
    <n v="1.14515154159465"/>
    <n v="1.24577090378227"/>
    <n v="1.1409056173636101"/>
    <s v="Beta Dynamic Fund"/>
    <x v="8"/>
    <s v="Consumer Discretionary"/>
    <s v="Apparel, Accessories &amp; Luxury Goods"/>
    <s v="Washington County, Oregon"/>
    <d v="1988-11-30T00:00:00"/>
    <n v="320187"/>
    <m/>
    <s v="Washington County"/>
    <s v="Oregon"/>
    <s v="United States"/>
  </r>
  <r>
    <d v="2019-05-02T00:00:00"/>
    <x v="8"/>
    <s v="buy"/>
    <n v="600"/>
    <n v="12"/>
    <n v="86.209998999999996"/>
    <n v="86.279999000000004"/>
    <n v="84.989998"/>
    <n v="85.269997000000004"/>
    <n v="85.033317999999994"/>
    <n v="6813700"/>
    <n v="2.552"/>
    <n v="-7.3612025048704101E-3"/>
    <n v="-2.6501594799601302E-2"/>
    <n v="4.6918500725690401E-4"/>
    <n v="4.3137507853033302E-2"/>
    <n v="0.23562815625785599"/>
    <n v="1.12286781337633E-2"/>
    <n v="1.0110715982636499E-2"/>
    <n v="1.2707510566823199E-2"/>
    <n v="1.7119323156583599E-2"/>
    <n v="90"/>
    <n v="66.529999000000004"/>
    <n v="-0.13606984649169701"/>
    <n v="-2.1262443276895502E-3"/>
    <n v="1.1193224854157799"/>
    <n v="2.3702530181628099"/>
    <n v="2.6028581784820002"/>
    <s v="6igma Capital"/>
    <x v="8"/>
    <s v="Consumer Discretionary"/>
    <s v="Apparel, Accessories &amp; Luxury Goods"/>
    <s v="Washington County, Oregon"/>
    <d v="1988-11-30T00:00:00"/>
    <n v="320187"/>
    <m/>
    <s v="Washington County"/>
    <s v="Oregon"/>
    <s v="United States"/>
  </r>
  <r>
    <d v="2019-05-03T00:00:00"/>
    <x v="8"/>
    <s v="sell"/>
    <n v="600"/>
    <n v="12"/>
    <n v="85.900002000000001"/>
    <n v="86.300003000000004"/>
    <n v="85.699996999999996"/>
    <n v="85.699996999999996"/>
    <n v="85.462119999999999"/>
    <n v="6798300"/>
    <n v="2.5310000000000001"/>
    <n v="5.0300806772122899E-3"/>
    <n v="-3.0000578718045401E-2"/>
    <n v="1.5640862784422199E-2"/>
    <n v="5.2696549491462401E-2"/>
    <n v="0.23831162087121499"/>
    <n v="1.02145677829501E-2"/>
    <n v="9.8997306658228697E-3"/>
    <n v="1.27013209765923E-2"/>
    <n v="1.7121039203695201E-2"/>
    <n v="90"/>
    <n v="66.529999000000004"/>
    <n v="-0.13606984649169701"/>
    <n v="9.5921274614703799E-3"/>
    <n v="1.1201892222855501"/>
    <n v="2.4040078447098199"/>
    <n v="2.4831567667450498"/>
    <s v="6igma Capital"/>
    <x v="8"/>
    <s v="Consumer Discretionary"/>
    <s v="Apparel, Accessories &amp; Luxury Goods"/>
    <s v="Washington County, Oregon"/>
    <d v="1988-11-30T00:00:00"/>
    <n v="320187"/>
    <m/>
    <s v="Washington County"/>
    <s v="Oregon"/>
    <s v="United States"/>
  </r>
  <r>
    <d v="2019-06-12T00:00:00"/>
    <x v="8"/>
    <s v="buy"/>
    <n v="1000"/>
    <n v="12"/>
    <n v="83.480002999999996"/>
    <n v="84.019997000000004"/>
    <n v="82.519997000000004"/>
    <n v="82.629997000000003"/>
    <n v="82.629997000000003"/>
    <n v="4025900"/>
    <n v="2.1269999999999998"/>
    <n v="-7.5954913813015999E-3"/>
    <n v="-1.0886484424276E-3"/>
    <n v="-1.3069049897471E-2"/>
    <n v="-3.6380746383194197E-2"/>
    <n v="0.113139199683525"/>
    <n v="9.6101364287590092E-3"/>
    <n v="1.6179531455839499E-2"/>
    <n v="1.52108880425686E-2"/>
    <n v="1.7464249146221099E-2"/>
    <n v="90"/>
    <n v="66.529999000000004"/>
    <n v="-0.13606984649169701"/>
    <n v="-2.0396578921351798E-3"/>
    <n v="1.13850614541512"/>
    <n v="0.94216814926301895"/>
    <n v="0.97785542392871805"/>
    <s v="6igma Capital"/>
    <x v="8"/>
    <s v="Consumer Discretionary"/>
    <s v="Apparel, Accessories &amp; Luxury Goods"/>
    <s v="Washington County, Oregon"/>
    <d v="1988-11-30T00:00:00"/>
    <n v="320187"/>
    <m/>
    <s v="Washington County"/>
    <s v="Oregon"/>
    <s v="United States"/>
  </r>
  <r>
    <d v="2019-06-20T00:00:00"/>
    <x v="8"/>
    <s v="buy"/>
    <n v="1400"/>
    <n v="12"/>
    <n v="84.900002000000001"/>
    <n v="85.669997999999893"/>
    <n v="84.419997999999893"/>
    <n v="85.239998"/>
    <n v="85.239998"/>
    <n v="6163800"/>
    <n v="2.0009999999999999"/>
    <n v="2.0025492819208301E-2"/>
    <n v="1.9307641644994902E-2"/>
    <n v="3.1218602379687699E-2"/>
    <n v="-2.9200173651353099E-2"/>
    <n v="0.14867118260746301"/>
    <n v="1.8449265007976001E-2"/>
    <n v="1.7037601248821501E-2"/>
    <n v="1.5714151356776399E-2"/>
    <n v="1.75654671893288E-2"/>
    <n v="90"/>
    <n v="66.529999000000004"/>
    <n v="-0.13606984649169701"/>
    <n v="9.4276054361659405E-3"/>
    <n v="1.1457293451408701"/>
    <n v="1.2948704258104999"/>
    <n v="1.0264481453313601"/>
    <s v="6igma Capital"/>
    <x v="8"/>
    <s v="Consumer Discretionary"/>
    <s v="Apparel, Accessories &amp; Luxury Goods"/>
    <s v="Washington County, Oregon"/>
    <d v="1988-11-30T00:00:00"/>
    <n v="320187"/>
    <m/>
    <s v="Washington County"/>
    <s v="Oregon"/>
    <s v="United States"/>
  </r>
  <r>
    <d v="2019-06-25T00:00:00"/>
    <x v="8"/>
    <s v="buy"/>
    <n v="1200"/>
    <n v="12"/>
    <n v="84.599997999999999"/>
    <n v="84.690002000000007"/>
    <n v="82.160004000000001"/>
    <n v="82.620002999999997"/>
    <n v="82.620002999999997"/>
    <n v="7339900"/>
    <n v="1.994"/>
    <n v="-2.24997160836897E-2"/>
    <n v="-2.0130082315559399E-2"/>
    <n v="2.5374819049143798E-3"/>
    <n v="-6.3770691097187401E-3"/>
    <n v="0.12869208715691799"/>
    <n v="1.7009537215047998E-2"/>
    <n v="1.79069664997774E-2"/>
    <n v="1.34619696328881E-2"/>
    <n v="1.7631491501863501E-2"/>
    <n v="90"/>
    <n v="66.529999000000004"/>
    <n v="-0.13606984649169701"/>
    <n v="-9.5417756928269908E-3"/>
    <n v="1.1506617768262599"/>
    <n v="1.08926446045042"/>
    <n v="1.16509921347637"/>
    <s v="6igma Capital"/>
    <x v="8"/>
    <s v="Consumer Discretionary"/>
    <s v="Apparel, Accessories &amp; Luxury Goods"/>
    <s v="Washington County, Oregon"/>
    <d v="1988-11-30T00:00:00"/>
    <n v="320187"/>
    <m/>
    <s v="Washington County"/>
    <s v="Oregon"/>
    <s v="United States"/>
  </r>
  <r>
    <d v="2019-04-09T00:00:00"/>
    <x v="8"/>
    <s v="sell"/>
    <n v="1200"/>
    <n v="13"/>
    <n v="84.220000999999996"/>
    <n v="84.599997999999999"/>
    <n v="83.970000999999996"/>
    <n v="84.279999000000004"/>
    <n v="84.046065999999996"/>
    <n v="3804500"/>
    <n v="2.4990000000000001"/>
    <n v="-5.3251774226680303E-3"/>
    <n v="-1.06732076470567E-3"/>
    <n v="-6.1510289722928003E-3"/>
    <n v="9.6421339077064794E-2"/>
    <n v="0.237551818274643"/>
    <n v="6.7938248613084798E-3"/>
    <n v="1.72325058448532E-2"/>
    <n v="1.2378904686513899E-2"/>
    <n v="1.7153392870794999E-2"/>
    <n v="88.589995999999999"/>
    <n v="64.989998"/>
    <n v="-0.13606984649169701"/>
    <n v="-6.0859766572597396E-3"/>
    <n v="1.0881602031701201"/>
    <n v="2.3285942643415001"/>
    <n v="2.2832368753838801"/>
    <s v="Marquee Group Funds"/>
    <x v="8"/>
    <s v="Consumer Discretionary"/>
    <s v="Apparel, Accessories &amp; Luxury Goods"/>
    <s v="Washington County, Oregon"/>
    <d v="1988-11-30T00:00:00"/>
    <n v="320187"/>
    <m/>
    <s v="Washington County"/>
    <s v="Oregon"/>
    <s v="United States"/>
  </r>
  <r>
    <d v="2019-04-29T00:00:00"/>
    <x v="8"/>
    <s v="buy"/>
    <n v="900"/>
    <n v="13"/>
    <n v="88.18"/>
    <n v="88.510002"/>
    <n v="88.129997000000003"/>
    <n v="88.260002"/>
    <n v="88.015022000000002"/>
    <n v="5008400"/>
    <n v="2.536"/>
    <n v="-5.6631109815690904E-4"/>
    <n v="1.02495386337732E-2"/>
    <n v="6.0362707226967599E-2"/>
    <n v="9.6837815015317394E-2"/>
    <n v="0.270826951865767"/>
    <n v="8.0771699512877902E-3"/>
    <n v="8.9647428624527094E-3"/>
    <n v="1.24101474085335E-2"/>
    <n v="1.7136187143432E-2"/>
    <n v="90"/>
    <n v="66.529999000000004"/>
    <n v="-0.13606984649169701"/>
    <n v="1.07094833958194E-3"/>
    <n v="1.11688126767966"/>
    <n v="2.7656033761973799"/>
    <n v="2.9068456994362601"/>
    <s v="Marquee Group Funds"/>
    <x v="8"/>
    <s v="Consumer Discretionary"/>
    <s v="Apparel, Accessories &amp; Luxury Goods"/>
    <s v="Washington County, Oregon"/>
    <d v="1988-11-30T00:00:00"/>
    <n v="320187"/>
    <m/>
    <s v="Washington County"/>
    <s v="Oregon"/>
    <s v="United States"/>
  </r>
  <r>
    <d v="2019-05-17T00:00:00"/>
    <x v="8"/>
    <s v="sell"/>
    <n v="2400"/>
    <n v="13"/>
    <n v="83.510002"/>
    <n v="85.519997000000004"/>
    <n v="83.5"/>
    <n v="84.57"/>
    <n v="84.335257999999996"/>
    <n v="5068200"/>
    <n v="2.3929999999999998"/>
    <n v="3.4349686470954298E-3"/>
    <n v="7.35819762923962E-3"/>
    <n v="-3.7481958826538798E-2"/>
    <n v="-6.9627811755620401E-3"/>
    <n v="0.180905127140432"/>
    <n v="1.12576366716891E-2"/>
    <n v="1.16348418484989E-2"/>
    <n v="1.3153879137999499E-2"/>
    <n v="1.70532259333156E-2"/>
    <n v="90"/>
    <n v="66.529999000000004"/>
    <n v="-0.13606984649169701"/>
    <n v="-5.8544371529206298E-3"/>
    <n v="1.1126087812130201"/>
    <n v="1.7513121508982701"/>
    <n v="1.99829858259239"/>
    <s v="Marquee Group Funds"/>
    <x v="8"/>
    <s v="Consumer Discretionary"/>
    <s v="Apparel, Accessories &amp; Luxury Goods"/>
    <s v="Washington County, Oregon"/>
    <d v="1988-11-30T00:00:00"/>
    <n v="320187"/>
    <m/>
    <s v="Washington County"/>
    <s v="Oregon"/>
    <s v="United States"/>
  </r>
  <r>
    <d v="2019-06-06T00:00:00"/>
    <x v="8"/>
    <s v="sell"/>
    <n v="1300"/>
    <n v="13"/>
    <n v="82.720000999999996"/>
    <n v="83.059997999999993"/>
    <n v="82.080001999999993"/>
    <n v="82.449996999999996"/>
    <n v="82.449996999999996"/>
    <n v="4953000"/>
    <n v="2.1240000000000001"/>
    <n v="-3.2694102291747798E-3"/>
    <n v="4.2237946528484699E-2"/>
    <n v="-1.0713046981992399E-2"/>
    <n v="-3.0733864982097299E-2"/>
    <n v="0.118224403527859"/>
    <n v="2.5699177508825201E-2"/>
    <n v="1.61007656914725E-2"/>
    <n v="1.51439780434472E-2"/>
    <n v="1.74352081671981E-2"/>
    <n v="90"/>
    <n v="66.529999000000004"/>
    <n v="-0.13606984649169701"/>
    <n v="6.1168407152111899E-3"/>
    <n v="1.14071171712599"/>
    <n v="1.01226179476462"/>
    <n v="0.92145646410572402"/>
    <s v="Marquee Group Funds"/>
    <x v="8"/>
    <s v="Consumer Discretionary"/>
    <s v="Apparel, Accessories &amp; Luxury Goods"/>
    <s v="Washington County, Oregon"/>
    <d v="1988-11-30T00:00:00"/>
    <n v="320187"/>
    <m/>
    <s v="Washington County"/>
    <s v="Oregon"/>
    <s v="United States"/>
  </r>
  <r>
    <d v="2019-06-24T00:00:00"/>
    <x v="8"/>
    <s v="buy"/>
    <n v="1200"/>
    <n v="13"/>
    <n v="86"/>
    <n v="86.849997999999999"/>
    <n v="84.370002999999997"/>
    <n v="84.5"/>
    <n v="84.5"/>
    <n v="8043300"/>
    <n v="2.0209999999999999"/>
    <n v="-1.46845516829211E-2"/>
    <n v="2.8691710463646301E-2"/>
    <n v="1.8283730989223201E-2"/>
    <n v="2.8795503450685302E-2"/>
    <n v="0.14427035747848799"/>
    <n v="1.7750444471468101E-2"/>
    <n v="1.7263115070542401E-2"/>
    <n v="1.3245677815229E-2"/>
    <n v="1.7577720152691E-2"/>
    <n v="90"/>
    <n v="66.529999000000004"/>
    <n v="-0.13606984649169701"/>
    <n v="-1.73338836506086E-3"/>
    <n v="1.14515154159465"/>
    <n v="1.24577090378227"/>
    <n v="1.1409056173636101"/>
    <s v="Marquee Group Funds"/>
    <x v="8"/>
    <s v="Consumer Discretionary"/>
    <s v="Apparel, Accessories &amp; Luxury Goods"/>
    <s v="Washington County, Oregon"/>
    <d v="1988-11-30T00:00:00"/>
    <n v="320187"/>
    <m/>
    <s v="Washington County"/>
    <s v="Oregon"/>
    <s v="United States"/>
  </r>
  <r>
    <d v="2019-06-26T00:00:00"/>
    <x v="8"/>
    <s v="buy"/>
    <n v="1500"/>
    <n v="13"/>
    <n v="83.150002000000001"/>
    <n v="83.690002000000007"/>
    <n v="82.440002000000007"/>
    <n v="82.550003000000004"/>
    <n v="82.550003000000004"/>
    <n v="5838500"/>
    <n v="2.0489999999999999"/>
    <n v="-8.4761157169086605E-4"/>
    <n v="-1.20410842402973E-2"/>
    <n v="7.51514541594131E-3"/>
    <n v="-3.7405905205828002E-3"/>
    <n v="0.142661597084043"/>
    <n v="1.6809219043018599E-2"/>
    <n v="1.7859716000046402E-2"/>
    <n v="1.34553801508952E-2"/>
    <n v="1.7605048581020001E-2"/>
    <n v="90"/>
    <n v="66.529999000000004"/>
    <n v="-0.13606984649169701"/>
    <n v="-1.2346958449604901E-3"/>
    <n v="1.1511413762731999"/>
    <n v="1.22075348755929"/>
    <n v="1.2272043895070399"/>
    <s v="Marquee Group Funds"/>
    <x v="8"/>
    <s v="Consumer Discretionary"/>
    <s v="Apparel, Accessories &amp; Luxury Goods"/>
    <s v="Washington County, Oregon"/>
    <d v="1988-11-30T00:00:00"/>
    <n v="320187"/>
    <m/>
    <s v="Washington County"/>
    <s v="Oregon"/>
    <s v="United States"/>
  </r>
  <r>
    <d v="2019-05-14T00:00:00"/>
    <x v="8"/>
    <s v="buy"/>
    <n v="800"/>
    <n v="14"/>
    <n v="82.779999000000004"/>
    <n v="84"/>
    <n v="82.059997999999993"/>
    <n v="83.669997999999893"/>
    <n v="83.437759"/>
    <n v="7529200"/>
    <n v="2.419"/>
    <n v="1.37185935710412E-2"/>
    <n v="1.3597435810075199E-2"/>
    <n v="-1.57707856732088E-2"/>
    <n v="-9.7836949932393301E-3"/>
    <n v="0.21185185110188201"/>
    <n v="1.21601258932389E-2"/>
    <n v="1.2414332971275E-2"/>
    <n v="1.3255248417714799E-2"/>
    <n v="1.7137445128044101E-2"/>
    <n v="90"/>
    <n v="66.529999000000004"/>
    <n v="-0.13606984649169701"/>
    <n v="7.98398755130913E-3"/>
    <n v="1.11716732149862"/>
    <n v="2.1057119634235"/>
    <n v="2.0416600802090898"/>
    <s v="DJT Green Funds"/>
    <x v="8"/>
    <s v="Consumer Discretionary"/>
    <s v="Apparel, Accessories &amp; Luxury Goods"/>
    <s v="Washington County, Oregon"/>
    <d v="1988-11-30T00:00:00"/>
    <n v="320187"/>
    <m/>
    <s v="Washington County"/>
    <s v="Oregon"/>
    <s v="United States"/>
  </r>
  <r>
    <d v="2019-05-29T00:00:00"/>
    <x v="8"/>
    <s v="buy"/>
    <n v="900"/>
    <n v="14"/>
    <n v="80.709998999999996"/>
    <n v="80.860000999999997"/>
    <n v="77.699996999999996"/>
    <n v="78.870002999999997"/>
    <n v="78.651084999999995"/>
    <n v="10116900"/>
    <n v="2.2360000000000002"/>
    <n v="-2.91142116901708E-2"/>
    <n v="-5.8720944984345297E-2"/>
    <n v="-0.113052390848708"/>
    <n v="-8.5951627043764203E-2"/>
    <n v="9.84513636873212E-2"/>
    <n v="1.00438369074072E-2"/>
    <n v="1.2102853156464401E-2"/>
    <n v="1.38050311310354E-2"/>
    <n v="1.72271908203229E-2"/>
    <n v="90"/>
    <n v="66.529999000000004"/>
    <n v="-0.13606984649169701"/>
    <n v="-6.9359101493404697E-3"/>
    <n v="1.12636645771847"/>
    <n v="0.82335688404755403"/>
    <n v="1.28497256713626"/>
    <s v="DJT Green Funds"/>
    <x v="8"/>
    <s v="Consumer Discretionary"/>
    <s v="Apparel, Accessories &amp; Luxury Goods"/>
    <s v="Washington County, Oregon"/>
    <d v="1988-11-30T00:00:00"/>
    <n v="320187"/>
    <m/>
    <s v="Washington County"/>
    <s v="Oregon"/>
    <s v="United States"/>
  </r>
  <r>
    <d v="2019-06-10T00:00:00"/>
    <x v="8"/>
    <s v="sell"/>
    <n v="1300"/>
    <n v="14"/>
    <n v="83.75"/>
    <n v="84.199996999999996"/>
    <n v="82.449996999999996"/>
    <n v="82.580001999999993"/>
    <n v="82.580001999999993"/>
    <n v="4419800"/>
    <n v="2.1429999999999998"/>
    <n v="-1.00007095325166E-2"/>
    <n v="5.75716828646139E-2"/>
    <n v="4.8145517662638002E-4"/>
    <n v="-3.57050406185839E-2"/>
    <n v="0.11025728103785"/>
    <n v="2.1597820233798099E-2"/>
    <n v="1.6215243585353999E-2"/>
    <n v="1.5174066150517199E-2"/>
    <n v="1.74526464767054E-2"/>
    <n v="90"/>
    <n v="66.529999000000004"/>
    <n v="-0.13606984649169701"/>
    <n v="4.6492198743191201E-3"/>
    <n v="1.13770066589305"/>
    <n v="0.91906739477265398"/>
    <n v="1.0299517231036801"/>
    <s v="DJT Green Funds"/>
    <x v="8"/>
    <s v="Consumer Discretionary"/>
    <s v="Apparel, Accessories &amp; Luxury Goods"/>
    <s v="Washington County, Oregon"/>
    <d v="1988-11-30T00:00:00"/>
    <n v="320187"/>
    <m/>
    <s v="Washington County"/>
    <s v="Oregon"/>
    <s v="United States"/>
  </r>
  <r>
    <d v="2019-06-17T00:00:00"/>
    <x v="8"/>
    <s v="sell"/>
    <n v="1500"/>
    <n v="14"/>
    <n v="83.339995999999999"/>
    <n v="83.459998999999996"/>
    <n v="82.010002"/>
    <n v="82.110000999999997"/>
    <n v="82.110000999999997"/>
    <n v="5101900"/>
    <n v="2.0859999999999999"/>
    <n v="-1.6068010762354201E-2"/>
    <n v="-5.7077207774013103E-3"/>
    <n v="-2.0096498536733599E-2"/>
    <n v="-6.4449915794484502E-2"/>
    <n v="0.105352543998605"/>
    <n v="1.13991657365479E-2"/>
    <n v="1.6024375745949299E-2"/>
    <n v="1.52642943304861E-2"/>
    <n v="1.7501062178502599E-2"/>
    <n v="90"/>
    <n v="66.529999000000004"/>
    <n v="-0.13606984649169701"/>
    <n v="9.3131563797728401E-4"/>
    <n v="1.13939437842814"/>
    <n v="0.85541977516309797"/>
    <n v="0.99712211050142296"/>
    <s v="DJT Green Funds"/>
    <x v="8"/>
    <s v="Consumer Discretionary"/>
    <s v="Apparel, Accessories &amp; Luxury Goods"/>
    <s v="Washington County, Oregon"/>
    <d v="1988-11-30T00:00:00"/>
    <n v="320187"/>
    <m/>
    <s v="Washington County"/>
    <s v="Oregon"/>
    <s v="United States"/>
  </r>
  <r>
    <d v="2019-06-28T00:00:00"/>
    <x v="8"/>
    <s v="buy"/>
    <n v="1000"/>
    <n v="14"/>
    <n v="83.989998"/>
    <n v="84.75"/>
    <n v="82.669997999999893"/>
    <n v="83.949996999999996"/>
    <n v="83.949996999999996"/>
    <n v="12443800"/>
    <n v="2"/>
    <n v="3.46033396136623E-3"/>
    <n v="-2.1214738258057E-2"/>
    <n v="6.5199923083246097E-2"/>
    <n v="-3.12756339030166E-4"/>
    <n v="0.173396790992737"/>
    <n v="1.43436127859673E-2"/>
    <n v="1.6492848343423301E-2"/>
    <n v="1.3489662313385701E-2"/>
    <n v="1.7589272674570101E-2"/>
    <n v="90"/>
    <n v="66.529999000000004"/>
    <n v="-0.13606984649169701"/>
    <n v="5.7409418775350302E-3"/>
    <n v="1.1489213548150401"/>
    <n v="1.5278406543310401"/>
    <n v="1.2821409483372099"/>
    <s v="DJT Green Funds"/>
    <x v="8"/>
    <s v="Consumer Discretionary"/>
    <s v="Apparel, Accessories &amp; Luxury Goods"/>
    <s v="Washington County, Oregon"/>
    <d v="1988-11-30T00:00:00"/>
    <n v="320187"/>
    <m/>
    <s v="Washington County"/>
    <s v="Oregon"/>
    <s v="United States"/>
  </r>
  <r>
    <d v="2019-04-03T00:00:00"/>
    <x v="8"/>
    <s v="sell"/>
    <n v="1900"/>
    <n v="15"/>
    <n v="84.900002000000001"/>
    <n v="84.989998"/>
    <n v="84.25"/>
    <n v="84.470000999999996"/>
    <n v="84.235541999999995"/>
    <n v="4080900"/>
    <n v="2.5169999999999999"/>
    <n v="1.184572146488E-3"/>
    <n v="1.6472148969144899E-2"/>
    <n v="-1.3755969225823899E-2"/>
    <n v="0.134090488385883"/>
    <n v="0.24697434216789699"/>
    <n v="9.0591733182930605E-3"/>
    <n v="1.7037895326054799E-2"/>
    <n v="1.3038863175734701E-2"/>
    <n v="1.7343898789021601E-2"/>
    <n v="88.589995999999999"/>
    <n v="64.989998"/>
    <n v="-0.13606984649169701"/>
    <n v="2.1460723821998401E-3"/>
    <n v="1.10191395149226"/>
    <n v="2.4271397157344201"/>
    <n v="2.57039392475173"/>
    <s v="Turtle River Asset Management"/>
    <x v="8"/>
    <s v="Consumer Discretionary"/>
    <s v="Apparel, Accessories &amp; Luxury Goods"/>
    <s v="Washington County, Oregon"/>
    <d v="1988-11-30T00:00:00"/>
    <n v="320187"/>
    <m/>
    <s v="Washington County"/>
    <s v="Oregon"/>
    <s v="United States"/>
  </r>
  <r>
    <d v="2019-04-04T00:00:00"/>
    <x v="8"/>
    <s v="sell"/>
    <n v="1500"/>
    <n v="15"/>
    <n v="84.489998"/>
    <n v="85.379997000000003"/>
    <n v="84.360000999999997"/>
    <n v="85.279999000000004"/>
    <n v="85.043289000000001"/>
    <n v="3660700"/>
    <n v="2.512"/>
    <n v="9.5434630055385699E-3"/>
    <n v="1.46470708127117E-2"/>
    <n v="-1.8744747770191E-3"/>
    <n v="0.16148049141975901"/>
    <n v="0.231057448665063"/>
    <n v="8.6814089363989096E-3"/>
    <n v="1.71688258696805E-2"/>
    <n v="1.2816834166698E-2"/>
    <n v="1.72832690479085E-2"/>
    <n v="88.589995999999999"/>
    <n v="64.989998"/>
    <n v="-0.13606984649169701"/>
    <n v="2.0824655091414399E-3"/>
    <n v="1.0965929790740601"/>
    <n v="2.2543602166556602"/>
    <n v="2.5334293057659099"/>
    <s v="Turtle River Asset Management"/>
    <x v="8"/>
    <s v="Consumer Discretionary"/>
    <s v="Apparel, Accessories &amp; Luxury Goods"/>
    <s v="Washington County, Oregon"/>
    <d v="1988-11-30T00:00:00"/>
    <n v="320187"/>
    <m/>
    <s v="Washington County"/>
    <s v="Oregon"/>
    <s v="United States"/>
  </r>
  <r>
    <d v="2019-04-16T00:00:00"/>
    <x v="8"/>
    <s v="buy"/>
    <n v="1300"/>
    <n v="15"/>
    <n v="87"/>
    <n v="87.949996999999996"/>
    <n v="87"/>
    <n v="87.800003000000004"/>
    <n v="87.556297000000001"/>
    <n v="4652700"/>
    <n v="2.5920000000000001"/>
    <n v="1.11093210814984E-2"/>
    <n v="4.0916927473634297E-2"/>
    <n v="1.1454863500851601E-2"/>
    <n v="0.122461916950188"/>
    <n v="0.28025661149804898"/>
    <n v="4.9278923609738599E-3"/>
    <n v="1.73851273751469E-2"/>
    <n v="1.2226352796517801E-2"/>
    <n v="1.7161305497571801E-2"/>
    <n v="88.589995999999999"/>
    <n v="64.989998"/>
    <n v="-0.13606984649169701"/>
    <n v="5.0922850790659495E-4"/>
    <n v="1.1081700130286101"/>
    <n v="2.8053695560470202"/>
    <n v="2.5736850436539198"/>
    <s v="Turtle River Asset Management"/>
    <x v="8"/>
    <s v="Consumer Discretionary"/>
    <s v="Apparel, Accessories &amp; Luxury Goods"/>
    <s v="Washington County, Oregon"/>
    <d v="1988-11-30T00:00:00"/>
    <n v="320187"/>
    <m/>
    <s v="Washington County"/>
    <s v="Oregon"/>
    <s v="United States"/>
  </r>
  <r>
    <d v="2019-05-10T00:00:00"/>
    <x v="8"/>
    <s v="buy"/>
    <n v="1700"/>
    <n v="15"/>
    <n v="82.779999000000004"/>
    <n v="84.269997000000004"/>
    <n v="82.190002000000007"/>
    <n v="83.949996999999996"/>
    <n v="83.716980000000007"/>
    <n v="5450500"/>
    <n v="2.4550000000000001"/>
    <n v="1.16216771239285E-2"/>
    <n v="-2.0631412531272299E-2"/>
    <n v="-3.9232289821442704E-3"/>
    <n v="2.16910458544501E-2"/>
    <n v="0.22223202524079999"/>
    <n v="1.45887962819529E-2"/>
    <n v="1.1588436597259199E-2"/>
    <n v="1.3204840397852901E-2"/>
    <n v="1.7086113192330599E-2"/>
    <n v="90"/>
    <n v="66.529999000000004"/>
    <n v="-0.13606984649169701"/>
    <n v="3.7133938472042301E-3"/>
    <n v="1.1219581812449999"/>
    <n v="2.2219474275800501"/>
    <n v="2.0861513477213101"/>
    <s v="Turtle River Asset Management"/>
    <x v="8"/>
    <s v="Consumer Discretionary"/>
    <s v="Apparel, Accessories &amp; Luxury Goods"/>
    <s v="Washington County, Oregon"/>
    <d v="1988-11-30T00:00:00"/>
    <n v="320187"/>
    <m/>
    <s v="Washington County"/>
    <s v="Oregon"/>
    <s v="United States"/>
  </r>
  <r>
    <d v="2019-05-31T00:00:00"/>
    <x v="8"/>
    <s v="buy"/>
    <n v="700"/>
    <n v="15"/>
    <n v="78"/>
    <n v="78.260002"/>
    <n v="77.069999999999993"/>
    <n v="77.139999000000003"/>
    <n v="77.139999000000003"/>
    <n v="8891100"/>
    <n v="2.1419999999999999"/>
    <n v="-2.4332126274795501E-2"/>
    <n v="-6.6092396557885499E-2"/>
    <n v="-0.12700164847718401"/>
    <n v="-0.11934408002977601"/>
    <n v="7.9328725508841E-2"/>
    <n v="1.38063073673373E-2"/>
    <n v="1.2939533619752299E-2"/>
    <n v="1.38726787891005E-2"/>
    <n v="1.72213697518168E-2"/>
    <n v="90"/>
    <n v="66.529999000000004"/>
    <n v="-0.13606984649169701"/>
    <n v="-1.3283204951564801E-2"/>
    <n v="1.1271564569252499"/>
    <n v="0.61734313663748897"/>
    <n v="1.01571256651881"/>
    <s v="Turtle River Asset Management"/>
    <x v="8"/>
    <s v="Consumer Discretionary"/>
    <s v="Apparel, Accessories &amp; Luxury Goods"/>
    <s v="Washington County, Oregon"/>
    <d v="1988-11-30T00:00:00"/>
    <n v="320187"/>
    <m/>
    <s v="Washington County"/>
    <s v="Oregon"/>
    <s v="United States"/>
  </r>
  <r>
    <d v="2019-06-28T00:00:00"/>
    <x v="8"/>
    <s v="sell"/>
    <n v="700"/>
    <n v="15"/>
    <n v="83.989998"/>
    <n v="84.75"/>
    <n v="82.669997999999893"/>
    <n v="83.949996999999996"/>
    <n v="83.949996999999996"/>
    <n v="12443800"/>
    <n v="2"/>
    <n v="3.46033396136623E-3"/>
    <n v="-2.1214738258057E-2"/>
    <n v="6.5199923083246097E-2"/>
    <n v="-3.12756339030166E-4"/>
    <n v="0.173396790992737"/>
    <n v="1.43436127859673E-2"/>
    <n v="1.6492848343423301E-2"/>
    <n v="1.3489662313385701E-2"/>
    <n v="1.7589272674570101E-2"/>
    <n v="90"/>
    <n v="66.529999000000004"/>
    <n v="-0.13606984649169701"/>
    <n v="5.7409418775350302E-3"/>
    <n v="1.1489213548150401"/>
    <n v="1.5278406543310401"/>
    <n v="1.2821409483372099"/>
    <s v="Turtle River Asset Management"/>
    <x v="8"/>
    <s v="Consumer Discretionary"/>
    <s v="Apparel, Accessories &amp; Luxury Goods"/>
    <s v="Washington County, Oregon"/>
    <d v="1988-11-30T00:00:00"/>
    <n v="320187"/>
    <m/>
    <s v="Washington County"/>
    <s v="Oregon"/>
    <s v="United States"/>
  </r>
  <r>
    <d v="2019-04-09T00:00:00"/>
    <x v="8"/>
    <s v="sell"/>
    <n v="1900"/>
    <n v="16"/>
    <n v="84.220000999999996"/>
    <n v="84.599997999999999"/>
    <n v="83.970000999999996"/>
    <n v="84.279999000000004"/>
    <n v="84.046065999999996"/>
    <n v="3804500"/>
    <n v="2.4990000000000001"/>
    <n v="-5.3251774226680303E-3"/>
    <n v="-1.06732076470567E-3"/>
    <n v="-6.1510289722928003E-3"/>
    <n v="9.6421339077064794E-2"/>
    <n v="0.237551818274643"/>
    <n v="6.7938248613084798E-3"/>
    <n v="1.72325058448532E-2"/>
    <n v="1.2378904686513899E-2"/>
    <n v="1.7153392870794999E-2"/>
    <n v="88.589995999999999"/>
    <n v="64.989998"/>
    <n v="-0.13606984649169701"/>
    <n v="-6.0859766572597396E-3"/>
    <n v="1.0881602031701201"/>
    <n v="2.3285942643415001"/>
    <n v="2.2832368753838801"/>
    <s v="Bridgebay Associates"/>
    <x v="8"/>
    <s v="Consumer Discretionary"/>
    <s v="Apparel, Accessories &amp; Luxury Goods"/>
    <s v="Washington County, Oregon"/>
    <d v="1988-11-30T00:00:00"/>
    <n v="320187"/>
    <m/>
    <s v="Washington County"/>
    <s v="Oregon"/>
    <s v="United States"/>
  </r>
  <r>
    <d v="2019-04-17T00:00:00"/>
    <x v="8"/>
    <s v="buy"/>
    <n v="2400"/>
    <n v="16"/>
    <n v="87.949996999999996"/>
    <n v="88.970000999999996"/>
    <n v="87.449996999999996"/>
    <n v="88.730002999999996"/>
    <n v="88.483718999999994"/>
    <n v="5694900"/>
    <n v="2.5920000000000001"/>
    <n v="1.0536588228434E-2"/>
    <n v="4.4359593724139897E-2"/>
    <n v="1.0308829294383599E-2"/>
    <n v="0.135569705965672"/>
    <n v="0.28410507256285999"/>
    <n v="4.9778693899698899E-3"/>
    <n v="1.7351774274274399E-2"/>
    <n v="1.22597637779987E-2"/>
    <n v="1.7167998338224799E-2"/>
    <n v="88.970000999999996"/>
    <n v="64.989998"/>
    <n v="-0.13606984649169701"/>
    <n v="-2.2764010197428601E-3"/>
    <n v="1.10944600209657"/>
    <n v="2.8542605469973599"/>
    <n v="2.6563107688972298"/>
    <s v="Bridgebay Associates"/>
    <x v="8"/>
    <s v="Consumer Discretionary"/>
    <s v="Apparel, Accessories &amp; Luxury Goods"/>
    <s v="Washington County, Oregon"/>
    <d v="1988-11-30T00:00:00"/>
    <n v="320187"/>
    <m/>
    <s v="Washington County"/>
    <s v="Oregon"/>
    <s v="United States"/>
  </r>
  <r>
    <d v="2019-04-25T00:00:00"/>
    <x v="8"/>
    <s v="buy"/>
    <n v="1100"/>
    <n v="16"/>
    <n v="88.400002000000001"/>
    <n v="88.540001000000004"/>
    <n v="87.489998"/>
    <n v="87.559997999999993"/>
    <n v="87.316963000000001"/>
    <n v="7069900"/>
    <n v="2.5339999999999998"/>
    <n v="-9.4345888368382296E-3"/>
    <n v="-1.3273818030551301E-2"/>
    <n v="6.1588720045355802E-2"/>
    <n v="8.7382225517485604E-2"/>
    <n v="0.278862188834614"/>
    <n v="1.26098206400186E-2"/>
    <n v="9.2081158283555606E-3"/>
    <n v="1.23919575417094E-2"/>
    <n v="1.71767453145296E-2"/>
    <n v="90"/>
    <n v="66.25"/>
    <n v="-0.13606984649169701"/>
    <n v="-3.6904169755480902E-4"/>
    <n v="1.1196813748819701"/>
    <n v="2.8456297801937001"/>
    <n v="2.98126602060927"/>
    <s v="Bridgebay Associates"/>
    <x v="8"/>
    <s v="Consumer Discretionary"/>
    <s v="Apparel, Accessories &amp; Luxury Goods"/>
    <s v="Washington County, Oregon"/>
    <d v="1988-11-30T00:00:00"/>
    <n v="320187"/>
    <m/>
    <s v="Washington County"/>
    <s v="Oregon"/>
    <s v="United States"/>
  </r>
  <r>
    <d v="2019-05-08T00:00:00"/>
    <x v="8"/>
    <s v="sell"/>
    <n v="1600"/>
    <n v="16"/>
    <n v="82.43"/>
    <n v="83.989998"/>
    <n v="82.139999000000003"/>
    <n v="82.769997000000004"/>
    <n v="82.540253000000007"/>
    <n v="9501300"/>
    <n v="2.4820000000000002"/>
    <n v="2.7825726007307699E-3"/>
    <n v="-3.7118269162811003E-2"/>
    <n v="-3.12804610545915E-2"/>
    <n v="3.2946286005635802E-3"/>
    <n v="0.187826470392887"/>
    <n v="1.22363592394003E-2"/>
    <n v="1.13918560292759E-2"/>
    <n v="1.31319454000072E-2"/>
    <n v="1.7101675788448699E-2"/>
    <n v="90"/>
    <n v="66.529999000000004"/>
    <n v="-0.13606984649169701"/>
    <n v="-1.60671540560346E-3"/>
    <n v="1.114131744636"/>
    <n v="1.8345012468295201"/>
    <n v="2.19522039487549"/>
    <s v="Bridgebay Associates"/>
    <x v="8"/>
    <s v="Consumer Discretionary"/>
    <s v="Apparel, Accessories &amp; Luxury Goods"/>
    <s v="Washington County, Oregon"/>
    <d v="1988-11-30T00:00:00"/>
    <n v="320187"/>
    <m/>
    <s v="Washington County"/>
    <s v="Oregon"/>
    <s v="United States"/>
  </r>
  <r>
    <d v="2019-05-10T00:00:00"/>
    <x v="8"/>
    <s v="sell"/>
    <n v="1900"/>
    <n v="16"/>
    <n v="82.779999000000004"/>
    <n v="84.269997000000004"/>
    <n v="82.190002000000007"/>
    <n v="83.949996999999996"/>
    <n v="83.716980000000007"/>
    <n v="5450500"/>
    <n v="2.4550000000000001"/>
    <n v="1.16216771239285E-2"/>
    <n v="-2.0631412531272299E-2"/>
    <n v="-3.9232289821442704E-3"/>
    <n v="2.16910458544501E-2"/>
    <n v="0.22223202524079999"/>
    <n v="1.45887962819529E-2"/>
    <n v="1.1588436597259199E-2"/>
    <n v="1.3204840397852901E-2"/>
    <n v="1.7086113192330599E-2"/>
    <n v="90"/>
    <n v="66.529999000000004"/>
    <n v="-0.13606984649169701"/>
    <n v="3.7133938472042301E-3"/>
    <n v="1.1219581812449999"/>
    <n v="2.2219474275800501"/>
    <n v="2.0861513477213101"/>
    <s v="Bridgebay Associates"/>
    <x v="8"/>
    <s v="Consumer Discretionary"/>
    <s v="Apparel, Accessories &amp; Luxury Goods"/>
    <s v="Washington County, Oregon"/>
    <d v="1988-11-30T00:00:00"/>
    <n v="320187"/>
    <m/>
    <s v="Washington County"/>
    <s v="Oregon"/>
    <s v="United States"/>
  </r>
  <r>
    <d v="2019-05-16T00:00:00"/>
    <x v="8"/>
    <s v="buy"/>
    <n v="2600"/>
    <n v="16"/>
    <n v="84.510002"/>
    <n v="85.400002000000001"/>
    <n v="84.199996999999996"/>
    <n v="84.279999000000004"/>
    <n v="84.046065999999996"/>
    <n v="6745200"/>
    <n v="2.4049999999999998"/>
    <n v="3.2087308500659299E-3"/>
    <n v="1.5544906106072801E-2"/>
    <n v="-2.9807606392135699E-2"/>
    <n v="-2.1653105072093502E-3"/>
    <n v="0.203600617157639"/>
    <n v="1.21727328134875E-2"/>
    <n v="1.1908083186429001E-2"/>
    <n v="1.3188576685924901E-2"/>
    <n v="1.7127400975306298E-2"/>
    <n v="90"/>
    <n v="66.529999000000004"/>
    <n v="-0.13606984649169701"/>
    <n v="8.8559569696340101E-3"/>
    <n v="1.1186433482729401"/>
    <n v="2.0089878735830702"/>
    <n v="2.0924256379287498"/>
    <s v="Bridgebay Associates"/>
    <x v="8"/>
    <s v="Consumer Discretionary"/>
    <s v="Apparel, Accessories &amp; Luxury Goods"/>
    <s v="Washington County, Oregon"/>
    <d v="1988-11-30T00:00:00"/>
    <n v="320187"/>
    <m/>
    <s v="Washington County"/>
    <s v="Oregon"/>
    <s v="United States"/>
  </r>
  <r>
    <d v="2019-06-14T00:00:00"/>
    <x v="8"/>
    <s v="buy"/>
    <n v="4100"/>
    <n v="16"/>
    <n v="83.510002"/>
    <n v="83.860000999999997"/>
    <n v="83.040001000000004"/>
    <n v="83.440002000000007"/>
    <n v="83.440002000000007"/>
    <n v="4355600"/>
    <n v="2.093"/>
    <n v="-2.0353074604221198E-3"/>
    <n v="3.5958045243626599E-4"/>
    <n v="2.68819522349365E-5"/>
    <n v="-3.66992825972281E-2"/>
    <n v="0.12935019611586601"/>
    <n v="9.5927954075701195E-3"/>
    <n v="1.56889644158014E-2"/>
    <n v="1.52234834376717E-2"/>
    <n v="1.7476270685842701E-2"/>
    <n v="90"/>
    <n v="66.529999000000004"/>
    <n v="-0.13606984649169701"/>
    <n v="-1.6128120944145399E-3"/>
    <n v="1.14044534409387"/>
    <n v="1.1034264383905401"/>
    <n v="1.0098516344233299"/>
    <s v="Bridgebay Associates"/>
    <x v="8"/>
    <s v="Consumer Discretionary"/>
    <s v="Apparel, Accessories &amp; Luxury Goods"/>
    <s v="Washington County, Oregon"/>
    <d v="1988-11-30T00:00:00"/>
    <n v="320187"/>
    <m/>
    <s v="Washington County"/>
    <s v="Oregon"/>
    <s v="United States"/>
  </r>
  <r>
    <d v="2019-04-10T00:00:00"/>
    <x v="8"/>
    <s v="buy"/>
    <n v="2000"/>
    <n v="17"/>
    <n v="84.639999000000003"/>
    <n v="85.010002"/>
    <n v="84.559997999999993"/>
    <n v="84.879997000000003"/>
    <n v="84.644401999999999"/>
    <n v="3918400"/>
    <n v="2.4769999999999999"/>
    <n v="7.0939219779285302E-3"/>
    <n v="4.8420290667346797E-3"/>
    <n v="-1.10136100312569E-2"/>
    <n v="0.105341584349453"/>
    <n v="0.24732868602956401"/>
    <n v="7.5677527785593304E-3"/>
    <n v="1.70987556455354E-2"/>
    <n v="1.2390899271956701E-2"/>
    <n v="1.7156216185916499E-2"/>
    <n v="88.589995999999999"/>
    <n v="64.989998"/>
    <n v="-0.13606984649169701"/>
    <n v="3.47183783585567E-3"/>
    <n v="1.1037751184546301"/>
    <n v="2.44113192078082"/>
    <n v="2.2860353163931602"/>
    <s v="Los Santos Asset Management"/>
    <x v="8"/>
    <s v="Consumer Discretionary"/>
    <s v="Apparel, Accessories &amp; Luxury Goods"/>
    <s v="Washington County, Oregon"/>
    <d v="1988-11-30T00:00:00"/>
    <n v="320187"/>
    <m/>
    <s v="Washington County"/>
    <s v="Oregon"/>
    <s v="United States"/>
  </r>
  <r>
    <d v="2019-04-22T00:00:00"/>
    <x v="8"/>
    <s v="buy"/>
    <n v="2900"/>
    <n v="17"/>
    <n v="88.349997999999999"/>
    <n v="88.639999000000003"/>
    <n v="87.300003000000004"/>
    <n v="87.360000999999997"/>
    <n v="87.117515999999995"/>
    <n v="5390500"/>
    <n v="2.59"/>
    <n v="-2.0843519312316199E-2"/>
    <n v="1.2903390524742001E-2"/>
    <n v="7.6989370609984401E-3"/>
    <n v="8.4971202484037806E-2"/>
    <n v="0.29526472856731201"/>
    <n v="1.33227717080467E-2"/>
    <n v="1.7799844218337201E-2"/>
    <n v="1.2275383284349E-2"/>
    <n v="1.71682260161884E-2"/>
    <n v="90"/>
    <n v="65.449996999999996"/>
    <n v="-0.13606984649169701"/>
    <n v="1.0115060212163699E-3"/>
    <n v="1.1089575824857401"/>
    <n v="2.9975395336370001"/>
    <n v="2.89019406176681"/>
    <s v="Los Santos Asset Management"/>
    <x v="8"/>
    <s v="Consumer Discretionary"/>
    <s v="Apparel, Accessories &amp; Luxury Goods"/>
    <s v="Washington County, Oregon"/>
    <d v="1988-11-30T00:00:00"/>
    <n v="320187"/>
    <m/>
    <s v="Washington County"/>
    <s v="Oregon"/>
    <s v="United States"/>
  </r>
  <r>
    <d v="2019-05-02T00:00:00"/>
    <x v="8"/>
    <s v="buy"/>
    <n v="2800"/>
    <n v="17"/>
    <n v="86.209998999999996"/>
    <n v="86.279999000000004"/>
    <n v="84.989998"/>
    <n v="85.269997000000004"/>
    <n v="85.033317999999994"/>
    <n v="6813700"/>
    <n v="2.552"/>
    <n v="-7.3612025048704101E-3"/>
    <n v="-2.6501594799601302E-2"/>
    <n v="4.6918500725690401E-4"/>
    <n v="4.3137507853033302E-2"/>
    <n v="0.23562815625785599"/>
    <n v="1.12286781337633E-2"/>
    <n v="1.0110715982636499E-2"/>
    <n v="1.2707510566823199E-2"/>
    <n v="1.7119323156583599E-2"/>
    <n v="90"/>
    <n v="66.529999000000004"/>
    <n v="-0.13606984649169701"/>
    <n v="-2.1262443276895502E-3"/>
    <n v="1.1193224854157799"/>
    <n v="2.3702530181628099"/>
    <n v="2.6028581784820002"/>
    <s v="Los Santos Asset Management"/>
    <x v="8"/>
    <s v="Consumer Discretionary"/>
    <s v="Apparel, Accessories &amp; Luxury Goods"/>
    <s v="Washington County, Oregon"/>
    <d v="1988-11-30T00:00:00"/>
    <n v="320187"/>
    <m/>
    <s v="Washington County"/>
    <s v="Oregon"/>
    <s v="United States"/>
  </r>
  <r>
    <d v="2019-05-03T00:00:00"/>
    <x v="8"/>
    <s v="buy"/>
    <n v="1100"/>
    <n v="17"/>
    <n v="85.900002000000001"/>
    <n v="86.300003000000004"/>
    <n v="85.699996999999996"/>
    <n v="85.699996999999996"/>
    <n v="85.462119999999999"/>
    <n v="6798300"/>
    <n v="2.5310000000000001"/>
    <n v="5.0300806772122899E-3"/>
    <n v="-3.0000578718045401E-2"/>
    <n v="1.5640862784422199E-2"/>
    <n v="5.2696549491462401E-2"/>
    <n v="0.23831162087121499"/>
    <n v="1.02145677829501E-2"/>
    <n v="9.8997306658228697E-3"/>
    <n v="1.27013209765923E-2"/>
    <n v="1.7121039203695201E-2"/>
    <n v="90"/>
    <n v="66.529999000000004"/>
    <n v="-0.13606984649169701"/>
    <n v="9.5921274614703799E-3"/>
    <n v="1.1201892222855501"/>
    <n v="2.4040078447098199"/>
    <n v="2.4831567667450498"/>
    <s v="Los Santos Asset Management"/>
    <x v="8"/>
    <s v="Consumer Discretionary"/>
    <s v="Apparel, Accessories &amp; Luxury Goods"/>
    <s v="Washington County, Oregon"/>
    <d v="1988-11-30T00:00:00"/>
    <n v="320187"/>
    <m/>
    <s v="Washington County"/>
    <s v="Oregon"/>
    <s v="United States"/>
  </r>
  <r>
    <d v="2019-06-04T00:00:00"/>
    <x v="8"/>
    <s v="sell"/>
    <n v="1400"/>
    <n v="17"/>
    <n v="79.300003000000004"/>
    <n v="81.650002000000001"/>
    <n v="78.779999000000004"/>
    <n v="81.620002999999997"/>
    <n v="81.620002999999997"/>
    <n v="7526800"/>
    <n v="2.1190000000000002"/>
    <n v="4.5878504921086999E-2"/>
    <n v="7.9387303384391497E-3"/>
    <n v="-4.0968789424841202E-2"/>
    <n v="-4.2960517246676898E-2"/>
    <n v="0.12568082653019599"/>
    <n v="3.0282259636332302E-2"/>
    <n v="1.66785980626015E-2"/>
    <n v="1.5043174932713701E-2"/>
    <n v="1.74380479703337E-2"/>
    <n v="90"/>
    <n v="66.529999000000004"/>
    <n v="-0.13606984649169701"/>
    <n v="2.1205927310919401E-2"/>
    <n v="1.1438881594124599"/>
    <n v="1.1007029645019599"/>
    <n v="0.88163135181780805"/>
    <s v="Los Santos Asset Management"/>
    <x v="8"/>
    <s v="Consumer Discretionary"/>
    <s v="Apparel, Accessories &amp; Luxury Goods"/>
    <s v="Washington County, Oregon"/>
    <d v="1988-11-30T00:00:00"/>
    <n v="320187"/>
    <m/>
    <s v="Washington County"/>
    <s v="Oregon"/>
    <s v="United States"/>
  </r>
  <r>
    <d v="2019-04-08T00:00:00"/>
    <x v="8"/>
    <s v="buy"/>
    <n v="2100"/>
    <n v="18"/>
    <n v="85.010002"/>
    <n v="85.290001000000004"/>
    <n v="84.57"/>
    <n v="84.730002999999996"/>
    <n v="84.494819999999905"/>
    <n v="4705800"/>
    <n v="2.5190000000000001"/>
    <n v="-7.8763198458988003E-3"/>
    <n v="-5.8837404419908902E-3"/>
    <n v="-6.2356468930666997E-3"/>
    <n v="0.114996904818514"/>
    <n v="0.23738443753255101"/>
    <n v="7.9439105065551401E-3"/>
    <n v="1.7233695041064898E-2"/>
    <n v="1.24340777773389E-2"/>
    <n v="1.7153639778423501E-2"/>
    <n v="88.589995999999999"/>
    <n v="64.989998"/>
    <n v="-0.13606984649169701"/>
    <n v="1.0469119934194001E-3"/>
    <n v="1.0871547320272901"/>
    <n v="2.3224112462448998"/>
    <n v="2.3864066866505702"/>
    <s v="Ironman Funds"/>
    <x v="8"/>
    <s v="Consumer Discretionary"/>
    <s v="Apparel, Accessories &amp; Luxury Goods"/>
    <s v="Washington County, Oregon"/>
    <d v="1988-11-30T00:00:00"/>
    <n v="320187"/>
    <m/>
    <s v="Washington County"/>
    <s v="Oregon"/>
    <s v="United States"/>
  </r>
  <r>
    <d v="2019-04-11T00:00:00"/>
    <x v="8"/>
    <s v="sell"/>
    <n v="1700"/>
    <n v="18"/>
    <n v="84.900002000000001"/>
    <n v="85.050003000000004"/>
    <n v="84.279999000000004"/>
    <n v="85"/>
    <n v="84.764068999999907"/>
    <n v="3347400"/>
    <n v="2.504"/>
    <n v="1.41276311859988E-3"/>
    <n v="-3.2886708202040098E-3"/>
    <n v="-5.0460182426997902E-3"/>
    <n v="0.108976384905535"/>
    <n v="0.25128186615933801"/>
    <n v="5.9692486944474396E-3"/>
    <n v="1.7078700203874499E-2"/>
    <n v="1.23809330363277E-2"/>
    <n v="1.7154790321489401E-2"/>
    <n v="88.589995999999999"/>
    <n v="64.989998"/>
    <n v="-0.13606984649169701"/>
    <n v="3.8122194279549302E-5"/>
    <n v="1.1045343793064399"/>
    <n v="2.4846630481099501"/>
    <n v="2.3320958826840101"/>
    <s v="Ironman Funds"/>
    <x v="8"/>
    <s v="Consumer Discretionary"/>
    <s v="Apparel, Accessories &amp; Luxury Goods"/>
    <s v="Washington County, Oregon"/>
    <d v="1988-11-30T00:00:00"/>
    <n v="320187"/>
    <m/>
    <s v="Washington County"/>
    <s v="Oregon"/>
    <s v="United States"/>
  </r>
  <r>
    <d v="2019-04-15T00:00:00"/>
    <x v="8"/>
    <s v="buy"/>
    <n v="1200"/>
    <n v="18"/>
    <n v="86.889999000000003"/>
    <n v="87.239998"/>
    <n v="86.440002000000007"/>
    <n v="86.830001999999993"/>
    <n v="86.588988999999998"/>
    <n v="5034900"/>
    <n v="2.5529999999999999"/>
    <n v="6.81808438163445E-3"/>
    <n v="2.4482428969467701E-2"/>
    <n v="-4.6062222384739998E-4"/>
    <n v="0.13460490445979001"/>
    <n v="0.26631781016241102"/>
    <n v="7.3661067957226404E-3"/>
    <n v="1.72244057762664E-2"/>
    <n v="1.24665318720699E-2"/>
    <n v="1.71514153823722E-2"/>
    <n v="88.589995999999999"/>
    <n v="64.989998"/>
    <n v="-0.13606984649169701"/>
    <n v="-6.2956724975841202E-4"/>
    <n v="1.10382851449384"/>
    <n v="2.65112032033255"/>
    <n v="2.4783299853128198"/>
    <s v="Ironman Funds"/>
    <x v="8"/>
    <s v="Consumer Discretionary"/>
    <s v="Apparel, Accessories &amp; Luxury Goods"/>
    <s v="Washington County, Oregon"/>
    <d v="1988-11-30T00:00:00"/>
    <n v="320187"/>
    <m/>
    <s v="Washington County"/>
    <s v="Oregon"/>
    <s v="United States"/>
  </r>
  <r>
    <d v="2019-05-09T00:00:00"/>
    <x v="8"/>
    <s v="buy"/>
    <n v="1100"/>
    <n v="18"/>
    <n v="82.209998999999996"/>
    <n v="83.010002"/>
    <n v="81.540001000000004"/>
    <n v="82.980002999999996"/>
    <n v="82.749679999999998"/>
    <n v="6336600"/>
    <n v="2.4569999999999999"/>
    <n v="2.5340576799519699E-3"/>
    <n v="-2.7223008977988499E-2"/>
    <n v="-2.0870083528740702E-2"/>
    <n v="9.7052044223684304E-3"/>
    <n v="0.20313276526930399"/>
    <n v="1.30238515166952E-2"/>
    <n v="1.13270108654353E-2"/>
    <n v="1.3125846599106299E-2"/>
    <n v="1.70806431338827E-2"/>
    <n v="90"/>
    <n v="66.529999000000004"/>
    <n v="-0.13606984649169701"/>
    <n v="-3.0259986019249502E-3"/>
    <n v="1.11300018261914"/>
    <n v="2.0069681995217001"/>
    <n v="2.1225634311472601"/>
    <s v="Ironman Funds"/>
    <x v="8"/>
    <s v="Consumer Discretionary"/>
    <s v="Apparel, Accessories &amp; Luxury Goods"/>
    <s v="Washington County, Oregon"/>
    <d v="1988-11-30T00:00:00"/>
    <n v="320187"/>
    <m/>
    <s v="Washington County"/>
    <s v="Oregon"/>
    <s v="United States"/>
  </r>
  <r>
    <d v="2019-05-14T00:00:00"/>
    <x v="8"/>
    <s v="sell"/>
    <n v="3700"/>
    <n v="18"/>
    <n v="82.779999000000004"/>
    <n v="84"/>
    <n v="82.059997999999993"/>
    <n v="83.669997999999893"/>
    <n v="83.437759"/>
    <n v="7529200"/>
    <n v="2.419"/>
    <n v="1.37185935710412E-2"/>
    <n v="1.3597435810075199E-2"/>
    <n v="-1.57707856732088E-2"/>
    <n v="-9.7836949932393301E-3"/>
    <n v="0.21185185110188201"/>
    <n v="1.21601258932389E-2"/>
    <n v="1.2414332971275E-2"/>
    <n v="1.3255248417714799E-2"/>
    <n v="1.7137445128044101E-2"/>
    <n v="90"/>
    <n v="66.529999000000004"/>
    <n v="-0.13606984649169701"/>
    <n v="7.98398755130913E-3"/>
    <n v="1.11716732149862"/>
    <n v="2.1057119634235"/>
    <n v="2.0416600802090898"/>
    <s v="Ironman Funds"/>
    <x v="8"/>
    <s v="Consumer Discretionary"/>
    <s v="Apparel, Accessories &amp; Luxury Goods"/>
    <s v="Washington County, Oregon"/>
    <d v="1988-11-30T00:00:00"/>
    <n v="320187"/>
    <m/>
    <s v="Washington County"/>
    <s v="Oregon"/>
    <s v="United States"/>
  </r>
  <r>
    <d v="2019-05-21T00:00:00"/>
    <x v="8"/>
    <s v="sell"/>
    <n v="3000"/>
    <n v="18"/>
    <n v="83.360000999999997"/>
    <n v="83.800003000000004"/>
    <n v="82.510002"/>
    <n v="83.639999000000003"/>
    <n v="83.407844999999995"/>
    <n v="5762500"/>
    <n v="2.4260000000000002"/>
    <n v="9.4901883015258998E-3"/>
    <n v="-3.5858302050963999E-4"/>
    <n v="-6.4359115444749607E-2"/>
    <n v="-1.16756131674568E-2"/>
    <n v="0.17012785351228299"/>
    <n v="1.1734486520852299E-2"/>
    <n v="1.2133563953409299E-2"/>
    <n v="1.3402803984910699E-2"/>
    <n v="1.7107706504254999E-2"/>
    <n v="90"/>
    <n v="66.529999000000004"/>
    <n v="-0.13606984649169701"/>
    <n v="8.4599491109458805E-3"/>
    <n v="1.11728029446104"/>
    <n v="1.61658629705611"/>
    <n v="1.8079614975526399"/>
    <s v="Ironman Funds"/>
    <x v="8"/>
    <s v="Consumer Discretionary"/>
    <s v="Apparel, Accessories &amp; Luxury Goods"/>
    <s v="Washington County, Oregon"/>
    <d v="1988-11-30T00:00:00"/>
    <n v="320187"/>
    <m/>
    <s v="Washington County"/>
    <s v="Oregon"/>
    <s v="United States"/>
  </r>
  <r>
    <d v="2019-05-30T00:00:00"/>
    <x v="8"/>
    <s v="sell"/>
    <n v="1800"/>
    <n v="18"/>
    <n v="78.919997999999893"/>
    <n v="79.730002999999996"/>
    <n v="78.610000999999997"/>
    <n v="79.260002"/>
    <n v="79.040001000000004"/>
    <n v="6177800"/>
    <n v="2.2269999999999999"/>
    <n v="4.9326413866880997E-3"/>
    <n v="-4.8513737282470701E-2"/>
    <n v="-0.107553438363863"/>
    <n v="-7.5899727386819202E-2"/>
    <n v="0.121963794375278"/>
    <n v="1.24392310400918E-2"/>
    <n v="1.2257575580142401E-2"/>
    <n v="1.3819013906504699E-2"/>
    <n v="1.7187663382868701E-2"/>
    <n v="90"/>
    <n v="66.529999000000004"/>
    <n v="-0.13606984649169701"/>
    <n v="2.0962723552933101E-3"/>
    <n v="1.1236173674816301"/>
    <n v="1.07242778874666"/>
    <n v="1.19001671803866"/>
    <s v="Ironman Funds"/>
    <x v="8"/>
    <s v="Consumer Discretionary"/>
    <s v="Apparel, Accessories &amp; Luxury Goods"/>
    <s v="Washington County, Oregon"/>
    <d v="1988-11-30T00:00:00"/>
    <n v="320187"/>
    <m/>
    <s v="Washington County"/>
    <s v="Oregon"/>
    <s v="United States"/>
  </r>
  <r>
    <d v="2019-06-04T00:00:00"/>
    <x v="8"/>
    <s v="buy"/>
    <n v="1800"/>
    <n v="18"/>
    <n v="79.300003000000004"/>
    <n v="81.650002000000001"/>
    <n v="78.779999000000004"/>
    <n v="81.620002999999997"/>
    <n v="81.620002999999997"/>
    <n v="7526800"/>
    <n v="2.1190000000000002"/>
    <n v="4.5878504921086999E-2"/>
    <n v="7.9387303384391497E-3"/>
    <n v="-4.0968789424841202E-2"/>
    <n v="-4.2960517246676898E-2"/>
    <n v="0.12568082653019599"/>
    <n v="3.0282259636332302E-2"/>
    <n v="1.66785980626015E-2"/>
    <n v="1.5043174932713701E-2"/>
    <n v="1.74380479703337E-2"/>
    <n v="90"/>
    <n v="66.529999000000004"/>
    <n v="-0.13606984649169701"/>
    <n v="2.1205927310919401E-2"/>
    <n v="1.1438881594124599"/>
    <n v="1.1007029645019599"/>
    <n v="0.88163135181780805"/>
    <s v="Ironman Funds"/>
    <x v="8"/>
    <s v="Consumer Discretionary"/>
    <s v="Apparel, Accessories &amp; Luxury Goods"/>
    <s v="Washington County, Oregon"/>
    <d v="1988-11-30T00:00:00"/>
    <n v="320187"/>
    <m/>
    <s v="Washington County"/>
    <s v="Oregon"/>
    <s v="United States"/>
  </r>
  <r>
    <d v="2019-06-14T00:00:00"/>
    <x v="8"/>
    <s v="sell"/>
    <n v="1900"/>
    <n v="18"/>
    <n v="83.510002"/>
    <n v="83.860000999999997"/>
    <n v="83.040001000000004"/>
    <n v="83.440002000000007"/>
    <n v="83.440002000000007"/>
    <n v="4355600"/>
    <n v="2.093"/>
    <n v="-2.0353074604221198E-3"/>
    <n v="3.5958045243626599E-4"/>
    <n v="2.68819522349365E-5"/>
    <n v="-3.66992825972281E-2"/>
    <n v="0.12935019611586601"/>
    <n v="9.5927954075701195E-3"/>
    <n v="1.56889644158014E-2"/>
    <n v="1.52234834376717E-2"/>
    <n v="1.7476270685842701E-2"/>
    <n v="90"/>
    <n v="66.529999000000004"/>
    <n v="-0.13606984649169701"/>
    <n v="-1.6128120944145399E-3"/>
    <n v="1.14044534409387"/>
    <n v="1.1034264383905401"/>
    <n v="1.0098516344233299"/>
    <s v="Ironman Funds"/>
    <x v="8"/>
    <s v="Consumer Discretionary"/>
    <s v="Apparel, Accessories &amp; Luxury Goods"/>
    <s v="Washington County, Oregon"/>
    <d v="1988-11-30T00:00:00"/>
    <n v="320187"/>
    <m/>
    <s v="Washington County"/>
    <s v="Oregon"/>
    <s v="United States"/>
  </r>
  <r>
    <d v="2019-04-08T00:00:00"/>
    <x v="8"/>
    <s v="sell"/>
    <n v="600"/>
    <n v="19"/>
    <n v="85.010002"/>
    <n v="85.290001000000004"/>
    <n v="84.57"/>
    <n v="84.730002999999996"/>
    <n v="84.494819999999905"/>
    <n v="4705800"/>
    <n v="2.5190000000000001"/>
    <n v="-7.8763198458988003E-3"/>
    <n v="-5.8837404419908902E-3"/>
    <n v="-6.2356468930666997E-3"/>
    <n v="0.114996904818514"/>
    <n v="0.23738443753255101"/>
    <n v="7.9439105065551401E-3"/>
    <n v="1.7233695041064898E-2"/>
    <n v="1.24340777773389E-2"/>
    <n v="1.7153639778423501E-2"/>
    <n v="88.589995999999999"/>
    <n v="64.989998"/>
    <n v="-0.13606984649169701"/>
    <n v="1.0469119934194001E-3"/>
    <n v="1.0871547320272901"/>
    <n v="2.3224112462448998"/>
    <n v="2.3864066866505702"/>
    <s v="Second Point Management"/>
    <x v="8"/>
    <s v="Consumer Discretionary"/>
    <s v="Apparel, Accessories &amp; Luxury Goods"/>
    <s v="Washington County, Oregon"/>
    <d v="1988-11-30T00:00:00"/>
    <n v="320187"/>
    <m/>
    <s v="Washington County"/>
    <s v="Oregon"/>
    <s v="United States"/>
  </r>
  <r>
    <d v="2019-05-13T00:00:00"/>
    <x v="8"/>
    <s v="buy"/>
    <n v="2700"/>
    <n v="19"/>
    <n v="81.650002000000001"/>
    <n v="82.629997000000003"/>
    <n v="81.319999999999993"/>
    <n v="82.529999000000004"/>
    <n v="82.300926000000004"/>
    <n v="6445200"/>
    <n v="2.4049999999999998"/>
    <n v="-1.7059465165577301E-2"/>
    <n v="-1.25227004633514E-2"/>
    <n v="-2.8076616125650201E-2"/>
    <n v="-1.1268537059697201E-2"/>
    <n v="0.205614130665733"/>
    <n v="1.18605179643661E-2"/>
    <n v="1.2003369985968499E-2"/>
    <n v="1.323148039047E-2"/>
    <n v="1.7123269451575E-2"/>
    <n v="90"/>
    <n v="66.529999000000004"/>
    <n v="-0.13606984649169701"/>
    <n v="-2.4426469085879299E-2"/>
    <n v="1.1160833153479699"/>
    <n v="2.0391715636905601"/>
    <n v="2.0235353583699198"/>
    <s v="Second Point Management"/>
    <x v="8"/>
    <s v="Consumer Discretionary"/>
    <s v="Apparel, Accessories &amp; Luxury Goods"/>
    <s v="Washington County, Oregon"/>
    <d v="1988-11-30T00:00:00"/>
    <n v="320187"/>
    <m/>
    <s v="Washington County"/>
    <s v="Oregon"/>
    <s v="United States"/>
  </r>
  <r>
    <d v="2019-05-28T00:00:00"/>
    <x v="8"/>
    <s v="sell"/>
    <n v="1500"/>
    <n v="19"/>
    <n v="82.849997999999999"/>
    <n v="83.190002000000007"/>
    <n v="81.129997000000003"/>
    <n v="81.199996999999996"/>
    <n v="80.974609000000001"/>
    <n v="7927300"/>
    <n v="2.2679999999999998"/>
    <n v="-1.1753424896889301E-2"/>
    <n v="-2.0116544992648599E-2"/>
    <n v="-7.5409114562881699E-2"/>
    <n v="-5.2534334235770801E-2"/>
    <n v="0.12853486032147801"/>
    <n v="7.9786557519324897E-3"/>
    <n v="1.1177435463974501E-2"/>
    <n v="1.33563006635914E-2"/>
    <n v="1.7125853200170099E-2"/>
    <n v="90"/>
    <n v="66.529999000000004"/>
    <n v="-0.13606984649169701"/>
    <n v="-8.4109499934704197E-3"/>
    <n v="1.11945058921584"/>
    <n v="1.1541711641374099"/>
    <n v="1.44361844973797"/>
    <s v="Second Point Management"/>
    <x v="8"/>
    <s v="Consumer Discretionary"/>
    <s v="Apparel, Accessories &amp; Luxury Goods"/>
    <s v="Washington County, Oregon"/>
    <d v="1988-11-30T00:00:00"/>
    <n v="320187"/>
    <m/>
    <s v="Washington County"/>
    <s v="Oregon"/>
    <s v="United States"/>
  </r>
  <r>
    <d v="2019-04-08T00:00:00"/>
    <x v="8"/>
    <s v="sell"/>
    <n v="1000"/>
    <n v="20"/>
    <n v="85.010002"/>
    <n v="85.290001000000004"/>
    <n v="84.57"/>
    <n v="84.730002999999996"/>
    <n v="84.494819999999905"/>
    <n v="4705800"/>
    <n v="2.5190000000000001"/>
    <n v="-7.8763198458988003E-3"/>
    <n v="-5.8837404419908902E-3"/>
    <n v="-6.2356468930666997E-3"/>
    <n v="0.114996904818514"/>
    <n v="0.23738443753255101"/>
    <n v="7.9439105065551401E-3"/>
    <n v="1.7233695041064898E-2"/>
    <n v="1.24340777773389E-2"/>
    <n v="1.7153639778423501E-2"/>
    <n v="88.589995999999999"/>
    <n v="64.989998"/>
    <n v="-0.13606984649169701"/>
    <n v="1.0469119934194001E-3"/>
    <n v="1.0871547320272901"/>
    <n v="2.3224112462448998"/>
    <n v="2.3864066866505702"/>
    <s v="Jaguar Group of Funds"/>
    <x v="8"/>
    <s v="Consumer Discretionary"/>
    <s v="Apparel, Accessories &amp; Luxury Goods"/>
    <s v="Washington County, Oregon"/>
    <d v="1988-11-30T00:00:00"/>
    <n v="320187"/>
    <m/>
    <s v="Washington County"/>
    <s v="Oregon"/>
    <s v="United States"/>
  </r>
  <r>
    <d v="2019-04-11T00:00:00"/>
    <x v="8"/>
    <s v="sell"/>
    <n v="1300"/>
    <n v="20"/>
    <n v="84.900002000000001"/>
    <n v="85.050003000000004"/>
    <n v="84.279999000000004"/>
    <n v="85"/>
    <n v="84.764068999999907"/>
    <n v="3347400"/>
    <n v="2.504"/>
    <n v="1.41276311859988E-3"/>
    <n v="-3.2886708202040098E-3"/>
    <n v="-5.0460182426997902E-3"/>
    <n v="0.108976384905535"/>
    <n v="0.25128186615933801"/>
    <n v="5.9692486944474396E-3"/>
    <n v="1.7078700203874499E-2"/>
    <n v="1.23809330363277E-2"/>
    <n v="1.7154790321489401E-2"/>
    <n v="88.589995999999999"/>
    <n v="64.989998"/>
    <n v="-0.13606984649169701"/>
    <n v="3.8122194279549302E-5"/>
    <n v="1.1045343793064399"/>
    <n v="2.4846630481099501"/>
    <n v="2.3320958826840101"/>
    <s v="Jaguar Group of Funds"/>
    <x v="8"/>
    <s v="Consumer Discretionary"/>
    <s v="Apparel, Accessories &amp; Luxury Goods"/>
    <s v="Washington County, Oregon"/>
    <d v="1988-11-30T00:00:00"/>
    <n v="320187"/>
    <m/>
    <s v="Washington County"/>
    <s v="Oregon"/>
    <s v="United States"/>
  </r>
  <r>
    <d v="2019-04-17T00:00:00"/>
    <x v="8"/>
    <s v="sell"/>
    <n v="2100"/>
    <n v="20"/>
    <n v="87.949996999999996"/>
    <n v="88.970000999999996"/>
    <n v="87.449996999999996"/>
    <n v="88.730002999999996"/>
    <n v="88.483718999999994"/>
    <n v="5694900"/>
    <n v="2.5920000000000001"/>
    <n v="1.0536588228434E-2"/>
    <n v="4.4359593724139897E-2"/>
    <n v="1.0308829294383599E-2"/>
    <n v="0.135569705965672"/>
    <n v="0.28410507256285999"/>
    <n v="4.9778693899698899E-3"/>
    <n v="1.7351774274274399E-2"/>
    <n v="1.22597637779987E-2"/>
    <n v="1.7167998338224799E-2"/>
    <n v="88.970000999999996"/>
    <n v="64.989998"/>
    <n v="-0.13606984649169701"/>
    <n v="-2.2764010197428601E-3"/>
    <n v="1.10944600209657"/>
    <n v="2.8542605469973599"/>
    <n v="2.6563107688972298"/>
    <s v="Jaguar Group of Funds"/>
    <x v="8"/>
    <s v="Consumer Discretionary"/>
    <s v="Apparel, Accessories &amp; Luxury Goods"/>
    <s v="Washington County, Oregon"/>
    <d v="1988-11-30T00:00:00"/>
    <n v="320187"/>
    <m/>
    <s v="Washington County"/>
    <s v="Oregon"/>
    <s v="United States"/>
  </r>
  <r>
    <d v="2019-05-24T00:00:00"/>
    <x v="8"/>
    <s v="sell"/>
    <n v="1700"/>
    <n v="20"/>
    <n v="82.199996999999996"/>
    <n v="83.169997999999893"/>
    <n v="82.089995999999999"/>
    <n v="82.160004000000001"/>
    <n v="81.931952999999993"/>
    <n v="5999000"/>
    <n v="2.3239999999999998"/>
    <n v="-5.8252750827178304E-3"/>
    <n v="-2.8910960641570602E-2"/>
    <n v="-7.3090278502830702E-2"/>
    <n v="-3.3411139619509901E-2"/>
    <n v="0.15199416649886099"/>
    <n v="1.0635705103156199E-2"/>
    <n v="1.1105890508504E-2"/>
    <n v="1.33213908845071E-2"/>
    <n v="1.71226855325913E-2"/>
    <n v="90"/>
    <n v="66.529999000000004"/>
    <n v="-0.13606984649169701"/>
    <n v="1.3526439988342199E-3"/>
    <n v="1.1171740718016301"/>
    <n v="1.4112638590248401"/>
    <n v="1.52810657788232"/>
    <s v="Jaguar Group of Funds"/>
    <x v="8"/>
    <s v="Consumer Discretionary"/>
    <s v="Apparel, Accessories &amp; Luxury Goods"/>
    <s v="Washington County, Oregon"/>
    <d v="1988-11-30T00:00:00"/>
    <n v="320187"/>
    <m/>
    <s v="Washington County"/>
    <s v="Oregon"/>
    <s v="United States"/>
  </r>
  <r>
    <d v="2019-06-06T00:00:00"/>
    <x v="8"/>
    <s v="sell"/>
    <n v="1300"/>
    <n v="20"/>
    <n v="82.720000999999996"/>
    <n v="83.059997999999993"/>
    <n v="82.080001999999993"/>
    <n v="82.449996999999996"/>
    <n v="82.449996999999996"/>
    <n v="4953000"/>
    <n v="2.1240000000000001"/>
    <n v="-3.2694102291747798E-3"/>
    <n v="4.2237946528484699E-2"/>
    <n v="-1.0713046981992399E-2"/>
    <n v="-3.0733864982097299E-2"/>
    <n v="0.118224403527859"/>
    <n v="2.5699177508825201E-2"/>
    <n v="1.61007656914725E-2"/>
    <n v="1.51439780434472E-2"/>
    <n v="1.74352081671981E-2"/>
    <n v="90"/>
    <n v="66.529999000000004"/>
    <n v="-0.13606984649169701"/>
    <n v="6.1168407152111899E-3"/>
    <n v="1.14071171712599"/>
    <n v="1.01226179476462"/>
    <n v="0.92145646410572402"/>
    <s v="Jaguar Group of Funds"/>
    <x v="8"/>
    <s v="Consumer Discretionary"/>
    <s v="Apparel, Accessories &amp; Luxury Goods"/>
    <s v="Washington County, Oregon"/>
    <d v="1988-11-30T00:00:00"/>
    <n v="320187"/>
    <m/>
    <s v="Washington County"/>
    <s v="Oregon"/>
    <s v="United States"/>
  </r>
  <r>
    <d v="2019-06-25T00:00:00"/>
    <x v="8"/>
    <s v="buy"/>
    <n v="1400"/>
    <n v="20"/>
    <n v="84.599997999999999"/>
    <n v="84.690002000000007"/>
    <n v="82.160004000000001"/>
    <n v="82.620002999999997"/>
    <n v="82.620002999999997"/>
    <n v="7339900"/>
    <n v="1.994"/>
    <n v="-2.24997160836897E-2"/>
    <n v="-2.0130082315559399E-2"/>
    <n v="2.5374819049143798E-3"/>
    <n v="-6.3770691097187401E-3"/>
    <n v="0.12869208715691799"/>
    <n v="1.7009537215047998E-2"/>
    <n v="1.79069664997774E-2"/>
    <n v="1.34619696328881E-2"/>
    <n v="1.7631491501863501E-2"/>
    <n v="90"/>
    <n v="66.529999000000004"/>
    <n v="-0.13606984649169701"/>
    <n v="-9.5417756928269908E-3"/>
    <n v="1.1506617768262599"/>
    <n v="1.08926446045042"/>
    <n v="1.16509921347637"/>
    <s v="Jaguar Group of Funds"/>
    <x v="8"/>
    <s v="Consumer Discretionary"/>
    <s v="Apparel, Accessories &amp; Luxury Goods"/>
    <s v="Washington County, Oregon"/>
    <d v="1988-11-30T00:00:00"/>
    <n v="320187"/>
    <m/>
    <s v="Washington County"/>
    <s v="Oregon"/>
    <s v="United States"/>
  </r>
  <r>
    <d v="2019-04-12T00:00:00"/>
    <x v="9"/>
    <s v="buy"/>
    <n v="200"/>
    <n v="1"/>
    <n v="162"/>
    <n v="162.5"/>
    <n v="159.5"/>
    <n v="160.71000699999999"/>
    <n v="160.71000699999999"/>
    <n v="2844200"/>
    <n v="2.56"/>
    <n v="-1.2437157689884799E-4"/>
    <n v="1.34684841495387E-2"/>
    <n v="5.6159450355389101E-3"/>
    <n v="8.5434420396655802E-2"/>
    <n v="0.28051064701783202"/>
    <n v="1.10559218843499E-2"/>
    <n v="1.4930010024159199E-2"/>
    <n v="1.46738134825601E-2"/>
    <n v="2.12571219362746E-2"/>
    <n v="166.990005"/>
    <n v="113.599998"/>
    <n v="-0.146699681884602"/>
    <n v="6.5875784763498903E-3"/>
    <n v="1.7153282529445999"/>
    <n v="2.6769058339127301"/>
    <n v="2.8436498877552698"/>
    <s v="CapitalAlley Funds"/>
    <x v="9"/>
    <s v="Information Technology"/>
    <s v="Internet Software &amp; Services"/>
    <s v="San Francisco, California"/>
    <d v="2008-09-15T00:00:00"/>
    <n v="1108524"/>
    <m/>
    <s v="San Francisco"/>
    <s v="California"/>
    <s v="United States"/>
  </r>
  <r>
    <d v="2019-05-24T00:00:00"/>
    <x v="9"/>
    <s v="sell"/>
    <n v="1100"/>
    <n v="1"/>
    <n v="154.88999899999999"/>
    <n v="156.929993"/>
    <n v="154.16000399999999"/>
    <n v="154.509995"/>
    <n v="154.509995"/>
    <n v="3151700"/>
    <n v="2.3239999999999998"/>
    <n v="5.1910310248182504E-3"/>
    <n v="-3.8832664918990998E-4"/>
    <n v="-3.2161227700774703E-2"/>
    <n v="-4.33791130413178E-2"/>
    <n v="0.18752567618696001"/>
    <n v="1.4910307079029E-2"/>
    <n v="1.9830131829362999E-2"/>
    <n v="1.6196110567991601E-2"/>
    <n v="2.1565798235120899E-2"/>
    <n v="167.55999800000001"/>
    <n v="113.599998"/>
    <n v="-0.146699681884602"/>
    <n v="1.3526439988342199E-3"/>
    <n v="1.74539008634839"/>
    <n v="1.5884357869313901"/>
    <n v="1.7761218643077099"/>
    <s v="CapitalAlley Funds"/>
    <x v="9"/>
    <s v="Information Technology"/>
    <s v="Internet Software &amp; Services"/>
    <s v="San Francisco, California"/>
    <d v="2008-09-15T00:00:00"/>
    <n v="1108524"/>
    <m/>
    <s v="San Francisco"/>
    <s v="California"/>
    <s v="United States"/>
  </r>
  <r>
    <d v="2019-04-11T00:00:00"/>
    <x v="9"/>
    <s v="sell"/>
    <n v="100"/>
    <n v="2"/>
    <n v="160.16000399999999"/>
    <n v="160.83000200000001"/>
    <n v="159.020004"/>
    <n v="160.729996"/>
    <n v="160.729996"/>
    <n v="2578400"/>
    <n v="2.504"/>
    <n v="3.0531911338361598E-3"/>
    <n v="1.3845120138950799E-2"/>
    <n v="1.53603034952879E-2"/>
    <n v="8.9021302693311793E-2"/>
    <n v="0.29925875228120102"/>
    <n v="1.103318116661E-2"/>
    <n v="1.5062167921084399E-2"/>
    <n v="1.46749351100228E-2"/>
    <n v="2.12855625302583E-2"/>
    <n v="166.990005"/>
    <n v="113.599998"/>
    <n v="-0.146699681884602"/>
    <n v="3.8122194279549302E-5"/>
    <n v="1.72000550259875"/>
    <n v="2.8838384203204401"/>
    <n v="2.8598719669196702"/>
    <s v="InvestBurg"/>
    <x v="9"/>
    <s v="Information Technology"/>
    <s v="Internet Software &amp; Services"/>
    <s v="San Francisco, California"/>
    <d v="2008-09-15T00:00:00"/>
    <n v="1108524"/>
    <m/>
    <s v="San Francisco"/>
    <s v="California"/>
    <s v="United States"/>
  </r>
  <r>
    <d v="2019-06-12T00:00:00"/>
    <x v="9"/>
    <s v="sell"/>
    <n v="200"/>
    <n v="2"/>
    <n v="151.11000100000001"/>
    <n v="152.320007"/>
    <n v="150.14999399999999"/>
    <n v="151.279999"/>
    <n v="151.279999"/>
    <n v="7161300"/>
    <n v="2.1269999999999998"/>
    <n v="7.4976632706443697E-3"/>
    <n v="-4.6243567636847803E-2"/>
    <n v="-5.5666339668490002E-2"/>
    <n v="-5.4853179342213003E-2"/>
    <n v="0.12144191251502399"/>
    <n v="2.7520500331023101E-2"/>
    <n v="2.7277913784813802E-2"/>
    <n v="1.99543375481426E-2"/>
    <n v="2.23920026903889E-2"/>
    <n v="167.55999800000001"/>
    <n v="113.599998"/>
    <n v="-0.15205335500848699"/>
    <n v="-2.0396578921351798E-3"/>
    <n v="1.7598580969098701"/>
    <n v="0.90497850028776505"/>
    <n v="1.1327551341097499"/>
    <s v="InvestBurg"/>
    <x v="9"/>
    <s v="Information Technology"/>
    <s v="Internet Software &amp; Services"/>
    <s v="San Francisco, California"/>
    <d v="2008-09-15T00:00:00"/>
    <n v="1108524"/>
    <m/>
    <s v="San Francisco"/>
    <s v="California"/>
    <s v="United States"/>
  </r>
  <r>
    <d v="2019-06-28T00:00:00"/>
    <x v="9"/>
    <s v="sell"/>
    <n v="100"/>
    <n v="2"/>
    <n v="150.41999799999999"/>
    <n v="151.770004"/>
    <n v="149.60000600000001"/>
    <n v="151.729996"/>
    <n v="151.729996"/>
    <n v="6936600"/>
    <n v="2"/>
    <n v="6.8778394721879304E-3"/>
    <n v="-3.31235527459008E-2"/>
    <n v="-7.61610285734043E-3"/>
    <n v="-4.2831436757466201E-2"/>
    <n v="0.130100694683117"/>
    <n v="1.7129919487645799E-2"/>
    <n v="2.4586434808128499E-2"/>
    <n v="1.9720195670010401E-2"/>
    <n v="2.24403075546032E-2"/>
    <n v="167.55999800000001"/>
    <n v="113.599998"/>
    <n v="-0.15205335500848699"/>
    <n v="5.7409418775350302E-3"/>
    <n v="1.77024439259667"/>
    <n v="0.93332487899207495"/>
    <n v="0.77009560989286097"/>
    <s v="InvestBurg"/>
    <x v="9"/>
    <s v="Information Technology"/>
    <s v="Internet Software &amp; Services"/>
    <s v="San Francisco, California"/>
    <d v="2008-09-15T00:00:00"/>
    <n v="1108524"/>
    <m/>
    <s v="San Francisco"/>
    <s v="California"/>
    <s v="United States"/>
  </r>
  <r>
    <d v="2019-04-09T00:00:00"/>
    <x v="9"/>
    <s v="sell"/>
    <n v="400"/>
    <n v="3"/>
    <n v="157.03999299999899"/>
    <n v="158.35000600000001"/>
    <n v="156.64999399999999"/>
    <n v="156.970001"/>
    <n v="156.970001"/>
    <n v="5642900"/>
    <n v="2.4990000000000001"/>
    <n v="-9.5105966072998992E-3"/>
    <n v="-2.2301504116659199E-2"/>
    <n v="1.22425847651797E-2"/>
    <n v="7.4367731654920596E-2"/>
    <n v="0.29225814432094599"/>
    <n v="1.42651947073217E-2"/>
    <n v="1.48388921218946E-2"/>
    <n v="1.44859747858446E-2"/>
    <n v="2.1282513108266898E-2"/>
    <n v="166.990005"/>
    <n v="113.599998"/>
    <n v="-0.146699681884602"/>
    <n v="-6.0859766572597396E-3"/>
    <n v="1.7097194685899499"/>
    <n v="2.8156521523219298"/>
    <n v="2.9132442401738801"/>
    <s v="FinanCorp"/>
    <x v="9"/>
    <s v="Information Technology"/>
    <s v="Internet Software &amp; Services"/>
    <s v="San Francisco, California"/>
    <d v="2008-09-15T00:00:00"/>
    <n v="1108524"/>
    <m/>
    <s v="San Francisco"/>
    <s v="California"/>
    <s v="United States"/>
  </r>
  <r>
    <d v="2019-04-22T00:00:00"/>
    <x v="9"/>
    <s v="sell"/>
    <n v="200"/>
    <n v="3"/>
    <n v="155.449997"/>
    <n v="159.13999899999999"/>
    <n v="155.279999"/>
    <n v="158.759995"/>
    <n v="158.759995"/>
    <n v="2943300"/>
    <n v="2.59"/>
    <n v="1.7601661736671399E-2"/>
    <n v="-1.22079456969098E-2"/>
    <n v="-2.9480523546539999E-2"/>
    <n v="4.0163461537428502E-2"/>
    <n v="0.246628292997045"/>
    <n v="1.45325584565287E-2"/>
    <n v="1.5886324142319701E-2"/>
    <n v="1.4673033365411601E-2"/>
    <n v="2.1200294685005699E-2"/>
    <n v="166.990005"/>
    <n v="113.599998"/>
    <n v="-0.146699681884602"/>
    <n v="1.0115060212163699E-3"/>
    <n v="1.7147607044084601"/>
    <n v="2.2901953586912902"/>
    <n v="2.4122076794397"/>
    <s v="FinanCorp"/>
    <x v="9"/>
    <s v="Information Technology"/>
    <s v="Internet Software &amp; Services"/>
    <s v="San Francisco, California"/>
    <d v="2008-09-15T00:00:00"/>
    <n v="1108524"/>
    <m/>
    <s v="San Francisco"/>
    <s v="California"/>
    <s v="United States"/>
  </r>
  <r>
    <d v="2019-04-30T00:00:00"/>
    <x v="9"/>
    <s v="buy"/>
    <n v="200"/>
    <n v="3"/>
    <n v="165.19000199999999"/>
    <n v="166.44000199999999"/>
    <n v="163.61999499999999"/>
    <n v="165.35000600000001"/>
    <n v="165.35000600000001"/>
    <n v="3581800"/>
    <n v="2.5089999999999999"/>
    <n v="-6.0445706458777797E-5"/>
    <n v="2.5232583548096401E-2"/>
    <n v="6.3478787357569302E-2"/>
    <n v="0.13009017207378001"/>
    <n v="0.31874106978536598"/>
    <n v="1.39403877396334E-2"/>
    <n v="1.3667947690657401E-2"/>
    <n v="1.41597304856817E-2"/>
    <n v="2.1085933893301802E-2"/>
    <n v="167.55999800000001"/>
    <n v="113.599998"/>
    <n v="-0.146699681884602"/>
    <n v="9.5096475723260604E-4"/>
    <n v="1.70683183566839"/>
    <n v="3.0357858527530501"/>
    <n v="2.99314080456812"/>
    <s v="FinanCorp"/>
    <x v="9"/>
    <s v="Information Technology"/>
    <s v="Internet Software &amp; Services"/>
    <s v="San Francisco, California"/>
    <d v="2008-09-15T00:00:00"/>
    <n v="1108524"/>
    <m/>
    <s v="San Francisco"/>
    <s v="California"/>
    <s v="United States"/>
  </r>
  <r>
    <d v="2019-05-01T00:00:00"/>
    <x v="9"/>
    <s v="buy"/>
    <n v="100"/>
    <n v="3"/>
    <n v="166.009995"/>
    <n v="166.220001"/>
    <n v="162.13999899999999"/>
    <n v="162.14999399999999"/>
    <n v="162.14999399999999"/>
    <n v="2707700"/>
    <n v="2.5110000000000001"/>
    <n v="-1.9542679963914698E-2"/>
    <n v="1.6101781247815E-2"/>
    <n v="2.35877598185531E-2"/>
    <n v="8.3502213623090293E-2"/>
    <n v="0.29281391472745599"/>
    <n v="1.6780419896762499E-2"/>
    <n v="1.3885246218592801E-2"/>
    <n v="1.4050193986381E-2"/>
    <n v="2.11240732017271E-2"/>
    <n v="167.55999800000001"/>
    <n v="113.599998"/>
    <n v="-0.146699681884602"/>
    <n v="-7.5304459681844096E-3"/>
    <n v="1.7171475910878899"/>
    <n v="2.7653452147844502"/>
    <n v="3.0413415793154899"/>
    <s v="FinanCorp"/>
    <x v="9"/>
    <s v="Information Technology"/>
    <s v="Internet Software &amp; Services"/>
    <s v="San Francisco, California"/>
    <d v="2008-09-15T00:00:00"/>
    <n v="1108524"/>
    <m/>
    <s v="San Francisco"/>
    <s v="California"/>
    <s v="United States"/>
  </r>
  <r>
    <d v="2019-05-16T00:00:00"/>
    <x v="9"/>
    <s v="buy"/>
    <n v="100"/>
    <n v="3"/>
    <n v="156.759995"/>
    <n v="159.449997"/>
    <n v="155.89999399999999"/>
    <n v="158.479996"/>
    <n v="158.479996"/>
    <n v="5048100"/>
    <n v="2.4049999999999998"/>
    <n v="2.1816251257937201E-2"/>
    <n v="1.37871750382242E-2"/>
    <n v="-1.010775495354E-2"/>
    <n v="-6.22744588013548E-3"/>
    <n v="0.21258296460616499"/>
    <n v="3.2466761099319702E-2"/>
    <n v="1.95098513314465E-2"/>
    <n v="1.5660977971370699E-2"/>
    <n v="2.15188704805402E-2"/>
    <n v="167.55999800000001"/>
    <n v="113.599998"/>
    <n v="-0.146699681884602"/>
    <n v="8.8559569696340101E-3"/>
    <n v="1.74880782562325"/>
    <n v="1.86799225430367"/>
    <n v="1.690397613177"/>
    <s v="FinanCorp"/>
    <x v="9"/>
    <s v="Information Technology"/>
    <s v="Internet Software &amp; Services"/>
    <s v="San Francisco, California"/>
    <d v="2008-09-15T00:00:00"/>
    <n v="1108524"/>
    <m/>
    <s v="San Francisco"/>
    <s v="California"/>
    <s v="United States"/>
  </r>
  <r>
    <d v="2019-05-28T00:00:00"/>
    <x v="9"/>
    <s v="sell"/>
    <n v="100"/>
    <n v="3"/>
    <n v="155.35000600000001"/>
    <n v="157.80999800000001"/>
    <n v="154.38999899999999"/>
    <n v="155.19000199999999"/>
    <n v="155.19000199999999"/>
    <n v="4934100"/>
    <n v="2.2679999999999998"/>
    <n v="4.3913987690003204E-3"/>
    <n v="-5.07758268707668E-3"/>
    <n v="-4.9651985571529299E-2"/>
    <n v="-4.9100015235800598E-2"/>
    <n v="0.18685528010852401"/>
    <n v="1.43262775217324E-2"/>
    <n v="1.91899378107654E-2"/>
    <n v="1.6150549654703101E-2"/>
    <n v="2.1565304842962301E-2"/>
    <n v="167.55999800000001"/>
    <n v="113.599998"/>
    <n v="-0.146699681884602"/>
    <n v="-8.4109499934704197E-3"/>
    <n v="1.7393137589455101"/>
    <n v="1.5800779517804999"/>
    <n v="1.72118651644"/>
    <s v="FinanCorp"/>
    <x v="9"/>
    <s v="Information Technology"/>
    <s v="Internet Software &amp; Services"/>
    <s v="San Francisco, California"/>
    <d v="2008-09-15T00:00:00"/>
    <n v="1108524"/>
    <m/>
    <s v="San Francisco"/>
    <s v="California"/>
    <s v="United States"/>
  </r>
  <r>
    <d v="2019-06-28T00:00:00"/>
    <x v="9"/>
    <s v="sell"/>
    <n v="100"/>
    <n v="3"/>
    <n v="150.41999799999999"/>
    <n v="151.770004"/>
    <n v="149.60000600000001"/>
    <n v="151.729996"/>
    <n v="151.729996"/>
    <n v="6936600"/>
    <n v="2"/>
    <n v="6.8778394721879304E-3"/>
    <n v="-3.31235527459008E-2"/>
    <n v="-7.61610285734043E-3"/>
    <n v="-4.2831436757466201E-2"/>
    <n v="0.130100694683117"/>
    <n v="1.7129919487645799E-2"/>
    <n v="2.4586434808128499E-2"/>
    <n v="1.9720195670010401E-2"/>
    <n v="2.24403075546032E-2"/>
    <n v="167.55999800000001"/>
    <n v="113.599998"/>
    <n v="-0.15205335500848699"/>
    <n v="5.7409418775350302E-3"/>
    <n v="1.77024439259667"/>
    <n v="0.93332487899207495"/>
    <n v="0.77009560989286097"/>
    <s v="FinanCorp"/>
    <x v="9"/>
    <s v="Information Technology"/>
    <s v="Internet Software &amp; Services"/>
    <s v="San Francisco, California"/>
    <d v="2008-09-15T00:00:00"/>
    <n v="1108524"/>
    <m/>
    <s v="San Francisco"/>
    <s v="California"/>
    <s v="United States"/>
  </r>
  <r>
    <d v="2019-05-13T00:00:00"/>
    <x v="9"/>
    <s v="sell"/>
    <n v="600"/>
    <n v="4"/>
    <n v="154.91999799999999"/>
    <n v="156.89999399999999"/>
    <n v="152.779999"/>
    <n v="153.14999399999999"/>
    <n v="153.14999399999999"/>
    <n v="5694600"/>
    <n v="2.4049999999999998"/>
    <n v="-4.3380963306926597E-2"/>
    <n v="-5.9260207668285797E-2"/>
    <n v="-4.5254928459251199E-2"/>
    <n v="-4.3193387883914601E-2"/>
    <n v="0.159125487905973"/>
    <n v="2.7151735216224201E-2"/>
    <n v="1.70206171051978E-2"/>
    <n v="1.49748538364133E-2"/>
    <n v="2.1404094678460599E-2"/>
    <n v="167.55999800000001"/>
    <n v="113.599998"/>
    <n v="-0.146699681884602"/>
    <n v="-2.4426469085879299E-2"/>
    <n v="1.7424076262824799"/>
    <n v="1.3564376062030401"/>
    <n v="1.78381837836575"/>
    <s v="CapitalOwl"/>
    <x v="9"/>
    <s v="Information Technology"/>
    <s v="Internet Software &amp; Services"/>
    <s v="San Francisco, California"/>
    <d v="2008-09-15T00:00:00"/>
    <n v="1108524"/>
    <m/>
    <s v="San Francisco"/>
    <s v="California"/>
    <s v="United States"/>
  </r>
  <r>
    <d v="2019-05-21T00:00:00"/>
    <x v="9"/>
    <s v="buy"/>
    <n v="800"/>
    <n v="4"/>
    <n v="157.36000100000001"/>
    <n v="157.83999599999899"/>
    <n v="155.179993"/>
    <n v="155.779999"/>
    <n v="155.779999"/>
    <n v="3803100"/>
    <n v="2.4260000000000002"/>
    <n v="-1.2830191855451301E-3"/>
    <n v="-1.45932681009879E-2"/>
    <n v="-1.3471856116202901E-3"/>
    <n v="-1.75621341836203E-2"/>
    <n v="0.20457268073083601"/>
    <n v="1.9436814204561399E-2"/>
    <n v="1.9707651126767201E-2"/>
    <n v="1.5882581063053999E-2"/>
    <n v="2.1536365727060799E-2"/>
    <n v="167.55999800000001"/>
    <n v="113.599998"/>
    <n v="-0.146699681884602"/>
    <n v="8.4599491109458805E-3"/>
    <n v="1.7415646928539701"/>
    <n v="1.76357579061676"/>
    <n v="1.7489835050272999"/>
    <s v="CapitalOwl"/>
    <x v="9"/>
    <s v="Information Technology"/>
    <s v="Internet Software &amp; Services"/>
    <s v="San Francisco, California"/>
    <d v="2008-09-15T00:00:00"/>
    <n v="1108524"/>
    <m/>
    <s v="San Francisco"/>
    <s v="California"/>
    <s v="United States"/>
  </r>
  <r>
    <d v="2019-05-29T00:00:00"/>
    <x v="9"/>
    <s v="buy"/>
    <n v="200"/>
    <n v="4"/>
    <n v="153.759995"/>
    <n v="154.05999800000001"/>
    <n v="151.199997"/>
    <n v="152.88999899999999"/>
    <n v="152.88999899999999"/>
    <n v="4359500"/>
    <n v="2.2360000000000002"/>
    <n v="-1.49314835390894E-2"/>
    <n v="-1.8726047040621099E-2"/>
    <n v="-8.2028135611632497E-2"/>
    <n v="-6.4767393582046598E-2"/>
    <n v="0.17800099476549699"/>
    <n v="1.56308618972349E-2"/>
    <n v="1.8845454972319601E-2"/>
    <n v="1.6247176378259301E-2"/>
    <n v="2.15836639649018E-2"/>
    <n v="167.55999800000001"/>
    <n v="113.599998"/>
    <n v="-0.146699681884602"/>
    <n v="-6.9359101493404697E-3"/>
    <n v="1.7400826362500399"/>
    <n v="1.49044257484816"/>
    <n v="1.6665598732862901"/>
    <s v="CapitalOwl"/>
    <x v="9"/>
    <s v="Information Technology"/>
    <s v="Internet Software &amp; Services"/>
    <s v="San Francisco, California"/>
    <d v="2008-09-15T00:00:00"/>
    <n v="1108524"/>
    <m/>
    <s v="San Francisco"/>
    <s v="California"/>
    <s v="United States"/>
  </r>
  <r>
    <d v="2019-05-30T00:00:00"/>
    <x v="9"/>
    <s v="buy"/>
    <n v="100"/>
    <n v="4"/>
    <n v="154.320007"/>
    <n v="155.86999499999999"/>
    <n v="153.89999399999999"/>
    <n v="155.66000399999999"/>
    <n v="155.66000399999999"/>
    <n v="4418100"/>
    <n v="2.2269999999999999"/>
    <n v="1.7955465196401801E-2"/>
    <n v="-1.2639778754961299E-2"/>
    <n v="-6.0450754192650703E-2"/>
    <n v="-5.0055797055303497E-2"/>
    <n v="0.20443243298612401"/>
    <n v="1.7298818137907498E-2"/>
    <n v="1.9404463119657302E-2"/>
    <n v="1.6414428721900898E-2"/>
    <n v="2.1603077888144698E-2"/>
    <n v="167.55999800000001"/>
    <n v="113.599998"/>
    <n v="-0.146699681884602"/>
    <n v="2.0962723552933101E-3"/>
    <n v="1.74696421101292"/>
    <n v="1.73837736657973"/>
    <n v="1.62970686860812"/>
    <s v="CapitalOwl"/>
    <x v="9"/>
    <s v="Information Technology"/>
    <s v="Internet Software &amp; Services"/>
    <s v="San Francisco, California"/>
    <d v="2008-09-15T00:00:00"/>
    <n v="1108524"/>
    <m/>
    <s v="San Francisco"/>
    <s v="California"/>
    <s v="United States"/>
  </r>
  <r>
    <d v="2019-06-07T00:00:00"/>
    <x v="9"/>
    <s v="buy"/>
    <n v="600"/>
    <n v="4"/>
    <n v="159.83999599999899"/>
    <n v="162.990005"/>
    <n v="159.5"/>
    <n v="161.270004"/>
    <n v="161.270004"/>
    <n v="7175300"/>
    <n v="2.0840000000000001"/>
    <n v="1.22280267648855E-2"/>
    <n v="6.30885883569344E-2"/>
    <n v="2.74713822974809E-2"/>
    <n v="3.9267877902969199E-2"/>
    <n v="0.17373940571881999"/>
    <n v="3.57814195824342E-2"/>
    <n v="2.4875004063452E-2"/>
    <n v="1.87579374273182E-2"/>
    <n v="2.2130788084880101E-2"/>
    <n v="167.55999800000001"/>
    <n v="113.599998"/>
    <n v="-0.146699681884602"/>
    <n v="1.0442979367750601E-2"/>
    <n v="1.7730647815876901"/>
    <n v="1.4096437241270099"/>
    <n v="1.25968950272606"/>
    <s v="CapitalOwl"/>
    <x v="9"/>
    <s v="Information Technology"/>
    <s v="Internet Software &amp; Services"/>
    <s v="San Francisco, California"/>
    <d v="2008-09-15T00:00:00"/>
    <n v="1108524"/>
    <m/>
    <s v="San Francisco"/>
    <s v="California"/>
    <s v="United States"/>
  </r>
  <r>
    <d v="2019-04-26T00:00:00"/>
    <x v="9"/>
    <s v="buy"/>
    <n v="500"/>
    <n v="5"/>
    <n v="162.41999799999999"/>
    <n v="166.05999800000001"/>
    <n v="161.279999"/>
    <n v="165.96000699999999"/>
    <n v="165.96000699999999"/>
    <n v="3342900"/>
    <n v="2.5049999999999999"/>
    <n v="1.7444666501013801E-2"/>
    <n v="6.1954902959391003E-2"/>
    <n v="4.0330108928545001E-2"/>
    <n v="0.102846347449754"/>
    <n v="0.34684159353425398"/>
    <n v="1.2961769133683399E-2"/>
    <n v="1.50556606019556E-2"/>
    <n v="1.44790508090295E-2"/>
    <n v="2.1162064530086198E-2"/>
    <n v="166.990005"/>
    <n v="113.599998"/>
    <n v="-0.146699681884602"/>
    <n v="4.6743503443647796E-3"/>
    <n v="1.7118191788142401"/>
    <n v="3.3286500489326798"/>
    <n v="2.7581885558926298"/>
    <s v="Alpha Capital"/>
    <x v="9"/>
    <s v="Information Technology"/>
    <s v="Internet Software &amp; Services"/>
    <s v="San Francisco, California"/>
    <d v="2008-09-15T00:00:00"/>
    <n v="1108524"/>
    <m/>
    <s v="San Francisco"/>
    <s v="California"/>
    <s v="United States"/>
  </r>
  <r>
    <d v="2019-05-15T00:00:00"/>
    <x v="9"/>
    <s v="buy"/>
    <n v="100"/>
    <n v="5"/>
    <n v="153.820007"/>
    <n v="156.38000500000001"/>
    <n v="151.699997"/>
    <n v="155.05999800000001"/>
    <n v="155.05999800000001"/>
    <n v="7783800"/>
    <n v="2.379"/>
    <n v="-1.9225891280900999E-2"/>
    <n v="-1.1541568267052001E-2"/>
    <n v="-3.5789416225114903E-2"/>
    <n v="-3.3858532133349599E-2"/>
    <n v="0.19420665879305599"/>
    <n v="3.0676239852892199E-2"/>
    <n v="1.88714130897999E-2"/>
    <n v="1.54224326323116E-2"/>
    <n v="2.14786150233197E-2"/>
    <n v="167.55999800000001"/>
    <n v="113.599998"/>
    <n v="-0.146699681884602"/>
    <n v="5.8219943882337104E-3"/>
    <n v="1.74194995369559"/>
    <n v="1.69480268399427"/>
    <n v="1.6608343895042199"/>
    <s v="Alpha Capital"/>
    <x v="9"/>
    <s v="Information Technology"/>
    <s v="Internet Software &amp; Services"/>
    <s v="San Francisco, California"/>
    <d v="2008-09-15T00:00:00"/>
    <n v="1108524"/>
    <m/>
    <s v="San Francisco"/>
    <s v="California"/>
    <s v="United States"/>
  </r>
  <r>
    <d v="2019-05-23T00:00:00"/>
    <x v="9"/>
    <s v="buy"/>
    <n v="100"/>
    <n v="5"/>
    <n v="156.029999"/>
    <n v="156.33999599999899"/>
    <n v="152.14999399999999"/>
    <n v="153.71000699999999"/>
    <n v="153.71000699999999"/>
    <n v="4508200"/>
    <n v="2.2959999999999998"/>
    <n v="-2.52461902060921E-2"/>
    <n v="-3.0560621373374199E-2"/>
    <n v="-4.7764136389226303E-2"/>
    <n v="-4.8260211314065903E-2"/>
    <n v="0.20324018323116699"/>
    <n v="1.80251602312737E-2"/>
    <n v="1.98598568221077E-2"/>
    <n v="1.6179196665238201E-2"/>
    <n v="2.1601398427791699E-2"/>
    <n v="167.55999800000001"/>
    <n v="113.599998"/>
    <n v="-0.146699681884602"/>
    <n v="-1.1985692488440201E-2"/>
    <n v="1.7472459149786099"/>
    <n v="1.7512006629008401"/>
    <n v="1.7711931279419999"/>
    <s v="Alpha Capital"/>
    <x v="9"/>
    <s v="Information Technology"/>
    <s v="Internet Software &amp; Services"/>
    <s v="San Francisco, California"/>
    <d v="2008-09-15T00:00:00"/>
    <n v="1108524"/>
    <m/>
    <s v="San Francisco"/>
    <s v="California"/>
    <s v="United States"/>
  </r>
  <r>
    <d v="2019-06-19T00:00:00"/>
    <x v="9"/>
    <s v="buy"/>
    <n v="400"/>
    <n v="5"/>
    <n v="151.69000199999999"/>
    <n v="154.470001"/>
    <n v="150.509995"/>
    <n v="154.13999899999999"/>
    <n v="154.13999899999999"/>
    <n v="8095300"/>
    <n v="2.0289999999999999"/>
    <n v="2.33003883256995E-2"/>
    <n v="1.8728856122295499E-2"/>
    <n v="-2.78583958891282E-3"/>
    <n v="-5.90128461050866E-2"/>
    <n v="9.7648422603301296E-2"/>
    <n v="1.18139913640529E-2"/>
    <n v="2.3947678230052599E-2"/>
    <n v="2.0116659367972502E-2"/>
    <n v="2.2398081690956601E-2"/>
    <n v="167.55999800000001"/>
    <n v="113.599998"/>
    <n v="-0.15205335500848699"/>
    <n v="2.98071681438073E-3"/>
    <n v="1.7563594298282299"/>
    <n v="0.67723230432118098"/>
    <n v="0.63828406686650696"/>
    <s v="Alpha Capital"/>
    <x v="9"/>
    <s v="Information Technology"/>
    <s v="Internet Software &amp; Services"/>
    <s v="San Francisco, California"/>
    <d v="2008-09-15T00:00:00"/>
    <n v="1108524"/>
    <m/>
    <s v="San Francisco"/>
    <s v="California"/>
    <s v="United States"/>
  </r>
  <r>
    <d v="2019-04-01T00:00:00"/>
    <x v="9"/>
    <s v="buy"/>
    <n v="1400"/>
    <n v="6"/>
    <n v="160.10000600000001"/>
    <n v="161.679993"/>
    <n v="158.509995"/>
    <n v="161.179993"/>
    <n v="161.179993"/>
    <n v="4601100"/>
    <n v="2.4969999999999999"/>
    <n v="1.75876735346603E-2"/>
    <n v="1.8629329231970599E-3"/>
    <n v="-1.5208254816919E-2"/>
    <n v="0.179620167148837"/>
    <n v="0.32634862414668298"/>
    <n v="1.96790390632554E-2"/>
    <n v="1.5853475942862599E-2"/>
    <n v="1.7152263239930101E-2"/>
    <n v="2.1332449120353699E-2"/>
    <n v="166.990005"/>
    <n v="113.599998"/>
    <n v="-0.146699681884602"/>
    <n v="1.1502195497633099E-2"/>
    <n v="1.6660389652593299"/>
    <n v="3.1853978962993299"/>
    <n v="3.0686076331239098"/>
    <s v="DecaFund"/>
    <x v="9"/>
    <s v="Information Technology"/>
    <s v="Internet Software &amp; Services"/>
    <s v="San Francisco, California"/>
    <d v="2008-09-15T00:00:00"/>
    <n v="1108524"/>
    <m/>
    <s v="San Francisco"/>
    <s v="California"/>
    <s v="United States"/>
  </r>
  <r>
    <d v="2019-04-18T00:00:00"/>
    <x v="9"/>
    <s v="sell"/>
    <n v="600"/>
    <n v="6"/>
    <n v="154.89999399999999"/>
    <n v="156.21000699999999"/>
    <n v="153.16999799999999"/>
    <n v="155.990005"/>
    <n v="155.990005"/>
    <n v="4391500"/>
    <n v="2.56"/>
    <n v="4.17569744258046E-3"/>
    <n v="-2.9933979010480199E-2"/>
    <n v="-4.9647530053097501E-2"/>
    <n v="4.0357314441643803E-2"/>
    <n v="0.225807563577751"/>
    <n v="9.8180466656356703E-3"/>
    <n v="1.5312783978012501E-2"/>
    <n v="1.4676668111718E-2"/>
    <n v="2.1175810604706E-2"/>
    <n v="166.990005"/>
    <n v="113.599998"/>
    <n v="-0.146699681884602"/>
    <n v="1.5778467813143101E-3"/>
    <n v="1.71260394708813"/>
    <n v="2.0825318966937201"/>
    <n v="2.4895497744839901"/>
    <s v="DecaFund"/>
    <x v="9"/>
    <s v="Information Technology"/>
    <s v="Internet Software &amp; Services"/>
    <s v="San Francisco, California"/>
    <d v="2008-09-15T00:00:00"/>
    <n v="1108524"/>
    <m/>
    <s v="San Francisco"/>
    <s v="California"/>
    <s v="United States"/>
  </r>
  <r>
    <d v="2019-05-02T00:00:00"/>
    <x v="9"/>
    <s v="sell"/>
    <n v="700"/>
    <n v="6"/>
    <n v="161.69000199999999"/>
    <n v="162.699997"/>
    <n v="159.63000500000001"/>
    <n v="161.83000200000001"/>
    <n v="161.83000200000001"/>
    <n v="3181100"/>
    <n v="2.552"/>
    <n v="-1.9753818631090001E-3"/>
    <n v="-7.7557572550488998E-3"/>
    <n v="4.0247044207836801E-3"/>
    <n v="6.2863274361682098E-2"/>
    <n v="0.27346814110510098"/>
    <n v="1.31455927946939E-2"/>
    <n v="1.33949724266277E-2"/>
    <n v="1.3878979453484999E-2"/>
    <n v="2.1100073461955901E-2"/>
    <n v="167.55999800000001"/>
    <n v="113.599998"/>
    <n v="-0.146699681884602"/>
    <n v="-2.1262443276895502E-3"/>
    <n v="1.71578680596877"/>
    <n v="2.5574603984249999"/>
    <n v="2.9338185682237001"/>
    <s v="DecaFund"/>
    <x v="9"/>
    <s v="Information Technology"/>
    <s v="Internet Software &amp; Services"/>
    <s v="San Francisco, California"/>
    <d v="2008-09-15T00:00:00"/>
    <n v="1108524"/>
    <m/>
    <s v="San Francisco"/>
    <s v="California"/>
    <s v="United States"/>
  </r>
  <r>
    <d v="2019-05-10T00:00:00"/>
    <x v="9"/>
    <s v="buy"/>
    <n v="300"/>
    <n v="6"/>
    <n v="156.279999"/>
    <n v="160.61000100000001"/>
    <n v="154.38000500000001"/>
    <n v="159.94000199999999"/>
    <n v="159.94000199999999"/>
    <n v="4462200"/>
    <n v="2.4550000000000001"/>
    <n v="2.2957555296139801E-2"/>
    <n v="-2.1035136032899901E-2"/>
    <n v="1.8744046750673201E-2"/>
    <n v="2.06570877687231E-2"/>
    <n v="0.209343420658781"/>
    <n v="2.0660355729589401E-2"/>
    <n v="1.4966701623030499E-2"/>
    <n v="1.4178129926877401E-2"/>
    <n v="2.1225723055548901E-2"/>
    <n v="167.55999800000001"/>
    <n v="113.599998"/>
    <n v="-0.146699681884602"/>
    <n v="3.7133938472042301E-3"/>
    <n v="1.7370422040525899"/>
    <n v="1.8690648814006099"/>
    <n v="2.0105817939886599"/>
    <s v="DecaFund"/>
    <x v="9"/>
    <s v="Information Technology"/>
    <s v="Internet Software &amp; Services"/>
    <s v="San Francisco, California"/>
    <d v="2008-09-15T00:00:00"/>
    <n v="1108524"/>
    <m/>
    <s v="San Francisco"/>
    <s v="California"/>
    <s v="United States"/>
  </r>
  <r>
    <d v="2019-05-21T00:00:00"/>
    <x v="9"/>
    <s v="buy"/>
    <n v="900"/>
    <n v="6"/>
    <n v="157.36000100000001"/>
    <n v="157.83999599999899"/>
    <n v="155.179993"/>
    <n v="155.779999"/>
    <n v="155.779999"/>
    <n v="3803100"/>
    <n v="2.4260000000000002"/>
    <n v="-1.2830191855451301E-3"/>
    <n v="-1.45932681009879E-2"/>
    <n v="-1.3471856116202901E-3"/>
    <n v="-1.75621341836203E-2"/>
    <n v="0.20457268073083601"/>
    <n v="1.9436814204561399E-2"/>
    <n v="1.9707651126767201E-2"/>
    <n v="1.5882581063053999E-2"/>
    <n v="2.1536365727060799E-2"/>
    <n v="167.55999800000001"/>
    <n v="113.599998"/>
    <n v="-0.146699681884602"/>
    <n v="8.4599491109458805E-3"/>
    <n v="1.7415646928539701"/>
    <n v="1.76357579061676"/>
    <n v="1.7489835050272999"/>
    <s v="DecaFund"/>
    <x v="9"/>
    <s v="Information Technology"/>
    <s v="Internet Software &amp; Services"/>
    <s v="San Francisco, California"/>
    <d v="2008-09-15T00:00:00"/>
    <n v="1108524"/>
    <m/>
    <s v="San Francisco"/>
    <s v="California"/>
    <s v="United States"/>
  </r>
  <r>
    <d v="2019-05-30T00:00:00"/>
    <x v="9"/>
    <s v="sell"/>
    <n v="100"/>
    <n v="6"/>
    <n v="154.320007"/>
    <n v="155.86999499999999"/>
    <n v="153.89999399999999"/>
    <n v="155.66000399999999"/>
    <n v="155.66000399999999"/>
    <n v="4418100"/>
    <n v="2.2269999999999999"/>
    <n v="1.7955465196401801E-2"/>
    <n v="-1.2639778754961299E-2"/>
    <n v="-6.0450754192650703E-2"/>
    <n v="-5.0055797055303497E-2"/>
    <n v="0.20443243298612401"/>
    <n v="1.7298818137907498E-2"/>
    <n v="1.9404463119657302E-2"/>
    <n v="1.6414428721900898E-2"/>
    <n v="2.1603077888144698E-2"/>
    <n v="167.55999800000001"/>
    <n v="113.599998"/>
    <n v="-0.146699681884602"/>
    <n v="2.0962723552933101E-3"/>
    <n v="1.74696421101292"/>
    <n v="1.73837736657973"/>
    <n v="1.62970686860812"/>
    <s v="DecaFund"/>
    <x v="9"/>
    <s v="Information Technology"/>
    <s v="Internet Software &amp; Services"/>
    <s v="San Francisco, California"/>
    <d v="2008-09-15T00:00:00"/>
    <n v="1108524"/>
    <m/>
    <s v="San Francisco"/>
    <s v="California"/>
    <s v="United States"/>
  </r>
  <r>
    <d v="2019-04-02T00:00:00"/>
    <x v="9"/>
    <s v="sell"/>
    <n v="600"/>
    <n v="7"/>
    <n v="160.86000100000001"/>
    <n v="160.990005"/>
    <n v="158.91000399999999"/>
    <n v="160.509995"/>
    <n v="160.509995"/>
    <n v="3158400"/>
    <n v="2.4809999999999999"/>
    <n v="-4.1654946922396003E-3"/>
    <n v="6.9394860594591701E-3"/>
    <n v="-2.4736703546220901E-2"/>
    <n v="0.15859428372682"/>
    <n v="0.33081876148032502"/>
    <n v="1.91836976508745E-2"/>
    <n v="1.5810298250005898E-2"/>
    <n v="1.7079682358296499E-2"/>
    <n v="2.1326016106189401E-2"/>
    <n v="166.990005"/>
    <n v="113.599998"/>
    <n v="-0.146699681884602"/>
    <n v="1.7455614805152698E-5"/>
    <n v="1.6935310333707001"/>
    <n v="3.2343051257724502"/>
    <n v="3.0644098750670401"/>
    <s v="GreenGrest Capital"/>
    <x v="9"/>
    <s v="Information Technology"/>
    <s v="Internet Software &amp; Services"/>
    <s v="San Francisco, California"/>
    <d v="2008-09-15T00:00:00"/>
    <n v="1108524"/>
    <m/>
    <s v="San Francisco"/>
    <s v="California"/>
    <s v="United States"/>
  </r>
  <r>
    <d v="2019-04-09T00:00:00"/>
    <x v="9"/>
    <s v="sell"/>
    <n v="200"/>
    <n v="7"/>
    <n v="157.03999299999899"/>
    <n v="158.35000600000001"/>
    <n v="156.64999399999999"/>
    <n v="156.970001"/>
    <n v="156.970001"/>
    <n v="5642900"/>
    <n v="2.4990000000000001"/>
    <n v="-9.5105966072998992E-3"/>
    <n v="-2.2301504116659199E-2"/>
    <n v="1.22425847651797E-2"/>
    <n v="7.4367731654920596E-2"/>
    <n v="0.29225814432094599"/>
    <n v="1.42651947073217E-2"/>
    <n v="1.48388921218946E-2"/>
    <n v="1.44859747858446E-2"/>
    <n v="2.1282513108266898E-2"/>
    <n v="166.990005"/>
    <n v="113.599998"/>
    <n v="-0.146699681884602"/>
    <n v="-6.0859766572597396E-3"/>
    <n v="1.7097194685899499"/>
    <n v="2.8156521523219298"/>
    <n v="2.9132442401738801"/>
    <s v="GreenGrest Capital"/>
    <x v="9"/>
    <s v="Information Technology"/>
    <s v="Internet Software &amp; Services"/>
    <s v="San Francisco, California"/>
    <d v="2008-09-15T00:00:00"/>
    <n v="1108524"/>
    <m/>
    <s v="San Francisco"/>
    <s v="California"/>
    <s v="United States"/>
  </r>
  <r>
    <d v="2019-04-25T00:00:00"/>
    <x v="9"/>
    <s v="buy"/>
    <n v="300"/>
    <n v="7"/>
    <n v="162"/>
    <n v="163.88999899999999"/>
    <n v="161"/>
    <n v="163.08999599999899"/>
    <n v="163.08999599999899"/>
    <n v="5498400"/>
    <n v="2.5339999999999998"/>
    <n v="2.18821566397547E-2"/>
    <n v="4.8685933900957698E-2"/>
    <n v="1.36433945990296E-2"/>
    <n v="0.104754363420432"/>
    <n v="0.32463503872260702"/>
    <n v="1.3026586892580801E-2"/>
    <n v="1.48110349954936E-2"/>
    <n v="1.45146106064715E-2"/>
    <n v="2.11411126175498E-2"/>
    <n v="166.990005"/>
    <n v="113.599998"/>
    <n v="-0.146699681884602"/>
    <n v="-3.6904169755480902E-4"/>
    <n v="1.7095894878490301"/>
    <n v="3.09507545388393"/>
    <n v="2.5089649254448299"/>
    <s v="GreenGrest Capital"/>
    <x v="9"/>
    <s v="Information Technology"/>
    <s v="Internet Software &amp; Services"/>
    <s v="San Francisco, California"/>
    <d v="2008-09-15T00:00:00"/>
    <n v="1108524"/>
    <m/>
    <s v="San Francisco"/>
    <s v="California"/>
    <s v="United States"/>
  </r>
  <r>
    <d v="2019-05-02T00:00:00"/>
    <x v="9"/>
    <s v="sell"/>
    <n v="200"/>
    <n v="7"/>
    <n v="161.69000199999999"/>
    <n v="162.699997"/>
    <n v="159.63000500000001"/>
    <n v="161.83000200000001"/>
    <n v="161.83000200000001"/>
    <n v="3181100"/>
    <n v="2.552"/>
    <n v="-1.9753818631090001E-3"/>
    <n v="-7.7557572550488998E-3"/>
    <n v="4.0247044207836801E-3"/>
    <n v="6.2863274361682098E-2"/>
    <n v="0.27346814110510098"/>
    <n v="1.31455927946939E-2"/>
    <n v="1.33949724266277E-2"/>
    <n v="1.3878979453484999E-2"/>
    <n v="2.1100073461955901E-2"/>
    <n v="167.55999800000001"/>
    <n v="113.599998"/>
    <n v="-0.146699681884602"/>
    <n v="-2.1262443276895502E-3"/>
    <n v="1.71578680596877"/>
    <n v="2.5574603984249999"/>
    <n v="2.9338185682237001"/>
    <s v="GreenGrest Capital"/>
    <x v="9"/>
    <s v="Information Technology"/>
    <s v="Internet Software &amp; Services"/>
    <s v="San Francisco, California"/>
    <d v="2008-09-15T00:00:00"/>
    <n v="1108524"/>
    <m/>
    <s v="San Francisco"/>
    <s v="California"/>
    <s v="United States"/>
  </r>
  <r>
    <d v="2019-05-03T00:00:00"/>
    <x v="9"/>
    <s v="buy"/>
    <n v="900"/>
    <n v="7"/>
    <n v="162.58000200000001"/>
    <n v="163.5"/>
    <n v="160.86000100000001"/>
    <n v="163.33999599999899"/>
    <n v="163.33999599999899"/>
    <n v="3131000"/>
    <n v="2.5310000000000001"/>
    <n v="9.2874795538908806E-3"/>
    <n v="-1.5912944202171701E-2"/>
    <n v="1.7477678666913899E-2"/>
    <n v="4.6811599018387502E-2"/>
    <n v="0.285114024540079"/>
    <n v="1.04229712931527E-2"/>
    <n v="1.3493716810953699E-2"/>
    <n v="1.35687881785438E-2"/>
    <n v="2.1105254072462401E-2"/>
    <n v="167.55999800000001"/>
    <n v="113.599998"/>
    <n v="-0.146699681884602"/>
    <n v="9.5921274614703799E-3"/>
    <n v="1.7159694923062401"/>
    <n v="2.6769621442441101"/>
    <n v="2.8034809872859898"/>
    <s v="GreenGrest Capital"/>
    <x v="9"/>
    <s v="Information Technology"/>
    <s v="Internet Software &amp; Services"/>
    <s v="San Francisco, California"/>
    <d v="2008-09-15T00:00:00"/>
    <n v="1108524"/>
    <m/>
    <s v="San Francisco"/>
    <s v="California"/>
    <s v="United States"/>
  </r>
  <r>
    <d v="2019-05-08T00:00:00"/>
    <x v="9"/>
    <s v="buy"/>
    <n v="400"/>
    <n v="7"/>
    <n v="157.11000100000001"/>
    <n v="157.929993"/>
    <n v="155.03999299999899"/>
    <n v="156.86000100000001"/>
    <n v="156.86000100000001"/>
    <n v="4061300"/>
    <n v="2.4820000000000002"/>
    <n v="-2.54927338436324E-4"/>
    <n v="-3.3168101590918903E-2"/>
    <n v="-1.0779363808524E-2"/>
    <n v="-8.0638169951462099E-3"/>
    <n v="0.21140284820205499"/>
    <n v="1.6782762413107302E-2"/>
    <n v="1.42530206341899E-2"/>
    <n v="1.41832759619351E-2"/>
    <n v="2.11983469314511E-2"/>
    <n v="167.55999800000001"/>
    <n v="113.599998"/>
    <n v="-0.146699681884602"/>
    <n v="-1.60671540560346E-3"/>
    <n v="1.73043562728734"/>
    <n v="1.90436014460137"/>
    <n v="2.3396180990544"/>
    <s v="GreenGrest Capital"/>
    <x v="9"/>
    <s v="Information Technology"/>
    <s v="Internet Software &amp; Services"/>
    <s v="San Francisco, California"/>
    <d v="2008-09-15T00:00:00"/>
    <n v="1108524"/>
    <m/>
    <s v="San Francisco"/>
    <s v="California"/>
    <s v="United States"/>
  </r>
  <r>
    <d v="2019-06-19T00:00:00"/>
    <x v="9"/>
    <s v="sell"/>
    <n v="100"/>
    <n v="7"/>
    <n v="151.69000199999999"/>
    <n v="154.470001"/>
    <n v="150.509995"/>
    <n v="154.13999899999999"/>
    <n v="154.13999899999999"/>
    <n v="8095300"/>
    <n v="2.0289999999999999"/>
    <n v="2.33003883256995E-2"/>
    <n v="1.8728856122295499E-2"/>
    <n v="-2.78583958891282E-3"/>
    <n v="-5.90128461050866E-2"/>
    <n v="9.7648422603301296E-2"/>
    <n v="1.18139913640529E-2"/>
    <n v="2.3947678230052599E-2"/>
    <n v="2.0116659367972502E-2"/>
    <n v="2.2398081690956601E-2"/>
    <n v="167.55999800000001"/>
    <n v="113.599998"/>
    <n v="-0.15205335500848699"/>
    <n v="2.98071681438073E-3"/>
    <n v="1.7563594298282299"/>
    <n v="0.67723230432118098"/>
    <n v="0.63828406686650696"/>
    <s v="GreenGrest Capital"/>
    <x v="9"/>
    <s v="Information Technology"/>
    <s v="Internet Software &amp; Services"/>
    <s v="San Francisco, California"/>
    <d v="2008-09-15T00:00:00"/>
    <n v="1108524"/>
    <m/>
    <s v="San Francisco"/>
    <s v="California"/>
    <s v="United States"/>
  </r>
  <r>
    <d v="2019-04-03T00:00:00"/>
    <x v="9"/>
    <s v="sell"/>
    <n v="400"/>
    <n v="8"/>
    <n v="161.779999"/>
    <n v="163.13999899999999"/>
    <n v="160.64999399999999"/>
    <n v="162.61999499999999"/>
    <n v="162.61999499999999"/>
    <n v="3819100"/>
    <n v="2.5169999999999999"/>
    <n v="1.3059945258746399E-2"/>
    <n v="4.7217181331879299E-2"/>
    <n v="2.5661566715829798E-2"/>
    <n v="0.18207556195643601"/>
    <n v="0.33361074479033498"/>
    <n v="1.0788328500788201E-2"/>
    <n v="1.3841912022514599E-2"/>
    <n v="1.7048956090026001E-2"/>
    <n v="2.1331411607922599E-2"/>
    <n v="166.990005"/>
    <n v="113.599998"/>
    <n v="-0.146699681884602"/>
    <n v="2.1460723821998401E-3"/>
    <n v="1.7001639895223399"/>
    <n v="3.2596935478729199"/>
    <n v="3.2055749152069799"/>
    <s v="KKZ Asset Management"/>
    <x v="9"/>
    <s v="Information Technology"/>
    <s v="Internet Software &amp; Services"/>
    <s v="San Francisco, California"/>
    <d v="2008-09-15T00:00:00"/>
    <n v="1108524"/>
    <m/>
    <s v="San Francisco"/>
    <s v="California"/>
    <s v="United States"/>
  </r>
  <r>
    <d v="2019-04-09T00:00:00"/>
    <x v="9"/>
    <s v="buy"/>
    <n v="100"/>
    <n v="8"/>
    <n v="157.03999299999899"/>
    <n v="158.35000600000001"/>
    <n v="156.64999399999999"/>
    <n v="156.970001"/>
    <n v="156.970001"/>
    <n v="5642900"/>
    <n v="2.4990000000000001"/>
    <n v="-9.5105966072998992E-3"/>
    <n v="-2.2301504116659199E-2"/>
    <n v="1.22425847651797E-2"/>
    <n v="7.4367731654920596E-2"/>
    <n v="0.29225814432094599"/>
    <n v="1.42651947073217E-2"/>
    <n v="1.48388921218946E-2"/>
    <n v="1.44859747858446E-2"/>
    <n v="2.1282513108266898E-2"/>
    <n v="166.990005"/>
    <n v="113.599998"/>
    <n v="-0.146699681884602"/>
    <n v="-6.0859766572597396E-3"/>
    <n v="1.7097194685899499"/>
    <n v="2.8156521523219298"/>
    <n v="2.9132442401738801"/>
    <s v="KKZ Asset Management"/>
    <x v="9"/>
    <s v="Information Technology"/>
    <s v="Internet Software &amp; Services"/>
    <s v="San Francisco, California"/>
    <d v="2008-09-15T00:00:00"/>
    <n v="1108524"/>
    <m/>
    <s v="San Francisco"/>
    <s v="California"/>
    <s v="United States"/>
  </r>
  <r>
    <d v="2019-04-10T00:00:00"/>
    <x v="9"/>
    <s v="sell"/>
    <n v="600"/>
    <n v="8"/>
    <n v="158.199997"/>
    <n v="160.38000500000001"/>
    <n v="157.64999399999999"/>
    <n v="160.240005"/>
    <n v="160.240005"/>
    <n v="3414700"/>
    <n v="2.4769999999999999"/>
    <n v="2.06180119029978E-2"/>
    <n v="-1.47434374724077E-2"/>
    <n v="1.6295374628679801E-2"/>
    <n v="9.3134562099948401E-2"/>
    <n v="0.293440053436897"/>
    <n v="1.6766939138483299E-2"/>
    <n v="1.5070446865559301E-2"/>
    <n v="1.4691490724245001E-2"/>
    <n v="2.12866866110514E-2"/>
    <n v="166.990005"/>
    <n v="113.599998"/>
    <n v="-0.146699681884602"/>
    <n v="3.47183783585567E-3"/>
    <n v="1.71843638775053"/>
    <n v="2.8277076968352599"/>
    <n v="2.8268470699663499"/>
    <s v="KKZ Asset Management"/>
    <x v="9"/>
    <s v="Information Technology"/>
    <s v="Internet Software &amp; Services"/>
    <s v="San Francisco, California"/>
    <d v="2008-09-15T00:00:00"/>
    <n v="1108524"/>
    <m/>
    <s v="San Francisco"/>
    <s v="California"/>
    <s v="United States"/>
  </r>
  <r>
    <d v="2019-04-23T00:00:00"/>
    <x v="9"/>
    <s v="buy"/>
    <n v="1500"/>
    <n v="8"/>
    <n v="159.759995"/>
    <n v="161.39999399999999"/>
    <n v="158.41000399999999"/>
    <n v="161.229996"/>
    <n v="161.229996"/>
    <n v="3418400"/>
    <n v="2.57"/>
    <n v="1.5438295745584399E-2"/>
    <n v="7.0957600623121203E-3"/>
    <n v="-3.4862456253841899E-2"/>
    <n v="7.9221233148065201E-2"/>
    <n v="0.27211202326511602"/>
    <n v="1.64917966545466E-2"/>
    <n v="1.5567058958178301E-2"/>
    <n v="1.44551125860671E-2"/>
    <n v="2.1208277372825299E-2"/>
    <n v="166.990005"/>
    <n v="113.599998"/>
    <n v="-0.146699681884602"/>
    <n v="8.8023511954049196E-3"/>
    <n v="1.7163937406090199"/>
    <n v="2.55268057690762"/>
    <n v="2.3540913126478098"/>
    <s v="KKZ Asset Management"/>
    <x v="9"/>
    <s v="Information Technology"/>
    <s v="Internet Software &amp; Services"/>
    <s v="San Francisco, California"/>
    <d v="2008-09-15T00:00:00"/>
    <n v="1108524"/>
    <m/>
    <s v="San Francisco"/>
    <s v="California"/>
    <s v="United States"/>
  </r>
  <r>
    <d v="2019-05-02T00:00:00"/>
    <x v="9"/>
    <s v="sell"/>
    <n v="300"/>
    <n v="8"/>
    <n v="161.69000199999999"/>
    <n v="162.699997"/>
    <n v="159.63000500000001"/>
    <n v="161.83000200000001"/>
    <n v="161.83000200000001"/>
    <n v="3181100"/>
    <n v="2.552"/>
    <n v="-1.9753818631090001E-3"/>
    <n v="-7.7557572550488998E-3"/>
    <n v="4.0247044207836801E-3"/>
    <n v="6.2863274361682098E-2"/>
    <n v="0.27346814110510098"/>
    <n v="1.31455927946939E-2"/>
    <n v="1.33949724266277E-2"/>
    <n v="1.3878979453484999E-2"/>
    <n v="2.1100073461955901E-2"/>
    <n v="167.55999800000001"/>
    <n v="113.599998"/>
    <n v="-0.146699681884602"/>
    <n v="-2.1262443276895502E-3"/>
    <n v="1.71578680596877"/>
    <n v="2.5574603984249999"/>
    <n v="2.9338185682237001"/>
    <s v="KKZ Asset Management"/>
    <x v="9"/>
    <s v="Information Technology"/>
    <s v="Internet Software &amp; Services"/>
    <s v="San Francisco, California"/>
    <d v="2008-09-15T00:00:00"/>
    <n v="1108524"/>
    <m/>
    <s v="San Francisco"/>
    <s v="California"/>
    <s v="United States"/>
  </r>
  <r>
    <d v="2019-05-08T00:00:00"/>
    <x v="9"/>
    <s v="buy"/>
    <n v="700"/>
    <n v="8"/>
    <n v="157.11000100000001"/>
    <n v="157.929993"/>
    <n v="155.03999299999899"/>
    <n v="156.86000100000001"/>
    <n v="156.86000100000001"/>
    <n v="4061300"/>
    <n v="2.4820000000000002"/>
    <n v="-2.54927338436324E-4"/>
    <n v="-3.3168101590918903E-2"/>
    <n v="-1.0779363808524E-2"/>
    <n v="-8.0638169951462099E-3"/>
    <n v="0.21140284820205499"/>
    <n v="1.6782762413107302E-2"/>
    <n v="1.42530206341899E-2"/>
    <n v="1.41832759619351E-2"/>
    <n v="2.11983469314511E-2"/>
    <n v="167.55999800000001"/>
    <n v="113.599998"/>
    <n v="-0.146699681884602"/>
    <n v="-1.60671540560346E-3"/>
    <n v="1.73043562728734"/>
    <n v="1.90436014460137"/>
    <n v="2.3396180990544"/>
    <s v="KKZ Asset Management"/>
    <x v="9"/>
    <s v="Information Technology"/>
    <s v="Internet Software &amp; Services"/>
    <s v="San Francisco, California"/>
    <d v="2008-09-15T00:00:00"/>
    <n v="1108524"/>
    <m/>
    <s v="San Francisco"/>
    <s v="California"/>
    <s v="United States"/>
  </r>
  <r>
    <d v="2019-06-10T00:00:00"/>
    <x v="9"/>
    <s v="sell"/>
    <n v="400"/>
    <n v="8"/>
    <n v="153.479996"/>
    <n v="157.449997"/>
    <n v="150.83000200000001"/>
    <n v="152.78999299999899"/>
    <n v="152.78999299999899"/>
    <n v="29856300"/>
    <n v="2.1429999999999998"/>
    <n v="-5.40156200454441E-2"/>
    <n v="5.1641182509171199E-2"/>
    <n v="-2.6289310409526902E-2"/>
    <n v="-3.1312964181972401E-2"/>
    <n v="0.13939214622130999"/>
    <n v="4.0278859058555799E-2"/>
    <n v="2.7528853419386198E-2"/>
    <n v="1.98654856258801E-2"/>
    <n v="2.23612356051817E-2"/>
    <n v="167.55999800000001"/>
    <n v="113.599998"/>
    <n v="-0.15205335500848699"/>
    <n v="4.6492198743191201E-3"/>
    <n v="1.7604135996452399"/>
    <n v="1.08060993629569"/>
    <n v="1.29861827482688"/>
    <s v="KKZ Asset Management"/>
    <x v="9"/>
    <s v="Information Technology"/>
    <s v="Internet Software &amp; Services"/>
    <s v="San Francisco, California"/>
    <d v="2008-09-15T00:00:00"/>
    <n v="1108524"/>
    <m/>
    <s v="San Francisco"/>
    <s v="California"/>
    <s v="United States"/>
  </r>
  <r>
    <d v="2019-06-24T00:00:00"/>
    <x v="9"/>
    <s v="sell"/>
    <n v="600"/>
    <n v="8"/>
    <n v="157.38999899999999"/>
    <n v="157.729996"/>
    <n v="152.509995"/>
    <n v="152.55999800000001"/>
    <n v="152.55999800000001"/>
    <n v="6378200"/>
    <n v="2.0209999999999999"/>
    <n v="-2.7668203737865001E-2"/>
    <n v="1.49912338131842E-2"/>
    <n v="-3.2755997800667798E-2"/>
    <n v="-5.3100828360893998E-2"/>
    <n v="0.101174170270485"/>
    <n v="2.0366296531924E-2"/>
    <n v="2.4810830670136098E-2"/>
    <n v="1.9962903844561002E-2"/>
    <n v="2.2493433324850601E-2"/>
    <n v="167.55999800000001"/>
    <n v="113.599998"/>
    <n v="-0.15205335500848699"/>
    <n v="-1.73338836506086E-3"/>
    <n v="1.7619936112625301"/>
    <n v="0.70020933646822203"/>
    <n v="0.73553448440197999"/>
    <s v="KKZ Asset Management"/>
    <x v="9"/>
    <s v="Information Technology"/>
    <s v="Internet Software &amp; Services"/>
    <s v="San Francisco, California"/>
    <d v="2008-09-15T00:00:00"/>
    <n v="1108524"/>
    <m/>
    <s v="San Francisco"/>
    <s v="California"/>
    <s v="United States"/>
  </r>
  <r>
    <d v="2019-06-25T00:00:00"/>
    <x v="9"/>
    <s v="sell"/>
    <n v="700"/>
    <n v="8"/>
    <n v="152.83000200000001"/>
    <n v="152.970001"/>
    <n v="148.58999599999899"/>
    <n v="149.33999599999899"/>
    <n v="149.33999599999899"/>
    <n v="7362500"/>
    <n v="1.994"/>
    <n v="-2.1332389359530701E-2"/>
    <n v="-8.3353267135023099E-3"/>
    <n v="-2.8842196954106399E-2"/>
    <n v="-6.5191169891922904E-2"/>
    <n v="0.100876746088176"/>
    <n v="2.3137038157529401E-2"/>
    <n v="2.4645856143982198E-2"/>
    <n v="2.0102575987609499E-2"/>
    <n v="2.2494570374081101E-2"/>
    <n v="167.55999800000001"/>
    <n v="113.599998"/>
    <n v="-0.15205335500848699"/>
    <n v="-9.5417756928269908E-3"/>
    <n v="1.7654880072389101"/>
    <n v="0.69587482572519799"/>
    <n v="0.76259738856330905"/>
    <s v="KKZ Asset Management"/>
    <x v="9"/>
    <s v="Information Technology"/>
    <s v="Internet Software &amp; Services"/>
    <s v="San Francisco, California"/>
    <d v="2008-09-15T00:00:00"/>
    <n v="1108524"/>
    <m/>
    <s v="San Francisco"/>
    <s v="California"/>
    <s v="United States"/>
  </r>
  <r>
    <d v="2019-04-08T00:00:00"/>
    <x v="9"/>
    <s v="sell"/>
    <n v="1300"/>
    <n v="9"/>
    <n v="158.39999399999999"/>
    <n v="158.78999299999899"/>
    <n v="156.449997"/>
    <n v="158.470001"/>
    <n v="158.470001"/>
    <n v="2848400"/>
    <n v="2.5190000000000001"/>
    <n v="-5.6775070309660405E-4"/>
    <n v="-1.6956402201598799E-2"/>
    <n v="1.8276656960357698E-2"/>
    <n v="0.108190145778327"/>
    <n v="0.31111343578774198"/>
    <n v="1.3989733024651301E-2"/>
    <n v="1.46990624674416E-2"/>
    <n v="1.4708401803139501E-2"/>
    <n v="2.1277994212811499E-2"/>
    <n v="166.990005"/>
    <n v="113.599998"/>
    <n v="-0.146699681884602"/>
    <n v="1.0469119934194001E-3"/>
    <n v="1.7102297681707599"/>
    <n v="3.0141453353860101"/>
    <n v="2.9969748348639902"/>
    <s v="Netpune Capital"/>
    <x v="9"/>
    <s v="Information Technology"/>
    <s v="Internet Software &amp; Services"/>
    <s v="San Francisco, California"/>
    <d v="2008-09-15T00:00:00"/>
    <n v="1108524"/>
    <m/>
    <s v="San Francisco"/>
    <s v="California"/>
    <s v="United States"/>
  </r>
  <r>
    <d v="2019-04-24T00:00:00"/>
    <x v="9"/>
    <s v="buy"/>
    <n v="600"/>
    <n v="9"/>
    <n v="161.88000500000001"/>
    <n v="162.490005"/>
    <n v="159.39999399999999"/>
    <n v="159.55999800000001"/>
    <n v="159.55999800000001"/>
    <n v="3384900"/>
    <n v="2.5219999999999998"/>
    <n v="-1.04118776636334E-2"/>
    <n v="5.4673883247967304E-3"/>
    <n v="-1.20851281599751E-2"/>
    <n v="6.3452777507177399E-2"/>
    <n v="0.26930102403910899"/>
    <n v="1.6757581439915001E-2"/>
    <n v="1.40483688636394E-2"/>
    <n v="1.45193652218961E-2"/>
    <n v="2.1213599851657501E-2"/>
    <n v="166.990005"/>
    <n v="113.599998"/>
    <n v="-0.146699681884602"/>
    <n v="-2.1941687255359501E-3"/>
    <n v="1.71708997673152"/>
    <n v="2.5243413410476201"/>
    <n v="2.3173041693614098"/>
    <s v="Netpune Capital"/>
    <x v="9"/>
    <s v="Information Technology"/>
    <s v="Internet Software &amp; Services"/>
    <s v="San Francisco, California"/>
    <d v="2008-09-15T00:00:00"/>
    <n v="1108524"/>
    <m/>
    <s v="San Francisco"/>
    <s v="California"/>
    <s v="United States"/>
  </r>
  <r>
    <d v="2019-04-29T00:00:00"/>
    <x v="9"/>
    <s v="buy"/>
    <n v="400"/>
    <n v="9"/>
    <n v="166.71000699999999"/>
    <n v="167.55999800000001"/>
    <n v="165.33000200000001"/>
    <n v="165.36000100000001"/>
    <n v="165.36000100000001"/>
    <n v="4509700"/>
    <n v="2.536"/>
    <n v="-3.6219162225800999E-3"/>
    <n v="4.0731325000139602E-2"/>
    <n v="6.3925942719638695E-2"/>
    <n v="0.115449939126693"/>
    <n v="0.313740305829527"/>
    <n v="1.4240816781516801E-2"/>
    <n v="1.36636902113883E-2"/>
    <n v="1.43144637165133E-2"/>
    <n v="2.10895389549994E-2"/>
    <n v="167.55999800000001"/>
    <n v="113.599998"/>
    <n v="-0.146699681884602"/>
    <n v="1.07094833958194E-3"/>
    <n v="1.7066431689914601"/>
    <n v="2.9818513262233401"/>
    <n v="2.8965197493990398"/>
    <s v="Netpune Capital"/>
    <x v="9"/>
    <s v="Information Technology"/>
    <s v="Internet Software &amp; Services"/>
    <s v="San Francisco, California"/>
    <d v="2008-09-15T00:00:00"/>
    <n v="1108524"/>
    <m/>
    <s v="San Francisco"/>
    <s v="California"/>
    <s v="United States"/>
  </r>
  <r>
    <d v="2019-05-07T00:00:00"/>
    <x v="9"/>
    <s v="buy"/>
    <n v="1000"/>
    <n v="9"/>
    <n v="161.33000200000001"/>
    <n v="161.66999799999999"/>
    <n v="154.75"/>
    <n v="156.89999399999999"/>
    <n v="156.89999399999999"/>
    <n v="6541900"/>
    <n v="2.448"/>
    <n v="-3.50693802717238E-2"/>
    <n v="-5.2455854216397403E-2"/>
    <n v="-1.0272172057574599E-2"/>
    <n v="-1.3232717111067599E-2"/>
    <n v="0.22633532072408499"/>
    <n v="1.7162437715823299E-2"/>
    <n v="1.42538290866409E-2"/>
    <n v="1.41989636576188E-2"/>
    <n v="2.1216140107795298E-2"/>
    <n v="167.55999800000001"/>
    <n v="113.599998"/>
    <n v="-0.146699681884602"/>
    <n v="-1.6649488130547601E-2"/>
    <n v="1.7318014822955301"/>
    <n v="2.06905312368395"/>
    <n v="2.5118151130910098"/>
    <s v="Netpune Capital"/>
    <x v="9"/>
    <s v="Information Technology"/>
    <s v="Internet Software &amp; Services"/>
    <s v="San Francisco, California"/>
    <d v="2008-09-15T00:00:00"/>
    <n v="1108524"/>
    <m/>
    <s v="San Francisco"/>
    <s v="California"/>
    <s v="United States"/>
  </r>
  <r>
    <d v="2019-05-14T00:00:00"/>
    <x v="9"/>
    <s v="buy"/>
    <n v="500"/>
    <n v="9"/>
    <n v="155.050003"/>
    <n v="158.58999599999899"/>
    <n v="152.91999799999999"/>
    <n v="158.070007"/>
    <n v="158.070007"/>
    <n v="4954000"/>
    <n v="2.419"/>
    <n v="3.1620223071974797E-2"/>
    <n v="7.4293956754127796E-3"/>
    <n v="-1.6687896521112699E-2"/>
    <n v="-2.9422966446752099E-2"/>
    <n v="0.19066907939896299"/>
    <n v="2.91982843419086E-2"/>
    <n v="1.8458033376464102E-2"/>
    <n v="1.53456743799872E-2"/>
    <n v="2.1492887763288601E-2"/>
    <n v="167.55999800000001"/>
    <n v="113.599998"/>
    <n v="-0.146699681884602"/>
    <n v="7.98398755130913E-3"/>
    <n v="1.7485645964008201"/>
    <n v="1.6636906399834199"/>
    <n v="1.70274588162564"/>
    <s v="Netpune Capital"/>
    <x v="9"/>
    <s v="Information Technology"/>
    <s v="Internet Software &amp; Services"/>
    <s v="San Francisco, California"/>
    <d v="2008-09-15T00:00:00"/>
    <n v="1108524"/>
    <m/>
    <s v="San Francisco"/>
    <s v="California"/>
    <s v="United States"/>
  </r>
  <r>
    <d v="2019-05-23T00:00:00"/>
    <x v="9"/>
    <s v="buy"/>
    <n v="900"/>
    <n v="9"/>
    <n v="156.029999"/>
    <n v="156.33999599999899"/>
    <n v="152.14999399999999"/>
    <n v="153.71000699999999"/>
    <n v="153.71000699999999"/>
    <n v="4508200"/>
    <n v="2.2959999999999998"/>
    <n v="-2.52461902060921E-2"/>
    <n v="-3.0560621373374199E-2"/>
    <n v="-4.7764136389226303E-2"/>
    <n v="-4.8260211314065903E-2"/>
    <n v="0.20324018323116699"/>
    <n v="1.80251602312737E-2"/>
    <n v="1.98598568221077E-2"/>
    <n v="1.6179196665238201E-2"/>
    <n v="2.1601398427791699E-2"/>
    <n v="167.55999800000001"/>
    <n v="113.599998"/>
    <n v="-0.146699681884602"/>
    <n v="-1.1985692488440201E-2"/>
    <n v="1.7472459149786099"/>
    <n v="1.7512006629008401"/>
    <n v="1.7711931279419999"/>
    <s v="Netpune Capital"/>
    <x v="9"/>
    <s v="Information Technology"/>
    <s v="Internet Software &amp; Services"/>
    <s v="San Francisco, California"/>
    <d v="2008-09-15T00:00:00"/>
    <n v="1108524"/>
    <m/>
    <s v="San Francisco"/>
    <s v="California"/>
    <s v="United States"/>
  </r>
  <r>
    <d v="2019-05-29T00:00:00"/>
    <x v="9"/>
    <s v="sell"/>
    <n v="200"/>
    <n v="9"/>
    <n v="153.759995"/>
    <n v="154.05999800000001"/>
    <n v="151.199997"/>
    <n v="152.88999899999999"/>
    <n v="152.88999899999999"/>
    <n v="4359500"/>
    <n v="2.2360000000000002"/>
    <n v="-1.49314835390894E-2"/>
    <n v="-1.8726047040621099E-2"/>
    <n v="-8.2028135611632497E-2"/>
    <n v="-6.4767393582046598E-2"/>
    <n v="0.17800099476549699"/>
    <n v="1.56308618972349E-2"/>
    <n v="1.8845454972319601E-2"/>
    <n v="1.6247176378259301E-2"/>
    <n v="2.15836639649018E-2"/>
    <n v="167.55999800000001"/>
    <n v="113.599998"/>
    <n v="-0.146699681884602"/>
    <n v="-6.9359101493404697E-3"/>
    <n v="1.7400826362500399"/>
    <n v="1.49044257484816"/>
    <n v="1.6665598732862901"/>
    <s v="Netpune Capital"/>
    <x v="9"/>
    <s v="Information Technology"/>
    <s v="Internet Software &amp; Services"/>
    <s v="San Francisco, California"/>
    <d v="2008-09-15T00:00:00"/>
    <n v="1108524"/>
    <m/>
    <s v="San Francisco"/>
    <s v="California"/>
    <s v="United States"/>
  </r>
  <r>
    <d v="2019-04-05T00:00:00"/>
    <x v="9"/>
    <s v="sell"/>
    <n v="1300"/>
    <n v="10"/>
    <n v="159.63000500000001"/>
    <n v="160.240005"/>
    <n v="158.020004"/>
    <n v="158.55999800000001"/>
    <n v="158.55999800000001"/>
    <n v="4315300"/>
    <n v="2.5009999999999999"/>
    <n v="2.5226441251315702E-4"/>
    <n v="1.19902203615811E-3"/>
    <n v="1.1225772241502599E-2"/>
    <n v="0.139169219160172"/>
    <n v="0.28667347848283598"/>
    <n v="1.6948973599165602E-2"/>
    <n v="1.4807475307543101E-2"/>
    <n v="1.5142224152511799E-2"/>
    <n v="2.13418440646003E-2"/>
    <n v="166.990005"/>
    <n v="113.599998"/>
    <n v="-0.146699681884602"/>
    <n v="4.62571739556182E-3"/>
    <n v="1.69842687684514"/>
    <n v="2.7580162297347002"/>
    <n v="3.0312253470466501"/>
    <s v="Spectrum Group"/>
    <x v="9"/>
    <s v="Information Technology"/>
    <s v="Internet Software &amp; Services"/>
    <s v="San Francisco, California"/>
    <d v="2008-09-15T00:00:00"/>
    <n v="1108524"/>
    <m/>
    <s v="San Francisco"/>
    <s v="California"/>
    <s v="United States"/>
  </r>
  <r>
    <d v="2019-05-06T00:00:00"/>
    <x v="9"/>
    <s v="sell"/>
    <n v="2900"/>
    <n v="10"/>
    <n v="158.61999499999999"/>
    <n v="162.83999599999899"/>
    <n v="157.86000100000001"/>
    <n v="162.5"/>
    <n v="162.5"/>
    <n v="2520600"/>
    <n v="2.5"/>
    <n v="-5.1558916715406904E-3"/>
    <n v="-1.74469196511324E-2"/>
    <n v="-7.3815826337312999E-4"/>
    <n v="2.98566864200158E-2"/>
    <n v="0.26709540669163601"/>
    <n v="1.0461639710037E-2"/>
    <n v="1.32621364156297E-2"/>
    <n v="1.35139978239356E-2"/>
    <n v="2.1095871741474301E-2"/>
    <n v="167.55999800000001"/>
    <n v="113.599998"/>
    <n v="-0.146699681884602"/>
    <n v="-4.4810132310555703E-3"/>
    <n v="1.7174735434445301"/>
    <n v="2.4902546843175699"/>
    <n v="2.7051616589048302"/>
    <s v="Spectrum Group"/>
    <x v="9"/>
    <s v="Information Technology"/>
    <s v="Internet Software &amp; Services"/>
    <s v="San Francisco, California"/>
    <d v="2008-09-15T00:00:00"/>
    <n v="1108524"/>
    <m/>
    <s v="San Francisco"/>
    <s v="California"/>
    <s v="United States"/>
  </r>
  <r>
    <d v="2019-05-22T00:00:00"/>
    <x v="9"/>
    <s v="buy"/>
    <n v="1000"/>
    <n v="10"/>
    <n v="155.86999499999999"/>
    <n v="158.19000199999999"/>
    <n v="155.83999599999899"/>
    <n v="157.63999899999999"/>
    <n v="157.63999899999999"/>
    <n v="3170100"/>
    <n v="2.3929999999999998"/>
    <n v="1.1869196910741999E-2"/>
    <n v="1.6501820090655199E-2"/>
    <n v="-7.0796504375498504E-3"/>
    <n v="-1.25447226155851E-2"/>
    <n v="0.221099810472834"/>
    <n v="1.78222656175085E-2"/>
    <n v="1.9499798972298001E-2"/>
    <n v="1.5931417662996501E-2"/>
    <n v="2.15448056697496E-2"/>
    <n v="167.55999800000001"/>
    <n v="113.599998"/>
    <n v="-0.146699681884602"/>
    <n v="-2.8283920525026501E-3"/>
    <n v="1.7450261670677301"/>
    <n v="1.92264238997056"/>
    <n v="1.79455144622256"/>
    <s v="Spectrum Group"/>
    <x v="9"/>
    <s v="Information Technology"/>
    <s v="Internet Software &amp; Services"/>
    <s v="San Francisco, California"/>
    <d v="2008-09-15T00:00:00"/>
    <n v="1108524"/>
    <m/>
    <s v="San Francisco"/>
    <s v="California"/>
    <s v="United States"/>
  </r>
  <r>
    <d v="2019-06-17T00:00:00"/>
    <x v="9"/>
    <s v="buy"/>
    <n v="800"/>
    <n v="10"/>
    <n v="150.199997"/>
    <n v="151.279999"/>
    <n v="149.86999499999999"/>
    <n v="150.28999299999899"/>
    <n v="150.28999299999899"/>
    <n v="4491800"/>
    <n v="2.0859999999999999"/>
    <n v="1.8647891596960801E-3"/>
    <n v="-1.6497669380721801E-2"/>
    <n v="-3.1245411523196698E-2"/>
    <n v="-7.4720912723719002E-2"/>
    <n v="8.2346390561126998E-2"/>
    <n v="9.8377217350422395E-3"/>
    <n v="2.4448606234724401E-2"/>
    <n v="1.9945157843825799E-2"/>
    <n v="2.2359261957840899E-2"/>
    <n v="167.55999800000001"/>
    <n v="113.599998"/>
    <n v="-0.15205335500848699"/>
    <n v="9.3131563797728401E-4"/>
    <n v="1.7588429311251901"/>
    <n v="0.54418508030780699"/>
    <n v="0.74609376011135298"/>
    <s v="Spectrum Group"/>
    <x v="9"/>
    <s v="Information Technology"/>
    <s v="Internet Software &amp; Services"/>
    <s v="San Francisco, California"/>
    <d v="2008-09-15T00:00:00"/>
    <n v="1108524"/>
    <m/>
    <s v="San Francisco"/>
    <s v="California"/>
    <s v="United States"/>
  </r>
  <r>
    <d v="2019-06-25T00:00:00"/>
    <x v="9"/>
    <s v="buy"/>
    <n v="800"/>
    <n v="10"/>
    <n v="152.83000200000001"/>
    <n v="152.970001"/>
    <n v="148.58999599999899"/>
    <n v="149.33999599999899"/>
    <n v="149.33999599999899"/>
    <n v="7362500"/>
    <n v="1.994"/>
    <n v="-2.1332389359530701E-2"/>
    <n v="-8.3353267135023099E-3"/>
    <n v="-2.8842196954106399E-2"/>
    <n v="-6.5191169891922904E-2"/>
    <n v="0.100876746088176"/>
    <n v="2.3137038157529401E-2"/>
    <n v="2.4645856143982198E-2"/>
    <n v="2.0102575987609499E-2"/>
    <n v="2.2494570374081101E-2"/>
    <n v="167.55999800000001"/>
    <n v="113.599998"/>
    <n v="-0.15205335500848699"/>
    <n v="-9.5417756928269908E-3"/>
    <n v="1.7654880072389101"/>
    <n v="0.69587482572519799"/>
    <n v="0.76259738856330905"/>
    <s v="Spectrum Group"/>
    <x v="9"/>
    <s v="Information Technology"/>
    <s v="Internet Software &amp; Services"/>
    <s v="San Francisco, California"/>
    <d v="2008-09-15T00:00:00"/>
    <n v="1108524"/>
    <m/>
    <s v="San Francisco"/>
    <s v="California"/>
    <s v="United States"/>
  </r>
  <r>
    <d v="2019-06-27T00:00:00"/>
    <x v="9"/>
    <s v="sell"/>
    <n v="700"/>
    <n v="10"/>
    <n v="149.88999899999999"/>
    <n v="150.759995"/>
    <n v="148.470001"/>
    <n v="150.69000199999999"/>
    <n v="150.69000199999999"/>
    <n v="6832800"/>
    <n v="2.0049999999999999"/>
    <n v="1.1010080376269099E-2"/>
    <n v="-4.2294101208792803E-2"/>
    <n v="-2.9425425868617801E-2"/>
    <n v="-2.9360928654552601E-2"/>
    <n v="0.106400761277426"/>
    <n v="1.5758840020873601E-2"/>
    <n v="2.4720602886169899E-2"/>
    <n v="1.9875875245926301E-2"/>
    <n v="2.2463191555912101E-2"/>
    <n v="167.55999800000001"/>
    <n v="113.599998"/>
    <n v="-0.15205335500848699"/>
    <n v="3.81588593721357E-3"/>
    <n v="1.7715300701505099"/>
    <n v="0.73477194085789899"/>
    <n v="0.75814929779909002"/>
    <s v="Spectrum Group"/>
    <x v="9"/>
    <s v="Information Technology"/>
    <s v="Internet Software &amp; Services"/>
    <s v="San Francisco, California"/>
    <d v="2008-09-15T00:00:00"/>
    <n v="1108524"/>
    <m/>
    <s v="San Francisco"/>
    <s v="California"/>
    <s v="United States"/>
  </r>
  <r>
    <d v="2019-04-08T00:00:00"/>
    <x v="9"/>
    <s v="sell"/>
    <n v="500"/>
    <n v="11"/>
    <n v="158.39999399999999"/>
    <n v="158.78999299999899"/>
    <n v="156.449997"/>
    <n v="158.470001"/>
    <n v="158.470001"/>
    <n v="2848400"/>
    <n v="2.5190000000000001"/>
    <n v="-5.6775070309660405E-4"/>
    <n v="-1.6956402201598799E-2"/>
    <n v="1.8276656960357698E-2"/>
    <n v="0.108190145778327"/>
    <n v="0.31111343578774198"/>
    <n v="1.3989733024651301E-2"/>
    <n v="1.46990624674416E-2"/>
    <n v="1.4708401803139501E-2"/>
    <n v="2.1277994212811499E-2"/>
    <n v="166.990005"/>
    <n v="113.599998"/>
    <n v="-0.146699681884602"/>
    <n v="1.0469119934194001E-3"/>
    <n v="1.7102297681707599"/>
    <n v="3.0141453353860101"/>
    <n v="2.9969748348639902"/>
    <s v="Beta Dynamic Fund"/>
    <x v="9"/>
    <s v="Information Technology"/>
    <s v="Internet Software &amp; Services"/>
    <s v="San Francisco, California"/>
    <d v="2008-09-15T00:00:00"/>
    <n v="1108524"/>
    <m/>
    <s v="San Francisco"/>
    <s v="California"/>
    <s v="United States"/>
  </r>
  <r>
    <d v="2019-04-10T00:00:00"/>
    <x v="9"/>
    <s v="sell"/>
    <n v="300"/>
    <n v="11"/>
    <n v="158.199997"/>
    <n v="160.38000500000001"/>
    <n v="157.64999399999999"/>
    <n v="160.240005"/>
    <n v="160.240005"/>
    <n v="3414700"/>
    <n v="2.4769999999999999"/>
    <n v="2.06180119029978E-2"/>
    <n v="-1.47434374724077E-2"/>
    <n v="1.6295374628679801E-2"/>
    <n v="9.3134562099948401E-2"/>
    <n v="0.293440053436897"/>
    <n v="1.6766939138483299E-2"/>
    <n v="1.5070446865559301E-2"/>
    <n v="1.4691490724245001E-2"/>
    <n v="2.12866866110514E-2"/>
    <n v="166.990005"/>
    <n v="113.599998"/>
    <n v="-0.146699681884602"/>
    <n v="3.47183783585567E-3"/>
    <n v="1.71843638775053"/>
    <n v="2.8277076968352599"/>
    <n v="2.8268470699663499"/>
    <s v="Beta Dynamic Fund"/>
    <x v="9"/>
    <s v="Information Technology"/>
    <s v="Internet Software &amp; Services"/>
    <s v="San Francisco, California"/>
    <d v="2008-09-15T00:00:00"/>
    <n v="1108524"/>
    <m/>
    <s v="San Francisco"/>
    <s v="California"/>
    <s v="United States"/>
  </r>
  <r>
    <d v="2019-04-11T00:00:00"/>
    <x v="9"/>
    <s v="sell"/>
    <n v="800"/>
    <n v="11"/>
    <n v="160.16000399999999"/>
    <n v="160.83000200000001"/>
    <n v="159.020004"/>
    <n v="160.729996"/>
    <n v="160.729996"/>
    <n v="2578400"/>
    <n v="2.504"/>
    <n v="3.0531911338361598E-3"/>
    <n v="1.3845120138950799E-2"/>
    <n v="1.53603034952879E-2"/>
    <n v="8.9021302693311793E-2"/>
    <n v="0.29925875228120102"/>
    <n v="1.103318116661E-2"/>
    <n v="1.5062167921084399E-2"/>
    <n v="1.46749351100228E-2"/>
    <n v="2.12855625302583E-2"/>
    <n v="166.990005"/>
    <n v="113.599998"/>
    <n v="-0.146699681884602"/>
    <n v="3.8122194279549302E-5"/>
    <n v="1.72000550259875"/>
    <n v="2.8838384203204401"/>
    <n v="2.8598719669196702"/>
    <s v="Beta Dynamic Fund"/>
    <x v="9"/>
    <s v="Information Technology"/>
    <s v="Internet Software &amp; Services"/>
    <s v="San Francisco, California"/>
    <d v="2008-09-15T00:00:00"/>
    <n v="1108524"/>
    <m/>
    <s v="San Francisco"/>
    <s v="California"/>
    <s v="United States"/>
  </r>
  <r>
    <d v="2019-04-30T00:00:00"/>
    <x v="9"/>
    <s v="sell"/>
    <n v="500"/>
    <n v="11"/>
    <n v="165.19000199999999"/>
    <n v="166.44000199999999"/>
    <n v="163.61999499999999"/>
    <n v="165.35000600000001"/>
    <n v="165.35000600000001"/>
    <n v="3581800"/>
    <n v="2.5089999999999999"/>
    <n v="-6.0445706458777797E-5"/>
    <n v="2.5232583548096401E-2"/>
    <n v="6.3478787357569302E-2"/>
    <n v="0.13009017207378001"/>
    <n v="0.31874106978536598"/>
    <n v="1.39403877396334E-2"/>
    <n v="1.3667947690657401E-2"/>
    <n v="1.41597304856817E-2"/>
    <n v="2.1085933893301802E-2"/>
    <n v="167.55999800000001"/>
    <n v="113.599998"/>
    <n v="-0.146699681884602"/>
    <n v="9.5096475723260604E-4"/>
    <n v="1.70683183566839"/>
    <n v="3.0357858527530501"/>
    <n v="2.99314080456812"/>
    <s v="Beta Dynamic Fund"/>
    <x v="9"/>
    <s v="Information Technology"/>
    <s v="Internet Software &amp; Services"/>
    <s v="San Francisco, California"/>
    <d v="2008-09-15T00:00:00"/>
    <n v="1108524"/>
    <m/>
    <s v="San Francisco"/>
    <s v="California"/>
    <s v="United States"/>
  </r>
  <r>
    <d v="2019-05-08T00:00:00"/>
    <x v="9"/>
    <s v="sell"/>
    <n v="800"/>
    <n v="11"/>
    <n v="157.11000100000001"/>
    <n v="157.929993"/>
    <n v="155.03999299999899"/>
    <n v="156.86000100000001"/>
    <n v="156.86000100000001"/>
    <n v="4061300"/>
    <n v="2.4820000000000002"/>
    <n v="-2.54927338436324E-4"/>
    <n v="-3.3168101590918903E-2"/>
    <n v="-1.0779363808524E-2"/>
    <n v="-8.0638169951462099E-3"/>
    <n v="0.21140284820205499"/>
    <n v="1.6782762413107302E-2"/>
    <n v="1.42530206341899E-2"/>
    <n v="1.41832759619351E-2"/>
    <n v="2.11983469314511E-2"/>
    <n v="167.55999800000001"/>
    <n v="113.599998"/>
    <n v="-0.146699681884602"/>
    <n v="-1.60671540560346E-3"/>
    <n v="1.73043562728734"/>
    <n v="1.90436014460137"/>
    <n v="2.3396180990544"/>
    <s v="Beta Dynamic Fund"/>
    <x v="9"/>
    <s v="Information Technology"/>
    <s v="Internet Software &amp; Services"/>
    <s v="San Francisco, California"/>
    <d v="2008-09-15T00:00:00"/>
    <n v="1108524"/>
    <m/>
    <s v="San Francisco"/>
    <s v="California"/>
    <s v="United States"/>
  </r>
  <r>
    <d v="2019-05-09T00:00:00"/>
    <x v="9"/>
    <s v="sell"/>
    <n v="900"/>
    <n v="11"/>
    <n v="154.64999399999999"/>
    <n v="157.10000600000001"/>
    <n v="152.38999899999999"/>
    <n v="156.30999800000001"/>
    <n v="156.30999800000001"/>
    <n v="5809300"/>
    <n v="2.4569999999999999"/>
    <n v="-3.5124920473389599E-3"/>
    <n v="-3.4705211775148799E-2"/>
    <n v="-1.37241051527663E-2"/>
    <n v="8.8678452857885396E-3"/>
    <n v="0.193968662568447"/>
    <n v="1.66899233932803E-2"/>
    <n v="1.4267605607715899E-2"/>
    <n v="1.3950608566381599E-2"/>
    <n v="2.1183923943673098E-2"/>
    <n v="167.55999800000001"/>
    <n v="113.599998"/>
    <n v="-0.146699681884602"/>
    <n v="-3.0259986019249502E-3"/>
    <n v="1.7305749850224099"/>
    <n v="1.72017613593979"/>
    <n v="2.1721612465573599"/>
    <s v="Beta Dynamic Fund"/>
    <x v="9"/>
    <s v="Information Technology"/>
    <s v="Internet Software &amp; Services"/>
    <s v="San Francisco, California"/>
    <d v="2008-09-15T00:00:00"/>
    <n v="1108524"/>
    <m/>
    <s v="San Francisco"/>
    <s v="California"/>
    <s v="United States"/>
  </r>
  <r>
    <d v="2019-05-10T00:00:00"/>
    <x v="9"/>
    <s v="sell"/>
    <n v="500"/>
    <n v="11"/>
    <n v="156.279999"/>
    <n v="160.61000100000001"/>
    <n v="154.38000500000001"/>
    <n v="159.94000199999999"/>
    <n v="159.94000199999999"/>
    <n v="4462200"/>
    <n v="2.4550000000000001"/>
    <n v="2.2957555296139801E-2"/>
    <n v="-2.1035136032899901E-2"/>
    <n v="1.8744046750673201E-2"/>
    <n v="2.06570877687231E-2"/>
    <n v="0.209343420658781"/>
    <n v="2.0660355729589401E-2"/>
    <n v="1.4966701623030499E-2"/>
    <n v="1.4178129926877401E-2"/>
    <n v="2.1225723055548901E-2"/>
    <n v="167.55999800000001"/>
    <n v="113.599998"/>
    <n v="-0.146699681884602"/>
    <n v="3.7133938472042301E-3"/>
    <n v="1.7370422040525899"/>
    <n v="1.8690648814006099"/>
    <n v="2.0105817939886599"/>
    <s v="Beta Dynamic Fund"/>
    <x v="9"/>
    <s v="Information Technology"/>
    <s v="Internet Software &amp; Services"/>
    <s v="San Francisco, California"/>
    <d v="2008-09-15T00:00:00"/>
    <n v="1108524"/>
    <m/>
    <s v="San Francisco"/>
    <s v="California"/>
    <s v="United States"/>
  </r>
  <r>
    <d v="2019-05-21T00:00:00"/>
    <x v="9"/>
    <s v="sell"/>
    <n v="1100"/>
    <n v="11"/>
    <n v="157.36000100000001"/>
    <n v="157.83999599999899"/>
    <n v="155.179993"/>
    <n v="155.779999"/>
    <n v="155.779999"/>
    <n v="3803100"/>
    <n v="2.4260000000000002"/>
    <n v="-1.2830191855451301E-3"/>
    <n v="-1.45932681009879E-2"/>
    <n v="-1.3471856116202901E-3"/>
    <n v="-1.75621341836203E-2"/>
    <n v="0.20457268073083601"/>
    <n v="1.9436814204561399E-2"/>
    <n v="1.9707651126767201E-2"/>
    <n v="1.5882581063053999E-2"/>
    <n v="2.1536365727060799E-2"/>
    <n v="167.55999800000001"/>
    <n v="113.599998"/>
    <n v="-0.146699681884602"/>
    <n v="8.4599491109458805E-3"/>
    <n v="1.7415646928539701"/>
    <n v="1.76357579061676"/>
    <n v="1.7489835050272999"/>
    <s v="Beta Dynamic Fund"/>
    <x v="9"/>
    <s v="Information Technology"/>
    <s v="Internet Software &amp; Services"/>
    <s v="San Francisco, California"/>
    <d v="2008-09-15T00:00:00"/>
    <n v="1108524"/>
    <m/>
    <s v="San Francisco"/>
    <s v="California"/>
    <s v="United States"/>
  </r>
  <r>
    <d v="2019-05-23T00:00:00"/>
    <x v="9"/>
    <s v="buy"/>
    <n v="1300"/>
    <n v="11"/>
    <n v="156.029999"/>
    <n v="156.33999599999899"/>
    <n v="152.14999399999999"/>
    <n v="153.71000699999999"/>
    <n v="153.71000699999999"/>
    <n v="4508200"/>
    <n v="2.2959999999999998"/>
    <n v="-2.52461902060921E-2"/>
    <n v="-3.0560621373374199E-2"/>
    <n v="-4.7764136389226303E-2"/>
    <n v="-4.8260211314065903E-2"/>
    <n v="0.20324018323116699"/>
    <n v="1.80251602312737E-2"/>
    <n v="1.98598568221077E-2"/>
    <n v="1.6179196665238201E-2"/>
    <n v="2.1601398427791699E-2"/>
    <n v="167.55999800000001"/>
    <n v="113.599998"/>
    <n v="-0.146699681884602"/>
    <n v="-1.1985692488440201E-2"/>
    <n v="1.7472459149786099"/>
    <n v="1.7512006629008401"/>
    <n v="1.7711931279419999"/>
    <s v="Beta Dynamic Fund"/>
    <x v="9"/>
    <s v="Information Technology"/>
    <s v="Internet Software &amp; Services"/>
    <s v="San Francisco, California"/>
    <d v="2008-09-15T00:00:00"/>
    <n v="1108524"/>
    <m/>
    <s v="San Francisco"/>
    <s v="California"/>
    <s v="United States"/>
  </r>
  <r>
    <d v="2019-06-10T00:00:00"/>
    <x v="9"/>
    <s v="buy"/>
    <n v="1100"/>
    <n v="11"/>
    <n v="153.479996"/>
    <n v="157.449997"/>
    <n v="150.83000200000001"/>
    <n v="152.78999299999899"/>
    <n v="152.78999299999899"/>
    <n v="29856300"/>
    <n v="2.1429999999999998"/>
    <n v="-5.40156200454441E-2"/>
    <n v="5.1641182509171199E-2"/>
    <n v="-2.6289310409526902E-2"/>
    <n v="-3.1312964181972401E-2"/>
    <n v="0.13939214622130999"/>
    <n v="4.0278859058555799E-2"/>
    <n v="2.7528853419386198E-2"/>
    <n v="1.98654856258801E-2"/>
    <n v="2.23612356051817E-2"/>
    <n v="167.55999800000001"/>
    <n v="113.599998"/>
    <n v="-0.15205335500848699"/>
    <n v="4.6492198743191201E-3"/>
    <n v="1.7604135996452399"/>
    <n v="1.08060993629569"/>
    <n v="1.29861827482688"/>
    <s v="Beta Dynamic Fund"/>
    <x v="9"/>
    <s v="Information Technology"/>
    <s v="Internet Software &amp; Services"/>
    <s v="San Francisco, California"/>
    <d v="2008-09-15T00:00:00"/>
    <n v="1108524"/>
    <m/>
    <s v="San Francisco"/>
    <s v="California"/>
    <s v="United States"/>
  </r>
  <r>
    <d v="2019-04-12T00:00:00"/>
    <x v="9"/>
    <s v="sell"/>
    <n v="1100"/>
    <n v="12"/>
    <n v="162"/>
    <n v="162.5"/>
    <n v="159.5"/>
    <n v="160.71000699999999"/>
    <n v="160.71000699999999"/>
    <n v="2844200"/>
    <n v="2.56"/>
    <n v="-1.2437157689884799E-4"/>
    <n v="1.34684841495387E-2"/>
    <n v="5.6159450355389101E-3"/>
    <n v="8.5434420396655802E-2"/>
    <n v="0.28051064701783202"/>
    <n v="1.10559218843499E-2"/>
    <n v="1.4930010024159199E-2"/>
    <n v="1.46738134825601E-2"/>
    <n v="2.12571219362746E-2"/>
    <n v="166.990005"/>
    <n v="113.599998"/>
    <n v="-0.146699681884602"/>
    <n v="6.5875784763498903E-3"/>
    <n v="1.7153282529445999"/>
    <n v="2.6769058339127301"/>
    <n v="2.8436498877552698"/>
    <s v="6igma Capital"/>
    <x v="9"/>
    <s v="Information Technology"/>
    <s v="Internet Software &amp; Services"/>
    <s v="San Francisco, California"/>
    <d v="2008-09-15T00:00:00"/>
    <n v="1108524"/>
    <m/>
    <s v="San Francisco"/>
    <s v="California"/>
    <s v="United States"/>
  </r>
  <r>
    <d v="2019-04-16T00:00:00"/>
    <x v="9"/>
    <s v="sell"/>
    <n v="600"/>
    <n v="12"/>
    <n v="160.03999299999899"/>
    <n v="160.259995"/>
    <n v="157.75"/>
    <n v="158.69000199999999"/>
    <n v="158.69000199999999"/>
    <n v="3004800"/>
    <n v="2.5920000000000001"/>
    <n v="-8.7835059261178097E-3"/>
    <n v="1.0897915520179701E-2"/>
    <n v="-1.7614403114646501E-2"/>
    <n v="6.1731951377458398E-2"/>
    <n v="0.28438964313461401"/>
    <n v="1.12113593913907E-2"/>
    <n v="1.49673233046044E-2"/>
    <n v="1.44470436794662E-2"/>
    <n v="2.1226811827326199E-2"/>
    <n v="166.990005"/>
    <n v="113.599998"/>
    <n v="-0.146699681884602"/>
    <n v="5.0922850790659495E-4"/>
    <n v="1.7169675236698201"/>
    <n v="2.70827705747964"/>
    <n v="2.7879982838830299"/>
    <s v="6igma Capital"/>
    <x v="9"/>
    <s v="Information Technology"/>
    <s v="Internet Software &amp; Services"/>
    <s v="San Francisco, California"/>
    <d v="2008-09-15T00:00:00"/>
    <n v="1108524"/>
    <m/>
    <s v="San Francisco"/>
    <s v="California"/>
    <s v="United States"/>
  </r>
  <r>
    <d v="2019-05-01T00:00:00"/>
    <x v="9"/>
    <s v="sell"/>
    <n v="1000"/>
    <n v="12"/>
    <n v="166.009995"/>
    <n v="166.220001"/>
    <n v="162.13999899999999"/>
    <n v="162.14999399999999"/>
    <n v="162.14999399999999"/>
    <n v="2707700"/>
    <n v="2.5110000000000001"/>
    <n v="-1.9542679963914698E-2"/>
    <n v="1.6101781247815E-2"/>
    <n v="2.35877598185531E-2"/>
    <n v="8.3502213623090293E-2"/>
    <n v="0.29281391472745599"/>
    <n v="1.6780419896762499E-2"/>
    <n v="1.3885246218592801E-2"/>
    <n v="1.4050193986381E-2"/>
    <n v="2.11240732017271E-2"/>
    <n v="167.55999800000001"/>
    <n v="113.599998"/>
    <n v="-0.146699681884602"/>
    <n v="-7.5304459681844096E-3"/>
    <n v="1.7171475910878899"/>
    <n v="2.7653452147844502"/>
    <n v="3.0413415793154899"/>
    <s v="6igma Capital"/>
    <x v="9"/>
    <s v="Information Technology"/>
    <s v="Internet Software &amp; Services"/>
    <s v="San Francisco, California"/>
    <d v="2008-09-15T00:00:00"/>
    <n v="1108524"/>
    <m/>
    <s v="San Francisco"/>
    <s v="California"/>
    <s v="United States"/>
  </r>
  <r>
    <d v="2019-05-28T00:00:00"/>
    <x v="9"/>
    <s v="sell"/>
    <n v="900"/>
    <n v="12"/>
    <n v="155.35000600000001"/>
    <n v="157.80999800000001"/>
    <n v="154.38999899999999"/>
    <n v="155.19000199999999"/>
    <n v="155.19000199999999"/>
    <n v="4934100"/>
    <n v="2.2679999999999998"/>
    <n v="4.3913987690003204E-3"/>
    <n v="-5.07758268707668E-3"/>
    <n v="-4.9651985571529299E-2"/>
    <n v="-4.9100015235800598E-2"/>
    <n v="0.18685528010852401"/>
    <n v="1.43262775217324E-2"/>
    <n v="1.91899378107654E-2"/>
    <n v="1.6150549654703101E-2"/>
    <n v="2.1565304842962301E-2"/>
    <n v="167.55999800000001"/>
    <n v="113.599998"/>
    <n v="-0.146699681884602"/>
    <n v="-8.4109499934704197E-3"/>
    <n v="1.7393137589455101"/>
    <n v="1.5800779517804999"/>
    <n v="1.72118651644"/>
    <s v="6igma Capital"/>
    <x v="9"/>
    <s v="Information Technology"/>
    <s v="Internet Software &amp; Services"/>
    <s v="San Francisco, California"/>
    <d v="2008-09-15T00:00:00"/>
    <n v="1108524"/>
    <m/>
    <s v="San Francisco"/>
    <s v="California"/>
    <s v="United States"/>
  </r>
  <r>
    <d v="2019-06-04T00:00:00"/>
    <x v="9"/>
    <s v="sell"/>
    <n v="1200"/>
    <n v="12"/>
    <n v="146.050003"/>
    <n v="150.91999799999999"/>
    <n v="142.509995"/>
    <n v="150.80999800000001"/>
    <n v="150.80999800000001"/>
    <n v="12375100"/>
    <n v="2.1190000000000002"/>
    <n v="3.8597551869939399E-2"/>
    <n v="-2.8629432460088099E-2"/>
    <n v="-7.0525660776568494E-2"/>
    <n v="-4.0033957546886101E-2"/>
    <n v="0.14449425073910899"/>
    <n v="3.3352577364725897E-2"/>
    <n v="2.3431310726291298E-2"/>
    <n v="1.7629870844352101E-2"/>
    <n v="2.19425340775154E-2"/>
    <n v="167.55999800000001"/>
    <n v="113.599998"/>
    <n v="-0.146699681884602"/>
    <n v="2.1205927310919401E-2"/>
    <n v="1.7656073347443"/>
    <n v="1.1515439825424101"/>
    <n v="1.3120863803348899"/>
    <s v="6igma Capital"/>
    <x v="9"/>
    <s v="Information Technology"/>
    <s v="Internet Software &amp; Services"/>
    <s v="San Francisco, California"/>
    <d v="2008-09-15T00:00:00"/>
    <n v="1108524"/>
    <m/>
    <s v="San Francisco"/>
    <s v="California"/>
    <s v="United States"/>
  </r>
  <r>
    <d v="2019-06-26T00:00:00"/>
    <x v="9"/>
    <s v="sell"/>
    <n v="1300"/>
    <n v="12"/>
    <n v="151.279999"/>
    <n v="151.38000500000001"/>
    <n v="148.91999799999999"/>
    <n v="149.03999299999899"/>
    <n v="149.03999299999899"/>
    <n v="5844900"/>
    <n v="2.0489999999999999"/>
    <n v="-2.0108794969619201E-3"/>
    <n v="-3.3646594536163699E-2"/>
    <n v="-3.60441074758866E-2"/>
    <n v="-3.9984299375211203E-2"/>
    <n v="0.112437984096993"/>
    <n v="1.8640698407937702E-2"/>
    <n v="2.4603172856801199E-2"/>
    <n v="1.9821933184740799E-2"/>
    <n v="2.2477743272589099E-2"/>
    <n v="167.55999800000001"/>
    <n v="113.599998"/>
    <n v="-0.15205335500848699"/>
    <n v="-1.2346958449604901E-3"/>
    <n v="1.7719605382755801"/>
    <n v="0.78629706742092298"/>
    <n v="0.78441034118325803"/>
    <s v="6igma Capital"/>
    <x v="9"/>
    <s v="Information Technology"/>
    <s v="Internet Software &amp; Services"/>
    <s v="San Francisco, California"/>
    <d v="2008-09-15T00:00:00"/>
    <n v="1108524"/>
    <m/>
    <s v="San Francisco"/>
    <s v="California"/>
    <s v="United States"/>
  </r>
  <r>
    <d v="2019-06-28T00:00:00"/>
    <x v="9"/>
    <s v="buy"/>
    <n v="1100"/>
    <n v="12"/>
    <n v="150.41999799999999"/>
    <n v="151.770004"/>
    <n v="149.60000600000001"/>
    <n v="151.729996"/>
    <n v="151.729996"/>
    <n v="6936600"/>
    <n v="2"/>
    <n v="6.8778394721879304E-3"/>
    <n v="-3.31235527459008E-2"/>
    <n v="-7.61610285734043E-3"/>
    <n v="-4.2831436757466201E-2"/>
    <n v="0.130100694683117"/>
    <n v="1.7129919487645799E-2"/>
    <n v="2.4586434808128499E-2"/>
    <n v="1.9720195670010401E-2"/>
    <n v="2.24403075546032E-2"/>
    <n v="167.55999800000001"/>
    <n v="113.599998"/>
    <n v="-0.15205335500848699"/>
    <n v="5.7409418775350302E-3"/>
    <n v="1.77024439259667"/>
    <n v="0.93332487899207495"/>
    <n v="0.77009560989286097"/>
    <s v="6igma Capital"/>
    <x v="9"/>
    <s v="Information Technology"/>
    <s v="Internet Software &amp; Services"/>
    <s v="San Francisco, California"/>
    <d v="2008-09-15T00:00:00"/>
    <n v="1108524"/>
    <m/>
    <s v="San Francisco"/>
    <s v="California"/>
    <s v="United States"/>
  </r>
  <r>
    <d v="2019-04-09T00:00:00"/>
    <x v="9"/>
    <s v="buy"/>
    <n v="1600"/>
    <n v="13"/>
    <n v="157.03999299999899"/>
    <n v="158.35000600000001"/>
    <n v="156.64999399999999"/>
    <n v="156.970001"/>
    <n v="156.970001"/>
    <n v="5642900"/>
    <n v="2.4990000000000001"/>
    <n v="-9.5105966072998992E-3"/>
    <n v="-2.2301504116659199E-2"/>
    <n v="1.22425847651797E-2"/>
    <n v="7.4367731654920596E-2"/>
    <n v="0.29225814432094599"/>
    <n v="1.42651947073217E-2"/>
    <n v="1.48388921218946E-2"/>
    <n v="1.44859747858446E-2"/>
    <n v="2.1282513108266898E-2"/>
    <n v="166.990005"/>
    <n v="113.599998"/>
    <n v="-0.146699681884602"/>
    <n v="-6.0859766572597396E-3"/>
    <n v="1.7097194685899499"/>
    <n v="2.8156521523219298"/>
    <n v="2.9132442401738801"/>
    <s v="Marquee Group Funds"/>
    <x v="9"/>
    <s v="Information Technology"/>
    <s v="Internet Software &amp; Services"/>
    <s v="San Francisco, California"/>
    <d v="2008-09-15T00:00:00"/>
    <n v="1108524"/>
    <m/>
    <s v="San Francisco"/>
    <s v="California"/>
    <s v="United States"/>
  </r>
  <r>
    <d v="2019-04-11T00:00:00"/>
    <x v="9"/>
    <s v="buy"/>
    <n v="2100"/>
    <n v="13"/>
    <n v="160.16000399999999"/>
    <n v="160.83000200000001"/>
    <n v="159.020004"/>
    <n v="160.729996"/>
    <n v="160.729996"/>
    <n v="2578400"/>
    <n v="2.504"/>
    <n v="3.0531911338361598E-3"/>
    <n v="1.3845120138950799E-2"/>
    <n v="1.53603034952879E-2"/>
    <n v="8.9021302693311793E-2"/>
    <n v="0.29925875228120102"/>
    <n v="1.103318116661E-2"/>
    <n v="1.5062167921084399E-2"/>
    <n v="1.46749351100228E-2"/>
    <n v="2.12855625302583E-2"/>
    <n v="166.990005"/>
    <n v="113.599998"/>
    <n v="-0.146699681884602"/>
    <n v="3.8122194279549302E-5"/>
    <n v="1.72000550259875"/>
    <n v="2.8838384203204401"/>
    <n v="2.8598719669196702"/>
    <s v="Marquee Group Funds"/>
    <x v="9"/>
    <s v="Information Technology"/>
    <s v="Internet Software &amp; Services"/>
    <s v="San Francisco, California"/>
    <d v="2008-09-15T00:00:00"/>
    <n v="1108524"/>
    <m/>
    <s v="San Francisco"/>
    <s v="California"/>
    <s v="United States"/>
  </r>
  <r>
    <d v="2019-04-15T00:00:00"/>
    <x v="9"/>
    <s v="buy"/>
    <n v="1800"/>
    <n v="13"/>
    <n v="161"/>
    <n v="162.029999"/>
    <n v="159.490005"/>
    <n v="160.08999599999899"/>
    <n v="160.08999599999899"/>
    <n v="2608400"/>
    <n v="2.5529999999999999"/>
    <n v="-3.8654100136376302E-3"/>
    <n v="1.01708248389977E-2"/>
    <n v="-3.6164275033117501E-3"/>
    <n v="9.1787082729396896E-2"/>
    <n v="0.29652859210439803"/>
    <n v="1.13923611033909E-2"/>
    <n v="1.4909225967106501E-2"/>
    <n v="1.4614703065003801E-2"/>
    <n v="2.1218000379629998E-2"/>
    <n v="166.990005"/>
    <n v="113.599998"/>
    <n v="-0.146699681884602"/>
    <n v="-6.2956724975841202E-4"/>
    <n v="1.71325638836507"/>
    <n v="2.8432624108670699"/>
    <n v="2.80947330285148"/>
    <s v="Marquee Group Funds"/>
    <x v="9"/>
    <s v="Information Technology"/>
    <s v="Internet Software &amp; Services"/>
    <s v="San Francisco, California"/>
    <d v="2008-09-15T00:00:00"/>
    <n v="1108524"/>
    <m/>
    <s v="San Francisco"/>
    <s v="California"/>
    <s v="United States"/>
  </r>
  <r>
    <d v="2019-04-17T00:00:00"/>
    <x v="9"/>
    <s v="buy"/>
    <n v="2500"/>
    <n v="13"/>
    <n v="159.050003"/>
    <n v="159.050003"/>
    <n v="155.070007"/>
    <n v="155.33999599999899"/>
    <n v="155.33999599999899"/>
    <n v="4765500"/>
    <n v="2.5920000000000001"/>
    <n v="-2.1336388936406301E-2"/>
    <n v="-3.1056485319224399E-2"/>
    <n v="-4.16713898515692E-2"/>
    <n v="4.4762002125737298E-2"/>
    <n v="0.23059041048019199"/>
    <n v="9.5363679155836597E-3"/>
    <n v="1.5564683721844301E-2"/>
    <n v="1.47042454756551E-2"/>
    <n v="2.11809045856148E-2"/>
    <n v="166.990005"/>
    <n v="113.599998"/>
    <n v="-0.146699681884602"/>
    <n v="-2.2764010197428601E-3"/>
    <n v="1.71271900476506"/>
    <n v="2.1367716734668099"/>
    <n v="2.6498110792093401"/>
    <s v="Marquee Group Funds"/>
    <x v="9"/>
    <s v="Information Technology"/>
    <s v="Internet Software &amp; Services"/>
    <s v="San Francisco, California"/>
    <d v="2008-09-15T00:00:00"/>
    <n v="1108524"/>
    <m/>
    <s v="San Francisco"/>
    <s v="California"/>
    <s v="United States"/>
  </r>
  <r>
    <d v="2019-04-22T00:00:00"/>
    <x v="9"/>
    <s v="buy"/>
    <n v="1700"/>
    <n v="13"/>
    <n v="155.449997"/>
    <n v="159.13999899999999"/>
    <n v="155.279999"/>
    <n v="158.759995"/>
    <n v="158.759995"/>
    <n v="2943300"/>
    <n v="2.59"/>
    <n v="1.7601661736671399E-2"/>
    <n v="-1.22079456969098E-2"/>
    <n v="-2.9480523546539999E-2"/>
    <n v="4.0163461537428502E-2"/>
    <n v="0.246628292997045"/>
    <n v="1.45325584565287E-2"/>
    <n v="1.5886324142319701E-2"/>
    <n v="1.4673033365411601E-2"/>
    <n v="2.1200294685005699E-2"/>
    <n v="166.990005"/>
    <n v="113.599998"/>
    <n v="-0.146699681884602"/>
    <n v="1.0115060212163699E-3"/>
    <n v="1.7147607044084601"/>
    <n v="2.2901953586912902"/>
    <n v="2.4122076794397"/>
    <s v="Marquee Group Funds"/>
    <x v="9"/>
    <s v="Information Technology"/>
    <s v="Internet Software &amp; Services"/>
    <s v="San Francisco, California"/>
    <d v="2008-09-15T00:00:00"/>
    <n v="1108524"/>
    <m/>
    <s v="San Francisco"/>
    <s v="California"/>
    <s v="United States"/>
  </r>
  <r>
    <d v="2019-04-30T00:00:00"/>
    <x v="9"/>
    <s v="sell"/>
    <n v="1200"/>
    <n v="13"/>
    <n v="165.19000199999999"/>
    <n v="166.44000199999999"/>
    <n v="163.61999499999999"/>
    <n v="165.35000600000001"/>
    <n v="165.35000600000001"/>
    <n v="3581800"/>
    <n v="2.5089999999999999"/>
    <n v="-6.0445706458777797E-5"/>
    <n v="2.5232583548096401E-2"/>
    <n v="6.3478787357569302E-2"/>
    <n v="0.13009017207378001"/>
    <n v="0.31874106978536598"/>
    <n v="1.39403877396334E-2"/>
    <n v="1.3667947690657401E-2"/>
    <n v="1.41597304856817E-2"/>
    <n v="2.1085933893301802E-2"/>
    <n v="167.55999800000001"/>
    <n v="113.599998"/>
    <n v="-0.146699681884602"/>
    <n v="9.5096475723260604E-4"/>
    <n v="1.70683183566839"/>
    <n v="3.0357858527530501"/>
    <n v="2.99314080456812"/>
    <s v="Marquee Group Funds"/>
    <x v="9"/>
    <s v="Information Technology"/>
    <s v="Internet Software &amp; Services"/>
    <s v="San Francisco, California"/>
    <d v="2008-09-15T00:00:00"/>
    <n v="1108524"/>
    <m/>
    <s v="San Francisco"/>
    <s v="California"/>
    <s v="United States"/>
  </r>
  <r>
    <d v="2019-05-07T00:00:00"/>
    <x v="9"/>
    <s v="sell"/>
    <n v="800"/>
    <n v="13"/>
    <n v="161.33000200000001"/>
    <n v="161.66999799999999"/>
    <n v="154.75"/>
    <n v="156.89999399999999"/>
    <n v="156.89999399999999"/>
    <n v="6541900"/>
    <n v="2.448"/>
    <n v="-3.50693802717238E-2"/>
    <n v="-5.2455854216397403E-2"/>
    <n v="-1.0272172057574599E-2"/>
    <n v="-1.3232717111067599E-2"/>
    <n v="0.22633532072408499"/>
    <n v="1.7162437715823299E-2"/>
    <n v="1.42538290866409E-2"/>
    <n v="1.41989636576188E-2"/>
    <n v="2.1216140107795298E-2"/>
    <n v="167.55999800000001"/>
    <n v="113.599998"/>
    <n v="-0.146699681884602"/>
    <n v="-1.6649488130547601E-2"/>
    <n v="1.7318014822955301"/>
    <n v="2.06905312368395"/>
    <n v="2.5118151130910098"/>
    <s v="Marquee Group Funds"/>
    <x v="9"/>
    <s v="Information Technology"/>
    <s v="Internet Software &amp; Services"/>
    <s v="San Francisco, California"/>
    <d v="2008-09-15T00:00:00"/>
    <n v="1108524"/>
    <m/>
    <s v="San Francisco"/>
    <s v="California"/>
    <s v="United States"/>
  </r>
  <r>
    <d v="2019-06-12T00:00:00"/>
    <x v="9"/>
    <s v="sell"/>
    <n v="1400"/>
    <n v="13"/>
    <n v="151.11000100000001"/>
    <n v="152.320007"/>
    <n v="150.14999399999999"/>
    <n v="151.279999"/>
    <n v="151.279999"/>
    <n v="7161300"/>
    <n v="2.1269999999999998"/>
    <n v="7.4976632706443697E-3"/>
    <n v="-4.6243567636847803E-2"/>
    <n v="-5.5666339668490002E-2"/>
    <n v="-5.4853179342213003E-2"/>
    <n v="0.12144191251502399"/>
    <n v="2.7520500331023101E-2"/>
    <n v="2.7277913784813802E-2"/>
    <n v="1.99543375481426E-2"/>
    <n v="2.23920026903889E-2"/>
    <n v="167.55999800000001"/>
    <n v="113.599998"/>
    <n v="-0.15205335500848699"/>
    <n v="-2.0396578921351798E-3"/>
    <n v="1.7598580969098701"/>
    <n v="0.90497850028776505"/>
    <n v="1.1327551341097499"/>
    <s v="Marquee Group Funds"/>
    <x v="9"/>
    <s v="Information Technology"/>
    <s v="Internet Software &amp; Services"/>
    <s v="San Francisco, California"/>
    <d v="2008-09-15T00:00:00"/>
    <n v="1108524"/>
    <m/>
    <s v="San Francisco"/>
    <s v="California"/>
    <s v="United States"/>
  </r>
  <r>
    <d v="2019-06-19T00:00:00"/>
    <x v="9"/>
    <s v="buy"/>
    <n v="1400"/>
    <n v="13"/>
    <n v="151.69000199999999"/>
    <n v="154.470001"/>
    <n v="150.509995"/>
    <n v="154.13999899999999"/>
    <n v="154.13999899999999"/>
    <n v="8095300"/>
    <n v="2.0289999999999999"/>
    <n v="2.33003883256995E-2"/>
    <n v="1.8728856122295499E-2"/>
    <n v="-2.78583958891282E-3"/>
    <n v="-5.90128461050866E-2"/>
    <n v="9.7648422603301296E-2"/>
    <n v="1.18139913640529E-2"/>
    <n v="2.3947678230052599E-2"/>
    <n v="2.0116659367972502E-2"/>
    <n v="2.2398081690956601E-2"/>
    <n v="167.55999800000001"/>
    <n v="113.599998"/>
    <n v="-0.15205335500848699"/>
    <n v="2.98071681438073E-3"/>
    <n v="1.7563594298282299"/>
    <n v="0.67723230432118098"/>
    <n v="0.63828406686650696"/>
    <s v="Marquee Group Funds"/>
    <x v="9"/>
    <s v="Information Technology"/>
    <s v="Internet Software &amp; Services"/>
    <s v="San Francisco, California"/>
    <d v="2008-09-15T00:00:00"/>
    <n v="1108524"/>
    <m/>
    <s v="San Francisco"/>
    <s v="California"/>
    <s v="United States"/>
  </r>
  <r>
    <d v="2019-06-20T00:00:00"/>
    <x v="9"/>
    <s v="sell"/>
    <n v="1600"/>
    <n v="13"/>
    <n v="156.28999299999899"/>
    <n v="158.28999299999899"/>
    <n v="155.41999799999999"/>
    <n v="157.199997"/>
    <n v="157.199997"/>
    <n v="10153600"/>
    <n v="2.0009999999999999"/>
    <n v="1.9657587048898001E-2"/>
    <n v="3.7989926075314998E-2"/>
    <n v="7.7910926530981401E-3"/>
    <n v="-6.0175487509074803E-2"/>
    <n v="0.11931087208074199"/>
    <n v="1.34726777615448E-2"/>
    <n v="2.42456409512989E-2"/>
    <n v="2.0096901645156099E-2"/>
    <n v="2.2430409504064702E-2"/>
    <n v="167.55999800000001"/>
    <n v="113.599998"/>
    <n v="-0.15205335500848699"/>
    <n v="9.4276054361659405E-3"/>
    <n v="1.7584713501209099"/>
    <n v="0.86607715777873995"/>
    <n v="0.66056303967576302"/>
    <s v="Marquee Group Funds"/>
    <x v="9"/>
    <s v="Information Technology"/>
    <s v="Internet Software &amp; Services"/>
    <s v="San Francisco, California"/>
    <d v="2008-09-15T00:00:00"/>
    <n v="1108524"/>
    <m/>
    <s v="San Francisco"/>
    <s v="California"/>
    <s v="United States"/>
  </r>
  <r>
    <d v="2019-06-26T00:00:00"/>
    <x v="9"/>
    <s v="buy"/>
    <n v="600"/>
    <n v="13"/>
    <n v="151.279999"/>
    <n v="151.38000500000001"/>
    <n v="148.91999799999999"/>
    <n v="149.03999299999899"/>
    <n v="149.03999299999899"/>
    <n v="5844900"/>
    <n v="2.0489999999999999"/>
    <n v="-2.0108794969619201E-3"/>
    <n v="-3.3646594536163699E-2"/>
    <n v="-3.60441074758866E-2"/>
    <n v="-3.9984299375211203E-2"/>
    <n v="0.112437984096993"/>
    <n v="1.8640698407937702E-2"/>
    <n v="2.4603172856801199E-2"/>
    <n v="1.9821933184740799E-2"/>
    <n v="2.2477743272589099E-2"/>
    <n v="167.55999800000001"/>
    <n v="113.599998"/>
    <n v="-0.15205335500848699"/>
    <n v="-1.2346958449604901E-3"/>
    <n v="1.7719605382755801"/>
    <n v="0.78629706742092298"/>
    <n v="0.78441034118325803"/>
    <s v="Marquee Group Funds"/>
    <x v="9"/>
    <s v="Information Technology"/>
    <s v="Internet Software &amp; Services"/>
    <s v="San Francisco, California"/>
    <d v="2008-09-15T00:00:00"/>
    <n v="1108524"/>
    <m/>
    <s v="San Francisco"/>
    <s v="California"/>
    <s v="United States"/>
  </r>
  <r>
    <d v="2019-04-01T00:00:00"/>
    <x v="9"/>
    <s v="sell"/>
    <n v="700"/>
    <n v="14"/>
    <n v="160.10000600000001"/>
    <n v="161.679993"/>
    <n v="158.509995"/>
    <n v="161.179993"/>
    <n v="161.179993"/>
    <n v="4601100"/>
    <n v="2.4969999999999999"/>
    <n v="1.75876735346603E-2"/>
    <n v="1.8629329231970599E-3"/>
    <n v="-1.5208254816919E-2"/>
    <n v="0.179620167148837"/>
    <n v="0.32634862414668298"/>
    <n v="1.96790390632554E-2"/>
    <n v="1.5853475942862599E-2"/>
    <n v="1.7152263239930101E-2"/>
    <n v="2.1332449120353699E-2"/>
    <n v="166.990005"/>
    <n v="113.599998"/>
    <n v="-0.146699681884602"/>
    <n v="1.1502195497633099E-2"/>
    <n v="1.6660389652593299"/>
    <n v="3.1853978962993299"/>
    <n v="3.0686076331239098"/>
    <s v="DJT Green Funds"/>
    <x v="9"/>
    <s v="Information Technology"/>
    <s v="Internet Software &amp; Services"/>
    <s v="San Francisco, California"/>
    <d v="2008-09-15T00:00:00"/>
    <n v="1108524"/>
    <m/>
    <s v="San Francisco"/>
    <s v="California"/>
    <s v="United States"/>
  </r>
  <r>
    <d v="2019-04-17T00:00:00"/>
    <x v="9"/>
    <s v="sell"/>
    <n v="1700"/>
    <n v="14"/>
    <n v="159.050003"/>
    <n v="159.050003"/>
    <n v="155.070007"/>
    <n v="155.33999599999899"/>
    <n v="155.33999599999899"/>
    <n v="4765500"/>
    <n v="2.5920000000000001"/>
    <n v="-2.1336388936406301E-2"/>
    <n v="-3.1056485319224399E-2"/>
    <n v="-4.16713898515692E-2"/>
    <n v="4.4762002125737298E-2"/>
    <n v="0.23059041048019199"/>
    <n v="9.5363679155836597E-3"/>
    <n v="1.5564683721844301E-2"/>
    <n v="1.47042454756551E-2"/>
    <n v="2.11809045856148E-2"/>
    <n v="166.990005"/>
    <n v="113.599998"/>
    <n v="-0.146699681884602"/>
    <n v="-2.2764010197428601E-3"/>
    <n v="1.71271900476506"/>
    <n v="2.1367716734668099"/>
    <n v="2.6498110792093401"/>
    <s v="DJT Green Funds"/>
    <x v="9"/>
    <s v="Information Technology"/>
    <s v="Internet Software &amp; Services"/>
    <s v="San Francisco, California"/>
    <d v="2008-09-15T00:00:00"/>
    <n v="1108524"/>
    <m/>
    <s v="San Francisco"/>
    <s v="California"/>
    <s v="United States"/>
  </r>
  <r>
    <d v="2019-06-07T00:00:00"/>
    <x v="9"/>
    <s v="sell"/>
    <n v="1100"/>
    <n v="14"/>
    <n v="159.83999599999899"/>
    <n v="162.990005"/>
    <n v="159.5"/>
    <n v="161.270004"/>
    <n v="161.270004"/>
    <n v="7175300"/>
    <n v="2.0840000000000001"/>
    <n v="1.22280267648855E-2"/>
    <n v="6.30885883569344E-2"/>
    <n v="2.74713822974809E-2"/>
    <n v="3.9267877902969199E-2"/>
    <n v="0.17373940571881999"/>
    <n v="3.57814195824342E-2"/>
    <n v="2.4875004063452E-2"/>
    <n v="1.87579374273182E-2"/>
    <n v="2.2130788084880101E-2"/>
    <n v="167.55999800000001"/>
    <n v="113.599998"/>
    <n v="-0.146699681884602"/>
    <n v="1.0442979367750601E-2"/>
    <n v="1.7730647815876901"/>
    <n v="1.4096437241270099"/>
    <n v="1.25968950272606"/>
    <s v="DJT Green Funds"/>
    <x v="9"/>
    <s v="Information Technology"/>
    <s v="Internet Software &amp; Services"/>
    <s v="San Francisco, California"/>
    <d v="2008-09-15T00:00:00"/>
    <n v="1108524"/>
    <m/>
    <s v="San Francisco"/>
    <s v="California"/>
    <s v="United States"/>
  </r>
  <r>
    <d v="2019-06-14T00:00:00"/>
    <x v="9"/>
    <s v="sell"/>
    <n v="1200"/>
    <n v="14"/>
    <n v="151.03999299999899"/>
    <n v="151.979996"/>
    <n v="149.479996"/>
    <n v="150.009995"/>
    <n v="150.009995"/>
    <n v="6248200"/>
    <n v="2.093"/>
    <n v="-8.8270096261342298E-3"/>
    <n v="-7.2378078585862093E-2"/>
    <n v="-5.2336091963793803E-2"/>
    <n v="-7.3865104082898703E-2"/>
    <n v="9.4377310584672802E-2"/>
    <n v="2.4021085597194701E-2"/>
    <n v="2.47255910290913E-2"/>
    <n v="1.9947560515907799E-2"/>
    <n v="2.23753974895947E-2"/>
    <n v="167.55999800000001"/>
    <n v="113.599998"/>
    <n v="-0.15205335500848699"/>
    <n v="-1.6128120944145399E-3"/>
    <n v="1.7597701704850801"/>
    <n v="0.65476035105255004"/>
    <n v="0.85337873130893005"/>
    <s v="DJT Green Funds"/>
    <x v="9"/>
    <s v="Information Technology"/>
    <s v="Internet Software &amp; Services"/>
    <s v="San Francisco, California"/>
    <d v="2008-09-15T00:00:00"/>
    <n v="1108524"/>
    <m/>
    <s v="San Francisco"/>
    <s v="California"/>
    <s v="United States"/>
  </r>
  <r>
    <d v="2019-06-18T00:00:00"/>
    <x v="9"/>
    <s v="sell"/>
    <n v="500"/>
    <n v="14"/>
    <n v="151.88000500000001"/>
    <n v="152.949997"/>
    <n v="150.5"/>
    <n v="150.58999599999899"/>
    <n v="150.58999599999899"/>
    <n v="7317800"/>
    <n v="2.06"/>
    <n v="1.99417116715559E-3"/>
    <n v="2.9261310672403298E-3"/>
    <n v="-5.1067491613978298E-2"/>
    <n v="-8.48785792006721E-2"/>
    <n v="8.4340561728282498E-2"/>
    <n v="5.9167133595569897E-3"/>
    <n v="2.3910831334795001E-2"/>
    <n v="1.9876536181288498E-2"/>
    <n v="2.23594987330561E-2"/>
    <n v="167.55999800000001"/>
    <n v="113.599998"/>
    <n v="-0.15205335500848699"/>
    <n v="9.6704895497130797E-3"/>
    <n v="1.75288024776982"/>
    <n v="0.56056030491855302"/>
    <n v="0.68383330605982295"/>
    <s v="DJT Green Funds"/>
    <x v="9"/>
    <s v="Information Technology"/>
    <s v="Internet Software &amp; Services"/>
    <s v="San Francisco, California"/>
    <d v="2008-09-15T00:00:00"/>
    <n v="1108524"/>
    <m/>
    <s v="San Francisco"/>
    <s v="California"/>
    <s v="United States"/>
  </r>
  <r>
    <d v="2019-04-11T00:00:00"/>
    <x v="9"/>
    <s v="sell"/>
    <n v="1000"/>
    <n v="15"/>
    <n v="160.16000399999999"/>
    <n v="160.83000200000001"/>
    <n v="159.020004"/>
    <n v="160.729996"/>
    <n v="160.729996"/>
    <n v="2578400"/>
    <n v="2.504"/>
    <n v="3.0531911338361598E-3"/>
    <n v="1.3845120138950799E-2"/>
    <n v="1.53603034952879E-2"/>
    <n v="8.9021302693311793E-2"/>
    <n v="0.29925875228120102"/>
    <n v="1.103318116661E-2"/>
    <n v="1.5062167921084399E-2"/>
    <n v="1.46749351100228E-2"/>
    <n v="2.12855625302583E-2"/>
    <n v="166.990005"/>
    <n v="113.599998"/>
    <n v="-0.146699681884602"/>
    <n v="3.8122194279549302E-5"/>
    <n v="1.72000550259875"/>
    <n v="2.8838384203204401"/>
    <n v="2.8598719669196702"/>
    <s v="Turtle River Asset Management"/>
    <x v="9"/>
    <s v="Information Technology"/>
    <s v="Internet Software &amp; Services"/>
    <s v="San Francisco, California"/>
    <d v="2008-09-15T00:00:00"/>
    <n v="1108524"/>
    <m/>
    <s v="San Francisco"/>
    <s v="California"/>
    <s v="United States"/>
  </r>
  <r>
    <d v="2019-04-16T00:00:00"/>
    <x v="9"/>
    <s v="sell"/>
    <n v="1500"/>
    <n v="15"/>
    <n v="160.03999299999899"/>
    <n v="160.259995"/>
    <n v="157.75"/>
    <n v="158.69000199999999"/>
    <n v="158.69000199999999"/>
    <n v="3004800"/>
    <n v="2.5920000000000001"/>
    <n v="-8.7835059261178097E-3"/>
    <n v="1.0897915520179701E-2"/>
    <n v="-1.7614403114646501E-2"/>
    <n v="6.1731951377458398E-2"/>
    <n v="0.28438964313461401"/>
    <n v="1.12113593913907E-2"/>
    <n v="1.49673233046044E-2"/>
    <n v="1.44470436794662E-2"/>
    <n v="2.1226811827326199E-2"/>
    <n v="166.990005"/>
    <n v="113.599998"/>
    <n v="-0.146699681884602"/>
    <n v="5.0922850790659495E-4"/>
    <n v="1.7169675236698201"/>
    <n v="2.70827705747964"/>
    <n v="2.7879982838830299"/>
    <s v="Turtle River Asset Management"/>
    <x v="9"/>
    <s v="Information Technology"/>
    <s v="Internet Software &amp; Services"/>
    <s v="San Francisco, California"/>
    <d v="2008-09-15T00:00:00"/>
    <n v="1108524"/>
    <m/>
    <s v="San Francisco"/>
    <s v="California"/>
    <s v="United States"/>
  </r>
  <r>
    <d v="2019-04-29T00:00:00"/>
    <x v="9"/>
    <s v="sell"/>
    <n v="900"/>
    <n v="15"/>
    <n v="166.71000699999999"/>
    <n v="167.55999800000001"/>
    <n v="165.33000200000001"/>
    <n v="165.36000100000001"/>
    <n v="165.36000100000001"/>
    <n v="4509700"/>
    <n v="2.536"/>
    <n v="-3.6219162225800999E-3"/>
    <n v="4.0731325000139602E-2"/>
    <n v="6.3925942719638695E-2"/>
    <n v="0.115449939126693"/>
    <n v="0.313740305829527"/>
    <n v="1.4240816781516801E-2"/>
    <n v="1.36636902113883E-2"/>
    <n v="1.43144637165133E-2"/>
    <n v="2.10895389549994E-2"/>
    <n v="167.55999800000001"/>
    <n v="113.599998"/>
    <n v="-0.146699681884602"/>
    <n v="1.07094833958194E-3"/>
    <n v="1.7066431689914601"/>
    <n v="2.9818513262233401"/>
    <n v="2.8965197493990398"/>
    <s v="Turtle River Asset Management"/>
    <x v="9"/>
    <s v="Information Technology"/>
    <s v="Internet Software &amp; Services"/>
    <s v="San Francisco, California"/>
    <d v="2008-09-15T00:00:00"/>
    <n v="1108524"/>
    <m/>
    <s v="San Francisco"/>
    <s v="California"/>
    <s v="United States"/>
  </r>
  <r>
    <d v="2019-05-03T00:00:00"/>
    <x v="9"/>
    <s v="sell"/>
    <n v="400"/>
    <n v="15"/>
    <n v="162.58000200000001"/>
    <n v="163.5"/>
    <n v="160.86000100000001"/>
    <n v="163.33999599999899"/>
    <n v="163.33999599999899"/>
    <n v="3131000"/>
    <n v="2.5310000000000001"/>
    <n v="9.2874795538908806E-3"/>
    <n v="-1.5912944202171701E-2"/>
    <n v="1.7477678666913899E-2"/>
    <n v="4.6811599018387502E-2"/>
    <n v="0.285114024540079"/>
    <n v="1.04229712931527E-2"/>
    <n v="1.3493716810953699E-2"/>
    <n v="1.35687881785438E-2"/>
    <n v="2.1105254072462401E-2"/>
    <n v="167.55999800000001"/>
    <n v="113.599998"/>
    <n v="-0.146699681884602"/>
    <n v="9.5921274614703799E-3"/>
    <n v="1.7159694923062401"/>
    <n v="2.6769621442441101"/>
    <n v="2.8034809872859898"/>
    <s v="Turtle River Asset Management"/>
    <x v="9"/>
    <s v="Information Technology"/>
    <s v="Internet Software &amp; Services"/>
    <s v="San Francisco, California"/>
    <d v="2008-09-15T00:00:00"/>
    <n v="1108524"/>
    <m/>
    <s v="San Francisco"/>
    <s v="California"/>
    <s v="United States"/>
  </r>
  <r>
    <d v="2019-05-13T00:00:00"/>
    <x v="9"/>
    <s v="sell"/>
    <n v="1700"/>
    <n v="15"/>
    <n v="154.91999799999999"/>
    <n v="156.89999399999999"/>
    <n v="152.779999"/>
    <n v="153.14999399999999"/>
    <n v="153.14999399999999"/>
    <n v="5694600"/>
    <n v="2.4049999999999998"/>
    <n v="-4.3380963306926597E-2"/>
    <n v="-5.9260207668285797E-2"/>
    <n v="-4.5254928459251199E-2"/>
    <n v="-4.3193387883914601E-2"/>
    <n v="0.159125487905973"/>
    <n v="2.7151735216224201E-2"/>
    <n v="1.70206171051978E-2"/>
    <n v="1.49748538364133E-2"/>
    <n v="2.1404094678460599E-2"/>
    <n v="167.55999800000001"/>
    <n v="113.599998"/>
    <n v="-0.146699681884602"/>
    <n v="-2.4426469085879299E-2"/>
    <n v="1.7424076262824799"/>
    <n v="1.3564376062030401"/>
    <n v="1.78381837836575"/>
    <s v="Turtle River Asset Management"/>
    <x v="9"/>
    <s v="Information Technology"/>
    <s v="Internet Software &amp; Services"/>
    <s v="San Francisco, California"/>
    <d v="2008-09-15T00:00:00"/>
    <n v="1108524"/>
    <m/>
    <s v="San Francisco"/>
    <s v="California"/>
    <s v="United States"/>
  </r>
  <r>
    <d v="2019-06-06T00:00:00"/>
    <x v="9"/>
    <s v="buy"/>
    <n v="1000"/>
    <n v="15"/>
    <n v="158.5"/>
    <n v="160"/>
    <n v="157.33000200000001"/>
    <n v="159.30999800000001"/>
    <n v="159.30999800000001"/>
    <n v="5601200"/>
    <n v="2.1240000000000001"/>
    <n v="5.4759916538729501E-3"/>
    <n v="2.3177809802389801E-2"/>
    <n v="-1.9826024739128499E-2"/>
    <n v="2.3563326725961901E-2"/>
    <n v="0.17211709271268399"/>
    <n v="4.0083169411078597E-2"/>
    <n v="2.5903535134753301E-2"/>
    <n v="1.8705509573995398E-2"/>
    <n v="2.21276539281338E-2"/>
    <n v="167.55999800000001"/>
    <n v="113.599998"/>
    <n v="-0.146699681884602"/>
    <n v="6.1168407152111899E-3"/>
    <n v="1.77424453865397"/>
    <n v="1.3966809346621201"/>
    <n v="1.23658113828317"/>
    <s v="Turtle River Asset Management"/>
    <x v="9"/>
    <s v="Information Technology"/>
    <s v="Internet Software &amp; Services"/>
    <s v="San Francisco, California"/>
    <d v="2008-09-15T00:00:00"/>
    <n v="1108524"/>
    <m/>
    <s v="San Francisco"/>
    <s v="California"/>
    <s v="United States"/>
  </r>
  <r>
    <d v="2019-06-11T00:00:00"/>
    <x v="9"/>
    <s v="buy"/>
    <n v="1700"/>
    <n v="15"/>
    <n v="155.30999800000001"/>
    <n v="155.71000699999999"/>
    <n v="148.78999299999899"/>
    <n v="150.14999399999999"/>
    <n v="150.14999399999999"/>
    <n v="15214300"/>
    <n v="2.14"/>
    <n v="-1.7429629280806599E-2"/>
    <n v="-4.3859986415750304E-3"/>
    <n v="-4.0206447642994601E-2"/>
    <n v="-5.2730855730007402E-2"/>
    <n v="0.117308590262379"/>
    <n v="3.8187307656216099E-2"/>
    <n v="2.7743710168304701E-2"/>
    <n v="1.99704781479365E-2"/>
    <n v="2.2388356726492899E-2"/>
    <n v="167.55999800000001"/>
    <n v="113.599998"/>
    <n v="-0.15205335500848699"/>
    <n v="-3.4994119269314301E-4"/>
    <n v="1.7609158028435601"/>
    <n v="0.87186257517620303"/>
    <n v="1.2426819933536299"/>
    <s v="Turtle River Asset Management"/>
    <x v="9"/>
    <s v="Information Technology"/>
    <s v="Internet Software &amp; Services"/>
    <s v="San Francisco, California"/>
    <d v="2008-09-15T00:00:00"/>
    <n v="1108524"/>
    <m/>
    <s v="San Francisco"/>
    <s v="California"/>
    <s v="United States"/>
  </r>
  <r>
    <d v="2019-06-19T00:00:00"/>
    <x v="9"/>
    <s v="buy"/>
    <n v="1500"/>
    <n v="15"/>
    <n v="151.69000199999999"/>
    <n v="154.470001"/>
    <n v="150.509995"/>
    <n v="154.13999899999999"/>
    <n v="154.13999899999999"/>
    <n v="8095300"/>
    <n v="2.0289999999999999"/>
    <n v="2.33003883256995E-2"/>
    <n v="1.8728856122295499E-2"/>
    <n v="-2.78583958891282E-3"/>
    <n v="-5.90128461050866E-2"/>
    <n v="9.7648422603301296E-2"/>
    <n v="1.18139913640529E-2"/>
    <n v="2.3947678230052599E-2"/>
    <n v="2.0116659367972502E-2"/>
    <n v="2.2398081690956601E-2"/>
    <n v="167.55999800000001"/>
    <n v="113.599998"/>
    <n v="-0.15205335500848699"/>
    <n v="2.98071681438073E-3"/>
    <n v="1.7563594298282299"/>
    <n v="0.67723230432118098"/>
    <n v="0.63828406686650696"/>
    <s v="Turtle River Asset Management"/>
    <x v="9"/>
    <s v="Information Technology"/>
    <s v="Internet Software &amp; Services"/>
    <s v="San Francisco, California"/>
    <d v="2008-09-15T00:00:00"/>
    <n v="1108524"/>
    <m/>
    <s v="San Francisco"/>
    <s v="California"/>
    <s v="United States"/>
  </r>
  <r>
    <d v="2019-04-05T00:00:00"/>
    <x v="9"/>
    <s v="buy"/>
    <n v="1600"/>
    <n v="16"/>
    <n v="159.63000500000001"/>
    <n v="160.240005"/>
    <n v="158.020004"/>
    <n v="158.55999800000001"/>
    <n v="158.55999800000001"/>
    <n v="4315300"/>
    <n v="2.5009999999999999"/>
    <n v="2.5226441251315702E-4"/>
    <n v="1.19902203615811E-3"/>
    <n v="1.1225772241502599E-2"/>
    <n v="0.139169219160172"/>
    <n v="0.28667347848283598"/>
    <n v="1.6948973599165602E-2"/>
    <n v="1.4807475307543101E-2"/>
    <n v="1.5142224152511799E-2"/>
    <n v="2.13418440646003E-2"/>
    <n v="166.990005"/>
    <n v="113.599998"/>
    <n v="-0.146699681884602"/>
    <n v="4.62571739556182E-3"/>
    <n v="1.69842687684514"/>
    <n v="2.7580162297347002"/>
    <n v="3.0312253470466501"/>
    <s v="Bridgebay Associates"/>
    <x v="9"/>
    <s v="Information Technology"/>
    <s v="Internet Software &amp; Services"/>
    <s v="San Francisco, California"/>
    <d v="2008-09-15T00:00:00"/>
    <n v="1108524"/>
    <m/>
    <s v="San Francisco"/>
    <s v="California"/>
    <s v="United States"/>
  </r>
  <r>
    <d v="2019-04-18T00:00:00"/>
    <x v="9"/>
    <s v="buy"/>
    <n v="1200"/>
    <n v="16"/>
    <n v="154.89999399999999"/>
    <n v="156.21000699999999"/>
    <n v="153.16999799999999"/>
    <n v="155.990005"/>
    <n v="155.990005"/>
    <n v="4391500"/>
    <n v="2.56"/>
    <n v="4.17569744258046E-3"/>
    <n v="-2.9933979010480199E-2"/>
    <n v="-4.9647530053097501E-2"/>
    <n v="4.0357314441643803E-2"/>
    <n v="0.225807563577751"/>
    <n v="9.8180466656356703E-3"/>
    <n v="1.5312783978012501E-2"/>
    <n v="1.4676668111718E-2"/>
    <n v="2.1175810604706E-2"/>
    <n v="166.990005"/>
    <n v="113.599998"/>
    <n v="-0.146699681884602"/>
    <n v="1.5778467813143101E-3"/>
    <n v="1.71260394708813"/>
    <n v="2.0825318966937201"/>
    <n v="2.4895497744839901"/>
    <s v="Bridgebay Associates"/>
    <x v="9"/>
    <s v="Information Technology"/>
    <s v="Internet Software &amp; Services"/>
    <s v="San Francisco, California"/>
    <d v="2008-09-15T00:00:00"/>
    <n v="1108524"/>
    <m/>
    <s v="San Francisco"/>
    <s v="California"/>
    <s v="United States"/>
  </r>
  <r>
    <d v="2019-04-22T00:00:00"/>
    <x v="9"/>
    <s v="sell"/>
    <n v="2000"/>
    <n v="16"/>
    <n v="155.449997"/>
    <n v="159.13999899999999"/>
    <n v="155.279999"/>
    <n v="158.759995"/>
    <n v="158.759995"/>
    <n v="2943300"/>
    <n v="2.59"/>
    <n v="1.7601661736671399E-2"/>
    <n v="-1.22079456969098E-2"/>
    <n v="-2.9480523546539999E-2"/>
    <n v="4.0163461537428502E-2"/>
    <n v="0.246628292997045"/>
    <n v="1.45325584565287E-2"/>
    <n v="1.5886324142319701E-2"/>
    <n v="1.4673033365411601E-2"/>
    <n v="2.1200294685005699E-2"/>
    <n v="166.990005"/>
    <n v="113.599998"/>
    <n v="-0.146699681884602"/>
    <n v="1.0115060212163699E-3"/>
    <n v="1.7147607044084601"/>
    <n v="2.2901953586912902"/>
    <n v="2.4122076794397"/>
    <s v="Bridgebay Associates"/>
    <x v="9"/>
    <s v="Information Technology"/>
    <s v="Internet Software &amp; Services"/>
    <s v="San Francisco, California"/>
    <d v="2008-09-15T00:00:00"/>
    <n v="1108524"/>
    <m/>
    <s v="San Francisco"/>
    <s v="California"/>
    <s v="United States"/>
  </r>
  <r>
    <d v="2019-05-30T00:00:00"/>
    <x v="9"/>
    <s v="buy"/>
    <n v="1000"/>
    <n v="16"/>
    <n v="154.320007"/>
    <n v="155.86999499999999"/>
    <n v="153.89999399999999"/>
    <n v="155.66000399999999"/>
    <n v="155.66000399999999"/>
    <n v="4418100"/>
    <n v="2.2269999999999999"/>
    <n v="1.7955465196401801E-2"/>
    <n v="-1.2639778754961299E-2"/>
    <n v="-6.0450754192650703E-2"/>
    <n v="-5.0055797055303497E-2"/>
    <n v="0.20443243298612401"/>
    <n v="1.7298818137907498E-2"/>
    <n v="1.9404463119657302E-2"/>
    <n v="1.6414428721900898E-2"/>
    <n v="2.1603077888144698E-2"/>
    <n v="167.55999800000001"/>
    <n v="113.599998"/>
    <n v="-0.146699681884602"/>
    <n v="2.0962723552933101E-3"/>
    <n v="1.74696421101292"/>
    <n v="1.73837736657973"/>
    <n v="1.62970686860812"/>
    <s v="Bridgebay Associates"/>
    <x v="9"/>
    <s v="Information Technology"/>
    <s v="Internet Software &amp; Services"/>
    <s v="San Francisco, California"/>
    <d v="2008-09-15T00:00:00"/>
    <n v="1108524"/>
    <m/>
    <s v="San Francisco"/>
    <s v="California"/>
    <s v="United States"/>
  </r>
  <r>
    <d v="2019-06-26T00:00:00"/>
    <x v="9"/>
    <s v="buy"/>
    <n v="1100"/>
    <n v="16"/>
    <n v="151.279999"/>
    <n v="151.38000500000001"/>
    <n v="148.91999799999999"/>
    <n v="149.03999299999899"/>
    <n v="149.03999299999899"/>
    <n v="5844900"/>
    <n v="2.0489999999999999"/>
    <n v="-2.0108794969619201E-3"/>
    <n v="-3.3646594536163699E-2"/>
    <n v="-3.60441074758866E-2"/>
    <n v="-3.9984299375211203E-2"/>
    <n v="0.112437984096993"/>
    <n v="1.8640698407937702E-2"/>
    <n v="2.4603172856801199E-2"/>
    <n v="1.9821933184740799E-2"/>
    <n v="2.2477743272589099E-2"/>
    <n v="167.55999800000001"/>
    <n v="113.599998"/>
    <n v="-0.15205335500848699"/>
    <n v="-1.2346958449604901E-3"/>
    <n v="1.7719605382755801"/>
    <n v="0.78629706742092298"/>
    <n v="0.78441034118325803"/>
    <s v="Bridgebay Associates"/>
    <x v="9"/>
    <s v="Information Technology"/>
    <s v="Internet Software &amp; Services"/>
    <s v="San Francisco, California"/>
    <d v="2008-09-15T00:00:00"/>
    <n v="1108524"/>
    <m/>
    <s v="San Francisco"/>
    <s v="California"/>
    <s v="United States"/>
  </r>
  <r>
    <d v="2019-06-27T00:00:00"/>
    <x v="9"/>
    <s v="sell"/>
    <n v="2300"/>
    <n v="16"/>
    <n v="149.88999899999999"/>
    <n v="150.759995"/>
    <n v="148.470001"/>
    <n v="150.69000199999999"/>
    <n v="150.69000199999999"/>
    <n v="6832800"/>
    <n v="2.0049999999999999"/>
    <n v="1.1010080376269099E-2"/>
    <n v="-4.2294101208792803E-2"/>
    <n v="-2.9425425868617801E-2"/>
    <n v="-2.9360928654552601E-2"/>
    <n v="0.106400761277426"/>
    <n v="1.5758840020873601E-2"/>
    <n v="2.4720602886169899E-2"/>
    <n v="1.9875875245926301E-2"/>
    <n v="2.2463191555912101E-2"/>
    <n v="167.55999800000001"/>
    <n v="113.599998"/>
    <n v="-0.15205335500848699"/>
    <n v="3.81588593721357E-3"/>
    <n v="1.7715300701505099"/>
    <n v="0.73477194085789899"/>
    <n v="0.75814929779909002"/>
    <s v="Bridgebay Associates"/>
    <x v="9"/>
    <s v="Information Technology"/>
    <s v="Internet Software &amp; Services"/>
    <s v="San Francisco, California"/>
    <d v="2008-09-15T00:00:00"/>
    <n v="1108524"/>
    <m/>
    <s v="San Francisco"/>
    <s v="California"/>
    <s v="United States"/>
  </r>
  <r>
    <d v="2019-04-16T00:00:00"/>
    <x v="9"/>
    <s v="buy"/>
    <n v="1500"/>
    <n v="17"/>
    <n v="160.03999299999899"/>
    <n v="160.259995"/>
    <n v="157.75"/>
    <n v="158.69000199999999"/>
    <n v="158.69000199999999"/>
    <n v="3004800"/>
    <n v="2.5920000000000001"/>
    <n v="-8.7835059261178097E-3"/>
    <n v="1.0897915520179701E-2"/>
    <n v="-1.7614403114646501E-2"/>
    <n v="6.1731951377458398E-2"/>
    <n v="0.28438964313461401"/>
    <n v="1.12113593913907E-2"/>
    <n v="1.49673233046044E-2"/>
    <n v="1.44470436794662E-2"/>
    <n v="2.1226811827326199E-2"/>
    <n v="166.990005"/>
    <n v="113.599998"/>
    <n v="-0.146699681884602"/>
    <n v="5.0922850790659495E-4"/>
    <n v="1.7169675236698201"/>
    <n v="2.70827705747964"/>
    <n v="2.7879982838830299"/>
    <s v="Los Santos Asset Management"/>
    <x v="9"/>
    <s v="Information Technology"/>
    <s v="Internet Software &amp; Services"/>
    <s v="San Francisco, California"/>
    <d v="2008-09-15T00:00:00"/>
    <n v="1108524"/>
    <m/>
    <s v="San Francisco"/>
    <s v="California"/>
    <s v="United States"/>
  </r>
  <r>
    <d v="2019-04-26T00:00:00"/>
    <x v="9"/>
    <s v="buy"/>
    <n v="2500"/>
    <n v="17"/>
    <n v="162.41999799999999"/>
    <n v="166.05999800000001"/>
    <n v="161.279999"/>
    <n v="165.96000699999999"/>
    <n v="165.96000699999999"/>
    <n v="3342900"/>
    <n v="2.5049999999999999"/>
    <n v="1.7444666501013801E-2"/>
    <n v="6.1954902959391003E-2"/>
    <n v="4.0330108928545001E-2"/>
    <n v="0.102846347449754"/>
    <n v="0.34684159353425398"/>
    <n v="1.2961769133683399E-2"/>
    <n v="1.50556606019556E-2"/>
    <n v="1.44790508090295E-2"/>
    <n v="2.1162064530086198E-2"/>
    <n v="166.990005"/>
    <n v="113.599998"/>
    <n v="-0.146699681884602"/>
    <n v="4.6743503443647796E-3"/>
    <n v="1.7118191788142401"/>
    <n v="3.3286500489326798"/>
    <n v="2.7581885558926298"/>
    <s v="Los Santos Asset Management"/>
    <x v="9"/>
    <s v="Information Technology"/>
    <s v="Internet Software &amp; Services"/>
    <s v="San Francisco, California"/>
    <d v="2008-09-15T00:00:00"/>
    <n v="1108524"/>
    <m/>
    <s v="San Francisco"/>
    <s v="California"/>
    <s v="United States"/>
  </r>
  <r>
    <d v="2019-05-01T00:00:00"/>
    <x v="9"/>
    <s v="buy"/>
    <n v="3300"/>
    <n v="17"/>
    <n v="166.009995"/>
    <n v="166.220001"/>
    <n v="162.13999899999999"/>
    <n v="162.14999399999999"/>
    <n v="162.14999399999999"/>
    <n v="2707700"/>
    <n v="2.5110000000000001"/>
    <n v="-1.9542679963914698E-2"/>
    <n v="1.6101781247815E-2"/>
    <n v="2.35877598185531E-2"/>
    <n v="8.3502213623090293E-2"/>
    <n v="0.29281391472745599"/>
    <n v="1.6780419896762499E-2"/>
    <n v="1.3885246218592801E-2"/>
    <n v="1.4050193986381E-2"/>
    <n v="2.11240732017271E-2"/>
    <n v="167.55999800000001"/>
    <n v="113.599998"/>
    <n v="-0.146699681884602"/>
    <n v="-7.5304459681844096E-3"/>
    <n v="1.7171475910878899"/>
    <n v="2.7653452147844502"/>
    <n v="3.0413415793154899"/>
    <s v="Los Santos Asset Management"/>
    <x v="9"/>
    <s v="Information Technology"/>
    <s v="Internet Software &amp; Services"/>
    <s v="San Francisco, California"/>
    <d v="2008-09-15T00:00:00"/>
    <n v="1108524"/>
    <m/>
    <s v="San Francisco"/>
    <s v="California"/>
    <s v="United States"/>
  </r>
  <r>
    <d v="2019-05-15T00:00:00"/>
    <x v="9"/>
    <s v="buy"/>
    <n v="1500"/>
    <n v="17"/>
    <n v="153.820007"/>
    <n v="156.38000500000001"/>
    <n v="151.699997"/>
    <n v="155.05999800000001"/>
    <n v="155.05999800000001"/>
    <n v="7783800"/>
    <n v="2.379"/>
    <n v="-1.9225891280900999E-2"/>
    <n v="-1.1541568267052001E-2"/>
    <n v="-3.5789416225114903E-2"/>
    <n v="-3.3858532133349599E-2"/>
    <n v="0.19420665879305599"/>
    <n v="3.0676239852892199E-2"/>
    <n v="1.88714130897999E-2"/>
    <n v="1.54224326323116E-2"/>
    <n v="2.14786150233197E-2"/>
    <n v="167.55999800000001"/>
    <n v="113.599998"/>
    <n v="-0.146699681884602"/>
    <n v="5.8219943882337104E-3"/>
    <n v="1.74194995369559"/>
    <n v="1.69480268399427"/>
    <n v="1.6608343895042199"/>
    <s v="Los Santos Asset Management"/>
    <x v="9"/>
    <s v="Information Technology"/>
    <s v="Internet Software &amp; Services"/>
    <s v="San Francisco, California"/>
    <d v="2008-09-15T00:00:00"/>
    <n v="1108524"/>
    <m/>
    <s v="San Francisco"/>
    <s v="California"/>
    <s v="United States"/>
  </r>
  <r>
    <d v="2019-05-29T00:00:00"/>
    <x v="9"/>
    <s v="buy"/>
    <n v="2700"/>
    <n v="17"/>
    <n v="153.759995"/>
    <n v="154.05999800000001"/>
    <n v="151.199997"/>
    <n v="152.88999899999999"/>
    <n v="152.88999899999999"/>
    <n v="4359500"/>
    <n v="2.2360000000000002"/>
    <n v="-1.49314835390894E-2"/>
    <n v="-1.8726047040621099E-2"/>
    <n v="-8.2028135611632497E-2"/>
    <n v="-6.4767393582046598E-2"/>
    <n v="0.17800099476549699"/>
    <n v="1.56308618972349E-2"/>
    <n v="1.8845454972319601E-2"/>
    <n v="1.6247176378259301E-2"/>
    <n v="2.15836639649018E-2"/>
    <n v="167.55999800000001"/>
    <n v="113.599998"/>
    <n v="-0.146699681884602"/>
    <n v="-6.9359101493404697E-3"/>
    <n v="1.7400826362500399"/>
    <n v="1.49044257484816"/>
    <n v="1.6665598732862901"/>
    <s v="Los Santos Asset Management"/>
    <x v="9"/>
    <s v="Information Technology"/>
    <s v="Internet Software &amp; Services"/>
    <s v="San Francisco, California"/>
    <d v="2008-09-15T00:00:00"/>
    <n v="1108524"/>
    <m/>
    <s v="San Francisco"/>
    <s v="California"/>
    <s v="United States"/>
  </r>
  <r>
    <d v="2019-06-05T00:00:00"/>
    <x v="9"/>
    <s v="sell"/>
    <n v="1200"/>
    <n v="17"/>
    <n v="157.14999399999999"/>
    <n v="158.5"/>
    <n v="154.550003"/>
    <n v="158.44000199999999"/>
    <n v="158.44000199999999"/>
    <n v="12072400"/>
    <n v="2.1230000000000002"/>
    <n v="4.9355232265917197E-2"/>
    <n v="3.5657283344918599E-2"/>
    <n v="-3.0457908064541999E-2"/>
    <n v="1.04686996501373E-2"/>
    <n v="0.17766195002485599"/>
    <n v="4.0534577610707903E-2"/>
    <n v="2.5878058300689899E-2"/>
    <n v="1.8720649372539502E-2"/>
    <n v="2.2135194566042501E-2"/>
    <n v="167.55999800000001"/>
    <n v="113.599998"/>
    <n v="-0.146699681884602"/>
    <n v="8.1287266899663802E-3"/>
    <n v="1.77596967306374"/>
    <n v="1.45461279650716"/>
    <n v="1.3049204246666899"/>
    <s v="Los Santos Asset Management"/>
    <x v="9"/>
    <s v="Information Technology"/>
    <s v="Internet Software &amp; Services"/>
    <s v="San Francisco, California"/>
    <d v="2008-09-15T00:00:00"/>
    <n v="1108524"/>
    <m/>
    <s v="San Francisco"/>
    <s v="California"/>
    <s v="United States"/>
  </r>
  <r>
    <d v="2019-05-29T00:00:00"/>
    <x v="9"/>
    <s v="sell"/>
    <n v="1800"/>
    <n v="18"/>
    <n v="153.759995"/>
    <n v="154.05999800000001"/>
    <n v="151.199997"/>
    <n v="152.88999899999999"/>
    <n v="152.88999899999999"/>
    <n v="4359500"/>
    <n v="2.2360000000000002"/>
    <n v="-1.49314835390894E-2"/>
    <n v="-1.8726047040621099E-2"/>
    <n v="-8.2028135611632497E-2"/>
    <n v="-6.4767393582046598E-2"/>
    <n v="0.17800099476549699"/>
    <n v="1.56308618972349E-2"/>
    <n v="1.8845454972319601E-2"/>
    <n v="1.6247176378259301E-2"/>
    <n v="2.15836639649018E-2"/>
    <n v="167.55999800000001"/>
    <n v="113.599998"/>
    <n v="-0.146699681884602"/>
    <n v="-6.9359101493404697E-3"/>
    <n v="1.7400826362500399"/>
    <n v="1.49044257484816"/>
    <n v="1.6665598732862901"/>
    <s v="Ironman Funds"/>
    <x v="9"/>
    <s v="Information Technology"/>
    <s v="Internet Software &amp; Services"/>
    <s v="San Francisco, California"/>
    <d v="2008-09-15T00:00:00"/>
    <n v="1108524"/>
    <m/>
    <s v="San Francisco"/>
    <s v="California"/>
    <s v="United States"/>
  </r>
  <r>
    <d v="2019-05-31T00:00:00"/>
    <x v="9"/>
    <s v="sell"/>
    <n v="2800"/>
    <n v="18"/>
    <n v="152.66000399999999"/>
    <n v="154.479996"/>
    <n v="151.259995"/>
    <n v="151.41000399999999"/>
    <n v="151.41000399999999"/>
    <n v="5326900"/>
    <n v="2.1419999999999999"/>
    <n v="-2.76827517896591E-2"/>
    <n v="-1.5076340338528201E-2"/>
    <n v="-8.8073060275851003E-2"/>
    <n v="-8.3101502882025002E-2"/>
    <n v="0.15785610645894699"/>
    <n v="1.8113908029422601E-2"/>
    <n v="2.0103361001428399E-2"/>
    <n v="1.67392733882313E-2"/>
    <n v="2.1646955814736999E-2"/>
    <n v="167.55999800000001"/>
    <n v="113.599998"/>
    <n v="-0.146699681884602"/>
    <n v="-1.3283204951564801E-2"/>
    <n v="1.75188559147749"/>
    <n v="1.2941019019125599"/>
    <n v="1.5382871164104599"/>
    <s v="Ironman Funds"/>
    <x v="9"/>
    <s v="Information Technology"/>
    <s v="Internet Software &amp; Services"/>
    <s v="San Francisco, California"/>
    <d v="2008-09-15T00:00:00"/>
    <n v="1108524"/>
    <m/>
    <s v="San Francisco"/>
    <s v="California"/>
    <s v="United States"/>
  </r>
  <r>
    <d v="2019-06-14T00:00:00"/>
    <x v="9"/>
    <s v="sell"/>
    <n v="1400"/>
    <n v="18"/>
    <n v="151.03999299999899"/>
    <n v="151.979996"/>
    <n v="149.479996"/>
    <n v="150.009995"/>
    <n v="150.009995"/>
    <n v="6248200"/>
    <n v="2.093"/>
    <n v="-8.8270096261342298E-3"/>
    <n v="-7.2378078585862093E-2"/>
    <n v="-5.2336091963793803E-2"/>
    <n v="-7.3865104082898703E-2"/>
    <n v="9.4377310584672802E-2"/>
    <n v="2.4021085597194701E-2"/>
    <n v="2.47255910290913E-2"/>
    <n v="1.9947560515907799E-2"/>
    <n v="2.23753974895947E-2"/>
    <n v="167.55999800000001"/>
    <n v="113.599998"/>
    <n v="-0.15205335500848699"/>
    <n v="-1.6128120944145399E-3"/>
    <n v="1.7597701704850801"/>
    <n v="0.65476035105255004"/>
    <n v="0.85337873130893005"/>
    <s v="Ironman Funds"/>
    <x v="9"/>
    <s v="Information Technology"/>
    <s v="Internet Software &amp; Services"/>
    <s v="San Francisco, California"/>
    <d v="2008-09-15T00:00:00"/>
    <n v="1108524"/>
    <m/>
    <s v="San Francisco"/>
    <s v="California"/>
    <s v="United States"/>
  </r>
  <r>
    <d v="2019-06-25T00:00:00"/>
    <x v="9"/>
    <s v="buy"/>
    <n v="1400"/>
    <n v="18"/>
    <n v="152.83000200000001"/>
    <n v="152.970001"/>
    <n v="148.58999599999899"/>
    <n v="149.33999599999899"/>
    <n v="149.33999599999899"/>
    <n v="7362500"/>
    <n v="1.994"/>
    <n v="-2.1332389359530701E-2"/>
    <n v="-8.3353267135023099E-3"/>
    <n v="-2.8842196954106399E-2"/>
    <n v="-6.5191169891922904E-2"/>
    <n v="0.100876746088176"/>
    <n v="2.3137038157529401E-2"/>
    <n v="2.4645856143982198E-2"/>
    <n v="2.0102575987609499E-2"/>
    <n v="2.2494570374081101E-2"/>
    <n v="167.55999800000001"/>
    <n v="113.599998"/>
    <n v="-0.15205335500848699"/>
    <n v="-9.5417756928269908E-3"/>
    <n v="1.7654880072389101"/>
    <n v="0.69587482572519799"/>
    <n v="0.76259738856330905"/>
    <s v="Ironman Funds"/>
    <x v="9"/>
    <s v="Information Technology"/>
    <s v="Internet Software &amp; Services"/>
    <s v="San Francisco, California"/>
    <d v="2008-09-15T00:00:00"/>
    <n v="1108524"/>
    <m/>
    <s v="San Francisco"/>
    <s v="California"/>
    <s v="United States"/>
  </r>
  <r>
    <d v="2019-06-26T00:00:00"/>
    <x v="9"/>
    <s v="buy"/>
    <n v="1300"/>
    <n v="18"/>
    <n v="151.279999"/>
    <n v="151.38000500000001"/>
    <n v="148.91999799999999"/>
    <n v="149.03999299999899"/>
    <n v="149.03999299999899"/>
    <n v="5844900"/>
    <n v="2.0489999999999999"/>
    <n v="-2.0108794969619201E-3"/>
    <n v="-3.3646594536163699E-2"/>
    <n v="-3.60441074758866E-2"/>
    <n v="-3.9984299375211203E-2"/>
    <n v="0.112437984096993"/>
    <n v="1.8640698407937702E-2"/>
    <n v="2.4603172856801199E-2"/>
    <n v="1.9821933184740799E-2"/>
    <n v="2.2477743272589099E-2"/>
    <n v="167.55999800000001"/>
    <n v="113.599998"/>
    <n v="-0.15205335500848699"/>
    <n v="-1.2346958449604901E-3"/>
    <n v="1.7719605382755801"/>
    <n v="0.78629706742092298"/>
    <n v="0.78441034118325803"/>
    <s v="Ironman Funds"/>
    <x v="9"/>
    <s v="Information Technology"/>
    <s v="Internet Software &amp; Services"/>
    <s v="San Francisco, California"/>
    <d v="2008-09-15T00:00:00"/>
    <n v="1108524"/>
    <m/>
    <s v="San Francisco"/>
    <s v="California"/>
    <s v="United States"/>
  </r>
  <r>
    <d v="2019-04-10T00:00:00"/>
    <x v="9"/>
    <s v="sell"/>
    <n v="1900"/>
    <n v="19"/>
    <n v="158.199997"/>
    <n v="160.38000500000001"/>
    <n v="157.64999399999999"/>
    <n v="160.240005"/>
    <n v="160.240005"/>
    <n v="3414700"/>
    <n v="2.4769999999999999"/>
    <n v="2.06180119029978E-2"/>
    <n v="-1.47434374724077E-2"/>
    <n v="1.6295374628679801E-2"/>
    <n v="9.3134562099948401E-2"/>
    <n v="0.293440053436897"/>
    <n v="1.6766939138483299E-2"/>
    <n v="1.5070446865559301E-2"/>
    <n v="1.4691490724245001E-2"/>
    <n v="2.12866866110514E-2"/>
    <n v="166.990005"/>
    <n v="113.599998"/>
    <n v="-0.146699681884602"/>
    <n v="3.47183783585567E-3"/>
    <n v="1.71843638775053"/>
    <n v="2.8277076968352599"/>
    <n v="2.8268470699663499"/>
    <s v="Second Point Management"/>
    <x v="9"/>
    <s v="Information Technology"/>
    <s v="Internet Software &amp; Services"/>
    <s v="San Francisco, California"/>
    <d v="2008-09-15T00:00:00"/>
    <n v="1108524"/>
    <m/>
    <s v="San Francisco"/>
    <s v="California"/>
    <s v="United States"/>
  </r>
  <r>
    <d v="2019-04-12T00:00:00"/>
    <x v="9"/>
    <s v="sell"/>
    <n v="1100"/>
    <n v="19"/>
    <n v="162"/>
    <n v="162.5"/>
    <n v="159.5"/>
    <n v="160.71000699999999"/>
    <n v="160.71000699999999"/>
    <n v="2844200"/>
    <n v="2.56"/>
    <n v="-1.2437157689884799E-4"/>
    <n v="1.34684841495387E-2"/>
    <n v="5.6159450355389101E-3"/>
    <n v="8.5434420396655802E-2"/>
    <n v="0.28051064701783202"/>
    <n v="1.10559218843499E-2"/>
    <n v="1.4930010024159199E-2"/>
    <n v="1.46738134825601E-2"/>
    <n v="2.12571219362746E-2"/>
    <n v="166.990005"/>
    <n v="113.599998"/>
    <n v="-0.146699681884602"/>
    <n v="6.5875784763498903E-3"/>
    <n v="1.7153282529445999"/>
    <n v="2.6769058339127301"/>
    <n v="2.8436498877552698"/>
    <s v="Second Point Management"/>
    <x v="9"/>
    <s v="Information Technology"/>
    <s v="Internet Software &amp; Services"/>
    <s v="San Francisco, California"/>
    <d v="2008-09-15T00:00:00"/>
    <n v="1108524"/>
    <m/>
    <s v="San Francisco"/>
    <s v="California"/>
    <s v="United States"/>
  </r>
  <r>
    <d v="2019-04-15T00:00:00"/>
    <x v="9"/>
    <s v="sell"/>
    <n v="1800"/>
    <n v="19"/>
    <n v="161"/>
    <n v="162.029999"/>
    <n v="159.490005"/>
    <n v="160.08999599999899"/>
    <n v="160.08999599999899"/>
    <n v="2608400"/>
    <n v="2.5529999999999999"/>
    <n v="-3.8654100136376302E-3"/>
    <n v="1.01708248389977E-2"/>
    <n v="-3.6164275033117501E-3"/>
    <n v="9.1787082729396896E-2"/>
    <n v="0.29652859210439803"/>
    <n v="1.13923611033909E-2"/>
    <n v="1.4909225967106501E-2"/>
    <n v="1.4614703065003801E-2"/>
    <n v="2.1218000379629998E-2"/>
    <n v="166.990005"/>
    <n v="113.599998"/>
    <n v="-0.146699681884602"/>
    <n v="-6.2956724975841202E-4"/>
    <n v="1.71325638836507"/>
    <n v="2.8432624108670699"/>
    <n v="2.80947330285148"/>
    <s v="Second Point Management"/>
    <x v="9"/>
    <s v="Information Technology"/>
    <s v="Internet Software &amp; Services"/>
    <s v="San Francisco, California"/>
    <d v="2008-09-15T00:00:00"/>
    <n v="1108524"/>
    <m/>
    <s v="San Francisco"/>
    <s v="California"/>
    <s v="United States"/>
  </r>
  <r>
    <d v="2019-04-23T00:00:00"/>
    <x v="9"/>
    <s v="sell"/>
    <n v="1100"/>
    <n v="19"/>
    <n v="159.759995"/>
    <n v="161.39999399999999"/>
    <n v="158.41000399999999"/>
    <n v="161.229996"/>
    <n v="161.229996"/>
    <n v="3418400"/>
    <n v="2.57"/>
    <n v="1.5438295745584399E-2"/>
    <n v="7.0957600623121203E-3"/>
    <n v="-3.4862456253841899E-2"/>
    <n v="7.9221233148065201E-2"/>
    <n v="0.27211202326511602"/>
    <n v="1.64917966545466E-2"/>
    <n v="1.5567058958178301E-2"/>
    <n v="1.44551125860671E-2"/>
    <n v="2.1208277372825299E-2"/>
    <n v="166.990005"/>
    <n v="113.599998"/>
    <n v="-0.146699681884602"/>
    <n v="8.8023511954049196E-3"/>
    <n v="1.7163937406090199"/>
    <n v="2.55268057690762"/>
    <n v="2.3540913126478098"/>
    <s v="Second Point Management"/>
    <x v="9"/>
    <s v="Information Technology"/>
    <s v="Internet Software &amp; Services"/>
    <s v="San Francisco, California"/>
    <d v="2008-09-15T00:00:00"/>
    <n v="1108524"/>
    <m/>
    <s v="San Francisco"/>
    <s v="California"/>
    <s v="United States"/>
  </r>
  <r>
    <d v="2019-04-30T00:00:00"/>
    <x v="9"/>
    <s v="sell"/>
    <n v="1200"/>
    <n v="19"/>
    <n v="165.19000199999999"/>
    <n v="166.44000199999999"/>
    <n v="163.61999499999999"/>
    <n v="165.35000600000001"/>
    <n v="165.35000600000001"/>
    <n v="3581800"/>
    <n v="2.5089999999999999"/>
    <n v="-6.0445706458777797E-5"/>
    <n v="2.5232583548096401E-2"/>
    <n v="6.3478787357569302E-2"/>
    <n v="0.13009017207378001"/>
    <n v="0.31874106978536598"/>
    <n v="1.39403877396334E-2"/>
    <n v="1.3667947690657401E-2"/>
    <n v="1.41597304856817E-2"/>
    <n v="2.1085933893301802E-2"/>
    <n v="167.55999800000001"/>
    <n v="113.599998"/>
    <n v="-0.146699681884602"/>
    <n v="9.5096475723260604E-4"/>
    <n v="1.70683183566839"/>
    <n v="3.0357858527530501"/>
    <n v="2.99314080456812"/>
    <s v="Second Point Management"/>
    <x v="9"/>
    <s v="Information Technology"/>
    <s v="Internet Software &amp; Services"/>
    <s v="San Francisco, California"/>
    <d v="2008-09-15T00:00:00"/>
    <n v="1108524"/>
    <m/>
    <s v="San Francisco"/>
    <s v="California"/>
    <s v="United States"/>
  </r>
  <r>
    <d v="2019-05-08T00:00:00"/>
    <x v="9"/>
    <s v="buy"/>
    <n v="1400"/>
    <n v="19"/>
    <n v="157.11000100000001"/>
    <n v="157.929993"/>
    <n v="155.03999299999899"/>
    <n v="156.86000100000001"/>
    <n v="156.86000100000001"/>
    <n v="4061300"/>
    <n v="2.4820000000000002"/>
    <n v="-2.54927338436324E-4"/>
    <n v="-3.3168101590918903E-2"/>
    <n v="-1.0779363808524E-2"/>
    <n v="-8.0638169951462099E-3"/>
    <n v="0.21140284820205499"/>
    <n v="1.6782762413107302E-2"/>
    <n v="1.42530206341899E-2"/>
    <n v="1.41832759619351E-2"/>
    <n v="2.11983469314511E-2"/>
    <n v="167.55999800000001"/>
    <n v="113.599998"/>
    <n v="-0.146699681884602"/>
    <n v="-1.60671540560346E-3"/>
    <n v="1.73043562728734"/>
    <n v="1.90436014460137"/>
    <n v="2.3396180990544"/>
    <s v="Second Point Management"/>
    <x v="9"/>
    <s v="Information Technology"/>
    <s v="Internet Software &amp; Services"/>
    <s v="San Francisco, California"/>
    <d v="2008-09-15T00:00:00"/>
    <n v="1108524"/>
    <m/>
    <s v="San Francisco"/>
    <s v="California"/>
    <s v="United States"/>
  </r>
  <r>
    <d v="2019-05-24T00:00:00"/>
    <x v="9"/>
    <s v="sell"/>
    <n v="800"/>
    <n v="19"/>
    <n v="154.88999899999999"/>
    <n v="156.929993"/>
    <n v="154.16000399999999"/>
    <n v="154.509995"/>
    <n v="154.509995"/>
    <n v="3151700"/>
    <n v="2.3239999999999998"/>
    <n v="5.1910310248182504E-3"/>
    <n v="-3.8832664918990998E-4"/>
    <n v="-3.2161227700774703E-2"/>
    <n v="-4.33791130413178E-2"/>
    <n v="0.18752567618696001"/>
    <n v="1.4910307079029E-2"/>
    <n v="1.9830131829362999E-2"/>
    <n v="1.6196110567991601E-2"/>
    <n v="2.1565798235120899E-2"/>
    <n v="167.55999800000001"/>
    <n v="113.599998"/>
    <n v="-0.146699681884602"/>
    <n v="1.3526439988342199E-3"/>
    <n v="1.74539008634839"/>
    <n v="1.5884357869313901"/>
    <n v="1.7761218643077099"/>
    <s v="Second Point Management"/>
    <x v="9"/>
    <s v="Information Technology"/>
    <s v="Internet Software &amp; Services"/>
    <s v="San Francisco, California"/>
    <d v="2008-09-15T00:00:00"/>
    <n v="1108524"/>
    <m/>
    <s v="San Francisco"/>
    <s v="California"/>
    <s v="United States"/>
  </r>
  <r>
    <d v="2019-06-06T00:00:00"/>
    <x v="9"/>
    <s v="sell"/>
    <n v="2000"/>
    <n v="19"/>
    <n v="158.5"/>
    <n v="160"/>
    <n v="157.33000200000001"/>
    <n v="159.30999800000001"/>
    <n v="159.30999800000001"/>
    <n v="5601200"/>
    <n v="2.1240000000000001"/>
    <n v="5.4759916538729501E-3"/>
    <n v="2.3177809802389801E-2"/>
    <n v="-1.9826024739128499E-2"/>
    <n v="2.3563326725961901E-2"/>
    <n v="0.17211709271268399"/>
    <n v="4.0083169411078597E-2"/>
    <n v="2.5903535134753301E-2"/>
    <n v="1.8705509573995398E-2"/>
    <n v="2.21276539281338E-2"/>
    <n v="167.55999800000001"/>
    <n v="113.599998"/>
    <n v="-0.146699681884602"/>
    <n v="6.1168407152111899E-3"/>
    <n v="1.77424453865397"/>
    <n v="1.3966809346621201"/>
    <n v="1.23658113828317"/>
    <s v="Second Point Management"/>
    <x v="9"/>
    <s v="Information Technology"/>
    <s v="Internet Software &amp; Services"/>
    <s v="San Francisco, California"/>
    <d v="2008-09-15T00:00:00"/>
    <n v="1108524"/>
    <m/>
    <s v="San Francisco"/>
    <s v="California"/>
    <s v="United States"/>
  </r>
  <r>
    <d v="2019-06-07T00:00:00"/>
    <x v="9"/>
    <s v="sell"/>
    <n v="1100"/>
    <n v="19"/>
    <n v="159.83999599999899"/>
    <n v="162.990005"/>
    <n v="159.5"/>
    <n v="161.270004"/>
    <n v="161.270004"/>
    <n v="7175300"/>
    <n v="2.0840000000000001"/>
    <n v="1.22280267648855E-2"/>
    <n v="6.30885883569344E-2"/>
    <n v="2.74713822974809E-2"/>
    <n v="3.9267877902969199E-2"/>
    <n v="0.17373940571881999"/>
    <n v="3.57814195824342E-2"/>
    <n v="2.4875004063452E-2"/>
    <n v="1.87579374273182E-2"/>
    <n v="2.2130788084880101E-2"/>
    <n v="167.55999800000001"/>
    <n v="113.599998"/>
    <n v="-0.146699681884602"/>
    <n v="1.0442979367750601E-2"/>
    <n v="1.7730647815876901"/>
    <n v="1.4096437241270099"/>
    <n v="1.25968950272606"/>
    <s v="Second Point Management"/>
    <x v="9"/>
    <s v="Information Technology"/>
    <s v="Internet Software &amp; Services"/>
    <s v="San Francisco, California"/>
    <d v="2008-09-15T00:00:00"/>
    <n v="1108524"/>
    <m/>
    <s v="San Francisco"/>
    <s v="California"/>
    <s v="United States"/>
  </r>
  <r>
    <d v="2019-06-10T00:00:00"/>
    <x v="9"/>
    <s v="sell"/>
    <n v="1200"/>
    <n v="19"/>
    <n v="153.479996"/>
    <n v="157.449997"/>
    <n v="150.83000200000001"/>
    <n v="152.78999299999899"/>
    <n v="152.78999299999899"/>
    <n v="29856300"/>
    <n v="2.1429999999999998"/>
    <n v="-5.40156200454441E-2"/>
    <n v="5.1641182509171199E-2"/>
    <n v="-2.6289310409526902E-2"/>
    <n v="-3.1312964181972401E-2"/>
    <n v="0.13939214622130999"/>
    <n v="4.0278859058555799E-2"/>
    <n v="2.7528853419386198E-2"/>
    <n v="1.98654856258801E-2"/>
    <n v="2.23612356051817E-2"/>
    <n v="167.55999800000001"/>
    <n v="113.599998"/>
    <n v="-0.15205335500848699"/>
    <n v="4.6492198743191201E-3"/>
    <n v="1.7604135996452399"/>
    <n v="1.08060993629569"/>
    <n v="1.29861827482688"/>
    <s v="Second Point Management"/>
    <x v="9"/>
    <s v="Information Technology"/>
    <s v="Internet Software &amp; Services"/>
    <s v="San Francisco, California"/>
    <d v="2008-09-15T00:00:00"/>
    <n v="1108524"/>
    <m/>
    <s v="San Francisco"/>
    <s v="California"/>
    <s v="United States"/>
  </r>
  <r>
    <d v="2019-06-11T00:00:00"/>
    <x v="9"/>
    <s v="sell"/>
    <n v="2600"/>
    <n v="19"/>
    <n v="155.30999800000001"/>
    <n v="155.71000699999999"/>
    <n v="148.78999299999899"/>
    <n v="150.14999399999999"/>
    <n v="150.14999399999999"/>
    <n v="15214300"/>
    <n v="2.14"/>
    <n v="-1.7429629280806599E-2"/>
    <n v="-4.3859986415750304E-3"/>
    <n v="-4.0206447642994601E-2"/>
    <n v="-5.2730855730007402E-2"/>
    <n v="0.117308590262379"/>
    <n v="3.8187307656216099E-2"/>
    <n v="2.7743710168304701E-2"/>
    <n v="1.99704781479365E-2"/>
    <n v="2.2388356726492899E-2"/>
    <n v="167.55999800000001"/>
    <n v="113.599998"/>
    <n v="-0.15205335500848699"/>
    <n v="-3.4994119269314301E-4"/>
    <n v="1.7609158028435601"/>
    <n v="0.87186257517620303"/>
    <n v="1.2426819933536299"/>
    <s v="Second Point Management"/>
    <x v="9"/>
    <s v="Information Technology"/>
    <s v="Internet Software &amp; Services"/>
    <s v="San Francisco, California"/>
    <d v="2008-09-15T00:00:00"/>
    <n v="1108524"/>
    <m/>
    <s v="San Francisco"/>
    <s v="California"/>
    <s v="United States"/>
  </r>
  <r>
    <d v="2019-06-13T00:00:00"/>
    <x v="9"/>
    <s v="buy"/>
    <n v="2300"/>
    <n v="19"/>
    <n v="152.16000399999999"/>
    <n v="152.240005"/>
    <n v="150.25"/>
    <n v="151.33999599999899"/>
    <n v="151.33999599999899"/>
    <n v="5173800"/>
    <n v="2.0910000000000002"/>
    <n v="3.9651709587846298E-4"/>
    <n v="-5.1323042194842301E-2"/>
    <n v="-1.1888859265684899E-2"/>
    <n v="-5.98236247715477E-2"/>
    <n v="0.104964146184854"/>
    <n v="2.69284471916942E-2"/>
    <n v="2.5707561002675301E-2"/>
    <n v="1.9939097512370701E-2"/>
    <n v="2.2367989713659601E-2"/>
    <n v="167.55999800000001"/>
    <n v="113.599998"/>
    <n v="-0.15205335500848699"/>
    <n v="4.0890106107655602E-3"/>
    <n v="1.7577600460874301"/>
    <n v="0.75468229373245499"/>
    <n v="1.00435540592382"/>
    <s v="Second Point Management"/>
    <x v="9"/>
    <s v="Information Technology"/>
    <s v="Internet Software &amp; Services"/>
    <s v="San Francisco, California"/>
    <d v="2008-09-15T00:00:00"/>
    <n v="1108524"/>
    <m/>
    <s v="San Francisco"/>
    <s v="California"/>
    <s v="United States"/>
  </r>
  <r>
    <d v="2019-04-05T00:00:00"/>
    <x v="9"/>
    <s v="buy"/>
    <n v="1800"/>
    <n v="20"/>
    <n v="159.63000500000001"/>
    <n v="160.240005"/>
    <n v="158.020004"/>
    <n v="158.55999800000001"/>
    <n v="158.55999800000001"/>
    <n v="4315300"/>
    <n v="2.5009999999999999"/>
    <n v="2.5226441251315702E-4"/>
    <n v="1.19902203615811E-3"/>
    <n v="1.1225772241502599E-2"/>
    <n v="0.139169219160172"/>
    <n v="0.28667347848283598"/>
    <n v="1.6948973599165602E-2"/>
    <n v="1.4807475307543101E-2"/>
    <n v="1.5142224152511799E-2"/>
    <n v="2.13418440646003E-2"/>
    <n v="166.990005"/>
    <n v="113.599998"/>
    <n v="-0.146699681884602"/>
    <n v="4.62571739556182E-3"/>
    <n v="1.69842687684514"/>
    <n v="2.7580162297347002"/>
    <n v="3.0312253470466501"/>
    <s v="Jaguar Group of Funds"/>
    <x v="9"/>
    <s v="Information Technology"/>
    <s v="Internet Software &amp; Services"/>
    <s v="San Francisco, California"/>
    <d v="2008-09-15T00:00:00"/>
    <n v="1108524"/>
    <m/>
    <s v="San Francisco"/>
    <s v="California"/>
    <s v="United States"/>
  </r>
  <r>
    <d v="2019-04-10T00:00:00"/>
    <x v="9"/>
    <s v="buy"/>
    <n v="2400"/>
    <n v="20"/>
    <n v="158.199997"/>
    <n v="160.38000500000001"/>
    <n v="157.64999399999999"/>
    <n v="160.240005"/>
    <n v="160.240005"/>
    <n v="3414700"/>
    <n v="2.4769999999999999"/>
    <n v="2.06180119029978E-2"/>
    <n v="-1.47434374724077E-2"/>
    <n v="1.6295374628679801E-2"/>
    <n v="9.3134562099948401E-2"/>
    <n v="0.293440053436897"/>
    <n v="1.6766939138483299E-2"/>
    <n v="1.5070446865559301E-2"/>
    <n v="1.4691490724245001E-2"/>
    <n v="2.12866866110514E-2"/>
    <n v="166.990005"/>
    <n v="113.599998"/>
    <n v="-0.146699681884602"/>
    <n v="3.47183783585567E-3"/>
    <n v="1.71843638775053"/>
    <n v="2.8277076968352599"/>
    <n v="2.8268470699663499"/>
    <s v="Jaguar Group of Funds"/>
    <x v="9"/>
    <s v="Information Technology"/>
    <s v="Internet Software &amp; Services"/>
    <s v="San Francisco, California"/>
    <d v="2008-09-15T00:00:00"/>
    <n v="1108524"/>
    <m/>
    <s v="San Francisco"/>
    <s v="California"/>
    <s v="United States"/>
  </r>
  <r>
    <d v="2019-05-06T00:00:00"/>
    <x v="9"/>
    <s v="sell"/>
    <n v="1900"/>
    <n v="20"/>
    <n v="158.61999499999999"/>
    <n v="162.83999599999899"/>
    <n v="157.86000100000001"/>
    <n v="162.5"/>
    <n v="162.5"/>
    <n v="2520600"/>
    <n v="2.5"/>
    <n v="-5.1558916715406904E-3"/>
    <n v="-1.74469196511324E-2"/>
    <n v="-7.3815826337312999E-4"/>
    <n v="2.98566864200158E-2"/>
    <n v="0.26709540669163601"/>
    <n v="1.0461639710037E-2"/>
    <n v="1.32621364156297E-2"/>
    <n v="1.35139978239356E-2"/>
    <n v="2.1095871741474301E-2"/>
    <n v="167.55999800000001"/>
    <n v="113.599998"/>
    <n v="-0.146699681884602"/>
    <n v="-4.4810132310555703E-3"/>
    <n v="1.7174735434445301"/>
    <n v="2.4902546843175699"/>
    <n v="2.7051616589048302"/>
    <s v="Jaguar Group of Funds"/>
    <x v="9"/>
    <s v="Information Technology"/>
    <s v="Internet Software &amp; Services"/>
    <s v="San Francisco, California"/>
    <d v="2008-09-15T00:00:00"/>
    <n v="1108524"/>
    <m/>
    <s v="San Francisco"/>
    <s v="California"/>
    <s v="United States"/>
  </r>
  <r>
    <d v="2019-05-10T00:00:00"/>
    <x v="9"/>
    <s v="buy"/>
    <n v="2200"/>
    <n v="20"/>
    <n v="156.279999"/>
    <n v="160.61000100000001"/>
    <n v="154.38000500000001"/>
    <n v="159.94000199999999"/>
    <n v="159.94000199999999"/>
    <n v="4462200"/>
    <n v="2.4550000000000001"/>
    <n v="2.2957555296139801E-2"/>
    <n v="-2.1035136032899901E-2"/>
    <n v="1.8744046750673201E-2"/>
    <n v="2.06570877687231E-2"/>
    <n v="0.209343420658781"/>
    <n v="2.0660355729589401E-2"/>
    <n v="1.4966701623030499E-2"/>
    <n v="1.4178129926877401E-2"/>
    <n v="2.1225723055548901E-2"/>
    <n v="167.55999800000001"/>
    <n v="113.599998"/>
    <n v="-0.146699681884602"/>
    <n v="3.7133938472042301E-3"/>
    <n v="1.7370422040525899"/>
    <n v="1.8690648814006099"/>
    <n v="2.0105817939886599"/>
    <s v="Jaguar Group of Funds"/>
    <x v="9"/>
    <s v="Information Technology"/>
    <s v="Internet Software &amp; Services"/>
    <s v="San Francisco, California"/>
    <d v="2008-09-15T00:00:00"/>
    <n v="1108524"/>
    <m/>
    <s v="San Francisco"/>
    <s v="California"/>
    <s v="United States"/>
  </r>
  <r>
    <d v="2019-05-17T00:00:00"/>
    <x v="9"/>
    <s v="buy"/>
    <n v="1500"/>
    <n v="20"/>
    <n v="156.179993"/>
    <n v="157.16000399999999"/>
    <n v="153.16999799999999"/>
    <n v="154.570007"/>
    <n v="154.570007"/>
    <n v="5314000"/>
    <n v="2.3929999999999998"/>
    <n v="-2.4981263699365999E-2"/>
    <n v="-3.4151643957281701E-2"/>
    <n v="-2.6305512726788199E-2"/>
    <n v="-2.8571523605994801E-2"/>
    <n v="0.18261921510232301"/>
    <n v="3.2086316312694298E-2"/>
    <n v="2.01345759745323E-2"/>
    <n v="1.5969362315797601E-2"/>
    <n v="2.1578609915368401E-2"/>
    <n v="167.55999800000001"/>
    <n v="113.599998"/>
    <n v="-0.146699681884602"/>
    <n v="-5.8544371529206298E-3"/>
    <n v="1.75324115169025"/>
    <n v="1.5637921051028201"/>
    <n v="1.6293430579174399"/>
    <s v="Jaguar Group of Funds"/>
    <x v="9"/>
    <s v="Information Technology"/>
    <s v="Internet Software &amp; Services"/>
    <s v="San Francisco, California"/>
    <d v="2008-09-15T00:00:00"/>
    <n v="1108524"/>
    <m/>
    <s v="San Francisco"/>
    <s v="California"/>
    <s v="United States"/>
  </r>
  <r>
    <d v="2019-06-11T00:00:00"/>
    <x v="9"/>
    <s v="buy"/>
    <n v="1800"/>
    <n v="20"/>
    <n v="155.30999800000001"/>
    <n v="155.71000699999999"/>
    <n v="148.78999299999899"/>
    <n v="150.14999399999999"/>
    <n v="150.14999399999999"/>
    <n v="15214300"/>
    <n v="2.14"/>
    <n v="-1.7429629280806599E-2"/>
    <n v="-4.3859986415750304E-3"/>
    <n v="-4.0206447642994601E-2"/>
    <n v="-5.2730855730007402E-2"/>
    <n v="0.117308590262379"/>
    <n v="3.8187307656216099E-2"/>
    <n v="2.7743710168304701E-2"/>
    <n v="1.99704781479365E-2"/>
    <n v="2.2388356726492899E-2"/>
    <n v="167.55999800000001"/>
    <n v="113.599998"/>
    <n v="-0.15205335500848699"/>
    <n v="-3.4994119269314301E-4"/>
    <n v="1.7609158028435601"/>
    <n v="0.87186257517620303"/>
    <n v="1.2426819933536299"/>
    <s v="Jaguar Group of Funds"/>
    <x v="9"/>
    <s v="Information Technology"/>
    <s v="Internet Software &amp; Services"/>
    <s v="San Francisco, California"/>
    <d v="2008-09-15T00:00:00"/>
    <n v="1108524"/>
    <m/>
    <s v="San Francisco"/>
    <s v="California"/>
    <s v="United States"/>
  </r>
  <r>
    <d v="2019-06-12T00:00:00"/>
    <x v="9"/>
    <s v="sell"/>
    <n v="1400"/>
    <n v="20"/>
    <n v="151.11000100000001"/>
    <n v="152.320007"/>
    <n v="150.14999399999999"/>
    <n v="151.279999"/>
    <n v="151.279999"/>
    <n v="7161300"/>
    <n v="2.1269999999999998"/>
    <n v="7.4976632706443697E-3"/>
    <n v="-4.6243567636847803E-2"/>
    <n v="-5.5666339668490002E-2"/>
    <n v="-5.4853179342213003E-2"/>
    <n v="0.12144191251502399"/>
    <n v="2.7520500331023101E-2"/>
    <n v="2.7277913784813802E-2"/>
    <n v="1.99543375481426E-2"/>
    <n v="2.23920026903889E-2"/>
    <n v="167.55999800000001"/>
    <n v="113.599998"/>
    <n v="-0.15205335500848699"/>
    <n v="-2.0396578921351798E-3"/>
    <n v="1.7598580969098701"/>
    <n v="0.90497850028776505"/>
    <n v="1.1327551341097499"/>
    <s v="Jaguar Group of Funds"/>
    <x v="9"/>
    <s v="Information Technology"/>
    <s v="Internet Software &amp; Services"/>
    <s v="San Francisco, California"/>
    <d v="2008-09-15T00:00:00"/>
    <n v="1108524"/>
    <m/>
    <s v="San Francisco"/>
    <s v="California"/>
    <s v="United States"/>
  </r>
  <r>
    <d v="2019-04-15T00:00:00"/>
    <x v="10"/>
    <s v="sell"/>
    <n v="100"/>
    <n v="1"/>
    <n v="35.139998999999897"/>
    <n v="35.150002000000001"/>
    <n v="34.729999999999997"/>
    <n v="34.959998999999897"/>
    <n v="34.720463000000002"/>
    <n v="2183900"/>
    <n v="2.5529999999999999"/>
    <n v="-1.4292585891763499E-3"/>
    <n v="8.0413549918023491E-3"/>
    <n v="2.1394143769929898E-2"/>
    <n v="0.16376509937893799"/>
    <n v="0.26648395119279"/>
    <n v="8.6551271117300908E-3"/>
    <n v="1.1315144940868001E-2"/>
    <n v="1.7243102013090698E-2"/>
    <n v="1.80680588817375E-2"/>
    <n v="36.560001"/>
    <n v="26.110001"/>
    <n v="-0.15557582040977699"/>
    <n v="-6.2956724975841202E-4"/>
    <n v="1.3134241361468899"/>
    <n v="2.1658863307399701"/>
    <n v="2.1612694350405302"/>
    <s v="CapitalAlley Funds"/>
    <x v="10"/>
    <s v="Information Technology"/>
    <s v="Electronic Components"/>
    <s v="Corning, New York"/>
    <m/>
    <n v="24741"/>
    <n v="1851"/>
    <s v="Corning"/>
    <s v="New York"/>
    <s v="United States"/>
  </r>
  <r>
    <d v="2019-05-16T00:00:00"/>
    <x v="10"/>
    <s v="buy"/>
    <n v="100"/>
    <n v="1"/>
    <n v="30.59"/>
    <n v="31.1"/>
    <n v="30.389999"/>
    <n v="30.5"/>
    <n v="30.291022999999999"/>
    <n v="7558000"/>
    <n v="2.4049999999999998"/>
    <n v="7.5694904637520497E-3"/>
    <n v="-4.25322808077738E-3"/>
    <n v="-0.13647782696524399"/>
    <n v="-9.4915466544580399E-2"/>
    <n v="0.119124670750771"/>
    <n v="2.1912868750986299E-2"/>
    <n v="1.8286055900812899E-2"/>
    <n v="1.3865968958989601E-2"/>
    <n v="1.8639034301380301E-2"/>
    <n v="36.560001"/>
    <n v="26.23"/>
    <n v="-0.173008120589455"/>
    <n v="8.8559569696340101E-3"/>
    <n v="1.3217157551560701"/>
    <n v="0.82989345804197401"/>
    <n v="0.77633380682027098"/>
    <s v="CapitalAlley Funds"/>
    <x v="10"/>
    <s v="Information Technology"/>
    <s v="Electronic Components"/>
    <s v="Corning, New York"/>
    <m/>
    <n v="24741"/>
    <n v="1851"/>
    <s v="Corning"/>
    <s v="New York"/>
    <s v="United States"/>
  </r>
  <r>
    <d v="2019-06-21T00:00:00"/>
    <x v="10"/>
    <s v="buy"/>
    <n v="100"/>
    <n v="1"/>
    <n v="33.229999999999997"/>
    <n v="33.349997999999999"/>
    <n v="32.93"/>
    <n v="33.25"/>
    <n v="33.25"/>
    <n v="9145600"/>
    <n v="2.0680000000000001"/>
    <n v="3.9174677780412703E-3"/>
    <n v="7.2975010957838093E-2"/>
    <n v="9.8792690848124698E-2"/>
    <n v="-1.0417994875181E-2"/>
    <n v="0.18169105485020601"/>
    <n v="1.2826451951953199E-2"/>
    <n v="1.4063689606024899E-2"/>
    <n v="1.5510395315207599E-2"/>
    <n v="1.8840738133081101E-2"/>
    <n v="36.560001"/>
    <n v="26.870000999999998"/>
    <n v="-0.173008120589455"/>
    <n v="-1.26001638019446E-3"/>
    <n v="1.35791234288044"/>
    <n v="1.47307711843633"/>
    <n v="1.1816564670354499"/>
    <s v="CapitalAlley Funds"/>
    <x v="10"/>
    <s v="Information Technology"/>
    <s v="Electronic Components"/>
    <s v="Corning, New York"/>
    <m/>
    <n v="24741"/>
    <n v="1851"/>
    <s v="Corning"/>
    <s v="New York"/>
    <s v="United States"/>
  </r>
  <r>
    <d v="2019-05-03T00:00:00"/>
    <x v="10"/>
    <s v="buy"/>
    <n v="100"/>
    <n v="2"/>
    <n v="31.65"/>
    <n v="32.099997999999999"/>
    <n v="31.65"/>
    <n v="31.99"/>
    <n v="31.770814999999999"/>
    <n v="4433700"/>
    <n v="2.5310000000000001"/>
    <n v="1.28993191701914E-2"/>
    <n v="-5.0589695432012402E-2"/>
    <n v="-6.1525259494868999E-2"/>
    <n v="-2.8062372657051901E-2"/>
    <n v="0.20431200498927099"/>
    <n v="3.0319499224813098E-2"/>
    <n v="1.6536077347066899E-2"/>
    <n v="1.3096548485037799E-2"/>
    <n v="1.85120344971683E-2"/>
    <n v="36.560001"/>
    <n v="26.110001"/>
    <n v="-0.173008120589455"/>
    <n v="9.5921274614703799E-3"/>
    <n v="1.3195341776680001"/>
    <n v="1.54215748024943"/>
    <n v="1.5452774004305601"/>
    <s v="InvestBurg"/>
    <x v="10"/>
    <s v="Information Technology"/>
    <s v="Electronic Components"/>
    <s v="Corning, New York"/>
    <m/>
    <n v="24741"/>
    <n v="1851"/>
    <s v="Corning"/>
    <s v="New York"/>
    <s v="United States"/>
  </r>
  <r>
    <d v="2019-06-13T00:00:00"/>
    <x v="10"/>
    <s v="sell"/>
    <n v="100"/>
    <n v="2"/>
    <n v="31.27"/>
    <n v="31.49"/>
    <n v="31.1"/>
    <n v="31.290001"/>
    <n v="31.290001"/>
    <n v="3566300"/>
    <n v="2.0910000000000002"/>
    <n v="2.5600653982075202E-3"/>
    <n v="2.5899828639719201E-2"/>
    <n v="6.2399498094429399E-2"/>
    <n v="-8.2636491546879395E-2"/>
    <n v="0.113565094194208"/>
    <n v="4.5595118109394697E-3"/>
    <n v="1.3758085555403501E-2"/>
    <n v="1.5175380115242901E-2"/>
    <n v="1.87035884628029E-2"/>
    <n v="36.560001"/>
    <n v="26.870000999999998"/>
    <n v="-0.173008120589455"/>
    <n v="4.0890106107655602E-3"/>
    <n v="1.3497416900307899"/>
    <n v="0.84255080000042804"/>
    <n v="0.69507976710207797"/>
    <s v="InvestBurg"/>
    <x v="10"/>
    <s v="Information Technology"/>
    <s v="Electronic Components"/>
    <s v="Corning, New York"/>
    <m/>
    <n v="24741"/>
    <n v="1851"/>
    <s v="Corning"/>
    <s v="New York"/>
    <s v="United States"/>
  </r>
  <r>
    <d v="2019-05-06T00:00:00"/>
    <x v="10"/>
    <s v="sell"/>
    <n v="300"/>
    <n v="3"/>
    <n v="31.129998999999899"/>
    <n v="31.639999"/>
    <n v="31.08"/>
    <n v="31.5"/>
    <n v="31.284171999999899"/>
    <n v="3945100"/>
    <n v="2.5"/>
    <n v="-1.54358183418672E-2"/>
    <n v="-6.8400140618235794E-2"/>
    <n v="-8.7487478891842399E-2"/>
    <n v="-5.7303812263768301E-2"/>
    <n v="0.19375691459627101"/>
    <n v="2.9520591871051698E-2"/>
    <n v="1.6466254437702301E-2"/>
    <n v="1.31015024418067E-2"/>
    <n v="1.8536887628168498E-2"/>
    <n v="36.560001"/>
    <n v="26.23"/>
    <n v="-0.173008120589455"/>
    <n v="-4.4810132310555703E-3"/>
    <n v="1.32143493350743"/>
    <n v="1.4546999247998"/>
    <n v="1.4497375350756401"/>
    <s v="FinanCorp"/>
    <x v="10"/>
    <s v="Information Technology"/>
    <s v="Electronic Components"/>
    <s v="Corning, New York"/>
    <m/>
    <n v="24741"/>
    <n v="1851"/>
    <s v="Corning"/>
    <s v="New York"/>
    <s v="United States"/>
  </r>
  <r>
    <d v="2019-06-21T00:00:00"/>
    <x v="10"/>
    <s v="sell"/>
    <n v="200"/>
    <n v="3"/>
    <n v="33.229999999999997"/>
    <n v="33.349997999999999"/>
    <n v="32.93"/>
    <n v="33.25"/>
    <n v="33.25"/>
    <n v="9145600"/>
    <n v="2.0680000000000001"/>
    <n v="3.9174677780412703E-3"/>
    <n v="7.2975010957838093E-2"/>
    <n v="9.8792690848124698E-2"/>
    <n v="-1.0417994875181E-2"/>
    <n v="0.18169105485020601"/>
    <n v="1.2826451951953199E-2"/>
    <n v="1.4063689606024899E-2"/>
    <n v="1.5510395315207599E-2"/>
    <n v="1.8840738133081101E-2"/>
    <n v="36.560001"/>
    <n v="26.870000999999998"/>
    <n v="-0.173008120589455"/>
    <n v="-1.26001638019446E-3"/>
    <n v="1.35791234288044"/>
    <n v="1.47307711843633"/>
    <n v="1.1816564670354499"/>
    <s v="FinanCorp"/>
    <x v="10"/>
    <s v="Information Technology"/>
    <s v="Electronic Components"/>
    <s v="Corning, New York"/>
    <m/>
    <n v="24741"/>
    <n v="1851"/>
    <s v="Corning"/>
    <s v="New York"/>
    <s v="United States"/>
  </r>
  <r>
    <d v="2019-06-24T00:00:00"/>
    <x v="10"/>
    <s v="buy"/>
    <n v="100"/>
    <n v="3"/>
    <n v="33.299999"/>
    <n v="33.349997999999999"/>
    <n v="32.840000000000003"/>
    <n v="33.040000999999997"/>
    <n v="33.040000999999997"/>
    <n v="6673500"/>
    <n v="2.0209999999999999"/>
    <n v="-6.33578818274237E-3"/>
    <n v="5.1866924838944298E-2"/>
    <n v="9.1468286764474604E-2"/>
    <n v="-1.4089917741151601E-2"/>
    <n v="0.17888376223751601"/>
    <n v="1.5866850433331001E-2"/>
    <n v="1.4236175627141599E-2"/>
    <n v="1.5526825952563E-2"/>
    <n v="1.88440904023051E-2"/>
    <n v="36.560001"/>
    <n v="26.870000999999998"/>
    <n v="-0.173008120589455"/>
    <n v="-1.73338836506086E-3"/>
    <n v="1.35961277909235"/>
    <n v="1.4534896362851999"/>
    <n v="1.3170465375112399"/>
    <s v="FinanCorp"/>
    <x v="10"/>
    <s v="Information Technology"/>
    <s v="Electronic Components"/>
    <s v="Corning, New York"/>
    <m/>
    <n v="24741"/>
    <n v="1851"/>
    <s v="Corning"/>
    <s v="New York"/>
    <s v="United States"/>
  </r>
  <r>
    <d v="2019-06-28T00:00:00"/>
    <x v="10"/>
    <s v="buy"/>
    <n v="300"/>
    <n v="3"/>
    <n v="33.200001"/>
    <n v="33.369999"/>
    <n v="32.93"/>
    <n v="33.229999999999997"/>
    <n v="33.229999999999997"/>
    <n v="8436700"/>
    <n v="2"/>
    <n v="0"/>
    <n v="-6.0168473536034099E-4"/>
    <n v="0.13650213943293801"/>
    <n v="1.07951332798841E-2"/>
    <n v="0.21294029004936901"/>
    <n v="6.5725580114120302E-3"/>
    <n v="1.2122473640815999E-2"/>
    <n v="1.5450886471095099E-2"/>
    <n v="1.8764149956172399E-2"/>
    <n v="36.560001"/>
    <n v="26.870000999999998"/>
    <n v="-0.173008120589455"/>
    <n v="5.7409418775350302E-3"/>
    <n v="1.3512047919021499"/>
    <n v="1.78110021390257"/>
    <n v="1.58380306252403"/>
    <s v="FinanCorp"/>
    <x v="10"/>
    <s v="Information Technology"/>
    <s v="Electronic Components"/>
    <s v="Corning, New York"/>
    <m/>
    <n v="24741"/>
    <n v="1851"/>
    <s v="Corning"/>
    <s v="New York"/>
    <s v="United States"/>
  </r>
  <r>
    <d v="2019-05-14T00:00:00"/>
    <x v="10"/>
    <s v="sell"/>
    <n v="200"/>
    <n v="4"/>
    <n v="29.76"/>
    <n v="30.309998999999902"/>
    <n v="29.719998999999898"/>
    <n v="30.059998999999902"/>
    <n v="29.854037999999999"/>
    <n v="3707600"/>
    <n v="2.419"/>
    <n v="1.54210155260427E-2"/>
    <n v="-3.5939832356308599E-2"/>
    <n v="-0.14065825998289699"/>
    <n v="-0.118007785500509"/>
    <n v="9.4543067034856404E-2"/>
    <n v="2.0660341106158601E-2"/>
    <n v="1.8263110633800098E-2"/>
    <n v="1.38078232804154E-2"/>
    <n v="1.86474481986653E-2"/>
    <n v="36.560001"/>
    <n v="26.23"/>
    <n v="-0.173008120589455"/>
    <n v="7.98398755130913E-3"/>
    <n v="1.32473097804068"/>
    <n v="0.61211819106576604"/>
    <n v="0.94175209958614803"/>
    <s v="CapitalOwl"/>
    <x v="10"/>
    <s v="Information Technology"/>
    <s v="Electronic Components"/>
    <s v="Corning, New York"/>
    <m/>
    <n v="24741"/>
    <n v="1851"/>
    <s v="Corning"/>
    <s v="New York"/>
    <s v="United States"/>
  </r>
  <r>
    <d v="2019-05-21T00:00:00"/>
    <x v="10"/>
    <s v="sell"/>
    <n v="300"/>
    <n v="4"/>
    <n v="30.07"/>
    <n v="30.43"/>
    <n v="29.84"/>
    <n v="30.33"/>
    <n v="30.122188999999999"/>
    <n v="5755500"/>
    <n v="2.4260000000000002"/>
    <n v="2.4362984708285299E-2"/>
    <n v="8.9419691822425693E-3"/>
    <n v="-0.13891574402291801"/>
    <n v="-0.12770349867681199"/>
    <n v="0.114618188972338"/>
    <n v="1.7127762659388202E-2"/>
    <n v="1.9598568611496E-2"/>
    <n v="1.39732818073404E-2"/>
    <n v="1.8718985310783899E-2"/>
    <n v="36.560001"/>
    <n v="26.23"/>
    <n v="-0.173008120589455"/>
    <n v="8.4599491109458805E-3"/>
    <n v="1.32790610898938"/>
    <n v="0.79247697923633598"/>
    <n v="0.66976499108917598"/>
    <s v="CapitalOwl"/>
    <x v="10"/>
    <s v="Information Technology"/>
    <s v="Electronic Components"/>
    <s v="Corning, New York"/>
    <m/>
    <n v="24741"/>
    <n v="1851"/>
    <s v="Corning"/>
    <s v="New York"/>
    <s v="United States"/>
  </r>
  <r>
    <d v="2019-05-23T00:00:00"/>
    <x v="10"/>
    <s v="buy"/>
    <n v="100"/>
    <n v="4"/>
    <n v="29.99"/>
    <n v="29.99"/>
    <n v="29.389999"/>
    <n v="29.629998999999899"/>
    <n v="29.426984999999998"/>
    <n v="5164600"/>
    <n v="2.2959999999999998"/>
    <n v="-2.4338581640444602E-2"/>
    <n v="-2.89392874772465E-2"/>
    <n v="-0.162265709762455"/>
    <n v="-0.15652025533595501"/>
    <n v="9.3075504068521803E-2"/>
    <n v="1.9426247525537201E-2"/>
    <n v="1.9422855507482899E-2"/>
    <n v="1.4168175770414701E-2"/>
    <n v="1.8781237958895601E-2"/>
    <n v="36.560001"/>
    <n v="26.23"/>
    <n v="-0.173008120589455"/>
    <n v="-1.1985692488440201E-2"/>
    <n v="1.33409373268804"/>
    <n v="0.61743449706202602"/>
    <n v="0.65285552375610301"/>
    <s v="CapitalOwl"/>
    <x v="10"/>
    <s v="Information Technology"/>
    <s v="Electronic Components"/>
    <s v="Corning, New York"/>
    <m/>
    <n v="24741"/>
    <n v="1851"/>
    <s v="Corning"/>
    <s v="New York"/>
    <s v="United States"/>
  </r>
  <r>
    <d v="2019-06-18T00:00:00"/>
    <x v="10"/>
    <s v="buy"/>
    <n v="200"/>
    <n v="4"/>
    <n v="31.639999"/>
    <n v="32.830002"/>
    <n v="31.51"/>
    <n v="32.520000000000003"/>
    <n v="32.520000000000003"/>
    <n v="8515500"/>
    <n v="2.06"/>
    <n v="3.6003230599433597E-2"/>
    <n v="4.91592682578256E-2"/>
    <n v="7.1003886688161794E-2"/>
    <n v="-5.5412131194650403E-2"/>
    <n v="0.13513397637487301"/>
    <n v="1.76894207625422E-2"/>
    <n v="1.5800828480912001E-2"/>
    <n v="1.5985930616293099E-2"/>
    <n v="1.8861939858154798E-2"/>
    <n v="36.560001"/>
    <n v="26.870000999999998"/>
    <n v="-0.173008120589455"/>
    <n v="9.6704895497130797E-3"/>
    <n v="1.36076617612618"/>
    <n v="1.0450040030788399"/>
    <n v="0.82713907877024195"/>
    <s v="CapitalOwl"/>
    <x v="10"/>
    <s v="Information Technology"/>
    <s v="Electronic Components"/>
    <s v="Corning, New York"/>
    <m/>
    <n v="24741"/>
    <n v="1851"/>
    <s v="Corning"/>
    <s v="New York"/>
    <s v="United States"/>
  </r>
  <r>
    <d v="2019-04-12T00:00:00"/>
    <x v="10"/>
    <s v="sell"/>
    <n v="500"/>
    <n v="5"/>
    <n v="34.880001"/>
    <n v="35.060001"/>
    <n v="34.759997999999896"/>
    <n v="35.009997999999896"/>
    <n v="34.770122999999998"/>
    <n v="2093400"/>
    <n v="2.56"/>
    <n v="1.1780116491475199E-2"/>
    <n v="9.1823765819256907E-3"/>
    <n v="2.0196824381219902E-2"/>
    <n v="0.15851662844351599"/>
    <n v="0.26245760757905301"/>
    <n v="8.5696363956717595E-3"/>
    <n v="1.13301163529941E-2"/>
    <n v="1.72755287656263E-2"/>
    <n v="1.8072046462369599E-2"/>
    <n v="36.560001"/>
    <n v="26.110001"/>
    <n v="-0.15557582040977699"/>
    <n v="6.5875784763498903E-3"/>
    <n v="1.3136943247320401"/>
    <n v="2.14370760322219"/>
    <n v="2.2219893837717901"/>
    <s v="Alpha Capital"/>
    <x v="10"/>
    <s v="Information Technology"/>
    <s v="Electronic Components"/>
    <s v="Corning, New York"/>
    <m/>
    <n v="24741"/>
    <n v="1851"/>
    <s v="Corning"/>
    <s v="New York"/>
    <s v="United States"/>
  </r>
  <r>
    <d v="2019-04-26T00:00:00"/>
    <x v="10"/>
    <s v="sell"/>
    <n v="1800"/>
    <n v="5"/>
    <n v="33.490001999999997"/>
    <n v="33.729999999999997"/>
    <n v="33.18"/>
    <n v="33.650002000000001"/>
    <n v="33.419440999999999"/>
    <n v="2638900"/>
    <n v="2.5049999999999999"/>
    <n v="2.67813402118738E-3"/>
    <n v="-3.5040023760369798E-2"/>
    <n v="1.1894163657815899E-3"/>
    <n v="0.10863258768381601"/>
    <n v="0.241508722445717"/>
    <n v="1.5792630229699699E-2"/>
    <n v="1.11223050328026E-2"/>
    <n v="1.6757484387045801E-2"/>
    <n v="1.8083568420832599E-2"/>
    <n v="36.560001"/>
    <n v="26.110001"/>
    <n v="-0.15557582040977699"/>
    <n v="4.6743503443647796E-3"/>
    <n v="1.31477776335741"/>
    <n v="1.86958934767698"/>
    <n v="1.94067066363968"/>
    <s v="Alpha Capital"/>
    <x v="10"/>
    <s v="Information Technology"/>
    <s v="Electronic Components"/>
    <s v="Corning, New York"/>
    <m/>
    <n v="24741"/>
    <n v="1851"/>
    <s v="Corning"/>
    <s v="New York"/>
    <s v="United States"/>
  </r>
  <r>
    <d v="2019-05-06T00:00:00"/>
    <x v="10"/>
    <s v="sell"/>
    <n v="600"/>
    <n v="5"/>
    <n v="31.129998999999899"/>
    <n v="31.639999"/>
    <n v="31.08"/>
    <n v="31.5"/>
    <n v="31.284171999999899"/>
    <n v="3945100"/>
    <n v="2.5"/>
    <n v="-1.54358183418672E-2"/>
    <n v="-6.8400140618235794E-2"/>
    <n v="-8.7487478891842399E-2"/>
    <n v="-5.7303812263768301E-2"/>
    <n v="0.19375691459627101"/>
    <n v="2.9520591871051698E-2"/>
    <n v="1.6466254437702301E-2"/>
    <n v="1.31015024418067E-2"/>
    <n v="1.8536887628168498E-2"/>
    <n v="36.560001"/>
    <n v="26.23"/>
    <n v="-0.173008120589455"/>
    <n v="-4.4810132310555703E-3"/>
    <n v="1.32143493350743"/>
    <n v="1.4546999247998"/>
    <n v="1.4497375350756401"/>
    <s v="Alpha Capital"/>
    <x v="10"/>
    <s v="Information Technology"/>
    <s v="Electronic Components"/>
    <s v="Corning, New York"/>
    <m/>
    <n v="24741"/>
    <n v="1851"/>
    <s v="Corning"/>
    <s v="New York"/>
    <s v="United States"/>
  </r>
  <r>
    <d v="2019-04-10T00:00:00"/>
    <x v="10"/>
    <s v="buy"/>
    <n v="500"/>
    <n v="6"/>
    <n v="34.290000999999997"/>
    <n v="34.479999999999997"/>
    <n v="34.259997999999896"/>
    <n v="34.400002000000001"/>
    <n v="34.164302999999997"/>
    <n v="1457600"/>
    <n v="2.4769999999999999"/>
    <n v="3.2027592103424699E-3"/>
    <n v="5.8156539521846996E-4"/>
    <n v="5.8308711845890399E-3"/>
    <n v="0.153328658449182"/>
    <n v="0.25325791615354498"/>
    <n v="6.8549450417447599E-3"/>
    <n v="1.10210476276081E-2"/>
    <n v="1.7484476852820102E-2"/>
    <n v="1.8059571690901301E-2"/>
    <n v="36.560001"/>
    <n v="26.110001"/>
    <n v="-0.15557582040977699"/>
    <n v="3.47183783585567E-3"/>
    <n v="1.3087356377711801"/>
    <n v="2.0953926195766699"/>
    <n v="2.2470932053275199"/>
    <s v="DecaFund"/>
    <x v="10"/>
    <s v="Information Technology"/>
    <s v="Electronic Components"/>
    <s v="Corning, New York"/>
    <m/>
    <n v="24741"/>
    <n v="1851"/>
    <s v="Corning"/>
    <s v="New York"/>
    <s v="United States"/>
  </r>
  <r>
    <d v="2019-05-06T00:00:00"/>
    <x v="10"/>
    <s v="sell"/>
    <n v="200"/>
    <n v="6"/>
    <n v="31.129998999999899"/>
    <n v="31.639999"/>
    <n v="31.08"/>
    <n v="31.5"/>
    <n v="31.284171999999899"/>
    <n v="3945100"/>
    <n v="2.5"/>
    <n v="-1.54358183418672E-2"/>
    <n v="-6.8400140618235794E-2"/>
    <n v="-8.7487478891842399E-2"/>
    <n v="-5.7303812263768301E-2"/>
    <n v="0.19375691459627101"/>
    <n v="2.9520591871051698E-2"/>
    <n v="1.6466254437702301E-2"/>
    <n v="1.31015024418067E-2"/>
    <n v="1.8536887628168498E-2"/>
    <n v="36.560001"/>
    <n v="26.23"/>
    <n v="-0.173008120589455"/>
    <n v="-4.4810132310555703E-3"/>
    <n v="1.32143493350743"/>
    <n v="1.4546999247998"/>
    <n v="1.4497375350756401"/>
    <s v="DecaFund"/>
    <x v="10"/>
    <s v="Information Technology"/>
    <s v="Electronic Components"/>
    <s v="Corning, New York"/>
    <m/>
    <n v="24741"/>
    <n v="1851"/>
    <s v="Corning"/>
    <s v="New York"/>
    <s v="United States"/>
  </r>
  <r>
    <d v="2019-06-21T00:00:00"/>
    <x v="10"/>
    <s v="buy"/>
    <n v="100"/>
    <n v="6"/>
    <n v="33.229999999999997"/>
    <n v="33.349997999999999"/>
    <n v="32.93"/>
    <n v="33.25"/>
    <n v="33.25"/>
    <n v="9145600"/>
    <n v="2.0680000000000001"/>
    <n v="3.9174677780412703E-3"/>
    <n v="7.2975010957838093E-2"/>
    <n v="9.8792690848124698E-2"/>
    <n v="-1.0417994875181E-2"/>
    <n v="0.18169105485020601"/>
    <n v="1.2826451951953199E-2"/>
    <n v="1.4063689606024899E-2"/>
    <n v="1.5510395315207599E-2"/>
    <n v="1.8840738133081101E-2"/>
    <n v="36.560001"/>
    <n v="26.870000999999998"/>
    <n v="-0.173008120589455"/>
    <n v="-1.26001638019446E-3"/>
    <n v="1.35791234288044"/>
    <n v="1.47307711843633"/>
    <n v="1.1816564670354499"/>
    <s v="DecaFund"/>
    <x v="10"/>
    <s v="Information Technology"/>
    <s v="Electronic Components"/>
    <s v="Corning, New York"/>
    <m/>
    <n v="24741"/>
    <n v="1851"/>
    <s v="Corning"/>
    <s v="New York"/>
    <s v="United States"/>
  </r>
  <r>
    <d v="2019-06-24T00:00:00"/>
    <x v="10"/>
    <s v="sell"/>
    <n v="400"/>
    <n v="6"/>
    <n v="33.299999"/>
    <n v="33.349997999999999"/>
    <n v="32.840000000000003"/>
    <n v="33.040000999999997"/>
    <n v="33.040000999999997"/>
    <n v="6673500"/>
    <n v="2.0209999999999999"/>
    <n v="-6.33578818274237E-3"/>
    <n v="5.1866924838944298E-2"/>
    <n v="9.1468286764474604E-2"/>
    <n v="-1.4089917741151601E-2"/>
    <n v="0.17888376223751601"/>
    <n v="1.5866850433331001E-2"/>
    <n v="1.4236175627141599E-2"/>
    <n v="1.5526825952563E-2"/>
    <n v="1.88440904023051E-2"/>
    <n v="36.560001"/>
    <n v="26.870000999999998"/>
    <n v="-0.173008120589455"/>
    <n v="-1.73338836506086E-3"/>
    <n v="1.35961277909235"/>
    <n v="1.4534896362851999"/>
    <n v="1.3170465375112399"/>
    <s v="DecaFund"/>
    <x v="10"/>
    <s v="Information Technology"/>
    <s v="Electronic Components"/>
    <s v="Corning, New York"/>
    <m/>
    <n v="24741"/>
    <n v="1851"/>
    <s v="Corning"/>
    <s v="New York"/>
    <s v="United States"/>
  </r>
  <r>
    <d v="2019-04-29T00:00:00"/>
    <x v="10"/>
    <s v="buy"/>
    <n v="500"/>
    <n v="7"/>
    <n v="33.610000999999997"/>
    <n v="33.919998"/>
    <n v="33.479999999999997"/>
    <n v="33.729999999999997"/>
    <n v="33.498894"/>
    <n v="5167400"/>
    <n v="2.536"/>
    <n v="2.3746268443561999E-3"/>
    <n v="-1.8214282246977201E-2"/>
    <n v="1.4633627779771299E-2"/>
    <n v="0.111007214528173"/>
    <n v="0.249813612092425"/>
    <n v="1.56016141250781E-2"/>
    <n v="1.0847981453040801E-2"/>
    <n v="1.6756213881856399E-2"/>
    <n v="1.8078531215133399E-2"/>
    <n v="36.560001"/>
    <n v="26.110001"/>
    <n v="-0.15557582040977699"/>
    <n v="1.07094833958194E-3"/>
    <n v="1.32379952512099"/>
    <n v="1.93239925157439"/>
    <n v="1.94786353565252"/>
    <s v="GreenGrest Capital"/>
    <x v="10"/>
    <s v="Information Technology"/>
    <s v="Electronic Components"/>
    <s v="Corning, New York"/>
    <m/>
    <n v="24741"/>
    <n v="1851"/>
    <s v="Corning"/>
    <s v="New York"/>
    <s v="United States"/>
  </r>
  <r>
    <d v="2019-05-13T00:00:00"/>
    <x v="10"/>
    <s v="sell"/>
    <n v="800"/>
    <n v="7"/>
    <n v="30.110001"/>
    <n v="30.15"/>
    <n v="29.5"/>
    <n v="29.6"/>
    <n v="29.397189999999998"/>
    <n v="5613300"/>
    <n v="2.4049999999999998"/>
    <n v="-3.9415682693187001E-2"/>
    <n v="-6.2213191196953802E-2"/>
    <n v="-0.15028223548401401"/>
    <n v="-0.113837812322597"/>
    <n v="0.102244367088948"/>
    <n v="1.6367670055883202E-2"/>
    <n v="1.7825731061553201E-2"/>
    <n v="1.3901738103466E-2"/>
    <n v="1.86784894709635E-2"/>
    <n v="36.560001"/>
    <n v="26.23"/>
    <n v="-0.173008120589455"/>
    <n v="-2.4426469085879299E-2"/>
    <n v="1.32455387628776"/>
    <n v="0.67956000096979596"/>
    <n v="1.0598988207687701"/>
    <s v="GreenGrest Capital"/>
    <x v="10"/>
    <s v="Information Technology"/>
    <s v="Electronic Components"/>
    <s v="Corning, New York"/>
    <m/>
    <n v="24741"/>
    <n v="1851"/>
    <s v="Corning"/>
    <s v="New York"/>
    <s v="United States"/>
  </r>
  <r>
    <d v="2019-05-22T00:00:00"/>
    <x v="10"/>
    <s v="buy"/>
    <n v="700"/>
    <n v="7"/>
    <n v="30.120000999999998"/>
    <n v="30.49"/>
    <n v="30.09"/>
    <n v="30.360001"/>
    <n v="30.151983000000001"/>
    <n v="4219000"/>
    <n v="2.3929999999999998"/>
    <n v="9.8861590090768697E-4"/>
    <n v="2.9687846269501501E-3"/>
    <n v="-0.123476013452973"/>
    <n v="-0.12208793355243"/>
    <n v="0.113081937952643"/>
    <n v="1.6883281203693E-2"/>
    <n v="1.9569743973460601E-2"/>
    <n v="1.39743402965995E-2"/>
    <n v="1.8718558626356602E-2"/>
    <n v="36.560001"/>
    <n v="26.23"/>
    <n v="-0.173008120589455"/>
    <n v="-2.8283920525026501E-3"/>
    <n v="1.32962661218247"/>
    <n v="0.78322800682167903"/>
    <n v="0.69534731595209198"/>
    <s v="GreenGrest Capital"/>
    <x v="10"/>
    <s v="Information Technology"/>
    <s v="Electronic Components"/>
    <s v="Corning, New York"/>
    <m/>
    <n v="24741"/>
    <n v="1851"/>
    <s v="Corning"/>
    <s v="New York"/>
    <s v="United States"/>
  </r>
  <r>
    <d v="2019-05-24T00:00:00"/>
    <x v="10"/>
    <s v="sell"/>
    <n v="600"/>
    <n v="7"/>
    <n v="29.879998999999899"/>
    <n v="29.98"/>
    <n v="29.639999"/>
    <n v="29.700001"/>
    <n v="29.496506"/>
    <n v="3432900"/>
    <n v="2.3239999999999998"/>
    <n v="2.3597051389554701E-3"/>
    <n v="-7.0458216645439796E-3"/>
    <n v="-0.14836190303636401"/>
    <n v="-0.16073868258973001"/>
    <n v="9.0742944354069793E-2"/>
    <n v="1.7965832330633699E-2"/>
    <n v="1.9506786958846799E-2"/>
    <n v="1.41345833483272E-2"/>
    <n v="1.8779673680884401E-2"/>
    <n v="36.560001"/>
    <n v="26.23"/>
    <n v="-0.173008120589455"/>
    <n v="1.3526439988342199E-3"/>
    <n v="1.3340887733956801"/>
    <n v="0.59563482472037999"/>
    <n v="0.66469225872462501"/>
    <s v="GreenGrest Capital"/>
    <x v="10"/>
    <s v="Information Technology"/>
    <s v="Electronic Components"/>
    <s v="Corning, New York"/>
    <m/>
    <n v="24741"/>
    <n v="1851"/>
    <s v="Corning"/>
    <s v="New York"/>
    <s v="United States"/>
  </r>
  <r>
    <d v="2019-05-28T00:00:00"/>
    <x v="10"/>
    <s v="buy"/>
    <n v="900"/>
    <n v="7"/>
    <n v="29.809998999999902"/>
    <n v="29.940000999999999"/>
    <n v="29.6"/>
    <n v="29.639999"/>
    <n v="29.436915999999901"/>
    <n v="5761100"/>
    <n v="2.2679999999999998"/>
    <n v="-2.0222827144980599E-3"/>
    <n v="1.3504413932056199E-3"/>
    <n v="-0.12421012955643999"/>
    <n v="-0.15790305998149301"/>
    <n v="0.104691979508188"/>
    <n v="1.72930046470612E-2"/>
    <n v="1.90351174500198E-2"/>
    <n v="1.41316346618601E-2"/>
    <n v="1.8751881785610099E-2"/>
    <n v="36.560001"/>
    <n v="26.23"/>
    <n v="-0.173008120589455"/>
    <n v="-8.4109499934704197E-3"/>
    <n v="1.3295382830373601"/>
    <n v="0.72552327577386799"/>
    <n v="0.70285951672284797"/>
    <s v="GreenGrest Capital"/>
    <x v="10"/>
    <s v="Information Technology"/>
    <s v="Electronic Components"/>
    <s v="Corning, New York"/>
    <m/>
    <n v="24741"/>
    <n v="1851"/>
    <s v="Corning"/>
    <s v="New York"/>
    <s v="United States"/>
  </r>
  <r>
    <d v="2019-05-29T00:00:00"/>
    <x v="10"/>
    <s v="sell"/>
    <n v="1500"/>
    <n v="7"/>
    <n v="29.459999"/>
    <n v="29.85"/>
    <n v="29.02"/>
    <n v="29.190000999999999"/>
    <n v="28.99"/>
    <n v="3920800"/>
    <n v="2.2360000000000002"/>
    <n v="-1.5298590005094899E-2"/>
    <n v="-3.8311133320174398E-2"/>
    <n v="-0.14218685358272201"/>
    <n v="-0.172625164030378"/>
    <n v="9.9321868862994697E-2"/>
    <n v="1.16565434657645E-2"/>
    <n v="1.9046615443660601E-2"/>
    <n v="1.4220650244185401E-2"/>
    <n v="1.8766729097648399E-2"/>
    <n v="36.560001"/>
    <n v="26.23"/>
    <n v="-0.173008120589455"/>
    <n v="-6.9359101493404697E-3"/>
    <n v="1.3307142390493201"/>
    <n v="0.68336057654619697"/>
    <n v="0.68103623618482001"/>
    <s v="GreenGrest Capital"/>
    <x v="10"/>
    <s v="Information Technology"/>
    <s v="Electronic Components"/>
    <s v="Corning, New York"/>
    <m/>
    <n v="24741"/>
    <n v="1851"/>
    <s v="Corning"/>
    <s v="New York"/>
    <s v="United States"/>
  </r>
  <r>
    <d v="2019-05-31T00:00:00"/>
    <x v="10"/>
    <s v="buy"/>
    <n v="400"/>
    <n v="7"/>
    <n v="28.809998999999902"/>
    <n v="28.959999"/>
    <n v="28.6"/>
    <n v="28.84"/>
    <n v="28.84"/>
    <n v="4068000"/>
    <n v="2.1419999999999999"/>
    <n v="-1.17202306778912E-2"/>
    <n v="-2.01487980974531E-2"/>
    <n v="-9.2398840936139107E-2"/>
    <n v="-0.184707462301719"/>
    <n v="0.113968190717879"/>
    <n v="9.2540335924022697E-3"/>
    <n v="1.5483447373529999E-2"/>
    <n v="1.42703208911688E-2"/>
    <n v="1.87628136095352E-2"/>
    <n v="36.560001"/>
    <n v="26.870000999999998"/>
    <n v="-0.173008120589455"/>
    <n v="-1.3283204951564801E-2"/>
    <n v="1.3430219310776901"/>
    <n v="0.82871588436474997"/>
    <n v="0.73686956224556899"/>
    <s v="GreenGrest Capital"/>
    <x v="10"/>
    <s v="Information Technology"/>
    <s v="Electronic Components"/>
    <s v="Corning, New York"/>
    <m/>
    <n v="24741"/>
    <n v="1851"/>
    <s v="Corning"/>
    <s v="New York"/>
    <s v="United States"/>
  </r>
  <r>
    <d v="2019-06-11T00:00:00"/>
    <x v="10"/>
    <s v="sell"/>
    <n v="500"/>
    <n v="7"/>
    <n v="31.32"/>
    <n v="31.43"/>
    <n v="30.91"/>
    <n v="30.959999"/>
    <n v="30.959999"/>
    <n v="3847600"/>
    <n v="2.14"/>
    <n v="6.4613895624396702E-4"/>
    <n v="3.58413507153598E-2"/>
    <n v="1.75913903495587E-2"/>
    <n v="-9.26544394230948E-2"/>
    <n v="9.7731425917968906E-2"/>
    <n v="6.5607340081957396E-3"/>
    <n v="1.6398909830453501E-2"/>
    <n v="1.5131794660516701E-2"/>
    <n v="1.87058935289715E-2"/>
    <n v="36.560001"/>
    <n v="26.870000999999998"/>
    <n v="-0.173008120589455"/>
    <n v="-3.4994119269314301E-4"/>
    <n v="1.3505744134572699"/>
    <n v="0.69277193131599701"/>
    <n v="0.64346844480578302"/>
    <s v="GreenGrest Capital"/>
    <x v="10"/>
    <s v="Information Technology"/>
    <s v="Electronic Components"/>
    <s v="Corning, New York"/>
    <m/>
    <n v="24741"/>
    <n v="1851"/>
    <s v="Corning"/>
    <s v="New York"/>
    <s v="United States"/>
  </r>
  <r>
    <d v="2019-06-13T00:00:00"/>
    <x v="10"/>
    <s v="buy"/>
    <n v="400"/>
    <n v="7"/>
    <n v="31.27"/>
    <n v="31.49"/>
    <n v="31.1"/>
    <n v="31.290001"/>
    <n v="31.290001"/>
    <n v="3566300"/>
    <n v="2.0910000000000002"/>
    <n v="2.5600653982075202E-3"/>
    <n v="2.5899828639719201E-2"/>
    <n v="6.2399498094429399E-2"/>
    <n v="-8.2636491546879395E-2"/>
    <n v="0.113565094194208"/>
    <n v="4.5595118109394697E-3"/>
    <n v="1.3758085555403501E-2"/>
    <n v="1.5175380115242901E-2"/>
    <n v="1.87035884628029E-2"/>
    <n v="36.560001"/>
    <n v="26.870000999999998"/>
    <n v="-0.173008120589455"/>
    <n v="4.0890106107655602E-3"/>
    <n v="1.3497416900307899"/>
    <n v="0.84255080000042804"/>
    <n v="0.69507976710207797"/>
    <s v="GreenGrest Capital"/>
    <x v="10"/>
    <s v="Information Technology"/>
    <s v="Electronic Components"/>
    <s v="Corning, New York"/>
    <m/>
    <n v="24741"/>
    <n v="1851"/>
    <s v="Corning"/>
    <s v="New York"/>
    <s v="United States"/>
  </r>
  <r>
    <d v="2019-04-15T00:00:00"/>
    <x v="10"/>
    <s v="buy"/>
    <n v="600"/>
    <n v="8"/>
    <n v="35.139998999999897"/>
    <n v="35.150002000000001"/>
    <n v="34.729999999999997"/>
    <n v="34.959998999999897"/>
    <n v="34.720463000000002"/>
    <n v="2183900"/>
    <n v="2.5529999999999999"/>
    <n v="-1.4292585891763499E-3"/>
    <n v="8.0413549918023491E-3"/>
    <n v="2.1394143769929898E-2"/>
    <n v="0.16376509937893799"/>
    <n v="0.26648395119279"/>
    <n v="8.6551271117300908E-3"/>
    <n v="1.1315144940868001E-2"/>
    <n v="1.7243102013090698E-2"/>
    <n v="1.80680588817375E-2"/>
    <n v="36.560001"/>
    <n v="26.110001"/>
    <n v="-0.15557582040977699"/>
    <n v="-6.2956724975841202E-4"/>
    <n v="1.3134241361468899"/>
    <n v="2.1658863307399701"/>
    <n v="2.1612694350405302"/>
    <s v="KKZ Asset Management"/>
    <x v="10"/>
    <s v="Information Technology"/>
    <s v="Electronic Components"/>
    <s v="Corning, New York"/>
    <m/>
    <n v="24741"/>
    <n v="1851"/>
    <s v="Corning"/>
    <s v="New York"/>
    <s v="United States"/>
  </r>
  <r>
    <d v="2019-04-18T00:00:00"/>
    <x v="10"/>
    <s v="buy"/>
    <n v="300"/>
    <n v="8"/>
    <n v="34.990001999999997"/>
    <n v="35.189999"/>
    <n v="34.799999"/>
    <n v="34.849997999999999"/>
    <n v="34.611216999999897"/>
    <n v="2968000"/>
    <n v="2.56"/>
    <n v="-1.72021575739801E-3"/>
    <n v="7.1994532222632796E-3"/>
    <n v="6.91040440239614E-3"/>
    <n v="0.14664143187985401"/>
    <n v="0.24705433787384901"/>
    <n v="5.90325700956249E-3"/>
    <n v="1.1038545467303901E-2"/>
    <n v="1.7233190982408501E-2"/>
    <n v="1.8060869738595602E-2"/>
    <n v="36.560001"/>
    <n v="26.110001"/>
    <n v="-0.15557582040977699"/>
    <n v="1.5778467813143101E-3"/>
    <n v="1.3180464823573901"/>
    <n v="1.9563074661656701"/>
    <n v="2.07774149184874"/>
    <s v="KKZ Asset Management"/>
    <x v="10"/>
    <s v="Information Technology"/>
    <s v="Electronic Components"/>
    <s v="Corning, New York"/>
    <m/>
    <n v="24741"/>
    <n v="1851"/>
    <s v="Corning"/>
    <s v="New York"/>
    <s v="United States"/>
  </r>
  <r>
    <d v="2019-05-02T00:00:00"/>
    <x v="10"/>
    <s v="sell"/>
    <n v="500"/>
    <n v="8"/>
    <n v="32.43"/>
    <n v="32.580002"/>
    <n v="31.4"/>
    <n v="31.58"/>
    <n v="31.363624999999999"/>
    <n v="6798300"/>
    <n v="2.552"/>
    <n v="-2.2852761722959199E-2"/>
    <n v="-6.0810880581016399E-2"/>
    <n v="-7.1480678996618904E-2"/>
    <n v="-4.6085861826207601E-2"/>
    <n v="0.18692828474944601"/>
    <n v="2.86798662702939E-2"/>
    <n v="1.6219279124130799E-2"/>
    <n v="1.2996814699868801E-2"/>
    <n v="1.8499193164348299E-2"/>
    <n v="36.560001"/>
    <n v="26.110001"/>
    <n v="-0.173008120589455"/>
    <n v="-2.1262443276895502E-3"/>
    <n v="1.3178698098464099"/>
    <n v="1.3902137550517899"/>
    <n v="1.6107637739160701"/>
    <s v="KKZ Asset Management"/>
    <x v="10"/>
    <s v="Information Technology"/>
    <s v="Electronic Components"/>
    <s v="Corning, New York"/>
    <m/>
    <n v="24741"/>
    <n v="1851"/>
    <s v="Corning"/>
    <s v="New York"/>
    <s v="United States"/>
  </r>
  <r>
    <d v="2019-05-03T00:00:00"/>
    <x v="10"/>
    <s v="sell"/>
    <n v="800"/>
    <n v="8"/>
    <n v="31.65"/>
    <n v="32.099997999999999"/>
    <n v="31.65"/>
    <n v="31.99"/>
    <n v="31.770814999999999"/>
    <n v="4433700"/>
    <n v="2.5310000000000001"/>
    <n v="1.28993191701914E-2"/>
    <n v="-5.0589695432012402E-2"/>
    <n v="-6.1525259494868999E-2"/>
    <n v="-2.8062372657051901E-2"/>
    <n v="0.20431200498927099"/>
    <n v="3.0319499224813098E-2"/>
    <n v="1.6536077347066899E-2"/>
    <n v="1.3096548485037799E-2"/>
    <n v="1.85120344971683E-2"/>
    <n v="36.560001"/>
    <n v="26.110001"/>
    <n v="-0.173008120589455"/>
    <n v="9.5921274614703799E-3"/>
    <n v="1.3195341776680001"/>
    <n v="1.54215748024943"/>
    <n v="1.5452774004305601"/>
    <s v="KKZ Asset Management"/>
    <x v="10"/>
    <s v="Information Technology"/>
    <s v="Electronic Components"/>
    <s v="Corning, New York"/>
    <m/>
    <n v="24741"/>
    <n v="1851"/>
    <s v="Corning"/>
    <s v="New York"/>
    <s v="United States"/>
  </r>
  <r>
    <d v="2019-05-06T00:00:00"/>
    <x v="10"/>
    <s v="sell"/>
    <n v="400"/>
    <n v="8"/>
    <n v="31.129998999999899"/>
    <n v="31.639999"/>
    <n v="31.08"/>
    <n v="31.5"/>
    <n v="31.284171999999899"/>
    <n v="3945100"/>
    <n v="2.5"/>
    <n v="-1.54358183418672E-2"/>
    <n v="-6.8400140618235794E-2"/>
    <n v="-8.7487478891842399E-2"/>
    <n v="-5.7303812263768301E-2"/>
    <n v="0.19375691459627101"/>
    <n v="2.9520591871051698E-2"/>
    <n v="1.6466254437702301E-2"/>
    <n v="1.31015024418067E-2"/>
    <n v="1.8536887628168498E-2"/>
    <n v="36.560001"/>
    <n v="26.23"/>
    <n v="-0.173008120589455"/>
    <n v="-4.4810132310555703E-3"/>
    <n v="1.32143493350743"/>
    <n v="1.4546999247998"/>
    <n v="1.4497375350756401"/>
    <s v="KKZ Asset Management"/>
    <x v="10"/>
    <s v="Information Technology"/>
    <s v="Electronic Components"/>
    <s v="Corning, New York"/>
    <m/>
    <n v="24741"/>
    <n v="1851"/>
    <s v="Corning"/>
    <s v="New York"/>
    <s v="United States"/>
  </r>
  <r>
    <d v="2019-05-20T00:00:00"/>
    <x v="10"/>
    <s v="buy"/>
    <n v="1200"/>
    <n v="8"/>
    <n v="29.58"/>
    <n v="29.799999"/>
    <n v="29.469998999999898"/>
    <n v="29.6"/>
    <n v="29.397189999999998"/>
    <n v="4792800"/>
    <n v="2.4159999999999999"/>
    <n v="-1.0418545772247699E-2"/>
    <n v="0"/>
    <n v="-0.164998944488601"/>
    <n v="-0.13870572338890699"/>
    <n v="8.5211940451545801E-2"/>
    <n v="1.44368060300302E-2"/>
    <n v="1.8407121527166399E-2"/>
    <n v="1.3704302983981601E-2"/>
    <n v="1.8660918653530902E-2"/>
    <n v="36.560001"/>
    <n v="26.23"/>
    <n v="-0.173008120589455"/>
    <n v="-6.7722580366252503E-3"/>
    <n v="1.32343777751828"/>
    <n v="0.53468698578275298"/>
    <n v="0.63369323345506201"/>
    <s v="KKZ Asset Management"/>
    <x v="10"/>
    <s v="Information Technology"/>
    <s v="Electronic Components"/>
    <s v="Corning, New York"/>
    <m/>
    <n v="24741"/>
    <n v="1851"/>
    <s v="Corning"/>
    <s v="New York"/>
    <s v="United States"/>
  </r>
  <r>
    <d v="2019-05-24T00:00:00"/>
    <x v="10"/>
    <s v="sell"/>
    <n v="600"/>
    <n v="8"/>
    <n v="29.879998999999899"/>
    <n v="29.98"/>
    <n v="29.639999"/>
    <n v="29.700001"/>
    <n v="29.496506"/>
    <n v="3432900"/>
    <n v="2.3239999999999998"/>
    <n v="2.3597051389554701E-3"/>
    <n v="-7.0458216645439796E-3"/>
    <n v="-0.14836190303636401"/>
    <n v="-0.16073868258973001"/>
    <n v="9.0742944354069793E-2"/>
    <n v="1.7965832330633699E-2"/>
    <n v="1.9506786958846799E-2"/>
    <n v="1.41345833483272E-2"/>
    <n v="1.8779673680884401E-2"/>
    <n v="36.560001"/>
    <n v="26.23"/>
    <n v="-0.173008120589455"/>
    <n v="1.3526439988342199E-3"/>
    <n v="1.3340887733956801"/>
    <n v="0.59563482472037999"/>
    <n v="0.66469225872462501"/>
    <s v="KKZ Asset Management"/>
    <x v="10"/>
    <s v="Information Technology"/>
    <s v="Electronic Components"/>
    <s v="Corning, New York"/>
    <m/>
    <n v="24741"/>
    <n v="1851"/>
    <s v="Corning"/>
    <s v="New York"/>
    <s v="United States"/>
  </r>
  <r>
    <d v="2019-05-29T00:00:00"/>
    <x v="10"/>
    <s v="buy"/>
    <n v="500"/>
    <n v="8"/>
    <n v="29.459999"/>
    <n v="29.85"/>
    <n v="29.02"/>
    <n v="29.190000999999999"/>
    <n v="28.99"/>
    <n v="3920800"/>
    <n v="2.2360000000000002"/>
    <n v="-1.5298590005094899E-2"/>
    <n v="-3.8311133320174398E-2"/>
    <n v="-0.14218685358272201"/>
    <n v="-0.172625164030378"/>
    <n v="9.9321868862994697E-2"/>
    <n v="1.16565434657645E-2"/>
    <n v="1.9046615443660601E-2"/>
    <n v="1.4220650244185401E-2"/>
    <n v="1.8766729097648399E-2"/>
    <n v="36.560001"/>
    <n v="26.23"/>
    <n v="-0.173008120589455"/>
    <n v="-6.9359101493404697E-3"/>
    <n v="1.3307142390493201"/>
    <n v="0.68336057654619697"/>
    <n v="0.68103623618482001"/>
    <s v="KKZ Asset Management"/>
    <x v="10"/>
    <s v="Information Technology"/>
    <s v="Electronic Components"/>
    <s v="Corning, New York"/>
    <m/>
    <n v="24741"/>
    <n v="1851"/>
    <s v="Corning"/>
    <s v="New York"/>
    <s v="United States"/>
  </r>
  <r>
    <d v="2019-06-17T00:00:00"/>
    <x v="10"/>
    <s v="buy"/>
    <n v="1000"/>
    <n v="8"/>
    <n v="31.200001"/>
    <n v="31.48"/>
    <n v="30.940000999999999"/>
    <n v="31.370000999999998"/>
    <n v="31.370000999999998"/>
    <n v="5155500"/>
    <n v="2.0859999999999999"/>
    <n v="1.47722979361514E-2"/>
    <n v="1.3802176614636201E-2"/>
    <n v="4.2570146552480301E-2"/>
    <n v="-8.3874651527443694E-2"/>
    <n v="0.106029811218549"/>
    <n v="1.0013416311135699E-2"/>
    <n v="1.4059130740251899E-2"/>
    <n v="1.53148675863532E-2"/>
    <n v="1.87325678572655E-2"/>
    <n v="36.560001"/>
    <n v="26.870000999999998"/>
    <n v="-0.173008120589455"/>
    <n v="9.3131563797728401E-4"/>
    <n v="1.35123593376743"/>
    <n v="0.77653928390625604"/>
    <n v="0.75669266441767302"/>
    <s v="KKZ Asset Management"/>
    <x v="10"/>
    <s v="Information Technology"/>
    <s v="Electronic Components"/>
    <s v="Corning, New York"/>
    <m/>
    <n v="24741"/>
    <n v="1851"/>
    <s v="Corning"/>
    <s v="New York"/>
    <s v="United States"/>
  </r>
  <r>
    <d v="2019-04-03T00:00:00"/>
    <x v="10"/>
    <s v="buy"/>
    <n v="1300"/>
    <n v="9"/>
    <n v="34.380001"/>
    <n v="34.650002000000001"/>
    <n v="34.270000000000003"/>
    <n v="34.380001"/>
    <n v="34.144440000000003"/>
    <n v="4114400"/>
    <n v="2.5169999999999999"/>
    <n v="1.0526401055106299E-2"/>
    <n v="3.3720966053377897E-2"/>
    <n v="-1.4438594148874001E-2"/>
    <n v="0.14603114131367001"/>
    <n v="0.25194503717774402"/>
    <n v="1.25831535549069E-2"/>
    <n v="1.1596367416121699E-2"/>
    <n v="1.9968830099577901E-2"/>
    <n v="1.82283902413862E-2"/>
    <n v="36.560001"/>
    <n v="26.110001"/>
    <n v="-0.15557582040977699"/>
    <n v="2.1460723821998401E-3"/>
    <n v="1.3056224574984301"/>
    <n v="2.1603923928595599"/>
    <n v="1.9491276633533501"/>
    <s v="Netpune Capital"/>
    <x v="10"/>
    <s v="Information Technology"/>
    <s v="Electronic Components"/>
    <s v="Corning, New York"/>
    <m/>
    <n v="24741"/>
    <n v="1851"/>
    <s v="Corning"/>
    <s v="New York"/>
    <s v="United States"/>
  </r>
  <r>
    <d v="2019-04-08T00:00:00"/>
    <x v="10"/>
    <s v="buy"/>
    <n v="300"/>
    <n v="9"/>
    <n v="34.610000999999997"/>
    <n v="34.689999"/>
    <n v="34.279998999999997"/>
    <n v="34.68"/>
    <n v="34.442383"/>
    <n v="1812500"/>
    <n v="2.5190000000000001"/>
    <n v="-2.8823699905321498E-4"/>
    <n v="2.21584090541877E-2"/>
    <n v="2.06852721593031E-2"/>
    <n v="0.17773990667029799"/>
    <n v="0.29068564524992202"/>
    <n v="4.2173271822265003E-3"/>
    <n v="1.1037287210728599E-2"/>
    <n v="1.74245750031366E-2"/>
    <n v="1.8099308334526699E-2"/>
    <n v="36.560001"/>
    <n v="26.110001"/>
    <n v="-0.15557582040977699"/>
    <n v="1.0469119934194001E-3"/>
    <n v="1.30874294944425"/>
    <n v="2.4694860743962801"/>
    <n v="2.2405493427774301"/>
    <s v="Netpune Capital"/>
    <x v="10"/>
    <s v="Information Technology"/>
    <s v="Electronic Components"/>
    <s v="Corning, New York"/>
    <m/>
    <n v="24741"/>
    <n v="1851"/>
    <s v="Corning"/>
    <s v="New York"/>
    <s v="United States"/>
  </r>
  <r>
    <d v="2019-04-26T00:00:00"/>
    <x v="10"/>
    <s v="buy"/>
    <n v="400"/>
    <n v="9"/>
    <n v="33.490001999999997"/>
    <n v="33.729999999999997"/>
    <n v="33.18"/>
    <n v="33.650002000000001"/>
    <n v="33.419440999999999"/>
    <n v="2638900"/>
    <n v="2.5049999999999999"/>
    <n v="2.67813402118738E-3"/>
    <n v="-3.5040023760369798E-2"/>
    <n v="1.1894163657815899E-3"/>
    <n v="0.10863258768381601"/>
    <n v="0.241508722445717"/>
    <n v="1.5792630229699699E-2"/>
    <n v="1.11223050328026E-2"/>
    <n v="1.6757484387045801E-2"/>
    <n v="1.8083568420832599E-2"/>
    <n v="36.560001"/>
    <n v="26.110001"/>
    <n v="-0.15557582040977699"/>
    <n v="4.6743503443647796E-3"/>
    <n v="1.31477776335741"/>
    <n v="1.86958934767698"/>
    <n v="1.94067066363968"/>
    <s v="Netpune Capital"/>
    <x v="10"/>
    <s v="Information Technology"/>
    <s v="Electronic Components"/>
    <s v="Corning, New York"/>
    <m/>
    <n v="24741"/>
    <n v="1851"/>
    <s v="Corning"/>
    <s v="New York"/>
    <s v="United States"/>
  </r>
  <r>
    <d v="2019-05-07T00:00:00"/>
    <x v="10"/>
    <s v="buy"/>
    <n v="700"/>
    <n v="9"/>
    <n v="31.43"/>
    <n v="31.66"/>
    <n v="30.92"/>
    <n v="31.16"/>
    <n v="30.946501000000001"/>
    <n v="6555100"/>
    <n v="2.448"/>
    <n v="-1.0852343314602501E-2"/>
    <n v="-2.1902213925082799E-2"/>
    <n v="-0.105007476446455"/>
    <n v="-6.8156155578370903E-2"/>
    <n v="0.16389191116310201"/>
    <n v="1.69879053702864E-2"/>
    <n v="1.6350197349159198E-2"/>
    <n v="1.31605608278621E-2"/>
    <n v="1.85152402711454E-2"/>
    <n v="36.560001"/>
    <n v="26.23"/>
    <n v="-0.173008120589455"/>
    <n v="-1.6649488130547601E-2"/>
    <n v="1.3120057548378601"/>
    <n v="1.2028517969788901"/>
    <n v="1.42306505187125"/>
    <s v="Netpune Capital"/>
    <x v="10"/>
    <s v="Information Technology"/>
    <s v="Electronic Components"/>
    <s v="Corning, New York"/>
    <m/>
    <n v="24741"/>
    <n v="1851"/>
    <s v="Corning"/>
    <s v="New York"/>
    <s v="United States"/>
  </r>
  <r>
    <d v="2019-05-14T00:00:00"/>
    <x v="10"/>
    <s v="sell"/>
    <n v="600"/>
    <n v="9"/>
    <n v="29.76"/>
    <n v="30.309998999999902"/>
    <n v="29.719998999999898"/>
    <n v="30.059998999999902"/>
    <n v="29.854037999999999"/>
    <n v="3707600"/>
    <n v="2.419"/>
    <n v="1.54210155260427E-2"/>
    <n v="-3.5939832356308599E-2"/>
    <n v="-0.14065825998289699"/>
    <n v="-0.118007785500509"/>
    <n v="9.4543067034856404E-2"/>
    <n v="2.0660341106158601E-2"/>
    <n v="1.8263110633800098E-2"/>
    <n v="1.38078232804154E-2"/>
    <n v="1.86474481986653E-2"/>
    <n v="36.560001"/>
    <n v="26.23"/>
    <n v="-0.173008120589455"/>
    <n v="7.98398755130913E-3"/>
    <n v="1.32473097804068"/>
    <n v="0.61211819106576604"/>
    <n v="0.94175209958614803"/>
    <s v="Netpune Capital"/>
    <x v="10"/>
    <s v="Information Technology"/>
    <s v="Electronic Components"/>
    <s v="Corning, New York"/>
    <m/>
    <n v="24741"/>
    <n v="1851"/>
    <s v="Corning"/>
    <s v="New York"/>
    <s v="United States"/>
  </r>
  <r>
    <d v="2019-05-20T00:00:00"/>
    <x v="10"/>
    <s v="sell"/>
    <n v="1100"/>
    <n v="9"/>
    <n v="29.58"/>
    <n v="29.799999"/>
    <n v="29.469998999999898"/>
    <n v="29.6"/>
    <n v="29.397189999999998"/>
    <n v="4792800"/>
    <n v="2.4159999999999999"/>
    <n v="-1.0418545772247699E-2"/>
    <n v="0"/>
    <n v="-0.164998944488601"/>
    <n v="-0.13870572338890699"/>
    <n v="8.5211940451545801E-2"/>
    <n v="1.44368060300302E-2"/>
    <n v="1.8407121527166399E-2"/>
    <n v="1.3704302983981601E-2"/>
    <n v="1.8660918653530902E-2"/>
    <n v="36.560001"/>
    <n v="26.23"/>
    <n v="-0.173008120589455"/>
    <n v="-6.7722580366252503E-3"/>
    <n v="1.32343777751828"/>
    <n v="0.53468698578275298"/>
    <n v="0.63369323345506201"/>
    <s v="Netpune Capital"/>
    <x v="10"/>
    <s v="Information Technology"/>
    <s v="Electronic Components"/>
    <s v="Corning, New York"/>
    <m/>
    <n v="24741"/>
    <n v="1851"/>
    <s v="Corning"/>
    <s v="New York"/>
    <s v="United States"/>
  </r>
  <r>
    <d v="2019-05-21T00:00:00"/>
    <x v="10"/>
    <s v="buy"/>
    <n v="700"/>
    <n v="9"/>
    <n v="30.07"/>
    <n v="30.43"/>
    <n v="29.84"/>
    <n v="30.33"/>
    <n v="30.122188999999999"/>
    <n v="5755500"/>
    <n v="2.4260000000000002"/>
    <n v="2.4362984708285299E-2"/>
    <n v="8.9419691822425693E-3"/>
    <n v="-0.13891574402291801"/>
    <n v="-0.12770349867681199"/>
    <n v="0.114618188972338"/>
    <n v="1.7127762659388202E-2"/>
    <n v="1.9598568611496E-2"/>
    <n v="1.39732818073404E-2"/>
    <n v="1.8718985310783899E-2"/>
    <n v="36.560001"/>
    <n v="26.23"/>
    <n v="-0.173008120589455"/>
    <n v="8.4599491109458805E-3"/>
    <n v="1.32790610898938"/>
    <n v="0.79247697923633598"/>
    <n v="0.66976499108917598"/>
    <s v="Netpune Capital"/>
    <x v="10"/>
    <s v="Information Technology"/>
    <s v="Electronic Components"/>
    <s v="Corning, New York"/>
    <m/>
    <n v="24741"/>
    <n v="1851"/>
    <s v="Corning"/>
    <s v="New York"/>
    <s v="United States"/>
  </r>
  <r>
    <d v="2019-06-10T00:00:00"/>
    <x v="10"/>
    <s v="buy"/>
    <n v="700"/>
    <n v="9"/>
    <n v="30.799999"/>
    <n v="31.33"/>
    <n v="30.719998999999898"/>
    <n v="30.940000999999999"/>
    <n v="30.940000999999999"/>
    <n v="3911300"/>
    <n v="2.1429999999999998"/>
    <n v="1.1703676964624E-2"/>
    <n v="6.9939884511431405E-2"/>
    <n v="8.4926833775306292E-3"/>
    <n v="-9.3300578379338903E-2"/>
    <n v="9.5000479877150101E-2"/>
    <n v="1.28213757758842E-2"/>
    <n v="1.65172713574737E-2"/>
    <n v="1.5130555666206099E-2"/>
    <n v="1.8706534343105E-2"/>
    <n v="36.560001"/>
    <n v="26.870000999999998"/>
    <n v="-0.173008120589455"/>
    <n v="4.6492198743191201E-3"/>
    <n v="1.34977975653614"/>
    <n v="0.666879149461586"/>
    <n v="0.62901733841796004"/>
    <s v="Netpune Capital"/>
    <x v="10"/>
    <s v="Information Technology"/>
    <s v="Electronic Components"/>
    <s v="Corning, New York"/>
    <m/>
    <n v="24741"/>
    <n v="1851"/>
    <s v="Corning"/>
    <s v="New York"/>
    <s v="United States"/>
  </r>
  <r>
    <d v="2019-04-03T00:00:00"/>
    <x v="10"/>
    <s v="buy"/>
    <n v="900"/>
    <n v="10"/>
    <n v="34.380001"/>
    <n v="34.650002000000001"/>
    <n v="34.270000000000003"/>
    <n v="34.380001"/>
    <n v="34.144440000000003"/>
    <n v="4114400"/>
    <n v="2.5169999999999999"/>
    <n v="1.0526401055106299E-2"/>
    <n v="3.3720966053377897E-2"/>
    <n v="-1.4438594148874001E-2"/>
    <n v="0.14603114131367001"/>
    <n v="0.25194503717774402"/>
    <n v="1.25831535549069E-2"/>
    <n v="1.1596367416121699E-2"/>
    <n v="1.9968830099577901E-2"/>
    <n v="1.82283902413862E-2"/>
    <n v="36.560001"/>
    <n v="26.110001"/>
    <n v="-0.15557582040977699"/>
    <n v="2.1460723821998401E-3"/>
    <n v="1.3056224574984301"/>
    <n v="2.1603923928595599"/>
    <n v="1.9491276633533501"/>
    <s v="Spectrum Group"/>
    <x v="10"/>
    <s v="Information Technology"/>
    <s v="Electronic Components"/>
    <s v="Corning, New York"/>
    <m/>
    <n v="24741"/>
    <n v="1851"/>
    <s v="Corning"/>
    <s v="New York"/>
    <s v="United States"/>
  </r>
  <r>
    <d v="2019-04-10T00:00:00"/>
    <x v="10"/>
    <s v="sell"/>
    <n v="800"/>
    <n v="10"/>
    <n v="34.290000999999997"/>
    <n v="34.479999999999997"/>
    <n v="34.259997999999896"/>
    <n v="34.400002000000001"/>
    <n v="34.164302999999997"/>
    <n v="1457600"/>
    <n v="2.4769999999999999"/>
    <n v="3.2027592103424699E-3"/>
    <n v="5.8156539521846996E-4"/>
    <n v="5.8308711845890399E-3"/>
    <n v="0.153328658449182"/>
    <n v="0.25325791615354498"/>
    <n v="6.8549450417447599E-3"/>
    <n v="1.10210476276081E-2"/>
    <n v="1.7484476852820102E-2"/>
    <n v="1.8059571690901301E-2"/>
    <n v="36.560001"/>
    <n v="26.110001"/>
    <n v="-0.15557582040977699"/>
    <n v="3.47183783585567E-3"/>
    <n v="1.3087356377711801"/>
    <n v="2.0953926195766699"/>
    <n v="2.2470932053275199"/>
    <s v="Spectrum Group"/>
    <x v="10"/>
    <s v="Information Technology"/>
    <s v="Electronic Components"/>
    <s v="Corning, New York"/>
    <m/>
    <n v="24741"/>
    <n v="1851"/>
    <s v="Corning"/>
    <s v="New York"/>
    <s v="United States"/>
  </r>
  <r>
    <d v="2019-04-26T00:00:00"/>
    <x v="10"/>
    <s v="sell"/>
    <n v="1400"/>
    <n v="10"/>
    <n v="33.490001999999997"/>
    <n v="33.729999999999997"/>
    <n v="33.18"/>
    <n v="33.650002000000001"/>
    <n v="33.419440999999999"/>
    <n v="2638900"/>
    <n v="2.5049999999999999"/>
    <n v="2.67813402118738E-3"/>
    <n v="-3.5040023760369798E-2"/>
    <n v="1.1894163657815899E-3"/>
    <n v="0.10863258768381601"/>
    <n v="0.241508722445717"/>
    <n v="1.5792630229699699E-2"/>
    <n v="1.11223050328026E-2"/>
    <n v="1.6757484387045801E-2"/>
    <n v="1.8083568420832599E-2"/>
    <n v="36.560001"/>
    <n v="26.110001"/>
    <n v="-0.15557582040977699"/>
    <n v="4.6743503443647796E-3"/>
    <n v="1.31477776335741"/>
    <n v="1.86958934767698"/>
    <n v="1.94067066363968"/>
    <s v="Spectrum Group"/>
    <x v="10"/>
    <s v="Information Technology"/>
    <s v="Electronic Components"/>
    <s v="Corning, New York"/>
    <m/>
    <n v="24741"/>
    <n v="1851"/>
    <s v="Corning"/>
    <s v="New York"/>
    <s v="United States"/>
  </r>
  <r>
    <d v="2019-04-30T00:00:00"/>
    <x v="10"/>
    <s v="sell"/>
    <n v="1000"/>
    <n v="10"/>
    <n v="31.049999"/>
    <n v="32.159999999999997"/>
    <n v="30.360001"/>
    <n v="31.85"/>
    <n v="31.631775000000001"/>
    <n v="17836600"/>
    <n v="2.5089999999999999"/>
    <n v="-5.7350270007755499E-2"/>
    <n v="-9.0015666923769097E-2"/>
    <n v="-3.2435252210976297E-2"/>
    <n v="-5.1308272884697803E-2"/>
    <n v="0.18027025225653101"/>
    <n v="2.4998240764224199E-2"/>
    <n v="1.6353989966967498E-2"/>
    <n v="1.2593489583041699E-2"/>
    <n v="1.8434143192537601E-2"/>
    <n v="36.560001"/>
    <n v="26.110001"/>
    <n v="-0.173008120589455"/>
    <n v="9.5096475723260604E-4"/>
    <n v="1.3219702834809099"/>
    <n v="1.3362142130008401"/>
    <n v="1.8078842662544801"/>
    <s v="Spectrum Group"/>
    <x v="10"/>
    <s v="Information Technology"/>
    <s v="Electronic Components"/>
    <s v="Corning, New York"/>
    <m/>
    <n v="24741"/>
    <n v="1851"/>
    <s v="Corning"/>
    <s v="New York"/>
    <s v="United States"/>
  </r>
  <r>
    <d v="2019-05-01T00:00:00"/>
    <x v="10"/>
    <s v="buy"/>
    <n v="1000"/>
    <n v="10"/>
    <n v="32"/>
    <n v="32.700001"/>
    <n v="31.67"/>
    <n v="32.310001"/>
    <n v="32.088622999999998"/>
    <n v="8176100"/>
    <n v="2.5110000000000001"/>
    <n v="1.43393902841547E-2"/>
    <n v="-6.4132175052479104E-2"/>
    <n v="-2.4156405449576299E-2"/>
    <n v="-3.10200468347244E-2"/>
    <n v="0.20235152214539301"/>
    <n v="2.9025750982728801E-2"/>
    <n v="1.66285708604729E-2"/>
    <n v="1.2718853701106101E-2"/>
    <n v="1.8446258863006298E-2"/>
    <n v="36.560001"/>
    <n v="26.110001"/>
    <n v="-0.173008120589455"/>
    <n v="-7.5304459681844096E-3"/>
    <n v="1.3144883384254"/>
    <n v="1.5254023022764001"/>
    <n v="1.7238499065583399"/>
    <s v="Spectrum Group"/>
    <x v="10"/>
    <s v="Information Technology"/>
    <s v="Electronic Components"/>
    <s v="Corning, New York"/>
    <m/>
    <n v="24741"/>
    <n v="1851"/>
    <s v="Corning"/>
    <s v="New York"/>
    <s v="United States"/>
  </r>
  <r>
    <d v="2019-05-14T00:00:00"/>
    <x v="10"/>
    <s v="buy"/>
    <n v="900"/>
    <n v="10"/>
    <n v="29.76"/>
    <n v="30.309998999999902"/>
    <n v="29.719998999999898"/>
    <n v="30.059998999999902"/>
    <n v="29.854037999999999"/>
    <n v="3707600"/>
    <n v="2.419"/>
    <n v="1.54210155260427E-2"/>
    <n v="-3.5939832356308599E-2"/>
    <n v="-0.14065825998289699"/>
    <n v="-0.118007785500509"/>
    <n v="9.4543067034856404E-2"/>
    <n v="2.0660341106158601E-2"/>
    <n v="1.8263110633800098E-2"/>
    <n v="1.38078232804154E-2"/>
    <n v="1.86474481986653E-2"/>
    <n v="36.560001"/>
    <n v="26.23"/>
    <n v="-0.173008120589455"/>
    <n v="7.98398755130913E-3"/>
    <n v="1.32473097804068"/>
    <n v="0.61211819106576604"/>
    <n v="0.94175209958614803"/>
    <s v="Spectrum Group"/>
    <x v="10"/>
    <s v="Information Technology"/>
    <s v="Electronic Components"/>
    <s v="Corning, New York"/>
    <m/>
    <n v="24741"/>
    <n v="1851"/>
    <s v="Corning"/>
    <s v="New York"/>
    <s v="United States"/>
  </r>
  <r>
    <d v="2019-05-23T00:00:00"/>
    <x v="10"/>
    <s v="sell"/>
    <n v="2000"/>
    <n v="10"/>
    <n v="29.99"/>
    <n v="29.99"/>
    <n v="29.389999"/>
    <n v="29.629998999999899"/>
    <n v="29.426984999999998"/>
    <n v="5164600"/>
    <n v="2.2959999999999998"/>
    <n v="-2.4338581640444602E-2"/>
    <n v="-2.89392874772465E-2"/>
    <n v="-0.162265709762455"/>
    <n v="-0.15652025533595501"/>
    <n v="9.3075504068521803E-2"/>
    <n v="1.9426247525537201E-2"/>
    <n v="1.9422855507482899E-2"/>
    <n v="1.4168175770414701E-2"/>
    <n v="1.8781237958895601E-2"/>
    <n v="36.560001"/>
    <n v="26.23"/>
    <n v="-0.173008120589455"/>
    <n v="-1.1985692488440201E-2"/>
    <n v="1.33409373268804"/>
    <n v="0.61743449706202602"/>
    <n v="0.65285552375610301"/>
    <s v="Spectrum Group"/>
    <x v="10"/>
    <s v="Information Technology"/>
    <s v="Electronic Components"/>
    <s v="Corning, New York"/>
    <m/>
    <n v="24741"/>
    <n v="1851"/>
    <s v="Corning"/>
    <s v="New York"/>
    <s v="United States"/>
  </r>
  <r>
    <d v="2019-06-24T00:00:00"/>
    <x v="10"/>
    <s v="buy"/>
    <n v="1300"/>
    <n v="10"/>
    <n v="33.299999"/>
    <n v="33.349997999999999"/>
    <n v="32.840000000000003"/>
    <n v="33.040000999999997"/>
    <n v="33.040000999999997"/>
    <n v="6673500"/>
    <n v="2.0209999999999999"/>
    <n v="-6.33578818274237E-3"/>
    <n v="5.1866924838944298E-2"/>
    <n v="9.1468286764474604E-2"/>
    <n v="-1.4089917741151601E-2"/>
    <n v="0.17888376223751601"/>
    <n v="1.5866850433331001E-2"/>
    <n v="1.4236175627141599E-2"/>
    <n v="1.5526825952563E-2"/>
    <n v="1.88440904023051E-2"/>
    <n v="36.560001"/>
    <n v="26.870000999999998"/>
    <n v="-0.173008120589455"/>
    <n v="-1.73338836506086E-3"/>
    <n v="1.35961277909235"/>
    <n v="1.4534896362851999"/>
    <n v="1.3170465375112399"/>
    <s v="Spectrum Group"/>
    <x v="10"/>
    <s v="Information Technology"/>
    <s v="Electronic Components"/>
    <s v="Corning, New York"/>
    <m/>
    <n v="24741"/>
    <n v="1851"/>
    <s v="Corning"/>
    <s v="New York"/>
    <s v="United States"/>
  </r>
  <r>
    <d v="2019-04-12T00:00:00"/>
    <x v="10"/>
    <s v="buy"/>
    <n v="1300"/>
    <n v="11"/>
    <n v="34.880001"/>
    <n v="35.060001"/>
    <n v="34.759997999999896"/>
    <n v="35.009997999999896"/>
    <n v="34.770122999999998"/>
    <n v="2093400"/>
    <n v="2.56"/>
    <n v="1.1780116491475199E-2"/>
    <n v="9.1823765819256907E-3"/>
    <n v="2.0196824381219902E-2"/>
    <n v="0.15851662844351599"/>
    <n v="0.26245760757905301"/>
    <n v="8.5696363956717595E-3"/>
    <n v="1.13301163529941E-2"/>
    <n v="1.72755287656263E-2"/>
    <n v="1.8072046462369599E-2"/>
    <n v="36.560001"/>
    <n v="26.110001"/>
    <n v="-0.15557582040977699"/>
    <n v="6.5875784763498903E-3"/>
    <n v="1.3136943247320401"/>
    <n v="2.14370760322219"/>
    <n v="2.2219893837717901"/>
    <s v="Beta Dynamic Fund"/>
    <x v="10"/>
    <s v="Information Technology"/>
    <s v="Electronic Components"/>
    <s v="Corning, New York"/>
    <m/>
    <n v="24741"/>
    <n v="1851"/>
    <s v="Corning"/>
    <s v="New York"/>
    <s v="United States"/>
  </r>
  <r>
    <d v="2019-04-26T00:00:00"/>
    <x v="10"/>
    <s v="sell"/>
    <n v="800"/>
    <n v="11"/>
    <n v="33.490001999999997"/>
    <n v="33.729999999999997"/>
    <n v="33.18"/>
    <n v="33.650002000000001"/>
    <n v="33.419440999999999"/>
    <n v="2638900"/>
    <n v="2.5049999999999999"/>
    <n v="2.67813402118738E-3"/>
    <n v="-3.5040023760369798E-2"/>
    <n v="1.1894163657815899E-3"/>
    <n v="0.10863258768381601"/>
    <n v="0.241508722445717"/>
    <n v="1.5792630229699699E-2"/>
    <n v="1.11223050328026E-2"/>
    <n v="1.6757484387045801E-2"/>
    <n v="1.8083568420832599E-2"/>
    <n v="36.560001"/>
    <n v="26.110001"/>
    <n v="-0.15557582040977699"/>
    <n v="4.6743503443647796E-3"/>
    <n v="1.31477776335741"/>
    <n v="1.86958934767698"/>
    <n v="1.94067066363968"/>
    <s v="Beta Dynamic Fund"/>
    <x v="10"/>
    <s v="Information Technology"/>
    <s v="Electronic Components"/>
    <s v="Corning, New York"/>
    <m/>
    <n v="24741"/>
    <n v="1851"/>
    <s v="Corning"/>
    <s v="New York"/>
    <s v="United States"/>
  </r>
  <r>
    <d v="2019-05-02T00:00:00"/>
    <x v="10"/>
    <s v="sell"/>
    <n v="1000"/>
    <n v="11"/>
    <n v="32.43"/>
    <n v="32.580002"/>
    <n v="31.4"/>
    <n v="31.58"/>
    <n v="31.363624999999999"/>
    <n v="6798300"/>
    <n v="2.552"/>
    <n v="-2.2852761722959199E-2"/>
    <n v="-6.0810880581016399E-2"/>
    <n v="-7.1480678996618904E-2"/>
    <n v="-4.6085861826207601E-2"/>
    <n v="0.18692828474944601"/>
    <n v="2.86798662702939E-2"/>
    <n v="1.6219279124130799E-2"/>
    <n v="1.2996814699868801E-2"/>
    <n v="1.8499193164348299E-2"/>
    <n v="36.560001"/>
    <n v="26.110001"/>
    <n v="-0.173008120589455"/>
    <n v="-2.1262443276895502E-3"/>
    <n v="1.3178698098464099"/>
    <n v="1.3902137550517899"/>
    <n v="1.6107637739160701"/>
    <s v="Beta Dynamic Fund"/>
    <x v="10"/>
    <s v="Information Technology"/>
    <s v="Electronic Components"/>
    <s v="Corning, New York"/>
    <m/>
    <n v="24741"/>
    <n v="1851"/>
    <s v="Corning"/>
    <s v="New York"/>
    <s v="United States"/>
  </r>
  <r>
    <d v="2019-05-10T00:00:00"/>
    <x v="10"/>
    <s v="sell"/>
    <n v="700"/>
    <n v="11"/>
    <n v="30.389999"/>
    <n v="30.93"/>
    <n v="29.93"/>
    <n v="30.790001"/>
    <n v="30.579039000000002"/>
    <n v="4989000"/>
    <n v="2.4550000000000001"/>
    <n v="5.2101481664149898E-3"/>
    <n v="-3.8233326845633901E-2"/>
    <n v="-0.107663793580485"/>
    <n v="-7.5320922415663294E-2"/>
    <n v="0.15194674597393801"/>
    <n v="7.7137817150682002E-3"/>
    <n v="1.6372517054444799E-2"/>
    <n v="1.30414200478382E-2"/>
    <n v="1.8518050173442099E-2"/>
    <n v="36.560001"/>
    <n v="26.23"/>
    <n v="-0.173008120589455"/>
    <n v="3.7133938472042301E-3"/>
    <n v="1.31551967479418"/>
    <n v="1.1047810015167701"/>
    <n v="1.2149268055347699"/>
    <s v="Beta Dynamic Fund"/>
    <x v="10"/>
    <s v="Information Technology"/>
    <s v="Electronic Components"/>
    <s v="Corning, New York"/>
    <m/>
    <n v="24741"/>
    <n v="1851"/>
    <s v="Corning"/>
    <s v="New York"/>
    <s v="United States"/>
  </r>
  <r>
    <d v="2019-05-20T00:00:00"/>
    <x v="10"/>
    <s v="sell"/>
    <n v="800"/>
    <n v="11"/>
    <n v="29.58"/>
    <n v="29.799999"/>
    <n v="29.469998999999898"/>
    <n v="29.6"/>
    <n v="29.397189999999998"/>
    <n v="4792800"/>
    <n v="2.4159999999999999"/>
    <n v="-1.0418545772247699E-2"/>
    <n v="0"/>
    <n v="-0.164998944488601"/>
    <n v="-0.13870572338890699"/>
    <n v="8.5211940451545801E-2"/>
    <n v="1.44368060300302E-2"/>
    <n v="1.8407121527166399E-2"/>
    <n v="1.3704302983981601E-2"/>
    <n v="1.8660918653530902E-2"/>
    <n v="36.560001"/>
    <n v="26.23"/>
    <n v="-0.173008120589455"/>
    <n v="-6.7722580366252503E-3"/>
    <n v="1.32343777751828"/>
    <n v="0.53468698578275298"/>
    <n v="0.63369323345506201"/>
    <s v="Beta Dynamic Fund"/>
    <x v="10"/>
    <s v="Information Technology"/>
    <s v="Electronic Components"/>
    <s v="Corning, New York"/>
    <m/>
    <n v="24741"/>
    <n v="1851"/>
    <s v="Corning"/>
    <s v="New York"/>
    <s v="United States"/>
  </r>
  <r>
    <d v="2019-06-07T00:00:00"/>
    <x v="10"/>
    <s v="buy"/>
    <n v="500"/>
    <n v="11"/>
    <n v="30.690000999999999"/>
    <n v="30.93"/>
    <n v="30.559998999999902"/>
    <n v="30.58"/>
    <n v="30.58"/>
    <n v="3028400"/>
    <n v="2.0840000000000001"/>
    <n v="2.9474395007528498E-3"/>
    <n v="5.8582888084167797E-2"/>
    <n v="-1.1913738926888301E-2"/>
    <n v="-9.3239335021459799E-2"/>
    <n v="7.9831884029642905E-2"/>
    <n v="1.4253257293391599E-2"/>
    <n v="1.6424160175366499E-2"/>
    <n v="1.51314183661927E-2"/>
    <n v="1.8694343102717E-2"/>
    <n v="36.560001"/>
    <n v="26.870000999999998"/>
    <n v="-0.173008120589455"/>
    <n v="1.0442979367750601E-2"/>
    <n v="1.3488662470312101"/>
    <n v="0.53399776043668201"/>
    <n v="0.60854083441731899"/>
    <s v="Beta Dynamic Fund"/>
    <x v="10"/>
    <s v="Information Technology"/>
    <s v="Electronic Components"/>
    <s v="Corning, New York"/>
    <m/>
    <n v="24741"/>
    <n v="1851"/>
    <s v="Corning"/>
    <s v="New York"/>
    <s v="United States"/>
  </r>
  <r>
    <d v="2019-04-05T00:00:00"/>
    <x v="10"/>
    <s v="buy"/>
    <n v="1400"/>
    <n v="12"/>
    <n v="34.720001000000003"/>
    <n v="34.970001000000003"/>
    <n v="34.639998999999897"/>
    <n v="34.689999"/>
    <n v="34.452311999999999"/>
    <n v="2201300"/>
    <n v="2.5009999999999999"/>
    <n v="2.3086910896822801E-3"/>
    <n v="4.6918157877324097E-2"/>
    <n v="5.2022456514240296E-3"/>
    <n v="0.17768575684706001"/>
    <n v="0.257273190867635"/>
    <n v="9.0533352318172295E-3"/>
    <n v="1.15986955766089E-2"/>
    <n v="1.74247321979085E-2"/>
    <n v="1.8231811041790998E-2"/>
    <n v="36.560001"/>
    <n v="26.110001"/>
    <n v="-0.15557582040977699"/>
    <n v="4.62571739556182E-3"/>
    <n v="1.3138984213951701"/>
    <n v="2.18052592952158"/>
    <n v="2.1228552372374598"/>
    <s v="6igma Capital"/>
    <x v="10"/>
    <s v="Information Technology"/>
    <s v="Electronic Components"/>
    <s v="Corning, New York"/>
    <m/>
    <n v="24741"/>
    <n v="1851"/>
    <s v="Corning"/>
    <s v="New York"/>
    <s v="United States"/>
  </r>
  <r>
    <d v="2019-04-08T00:00:00"/>
    <x v="10"/>
    <s v="sell"/>
    <n v="1200"/>
    <n v="12"/>
    <n v="34.610000999999997"/>
    <n v="34.689999"/>
    <n v="34.279998999999997"/>
    <n v="34.68"/>
    <n v="34.442383"/>
    <n v="1812500"/>
    <n v="2.5190000000000001"/>
    <n v="-2.8823699905321498E-4"/>
    <n v="2.21584090541877E-2"/>
    <n v="2.06852721593031E-2"/>
    <n v="0.17773990667029799"/>
    <n v="0.29068564524992202"/>
    <n v="4.2173271822265003E-3"/>
    <n v="1.1037287210728599E-2"/>
    <n v="1.74245750031366E-2"/>
    <n v="1.8099308334526699E-2"/>
    <n v="36.560001"/>
    <n v="26.110001"/>
    <n v="-0.15557582040977699"/>
    <n v="1.0469119934194001E-3"/>
    <n v="1.30874294944425"/>
    <n v="2.4694860743962801"/>
    <n v="2.2405493427774301"/>
    <s v="6igma Capital"/>
    <x v="10"/>
    <s v="Information Technology"/>
    <s v="Electronic Components"/>
    <s v="Corning, New York"/>
    <m/>
    <n v="24741"/>
    <n v="1851"/>
    <s v="Corning"/>
    <s v="New York"/>
    <s v="United States"/>
  </r>
  <r>
    <d v="2019-04-09T00:00:00"/>
    <x v="10"/>
    <s v="sell"/>
    <n v="500"/>
    <n v="12"/>
    <n v="34.529998999999997"/>
    <n v="34.619999"/>
    <n v="34.229999999999997"/>
    <n v="34.290000999999997"/>
    <n v="34.055058000000002"/>
    <n v="2017300"/>
    <n v="2.4990000000000001"/>
    <n v="-1.1309302145764E-2"/>
    <n v="7.9052072399822104E-3"/>
    <n v="1.4393032296749399E-2"/>
    <n v="0.15688729447649899"/>
    <n v="0.27336806048662399"/>
    <n v="8.3077933603822405E-3"/>
    <n v="1.12779136600885E-2"/>
    <n v="1.7492747604390999E-2"/>
    <n v="1.8113672551489698E-2"/>
    <n v="36.560001"/>
    <n v="26.110001"/>
    <n v="-0.15557582040977699"/>
    <n v="-6.0859766572597396E-3"/>
    <n v="1.3097213203844"/>
    <n v="2.2924352227603402"/>
    <n v="2.2600931599840899"/>
    <s v="6igma Capital"/>
    <x v="10"/>
    <s v="Information Technology"/>
    <s v="Electronic Components"/>
    <s v="Corning, New York"/>
    <m/>
    <n v="24741"/>
    <n v="1851"/>
    <s v="Corning"/>
    <s v="New York"/>
    <s v="United States"/>
  </r>
  <r>
    <d v="2019-04-18T00:00:00"/>
    <x v="10"/>
    <s v="sell"/>
    <n v="1200"/>
    <n v="12"/>
    <n v="34.990001999999997"/>
    <n v="35.189999"/>
    <n v="34.799999"/>
    <n v="34.849997999999999"/>
    <n v="34.611216999999897"/>
    <n v="2968000"/>
    <n v="2.56"/>
    <n v="-1.72021575739801E-3"/>
    <n v="7.1994532222632796E-3"/>
    <n v="6.91040440239614E-3"/>
    <n v="0.14664143187985401"/>
    <n v="0.24705433787384901"/>
    <n v="5.90325700956249E-3"/>
    <n v="1.1038545467303901E-2"/>
    <n v="1.7233190982408501E-2"/>
    <n v="1.8060869738595602E-2"/>
    <n v="36.560001"/>
    <n v="26.110001"/>
    <n v="-0.15557582040977699"/>
    <n v="1.5778467813143101E-3"/>
    <n v="1.3180464823573901"/>
    <n v="1.9563074661656701"/>
    <n v="2.07774149184874"/>
    <s v="6igma Capital"/>
    <x v="10"/>
    <s v="Information Technology"/>
    <s v="Electronic Components"/>
    <s v="Corning, New York"/>
    <m/>
    <n v="24741"/>
    <n v="1851"/>
    <s v="Corning"/>
    <s v="New York"/>
    <s v="United States"/>
  </r>
  <r>
    <d v="2019-05-06T00:00:00"/>
    <x v="10"/>
    <s v="sell"/>
    <n v="2000"/>
    <n v="12"/>
    <n v="31.129998999999899"/>
    <n v="31.639999"/>
    <n v="31.08"/>
    <n v="31.5"/>
    <n v="31.284171999999899"/>
    <n v="3945100"/>
    <n v="2.5"/>
    <n v="-1.54358183418672E-2"/>
    <n v="-6.8400140618235794E-2"/>
    <n v="-8.7487478891842399E-2"/>
    <n v="-5.7303812263768301E-2"/>
    <n v="0.19375691459627101"/>
    <n v="2.9520591871051698E-2"/>
    <n v="1.6466254437702301E-2"/>
    <n v="1.31015024418067E-2"/>
    <n v="1.8536887628168498E-2"/>
    <n v="36.560001"/>
    <n v="26.23"/>
    <n v="-0.173008120589455"/>
    <n v="-4.4810132310555703E-3"/>
    <n v="1.32143493350743"/>
    <n v="1.4546999247998"/>
    <n v="1.4497375350756401"/>
    <s v="6igma Capital"/>
    <x v="10"/>
    <s v="Information Technology"/>
    <s v="Electronic Components"/>
    <s v="Corning, New York"/>
    <m/>
    <n v="24741"/>
    <n v="1851"/>
    <s v="Corning"/>
    <s v="New York"/>
    <s v="United States"/>
  </r>
  <r>
    <d v="2019-05-07T00:00:00"/>
    <x v="10"/>
    <s v="sell"/>
    <n v="2300"/>
    <n v="12"/>
    <n v="31.43"/>
    <n v="31.66"/>
    <n v="30.92"/>
    <n v="31.16"/>
    <n v="30.946501000000001"/>
    <n v="6555100"/>
    <n v="2.448"/>
    <n v="-1.0852343314602501E-2"/>
    <n v="-2.1902213925082799E-2"/>
    <n v="-0.105007476446455"/>
    <n v="-6.8156155578370903E-2"/>
    <n v="0.16389191116310201"/>
    <n v="1.69879053702864E-2"/>
    <n v="1.6350197349159198E-2"/>
    <n v="1.31605608278621E-2"/>
    <n v="1.85152402711454E-2"/>
    <n v="36.560001"/>
    <n v="26.23"/>
    <n v="-0.173008120589455"/>
    <n v="-1.6649488130547601E-2"/>
    <n v="1.3120057548378601"/>
    <n v="1.2028517969788901"/>
    <n v="1.42306505187125"/>
    <s v="6igma Capital"/>
    <x v="10"/>
    <s v="Information Technology"/>
    <s v="Electronic Components"/>
    <s v="Corning, New York"/>
    <m/>
    <n v="24741"/>
    <n v="1851"/>
    <s v="Corning"/>
    <s v="New York"/>
    <s v="United States"/>
  </r>
  <r>
    <d v="2019-05-17T00:00:00"/>
    <x v="10"/>
    <s v="buy"/>
    <n v="1300"/>
    <n v="12"/>
    <n v="30.110001"/>
    <n v="30.379998999999899"/>
    <n v="29.76"/>
    <n v="29.91"/>
    <n v="29.705067"/>
    <n v="5174700"/>
    <n v="2.3929999999999998"/>
    <n v="-1.9533760673746899E-2"/>
    <n v="-2.89971369209393E-2"/>
    <n v="-0.15372071846542201"/>
    <n v="-0.137310725572894"/>
    <n v="8.5263992645577505E-2"/>
    <n v="2.2970462716465401E-2"/>
    <n v="1.8478878675074899E-2"/>
    <n v="1.36919337933545E-2"/>
    <n v="1.86607994018817E-2"/>
    <n v="36.560001"/>
    <n v="26.23"/>
    <n v="-0.173008120589455"/>
    <n v="-5.8544371529206298E-3"/>
    <n v="1.3233899644723499"/>
    <n v="0.53645114987776898"/>
    <n v="0.66266783649247096"/>
    <s v="6igma Capital"/>
    <x v="10"/>
    <s v="Information Technology"/>
    <s v="Electronic Components"/>
    <s v="Corning, New York"/>
    <m/>
    <n v="24741"/>
    <n v="1851"/>
    <s v="Corning"/>
    <s v="New York"/>
    <s v="United States"/>
  </r>
  <r>
    <d v="2019-05-24T00:00:00"/>
    <x v="10"/>
    <s v="buy"/>
    <n v="800"/>
    <n v="12"/>
    <n v="29.879998999999899"/>
    <n v="29.98"/>
    <n v="29.639999"/>
    <n v="29.700001"/>
    <n v="29.496506"/>
    <n v="3432900"/>
    <n v="2.3239999999999998"/>
    <n v="2.3597051389554701E-3"/>
    <n v="-7.0458216645439796E-3"/>
    <n v="-0.14836190303636401"/>
    <n v="-0.16073868258973001"/>
    <n v="9.0742944354069793E-2"/>
    <n v="1.7965832330633699E-2"/>
    <n v="1.9506786958846799E-2"/>
    <n v="1.41345833483272E-2"/>
    <n v="1.8779673680884401E-2"/>
    <n v="36.560001"/>
    <n v="26.23"/>
    <n v="-0.173008120589455"/>
    <n v="1.3526439988342199E-3"/>
    <n v="1.3340887733956801"/>
    <n v="0.59563482472037999"/>
    <n v="0.66469225872462501"/>
    <s v="6igma Capital"/>
    <x v="10"/>
    <s v="Information Technology"/>
    <s v="Electronic Components"/>
    <s v="Corning, New York"/>
    <m/>
    <n v="24741"/>
    <n v="1851"/>
    <s v="Corning"/>
    <s v="New York"/>
    <s v="United States"/>
  </r>
  <r>
    <d v="2019-04-01T00:00:00"/>
    <x v="10"/>
    <s v="sell"/>
    <n v="900"/>
    <n v="13"/>
    <n v="33.419998"/>
    <n v="34.040000999999997"/>
    <n v="33.32"/>
    <n v="33.919998"/>
    <n v="33.687587999999998"/>
    <n v="5225300"/>
    <n v="2.4969999999999999"/>
    <n v="2.4471511824083199E-2"/>
    <n v="5.3205642504294704E-3"/>
    <n v="-2.59000376764283E-2"/>
    <n v="0.13692108200987901"/>
    <n v="0.21964735646108"/>
    <n v="1.4773876174748001E-2"/>
    <n v="1.13334683809537E-2"/>
    <n v="2.0080594663405699E-2"/>
    <n v="1.8342438096741801E-2"/>
    <n v="36.560001"/>
    <n v="26.110001"/>
    <n v="-0.15557582040977699"/>
    <n v="1.1502195497633099E-2"/>
    <n v="1.30459232966771"/>
    <n v="1.88101554669641"/>
    <n v="1.7659132893565499"/>
    <s v="Marquee Group Funds"/>
    <x v="10"/>
    <s v="Information Technology"/>
    <s v="Electronic Components"/>
    <s v="Corning, New York"/>
    <m/>
    <n v="24741"/>
    <n v="1851"/>
    <s v="Corning"/>
    <s v="New York"/>
    <s v="United States"/>
  </r>
  <r>
    <d v="2019-05-01T00:00:00"/>
    <x v="10"/>
    <s v="sell"/>
    <n v="800"/>
    <n v="13"/>
    <n v="32"/>
    <n v="32.700001"/>
    <n v="31.67"/>
    <n v="32.310001"/>
    <n v="32.088622999999998"/>
    <n v="8176100"/>
    <n v="2.5110000000000001"/>
    <n v="1.43393902841547E-2"/>
    <n v="-6.4132175052479104E-2"/>
    <n v="-2.4156405449576299E-2"/>
    <n v="-3.10200468347244E-2"/>
    <n v="0.20235152214539301"/>
    <n v="2.9025750982728801E-2"/>
    <n v="1.66285708604729E-2"/>
    <n v="1.2718853701106101E-2"/>
    <n v="1.8446258863006298E-2"/>
    <n v="36.560001"/>
    <n v="26.110001"/>
    <n v="-0.173008120589455"/>
    <n v="-7.5304459681844096E-3"/>
    <n v="1.3144883384254"/>
    <n v="1.5254023022764001"/>
    <n v="1.7238499065583399"/>
    <s v="Marquee Group Funds"/>
    <x v="10"/>
    <s v="Information Technology"/>
    <s v="Electronic Components"/>
    <s v="Corning, New York"/>
    <m/>
    <n v="24741"/>
    <n v="1851"/>
    <s v="Corning"/>
    <s v="New York"/>
    <s v="United States"/>
  </r>
  <r>
    <d v="2019-05-02T00:00:00"/>
    <x v="10"/>
    <s v="buy"/>
    <n v="1600"/>
    <n v="13"/>
    <n v="32.43"/>
    <n v="32.580002"/>
    <n v="31.4"/>
    <n v="31.58"/>
    <n v="31.363624999999999"/>
    <n v="6798300"/>
    <n v="2.552"/>
    <n v="-2.2852761722959199E-2"/>
    <n v="-6.0810880581016399E-2"/>
    <n v="-7.1480678996618904E-2"/>
    <n v="-4.6085861826207601E-2"/>
    <n v="0.18692828474944601"/>
    <n v="2.86798662702939E-2"/>
    <n v="1.6219279124130799E-2"/>
    <n v="1.2996814699868801E-2"/>
    <n v="1.8499193164348299E-2"/>
    <n v="36.560001"/>
    <n v="26.110001"/>
    <n v="-0.173008120589455"/>
    <n v="-2.1262443276895502E-3"/>
    <n v="1.3178698098464099"/>
    <n v="1.3902137550517899"/>
    <n v="1.6107637739160701"/>
    <s v="Marquee Group Funds"/>
    <x v="10"/>
    <s v="Information Technology"/>
    <s v="Electronic Components"/>
    <s v="Corning, New York"/>
    <m/>
    <n v="24741"/>
    <n v="1851"/>
    <s v="Corning"/>
    <s v="New York"/>
    <s v="United States"/>
  </r>
  <r>
    <d v="2019-06-04T00:00:00"/>
    <x v="10"/>
    <s v="buy"/>
    <n v="2000"/>
    <n v="13"/>
    <n v="29.299999"/>
    <n v="29.9"/>
    <n v="29.26"/>
    <n v="29.870000999999998"/>
    <n v="29.870000999999998"/>
    <n v="4222100"/>
    <n v="2.1190000000000002"/>
    <n v="3.4744672752315603E-2"/>
    <n v="1.4605132767765301E-2"/>
    <n v="-4.8794116207658597E-2"/>
    <n v="-0.14272144125751801"/>
    <n v="9.0110611051823705E-2"/>
    <n v="1.9866655604172102E-2"/>
    <n v="1.66100582353059E-2"/>
    <n v="1.50372898778023E-2"/>
    <n v="1.8708206063426401E-2"/>
    <n v="36.560001"/>
    <n v="26.870000999999998"/>
    <n v="-0.173008120589455"/>
    <n v="2.1205927310919401E-2"/>
    <n v="1.3535590764399299"/>
    <n v="0.62051639937687997"/>
    <n v="0.70964054791377296"/>
    <s v="Marquee Group Funds"/>
    <x v="10"/>
    <s v="Information Technology"/>
    <s v="Electronic Components"/>
    <s v="Corning, New York"/>
    <m/>
    <n v="24741"/>
    <n v="1851"/>
    <s v="Corning"/>
    <s v="New York"/>
    <s v="United States"/>
  </r>
  <r>
    <d v="2019-06-19T00:00:00"/>
    <x v="10"/>
    <s v="sell"/>
    <n v="600"/>
    <n v="13"/>
    <n v="32.630001"/>
    <n v="32.779998999999997"/>
    <n v="32.450001"/>
    <n v="32.700001"/>
    <n v="32.700001"/>
    <n v="4762600"/>
    <n v="2.0289999999999999"/>
    <n v="5.5198238046370897E-3"/>
    <n v="4.6636584242571999E-2"/>
    <n v="9.6057471166546005E-2"/>
    <n v="-3.8559972702515002E-2"/>
    <n v="0.14824527665863599"/>
    <n v="1.7788911459279501E-2"/>
    <n v="1.4962876421113399E-2"/>
    <n v="1.5949154234443E-2"/>
    <n v="1.8857513597346099E-2"/>
    <n v="36.560001"/>
    <n v="26.870000999999998"/>
    <n v="-0.173008120589455"/>
    <n v="2.98071681438073E-3"/>
    <n v="1.36041297493753"/>
    <n v="1.16830133393409"/>
    <n v="0.91295950669791104"/>
    <s v="Marquee Group Funds"/>
    <x v="10"/>
    <s v="Information Technology"/>
    <s v="Electronic Components"/>
    <s v="Corning, New York"/>
    <m/>
    <n v="24741"/>
    <n v="1851"/>
    <s v="Corning"/>
    <s v="New York"/>
    <s v="United States"/>
  </r>
  <r>
    <d v="2019-04-10T00:00:00"/>
    <x v="10"/>
    <s v="sell"/>
    <n v="700"/>
    <n v="14"/>
    <n v="34.290000999999997"/>
    <n v="34.479999999999997"/>
    <n v="34.259997999999896"/>
    <n v="34.400002000000001"/>
    <n v="34.164302999999997"/>
    <n v="1457600"/>
    <n v="2.4769999999999999"/>
    <n v="3.2027592103424699E-3"/>
    <n v="5.8156539521846996E-4"/>
    <n v="5.8308711845890399E-3"/>
    <n v="0.153328658449182"/>
    <n v="0.25325791615354498"/>
    <n v="6.8549450417447599E-3"/>
    <n v="1.10210476276081E-2"/>
    <n v="1.7484476852820102E-2"/>
    <n v="1.8059571690901301E-2"/>
    <n v="36.560001"/>
    <n v="26.110001"/>
    <n v="-0.15557582040977699"/>
    <n v="3.47183783585567E-3"/>
    <n v="1.3087356377711801"/>
    <n v="2.0953926195766699"/>
    <n v="2.2470932053275199"/>
    <s v="DJT Green Funds"/>
    <x v="10"/>
    <s v="Information Technology"/>
    <s v="Electronic Components"/>
    <s v="Corning, New York"/>
    <m/>
    <n v="24741"/>
    <n v="1851"/>
    <s v="Corning"/>
    <s v="New York"/>
    <s v="United States"/>
  </r>
  <r>
    <d v="2019-04-18T00:00:00"/>
    <x v="10"/>
    <s v="buy"/>
    <n v="1400"/>
    <n v="14"/>
    <n v="34.990001999999997"/>
    <n v="35.189999"/>
    <n v="34.799999"/>
    <n v="34.849997999999999"/>
    <n v="34.611216999999897"/>
    <n v="2968000"/>
    <n v="2.56"/>
    <n v="-1.72021575739801E-3"/>
    <n v="7.1994532222632796E-3"/>
    <n v="6.91040440239614E-3"/>
    <n v="0.14664143187985401"/>
    <n v="0.24705433787384901"/>
    <n v="5.90325700956249E-3"/>
    <n v="1.1038545467303901E-2"/>
    <n v="1.7233190982408501E-2"/>
    <n v="1.8060869738595602E-2"/>
    <n v="36.560001"/>
    <n v="26.110001"/>
    <n v="-0.15557582040977699"/>
    <n v="1.5778467813143101E-3"/>
    <n v="1.3180464823573901"/>
    <n v="1.9563074661656701"/>
    <n v="2.07774149184874"/>
    <s v="DJT Green Funds"/>
    <x v="10"/>
    <s v="Information Technology"/>
    <s v="Electronic Components"/>
    <s v="Corning, New York"/>
    <m/>
    <n v="24741"/>
    <n v="1851"/>
    <s v="Corning"/>
    <s v="New York"/>
    <s v="United States"/>
  </r>
  <r>
    <d v="2019-05-01T00:00:00"/>
    <x v="10"/>
    <s v="sell"/>
    <n v="2600"/>
    <n v="14"/>
    <n v="32"/>
    <n v="32.700001"/>
    <n v="31.67"/>
    <n v="32.310001"/>
    <n v="32.088622999999998"/>
    <n v="8176100"/>
    <n v="2.5110000000000001"/>
    <n v="1.43393902841547E-2"/>
    <n v="-6.4132175052479104E-2"/>
    <n v="-2.4156405449576299E-2"/>
    <n v="-3.10200468347244E-2"/>
    <n v="0.20235152214539301"/>
    <n v="2.9025750982728801E-2"/>
    <n v="1.66285708604729E-2"/>
    <n v="1.2718853701106101E-2"/>
    <n v="1.8446258863006298E-2"/>
    <n v="36.560001"/>
    <n v="26.110001"/>
    <n v="-0.173008120589455"/>
    <n v="-7.5304459681844096E-3"/>
    <n v="1.3144883384254"/>
    <n v="1.5254023022764001"/>
    <n v="1.7238499065583399"/>
    <s v="DJT Green Funds"/>
    <x v="10"/>
    <s v="Information Technology"/>
    <s v="Electronic Components"/>
    <s v="Corning, New York"/>
    <m/>
    <n v="24741"/>
    <n v="1851"/>
    <s v="Corning"/>
    <s v="New York"/>
    <s v="United States"/>
  </r>
  <r>
    <d v="2019-05-02T00:00:00"/>
    <x v="10"/>
    <s v="buy"/>
    <n v="300"/>
    <n v="14"/>
    <n v="32.43"/>
    <n v="32.580002"/>
    <n v="31.4"/>
    <n v="31.58"/>
    <n v="31.363624999999999"/>
    <n v="6798300"/>
    <n v="2.552"/>
    <n v="-2.2852761722959199E-2"/>
    <n v="-6.0810880581016399E-2"/>
    <n v="-7.1480678996618904E-2"/>
    <n v="-4.6085861826207601E-2"/>
    <n v="0.18692828474944601"/>
    <n v="2.86798662702939E-2"/>
    <n v="1.6219279124130799E-2"/>
    <n v="1.2996814699868801E-2"/>
    <n v="1.8499193164348299E-2"/>
    <n v="36.560001"/>
    <n v="26.110001"/>
    <n v="-0.173008120589455"/>
    <n v="-2.1262443276895502E-3"/>
    <n v="1.3178698098464099"/>
    <n v="1.3902137550517899"/>
    <n v="1.6107637739160701"/>
    <s v="DJT Green Funds"/>
    <x v="10"/>
    <s v="Information Technology"/>
    <s v="Electronic Components"/>
    <s v="Corning, New York"/>
    <m/>
    <n v="24741"/>
    <n v="1851"/>
    <s v="Corning"/>
    <s v="New York"/>
    <s v="United States"/>
  </r>
  <r>
    <d v="2019-05-15T00:00:00"/>
    <x v="10"/>
    <s v="buy"/>
    <n v="1800"/>
    <n v="14"/>
    <n v="29.84"/>
    <n v="30.32"/>
    <n v="29.719998999999898"/>
    <n v="30.27"/>
    <n v="30.062601000000001"/>
    <n v="4126600"/>
    <n v="2.379"/>
    <n v="6.9618004562000601E-3"/>
    <n v="-2.02752865603135E-2"/>
    <n v="-0.14547657601817199"/>
    <n v="-0.111633696657227"/>
    <n v="9.9007992984978602E-2"/>
    <n v="2.1542078176056301E-2"/>
    <n v="1.8062580752207399E-2"/>
    <n v="1.3849436032771801E-2"/>
    <n v="1.8651592901451401E-2"/>
    <n v="36.560001"/>
    <n v="26.23"/>
    <n v="-0.173008120589455"/>
    <n v="5.8219943882337104E-3"/>
    <n v="1.32446677078713"/>
    <n v="0.65531638250709701"/>
    <n v="0.83987103353799097"/>
    <s v="DJT Green Funds"/>
    <x v="10"/>
    <s v="Information Technology"/>
    <s v="Electronic Components"/>
    <s v="Corning, New York"/>
    <m/>
    <n v="24741"/>
    <n v="1851"/>
    <s v="Corning"/>
    <s v="New York"/>
    <s v="United States"/>
  </r>
  <r>
    <d v="2019-05-22T00:00:00"/>
    <x v="10"/>
    <s v="sell"/>
    <n v="2100"/>
    <n v="14"/>
    <n v="30.120000999999998"/>
    <n v="30.49"/>
    <n v="30.09"/>
    <n v="30.360001"/>
    <n v="30.151983000000001"/>
    <n v="4219000"/>
    <n v="2.3929999999999998"/>
    <n v="9.8861590090768697E-4"/>
    <n v="2.9687846269501501E-3"/>
    <n v="-0.123476013452973"/>
    <n v="-0.12208793355243"/>
    <n v="0.113081937952643"/>
    <n v="1.6883281203693E-2"/>
    <n v="1.9569743973460601E-2"/>
    <n v="1.39743402965995E-2"/>
    <n v="1.8718558626356602E-2"/>
    <n v="36.560001"/>
    <n v="26.23"/>
    <n v="-0.173008120589455"/>
    <n v="-2.8283920525026501E-3"/>
    <n v="1.32962661218247"/>
    <n v="0.78322800682167903"/>
    <n v="0.69534731595209198"/>
    <s v="DJT Green Funds"/>
    <x v="10"/>
    <s v="Information Technology"/>
    <s v="Electronic Components"/>
    <s v="Corning, New York"/>
    <m/>
    <n v="24741"/>
    <n v="1851"/>
    <s v="Corning"/>
    <s v="New York"/>
    <s v="United States"/>
  </r>
  <r>
    <d v="2019-06-05T00:00:00"/>
    <x v="10"/>
    <s v="buy"/>
    <n v="1400"/>
    <n v="14"/>
    <n v="30.120000999999998"/>
    <n v="30.379998999999899"/>
    <n v="29.860001"/>
    <n v="30.360001"/>
    <n v="30.360001"/>
    <n v="4398300"/>
    <n v="2.1230000000000002"/>
    <n v="1.62713197590806E-2"/>
    <n v="4.6175042531940998E-2"/>
    <n v="-4.5422115618769202E-2"/>
    <n v="-0.12124787584701301"/>
    <n v="0.100318093590717"/>
    <n v="1.7504857041724799E-2"/>
    <n v="1.6770976799732398E-2"/>
    <n v="1.52120028368257E-2"/>
    <n v="1.8731645756982902E-2"/>
    <n v="36.560001"/>
    <n v="26.870000999999998"/>
    <n v="-0.173008120589455"/>
    <n v="8.1287266899663802E-3"/>
    <n v="1.3553225834968601"/>
    <n v="0.71374177565393804"/>
    <n v="0.71571678773532099"/>
    <s v="DJT Green Funds"/>
    <x v="10"/>
    <s v="Information Technology"/>
    <s v="Electronic Components"/>
    <s v="Corning, New York"/>
    <m/>
    <n v="24741"/>
    <n v="1851"/>
    <s v="Corning"/>
    <s v="New York"/>
    <s v="United States"/>
  </r>
  <r>
    <d v="2019-06-18T00:00:00"/>
    <x v="10"/>
    <s v="sell"/>
    <n v="700"/>
    <n v="14"/>
    <n v="31.639999"/>
    <n v="32.830002"/>
    <n v="31.51"/>
    <n v="32.520000000000003"/>
    <n v="32.520000000000003"/>
    <n v="8515500"/>
    <n v="2.06"/>
    <n v="3.6003230599433597E-2"/>
    <n v="4.91592682578256E-2"/>
    <n v="7.1003886688161794E-2"/>
    <n v="-5.5412131194650403E-2"/>
    <n v="0.13513397637487301"/>
    <n v="1.76894207625422E-2"/>
    <n v="1.5800828480912001E-2"/>
    <n v="1.5985930616293099E-2"/>
    <n v="1.8861939858154798E-2"/>
    <n v="36.560001"/>
    <n v="26.870000999999998"/>
    <n v="-0.173008120589455"/>
    <n v="9.6704895497130797E-3"/>
    <n v="1.36076617612618"/>
    <n v="1.0450040030788399"/>
    <n v="0.82713907877024195"/>
    <s v="DJT Green Funds"/>
    <x v="10"/>
    <s v="Information Technology"/>
    <s v="Electronic Components"/>
    <s v="Corning, New York"/>
    <m/>
    <n v="24741"/>
    <n v="1851"/>
    <s v="Corning"/>
    <s v="New York"/>
    <s v="United States"/>
  </r>
  <r>
    <d v="2019-06-19T00:00:00"/>
    <x v="10"/>
    <s v="sell"/>
    <n v="800"/>
    <n v="14"/>
    <n v="32.630001"/>
    <n v="32.779998999999997"/>
    <n v="32.450001"/>
    <n v="32.700001"/>
    <n v="32.700001"/>
    <n v="4762600"/>
    <n v="2.0289999999999999"/>
    <n v="5.5198238046370897E-3"/>
    <n v="4.6636584242571999E-2"/>
    <n v="9.6057471166546005E-2"/>
    <n v="-3.8559972702515002E-2"/>
    <n v="0.14824527665863599"/>
    <n v="1.7788911459279501E-2"/>
    <n v="1.4962876421113399E-2"/>
    <n v="1.5949154234443E-2"/>
    <n v="1.8857513597346099E-2"/>
    <n v="36.560001"/>
    <n v="26.870000999999998"/>
    <n v="-0.173008120589455"/>
    <n v="2.98071681438073E-3"/>
    <n v="1.36041297493753"/>
    <n v="1.16830133393409"/>
    <n v="0.91295950669791104"/>
    <s v="DJT Green Funds"/>
    <x v="10"/>
    <s v="Information Technology"/>
    <s v="Electronic Components"/>
    <s v="Corning, New York"/>
    <m/>
    <n v="24741"/>
    <n v="1851"/>
    <s v="Corning"/>
    <s v="New York"/>
    <s v="United States"/>
  </r>
  <r>
    <d v="2019-05-07T00:00:00"/>
    <x v="10"/>
    <s v="buy"/>
    <n v="1000"/>
    <n v="15"/>
    <n v="31.43"/>
    <n v="31.66"/>
    <n v="30.92"/>
    <n v="31.16"/>
    <n v="30.946501000000001"/>
    <n v="6555100"/>
    <n v="2.448"/>
    <n v="-1.0852343314602501E-2"/>
    <n v="-2.1902213925082799E-2"/>
    <n v="-0.105007476446455"/>
    <n v="-6.8156155578370903E-2"/>
    <n v="0.16389191116310201"/>
    <n v="1.69879053702864E-2"/>
    <n v="1.6350197349159198E-2"/>
    <n v="1.31605608278621E-2"/>
    <n v="1.85152402711454E-2"/>
    <n v="36.560001"/>
    <n v="26.23"/>
    <n v="-0.173008120589455"/>
    <n v="-1.6649488130547601E-2"/>
    <n v="1.3120057548378601"/>
    <n v="1.2028517969788901"/>
    <n v="1.42306505187125"/>
    <s v="Turtle River Asset Management"/>
    <x v="10"/>
    <s v="Information Technology"/>
    <s v="Electronic Components"/>
    <s v="Corning, New York"/>
    <m/>
    <n v="24741"/>
    <n v="1851"/>
    <s v="Corning"/>
    <s v="New York"/>
    <s v="United States"/>
  </r>
  <r>
    <d v="2019-05-08T00:00:00"/>
    <x v="10"/>
    <s v="buy"/>
    <n v="900"/>
    <n v="15"/>
    <n v="31.08"/>
    <n v="31.209999"/>
    <n v="30.85"/>
    <n v="30.889999"/>
    <n v="30.678349999999998"/>
    <n v="4506400"/>
    <n v="2.4820000000000002"/>
    <n v="-8.7027453397950406E-3"/>
    <n v="-4.4944349549032703E-2"/>
    <n v="-0.11601891287593299"/>
    <n v="-8.3394845547683699E-2"/>
    <n v="0.15963033928901099"/>
    <n v="1.33829916488629E-2"/>
    <n v="1.6291522261996101E-2"/>
    <n v="1.3158331009727801E-2"/>
    <n v="1.8521854167912501E-2"/>
    <n v="36.560001"/>
    <n v="26.23"/>
    <n v="-0.173008120589455"/>
    <n v="-1.60671540560346E-3"/>
    <n v="1.3138896059078999"/>
    <n v="1.16472171274787"/>
    <n v="1.3509289339655499"/>
    <s v="Turtle River Asset Management"/>
    <x v="10"/>
    <s v="Information Technology"/>
    <s v="Electronic Components"/>
    <s v="Corning, New York"/>
    <m/>
    <n v="24741"/>
    <n v="1851"/>
    <s v="Corning"/>
    <s v="New York"/>
    <s v="United States"/>
  </r>
  <r>
    <d v="2019-05-20T00:00:00"/>
    <x v="10"/>
    <s v="buy"/>
    <n v="1000"/>
    <n v="15"/>
    <n v="29.58"/>
    <n v="29.799999"/>
    <n v="29.469998999999898"/>
    <n v="29.6"/>
    <n v="29.397189999999998"/>
    <n v="4792800"/>
    <n v="2.4159999999999999"/>
    <n v="-1.0418545772247699E-2"/>
    <n v="0"/>
    <n v="-0.164998944488601"/>
    <n v="-0.13870572338890699"/>
    <n v="8.5211940451545801E-2"/>
    <n v="1.44368060300302E-2"/>
    <n v="1.8407121527166399E-2"/>
    <n v="1.3704302983981601E-2"/>
    <n v="1.8660918653530902E-2"/>
    <n v="36.560001"/>
    <n v="26.23"/>
    <n v="-0.173008120589455"/>
    <n v="-6.7722580366252503E-3"/>
    <n v="1.32343777751828"/>
    <n v="0.53468698578275298"/>
    <n v="0.63369323345506201"/>
    <s v="Turtle River Asset Management"/>
    <x v="10"/>
    <s v="Information Technology"/>
    <s v="Electronic Components"/>
    <s v="Corning, New York"/>
    <m/>
    <n v="24741"/>
    <n v="1851"/>
    <s v="Corning"/>
    <s v="New York"/>
    <s v="United States"/>
  </r>
  <r>
    <d v="2019-05-21T00:00:00"/>
    <x v="10"/>
    <s v="buy"/>
    <n v="1900"/>
    <n v="15"/>
    <n v="30.07"/>
    <n v="30.43"/>
    <n v="29.84"/>
    <n v="30.33"/>
    <n v="30.122188999999999"/>
    <n v="5755500"/>
    <n v="2.4260000000000002"/>
    <n v="2.4362984708285299E-2"/>
    <n v="8.9419691822425693E-3"/>
    <n v="-0.13891574402291801"/>
    <n v="-0.12770349867681199"/>
    <n v="0.114618188972338"/>
    <n v="1.7127762659388202E-2"/>
    <n v="1.9598568611496E-2"/>
    <n v="1.39732818073404E-2"/>
    <n v="1.8718985310783899E-2"/>
    <n v="36.560001"/>
    <n v="26.23"/>
    <n v="-0.173008120589455"/>
    <n v="8.4599491109458805E-3"/>
    <n v="1.32790610898938"/>
    <n v="0.79247697923633598"/>
    <n v="0.66976499108917598"/>
    <s v="Turtle River Asset Management"/>
    <x v="10"/>
    <s v="Information Technology"/>
    <s v="Electronic Components"/>
    <s v="Corning, New York"/>
    <m/>
    <n v="24741"/>
    <n v="1851"/>
    <s v="Corning"/>
    <s v="New York"/>
    <s v="United States"/>
  </r>
  <r>
    <d v="2019-06-18T00:00:00"/>
    <x v="10"/>
    <s v="sell"/>
    <n v="3300"/>
    <n v="15"/>
    <n v="31.639999"/>
    <n v="32.830002"/>
    <n v="31.51"/>
    <n v="32.520000000000003"/>
    <n v="32.520000000000003"/>
    <n v="8515500"/>
    <n v="2.06"/>
    <n v="3.6003230599433597E-2"/>
    <n v="4.91592682578256E-2"/>
    <n v="7.1003886688161794E-2"/>
    <n v="-5.5412131194650403E-2"/>
    <n v="0.13513397637487301"/>
    <n v="1.76894207625422E-2"/>
    <n v="1.5800828480912001E-2"/>
    <n v="1.5985930616293099E-2"/>
    <n v="1.8861939858154798E-2"/>
    <n v="36.560001"/>
    <n v="26.870000999999998"/>
    <n v="-0.173008120589455"/>
    <n v="9.6704895497130797E-3"/>
    <n v="1.36076617612618"/>
    <n v="1.0450040030788399"/>
    <n v="0.82713907877024195"/>
    <s v="Turtle River Asset Management"/>
    <x v="10"/>
    <s v="Information Technology"/>
    <s v="Electronic Components"/>
    <s v="Corning, New York"/>
    <m/>
    <n v="24741"/>
    <n v="1851"/>
    <s v="Corning"/>
    <s v="New York"/>
    <s v="United States"/>
  </r>
  <r>
    <d v="2019-04-16T00:00:00"/>
    <x v="10"/>
    <s v="sell"/>
    <n v="1400"/>
    <n v="16"/>
    <n v="35"/>
    <n v="35.099997999999999"/>
    <n v="34.810001"/>
    <n v="34.880001"/>
    <n v="34.641013999999998"/>
    <n v="2269600"/>
    <n v="2.5920000000000001"/>
    <n v="-2.2908691735684201E-3"/>
    <n v="1.70597879639981E-2"/>
    <n v="1.03746919494184E-2"/>
    <n v="0.153133886454388"/>
    <n v="0.26164349746723498"/>
    <n v="5.7384247135552797E-3"/>
    <n v="1.11987563919758E-2"/>
    <n v="1.7238032979034399E-2"/>
    <n v="1.8069039217763001E-2"/>
    <n v="36.560001"/>
    <n v="26.110001"/>
    <n v="-0.15557582040977699"/>
    <n v="5.0922850790659495E-4"/>
    <n v="1.31636519281193"/>
    <n v="2.1053969355448601"/>
    <n v="2.1238617775974298"/>
    <s v="Bridgebay Associates"/>
    <x v="10"/>
    <s v="Information Technology"/>
    <s v="Electronic Components"/>
    <s v="Corning, New York"/>
    <m/>
    <n v="24741"/>
    <n v="1851"/>
    <s v="Corning"/>
    <s v="New York"/>
    <s v="United States"/>
  </r>
  <r>
    <d v="2019-05-29T00:00:00"/>
    <x v="10"/>
    <s v="sell"/>
    <n v="2400"/>
    <n v="16"/>
    <n v="29.459999"/>
    <n v="29.85"/>
    <n v="29.02"/>
    <n v="29.190000999999999"/>
    <n v="28.99"/>
    <n v="3920800"/>
    <n v="2.2360000000000002"/>
    <n v="-1.5298590005094899E-2"/>
    <n v="-3.8311133320174398E-2"/>
    <n v="-0.14218685358272201"/>
    <n v="-0.172625164030378"/>
    <n v="9.9321868862994697E-2"/>
    <n v="1.16565434657645E-2"/>
    <n v="1.9046615443660601E-2"/>
    <n v="1.4220650244185401E-2"/>
    <n v="1.8766729097648399E-2"/>
    <n v="36.560001"/>
    <n v="26.23"/>
    <n v="-0.173008120589455"/>
    <n v="-6.9359101493404697E-3"/>
    <n v="1.3307142390493201"/>
    <n v="0.68336057654619697"/>
    <n v="0.68103623618482001"/>
    <s v="Bridgebay Associates"/>
    <x v="10"/>
    <s v="Information Technology"/>
    <s v="Electronic Components"/>
    <s v="Corning, New York"/>
    <m/>
    <n v="24741"/>
    <n v="1851"/>
    <s v="Corning"/>
    <s v="New York"/>
    <s v="United States"/>
  </r>
  <r>
    <d v="2019-06-14T00:00:00"/>
    <x v="10"/>
    <s v="sell"/>
    <n v="2000"/>
    <n v="16"/>
    <n v="31.26"/>
    <n v="31.5"/>
    <n v="30.299999"/>
    <n v="30.91"/>
    <n v="30.91"/>
    <n v="5660000"/>
    <n v="2.093"/>
    <n v="-1.22188334958576E-2"/>
    <n v="1.0733555643108799E-2"/>
    <n v="3.4759649072529E-2"/>
    <n v="-0.10358390768968"/>
    <n v="0.101346260698351"/>
    <n v="9.1499653765725001E-3"/>
    <n v="1.38160396881637E-2"/>
    <n v="1.51813275185136E-2"/>
    <n v="1.8720591807151101E-2"/>
    <n v="36.560001"/>
    <n v="26.870000999999998"/>
    <n v="-0.173008120589455"/>
    <n v="-1.6128120944145399E-3"/>
    <n v="1.35144010420188"/>
    <n v="0.732402112569986"/>
    <n v="0.73476063752873899"/>
    <s v="Bridgebay Associates"/>
    <x v="10"/>
    <s v="Information Technology"/>
    <s v="Electronic Components"/>
    <s v="Corning, New York"/>
    <m/>
    <n v="24741"/>
    <n v="1851"/>
    <s v="Corning"/>
    <s v="New York"/>
    <s v="United States"/>
  </r>
  <r>
    <d v="2019-06-18T00:00:00"/>
    <x v="10"/>
    <s v="sell"/>
    <n v="1300"/>
    <n v="16"/>
    <n v="31.639999"/>
    <n v="32.830002"/>
    <n v="31.51"/>
    <n v="32.520000000000003"/>
    <n v="32.520000000000003"/>
    <n v="8515500"/>
    <n v="2.06"/>
    <n v="3.6003230599433597E-2"/>
    <n v="4.91592682578256E-2"/>
    <n v="7.1003886688161794E-2"/>
    <n v="-5.5412131194650403E-2"/>
    <n v="0.13513397637487301"/>
    <n v="1.76894207625422E-2"/>
    <n v="1.5800828480912001E-2"/>
    <n v="1.5985930616293099E-2"/>
    <n v="1.8861939858154798E-2"/>
    <n v="36.560001"/>
    <n v="26.870000999999998"/>
    <n v="-0.173008120589455"/>
    <n v="9.6704895497130797E-3"/>
    <n v="1.36076617612618"/>
    <n v="1.0450040030788399"/>
    <n v="0.82713907877024195"/>
    <s v="Bridgebay Associates"/>
    <x v="10"/>
    <s v="Information Technology"/>
    <s v="Electronic Components"/>
    <s v="Corning, New York"/>
    <m/>
    <n v="24741"/>
    <n v="1851"/>
    <s v="Corning"/>
    <s v="New York"/>
    <s v="United States"/>
  </r>
  <r>
    <d v="2019-04-26T00:00:00"/>
    <x v="10"/>
    <s v="buy"/>
    <n v="2100"/>
    <n v="17"/>
    <n v="33.490001999999997"/>
    <n v="33.729999999999997"/>
    <n v="33.18"/>
    <n v="33.650002000000001"/>
    <n v="33.419440999999999"/>
    <n v="2638900"/>
    <n v="2.5049999999999999"/>
    <n v="2.67813402118738E-3"/>
    <n v="-3.5040023760369798E-2"/>
    <n v="1.1894163657815899E-3"/>
    <n v="0.10863258768381601"/>
    <n v="0.241508722445717"/>
    <n v="1.5792630229699699E-2"/>
    <n v="1.11223050328026E-2"/>
    <n v="1.6757484387045801E-2"/>
    <n v="1.8083568420832599E-2"/>
    <n v="36.560001"/>
    <n v="26.110001"/>
    <n v="-0.15557582040977699"/>
    <n v="4.6743503443647796E-3"/>
    <n v="1.31477776335741"/>
    <n v="1.86958934767698"/>
    <n v="1.94067066363968"/>
    <s v="Los Santos Asset Management"/>
    <x v="10"/>
    <s v="Information Technology"/>
    <s v="Electronic Components"/>
    <s v="Corning, New York"/>
    <m/>
    <n v="24741"/>
    <n v="1851"/>
    <s v="Corning"/>
    <s v="New York"/>
    <s v="United States"/>
  </r>
  <r>
    <d v="2019-05-23T00:00:00"/>
    <x v="10"/>
    <s v="sell"/>
    <n v="1700"/>
    <n v="17"/>
    <n v="29.99"/>
    <n v="29.99"/>
    <n v="29.389999"/>
    <n v="29.629998999999899"/>
    <n v="29.426984999999998"/>
    <n v="5164600"/>
    <n v="2.2959999999999998"/>
    <n v="-2.4338581640444602E-2"/>
    <n v="-2.89392874772465E-2"/>
    <n v="-0.162265709762455"/>
    <n v="-0.15652025533595501"/>
    <n v="9.3075504068521803E-2"/>
    <n v="1.9426247525537201E-2"/>
    <n v="1.9422855507482899E-2"/>
    <n v="1.4168175770414701E-2"/>
    <n v="1.8781237958895601E-2"/>
    <n v="36.560001"/>
    <n v="26.23"/>
    <n v="-0.173008120589455"/>
    <n v="-1.1985692488440201E-2"/>
    <n v="1.33409373268804"/>
    <n v="0.61743449706202602"/>
    <n v="0.65285552375610301"/>
    <s v="Los Santos Asset Management"/>
    <x v="10"/>
    <s v="Information Technology"/>
    <s v="Electronic Components"/>
    <s v="Corning, New York"/>
    <m/>
    <n v="24741"/>
    <n v="1851"/>
    <s v="Corning"/>
    <s v="New York"/>
    <s v="United States"/>
  </r>
  <r>
    <d v="2019-06-10T00:00:00"/>
    <x v="10"/>
    <s v="sell"/>
    <n v="1400"/>
    <n v="17"/>
    <n v="30.799999"/>
    <n v="31.33"/>
    <n v="30.719998999999898"/>
    <n v="30.940000999999999"/>
    <n v="30.940000999999999"/>
    <n v="3911300"/>
    <n v="2.1429999999999998"/>
    <n v="1.1703676964624E-2"/>
    <n v="6.9939884511431405E-2"/>
    <n v="8.4926833775306292E-3"/>
    <n v="-9.3300578379338903E-2"/>
    <n v="9.5000479877150101E-2"/>
    <n v="1.28213757758842E-2"/>
    <n v="1.65172713574737E-2"/>
    <n v="1.5130555666206099E-2"/>
    <n v="1.8706534343105E-2"/>
    <n v="36.560001"/>
    <n v="26.870000999999998"/>
    <n v="-0.173008120589455"/>
    <n v="4.6492198743191201E-3"/>
    <n v="1.34977975653614"/>
    <n v="0.666879149461586"/>
    <n v="0.62901733841796004"/>
    <s v="Los Santos Asset Management"/>
    <x v="10"/>
    <s v="Information Technology"/>
    <s v="Electronic Components"/>
    <s v="Corning, New York"/>
    <m/>
    <n v="24741"/>
    <n v="1851"/>
    <s v="Corning"/>
    <s v="New York"/>
    <s v="United States"/>
  </r>
  <r>
    <d v="2019-06-19T00:00:00"/>
    <x v="10"/>
    <s v="buy"/>
    <n v="1600"/>
    <n v="17"/>
    <n v="32.630001"/>
    <n v="32.779998999999997"/>
    <n v="32.450001"/>
    <n v="32.700001"/>
    <n v="32.700001"/>
    <n v="4762600"/>
    <n v="2.0289999999999999"/>
    <n v="5.5198238046370897E-3"/>
    <n v="4.6636584242571999E-2"/>
    <n v="9.6057471166546005E-2"/>
    <n v="-3.8559972702515002E-2"/>
    <n v="0.14824527665863599"/>
    <n v="1.7788911459279501E-2"/>
    <n v="1.4962876421113399E-2"/>
    <n v="1.5949154234443E-2"/>
    <n v="1.8857513597346099E-2"/>
    <n v="36.560001"/>
    <n v="26.870000999999998"/>
    <n v="-0.173008120589455"/>
    <n v="2.98071681438073E-3"/>
    <n v="1.36041297493753"/>
    <n v="1.16830133393409"/>
    <n v="0.91295950669791104"/>
    <s v="Los Santos Asset Management"/>
    <x v="10"/>
    <s v="Information Technology"/>
    <s v="Electronic Components"/>
    <s v="Corning, New York"/>
    <m/>
    <n v="24741"/>
    <n v="1851"/>
    <s v="Corning"/>
    <s v="New York"/>
    <s v="United States"/>
  </r>
  <r>
    <d v="2019-04-17T00:00:00"/>
    <x v="10"/>
    <s v="sell"/>
    <n v="1700"/>
    <n v="18"/>
    <n v="35.009997999999896"/>
    <n v="35.340000000000003"/>
    <n v="34.75"/>
    <n v="34.909999999999997"/>
    <n v="34.670807000000003"/>
    <n v="2606200"/>
    <n v="2.5920000000000001"/>
    <n v="8.5968025093097796E-4"/>
    <n v="1.47167090045864E-2"/>
    <n v="1.6171330426434399E-2"/>
    <n v="0.15499078328322199"/>
    <n v="0.25308967725766401"/>
    <n v="5.8542810113017697E-3"/>
    <n v="1.1133446161822101E-2"/>
    <n v="1.7233664164670801E-2"/>
    <n v="1.8061275932429399E-2"/>
    <n v="36.560001"/>
    <n v="26.110001"/>
    <n v="-0.15557582040977699"/>
    <n v="-2.2764010197428601E-3"/>
    <n v="1.3183669729857901"/>
    <n v="2.0174091235710701"/>
    <n v="2.1082650783963102"/>
    <s v="Ironman Funds"/>
    <x v="10"/>
    <s v="Information Technology"/>
    <s v="Electronic Components"/>
    <s v="Corning, New York"/>
    <m/>
    <n v="24741"/>
    <n v="1851"/>
    <s v="Corning"/>
    <s v="New York"/>
    <s v="United States"/>
  </r>
  <r>
    <d v="2019-04-29T00:00:00"/>
    <x v="10"/>
    <s v="buy"/>
    <n v="1700"/>
    <n v="18"/>
    <n v="33.610000999999997"/>
    <n v="33.919998"/>
    <n v="33.479999999999997"/>
    <n v="33.729999999999997"/>
    <n v="33.498894"/>
    <n v="5167400"/>
    <n v="2.536"/>
    <n v="2.3746268443561999E-3"/>
    <n v="-1.8214282246977201E-2"/>
    <n v="1.4633627779771299E-2"/>
    <n v="0.111007214528173"/>
    <n v="0.249813612092425"/>
    <n v="1.56016141250781E-2"/>
    <n v="1.0847981453040801E-2"/>
    <n v="1.6756213881856399E-2"/>
    <n v="1.8078531215133399E-2"/>
    <n v="36.560001"/>
    <n v="26.110001"/>
    <n v="-0.15557582040977699"/>
    <n v="1.07094833958194E-3"/>
    <n v="1.32379952512099"/>
    <n v="1.93239925157439"/>
    <n v="1.94786353565252"/>
    <s v="Ironman Funds"/>
    <x v="10"/>
    <s v="Information Technology"/>
    <s v="Electronic Components"/>
    <s v="Corning, New York"/>
    <m/>
    <n v="24741"/>
    <n v="1851"/>
    <s v="Corning"/>
    <s v="New York"/>
    <s v="United States"/>
  </r>
  <r>
    <d v="2019-05-09T00:00:00"/>
    <x v="10"/>
    <s v="buy"/>
    <n v="2000"/>
    <n v="18"/>
    <n v="30.73"/>
    <n v="30.73"/>
    <n v="30.049999"/>
    <n v="30.629998999999899"/>
    <n v="30.420131999999999"/>
    <n v="4854300"/>
    <n v="2.4569999999999999"/>
    <n v="-8.4525680157840292E-3"/>
    <n v="-3.05441558418574E-2"/>
    <n v="-0.124183243892664"/>
    <n v="-7.5125546478500199E-2"/>
    <n v="0.15713017242581401"/>
    <n v="1.09889133863184E-2"/>
    <n v="1.62655200969575E-2"/>
    <n v="1.30429910098147E-2"/>
    <n v="1.8526065092198101E-2"/>
    <n v="36.560001"/>
    <n v="26.23"/>
    <n v="-0.173008120589455"/>
    <n v="-3.0259986019249502E-3"/>
    <n v="1.31444541929075"/>
    <n v="1.14757959163057"/>
    <n v="1.3024021012813001"/>
    <s v="Ironman Funds"/>
    <x v="10"/>
    <s v="Information Technology"/>
    <s v="Electronic Components"/>
    <s v="Corning, New York"/>
    <m/>
    <n v="24741"/>
    <n v="1851"/>
    <s v="Corning"/>
    <s v="New York"/>
    <s v="United States"/>
  </r>
  <r>
    <d v="2019-05-16T00:00:00"/>
    <x v="10"/>
    <s v="sell"/>
    <n v="700"/>
    <n v="18"/>
    <n v="30.59"/>
    <n v="31.1"/>
    <n v="30.389999"/>
    <n v="30.5"/>
    <n v="30.291022999999999"/>
    <n v="7558000"/>
    <n v="2.4049999999999998"/>
    <n v="7.5694904637520497E-3"/>
    <n v="-4.25322808077738E-3"/>
    <n v="-0.13647782696524399"/>
    <n v="-9.4915466544580399E-2"/>
    <n v="0.119124670750771"/>
    <n v="2.1912868750986299E-2"/>
    <n v="1.8286055900812899E-2"/>
    <n v="1.3865968958989601E-2"/>
    <n v="1.8639034301380301E-2"/>
    <n v="36.560001"/>
    <n v="26.23"/>
    <n v="-0.173008120589455"/>
    <n v="8.8559569696340101E-3"/>
    <n v="1.3217157551560701"/>
    <n v="0.82989345804197401"/>
    <n v="0.77633380682027098"/>
    <s v="Ironman Funds"/>
    <x v="10"/>
    <s v="Information Technology"/>
    <s v="Electronic Components"/>
    <s v="Corning, New York"/>
    <m/>
    <n v="24741"/>
    <n v="1851"/>
    <s v="Corning"/>
    <s v="New York"/>
    <s v="United States"/>
  </r>
  <r>
    <d v="2019-05-17T00:00:00"/>
    <x v="10"/>
    <s v="sell"/>
    <n v="1500"/>
    <n v="18"/>
    <n v="30.110001"/>
    <n v="30.379998999999899"/>
    <n v="29.76"/>
    <n v="29.91"/>
    <n v="29.705067"/>
    <n v="5174700"/>
    <n v="2.3929999999999998"/>
    <n v="-1.9533760673746899E-2"/>
    <n v="-2.89971369209393E-2"/>
    <n v="-0.15372071846542201"/>
    <n v="-0.137310725572894"/>
    <n v="8.5263992645577505E-2"/>
    <n v="2.2970462716465401E-2"/>
    <n v="1.8478878675074899E-2"/>
    <n v="1.36919337933545E-2"/>
    <n v="1.86607994018817E-2"/>
    <n v="36.560001"/>
    <n v="26.23"/>
    <n v="-0.173008120589455"/>
    <n v="-5.8544371529206298E-3"/>
    <n v="1.3233899644723499"/>
    <n v="0.53645114987776898"/>
    <n v="0.66266783649247096"/>
    <s v="Ironman Funds"/>
    <x v="10"/>
    <s v="Information Technology"/>
    <s v="Electronic Components"/>
    <s v="Corning, New York"/>
    <m/>
    <n v="24741"/>
    <n v="1851"/>
    <s v="Corning"/>
    <s v="New York"/>
    <s v="United States"/>
  </r>
  <r>
    <d v="2019-06-03T00:00:00"/>
    <x v="10"/>
    <s v="buy"/>
    <n v="1300"/>
    <n v="18"/>
    <n v="28.82"/>
    <n v="29.24"/>
    <n v="28.700001"/>
    <n v="28.85"/>
    <n v="28.85"/>
    <n v="3649100"/>
    <n v="2.081"/>
    <n v="3.46680537360352E-4"/>
    <n v="-2.21618226990484E-2"/>
    <n v="-0.106391550682933"/>
    <n v="-0.18292836282901501"/>
    <n v="8.3669684488054799E-2"/>
    <n v="8.94519516074113E-3"/>
    <n v="1.4964314639660799E-2"/>
    <n v="1.42750955571024E-2"/>
    <n v="1.8665389915660899E-2"/>
    <n v="36.560001"/>
    <n v="26.870000999999998"/>
    <n v="-0.173008120589455"/>
    <n v="-2.7690708645509302E-3"/>
    <n v="1.3544953684724199"/>
    <n v="0.56449662945838497"/>
    <n v="0.73064192319317001"/>
    <s v="Ironman Funds"/>
    <x v="10"/>
    <s v="Information Technology"/>
    <s v="Electronic Components"/>
    <s v="Corning, New York"/>
    <m/>
    <n v="24741"/>
    <n v="1851"/>
    <s v="Corning"/>
    <s v="New York"/>
    <s v="United States"/>
  </r>
  <r>
    <d v="2019-06-18T00:00:00"/>
    <x v="10"/>
    <s v="buy"/>
    <n v="1600"/>
    <n v="18"/>
    <n v="31.639999"/>
    <n v="32.830002"/>
    <n v="31.51"/>
    <n v="32.520000000000003"/>
    <n v="32.520000000000003"/>
    <n v="8515500"/>
    <n v="2.06"/>
    <n v="3.6003230599433597E-2"/>
    <n v="4.91592682578256E-2"/>
    <n v="7.1003886688161794E-2"/>
    <n v="-5.5412131194650403E-2"/>
    <n v="0.13513397637487301"/>
    <n v="1.76894207625422E-2"/>
    <n v="1.5800828480912001E-2"/>
    <n v="1.5985930616293099E-2"/>
    <n v="1.8861939858154798E-2"/>
    <n v="36.560001"/>
    <n v="26.870000999999998"/>
    <n v="-0.173008120589455"/>
    <n v="9.6704895497130797E-3"/>
    <n v="1.36076617612618"/>
    <n v="1.0450040030788399"/>
    <n v="0.82713907877024195"/>
    <s v="Ironman Funds"/>
    <x v="10"/>
    <s v="Information Technology"/>
    <s v="Electronic Components"/>
    <s v="Corning, New York"/>
    <m/>
    <n v="24741"/>
    <n v="1851"/>
    <s v="Corning"/>
    <s v="New York"/>
    <s v="United States"/>
  </r>
  <r>
    <d v="2019-04-04T00:00:00"/>
    <x v="10"/>
    <s v="sell"/>
    <n v="1400"/>
    <n v="19"/>
    <n v="34.310001"/>
    <n v="34.740001999999997"/>
    <n v="34.290000999999997"/>
    <n v="34.610000999999997"/>
    <n v="34.372864"/>
    <n v="3184200"/>
    <n v="2.512"/>
    <n v="6.6676542400107702E-3"/>
    <n v="5.0670010310396502E-2"/>
    <n v="-2.3086910896823799E-3"/>
    <n v="0.21661274186480001"/>
    <n v="0.25751691104500402"/>
    <n v="8.4561274717130808E-3"/>
    <n v="1.1645243671290301E-2"/>
    <n v="1.80840057993093E-2"/>
    <n v="1.8231886090269898E-2"/>
    <n v="36.560001"/>
    <n v="26.110001"/>
    <n v="-0.15557582040977699"/>
    <n v="2.0824655091414399E-3"/>
    <n v="1.3127479670745701"/>
    <n v="2.1976261803827599"/>
    <n v="2.05629378314595"/>
    <s v="Second Point Management"/>
    <x v="10"/>
    <s v="Information Technology"/>
    <s v="Electronic Components"/>
    <s v="Corning, New York"/>
    <m/>
    <n v="24741"/>
    <n v="1851"/>
    <s v="Corning"/>
    <s v="New York"/>
    <s v="United States"/>
  </r>
  <r>
    <d v="2019-04-29T00:00:00"/>
    <x v="10"/>
    <s v="sell"/>
    <n v="2300"/>
    <n v="19"/>
    <n v="33.610000999999997"/>
    <n v="33.919998"/>
    <n v="33.479999999999997"/>
    <n v="33.729999999999997"/>
    <n v="33.498894"/>
    <n v="5167400"/>
    <n v="2.536"/>
    <n v="2.3746268443561999E-3"/>
    <n v="-1.8214282246977201E-2"/>
    <n v="1.4633627779771299E-2"/>
    <n v="0.111007214528173"/>
    <n v="0.249813612092425"/>
    <n v="1.56016141250781E-2"/>
    <n v="1.0847981453040801E-2"/>
    <n v="1.6756213881856399E-2"/>
    <n v="1.8078531215133399E-2"/>
    <n v="36.560001"/>
    <n v="26.110001"/>
    <n v="-0.15557582040977699"/>
    <n v="1.07094833958194E-3"/>
    <n v="1.32379952512099"/>
    <n v="1.93239925157439"/>
    <n v="1.94786353565252"/>
    <s v="Second Point Management"/>
    <x v="10"/>
    <s v="Information Technology"/>
    <s v="Electronic Components"/>
    <s v="Corning, New York"/>
    <m/>
    <n v="24741"/>
    <n v="1851"/>
    <s v="Corning"/>
    <s v="New York"/>
    <s v="United States"/>
  </r>
  <r>
    <d v="2019-05-03T00:00:00"/>
    <x v="10"/>
    <s v="buy"/>
    <n v="2100"/>
    <n v="19"/>
    <n v="31.65"/>
    <n v="32.099997999999999"/>
    <n v="31.65"/>
    <n v="31.99"/>
    <n v="31.770814999999999"/>
    <n v="4433700"/>
    <n v="2.5310000000000001"/>
    <n v="1.28993191701914E-2"/>
    <n v="-5.0589695432012402E-2"/>
    <n v="-6.1525259494868999E-2"/>
    <n v="-2.8062372657051901E-2"/>
    <n v="0.20431200498927099"/>
    <n v="3.0319499224813098E-2"/>
    <n v="1.6536077347066899E-2"/>
    <n v="1.3096548485037799E-2"/>
    <n v="1.85120344971683E-2"/>
    <n v="36.560001"/>
    <n v="26.110001"/>
    <n v="-0.173008120589455"/>
    <n v="9.5921274614703799E-3"/>
    <n v="1.3195341776680001"/>
    <n v="1.54215748024943"/>
    <n v="1.5452774004305601"/>
    <s v="Second Point Management"/>
    <x v="10"/>
    <s v="Information Technology"/>
    <s v="Electronic Components"/>
    <s v="Corning, New York"/>
    <m/>
    <n v="24741"/>
    <n v="1851"/>
    <s v="Corning"/>
    <s v="New York"/>
    <s v="United States"/>
  </r>
  <r>
    <d v="2019-05-22T00:00:00"/>
    <x v="10"/>
    <s v="buy"/>
    <n v="2400"/>
    <n v="19"/>
    <n v="30.120000999999998"/>
    <n v="30.49"/>
    <n v="30.09"/>
    <n v="30.360001"/>
    <n v="30.151983000000001"/>
    <n v="4219000"/>
    <n v="2.3929999999999998"/>
    <n v="9.8861590090768697E-4"/>
    <n v="2.9687846269501501E-3"/>
    <n v="-0.123476013452973"/>
    <n v="-0.12208793355243"/>
    <n v="0.113081937952643"/>
    <n v="1.6883281203693E-2"/>
    <n v="1.9569743973460601E-2"/>
    <n v="1.39743402965995E-2"/>
    <n v="1.8718558626356602E-2"/>
    <n v="36.560001"/>
    <n v="26.23"/>
    <n v="-0.173008120589455"/>
    <n v="-2.8283920525026501E-3"/>
    <n v="1.32962661218247"/>
    <n v="0.78322800682167903"/>
    <n v="0.69534731595209198"/>
    <s v="Second Point Management"/>
    <x v="10"/>
    <s v="Information Technology"/>
    <s v="Electronic Components"/>
    <s v="Corning, New York"/>
    <m/>
    <n v="24741"/>
    <n v="1851"/>
    <s v="Corning"/>
    <s v="New York"/>
    <s v="United States"/>
  </r>
  <r>
    <d v="2019-06-11T00:00:00"/>
    <x v="10"/>
    <s v="sell"/>
    <n v="2600"/>
    <n v="19"/>
    <n v="31.32"/>
    <n v="31.43"/>
    <n v="30.91"/>
    <n v="30.959999"/>
    <n v="30.959999"/>
    <n v="3847600"/>
    <n v="2.14"/>
    <n v="6.4613895624396702E-4"/>
    <n v="3.58413507153598E-2"/>
    <n v="1.75913903495587E-2"/>
    <n v="-9.26544394230948E-2"/>
    <n v="9.7731425917968906E-2"/>
    <n v="6.5607340081957396E-3"/>
    <n v="1.6398909830453501E-2"/>
    <n v="1.5131794660516701E-2"/>
    <n v="1.87058935289715E-2"/>
    <n v="36.560001"/>
    <n v="26.870000999999998"/>
    <n v="-0.173008120589455"/>
    <n v="-3.4994119269314301E-4"/>
    <n v="1.3505744134572699"/>
    <n v="0.69277193131599701"/>
    <n v="0.64346844480578302"/>
    <s v="Second Point Management"/>
    <x v="10"/>
    <s v="Information Technology"/>
    <s v="Electronic Components"/>
    <s v="Corning, New York"/>
    <m/>
    <n v="24741"/>
    <n v="1851"/>
    <s v="Corning"/>
    <s v="New York"/>
    <s v="United States"/>
  </r>
  <r>
    <d v="2019-06-26T00:00:00"/>
    <x v="10"/>
    <s v="sell"/>
    <n v="1500"/>
    <n v="19"/>
    <n v="33.049999"/>
    <n v="33.459998999999897"/>
    <n v="32.979999999999997"/>
    <n v="33.060001"/>
    <n v="33.060001"/>
    <n v="5404000"/>
    <n v="2.0489999999999999"/>
    <n v="7.5907451893891002E-3"/>
    <n v="1.09490141566646E-2"/>
    <n v="0.114052306987754"/>
    <n v="1.44532706003977E-3"/>
    <n v="0.199482405357082"/>
    <n v="8.6718530157641801E-3"/>
    <n v="1.3008329715538801E-2"/>
    <n v="1.55123264684481E-2"/>
    <n v="1.8769393879861599E-2"/>
    <n v="36.560001"/>
    <n v="26.870000999999998"/>
    <n v="-0.173008120589455"/>
    <n v="-1.2346958449604901E-3"/>
    <n v="1.3512602472614299"/>
    <n v="1.64505480896683"/>
    <n v="1.4692368986727899"/>
    <s v="Second Point Management"/>
    <x v="10"/>
    <s v="Information Technology"/>
    <s v="Electronic Components"/>
    <s v="Corning, New York"/>
    <m/>
    <n v="24741"/>
    <n v="1851"/>
    <s v="Corning"/>
    <s v="New York"/>
    <s v="United States"/>
  </r>
  <r>
    <d v="2019-04-10T00:00:00"/>
    <x v="10"/>
    <s v="buy"/>
    <n v="2200"/>
    <n v="20"/>
    <n v="34.290000999999997"/>
    <n v="34.479999999999997"/>
    <n v="34.259997999999896"/>
    <n v="34.400002000000001"/>
    <n v="34.164302999999997"/>
    <n v="1457600"/>
    <n v="2.4769999999999999"/>
    <n v="3.2027592103424699E-3"/>
    <n v="5.8156539521846996E-4"/>
    <n v="5.8308711845890399E-3"/>
    <n v="0.153328658449182"/>
    <n v="0.25325791615354498"/>
    <n v="6.8549450417447599E-3"/>
    <n v="1.10210476276081E-2"/>
    <n v="1.7484476852820102E-2"/>
    <n v="1.8059571690901301E-2"/>
    <n v="36.560001"/>
    <n v="26.110001"/>
    <n v="-0.15557582040977699"/>
    <n v="3.47183783585567E-3"/>
    <n v="1.3087356377711801"/>
    <n v="2.0953926195766699"/>
    <n v="2.2470932053275199"/>
    <s v="Jaguar Group of Funds"/>
    <x v="10"/>
    <s v="Information Technology"/>
    <s v="Electronic Components"/>
    <s v="Corning, New York"/>
    <m/>
    <n v="24741"/>
    <n v="1851"/>
    <s v="Corning"/>
    <s v="New York"/>
    <s v="United States"/>
  </r>
  <r>
    <d v="2019-04-22T00:00:00"/>
    <x v="10"/>
    <s v="buy"/>
    <n v="1900"/>
    <n v="20"/>
    <n v="34.68"/>
    <n v="34.689999"/>
    <n v="34.259997999999896"/>
    <n v="34.349997999999999"/>
    <n v="34.114643000000001"/>
    <n v="3014300"/>
    <n v="2.59"/>
    <n v="-1.44511146690364E-2"/>
    <n v="-1.9031777938248201E-2"/>
    <n v="3.7916244208581699E-3"/>
    <n v="0.120367555312912"/>
    <n v="0.241613964367176"/>
    <n v="6.0700505547824401E-3"/>
    <n v="1.1213871641857E-2"/>
    <n v="1.7317411518077599E-2"/>
    <n v="1.8076105153490601E-2"/>
    <n v="36.560001"/>
    <n v="26.110001"/>
    <n v="-0.15557582040977699"/>
    <n v="1.0115060212163699E-3"/>
    <n v="1.31697554740665"/>
    <n v="1.8964348915101801"/>
    <n v="2.0282869495063398"/>
    <s v="Jaguar Group of Funds"/>
    <x v="10"/>
    <s v="Information Technology"/>
    <s v="Electronic Components"/>
    <s v="Corning, New York"/>
    <m/>
    <n v="24741"/>
    <n v="1851"/>
    <s v="Corning"/>
    <s v="New York"/>
    <s v="United States"/>
  </r>
  <r>
    <d v="2019-05-16T00:00:00"/>
    <x v="10"/>
    <s v="sell"/>
    <n v="1600"/>
    <n v="20"/>
    <n v="30.59"/>
    <n v="31.1"/>
    <n v="30.389999"/>
    <n v="30.5"/>
    <n v="30.291022999999999"/>
    <n v="7558000"/>
    <n v="2.4049999999999998"/>
    <n v="7.5694904637520497E-3"/>
    <n v="-4.25322808077738E-3"/>
    <n v="-0.13647782696524399"/>
    <n v="-9.4915466544580399E-2"/>
    <n v="0.119124670750771"/>
    <n v="2.1912868750986299E-2"/>
    <n v="1.8286055900812899E-2"/>
    <n v="1.3865968958989601E-2"/>
    <n v="1.8639034301380301E-2"/>
    <n v="36.560001"/>
    <n v="26.23"/>
    <n v="-0.173008120589455"/>
    <n v="8.8559569696340101E-3"/>
    <n v="1.3217157551560701"/>
    <n v="0.82989345804197401"/>
    <n v="0.77633380682027098"/>
    <s v="Jaguar Group of Funds"/>
    <x v="10"/>
    <s v="Information Technology"/>
    <s v="Electronic Components"/>
    <s v="Corning, New York"/>
    <m/>
    <n v="24741"/>
    <n v="1851"/>
    <s v="Corning"/>
    <s v="New York"/>
    <s v="United States"/>
  </r>
  <r>
    <d v="2019-06-21T00:00:00"/>
    <x v="10"/>
    <s v="buy"/>
    <n v="1600"/>
    <n v="20"/>
    <n v="33.229999999999997"/>
    <n v="33.349997999999999"/>
    <n v="32.93"/>
    <n v="33.25"/>
    <n v="33.25"/>
    <n v="9145600"/>
    <n v="2.0680000000000001"/>
    <n v="3.9174677780412703E-3"/>
    <n v="7.2975010957838093E-2"/>
    <n v="9.8792690848124698E-2"/>
    <n v="-1.0417994875181E-2"/>
    <n v="0.18169105485020601"/>
    <n v="1.2826451951953199E-2"/>
    <n v="1.4063689606024899E-2"/>
    <n v="1.5510395315207599E-2"/>
    <n v="1.8840738133081101E-2"/>
    <n v="36.560001"/>
    <n v="26.870000999999998"/>
    <n v="-0.173008120589455"/>
    <n v="-1.26001638019446E-3"/>
    <n v="1.35791234288044"/>
    <n v="1.47307711843633"/>
    <n v="1.1816564670354499"/>
    <s v="Jaguar Group of Funds"/>
    <x v="10"/>
    <s v="Information Technology"/>
    <s v="Electronic Components"/>
    <s v="Corning, New York"/>
    <m/>
    <n v="24741"/>
    <n v="1851"/>
    <s v="Corning"/>
    <s v="New York"/>
    <s v="United States"/>
  </r>
  <r>
    <d v="2019-04-16T00:00:00"/>
    <x v="11"/>
    <s v="buy"/>
    <n v="400"/>
    <n v="1"/>
    <n v="105.980003"/>
    <n v="106.5"/>
    <n v="105.650002"/>
    <n v="106.419997999999"/>
    <n v="104.994148"/>
    <n v="8136100"/>
    <n v="2.5920000000000001"/>
    <n v="6.5047859652856898E-3"/>
    <n v="1.6676461297153802E-2"/>
    <n v="3.8116262076178797E-2"/>
    <n v="0.15337651418506401"/>
    <n v="0.337825680828021"/>
    <n v="3.03140201787978E-3"/>
    <n v="5.4639635158049999E-3"/>
    <n v="8.8533850735760897E-3"/>
    <n v="1.15130752463135E-2"/>
    <n v="106.5"/>
    <n v="70.730002999999996"/>
    <n v="-0.10143700860365699"/>
    <n v="5.0922850790659495E-4"/>
    <n v="0.4489939569677"/>
    <n v="2.0813255210150001"/>
    <n v="2.0754427368736001"/>
    <s v="CapitalAlley Funds"/>
    <x v="11"/>
    <s v="Consumer Staples"/>
    <s v="Personal Products"/>
    <s v="Cincinnati, Ohio"/>
    <m/>
    <n v="80424"/>
    <n v="1837"/>
    <s v="Cincinnati"/>
    <s v="Ohio"/>
    <s v="United States"/>
  </r>
  <r>
    <d v="2019-04-26T00:00:00"/>
    <x v="11"/>
    <s v="buy"/>
    <n v="100"/>
    <n v="1"/>
    <n v="103.949997"/>
    <n v="105.879997"/>
    <n v="103.910004"/>
    <n v="105.860001"/>
    <n v="105.178856"/>
    <n v="7747400"/>
    <n v="2.5049999999999999"/>
    <n v="2.46737268435753E-2"/>
    <n v="-1.79325760313987E-3"/>
    <n v="3.4228064978442503E-2"/>
    <n v="0.13012079807773799"/>
    <n v="0.41404445900450898"/>
    <n v="1.86610287505664E-2"/>
    <n v="8.9973661570126005E-3"/>
    <n v="7.80938057150496E-3"/>
    <n v="1.14508475933566E-2"/>
    <n v="107.199997"/>
    <n v="70.730002999999996"/>
    <n v="-0.10143700860365699"/>
    <n v="4.6743503443647796E-3"/>
    <n v="0.42893104203368898"/>
    <n v="2.4642200294391801"/>
    <n v="2.3188304561275501"/>
    <s v="CapitalAlley Funds"/>
    <x v="11"/>
    <s v="Consumer Staples"/>
    <s v="Personal Products"/>
    <s v="Cincinnati, Ohio"/>
    <m/>
    <n v="80424"/>
    <n v="1837"/>
    <s v="Cincinnati"/>
    <s v="Ohio"/>
    <s v="United States"/>
  </r>
  <r>
    <d v="2019-04-29T00:00:00"/>
    <x v="11"/>
    <s v="sell"/>
    <n v="100"/>
    <n v="1"/>
    <n v="105.57"/>
    <n v="105.75"/>
    <n v="104.720001"/>
    <n v="104.779999"/>
    <n v="104.10580400000001"/>
    <n v="4787600"/>
    <n v="2.536"/>
    <n v="-1.0254563360204499E-2"/>
    <n v="-1.16705751839317E-2"/>
    <n v="2.5138932014110001E-2"/>
    <n v="0.12072136461159901"/>
    <n v="0.39758508367159001"/>
    <n v="1.9179105955373098E-2"/>
    <n v="9.3307719753947301E-3"/>
    <n v="7.9545160176248304E-3"/>
    <n v="1.14716465833781E-2"/>
    <n v="107.199997"/>
    <n v="70.730002999999996"/>
    <n v="-0.10143700860365699"/>
    <n v="1.07094833958194E-3"/>
    <n v="0.42842538815984699"/>
    <n v="2.3403778889778502"/>
    <n v="2.3258715572861299"/>
    <s v="CapitalAlley Funds"/>
    <x v="11"/>
    <s v="Consumer Staples"/>
    <s v="Personal Products"/>
    <s v="Cincinnati, Ohio"/>
    <m/>
    <n v="80424"/>
    <n v="1837"/>
    <s v="Cincinnati"/>
    <s v="Ohio"/>
    <s v="United States"/>
  </r>
  <r>
    <d v="2019-05-30T00:00:00"/>
    <x v="11"/>
    <s v="sell"/>
    <n v="100"/>
    <n v="1"/>
    <n v="104.370003"/>
    <n v="105.370003"/>
    <n v="104.370003"/>
    <n v="105.33000199999999"/>
    <n v="104.65226699999999"/>
    <n v="4729200"/>
    <n v="2.2269999999999999"/>
    <n v="1.08820673049789E-2"/>
    <n v="-1.3110320152830601E-2"/>
    <n v="5.2353831931820898E-3"/>
    <n v="7.3567929770945506E-2"/>
    <n v="0.38510886119862298"/>
    <n v="1.1592044640615499E-2"/>
    <n v="9.7557889022189606E-3"/>
    <n v="8.5830528425553804E-3"/>
    <n v="1.16073446106692E-2"/>
    <n v="108.68"/>
    <n v="72.800003000000004"/>
    <n v="-0.10143700860365699"/>
    <n v="2.0962723552933101E-3"/>
    <n v="0.41507668001690401"/>
    <n v="2.0188695385425901"/>
    <n v="2.0353831514216201"/>
    <s v="CapitalAlley Funds"/>
    <x v="11"/>
    <s v="Consumer Staples"/>
    <s v="Personal Products"/>
    <s v="Cincinnati, Ohio"/>
    <m/>
    <n v="80424"/>
    <n v="1837"/>
    <s v="Cincinnati"/>
    <s v="Ohio"/>
    <s v="United States"/>
  </r>
  <r>
    <d v="2019-04-05T00:00:00"/>
    <x v="11"/>
    <s v="buy"/>
    <n v="100"/>
    <n v="2"/>
    <n v="103.610001"/>
    <n v="103.69000200000001"/>
    <n v="103.169997999999"/>
    <n v="103.650002"/>
    <n v="102.261269"/>
    <n v="4281800"/>
    <n v="2.5009999999999999"/>
    <n v="2.1247503698423901E-3"/>
    <n v="-3.85175593511289E-3"/>
    <n v="4.6607328487602899E-2"/>
    <n v="0.121799751541048"/>
    <n v="0.309038043938683"/>
    <n v="2.49495914799981E-3"/>
    <n v="6.0181307015632797E-3"/>
    <n v="9.1758305539810098E-3"/>
    <n v="1.15057840847347E-2"/>
    <n v="104.230003"/>
    <n v="70.730002999999996"/>
    <n v="-0.10143700860365699"/>
    <n v="4.62571739556182E-3"/>
    <n v="0.43499854616167599"/>
    <n v="2.0061230043246701"/>
    <n v="2.05778805159553"/>
    <s v="InvestBurg"/>
    <x v="11"/>
    <s v="Consumer Staples"/>
    <s v="Personal Products"/>
    <s v="Cincinnati, Ohio"/>
    <m/>
    <n v="80424"/>
    <n v="1837"/>
    <s v="Cincinnati"/>
    <s v="Ohio"/>
    <s v="United States"/>
  </r>
  <r>
    <d v="2019-04-25T00:00:00"/>
    <x v="11"/>
    <s v="sell"/>
    <n v="100"/>
    <n v="2"/>
    <n v="103.099998"/>
    <n v="103.57"/>
    <n v="102.589996"/>
    <n v="103.279999"/>
    <n v="102.61545599999999"/>
    <n v="6085300"/>
    <n v="2.5339999999999998"/>
    <n v="-3.9619524223999999E-3"/>
    <n v="-2.4579273742127199E-2"/>
    <n v="1.9896915198794201E-2"/>
    <n v="9.7996277698558301E-2"/>
    <n v="0.38660824875292199"/>
    <n v="1.2918220141517899E-2"/>
    <n v="7.6638872693609696E-3"/>
    <n v="7.3442974804794796E-3"/>
    <n v="1.1361079893571199E-2"/>
    <n v="107.199997"/>
    <n v="70.730002999999996"/>
    <n v="-0.10143700860365699"/>
    <n v="-3.6904169755480902E-4"/>
    <n v="0.424551349606547"/>
    <n v="2.30640801387199"/>
    <n v="2.2480353654985401"/>
    <s v="InvestBurg"/>
    <x v="11"/>
    <s v="Consumer Staples"/>
    <s v="Personal Products"/>
    <s v="Cincinnati, Ohio"/>
    <m/>
    <n v="80424"/>
    <n v="1837"/>
    <s v="Cincinnati"/>
    <s v="Ohio"/>
    <s v="United States"/>
  </r>
  <r>
    <d v="2019-06-14T00:00:00"/>
    <x v="11"/>
    <s v="sell"/>
    <n v="100"/>
    <n v="2"/>
    <n v="110.970001"/>
    <n v="111.75"/>
    <n v="110.650002"/>
    <n v="111.199997"/>
    <n v="110.484496999999"/>
    <n v="6438100"/>
    <n v="2.093"/>
    <n v="2.61130177866105E-3"/>
    <n v="2.2094853487367502E-2"/>
    <n v="5.1672053673915801E-2"/>
    <n v="8.9086859277647104E-2"/>
    <n v="0.40718299105504902"/>
    <n v="4.4128842349387704E-3"/>
    <n v="1.0465685419621101E-2"/>
    <n v="9.4285431351702597E-3"/>
    <n v="1.15598417651342E-2"/>
    <n v="111.75"/>
    <n v="75.389999000000003"/>
    <n v="-0.10143700860365699"/>
    <n v="-1.6128120944145399E-3"/>
    <n v="0.420138037663074"/>
    <n v="2.09474199657372"/>
    <n v="2.0178116270612101"/>
    <s v="InvestBurg"/>
    <x v="11"/>
    <s v="Consumer Staples"/>
    <s v="Personal Products"/>
    <s v="Cincinnati, Ohio"/>
    <m/>
    <n v="80424"/>
    <n v="1837"/>
    <s v="Cincinnati"/>
    <s v="Ohio"/>
    <s v="United States"/>
  </r>
  <r>
    <d v="2019-06-20T00:00:00"/>
    <x v="11"/>
    <s v="sell"/>
    <n v="100"/>
    <n v="2"/>
    <n v="110.779999"/>
    <n v="112.019997"/>
    <n v="110.5"/>
    <n v="111.739998"/>
    <n v="111.021019"/>
    <n v="7044200"/>
    <n v="2.0009999999999999"/>
    <n v="1.18834801321778E-2"/>
    <n v="7.4556330524471002E-3"/>
    <n v="4.0266522430452797E-2"/>
    <n v="9.3443200080769895E-2"/>
    <n v="0.41385972462265003"/>
    <n v="9.4191433625447803E-3"/>
    <n v="1.0664810797249E-2"/>
    <n v="9.5885724387234101E-3"/>
    <n v="1.1477456225331001E-2"/>
    <n v="112.019997"/>
    <n v="75.529999000000004"/>
    <n v="-0.10143700860365699"/>
    <n v="9.4276054361659405E-3"/>
    <n v="0.41663928332769801"/>
    <n v="2.12008975566002"/>
    <n v="2.07356832075325"/>
    <s v="InvestBurg"/>
    <x v="11"/>
    <s v="Consumer Staples"/>
    <s v="Personal Products"/>
    <s v="Cincinnati, Ohio"/>
    <m/>
    <n v="80424"/>
    <n v="1837"/>
    <s v="Cincinnati"/>
    <s v="Ohio"/>
    <s v="United States"/>
  </r>
  <r>
    <d v="2019-06-25T00:00:00"/>
    <x v="11"/>
    <s v="buy"/>
    <n v="300"/>
    <n v="2"/>
    <n v="112.110001"/>
    <n v="112.629997"/>
    <n v="111.30999799999999"/>
    <n v="111.720001"/>
    <n v="111.001152"/>
    <n v="6805600"/>
    <n v="1.994"/>
    <n v="-5.4452621181284603E-3"/>
    <n v="1.91583837161678E-2"/>
    <n v="4.5412411669965097E-2"/>
    <n v="8.8106353105760496E-2"/>
    <n v="0.39937268699386502"/>
    <n v="8.3473313075621506E-3"/>
    <n v="1.0761815356312401E-2"/>
    <n v="9.5792768578357498E-3"/>
    <n v="1.14664601242671E-2"/>
    <n v="112.629997"/>
    <n v="77.180000000000007"/>
    <n v="-0.10143700860365699"/>
    <n v="-9.5417756928269908E-3"/>
    <n v="0.419743968571129"/>
    <n v="2.0322100088772199"/>
    <n v="2.0997218403070699"/>
    <s v="InvestBurg"/>
    <x v="11"/>
    <s v="Consumer Staples"/>
    <s v="Personal Products"/>
    <s v="Cincinnati, Ohio"/>
    <m/>
    <n v="80424"/>
    <n v="1837"/>
    <s v="Cincinnati"/>
    <s v="Ohio"/>
    <s v="United States"/>
  </r>
  <r>
    <d v="2019-06-26T00:00:00"/>
    <x v="11"/>
    <s v="sell"/>
    <n v="200"/>
    <n v="2"/>
    <n v="111.389999"/>
    <n v="111.44000200000001"/>
    <n v="109.660004"/>
    <n v="109.730003"/>
    <n v="109.023956"/>
    <n v="7170300"/>
    <n v="2.0489999999999999"/>
    <n v="-1.7972941739245699E-2"/>
    <n v="-6.2684257164948697E-3"/>
    <n v="2.8095365090680599E-2"/>
    <n v="7.1298841762387002E-2"/>
    <n v="0.37676112998724598"/>
    <n v="1.2366571393627301E-2"/>
    <n v="1.15729720038998E-2"/>
    <n v="9.8811267328110207E-3"/>
    <n v="1.1530758758204401E-2"/>
    <n v="112.629997"/>
    <n v="77.290001000000004"/>
    <n v="-0.10143700860365699"/>
    <n v="-1.2346958449604901E-3"/>
    <n v="0.42631982620830999"/>
    <n v="1.9067184829417201"/>
    <n v="2.0624394281985201"/>
    <s v="InvestBurg"/>
    <x v="11"/>
    <s v="Consumer Staples"/>
    <s v="Personal Products"/>
    <s v="Cincinnati, Ohio"/>
    <m/>
    <n v="80424"/>
    <n v="1837"/>
    <s v="Cincinnati"/>
    <s v="Ohio"/>
    <s v="United States"/>
  </r>
  <r>
    <d v="2019-05-07T00:00:00"/>
    <x v="11"/>
    <s v="buy"/>
    <n v="100"/>
    <n v="3"/>
    <n v="105.029999"/>
    <n v="105.58000199999999"/>
    <n v="104.099998"/>
    <n v="104.699997"/>
    <n v="104.026314"/>
    <n v="6021700"/>
    <n v="2.448"/>
    <n v="-9.3166066464813006E-3"/>
    <n v="-1.6858125263283199E-2"/>
    <n v="1.9237637618862699E-2"/>
    <n v="7.8895966643828197E-2"/>
    <n v="0.40122963069569001"/>
    <n v="8.9336346229924E-3"/>
    <n v="1.06662141119834E-2"/>
    <n v="8.0214951287861901E-3"/>
    <n v="1.1487792859508499E-2"/>
    <n v="107.199997"/>
    <n v="71.110000999999997"/>
    <n v="-0.10143700860365699"/>
    <n v="-1.6649488130547601E-2"/>
    <n v="0.42698786220610502"/>
    <n v="2.26516061565543"/>
    <n v="2.38695103369693"/>
    <s v="FinanCorp"/>
    <x v="11"/>
    <s v="Consumer Staples"/>
    <s v="Personal Products"/>
    <s v="Cincinnati, Ohio"/>
    <m/>
    <n v="80424"/>
    <n v="1837"/>
    <s v="Cincinnati"/>
    <s v="Ohio"/>
    <s v="United States"/>
  </r>
  <r>
    <d v="2019-05-22T00:00:00"/>
    <x v="11"/>
    <s v="buy"/>
    <n v="200"/>
    <n v="3"/>
    <n v="106.089996"/>
    <n v="107.050003"/>
    <n v="105.94000200000001"/>
    <n v="106.720001"/>
    <n v="106.033325"/>
    <n v="4889700"/>
    <n v="2.3929999999999998"/>
    <n v="3.2850001528809901E-3"/>
    <n v="1.87449207510552E-4"/>
    <n v="6.6751281620811998E-3"/>
    <n v="7.4274562832345598E-2"/>
    <n v="0.39808429435281401"/>
    <n v="8.6977356594952603E-3"/>
    <n v="1.18011684075972E-2"/>
    <n v="8.1992826198543194E-3"/>
    <n v="1.15191846360227E-2"/>
    <n v="108.68"/>
    <n v="72.800003000000004"/>
    <n v="-0.10143700860365699"/>
    <n v="-2.8283920525026501E-3"/>
    <n v="0.40894535293148798"/>
    <n v="2.1175395576200602"/>
    <n v="2.1989332741301602"/>
    <s v="FinanCorp"/>
    <x v="11"/>
    <s v="Consumer Staples"/>
    <s v="Personal Products"/>
    <s v="Cincinnati, Ohio"/>
    <m/>
    <n v="80424"/>
    <n v="1837"/>
    <s v="Cincinnati"/>
    <s v="Ohio"/>
    <s v="United States"/>
  </r>
  <r>
    <d v="2019-05-23T00:00:00"/>
    <x v="11"/>
    <s v="sell"/>
    <n v="100"/>
    <n v="3"/>
    <n v="106.68"/>
    <n v="107.029999"/>
    <n v="105.889999"/>
    <n v="106.760002"/>
    <n v="106.07306699999999"/>
    <n v="6175600"/>
    <n v="2.2959999999999998"/>
    <n v="3.7473647154453099E-4"/>
    <n v="-1.25659250669113E-2"/>
    <n v="3.4302140796196597E-2"/>
    <n v="6.9950023724405605E-2"/>
    <n v="0.39886408357176201"/>
    <n v="4.9704650425840399E-3"/>
    <n v="1.0072628640995999E-2"/>
    <n v="8.1874293037547206E-3"/>
    <n v="1.15187540767572E-2"/>
    <n v="108.68"/>
    <n v="72.800003000000004"/>
    <n v="-0.10143700860365699"/>
    <n v="-1.1985692488440201E-2"/>
    <n v="0.406879857927404"/>
    <n v="2.1183621530271499"/>
    <n v="2.1585586055786798"/>
    <s v="FinanCorp"/>
    <x v="11"/>
    <s v="Consumer Staples"/>
    <s v="Personal Products"/>
    <s v="Cincinnati, Ohio"/>
    <m/>
    <n v="80424"/>
    <n v="1837"/>
    <s v="Cincinnati"/>
    <s v="Ohio"/>
    <s v="United States"/>
  </r>
  <r>
    <d v="2019-05-24T00:00:00"/>
    <x v="11"/>
    <s v="sell"/>
    <n v="100"/>
    <n v="3"/>
    <n v="107.150002"/>
    <n v="107.44000200000001"/>
    <n v="106.540001"/>
    <n v="106.69000200000001"/>
    <n v="106.00351699999899"/>
    <n v="4372100"/>
    <n v="2.3239999999999998"/>
    <n v="-6.5589515996136998E-4"/>
    <n v="-7.0981348231892397E-3"/>
    <n v="2.8521755718566699E-2"/>
    <n v="7.6100228239829495E-2"/>
    <n v="0.39618401659070801"/>
    <n v="4.5622515674715704E-3"/>
    <n v="1.00505656194909E-2"/>
    <n v="8.1279658194921799E-3"/>
    <n v="1.1519582145986499E-2"/>
    <n v="108.68"/>
    <n v="72.800003000000004"/>
    <n v="-0.10143700860365699"/>
    <n v="1.3526439988342199E-3"/>
    <n v="0.406846149816252"/>
    <n v="2.0931078637237199"/>
    <n v="2.1316103341637098"/>
    <s v="FinanCorp"/>
    <x v="11"/>
    <s v="Consumer Staples"/>
    <s v="Personal Products"/>
    <s v="Cincinnati, Ohio"/>
    <m/>
    <n v="80424"/>
    <n v="1837"/>
    <s v="Cincinnati"/>
    <s v="Ohio"/>
    <s v="United States"/>
  </r>
  <r>
    <d v="2019-06-17T00:00:00"/>
    <x v="11"/>
    <s v="sell"/>
    <n v="100"/>
    <n v="3"/>
    <n v="111.160004"/>
    <n v="111.209999"/>
    <n v="110.239998"/>
    <n v="110.989998"/>
    <n v="110.275848"/>
    <n v="6020000"/>
    <n v="2.0859999999999999"/>
    <n v="-1.8902766448182901E-3"/>
    <n v="2.0664337746382901E-2"/>
    <n v="3.9418953539842899E-2"/>
    <n v="9.6316472817380205E-2"/>
    <n v="0.41158950819380202"/>
    <n v="4.8344982680590702E-3"/>
    <n v="1.03442208332761E-2"/>
    <n v="9.3418629738731204E-3"/>
    <n v="1.15511544897613E-2"/>
    <n v="111.75"/>
    <n v="75.389999000000003"/>
    <n v="-0.10143700860365699"/>
    <n v="9.3131563797728401E-4"/>
    <n v="0.42088626576869298"/>
    <n v="2.1138122240639601"/>
    <n v="2.03239504719228"/>
    <s v="FinanCorp"/>
    <x v="11"/>
    <s v="Consumer Staples"/>
    <s v="Personal Products"/>
    <s v="Cincinnati, Ohio"/>
    <m/>
    <n v="80424"/>
    <n v="1837"/>
    <s v="Cincinnati"/>
    <s v="Ohio"/>
    <s v="United States"/>
  </r>
  <r>
    <d v="2019-04-11T00:00:00"/>
    <x v="11"/>
    <s v="buy"/>
    <n v="200"/>
    <n v="4"/>
    <n v="104.58000199999999"/>
    <n v="105.050003"/>
    <n v="104.370003"/>
    <n v="104.75"/>
    <n v="103.34652699999999"/>
    <n v="5078400"/>
    <n v="2.504"/>
    <n v="9.5506953193538302E-4"/>
    <n v="1.2681432556452E-2"/>
    <n v="4.5906457839508703E-2"/>
    <n v="0.14673105975956499"/>
    <n v="0.32634336516990398"/>
    <n v="5.9615912044601697E-3"/>
    <n v="5.9946187012675598E-3"/>
    <n v="8.9596551780632399E-3"/>
    <n v="1.1520197854308399E-2"/>
    <n v="105.139999"/>
    <n v="70.730002999999996"/>
    <n v="-0.10143700860365699"/>
    <n v="3.8122194279549302E-5"/>
    <n v="0.44401616727065202"/>
    <n v="2.0581415885454999"/>
    <n v="2.06603183975218"/>
    <s v="CapitalOwl"/>
    <x v="11"/>
    <s v="Consumer Staples"/>
    <s v="Personal Products"/>
    <s v="Cincinnati, Ohio"/>
    <m/>
    <n v="80424"/>
    <n v="1837"/>
    <s v="Cincinnati"/>
    <s v="Ohio"/>
    <s v="United States"/>
  </r>
  <r>
    <d v="2019-04-22T00:00:00"/>
    <x v="11"/>
    <s v="sell"/>
    <n v="300"/>
    <n v="4"/>
    <n v="106.129997"/>
    <n v="107.199997"/>
    <n v="105.739998"/>
    <n v="106.010002"/>
    <n v="105.327896"/>
    <n v="9057200"/>
    <n v="2.59"/>
    <n v="-3.7724577941278698E-4"/>
    <n v="1.6035560709911599E-2"/>
    <n v="4.8343239081052702E-2"/>
    <n v="0.15510295754967099"/>
    <n v="0.37946341232151498"/>
    <n v="3.0728255470850899E-3"/>
    <n v="4.8414409498345199E-3"/>
    <n v="8.7395705366420905E-3"/>
    <n v="1.1298169036845499E-2"/>
    <n v="107.199997"/>
    <n v="70.730002999999996"/>
    <n v="-0.10143700860365699"/>
    <n v="1.0115060212163699E-3"/>
    <n v="0.44406533256914998"/>
    <n v="2.30517238318492"/>
    <n v="2.1331036885571999"/>
    <s v="CapitalOwl"/>
    <x v="11"/>
    <s v="Consumer Staples"/>
    <s v="Personal Products"/>
    <s v="Cincinnati, Ohio"/>
    <m/>
    <n v="80424"/>
    <n v="1837"/>
    <s v="Cincinnati"/>
    <s v="Ohio"/>
    <s v="United States"/>
  </r>
  <r>
    <d v="2019-04-29T00:00:00"/>
    <x v="11"/>
    <s v="buy"/>
    <n v="1100"/>
    <n v="4"/>
    <n v="105.57"/>
    <n v="105.75"/>
    <n v="104.720001"/>
    <n v="104.779999"/>
    <n v="104.10580400000001"/>
    <n v="4787600"/>
    <n v="2.536"/>
    <n v="-1.0254563360204499E-2"/>
    <n v="-1.16705751839317E-2"/>
    <n v="2.5138932014110001E-2"/>
    <n v="0.12072136461159901"/>
    <n v="0.39758508367159001"/>
    <n v="1.9179105955373098E-2"/>
    <n v="9.3307719753947301E-3"/>
    <n v="7.9545160176248304E-3"/>
    <n v="1.14716465833781E-2"/>
    <n v="107.199997"/>
    <n v="70.730002999999996"/>
    <n v="-0.10143700860365699"/>
    <n v="1.07094833958194E-3"/>
    <n v="0.42842538815984699"/>
    <n v="2.3403778889778502"/>
    <n v="2.3258715572861299"/>
    <s v="CapitalOwl"/>
    <x v="11"/>
    <s v="Consumer Staples"/>
    <s v="Personal Products"/>
    <s v="Cincinnati, Ohio"/>
    <m/>
    <n v="80424"/>
    <n v="1837"/>
    <s v="Cincinnati"/>
    <s v="Ohio"/>
    <s v="United States"/>
  </r>
  <r>
    <d v="2019-05-08T00:00:00"/>
    <x v="11"/>
    <s v="buy"/>
    <n v="500"/>
    <n v="4"/>
    <n v="104.989998"/>
    <n v="105.769997"/>
    <n v="104.160004"/>
    <n v="105.07"/>
    <n v="104.393936"/>
    <n v="5392600"/>
    <n v="2.4820000000000002"/>
    <n v="3.5277031022181902E-3"/>
    <n v="1.33333178630488E-3"/>
    <n v="2.06405903512385E-2"/>
    <n v="7.7509704710510899E-2"/>
    <n v="0.41098964497718399"/>
    <n v="6.5791724860528701E-3"/>
    <n v="1.06782325550681E-2"/>
    <n v="8.0131857324509895E-3"/>
    <n v="1.14777562703806E-2"/>
    <n v="107.199997"/>
    <n v="71.110000999999997"/>
    <n v="-0.10143700860365699"/>
    <n v="-1.60671540560346E-3"/>
    <n v="0.42804861355047302"/>
    <n v="2.3071830176666901"/>
    <n v="2.3783911043247299"/>
    <s v="CapitalOwl"/>
    <x v="11"/>
    <s v="Consumer Staples"/>
    <s v="Personal Products"/>
    <s v="Cincinnati, Ohio"/>
    <m/>
    <n v="80424"/>
    <n v="1837"/>
    <s v="Cincinnati"/>
    <s v="Ohio"/>
    <s v="United States"/>
  </r>
  <r>
    <d v="2019-05-14T00:00:00"/>
    <x v="11"/>
    <s v="sell"/>
    <n v="300"/>
    <n v="4"/>
    <n v="105.769997"/>
    <n v="106.5"/>
    <n v="105.57"/>
    <n v="105.599998"/>
    <n v="104.920525"/>
    <n v="7004000"/>
    <n v="2.419"/>
    <n v="-4.8179448518326897E-3"/>
    <n v="8.5592724304077907E-3"/>
    <n v="1.5115477492818399E-2"/>
    <n v="6.8949363310707404E-2"/>
    <n v="0.396894308363751"/>
    <n v="9.5955354318434695E-3"/>
    <n v="1.11359366199E-2"/>
    <n v="8.1717117378959196E-3"/>
    <n v="1.1489510024492101E-2"/>
    <n v="107.199997"/>
    <n v="72.599997999999999"/>
    <n v="-0.10143700860365699"/>
    <n v="7.98398755130913E-3"/>
    <n v="0.41198953949350298"/>
    <n v="2.1759960301706598"/>
    <n v="2.2624984811933699"/>
    <s v="CapitalOwl"/>
    <x v="11"/>
    <s v="Consumer Staples"/>
    <s v="Personal Products"/>
    <s v="Cincinnati, Ohio"/>
    <m/>
    <n v="80424"/>
    <n v="1837"/>
    <s v="Cincinnati"/>
    <s v="Ohio"/>
    <s v="United States"/>
  </r>
  <r>
    <d v="2019-06-28T00:00:00"/>
    <x v="11"/>
    <s v="buy"/>
    <n v="100"/>
    <n v="4"/>
    <n v="111.860001"/>
    <n v="111.959999"/>
    <n v="109.019997"/>
    <n v="109.650002"/>
    <n v="108.944473"/>
    <n v="12152000"/>
    <n v="2"/>
    <n v="-1.1848375225734799E-3"/>
    <n v="-1.40368820611833E-2"/>
    <n v="5.1077286373776801E-2"/>
    <n v="5.9455575357047999E-2"/>
    <n v="0.37731814536810798"/>
    <n v="1.0211597264314899E-2"/>
    <n v="1.04166172673936E-2"/>
    <n v="9.8511583304093601E-3"/>
    <n v="1.1526753162649299E-2"/>
    <n v="112.629997"/>
    <n v="77.290001000000004"/>
    <n v="-0.10143700860365699"/>
    <n v="5.7409418775350302E-3"/>
    <n v="0.42412167939060302"/>
    <n v="1.90952040794429"/>
    <n v="1.9752912985155699"/>
    <s v="CapitalOwl"/>
    <x v="11"/>
    <s v="Consumer Staples"/>
    <s v="Personal Products"/>
    <s v="Cincinnati, Ohio"/>
    <m/>
    <n v="80424"/>
    <n v="1837"/>
    <s v="Cincinnati"/>
    <s v="Ohio"/>
    <s v="United States"/>
  </r>
  <r>
    <d v="2019-04-17T00:00:00"/>
    <x v="11"/>
    <s v="buy"/>
    <n v="400"/>
    <n v="5"/>
    <n v="106.269997"/>
    <n v="106.510002"/>
    <n v="105.349998"/>
    <n v="105.849998"/>
    <n v="105.16892199999999"/>
    <n v="6778100"/>
    <n v="2.5920000000000001"/>
    <n v="1.66322313706138E-3"/>
    <n v="1.84352266342632E-2"/>
    <n v="4.8899375397791697E-2"/>
    <n v="0.162019842618389"/>
    <n v="0.34178143441917802"/>
    <n v="2.60596103843925E-3"/>
    <n v="4.8984778064278299E-3"/>
    <n v="8.7717323764653094E-3"/>
    <n v="1.15107984699433E-2"/>
    <n v="106.510002"/>
    <n v="70.730002999999996"/>
    <n v="-0.10143700860365699"/>
    <n v="-2.2764010197428601E-3"/>
    <n v="0.45261691427941902"/>
    <n v="2.0918455491450598"/>
    <n v="2.0815945579996802"/>
    <s v="Alpha Capital"/>
    <x v="11"/>
    <s v="Consumer Staples"/>
    <s v="Personal Products"/>
    <s v="Cincinnati, Ohio"/>
    <m/>
    <n v="80424"/>
    <n v="1837"/>
    <s v="Cincinnati"/>
    <s v="Ohio"/>
    <s v="United States"/>
  </r>
  <r>
    <d v="2019-04-30T00:00:00"/>
    <x v="11"/>
    <s v="sell"/>
    <n v="2200"/>
    <n v="5"/>
    <n v="104.860001"/>
    <n v="106.620003"/>
    <n v="104.660004"/>
    <n v="106.480003"/>
    <n v="105.79486799999999"/>
    <n v="8251300"/>
    <n v="2.5089999999999999"/>
    <n v="1.6094283482122801E-2"/>
    <n v="3.1675984460762197E-2"/>
    <n v="3.4936301015358898E-2"/>
    <n v="0.136601759130733"/>
    <n v="0.41285518107221703"/>
    <n v="1.42676092291656E-2"/>
    <n v="9.8099819097028501E-3"/>
    <n v="8.1489411447256098E-3"/>
    <n v="1.1507922968429601E-2"/>
    <n v="107.199997"/>
    <n v="70.730002999999996"/>
    <n v="-0.10143700860365699"/>
    <n v="9.5096475723260604E-4"/>
    <n v="0.42882131622171599"/>
    <n v="2.4183365253453499"/>
    <n v="2.36667021536925"/>
    <s v="Alpha Capital"/>
    <x v="11"/>
    <s v="Consumer Staples"/>
    <s v="Personal Products"/>
    <s v="Cincinnati, Ohio"/>
    <m/>
    <n v="80424"/>
    <n v="1837"/>
    <s v="Cincinnati"/>
    <s v="Ohio"/>
    <s v="United States"/>
  </r>
  <r>
    <d v="2019-05-01T00:00:00"/>
    <x v="11"/>
    <s v="buy"/>
    <n v="400"/>
    <n v="5"/>
    <n v="106.150002"/>
    <n v="106.389999"/>
    <n v="104.80999799999999"/>
    <n v="104.93"/>
    <n v="104.25483699999999"/>
    <n v="6733800"/>
    <n v="2.5110000000000001"/>
    <n v="-1.466375394737E-2"/>
    <n v="1.18877405957234E-2"/>
    <n v="1.54555026298207E-2"/>
    <n v="0.11151574413549099"/>
    <n v="0.40466747291953897"/>
    <n v="1.71423007381948E-2"/>
    <n v="1.0367977002185599E-2"/>
    <n v="8.3495462796230602E-3"/>
    <n v="1.1542430577848199E-2"/>
    <n v="107.199997"/>
    <n v="70.730002999999996"/>
    <n v="-0.10143700860365699"/>
    <n v="-7.5304459681844096E-3"/>
    <n v="0.43171866555479699"/>
    <n v="2.34998266452767"/>
    <n v="2.3758650244324202"/>
    <s v="Alpha Capital"/>
    <x v="11"/>
    <s v="Consumer Staples"/>
    <s v="Personal Products"/>
    <s v="Cincinnati, Ohio"/>
    <m/>
    <n v="80424"/>
    <n v="1837"/>
    <s v="Cincinnati"/>
    <s v="Ohio"/>
    <s v="United States"/>
  </r>
  <r>
    <d v="2019-05-03T00:00:00"/>
    <x v="11"/>
    <s v="sell"/>
    <n v="700"/>
    <n v="5"/>
    <n v="105.989998"/>
    <n v="106.410004"/>
    <n v="105.58000199999999"/>
    <n v="106.08000199999999"/>
    <n v="105.397446"/>
    <n v="4793400"/>
    <n v="2.5310000000000001"/>
    <n v="4.9140992119894398E-3"/>
    <n v="2.0761128050837E-3"/>
    <n v="2.9243135500841001E-2"/>
    <n v="9.1682609132234305E-2"/>
    <n v="0.43511010268015399"/>
    <n v="1.2632565022856999E-2"/>
    <n v="1.04029470220102E-2"/>
    <n v="7.9544292317838099E-3"/>
    <n v="1.14952183811183E-2"/>
    <n v="107.199997"/>
    <n v="70.739998"/>
    <n v="-0.10143700860365699"/>
    <n v="9.5921274614703799E-3"/>
    <n v="0.42719593019244301"/>
    <n v="2.4978309436734301"/>
    <n v="2.4011190463524699"/>
    <s v="Alpha Capital"/>
    <x v="11"/>
    <s v="Consumer Staples"/>
    <s v="Personal Products"/>
    <s v="Cincinnati, Ohio"/>
    <m/>
    <n v="80424"/>
    <n v="1837"/>
    <s v="Cincinnati"/>
    <s v="Ohio"/>
    <s v="United States"/>
  </r>
  <r>
    <d v="2019-05-07T00:00:00"/>
    <x v="11"/>
    <s v="sell"/>
    <n v="800"/>
    <n v="5"/>
    <n v="105.029999"/>
    <n v="105.58000199999999"/>
    <n v="104.099998"/>
    <n v="104.699997"/>
    <n v="104.026314"/>
    <n v="6021700"/>
    <n v="2.448"/>
    <n v="-9.3166066464813006E-3"/>
    <n v="-1.6858125263283199E-2"/>
    <n v="1.9237637618862699E-2"/>
    <n v="7.8895966643828197E-2"/>
    <n v="0.40122963069569001"/>
    <n v="8.9336346229924E-3"/>
    <n v="1.06662141119834E-2"/>
    <n v="8.0214951287861901E-3"/>
    <n v="1.1487792859508499E-2"/>
    <n v="107.199997"/>
    <n v="71.110000999999997"/>
    <n v="-0.10143700860365699"/>
    <n v="-1.6649488130547601E-2"/>
    <n v="0.42698786220610502"/>
    <n v="2.26516061565543"/>
    <n v="2.38695103369693"/>
    <s v="Alpha Capital"/>
    <x v="11"/>
    <s v="Consumer Staples"/>
    <s v="Personal Products"/>
    <s v="Cincinnati, Ohio"/>
    <m/>
    <n v="80424"/>
    <n v="1837"/>
    <s v="Cincinnati"/>
    <s v="Ohio"/>
    <s v="United States"/>
  </r>
  <r>
    <d v="2019-05-08T00:00:00"/>
    <x v="11"/>
    <s v="buy"/>
    <n v="100"/>
    <n v="5"/>
    <n v="104.989998"/>
    <n v="105.769997"/>
    <n v="104.160004"/>
    <n v="105.07"/>
    <n v="104.393936"/>
    <n v="5392600"/>
    <n v="2.4820000000000002"/>
    <n v="3.5277031022181902E-3"/>
    <n v="1.33333178630488E-3"/>
    <n v="2.06405903512385E-2"/>
    <n v="7.7509704710510899E-2"/>
    <n v="0.41098964497718399"/>
    <n v="6.5791724860528701E-3"/>
    <n v="1.06782325550681E-2"/>
    <n v="8.0131857324509895E-3"/>
    <n v="1.14777562703806E-2"/>
    <n v="107.199997"/>
    <n v="71.110000999999997"/>
    <n v="-0.10143700860365699"/>
    <n v="-1.60671540560346E-3"/>
    <n v="0.42804861355047302"/>
    <n v="2.3071830176666901"/>
    <n v="2.3783911043247299"/>
    <s v="Alpha Capital"/>
    <x v="11"/>
    <s v="Consumer Staples"/>
    <s v="Personal Products"/>
    <s v="Cincinnati, Ohio"/>
    <m/>
    <n v="80424"/>
    <n v="1837"/>
    <s v="Cincinnati"/>
    <s v="Ohio"/>
    <s v="United States"/>
  </r>
  <r>
    <d v="2019-05-13T00:00:00"/>
    <x v="11"/>
    <s v="sell"/>
    <n v="900"/>
    <n v="5"/>
    <n v="105.139999"/>
    <n v="106.589996"/>
    <n v="104.849998"/>
    <n v="106.110001"/>
    <n v="105.427246"/>
    <n v="7575500"/>
    <n v="2.4049999999999998"/>
    <n v="9.42800317148267E-4"/>
    <n v="4.0606106357592301E-3"/>
    <n v="2.0888491876586701E-2"/>
    <n v="8.3791282121599406E-2"/>
    <n v="0.40471523694712502"/>
    <n v="1.05266125233328E-2"/>
    <n v="1.1067848212719099E-2"/>
    <n v="8.2123530190277294E-3"/>
    <n v="1.14827336189637E-2"/>
    <n v="107.199997"/>
    <n v="72.599997999999999"/>
    <n v="-0.10143700860365699"/>
    <n v="-2.4426469085879299E-2"/>
    <n v="0.41536182119367998"/>
    <n v="2.23435787420568"/>
    <n v="2.2803313982903299"/>
    <s v="Alpha Capital"/>
    <x v="11"/>
    <s v="Consumer Staples"/>
    <s v="Personal Products"/>
    <s v="Cincinnati, Ohio"/>
    <m/>
    <n v="80424"/>
    <n v="1837"/>
    <s v="Cincinnati"/>
    <s v="Ohio"/>
    <s v="United States"/>
  </r>
  <r>
    <d v="2019-05-28T00:00:00"/>
    <x v="11"/>
    <s v="buy"/>
    <n v="600"/>
    <n v="5"/>
    <n v="106.699997"/>
    <n v="107.25"/>
    <n v="104.419997999999"/>
    <n v="104.459999"/>
    <n v="103.787865"/>
    <n v="7615500"/>
    <n v="2.2679999999999998"/>
    <n v="-2.11232164238098E-2"/>
    <n v="-2.7103964932710299E-2"/>
    <n v="1.13604917171569E-2"/>
    <n v="5.2369110123701601E-2"/>
    <n v="0.38060330564280298"/>
    <n v="9.8912840161206293E-3"/>
    <n v="1.1090310881069401E-2"/>
    <n v="8.5983296172758208E-3"/>
    <n v="1.15994560008489E-2"/>
    <n v="108.68"/>
    <n v="72.800003000000004"/>
    <n v="-0.10143700860365699"/>
    <n v="-8.4109499934704197E-3"/>
    <n v="0.41333517504198702"/>
    <n v="2.0026351522824499"/>
    <n v="2.0969899799926801"/>
    <s v="Alpha Capital"/>
    <x v="11"/>
    <s v="Consumer Staples"/>
    <s v="Personal Products"/>
    <s v="Cincinnati, Ohio"/>
    <m/>
    <n v="80424"/>
    <n v="1837"/>
    <s v="Cincinnati"/>
    <s v="Ohio"/>
    <s v="United States"/>
  </r>
  <r>
    <d v="2019-06-04T00:00:00"/>
    <x v="11"/>
    <s v="buy"/>
    <n v="500"/>
    <n v="5"/>
    <n v="104.010002"/>
    <n v="105.099998"/>
    <n v="103.849998"/>
    <n v="104.68"/>
    <n v="104.00644699999999"/>
    <n v="6906400"/>
    <n v="2.1190000000000002"/>
    <n v="8.4420901756004293E-3"/>
    <n v="2.1038312215421501E-3"/>
    <n v="-8.3714174979702093E-3"/>
    <n v="6.1913251719897498E-2"/>
    <n v="0.38705422744629903"/>
    <n v="1.4229452903355101E-2"/>
    <n v="1.01712411805428E-2"/>
    <n v="9.2046804679908195E-3"/>
    <n v="1.160700739838E-2"/>
    <n v="108.68"/>
    <n v="73.449996999999996"/>
    <n v="-0.10143700860365699"/>
    <n v="2.1205927310919401E-2"/>
    <n v="0.41538097096235099"/>
    <n v="2.0240007762778598"/>
    <n v="1.96392394783687"/>
    <s v="Alpha Capital"/>
    <x v="11"/>
    <s v="Consumer Staples"/>
    <s v="Personal Products"/>
    <s v="Cincinnati, Ohio"/>
    <m/>
    <n v="80424"/>
    <n v="1837"/>
    <s v="Cincinnati"/>
    <s v="Ohio"/>
    <s v="United States"/>
  </r>
  <r>
    <d v="2019-06-18T00:00:00"/>
    <x v="11"/>
    <s v="buy"/>
    <n v="400"/>
    <n v="5"/>
    <n v="111.449997"/>
    <n v="111.55999799999999"/>
    <n v="109.43"/>
    <n v="109.599998"/>
    <n v="108.894791"/>
    <n v="7731200"/>
    <n v="2.06"/>
    <n v="-1.2602739906990099E-2"/>
    <n v="2.0093678071521699E-3"/>
    <n v="1.36881028868861E-2"/>
    <n v="7.9879115127550304E-2"/>
    <n v="0.38086019443567298"/>
    <n v="8.6643597270367502E-3"/>
    <n v="1.0455474594434201E-2"/>
    <n v="9.5045498993374302E-3"/>
    <n v="1.1538539395363E-2"/>
    <n v="111.75"/>
    <n v="75.389999000000003"/>
    <n v="-0.10143700860365699"/>
    <n v="9.6704895497130797E-3"/>
    <n v="0.41443495231810401"/>
    <n v="1.94606708398399"/>
    <n v="2.0280924687913902"/>
    <s v="Alpha Capital"/>
    <x v="11"/>
    <s v="Consumer Staples"/>
    <s v="Personal Products"/>
    <s v="Cincinnati, Ohio"/>
    <m/>
    <n v="80424"/>
    <n v="1837"/>
    <s v="Cincinnati"/>
    <s v="Ohio"/>
    <s v="United States"/>
  </r>
  <r>
    <d v="2019-06-19T00:00:00"/>
    <x v="11"/>
    <s v="buy"/>
    <n v="500"/>
    <n v="5"/>
    <n v="109.5"/>
    <n v="110.730003"/>
    <n v="109.260002"/>
    <n v="110.419997999999"/>
    <n v="109.70951100000001"/>
    <n v="7028000"/>
    <n v="2.0289999999999999"/>
    <n v="7.4538676934168399E-3"/>
    <n v="6.7242275903004996E-3"/>
    <n v="2.7265655983986298E-2"/>
    <n v="8.9100999361892599E-2"/>
    <n v="0.40841653284814999"/>
    <n v="9.2209945455477699E-3"/>
    <n v="1.0439032673037399E-2"/>
    <n v="9.5280233254812392E-3"/>
    <n v="1.14632191488511E-2"/>
    <n v="111.75"/>
    <n v="75.529999000000004"/>
    <n v="-0.10143700860365699"/>
    <n v="2.98071681438073E-3"/>
    <n v="0.41294897016318199"/>
    <n v="2.0931305434844898"/>
    <n v="2.0559230804515898"/>
    <s v="Alpha Capital"/>
    <x v="11"/>
    <s v="Consumer Staples"/>
    <s v="Personal Products"/>
    <s v="Cincinnati, Ohio"/>
    <m/>
    <n v="80424"/>
    <n v="1837"/>
    <s v="Cincinnati"/>
    <s v="Ohio"/>
    <s v="United States"/>
  </r>
  <r>
    <d v="2019-04-09T00:00:00"/>
    <x v="11"/>
    <s v="buy"/>
    <n v="200"/>
    <n v="6"/>
    <n v="104.550003"/>
    <n v="104.760002"/>
    <n v="104.139999"/>
    <n v="104.660004"/>
    <n v="103.25773599999999"/>
    <n v="5820300"/>
    <n v="2.4990000000000001"/>
    <n v="-2.9575986114552398E-3"/>
    <n v="8.7328851600943398E-3"/>
    <n v="6.1574568317842297E-2"/>
    <n v="0.131821321466075"/>
    <n v="0.32689018188306501"/>
    <n v="6.41851880428858E-3"/>
    <n v="6.3209211246151396E-3"/>
    <n v="9.2623503018639895E-3"/>
    <n v="1.1521320350192E-2"/>
    <n v="105.139999"/>
    <n v="70.730002999999996"/>
    <n v="-0.10143700860365699"/>
    <n v="-6.0859766572597396E-3"/>
    <n v="0.44026498249835"/>
    <n v="2.0958308922984998"/>
    <n v="2.0532684182460299"/>
    <s v="DecaFund"/>
    <x v="11"/>
    <s v="Consumer Staples"/>
    <s v="Personal Products"/>
    <s v="Cincinnati, Ohio"/>
    <m/>
    <n v="80424"/>
    <n v="1837"/>
    <s v="Cincinnati"/>
    <s v="Ohio"/>
    <s v="United States"/>
  </r>
  <r>
    <d v="2019-04-10T00:00:00"/>
    <x v="11"/>
    <s v="buy"/>
    <n v="1000"/>
    <n v="6"/>
    <n v="104.660004"/>
    <n v="105"/>
    <n v="104.239998"/>
    <n v="104.650002"/>
    <n v="103.24787099999899"/>
    <n v="5394300"/>
    <n v="2.4769999999999999"/>
    <n v="-9.5542200047954697E-5"/>
    <n v="9.2158225170326999E-3"/>
    <n v="4.96601507439959E-2"/>
    <n v="0.148191973729245"/>
    <n v="0.32411135312936501"/>
    <n v="6.37829138541335E-3"/>
    <n v="6.0142647975138103E-3"/>
    <n v="8.9579320698561105E-3"/>
    <n v="1.1521318233806499E-2"/>
    <n v="105.139999"/>
    <n v="70.730002999999996"/>
    <n v="-0.10143700860365699"/>
    <n v="3.47183783585567E-3"/>
    <n v="0.44400190756904301"/>
    <n v="2.0610864435146601"/>
    <n v="2.0511817100097902"/>
    <s v="DecaFund"/>
    <x v="11"/>
    <s v="Consumer Staples"/>
    <s v="Personal Products"/>
    <s v="Cincinnati, Ohio"/>
    <m/>
    <n v="80424"/>
    <n v="1837"/>
    <s v="Cincinnati"/>
    <s v="Ohio"/>
    <s v="United States"/>
  </r>
  <r>
    <d v="2019-04-23T00:00:00"/>
    <x v="11"/>
    <s v="sell"/>
    <n v="200"/>
    <n v="6"/>
    <n v="104.010002"/>
    <n v="104.110001"/>
    <n v="102.129997"/>
    <n v="103.160004"/>
    <n v="102.49623099999999"/>
    <n v="15979800"/>
    <n v="2.57"/>
    <n v="-2.72522761625709E-2"/>
    <n v="-1.75738021350485E-2"/>
    <n v="1.3549683505180999E-2"/>
    <n v="0.138628176788025"/>
    <n v="0.367673683616902"/>
    <n v="1.3506509259286601E-2"/>
    <n v="7.79478287310802E-3"/>
    <n v="9.3661279962414402E-3"/>
    <n v="1.1392727679777601E-2"/>
    <n v="107.199997"/>
    <n v="70.730002999999996"/>
    <n v="-0.10143700860365699"/>
    <n v="8.8023511954049196E-3"/>
    <n v="0.42664212486046799"/>
    <n v="2.2143432349297498"/>
    <n v="2.1605862529137898"/>
    <s v="DecaFund"/>
    <x v="11"/>
    <s v="Consumer Staples"/>
    <s v="Personal Products"/>
    <s v="Cincinnati, Ohio"/>
    <m/>
    <n v="80424"/>
    <n v="1837"/>
    <s v="Cincinnati"/>
    <s v="Ohio"/>
    <s v="United States"/>
  </r>
  <r>
    <d v="2019-04-30T00:00:00"/>
    <x v="11"/>
    <s v="buy"/>
    <n v="400"/>
    <n v="6"/>
    <n v="104.860001"/>
    <n v="106.620003"/>
    <n v="104.660004"/>
    <n v="106.480003"/>
    <n v="105.79486799999999"/>
    <n v="8251300"/>
    <n v="2.5089999999999999"/>
    <n v="1.6094283482122801E-2"/>
    <n v="3.1675984460762197E-2"/>
    <n v="3.4936301015358898E-2"/>
    <n v="0.136601759130733"/>
    <n v="0.41285518107221703"/>
    <n v="1.42676092291656E-2"/>
    <n v="9.8099819097028501E-3"/>
    <n v="8.1489411447256098E-3"/>
    <n v="1.1507922968429601E-2"/>
    <n v="107.199997"/>
    <n v="70.730002999999996"/>
    <n v="-0.10143700860365699"/>
    <n v="9.5096475723260604E-4"/>
    <n v="0.42882131622171599"/>
    <n v="2.4183365253453499"/>
    <n v="2.36667021536925"/>
    <s v="DecaFund"/>
    <x v="11"/>
    <s v="Consumer Staples"/>
    <s v="Personal Products"/>
    <s v="Cincinnati, Ohio"/>
    <m/>
    <n v="80424"/>
    <n v="1837"/>
    <s v="Cincinnati"/>
    <s v="Ohio"/>
    <s v="United States"/>
  </r>
  <r>
    <d v="2019-05-30T00:00:00"/>
    <x v="11"/>
    <s v="buy"/>
    <n v="300"/>
    <n v="6"/>
    <n v="104.370003"/>
    <n v="105.370003"/>
    <n v="104.370003"/>
    <n v="105.33000199999999"/>
    <n v="104.65226699999999"/>
    <n v="4729200"/>
    <n v="2.2269999999999999"/>
    <n v="1.08820673049789E-2"/>
    <n v="-1.3110320152830601E-2"/>
    <n v="5.2353831931820898E-3"/>
    <n v="7.3567929770945506E-2"/>
    <n v="0.38510886119862298"/>
    <n v="1.1592044640615499E-2"/>
    <n v="9.7557889022189606E-3"/>
    <n v="8.5830528425553804E-3"/>
    <n v="1.16073446106692E-2"/>
    <n v="108.68"/>
    <n v="72.800003000000004"/>
    <n v="-0.10143700860365699"/>
    <n v="2.0962723552933101E-3"/>
    <n v="0.41507668001690401"/>
    <n v="2.0188695385425901"/>
    <n v="2.0353831514216201"/>
    <s v="DecaFund"/>
    <x v="11"/>
    <s v="Consumer Staples"/>
    <s v="Personal Products"/>
    <s v="Cincinnati, Ohio"/>
    <m/>
    <n v="80424"/>
    <n v="1837"/>
    <s v="Cincinnati"/>
    <s v="Ohio"/>
    <s v="United States"/>
  </r>
  <r>
    <d v="2019-06-14T00:00:00"/>
    <x v="11"/>
    <s v="buy"/>
    <n v="1100"/>
    <n v="6"/>
    <n v="110.970001"/>
    <n v="111.75"/>
    <n v="110.650002"/>
    <n v="111.199997"/>
    <n v="110.484496999999"/>
    <n v="6438100"/>
    <n v="2.093"/>
    <n v="2.61130177866105E-3"/>
    <n v="2.2094853487367502E-2"/>
    <n v="5.1672053673915801E-2"/>
    <n v="8.9086859277647104E-2"/>
    <n v="0.40718299105504902"/>
    <n v="4.4128842349387704E-3"/>
    <n v="1.0465685419621101E-2"/>
    <n v="9.4285431351702597E-3"/>
    <n v="1.15598417651342E-2"/>
    <n v="111.75"/>
    <n v="75.389999000000003"/>
    <n v="-0.10143700860365699"/>
    <n v="-1.6128120944145399E-3"/>
    <n v="0.420138037663074"/>
    <n v="2.09474199657372"/>
    <n v="2.0178116270612101"/>
    <s v="DecaFund"/>
    <x v="11"/>
    <s v="Consumer Staples"/>
    <s v="Personal Products"/>
    <s v="Cincinnati, Ohio"/>
    <m/>
    <n v="80424"/>
    <n v="1837"/>
    <s v="Cincinnati"/>
    <s v="Ohio"/>
    <s v="United States"/>
  </r>
  <r>
    <d v="2019-05-06T00:00:00"/>
    <x v="11"/>
    <s v="buy"/>
    <n v="1000"/>
    <n v="7"/>
    <n v="105.120003"/>
    <n v="105.82"/>
    <n v="105.040001"/>
    <n v="105.68"/>
    <n v="105.000014999999"/>
    <n v="4890400"/>
    <n v="2.5"/>
    <n v="-3.7779112999673302E-3"/>
    <n v="8.5527648653208801E-3"/>
    <n v="2.60437037578603E-2"/>
    <n v="8.21757712086537E-2"/>
    <n v="0.42542934243897201"/>
    <n v="1.15507081148344E-2"/>
    <n v="1.0453128287315899E-2"/>
    <n v="7.9622194352365096E-3"/>
    <n v="1.1497382116628201E-2"/>
    <n v="107.199997"/>
    <n v="71.110000999999997"/>
    <n v="-0.10143700860365699"/>
    <n v="-4.4810132310555703E-3"/>
    <n v="0.42859469428179803"/>
    <n v="2.4227137353900599"/>
    <n v="2.4175862156349099"/>
    <s v="GreenGrest Capital"/>
    <x v="11"/>
    <s v="Consumer Staples"/>
    <s v="Personal Products"/>
    <s v="Cincinnati, Ohio"/>
    <m/>
    <n v="80424"/>
    <n v="1837"/>
    <s v="Cincinnati"/>
    <s v="Ohio"/>
    <s v="United States"/>
  </r>
  <r>
    <d v="2019-05-07T00:00:00"/>
    <x v="11"/>
    <s v="sell"/>
    <n v="100"/>
    <n v="7"/>
    <n v="105.029999"/>
    <n v="105.58000199999999"/>
    <n v="104.099998"/>
    <n v="104.699997"/>
    <n v="104.026314"/>
    <n v="6021700"/>
    <n v="2.448"/>
    <n v="-9.3166066464813006E-3"/>
    <n v="-1.6858125263283199E-2"/>
    <n v="1.9237637618862699E-2"/>
    <n v="7.8895966643828197E-2"/>
    <n v="0.40122963069569001"/>
    <n v="8.9336346229924E-3"/>
    <n v="1.06662141119834E-2"/>
    <n v="8.0214951287861901E-3"/>
    <n v="1.1487792859508499E-2"/>
    <n v="107.199997"/>
    <n v="71.110000999999997"/>
    <n v="-0.10143700860365699"/>
    <n v="-1.6649488130547601E-2"/>
    <n v="0.42698786220610502"/>
    <n v="2.26516061565543"/>
    <n v="2.38695103369693"/>
    <s v="GreenGrest Capital"/>
    <x v="11"/>
    <s v="Consumer Staples"/>
    <s v="Personal Products"/>
    <s v="Cincinnati, Ohio"/>
    <m/>
    <n v="80424"/>
    <n v="1837"/>
    <s v="Cincinnati"/>
    <s v="Ohio"/>
    <s v="United States"/>
  </r>
  <r>
    <d v="2019-05-20T00:00:00"/>
    <x v="11"/>
    <s v="sell"/>
    <n v="300"/>
    <n v="7"/>
    <n v="107.44000200000001"/>
    <n v="108.129997"/>
    <n v="107.139999"/>
    <n v="107.33000199999999"/>
    <n v="106.639397"/>
    <n v="6565300"/>
    <n v="2.4159999999999999"/>
    <n v="-1.1173863142887E-3"/>
    <n v="1.14319176654166E-2"/>
    <n v="1.3885182907740001E-2"/>
    <n v="7.7871757934415795E-2"/>
    <n v="0.40513502194110801"/>
    <n v="8.8819806605841996E-3"/>
    <n v="1.16088483263041E-2"/>
    <n v="8.1754593440434894E-3"/>
    <n v="1.1519580751008601E-2"/>
    <n v="108.68"/>
    <n v="72.800003000000004"/>
    <n v="-0.10143700860365699"/>
    <n v="-6.7722580366252503E-3"/>
    <n v="0.41643720197586498"/>
    <n v="2.1757369231375798"/>
    <n v="2.2266409884442502"/>
    <s v="GreenGrest Capital"/>
    <x v="11"/>
    <s v="Consumer Staples"/>
    <s v="Personal Products"/>
    <s v="Cincinnati, Ohio"/>
    <m/>
    <n v="80424"/>
    <n v="1837"/>
    <s v="Cincinnati"/>
    <s v="Ohio"/>
    <s v="United States"/>
  </r>
  <r>
    <d v="2019-06-05T00:00:00"/>
    <x v="11"/>
    <s v="buy"/>
    <n v="700"/>
    <n v="7"/>
    <n v="105.239998"/>
    <n v="106.75"/>
    <n v="104.889999"/>
    <n v="106.730003"/>
    <n v="106.04325900000001"/>
    <n v="6481700"/>
    <n v="2.1230000000000002"/>
    <n v="1.9394227029292901E-2"/>
    <n v="2.4086070596418398E-2"/>
    <n v="6.1087103193333096E-3"/>
    <n v="8.2923444002405103E-2"/>
    <n v="0.39655885841773297"/>
    <n v="1.63110776443855E-2"/>
    <n v="1.09675149051263E-2"/>
    <n v="9.4853394551174895E-3"/>
    <n v="1.1649624990847301E-2"/>
    <n v="108.68"/>
    <n v="73.599997999999999"/>
    <n v="-0.10143700860365699"/>
    <n v="8.1287266899663802E-3"/>
    <n v="0.41913089599582098"/>
    <n v="2.0714859429677999"/>
    <n v="1.98943292652401"/>
    <s v="GreenGrest Capital"/>
    <x v="11"/>
    <s v="Consumer Staples"/>
    <s v="Personal Products"/>
    <s v="Cincinnati, Ohio"/>
    <m/>
    <n v="80424"/>
    <n v="1837"/>
    <s v="Cincinnati"/>
    <s v="Ohio"/>
    <s v="United States"/>
  </r>
  <r>
    <d v="2019-06-07T00:00:00"/>
    <x v="11"/>
    <s v="sell"/>
    <n v="400"/>
    <n v="7"/>
    <n v="107.739998"/>
    <n v="109.379997"/>
    <n v="107.739998"/>
    <n v="108.769997"/>
    <n v="108.07012899999999"/>
    <n v="8063400"/>
    <n v="2.0840000000000001"/>
    <n v="1.28616239168809E-2"/>
    <n v="5.5380679199567899E-2"/>
    <n v="3.8136472616956102E-2"/>
    <n v="0.107126773329096"/>
    <n v="0.41320295844882299"/>
    <n v="5.2544812879871602E-3"/>
    <n v="1.1047119328534799E-2"/>
    <n v="9.5804605292660397E-3"/>
    <n v="1.16691890347662E-2"/>
    <n v="109.379997"/>
    <n v="74.099997999999999"/>
    <n v="-0.10143700860365699"/>
    <n v="1.0442979367750601E-2"/>
    <n v="0.42278492946671298"/>
    <n v="2.1545623110776"/>
    <n v="2.0740281296821101"/>
    <s v="GreenGrest Capital"/>
    <x v="11"/>
    <s v="Consumer Staples"/>
    <s v="Personal Products"/>
    <s v="Cincinnati, Ohio"/>
    <m/>
    <n v="80424"/>
    <n v="1837"/>
    <s v="Cincinnati"/>
    <s v="Ohio"/>
    <s v="United States"/>
  </r>
  <r>
    <d v="2019-06-17T00:00:00"/>
    <x v="11"/>
    <s v="buy"/>
    <n v="1200"/>
    <n v="7"/>
    <n v="111.160004"/>
    <n v="111.209999"/>
    <n v="110.239998"/>
    <n v="110.989998"/>
    <n v="110.275848"/>
    <n v="6020000"/>
    <n v="2.0859999999999999"/>
    <n v="-1.8902766448182901E-3"/>
    <n v="2.0664337746382901E-2"/>
    <n v="3.9418953539842899E-2"/>
    <n v="9.6316472817380205E-2"/>
    <n v="0.41158950819380202"/>
    <n v="4.8344982680590702E-3"/>
    <n v="1.03442208332761E-2"/>
    <n v="9.3418629738731204E-3"/>
    <n v="1.15511544897613E-2"/>
    <n v="111.75"/>
    <n v="75.389999000000003"/>
    <n v="-0.10143700860365699"/>
    <n v="9.3131563797728401E-4"/>
    <n v="0.42088626576869298"/>
    <n v="2.1138122240639601"/>
    <n v="2.03239504719228"/>
    <s v="GreenGrest Capital"/>
    <x v="11"/>
    <s v="Consumer Staples"/>
    <s v="Personal Products"/>
    <s v="Cincinnati, Ohio"/>
    <m/>
    <n v="80424"/>
    <n v="1837"/>
    <s v="Cincinnati"/>
    <s v="Ohio"/>
    <s v="United States"/>
  </r>
  <r>
    <d v="2019-05-17T00:00:00"/>
    <x v="11"/>
    <s v="buy"/>
    <n v="200"/>
    <n v="8"/>
    <n v="107.269997"/>
    <n v="108"/>
    <n v="107.260002"/>
    <n v="107.449997"/>
    <n v="106.758620999999"/>
    <n v="6370200"/>
    <n v="2.3929999999999998"/>
    <n v="-6.1236854036833197E-3"/>
    <n v="1.34921042968535E-2"/>
    <n v="1.6665792359090301E-2"/>
    <n v="9.4205766253348103E-2"/>
    <n v="0.41208333629587801"/>
    <n v="8.7311083877271798E-3"/>
    <n v="1.1604040612139099E-2"/>
    <n v="8.3566150135889004E-3"/>
    <n v="1.15213476177257E-2"/>
    <n v="108.68"/>
    <n v="72.800003000000004"/>
    <n v="-0.10143700860365699"/>
    <n v="-5.8544371529206298E-3"/>
    <n v="0.41627449862420302"/>
    <n v="2.2278492207985798"/>
    <n v="2.2383651786578702"/>
    <s v="KKZ Asset Management"/>
    <x v="11"/>
    <s v="Consumer Staples"/>
    <s v="Personal Products"/>
    <s v="Cincinnati, Ohio"/>
    <m/>
    <n v="80424"/>
    <n v="1837"/>
    <s v="Cincinnati"/>
    <s v="Ohio"/>
    <s v="United States"/>
  </r>
  <r>
    <d v="2019-05-21T00:00:00"/>
    <x v="11"/>
    <s v="buy"/>
    <n v="1100"/>
    <n v="8"/>
    <n v="107.470001"/>
    <n v="107.540001"/>
    <n v="106.290001"/>
    <n v="106.370003"/>
    <n v="105.68557699999999"/>
    <n v="5226400"/>
    <n v="2.4260000000000002"/>
    <n v="-8.9845899733647008E-3"/>
    <n v="7.26527254388451E-3"/>
    <n v="3.01288222978749E-3"/>
    <n v="7.6013114416578195E-2"/>
    <n v="0.40306977118410198"/>
    <n v="9.8570976647355396E-3"/>
    <n v="1.17829232800883E-2"/>
    <n v="8.2094046172614208E-3"/>
    <n v="1.15264039695398E-2"/>
    <n v="108.68"/>
    <n v="72.800003000000004"/>
    <n v="-0.10143700860365699"/>
    <n v="8.4599491109458805E-3"/>
    <n v="0.410497512525483"/>
    <n v="2.15330517330997"/>
    <n v="2.22210281707211"/>
    <s v="KKZ Asset Management"/>
    <x v="11"/>
    <s v="Consumer Staples"/>
    <s v="Personal Products"/>
    <s v="Cincinnati, Ohio"/>
    <m/>
    <n v="80424"/>
    <n v="1837"/>
    <s v="Cincinnati"/>
    <s v="Ohio"/>
    <s v="United States"/>
  </r>
  <r>
    <d v="2019-05-24T00:00:00"/>
    <x v="11"/>
    <s v="buy"/>
    <n v="500"/>
    <n v="8"/>
    <n v="107.150002"/>
    <n v="107.44000200000001"/>
    <n v="106.540001"/>
    <n v="106.69000200000001"/>
    <n v="106.00351699999899"/>
    <n v="4372100"/>
    <n v="2.3239999999999998"/>
    <n v="-6.5589515996136998E-4"/>
    <n v="-7.0981348231892397E-3"/>
    <n v="2.8521755718566699E-2"/>
    <n v="7.6100228239829495E-2"/>
    <n v="0.39618401659070801"/>
    <n v="4.5622515674715704E-3"/>
    <n v="1.00505656194909E-2"/>
    <n v="8.1279658194921799E-3"/>
    <n v="1.1519582145986499E-2"/>
    <n v="108.68"/>
    <n v="72.800003000000004"/>
    <n v="-0.10143700860365699"/>
    <n v="1.3526439988342199E-3"/>
    <n v="0.406846149816252"/>
    <n v="2.0931078637237199"/>
    <n v="2.1316103341637098"/>
    <s v="KKZ Asset Management"/>
    <x v="11"/>
    <s v="Consumer Staples"/>
    <s v="Personal Products"/>
    <s v="Cincinnati, Ohio"/>
    <m/>
    <n v="80424"/>
    <n v="1837"/>
    <s v="Cincinnati"/>
    <s v="Ohio"/>
    <s v="United States"/>
  </r>
  <r>
    <d v="2019-05-13T00:00:00"/>
    <x v="11"/>
    <s v="buy"/>
    <n v="700"/>
    <n v="9"/>
    <n v="105.139999"/>
    <n v="106.589996"/>
    <n v="104.849998"/>
    <n v="106.110001"/>
    <n v="105.427246"/>
    <n v="7575500"/>
    <n v="2.4049999999999998"/>
    <n v="9.42800317148267E-4"/>
    <n v="4.0606106357592301E-3"/>
    <n v="2.0888491876586701E-2"/>
    <n v="8.3791282121599406E-2"/>
    <n v="0.40471523694712502"/>
    <n v="1.05266125233328E-2"/>
    <n v="1.1067848212719099E-2"/>
    <n v="8.2123530190277294E-3"/>
    <n v="1.14827336189637E-2"/>
    <n v="107.199997"/>
    <n v="72.599997999999999"/>
    <n v="-0.10143700860365699"/>
    <n v="-2.4426469085879299E-2"/>
    <n v="0.41536182119367998"/>
    <n v="2.23435787420568"/>
    <n v="2.2803313982903299"/>
    <s v="Netpune Capital"/>
    <x v="11"/>
    <s v="Consumer Staples"/>
    <s v="Personal Products"/>
    <s v="Cincinnati, Ohio"/>
    <m/>
    <n v="80424"/>
    <n v="1837"/>
    <s v="Cincinnati"/>
    <s v="Ohio"/>
    <s v="United States"/>
  </r>
  <r>
    <d v="2019-05-29T00:00:00"/>
    <x v="11"/>
    <s v="buy"/>
    <n v="500"/>
    <n v="9"/>
    <n v="103.959999"/>
    <n v="104.80999799999999"/>
    <n v="103.699997"/>
    <n v="104.19000200000001"/>
    <n v="103.519607999999"/>
    <n v="7137300"/>
    <n v="2.2360000000000002"/>
    <n v="-2.5880123455830498E-3"/>
    <n v="-2.07073873049286E-2"/>
    <n v="-1.5901247472001299E-2"/>
    <n v="5.9039525896756803E-2"/>
    <n v="0.370721964862049"/>
    <n v="9.7274194172595509E-3"/>
    <n v="9.6982402616396703E-3"/>
    <n v="8.5127250953023099E-3"/>
    <n v="1.15965302794468E-2"/>
    <n v="108.68"/>
    <n v="72.800003000000004"/>
    <n v="-0.10143700860365699"/>
    <n v="-6.9359101493404697E-3"/>
    <n v="0.414411670373383"/>
    <n v="1.9439410495321301"/>
    <n v="2.0551171552371099"/>
    <s v="Netpune Capital"/>
    <x v="11"/>
    <s v="Consumer Staples"/>
    <s v="Personal Products"/>
    <s v="Cincinnati, Ohio"/>
    <m/>
    <n v="80424"/>
    <n v="1837"/>
    <s v="Cincinnati"/>
    <s v="Ohio"/>
    <s v="United States"/>
  </r>
  <r>
    <d v="2019-06-05T00:00:00"/>
    <x v="11"/>
    <s v="sell"/>
    <n v="800"/>
    <n v="9"/>
    <n v="105.239998"/>
    <n v="106.75"/>
    <n v="104.889999"/>
    <n v="106.730003"/>
    <n v="106.04325900000001"/>
    <n v="6481700"/>
    <n v="2.1230000000000002"/>
    <n v="1.9394227029292901E-2"/>
    <n v="2.4086070596418398E-2"/>
    <n v="6.1087103193333096E-3"/>
    <n v="8.2923444002405103E-2"/>
    <n v="0.39655885841773297"/>
    <n v="1.63110776443855E-2"/>
    <n v="1.09675149051263E-2"/>
    <n v="9.4853394551174895E-3"/>
    <n v="1.1649624990847301E-2"/>
    <n v="108.68"/>
    <n v="73.599997999999999"/>
    <n v="-0.10143700860365699"/>
    <n v="8.1287266899663802E-3"/>
    <n v="0.41913089599582098"/>
    <n v="2.0714859429677999"/>
    <n v="1.98943292652401"/>
    <s v="Netpune Capital"/>
    <x v="11"/>
    <s v="Consumer Staples"/>
    <s v="Personal Products"/>
    <s v="Cincinnati, Ohio"/>
    <m/>
    <n v="80424"/>
    <n v="1837"/>
    <s v="Cincinnati"/>
    <s v="Ohio"/>
    <s v="United States"/>
  </r>
  <r>
    <d v="2019-04-12T00:00:00"/>
    <x v="11"/>
    <s v="buy"/>
    <n v="1000"/>
    <n v="10"/>
    <n v="104.75"/>
    <n v="105.05999799999999"/>
    <n v="104.169997999999"/>
    <n v="105.05999799999999"/>
    <n v="103.65237399999999"/>
    <n v="6707900"/>
    <n v="2.56"/>
    <n v="2.9550613175911601E-3"/>
    <n v="1.3511743504200599E-2"/>
    <n v="3.7630540984636501E-2"/>
    <n v="0.14312661947809199"/>
    <n v="0.33544995207836797"/>
    <n v="5.9588255102216202E-3"/>
    <n v="5.6428075666345497E-3"/>
    <n v="8.9436994834229903E-3"/>
    <n v="1.1511025433497499E-2"/>
    <n v="105.139999"/>
    <n v="70.730002999999996"/>
    <n v="-0.10143700860365699"/>
    <n v="6.5875784763498903E-3"/>
    <n v="0.44751327121276202"/>
    <n v="2.09972971814596"/>
    <n v="2.08475318251643"/>
    <s v="Spectrum Group"/>
    <x v="11"/>
    <s v="Consumer Staples"/>
    <s v="Personal Products"/>
    <s v="Cincinnati, Ohio"/>
    <m/>
    <n v="80424"/>
    <n v="1837"/>
    <s v="Cincinnati"/>
    <s v="Ohio"/>
    <s v="United States"/>
  </r>
  <r>
    <d v="2019-04-15T00:00:00"/>
    <x v="11"/>
    <s v="sell"/>
    <n v="1500"/>
    <n v="10"/>
    <n v="104.980003"/>
    <n v="105.779999"/>
    <n v="104.790001"/>
    <n v="105.730003"/>
    <n v="104.3134"/>
    <n v="5639200"/>
    <n v="2.5529999999999999"/>
    <n v="6.3570866823892498E-3"/>
    <n v="7.2140767204128004E-3"/>
    <n v="4.2604853700265399E-2"/>
    <n v="0.15626252211069799"/>
    <n v="0.33437857066128102"/>
    <n v="3.4786863023927301E-3"/>
    <n v="5.7280665538015996E-3"/>
    <n v="8.8822047574217897E-3"/>
    <n v="1.15089621300456E-2"/>
    <n v="105.779999"/>
    <n v="70.730002999999996"/>
    <n v="-0.10143700860365699"/>
    <n v="-6.2956724975841202E-4"/>
    <n v="0.44835809811418398"/>
    <n v="2.0769304131468398"/>
    <n v="2.0783438111303001"/>
    <s v="Spectrum Group"/>
    <x v="11"/>
    <s v="Consumer Staples"/>
    <s v="Personal Products"/>
    <s v="Cincinnati, Ohio"/>
    <m/>
    <n v="80424"/>
    <n v="1837"/>
    <s v="Cincinnati"/>
    <s v="Ohio"/>
    <s v="United States"/>
  </r>
  <r>
    <d v="2019-05-17T00:00:00"/>
    <x v="11"/>
    <s v="buy"/>
    <n v="400"/>
    <n v="10"/>
    <n v="107.269997"/>
    <n v="108"/>
    <n v="107.260002"/>
    <n v="107.449997"/>
    <n v="106.758620999999"/>
    <n v="6370200"/>
    <n v="2.3929999999999998"/>
    <n v="-6.1236854036833197E-3"/>
    <n v="1.34921042968535E-2"/>
    <n v="1.6665792359090301E-2"/>
    <n v="9.4205766253348103E-2"/>
    <n v="0.41208333629587801"/>
    <n v="8.7311083877271798E-3"/>
    <n v="1.1604040612139099E-2"/>
    <n v="8.3566150135889004E-3"/>
    <n v="1.15213476177257E-2"/>
    <n v="108.68"/>
    <n v="72.800003000000004"/>
    <n v="-0.10143700860365699"/>
    <n v="-5.8544371529206298E-3"/>
    <n v="0.41627449862420302"/>
    <n v="2.2278492207985798"/>
    <n v="2.2383651786578702"/>
    <s v="Spectrum Group"/>
    <x v="11"/>
    <s v="Consumer Staples"/>
    <s v="Personal Products"/>
    <s v="Cincinnati, Ohio"/>
    <m/>
    <n v="80424"/>
    <n v="1837"/>
    <s v="Cincinnati"/>
    <s v="Ohio"/>
    <s v="United States"/>
  </r>
  <r>
    <d v="2019-05-31T00:00:00"/>
    <x v="11"/>
    <s v="buy"/>
    <n v="400"/>
    <n v="10"/>
    <n v="104.889999"/>
    <n v="104.900002"/>
    <n v="102.410004"/>
    <n v="102.910004"/>
    <n v="102.24784099999999"/>
    <n v="10282300"/>
    <n v="2.1419999999999999"/>
    <n v="-2.3243431556954301E-2"/>
    <n v="-3.6728488181329497E-2"/>
    <n v="-3.4102331845894999E-2"/>
    <n v="5.1441324940449902E-2"/>
    <n v="0.35058564115459701"/>
    <n v="1.4510327434318401E-2"/>
    <n v="1.03009443727621E-2"/>
    <n v="9.1143102748985506E-3"/>
    <n v="1.16951915798861E-2"/>
    <n v="108.68"/>
    <n v="72.800003000000004"/>
    <n v="-0.10143700860365699"/>
    <n v="-1.3283204951564801E-2"/>
    <n v="0.42365578546594701"/>
    <n v="1.8282211673319899"/>
    <n v="1.9773549542825899"/>
    <s v="Spectrum Group"/>
    <x v="11"/>
    <s v="Consumer Staples"/>
    <s v="Personal Products"/>
    <s v="Cincinnati, Ohio"/>
    <m/>
    <n v="80424"/>
    <n v="1837"/>
    <s v="Cincinnati"/>
    <s v="Ohio"/>
    <s v="United States"/>
  </r>
  <r>
    <d v="2019-06-05T00:00:00"/>
    <x v="11"/>
    <s v="sell"/>
    <n v="800"/>
    <n v="10"/>
    <n v="105.239998"/>
    <n v="106.75"/>
    <n v="104.889999"/>
    <n v="106.730003"/>
    <n v="106.04325900000001"/>
    <n v="6481700"/>
    <n v="2.1230000000000002"/>
    <n v="1.9394227029292901E-2"/>
    <n v="2.4086070596418398E-2"/>
    <n v="6.1087103193333096E-3"/>
    <n v="8.2923444002405103E-2"/>
    <n v="0.39655885841773297"/>
    <n v="1.63110776443855E-2"/>
    <n v="1.09675149051263E-2"/>
    <n v="9.4853394551174895E-3"/>
    <n v="1.1649624990847301E-2"/>
    <n v="108.68"/>
    <n v="73.599997999999999"/>
    <n v="-0.10143700860365699"/>
    <n v="8.1287266899663802E-3"/>
    <n v="0.41913089599582098"/>
    <n v="2.0714859429677999"/>
    <n v="1.98943292652401"/>
    <s v="Spectrum Group"/>
    <x v="11"/>
    <s v="Consumer Staples"/>
    <s v="Personal Products"/>
    <s v="Cincinnati, Ohio"/>
    <m/>
    <n v="80424"/>
    <n v="1837"/>
    <s v="Cincinnati"/>
    <s v="Ohio"/>
    <s v="United States"/>
  </r>
  <r>
    <d v="2019-06-11T00:00:00"/>
    <x v="11"/>
    <s v="sell"/>
    <n v="1400"/>
    <n v="10"/>
    <n v="108.94000200000001"/>
    <n v="109.599998"/>
    <n v="108.870003"/>
    <n v="109.379997"/>
    <n v="108.67620100000001"/>
    <n v="8074400"/>
    <n v="2.14"/>
    <n v="6.0522300322406004E-3"/>
    <n v="4.3919940508874003E-2"/>
    <n v="4.8132115633803901E-2"/>
    <n v="9.6191604647282505E-2"/>
    <n v="0.38143877323735798"/>
    <n v="7.5741438481915701E-3"/>
    <n v="1.08783691320729E-2"/>
    <n v="9.5046315538758804E-3"/>
    <n v="1.1573063229832699E-2"/>
    <n v="109.599998"/>
    <n v="75.389999000000003"/>
    <n v="-0.10143700860365699"/>
    <n v="-3.4994119269314301E-4"/>
    <n v="0.42058484117446399"/>
    <n v="1.9675799759884001"/>
    <n v="2.0700055528060002"/>
    <s v="Spectrum Group"/>
    <x v="11"/>
    <s v="Consumer Staples"/>
    <s v="Personal Products"/>
    <s v="Cincinnati, Ohio"/>
    <m/>
    <n v="80424"/>
    <n v="1837"/>
    <s v="Cincinnati"/>
    <s v="Ohio"/>
    <s v="United States"/>
  </r>
  <r>
    <d v="2019-06-20T00:00:00"/>
    <x v="11"/>
    <s v="sell"/>
    <n v="600"/>
    <n v="10"/>
    <n v="110.779999"/>
    <n v="112.019997"/>
    <n v="110.5"/>
    <n v="111.739998"/>
    <n v="111.021019"/>
    <n v="7044200"/>
    <n v="2.0009999999999999"/>
    <n v="1.18834801321778E-2"/>
    <n v="7.4556330524471002E-3"/>
    <n v="4.0266522430452797E-2"/>
    <n v="9.3443200080769895E-2"/>
    <n v="0.41385972462265003"/>
    <n v="9.4191433625447803E-3"/>
    <n v="1.0664810797249E-2"/>
    <n v="9.5885724387234101E-3"/>
    <n v="1.1477456225331001E-2"/>
    <n v="112.019997"/>
    <n v="75.529999000000004"/>
    <n v="-0.10143700860365699"/>
    <n v="9.4276054361659405E-3"/>
    <n v="0.41663928332769801"/>
    <n v="2.12008975566002"/>
    <n v="2.07356832075325"/>
    <s v="Spectrum Group"/>
    <x v="11"/>
    <s v="Consumer Staples"/>
    <s v="Personal Products"/>
    <s v="Cincinnati, Ohio"/>
    <m/>
    <n v="80424"/>
    <n v="1837"/>
    <s v="Cincinnati"/>
    <s v="Ohio"/>
    <s v="United States"/>
  </r>
  <r>
    <d v="2019-06-21T00:00:00"/>
    <x v="11"/>
    <s v="buy"/>
    <n v="600"/>
    <n v="10"/>
    <n v="111.620003"/>
    <n v="112.470001"/>
    <n v="111.019997"/>
    <n v="111.199997"/>
    <n v="110.484496999999"/>
    <n v="13799400"/>
    <n v="2.0680000000000001"/>
    <n v="-4.8443312737861304E-3"/>
    <n v="0"/>
    <n v="4.4406781130031402E-2"/>
    <n v="9.6730175743910601E-2"/>
    <n v="0.41532377247350499"/>
    <n v="9.7806823393127695E-3"/>
    <n v="1.0500139891969001E-2"/>
    <n v="9.5442534421517292E-3"/>
    <n v="1.14737856308007E-2"/>
    <n v="112.470001"/>
    <n v="75.529999000000004"/>
    <n v="-0.10143700860365699"/>
    <n v="-1.26001638019446E-3"/>
    <n v="0.41753924695883798"/>
    <n v="2.1209640670583298"/>
    <n v="2.0788127348501702"/>
    <s v="Spectrum Group"/>
    <x v="11"/>
    <s v="Consumer Staples"/>
    <s v="Personal Products"/>
    <s v="Cincinnati, Ohio"/>
    <m/>
    <n v="80424"/>
    <n v="1837"/>
    <s v="Cincinnati"/>
    <s v="Ohio"/>
    <s v="United States"/>
  </r>
  <r>
    <d v="2019-06-26T00:00:00"/>
    <x v="11"/>
    <s v="sell"/>
    <n v="1100"/>
    <n v="10"/>
    <n v="111.389999"/>
    <n v="111.44000200000001"/>
    <n v="109.660004"/>
    <n v="109.730003"/>
    <n v="109.023956"/>
    <n v="7170300"/>
    <n v="2.0489999999999999"/>
    <n v="-1.7972941739245699E-2"/>
    <n v="-6.2684257164948697E-3"/>
    <n v="2.8095365090680599E-2"/>
    <n v="7.1298841762387002E-2"/>
    <n v="0.37676112998724598"/>
    <n v="1.2366571393627301E-2"/>
    <n v="1.15729720038998E-2"/>
    <n v="9.8811267328110207E-3"/>
    <n v="1.1530758758204401E-2"/>
    <n v="112.629997"/>
    <n v="77.290001000000004"/>
    <n v="-0.10143700860365699"/>
    <n v="-1.2346958449604901E-3"/>
    <n v="0.42631982620830999"/>
    <n v="1.9067184829417201"/>
    <n v="2.0624394281985201"/>
    <s v="Spectrum Group"/>
    <x v="11"/>
    <s v="Consumer Staples"/>
    <s v="Personal Products"/>
    <s v="Cincinnati, Ohio"/>
    <m/>
    <n v="80424"/>
    <n v="1837"/>
    <s v="Cincinnati"/>
    <s v="Ohio"/>
    <s v="United States"/>
  </r>
  <r>
    <d v="2019-04-17T00:00:00"/>
    <x v="11"/>
    <s v="buy"/>
    <n v="900"/>
    <n v="11"/>
    <n v="106.269997"/>
    <n v="106.510002"/>
    <n v="105.349998"/>
    <n v="105.849998"/>
    <n v="105.16892199999999"/>
    <n v="6778100"/>
    <n v="2.5920000000000001"/>
    <n v="1.66322313706138E-3"/>
    <n v="1.84352266342632E-2"/>
    <n v="4.8899375397791697E-2"/>
    <n v="0.162019842618389"/>
    <n v="0.34178143441917802"/>
    <n v="2.60596103843925E-3"/>
    <n v="4.8984778064278299E-3"/>
    <n v="8.7717323764653094E-3"/>
    <n v="1.15107984699433E-2"/>
    <n v="106.510002"/>
    <n v="70.730002999999996"/>
    <n v="-0.10143700860365699"/>
    <n v="-2.2764010197428601E-3"/>
    <n v="0.45261691427941902"/>
    <n v="2.0918455491450598"/>
    <n v="2.0815945579996802"/>
    <s v="Beta Dynamic Fund"/>
    <x v="11"/>
    <s v="Consumer Staples"/>
    <s v="Personal Products"/>
    <s v="Cincinnati, Ohio"/>
    <m/>
    <n v="80424"/>
    <n v="1837"/>
    <s v="Cincinnati"/>
    <s v="Ohio"/>
    <s v="United States"/>
  </r>
  <r>
    <d v="2019-06-20T00:00:00"/>
    <x v="11"/>
    <s v="sell"/>
    <n v="1300"/>
    <n v="11"/>
    <n v="110.779999"/>
    <n v="112.019997"/>
    <n v="110.5"/>
    <n v="111.739998"/>
    <n v="111.021019"/>
    <n v="7044200"/>
    <n v="2.0009999999999999"/>
    <n v="1.18834801321778E-2"/>
    <n v="7.4556330524471002E-3"/>
    <n v="4.0266522430452797E-2"/>
    <n v="9.3443200080769895E-2"/>
    <n v="0.41385972462265003"/>
    <n v="9.4191433625447803E-3"/>
    <n v="1.0664810797249E-2"/>
    <n v="9.5885724387234101E-3"/>
    <n v="1.1477456225331001E-2"/>
    <n v="112.019997"/>
    <n v="75.529999000000004"/>
    <n v="-0.10143700860365699"/>
    <n v="9.4276054361659405E-3"/>
    <n v="0.41663928332769801"/>
    <n v="2.12008975566002"/>
    <n v="2.07356832075325"/>
    <s v="Beta Dynamic Fund"/>
    <x v="11"/>
    <s v="Consumer Staples"/>
    <s v="Personal Products"/>
    <s v="Cincinnati, Ohio"/>
    <m/>
    <n v="80424"/>
    <n v="1837"/>
    <s v="Cincinnati"/>
    <s v="Ohio"/>
    <s v="United States"/>
  </r>
  <r>
    <d v="2019-06-21T00:00:00"/>
    <x v="11"/>
    <s v="sell"/>
    <n v="700"/>
    <n v="11"/>
    <n v="111.620003"/>
    <n v="112.470001"/>
    <n v="111.019997"/>
    <n v="111.199997"/>
    <n v="110.484496999999"/>
    <n v="13799400"/>
    <n v="2.0680000000000001"/>
    <n v="-4.8443312737861304E-3"/>
    <n v="0"/>
    <n v="4.4406781130031402E-2"/>
    <n v="9.6730175743910601E-2"/>
    <n v="0.41532377247350499"/>
    <n v="9.7806823393127695E-3"/>
    <n v="1.0500139891969001E-2"/>
    <n v="9.5442534421517292E-3"/>
    <n v="1.14737856308007E-2"/>
    <n v="112.470001"/>
    <n v="75.529999000000004"/>
    <n v="-0.10143700860365699"/>
    <n v="-1.26001638019446E-3"/>
    <n v="0.41753924695883798"/>
    <n v="2.1209640670583298"/>
    <n v="2.0788127348501702"/>
    <s v="Beta Dynamic Fund"/>
    <x v="11"/>
    <s v="Consumer Staples"/>
    <s v="Personal Products"/>
    <s v="Cincinnati, Ohio"/>
    <m/>
    <n v="80424"/>
    <n v="1837"/>
    <s v="Cincinnati"/>
    <s v="Ohio"/>
    <s v="United States"/>
  </r>
  <r>
    <d v="2019-04-05T00:00:00"/>
    <x v="11"/>
    <s v="sell"/>
    <n v="3000"/>
    <n v="12"/>
    <n v="103.610001"/>
    <n v="103.69000200000001"/>
    <n v="103.169997999999"/>
    <n v="103.650002"/>
    <n v="102.261269"/>
    <n v="4281800"/>
    <n v="2.5009999999999999"/>
    <n v="2.1247503698423901E-3"/>
    <n v="-3.85175593511289E-3"/>
    <n v="4.6607328487602899E-2"/>
    <n v="0.121799751541048"/>
    <n v="0.309038043938683"/>
    <n v="2.49495914799981E-3"/>
    <n v="6.0181307015632797E-3"/>
    <n v="9.1758305539810098E-3"/>
    <n v="1.15057840847347E-2"/>
    <n v="104.230003"/>
    <n v="70.730002999999996"/>
    <n v="-0.10143700860365699"/>
    <n v="4.62571739556182E-3"/>
    <n v="0.43499854616167599"/>
    <n v="2.0061230043246701"/>
    <n v="2.05778805159553"/>
    <s v="6igma Capital"/>
    <x v="11"/>
    <s v="Consumer Staples"/>
    <s v="Personal Products"/>
    <s v="Cincinnati, Ohio"/>
    <m/>
    <n v="80424"/>
    <n v="1837"/>
    <s v="Cincinnati"/>
    <s v="Ohio"/>
    <s v="United States"/>
  </r>
  <r>
    <d v="2019-04-22T00:00:00"/>
    <x v="11"/>
    <s v="buy"/>
    <n v="200"/>
    <n v="12"/>
    <n v="106.129997"/>
    <n v="107.199997"/>
    <n v="105.739998"/>
    <n v="106.010002"/>
    <n v="105.327896"/>
    <n v="9057200"/>
    <n v="2.59"/>
    <n v="-3.7724577941278698E-4"/>
    <n v="1.6035560709911599E-2"/>
    <n v="4.8343239081052702E-2"/>
    <n v="0.15510295754967099"/>
    <n v="0.37946341232151498"/>
    <n v="3.0728255470850899E-3"/>
    <n v="4.8414409498345199E-3"/>
    <n v="8.7395705366420905E-3"/>
    <n v="1.1298169036845499E-2"/>
    <n v="107.199997"/>
    <n v="70.730002999999996"/>
    <n v="-0.10143700860365699"/>
    <n v="1.0115060212163699E-3"/>
    <n v="0.44406533256914998"/>
    <n v="2.30517238318492"/>
    <n v="2.1331036885571999"/>
    <s v="6igma Capital"/>
    <x v="11"/>
    <s v="Consumer Staples"/>
    <s v="Personal Products"/>
    <s v="Cincinnati, Ohio"/>
    <m/>
    <n v="80424"/>
    <n v="1837"/>
    <s v="Cincinnati"/>
    <s v="Ohio"/>
    <s v="United States"/>
  </r>
  <r>
    <d v="2019-04-26T00:00:00"/>
    <x v="11"/>
    <s v="buy"/>
    <n v="1000"/>
    <n v="12"/>
    <n v="103.949997"/>
    <n v="105.879997"/>
    <n v="103.910004"/>
    <n v="105.860001"/>
    <n v="105.178856"/>
    <n v="7747400"/>
    <n v="2.5049999999999999"/>
    <n v="2.46737268435753E-2"/>
    <n v="-1.79325760313987E-3"/>
    <n v="3.4228064978442503E-2"/>
    <n v="0.13012079807773799"/>
    <n v="0.41404445900450898"/>
    <n v="1.86610287505664E-2"/>
    <n v="8.9973661570126005E-3"/>
    <n v="7.80938057150496E-3"/>
    <n v="1.14508475933566E-2"/>
    <n v="107.199997"/>
    <n v="70.730002999999996"/>
    <n v="-0.10143700860365699"/>
    <n v="4.6743503443647796E-3"/>
    <n v="0.42893104203368898"/>
    <n v="2.4642200294391801"/>
    <n v="2.3188304561275501"/>
    <s v="6igma Capital"/>
    <x v="11"/>
    <s v="Consumer Staples"/>
    <s v="Personal Products"/>
    <s v="Cincinnati, Ohio"/>
    <m/>
    <n v="80424"/>
    <n v="1837"/>
    <s v="Cincinnati"/>
    <s v="Ohio"/>
    <s v="United States"/>
  </r>
  <r>
    <d v="2019-05-01T00:00:00"/>
    <x v="11"/>
    <s v="buy"/>
    <n v="1300"/>
    <n v="12"/>
    <n v="106.150002"/>
    <n v="106.389999"/>
    <n v="104.80999799999999"/>
    <n v="104.93"/>
    <n v="104.25483699999999"/>
    <n v="6733800"/>
    <n v="2.5110000000000001"/>
    <n v="-1.466375394737E-2"/>
    <n v="1.18877405957234E-2"/>
    <n v="1.54555026298207E-2"/>
    <n v="0.11151574413549099"/>
    <n v="0.40466747291953897"/>
    <n v="1.71423007381948E-2"/>
    <n v="1.0367977002185599E-2"/>
    <n v="8.3495462796230602E-3"/>
    <n v="1.1542430577848199E-2"/>
    <n v="107.199997"/>
    <n v="70.730002999999996"/>
    <n v="-0.10143700860365699"/>
    <n v="-7.5304459681844096E-3"/>
    <n v="0.43171866555479699"/>
    <n v="2.34998266452767"/>
    <n v="2.3758650244324202"/>
    <s v="6igma Capital"/>
    <x v="11"/>
    <s v="Consumer Staples"/>
    <s v="Personal Products"/>
    <s v="Cincinnati, Ohio"/>
    <m/>
    <n v="80424"/>
    <n v="1837"/>
    <s v="Cincinnati"/>
    <s v="Ohio"/>
    <s v="United States"/>
  </r>
  <r>
    <d v="2019-05-20T00:00:00"/>
    <x v="11"/>
    <s v="buy"/>
    <n v="1400"/>
    <n v="12"/>
    <n v="107.44000200000001"/>
    <n v="108.129997"/>
    <n v="107.139999"/>
    <n v="107.33000199999999"/>
    <n v="106.639397"/>
    <n v="6565300"/>
    <n v="2.4159999999999999"/>
    <n v="-1.1173863142887E-3"/>
    <n v="1.14319176654166E-2"/>
    <n v="1.3885182907740001E-2"/>
    <n v="7.7871757934415795E-2"/>
    <n v="0.40513502194110801"/>
    <n v="8.8819806605841996E-3"/>
    <n v="1.16088483263041E-2"/>
    <n v="8.1754593440434894E-3"/>
    <n v="1.1519580751008601E-2"/>
    <n v="108.68"/>
    <n v="72.800003000000004"/>
    <n v="-0.10143700860365699"/>
    <n v="-6.7722580366252503E-3"/>
    <n v="0.41643720197586498"/>
    <n v="2.1757369231375798"/>
    <n v="2.2266409884442502"/>
    <s v="6igma Capital"/>
    <x v="11"/>
    <s v="Consumer Staples"/>
    <s v="Personal Products"/>
    <s v="Cincinnati, Ohio"/>
    <m/>
    <n v="80424"/>
    <n v="1837"/>
    <s v="Cincinnati"/>
    <s v="Ohio"/>
    <s v="United States"/>
  </r>
  <r>
    <d v="2019-06-18T00:00:00"/>
    <x v="11"/>
    <s v="buy"/>
    <n v="1300"/>
    <n v="12"/>
    <n v="111.449997"/>
    <n v="111.55999799999999"/>
    <n v="109.43"/>
    <n v="109.599998"/>
    <n v="108.894791"/>
    <n v="7731200"/>
    <n v="2.06"/>
    <n v="-1.2602739906990099E-2"/>
    <n v="2.0093678071521699E-3"/>
    <n v="1.36881028868861E-2"/>
    <n v="7.9879115127550304E-2"/>
    <n v="0.38086019443567298"/>
    <n v="8.6643597270367502E-3"/>
    <n v="1.0455474594434201E-2"/>
    <n v="9.5045498993374302E-3"/>
    <n v="1.1538539395363E-2"/>
    <n v="111.75"/>
    <n v="75.389999000000003"/>
    <n v="-0.10143700860365699"/>
    <n v="9.6704895497130797E-3"/>
    <n v="0.41443495231810401"/>
    <n v="1.94606708398399"/>
    <n v="2.0280924687913902"/>
    <s v="6igma Capital"/>
    <x v="11"/>
    <s v="Consumer Staples"/>
    <s v="Personal Products"/>
    <s v="Cincinnati, Ohio"/>
    <m/>
    <n v="80424"/>
    <n v="1837"/>
    <s v="Cincinnati"/>
    <s v="Ohio"/>
    <s v="United States"/>
  </r>
  <r>
    <d v="2019-06-25T00:00:00"/>
    <x v="11"/>
    <s v="buy"/>
    <n v="1500"/>
    <n v="12"/>
    <n v="112.110001"/>
    <n v="112.629997"/>
    <n v="111.30999799999999"/>
    <n v="111.720001"/>
    <n v="111.001152"/>
    <n v="6805600"/>
    <n v="1.994"/>
    <n v="-5.4452621181284603E-3"/>
    <n v="1.91583837161678E-2"/>
    <n v="4.5412411669965097E-2"/>
    <n v="8.8106353105760496E-2"/>
    <n v="0.39937268699386502"/>
    <n v="8.3473313075621506E-3"/>
    <n v="1.0761815356312401E-2"/>
    <n v="9.5792768578357498E-3"/>
    <n v="1.14664601242671E-2"/>
    <n v="112.629997"/>
    <n v="77.180000000000007"/>
    <n v="-0.10143700860365699"/>
    <n v="-9.5417756928269908E-3"/>
    <n v="0.419743968571129"/>
    <n v="2.0322100088772199"/>
    <n v="2.0997218403070699"/>
    <s v="6igma Capital"/>
    <x v="11"/>
    <s v="Consumer Staples"/>
    <s v="Personal Products"/>
    <s v="Cincinnati, Ohio"/>
    <m/>
    <n v="80424"/>
    <n v="1837"/>
    <s v="Cincinnati"/>
    <s v="Ohio"/>
    <s v="United States"/>
  </r>
  <r>
    <d v="2019-04-08T00:00:00"/>
    <x v="11"/>
    <s v="sell"/>
    <n v="300"/>
    <n v="13"/>
    <n v="103.93"/>
    <n v="105.139999"/>
    <n v="103.5"/>
    <n v="104.970001"/>
    <n v="103.56358299999999"/>
    <n v="8468600"/>
    <n v="2.5190000000000001"/>
    <n v="1.26547534661772E-2"/>
    <n v="1.2751304943883201E-2"/>
    <n v="6.3110571013759803E-2"/>
    <n v="0.13846293570975901"/>
    <n v="0.326399348596418"/>
    <n v="5.9139873957151897E-3"/>
    <n v="6.26252330678795E-3"/>
    <n v="9.2417188795329008E-3"/>
    <n v="1.15220839772681E-2"/>
    <n v="105.139999"/>
    <n v="70.730002999999996"/>
    <n v="-0.10143700860365699"/>
    <n v="1.0469119934194001E-3"/>
    <n v="0.43909809519585102"/>
    <n v="2.1089772700774998"/>
    <n v="2.0731419166970002"/>
    <s v="Marquee Group Funds"/>
    <x v="11"/>
    <s v="Consumer Staples"/>
    <s v="Personal Products"/>
    <s v="Cincinnati, Ohio"/>
    <m/>
    <n v="80424"/>
    <n v="1837"/>
    <s v="Cincinnati"/>
    <s v="Ohio"/>
    <s v="United States"/>
  </r>
  <r>
    <d v="2019-04-17T00:00:00"/>
    <x v="11"/>
    <s v="buy"/>
    <n v="500"/>
    <n v="13"/>
    <n v="106.269997"/>
    <n v="106.510002"/>
    <n v="105.349998"/>
    <n v="105.849998"/>
    <n v="105.16892199999999"/>
    <n v="6778100"/>
    <n v="2.5920000000000001"/>
    <n v="1.66322313706138E-3"/>
    <n v="1.84352266342632E-2"/>
    <n v="4.8899375397791697E-2"/>
    <n v="0.162019842618389"/>
    <n v="0.34178143441917802"/>
    <n v="2.60596103843925E-3"/>
    <n v="4.8984778064278299E-3"/>
    <n v="8.7717323764653094E-3"/>
    <n v="1.15107984699433E-2"/>
    <n v="106.510002"/>
    <n v="70.730002999999996"/>
    <n v="-0.10143700860365699"/>
    <n v="-2.2764010197428601E-3"/>
    <n v="0.45261691427941902"/>
    <n v="2.0918455491450598"/>
    <n v="2.0815945579996802"/>
    <s v="Marquee Group Funds"/>
    <x v="11"/>
    <s v="Consumer Staples"/>
    <s v="Personal Products"/>
    <s v="Cincinnati, Ohio"/>
    <m/>
    <n v="80424"/>
    <n v="1837"/>
    <s v="Cincinnati"/>
    <s v="Ohio"/>
    <s v="United States"/>
  </r>
  <r>
    <d v="2019-06-10T00:00:00"/>
    <x v="11"/>
    <s v="sell"/>
    <n v="600"/>
    <n v="13"/>
    <n v="108.32"/>
    <n v="109.019997"/>
    <n v="107.459999"/>
    <n v="108.720001"/>
    <n v="108.020454"/>
    <n v="4767000"/>
    <n v="2.1429999999999998"/>
    <n v="-4.5976090383385902E-4"/>
    <n v="4.6309800652233897E-2"/>
    <n v="3.4149008610904003E-2"/>
    <n v="9.4848137051464596E-2"/>
    <n v="0.39395630913635998"/>
    <n v="7.4327438720987399E-3"/>
    <n v="1.10489906256398E-2"/>
    <n v="9.4958175477458297E-3"/>
    <n v="1.1619391441698299E-2"/>
    <n v="109.379997"/>
    <n v="75.389999000000003"/>
    <n v="-0.10143700860365699"/>
    <n v="4.6492198743191201E-3"/>
    <n v="0.42267454198871002"/>
    <n v="2.0408951234086401"/>
    <n v="2.0812897128638901"/>
    <s v="Marquee Group Funds"/>
    <x v="11"/>
    <s v="Consumer Staples"/>
    <s v="Personal Products"/>
    <s v="Cincinnati, Ohio"/>
    <m/>
    <n v="80424"/>
    <n v="1837"/>
    <s v="Cincinnati"/>
    <s v="Ohio"/>
    <s v="United States"/>
  </r>
  <r>
    <d v="2019-04-03T00:00:00"/>
    <x v="11"/>
    <s v="sell"/>
    <n v="800"/>
    <n v="14"/>
    <n v="103.58000199999999"/>
    <n v="103.889999"/>
    <n v="102.75"/>
    <n v="103.69000200000001"/>
    <n v="102.30072800000001"/>
    <n v="5226500"/>
    <n v="2.5169999999999999"/>
    <n v="-5.7847955698641599E-4"/>
    <n v="7.6479931215707904E-3"/>
    <n v="4.7599791000573703E-2"/>
    <n v="0.13535437249815899"/>
    <n v="0.31374797851584302"/>
    <n v="4.1293401689868198E-3"/>
    <n v="5.9883222020622401E-3"/>
    <n v="9.5137813881335503E-3"/>
    <n v="1.1513348155971E-2"/>
    <n v="104.230003"/>
    <n v="70.730002999999996"/>
    <n v="-0.10143700860365699"/>
    <n v="2.1460723821998401E-3"/>
    <n v="0.43418122938113002"/>
    <n v="2.0715199846958998"/>
    <n v="2.1276967250131502"/>
    <s v="DJT Green Funds"/>
    <x v="11"/>
    <s v="Consumer Staples"/>
    <s v="Personal Products"/>
    <s v="Cincinnati, Ohio"/>
    <m/>
    <n v="80424"/>
    <n v="1837"/>
    <s v="Cincinnati"/>
    <s v="Ohio"/>
    <s v="United States"/>
  </r>
  <r>
    <d v="2019-04-22T00:00:00"/>
    <x v="11"/>
    <s v="buy"/>
    <n v="800"/>
    <n v="14"/>
    <n v="106.129997"/>
    <n v="107.199997"/>
    <n v="105.739998"/>
    <n v="106.010002"/>
    <n v="105.327896"/>
    <n v="9057200"/>
    <n v="2.59"/>
    <n v="-3.7724577941278698E-4"/>
    <n v="1.6035560709911599E-2"/>
    <n v="4.8343239081052702E-2"/>
    <n v="0.15510295754967099"/>
    <n v="0.37946341232151498"/>
    <n v="3.0728255470850899E-3"/>
    <n v="4.8414409498345199E-3"/>
    <n v="8.7395705366420905E-3"/>
    <n v="1.1298169036845499E-2"/>
    <n v="107.199997"/>
    <n v="70.730002999999996"/>
    <n v="-0.10143700860365699"/>
    <n v="1.0115060212163699E-3"/>
    <n v="0.44406533256914998"/>
    <n v="2.30517238318492"/>
    <n v="2.1331036885571999"/>
    <s v="DJT Green Funds"/>
    <x v="11"/>
    <s v="Consumer Staples"/>
    <s v="Personal Products"/>
    <s v="Cincinnati, Ohio"/>
    <m/>
    <n v="80424"/>
    <n v="1837"/>
    <s v="Cincinnati"/>
    <s v="Ohio"/>
    <s v="United States"/>
  </r>
  <r>
    <d v="2019-05-01T00:00:00"/>
    <x v="11"/>
    <s v="sell"/>
    <n v="1300"/>
    <n v="14"/>
    <n v="106.150002"/>
    <n v="106.389999"/>
    <n v="104.80999799999999"/>
    <n v="104.93"/>
    <n v="104.25483699999999"/>
    <n v="6733800"/>
    <n v="2.5110000000000001"/>
    <n v="-1.466375394737E-2"/>
    <n v="1.18877405957234E-2"/>
    <n v="1.54555026298207E-2"/>
    <n v="0.11151574413549099"/>
    <n v="0.40466747291953897"/>
    <n v="1.71423007381948E-2"/>
    <n v="1.0367977002185599E-2"/>
    <n v="8.3495462796230602E-3"/>
    <n v="1.1542430577848199E-2"/>
    <n v="107.199997"/>
    <n v="70.730002999999996"/>
    <n v="-0.10143700860365699"/>
    <n v="-7.5304459681844096E-3"/>
    <n v="0.43171866555479699"/>
    <n v="2.34998266452767"/>
    <n v="2.3758650244324202"/>
    <s v="DJT Green Funds"/>
    <x v="11"/>
    <s v="Consumer Staples"/>
    <s v="Personal Products"/>
    <s v="Cincinnati, Ohio"/>
    <m/>
    <n v="80424"/>
    <n v="1837"/>
    <s v="Cincinnati"/>
    <s v="Ohio"/>
    <s v="United States"/>
  </r>
  <r>
    <d v="2019-05-03T00:00:00"/>
    <x v="11"/>
    <s v="sell"/>
    <n v="800"/>
    <n v="14"/>
    <n v="105.989998"/>
    <n v="106.410004"/>
    <n v="105.58000199999999"/>
    <n v="106.08000199999999"/>
    <n v="105.397446"/>
    <n v="4793400"/>
    <n v="2.5310000000000001"/>
    <n v="4.9140992119894398E-3"/>
    <n v="2.0761128050837E-3"/>
    <n v="2.9243135500841001E-2"/>
    <n v="9.1682609132234305E-2"/>
    <n v="0.43511010268015399"/>
    <n v="1.2632565022856999E-2"/>
    <n v="1.04029470220102E-2"/>
    <n v="7.9544292317838099E-3"/>
    <n v="1.14952183811183E-2"/>
    <n v="107.199997"/>
    <n v="70.739998"/>
    <n v="-0.10143700860365699"/>
    <n v="9.5921274614703799E-3"/>
    <n v="0.42719593019244301"/>
    <n v="2.4978309436734301"/>
    <n v="2.4011190463524699"/>
    <s v="DJT Green Funds"/>
    <x v="11"/>
    <s v="Consumer Staples"/>
    <s v="Personal Products"/>
    <s v="Cincinnati, Ohio"/>
    <m/>
    <n v="80424"/>
    <n v="1837"/>
    <s v="Cincinnati"/>
    <s v="Ohio"/>
    <s v="United States"/>
  </r>
  <r>
    <d v="2019-05-13T00:00:00"/>
    <x v="11"/>
    <s v="sell"/>
    <n v="2400"/>
    <n v="14"/>
    <n v="105.139999"/>
    <n v="106.589996"/>
    <n v="104.849998"/>
    <n v="106.110001"/>
    <n v="105.427246"/>
    <n v="7575500"/>
    <n v="2.4049999999999998"/>
    <n v="9.42800317148267E-4"/>
    <n v="4.0606106357592301E-3"/>
    <n v="2.0888491876586701E-2"/>
    <n v="8.3791282121599406E-2"/>
    <n v="0.40471523694712502"/>
    <n v="1.05266125233328E-2"/>
    <n v="1.1067848212719099E-2"/>
    <n v="8.2123530190277294E-3"/>
    <n v="1.14827336189637E-2"/>
    <n v="107.199997"/>
    <n v="72.599997999999999"/>
    <n v="-0.10143700860365699"/>
    <n v="-2.4426469085879299E-2"/>
    <n v="0.41536182119367998"/>
    <n v="2.23435787420568"/>
    <n v="2.2803313982903299"/>
    <s v="DJT Green Funds"/>
    <x v="11"/>
    <s v="Consumer Staples"/>
    <s v="Personal Products"/>
    <s v="Cincinnati, Ohio"/>
    <m/>
    <n v="80424"/>
    <n v="1837"/>
    <s v="Cincinnati"/>
    <s v="Ohio"/>
    <s v="United States"/>
  </r>
  <r>
    <d v="2019-05-30T00:00:00"/>
    <x v="11"/>
    <s v="buy"/>
    <n v="1000"/>
    <n v="14"/>
    <n v="104.370003"/>
    <n v="105.370003"/>
    <n v="104.370003"/>
    <n v="105.33000199999999"/>
    <n v="104.65226699999999"/>
    <n v="4729200"/>
    <n v="2.2269999999999999"/>
    <n v="1.08820673049789E-2"/>
    <n v="-1.3110320152830601E-2"/>
    <n v="5.2353831931820898E-3"/>
    <n v="7.3567929770945506E-2"/>
    <n v="0.38510886119862298"/>
    <n v="1.1592044640615499E-2"/>
    <n v="9.7557889022189606E-3"/>
    <n v="8.5830528425553804E-3"/>
    <n v="1.16073446106692E-2"/>
    <n v="108.68"/>
    <n v="72.800003000000004"/>
    <n v="-0.10143700860365699"/>
    <n v="2.0962723552933101E-3"/>
    <n v="0.41507668001690401"/>
    <n v="2.0188695385425901"/>
    <n v="2.0353831514216201"/>
    <s v="DJT Green Funds"/>
    <x v="11"/>
    <s v="Consumer Staples"/>
    <s v="Personal Products"/>
    <s v="Cincinnati, Ohio"/>
    <m/>
    <n v="80424"/>
    <n v="1837"/>
    <s v="Cincinnati"/>
    <s v="Ohio"/>
    <s v="United States"/>
  </r>
  <r>
    <d v="2019-06-19T00:00:00"/>
    <x v="11"/>
    <s v="sell"/>
    <n v="1800"/>
    <n v="14"/>
    <n v="109.5"/>
    <n v="110.730003"/>
    <n v="109.260002"/>
    <n v="110.419997999999"/>
    <n v="109.70951100000001"/>
    <n v="7028000"/>
    <n v="2.0289999999999999"/>
    <n v="7.4538676934168399E-3"/>
    <n v="6.7242275903004996E-3"/>
    <n v="2.7265655983986298E-2"/>
    <n v="8.9100999361892599E-2"/>
    <n v="0.40841653284814999"/>
    <n v="9.2209945455477699E-3"/>
    <n v="1.0439032673037399E-2"/>
    <n v="9.5280233254812392E-3"/>
    <n v="1.14632191488511E-2"/>
    <n v="111.75"/>
    <n v="75.529999000000004"/>
    <n v="-0.10143700860365699"/>
    <n v="2.98071681438073E-3"/>
    <n v="0.41294897016318199"/>
    <n v="2.0931305434844898"/>
    <n v="2.0559230804515898"/>
    <s v="DJT Green Funds"/>
    <x v="11"/>
    <s v="Consumer Staples"/>
    <s v="Personal Products"/>
    <s v="Cincinnati, Ohio"/>
    <m/>
    <n v="80424"/>
    <n v="1837"/>
    <s v="Cincinnati"/>
    <s v="Ohio"/>
    <s v="United States"/>
  </r>
  <r>
    <d v="2019-06-20T00:00:00"/>
    <x v="11"/>
    <s v="buy"/>
    <n v="600"/>
    <n v="14"/>
    <n v="110.779999"/>
    <n v="112.019997"/>
    <n v="110.5"/>
    <n v="111.739998"/>
    <n v="111.021019"/>
    <n v="7044200"/>
    <n v="2.0009999999999999"/>
    <n v="1.18834801321778E-2"/>
    <n v="7.4556330524471002E-3"/>
    <n v="4.0266522430452797E-2"/>
    <n v="9.3443200080769895E-2"/>
    <n v="0.41385972462265003"/>
    <n v="9.4191433625447803E-3"/>
    <n v="1.0664810797249E-2"/>
    <n v="9.5885724387234101E-3"/>
    <n v="1.1477456225331001E-2"/>
    <n v="112.019997"/>
    <n v="75.529999000000004"/>
    <n v="-0.10143700860365699"/>
    <n v="9.4276054361659405E-3"/>
    <n v="0.41663928332769801"/>
    <n v="2.12008975566002"/>
    <n v="2.07356832075325"/>
    <s v="DJT Green Funds"/>
    <x v="11"/>
    <s v="Consumer Staples"/>
    <s v="Personal Products"/>
    <s v="Cincinnati, Ohio"/>
    <m/>
    <n v="80424"/>
    <n v="1837"/>
    <s v="Cincinnati"/>
    <s v="Ohio"/>
    <s v="United States"/>
  </r>
  <r>
    <d v="2019-04-29T00:00:00"/>
    <x v="11"/>
    <s v="buy"/>
    <n v="1400"/>
    <n v="15"/>
    <n v="105.57"/>
    <n v="105.75"/>
    <n v="104.720001"/>
    <n v="104.779999"/>
    <n v="104.10580400000001"/>
    <n v="4787600"/>
    <n v="2.536"/>
    <n v="-1.0254563360204499E-2"/>
    <n v="-1.16705751839317E-2"/>
    <n v="2.5138932014110001E-2"/>
    <n v="0.12072136461159901"/>
    <n v="0.39758508367159001"/>
    <n v="1.9179105955373098E-2"/>
    <n v="9.3307719753947301E-3"/>
    <n v="7.9545160176248304E-3"/>
    <n v="1.14716465833781E-2"/>
    <n v="107.199997"/>
    <n v="70.730002999999996"/>
    <n v="-0.10143700860365699"/>
    <n v="1.07094833958194E-3"/>
    <n v="0.42842538815984699"/>
    <n v="2.3403778889778502"/>
    <n v="2.3258715572861299"/>
    <s v="Turtle River Asset Management"/>
    <x v="11"/>
    <s v="Consumer Staples"/>
    <s v="Personal Products"/>
    <s v="Cincinnati, Ohio"/>
    <m/>
    <n v="80424"/>
    <n v="1837"/>
    <s v="Cincinnati"/>
    <s v="Ohio"/>
    <s v="United States"/>
  </r>
  <r>
    <d v="2019-05-06T00:00:00"/>
    <x v="11"/>
    <s v="buy"/>
    <n v="3000"/>
    <n v="15"/>
    <n v="105.120003"/>
    <n v="105.82"/>
    <n v="105.040001"/>
    <n v="105.68"/>
    <n v="105.000014999999"/>
    <n v="4890400"/>
    <n v="2.5"/>
    <n v="-3.7779112999673302E-3"/>
    <n v="8.5527648653208801E-3"/>
    <n v="2.60437037578603E-2"/>
    <n v="8.21757712086537E-2"/>
    <n v="0.42542934243897201"/>
    <n v="1.15507081148344E-2"/>
    <n v="1.0453128287315899E-2"/>
    <n v="7.9622194352365096E-3"/>
    <n v="1.1497382116628201E-2"/>
    <n v="107.199997"/>
    <n v="71.110000999999997"/>
    <n v="-0.10143700860365699"/>
    <n v="-4.4810132310555703E-3"/>
    <n v="0.42859469428179803"/>
    <n v="2.4227137353900599"/>
    <n v="2.4175862156349099"/>
    <s v="Turtle River Asset Management"/>
    <x v="11"/>
    <s v="Consumer Staples"/>
    <s v="Personal Products"/>
    <s v="Cincinnati, Ohio"/>
    <m/>
    <n v="80424"/>
    <n v="1837"/>
    <s v="Cincinnati"/>
    <s v="Ohio"/>
    <s v="United States"/>
  </r>
  <r>
    <d v="2019-05-13T00:00:00"/>
    <x v="11"/>
    <s v="sell"/>
    <n v="1800"/>
    <n v="15"/>
    <n v="105.139999"/>
    <n v="106.589996"/>
    <n v="104.849998"/>
    <n v="106.110001"/>
    <n v="105.427246"/>
    <n v="7575500"/>
    <n v="2.4049999999999998"/>
    <n v="9.42800317148267E-4"/>
    <n v="4.0606106357592301E-3"/>
    <n v="2.0888491876586701E-2"/>
    <n v="8.3791282121599406E-2"/>
    <n v="0.40471523694712502"/>
    <n v="1.05266125233328E-2"/>
    <n v="1.1067848212719099E-2"/>
    <n v="8.2123530190277294E-3"/>
    <n v="1.14827336189637E-2"/>
    <n v="107.199997"/>
    <n v="72.599997999999999"/>
    <n v="-0.10143700860365699"/>
    <n v="-2.4426469085879299E-2"/>
    <n v="0.41536182119367998"/>
    <n v="2.23435787420568"/>
    <n v="2.2803313982903299"/>
    <s v="Turtle River Asset Management"/>
    <x v="11"/>
    <s v="Consumer Staples"/>
    <s v="Personal Products"/>
    <s v="Cincinnati, Ohio"/>
    <m/>
    <n v="80424"/>
    <n v="1837"/>
    <s v="Cincinnati"/>
    <s v="Ohio"/>
    <s v="United States"/>
  </r>
  <r>
    <d v="2019-06-27T00:00:00"/>
    <x v="11"/>
    <s v="sell"/>
    <n v="2100"/>
    <n v="15"/>
    <n v="109.919997999999"/>
    <n v="110.269997"/>
    <n v="109.290001"/>
    <n v="109.779999"/>
    <n v="109.07363100000001"/>
    <n v="5613300"/>
    <n v="2.0049999999999999"/>
    <n v="4.5553003627681098E-4"/>
    <n v="-1.7696375812395901E-2"/>
    <n v="4.9674111550767203E-2"/>
    <n v="6.5457457317789597E-2"/>
    <n v="0.37452070783382302"/>
    <n v="1.0197365450335E-2"/>
    <n v="1.0443371516334199E-2"/>
    <n v="9.8592593898063595E-3"/>
    <n v="1.1530692879956001E-2"/>
    <n v="112.629997"/>
    <n v="77.290001000000004"/>
    <n v="-0.10143700860365699"/>
    <n v="3.81588593721357E-3"/>
    <n v="0.42590670247462398"/>
    <n v="1.8957927663593099"/>
    <n v="2.01758003033838"/>
    <s v="Turtle River Asset Management"/>
    <x v="11"/>
    <s v="Consumer Staples"/>
    <s v="Personal Products"/>
    <s v="Cincinnati, Ohio"/>
    <m/>
    <n v="80424"/>
    <n v="1837"/>
    <s v="Cincinnati"/>
    <s v="Ohio"/>
    <s v="United States"/>
  </r>
  <r>
    <d v="2019-06-28T00:00:00"/>
    <x v="11"/>
    <s v="buy"/>
    <n v="1300"/>
    <n v="15"/>
    <n v="111.860001"/>
    <n v="111.959999"/>
    <n v="109.019997"/>
    <n v="109.650002"/>
    <n v="108.944473"/>
    <n v="12152000"/>
    <n v="2"/>
    <n v="-1.1848375225734799E-3"/>
    <n v="-1.40368820611833E-2"/>
    <n v="5.1077286373776801E-2"/>
    <n v="5.9455575357047999E-2"/>
    <n v="0.37731814536810798"/>
    <n v="1.0211597264314899E-2"/>
    <n v="1.04166172673936E-2"/>
    <n v="9.8511583304093601E-3"/>
    <n v="1.1526753162649299E-2"/>
    <n v="112.629997"/>
    <n v="77.290001000000004"/>
    <n v="-0.10143700860365699"/>
    <n v="5.7409418775350302E-3"/>
    <n v="0.42412167939060302"/>
    <n v="1.90952040794429"/>
    <n v="1.9752912985155699"/>
    <s v="Turtle River Asset Management"/>
    <x v="11"/>
    <s v="Consumer Staples"/>
    <s v="Personal Products"/>
    <s v="Cincinnati, Ohio"/>
    <m/>
    <n v="80424"/>
    <n v="1837"/>
    <s v="Cincinnati"/>
    <s v="Ohio"/>
    <s v="United States"/>
  </r>
  <r>
    <d v="2019-04-16T00:00:00"/>
    <x v="11"/>
    <s v="sell"/>
    <n v="1100"/>
    <n v="16"/>
    <n v="105.980003"/>
    <n v="106.5"/>
    <n v="105.650002"/>
    <n v="106.419997999999"/>
    <n v="104.994148"/>
    <n v="8136100"/>
    <n v="2.5920000000000001"/>
    <n v="6.5047859652856898E-3"/>
    <n v="1.6676461297153802E-2"/>
    <n v="3.8116262076178797E-2"/>
    <n v="0.15337651418506401"/>
    <n v="0.337825680828021"/>
    <n v="3.03140201787978E-3"/>
    <n v="5.4639635158049999E-3"/>
    <n v="8.8533850735760897E-3"/>
    <n v="1.15130752463135E-2"/>
    <n v="106.5"/>
    <n v="70.730002999999996"/>
    <n v="-0.10143700860365699"/>
    <n v="5.0922850790659495E-4"/>
    <n v="0.4489939569677"/>
    <n v="2.0813255210150001"/>
    <n v="2.0754427368736001"/>
    <s v="Bridgebay Associates"/>
    <x v="11"/>
    <s v="Consumer Staples"/>
    <s v="Personal Products"/>
    <s v="Cincinnati, Ohio"/>
    <m/>
    <n v="80424"/>
    <n v="1837"/>
    <s v="Cincinnati"/>
    <s v="Ohio"/>
    <s v="United States"/>
  </r>
  <r>
    <d v="2019-04-23T00:00:00"/>
    <x v="11"/>
    <s v="buy"/>
    <n v="2200"/>
    <n v="16"/>
    <n v="104.010002"/>
    <n v="104.110001"/>
    <n v="102.129997"/>
    <n v="103.160004"/>
    <n v="102.49623099999999"/>
    <n v="15979800"/>
    <n v="2.57"/>
    <n v="-2.72522761625709E-2"/>
    <n v="-1.75738021350485E-2"/>
    <n v="1.3549683505180999E-2"/>
    <n v="0.138628176788025"/>
    <n v="0.367673683616902"/>
    <n v="1.3506509259286601E-2"/>
    <n v="7.79478287310802E-3"/>
    <n v="9.3661279962414402E-3"/>
    <n v="1.1392727679777601E-2"/>
    <n v="107.199997"/>
    <n v="70.730002999999996"/>
    <n v="-0.10143700860365699"/>
    <n v="8.8023511954049196E-3"/>
    <n v="0.42664212486046799"/>
    <n v="2.2143432349297498"/>
    <n v="2.1605862529137898"/>
    <s v="Bridgebay Associates"/>
    <x v="11"/>
    <s v="Consumer Staples"/>
    <s v="Personal Products"/>
    <s v="Cincinnati, Ohio"/>
    <m/>
    <n v="80424"/>
    <n v="1837"/>
    <s v="Cincinnati"/>
    <s v="Ohio"/>
    <s v="United States"/>
  </r>
  <r>
    <d v="2019-04-25T00:00:00"/>
    <x v="11"/>
    <s v="sell"/>
    <n v="1300"/>
    <n v="16"/>
    <n v="103.099998"/>
    <n v="103.57"/>
    <n v="102.589996"/>
    <n v="103.279999"/>
    <n v="102.61545599999999"/>
    <n v="6085300"/>
    <n v="2.5339999999999998"/>
    <n v="-3.9619524223999999E-3"/>
    <n v="-2.4579273742127199E-2"/>
    <n v="1.9896915198794201E-2"/>
    <n v="9.7996277698558301E-2"/>
    <n v="0.38660824875292199"/>
    <n v="1.2918220141517899E-2"/>
    <n v="7.6638872693609696E-3"/>
    <n v="7.3442974804794796E-3"/>
    <n v="1.1361079893571199E-2"/>
    <n v="107.199997"/>
    <n v="70.730002999999996"/>
    <n v="-0.10143700860365699"/>
    <n v="-3.6904169755480902E-4"/>
    <n v="0.424551349606547"/>
    <n v="2.30640801387199"/>
    <n v="2.2480353654985401"/>
    <s v="Bridgebay Associates"/>
    <x v="11"/>
    <s v="Consumer Staples"/>
    <s v="Personal Products"/>
    <s v="Cincinnati, Ohio"/>
    <m/>
    <n v="80424"/>
    <n v="1837"/>
    <s v="Cincinnati"/>
    <s v="Ohio"/>
    <s v="United States"/>
  </r>
  <r>
    <d v="2019-05-14T00:00:00"/>
    <x v="11"/>
    <s v="buy"/>
    <n v="500"/>
    <n v="16"/>
    <n v="105.769997"/>
    <n v="106.5"/>
    <n v="105.57"/>
    <n v="105.599998"/>
    <n v="104.920525"/>
    <n v="7004000"/>
    <n v="2.419"/>
    <n v="-4.8179448518326897E-3"/>
    <n v="8.5592724304077907E-3"/>
    <n v="1.5115477492818399E-2"/>
    <n v="6.8949363310707404E-2"/>
    <n v="0.396894308363751"/>
    <n v="9.5955354318434695E-3"/>
    <n v="1.11359366199E-2"/>
    <n v="8.1717117378959196E-3"/>
    <n v="1.1489510024492101E-2"/>
    <n v="107.199997"/>
    <n v="72.599997999999999"/>
    <n v="-0.10143700860365699"/>
    <n v="7.98398755130913E-3"/>
    <n v="0.41198953949350298"/>
    <n v="2.1759960301706598"/>
    <n v="2.2624984811933699"/>
    <s v="Bridgebay Associates"/>
    <x v="11"/>
    <s v="Consumer Staples"/>
    <s v="Personal Products"/>
    <s v="Cincinnati, Ohio"/>
    <m/>
    <n v="80424"/>
    <n v="1837"/>
    <s v="Cincinnati"/>
    <s v="Ohio"/>
    <s v="United States"/>
  </r>
  <r>
    <d v="2019-06-10T00:00:00"/>
    <x v="11"/>
    <s v="buy"/>
    <n v="1600"/>
    <n v="16"/>
    <n v="108.32"/>
    <n v="109.019997"/>
    <n v="107.459999"/>
    <n v="108.720001"/>
    <n v="108.020454"/>
    <n v="4767000"/>
    <n v="2.1429999999999998"/>
    <n v="-4.5976090383385902E-4"/>
    <n v="4.6309800652233897E-2"/>
    <n v="3.4149008610904003E-2"/>
    <n v="9.4848137051464596E-2"/>
    <n v="0.39395630913635998"/>
    <n v="7.4327438720987399E-3"/>
    <n v="1.10489906256398E-2"/>
    <n v="9.4958175477458297E-3"/>
    <n v="1.1619391441698299E-2"/>
    <n v="109.379997"/>
    <n v="75.389999000000003"/>
    <n v="-0.10143700860365699"/>
    <n v="4.6492198743191201E-3"/>
    <n v="0.42267454198871002"/>
    <n v="2.0408951234086401"/>
    <n v="2.0812897128638901"/>
    <s v="Bridgebay Associates"/>
    <x v="11"/>
    <s v="Consumer Staples"/>
    <s v="Personal Products"/>
    <s v="Cincinnati, Ohio"/>
    <m/>
    <n v="80424"/>
    <n v="1837"/>
    <s v="Cincinnati"/>
    <s v="Ohio"/>
    <s v="United States"/>
  </r>
  <r>
    <d v="2019-04-25T00:00:00"/>
    <x v="11"/>
    <s v="sell"/>
    <n v="1000"/>
    <n v="17"/>
    <n v="103.099998"/>
    <n v="103.57"/>
    <n v="102.589996"/>
    <n v="103.279999"/>
    <n v="102.61545599999999"/>
    <n v="6085300"/>
    <n v="2.5339999999999998"/>
    <n v="-3.9619524223999999E-3"/>
    <n v="-2.4579273742127199E-2"/>
    <n v="1.9896915198794201E-2"/>
    <n v="9.7996277698558301E-2"/>
    <n v="0.38660824875292199"/>
    <n v="1.2918220141517899E-2"/>
    <n v="7.6638872693609696E-3"/>
    <n v="7.3442974804794796E-3"/>
    <n v="1.1361079893571199E-2"/>
    <n v="107.199997"/>
    <n v="70.730002999999996"/>
    <n v="-0.10143700860365699"/>
    <n v="-3.6904169755480902E-4"/>
    <n v="0.424551349606547"/>
    <n v="2.30640801387199"/>
    <n v="2.2480353654985401"/>
    <s v="Los Santos Asset Management"/>
    <x v="11"/>
    <s v="Consumer Staples"/>
    <s v="Personal Products"/>
    <s v="Cincinnati, Ohio"/>
    <m/>
    <n v="80424"/>
    <n v="1837"/>
    <s v="Cincinnati"/>
    <s v="Ohio"/>
    <s v="United States"/>
  </r>
  <r>
    <d v="2019-05-01T00:00:00"/>
    <x v="11"/>
    <s v="sell"/>
    <n v="1600"/>
    <n v="17"/>
    <n v="106.150002"/>
    <n v="106.389999"/>
    <n v="104.80999799999999"/>
    <n v="104.93"/>
    <n v="104.25483699999999"/>
    <n v="6733800"/>
    <n v="2.5110000000000001"/>
    <n v="-1.466375394737E-2"/>
    <n v="1.18877405957234E-2"/>
    <n v="1.54555026298207E-2"/>
    <n v="0.11151574413549099"/>
    <n v="0.40466747291953897"/>
    <n v="1.71423007381948E-2"/>
    <n v="1.0367977002185599E-2"/>
    <n v="8.3495462796230602E-3"/>
    <n v="1.1542430577848199E-2"/>
    <n v="107.199997"/>
    <n v="70.730002999999996"/>
    <n v="-0.10143700860365699"/>
    <n v="-7.5304459681844096E-3"/>
    <n v="0.43171866555479699"/>
    <n v="2.34998266452767"/>
    <n v="2.3758650244324202"/>
    <s v="Los Santos Asset Management"/>
    <x v="11"/>
    <s v="Consumer Staples"/>
    <s v="Personal Products"/>
    <s v="Cincinnati, Ohio"/>
    <m/>
    <n v="80424"/>
    <n v="1837"/>
    <s v="Cincinnati"/>
    <s v="Ohio"/>
    <s v="United States"/>
  </r>
  <r>
    <d v="2019-06-11T00:00:00"/>
    <x v="11"/>
    <s v="buy"/>
    <n v="1600"/>
    <n v="17"/>
    <n v="108.94000200000001"/>
    <n v="109.599998"/>
    <n v="108.870003"/>
    <n v="109.379997"/>
    <n v="108.67620100000001"/>
    <n v="8074400"/>
    <n v="2.14"/>
    <n v="6.0522300322406004E-3"/>
    <n v="4.3919940508874003E-2"/>
    <n v="4.8132115633803901E-2"/>
    <n v="9.6191604647282505E-2"/>
    <n v="0.38143877323735798"/>
    <n v="7.5741438481915701E-3"/>
    <n v="1.08783691320729E-2"/>
    <n v="9.5046315538758804E-3"/>
    <n v="1.1573063229832699E-2"/>
    <n v="109.599998"/>
    <n v="75.389999000000003"/>
    <n v="-0.10143700860365699"/>
    <n v="-3.4994119269314301E-4"/>
    <n v="0.42058484117446399"/>
    <n v="1.9675799759884001"/>
    <n v="2.0700055528060002"/>
    <s v="Los Santos Asset Management"/>
    <x v="11"/>
    <s v="Consumer Staples"/>
    <s v="Personal Products"/>
    <s v="Cincinnati, Ohio"/>
    <m/>
    <n v="80424"/>
    <n v="1837"/>
    <s v="Cincinnati"/>
    <s v="Ohio"/>
    <s v="United States"/>
  </r>
  <r>
    <d v="2019-06-18T00:00:00"/>
    <x v="11"/>
    <s v="sell"/>
    <n v="1500"/>
    <n v="17"/>
    <n v="111.449997"/>
    <n v="111.55999799999999"/>
    <n v="109.43"/>
    <n v="109.599998"/>
    <n v="108.894791"/>
    <n v="7731200"/>
    <n v="2.06"/>
    <n v="-1.2602739906990099E-2"/>
    <n v="2.0093678071521699E-3"/>
    <n v="1.36881028868861E-2"/>
    <n v="7.9879115127550304E-2"/>
    <n v="0.38086019443567298"/>
    <n v="8.6643597270367502E-3"/>
    <n v="1.0455474594434201E-2"/>
    <n v="9.5045498993374302E-3"/>
    <n v="1.1538539395363E-2"/>
    <n v="111.75"/>
    <n v="75.389999000000003"/>
    <n v="-0.10143700860365699"/>
    <n v="9.6704895497130797E-3"/>
    <n v="0.41443495231810401"/>
    <n v="1.94606708398399"/>
    <n v="2.0280924687913902"/>
    <s v="Los Santos Asset Management"/>
    <x v="11"/>
    <s v="Consumer Staples"/>
    <s v="Personal Products"/>
    <s v="Cincinnati, Ohio"/>
    <m/>
    <n v="80424"/>
    <n v="1837"/>
    <s v="Cincinnati"/>
    <s v="Ohio"/>
    <s v="United States"/>
  </r>
  <r>
    <d v="2019-06-20T00:00:00"/>
    <x v="11"/>
    <s v="buy"/>
    <n v="1400"/>
    <n v="17"/>
    <n v="110.779999"/>
    <n v="112.019997"/>
    <n v="110.5"/>
    <n v="111.739998"/>
    <n v="111.021019"/>
    <n v="7044200"/>
    <n v="2.0009999999999999"/>
    <n v="1.18834801321778E-2"/>
    <n v="7.4556330524471002E-3"/>
    <n v="4.0266522430452797E-2"/>
    <n v="9.3443200080769895E-2"/>
    <n v="0.41385972462265003"/>
    <n v="9.4191433625447803E-3"/>
    <n v="1.0664810797249E-2"/>
    <n v="9.5885724387234101E-3"/>
    <n v="1.1477456225331001E-2"/>
    <n v="112.019997"/>
    <n v="75.529999000000004"/>
    <n v="-0.10143700860365699"/>
    <n v="9.4276054361659405E-3"/>
    <n v="0.41663928332769801"/>
    <n v="2.12008975566002"/>
    <n v="2.07356832075325"/>
    <s v="Los Santos Asset Management"/>
    <x v="11"/>
    <s v="Consumer Staples"/>
    <s v="Personal Products"/>
    <s v="Cincinnati, Ohio"/>
    <m/>
    <n v="80424"/>
    <n v="1837"/>
    <s v="Cincinnati"/>
    <s v="Ohio"/>
    <s v="United States"/>
  </r>
  <r>
    <d v="2019-04-25T00:00:00"/>
    <x v="11"/>
    <s v="buy"/>
    <n v="900"/>
    <n v="18"/>
    <n v="103.099998"/>
    <n v="103.57"/>
    <n v="102.589996"/>
    <n v="103.279999"/>
    <n v="102.61545599999999"/>
    <n v="6085300"/>
    <n v="2.5339999999999998"/>
    <n v="-3.9619524223999999E-3"/>
    <n v="-2.4579273742127199E-2"/>
    <n v="1.9896915198794201E-2"/>
    <n v="9.7996277698558301E-2"/>
    <n v="0.38660824875292199"/>
    <n v="1.2918220141517899E-2"/>
    <n v="7.6638872693609696E-3"/>
    <n v="7.3442974804794796E-3"/>
    <n v="1.1361079893571199E-2"/>
    <n v="107.199997"/>
    <n v="70.730002999999996"/>
    <n v="-0.10143700860365699"/>
    <n v="-3.6904169755480902E-4"/>
    <n v="0.424551349606547"/>
    <n v="2.30640801387199"/>
    <n v="2.2480353654985401"/>
    <s v="Ironman Funds"/>
    <x v="11"/>
    <s v="Consumer Staples"/>
    <s v="Personal Products"/>
    <s v="Cincinnati, Ohio"/>
    <m/>
    <n v="80424"/>
    <n v="1837"/>
    <s v="Cincinnati"/>
    <s v="Ohio"/>
    <s v="United States"/>
  </r>
  <r>
    <d v="2019-05-02T00:00:00"/>
    <x v="11"/>
    <s v="sell"/>
    <n v="2100"/>
    <n v="18"/>
    <n v="105.199997"/>
    <n v="105.760002"/>
    <n v="105.050003"/>
    <n v="105.55999799999999"/>
    <n v="104.88078299999999"/>
    <n v="6270300"/>
    <n v="2.552"/>
    <n v="5.9860474185457098E-3"/>
    <n v="2.1835740436669301E-2"/>
    <n v="2.5389857461185401E-2"/>
    <n v="9.7081156044384401E-2"/>
    <n v="0.41592029688022802"/>
    <n v="1.6796378763778898E-2"/>
    <n v="1.0372108492708801E-2"/>
    <n v="8.0210906009183704E-3"/>
    <n v="1.1537502485625999E-2"/>
    <n v="107.199997"/>
    <n v="70.730002999999996"/>
    <n v="-0.10143700860365699"/>
    <n v="-2.1262443276895502E-3"/>
    <n v="0.43186618501740098"/>
    <n v="2.3990672092379901"/>
    <n v="2.3943968635056199"/>
    <s v="Ironman Funds"/>
    <x v="11"/>
    <s v="Consumer Staples"/>
    <s v="Personal Products"/>
    <s v="Cincinnati, Ohio"/>
    <m/>
    <n v="80424"/>
    <n v="1837"/>
    <s v="Cincinnati"/>
    <s v="Ohio"/>
    <s v="United States"/>
  </r>
  <r>
    <d v="2019-05-21T00:00:00"/>
    <x v="11"/>
    <s v="sell"/>
    <n v="1800"/>
    <n v="18"/>
    <n v="107.470001"/>
    <n v="107.540001"/>
    <n v="106.290001"/>
    <n v="106.370003"/>
    <n v="105.68557699999999"/>
    <n v="5226400"/>
    <n v="2.4260000000000002"/>
    <n v="-8.9845899733647008E-3"/>
    <n v="7.26527254388451E-3"/>
    <n v="3.01288222978749E-3"/>
    <n v="7.6013114416578195E-2"/>
    <n v="0.40306977118410198"/>
    <n v="9.8570976647355396E-3"/>
    <n v="1.17829232800883E-2"/>
    <n v="8.2094046172614208E-3"/>
    <n v="1.15264039695398E-2"/>
    <n v="108.68"/>
    <n v="72.800003000000004"/>
    <n v="-0.10143700860365699"/>
    <n v="8.4599491109458805E-3"/>
    <n v="0.410497512525483"/>
    <n v="2.15330517330997"/>
    <n v="2.22210281707211"/>
    <s v="Ironman Funds"/>
    <x v="11"/>
    <s v="Consumer Staples"/>
    <s v="Personal Products"/>
    <s v="Cincinnati, Ohio"/>
    <m/>
    <n v="80424"/>
    <n v="1837"/>
    <s v="Cincinnati"/>
    <s v="Ohio"/>
    <s v="United States"/>
  </r>
  <r>
    <d v="2019-04-10T00:00:00"/>
    <x v="11"/>
    <s v="buy"/>
    <n v="2400"/>
    <n v="19"/>
    <n v="104.660004"/>
    <n v="105"/>
    <n v="104.239998"/>
    <n v="104.650002"/>
    <n v="103.24787099999899"/>
    <n v="5394300"/>
    <n v="2.4769999999999999"/>
    <n v="-9.5542200047954697E-5"/>
    <n v="9.2158225170326999E-3"/>
    <n v="4.96601507439959E-2"/>
    <n v="0.148191973729245"/>
    <n v="0.32411135312936501"/>
    <n v="6.37829138541335E-3"/>
    <n v="6.0142647975138103E-3"/>
    <n v="8.9579320698561105E-3"/>
    <n v="1.1521318233806499E-2"/>
    <n v="105.139999"/>
    <n v="70.730002999999996"/>
    <n v="-0.10143700860365699"/>
    <n v="3.47183783585567E-3"/>
    <n v="0.44400190756904301"/>
    <n v="2.0610864435146601"/>
    <n v="2.0511817100097902"/>
    <s v="Second Point Management"/>
    <x v="11"/>
    <s v="Consumer Staples"/>
    <s v="Personal Products"/>
    <s v="Cincinnati, Ohio"/>
    <m/>
    <n v="80424"/>
    <n v="1837"/>
    <s v="Cincinnati"/>
    <s v="Ohio"/>
    <s v="United States"/>
  </r>
  <r>
    <d v="2019-04-11T00:00:00"/>
    <x v="11"/>
    <s v="buy"/>
    <n v="1900"/>
    <n v="19"/>
    <n v="104.58000199999999"/>
    <n v="105.050003"/>
    <n v="104.370003"/>
    <n v="104.75"/>
    <n v="103.34652699999999"/>
    <n v="5078400"/>
    <n v="2.504"/>
    <n v="9.5506953193538302E-4"/>
    <n v="1.2681432556452E-2"/>
    <n v="4.5906457839508703E-2"/>
    <n v="0.14673105975956499"/>
    <n v="0.32634336516990398"/>
    <n v="5.9615912044601697E-3"/>
    <n v="5.9946187012675598E-3"/>
    <n v="8.9596551780632399E-3"/>
    <n v="1.1520197854308399E-2"/>
    <n v="105.139999"/>
    <n v="70.730002999999996"/>
    <n v="-0.10143700860365699"/>
    <n v="3.8122194279549302E-5"/>
    <n v="0.44401616727065202"/>
    <n v="2.0581415885454999"/>
    <n v="2.06603183975218"/>
    <s v="Second Point Management"/>
    <x v="11"/>
    <s v="Consumer Staples"/>
    <s v="Personal Products"/>
    <s v="Cincinnati, Ohio"/>
    <m/>
    <n v="80424"/>
    <n v="1837"/>
    <s v="Cincinnati"/>
    <s v="Ohio"/>
    <s v="United States"/>
  </r>
  <r>
    <d v="2019-04-22T00:00:00"/>
    <x v="11"/>
    <s v="sell"/>
    <n v="1900"/>
    <n v="19"/>
    <n v="106.129997"/>
    <n v="107.199997"/>
    <n v="105.739998"/>
    <n v="106.010002"/>
    <n v="105.327896"/>
    <n v="9057200"/>
    <n v="2.59"/>
    <n v="-3.7724577941278698E-4"/>
    <n v="1.6035560709911599E-2"/>
    <n v="4.8343239081052702E-2"/>
    <n v="0.15510295754967099"/>
    <n v="0.37946341232151498"/>
    <n v="3.0728255470850899E-3"/>
    <n v="4.8414409498345199E-3"/>
    <n v="8.7395705366420905E-3"/>
    <n v="1.1298169036845499E-2"/>
    <n v="107.199997"/>
    <n v="70.730002999999996"/>
    <n v="-0.10143700860365699"/>
    <n v="1.0115060212163699E-3"/>
    <n v="0.44406533256914998"/>
    <n v="2.30517238318492"/>
    <n v="2.1331036885571999"/>
    <s v="Second Point Management"/>
    <x v="11"/>
    <s v="Consumer Staples"/>
    <s v="Personal Products"/>
    <s v="Cincinnati, Ohio"/>
    <m/>
    <n v="80424"/>
    <n v="1837"/>
    <s v="Cincinnati"/>
    <s v="Ohio"/>
    <s v="United States"/>
  </r>
  <r>
    <d v="2019-06-18T00:00:00"/>
    <x v="11"/>
    <s v="buy"/>
    <n v="2300"/>
    <n v="19"/>
    <n v="111.449997"/>
    <n v="111.55999799999999"/>
    <n v="109.43"/>
    <n v="109.599998"/>
    <n v="108.894791"/>
    <n v="7731200"/>
    <n v="2.06"/>
    <n v="-1.2602739906990099E-2"/>
    <n v="2.0093678071521699E-3"/>
    <n v="1.36881028868861E-2"/>
    <n v="7.9879115127550304E-2"/>
    <n v="0.38086019443567298"/>
    <n v="8.6643597270367502E-3"/>
    <n v="1.0455474594434201E-2"/>
    <n v="9.5045498993374302E-3"/>
    <n v="1.1538539395363E-2"/>
    <n v="111.75"/>
    <n v="75.389999000000003"/>
    <n v="-0.10143700860365699"/>
    <n v="9.6704895497130797E-3"/>
    <n v="0.41443495231810401"/>
    <n v="1.94606708398399"/>
    <n v="2.0280924687913902"/>
    <s v="Second Point Management"/>
    <x v="11"/>
    <s v="Consumer Staples"/>
    <s v="Personal Products"/>
    <s v="Cincinnati, Ohio"/>
    <m/>
    <n v="80424"/>
    <n v="1837"/>
    <s v="Cincinnati"/>
    <s v="Ohio"/>
    <s v="United States"/>
  </r>
  <r>
    <d v="2019-06-27T00:00:00"/>
    <x v="11"/>
    <s v="buy"/>
    <n v="1700"/>
    <n v="19"/>
    <n v="109.919997999999"/>
    <n v="110.269997"/>
    <n v="109.290001"/>
    <n v="109.779999"/>
    <n v="109.07363100000001"/>
    <n v="5613300"/>
    <n v="2.0049999999999999"/>
    <n v="4.5553003627681098E-4"/>
    <n v="-1.7696375812395901E-2"/>
    <n v="4.9674111550767203E-2"/>
    <n v="6.5457457317789597E-2"/>
    <n v="0.37452070783382302"/>
    <n v="1.0197365450335E-2"/>
    <n v="1.0443371516334199E-2"/>
    <n v="9.8592593898063595E-3"/>
    <n v="1.1530692879956001E-2"/>
    <n v="112.629997"/>
    <n v="77.290001000000004"/>
    <n v="-0.10143700860365699"/>
    <n v="3.81588593721357E-3"/>
    <n v="0.42590670247462398"/>
    <n v="1.8957927663593099"/>
    <n v="2.01758003033838"/>
    <s v="Second Point Management"/>
    <x v="11"/>
    <s v="Consumer Staples"/>
    <s v="Personal Products"/>
    <s v="Cincinnati, Ohio"/>
    <m/>
    <n v="80424"/>
    <n v="1837"/>
    <s v="Cincinnati"/>
    <s v="Ohio"/>
    <s v="United States"/>
  </r>
  <r>
    <d v="2019-04-16T00:00:00"/>
    <x v="11"/>
    <s v="buy"/>
    <n v="1900"/>
    <n v="20"/>
    <n v="105.980003"/>
    <n v="106.5"/>
    <n v="105.650002"/>
    <n v="106.419997999999"/>
    <n v="104.994148"/>
    <n v="8136100"/>
    <n v="2.5920000000000001"/>
    <n v="6.5047859652856898E-3"/>
    <n v="1.6676461297153802E-2"/>
    <n v="3.8116262076178797E-2"/>
    <n v="0.15337651418506401"/>
    <n v="0.337825680828021"/>
    <n v="3.03140201787978E-3"/>
    <n v="5.4639635158049999E-3"/>
    <n v="8.8533850735760897E-3"/>
    <n v="1.15130752463135E-2"/>
    <n v="106.5"/>
    <n v="70.730002999999996"/>
    <n v="-0.10143700860365699"/>
    <n v="5.0922850790659495E-4"/>
    <n v="0.4489939569677"/>
    <n v="2.0813255210150001"/>
    <n v="2.0754427368736001"/>
    <s v="Jaguar Group of Funds"/>
    <x v="11"/>
    <s v="Consumer Staples"/>
    <s v="Personal Products"/>
    <s v="Cincinnati, Ohio"/>
    <m/>
    <n v="80424"/>
    <n v="1837"/>
    <s v="Cincinnati"/>
    <s v="Ohio"/>
    <s v="United States"/>
  </r>
  <r>
    <d v="2019-05-08T00:00:00"/>
    <x v="11"/>
    <s v="buy"/>
    <n v="2000"/>
    <n v="20"/>
    <n v="104.989998"/>
    <n v="105.769997"/>
    <n v="104.160004"/>
    <n v="105.07"/>
    <n v="104.393936"/>
    <n v="5392600"/>
    <n v="2.4820000000000002"/>
    <n v="3.5277031022181902E-3"/>
    <n v="1.33333178630488E-3"/>
    <n v="2.06405903512385E-2"/>
    <n v="7.7509704710510899E-2"/>
    <n v="0.41098964497718399"/>
    <n v="6.5791724860528701E-3"/>
    <n v="1.06782325550681E-2"/>
    <n v="8.0131857324509895E-3"/>
    <n v="1.14777562703806E-2"/>
    <n v="107.199997"/>
    <n v="71.110000999999997"/>
    <n v="-0.10143700860365699"/>
    <n v="-1.60671540560346E-3"/>
    <n v="0.42804861355047302"/>
    <n v="2.3071830176666901"/>
    <n v="2.3783911043247299"/>
    <s v="Jaguar Group of Funds"/>
    <x v="11"/>
    <s v="Consumer Staples"/>
    <s v="Personal Products"/>
    <s v="Cincinnati, Ohio"/>
    <m/>
    <n v="80424"/>
    <n v="1837"/>
    <s v="Cincinnati"/>
    <s v="Ohio"/>
    <s v="United States"/>
  </r>
  <r>
    <d v="2019-05-14T00:00:00"/>
    <x v="11"/>
    <s v="buy"/>
    <n v="2200"/>
    <n v="20"/>
    <n v="105.769997"/>
    <n v="106.5"/>
    <n v="105.57"/>
    <n v="105.599998"/>
    <n v="104.920525"/>
    <n v="7004000"/>
    <n v="2.419"/>
    <n v="-4.8179448518326897E-3"/>
    <n v="8.5592724304077907E-3"/>
    <n v="1.5115477492818399E-2"/>
    <n v="6.8949363310707404E-2"/>
    <n v="0.396894308363751"/>
    <n v="9.5955354318434695E-3"/>
    <n v="1.11359366199E-2"/>
    <n v="8.1717117378959196E-3"/>
    <n v="1.1489510024492101E-2"/>
    <n v="107.199997"/>
    <n v="72.599997999999999"/>
    <n v="-0.10143700860365699"/>
    <n v="7.98398755130913E-3"/>
    <n v="0.41198953949350298"/>
    <n v="2.1759960301706598"/>
    <n v="2.2624984811933699"/>
    <s v="Jaguar Group of Funds"/>
    <x v="11"/>
    <s v="Consumer Staples"/>
    <s v="Personal Products"/>
    <s v="Cincinnati, Ohio"/>
    <m/>
    <n v="80424"/>
    <n v="1837"/>
    <s v="Cincinnati"/>
    <s v="Ohio"/>
    <s v="United States"/>
  </r>
  <r>
    <d v="2019-05-24T00:00:00"/>
    <x v="11"/>
    <s v="sell"/>
    <n v="1900"/>
    <n v="20"/>
    <n v="107.150002"/>
    <n v="107.44000200000001"/>
    <n v="106.540001"/>
    <n v="106.69000200000001"/>
    <n v="106.00351699999899"/>
    <n v="4372100"/>
    <n v="2.3239999999999998"/>
    <n v="-6.5589515996136998E-4"/>
    <n v="-7.0981348231892397E-3"/>
    <n v="2.8521755718566699E-2"/>
    <n v="7.6100228239829495E-2"/>
    <n v="0.39618401659070801"/>
    <n v="4.5622515674715704E-3"/>
    <n v="1.00505656194909E-2"/>
    <n v="8.1279658194921799E-3"/>
    <n v="1.1519582145986499E-2"/>
    <n v="108.68"/>
    <n v="72.800003000000004"/>
    <n v="-0.10143700860365699"/>
    <n v="1.3526439988342199E-3"/>
    <n v="0.406846149816252"/>
    <n v="2.0931078637237199"/>
    <n v="2.1316103341637098"/>
    <s v="Jaguar Group of Funds"/>
    <x v="11"/>
    <s v="Consumer Staples"/>
    <s v="Personal Products"/>
    <s v="Cincinnati, Ohio"/>
    <m/>
    <n v="80424"/>
    <n v="1837"/>
    <s v="Cincinnati"/>
    <s v="Ohio"/>
    <s v="United States"/>
  </r>
  <r>
    <d v="2019-06-05T00:00:00"/>
    <x v="11"/>
    <s v="sell"/>
    <n v="1500"/>
    <n v="20"/>
    <n v="105.239998"/>
    <n v="106.75"/>
    <n v="104.889999"/>
    <n v="106.730003"/>
    <n v="106.04325900000001"/>
    <n v="6481700"/>
    <n v="2.1230000000000002"/>
    <n v="1.9394227029292901E-2"/>
    <n v="2.4086070596418398E-2"/>
    <n v="6.1087103193333096E-3"/>
    <n v="8.2923444002405103E-2"/>
    <n v="0.39655885841773297"/>
    <n v="1.63110776443855E-2"/>
    <n v="1.09675149051263E-2"/>
    <n v="9.4853394551174895E-3"/>
    <n v="1.1649624990847301E-2"/>
    <n v="108.68"/>
    <n v="73.599997999999999"/>
    <n v="-0.10143700860365699"/>
    <n v="8.1287266899663802E-3"/>
    <n v="0.41913089599582098"/>
    <n v="2.0714859429677999"/>
    <n v="1.98943292652401"/>
    <s v="Jaguar Group of Funds"/>
    <x v="11"/>
    <s v="Consumer Staples"/>
    <s v="Personal Products"/>
    <s v="Cincinnati, Ohio"/>
    <m/>
    <n v="80424"/>
    <n v="1837"/>
    <s v="Cincinnati"/>
    <s v="Ohio"/>
    <s v="United States"/>
  </r>
  <r>
    <d v="2019-06-14T00:00:00"/>
    <x v="11"/>
    <s v="buy"/>
    <n v="1200"/>
    <n v="20"/>
    <n v="110.970001"/>
    <n v="111.75"/>
    <n v="110.650002"/>
    <n v="111.199997"/>
    <n v="110.484496999999"/>
    <n v="6438100"/>
    <n v="2.093"/>
    <n v="2.61130177866105E-3"/>
    <n v="2.2094853487367502E-2"/>
    <n v="5.1672053673915801E-2"/>
    <n v="8.9086859277647104E-2"/>
    <n v="0.40718299105504902"/>
    <n v="4.4128842349387704E-3"/>
    <n v="1.0465685419621101E-2"/>
    <n v="9.4285431351702597E-3"/>
    <n v="1.15598417651342E-2"/>
    <n v="111.75"/>
    <n v="75.389999000000003"/>
    <n v="-0.10143700860365699"/>
    <n v="-1.6128120944145399E-3"/>
    <n v="0.420138037663074"/>
    <n v="2.09474199657372"/>
    <n v="2.0178116270612101"/>
    <s v="Jaguar Group of Funds"/>
    <x v="11"/>
    <s v="Consumer Staples"/>
    <s v="Personal Products"/>
    <s v="Cincinnati, Ohio"/>
    <m/>
    <n v="80424"/>
    <n v="1837"/>
    <s v="Cincinnati"/>
    <s v="Ohio"/>
    <s v="United States"/>
  </r>
  <r>
    <d v="2019-06-18T00:00:00"/>
    <x v="11"/>
    <s v="sell"/>
    <n v="1800"/>
    <n v="20"/>
    <n v="111.449997"/>
    <n v="111.55999799999999"/>
    <n v="109.43"/>
    <n v="109.599998"/>
    <n v="108.894791"/>
    <n v="7731200"/>
    <n v="2.06"/>
    <n v="-1.2602739906990099E-2"/>
    <n v="2.0093678071521699E-3"/>
    <n v="1.36881028868861E-2"/>
    <n v="7.9879115127550304E-2"/>
    <n v="0.38086019443567298"/>
    <n v="8.6643597270367502E-3"/>
    <n v="1.0455474594434201E-2"/>
    <n v="9.5045498993374302E-3"/>
    <n v="1.1538539395363E-2"/>
    <n v="111.75"/>
    <n v="75.389999000000003"/>
    <n v="-0.10143700860365699"/>
    <n v="9.6704895497130797E-3"/>
    <n v="0.41443495231810401"/>
    <n v="1.94606708398399"/>
    <n v="2.0280924687913902"/>
    <s v="Jaguar Group of Funds"/>
    <x v="11"/>
    <s v="Consumer Staples"/>
    <s v="Personal Products"/>
    <s v="Cincinnati, Ohio"/>
    <m/>
    <n v="80424"/>
    <n v="1837"/>
    <s v="Cincinnati"/>
    <s v="Ohio"/>
    <s v="United States"/>
  </r>
  <r>
    <d v="2019-06-25T00:00:00"/>
    <x v="11"/>
    <s v="buy"/>
    <n v="2500"/>
    <n v="20"/>
    <n v="112.110001"/>
    <n v="112.629997"/>
    <n v="111.30999799999999"/>
    <n v="111.720001"/>
    <n v="111.001152"/>
    <n v="6805600"/>
    <n v="1.994"/>
    <n v="-5.4452621181284603E-3"/>
    <n v="1.91583837161678E-2"/>
    <n v="4.5412411669965097E-2"/>
    <n v="8.8106353105760496E-2"/>
    <n v="0.39937268699386502"/>
    <n v="8.3473313075621506E-3"/>
    <n v="1.0761815356312401E-2"/>
    <n v="9.5792768578357498E-3"/>
    <n v="1.14664601242671E-2"/>
    <n v="112.629997"/>
    <n v="77.180000000000007"/>
    <n v="-0.10143700860365699"/>
    <n v="-9.5417756928269908E-3"/>
    <n v="0.419743968571129"/>
    <n v="2.0322100088772199"/>
    <n v="2.0997218403070699"/>
    <s v="Jaguar Group of Funds"/>
    <x v="11"/>
    <s v="Consumer Staples"/>
    <s v="Personal Products"/>
    <s v="Cincinnati, Ohio"/>
    <m/>
    <n v="80424"/>
    <n v="1837"/>
    <s v="Cincinnati"/>
    <s v="Ohio"/>
    <s v="United States"/>
  </r>
  <r>
    <d v="2019-06-28T00:00:00"/>
    <x v="11"/>
    <s v="sell"/>
    <n v="2500"/>
    <n v="20"/>
    <n v="111.860001"/>
    <n v="111.959999"/>
    <n v="109.019997"/>
    <n v="109.650002"/>
    <n v="108.944473"/>
    <n v="12152000"/>
    <n v="2"/>
    <n v="-1.1848375225734799E-3"/>
    <n v="-1.40368820611833E-2"/>
    <n v="5.1077286373776801E-2"/>
    <n v="5.9455575357047999E-2"/>
    <n v="0.37731814536810798"/>
    <n v="1.0211597264314899E-2"/>
    <n v="1.04166172673936E-2"/>
    <n v="9.8511583304093601E-3"/>
    <n v="1.1526753162649299E-2"/>
    <n v="112.629997"/>
    <n v="77.290001000000004"/>
    <n v="-0.10143700860365699"/>
    <n v="5.7409418775350302E-3"/>
    <n v="0.42412167939060302"/>
    <n v="1.90952040794429"/>
    <n v="1.9752912985155699"/>
    <s v="Jaguar Group of Funds"/>
    <x v="11"/>
    <s v="Consumer Staples"/>
    <s v="Personal Products"/>
    <s v="Cincinnati, Ohio"/>
    <m/>
    <n v="80424"/>
    <n v="1837"/>
    <s v="Cincinnati"/>
    <s v="Ohio"/>
    <s v="United States"/>
  </r>
  <r>
    <d v="2019-04-16T00:00:00"/>
    <x v="12"/>
    <s v="buy"/>
    <n v="300"/>
    <n v="1"/>
    <n v="124.459999"/>
    <n v="124.660004"/>
    <n v="123.419997999999"/>
    <n v="123.699997"/>
    <n v="123.417152"/>
    <n v="1743400"/>
    <n v="2.5920000000000001"/>
    <n v="-1.2118925981993501E-3"/>
    <n v="1.8603672721784099E-2"/>
    <n v="8.5240176837363804E-2"/>
    <n v="0.100457658508821"/>
    <n v="0.253435363791359"/>
    <n v="5.2274926900634398E-3"/>
    <n v="8.2150086633595801E-3"/>
    <n v="1.2222599954477701E-2"/>
    <n v="1.5617965818458399E-2"/>
    <n v="124.660004"/>
    <n v="86.870002999999997"/>
    <n v="-0.142875625757338"/>
    <n v="5.0922850790659495E-4"/>
    <n v="0.79408106524048805"/>
    <n v="2.9743339294420701"/>
    <n v="2.9412768108391298"/>
    <s v="CapitalAlley Funds"/>
    <x v="12"/>
    <s v="Consumer Discretionary"/>
    <s v="General Merchandise Stores"/>
    <s v="Goodlettsville, Tennessee"/>
    <d v="2012-12-03T00:00:00"/>
    <n v="29534"/>
    <m/>
    <s v="Goodlettsville"/>
    <s v="Tennessee"/>
    <s v="United States"/>
  </r>
  <r>
    <d v="2019-06-18T00:00:00"/>
    <x v="12"/>
    <s v="buy"/>
    <n v="200"/>
    <n v="2"/>
    <n v="136.479996"/>
    <n v="137.11999499999999"/>
    <n v="135.740005"/>
    <n v="137.050003"/>
    <n v="136.73663300000001"/>
    <n v="2035800"/>
    <n v="2.06"/>
    <n v="8.4266011073300499E-3"/>
    <n v="1.13004157339594E-2"/>
    <n v="0.13519013407160399"/>
    <n v="0.15873669442326499"/>
    <n v="0.35324702050530998"/>
    <n v="4.1046659125981502E-3"/>
    <n v="1.6409074771215101E-2"/>
    <n v="1.2512729786875501E-2"/>
    <n v="1.46770005165334E-2"/>
    <n v="137.38999899999999"/>
    <n v="96.110000999999997"/>
    <n v="-0.140251692121659"/>
    <n v="9.6704895497130797E-3"/>
    <n v="0.76733327424035302"/>
    <n v="4.3083612498032204"/>
    <n v="4.3366369855629001"/>
    <s v="InvestBurg"/>
    <x v="12"/>
    <s v="Consumer Discretionary"/>
    <s v="General Merchandise Stores"/>
    <s v="Goodlettsville, Tennessee"/>
    <d v="2012-12-03T00:00:00"/>
    <n v="29534"/>
    <m/>
    <s v="Goodlettsville"/>
    <s v="Tennessee"/>
    <s v="United States"/>
  </r>
  <r>
    <d v="2019-06-26T00:00:00"/>
    <x v="12"/>
    <s v="sell"/>
    <n v="500"/>
    <n v="2"/>
    <n v="136.10000600000001"/>
    <n v="137.14999399999999"/>
    <n v="135.39999399999999"/>
    <n v="136.470001"/>
    <n v="136.15795900000001"/>
    <n v="1561000"/>
    <n v="2.0489999999999999"/>
    <n v="3.3764405315703499E-3"/>
    <n v="-1.23799506148255E-2"/>
    <n v="0.11241174865150499"/>
    <n v="0.142035278225533"/>
    <n v="0.31745323356021998"/>
    <n v="7.2788228262331304E-3"/>
    <n v="1.65024478531519E-2"/>
    <n v="1.26579257879267E-2"/>
    <n v="1.46808761844575E-2"/>
    <n v="139.779999"/>
    <n v="96.370002999999997"/>
    <n v="-0.140251692121659"/>
    <n v="-1.2346958449604901E-3"/>
    <n v="0.77749884163665095"/>
    <n v="3.8373170163760402"/>
    <n v="4.11791303349362"/>
    <s v="InvestBurg"/>
    <x v="12"/>
    <s v="Consumer Discretionary"/>
    <s v="General Merchandise Stores"/>
    <s v="Goodlettsville, Tennessee"/>
    <d v="2012-12-03T00:00:00"/>
    <n v="29534"/>
    <m/>
    <s v="Goodlettsville"/>
    <s v="Tennessee"/>
    <s v="United States"/>
  </r>
  <r>
    <d v="2019-04-03T00:00:00"/>
    <x v="12"/>
    <s v="sell"/>
    <n v="500"/>
    <n v="3"/>
    <n v="118.5"/>
    <n v="119.05999799999999"/>
    <n v="117.80999799999999"/>
    <n v="118.169997999999"/>
    <n v="117.592018"/>
    <n v="1136900"/>
    <n v="2.5169999999999999"/>
    <n v="2.3723689333378199E-3"/>
    <n v="-4.5592377578923199E-3"/>
    <n v="-5.9061491634140803E-3"/>
    <n v="9.5351588234050405E-2"/>
    <n v="0.24764979904197301"/>
    <n v="5.2931883960900799E-3"/>
    <n v="1.8909831797340401E-2"/>
    <n v="1.34596731427481E-2"/>
    <n v="1.5642047301505601E-2"/>
    <n v="121.269997"/>
    <n v="86.870002999999997"/>
    <n v="-0.142875625757338"/>
    <n v="2.1460723821998401E-3"/>
    <n v="0.79285075069022604"/>
    <n v="2.8628929005231099"/>
    <n v="2.9420127117744701"/>
    <s v="FinanCorp"/>
    <x v="12"/>
    <s v="Consumer Discretionary"/>
    <s v="General Merchandise Stores"/>
    <s v="Goodlettsville, Tennessee"/>
    <d v="2012-12-03T00:00:00"/>
    <n v="29534"/>
    <m/>
    <s v="Goodlettsville"/>
    <s v="Tennessee"/>
    <s v="United States"/>
  </r>
  <r>
    <d v="2019-04-18T00:00:00"/>
    <x v="12"/>
    <s v="buy"/>
    <n v="100"/>
    <n v="3"/>
    <n v="124.300003"/>
    <n v="124.769997"/>
    <n v="123.480003"/>
    <n v="123.550003"/>
    <n v="123.26750199999999"/>
    <n v="1837000"/>
    <n v="2.56"/>
    <n v="-6.0520489924085902E-3"/>
    <n v="9.2699041637130698E-3"/>
    <n v="5.5036812511574398E-2"/>
    <n v="9.8353341182017204E-2"/>
    <n v="0.22068581393101699"/>
    <n v="6.83653772288391E-3"/>
    <n v="7.2631184075011897E-3"/>
    <n v="1.22662463796226E-2"/>
    <n v="1.5528860141958801E-2"/>
    <n v="124.83000199999999"/>
    <n v="86.870002999999997"/>
    <n v="-0.142875625757338"/>
    <n v="1.5778467813143101E-3"/>
    <n v="0.78404700821809603"/>
    <n v="2.57010543192873"/>
    <n v="2.8328228345711399"/>
    <s v="FinanCorp"/>
    <x v="12"/>
    <s v="Consumer Discretionary"/>
    <s v="General Merchandise Stores"/>
    <s v="Goodlettsville, Tennessee"/>
    <d v="2012-12-03T00:00:00"/>
    <n v="29534"/>
    <m/>
    <s v="Goodlettsville"/>
    <s v="Tennessee"/>
    <s v="United States"/>
  </r>
  <r>
    <d v="2019-04-23T00:00:00"/>
    <x v="12"/>
    <s v="sell"/>
    <n v="100"/>
    <n v="3"/>
    <n v="123.660004"/>
    <n v="124.58000199999999"/>
    <n v="122.629997"/>
    <n v="124.230003"/>
    <n v="123.945945999999"/>
    <n v="1587800"/>
    <n v="2.57"/>
    <n v="5.4078584611750797E-3"/>
    <n v="3.0635616614141901E-3"/>
    <n v="5.5590697556124703E-2"/>
    <n v="9.8246187840148394E-2"/>
    <n v="0.26525945852016802"/>
    <n v="4.7139145729502303E-3"/>
    <n v="7.2338353118028597E-3"/>
    <n v="1.21831675630126E-2"/>
    <n v="1.54079474724883E-2"/>
    <n v="124.83000199999999"/>
    <n v="86.870002999999997"/>
    <n v="-0.142875625757338"/>
    <n v="8.8023511954049196E-3"/>
    <n v="0.772570189310686"/>
    <n v="3.1690723359739499"/>
    <n v="2.82426574908704"/>
    <s v="FinanCorp"/>
    <x v="12"/>
    <s v="Consumer Discretionary"/>
    <s v="General Merchandise Stores"/>
    <s v="Goodlettsville, Tennessee"/>
    <d v="2012-12-03T00:00:00"/>
    <n v="29534"/>
    <m/>
    <s v="Goodlettsville"/>
    <s v="Tennessee"/>
    <s v="United States"/>
  </r>
  <r>
    <d v="2019-05-02T00:00:00"/>
    <x v="12"/>
    <s v="sell"/>
    <n v="100"/>
    <n v="3"/>
    <n v="124.18"/>
    <n v="125.05999799999999"/>
    <n v="123.69000200000001"/>
    <n v="124.629997"/>
    <n v="124.345024"/>
    <n v="1039400"/>
    <n v="2.552"/>
    <n v="6.52041839441785E-3"/>
    <n v="-1.39439213318833E-2"/>
    <n v="5.4485923708391303E-2"/>
    <n v="7.9298997278899094E-2"/>
    <n v="0.26640024321884698"/>
    <n v="1.09164482632805E-2"/>
    <n v="8.7645422492802008E-3"/>
    <n v="1.26226200061229E-2"/>
    <n v="1.53989395104285E-2"/>
    <n v="126.839996"/>
    <n v="86.870002999999997"/>
    <n v="-0.142875625757338"/>
    <n v="-2.1262443276895502E-3"/>
    <n v="0.76798774326989305"/>
    <n v="3.2029723938894898"/>
    <n v="3.1043240781361399"/>
    <s v="FinanCorp"/>
    <x v="12"/>
    <s v="Consumer Discretionary"/>
    <s v="General Merchandise Stores"/>
    <s v="Goodlettsville, Tennessee"/>
    <d v="2012-12-03T00:00:00"/>
    <n v="29534"/>
    <m/>
    <s v="Goodlettsville"/>
    <s v="Tennessee"/>
    <s v="United States"/>
  </r>
  <r>
    <d v="2019-05-15T00:00:00"/>
    <x v="12"/>
    <s v="buy"/>
    <n v="400"/>
    <n v="3"/>
    <n v="117.360001"/>
    <n v="118.370003"/>
    <n v="116.150002"/>
    <n v="118.040001"/>
    <n v="117.770096"/>
    <n v="2064900"/>
    <n v="2.379"/>
    <n v="6.4593185653785898E-3"/>
    <n v="-3.5289913825027601E-2"/>
    <n v="-3.61073556557992E-2"/>
    <n v="-4.6452740854569102E-3"/>
    <n v="0.24172040807807099"/>
    <n v="1.47121741937223E-2"/>
    <n v="1.0514496733428301E-2"/>
    <n v="1.3222047963884299E-2"/>
    <n v="1.55308564769196E-2"/>
    <n v="126.839996"/>
    <n v="86.870002999999997"/>
    <n v="-0.142875625757338"/>
    <n v="5.8219943882337104E-3"/>
    <n v="0.79768447682263299"/>
    <n v="2.8977471111608502"/>
    <n v="3.09904395249696"/>
    <s v="FinanCorp"/>
    <x v="12"/>
    <s v="Consumer Discretionary"/>
    <s v="General Merchandise Stores"/>
    <s v="Goodlettsville, Tennessee"/>
    <d v="2012-12-03T00:00:00"/>
    <n v="29534"/>
    <m/>
    <s v="Goodlettsville"/>
    <s v="Tennessee"/>
    <s v="United States"/>
  </r>
  <r>
    <d v="2019-04-16T00:00:00"/>
    <x v="12"/>
    <s v="buy"/>
    <n v="200"/>
    <n v="4"/>
    <n v="124.459999"/>
    <n v="124.660004"/>
    <n v="123.419997999999"/>
    <n v="123.699997"/>
    <n v="123.417152"/>
    <n v="1743400"/>
    <n v="2.5920000000000001"/>
    <n v="-1.2118925981993501E-3"/>
    <n v="1.8603672721784099E-2"/>
    <n v="8.5240176837363804E-2"/>
    <n v="0.100457658508821"/>
    <n v="0.253435363791359"/>
    <n v="5.2274926900634398E-3"/>
    <n v="8.2150086633595801E-3"/>
    <n v="1.2222599954477701E-2"/>
    <n v="1.5617965818458399E-2"/>
    <n v="124.660004"/>
    <n v="86.870002999999997"/>
    <n v="-0.142875625757338"/>
    <n v="5.0922850790659495E-4"/>
    <n v="0.79408106524048805"/>
    <n v="2.9743339294420701"/>
    <n v="2.9412768108391298"/>
    <s v="CapitalOwl"/>
    <x v="12"/>
    <s v="Consumer Discretionary"/>
    <s v="General Merchandise Stores"/>
    <s v="Goodlettsville, Tennessee"/>
    <d v="2012-12-03T00:00:00"/>
    <n v="29534"/>
    <m/>
    <s v="Goodlettsville"/>
    <s v="Tennessee"/>
    <s v="United States"/>
  </r>
  <r>
    <d v="2019-05-08T00:00:00"/>
    <x v="12"/>
    <s v="buy"/>
    <n v="900"/>
    <n v="4"/>
    <n v="121.919997999999"/>
    <n v="122.970001"/>
    <n v="120.860001"/>
    <n v="122.279999"/>
    <n v="122.000396999999"/>
    <n v="1277900"/>
    <n v="2.4820000000000002"/>
    <n v="2.4535716814235998E-4"/>
    <n v="-1.25154361443734E-2"/>
    <n v="1.6354562759231901E-4"/>
    <n v="5.2324565924364297E-2"/>
    <n v="0.27402710269125202"/>
    <n v="8.8297116648029892E-3"/>
    <n v="8.0260988472030097E-3"/>
    <n v="1.2699736683355899E-2"/>
    <n v="1.53927950501486E-2"/>
    <n v="126.839996"/>
    <n v="86.870002999999997"/>
    <n v="-0.142875625757338"/>
    <n v="-1.60671540560346E-3"/>
    <n v="0.782794257061181"/>
    <n v="3.3139779398807301"/>
    <n v="3.2123558083824602"/>
    <s v="CapitalOwl"/>
    <x v="12"/>
    <s v="Consumer Discretionary"/>
    <s v="General Merchandise Stores"/>
    <s v="Goodlettsville, Tennessee"/>
    <d v="2012-12-03T00:00:00"/>
    <n v="29534"/>
    <m/>
    <s v="Goodlettsville"/>
    <s v="Tennessee"/>
    <s v="United States"/>
  </r>
  <r>
    <d v="2019-05-23T00:00:00"/>
    <x v="12"/>
    <s v="sell"/>
    <n v="300"/>
    <n v="4"/>
    <n v="121.480003"/>
    <n v="121.839996"/>
    <n v="120.150002"/>
    <n v="120.639999"/>
    <n v="120.36415100000001"/>
    <n v="1439300"/>
    <n v="2.2959999999999998"/>
    <n v="-1.1619892833229501E-2"/>
    <n v="7.65518463114148E-3"/>
    <n v="-2.9323811840534401E-2"/>
    <n v="2.1525089579004699E-2"/>
    <n v="0.23520929971363999"/>
    <n v="9.6242646224414096E-3"/>
    <n v="1.13188351045255E-2"/>
    <n v="1.35382198852734E-2"/>
    <n v="1.5522290690005399E-2"/>
    <n v="126.839996"/>
    <n v="86.870002999999997"/>
    <n v="-0.142875625757338"/>
    <n v="-1.1985692488440201E-2"/>
    <n v="0.79994064947751298"/>
    <n v="2.83025963517004"/>
    <n v="2.8064842270478398"/>
    <s v="CapitalOwl"/>
    <x v="12"/>
    <s v="Consumer Discretionary"/>
    <s v="General Merchandise Stores"/>
    <s v="Goodlettsville, Tennessee"/>
    <d v="2012-12-03T00:00:00"/>
    <n v="29534"/>
    <m/>
    <s v="Goodlettsville"/>
    <s v="Tennessee"/>
    <s v="United States"/>
  </r>
  <r>
    <d v="2019-04-15T00:00:00"/>
    <x v="12"/>
    <s v="sell"/>
    <n v="400"/>
    <n v="5"/>
    <n v="122.400002"/>
    <n v="124.150002"/>
    <n v="122.400002"/>
    <n v="123.849998"/>
    <n v="123.566811"/>
    <n v="1814400"/>
    <n v="2.5529999999999999"/>
    <n v="1.1940248891226799E-2"/>
    <n v="1.25941144697252E-2"/>
    <n v="0.106405767833813"/>
    <n v="9.3412801096701997E-2"/>
    <n v="0.26281900691687698"/>
    <n v="7.0264566444320099E-3"/>
    <n v="8.8088641827430599E-3"/>
    <n v="1.22807778711553E-2"/>
    <n v="1.5623842766087E-2"/>
    <n v="124.150002"/>
    <n v="86.870002999999997"/>
    <n v="-0.142875625757338"/>
    <n v="-6.2956724975841202E-4"/>
    <n v="0.79444221186603703"/>
    <n v="3.0941344251232801"/>
    <n v="2.9267020428741302"/>
    <s v="Alpha Capital"/>
    <x v="12"/>
    <s v="Consumer Discretionary"/>
    <s v="General Merchandise Stores"/>
    <s v="Goodlettsville, Tennessee"/>
    <d v="2012-12-03T00:00:00"/>
    <n v="29534"/>
    <m/>
    <s v="Goodlettsville"/>
    <s v="Tennessee"/>
    <s v="United States"/>
  </r>
  <r>
    <d v="2019-04-18T00:00:00"/>
    <x v="12"/>
    <s v="sell"/>
    <n v="200"/>
    <n v="5"/>
    <n v="124.300003"/>
    <n v="124.769997"/>
    <n v="123.480003"/>
    <n v="123.550003"/>
    <n v="123.26750199999999"/>
    <n v="1837000"/>
    <n v="2.56"/>
    <n v="-6.0520489924085902E-3"/>
    <n v="9.2699041637130698E-3"/>
    <n v="5.5036812511574398E-2"/>
    <n v="9.8353341182017204E-2"/>
    <n v="0.22068581393101699"/>
    <n v="6.83653772288391E-3"/>
    <n v="7.2631184075011897E-3"/>
    <n v="1.22662463796226E-2"/>
    <n v="1.5528860141958801E-2"/>
    <n v="124.83000199999999"/>
    <n v="86.870002999999997"/>
    <n v="-0.142875625757338"/>
    <n v="1.5778467813143101E-3"/>
    <n v="0.78404700821809603"/>
    <n v="2.57010543192873"/>
    <n v="2.8328228345711399"/>
    <s v="Alpha Capital"/>
    <x v="12"/>
    <s v="Consumer Discretionary"/>
    <s v="General Merchandise Stores"/>
    <s v="Goodlettsville, Tennessee"/>
    <d v="2012-12-03T00:00:00"/>
    <n v="29534"/>
    <m/>
    <s v="Goodlettsville"/>
    <s v="Tennessee"/>
    <s v="United States"/>
  </r>
  <r>
    <d v="2019-04-23T00:00:00"/>
    <x v="12"/>
    <s v="buy"/>
    <n v="400"/>
    <n v="5"/>
    <n v="123.660004"/>
    <n v="124.58000199999999"/>
    <n v="122.629997"/>
    <n v="124.230003"/>
    <n v="123.945945999999"/>
    <n v="1587800"/>
    <n v="2.57"/>
    <n v="5.4078584611750797E-3"/>
    <n v="3.0635616614141901E-3"/>
    <n v="5.5590697556124703E-2"/>
    <n v="9.8246187840148394E-2"/>
    <n v="0.26525945852016802"/>
    <n v="4.7139145729502303E-3"/>
    <n v="7.2338353118028597E-3"/>
    <n v="1.21831675630126E-2"/>
    <n v="1.54079474724883E-2"/>
    <n v="124.83000199999999"/>
    <n v="86.870002999999997"/>
    <n v="-0.142875625757338"/>
    <n v="8.8023511954049196E-3"/>
    <n v="0.772570189310686"/>
    <n v="3.1690723359739499"/>
    <n v="2.82426574908704"/>
    <s v="Alpha Capital"/>
    <x v="12"/>
    <s v="Consumer Discretionary"/>
    <s v="General Merchandise Stores"/>
    <s v="Goodlettsville, Tennessee"/>
    <d v="2012-12-03T00:00:00"/>
    <n v="29534"/>
    <m/>
    <s v="Goodlettsville"/>
    <s v="Tennessee"/>
    <s v="United States"/>
  </r>
  <r>
    <d v="2019-05-29T00:00:00"/>
    <x v="12"/>
    <s v="sell"/>
    <n v="500"/>
    <n v="5"/>
    <n v="119.139999"/>
    <n v="119.900002"/>
    <n v="118.199997"/>
    <n v="118.510002"/>
    <n v="118.23902099999999"/>
    <n v="3196200"/>
    <n v="2.2360000000000002"/>
    <n v="-1.21610211882477E-2"/>
    <n v="-2.5328372968595001E-2"/>
    <n v="-5.5394233578810903E-2"/>
    <n v="5.4870183843423502E-3"/>
    <n v="0.21521987794359301"/>
    <n v="1.18667388386681E-2"/>
    <n v="1.1616967716812801E-2"/>
    <n v="1.38461954316762E-2"/>
    <n v="1.55891495528921E-2"/>
    <n v="126.839996"/>
    <n v="86.870002999999997"/>
    <n v="-0.142875625757338"/>
    <n v="-6.9359101493404697E-3"/>
    <n v="0.80767803998818199"/>
    <n v="2.5771597175099501"/>
    <n v="2.7915363953124301"/>
    <s v="Alpha Capital"/>
    <x v="12"/>
    <s v="Consumer Discretionary"/>
    <s v="General Merchandise Stores"/>
    <s v="Goodlettsville, Tennessee"/>
    <d v="2012-12-03T00:00:00"/>
    <n v="29534"/>
    <m/>
    <s v="Goodlettsville"/>
    <s v="Tennessee"/>
    <s v="United States"/>
  </r>
  <r>
    <d v="2019-06-12T00:00:00"/>
    <x v="12"/>
    <s v="buy"/>
    <n v="100"/>
    <n v="5"/>
    <n v="135.470001"/>
    <n v="136.429993"/>
    <n v="135.38000500000001"/>
    <n v="136.03999299999899"/>
    <n v="135.728928"/>
    <n v="994200"/>
    <n v="2.1269999999999998"/>
    <n v="3.90344717012074E-3"/>
    <n v="4.2342330213591697E-2"/>
    <n v="0.110240227090892"/>
    <n v="0.12242044859977901"/>
    <n v="0.36044287635045802"/>
    <n v="4.6269052256445098E-3"/>
    <n v="1.8329207312190898E-2"/>
    <n v="1.64681754349679E-2"/>
    <n v="1.46889808028813E-2"/>
    <n v="136.429993"/>
    <n v="95.080001999999993"/>
    <n v="-0.140251692121659"/>
    <n v="-2.0396578921351798E-3"/>
    <n v="0.76687269968476401"/>
    <n v="4.4385306561775"/>
    <n v="4.4632706005548597"/>
    <s v="Alpha Capital"/>
    <x v="12"/>
    <s v="Consumer Discretionary"/>
    <s v="General Merchandise Stores"/>
    <s v="Goodlettsville, Tennessee"/>
    <d v="2012-12-03T00:00:00"/>
    <n v="29534"/>
    <m/>
    <s v="Goodlettsville"/>
    <s v="Tennessee"/>
    <s v="United States"/>
  </r>
  <r>
    <d v="2019-06-28T00:00:00"/>
    <x v="12"/>
    <s v="buy"/>
    <n v="400"/>
    <n v="5"/>
    <n v="136.13999899999999"/>
    <n v="136.429993"/>
    <n v="134.570007"/>
    <n v="135.16000399999999"/>
    <n v="134.85095200000001"/>
    <n v="2526800"/>
    <n v="2"/>
    <n v="-9.5722731756232807E-3"/>
    <n v="-2.64306999099123E-2"/>
    <n v="0.13146193186112301"/>
    <n v="0.12743187879179399"/>
    <n v="0.32568671917152398"/>
    <n v="6.5782280722004802E-3"/>
    <n v="1.5702772195803998E-2"/>
    <n v="1.2736698815236799E-2"/>
    <n v="1.4667938390096599E-2"/>
    <n v="139.779999"/>
    <n v="96.370002999999997"/>
    <n v="-0.140251692121659"/>
    <n v="5.7409418775350302E-3"/>
    <n v="0.772302603747272"/>
    <n v="3.9575205176272501"/>
    <n v="3.9362338998178301"/>
    <s v="Alpha Capital"/>
    <x v="12"/>
    <s v="Consumer Discretionary"/>
    <s v="General Merchandise Stores"/>
    <s v="Goodlettsville, Tennessee"/>
    <d v="2012-12-03T00:00:00"/>
    <n v="29534"/>
    <m/>
    <s v="Goodlettsville"/>
    <s v="Tennessee"/>
    <s v="United States"/>
  </r>
  <r>
    <d v="2019-04-08T00:00:00"/>
    <x v="12"/>
    <s v="sell"/>
    <n v="400"/>
    <n v="6"/>
    <n v="122.239998"/>
    <n v="122.709999"/>
    <n v="121.25"/>
    <n v="122.300003"/>
    <n v="122.020355"/>
    <n v="2003700"/>
    <n v="2.5190000000000001"/>
    <n v="3.2712187986544698E-4"/>
    <n v="3.5613645421873202E-2"/>
    <n v="3.09764625814405E-2"/>
    <n v="8.2234299580548495E-2"/>
    <n v="0.26698264977311398"/>
    <n v="1.0516955136907801E-2"/>
    <n v="1.96231473157168E-2"/>
    <n v="1.2855965674302101E-2"/>
    <n v="1.56264445152214E-2"/>
    <n v="123.5"/>
    <n v="86.870002999999997"/>
    <n v="-0.142875625757338"/>
    <n v="1.0469119934194001E-3"/>
    <n v="0.79230873481665298"/>
    <n v="3.1271699446493399"/>
    <n v="2.9176259665808701"/>
    <s v="DecaFund"/>
    <x v="12"/>
    <s v="Consumer Discretionary"/>
    <s v="General Merchandise Stores"/>
    <s v="Goodlettsville, Tennessee"/>
    <d v="2012-12-03T00:00:00"/>
    <n v="29534"/>
    <m/>
    <s v="Goodlettsville"/>
    <s v="Tennessee"/>
    <s v="United States"/>
  </r>
  <r>
    <d v="2019-05-15T00:00:00"/>
    <x v="12"/>
    <s v="buy"/>
    <n v="300"/>
    <n v="6"/>
    <n v="117.360001"/>
    <n v="118.370003"/>
    <n v="116.150002"/>
    <n v="118.040001"/>
    <n v="117.770096"/>
    <n v="2064900"/>
    <n v="2.379"/>
    <n v="6.4593185653785898E-3"/>
    <n v="-3.5289913825027601E-2"/>
    <n v="-3.61073556557992E-2"/>
    <n v="-4.6452740854569102E-3"/>
    <n v="0.24172040807807099"/>
    <n v="1.47121741937223E-2"/>
    <n v="1.0514496733428301E-2"/>
    <n v="1.3222047963884299E-2"/>
    <n v="1.55308564769196E-2"/>
    <n v="126.839996"/>
    <n v="86.870002999999997"/>
    <n v="-0.142875625757338"/>
    <n v="5.8219943882337104E-3"/>
    <n v="0.79768447682263299"/>
    <n v="2.8977471111608502"/>
    <n v="3.09904395249696"/>
    <s v="DecaFund"/>
    <x v="12"/>
    <s v="Consumer Discretionary"/>
    <s v="General Merchandise Stores"/>
    <s v="Goodlettsville, Tennessee"/>
    <d v="2012-12-03T00:00:00"/>
    <n v="29534"/>
    <m/>
    <s v="Goodlettsville"/>
    <s v="Tennessee"/>
    <s v="United States"/>
  </r>
  <r>
    <d v="2019-05-21T00:00:00"/>
    <x v="12"/>
    <s v="buy"/>
    <n v="800"/>
    <n v="6"/>
    <n v="120.410004"/>
    <n v="122.339996"/>
    <n v="119.519997"/>
    <n v="121.550003"/>
    <n v="121.27207199999999"/>
    <n v="2280000"/>
    <n v="2.4260000000000002"/>
    <n v="1.4335081604085699E-2"/>
    <n v="3.5761483928333199E-2"/>
    <n v="-1.6320256533723199E-2"/>
    <n v="2.39002879654884E-2"/>
    <n v="0.239410448872132"/>
    <n v="7.3487569243215001E-3"/>
    <n v="1.1115825979092201E-2"/>
    <n v="1.34586396369563E-2"/>
    <n v="1.55136903571309E-2"/>
    <n v="126.839996"/>
    <n v="86.870002999999997"/>
    <n v="-0.142875625757338"/>
    <n v="8.4599491109458805E-3"/>
    <n v="0.79957413161465596"/>
    <n v="2.8668714872637402"/>
    <n v="2.8561800164431901"/>
    <s v="DecaFund"/>
    <x v="12"/>
    <s v="Consumer Discretionary"/>
    <s v="General Merchandise Stores"/>
    <s v="Goodlettsville, Tennessee"/>
    <d v="2012-12-03T00:00:00"/>
    <n v="29534"/>
    <m/>
    <s v="Goodlettsville"/>
    <s v="Tennessee"/>
    <s v="United States"/>
  </r>
  <r>
    <d v="2019-06-03T00:00:00"/>
    <x v="12"/>
    <s v="buy"/>
    <n v="100"/>
    <n v="6"/>
    <n v="127.870003"/>
    <n v="129.58999599999899"/>
    <n v="127.870003"/>
    <n v="129"/>
    <n v="128.70503199999999"/>
    <n v="2318600"/>
    <n v="2.081"/>
    <n v="1.34229959730692E-2"/>
    <n v="5.6119286173613302E-2"/>
    <n v="4.0983477546150199E-2"/>
    <n v="8.4395904342119799E-2"/>
    <n v="0.39941045637448702"/>
    <n v="3.4509643379586598E-2"/>
    <n v="1.88674651775954E-2"/>
    <n v="1.6380445371403499E-2"/>
    <n v="1.49136591733496E-2"/>
    <n v="129.58999599999899"/>
    <n v="87.260002"/>
    <n v="-0.142875625757338"/>
    <n v="-2.7690708645509302E-3"/>
    <n v="0.78326293632020405"/>
    <n v="5.0332445080138299"/>
    <n v="3.4840018081456199"/>
    <s v="DecaFund"/>
    <x v="12"/>
    <s v="Consumer Discretionary"/>
    <s v="General Merchandise Stores"/>
    <s v="Goodlettsville, Tennessee"/>
    <d v="2012-12-03T00:00:00"/>
    <n v="29534"/>
    <m/>
    <s v="Goodlettsville"/>
    <s v="Tennessee"/>
    <s v="United States"/>
  </r>
  <r>
    <d v="2019-04-03T00:00:00"/>
    <x v="12"/>
    <s v="sell"/>
    <n v="600"/>
    <n v="7"/>
    <n v="118.5"/>
    <n v="119.05999799999999"/>
    <n v="117.80999799999999"/>
    <n v="118.169997999999"/>
    <n v="117.592018"/>
    <n v="1136900"/>
    <n v="2.5169999999999999"/>
    <n v="2.3723689333378199E-3"/>
    <n v="-4.5592377578923199E-3"/>
    <n v="-5.9061491634140803E-3"/>
    <n v="9.5351588234050405E-2"/>
    <n v="0.24764979904197301"/>
    <n v="5.2931883960900799E-3"/>
    <n v="1.8909831797340401E-2"/>
    <n v="1.34596731427481E-2"/>
    <n v="1.5642047301505601E-2"/>
    <n v="121.269997"/>
    <n v="86.870002999999997"/>
    <n v="-0.142875625757338"/>
    <n v="2.1460723821998401E-3"/>
    <n v="0.79285075069022604"/>
    <n v="2.8628929005231099"/>
    <n v="2.9420127117744701"/>
    <s v="GreenGrest Capital"/>
    <x v="12"/>
    <s v="Consumer Discretionary"/>
    <s v="General Merchandise Stores"/>
    <s v="Goodlettsville, Tennessee"/>
    <d v="2012-12-03T00:00:00"/>
    <n v="29534"/>
    <m/>
    <s v="Goodlettsville"/>
    <s v="Tennessee"/>
    <s v="United States"/>
  </r>
  <r>
    <d v="2019-04-15T00:00:00"/>
    <x v="12"/>
    <s v="sell"/>
    <n v="500"/>
    <n v="7"/>
    <n v="122.400002"/>
    <n v="124.150002"/>
    <n v="122.400002"/>
    <n v="123.849998"/>
    <n v="123.566811"/>
    <n v="1814400"/>
    <n v="2.5529999999999999"/>
    <n v="1.1940248891226799E-2"/>
    <n v="1.25941144697252E-2"/>
    <n v="0.106405767833813"/>
    <n v="9.3412801096701997E-2"/>
    <n v="0.26281900691687698"/>
    <n v="7.0264566444320099E-3"/>
    <n v="8.8088641827430599E-3"/>
    <n v="1.22807778711553E-2"/>
    <n v="1.5623842766087E-2"/>
    <n v="124.150002"/>
    <n v="86.870002999999997"/>
    <n v="-0.142875625757338"/>
    <n v="-6.2956724975841202E-4"/>
    <n v="0.79444221186603703"/>
    <n v="3.0941344251232801"/>
    <n v="2.9267020428741302"/>
    <s v="GreenGrest Capital"/>
    <x v="12"/>
    <s v="Consumer Discretionary"/>
    <s v="General Merchandise Stores"/>
    <s v="Goodlettsville, Tennessee"/>
    <d v="2012-12-03T00:00:00"/>
    <n v="29534"/>
    <m/>
    <s v="Goodlettsville"/>
    <s v="Tennessee"/>
    <s v="United States"/>
  </r>
  <r>
    <d v="2019-04-22T00:00:00"/>
    <x v="12"/>
    <s v="sell"/>
    <n v="400"/>
    <n v="7"/>
    <n v="123.199997"/>
    <n v="124.029999"/>
    <n v="122.989998"/>
    <n v="123.55999799999999"/>
    <n v="123.277473"/>
    <n v="1156600"/>
    <n v="2.59"/>
    <n v="8.0885850587098201E-5"/>
    <n v="9.5959520914658692E-3"/>
    <n v="5.6056488276682102E-2"/>
    <n v="8.7273713245638304E-2"/>
    <n v="0.23261543060013601"/>
    <n v="6.8130242101974697E-3"/>
    <n v="7.2433445081331203E-3"/>
    <n v="1.2205673445084201E-2"/>
    <n v="1.5508084869722201E-2"/>
    <n v="124.83000199999999"/>
    <n v="86.870002999999997"/>
    <n v="-0.142875625757338"/>
    <n v="1.0115060212163699E-3"/>
    <n v="0.78184631170521202"/>
    <n v="2.7318345242726201"/>
    <n v="2.80927816691691"/>
    <s v="GreenGrest Capital"/>
    <x v="12"/>
    <s v="Consumer Discretionary"/>
    <s v="General Merchandise Stores"/>
    <s v="Goodlettsville, Tennessee"/>
    <d v="2012-12-03T00:00:00"/>
    <n v="29534"/>
    <m/>
    <s v="Goodlettsville"/>
    <s v="Tennessee"/>
    <s v="United States"/>
  </r>
  <r>
    <d v="2019-04-26T00:00:00"/>
    <x v="12"/>
    <s v="buy"/>
    <n v="700"/>
    <n v="7"/>
    <n v="124.83000199999999"/>
    <n v="125.970001"/>
    <n v="123.790001"/>
    <n v="125.260002"/>
    <n v="124.97358699999999"/>
    <n v="1432600"/>
    <n v="2.5049999999999999"/>
    <n v="-8.9016637225316497E-3"/>
    <n v="1.37456040764926E-2"/>
    <n v="5.5816763745250297E-2"/>
    <n v="9.5054305668757597E-2"/>
    <n v="0.26411501375171198"/>
    <n v="8.4732544847659595E-3"/>
    <n v="7.7678927457841499E-3"/>
    <n v="1.23480795423637E-2"/>
    <n v="1.54372176592783E-2"/>
    <n v="126.839996"/>
    <n v="86.870002999999997"/>
    <n v="-0.142875625757338"/>
    <n v="4.6743503443647796E-3"/>
    <n v="0.77290152481707697"/>
    <n v="3.1716565145622"/>
    <n v="3.1386768496138999"/>
    <s v="GreenGrest Capital"/>
    <x v="12"/>
    <s v="Consumer Discretionary"/>
    <s v="General Merchandise Stores"/>
    <s v="Goodlettsville, Tennessee"/>
    <d v="2012-12-03T00:00:00"/>
    <n v="29534"/>
    <m/>
    <s v="Goodlettsville"/>
    <s v="Tennessee"/>
    <s v="United States"/>
  </r>
  <r>
    <d v="2019-05-09T00:00:00"/>
    <x v="12"/>
    <s v="sell"/>
    <n v="800"/>
    <n v="7"/>
    <n v="121.699997"/>
    <n v="123.349998"/>
    <n v="121.58000199999999"/>
    <n v="122.959999"/>
    <n v="122.678848"/>
    <n v="1019300"/>
    <n v="2.4569999999999999"/>
    <n v="5.5456500919744602E-3"/>
    <n v="-1.3490204446816799E-2"/>
    <n v="5.3820738397012801E-3"/>
    <n v="4.9141733583655603E-2"/>
    <n v="0.280850176458803"/>
    <n v="8.5881272174435693E-3"/>
    <n v="8.1126453021497496E-3"/>
    <n v="1.26741159624099E-2"/>
    <n v="1.53946195058457E-2"/>
    <n v="126.839996"/>
    <n v="86.870002999999997"/>
    <n v="-0.142875625757338"/>
    <n v="-3.0259986019249502E-3"/>
    <n v="0.78170041614600605"/>
    <n v="3.40782816287533"/>
    <n v="3.2533269621796301"/>
    <s v="GreenGrest Capital"/>
    <x v="12"/>
    <s v="Consumer Discretionary"/>
    <s v="General Merchandise Stores"/>
    <s v="Goodlettsville, Tennessee"/>
    <d v="2012-12-03T00:00:00"/>
    <n v="29534"/>
    <m/>
    <s v="Goodlettsville"/>
    <s v="Tennessee"/>
    <s v="United States"/>
  </r>
  <r>
    <d v="2019-05-23T00:00:00"/>
    <x v="12"/>
    <s v="buy"/>
    <n v="600"/>
    <n v="7"/>
    <n v="121.480003"/>
    <n v="121.839996"/>
    <n v="120.150002"/>
    <n v="120.639999"/>
    <n v="120.36415100000001"/>
    <n v="1439300"/>
    <n v="2.2959999999999998"/>
    <n v="-1.1619892833229501E-2"/>
    <n v="7.65518463114148E-3"/>
    <n v="-2.9323811840534401E-2"/>
    <n v="2.1525089579004699E-2"/>
    <n v="0.23520929971363999"/>
    <n v="9.6242646224414096E-3"/>
    <n v="1.13188351045255E-2"/>
    <n v="1.35382198852734E-2"/>
    <n v="1.5522290690005399E-2"/>
    <n v="126.839996"/>
    <n v="86.870002999999997"/>
    <n v="-0.142875625757338"/>
    <n v="-1.1985692488440201E-2"/>
    <n v="0.79994064947751298"/>
    <n v="2.83025963517004"/>
    <n v="2.8064842270478398"/>
    <s v="GreenGrest Capital"/>
    <x v="12"/>
    <s v="Consumer Discretionary"/>
    <s v="General Merchandise Stores"/>
    <s v="Goodlettsville, Tennessee"/>
    <d v="2012-12-03T00:00:00"/>
    <n v="29534"/>
    <m/>
    <s v="Goodlettsville"/>
    <s v="Tennessee"/>
    <s v="United States"/>
  </r>
  <r>
    <d v="2019-05-28T00:00:00"/>
    <x v="12"/>
    <s v="sell"/>
    <n v="200"/>
    <n v="7"/>
    <n v="121.519997"/>
    <n v="122.279999"/>
    <n v="119.919997999999"/>
    <n v="119.959999"/>
    <n v="119.68570699999999"/>
    <n v="2280800"/>
    <n v="2.2679999999999998"/>
    <n v="-1.65347277593304E-2"/>
    <n v="1.1677298237385901E-3"/>
    <n v="-5.2134876113094697E-2"/>
    <n v="1.58725487937065E-2"/>
    <n v="0.22438408419926201"/>
    <n v="1.36831526682852E-2"/>
    <n v="1.15084081410614E-2"/>
    <n v="1.3759573057513E-2"/>
    <n v="1.5569343843885501E-2"/>
    <n v="126.839996"/>
    <n v="86.870002999999997"/>
    <n v="-0.142875625757338"/>
    <n v="-8.4109499934704197E-3"/>
    <n v="0.80564678848117299"/>
    <n v="2.69588246245989"/>
    <n v="2.8494787492631799"/>
    <s v="GreenGrest Capital"/>
    <x v="12"/>
    <s v="Consumer Discretionary"/>
    <s v="General Merchandise Stores"/>
    <s v="Goodlettsville, Tennessee"/>
    <d v="2012-12-03T00:00:00"/>
    <n v="29534"/>
    <m/>
    <s v="Goodlettsville"/>
    <s v="Tennessee"/>
    <s v="United States"/>
  </r>
  <r>
    <d v="2019-06-05T00:00:00"/>
    <x v="12"/>
    <s v="buy"/>
    <n v="500"/>
    <n v="7"/>
    <n v="130.39999399999999"/>
    <n v="130.61000100000001"/>
    <n v="129.11000100000001"/>
    <n v="130.39999399999999"/>
    <n v="130.101822"/>
    <n v="1972000"/>
    <n v="2.1230000000000002"/>
    <n v="3.0721424185959699E-3"/>
    <n v="9.5609212636578095E-2"/>
    <n v="4.4695731334434698E-2"/>
    <n v="9.1830731660369702E-2"/>
    <n v="0.37075532144523299"/>
    <n v="2.8342074374218401E-2"/>
    <n v="1.88823240851103E-2"/>
    <n v="1.6381259125244699E-2"/>
    <n v="1.4830368113196501E-2"/>
    <n v="130.61000100000001"/>
    <n v="91.059997999999993"/>
    <n v="-0.142875625757338"/>
    <n v="8.1287266899663802E-3"/>
    <n v="0.76495606849049402"/>
    <n v="4.6432124425050301"/>
    <n v="4.3299219268153903"/>
    <s v="GreenGrest Capital"/>
    <x v="12"/>
    <s v="Consumer Discretionary"/>
    <s v="General Merchandise Stores"/>
    <s v="Goodlettsville, Tennessee"/>
    <d v="2012-12-03T00:00:00"/>
    <n v="29534"/>
    <m/>
    <s v="Goodlettsville"/>
    <s v="Tennessee"/>
    <s v="United States"/>
  </r>
  <r>
    <d v="2019-06-13T00:00:00"/>
    <x v="12"/>
    <s v="sell"/>
    <n v="700"/>
    <n v="7"/>
    <n v="136.509995"/>
    <n v="137.35000600000001"/>
    <n v="135.33000200000001"/>
    <n v="135.96000699999999"/>
    <n v="135.649124"/>
    <n v="1729100"/>
    <n v="2.0910000000000002"/>
    <n v="-5.88138957533664E-4"/>
    <n v="3.3658020904286198E-2"/>
    <n v="0.139475147151957"/>
    <n v="0.19969535957378301"/>
    <n v="0.35196259449135697"/>
    <n v="6.1731890518908501E-3"/>
    <n v="1.66679774815802E-2"/>
    <n v="1.29247439556332E-2"/>
    <n v="1.46838311500514E-2"/>
    <n v="137.35000600000001"/>
    <n v="95.610000999999997"/>
    <n v="-0.140251692121659"/>
    <n v="4.0890106107655602E-3"/>
    <n v="0.76567288885386897"/>
    <n v="4.3203187603596298"/>
    <n v="4.4691442775739096"/>
    <s v="GreenGrest Capital"/>
    <x v="12"/>
    <s v="Consumer Discretionary"/>
    <s v="General Merchandise Stores"/>
    <s v="Goodlettsville, Tennessee"/>
    <d v="2012-12-03T00:00:00"/>
    <n v="29534"/>
    <m/>
    <s v="Goodlettsville"/>
    <s v="Tennessee"/>
    <s v="United States"/>
  </r>
  <r>
    <d v="2019-06-14T00:00:00"/>
    <x v="12"/>
    <s v="buy"/>
    <n v="900"/>
    <n v="7"/>
    <n v="136.11999499999999"/>
    <n v="136.270004"/>
    <n v="135.28999299999899"/>
    <n v="135.69000199999999"/>
    <n v="135.37974499999899"/>
    <n v="1239900"/>
    <n v="2.093"/>
    <n v="-1.9878257965440099E-3"/>
    <n v="1.8896693184565799E-2"/>
    <n v="0.14580868905583"/>
    <n v="0.17775383537898901"/>
    <n v="0.34945765399962903"/>
    <n v="6.0905177093968496E-3"/>
    <n v="1.6456041532419901E-2"/>
    <n v="1.2759750904628501E-2"/>
    <n v="1.4685276733482799E-2"/>
    <n v="137.35000600000001"/>
    <n v="95.610000999999997"/>
    <n v="-0.140251692121659"/>
    <n v="-1.6128120944145399E-3"/>
    <n v="0.76623942369295694"/>
    <n v="4.2765700814799601"/>
    <n v="4.4463528387904701"/>
    <s v="GreenGrest Capital"/>
    <x v="12"/>
    <s v="Consumer Discretionary"/>
    <s v="General Merchandise Stores"/>
    <s v="Goodlettsville, Tennessee"/>
    <d v="2012-12-03T00:00:00"/>
    <n v="29534"/>
    <m/>
    <s v="Goodlettsville"/>
    <s v="Tennessee"/>
    <s v="United States"/>
  </r>
  <r>
    <d v="2019-06-19T00:00:00"/>
    <x v="12"/>
    <s v="buy"/>
    <n v="900"/>
    <n v="7"/>
    <n v="137.050003"/>
    <n v="138.490005"/>
    <n v="135.66999799999999"/>
    <n v="138.16999799999999"/>
    <n v="137.85406499999999"/>
    <n v="1364600"/>
    <n v="2.0289999999999999"/>
    <n v="8.1389367999002999E-3"/>
    <n v="1.5535905363738899E-2"/>
    <n v="0.139410932728398"/>
    <n v="0.16781442113768499"/>
    <n v="0.35513816876595899"/>
    <n v="4.8904378509720802E-3"/>
    <n v="1.6406472984235799E-2"/>
    <n v="1.25245237744231E-2"/>
    <n v="1.46799714084261E-2"/>
    <n v="138.490005"/>
    <n v="96.110000999999997"/>
    <n v="-0.140251692121659"/>
    <n v="2.98071681438073E-3"/>
    <n v="0.76852893738320704"/>
    <n v="4.33266478160105"/>
    <n v="4.3154638106476098"/>
    <s v="GreenGrest Capital"/>
    <x v="12"/>
    <s v="Consumer Discretionary"/>
    <s v="General Merchandise Stores"/>
    <s v="Goodlettsville, Tennessee"/>
    <d v="2012-12-03T00:00:00"/>
    <n v="29534"/>
    <m/>
    <s v="Goodlettsville"/>
    <s v="Tennessee"/>
    <s v="United States"/>
  </r>
  <r>
    <d v="2019-04-04T00:00:00"/>
    <x v="12"/>
    <s v="sell"/>
    <n v="1600"/>
    <n v="8"/>
    <n v="118"/>
    <n v="120.379997"/>
    <n v="117.58000199999999"/>
    <n v="120.160004"/>
    <n v="119.572288999999"/>
    <n v="1667400"/>
    <n v="2.512"/>
    <n v="1.6699958334832302E-2"/>
    <n v="6.6801345415770496E-3"/>
    <n v="4.5878059118845699E-3"/>
    <n v="0.110845388131611"/>
    <n v="0.24640007747701501"/>
    <n v="9.4389415774417205E-3"/>
    <n v="1.9210884178908899E-2"/>
    <n v="1.3594838174611301E-2"/>
    <n v="1.56368438506038E-2"/>
    <n v="121.269997"/>
    <n v="86.870002999999997"/>
    <n v="-0.142875625757338"/>
    <n v="2.0824655091414399E-3"/>
    <n v="0.79004148617986003"/>
    <n v="2.8507818322496599"/>
    <n v="2.8865580181309798"/>
    <s v="KKZ Asset Management"/>
    <x v="12"/>
    <s v="Consumer Discretionary"/>
    <s v="General Merchandise Stores"/>
    <s v="Goodlettsville, Tennessee"/>
    <d v="2012-12-03T00:00:00"/>
    <n v="29534"/>
    <m/>
    <s v="Goodlettsville"/>
    <s v="Tennessee"/>
    <s v="United States"/>
  </r>
  <r>
    <d v="2019-04-12T00:00:00"/>
    <x v="12"/>
    <s v="sell"/>
    <n v="500"/>
    <n v="8"/>
    <n v="122.650002"/>
    <n v="123.150002"/>
    <n v="122.160004"/>
    <n v="122.379997"/>
    <n v="122.10016599999901"/>
    <n v="931700"/>
    <n v="2.56"/>
    <n v="-2.4516207716569901E-4"/>
    <n v="9.8098745836402599E-4"/>
    <n v="1.66024690110489E-2"/>
    <n v="5.56376025095233E-2"/>
    <n v="0.244563037084256"/>
    <n v="4.6516586724734202E-3"/>
    <n v="1.9580989998036102E-2"/>
    <n v="1.2677724918456999E-2"/>
    <n v="1.5615435194486601E-2"/>
    <n v="123.5"/>
    <n v="86.870002999999997"/>
    <n v="-0.142875625757338"/>
    <n v="6.5875784763498903E-3"/>
    <n v="0.79562962826844097"/>
    <n v="2.8495578625437701"/>
    <n v="2.9333091467793402"/>
    <s v="KKZ Asset Management"/>
    <x v="12"/>
    <s v="Consumer Discretionary"/>
    <s v="General Merchandise Stores"/>
    <s v="Goodlettsville, Tennessee"/>
    <d v="2012-12-03T00:00:00"/>
    <n v="29534"/>
    <m/>
    <s v="Goodlettsville"/>
    <s v="Tennessee"/>
    <s v="United States"/>
  </r>
  <r>
    <d v="2019-05-10T00:00:00"/>
    <x v="12"/>
    <s v="sell"/>
    <n v="900"/>
    <n v="8"/>
    <n v="122.25"/>
    <n v="122.540001"/>
    <n v="120.199997"/>
    <n v="121.839996"/>
    <n v="121.561401"/>
    <n v="1374500"/>
    <n v="2.4550000000000001"/>
    <n v="-9.1504557633647204E-3"/>
    <n v="-2.3202165542865898E-2"/>
    <n v="3.45306892659468E-3"/>
    <n v="4.8977573449297901E-2"/>
    <n v="0.27554172518207598"/>
    <n v="8.7631086789779298E-3"/>
    <n v="8.2070569558784206E-3"/>
    <n v="1.26761729489778E-2"/>
    <n v="1.5405057137413801E-2"/>
    <n v="126.839996"/>
    <n v="86.870002999999997"/>
    <n v="-0.142875625757338"/>
    <n v="3.7133938472042301E-3"/>
    <n v="0.784858866596854"/>
    <n v="3.3376527800872098"/>
    <n v="3.2743209723968301"/>
    <s v="KKZ Asset Management"/>
    <x v="12"/>
    <s v="Consumer Discretionary"/>
    <s v="General Merchandise Stores"/>
    <s v="Goodlettsville, Tennessee"/>
    <d v="2012-12-03T00:00:00"/>
    <n v="29534"/>
    <m/>
    <s v="Goodlettsville"/>
    <s v="Tennessee"/>
    <s v="United States"/>
  </r>
  <r>
    <d v="2019-05-28T00:00:00"/>
    <x v="12"/>
    <s v="buy"/>
    <n v="500"/>
    <n v="8"/>
    <n v="121.519997"/>
    <n v="122.279999"/>
    <n v="119.919997999999"/>
    <n v="119.959999"/>
    <n v="119.68570699999999"/>
    <n v="2280800"/>
    <n v="2.2679999999999998"/>
    <n v="-1.65347277593304E-2"/>
    <n v="1.1677298237385901E-3"/>
    <n v="-5.2134876113094697E-2"/>
    <n v="1.58725487937065E-2"/>
    <n v="0.22438408419926201"/>
    <n v="1.36831526682852E-2"/>
    <n v="1.15084081410614E-2"/>
    <n v="1.3759573057513E-2"/>
    <n v="1.5569343843885501E-2"/>
    <n v="126.839996"/>
    <n v="86.870002999999997"/>
    <n v="-0.142875625757338"/>
    <n v="-8.4109499934704197E-3"/>
    <n v="0.80564678848117299"/>
    <n v="2.69588246245989"/>
    <n v="2.8494787492631799"/>
    <s v="KKZ Asset Management"/>
    <x v="12"/>
    <s v="Consumer Discretionary"/>
    <s v="General Merchandise Stores"/>
    <s v="Goodlettsville, Tennessee"/>
    <d v="2012-12-03T00:00:00"/>
    <n v="29534"/>
    <m/>
    <s v="Goodlettsville"/>
    <s v="Tennessee"/>
    <s v="United States"/>
  </r>
  <r>
    <d v="2019-06-20T00:00:00"/>
    <x v="12"/>
    <s v="sell"/>
    <n v="400"/>
    <n v="8"/>
    <n v="139"/>
    <n v="139.03999299999899"/>
    <n v="138.08999599999899"/>
    <n v="138.80999800000001"/>
    <n v="138.49259900000001"/>
    <n v="1357200"/>
    <n v="2.0009999999999999"/>
    <n v="4.62126176692683E-3"/>
    <n v="2.0745306088199401E-2"/>
    <n v="0.14711541861632599"/>
    <n v="0.16656203372288"/>
    <n v="0.36498024170642501"/>
    <n v="4.4405801574109102E-3"/>
    <n v="1.6277543125029201E-2"/>
    <n v="1.25203399473001E-2"/>
    <n v="1.46753534957581E-2"/>
    <n v="139.03999299999899"/>
    <n v="96.370002999999997"/>
    <n v="-0.140251692121659"/>
    <n v="9.4276054361659405E-3"/>
    <n v="0.76642083880798495"/>
    <n v="4.4514250908545803"/>
    <n v="4.3416850767466002"/>
    <s v="KKZ Asset Management"/>
    <x v="12"/>
    <s v="Consumer Discretionary"/>
    <s v="General Merchandise Stores"/>
    <s v="Goodlettsville, Tennessee"/>
    <d v="2012-12-03T00:00:00"/>
    <n v="29534"/>
    <m/>
    <s v="Goodlettsville"/>
    <s v="Tennessee"/>
    <s v="United States"/>
  </r>
  <r>
    <d v="2019-04-02T00:00:00"/>
    <x v="12"/>
    <s v="buy"/>
    <n v="1300"/>
    <n v="9"/>
    <n v="118.230003"/>
    <n v="118.33000199999999"/>
    <n v="116.760002"/>
    <n v="117.889999"/>
    <n v="117.313377"/>
    <n v="1733500"/>
    <n v="2.4809999999999999"/>
    <n v="-3.72543957874821E-3"/>
    <n v="-7.4368571512408296E-3"/>
    <n v="-1.35644004081946E-2"/>
    <n v="8.9549943189328296E-2"/>
    <n v="0.243992179783765"/>
    <n v="4.9948593119949602E-3"/>
    <n v="1.89293815264771E-2"/>
    <n v="1.3473542160576E-2"/>
    <n v="1.56424496753335E-2"/>
    <n v="121.269997"/>
    <n v="86.870002999999997"/>
    <n v="-0.142875625757338"/>
    <n v="1.7455614805152698E-5"/>
    <n v="0.78676439308215296"/>
    <n v="2.81993174471349"/>
    <n v="2.9750549215121702"/>
    <s v="Netpune Capital"/>
    <x v="12"/>
    <s v="Consumer Discretionary"/>
    <s v="General Merchandise Stores"/>
    <s v="Goodlettsville, Tennessee"/>
    <d v="2012-12-03T00:00:00"/>
    <n v="29534"/>
    <m/>
    <s v="Goodlettsville"/>
    <s v="Tennessee"/>
    <s v="United States"/>
  </r>
  <r>
    <d v="2019-05-07T00:00:00"/>
    <x v="12"/>
    <s v="sell"/>
    <n v="1100"/>
    <n v="9"/>
    <n v="123.419997999999"/>
    <n v="123.589996"/>
    <n v="121.300003"/>
    <n v="122.25"/>
    <n v="121.970467"/>
    <n v="1152800"/>
    <n v="2.448"/>
    <n v="-1.7112478270480298E-2"/>
    <n v="-3.09277729480293E-2"/>
    <n v="1.9857824312035598E-2"/>
    <n v="5.4747167468950399E-2"/>
    <n v="0.25742677412755199"/>
    <n v="1.0975609114568999E-2"/>
    <n v="9.0826610707148703E-3"/>
    <n v="1.2701603785665899E-2"/>
    <n v="1.5431884395526599E-2"/>
    <n v="126.839996"/>
    <n v="86.870002999999997"/>
    <n v="-0.142875625757338"/>
    <n v="-1.6649488130547601E-2"/>
    <n v="0.78005309843330295"/>
    <n v="3.0977732095631598"/>
    <n v="3.1738721004203398"/>
    <s v="Netpune Capital"/>
    <x v="12"/>
    <s v="Consumer Discretionary"/>
    <s v="General Merchandise Stores"/>
    <s v="Goodlettsville, Tennessee"/>
    <d v="2012-12-03T00:00:00"/>
    <n v="29534"/>
    <m/>
    <s v="Goodlettsville"/>
    <s v="Tennessee"/>
    <s v="United States"/>
  </r>
  <r>
    <d v="2019-05-09T00:00:00"/>
    <x v="12"/>
    <s v="buy"/>
    <n v="1000"/>
    <n v="9"/>
    <n v="121.699997"/>
    <n v="123.349998"/>
    <n v="121.58000199999999"/>
    <n v="122.959999"/>
    <n v="122.678848"/>
    <n v="1019300"/>
    <n v="2.4569999999999999"/>
    <n v="5.5456500919744602E-3"/>
    <n v="-1.3490204446816799E-2"/>
    <n v="5.3820738397012801E-3"/>
    <n v="4.9141733583655603E-2"/>
    <n v="0.280850176458803"/>
    <n v="8.5881272174435693E-3"/>
    <n v="8.1126453021497496E-3"/>
    <n v="1.26741159624099E-2"/>
    <n v="1.53946195058457E-2"/>
    <n v="126.839996"/>
    <n v="86.870002999999997"/>
    <n v="-0.142875625757338"/>
    <n v="-3.0259986019249502E-3"/>
    <n v="0.78170041614600605"/>
    <n v="3.40782816287533"/>
    <n v="3.2533269621796301"/>
    <s v="Netpune Capital"/>
    <x v="12"/>
    <s v="Consumer Discretionary"/>
    <s v="General Merchandise Stores"/>
    <s v="Goodlettsville, Tennessee"/>
    <d v="2012-12-03T00:00:00"/>
    <n v="29534"/>
    <m/>
    <s v="Goodlettsville"/>
    <s v="Tennessee"/>
    <s v="United States"/>
  </r>
  <r>
    <d v="2019-05-21T00:00:00"/>
    <x v="12"/>
    <s v="sell"/>
    <n v="800"/>
    <n v="9"/>
    <n v="120.410004"/>
    <n v="122.339996"/>
    <n v="119.519997"/>
    <n v="121.550003"/>
    <n v="121.27207199999999"/>
    <n v="2280000"/>
    <n v="2.4260000000000002"/>
    <n v="1.4335081604085699E-2"/>
    <n v="3.5761483928333199E-2"/>
    <n v="-1.6320256533723199E-2"/>
    <n v="2.39002879654884E-2"/>
    <n v="0.239410448872132"/>
    <n v="7.3487569243215001E-3"/>
    <n v="1.1115825979092201E-2"/>
    <n v="1.34586396369563E-2"/>
    <n v="1.55136903571309E-2"/>
    <n v="126.839996"/>
    <n v="86.870002999999997"/>
    <n v="-0.142875625757338"/>
    <n v="8.4599491109458805E-3"/>
    <n v="0.79957413161465596"/>
    <n v="2.8668714872637402"/>
    <n v="2.8561800164431901"/>
    <s v="Netpune Capital"/>
    <x v="12"/>
    <s v="Consumer Discretionary"/>
    <s v="General Merchandise Stores"/>
    <s v="Goodlettsville, Tennessee"/>
    <d v="2012-12-03T00:00:00"/>
    <n v="29534"/>
    <m/>
    <s v="Goodlettsville"/>
    <s v="Tennessee"/>
    <s v="United States"/>
  </r>
  <r>
    <d v="2019-06-14T00:00:00"/>
    <x v="12"/>
    <s v="sell"/>
    <n v="600"/>
    <n v="9"/>
    <n v="136.11999499999999"/>
    <n v="136.270004"/>
    <n v="135.28999299999899"/>
    <n v="135.69000199999999"/>
    <n v="135.37974499999899"/>
    <n v="1239900"/>
    <n v="2.093"/>
    <n v="-1.9878257965440099E-3"/>
    <n v="1.8896693184565799E-2"/>
    <n v="0.14580868905583"/>
    <n v="0.17775383537898901"/>
    <n v="0.34945765399962903"/>
    <n v="6.0905177093968496E-3"/>
    <n v="1.6456041532419901E-2"/>
    <n v="1.2759750904628501E-2"/>
    <n v="1.4685276733482799E-2"/>
    <n v="137.35000600000001"/>
    <n v="95.610000999999997"/>
    <n v="-0.140251692121659"/>
    <n v="-1.6128120944145399E-3"/>
    <n v="0.76623942369295694"/>
    <n v="4.2765700814799601"/>
    <n v="4.4463528387904701"/>
    <s v="Netpune Capital"/>
    <x v="12"/>
    <s v="Consumer Discretionary"/>
    <s v="General Merchandise Stores"/>
    <s v="Goodlettsville, Tennessee"/>
    <d v="2012-12-03T00:00:00"/>
    <n v="29534"/>
    <m/>
    <s v="Goodlettsville"/>
    <s v="Tennessee"/>
    <s v="United States"/>
  </r>
  <r>
    <d v="2019-06-28T00:00:00"/>
    <x v="12"/>
    <s v="buy"/>
    <n v="1100"/>
    <n v="9"/>
    <n v="136.13999899999999"/>
    <n v="136.429993"/>
    <n v="134.570007"/>
    <n v="135.16000399999999"/>
    <n v="134.85095200000001"/>
    <n v="2526800"/>
    <n v="2"/>
    <n v="-9.5722731756232807E-3"/>
    <n v="-2.64306999099123E-2"/>
    <n v="0.13146193186112301"/>
    <n v="0.12743187879179399"/>
    <n v="0.32568671917152398"/>
    <n v="6.5782280722004802E-3"/>
    <n v="1.5702772195803998E-2"/>
    <n v="1.2736698815236799E-2"/>
    <n v="1.4667938390096599E-2"/>
    <n v="139.779999"/>
    <n v="96.370002999999997"/>
    <n v="-0.140251692121659"/>
    <n v="5.7409418775350302E-3"/>
    <n v="0.772302603747272"/>
    <n v="3.9575205176272501"/>
    <n v="3.9362338998178301"/>
    <s v="Netpune Capital"/>
    <x v="12"/>
    <s v="Consumer Discretionary"/>
    <s v="General Merchandise Stores"/>
    <s v="Goodlettsville, Tennessee"/>
    <d v="2012-12-03T00:00:00"/>
    <n v="29534"/>
    <m/>
    <s v="Goodlettsville"/>
    <s v="Tennessee"/>
    <s v="United States"/>
  </r>
  <r>
    <d v="2019-04-10T00:00:00"/>
    <x v="12"/>
    <s v="buy"/>
    <n v="1100"/>
    <n v="10"/>
    <n v="121.760002"/>
    <n v="122.650002"/>
    <n v="121.379997"/>
    <n v="121.80999799999999"/>
    <n v="121.531471"/>
    <n v="2453300"/>
    <n v="2.4769999999999999"/>
    <n v="3.2068255883592198E-3"/>
    <n v="3.2952090805384499E-2"/>
    <n v="2.0004244619922201E-2"/>
    <n v="5.5805854798352199E-2"/>
    <n v="0.24454978961862001"/>
    <n v="1.1422015147191799E-2"/>
    <n v="1.96418753609299E-2"/>
    <n v="1.2721193220257001E-2"/>
    <n v="1.5618005195443801E-2"/>
    <n v="123.5"/>
    <n v="86.870002999999997"/>
    <n v="-0.142875625757338"/>
    <n v="3.47183783585567E-3"/>
    <n v="0.79660095584758905"/>
    <n v="2.8505197774314599"/>
    <n v="2.9314570109432601"/>
    <s v="Spectrum Group"/>
    <x v="12"/>
    <s v="Consumer Discretionary"/>
    <s v="General Merchandise Stores"/>
    <s v="Goodlettsville, Tennessee"/>
    <d v="2012-12-03T00:00:00"/>
    <n v="29534"/>
    <m/>
    <s v="Goodlettsville"/>
    <s v="Tennessee"/>
    <s v="United States"/>
  </r>
  <r>
    <d v="2019-04-16T00:00:00"/>
    <x v="12"/>
    <s v="buy"/>
    <n v="500"/>
    <n v="10"/>
    <n v="124.459999"/>
    <n v="124.660004"/>
    <n v="123.419997999999"/>
    <n v="123.699997"/>
    <n v="123.417152"/>
    <n v="1743400"/>
    <n v="2.5920000000000001"/>
    <n v="-1.2118925981993501E-3"/>
    <n v="1.8603672721784099E-2"/>
    <n v="8.5240176837363804E-2"/>
    <n v="0.100457658508821"/>
    <n v="0.253435363791359"/>
    <n v="5.2274926900634398E-3"/>
    <n v="8.2150086633595801E-3"/>
    <n v="1.2222599954477701E-2"/>
    <n v="1.5617965818458399E-2"/>
    <n v="124.660004"/>
    <n v="86.870002999999997"/>
    <n v="-0.142875625757338"/>
    <n v="5.0922850790659495E-4"/>
    <n v="0.79408106524048805"/>
    <n v="2.9743339294420701"/>
    <n v="2.9412768108391298"/>
    <s v="Spectrum Group"/>
    <x v="12"/>
    <s v="Consumer Discretionary"/>
    <s v="General Merchandise Stores"/>
    <s v="Goodlettsville, Tennessee"/>
    <d v="2012-12-03T00:00:00"/>
    <n v="29534"/>
    <m/>
    <s v="Goodlettsville"/>
    <s v="Tennessee"/>
    <s v="United States"/>
  </r>
  <r>
    <d v="2019-04-18T00:00:00"/>
    <x v="12"/>
    <s v="sell"/>
    <n v="1100"/>
    <n v="10"/>
    <n v="124.300003"/>
    <n v="124.769997"/>
    <n v="123.480003"/>
    <n v="123.550003"/>
    <n v="123.26750199999999"/>
    <n v="1837000"/>
    <n v="2.56"/>
    <n v="-6.0520489924085902E-3"/>
    <n v="9.2699041637130698E-3"/>
    <n v="5.5036812511574398E-2"/>
    <n v="9.8353341182017204E-2"/>
    <n v="0.22068581393101699"/>
    <n v="6.83653772288391E-3"/>
    <n v="7.2631184075011897E-3"/>
    <n v="1.22662463796226E-2"/>
    <n v="1.5528860141958801E-2"/>
    <n v="124.83000199999999"/>
    <n v="86.870002999999997"/>
    <n v="-0.142875625757338"/>
    <n v="1.5778467813143101E-3"/>
    <n v="0.78404700821809603"/>
    <n v="2.57010543192873"/>
    <n v="2.8328228345711399"/>
    <s v="Spectrum Group"/>
    <x v="12"/>
    <s v="Consumer Discretionary"/>
    <s v="General Merchandise Stores"/>
    <s v="Goodlettsville, Tennessee"/>
    <d v="2012-12-03T00:00:00"/>
    <n v="29534"/>
    <m/>
    <s v="Goodlettsville"/>
    <s v="Tennessee"/>
    <s v="United States"/>
  </r>
  <r>
    <d v="2019-05-01T00:00:00"/>
    <x v="12"/>
    <s v="sell"/>
    <n v="500"/>
    <n v="10"/>
    <n v="125.970001"/>
    <n v="126.400002"/>
    <n v="123.730003"/>
    <n v="123.82"/>
    <n v="123.53688"/>
    <n v="1726600"/>
    <n v="2.5110000000000001"/>
    <n v="-1.8166979635513399E-2"/>
    <n v="-1.77703959741871E-2"/>
    <n v="3.9801504505712099E-2"/>
    <n v="7.40789971091593E-2"/>
    <n v="0.25998354117123101"/>
    <n v="1.0212076691923099E-2"/>
    <n v="8.9979644257361796E-3"/>
    <n v="1.2604643867154E-2"/>
    <n v="1.53951744024388E-2"/>
    <n v="126.839996"/>
    <n v="86.870002999999997"/>
    <n v="-0.142875625757338"/>
    <n v="-7.5304459681844096E-3"/>
    <n v="0.76857288357558395"/>
    <n v="3.1215594000701099"/>
    <n v="3.132069130813"/>
    <s v="Spectrum Group"/>
    <x v="12"/>
    <s v="Consumer Discretionary"/>
    <s v="General Merchandise Stores"/>
    <s v="Goodlettsville, Tennessee"/>
    <d v="2012-12-03T00:00:00"/>
    <n v="29534"/>
    <m/>
    <s v="Goodlettsville"/>
    <s v="Tennessee"/>
    <s v="United States"/>
  </r>
  <r>
    <d v="2019-05-02T00:00:00"/>
    <x v="12"/>
    <s v="sell"/>
    <n v="900"/>
    <n v="10"/>
    <n v="124.18"/>
    <n v="125.05999799999999"/>
    <n v="123.69000200000001"/>
    <n v="124.629997"/>
    <n v="124.345024"/>
    <n v="1039400"/>
    <n v="2.552"/>
    <n v="6.52041839441785E-3"/>
    <n v="-1.39439213318833E-2"/>
    <n v="5.4485923708391303E-2"/>
    <n v="7.9298997278899094E-2"/>
    <n v="0.26640024321884698"/>
    <n v="1.09164482632805E-2"/>
    <n v="8.7645422492802008E-3"/>
    <n v="1.26226200061229E-2"/>
    <n v="1.53989395104285E-2"/>
    <n v="126.839996"/>
    <n v="86.870002999999997"/>
    <n v="-0.142875625757338"/>
    <n v="-2.1262443276895502E-3"/>
    <n v="0.76798774326989305"/>
    <n v="3.2029723938894898"/>
    <n v="3.1043240781361399"/>
    <s v="Spectrum Group"/>
    <x v="12"/>
    <s v="Consumer Discretionary"/>
    <s v="General Merchandise Stores"/>
    <s v="Goodlettsville, Tennessee"/>
    <d v="2012-12-03T00:00:00"/>
    <n v="29534"/>
    <m/>
    <s v="Goodlettsville"/>
    <s v="Tennessee"/>
    <s v="United States"/>
  </r>
  <r>
    <d v="2019-05-14T00:00:00"/>
    <x v="12"/>
    <s v="sell"/>
    <n v="1000"/>
    <n v="10"/>
    <n v="118.279999"/>
    <n v="118.790001"/>
    <n v="116.980003"/>
    <n v="117.279999"/>
    <n v="117.011833"/>
    <n v="3275800"/>
    <n v="2.419"/>
    <n v="-8.3213677004174893E-3"/>
    <n v="-4.1503875222263703E-2"/>
    <n v="-4.2811836298343398E-2"/>
    <n v="-3.5911290404144398E-3"/>
    <n v="0.23632858026654099"/>
    <n v="1.34971381568386E-2"/>
    <n v="1.03646244195146E-2"/>
    <n v="1.3231112771494601E-2"/>
    <n v="1.5526962588557999E-2"/>
    <n v="126.839996"/>
    <n v="86.870002999999997"/>
    <n v="-0.142875625757338"/>
    <n v="7.98398755130913E-3"/>
    <n v="0.797423258586895"/>
    <n v="2.8209323691624602"/>
    <n v="3.1822901182409402"/>
    <s v="Spectrum Group"/>
    <x v="12"/>
    <s v="Consumer Discretionary"/>
    <s v="General Merchandise Stores"/>
    <s v="Goodlettsville, Tennessee"/>
    <d v="2012-12-03T00:00:00"/>
    <n v="29534"/>
    <m/>
    <s v="Goodlettsville"/>
    <s v="Tennessee"/>
    <s v="United States"/>
  </r>
  <r>
    <d v="2019-05-28T00:00:00"/>
    <x v="12"/>
    <s v="buy"/>
    <n v="700"/>
    <n v="10"/>
    <n v="121.519997"/>
    <n v="122.279999"/>
    <n v="119.919997999999"/>
    <n v="119.959999"/>
    <n v="119.68570699999999"/>
    <n v="2280800"/>
    <n v="2.2679999999999998"/>
    <n v="-1.65347277593304E-2"/>
    <n v="1.1677298237385901E-3"/>
    <n v="-5.2134876113094697E-2"/>
    <n v="1.58725487937065E-2"/>
    <n v="0.22438408419926201"/>
    <n v="1.36831526682852E-2"/>
    <n v="1.15084081410614E-2"/>
    <n v="1.3759573057513E-2"/>
    <n v="1.5569343843885501E-2"/>
    <n v="126.839996"/>
    <n v="86.870002999999997"/>
    <n v="-0.142875625757338"/>
    <n v="-8.4109499934704197E-3"/>
    <n v="0.80564678848117299"/>
    <n v="2.69588246245989"/>
    <n v="2.8494787492631799"/>
    <s v="Spectrum Group"/>
    <x v="12"/>
    <s v="Consumer Discretionary"/>
    <s v="General Merchandise Stores"/>
    <s v="Goodlettsville, Tennessee"/>
    <d v="2012-12-03T00:00:00"/>
    <n v="29534"/>
    <m/>
    <s v="Goodlettsville"/>
    <s v="Tennessee"/>
    <s v="United States"/>
  </r>
  <r>
    <d v="2019-06-10T00:00:00"/>
    <x v="12"/>
    <s v="sell"/>
    <n v="700"/>
    <n v="10"/>
    <n v="133.66999799999999"/>
    <n v="135.46000699999999"/>
    <n v="133.520004"/>
    <n v="134.970001"/>
    <n v="134.66139200000001"/>
    <n v="1927900"/>
    <n v="2.1429999999999998"/>
    <n v="1.35763579019291E-2"/>
    <n v="4.5240207692263897E-2"/>
    <n v="9.8739121382787495E-2"/>
    <n v="0.12259441501233501"/>
    <n v="0.37468285322292599"/>
    <n v="4.2649861165053602E-3"/>
    <n v="1.8577651274515199E-2"/>
    <n v="1.64917417721759E-2"/>
    <n v="1.47123653968321E-2"/>
    <n v="135.46000699999999"/>
    <n v="93.779999000000004"/>
    <n v="-0.142875625757338"/>
    <n v="4.6492198743191201E-3"/>
    <n v="0.768623890988682"/>
    <n v="4.6558676391854297"/>
    <n v="4.5679976126331399"/>
    <s v="Spectrum Group"/>
    <x v="12"/>
    <s v="Consumer Discretionary"/>
    <s v="General Merchandise Stores"/>
    <s v="Goodlettsville, Tennessee"/>
    <d v="2012-12-03T00:00:00"/>
    <n v="29534"/>
    <m/>
    <s v="Goodlettsville"/>
    <s v="Tennessee"/>
    <s v="United States"/>
  </r>
  <r>
    <d v="2019-06-12T00:00:00"/>
    <x v="12"/>
    <s v="sell"/>
    <n v="800"/>
    <n v="10"/>
    <n v="135.470001"/>
    <n v="136.429993"/>
    <n v="135.38000500000001"/>
    <n v="136.03999299999899"/>
    <n v="135.728928"/>
    <n v="994200"/>
    <n v="2.1269999999999998"/>
    <n v="3.90344717012074E-3"/>
    <n v="4.2342330213591697E-2"/>
    <n v="0.110240227090892"/>
    <n v="0.12242044859977901"/>
    <n v="0.36044287635045802"/>
    <n v="4.6269052256445098E-3"/>
    <n v="1.8329207312190898E-2"/>
    <n v="1.64681754349679E-2"/>
    <n v="1.46889808028813E-2"/>
    <n v="136.429993"/>
    <n v="95.080001999999993"/>
    <n v="-0.140251692121659"/>
    <n v="-2.0396578921351798E-3"/>
    <n v="0.76687269968476401"/>
    <n v="4.4385306561775"/>
    <n v="4.4632706005548597"/>
    <s v="Spectrum Group"/>
    <x v="12"/>
    <s v="Consumer Discretionary"/>
    <s v="General Merchandise Stores"/>
    <s v="Goodlettsville, Tennessee"/>
    <d v="2012-12-03T00:00:00"/>
    <n v="29534"/>
    <m/>
    <s v="Goodlettsville"/>
    <s v="Tennessee"/>
    <s v="United States"/>
  </r>
  <r>
    <d v="2019-06-17T00:00:00"/>
    <x v="12"/>
    <s v="sell"/>
    <n v="800"/>
    <n v="10"/>
    <n v="137.050003"/>
    <n v="137.38999899999999"/>
    <n v="135.740005"/>
    <n v="135.89999399999999"/>
    <n v="135.589249"/>
    <n v="1495900"/>
    <n v="2.0859999999999999"/>
    <n v="1.5463322105862499E-3"/>
    <n v="6.8666674932232E-3"/>
    <n v="0.14089570270103799"/>
    <n v="0.15638446457338601"/>
    <n v="0.35514784252314202"/>
    <n v="2.6663669790539198E-3"/>
    <n v="1.6491732176615599E-2"/>
    <n v="1.24983207062391E-2"/>
    <n v="1.4681113034623E-2"/>
    <n v="137.38999899999999"/>
    <n v="95.919997999999893"/>
    <n v="-0.140251692121659"/>
    <n v="9.3131563797728401E-4"/>
    <n v="0.76694461023850402"/>
    <n v="4.3394041799941903"/>
    <n v="4.3830601469522197"/>
    <s v="Spectrum Group"/>
    <x v="12"/>
    <s v="Consumer Discretionary"/>
    <s v="General Merchandise Stores"/>
    <s v="Goodlettsville, Tennessee"/>
    <d v="2012-12-03T00:00:00"/>
    <n v="29534"/>
    <m/>
    <s v="Goodlettsville"/>
    <s v="Tennessee"/>
    <s v="United States"/>
  </r>
  <r>
    <d v="2019-06-25T00:00:00"/>
    <x v="12"/>
    <s v="sell"/>
    <n v="700"/>
    <n v="10"/>
    <n v="137.490005"/>
    <n v="137.770004"/>
    <n v="136.009995"/>
    <n v="136.009995"/>
    <n v="135.699005"/>
    <n v="1777400"/>
    <n v="1.994"/>
    <n v="-8.2738514991944501E-3"/>
    <n v="-7.6174543464955701E-3"/>
    <n v="0.119917495093967"/>
    <n v="0.13815358723395199"/>
    <n v="0.31706781092582698"/>
    <n v="8.4530246334259696E-3"/>
    <n v="1.6542447988672701E-2"/>
    <n v="1.2661823372856E-2"/>
    <n v="1.46806748626459E-2"/>
    <n v="139.779999"/>
    <n v="96.370002999999997"/>
    <n v="-0.140251692121659"/>
    <n v="-9.5417756928269908E-3"/>
    <n v="0.77019135411153605"/>
    <n v="3.8288521690586701"/>
    <n v="4.2169825865386201"/>
    <s v="Spectrum Group"/>
    <x v="12"/>
    <s v="Consumer Discretionary"/>
    <s v="General Merchandise Stores"/>
    <s v="Goodlettsville, Tennessee"/>
    <d v="2012-12-03T00:00:00"/>
    <n v="29534"/>
    <m/>
    <s v="Goodlettsville"/>
    <s v="Tennessee"/>
    <s v="United States"/>
  </r>
  <r>
    <d v="2019-04-22T00:00:00"/>
    <x v="12"/>
    <s v="buy"/>
    <n v="1100"/>
    <n v="11"/>
    <n v="123.199997"/>
    <n v="124.029999"/>
    <n v="122.989998"/>
    <n v="123.55999799999999"/>
    <n v="123.277473"/>
    <n v="1156600"/>
    <n v="2.59"/>
    <n v="8.0885850587098201E-5"/>
    <n v="9.5959520914658692E-3"/>
    <n v="5.6056488276682102E-2"/>
    <n v="8.7273713245638304E-2"/>
    <n v="0.23261543060013601"/>
    <n v="6.8130242101974697E-3"/>
    <n v="7.2433445081331203E-3"/>
    <n v="1.2205673445084201E-2"/>
    <n v="1.5508084869722201E-2"/>
    <n v="124.83000199999999"/>
    <n v="86.870002999999997"/>
    <n v="-0.142875625757338"/>
    <n v="1.0115060212163699E-3"/>
    <n v="0.78184631170521202"/>
    <n v="2.7318345242726201"/>
    <n v="2.80927816691691"/>
    <s v="Beta Dynamic Fund"/>
    <x v="12"/>
    <s v="Consumer Discretionary"/>
    <s v="General Merchandise Stores"/>
    <s v="Goodlettsville, Tennessee"/>
    <d v="2012-12-03T00:00:00"/>
    <n v="29534"/>
    <m/>
    <s v="Goodlettsville"/>
    <s v="Tennessee"/>
    <s v="United States"/>
  </r>
  <r>
    <d v="2019-04-23T00:00:00"/>
    <x v="12"/>
    <s v="buy"/>
    <n v="1500"/>
    <n v="11"/>
    <n v="123.660004"/>
    <n v="124.58000199999999"/>
    <n v="122.629997"/>
    <n v="124.230003"/>
    <n v="123.945945999999"/>
    <n v="1587800"/>
    <n v="2.57"/>
    <n v="5.4078584611750797E-3"/>
    <n v="3.0635616614141901E-3"/>
    <n v="5.5590697556124703E-2"/>
    <n v="9.8246187840148394E-2"/>
    <n v="0.26525945852016802"/>
    <n v="4.7139145729502303E-3"/>
    <n v="7.2338353118028597E-3"/>
    <n v="1.21831675630126E-2"/>
    <n v="1.54079474724883E-2"/>
    <n v="124.83000199999999"/>
    <n v="86.870002999999997"/>
    <n v="-0.142875625757338"/>
    <n v="8.8023511954049196E-3"/>
    <n v="0.772570189310686"/>
    <n v="3.1690723359739499"/>
    <n v="2.82426574908704"/>
    <s v="Beta Dynamic Fund"/>
    <x v="12"/>
    <s v="Consumer Discretionary"/>
    <s v="General Merchandise Stores"/>
    <s v="Goodlettsville, Tennessee"/>
    <d v="2012-12-03T00:00:00"/>
    <n v="29534"/>
    <m/>
    <s v="Goodlettsville"/>
    <s v="Tennessee"/>
    <s v="United States"/>
  </r>
  <r>
    <d v="2019-04-30T00:00:00"/>
    <x v="12"/>
    <s v="buy"/>
    <n v="900"/>
    <n v="11"/>
    <n v="126.32"/>
    <n v="126.75"/>
    <n v="125.150002"/>
    <n v="126.089996"/>
    <n v="125.801682"/>
    <n v="1812900"/>
    <n v="2.5089999999999999"/>
    <n v="7.8824860715180495E-3"/>
    <n v="1.48611633964743E-2"/>
    <n v="5.7465731801642002E-2"/>
    <n v="9.6418320092389695E-2"/>
    <n v="0.25937016892418302"/>
    <n v="8.8785910819329499E-3"/>
    <n v="7.8447631836929196E-3"/>
    <n v="1.2363636299134201E-2"/>
    <n v="1.53982700299458E-2"/>
    <n v="126.839996"/>
    <n v="86.870002999999997"/>
    <n v="-0.142875625757338"/>
    <n v="9.5096475723260604E-4"/>
    <n v="0.76901358394738395"/>
    <n v="3.1127878003920002"/>
    <n v="3.16358189399637"/>
    <s v="Beta Dynamic Fund"/>
    <x v="12"/>
    <s v="Consumer Discretionary"/>
    <s v="General Merchandise Stores"/>
    <s v="Goodlettsville, Tennessee"/>
    <d v="2012-12-03T00:00:00"/>
    <n v="29534"/>
    <m/>
    <s v="Goodlettsville"/>
    <s v="Tennessee"/>
    <s v="United States"/>
  </r>
  <r>
    <d v="2019-04-11T00:00:00"/>
    <x v="12"/>
    <s v="sell"/>
    <n v="600"/>
    <n v="12"/>
    <n v="122.32"/>
    <n v="122.75"/>
    <n v="121.879997"/>
    <n v="122.410004"/>
    <n v="122.130104"/>
    <n v="1379300"/>
    <n v="2.504"/>
    <n v="4.9136529175630803E-3"/>
    <n v="2.11657853881153E-2"/>
    <n v="2.57535913E-2"/>
    <n v="5.1927140455990298E-2"/>
    <n v="0.25122791655717802"/>
    <n v="9.9332152419291594E-3"/>
    <n v="1.96557953976053E-2"/>
    <n v="1.2691662223436401E-2"/>
    <n v="1.5619011797862899E-2"/>
    <n v="123.5"/>
    <n v="86.870002999999997"/>
    <n v="-0.142875625757338"/>
    <n v="3.8122194279549302E-5"/>
    <n v="0.79704814325067097"/>
    <n v="2.9378380596550602"/>
    <n v="2.94886825642434"/>
    <s v="6igma Capital"/>
    <x v="12"/>
    <s v="Consumer Discretionary"/>
    <s v="General Merchandise Stores"/>
    <s v="Goodlettsville, Tennessee"/>
    <d v="2012-12-03T00:00:00"/>
    <n v="29534"/>
    <m/>
    <s v="Goodlettsville"/>
    <s v="Tennessee"/>
    <s v="United States"/>
  </r>
  <r>
    <d v="2019-04-22T00:00:00"/>
    <x v="12"/>
    <s v="sell"/>
    <n v="1700"/>
    <n v="12"/>
    <n v="123.199997"/>
    <n v="124.029999"/>
    <n v="122.989998"/>
    <n v="123.55999799999999"/>
    <n v="123.277473"/>
    <n v="1156600"/>
    <n v="2.59"/>
    <n v="8.0885850587098201E-5"/>
    <n v="9.5959520914658692E-3"/>
    <n v="5.6056488276682102E-2"/>
    <n v="8.7273713245638304E-2"/>
    <n v="0.23261543060013601"/>
    <n v="6.8130242101974697E-3"/>
    <n v="7.2433445081331203E-3"/>
    <n v="1.2205673445084201E-2"/>
    <n v="1.5508084869722201E-2"/>
    <n v="124.83000199999999"/>
    <n v="86.870002999999997"/>
    <n v="-0.142875625757338"/>
    <n v="1.0115060212163699E-3"/>
    <n v="0.78184631170521202"/>
    <n v="2.7318345242726201"/>
    <n v="2.80927816691691"/>
    <s v="6igma Capital"/>
    <x v="12"/>
    <s v="Consumer Discretionary"/>
    <s v="General Merchandise Stores"/>
    <s v="Goodlettsville, Tennessee"/>
    <d v="2012-12-03T00:00:00"/>
    <n v="29534"/>
    <m/>
    <s v="Goodlettsville"/>
    <s v="Tennessee"/>
    <s v="United States"/>
  </r>
  <r>
    <d v="2019-04-26T00:00:00"/>
    <x v="12"/>
    <s v="sell"/>
    <n v="1200"/>
    <n v="12"/>
    <n v="124.83000199999999"/>
    <n v="125.970001"/>
    <n v="123.790001"/>
    <n v="125.260002"/>
    <n v="124.97358699999999"/>
    <n v="1432600"/>
    <n v="2.5049999999999999"/>
    <n v="-8.9016637225316497E-3"/>
    <n v="1.37456040764926E-2"/>
    <n v="5.5816763745250297E-2"/>
    <n v="9.5054305668757597E-2"/>
    <n v="0.26411501375171198"/>
    <n v="8.4732544847659595E-3"/>
    <n v="7.7678927457841499E-3"/>
    <n v="1.23480795423637E-2"/>
    <n v="1.54372176592783E-2"/>
    <n v="126.839996"/>
    <n v="86.870002999999997"/>
    <n v="-0.142875625757338"/>
    <n v="4.6743503443647796E-3"/>
    <n v="0.77290152481707697"/>
    <n v="3.1716565145622"/>
    <n v="3.1386768496138999"/>
    <s v="6igma Capital"/>
    <x v="12"/>
    <s v="Consumer Discretionary"/>
    <s v="General Merchandise Stores"/>
    <s v="Goodlettsville, Tennessee"/>
    <d v="2012-12-03T00:00:00"/>
    <n v="29534"/>
    <m/>
    <s v="Goodlettsville"/>
    <s v="Tennessee"/>
    <s v="United States"/>
  </r>
  <r>
    <d v="2019-05-16T00:00:00"/>
    <x v="12"/>
    <s v="sell"/>
    <n v="900"/>
    <n v="12"/>
    <n v="118.75"/>
    <n v="120.540001"/>
    <n v="118.05999799999999"/>
    <n v="119.720001"/>
    <n v="119.446259"/>
    <n v="2006700"/>
    <n v="2.4049999999999998"/>
    <n v="1.41321697367642E-2"/>
    <n v="-2.6703394180237702E-2"/>
    <n v="-3.3915434810261699E-2"/>
    <n v="1.26879905026653E-2"/>
    <n v="0.25286935860298898"/>
    <n v="1.6890956278126701E-2"/>
    <n v="1.0658715894389799E-2"/>
    <n v="1.3335773292651201E-2"/>
    <n v="1.55525097293702E-2"/>
    <n v="126.839996"/>
    <n v="86.870002999999997"/>
    <n v="-0.142875625757338"/>
    <n v="8.8559569696340101E-3"/>
    <n v="0.80240487612517997"/>
    <n v="3.0426732112866999"/>
    <n v="3.0260129621792302"/>
    <s v="6igma Capital"/>
    <x v="12"/>
    <s v="Consumer Discretionary"/>
    <s v="General Merchandise Stores"/>
    <s v="Goodlettsville, Tennessee"/>
    <d v="2012-12-03T00:00:00"/>
    <n v="29534"/>
    <m/>
    <s v="Goodlettsville"/>
    <s v="Tennessee"/>
    <s v="United States"/>
  </r>
  <r>
    <d v="2019-06-03T00:00:00"/>
    <x v="12"/>
    <s v="buy"/>
    <n v="1900"/>
    <n v="12"/>
    <n v="127.870003"/>
    <n v="129.58999599999899"/>
    <n v="127.870003"/>
    <n v="129"/>
    <n v="128.70503199999999"/>
    <n v="2318600"/>
    <n v="2.081"/>
    <n v="1.34229959730692E-2"/>
    <n v="5.6119286173613302E-2"/>
    <n v="4.0983477546150199E-2"/>
    <n v="8.4395904342119799E-2"/>
    <n v="0.39941045637448702"/>
    <n v="3.4509643379586598E-2"/>
    <n v="1.88674651775954E-2"/>
    <n v="1.6380445371403499E-2"/>
    <n v="1.49136591733496E-2"/>
    <n v="129.58999599999899"/>
    <n v="87.260002"/>
    <n v="-0.142875625757338"/>
    <n v="-2.7690708645509302E-3"/>
    <n v="0.78326293632020405"/>
    <n v="5.0332445080138299"/>
    <n v="3.4840018081456199"/>
    <s v="6igma Capital"/>
    <x v="12"/>
    <s v="Consumer Discretionary"/>
    <s v="General Merchandise Stores"/>
    <s v="Goodlettsville, Tennessee"/>
    <d v="2012-12-03T00:00:00"/>
    <n v="29534"/>
    <m/>
    <s v="Goodlettsville"/>
    <s v="Tennessee"/>
    <s v="United States"/>
  </r>
  <r>
    <d v="2019-06-10T00:00:00"/>
    <x v="12"/>
    <s v="buy"/>
    <n v="900"/>
    <n v="12"/>
    <n v="133.66999799999999"/>
    <n v="135.46000699999999"/>
    <n v="133.520004"/>
    <n v="134.970001"/>
    <n v="134.66139200000001"/>
    <n v="1927900"/>
    <n v="2.1429999999999998"/>
    <n v="1.35763579019291E-2"/>
    <n v="4.5240207692263897E-2"/>
    <n v="9.8739121382787495E-2"/>
    <n v="0.12259441501233501"/>
    <n v="0.37468285322292599"/>
    <n v="4.2649861165053602E-3"/>
    <n v="1.8577651274515199E-2"/>
    <n v="1.64917417721759E-2"/>
    <n v="1.47123653968321E-2"/>
    <n v="135.46000699999999"/>
    <n v="93.779999000000004"/>
    <n v="-0.142875625757338"/>
    <n v="4.6492198743191201E-3"/>
    <n v="0.768623890988682"/>
    <n v="4.6558676391854297"/>
    <n v="4.5679976126331399"/>
    <s v="6igma Capital"/>
    <x v="12"/>
    <s v="Consumer Discretionary"/>
    <s v="General Merchandise Stores"/>
    <s v="Goodlettsville, Tennessee"/>
    <d v="2012-12-03T00:00:00"/>
    <n v="29534"/>
    <m/>
    <s v="Goodlettsville"/>
    <s v="Tennessee"/>
    <s v="United States"/>
  </r>
  <r>
    <d v="2019-06-27T00:00:00"/>
    <x v="12"/>
    <s v="buy"/>
    <n v="1100"/>
    <n v="12"/>
    <n v="136.229996"/>
    <n v="136.800003"/>
    <n v="135.949997"/>
    <n v="136.46000699999999"/>
    <n v="136.14797999999999"/>
    <n v="1330000"/>
    <n v="2.0049999999999999"/>
    <n v="-7.3292562337020498E-5"/>
    <n v="-1.7074504944089401E-2"/>
    <n v="0.128873183848498"/>
    <n v="0.136501399627833"/>
    <n v="0.324573405694353"/>
    <n v="6.3819912655056401E-3"/>
    <n v="1.5833980785420101E-2"/>
    <n v="1.26545192337713E-2"/>
    <n v="1.46713910716109E-2"/>
    <n v="139.779999"/>
    <n v="96.370002999999997"/>
    <n v="-0.140251692121659"/>
    <n v="3.81588593721357E-3"/>
    <n v="0.77769676425507706"/>
    <n v="3.9404994330624801"/>
    <n v="4.0157279019352004"/>
    <s v="6igma Capital"/>
    <x v="12"/>
    <s v="Consumer Discretionary"/>
    <s v="General Merchandise Stores"/>
    <s v="Goodlettsville, Tennessee"/>
    <d v="2012-12-03T00:00:00"/>
    <n v="29534"/>
    <m/>
    <s v="Goodlettsville"/>
    <s v="Tennessee"/>
    <s v="United States"/>
  </r>
  <r>
    <d v="2019-04-24T00:00:00"/>
    <x v="12"/>
    <s v="buy"/>
    <n v="1700"/>
    <n v="13"/>
    <n v="124.620003"/>
    <n v="126.480003"/>
    <n v="124.220001"/>
    <n v="126.040001"/>
    <n v="125.751801"/>
    <n v="1382800"/>
    <n v="2.5219999999999998"/>
    <n v="1.4464579735148E-2"/>
    <n v="1.8740033994761599E-2"/>
    <n v="7.3030279481222093E-2"/>
    <n v="0.106617792231783"/>
    <n v="0.27279366377653802"/>
    <n v="7.5544465852051103E-3"/>
    <n v="7.5508131270189604E-3"/>
    <n v="1.22786927393253E-2"/>
    <n v="1.54266964278649E-2"/>
    <n v="126.480003"/>
    <n v="86.870002999999997"/>
    <n v="-0.142875625757338"/>
    <n v="-2.1941687255359501E-3"/>
    <n v="0.77089829616230499"/>
    <n v="3.2791232159869299"/>
    <n v="2.8852236063960102"/>
    <s v="Marquee Group Funds"/>
    <x v="12"/>
    <s v="Consumer Discretionary"/>
    <s v="General Merchandise Stores"/>
    <s v="Goodlettsville, Tennessee"/>
    <d v="2012-12-03T00:00:00"/>
    <n v="29534"/>
    <m/>
    <s v="Goodlettsville"/>
    <s v="Tennessee"/>
    <s v="United States"/>
  </r>
  <r>
    <d v="2019-05-06T00:00:00"/>
    <x v="12"/>
    <s v="buy"/>
    <n v="700"/>
    <n v="13"/>
    <n v="123.160004"/>
    <n v="124.669997999999"/>
    <n v="122.82"/>
    <n v="124.360001"/>
    <n v="124.07564499999999"/>
    <n v="1191900"/>
    <n v="2.5"/>
    <n v="-2.7302387691376501E-3"/>
    <n v="-5.9328086060308899E-3"/>
    <n v="5.3670260917348299E-2"/>
    <n v="6.6702304764845399E-2"/>
    <n v="0.26672063467698398"/>
    <n v="1.0433341269304199E-2"/>
    <n v="8.7435244844680394E-3"/>
    <n v="1.25165827467268E-2"/>
    <n v="1.53994450875546E-2"/>
    <n v="126.839996"/>
    <n v="86.870002999999997"/>
    <n v="-0.142875625757338"/>
    <n v="-4.4810132310555703E-3"/>
    <n v="0.76601631397275705"/>
    <n v="3.21437276957771"/>
    <n v="3.1768750185861001"/>
    <s v="Marquee Group Funds"/>
    <x v="12"/>
    <s v="Consumer Discretionary"/>
    <s v="General Merchandise Stores"/>
    <s v="Goodlettsville, Tennessee"/>
    <d v="2012-12-03T00:00:00"/>
    <n v="29534"/>
    <m/>
    <s v="Goodlettsville"/>
    <s v="Tennessee"/>
    <s v="United States"/>
  </r>
  <r>
    <d v="2019-05-31T00:00:00"/>
    <x v="12"/>
    <s v="sell"/>
    <n v="1100"/>
    <n v="13"/>
    <n v="126.160004"/>
    <n v="127.489998"/>
    <n v="125.519997"/>
    <n v="127.279999"/>
    <n v="126.988968"/>
    <n v="2892900"/>
    <n v="2.1419999999999999"/>
    <n v="2.2022836321015501E-3"/>
    <n v="5.3578477174576401E-2"/>
    <n v="9.3935019375676696E-3"/>
    <n v="6.5687026057608094E-2"/>
    <n v="0.28764759236073301"/>
    <n v="3.4487865003677801E-2"/>
    <n v="1.91458128232577E-2"/>
    <n v="1.63273522347312E-2"/>
    <n v="1.61691741221992E-2"/>
    <n v="128.070007"/>
    <n v="86.870002999999997"/>
    <n v="-0.142875625757338"/>
    <n v="-1.3283204951564801E-2"/>
    <n v="0.81335668597905297"/>
    <n v="3.5577351559312902"/>
    <n v="3.0758925907671402"/>
    <s v="Marquee Group Funds"/>
    <x v="12"/>
    <s v="Consumer Discretionary"/>
    <s v="General Merchandise Stores"/>
    <s v="Goodlettsville, Tennessee"/>
    <d v="2012-12-03T00:00:00"/>
    <n v="29534"/>
    <m/>
    <s v="Goodlettsville"/>
    <s v="Tennessee"/>
    <s v="United States"/>
  </r>
  <r>
    <d v="2019-04-08T00:00:00"/>
    <x v="12"/>
    <s v="sell"/>
    <n v="1200"/>
    <n v="14"/>
    <n v="122.239998"/>
    <n v="122.709999"/>
    <n v="121.25"/>
    <n v="122.300003"/>
    <n v="122.020355"/>
    <n v="2003700"/>
    <n v="2.5190000000000001"/>
    <n v="3.2712187986544698E-4"/>
    <n v="3.5613645421873202E-2"/>
    <n v="3.09764625814405E-2"/>
    <n v="8.2234299580548495E-2"/>
    <n v="0.26698264977311398"/>
    <n v="1.0516955136907801E-2"/>
    <n v="1.96231473157168E-2"/>
    <n v="1.2855965674302101E-2"/>
    <n v="1.56264445152214E-2"/>
    <n v="123.5"/>
    <n v="86.870002999999997"/>
    <n v="-0.142875625757338"/>
    <n v="1.0469119934194001E-3"/>
    <n v="0.79230873481665298"/>
    <n v="3.1271699446493399"/>
    <n v="2.9176259665808701"/>
    <s v="DJT Green Funds"/>
    <x v="12"/>
    <s v="Consumer Discretionary"/>
    <s v="General Merchandise Stores"/>
    <s v="Goodlettsville, Tennessee"/>
    <d v="2012-12-03T00:00:00"/>
    <n v="29534"/>
    <m/>
    <s v="Goodlettsville"/>
    <s v="Tennessee"/>
    <s v="United States"/>
  </r>
  <r>
    <d v="2019-04-24T00:00:00"/>
    <x v="12"/>
    <s v="sell"/>
    <n v="800"/>
    <n v="14"/>
    <n v="124.620003"/>
    <n v="126.480003"/>
    <n v="124.220001"/>
    <n v="126.040001"/>
    <n v="125.751801"/>
    <n v="1382800"/>
    <n v="2.5219999999999998"/>
    <n v="1.4464579735148E-2"/>
    <n v="1.8740033994761599E-2"/>
    <n v="7.3030279481222093E-2"/>
    <n v="0.106617792231783"/>
    <n v="0.27279366377653802"/>
    <n v="7.5544465852051103E-3"/>
    <n v="7.5508131270189604E-3"/>
    <n v="1.22786927393253E-2"/>
    <n v="1.54266964278649E-2"/>
    <n v="126.480003"/>
    <n v="86.870002999999997"/>
    <n v="-0.142875625757338"/>
    <n v="-2.1941687255359501E-3"/>
    <n v="0.77089829616230499"/>
    <n v="3.2791232159869299"/>
    <n v="2.8852236063960102"/>
    <s v="DJT Green Funds"/>
    <x v="12"/>
    <s v="Consumer Discretionary"/>
    <s v="General Merchandise Stores"/>
    <s v="Goodlettsville, Tennessee"/>
    <d v="2012-12-03T00:00:00"/>
    <n v="29534"/>
    <m/>
    <s v="Goodlettsville"/>
    <s v="Tennessee"/>
    <s v="United States"/>
  </r>
  <r>
    <d v="2019-05-02T00:00:00"/>
    <x v="12"/>
    <s v="sell"/>
    <n v="600"/>
    <n v="14"/>
    <n v="124.18"/>
    <n v="125.05999799999999"/>
    <n v="123.69000200000001"/>
    <n v="124.629997"/>
    <n v="124.345024"/>
    <n v="1039400"/>
    <n v="2.552"/>
    <n v="6.52041839441785E-3"/>
    <n v="-1.39439213318833E-2"/>
    <n v="5.4485923708391303E-2"/>
    <n v="7.9298997278899094E-2"/>
    <n v="0.26640024321884698"/>
    <n v="1.09164482632805E-2"/>
    <n v="8.7645422492802008E-3"/>
    <n v="1.26226200061229E-2"/>
    <n v="1.53989395104285E-2"/>
    <n v="126.839996"/>
    <n v="86.870002999999997"/>
    <n v="-0.142875625757338"/>
    <n v="-2.1262443276895502E-3"/>
    <n v="0.76798774326989305"/>
    <n v="3.2029723938894898"/>
    <n v="3.1043240781361399"/>
    <s v="DJT Green Funds"/>
    <x v="12"/>
    <s v="Consumer Discretionary"/>
    <s v="General Merchandise Stores"/>
    <s v="Goodlettsville, Tennessee"/>
    <d v="2012-12-03T00:00:00"/>
    <n v="29534"/>
    <m/>
    <s v="Goodlettsville"/>
    <s v="Tennessee"/>
    <s v="United States"/>
  </r>
  <r>
    <d v="2019-05-14T00:00:00"/>
    <x v="12"/>
    <s v="buy"/>
    <n v="1000"/>
    <n v="14"/>
    <n v="118.279999"/>
    <n v="118.790001"/>
    <n v="116.980003"/>
    <n v="117.279999"/>
    <n v="117.011833"/>
    <n v="3275800"/>
    <n v="2.419"/>
    <n v="-8.3213677004174893E-3"/>
    <n v="-4.1503875222263703E-2"/>
    <n v="-4.2811836298343398E-2"/>
    <n v="-3.5911290404144398E-3"/>
    <n v="0.23632858026654099"/>
    <n v="1.34971381568386E-2"/>
    <n v="1.03646244195146E-2"/>
    <n v="1.3231112771494601E-2"/>
    <n v="1.5526962588557999E-2"/>
    <n v="126.839996"/>
    <n v="86.870002999999997"/>
    <n v="-0.142875625757338"/>
    <n v="7.98398755130913E-3"/>
    <n v="0.797423258586895"/>
    <n v="2.8209323691624602"/>
    <n v="3.1822901182409402"/>
    <s v="DJT Green Funds"/>
    <x v="12"/>
    <s v="Consumer Discretionary"/>
    <s v="General Merchandise Stores"/>
    <s v="Goodlettsville, Tennessee"/>
    <d v="2012-12-03T00:00:00"/>
    <n v="29534"/>
    <m/>
    <s v="Goodlettsville"/>
    <s v="Tennessee"/>
    <s v="United States"/>
  </r>
  <r>
    <d v="2019-05-22T00:00:00"/>
    <x v="12"/>
    <s v="sell"/>
    <n v="1300"/>
    <n v="14"/>
    <n v="121.44000200000001"/>
    <n v="122.55999799999999"/>
    <n v="121.010002"/>
    <n v="122.050003"/>
    <n v="121.770927"/>
    <n v="1557200"/>
    <n v="2.3929999999999998"/>
    <n v="4.1050818381805796E-3"/>
    <n v="3.3407247201135103E-2"/>
    <n v="-1.22960605461298E-2"/>
    <n v="3.2469452289218402E-2"/>
    <n v="0.23856558250934301"/>
    <n v="7.4785313956000701E-3"/>
    <n v="1.11630191448531E-2"/>
    <n v="1.3452200415041801E-2"/>
    <n v="1.5512913770456299E-2"/>
    <n v="126.839996"/>
    <n v="86.870002999999997"/>
    <n v="-0.142875625757338"/>
    <n v="-2.8283920525026501E-3"/>
    <n v="0.79937906262954195"/>
    <n v="2.8616817403008001"/>
    <n v="2.8489669422711801"/>
    <s v="DJT Green Funds"/>
    <x v="12"/>
    <s v="Consumer Discretionary"/>
    <s v="General Merchandise Stores"/>
    <s v="Goodlettsville, Tennessee"/>
    <d v="2012-12-03T00:00:00"/>
    <n v="29534"/>
    <m/>
    <s v="Goodlettsville"/>
    <s v="Tennessee"/>
    <s v="United States"/>
  </r>
  <r>
    <d v="2019-06-28T00:00:00"/>
    <x v="12"/>
    <s v="sell"/>
    <n v="1200"/>
    <n v="14"/>
    <n v="136.13999899999999"/>
    <n v="136.429993"/>
    <n v="134.570007"/>
    <n v="135.16000399999999"/>
    <n v="134.85095200000001"/>
    <n v="2526800"/>
    <n v="2"/>
    <n v="-9.5722731756232807E-3"/>
    <n v="-2.64306999099123E-2"/>
    <n v="0.13146193186112301"/>
    <n v="0.12743187879179399"/>
    <n v="0.32568671917152398"/>
    <n v="6.5782280722004802E-3"/>
    <n v="1.5702772195803998E-2"/>
    <n v="1.2736698815236799E-2"/>
    <n v="1.4667938390096599E-2"/>
    <n v="139.779999"/>
    <n v="96.370002999999997"/>
    <n v="-0.140251692121659"/>
    <n v="5.7409418775350302E-3"/>
    <n v="0.772302603747272"/>
    <n v="3.9575205176272501"/>
    <n v="3.9362338998178301"/>
    <s v="DJT Green Funds"/>
    <x v="12"/>
    <s v="Consumer Discretionary"/>
    <s v="General Merchandise Stores"/>
    <s v="Goodlettsville, Tennessee"/>
    <d v="2012-12-03T00:00:00"/>
    <n v="29534"/>
    <m/>
    <s v="Goodlettsville"/>
    <s v="Tennessee"/>
    <s v="United States"/>
  </r>
  <r>
    <d v="2019-04-02T00:00:00"/>
    <x v="12"/>
    <s v="sell"/>
    <n v="1300"/>
    <n v="15"/>
    <n v="118.230003"/>
    <n v="118.33000199999999"/>
    <n v="116.760002"/>
    <n v="117.889999"/>
    <n v="117.313377"/>
    <n v="1733500"/>
    <n v="2.4809999999999999"/>
    <n v="-3.72543957874821E-3"/>
    <n v="-7.4368571512408296E-3"/>
    <n v="-1.35644004081946E-2"/>
    <n v="8.9549943189328296E-2"/>
    <n v="0.243992179783765"/>
    <n v="4.9948593119949602E-3"/>
    <n v="1.89293815264771E-2"/>
    <n v="1.3473542160576E-2"/>
    <n v="1.56424496753335E-2"/>
    <n v="121.269997"/>
    <n v="86.870002999999997"/>
    <n v="-0.142875625757338"/>
    <n v="1.7455614805152698E-5"/>
    <n v="0.78676439308215296"/>
    <n v="2.81993174471349"/>
    <n v="2.9750549215121702"/>
    <s v="Turtle River Asset Management"/>
    <x v="12"/>
    <s v="Consumer Discretionary"/>
    <s v="General Merchandise Stores"/>
    <s v="Goodlettsville, Tennessee"/>
    <d v="2012-12-03T00:00:00"/>
    <n v="29534"/>
    <m/>
    <s v="Goodlettsville"/>
    <s v="Tennessee"/>
    <s v="United States"/>
  </r>
  <r>
    <d v="2019-04-18T00:00:00"/>
    <x v="12"/>
    <s v="sell"/>
    <n v="1300"/>
    <n v="15"/>
    <n v="124.300003"/>
    <n v="124.769997"/>
    <n v="123.480003"/>
    <n v="123.550003"/>
    <n v="123.26750199999999"/>
    <n v="1837000"/>
    <n v="2.56"/>
    <n v="-6.0520489924085902E-3"/>
    <n v="9.2699041637130698E-3"/>
    <n v="5.5036812511574398E-2"/>
    <n v="9.8353341182017204E-2"/>
    <n v="0.22068581393101699"/>
    <n v="6.83653772288391E-3"/>
    <n v="7.2631184075011897E-3"/>
    <n v="1.22662463796226E-2"/>
    <n v="1.5528860141958801E-2"/>
    <n v="124.83000199999999"/>
    <n v="86.870002999999997"/>
    <n v="-0.142875625757338"/>
    <n v="1.5778467813143101E-3"/>
    <n v="0.78404700821809603"/>
    <n v="2.57010543192873"/>
    <n v="2.8328228345711399"/>
    <s v="Turtle River Asset Management"/>
    <x v="12"/>
    <s v="Consumer Discretionary"/>
    <s v="General Merchandise Stores"/>
    <s v="Goodlettsville, Tennessee"/>
    <d v="2012-12-03T00:00:00"/>
    <n v="29534"/>
    <m/>
    <s v="Goodlettsville"/>
    <s v="Tennessee"/>
    <s v="United States"/>
  </r>
  <r>
    <d v="2019-04-26T00:00:00"/>
    <x v="12"/>
    <s v="sell"/>
    <n v="800"/>
    <n v="15"/>
    <n v="124.83000199999999"/>
    <n v="125.970001"/>
    <n v="123.790001"/>
    <n v="125.260002"/>
    <n v="124.97358699999999"/>
    <n v="1432600"/>
    <n v="2.5049999999999999"/>
    <n v="-8.9016637225316497E-3"/>
    <n v="1.37456040764926E-2"/>
    <n v="5.5816763745250297E-2"/>
    <n v="9.5054305668757597E-2"/>
    <n v="0.26411501375171198"/>
    <n v="8.4732544847659595E-3"/>
    <n v="7.7678927457841499E-3"/>
    <n v="1.23480795423637E-2"/>
    <n v="1.54372176592783E-2"/>
    <n v="126.839996"/>
    <n v="86.870002999999997"/>
    <n v="-0.142875625757338"/>
    <n v="4.6743503443647796E-3"/>
    <n v="0.77290152481707697"/>
    <n v="3.1716565145622"/>
    <n v="3.1386768496138999"/>
    <s v="Turtle River Asset Management"/>
    <x v="12"/>
    <s v="Consumer Discretionary"/>
    <s v="General Merchandise Stores"/>
    <s v="Goodlettsville, Tennessee"/>
    <d v="2012-12-03T00:00:00"/>
    <n v="29534"/>
    <m/>
    <s v="Goodlettsville"/>
    <s v="Tennessee"/>
    <s v="United States"/>
  </r>
  <r>
    <d v="2019-05-09T00:00:00"/>
    <x v="12"/>
    <s v="buy"/>
    <n v="1300"/>
    <n v="15"/>
    <n v="121.699997"/>
    <n v="123.349998"/>
    <n v="121.58000199999999"/>
    <n v="122.959999"/>
    <n v="122.678848"/>
    <n v="1019300"/>
    <n v="2.4569999999999999"/>
    <n v="5.5456500919744602E-3"/>
    <n v="-1.3490204446816799E-2"/>
    <n v="5.3820738397012801E-3"/>
    <n v="4.9141733583655603E-2"/>
    <n v="0.280850176458803"/>
    <n v="8.5881272174435693E-3"/>
    <n v="8.1126453021497496E-3"/>
    <n v="1.26741159624099E-2"/>
    <n v="1.53946195058457E-2"/>
    <n v="126.839996"/>
    <n v="86.870002999999997"/>
    <n v="-0.142875625757338"/>
    <n v="-3.0259986019249502E-3"/>
    <n v="0.78170041614600605"/>
    <n v="3.40782816287533"/>
    <n v="3.2533269621796301"/>
    <s v="Turtle River Asset Management"/>
    <x v="12"/>
    <s v="Consumer Discretionary"/>
    <s v="General Merchandise Stores"/>
    <s v="Goodlettsville, Tennessee"/>
    <d v="2012-12-03T00:00:00"/>
    <n v="29534"/>
    <m/>
    <s v="Goodlettsville"/>
    <s v="Tennessee"/>
    <s v="United States"/>
  </r>
  <r>
    <d v="2019-05-10T00:00:00"/>
    <x v="12"/>
    <s v="sell"/>
    <n v="1600"/>
    <n v="15"/>
    <n v="122.25"/>
    <n v="122.540001"/>
    <n v="120.199997"/>
    <n v="121.839996"/>
    <n v="121.561401"/>
    <n v="1374500"/>
    <n v="2.4550000000000001"/>
    <n v="-9.1504557633647204E-3"/>
    <n v="-2.3202165542865898E-2"/>
    <n v="3.45306892659468E-3"/>
    <n v="4.8977573449297901E-2"/>
    <n v="0.27554172518207598"/>
    <n v="8.7631086789779298E-3"/>
    <n v="8.2070569558784206E-3"/>
    <n v="1.26761729489778E-2"/>
    <n v="1.5405057137413801E-2"/>
    <n v="126.839996"/>
    <n v="86.870002999999997"/>
    <n v="-0.142875625757338"/>
    <n v="3.7133938472042301E-3"/>
    <n v="0.784858866596854"/>
    <n v="3.3376527800872098"/>
    <n v="3.2743209723968301"/>
    <s v="Turtle River Asset Management"/>
    <x v="12"/>
    <s v="Consumer Discretionary"/>
    <s v="General Merchandise Stores"/>
    <s v="Goodlettsville, Tennessee"/>
    <d v="2012-12-03T00:00:00"/>
    <n v="29534"/>
    <m/>
    <s v="Goodlettsville"/>
    <s v="Tennessee"/>
    <s v="United States"/>
  </r>
  <r>
    <d v="2019-05-31T00:00:00"/>
    <x v="12"/>
    <s v="sell"/>
    <n v="900"/>
    <n v="15"/>
    <n v="126.160004"/>
    <n v="127.489998"/>
    <n v="125.519997"/>
    <n v="127.279999"/>
    <n v="126.988968"/>
    <n v="2892900"/>
    <n v="2.1419999999999999"/>
    <n v="2.2022836321015501E-3"/>
    <n v="5.3578477174576401E-2"/>
    <n v="9.3935019375676696E-3"/>
    <n v="6.5687026057608094E-2"/>
    <n v="0.28764759236073301"/>
    <n v="3.4487865003677801E-2"/>
    <n v="1.91458128232577E-2"/>
    <n v="1.63273522347312E-2"/>
    <n v="1.61691741221992E-2"/>
    <n v="128.070007"/>
    <n v="86.870002999999997"/>
    <n v="-0.142875625757338"/>
    <n v="-1.3283204951564801E-2"/>
    <n v="0.81335668597905297"/>
    <n v="3.5577351559312902"/>
    <n v="3.0758925907671402"/>
    <s v="Turtle River Asset Management"/>
    <x v="12"/>
    <s v="Consumer Discretionary"/>
    <s v="General Merchandise Stores"/>
    <s v="Goodlettsville, Tennessee"/>
    <d v="2012-12-03T00:00:00"/>
    <n v="29534"/>
    <m/>
    <s v="Goodlettsville"/>
    <s v="Tennessee"/>
    <s v="United States"/>
  </r>
  <r>
    <d v="2019-06-07T00:00:00"/>
    <x v="12"/>
    <s v="sell"/>
    <n v="900"/>
    <n v="15"/>
    <n v="132.25"/>
    <n v="133.429993"/>
    <n v="132.19000199999999"/>
    <n v="133.14999399999999"/>
    <n v="132.84553500000001"/>
    <n v="1271600"/>
    <n v="2.0840000000000001"/>
    <n v="1.2773501923176301E-2"/>
    <n v="4.5086845763403903E-2"/>
    <n v="8.5408120649000899E-2"/>
    <n v="0.117406665537976"/>
    <n v="0.352510065525171"/>
    <n v="4.2246390241336401E-3"/>
    <n v="1.84842780494156E-2"/>
    <n v="1.6445620112945002E-2"/>
    <n v="1.4706076799977E-2"/>
    <n v="133.429993"/>
    <n v="93.080001999999993"/>
    <n v="-0.142875625757338"/>
    <n v="1.0442979367750601E-2"/>
    <n v="0.76731042161150698"/>
    <n v="4.3905272753971598"/>
    <n v="4.6434729863988196"/>
    <s v="Turtle River Asset Management"/>
    <x v="12"/>
    <s v="Consumer Discretionary"/>
    <s v="General Merchandise Stores"/>
    <s v="Goodlettsville, Tennessee"/>
    <d v="2012-12-03T00:00:00"/>
    <n v="29534"/>
    <m/>
    <s v="Goodlettsville"/>
    <s v="Tennessee"/>
    <s v="United States"/>
  </r>
  <r>
    <d v="2019-06-12T00:00:00"/>
    <x v="12"/>
    <s v="sell"/>
    <n v="900"/>
    <n v="15"/>
    <n v="135.470001"/>
    <n v="136.429993"/>
    <n v="135.38000500000001"/>
    <n v="136.03999299999899"/>
    <n v="135.728928"/>
    <n v="994200"/>
    <n v="2.1269999999999998"/>
    <n v="3.90344717012074E-3"/>
    <n v="4.2342330213591697E-2"/>
    <n v="0.110240227090892"/>
    <n v="0.12242044859977901"/>
    <n v="0.36044287635045802"/>
    <n v="4.6269052256445098E-3"/>
    <n v="1.8329207312190898E-2"/>
    <n v="1.64681754349679E-2"/>
    <n v="1.46889808028813E-2"/>
    <n v="136.429993"/>
    <n v="95.080001999999993"/>
    <n v="-0.140251692121659"/>
    <n v="-2.0396578921351798E-3"/>
    <n v="0.76687269968476401"/>
    <n v="4.4385306561775"/>
    <n v="4.4632706005548597"/>
    <s v="Turtle River Asset Management"/>
    <x v="12"/>
    <s v="Consumer Discretionary"/>
    <s v="General Merchandise Stores"/>
    <s v="Goodlettsville, Tennessee"/>
    <d v="2012-12-03T00:00:00"/>
    <n v="29534"/>
    <m/>
    <s v="Goodlettsville"/>
    <s v="Tennessee"/>
    <s v="United States"/>
  </r>
  <r>
    <d v="2019-06-20T00:00:00"/>
    <x v="12"/>
    <s v="buy"/>
    <n v="1300"/>
    <n v="15"/>
    <n v="139"/>
    <n v="139.03999299999899"/>
    <n v="138.08999599999899"/>
    <n v="138.80999800000001"/>
    <n v="138.49259900000001"/>
    <n v="1357200"/>
    <n v="2.0009999999999999"/>
    <n v="4.62126176692683E-3"/>
    <n v="2.0745306088199401E-2"/>
    <n v="0.14711541861632599"/>
    <n v="0.16656203372288"/>
    <n v="0.36498024170642501"/>
    <n v="4.4405801574109102E-3"/>
    <n v="1.6277543125029201E-2"/>
    <n v="1.25203399473001E-2"/>
    <n v="1.46753534957581E-2"/>
    <n v="139.03999299999899"/>
    <n v="96.370002999999997"/>
    <n v="-0.140251692121659"/>
    <n v="9.4276054361659405E-3"/>
    <n v="0.76642083880798495"/>
    <n v="4.4514250908545803"/>
    <n v="4.3416850767466002"/>
    <s v="Turtle River Asset Management"/>
    <x v="12"/>
    <s v="Consumer Discretionary"/>
    <s v="General Merchandise Stores"/>
    <s v="Goodlettsville, Tennessee"/>
    <d v="2012-12-03T00:00:00"/>
    <n v="29534"/>
    <m/>
    <s v="Goodlettsville"/>
    <s v="Tennessee"/>
    <s v="United States"/>
  </r>
  <r>
    <d v="2019-04-10T00:00:00"/>
    <x v="12"/>
    <s v="buy"/>
    <n v="1900"/>
    <n v="16"/>
    <n v="121.760002"/>
    <n v="122.650002"/>
    <n v="121.379997"/>
    <n v="121.80999799999999"/>
    <n v="121.531471"/>
    <n v="2453300"/>
    <n v="2.4769999999999999"/>
    <n v="3.2068255883592198E-3"/>
    <n v="3.2952090805384499E-2"/>
    <n v="2.0004244619922201E-2"/>
    <n v="5.5805854798352199E-2"/>
    <n v="0.24454978961862001"/>
    <n v="1.1422015147191799E-2"/>
    <n v="1.96418753609299E-2"/>
    <n v="1.2721193220257001E-2"/>
    <n v="1.5618005195443801E-2"/>
    <n v="123.5"/>
    <n v="86.870002999999997"/>
    <n v="-0.142875625757338"/>
    <n v="3.47183783585567E-3"/>
    <n v="0.79660095584758905"/>
    <n v="2.8505197774314599"/>
    <n v="2.9314570109432601"/>
    <s v="Bridgebay Associates"/>
    <x v="12"/>
    <s v="Consumer Discretionary"/>
    <s v="General Merchandise Stores"/>
    <s v="Goodlettsville, Tennessee"/>
    <d v="2012-12-03T00:00:00"/>
    <n v="29534"/>
    <m/>
    <s v="Goodlettsville"/>
    <s v="Tennessee"/>
    <s v="United States"/>
  </r>
  <r>
    <d v="2019-04-17T00:00:00"/>
    <x v="12"/>
    <s v="buy"/>
    <n v="1500"/>
    <n v="16"/>
    <n v="124.150002"/>
    <n v="124.83000199999999"/>
    <n v="123.949997"/>
    <n v="124.300003"/>
    <n v="124.01578499999999"/>
    <n v="1344200"/>
    <n v="2.5920000000000001"/>
    <n v="4.8387589402597896E-3"/>
    <n v="2.0235606073684499E-2"/>
    <n v="6.7163232761434294E-2"/>
    <n v="0.104939900515211"/>
    <n v="0.229837049617648"/>
    <n v="5.2383192471545E-3"/>
    <n v="7.0397665706787996E-3"/>
    <n v="1.22283211754099E-2"/>
    <n v="1.55232940252274E-2"/>
    <n v="124.83000199999999"/>
    <n v="86.870002999999997"/>
    <n v="-0.142875625757338"/>
    <n v="-2.2764010197428601E-3"/>
    <n v="0.78455218923390202"/>
    <n v="2.6759825238178201"/>
    <n v="2.9063693601164"/>
    <s v="Bridgebay Associates"/>
    <x v="12"/>
    <s v="Consumer Discretionary"/>
    <s v="General Merchandise Stores"/>
    <s v="Goodlettsville, Tennessee"/>
    <d v="2012-12-03T00:00:00"/>
    <n v="29534"/>
    <m/>
    <s v="Goodlettsville"/>
    <s v="Tennessee"/>
    <s v="United States"/>
  </r>
  <r>
    <d v="2019-05-08T00:00:00"/>
    <x v="12"/>
    <s v="sell"/>
    <n v="800"/>
    <n v="16"/>
    <n v="121.919997999999"/>
    <n v="122.970001"/>
    <n v="120.860001"/>
    <n v="122.279999"/>
    <n v="122.000396999999"/>
    <n v="1277900"/>
    <n v="2.4820000000000002"/>
    <n v="2.4535716814235998E-4"/>
    <n v="-1.25154361443734E-2"/>
    <n v="1.6354562759231901E-4"/>
    <n v="5.2324565924364297E-2"/>
    <n v="0.27402710269125202"/>
    <n v="8.8297116648029892E-3"/>
    <n v="8.0260988472030097E-3"/>
    <n v="1.2699736683355899E-2"/>
    <n v="1.53927950501486E-2"/>
    <n v="126.839996"/>
    <n v="86.870002999999997"/>
    <n v="-0.142875625757338"/>
    <n v="-1.60671540560346E-3"/>
    <n v="0.782794257061181"/>
    <n v="3.3139779398807301"/>
    <n v="3.2123558083824602"/>
    <s v="Bridgebay Associates"/>
    <x v="12"/>
    <s v="Consumer Discretionary"/>
    <s v="General Merchandise Stores"/>
    <s v="Goodlettsville, Tennessee"/>
    <d v="2012-12-03T00:00:00"/>
    <n v="29534"/>
    <m/>
    <s v="Goodlettsville"/>
    <s v="Tennessee"/>
    <s v="United States"/>
  </r>
  <r>
    <d v="2019-05-09T00:00:00"/>
    <x v="12"/>
    <s v="sell"/>
    <n v="1300"/>
    <n v="16"/>
    <n v="121.699997"/>
    <n v="123.349998"/>
    <n v="121.58000199999999"/>
    <n v="122.959999"/>
    <n v="122.678848"/>
    <n v="1019300"/>
    <n v="2.4569999999999999"/>
    <n v="5.5456500919744602E-3"/>
    <n v="-1.3490204446816799E-2"/>
    <n v="5.3820738397012801E-3"/>
    <n v="4.9141733583655603E-2"/>
    <n v="0.280850176458803"/>
    <n v="8.5881272174435693E-3"/>
    <n v="8.1126453021497496E-3"/>
    <n v="1.26741159624099E-2"/>
    <n v="1.53946195058457E-2"/>
    <n v="126.839996"/>
    <n v="86.870002999999997"/>
    <n v="-0.142875625757338"/>
    <n v="-3.0259986019249502E-3"/>
    <n v="0.78170041614600605"/>
    <n v="3.40782816287533"/>
    <n v="3.2533269621796301"/>
    <s v="Bridgebay Associates"/>
    <x v="12"/>
    <s v="Consumer Discretionary"/>
    <s v="General Merchandise Stores"/>
    <s v="Goodlettsville, Tennessee"/>
    <d v="2012-12-03T00:00:00"/>
    <n v="29534"/>
    <m/>
    <s v="Goodlettsville"/>
    <s v="Tennessee"/>
    <s v="United States"/>
  </r>
  <r>
    <d v="2019-05-16T00:00:00"/>
    <x v="12"/>
    <s v="sell"/>
    <n v="1000"/>
    <n v="16"/>
    <n v="118.75"/>
    <n v="120.540001"/>
    <n v="118.05999799999999"/>
    <n v="119.720001"/>
    <n v="119.446259"/>
    <n v="2006700"/>
    <n v="2.4049999999999998"/>
    <n v="1.41321697367642E-2"/>
    <n v="-2.6703394180237702E-2"/>
    <n v="-3.3915434810261699E-2"/>
    <n v="1.26879905026653E-2"/>
    <n v="0.25286935860298898"/>
    <n v="1.6890956278126701E-2"/>
    <n v="1.0658715894389799E-2"/>
    <n v="1.3335773292651201E-2"/>
    <n v="1.55525097293702E-2"/>
    <n v="126.839996"/>
    <n v="86.870002999999997"/>
    <n v="-0.142875625757338"/>
    <n v="8.8559569696340101E-3"/>
    <n v="0.80240487612517997"/>
    <n v="3.0426732112866999"/>
    <n v="3.0260129621792302"/>
    <s v="Bridgebay Associates"/>
    <x v="12"/>
    <s v="Consumer Discretionary"/>
    <s v="General Merchandise Stores"/>
    <s v="Goodlettsville, Tennessee"/>
    <d v="2012-12-03T00:00:00"/>
    <n v="29534"/>
    <m/>
    <s v="Goodlettsville"/>
    <s v="Tennessee"/>
    <s v="United States"/>
  </r>
  <r>
    <d v="2019-05-17T00:00:00"/>
    <x v="12"/>
    <s v="sell"/>
    <n v="2000"/>
    <n v="16"/>
    <n v="118.870003"/>
    <n v="121.040001"/>
    <n v="118.870003"/>
    <n v="120.19000200000001"/>
    <n v="119.915184"/>
    <n v="1970200"/>
    <n v="2.3929999999999998"/>
    <n v="3.91813814310666E-3"/>
    <n v="-1.36348002737663E-2"/>
    <n v="-2.87854040689558E-2"/>
    <n v="1.25643518583697E-2"/>
    <n v="0.233653026260215"/>
    <n v="1.7162978166954699E-2"/>
    <n v="1.07221990924211E-2"/>
    <n v="1.33352081049204E-2"/>
    <n v="1.54905533821498E-2"/>
    <n v="126.839996"/>
    <n v="86.870002999999997"/>
    <n v="-0.142875625757338"/>
    <n v="-5.8544371529206298E-3"/>
    <n v="0.797136577123988"/>
    <n v="2.79030568276491"/>
    <n v="2.9165435427147699"/>
    <s v="Bridgebay Associates"/>
    <x v="12"/>
    <s v="Consumer Discretionary"/>
    <s v="General Merchandise Stores"/>
    <s v="Goodlettsville, Tennessee"/>
    <d v="2012-12-03T00:00:00"/>
    <n v="29534"/>
    <m/>
    <s v="Goodlettsville"/>
    <s v="Tennessee"/>
    <s v="United States"/>
  </r>
  <r>
    <d v="2019-05-30T00:00:00"/>
    <x v="12"/>
    <s v="sell"/>
    <n v="1200"/>
    <n v="16"/>
    <n v="124.790001"/>
    <n v="128.070007"/>
    <n v="122.769997"/>
    <n v="127"/>
    <n v="126.70961"/>
    <n v="5519000"/>
    <n v="2.2269999999999999"/>
    <n v="6.9189755516020995E-2"/>
    <n v="3.97563007092454E-2"/>
    <n v="1.5073704376984199E-2"/>
    <n v="7.2225752998463802E-2"/>
    <n v="0.28835044292631101"/>
    <n v="3.5867259235825601E-2"/>
    <n v="1.9209089418993699E-2"/>
    <n v="1.6355600826911801E-2"/>
    <n v="1.6169418454422001E-2"/>
    <n v="128.070007"/>
    <n v="86.870002999999997"/>
    <n v="-0.142875625757338"/>
    <n v="2.0962723552933101E-3"/>
    <n v="0.815703067148284"/>
    <n v="3.55598719681312"/>
    <n v="2.9303974866148899"/>
    <s v="Bridgebay Associates"/>
    <x v="12"/>
    <s v="Consumer Discretionary"/>
    <s v="General Merchandise Stores"/>
    <s v="Goodlettsville, Tennessee"/>
    <d v="2012-12-03T00:00:00"/>
    <n v="29534"/>
    <m/>
    <s v="Goodlettsville"/>
    <s v="Tennessee"/>
    <s v="United States"/>
  </r>
  <r>
    <d v="2019-05-31T00:00:00"/>
    <x v="12"/>
    <s v="buy"/>
    <n v="1400"/>
    <n v="16"/>
    <n v="126.160004"/>
    <n v="127.489998"/>
    <n v="125.519997"/>
    <n v="127.279999"/>
    <n v="126.988968"/>
    <n v="2892900"/>
    <n v="2.1419999999999999"/>
    <n v="2.2022836321015501E-3"/>
    <n v="5.3578477174576401E-2"/>
    <n v="9.3935019375676696E-3"/>
    <n v="6.5687026057608094E-2"/>
    <n v="0.28764759236073301"/>
    <n v="3.4487865003677801E-2"/>
    <n v="1.91458128232577E-2"/>
    <n v="1.63273522347312E-2"/>
    <n v="1.61691741221992E-2"/>
    <n v="128.070007"/>
    <n v="86.870002999999997"/>
    <n v="-0.142875625757338"/>
    <n v="-1.3283204951564801E-2"/>
    <n v="0.81335668597905297"/>
    <n v="3.5577351559312902"/>
    <n v="3.0758925907671402"/>
    <s v="Bridgebay Associates"/>
    <x v="12"/>
    <s v="Consumer Discretionary"/>
    <s v="General Merchandise Stores"/>
    <s v="Goodlettsville, Tennessee"/>
    <d v="2012-12-03T00:00:00"/>
    <n v="29534"/>
    <m/>
    <s v="Goodlettsville"/>
    <s v="Tennessee"/>
    <s v="United States"/>
  </r>
  <r>
    <d v="2019-06-04T00:00:00"/>
    <x v="12"/>
    <s v="sell"/>
    <n v="1800"/>
    <n v="16"/>
    <n v="129"/>
    <n v="130.429993"/>
    <n v="128.96000699999999"/>
    <n v="130"/>
    <n v="129.702744"/>
    <n v="1828900"/>
    <n v="2.1190000000000002"/>
    <n v="7.72203509679066E-3"/>
    <n v="8.0376049029734498E-2"/>
    <n v="4.2185094248523097E-2"/>
    <n v="8.5911936179376994E-2"/>
    <n v="0.38698934426339698"/>
    <n v="3.1175741985183799E-2"/>
    <n v="1.8883322797623E-2"/>
    <n v="1.63888211690103E-2"/>
    <n v="1.4872548833179899E-2"/>
    <n v="130.429993"/>
    <n v="89.82"/>
    <n v="-0.142875625757338"/>
    <n v="2.1205927310919401E-2"/>
    <n v="0.769219593654204"/>
    <n v="4.8594303308136597"/>
    <n v="3.9167113818163699"/>
    <s v="Bridgebay Associates"/>
    <x v="12"/>
    <s v="Consumer Discretionary"/>
    <s v="General Merchandise Stores"/>
    <s v="Goodlettsville, Tennessee"/>
    <d v="2012-12-03T00:00:00"/>
    <n v="29534"/>
    <m/>
    <s v="Goodlettsville"/>
    <s v="Tennessee"/>
    <s v="United States"/>
  </r>
  <r>
    <d v="2019-06-24T00:00:00"/>
    <x v="12"/>
    <s v="buy"/>
    <n v="2500"/>
    <n v="16"/>
    <n v="138.91000399999999"/>
    <n v="139.070007"/>
    <n v="136.820007"/>
    <n v="137.13999899999999"/>
    <n v="136.82641599999999"/>
    <n v="1164100"/>
    <n v="2.0209999999999999"/>
    <n v="-1.1887723204327899E-2"/>
    <n v="9.0829982600290904E-3"/>
    <n v="0.116571453759932"/>
    <n v="0.14659581026563001"/>
    <n v="0.34012838291391001"/>
    <n v="8.4182902074947802E-3"/>
    <n v="1.66893719374295E-2"/>
    <n v="1.2593754284582001E-2"/>
    <n v="1.46928887785014E-2"/>
    <n v="139.779999"/>
    <n v="96.370002999999997"/>
    <n v="-0.140251692121659"/>
    <n v="-1.73338836506086E-3"/>
    <n v="0.77018179915414797"/>
    <n v="4.1169803629646697"/>
    <n v="4.3128844026875299"/>
    <s v="Bridgebay Associates"/>
    <x v="12"/>
    <s v="Consumer Discretionary"/>
    <s v="General Merchandise Stores"/>
    <s v="Goodlettsville, Tennessee"/>
    <d v="2012-12-03T00:00:00"/>
    <n v="29534"/>
    <m/>
    <s v="Goodlettsville"/>
    <s v="Tennessee"/>
    <s v="United States"/>
  </r>
  <r>
    <d v="2019-04-03T00:00:00"/>
    <x v="12"/>
    <s v="buy"/>
    <n v="1400"/>
    <n v="17"/>
    <n v="118.5"/>
    <n v="119.05999799999999"/>
    <n v="117.80999799999999"/>
    <n v="118.169997999999"/>
    <n v="117.592018"/>
    <n v="1136900"/>
    <n v="2.5169999999999999"/>
    <n v="2.3723689333378199E-3"/>
    <n v="-4.5592377578923199E-3"/>
    <n v="-5.9061491634140803E-3"/>
    <n v="9.5351588234050405E-2"/>
    <n v="0.24764979904197301"/>
    <n v="5.2931883960900799E-3"/>
    <n v="1.8909831797340401E-2"/>
    <n v="1.34596731427481E-2"/>
    <n v="1.5642047301505601E-2"/>
    <n v="121.269997"/>
    <n v="86.870002999999997"/>
    <n v="-0.142875625757338"/>
    <n v="2.1460723821998401E-3"/>
    <n v="0.79285075069022604"/>
    <n v="2.8628929005231099"/>
    <n v="2.9420127117744701"/>
    <s v="Los Santos Asset Management"/>
    <x v="12"/>
    <s v="Consumer Discretionary"/>
    <s v="General Merchandise Stores"/>
    <s v="Goodlettsville, Tennessee"/>
    <d v="2012-12-03T00:00:00"/>
    <n v="29534"/>
    <m/>
    <s v="Goodlettsville"/>
    <s v="Tennessee"/>
    <s v="United States"/>
  </r>
  <r>
    <d v="2019-04-12T00:00:00"/>
    <x v="12"/>
    <s v="sell"/>
    <n v="1100"/>
    <n v="17"/>
    <n v="122.650002"/>
    <n v="123.150002"/>
    <n v="122.160004"/>
    <n v="122.379997"/>
    <n v="122.10016599999901"/>
    <n v="931700"/>
    <n v="2.56"/>
    <n v="-2.4516207716569901E-4"/>
    <n v="9.8098745836402599E-4"/>
    <n v="1.66024690110489E-2"/>
    <n v="5.56376025095233E-2"/>
    <n v="0.244563037084256"/>
    <n v="4.6516586724734202E-3"/>
    <n v="1.9580989998036102E-2"/>
    <n v="1.2677724918456999E-2"/>
    <n v="1.5615435194486601E-2"/>
    <n v="123.5"/>
    <n v="86.870002999999997"/>
    <n v="-0.142875625757338"/>
    <n v="6.5875784763498903E-3"/>
    <n v="0.79562962826844097"/>
    <n v="2.8495578625437701"/>
    <n v="2.9333091467793402"/>
    <s v="Los Santos Asset Management"/>
    <x v="12"/>
    <s v="Consumer Discretionary"/>
    <s v="General Merchandise Stores"/>
    <s v="Goodlettsville, Tennessee"/>
    <d v="2012-12-03T00:00:00"/>
    <n v="29534"/>
    <m/>
    <s v="Goodlettsville"/>
    <s v="Tennessee"/>
    <s v="United States"/>
  </r>
  <r>
    <d v="2019-05-21T00:00:00"/>
    <x v="12"/>
    <s v="sell"/>
    <n v="1800"/>
    <n v="17"/>
    <n v="120.410004"/>
    <n v="122.339996"/>
    <n v="119.519997"/>
    <n v="121.550003"/>
    <n v="121.27207199999999"/>
    <n v="2280000"/>
    <n v="2.4260000000000002"/>
    <n v="1.4335081604085699E-2"/>
    <n v="3.5761483928333199E-2"/>
    <n v="-1.6320256533723199E-2"/>
    <n v="2.39002879654884E-2"/>
    <n v="0.239410448872132"/>
    <n v="7.3487569243215001E-3"/>
    <n v="1.1115825979092201E-2"/>
    <n v="1.34586396369563E-2"/>
    <n v="1.55136903571309E-2"/>
    <n v="126.839996"/>
    <n v="86.870002999999997"/>
    <n v="-0.142875625757338"/>
    <n v="8.4599491109458805E-3"/>
    <n v="0.79957413161465596"/>
    <n v="2.8668714872637402"/>
    <n v="2.8561800164431901"/>
    <s v="Los Santos Asset Management"/>
    <x v="12"/>
    <s v="Consumer Discretionary"/>
    <s v="General Merchandise Stores"/>
    <s v="Goodlettsville, Tennessee"/>
    <d v="2012-12-03T00:00:00"/>
    <n v="29534"/>
    <m/>
    <s v="Goodlettsville"/>
    <s v="Tennessee"/>
    <s v="United States"/>
  </r>
  <r>
    <d v="2019-06-11T00:00:00"/>
    <x v="12"/>
    <s v="sell"/>
    <n v="1200"/>
    <n v="17"/>
    <n v="135.240005"/>
    <n v="135.91000399999999"/>
    <n v="134.63000500000001"/>
    <n v="135.509995"/>
    <n v="135.20015000000001"/>
    <n v="1679600"/>
    <n v="2.14"/>
    <n v="3.9928528665937298E-3"/>
    <n v="4.1511025462067003E-2"/>
    <n v="9.7186324157406995E-2"/>
    <n v="0.12742296164144401"/>
    <n v="0.36723011507275899"/>
    <n v="4.8418928555755197E-3"/>
    <n v="1.8576391895505501E-2"/>
    <n v="1.64898258725262E-2"/>
    <n v="1.46997520790911E-2"/>
    <n v="135.91000399999999"/>
    <n v="94.349997999999999"/>
    <n v="-0.142875625757338"/>
    <n v="-3.4994119269314301E-4"/>
    <n v="0.76759176518148298"/>
    <n v="4.5404770567497996"/>
    <n v="4.5042069578203598"/>
    <s v="Los Santos Asset Management"/>
    <x v="12"/>
    <s v="Consumer Discretionary"/>
    <s v="General Merchandise Stores"/>
    <s v="Goodlettsville, Tennessee"/>
    <d v="2012-12-03T00:00:00"/>
    <n v="29534"/>
    <m/>
    <s v="Goodlettsville"/>
    <s v="Tennessee"/>
    <s v="United States"/>
  </r>
  <r>
    <d v="2019-06-19T00:00:00"/>
    <x v="12"/>
    <s v="sell"/>
    <n v="900"/>
    <n v="17"/>
    <n v="137.050003"/>
    <n v="138.490005"/>
    <n v="135.66999799999999"/>
    <n v="138.16999799999999"/>
    <n v="137.85406499999999"/>
    <n v="1364600"/>
    <n v="2.0289999999999999"/>
    <n v="8.1389367999002999E-3"/>
    <n v="1.5535905363738899E-2"/>
    <n v="0.139410932728398"/>
    <n v="0.16781442113768499"/>
    <n v="0.35513816876595899"/>
    <n v="4.8904378509720802E-3"/>
    <n v="1.6406472984235799E-2"/>
    <n v="1.25245237744231E-2"/>
    <n v="1.46799714084261E-2"/>
    <n v="138.490005"/>
    <n v="96.110000999999997"/>
    <n v="-0.140251692121659"/>
    <n v="2.98071681438073E-3"/>
    <n v="0.76852893738320704"/>
    <n v="4.33266478160105"/>
    <n v="4.3154638106476098"/>
    <s v="Los Santos Asset Management"/>
    <x v="12"/>
    <s v="Consumer Discretionary"/>
    <s v="General Merchandise Stores"/>
    <s v="Goodlettsville, Tennessee"/>
    <d v="2012-12-03T00:00:00"/>
    <n v="29534"/>
    <m/>
    <s v="Goodlettsville"/>
    <s v="Tennessee"/>
    <s v="United States"/>
  </r>
  <r>
    <d v="2019-04-18T00:00:00"/>
    <x v="12"/>
    <s v="buy"/>
    <n v="3100"/>
    <n v="18"/>
    <n v="124.300003"/>
    <n v="124.769997"/>
    <n v="123.480003"/>
    <n v="123.550003"/>
    <n v="123.26750199999999"/>
    <n v="1837000"/>
    <n v="2.56"/>
    <n v="-6.0520489924085902E-3"/>
    <n v="9.2699041637130698E-3"/>
    <n v="5.5036812511574398E-2"/>
    <n v="9.8353341182017204E-2"/>
    <n v="0.22068581393101699"/>
    <n v="6.83653772288391E-3"/>
    <n v="7.2631184075011897E-3"/>
    <n v="1.22662463796226E-2"/>
    <n v="1.5528860141958801E-2"/>
    <n v="124.83000199999999"/>
    <n v="86.870002999999997"/>
    <n v="-0.142875625757338"/>
    <n v="1.5778467813143101E-3"/>
    <n v="0.78404700821809603"/>
    <n v="2.57010543192873"/>
    <n v="2.8328228345711399"/>
    <s v="Ironman Funds"/>
    <x v="12"/>
    <s v="Consumer Discretionary"/>
    <s v="General Merchandise Stores"/>
    <s v="Goodlettsville, Tennessee"/>
    <d v="2012-12-03T00:00:00"/>
    <n v="29534"/>
    <m/>
    <s v="Goodlettsville"/>
    <s v="Tennessee"/>
    <s v="United States"/>
  </r>
  <r>
    <d v="2019-04-24T00:00:00"/>
    <x v="12"/>
    <s v="sell"/>
    <n v="1000"/>
    <n v="18"/>
    <n v="124.620003"/>
    <n v="126.480003"/>
    <n v="124.220001"/>
    <n v="126.040001"/>
    <n v="125.751801"/>
    <n v="1382800"/>
    <n v="2.5219999999999998"/>
    <n v="1.4464579735148E-2"/>
    <n v="1.8740033994761599E-2"/>
    <n v="7.3030279481222093E-2"/>
    <n v="0.106617792231783"/>
    <n v="0.27279366377653802"/>
    <n v="7.5544465852051103E-3"/>
    <n v="7.5508131270189604E-3"/>
    <n v="1.22786927393253E-2"/>
    <n v="1.54266964278649E-2"/>
    <n v="126.480003"/>
    <n v="86.870002999999997"/>
    <n v="-0.142875625757338"/>
    <n v="-2.1941687255359501E-3"/>
    <n v="0.77089829616230499"/>
    <n v="3.2791232159869299"/>
    <n v="2.8852236063960102"/>
    <s v="Ironman Funds"/>
    <x v="12"/>
    <s v="Consumer Discretionary"/>
    <s v="General Merchandise Stores"/>
    <s v="Goodlettsville, Tennessee"/>
    <d v="2012-12-03T00:00:00"/>
    <n v="29534"/>
    <m/>
    <s v="Goodlettsville"/>
    <s v="Tennessee"/>
    <s v="United States"/>
  </r>
  <r>
    <d v="2019-04-29T00:00:00"/>
    <x v="12"/>
    <s v="sell"/>
    <n v="1500"/>
    <n v="18"/>
    <n v="125.05999799999999"/>
    <n v="125.57"/>
    <n v="124.480003"/>
    <n v="125.099998"/>
    <n v="124.81395000000001"/>
    <n v="958300"/>
    <n v="2.536"/>
    <n v="-1.2781824397741599E-3"/>
    <n v="1.2386535786131201E-2"/>
    <n v="5.5043831765486703E-2"/>
    <n v="9.4476861482582594E-2"/>
    <n v="0.24469899951730001"/>
    <n v="8.6010820047867104E-3"/>
    <n v="7.78403946934564E-3"/>
    <n v="1.23499602697618E-2"/>
    <n v="1.53999903889843E-2"/>
    <n v="126.839996"/>
    <n v="86.870002999999997"/>
    <n v="-0.142875625757338"/>
    <n v="1.07094833958194E-3"/>
    <n v="0.76857838548542801"/>
    <n v="2.9126442817668998"/>
    <n v="3.17483880111276"/>
    <s v="Ironman Funds"/>
    <x v="12"/>
    <s v="Consumer Discretionary"/>
    <s v="General Merchandise Stores"/>
    <s v="Goodlettsville, Tennessee"/>
    <d v="2012-12-03T00:00:00"/>
    <n v="29534"/>
    <m/>
    <s v="Goodlettsville"/>
    <s v="Tennessee"/>
    <s v="United States"/>
  </r>
  <r>
    <d v="2019-05-23T00:00:00"/>
    <x v="12"/>
    <s v="sell"/>
    <n v="1100"/>
    <n v="18"/>
    <n v="121.480003"/>
    <n v="121.839996"/>
    <n v="120.150002"/>
    <n v="120.639999"/>
    <n v="120.36415100000001"/>
    <n v="1439300"/>
    <n v="2.2959999999999998"/>
    <n v="-1.1619892833229501E-2"/>
    <n v="7.65518463114148E-3"/>
    <n v="-2.9323811840534401E-2"/>
    <n v="2.1525089579004699E-2"/>
    <n v="0.23520929971363999"/>
    <n v="9.6242646224414096E-3"/>
    <n v="1.13188351045255E-2"/>
    <n v="1.35382198852734E-2"/>
    <n v="1.5522290690005399E-2"/>
    <n v="126.839996"/>
    <n v="86.870002999999997"/>
    <n v="-0.142875625757338"/>
    <n v="-1.1985692488440201E-2"/>
    <n v="0.79994064947751298"/>
    <n v="2.83025963517004"/>
    <n v="2.8064842270478398"/>
    <s v="Ironman Funds"/>
    <x v="12"/>
    <s v="Consumer Discretionary"/>
    <s v="General Merchandise Stores"/>
    <s v="Goodlettsville, Tennessee"/>
    <d v="2012-12-03T00:00:00"/>
    <n v="29534"/>
    <m/>
    <s v="Goodlettsville"/>
    <s v="Tennessee"/>
    <s v="United States"/>
  </r>
  <r>
    <d v="2019-06-07T00:00:00"/>
    <x v="12"/>
    <s v="buy"/>
    <n v="1600"/>
    <n v="18"/>
    <n v="132.25"/>
    <n v="133.429993"/>
    <n v="132.19000199999999"/>
    <n v="133.14999399999999"/>
    <n v="132.84553500000001"/>
    <n v="1271600"/>
    <n v="2.0840000000000001"/>
    <n v="1.2773501923176301E-2"/>
    <n v="4.5086845763403903E-2"/>
    <n v="8.5408120649000899E-2"/>
    <n v="0.117406665537976"/>
    <n v="0.352510065525171"/>
    <n v="4.2246390241336401E-3"/>
    <n v="1.84842780494156E-2"/>
    <n v="1.6445620112945002E-2"/>
    <n v="1.4706076799977E-2"/>
    <n v="133.429993"/>
    <n v="93.080001999999993"/>
    <n v="-0.142875625757338"/>
    <n v="1.0442979367750601E-2"/>
    <n v="0.76731042161150698"/>
    <n v="4.3905272753971598"/>
    <n v="4.6434729863988196"/>
    <s v="Ironman Funds"/>
    <x v="12"/>
    <s v="Consumer Discretionary"/>
    <s v="General Merchandise Stores"/>
    <s v="Goodlettsville, Tennessee"/>
    <d v="2012-12-03T00:00:00"/>
    <n v="29534"/>
    <m/>
    <s v="Goodlettsville"/>
    <s v="Tennessee"/>
    <s v="United States"/>
  </r>
  <r>
    <d v="2019-06-20T00:00:00"/>
    <x v="12"/>
    <s v="buy"/>
    <n v="2200"/>
    <n v="18"/>
    <n v="139"/>
    <n v="139.03999299999899"/>
    <n v="138.08999599999899"/>
    <n v="138.80999800000001"/>
    <n v="138.49259900000001"/>
    <n v="1357200"/>
    <n v="2.0009999999999999"/>
    <n v="4.62126176692683E-3"/>
    <n v="2.0745306088199401E-2"/>
    <n v="0.14711541861632599"/>
    <n v="0.16656203372288"/>
    <n v="0.36498024170642501"/>
    <n v="4.4405801574109102E-3"/>
    <n v="1.6277543125029201E-2"/>
    <n v="1.25203399473001E-2"/>
    <n v="1.46753534957581E-2"/>
    <n v="139.03999299999899"/>
    <n v="96.370002999999997"/>
    <n v="-0.140251692121659"/>
    <n v="9.4276054361659405E-3"/>
    <n v="0.76642083880798495"/>
    <n v="4.4514250908545803"/>
    <n v="4.3416850767466002"/>
    <s v="Ironman Funds"/>
    <x v="12"/>
    <s v="Consumer Discretionary"/>
    <s v="General Merchandise Stores"/>
    <s v="Goodlettsville, Tennessee"/>
    <d v="2012-12-03T00:00:00"/>
    <n v="29534"/>
    <m/>
    <s v="Goodlettsville"/>
    <s v="Tennessee"/>
    <s v="United States"/>
  </r>
  <r>
    <d v="2019-04-18T00:00:00"/>
    <x v="12"/>
    <s v="sell"/>
    <n v="1100"/>
    <n v="19"/>
    <n v="124.300003"/>
    <n v="124.769997"/>
    <n v="123.480003"/>
    <n v="123.550003"/>
    <n v="123.26750199999999"/>
    <n v="1837000"/>
    <n v="2.56"/>
    <n v="-6.0520489924085902E-3"/>
    <n v="9.2699041637130698E-3"/>
    <n v="5.5036812511574398E-2"/>
    <n v="9.8353341182017204E-2"/>
    <n v="0.22068581393101699"/>
    <n v="6.83653772288391E-3"/>
    <n v="7.2631184075011897E-3"/>
    <n v="1.22662463796226E-2"/>
    <n v="1.5528860141958801E-2"/>
    <n v="124.83000199999999"/>
    <n v="86.870002999999997"/>
    <n v="-0.142875625757338"/>
    <n v="1.5778467813143101E-3"/>
    <n v="0.78404700821809603"/>
    <n v="2.57010543192873"/>
    <n v="2.8328228345711399"/>
    <s v="Second Point Management"/>
    <x v="12"/>
    <s v="Consumer Discretionary"/>
    <s v="General Merchandise Stores"/>
    <s v="Goodlettsville, Tennessee"/>
    <d v="2012-12-03T00:00:00"/>
    <n v="29534"/>
    <m/>
    <s v="Goodlettsville"/>
    <s v="Tennessee"/>
    <s v="United States"/>
  </r>
  <r>
    <d v="2019-04-26T00:00:00"/>
    <x v="12"/>
    <s v="buy"/>
    <n v="2100"/>
    <n v="19"/>
    <n v="124.83000199999999"/>
    <n v="125.970001"/>
    <n v="123.790001"/>
    <n v="125.260002"/>
    <n v="124.97358699999999"/>
    <n v="1432600"/>
    <n v="2.5049999999999999"/>
    <n v="-8.9016637225316497E-3"/>
    <n v="1.37456040764926E-2"/>
    <n v="5.5816763745250297E-2"/>
    <n v="9.5054305668757597E-2"/>
    <n v="0.26411501375171198"/>
    <n v="8.4732544847659595E-3"/>
    <n v="7.7678927457841499E-3"/>
    <n v="1.23480795423637E-2"/>
    <n v="1.54372176592783E-2"/>
    <n v="126.839996"/>
    <n v="86.870002999999997"/>
    <n v="-0.142875625757338"/>
    <n v="4.6743503443647796E-3"/>
    <n v="0.77290152481707697"/>
    <n v="3.1716565145622"/>
    <n v="3.1386768496138999"/>
    <s v="Second Point Management"/>
    <x v="12"/>
    <s v="Consumer Discretionary"/>
    <s v="General Merchandise Stores"/>
    <s v="Goodlettsville, Tennessee"/>
    <d v="2012-12-03T00:00:00"/>
    <n v="29534"/>
    <m/>
    <s v="Goodlettsville"/>
    <s v="Tennessee"/>
    <s v="United States"/>
  </r>
  <r>
    <d v="2019-05-21T00:00:00"/>
    <x v="12"/>
    <s v="sell"/>
    <n v="1700"/>
    <n v="19"/>
    <n v="120.410004"/>
    <n v="122.339996"/>
    <n v="119.519997"/>
    <n v="121.550003"/>
    <n v="121.27207199999999"/>
    <n v="2280000"/>
    <n v="2.4260000000000002"/>
    <n v="1.4335081604085699E-2"/>
    <n v="3.5761483928333199E-2"/>
    <n v="-1.6320256533723199E-2"/>
    <n v="2.39002879654884E-2"/>
    <n v="0.239410448872132"/>
    <n v="7.3487569243215001E-3"/>
    <n v="1.1115825979092201E-2"/>
    <n v="1.34586396369563E-2"/>
    <n v="1.55136903571309E-2"/>
    <n v="126.839996"/>
    <n v="86.870002999999997"/>
    <n v="-0.142875625757338"/>
    <n v="8.4599491109458805E-3"/>
    <n v="0.79957413161465596"/>
    <n v="2.8668714872637402"/>
    <n v="2.8561800164431901"/>
    <s v="Second Point Management"/>
    <x v="12"/>
    <s v="Consumer Discretionary"/>
    <s v="General Merchandise Stores"/>
    <s v="Goodlettsville, Tennessee"/>
    <d v="2012-12-03T00:00:00"/>
    <n v="29534"/>
    <m/>
    <s v="Goodlettsville"/>
    <s v="Tennessee"/>
    <s v="United States"/>
  </r>
  <r>
    <d v="2019-05-24T00:00:00"/>
    <x v="12"/>
    <s v="sell"/>
    <n v="1300"/>
    <n v="19"/>
    <n v="121.169997999999"/>
    <n v="122.169997999999"/>
    <n v="120.739998"/>
    <n v="121.959999"/>
    <n v="121.681129"/>
    <n v="1157200"/>
    <n v="2.3239999999999998"/>
    <n v="1.0882186974032201E-2"/>
    <n v="1.4619233462067199E-2"/>
    <n v="-3.2906204601650203E-2"/>
    <n v="2.9202393642788201E-2"/>
    <n v="0.24744094371178901"/>
    <n v="1.0518460413293899E-2"/>
    <n v="1.1104484782339099E-2"/>
    <n v="1.3598825627019299E-2"/>
    <n v="1.55342434391409E-2"/>
    <n v="126.839996"/>
    <n v="86.870002999999997"/>
    <n v="-0.142875625757338"/>
    <n v="1.3526439988342199E-3"/>
    <n v="0.80105605960745296"/>
    <n v="2.9926984211214198"/>
    <n v="2.8469627747191502"/>
    <s v="Second Point Management"/>
    <x v="12"/>
    <s v="Consumer Discretionary"/>
    <s v="General Merchandise Stores"/>
    <s v="Goodlettsville, Tennessee"/>
    <d v="2012-12-03T00:00:00"/>
    <n v="29534"/>
    <m/>
    <s v="Goodlettsville"/>
    <s v="Tennessee"/>
    <s v="United States"/>
  </r>
  <r>
    <d v="2019-05-30T00:00:00"/>
    <x v="12"/>
    <s v="buy"/>
    <n v="900"/>
    <n v="19"/>
    <n v="124.790001"/>
    <n v="128.070007"/>
    <n v="122.769997"/>
    <n v="127"/>
    <n v="126.70961"/>
    <n v="5519000"/>
    <n v="2.2269999999999999"/>
    <n v="6.9189755516020995E-2"/>
    <n v="3.97563007092454E-2"/>
    <n v="1.5073704376984199E-2"/>
    <n v="7.2225752998463802E-2"/>
    <n v="0.28835044292631101"/>
    <n v="3.5867259235825601E-2"/>
    <n v="1.9209089418993699E-2"/>
    <n v="1.6355600826911801E-2"/>
    <n v="1.6169418454422001E-2"/>
    <n v="128.070007"/>
    <n v="86.870002999999997"/>
    <n v="-0.142875625757338"/>
    <n v="2.0962723552933101E-3"/>
    <n v="0.815703067148284"/>
    <n v="3.55598719681312"/>
    <n v="2.9303974866148899"/>
    <s v="Second Point Management"/>
    <x v="12"/>
    <s v="Consumer Discretionary"/>
    <s v="General Merchandise Stores"/>
    <s v="Goodlettsville, Tennessee"/>
    <d v="2012-12-03T00:00:00"/>
    <n v="29534"/>
    <m/>
    <s v="Goodlettsville"/>
    <s v="Tennessee"/>
    <s v="United States"/>
  </r>
  <r>
    <d v="2019-06-28T00:00:00"/>
    <x v="12"/>
    <s v="buy"/>
    <n v="1800"/>
    <n v="19"/>
    <n v="136.13999899999999"/>
    <n v="136.429993"/>
    <n v="134.570007"/>
    <n v="135.16000399999999"/>
    <n v="134.85095200000001"/>
    <n v="2526800"/>
    <n v="2"/>
    <n v="-9.5722731756232807E-3"/>
    <n v="-2.64306999099123E-2"/>
    <n v="0.13146193186112301"/>
    <n v="0.12743187879179399"/>
    <n v="0.32568671917152398"/>
    <n v="6.5782280722004802E-3"/>
    <n v="1.5702772195803998E-2"/>
    <n v="1.2736698815236799E-2"/>
    <n v="1.4667938390096599E-2"/>
    <n v="139.779999"/>
    <n v="96.370002999999997"/>
    <n v="-0.140251692121659"/>
    <n v="5.7409418775350302E-3"/>
    <n v="0.772302603747272"/>
    <n v="3.9575205176272501"/>
    <n v="3.9362338998178301"/>
    <s v="Second Point Management"/>
    <x v="12"/>
    <s v="Consumer Discretionary"/>
    <s v="General Merchandise Stores"/>
    <s v="Goodlettsville, Tennessee"/>
    <d v="2012-12-03T00:00:00"/>
    <n v="29534"/>
    <m/>
    <s v="Goodlettsville"/>
    <s v="Tennessee"/>
    <s v="United States"/>
  </r>
  <r>
    <d v="2019-05-06T00:00:00"/>
    <x v="12"/>
    <s v="sell"/>
    <n v="2600"/>
    <n v="20"/>
    <n v="123.160004"/>
    <n v="124.669997999999"/>
    <n v="122.82"/>
    <n v="124.360001"/>
    <n v="124.07564499999999"/>
    <n v="1191900"/>
    <n v="2.5"/>
    <n v="-2.7302387691376501E-3"/>
    <n v="-5.9328086060308899E-3"/>
    <n v="5.3670260917348299E-2"/>
    <n v="6.6702304764845399E-2"/>
    <n v="0.26672063467698398"/>
    <n v="1.0433341269304199E-2"/>
    <n v="8.7435244844680394E-3"/>
    <n v="1.25165827467268E-2"/>
    <n v="1.53994450875546E-2"/>
    <n v="126.839996"/>
    <n v="86.870002999999997"/>
    <n v="-0.142875625757338"/>
    <n v="-4.4810132310555703E-3"/>
    <n v="0.76601631397275705"/>
    <n v="3.21437276957771"/>
    <n v="3.1768750185861001"/>
    <s v="Jaguar Group of Funds"/>
    <x v="12"/>
    <s v="Consumer Discretionary"/>
    <s v="General Merchandise Stores"/>
    <s v="Goodlettsville, Tennessee"/>
    <d v="2012-12-03T00:00:00"/>
    <n v="29534"/>
    <m/>
    <s v="Goodlettsville"/>
    <s v="Tennessee"/>
    <s v="United States"/>
  </r>
  <r>
    <d v="2019-05-30T00:00:00"/>
    <x v="12"/>
    <s v="sell"/>
    <n v="1700"/>
    <n v="20"/>
    <n v="124.790001"/>
    <n v="128.070007"/>
    <n v="122.769997"/>
    <n v="127"/>
    <n v="126.70961"/>
    <n v="5519000"/>
    <n v="2.2269999999999999"/>
    <n v="6.9189755516020995E-2"/>
    <n v="3.97563007092454E-2"/>
    <n v="1.5073704376984199E-2"/>
    <n v="7.2225752998463802E-2"/>
    <n v="0.28835044292631101"/>
    <n v="3.5867259235825601E-2"/>
    <n v="1.9209089418993699E-2"/>
    <n v="1.6355600826911801E-2"/>
    <n v="1.6169418454422001E-2"/>
    <n v="128.070007"/>
    <n v="86.870002999999997"/>
    <n v="-0.142875625757338"/>
    <n v="2.0962723552933101E-3"/>
    <n v="0.815703067148284"/>
    <n v="3.55598719681312"/>
    <n v="2.9303974866148899"/>
    <s v="Jaguar Group of Funds"/>
    <x v="12"/>
    <s v="Consumer Discretionary"/>
    <s v="General Merchandise Stores"/>
    <s v="Goodlettsville, Tennessee"/>
    <d v="2012-12-03T00:00:00"/>
    <n v="29534"/>
    <m/>
    <s v="Goodlettsville"/>
    <s v="Tennessee"/>
    <s v="United States"/>
  </r>
  <r>
    <d v="2019-05-31T00:00:00"/>
    <x v="12"/>
    <s v="sell"/>
    <n v="2300"/>
    <n v="20"/>
    <n v="126.160004"/>
    <n v="127.489998"/>
    <n v="125.519997"/>
    <n v="127.279999"/>
    <n v="126.988968"/>
    <n v="2892900"/>
    <n v="2.1419999999999999"/>
    <n v="2.2022836321015501E-3"/>
    <n v="5.3578477174576401E-2"/>
    <n v="9.3935019375676696E-3"/>
    <n v="6.5687026057608094E-2"/>
    <n v="0.28764759236073301"/>
    <n v="3.4487865003677801E-2"/>
    <n v="1.91458128232577E-2"/>
    <n v="1.63273522347312E-2"/>
    <n v="1.61691741221992E-2"/>
    <n v="128.070007"/>
    <n v="86.870002999999997"/>
    <n v="-0.142875625757338"/>
    <n v="-1.3283204951564801E-2"/>
    <n v="0.81335668597905297"/>
    <n v="3.5577351559312902"/>
    <n v="3.0758925907671402"/>
    <s v="Jaguar Group of Funds"/>
    <x v="12"/>
    <s v="Consumer Discretionary"/>
    <s v="General Merchandise Stores"/>
    <s v="Goodlettsville, Tennessee"/>
    <d v="2012-12-03T00:00:00"/>
    <n v="29534"/>
    <m/>
    <s v="Goodlettsville"/>
    <s v="Tennessee"/>
    <s v="United States"/>
  </r>
  <r>
    <d v="2019-06-07T00:00:00"/>
    <x v="12"/>
    <s v="buy"/>
    <n v="1400"/>
    <n v="20"/>
    <n v="132.25"/>
    <n v="133.429993"/>
    <n v="132.19000199999999"/>
    <n v="133.14999399999999"/>
    <n v="132.84553500000001"/>
    <n v="1271600"/>
    <n v="2.0840000000000001"/>
    <n v="1.2773501923176301E-2"/>
    <n v="4.5086845763403903E-2"/>
    <n v="8.5408120649000899E-2"/>
    <n v="0.117406665537976"/>
    <n v="0.352510065525171"/>
    <n v="4.2246390241336401E-3"/>
    <n v="1.84842780494156E-2"/>
    <n v="1.6445620112945002E-2"/>
    <n v="1.4706076799977E-2"/>
    <n v="133.429993"/>
    <n v="93.080001999999993"/>
    <n v="-0.142875625757338"/>
    <n v="1.0442979367750601E-2"/>
    <n v="0.76731042161150698"/>
    <n v="4.3905272753971598"/>
    <n v="4.6434729863988196"/>
    <s v="Jaguar Group of Funds"/>
    <x v="12"/>
    <s v="Consumer Discretionary"/>
    <s v="General Merchandise Stores"/>
    <s v="Goodlettsville, Tennessee"/>
    <d v="2012-12-03T00:00:00"/>
    <n v="29534"/>
    <m/>
    <s v="Goodlettsville"/>
    <s v="Tennessee"/>
    <s v="United States"/>
  </r>
  <r>
    <d v="2019-06-14T00:00:00"/>
    <x v="12"/>
    <s v="buy"/>
    <n v="1300"/>
    <n v="20"/>
    <n v="136.11999499999999"/>
    <n v="136.270004"/>
    <n v="135.28999299999899"/>
    <n v="135.69000199999999"/>
    <n v="135.37974499999899"/>
    <n v="1239900"/>
    <n v="2.093"/>
    <n v="-1.9878257965440099E-3"/>
    <n v="1.8896693184565799E-2"/>
    <n v="0.14580868905583"/>
    <n v="0.17775383537898901"/>
    <n v="0.34945765399962903"/>
    <n v="6.0905177093968496E-3"/>
    <n v="1.6456041532419901E-2"/>
    <n v="1.2759750904628501E-2"/>
    <n v="1.4685276733482799E-2"/>
    <n v="137.35000600000001"/>
    <n v="95.610000999999997"/>
    <n v="-0.140251692121659"/>
    <n v="-1.6128120944145399E-3"/>
    <n v="0.76623942369295694"/>
    <n v="4.2765700814799601"/>
    <n v="4.4463528387904701"/>
    <s v="Jaguar Group of Funds"/>
    <x v="12"/>
    <s v="Consumer Discretionary"/>
    <s v="General Merchandise Stores"/>
    <s v="Goodlettsville, Tennessee"/>
    <d v="2012-12-03T00:00:00"/>
    <n v="29534"/>
    <m/>
    <s v="Goodlettsville"/>
    <s v="Tennessee"/>
    <s v="United States"/>
  </r>
  <r>
    <d v="2019-06-17T00:00:00"/>
    <x v="12"/>
    <s v="sell"/>
    <n v="1200"/>
    <n v="20"/>
    <n v="137.050003"/>
    <n v="137.38999899999999"/>
    <n v="135.740005"/>
    <n v="135.89999399999999"/>
    <n v="135.589249"/>
    <n v="1495900"/>
    <n v="2.0859999999999999"/>
    <n v="1.5463322105862499E-3"/>
    <n v="6.8666674932232E-3"/>
    <n v="0.14089570270103799"/>
    <n v="0.15638446457338601"/>
    <n v="0.35514784252314202"/>
    <n v="2.6663669790539198E-3"/>
    <n v="1.6491732176615599E-2"/>
    <n v="1.24983207062391E-2"/>
    <n v="1.4681113034623E-2"/>
    <n v="137.38999899999999"/>
    <n v="95.919997999999893"/>
    <n v="-0.140251692121659"/>
    <n v="9.3131563797728401E-4"/>
    <n v="0.76694461023850402"/>
    <n v="4.3394041799941903"/>
    <n v="4.3830601469522197"/>
    <s v="Jaguar Group of Funds"/>
    <x v="12"/>
    <s v="Consumer Discretionary"/>
    <s v="General Merchandise Stores"/>
    <s v="Goodlettsville, Tennessee"/>
    <d v="2012-12-03T00:00:00"/>
    <n v="29534"/>
    <m/>
    <s v="Goodlettsville"/>
    <s v="Tennessee"/>
    <s v="United States"/>
  </r>
  <r>
    <d v="2019-06-21T00:00:00"/>
    <x v="12"/>
    <s v="sell"/>
    <n v="1300"/>
    <n v="20"/>
    <n v="139.070007"/>
    <n v="139.779999"/>
    <n v="138.5"/>
    <n v="138.779999"/>
    <n v="138.46267700000001"/>
    <n v="2208200"/>
    <n v="2.0680000000000001"/>
    <n v="-2.16078209800294E-4"/>
    <n v="2.2517053674943301E-2"/>
    <n v="0.13256425880243999"/>
    <n v="0.16932095770302899"/>
    <n v="0.35882878433517101"/>
    <n v="3.8613550287261E-3"/>
    <n v="1.6247583632773201E-2"/>
    <n v="1.2505185687684999E-2"/>
    <n v="1.46729760264252E-2"/>
    <n v="139.779999"/>
    <n v="96.370002999999997"/>
    <n v="-0.140251692121659"/>
    <n v="-1.26001638019446E-3"/>
    <n v="0.76624464546524995"/>
    <n v="4.3549905282140902"/>
    <n v="4.3573691660934299"/>
    <s v="Jaguar Group of Funds"/>
    <x v="12"/>
    <s v="Consumer Discretionary"/>
    <s v="General Merchandise Stores"/>
    <s v="Goodlettsville, Tennessee"/>
    <d v="2012-12-03T00:00:00"/>
    <n v="29534"/>
    <m/>
    <s v="Goodlettsville"/>
    <s v="Tennessee"/>
    <s v="United States"/>
  </r>
  <r>
    <d v="2019-04-18T00:00:00"/>
    <x v="13"/>
    <s v="buy"/>
    <n v="100"/>
    <n v="1"/>
    <n v="43.950001"/>
    <n v="44.349997999999999"/>
    <n v="43.650002000000001"/>
    <n v="43.860000999999997"/>
    <n v="43.360209999999903"/>
    <n v="1913600"/>
    <n v="2.56"/>
    <n v="6.8424825933126896E-4"/>
    <n v="0"/>
    <n v="-1.58338885999325E-2"/>
    <n v="-3.67239887382379E-2"/>
    <n v="-4.6450604177698702E-2"/>
    <n v="8.2485928240515292E-3"/>
    <n v="1.52258835651288E-2"/>
    <n v="1.52482120733277E-2"/>
    <n v="2.35103130145583E-2"/>
    <n v="67.75"/>
    <n v="42.540000999999997"/>
    <n v="-0.17925635660101699"/>
    <n v="1.5778467813143101E-3"/>
    <n v="0.74002198962596899"/>
    <n v="-0.40101064341704201"/>
    <n v="-0.46877823214618503"/>
    <s v="CapitalAlley Funds"/>
    <x v="13"/>
    <s v="Consumer Discretionary"/>
    <s v="Department Stores"/>
    <s v="Seattle, Washington"/>
    <d v="1986-08-31T00:00:00"/>
    <n v="72333"/>
    <m/>
    <s v="Seattle"/>
    <s v="Washington"/>
    <s v="United States"/>
  </r>
  <r>
    <d v="2019-05-16T00:00:00"/>
    <x v="13"/>
    <s v="buy"/>
    <n v="100"/>
    <n v="1"/>
    <n v="37.590000000000003"/>
    <n v="37.849997999999999"/>
    <n v="36.900002000000001"/>
    <n v="36.93"/>
    <n v="36.509177999999999"/>
    <n v="2862200"/>
    <n v="2.4049999999999998"/>
    <n v="-1.3448254216516299E-2"/>
    <n v="-7.4842683714964095E-2"/>
    <n v="-0.15797298570430399"/>
    <n v="-0.16458751712046801"/>
    <n v="-0.27156086300751098"/>
    <n v="2.06519878291932E-2"/>
    <n v="1.66678939454259E-2"/>
    <n v="1.5937881426018399E-2"/>
    <n v="2.3634571616002398E-2"/>
    <n v="67.75"/>
    <n v="36.900002000000001"/>
    <n v="-0.16249785125223201"/>
    <n v="8.8559569696340101E-3"/>
    <n v="0.76589740248442495"/>
    <n v="-1.4992275271175799"/>
    <n v="-1.3179546559152799"/>
    <s v="CapitalAlley Funds"/>
    <x v="13"/>
    <s v="Consumer Discretionary"/>
    <s v="Department Stores"/>
    <s v="Seattle, Washington"/>
    <d v="1986-08-31T00:00:00"/>
    <n v="72333"/>
    <m/>
    <s v="Seattle"/>
    <s v="Washington"/>
    <s v="United States"/>
  </r>
  <r>
    <d v="2019-05-31T00:00:00"/>
    <x v="13"/>
    <s v="sell"/>
    <n v="300"/>
    <n v="1"/>
    <n v="32"/>
    <n v="32"/>
    <n v="30.91"/>
    <n v="31.299999"/>
    <n v="31.299999"/>
    <n v="6560200"/>
    <n v="2.1419999999999999"/>
    <n v="-2.5238026844039099E-2"/>
    <n v="-6.5678039408001807E-2"/>
    <n v="-0.25898109150086701"/>
    <n v="-0.38207453092988303"/>
    <n v="-0.41538189766029698"/>
    <n v="9.9936508992516902E-3"/>
    <n v="2.4381430498293999E-2"/>
    <n v="1.89519044665587E-2"/>
    <n v="2.3176677042699899E-2"/>
    <n v="67.75"/>
    <n v="30.91"/>
    <n v="-0.17146336436233101"/>
    <n v="-1.3283204951564801E-2"/>
    <n v="0.77759779211563995"/>
    <n v="-2.0362357498650399"/>
    <n v="-1.91008837789859"/>
    <s v="CapitalAlley Funds"/>
    <x v="13"/>
    <s v="Consumer Discretionary"/>
    <s v="Department Stores"/>
    <s v="Seattle, Washington"/>
    <d v="1986-08-31T00:00:00"/>
    <n v="72333"/>
    <m/>
    <s v="Seattle"/>
    <s v="Washington"/>
    <s v="United States"/>
  </r>
  <r>
    <d v="2019-05-24T00:00:00"/>
    <x v="13"/>
    <s v="sell"/>
    <n v="200"/>
    <n v="2"/>
    <n v="33.959998999999897"/>
    <n v="34.020000000000003"/>
    <n v="33.25"/>
    <n v="33.5"/>
    <n v="33.118262999999999"/>
    <n v="4390700"/>
    <n v="2.3239999999999998"/>
    <n v="-9.2112225156634892E-3"/>
    <n v="-0.10180196718581"/>
    <n v="-0.22612417082525499"/>
    <n v="-0.28258334467614799"/>
    <n v="-0.33034764809116202"/>
    <n v="4.4394882098763799E-2"/>
    <n v="2.4725476430499799E-2"/>
    <n v="1.96117090318822E-2"/>
    <n v="2.31449296156752E-2"/>
    <n v="67.75"/>
    <n v="33.25"/>
    <n v="-0.17146336436233101"/>
    <n v="1.3526439988342199E-3"/>
    <n v="0.75097051586965102"/>
    <n v="-1.7203210443355901"/>
    <n v="-1.4235914074888201"/>
    <s v="InvestBurg"/>
    <x v="13"/>
    <s v="Consumer Discretionary"/>
    <s v="Department Stores"/>
    <s v="Seattle, Washington"/>
    <d v="1986-08-31T00:00:00"/>
    <n v="72333"/>
    <m/>
    <s v="Seattle"/>
    <s v="Washington"/>
    <s v="United States"/>
  </r>
  <r>
    <d v="2019-06-14T00:00:00"/>
    <x v="13"/>
    <s v="sell"/>
    <n v="500"/>
    <n v="2"/>
    <n v="32.590000000000003"/>
    <n v="32.669998"/>
    <n v="32.080002"/>
    <n v="32.610000999999997"/>
    <n v="32.610000999999997"/>
    <n v="2504300"/>
    <n v="2.093"/>
    <n v="-1.53206707565151E-3"/>
    <n v="2.92491599161189E-2"/>
    <n v="-0.14282145064125401"/>
    <n v="-0.28218344249960797"/>
    <n v="-0.423948321026626"/>
    <n v="1.83928511702501E-2"/>
    <n v="2.7204308445475101E-2"/>
    <n v="2.0745160745733501E-2"/>
    <n v="2.3409476098256801E-2"/>
    <n v="67.75"/>
    <n v="30.549999"/>
    <n v="-0.17146336436233101"/>
    <n v="-1.6128120944145399E-3"/>
    <n v="0.76903935846443905"/>
    <n v="-1.8782020025205199"/>
    <n v="-1.9870312368571701"/>
    <s v="InvestBurg"/>
    <x v="13"/>
    <s v="Consumer Discretionary"/>
    <s v="Department Stores"/>
    <s v="Seattle, Washington"/>
    <d v="1986-08-31T00:00:00"/>
    <n v="72333"/>
    <m/>
    <s v="Seattle"/>
    <s v="Washington"/>
    <s v="United States"/>
  </r>
  <r>
    <d v="2019-04-17T00:00:00"/>
    <x v="13"/>
    <s v="buy"/>
    <n v="100"/>
    <n v="3"/>
    <n v="43.59"/>
    <n v="44.18"/>
    <n v="43.330002"/>
    <n v="43.830002"/>
    <n v="43.330551"/>
    <n v="3163800"/>
    <n v="2.5920000000000001"/>
    <n v="8.2474287202851607E-3"/>
    <n v="-2.50097434525259E-2"/>
    <n v="-8.1799646654920101E-3"/>
    <n v="-1.8263561540075701E-2"/>
    <n v="-4.4381528504769598E-2"/>
    <n v="1.3586033283389601E-2"/>
    <n v="1.5346458582944899E-2"/>
    <n v="1.5449009379174801E-2"/>
    <n v="2.35109788471035E-2"/>
    <n v="67.75"/>
    <n v="42.540000999999997"/>
    <n v="-0.17925635660101699"/>
    <n v="-2.2764010197428601E-3"/>
    <n v="0.74008999895099203"/>
    <n v="-0.39193828733045899"/>
    <n v="-0.50937106465766802"/>
    <s v="FinanCorp"/>
    <x v="13"/>
    <s v="Consumer Discretionary"/>
    <s v="Department Stores"/>
    <s v="Seattle, Washington"/>
    <d v="1986-08-31T00:00:00"/>
    <n v="72333"/>
    <m/>
    <s v="Seattle"/>
    <s v="Washington"/>
    <s v="United States"/>
  </r>
  <r>
    <d v="2019-05-15T00:00:00"/>
    <x v="13"/>
    <s v="sell"/>
    <n v="100"/>
    <n v="3"/>
    <n v="37.75"/>
    <n v="38.099997999999999"/>
    <n v="37.020000000000003"/>
    <n v="37.43"/>
    <n v="37.003478999999999"/>
    <n v="4062900"/>
    <n v="2.379"/>
    <n v="-1.64285358569339E-2"/>
    <n v="-6.4655396898291695E-2"/>
    <n v="-0.15784601678277499"/>
    <n v="-0.16718299354628699"/>
    <n v="-0.24722315100952899"/>
    <n v="2.1330835447866701E-2"/>
    <n v="1.6665642232361399E-2"/>
    <n v="1.5969665522012701E-2"/>
    <n v="2.36335456797452E-2"/>
    <n v="67.75"/>
    <n v="37.020000000000003"/>
    <n v="-0.16249785125223201"/>
    <n v="5.8219943882337104E-3"/>
    <n v="0.76774628223133101"/>
    <n v="-1.3847346204431299"/>
    <n v="-1.21856823118993"/>
    <s v="FinanCorp"/>
    <x v="13"/>
    <s v="Consumer Discretionary"/>
    <s v="Department Stores"/>
    <s v="Seattle, Washington"/>
    <d v="1986-08-31T00:00:00"/>
    <n v="72333"/>
    <m/>
    <s v="Seattle"/>
    <s v="Washington"/>
    <s v="United States"/>
  </r>
  <r>
    <d v="2019-05-24T00:00:00"/>
    <x v="13"/>
    <s v="sell"/>
    <n v="500"/>
    <n v="3"/>
    <n v="33.959998999999897"/>
    <n v="34.020000000000003"/>
    <n v="33.25"/>
    <n v="33.5"/>
    <n v="33.118262999999999"/>
    <n v="4390700"/>
    <n v="2.3239999999999998"/>
    <n v="-9.2112225156634892E-3"/>
    <n v="-0.10180196718581"/>
    <n v="-0.22612417082525499"/>
    <n v="-0.28258334467614799"/>
    <n v="-0.33034764809116202"/>
    <n v="4.4394882098763799E-2"/>
    <n v="2.4725476430499799E-2"/>
    <n v="1.96117090318822E-2"/>
    <n v="2.31449296156752E-2"/>
    <n v="67.75"/>
    <n v="33.25"/>
    <n v="-0.17146336436233101"/>
    <n v="1.3526439988342199E-3"/>
    <n v="0.75097051586965102"/>
    <n v="-1.7203210443355901"/>
    <n v="-1.4235914074888201"/>
    <s v="FinanCorp"/>
    <x v="13"/>
    <s v="Consumer Discretionary"/>
    <s v="Department Stores"/>
    <s v="Seattle, Washington"/>
    <d v="1986-08-31T00:00:00"/>
    <n v="72333"/>
    <m/>
    <s v="Seattle"/>
    <s v="Washington"/>
    <s v="United States"/>
  </r>
  <r>
    <d v="2019-05-28T00:00:00"/>
    <x v="13"/>
    <s v="buy"/>
    <n v="500"/>
    <n v="3"/>
    <n v="33.580002"/>
    <n v="33.959998999999897"/>
    <n v="32.970001000000003"/>
    <n v="32.979999999999997"/>
    <n v="32.604186999999897"/>
    <n v="4109200"/>
    <n v="2.2679999999999998"/>
    <n v="-1.5644166781223001E-2"/>
    <n v="-0.12737241772777"/>
    <n v="-0.21888957035836301"/>
    <n v="-0.31548457445820099"/>
    <n v="-0.36923898122819099"/>
    <n v="4.1405955538573201E-2"/>
    <n v="2.4597692108104498E-2"/>
    <n v="1.9460872170710599E-2"/>
    <n v="2.3110161527369999E-2"/>
    <n v="67.75"/>
    <n v="32.970001000000003"/>
    <n v="-0.17146336436233101"/>
    <n v="-8.4109499934704197E-3"/>
    <n v="0.75628823428121505"/>
    <n v="-1.8875384647879201"/>
    <n v="-1.49161941855025"/>
    <s v="FinanCorp"/>
    <x v="13"/>
    <s v="Consumer Discretionary"/>
    <s v="Department Stores"/>
    <s v="Seattle, Washington"/>
    <d v="1986-08-31T00:00:00"/>
    <n v="72333"/>
    <m/>
    <s v="Seattle"/>
    <s v="Washington"/>
    <s v="United States"/>
  </r>
  <r>
    <d v="2019-06-03T00:00:00"/>
    <x v="13"/>
    <s v="buy"/>
    <n v="100"/>
    <n v="3"/>
    <n v="31.219998999999898"/>
    <n v="32.43"/>
    <n v="31.15"/>
    <n v="32.099997999999999"/>
    <n v="32.099997999999999"/>
    <n v="4044700"/>
    <n v="2.081"/>
    <n v="2.5237902233447001E-2"/>
    <n v="-3.1228914658891299E-2"/>
    <n v="-0.21727483720605201"/>
    <n v="-0.32843368941332701"/>
    <n v="-0.390756024057691"/>
    <n v="2.0120072515014398E-2"/>
    <n v="2.55903061662726E-2"/>
    <n v="1.9136189149054302E-2"/>
    <n v="2.32380802979162E-2"/>
    <n v="67.75"/>
    <n v="30.91"/>
    <n v="-0.17146336436233101"/>
    <n v="-2.7690708645509302E-3"/>
    <n v="0.77634763451492805"/>
    <n v="-1.9000062274743601"/>
    <n v="-1.94602541452634"/>
    <s v="FinanCorp"/>
    <x v="13"/>
    <s v="Consumer Discretionary"/>
    <s v="Department Stores"/>
    <s v="Seattle, Washington"/>
    <d v="1986-08-31T00:00:00"/>
    <n v="72333"/>
    <m/>
    <s v="Seattle"/>
    <s v="Washington"/>
    <s v="United States"/>
  </r>
  <r>
    <d v="2019-06-13T00:00:00"/>
    <x v="13"/>
    <s v="sell"/>
    <n v="100"/>
    <n v="3"/>
    <n v="32.169998"/>
    <n v="32.709998999999897"/>
    <n v="31.84"/>
    <n v="32.659999999999997"/>
    <n v="32.659999999999997"/>
    <n v="2259500"/>
    <n v="2.0910000000000002"/>
    <n v="1.6049758346829798E-2"/>
    <n v="5.0552311368950803E-2"/>
    <n v="-0.12939230026805801"/>
    <n v="-0.29697818894110201"/>
    <n v="-0.44999890712683299"/>
    <n v="1.8719854959509102E-2"/>
    <n v="2.74702603938617E-2"/>
    <n v="2.0794941203530599E-2"/>
    <n v="2.34662601993204E-2"/>
    <n v="67.75"/>
    <n v="30.549999"/>
    <n v="-0.17146336436233101"/>
    <n v="4.0890106107655602E-3"/>
    <n v="0.77317864325793095"/>
    <n v="-2.0054337323133802"/>
    <n v="-2.03711757660946"/>
    <s v="FinanCorp"/>
    <x v="13"/>
    <s v="Consumer Discretionary"/>
    <s v="Department Stores"/>
    <s v="Seattle, Washington"/>
    <d v="1986-08-31T00:00:00"/>
    <n v="72333"/>
    <m/>
    <s v="Seattle"/>
    <s v="Washington"/>
    <s v="United States"/>
  </r>
  <r>
    <d v="2019-06-19T00:00:00"/>
    <x v="13"/>
    <s v="buy"/>
    <n v="300"/>
    <n v="3"/>
    <n v="32.25"/>
    <n v="33.389998999999897"/>
    <n v="31.709999"/>
    <n v="33.169998"/>
    <n v="33.169998"/>
    <n v="8223200"/>
    <n v="2.0289999999999999"/>
    <n v="3.1855588412184298E-2"/>
    <n v="3.1544463468022199E-2"/>
    <n v="-0.10024105701186201"/>
    <n v="-0.25850446980137398"/>
    <n v="-0.409055459633695"/>
    <n v="1.7356741416236301E-2"/>
    <n v="2.8188697140535599E-2"/>
    <n v="2.09527536244083E-2"/>
    <n v="2.33707945019009E-2"/>
    <n v="67.75"/>
    <n v="30.549999"/>
    <n v="-0.17146336436233101"/>
    <n v="2.98071681438073E-3"/>
    <n v="0.77248301530949603"/>
    <n v="-1.77064252514665"/>
    <n v="-1.8458895464388001"/>
    <s v="FinanCorp"/>
    <x v="13"/>
    <s v="Consumer Discretionary"/>
    <s v="Department Stores"/>
    <s v="Seattle, Washington"/>
    <d v="1986-08-31T00:00:00"/>
    <n v="72333"/>
    <m/>
    <s v="Seattle"/>
    <s v="Washington"/>
    <s v="United States"/>
  </r>
  <r>
    <d v="2019-04-15T00:00:00"/>
    <x v="13"/>
    <s v="buy"/>
    <n v="300"/>
    <n v="4"/>
    <n v="43.98"/>
    <n v="44.040000999999997"/>
    <n v="43.18"/>
    <n v="43.25"/>
    <n v="42.757159999999999"/>
    <n v="3251700"/>
    <n v="2.5529999999999999"/>
    <n v="-1.3321285294987099E-2"/>
    <n v="-4.12195620961716E-2"/>
    <n v="-2.7592609744646002E-2"/>
    <n v="-8.0787554172059794E-2"/>
    <n v="-6.2780135825986294E-2"/>
    <n v="1.6847815381969299E-2"/>
    <n v="1.5723487732190899E-2"/>
    <n v="1.6551591227841202E-2"/>
    <n v="2.3528672663867701E-2"/>
    <n v="67.75"/>
    <n v="42.540000999999997"/>
    <n v="-0.17925635660101699"/>
    <n v="-6.2956724975841202E-4"/>
    <n v="0.732583069301739"/>
    <n v="-0.49425490967276903"/>
    <n v="-0.52138980620984199"/>
    <s v="CapitalOwl"/>
    <x v="13"/>
    <s v="Consumer Discretionary"/>
    <s v="Department Stores"/>
    <s v="Seattle, Washington"/>
    <d v="1986-08-31T00:00:00"/>
    <n v="72333"/>
    <m/>
    <s v="Seattle"/>
    <s v="Washington"/>
    <s v="United States"/>
  </r>
  <r>
    <d v="2019-05-02T00:00:00"/>
    <x v="13"/>
    <s v="buy"/>
    <n v="500"/>
    <n v="4"/>
    <n v="40.509997999999896"/>
    <n v="41.040000999999997"/>
    <n v="40.299999"/>
    <n v="40.470001000000003"/>
    <n v="40.008839000000002"/>
    <n v="2721000"/>
    <n v="2.552"/>
    <n v="2.96959966583252E-3"/>
    <n v="-1.42298813641466E-2"/>
    <n v="-0.103876845674524"/>
    <n v="-0.128651502888566"/>
    <n v="-0.186222308640938"/>
    <n v="1.14427764787399E-2"/>
    <n v="1.5835716610511599E-2"/>
    <n v="1.5208832790512701E-2"/>
    <n v="2.3429833057823899E-2"/>
    <n v="67.75"/>
    <n v="40.119999"/>
    <n v="-0.17925635660101699"/>
    <n v="-2.1262443276895502E-3"/>
    <n v="0.72944907988057806"/>
    <n v="-1.1342121338267901"/>
    <n v="-1.0968433485831199"/>
    <s v="CapitalOwl"/>
    <x v="13"/>
    <s v="Consumer Discretionary"/>
    <s v="Department Stores"/>
    <s v="Seattle, Washington"/>
    <d v="1986-08-31T00:00:00"/>
    <n v="72333"/>
    <m/>
    <s v="Seattle"/>
    <s v="Washington"/>
    <s v="United States"/>
  </r>
  <r>
    <d v="2019-05-03T00:00:00"/>
    <x v="13"/>
    <s v="sell"/>
    <n v="300"/>
    <n v="4"/>
    <n v="40.560001"/>
    <n v="40.689999"/>
    <n v="40"/>
    <n v="40.290000999999997"/>
    <n v="39.830890999999902"/>
    <n v="2412600"/>
    <n v="2.5310000000000001"/>
    <n v="-4.4576376864013303E-3"/>
    <n v="-2.6935948429295201E-2"/>
    <n v="-8.6721725237321703E-2"/>
    <n v="-0.10956317217657301"/>
    <n v="-0.19127779759011601"/>
    <n v="9.6303079113166604E-3"/>
    <n v="1.5380185401757901E-2"/>
    <n v="1.49616538365065E-2"/>
    <n v="2.3430848180365001E-2"/>
    <n v="67.75"/>
    <n v="40"/>
    <n v="-0.17925635660101699"/>
    <n v="9.5921274614703799E-3"/>
    <n v="0.72752229212082598"/>
    <n v="-1.1536942991524599"/>
    <n v="-1.15246245808284"/>
    <s v="CapitalOwl"/>
    <x v="13"/>
    <s v="Consumer Discretionary"/>
    <s v="Department Stores"/>
    <s v="Seattle, Washington"/>
    <d v="1986-08-31T00:00:00"/>
    <n v="72333"/>
    <m/>
    <s v="Seattle"/>
    <s v="Washington"/>
    <s v="United States"/>
  </r>
  <r>
    <d v="2019-05-10T00:00:00"/>
    <x v="13"/>
    <s v="sell"/>
    <n v="100"/>
    <n v="4"/>
    <n v="39.360000999999997"/>
    <n v="39.560001"/>
    <n v="38.759997999999896"/>
    <n v="39.369999"/>
    <n v="38.921371000000001"/>
    <n v="2422000"/>
    <n v="2.4550000000000001"/>
    <n v="-1.0862881947225201E-2"/>
    <n v="-2.3099284213945599E-2"/>
    <n v="-0.115041765471266"/>
    <n v="-0.13574617444178899"/>
    <n v="-0.19567746921041701"/>
    <n v="1.7782779309021599E-2"/>
    <n v="1.5003165593044701E-2"/>
    <n v="1.51079397337558E-2"/>
    <n v="2.3455431875908001E-2"/>
    <n v="67.75"/>
    <n v="38.759997999999896"/>
    <n v="-0.16249785125223201"/>
    <n v="3.7133938472042301E-3"/>
    <n v="0.73369551944205702"/>
    <n v="-1.14642591410023"/>
    <n v="-1.06860766554369"/>
    <s v="CapitalOwl"/>
    <x v="13"/>
    <s v="Consumer Discretionary"/>
    <s v="Department Stores"/>
    <s v="Seattle, Washington"/>
    <d v="1986-08-31T00:00:00"/>
    <n v="72333"/>
    <m/>
    <s v="Seattle"/>
    <s v="Washington"/>
    <s v="United States"/>
  </r>
  <r>
    <d v="2019-04-09T00:00:00"/>
    <x v="13"/>
    <s v="buy"/>
    <n v="700"/>
    <n v="5"/>
    <n v="44.759997999999896"/>
    <n v="44.860000999999997"/>
    <n v="44.110000999999997"/>
    <n v="44.169998"/>
    <n v="43.666676000000002"/>
    <n v="1886600"/>
    <n v="2.4990000000000001"/>
    <n v="-2.0170980561470299E-2"/>
    <n v="5.2207560199994197E-3"/>
    <n v="6.5871578125941202E-3"/>
    <n v="-9.5880004810059899E-2"/>
    <n v="-5.5146000137585797E-2"/>
    <n v="1.8350788186169701E-2"/>
    <n v="1.42530299251558E-2"/>
    <n v="1.68534472807585E-2"/>
    <n v="2.3569859253149E-2"/>
    <n v="67.75"/>
    <n v="42.540000999999997"/>
    <n v="-0.17925635660101699"/>
    <n v="-6.0859766572597396E-3"/>
    <n v="0.74102740679551904"/>
    <n v="-0.45315858030245398"/>
    <n v="-0.43940611521254602"/>
    <s v="Alpha Capital"/>
    <x v="13"/>
    <s v="Consumer Discretionary"/>
    <s v="Department Stores"/>
    <s v="Seattle, Washington"/>
    <d v="1986-08-31T00:00:00"/>
    <n v="72333"/>
    <m/>
    <s v="Seattle"/>
    <s v="Washington"/>
    <s v="United States"/>
  </r>
  <r>
    <d v="2019-04-22T00:00:00"/>
    <x v="13"/>
    <s v="buy"/>
    <n v="300"/>
    <n v="5"/>
    <n v="43.669998"/>
    <n v="43.75"/>
    <n v="42.009997999999896"/>
    <n v="42.150002000000001"/>
    <n v="41.669696999999999"/>
    <n v="2886200"/>
    <n v="2.59"/>
    <n v="-3.9768026303455502E-2"/>
    <n v="-3.9083778044124197E-2"/>
    <n v="-3.0376088475247399E-2"/>
    <n v="-0.11161338308907701"/>
    <n v="-7.4303689621418603E-2"/>
    <n v="1.9670259997388501E-2"/>
    <n v="1.6594586781653198E-2"/>
    <n v="1.53387281141401E-2"/>
    <n v="2.3630844746721499E-2"/>
    <n v="67.75"/>
    <n v="42.009997999999896"/>
    <n v="-0.17925635660101699"/>
    <n v="1.0115060212163699E-3"/>
    <n v="0.73679647382739699"/>
    <n v="-0.55652317450054301"/>
    <n v="-0.47293158102303801"/>
    <s v="Alpha Capital"/>
    <x v="13"/>
    <s v="Consumer Discretionary"/>
    <s v="Department Stores"/>
    <s v="Seattle, Washington"/>
    <d v="1986-08-31T00:00:00"/>
    <n v="72333"/>
    <m/>
    <s v="Seattle"/>
    <s v="Washington"/>
    <s v="United States"/>
  </r>
  <r>
    <d v="2019-05-14T00:00:00"/>
    <x v="13"/>
    <s v="sell"/>
    <n v="400"/>
    <n v="5"/>
    <n v="37.970001000000003"/>
    <n v="38.490001999999997"/>
    <n v="37.049999"/>
    <n v="38.049999"/>
    <n v="37.616413000000001"/>
    <n v="3079300"/>
    <n v="2.419"/>
    <n v="1.18970832975439E-2"/>
    <n v="-3.4103011694288601E-2"/>
    <n v="-0.142101729185172"/>
    <n v="-0.17598819548802699"/>
    <n v="-0.220195297738567"/>
    <n v="2.42542031506035E-2"/>
    <n v="1.65872083416338E-2"/>
    <n v="1.6129893516392001E-2"/>
    <n v="2.3624489773456402E-2"/>
    <n v="67.75"/>
    <n v="37.049999"/>
    <n v="-0.16249785125223201"/>
    <n v="7.98398755130913E-3"/>
    <n v="0.77301101907513903"/>
    <n v="-1.2570796951938199"/>
    <n v="-1.14234449401918"/>
    <s v="Alpha Capital"/>
    <x v="13"/>
    <s v="Consumer Discretionary"/>
    <s v="Department Stores"/>
    <s v="Seattle, Washington"/>
    <d v="1986-08-31T00:00:00"/>
    <n v="72333"/>
    <m/>
    <s v="Seattle"/>
    <s v="Washington"/>
    <s v="United States"/>
  </r>
  <r>
    <d v="2019-06-05T00:00:00"/>
    <x v="13"/>
    <s v="buy"/>
    <n v="100"/>
    <n v="5"/>
    <n v="33.139998999999897"/>
    <n v="33.32"/>
    <n v="31.84"/>
    <n v="31.959999"/>
    <n v="31.959999"/>
    <n v="2672800"/>
    <n v="2.1230000000000002"/>
    <n v="-2.92914733462863E-2"/>
    <n v="-2.8298159095710698E-3"/>
    <n v="-0.220157677407193"/>
    <n v="-0.31617258701228201"/>
    <n v="-0.433539412360821"/>
    <n v="2.6237901334705702E-2"/>
    <n v="2.6855128280507901E-2"/>
    <n v="1.9722030837893999E-2"/>
    <n v="2.3279028016972101E-2"/>
    <n v="67.75"/>
    <n v="30.91"/>
    <n v="-0.17146336436233101"/>
    <n v="8.1287266899663802E-3"/>
    <n v="0.76700296804257195"/>
    <n v="-2.0583394897376799"/>
    <n v="-1.95153913664434"/>
    <s v="Alpha Capital"/>
    <x v="13"/>
    <s v="Consumer Discretionary"/>
    <s v="Department Stores"/>
    <s v="Seattle, Washington"/>
    <d v="1986-08-31T00:00:00"/>
    <n v="72333"/>
    <m/>
    <s v="Seattle"/>
    <s v="Washington"/>
    <s v="United States"/>
  </r>
  <r>
    <d v="2019-06-11T00:00:00"/>
    <x v="13"/>
    <s v="sell"/>
    <n v="200"/>
    <n v="5"/>
    <n v="32.590000000000003"/>
    <n v="33.169998"/>
    <n v="32.349997999999999"/>
    <n v="32.830002"/>
    <n v="32.830002"/>
    <n v="4183800"/>
    <n v="2.14"/>
    <n v="8.8726599110908692E-3"/>
    <n v="-2.43377052185867E-3"/>
    <n v="-0.181063572316045"/>
    <n v="-0.29111156403417998"/>
    <n v="-0.43607846899720298"/>
    <n v="2.6903854181116699E-2"/>
    <n v="2.81517739150869E-2"/>
    <n v="2.05400722844594E-2"/>
    <n v="2.3425351973803799E-2"/>
    <n v="67.75"/>
    <n v="30.549999"/>
    <n v="-0.17146336436233101"/>
    <n v="-3.4994119269314301E-4"/>
    <n v="0.76983485019707498"/>
    <n v="-1.98787084798896"/>
    <n v="-2.0859100125262602"/>
    <s v="Alpha Capital"/>
    <x v="13"/>
    <s v="Consumer Discretionary"/>
    <s v="Department Stores"/>
    <s v="Seattle, Washington"/>
    <d v="1986-08-31T00:00:00"/>
    <n v="72333"/>
    <m/>
    <s v="Seattle"/>
    <s v="Washington"/>
    <s v="United States"/>
  </r>
  <r>
    <d v="2019-06-17T00:00:00"/>
    <x v="13"/>
    <s v="sell"/>
    <n v="600"/>
    <n v="5"/>
    <n v="32.479999999999997"/>
    <n v="33.119999"/>
    <n v="32.299999"/>
    <n v="32.470001000000003"/>
    <n v="32.470001000000003"/>
    <n v="2825400"/>
    <n v="2.0859999999999999"/>
    <n v="-4.30240355425389E-3"/>
    <n v="-2.1535156098852798E-3"/>
    <n v="-0.13069531833857401"/>
    <n v="-0.29672129978684098"/>
    <n v="-0.39628269275941103"/>
    <n v="1.4207823349725699E-2"/>
    <n v="2.7116095517819599E-2"/>
    <n v="2.0659522277020798E-2"/>
    <n v="2.33316211080128E-2"/>
    <n v="67.75"/>
    <n v="30.549999"/>
    <n v="-0.17146336436233101"/>
    <n v="9.3131563797728401E-4"/>
    <n v="0.77209226730034597"/>
    <n v="-1.7476993783215899"/>
    <n v="-1.9320269595255399"/>
    <s v="Alpha Capital"/>
    <x v="13"/>
    <s v="Consumer Discretionary"/>
    <s v="Department Stores"/>
    <s v="Seattle, Washington"/>
    <d v="1986-08-31T00:00:00"/>
    <n v="72333"/>
    <m/>
    <s v="Seattle"/>
    <s v="Washington"/>
    <s v="United States"/>
  </r>
  <r>
    <d v="2019-04-02T00:00:00"/>
    <x v="13"/>
    <s v="sell"/>
    <n v="200"/>
    <n v="6"/>
    <n v="44.950001"/>
    <n v="44.990001999999997"/>
    <n v="43.880001"/>
    <n v="43.939999"/>
    <n v="43.439296999999897"/>
    <n v="3105800"/>
    <n v="2.4809999999999999"/>
    <n v="-2.1612758123603599E-2"/>
    <n v="4.7907242469380096E-3"/>
    <n v="-5.43281042736313E-2"/>
    <n v="-5.0687502605346803E-2"/>
    <n v="-4.9902081304064698E-2"/>
    <n v="1.6496612356075899E-2"/>
    <n v="1.3645327549646201E-2"/>
    <n v="1.6919160387722301E-2"/>
    <n v="2.3685486768850399E-2"/>
    <n v="67.75"/>
    <n v="42.540000999999997"/>
    <n v="-0.17925635660101699"/>
    <n v="1.7455614805152698E-5"/>
    <n v="0.77113052838539098"/>
    <n v="-0.42741812705668702"/>
    <n v="-0.37802231799389202"/>
    <s v="DecaFund"/>
    <x v="13"/>
    <s v="Consumer Discretionary"/>
    <s v="Department Stores"/>
    <s v="Seattle, Washington"/>
    <d v="1986-08-31T00:00:00"/>
    <n v="72333"/>
    <m/>
    <s v="Seattle"/>
    <s v="Washington"/>
    <s v="United States"/>
  </r>
  <r>
    <d v="2019-04-16T00:00:00"/>
    <x v="13"/>
    <s v="sell"/>
    <n v="800"/>
    <n v="6"/>
    <n v="43.380001"/>
    <n v="43.490001999999997"/>
    <n v="43.25"/>
    <n v="43.470001000000003"/>
    <n v="42.974654999999998"/>
    <n v="4309500"/>
    <n v="2.5920000000000001"/>
    <n v="5.0738565747019803E-3"/>
    <n v="-1.5974724959999201E-2"/>
    <n v="-6.1919396527986099E-3"/>
    <n v="-7.5290609578059095E-2"/>
    <n v="-6.7366152297637802E-2"/>
    <n v="1.6148089582669101E-2"/>
    <n v="1.5405368202116399E-2"/>
    <n v="1.6570671718094499E-2"/>
    <n v="2.3522750721425401E-2"/>
    <n v="67.75"/>
    <n v="42.540000999999997"/>
    <n v="-0.17925635660101699"/>
    <n v="5.0922850790659495E-4"/>
    <n v="0.73116477723897799"/>
    <n v="-0.52093089019442596"/>
    <n v="-0.53494426818823704"/>
    <s v="DecaFund"/>
    <x v="13"/>
    <s v="Consumer Discretionary"/>
    <s v="Department Stores"/>
    <s v="Seattle, Washington"/>
    <d v="1986-08-31T00:00:00"/>
    <n v="72333"/>
    <m/>
    <s v="Seattle"/>
    <s v="Washington"/>
    <s v="United States"/>
  </r>
  <r>
    <d v="2019-04-24T00:00:00"/>
    <x v="13"/>
    <s v="buy"/>
    <n v="1200"/>
    <n v="6"/>
    <n v="41.77"/>
    <n v="42.5"/>
    <n v="41.77"/>
    <n v="42"/>
    <n v="41.521403999999997"/>
    <n v="1843000"/>
    <n v="2.5219999999999998"/>
    <n v="5.2519089163464497E-3"/>
    <n v="-3.4401469998658098E-2"/>
    <n v="-2.19012753302914E-2"/>
    <n v="-9.6271994084515103E-2"/>
    <n v="-0.108017607808622"/>
    <n v="1.9484702478561201E-2"/>
    <n v="1.6170541549438401E-2"/>
    <n v="1.53267412866644E-2"/>
    <n v="2.35672045027326E-2"/>
    <n v="67.75"/>
    <n v="41.209998999999897"/>
    <n v="-0.17925635660101699"/>
    <n v="-2.1941687255359501E-3"/>
    <n v="0.73403160416563595"/>
    <n v="-0.73626169324997903"/>
    <n v="-0.53920779973563504"/>
    <s v="DecaFund"/>
    <x v="13"/>
    <s v="Consumer Discretionary"/>
    <s v="Department Stores"/>
    <s v="Seattle, Washington"/>
    <d v="1986-08-31T00:00:00"/>
    <n v="72333"/>
    <m/>
    <s v="Seattle"/>
    <s v="Washington"/>
    <s v="United States"/>
  </r>
  <r>
    <d v="2019-05-22T00:00:00"/>
    <x v="13"/>
    <s v="sell"/>
    <n v="600"/>
    <n v="6"/>
    <n v="34.279998999999997"/>
    <n v="35.209998999999897"/>
    <n v="33.75"/>
    <n v="34.349997999999999"/>
    <n v="33.958576000000001"/>
    <n v="15979500"/>
    <n v="2.3929999999999998"/>
    <n v="-9.7028990234836396E-2"/>
    <n v="-8.5870506371333102E-2"/>
    <n v="-0.204632745109984"/>
    <n v="-0.25035995765021601"/>
    <n v="-0.26719538103171397"/>
    <n v="4.5676104194617102E-2"/>
    <n v="2.4907957832323E-2"/>
    <n v="1.9751211142577E-2"/>
    <n v="2.3263932662657499E-2"/>
    <n v="67.75"/>
    <n v="33.75"/>
    <n v="-0.17146336436233101"/>
    <n v="-2.8283920525026501E-3"/>
    <n v="0.75337643899001205"/>
    <n v="-1.43973911800758"/>
    <n v="-1.3973153084816501"/>
    <s v="DecaFund"/>
    <x v="13"/>
    <s v="Consumer Discretionary"/>
    <s v="Department Stores"/>
    <s v="Seattle, Washington"/>
    <d v="1986-08-31T00:00:00"/>
    <n v="72333"/>
    <m/>
    <s v="Seattle"/>
    <s v="Washington"/>
    <s v="United States"/>
  </r>
  <r>
    <d v="2019-05-24T00:00:00"/>
    <x v="13"/>
    <s v="buy"/>
    <n v="300"/>
    <n v="6"/>
    <n v="33.959998999999897"/>
    <n v="34.020000000000003"/>
    <n v="33.25"/>
    <n v="33.5"/>
    <n v="33.118262999999999"/>
    <n v="4390700"/>
    <n v="2.3239999999999998"/>
    <n v="-9.2112225156634892E-3"/>
    <n v="-0.10180196718581"/>
    <n v="-0.22612417082525499"/>
    <n v="-0.28258334467614799"/>
    <n v="-0.33034764809116202"/>
    <n v="4.4394882098763799E-2"/>
    <n v="2.4725476430499799E-2"/>
    <n v="1.96117090318822E-2"/>
    <n v="2.31449296156752E-2"/>
    <n v="67.75"/>
    <n v="33.25"/>
    <n v="-0.17146336436233101"/>
    <n v="1.3526439988342199E-3"/>
    <n v="0.75097051586965102"/>
    <n v="-1.7203210443355901"/>
    <n v="-1.4235914074888201"/>
    <s v="DecaFund"/>
    <x v="13"/>
    <s v="Consumer Discretionary"/>
    <s v="Department Stores"/>
    <s v="Seattle, Washington"/>
    <d v="1986-08-31T00:00:00"/>
    <n v="72333"/>
    <m/>
    <s v="Seattle"/>
    <s v="Washington"/>
    <s v="United States"/>
  </r>
  <r>
    <d v="2019-06-04T00:00:00"/>
    <x v="13"/>
    <s v="buy"/>
    <n v="400"/>
    <n v="6"/>
    <n v="32.32"/>
    <n v="33.18"/>
    <n v="32.209998999999897"/>
    <n v="32.909999999999997"/>
    <n v="32.909999999999997"/>
    <n v="3624900"/>
    <n v="2.1190000000000002"/>
    <n v="2.49205951245762E-2"/>
    <n v="9.3358472469078999E-3"/>
    <n v="-0.19532384174730799"/>
    <n v="-0.30042937623748001"/>
    <n v="-0.37719235852197303"/>
    <n v="2.3308704342546699E-2"/>
    <n v="2.65258511164937E-2"/>
    <n v="1.95080942974417E-2"/>
    <n v="2.32837590814652E-2"/>
    <n v="67.75"/>
    <n v="30.91"/>
    <n v="-0.17146336436233101"/>
    <n v="2.1205927310919401E-2"/>
    <n v="0.78332421146399001"/>
    <n v="-1.8226204002767801"/>
    <n v="-1.93304180162411"/>
    <s v="DecaFund"/>
    <x v="13"/>
    <s v="Consumer Discretionary"/>
    <s v="Department Stores"/>
    <s v="Seattle, Washington"/>
    <d v="1986-08-31T00:00:00"/>
    <n v="72333"/>
    <m/>
    <s v="Seattle"/>
    <s v="Washington"/>
    <s v="United States"/>
  </r>
  <r>
    <d v="2019-06-17T00:00:00"/>
    <x v="13"/>
    <s v="buy"/>
    <n v="500"/>
    <n v="6"/>
    <n v="32.479999999999997"/>
    <n v="33.119999"/>
    <n v="32.299999"/>
    <n v="32.470001000000003"/>
    <n v="32.470001000000003"/>
    <n v="2825400"/>
    <n v="2.0859999999999999"/>
    <n v="-4.30240355425389E-3"/>
    <n v="-2.1535156098852798E-3"/>
    <n v="-0.13069531833857401"/>
    <n v="-0.29672129978684098"/>
    <n v="-0.39628269275941103"/>
    <n v="1.4207823349725699E-2"/>
    <n v="2.7116095517819599E-2"/>
    <n v="2.0659522277020798E-2"/>
    <n v="2.33316211080128E-2"/>
    <n v="67.75"/>
    <n v="30.549999"/>
    <n v="-0.17146336436233101"/>
    <n v="9.3131563797728401E-4"/>
    <n v="0.77209226730034597"/>
    <n v="-1.7476993783215899"/>
    <n v="-1.9320269595255399"/>
    <s v="DecaFund"/>
    <x v="13"/>
    <s v="Consumer Discretionary"/>
    <s v="Department Stores"/>
    <s v="Seattle, Washington"/>
    <d v="1986-08-31T00:00:00"/>
    <n v="72333"/>
    <m/>
    <s v="Seattle"/>
    <s v="Washington"/>
    <s v="United States"/>
  </r>
  <r>
    <d v="2019-04-04T00:00:00"/>
    <x v="13"/>
    <s v="buy"/>
    <n v="300"/>
    <n v="7"/>
    <n v="44.619999"/>
    <n v="45.560001"/>
    <n v="44.41"/>
    <n v="45.549999"/>
    <n v="45.030949"/>
    <n v="2386000"/>
    <n v="2.512"/>
    <n v="2.62470657625101E-2"/>
    <n v="2.7374514766347498E-2"/>
    <n v="1.3144069737676199E-2"/>
    <n v="-2.3034519594816401E-2"/>
    <n v="-5.2910665814072902E-2"/>
    <n v="1.7596247461075298E-2"/>
    <n v="1.38080581524361E-2"/>
    <n v="1.70950139193187E-2"/>
    <n v="2.3682271167297101E-2"/>
    <n v="67.75"/>
    <n v="42.540000999999997"/>
    <n v="-0.17925635660101699"/>
    <n v="2.0824655091414399E-3"/>
    <n v="0.76321816998673297"/>
    <n v="-0.444403351416986"/>
    <n v="-0.429551213820415"/>
    <s v="GreenGrest Capital"/>
    <x v="13"/>
    <s v="Consumer Discretionary"/>
    <s v="Department Stores"/>
    <s v="Seattle, Washington"/>
    <d v="1986-08-31T00:00:00"/>
    <n v="72333"/>
    <m/>
    <s v="Seattle"/>
    <s v="Washington"/>
    <s v="United States"/>
  </r>
  <r>
    <d v="2019-04-05T00:00:00"/>
    <x v="13"/>
    <s v="sell"/>
    <n v="300"/>
    <n v="7"/>
    <n v="45.669998"/>
    <n v="46.200001"/>
    <n v="45.450001"/>
    <n v="45.639998999999897"/>
    <n v="45.119923"/>
    <n v="3381800"/>
    <n v="2.5009999999999999"/>
    <n v="1.9738916976583701E-3"/>
    <n v="2.7995560855905599E-2"/>
    <n v="2.86662240068188E-2"/>
    <n v="-2.0422146379491701E-2"/>
    <n v="-6.4003597701952103E-2"/>
    <n v="1.75620349208995E-2"/>
    <n v="1.34425644920869E-2"/>
    <n v="1.7097509548081501E-2"/>
    <n v="2.36677996435763E-2"/>
    <n v="67.75"/>
    <n v="42.540000999999997"/>
    <n v="-0.17925635660101699"/>
    <n v="4.62571739556182E-3"/>
    <n v="0.76070728395500098"/>
    <n v="-0.50556852571381306"/>
    <n v="-0.44813827785948102"/>
    <s v="GreenGrest Capital"/>
    <x v="13"/>
    <s v="Consumer Discretionary"/>
    <s v="Department Stores"/>
    <s v="Seattle, Washington"/>
    <d v="1986-08-31T00:00:00"/>
    <n v="72333"/>
    <m/>
    <s v="Seattle"/>
    <s v="Washington"/>
    <s v="United States"/>
  </r>
  <r>
    <d v="2019-05-29T00:00:00"/>
    <x v="13"/>
    <s v="sell"/>
    <n v="500"/>
    <n v="7"/>
    <n v="32.779998999999997"/>
    <n v="33.040000999999997"/>
    <n v="32.270000000000003"/>
    <n v="32.419998"/>
    <n v="32.050567999999998"/>
    <n v="3499900"/>
    <n v="2.2360000000000002"/>
    <n v="-1.7125810189807501E-2"/>
    <n v="-0.15485551359595701"/>
    <n v="-0.24426380992691801"/>
    <n v="-0.36858622737300301"/>
    <n v="-0.39025550439222001"/>
    <n v="3.7055813193185197E-2"/>
    <n v="2.4296818403326901E-2"/>
    <n v="1.8795771674263301E-2"/>
    <n v="2.3128670549012902E-2"/>
    <n v="67.75"/>
    <n v="32.270000000000003"/>
    <n v="-0.17146336436233101"/>
    <n v="-6.9359101493404697E-3"/>
    <n v="0.76017577181018103"/>
    <n v="-1.9658528146365599"/>
    <n v="-1.7016244920189501"/>
    <s v="GreenGrest Capital"/>
    <x v="13"/>
    <s v="Consumer Discretionary"/>
    <s v="Department Stores"/>
    <s v="Seattle, Washington"/>
    <d v="1986-08-31T00:00:00"/>
    <n v="72333"/>
    <m/>
    <s v="Seattle"/>
    <s v="Washington"/>
    <s v="United States"/>
  </r>
  <r>
    <d v="2019-06-11T00:00:00"/>
    <x v="13"/>
    <s v="buy"/>
    <n v="600"/>
    <n v="7"/>
    <n v="32.590000000000003"/>
    <n v="33.169998"/>
    <n v="32.349997999999999"/>
    <n v="32.830002"/>
    <n v="32.830002"/>
    <n v="4183800"/>
    <n v="2.14"/>
    <n v="8.8726599110908692E-3"/>
    <n v="-2.43377052185867E-3"/>
    <n v="-0.181063572316045"/>
    <n v="-0.29111156403417998"/>
    <n v="-0.43607846899720298"/>
    <n v="2.6903854181116699E-2"/>
    <n v="2.81517739150869E-2"/>
    <n v="2.05400722844594E-2"/>
    <n v="2.3425351973803799E-2"/>
    <n v="67.75"/>
    <n v="30.549999"/>
    <n v="-0.17146336436233101"/>
    <n v="-3.4994119269314301E-4"/>
    <n v="0.76983485019707498"/>
    <n v="-1.98787084798896"/>
    <n v="-2.0859100125262602"/>
    <s v="GreenGrest Capital"/>
    <x v="13"/>
    <s v="Consumer Discretionary"/>
    <s v="Department Stores"/>
    <s v="Seattle, Washington"/>
    <d v="1986-08-31T00:00:00"/>
    <n v="72333"/>
    <m/>
    <s v="Seattle"/>
    <s v="Washington"/>
    <s v="United States"/>
  </r>
  <r>
    <d v="2019-06-27T00:00:00"/>
    <x v="13"/>
    <s v="buy"/>
    <n v="700"/>
    <n v="7"/>
    <n v="31.35"/>
    <n v="31.85"/>
    <n v="31.09"/>
    <n v="31.450001"/>
    <n v="31.450001"/>
    <n v="5500100"/>
    <n v="2.0049999999999999"/>
    <n v="-2.3567468663311199E-2"/>
    <n v="-5.4451990334290899E-2"/>
    <n v="-3.6041700765389102E-2"/>
    <n v="-0.331576479221106"/>
    <n v="-0.46172078052955001"/>
    <n v="1.4012044847633499E-2"/>
    <n v="1.9836312493323099E-2"/>
    <n v="2.0787220551325002E-2"/>
    <n v="2.3344542083860199E-2"/>
    <n v="67.75"/>
    <n v="30.549999"/>
    <n v="-0.17146336436233101"/>
    <n v="3.81588593721357E-3"/>
    <n v="0.77166705764687304"/>
    <n v="-1.8997480302929"/>
    <n v="-1.8088588794999001"/>
    <s v="GreenGrest Capital"/>
    <x v="13"/>
    <s v="Consumer Discretionary"/>
    <s v="Department Stores"/>
    <s v="Seattle, Washington"/>
    <d v="1986-08-31T00:00:00"/>
    <n v="72333"/>
    <m/>
    <s v="Seattle"/>
    <s v="Washington"/>
    <s v="United States"/>
  </r>
  <r>
    <d v="2019-06-28T00:00:00"/>
    <x v="13"/>
    <s v="sell"/>
    <n v="300"/>
    <n v="7"/>
    <n v="31.549999"/>
    <n v="32.159999999999997"/>
    <n v="31.469998999999898"/>
    <n v="31.860001"/>
    <n v="31.860001"/>
    <n v="3449100"/>
    <n v="2"/>
    <n v="1.295232092627E-2"/>
    <n v="-4.7204623993670897E-2"/>
    <n v="-5.9635696493116098E-3"/>
    <n v="-0.31997700390293599"/>
    <n v="-0.44410382843194701"/>
    <n v="1.6339478715656001E-2"/>
    <n v="1.97544009503254E-2"/>
    <n v="2.08978409708745E-2"/>
    <n v="2.33623976515034E-2"/>
    <n v="67.75"/>
    <n v="30.549999"/>
    <n v="-0.17146336436233101"/>
    <n v="5.7409418775350302E-3"/>
    <n v="0.775646543147823"/>
    <n v="-1.8165412179101399"/>
    <n v="-1.8247271119513699"/>
    <s v="GreenGrest Capital"/>
    <x v="13"/>
    <s v="Consumer Discretionary"/>
    <s v="Department Stores"/>
    <s v="Seattle, Washington"/>
    <d v="1986-08-31T00:00:00"/>
    <n v="72333"/>
    <m/>
    <s v="Seattle"/>
    <s v="Washington"/>
    <s v="United States"/>
  </r>
  <r>
    <d v="2019-04-03T00:00:00"/>
    <x v="13"/>
    <s v="buy"/>
    <n v="500"/>
    <n v="8"/>
    <n v="44.25"/>
    <n v="44.669998"/>
    <n v="44.09"/>
    <n v="44.369999"/>
    <n v="43.864395000000002"/>
    <n v="2026400"/>
    <n v="2.5169999999999999"/>
    <n v="9.7384509144174992E-3"/>
    <n v="-6.2908474079308102E-3"/>
    <n v="-1.61867140761046E-2"/>
    <n v="-5.94424921790878E-2"/>
    <n v="-5.41616022031901E-2"/>
    <n v="1.36619198767372E-2"/>
    <n v="1.2574456758361999E-2"/>
    <n v="1.6793585949290101E-2"/>
    <n v="2.3676833903754201E-2"/>
    <n v="67.75"/>
    <n v="42.540000999999997"/>
    <n v="-0.17925635660101699"/>
    <n v="2.1460723821998401E-3"/>
    <n v="0.76927449375427803"/>
    <n v="-0.45286767537871703"/>
    <n v="-0.411853140035702"/>
    <s v="KKZ Asset Management"/>
    <x v="13"/>
    <s v="Consumer Discretionary"/>
    <s v="Department Stores"/>
    <s v="Seattle, Washington"/>
    <d v="1986-08-31T00:00:00"/>
    <n v="72333"/>
    <m/>
    <s v="Seattle"/>
    <s v="Washington"/>
    <s v="United States"/>
  </r>
  <r>
    <d v="2019-04-29T00:00:00"/>
    <x v="13"/>
    <s v="buy"/>
    <n v="1400"/>
    <n v="8"/>
    <n v="41.25"/>
    <n v="41.630001"/>
    <n v="40.709998999999897"/>
    <n v="40.82"/>
    <n v="40.354850999999996"/>
    <n v="2387900"/>
    <n v="2.536"/>
    <n v="-1.38671049073776E-2"/>
    <n v="-3.20625634515651E-2"/>
    <n v="-8.9682180037752302E-2"/>
    <n v="-0.112470146008702"/>
    <n v="-0.16779632971911601"/>
    <n v="1.30718412970565E-2"/>
    <n v="1.5856049064181501E-2"/>
    <n v="1.5425188764081599E-2"/>
    <n v="2.3568379095887899E-2"/>
    <n v="67.75"/>
    <n v="40.119999"/>
    <n v="-0.17925635660101699"/>
    <n v="1.07094833958194E-3"/>
    <n v="0.73198062864445901"/>
    <n v="-1.0537314953794801"/>
    <n v="-0.82126361802525105"/>
    <s v="KKZ Asset Management"/>
    <x v="13"/>
    <s v="Consumer Discretionary"/>
    <s v="Department Stores"/>
    <s v="Seattle, Washington"/>
    <d v="1986-08-31T00:00:00"/>
    <n v="72333"/>
    <m/>
    <s v="Seattle"/>
    <s v="Washington"/>
    <s v="United States"/>
  </r>
  <r>
    <d v="2019-05-06T00:00:00"/>
    <x v="13"/>
    <s v="buy"/>
    <n v="900"/>
    <n v="8"/>
    <n v="39.93"/>
    <n v="40.669998"/>
    <n v="39.5"/>
    <n v="40.619999"/>
    <n v="40.157127000000003"/>
    <n v="2841100"/>
    <n v="2.5"/>
    <n v="8.1571669636713896E-3"/>
    <n v="-4.9116765582464198E-3"/>
    <n v="-8.8303009188067896E-2"/>
    <n v="-0.112157547534099"/>
    <n v="-0.164623918727591"/>
    <n v="9.8170546303693908E-3"/>
    <n v="1.53167725318084E-2"/>
    <n v="1.4930257451579901E-2"/>
    <n v="2.3410609912734599E-2"/>
    <n v="67.75"/>
    <n v="39.5"/>
    <n v="-0.17925635660101699"/>
    <n v="-4.4810132310555703E-3"/>
    <n v="0.72284404825834103"/>
    <n v="-1.0058297644385901"/>
    <n v="-1.1428821118946599"/>
    <s v="KKZ Asset Management"/>
    <x v="13"/>
    <s v="Consumer Discretionary"/>
    <s v="Department Stores"/>
    <s v="Seattle, Washington"/>
    <d v="1986-08-31T00:00:00"/>
    <n v="72333"/>
    <m/>
    <s v="Seattle"/>
    <s v="Washington"/>
    <s v="United States"/>
  </r>
  <r>
    <d v="2019-05-08T00:00:00"/>
    <x v="13"/>
    <s v="buy"/>
    <n v="400"/>
    <n v="8"/>
    <n v="39.020000000000003"/>
    <n v="40.349997999999999"/>
    <n v="38.909999999999997"/>
    <n v="39.93"/>
    <n v="39.474990999999903"/>
    <n v="2620400"/>
    <n v="2.4820000000000002"/>
    <n v="1.41238493470694E-2"/>
    <n v="-1.04634728874452E-2"/>
    <n v="-0.13365656847878399"/>
    <n v="-0.135599386318346"/>
    <n v="-0.16621432826287599"/>
    <n v="1.7676116912488601E-2"/>
    <n v="1.53572423980967E-2"/>
    <n v="1.52845313685339E-2"/>
    <n v="2.3475568377705199E-2"/>
    <n v="67.75"/>
    <n v="38.909999999999997"/>
    <n v="-0.17146336436233101"/>
    <n v="-1.60671540560346E-3"/>
    <n v="0.74055108024676497"/>
    <n v="-1.00361593458936"/>
    <n v="-1.0964446886213199"/>
    <s v="KKZ Asset Management"/>
    <x v="13"/>
    <s v="Consumer Discretionary"/>
    <s v="Department Stores"/>
    <s v="Seattle, Washington"/>
    <d v="1986-08-31T00:00:00"/>
    <n v="72333"/>
    <m/>
    <s v="Seattle"/>
    <s v="Washington"/>
    <s v="United States"/>
  </r>
  <r>
    <d v="2019-05-31T00:00:00"/>
    <x v="13"/>
    <s v="sell"/>
    <n v="400"/>
    <n v="8"/>
    <n v="32"/>
    <n v="32"/>
    <n v="30.91"/>
    <n v="31.299999"/>
    <n v="31.299999"/>
    <n v="6560200"/>
    <n v="2.1419999999999999"/>
    <n v="-2.5238026844039099E-2"/>
    <n v="-6.5678039408001807E-2"/>
    <n v="-0.25898109150086701"/>
    <n v="-0.38207453092988303"/>
    <n v="-0.41538189766029698"/>
    <n v="9.9936508992516902E-3"/>
    <n v="2.4381430498293999E-2"/>
    <n v="1.89519044665587E-2"/>
    <n v="2.3176677042699899E-2"/>
    <n v="67.75"/>
    <n v="30.91"/>
    <n v="-0.17146336436233101"/>
    <n v="-1.3283204951564801E-2"/>
    <n v="0.77759779211563995"/>
    <n v="-2.0362357498650399"/>
    <n v="-1.91008837789859"/>
    <s v="KKZ Asset Management"/>
    <x v="13"/>
    <s v="Consumer Discretionary"/>
    <s v="Department Stores"/>
    <s v="Seattle, Washington"/>
    <d v="1986-08-31T00:00:00"/>
    <n v="72333"/>
    <m/>
    <s v="Seattle"/>
    <s v="Washington"/>
    <s v="United States"/>
  </r>
  <r>
    <d v="2019-06-07T00:00:00"/>
    <x v="13"/>
    <s v="sell"/>
    <n v="600"/>
    <n v="8"/>
    <n v="31.08"/>
    <n v="31.73"/>
    <n v="30.92"/>
    <n v="31.67"/>
    <n v="31.67"/>
    <n v="3103900"/>
    <n v="2.0840000000000001"/>
    <n v="1.9771084377180299E-2"/>
    <n v="1.1751794953323199E-2"/>
    <n v="-0.206173622251661"/>
    <n v="-0.31462822991033401"/>
    <n v="-0.459971991408684"/>
    <n v="2.8782252021550301E-2"/>
    <n v="2.7253622501318599E-2"/>
    <n v="2.01715957098943E-2"/>
    <n v="2.3355158710736498E-2"/>
    <n v="67.75"/>
    <n v="30.549999"/>
    <n v="-0.17146336436233101"/>
    <n v="1.0442979367750601E-2"/>
    <n v="0.765478267328075"/>
    <n v="-2.1286337012819598"/>
    <n v="-2.0283170154827399"/>
    <s v="KKZ Asset Management"/>
    <x v="13"/>
    <s v="Consumer Discretionary"/>
    <s v="Department Stores"/>
    <s v="Seattle, Washington"/>
    <d v="1986-08-31T00:00:00"/>
    <n v="72333"/>
    <m/>
    <s v="Seattle"/>
    <s v="Washington"/>
    <s v="United States"/>
  </r>
  <r>
    <d v="2019-06-11T00:00:00"/>
    <x v="13"/>
    <s v="buy"/>
    <n v="1100"/>
    <n v="8"/>
    <n v="32.590000000000003"/>
    <n v="33.169998"/>
    <n v="32.349997999999999"/>
    <n v="32.830002"/>
    <n v="32.830002"/>
    <n v="4183800"/>
    <n v="2.14"/>
    <n v="8.8726599110908692E-3"/>
    <n v="-2.43377052185867E-3"/>
    <n v="-0.181063572316045"/>
    <n v="-0.29111156403417998"/>
    <n v="-0.43607846899720298"/>
    <n v="2.6903854181116699E-2"/>
    <n v="2.81517739150869E-2"/>
    <n v="2.05400722844594E-2"/>
    <n v="2.3425351973803799E-2"/>
    <n v="67.75"/>
    <n v="30.549999"/>
    <n v="-0.17146336436233101"/>
    <n v="-3.4994119269314301E-4"/>
    <n v="0.76983485019707498"/>
    <n v="-1.98787084798896"/>
    <n v="-2.0859100125262602"/>
    <s v="KKZ Asset Management"/>
    <x v="13"/>
    <s v="Consumer Discretionary"/>
    <s v="Department Stores"/>
    <s v="Seattle, Washington"/>
    <d v="1986-08-31T00:00:00"/>
    <n v="72333"/>
    <m/>
    <s v="Seattle"/>
    <s v="Washington"/>
    <s v="United States"/>
  </r>
  <r>
    <d v="2019-06-24T00:00:00"/>
    <x v="13"/>
    <s v="buy"/>
    <n v="1300"/>
    <n v="8"/>
    <n v="33.220001000000003"/>
    <n v="33.220001000000003"/>
    <n v="32.5"/>
    <n v="32.68"/>
    <n v="32.68"/>
    <n v="3081900"/>
    <n v="2.0209999999999999"/>
    <n v="-2.1792689871090301E-2"/>
    <n v="6.4466530793886104E-3"/>
    <n v="-3.8378158887852197E-2"/>
    <n v="-0.27545627939098999"/>
    <n v="-0.44654876728964399"/>
    <n v="2.0163037875645301E-2"/>
    <n v="1.9475181792168599E-2"/>
    <n v="2.08558997186041E-2"/>
    <n v="2.33559292148251E-2"/>
    <n v="67.75"/>
    <n v="30.549999"/>
    <n v="-0.17146336436233101"/>
    <n v="-1.73338836506086E-3"/>
    <n v="0.77744737862033297"/>
    <n v="-1.8826140494649899"/>
    <n v="-1.78727428277375"/>
    <s v="KKZ Asset Management"/>
    <x v="13"/>
    <s v="Consumer Discretionary"/>
    <s v="Department Stores"/>
    <s v="Seattle, Washington"/>
    <d v="1986-08-31T00:00:00"/>
    <n v="72333"/>
    <m/>
    <s v="Seattle"/>
    <s v="Washington"/>
    <s v="United States"/>
  </r>
  <r>
    <d v="2019-04-17T00:00:00"/>
    <x v="13"/>
    <s v="sell"/>
    <n v="900"/>
    <n v="9"/>
    <n v="43.59"/>
    <n v="44.18"/>
    <n v="43.330002"/>
    <n v="43.830002"/>
    <n v="43.330551"/>
    <n v="3163800"/>
    <n v="2.5920000000000001"/>
    <n v="8.2474287202851607E-3"/>
    <n v="-2.50097434525259E-2"/>
    <n v="-8.1799646654920101E-3"/>
    <n v="-1.8263561540075701E-2"/>
    <n v="-4.4381528504769598E-2"/>
    <n v="1.3586033283389601E-2"/>
    <n v="1.5346458582944899E-2"/>
    <n v="1.5449009379174801E-2"/>
    <n v="2.35109788471035E-2"/>
    <n v="67.75"/>
    <n v="42.540000999999997"/>
    <n v="-0.17925635660101699"/>
    <n v="-2.2764010197428601E-3"/>
    <n v="0.74008999895099203"/>
    <n v="-0.39193828733045899"/>
    <n v="-0.50937106465766802"/>
    <s v="Netpune Capital"/>
    <x v="13"/>
    <s v="Consumer Discretionary"/>
    <s v="Department Stores"/>
    <s v="Seattle, Washington"/>
    <d v="1986-08-31T00:00:00"/>
    <n v="72333"/>
    <m/>
    <s v="Seattle"/>
    <s v="Washington"/>
    <s v="United States"/>
  </r>
  <r>
    <d v="2019-05-08T00:00:00"/>
    <x v="13"/>
    <s v="sell"/>
    <n v="2100"/>
    <n v="9"/>
    <n v="39.020000000000003"/>
    <n v="40.349997999999999"/>
    <n v="38.909999999999997"/>
    <n v="39.93"/>
    <n v="39.474990999999903"/>
    <n v="2620400"/>
    <n v="2.4820000000000002"/>
    <n v="1.41238493470694E-2"/>
    <n v="-1.04634728874452E-2"/>
    <n v="-0.13365656847878399"/>
    <n v="-0.135599386318346"/>
    <n v="-0.16621432826287599"/>
    <n v="1.7676116912488601E-2"/>
    <n v="1.53572423980967E-2"/>
    <n v="1.52845313685339E-2"/>
    <n v="2.3475568377705199E-2"/>
    <n v="67.75"/>
    <n v="38.909999999999997"/>
    <n v="-0.17146336436233101"/>
    <n v="-1.60671540560346E-3"/>
    <n v="0.74055108024676497"/>
    <n v="-1.00361593458936"/>
    <n v="-1.0964446886213199"/>
    <s v="Netpune Capital"/>
    <x v="13"/>
    <s v="Consumer Discretionary"/>
    <s v="Department Stores"/>
    <s v="Seattle, Washington"/>
    <d v="1986-08-31T00:00:00"/>
    <n v="72333"/>
    <m/>
    <s v="Seattle"/>
    <s v="Washington"/>
    <s v="United States"/>
  </r>
  <r>
    <d v="2019-05-14T00:00:00"/>
    <x v="13"/>
    <s v="sell"/>
    <n v="1400"/>
    <n v="9"/>
    <n v="37.970001000000003"/>
    <n v="38.490001999999997"/>
    <n v="37.049999"/>
    <n v="38.049999"/>
    <n v="37.616413000000001"/>
    <n v="3079300"/>
    <n v="2.419"/>
    <n v="1.18970832975439E-2"/>
    <n v="-3.4103011694288601E-2"/>
    <n v="-0.142101729185172"/>
    <n v="-0.17598819548802699"/>
    <n v="-0.220195297738567"/>
    <n v="2.42542031506035E-2"/>
    <n v="1.65872083416338E-2"/>
    <n v="1.6129893516392001E-2"/>
    <n v="2.3624489773456402E-2"/>
    <n v="67.75"/>
    <n v="37.049999"/>
    <n v="-0.16249785125223201"/>
    <n v="7.98398755130913E-3"/>
    <n v="0.77301101907513903"/>
    <n v="-1.2570796951938199"/>
    <n v="-1.14234449401918"/>
    <s v="Netpune Capital"/>
    <x v="13"/>
    <s v="Consumer Discretionary"/>
    <s v="Department Stores"/>
    <s v="Seattle, Washington"/>
    <d v="1986-08-31T00:00:00"/>
    <n v="72333"/>
    <m/>
    <s v="Seattle"/>
    <s v="Washington"/>
    <s v="United States"/>
  </r>
  <r>
    <d v="2019-05-21T00:00:00"/>
    <x v="13"/>
    <s v="buy"/>
    <n v="900"/>
    <n v="9"/>
    <n v="37"/>
    <n v="38.189999"/>
    <n v="36.770000000000003"/>
    <n v="37.849997999999999"/>
    <n v="37.418694000000002"/>
    <n v="9394100"/>
    <n v="2.4260000000000002"/>
    <n v="1.03572856783793E-2"/>
    <n v="-5.2700519934306602E-3"/>
    <n v="-0.147371781178603"/>
    <n v="-0.16472899457748899"/>
    <n v="-0.15963984088286801"/>
    <n v="1.2939203079129E-2"/>
    <n v="1.7059548094260201E-2"/>
    <n v="1.5794205318099101E-2"/>
    <n v="2.24692983241522E-2"/>
    <n v="67.75"/>
    <n v="36.369999"/>
    <n v="-0.16249785125223201"/>
    <n v="8.4599491109458805E-3"/>
    <n v="0.74290450259584295"/>
    <n v="-0.91582744729306198"/>
    <n v="-1.38631440896876"/>
    <s v="Netpune Capital"/>
    <x v="13"/>
    <s v="Consumer Discretionary"/>
    <s v="Department Stores"/>
    <s v="Seattle, Washington"/>
    <d v="1986-08-31T00:00:00"/>
    <n v="72333"/>
    <m/>
    <s v="Seattle"/>
    <s v="Washington"/>
    <s v="United States"/>
  </r>
  <r>
    <d v="2019-05-30T00:00:00"/>
    <x v="13"/>
    <s v="buy"/>
    <n v="1600"/>
    <n v="9"/>
    <n v="32.400002000000001"/>
    <n v="32.93"/>
    <n v="32.360000999999997"/>
    <n v="32.470001000000003"/>
    <n v="32.100002000000003"/>
    <n v="3375800"/>
    <n v="2.2269999999999999"/>
    <n v="1.5411869227312501E-3"/>
    <n v="-5.62853364383901E-2"/>
    <n v="-0.22885551809680901"/>
    <n v="-0.367468128469571"/>
    <n v="-0.38932730581055203"/>
    <n v="7.7897637221672001E-3"/>
    <n v="2.4435029093268602E-2"/>
    <n v="1.8802317757212299E-2"/>
    <n v="2.31290900725784E-2"/>
    <n v="67.75"/>
    <n v="32.270000000000003"/>
    <n v="-0.17146336436233101"/>
    <n v="2.0962723552933101E-3"/>
    <n v="0.76595419135555598"/>
    <n v="-1.94049381586787"/>
    <n v="-1.8017754315910099"/>
    <s v="Netpune Capital"/>
    <x v="13"/>
    <s v="Consumer Discretionary"/>
    <s v="Department Stores"/>
    <s v="Seattle, Washington"/>
    <d v="1986-08-31T00:00:00"/>
    <n v="72333"/>
    <m/>
    <s v="Seattle"/>
    <s v="Washington"/>
    <s v="United States"/>
  </r>
  <r>
    <d v="2019-06-05T00:00:00"/>
    <x v="13"/>
    <s v="buy"/>
    <n v="1300"/>
    <n v="9"/>
    <n v="33.139998999999897"/>
    <n v="33.32"/>
    <n v="31.84"/>
    <n v="31.959999"/>
    <n v="31.959999"/>
    <n v="2672800"/>
    <n v="2.1230000000000002"/>
    <n v="-2.92914733462863E-2"/>
    <n v="-2.8298159095710698E-3"/>
    <n v="-0.220157677407193"/>
    <n v="-0.31617258701228201"/>
    <n v="-0.433539412360821"/>
    <n v="2.6237901334705702E-2"/>
    <n v="2.6855128280507901E-2"/>
    <n v="1.9722030837893999E-2"/>
    <n v="2.3279028016972101E-2"/>
    <n v="67.75"/>
    <n v="30.91"/>
    <n v="-0.17146336436233101"/>
    <n v="8.1287266899663802E-3"/>
    <n v="0.76700296804257195"/>
    <n v="-2.0583394897376799"/>
    <n v="-1.95153913664434"/>
    <s v="Netpune Capital"/>
    <x v="13"/>
    <s v="Consumer Discretionary"/>
    <s v="Department Stores"/>
    <s v="Seattle, Washington"/>
    <d v="1986-08-31T00:00:00"/>
    <n v="72333"/>
    <m/>
    <s v="Seattle"/>
    <s v="Washington"/>
    <s v="United States"/>
  </r>
  <r>
    <d v="2019-06-24T00:00:00"/>
    <x v="13"/>
    <s v="buy"/>
    <n v="700"/>
    <n v="9"/>
    <n v="33.220001000000003"/>
    <n v="33.220001000000003"/>
    <n v="32.5"/>
    <n v="32.68"/>
    <n v="32.68"/>
    <n v="3081900"/>
    <n v="2.0209999999999999"/>
    <n v="-2.1792689871090301E-2"/>
    <n v="6.4466530793886104E-3"/>
    <n v="-3.8378158887852197E-2"/>
    <n v="-0.27545627939098999"/>
    <n v="-0.44654876728964399"/>
    <n v="2.0163037875645301E-2"/>
    <n v="1.9475181792168599E-2"/>
    <n v="2.08558997186041E-2"/>
    <n v="2.33559292148251E-2"/>
    <n v="67.75"/>
    <n v="30.549999"/>
    <n v="-0.17146336436233101"/>
    <n v="-1.73338836506086E-3"/>
    <n v="0.77744737862033297"/>
    <n v="-1.8826140494649899"/>
    <n v="-1.78727428277375"/>
    <s v="Netpune Capital"/>
    <x v="13"/>
    <s v="Consumer Discretionary"/>
    <s v="Department Stores"/>
    <s v="Seattle, Washington"/>
    <d v="1986-08-31T00:00:00"/>
    <n v="72333"/>
    <m/>
    <s v="Seattle"/>
    <s v="Washington"/>
    <s v="United States"/>
  </r>
  <r>
    <d v="2019-04-12T00:00:00"/>
    <x v="13"/>
    <s v="buy"/>
    <n v="900"/>
    <n v="10"/>
    <n v="43.950001"/>
    <n v="44.259997999999896"/>
    <n v="43.470001000000003"/>
    <n v="43.830002"/>
    <n v="43.330551"/>
    <n v="2358000"/>
    <n v="2.56"/>
    <n v="-6.8424825933138995E-4"/>
    <n v="-4.0465948594300603E-2"/>
    <n v="-1.4496264839015701E-2"/>
    <n v="-6.95791357157379E-2"/>
    <n v="-6.99273424534987E-2"/>
    <n v="1.6794322892881498E-2"/>
    <n v="1.54910701942559E-2"/>
    <n v="1.6480183695759501E-2"/>
    <n v="2.35487919727639E-2"/>
    <n v="67.75"/>
    <n v="42.540000999999997"/>
    <n v="-0.17925635660101699"/>
    <n v="6.5875784763498903E-3"/>
    <n v="0.73460199710512997"/>
    <n v="-0.53575643011627905"/>
    <n v="-0.49074531292545098"/>
    <s v="Spectrum Group"/>
    <x v="13"/>
    <s v="Consumer Discretionary"/>
    <s v="Department Stores"/>
    <s v="Seattle, Washington"/>
    <d v="1986-08-31T00:00:00"/>
    <n v="72333"/>
    <m/>
    <s v="Seattle"/>
    <s v="Washington"/>
    <s v="United States"/>
  </r>
  <r>
    <d v="2019-04-17T00:00:00"/>
    <x v="13"/>
    <s v="sell"/>
    <n v="900"/>
    <n v="10"/>
    <n v="43.59"/>
    <n v="44.18"/>
    <n v="43.330002"/>
    <n v="43.830002"/>
    <n v="43.330551"/>
    <n v="3163800"/>
    <n v="2.5920000000000001"/>
    <n v="8.2474287202851607E-3"/>
    <n v="-2.50097434525259E-2"/>
    <n v="-8.1799646654920101E-3"/>
    <n v="-1.8263561540075701E-2"/>
    <n v="-4.4381528504769598E-2"/>
    <n v="1.3586033283389601E-2"/>
    <n v="1.5346458582944899E-2"/>
    <n v="1.5449009379174801E-2"/>
    <n v="2.35109788471035E-2"/>
    <n v="67.75"/>
    <n v="42.540000999999997"/>
    <n v="-0.17925635660101699"/>
    <n v="-2.2764010197428601E-3"/>
    <n v="0.74008999895099203"/>
    <n v="-0.39193828733045899"/>
    <n v="-0.50937106465766802"/>
    <s v="Spectrum Group"/>
    <x v="13"/>
    <s v="Consumer Discretionary"/>
    <s v="Department Stores"/>
    <s v="Seattle, Washington"/>
    <d v="1986-08-31T00:00:00"/>
    <n v="72333"/>
    <m/>
    <s v="Seattle"/>
    <s v="Washington"/>
    <s v="United States"/>
  </r>
  <r>
    <d v="2019-04-30T00:00:00"/>
    <x v="13"/>
    <s v="buy"/>
    <n v="800"/>
    <n v="10"/>
    <n v="40.860000999999997"/>
    <n v="41.130001"/>
    <n v="40.450001"/>
    <n v="41.02"/>
    <n v="40.552570000000003"/>
    <n v="4058100"/>
    <n v="2.5089999999999999"/>
    <n v="4.8875465600195398E-3"/>
    <n v="-1.8357987300380199E-2"/>
    <n v="-7.7376337065964501E-2"/>
    <n v="-0.104538442012129"/>
    <n v="-0.20082796939261499"/>
    <n v="1.38549512415196E-2"/>
    <n v="1.5949328075669199E-2"/>
    <n v="1.54471014157184E-2"/>
    <n v="2.3444458116448099E-2"/>
    <n v="67.75"/>
    <n v="40.119999"/>
    <n v="-0.17925635660101699"/>
    <n v="9.5096475723260604E-4"/>
    <n v="0.73086948861089296"/>
    <n v="-1.22449543811737"/>
    <n v="-0.94410166561268605"/>
    <s v="Spectrum Group"/>
    <x v="13"/>
    <s v="Consumer Discretionary"/>
    <s v="Department Stores"/>
    <s v="Seattle, Washington"/>
    <d v="1986-08-31T00:00:00"/>
    <n v="72333"/>
    <m/>
    <s v="Seattle"/>
    <s v="Washington"/>
    <s v="United States"/>
  </r>
  <r>
    <d v="2019-05-09T00:00:00"/>
    <x v="13"/>
    <s v="buy"/>
    <n v="600"/>
    <n v="10"/>
    <n v="39.119999"/>
    <n v="39.979999999999997"/>
    <n v="39.099997999999999"/>
    <n v="39.799999"/>
    <n v="39.346474000000001"/>
    <n v="3211300"/>
    <n v="2.4569999999999999"/>
    <n v="-3.2609673998440498E-3"/>
    <n v="-1.6694039953121801E-2"/>
    <n v="-0.124349864085512"/>
    <n v="-0.14534554284168799"/>
    <n v="-0.16699902201169201"/>
    <n v="1.7448169543002101E-2"/>
    <n v="1.52979539425996E-2"/>
    <n v="1.52449682579177E-2"/>
    <n v="2.3475862349043398E-2"/>
    <n v="67.75"/>
    <n v="38.909999999999997"/>
    <n v="-0.16249785125223201"/>
    <n v="-3.0259986019249502E-3"/>
    <n v="0.74053752283177199"/>
    <n v="-1.00229540349087"/>
    <n v="-1.0700613425541301"/>
    <s v="Spectrum Group"/>
    <x v="13"/>
    <s v="Consumer Discretionary"/>
    <s v="Department Stores"/>
    <s v="Seattle, Washington"/>
    <d v="1986-08-31T00:00:00"/>
    <n v="72333"/>
    <m/>
    <s v="Seattle"/>
    <s v="Washington"/>
    <s v="United States"/>
  </r>
  <r>
    <d v="2019-05-17T00:00:00"/>
    <x v="13"/>
    <s v="sell"/>
    <n v="1700"/>
    <n v="10"/>
    <n v="36.599997999999999"/>
    <n v="37.700001"/>
    <n v="36.369999"/>
    <n v="37.090000000000003"/>
    <n v="36.667355000000001"/>
    <n v="2422400"/>
    <n v="2.3929999999999998"/>
    <n v="4.3231686409025798E-3"/>
    <n v="-5.9656633126836202E-2"/>
    <n v="-0.158723673638103"/>
    <n v="-0.17248995461781"/>
    <n v="-0.29082421485033"/>
    <n v="2.2445537830560799E-2"/>
    <n v="1.6642361105687401E-2"/>
    <n v="1.58500731883915E-2"/>
    <n v="2.3585583154202099E-2"/>
    <n v="67.75"/>
    <n v="36.369999"/>
    <n v="-0.16249785125223201"/>
    <n v="-5.8544371529206298E-3"/>
    <n v="0.75958171903298699"/>
    <n v="-1.5843840405092899"/>
    <n v="-1.40554628119709"/>
    <s v="Spectrum Group"/>
    <x v="13"/>
    <s v="Consumer Discretionary"/>
    <s v="Department Stores"/>
    <s v="Seattle, Washington"/>
    <d v="1986-08-31T00:00:00"/>
    <n v="72333"/>
    <m/>
    <s v="Seattle"/>
    <s v="Washington"/>
    <s v="United States"/>
  </r>
  <r>
    <d v="2019-05-28T00:00:00"/>
    <x v="13"/>
    <s v="buy"/>
    <n v="1700"/>
    <n v="10"/>
    <n v="33.580002"/>
    <n v="33.959998999999897"/>
    <n v="32.970001000000003"/>
    <n v="32.979999999999997"/>
    <n v="32.604186999999897"/>
    <n v="4109200"/>
    <n v="2.2679999999999998"/>
    <n v="-1.5644166781223001E-2"/>
    <n v="-0.12737241772777"/>
    <n v="-0.21888957035836301"/>
    <n v="-0.31548457445820099"/>
    <n v="-0.36923898122819099"/>
    <n v="4.1405955538573201E-2"/>
    <n v="2.4597692108104498E-2"/>
    <n v="1.9460872170710599E-2"/>
    <n v="2.3110161527369999E-2"/>
    <n v="67.75"/>
    <n v="32.970001000000003"/>
    <n v="-0.17146336436233101"/>
    <n v="-8.4109499934704197E-3"/>
    <n v="0.75628823428121505"/>
    <n v="-1.8875384647879201"/>
    <n v="-1.49161941855025"/>
    <s v="Spectrum Group"/>
    <x v="13"/>
    <s v="Consumer Discretionary"/>
    <s v="Department Stores"/>
    <s v="Seattle, Washington"/>
    <d v="1986-08-31T00:00:00"/>
    <n v="72333"/>
    <m/>
    <s v="Seattle"/>
    <s v="Washington"/>
    <s v="United States"/>
  </r>
  <r>
    <d v="2019-05-29T00:00:00"/>
    <x v="13"/>
    <s v="sell"/>
    <n v="1300"/>
    <n v="10"/>
    <n v="32.779998999999997"/>
    <n v="33.040000999999997"/>
    <n v="32.270000000000003"/>
    <n v="32.419998"/>
    <n v="32.050567999999998"/>
    <n v="3499900"/>
    <n v="2.2360000000000002"/>
    <n v="-1.7125810189807501E-2"/>
    <n v="-0.15485551359595701"/>
    <n v="-0.24426380992691801"/>
    <n v="-0.36858622737300301"/>
    <n v="-0.39025550439222001"/>
    <n v="3.7055813193185197E-2"/>
    <n v="2.4296818403326901E-2"/>
    <n v="1.8795771674263301E-2"/>
    <n v="2.3128670549012902E-2"/>
    <n v="67.75"/>
    <n v="32.270000000000003"/>
    <n v="-0.17146336436233101"/>
    <n v="-6.9359101493404697E-3"/>
    <n v="0.76017577181018103"/>
    <n v="-1.9658528146365599"/>
    <n v="-1.7016244920189501"/>
    <s v="Spectrum Group"/>
    <x v="13"/>
    <s v="Consumer Discretionary"/>
    <s v="Department Stores"/>
    <s v="Seattle, Washington"/>
    <d v="1986-08-31T00:00:00"/>
    <n v="72333"/>
    <m/>
    <s v="Seattle"/>
    <s v="Washington"/>
    <s v="United States"/>
  </r>
  <r>
    <d v="2019-06-05T00:00:00"/>
    <x v="13"/>
    <s v="buy"/>
    <n v="800"/>
    <n v="10"/>
    <n v="33.139998999999897"/>
    <n v="33.32"/>
    <n v="31.84"/>
    <n v="31.959999"/>
    <n v="31.959999"/>
    <n v="2672800"/>
    <n v="2.1230000000000002"/>
    <n v="-2.92914733462863E-2"/>
    <n v="-2.8298159095710698E-3"/>
    <n v="-0.220157677407193"/>
    <n v="-0.31617258701228201"/>
    <n v="-0.433539412360821"/>
    <n v="2.6237901334705702E-2"/>
    <n v="2.6855128280507901E-2"/>
    <n v="1.9722030837893999E-2"/>
    <n v="2.3279028016972101E-2"/>
    <n v="67.75"/>
    <n v="30.91"/>
    <n v="-0.17146336436233101"/>
    <n v="8.1287266899663802E-3"/>
    <n v="0.76700296804257195"/>
    <n v="-2.0583394897376799"/>
    <n v="-1.95153913664434"/>
    <s v="Spectrum Group"/>
    <x v="13"/>
    <s v="Consumer Discretionary"/>
    <s v="Department Stores"/>
    <s v="Seattle, Washington"/>
    <d v="1986-08-31T00:00:00"/>
    <n v="72333"/>
    <m/>
    <s v="Seattle"/>
    <s v="Washington"/>
    <s v="United States"/>
  </r>
  <r>
    <d v="2019-06-28T00:00:00"/>
    <x v="13"/>
    <s v="buy"/>
    <n v="1000"/>
    <n v="10"/>
    <n v="31.549999"/>
    <n v="32.159999999999997"/>
    <n v="31.469998999999898"/>
    <n v="31.860001"/>
    <n v="31.860001"/>
    <n v="3449100"/>
    <n v="2"/>
    <n v="1.295232092627E-2"/>
    <n v="-4.7204623993670897E-2"/>
    <n v="-5.9635696493116098E-3"/>
    <n v="-0.31997700390293599"/>
    <n v="-0.44410382843194701"/>
    <n v="1.6339478715656001E-2"/>
    <n v="1.97544009503254E-2"/>
    <n v="2.08978409708745E-2"/>
    <n v="2.33623976515034E-2"/>
    <n v="67.75"/>
    <n v="30.549999"/>
    <n v="-0.17146336436233101"/>
    <n v="5.7409418775350302E-3"/>
    <n v="0.775646543147823"/>
    <n v="-1.8165412179101399"/>
    <n v="-1.8247271119513699"/>
    <s v="Spectrum Group"/>
    <x v="13"/>
    <s v="Consumer Discretionary"/>
    <s v="Department Stores"/>
    <s v="Seattle, Washington"/>
    <d v="1986-08-31T00:00:00"/>
    <n v="72333"/>
    <m/>
    <s v="Seattle"/>
    <s v="Washington"/>
    <s v="United States"/>
  </r>
  <r>
    <d v="2019-04-15T00:00:00"/>
    <x v="13"/>
    <s v="buy"/>
    <n v="400"/>
    <n v="11"/>
    <n v="43.98"/>
    <n v="44.040000999999997"/>
    <n v="43.18"/>
    <n v="43.25"/>
    <n v="42.757159999999999"/>
    <n v="3251700"/>
    <n v="2.5529999999999999"/>
    <n v="-1.3321285294987099E-2"/>
    <n v="-4.12195620961716E-2"/>
    <n v="-2.7592609744646002E-2"/>
    <n v="-8.0787554172059794E-2"/>
    <n v="-6.2780135825986294E-2"/>
    <n v="1.6847815381969299E-2"/>
    <n v="1.5723487732190899E-2"/>
    <n v="1.6551591227841202E-2"/>
    <n v="2.3528672663867701E-2"/>
    <n v="67.75"/>
    <n v="42.540000999999997"/>
    <n v="-0.17925635660101699"/>
    <n v="-6.2956724975841202E-4"/>
    <n v="0.732583069301739"/>
    <n v="-0.49425490967276903"/>
    <n v="-0.52138980620984199"/>
    <s v="Beta Dynamic Fund"/>
    <x v="13"/>
    <s v="Consumer Discretionary"/>
    <s v="Department Stores"/>
    <s v="Seattle, Washington"/>
    <d v="1986-08-31T00:00:00"/>
    <n v="72333"/>
    <m/>
    <s v="Seattle"/>
    <s v="Washington"/>
    <s v="United States"/>
  </r>
  <r>
    <d v="2019-05-06T00:00:00"/>
    <x v="13"/>
    <s v="sell"/>
    <n v="700"/>
    <n v="11"/>
    <n v="39.93"/>
    <n v="40.669998"/>
    <n v="39.5"/>
    <n v="40.619999"/>
    <n v="40.157127000000003"/>
    <n v="2841100"/>
    <n v="2.5"/>
    <n v="8.1571669636713896E-3"/>
    <n v="-4.9116765582464198E-3"/>
    <n v="-8.8303009188067896E-2"/>
    <n v="-0.112157547534099"/>
    <n v="-0.164623918727591"/>
    <n v="9.8170546303693908E-3"/>
    <n v="1.53167725318084E-2"/>
    <n v="1.4930257451579901E-2"/>
    <n v="2.3410609912734599E-2"/>
    <n v="67.75"/>
    <n v="39.5"/>
    <n v="-0.17925635660101699"/>
    <n v="-4.4810132310555703E-3"/>
    <n v="0.72284404825834103"/>
    <n v="-1.0058297644385901"/>
    <n v="-1.1428821118946599"/>
    <s v="Beta Dynamic Fund"/>
    <x v="13"/>
    <s v="Consumer Discretionary"/>
    <s v="Department Stores"/>
    <s v="Seattle, Washington"/>
    <d v="1986-08-31T00:00:00"/>
    <n v="72333"/>
    <m/>
    <s v="Seattle"/>
    <s v="Washington"/>
    <s v="United States"/>
  </r>
  <r>
    <d v="2019-05-14T00:00:00"/>
    <x v="13"/>
    <s v="sell"/>
    <n v="1500"/>
    <n v="11"/>
    <n v="37.970001000000003"/>
    <n v="38.490001999999997"/>
    <n v="37.049999"/>
    <n v="38.049999"/>
    <n v="37.616413000000001"/>
    <n v="3079300"/>
    <n v="2.419"/>
    <n v="1.18970832975439E-2"/>
    <n v="-3.4103011694288601E-2"/>
    <n v="-0.142101729185172"/>
    <n v="-0.17598819548802699"/>
    <n v="-0.220195297738567"/>
    <n v="2.42542031506035E-2"/>
    <n v="1.65872083416338E-2"/>
    <n v="1.6129893516392001E-2"/>
    <n v="2.3624489773456402E-2"/>
    <n v="67.75"/>
    <n v="37.049999"/>
    <n v="-0.16249785125223201"/>
    <n v="7.98398755130913E-3"/>
    <n v="0.77301101907513903"/>
    <n v="-1.2570796951938199"/>
    <n v="-1.14234449401918"/>
    <s v="Beta Dynamic Fund"/>
    <x v="13"/>
    <s v="Consumer Discretionary"/>
    <s v="Department Stores"/>
    <s v="Seattle, Washington"/>
    <d v="1986-08-31T00:00:00"/>
    <n v="72333"/>
    <m/>
    <s v="Seattle"/>
    <s v="Washington"/>
    <s v="United States"/>
  </r>
  <r>
    <d v="2019-05-16T00:00:00"/>
    <x v="13"/>
    <s v="buy"/>
    <n v="400"/>
    <n v="11"/>
    <n v="37.590000000000003"/>
    <n v="37.849997999999999"/>
    <n v="36.900002000000001"/>
    <n v="36.93"/>
    <n v="36.509177999999999"/>
    <n v="2862200"/>
    <n v="2.4049999999999998"/>
    <n v="-1.3448254216516299E-2"/>
    <n v="-7.4842683714964095E-2"/>
    <n v="-0.15797298570430399"/>
    <n v="-0.16458751712046801"/>
    <n v="-0.27156086300751098"/>
    <n v="2.06519878291932E-2"/>
    <n v="1.66678939454259E-2"/>
    <n v="1.5937881426018399E-2"/>
    <n v="2.3634571616002398E-2"/>
    <n v="67.75"/>
    <n v="36.900002000000001"/>
    <n v="-0.16249785125223201"/>
    <n v="8.8559569696340101E-3"/>
    <n v="0.76589740248442495"/>
    <n v="-1.4992275271175799"/>
    <n v="-1.3179546559152799"/>
    <s v="Beta Dynamic Fund"/>
    <x v="13"/>
    <s v="Consumer Discretionary"/>
    <s v="Department Stores"/>
    <s v="Seattle, Washington"/>
    <d v="1986-08-31T00:00:00"/>
    <n v="72333"/>
    <m/>
    <s v="Seattle"/>
    <s v="Washington"/>
    <s v="United States"/>
  </r>
  <r>
    <d v="2019-06-03T00:00:00"/>
    <x v="13"/>
    <s v="sell"/>
    <n v="1600"/>
    <n v="11"/>
    <n v="31.219998999999898"/>
    <n v="32.43"/>
    <n v="31.15"/>
    <n v="32.099997999999999"/>
    <n v="32.099997999999999"/>
    <n v="4044700"/>
    <n v="2.081"/>
    <n v="2.5237902233447001E-2"/>
    <n v="-3.1228914658891299E-2"/>
    <n v="-0.21727483720605201"/>
    <n v="-0.32843368941332701"/>
    <n v="-0.390756024057691"/>
    <n v="2.0120072515014398E-2"/>
    <n v="2.55903061662726E-2"/>
    <n v="1.9136189149054302E-2"/>
    <n v="2.32380802979162E-2"/>
    <n v="67.75"/>
    <n v="30.91"/>
    <n v="-0.17146336436233101"/>
    <n v="-2.7690708645509302E-3"/>
    <n v="0.77634763451492805"/>
    <n v="-1.9000062274743601"/>
    <n v="-1.94602541452634"/>
    <s v="Beta Dynamic Fund"/>
    <x v="13"/>
    <s v="Consumer Discretionary"/>
    <s v="Department Stores"/>
    <s v="Seattle, Washington"/>
    <d v="1986-08-31T00:00:00"/>
    <n v="72333"/>
    <m/>
    <s v="Seattle"/>
    <s v="Washington"/>
    <s v="United States"/>
  </r>
  <r>
    <d v="2019-05-07T00:00:00"/>
    <x v="13"/>
    <s v="buy"/>
    <n v="600"/>
    <n v="12"/>
    <n v="40.590000000000003"/>
    <n v="40.619999"/>
    <n v="39.200001"/>
    <n v="39.369999"/>
    <n v="38.921371000000001"/>
    <n v="3137100"/>
    <n v="2.448"/>
    <n v="-3.1256451177617002E-2"/>
    <n v="-4.1055674295882902E-2"/>
    <n v="-0.145806526128195"/>
    <n v="-0.160722941007759"/>
    <n v="-0.20013262237141199"/>
    <n v="1.58610143926049E-2"/>
    <n v="1.4804787829409499E-2"/>
    <n v="1.5180414364217E-2"/>
    <n v="2.3487701954178E-2"/>
    <n v="67.75"/>
    <n v="39.200001"/>
    <n v="-0.17925635660101699"/>
    <n v="-1.6649488130547601E-2"/>
    <n v="0.73892938367647398"/>
    <n v="-1.18487131109943"/>
    <n v="-1.13495728649107"/>
    <s v="6igma Capital"/>
    <x v="13"/>
    <s v="Consumer Discretionary"/>
    <s v="Department Stores"/>
    <s v="Seattle, Washington"/>
    <d v="1986-08-31T00:00:00"/>
    <n v="72333"/>
    <m/>
    <s v="Seattle"/>
    <s v="Washington"/>
    <s v="United States"/>
  </r>
  <r>
    <d v="2019-05-23T00:00:00"/>
    <x v="13"/>
    <s v="sell"/>
    <n v="700"/>
    <n v="12"/>
    <n v="34.110000999999997"/>
    <n v="34.810001"/>
    <n v="33.669998"/>
    <n v="33.810001"/>
    <n v="33.424731999999999"/>
    <n v="4992100"/>
    <n v="2.2959999999999998"/>
    <n v="-1.5845323874427199E-2"/>
    <n v="-8.8267576029243899E-2"/>
    <n v="-0.21166103939324599"/>
    <n v="-0.25603910057047102"/>
    <n v="-0.28151243915388502"/>
    <n v="4.5639786650689101E-2"/>
    <n v="2.49464907337625E-2"/>
    <n v="1.9792844432758899E-2"/>
    <n v="2.3282554713830499E-2"/>
    <n v="67.75"/>
    <n v="33.669998"/>
    <n v="-0.17146336436233101"/>
    <n v="-1.1985692488440201E-2"/>
    <n v="0.75661381365389102"/>
    <n v="-1.4946710183271501"/>
    <n v="-1.3964040067235599"/>
    <s v="6igma Capital"/>
    <x v="13"/>
    <s v="Consumer Discretionary"/>
    <s v="Department Stores"/>
    <s v="Seattle, Washington"/>
    <d v="1986-08-31T00:00:00"/>
    <n v="72333"/>
    <m/>
    <s v="Seattle"/>
    <s v="Washington"/>
    <s v="United States"/>
  </r>
  <r>
    <d v="2019-05-29T00:00:00"/>
    <x v="13"/>
    <s v="buy"/>
    <n v="700"/>
    <n v="12"/>
    <n v="32.779998999999997"/>
    <n v="33.040000999999997"/>
    <n v="32.270000000000003"/>
    <n v="32.419998"/>
    <n v="32.050567999999998"/>
    <n v="3499900"/>
    <n v="2.2360000000000002"/>
    <n v="-1.7125810189807501E-2"/>
    <n v="-0.15485551359595701"/>
    <n v="-0.24426380992691801"/>
    <n v="-0.36858622737300301"/>
    <n v="-0.39025550439222001"/>
    <n v="3.7055813193185197E-2"/>
    <n v="2.4296818403326901E-2"/>
    <n v="1.8795771674263301E-2"/>
    <n v="2.3128670549012902E-2"/>
    <n v="67.75"/>
    <n v="32.270000000000003"/>
    <n v="-0.17146336436233101"/>
    <n v="-6.9359101493404697E-3"/>
    <n v="0.76017577181018103"/>
    <n v="-1.9658528146365599"/>
    <n v="-1.7016244920189501"/>
    <s v="6igma Capital"/>
    <x v="13"/>
    <s v="Consumer Discretionary"/>
    <s v="Department Stores"/>
    <s v="Seattle, Washington"/>
    <d v="1986-08-31T00:00:00"/>
    <n v="72333"/>
    <m/>
    <s v="Seattle"/>
    <s v="Washington"/>
    <s v="United States"/>
  </r>
  <r>
    <d v="2019-06-26T00:00:00"/>
    <x v="13"/>
    <s v="sell"/>
    <n v="1700"/>
    <n v="12"/>
    <n v="32.689999"/>
    <n v="32.93"/>
    <n v="32.18"/>
    <n v="32.200001"/>
    <n v="32.200001"/>
    <n v="3654700"/>
    <n v="2.0489999999999999"/>
    <n v="-1.75469791044605E-2"/>
    <n v="-2.96793090572487E-2"/>
    <n v="-2.81183988833009E-2"/>
    <n v="-0.315427306969563"/>
    <n v="-0.42507617462063302"/>
    <n v="1.27299659715424E-2"/>
    <n v="1.9488075475418701E-2"/>
    <n v="2.0657024627316601E-2"/>
    <n v="2.3322733000788E-2"/>
    <n v="67.75"/>
    <n v="30.549999"/>
    <n v="-0.17146336436233101"/>
    <n v="-1.2346958449604901E-3"/>
    <n v="0.77644148234172194"/>
    <n v="-1.7713981970661901"/>
    <n v="-1.7725982113838199"/>
    <s v="6igma Capital"/>
    <x v="13"/>
    <s v="Consumer Discretionary"/>
    <s v="Department Stores"/>
    <s v="Seattle, Washington"/>
    <d v="1986-08-31T00:00:00"/>
    <n v="72333"/>
    <m/>
    <s v="Seattle"/>
    <s v="Washington"/>
    <s v="United States"/>
  </r>
  <r>
    <d v="2019-04-03T00:00:00"/>
    <x v="13"/>
    <s v="buy"/>
    <n v="1800"/>
    <n v="13"/>
    <n v="44.25"/>
    <n v="44.669998"/>
    <n v="44.09"/>
    <n v="44.369999"/>
    <n v="43.864395000000002"/>
    <n v="2026400"/>
    <n v="2.5169999999999999"/>
    <n v="9.7384509144174992E-3"/>
    <n v="-6.2908474079308102E-3"/>
    <n v="-1.61867140761046E-2"/>
    <n v="-5.94424921790878E-2"/>
    <n v="-5.41616022031901E-2"/>
    <n v="1.36619198767372E-2"/>
    <n v="1.2574456758361999E-2"/>
    <n v="1.6793585949290101E-2"/>
    <n v="2.3676833903754201E-2"/>
    <n v="67.75"/>
    <n v="42.540000999999997"/>
    <n v="-0.17925635660101699"/>
    <n v="2.1460723821998401E-3"/>
    <n v="0.76927449375427803"/>
    <n v="-0.45286767537871703"/>
    <n v="-0.411853140035702"/>
    <s v="Marquee Group Funds"/>
    <x v="13"/>
    <s v="Consumer Discretionary"/>
    <s v="Department Stores"/>
    <s v="Seattle, Washington"/>
    <d v="1986-08-31T00:00:00"/>
    <n v="72333"/>
    <m/>
    <s v="Seattle"/>
    <s v="Washington"/>
    <s v="United States"/>
  </r>
  <r>
    <d v="2019-04-05T00:00:00"/>
    <x v="13"/>
    <s v="buy"/>
    <n v="500"/>
    <n v="13"/>
    <n v="45.669998"/>
    <n v="46.200001"/>
    <n v="45.450001"/>
    <n v="45.639998999999897"/>
    <n v="45.119923"/>
    <n v="3381800"/>
    <n v="2.5009999999999999"/>
    <n v="1.9738916976583701E-3"/>
    <n v="2.7995560855905599E-2"/>
    <n v="2.86662240068188E-2"/>
    <n v="-2.0422146379491701E-2"/>
    <n v="-6.4003597701952103E-2"/>
    <n v="1.75620349208995E-2"/>
    <n v="1.34425644920869E-2"/>
    <n v="1.7097509548081501E-2"/>
    <n v="2.36677996435763E-2"/>
    <n v="67.75"/>
    <n v="42.540000999999997"/>
    <n v="-0.17925635660101699"/>
    <n v="4.62571739556182E-3"/>
    <n v="0.76070728395500098"/>
    <n v="-0.50556852571381306"/>
    <n v="-0.44813827785948102"/>
    <s v="Marquee Group Funds"/>
    <x v="13"/>
    <s v="Consumer Discretionary"/>
    <s v="Department Stores"/>
    <s v="Seattle, Washington"/>
    <d v="1986-08-31T00:00:00"/>
    <n v="72333"/>
    <m/>
    <s v="Seattle"/>
    <s v="Washington"/>
    <s v="United States"/>
  </r>
  <r>
    <d v="2019-04-16T00:00:00"/>
    <x v="13"/>
    <s v="buy"/>
    <n v="1200"/>
    <n v="13"/>
    <n v="43.380001"/>
    <n v="43.490001999999997"/>
    <n v="43.25"/>
    <n v="43.470001000000003"/>
    <n v="42.974654999999998"/>
    <n v="4309500"/>
    <n v="2.5920000000000001"/>
    <n v="5.0738565747019803E-3"/>
    <n v="-1.5974724959999201E-2"/>
    <n v="-6.1919396527986099E-3"/>
    <n v="-7.5290609578059095E-2"/>
    <n v="-6.7366152297637802E-2"/>
    <n v="1.6148089582669101E-2"/>
    <n v="1.5405368202116399E-2"/>
    <n v="1.6570671718094499E-2"/>
    <n v="2.3522750721425401E-2"/>
    <n v="67.75"/>
    <n v="42.540000999999997"/>
    <n v="-0.17925635660101699"/>
    <n v="5.0922850790659495E-4"/>
    <n v="0.73116477723897799"/>
    <n v="-0.52093089019442596"/>
    <n v="-0.53494426818823704"/>
    <s v="Marquee Group Funds"/>
    <x v="13"/>
    <s v="Consumer Discretionary"/>
    <s v="Department Stores"/>
    <s v="Seattle, Washington"/>
    <d v="1986-08-31T00:00:00"/>
    <n v="72333"/>
    <m/>
    <s v="Seattle"/>
    <s v="Washington"/>
    <s v="United States"/>
  </r>
  <r>
    <d v="2019-04-30T00:00:00"/>
    <x v="13"/>
    <s v="sell"/>
    <n v="2200"/>
    <n v="13"/>
    <n v="40.860000999999997"/>
    <n v="41.130001"/>
    <n v="40.450001"/>
    <n v="41.02"/>
    <n v="40.552570000000003"/>
    <n v="4058100"/>
    <n v="2.5089999999999999"/>
    <n v="4.8875465600195398E-3"/>
    <n v="-1.8357987300380199E-2"/>
    <n v="-7.7376337065964501E-2"/>
    <n v="-0.104538442012129"/>
    <n v="-0.20082796939261499"/>
    <n v="1.38549512415196E-2"/>
    <n v="1.5949328075669199E-2"/>
    <n v="1.54471014157184E-2"/>
    <n v="2.3444458116448099E-2"/>
    <n v="67.75"/>
    <n v="40.119999"/>
    <n v="-0.17925635660101699"/>
    <n v="9.5096475723260604E-4"/>
    <n v="0.73086948861089296"/>
    <n v="-1.22449543811737"/>
    <n v="-0.94410166561268605"/>
    <s v="Marquee Group Funds"/>
    <x v="13"/>
    <s v="Consumer Discretionary"/>
    <s v="Department Stores"/>
    <s v="Seattle, Washington"/>
    <d v="1986-08-31T00:00:00"/>
    <n v="72333"/>
    <m/>
    <s v="Seattle"/>
    <s v="Washington"/>
    <s v="United States"/>
  </r>
  <r>
    <d v="2019-05-06T00:00:00"/>
    <x v="13"/>
    <s v="sell"/>
    <n v="1200"/>
    <n v="13"/>
    <n v="39.93"/>
    <n v="40.669998"/>
    <n v="39.5"/>
    <n v="40.619999"/>
    <n v="40.157127000000003"/>
    <n v="2841100"/>
    <n v="2.5"/>
    <n v="8.1571669636713896E-3"/>
    <n v="-4.9116765582464198E-3"/>
    <n v="-8.8303009188067896E-2"/>
    <n v="-0.112157547534099"/>
    <n v="-0.164623918727591"/>
    <n v="9.8170546303693908E-3"/>
    <n v="1.53167725318084E-2"/>
    <n v="1.4930257451579901E-2"/>
    <n v="2.3410609912734599E-2"/>
    <n v="67.75"/>
    <n v="39.5"/>
    <n v="-0.17925635660101699"/>
    <n v="-4.4810132310555703E-3"/>
    <n v="0.72284404825834103"/>
    <n v="-1.0058297644385901"/>
    <n v="-1.1428821118946599"/>
    <s v="Marquee Group Funds"/>
    <x v="13"/>
    <s v="Consumer Discretionary"/>
    <s v="Department Stores"/>
    <s v="Seattle, Washington"/>
    <d v="1986-08-31T00:00:00"/>
    <n v="72333"/>
    <m/>
    <s v="Seattle"/>
    <s v="Washington"/>
    <s v="United States"/>
  </r>
  <r>
    <d v="2019-05-24T00:00:00"/>
    <x v="13"/>
    <s v="sell"/>
    <n v="1100"/>
    <n v="13"/>
    <n v="33.959998999999897"/>
    <n v="34.020000000000003"/>
    <n v="33.25"/>
    <n v="33.5"/>
    <n v="33.118262999999999"/>
    <n v="4390700"/>
    <n v="2.3239999999999998"/>
    <n v="-9.2112225156634892E-3"/>
    <n v="-0.10180196718581"/>
    <n v="-0.22612417082525499"/>
    <n v="-0.28258334467614799"/>
    <n v="-0.33034764809116202"/>
    <n v="4.4394882098763799E-2"/>
    <n v="2.4725476430499799E-2"/>
    <n v="1.96117090318822E-2"/>
    <n v="2.31449296156752E-2"/>
    <n v="67.75"/>
    <n v="33.25"/>
    <n v="-0.17146336436233101"/>
    <n v="1.3526439988342199E-3"/>
    <n v="0.75097051586965102"/>
    <n v="-1.7203210443355901"/>
    <n v="-1.4235914074888201"/>
    <s v="Marquee Group Funds"/>
    <x v="13"/>
    <s v="Consumer Discretionary"/>
    <s v="Department Stores"/>
    <s v="Seattle, Washington"/>
    <d v="1986-08-31T00:00:00"/>
    <n v="72333"/>
    <m/>
    <s v="Seattle"/>
    <s v="Washington"/>
    <s v="United States"/>
  </r>
  <r>
    <d v="2019-06-11T00:00:00"/>
    <x v="13"/>
    <s v="buy"/>
    <n v="1000"/>
    <n v="13"/>
    <n v="32.590000000000003"/>
    <n v="33.169998"/>
    <n v="32.349997999999999"/>
    <n v="32.830002"/>
    <n v="32.830002"/>
    <n v="4183800"/>
    <n v="2.14"/>
    <n v="8.8726599110908692E-3"/>
    <n v="-2.43377052185867E-3"/>
    <n v="-0.181063572316045"/>
    <n v="-0.29111156403417998"/>
    <n v="-0.43607846899720298"/>
    <n v="2.6903854181116699E-2"/>
    <n v="2.81517739150869E-2"/>
    <n v="2.05400722844594E-2"/>
    <n v="2.3425351973803799E-2"/>
    <n v="67.75"/>
    <n v="30.549999"/>
    <n v="-0.17146336436233101"/>
    <n v="-3.4994119269314301E-4"/>
    <n v="0.76983485019707498"/>
    <n v="-1.98787084798896"/>
    <n v="-2.0859100125262602"/>
    <s v="Marquee Group Funds"/>
    <x v="13"/>
    <s v="Consumer Discretionary"/>
    <s v="Department Stores"/>
    <s v="Seattle, Washington"/>
    <d v="1986-08-31T00:00:00"/>
    <n v="72333"/>
    <m/>
    <s v="Seattle"/>
    <s v="Washington"/>
    <s v="United States"/>
  </r>
  <r>
    <d v="2019-06-20T00:00:00"/>
    <x v="13"/>
    <s v="buy"/>
    <n v="1800"/>
    <n v="13"/>
    <n v="33.740001999999997"/>
    <n v="33.869999"/>
    <n v="32.700001"/>
    <n v="33.209998999999897"/>
    <n v="33.209998999999897"/>
    <n v="5427100"/>
    <n v="2.0009999999999999"/>
    <n v="1.20521261373095E-3"/>
    <n v="1.6699917734923499E-2"/>
    <n v="-0.10896212815886901"/>
    <n v="-0.26440850584156"/>
    <n v="-0.39967752997746497"/>
    <n v="1.6523595775734399E-2"/>
    <n v="2.8036240393326899E-2"/>
    <n v="2.09149642529275E-2"/>
    <n v="2.3367790204254901E-2"/>
    <n v="67.75"/>
    <n v="30.549999"/>
    <n v="-0.17146336436233101"/>
    <n v="9.4276054361659405E-3"/>
    <n v="0.77023014032328596"/>
    <n v="-1.7184446897125001"/>
    <n v="-1.78849173791862"/>
    <s v="Marquee Group Funds"/>
    <x v="13"/>
    <s v="Consumer Discretionary"/>
    <s v="Department Stores"/>
    <s v="Seattle, Washington"/>
    <d v="1986-08-31T00:00:00"/>
    <n v="72333"/>
    <m/>
    <s v="Seattle"/>
    <s v="Washington"/>
    <s v="United States"/>
  </r>
  <r>
    <d v="2019-06-24T00:00:00"/>
    <x v="13"/>
    <s v="sell"/>
    <n v="700"/>
    <n v="13"/>
    <n v="33.220001000000003"/>
    <n v="33.220001000000003"/>
    <n v="32.5"/>
    <n v="32.68"/>
    <n v="32.68"/>
    <n v="3081900"/>
    <n v="2.0209999999999999"/>
    <n v="-2.1792689871090301E-2"/>
    <n v="6.4466530793886104E-3"/>
    <n v="-3.8378158887852197E-2"/>
    <n v="-0.27545627939098999"/>
    <n v="-0.44654876728964399"/>
    <n v="2.0163037875645301E-2"/>
    <n v="1.9475181792168599E-2"/>
    <n v="2.08558997186041E-2"/>
    <n v="2.33559292148251E-2"/>
    <n v="67.75"/>
    <n v="30.549999"/>
    <n v="-0.17146336436233101"/>
    <n v="-1.73338836506086E-3"/>
    <n v="0.77744737862033297"/>
    <n v="-1.8826140494649899"/>
    <n v="-1.78727428277375"/>
    <s v="Marquee Group Funds"/>
    <x v="13"/>
    <s v="Consumer Discretionary"/>
    <s v="Department Stores"/>
    <s v="Seattle, Washington"/>
    <d v="1986-08-31T00:00:00"/>
    <n v="72333"/>
    <m/>
    <s v="Seattle"/>
    <s v="Washington"/>
    <s v="United States"/>
  </r>
  <r>
    <d v="2019-04-05T00:00:00"/>
    <x v="13"/>
    <s v="buy"/>
    <n v="2300"/>
    <n v="14"/>
    <n v="45.669998"/>
    <n v="46.200001"/>
    <n v="45.450001"/>
    <n v="45.639998999999897"/>
    <n v="45.119923"/>
    <n v="3381800"/>
    <n v="2.5009999999999999"/>
    <n v="1.9738916976583701E-3"/>
    <n v="2.7995560855905599E-2"/>
    <n v="2.86662240068188E-2"/>
    <n v="-2.0422146379491701E-2"/>
    <n v="-6.4003597701952103E-2"/>
    <n v="1.75620349208995E-2"/>
    <n v="1.34425644920869E-2"/>
    <n v="1.7097509548081501E-2"/>
    <n v="2.36677996435763E-2"/>
    <n v="67.75"/>
    <n v="42.540000999999997"/>
    <n v="-0.17925635660101699"/>
    <n v="4.62571739556182E-3"/>
    <n v="0.76070728395500098"/>
    <n v="-0.50556852571381306"/>
    <n v="-0.44813827785948102"/>
    <s v="DJT Green Funds"/>
    <x v="13"/>
    <s v="Consumer Discretionary"/>
    <s v="Department Stores"/>
    <s v="Seattle, Washington"/>
    <d v="1986-08-31T00:00:00"/>
    <n v="72333"/>
    <m/>
    <s v="Seattle"/>
    <s v="Washington"/>
    <s v="United States"/>
  </r>
  <r>
    <d v="2019-04-18T00:00:00"/>
    <x v="13"/>
    <s v="sell"/>
    <n v="1000"/>
    <n v="14"/>
    <n v="43.950001"/>
    <n v="44.349997999999999"/>
    <n v="43.650002000000001"/>
    <n v="43.860000999999997"/>
    <n v="43.360209999999903"/>
    <n v="1913600"/>
    <n v="2.56"/>
    <n v="6.8424825933126896E-4"/>
    <n v="0"/>
    <n v="-1.58338885999325E-2"/>
    <n v="-3.67239887382379E-2"/>
    <n v="-4.6450604177698702E-2"/>
    <n v="8.2485928240515292E-3"/>
    <n v="1.52258835651288E-2"/>
    <n v="1.52482120733277E-2"/>
    <n v="2.35103130145583E-2"/>
    <n v="67.75"/>
    <n v="42.540000999999997"/>
    <n v="-0.17925635660101699"/>
    <n v="1.5778467813143101E-3"/>
    <n v="0.74002198962596899"/>
    <n v="-0.40101064341704201"/>
    <n v="-0.46877823214618503"/>
    <s v="DJT Green Funds"/>
    <x v="13"/>
    <s v="Consumer Discretionary"/>
    <s v="Department Stores"/>
    <s v="Seattle, Washington"/>
    <d v="1986-08-31T00:00:00"/>
    <n v="72333"/>
    <m/>
    <s v="Seattle"/>
    <s v="Washington"/>
    <s v="United States"/>
  </r>
  <r>
    <d v="2019-04-24T00:00:00"/>
    <x v="13"/>
    <s v="sell"/>
    <n v="1000"/>
    <n v="14"/>
    <n v="41.77"/>
    <n v="42.5"/>
    <n v="41.77"/>
    <n v="42"/>
    <n v="41.521403999999997"/>
    <n v="1843000"/>
    <n v="2.5219999999999998"/>
    <n v="5.2519089163464497E-3"/>
    <n v="-3.4401469998658098E-2"/>
    <n v="-2.19012753302914E-2"/>
    <n v="-9.6271994084515103E-2"/>
    <n v="-0.108017607808622"/>
    <n v="1.9484702478561201E-2"/>
    <n v="1.6170541549438401E-2"/>
    <n v="1.53267412866644E-2"/>
    <n v="2.35672045027326E-2"/>
    <n v="67.75"/>
    <n v="41.209998999999897"/>
    <n v="-0.17925635660101699"/>
    <n v="-2.1941687255359501E-3"/>
    <n v="0.73403160416563595"/>
    <n v="-0.73626169324997903"/>
    <n v="-0.53920779973563504"/>
    <s v="DJT Green Funds"/>
    <x v="13"/>
    <s v="Consumer Discretionary"/>
    <s v="Department Stores"/>
    <s v="Seattle, Washington"/>
    <d v="1986-08-31T00:00:00"/>
    <n v="72333"/>
    <m/>
    <s v="Seattle"/>
    <s v="Washington"/>
    <s v="United States"/>
  </r>
  <r>
    <d v="2019-04-30T00:00:00"/>
    <x v="13"/>
    <s v="sell"/>
    <n v="800"/>
    <n v="14"/>
    <n v="40.860000999999997"/>
    <n v="41.130001"/>
    <n v="40.450001"/>
    <n v="41.02"/>
    <n v="40.552570000000003"/>
    <n v="4058100"/>
    <n v="2.5089999999999999"/>
    <n v="4.8875465600195398E-3"/>
    <n v="-1.8357987300380199E-2"/>
    <n v="-7.7376337065964501E-2"/>
    <n v="-0.104538442012129"/>
    <n v="-0.20082796939261499"/>
    <n v="1.38549512415196E-2"/>
    <n v="1.5949328075669199E-2"/>
    <n v="1.54471014157184E-2"/>
    <n v="2.3444458116448099E-2"/>
    <n v="67.75"/>
    <n v="40.119999"/>
    <n v="-0.17925635660101699"/>
    <n v="9.5096475723260604E-4"/>
    <n v="0.73086948861089296"/>
    <n v="-1.22449543811737"/>
    <n v="-0.94410166561268605"/>
    <s v="DJT Green Funds"/>
    <x v="13"/>
    <s v="Consumer Discretionary"/>
    <s v="Department Stores"/>
    <s v="Seattle, Washington"/>
    <d v="1986-08-31T00:00:00"/>
    <n v="72333"/>
    <m/>
    <s v="Seattle"/>
    <s v="Washington"/>
    <s v="United States"/>
  </r>
  <r>
    <d v="2019-05-22T00:00:00"/>
    <x v="13"/>
    <s v="sell"/>
    <n v="2700"/>
    <n v="14"/>
    <n v="34.279998999999997"/>
    <n v="35.209998999999897"/>
    <n v="33.75"/>
    <n v="34.349997999999999"/>
    <n v="33.958576000000001"/>
    <n v="15979500"/>
    <n v="2.3929999999999998"/>
    <n v="-9.7028990234836396E-2"/>
    <n v="-8.5870506371333102E-2"/>
    <n v="-0.204632745109984"/>
    <n v="-0.25035995765021601"/>
    <n v="-0.26719538103171397"/>
    <n v="4.5676104194617102E-2"/>
    <n v="2.4907957832323E-2"/>
    <n v="1.9751211142577E-2"/>
    <n v="2.3263932662657499E-2"/>
    <n v="67.75"/>
    <n v="33.75"/>
    <n v="-0.17146336436233101"/>
    <n v="-2.8283920525026501E-3"/>
    <n v="0.75337643899001205"/>
    <n v="-1.43973911800758"/>
    <n v="-1.3973153084816501"/>
    <s v="DJT Green Funds"/>
    <x v="13"/>
    <s v="Consumer Discretionary"/>
    <s v="Department Stores"/>
    <s v="Seattle, Washington"/>
    <d v="1986-08-31T00:00:00"/>
    <n v="72333"/>
    <m/>
    <s v="Seattle"/>
    <s v="Washington"/>
    <s v="United States"/>
  </r>
  <r>
    <d v="2019-06-03T00:00:00"/>
    <x v="13"/>
    <s v="buy"/>
    <n v="1000"/>
    <n v="14"/>
    <n v="31.219998999999898"/>
    <n v="32.43"/>
    <n v="31.15"/>
    <n v="32.099997999999999"/>
    <n v="32.099997999999999"/>
    <n v="4044700"/>
    <n v="2.081"/>
    <n v="2.5237902233447001E-2"/>
    <n v="-3.1228914658891299E-2"/>
    <n v="-0.21727483720605201"/>
    <n v="-0.32843368941332701"/>
    <n v="-0.390756024057691"/>
    <n v="2.0120072515014398E-2"/>
    <n v="2.55903061662726E-2"/>
    <n v="1.9136189149054302E-2"/>
    <n v="2.32380802979162E-2"/>
    <n v="67.75"/>
    <n v="30.91"/>
    <n v="-0.17146336436233101"/>
    <n v="-2.7690708645509302E-3"/>
    <n v="0.77634763451492805"/>
    <n v="-1.9000062274743601"/>
    <n v="-1.94602541452634"/>
    <s v="DJT Green Funds"/>
    <x v="13"/>
    <s v="Consumer Discretionary"/>
    <s v="Department Stores"/>
    <s v="Seattle, Washington"/>
    <d v="1986-08-31T00:00:00"/>
    <n v="72333"/>
    <m/>
    <s v="Seattle"/>
    <s v="Washington"/>
    <s v="United States"/>
  </r>
  <r>
    <d v="2019-06-06T00:00:00"/>
    <x v="13"/>
    <s v="sell"/>
    <n v="700"/>
    <n v="14"/>
    <n v="31.709999"/>
    <n v="31.870000999999998"/>
    <n v="30.549999"/>
    <n v="31.049999"/>
    <n v="31.049999"/>
    <n v="6394800"/>
    <n v="2.1240000000000001"/>
    <n v="-2.8886313435593901E-2"/>
    <n v="-3.32573162678962E-2"/>
    <n v="-0.25720115780645803"/>
    <n v="-0.34572947242920399"/>
    <n v="-0.477812125680804"/>
    <n v="2.9009246229070799E-2"/>
    <n v="2.6823285667155802E-2"/>
    <n v="1.9934918518998999E-2"/>
    <n v="2.3316441386307899E-2"/>
    <n v="67.75"/>
    <n v="30.549999"/>
    <n v="-0.17146336436233101"/>
    <n v="6.1168407152111899E-3"/>
    <n v="0.75850641054811296"/>
    <n v="-2.2319852586429798"/>
    <n v="-2.0098374251993598"/>
    <s v="DJT Green Funds"/>
    <x v="13"/>
    <s v="Consumer Discretionary"/>
    <s v="Department Stores"/>
    <s v="Seattle, Washington"/>
    <d v="1986-08-31T00:00:00"/>
    <n v="72333"/>
    <m/>
    <s v="Seattle"/>
    <s v="Washington"/>
    <s v="United States"/>
  </r>
  <r>
    <d v="2019-04-30T00:00:00"/>
    <x v="13"/>
    <s v="sell"/>
    <n v="1000"/>
    <n v="15"/>
    <n v="40.860000999999997"/>
    <n v="41.130001"/>
    <n v="40.450001"/>
    <n v="41.02"/>
    <n v="40.552570000000003"/>
    <n v="4058100"/>
    <n v="2.5089999999999999"/>
    <n v="4.8875465600195398E-3"/>
    <n v="-1.8357987300380199E-2"/>
    <n v="-7.7376337065964501E-2"/>
    <n v="-0.104538442012129"/>
    <n v="-0.20082796939261499"/>
    <n v="1.38549512415196E-2"/>
    <n v="1.5949328075669199E-2"/>
    <n v="1.54471014157184E-2"/>
    <n v="2.3444458116448099E-2"/>
    <n v="67.75"/>
    <n v="40.119999"/>
    <n v="-0.17925635660101699"/>
    <n v="9.5096475723260604E-4"/>
    <n v="0.73086948861089296"/>
    <n v="-1.22449543811737"/>
    <n v="-0.94410166561268605"/>
    <s v="Turtle River Asset Management"/>
    <x v="13"/>
    <s v="Consumer Discretionary"/>
    <s v="Department Stores"/>
    <s v="Seattle, Washington"/>
    <d v="1986-08-31T00:00:00"/>
    <n v="72333"/>
    <m/>
    <s v="Seattle"/>
    <s v="Washington"/>
    <s v="United States"/>
  </r>
  <r>
    <d v="2019-06-05T00:00:00"/>
    <x v="13"/>
    <s v="sell"/>
    <n v="2000"/>
    <n v="15"/>
    <n v="33.139998999999897"/>
    <n v="33.32"/>
    <n v="31.84"/>
    <n v="31.959999"/>
    <n v="31.959999"/>
    <n v="2672800"/>
    <n v="2.1230000000000002"/>
    <n v="-2.92914733462863E-2"/>
    <n v="-2.8298159095710698E-3"/>
    <n v="-0.220157677407193"/>
    <n v="-0.31617258701228201"/>
    <n v="-0.433539412360821"/>
    <n v="2.6237901334705702E-2"/>
    <n v="2.6855128280507901E-2"/>
    <n v="1.9722030837893999E-2"/>
    <n v="2.3279028016972101E-2"/>
    <n v="67.75"/>
    <n v="30.91"/>
    <n v="-0.17146336436233101"/>
    <n v="8.1287266899663802E-3"/>
    <n v="0.76700296804257195"/>
    <n v="-2.0583394897376799"/>
    <n v="-1.95153913664434"/>
    <s v="Turtle River Asset Management"/>
    <x v="13"/>
    <s v="Consumer Discretionary"/>
    <s v="Department Stores"/>
    <s v="Seattle, Washington"/>
    <d v="1986-08-31T00:00:00"/>
    <n v="72333"/>
    <m/>
    <s v="Seattle"/>
    <s v="Washington"/>
    <s v="United States"/>
  </r>
  <r>
    <d v="2019-06-21T00:00:00"/>
    <x v="13"/>
    <s v="buy"/>
    <n v="2400"/>
    <n v="15"/>
    <n v="33.310001"/>
    <n v="33.759997999999896"/>
    <n v="32.740001999999997"/>
    <n v="33.400002000000001"/>
    <n v="33.400002000000001"/>
    <n v="4827600"/>
    <n v="2.0680000000000001"/>
    <n v="5.7049545856500301E-3"/>
    <n v="2.3936939396225002E-2"/>
    <n v="-0.11361445925159799"/>
    <n v="-0.239554368782218"/>
    <n v="-0.40659287506592501"/>
    <n v="1.6305659935114899E-2"/>
    <n v="2.7932615551595302E-2"/>
    <n v="2.08627191068834E-2"/>
    <n v="2.3355097669195201E-2"/>
    <n v="67.75"/>
    <n v="30.549999"/>
    <n v="-0.17146336436233101"/>
    <n v="-1.26001638019446E-3"/>
    <n v="0.76888371793114196"/>
    <n v="-1.73720005565277"/>
    <n v="-1.76029134854507"/>
    <s v="Turtle River Asset Management"/>
    <x v="13"/>
    <s v="Consumer Discretionary"/>
    <s v="Department Stores"/>
    <s v="Seattle, Washington"/>
    <d v="1986-08-31T00:00:00"/>
    <n v="72333"/>
    <m/>
    <s v="Seattle"/>
    <s v="Washington"/>
    <s v="United States"/>
  </r>
  <r>
    <d v="2019-06-24T00:00:00"/>
    <x v="13"/>
    <s v="sell"/>
    <n v="1200"/>
    <n v="15"/>
    <n v="33.220001000000003"/>
    <n v="33.220001000000003"/>
    <n v="32.5"/>
    <n v="32.68"/>
    <n v="32.68"/>
    <n v="3081900"/>
    <n v="2.0209999999999999"/>
    <n v="-2.1792689871090301E-2"/>
    <n v="6.4466530793886104E-3"/>
    <n v="-3.8378158887852197E-2"/>
    <n v="-0.27545627939098999"/>
    <n v="-0.44654876728964399"/>
    <n v="2.0163037875645301E-2"/>
    <n v="1.9475181792168599E-2"/>
    <n v="2.08558997186041E-2"/>
    <n v="2.33559292148251E-2"/>
    <n v="67.75"/>
    <n v="30.549999"/>
    <n v="-0.17146336436233101"/>
    <n v="-1.73338836506086E-3"/>
    <n v="0.77744737862033297"/>
    <n v="-1.8826140494649899"/>
    <n v="-1.78727428277375"/>
    <s v="Turtle River Asset Management"/>
    <x v="13"/>
    <s v="Consumer Discretionary"/>
    <s v="Department Stores"/>
    <s v="Seattle, Washington"/>
    <d v="1986-08-31T00:00:00"/>
    <n v="72333"/>
    <m/>
    <s v="Seattle"/>
    <s v="Washington"/>
    <s v="United States"/>
  </r>
  <r>
    <d v="2019-04-05T00:00:00"/>
    <x v="13"/>
    <s v="buy"/>
    <n v="1200"/>
    <n v="16"/>
    <n v="45.669998"/>
    <n v="46.200001"/>
    <n v="45.450001"/>
    <n v="45.639998999999897"/>
    <n v="45.119923"/>
    <n v="3381800"/>
    <n v="2.5009999999999999"/>
    <n v="1.9738916976583701E-3"/>
    <n v="2.7995560855905599E-2"/>
    <n v="2.86662240068188E-2"/>
    <n v="-2.0422146379491701E-2"/>
    <n v="-6.4003597701952103E-2"/>
    <n v="1.75620349208995E-2"/>
    <n v="1.34425644920869E-2"/>
    <n v="1.7097509548081501E-2"/>
    <n v="2.36677996435763E-2"/>
    <n v="67.75"/>
    <n v="42.540000999999997"/>
    <n v="-0.17925635660101699"/>
    <n v="4.62571739556182E-3"/>
    <n v="0.76070728395500098"/>
    <n v="-0.50556852571381306"/>
    <n v="-0.44813827785948102"/>
    <s v="Bridgebay Associates"/>
    <x v="13"/>
    <s v="Consumer Discretionary"/>
    <s v="Department Stores"/>
    <s v="Seattle, Washington"/>
    <d v="1986-08-31T00:00:00"/>
    <n v="72333"/>
    <m/>
    <s v="Seattle"/>
    <s v="Washington"/>
    <s v="United States"/>
  </r>
  <r>
    <d v="2019-04-23T00:00:00"/>
    <x v="13"/>
    <s v="buy"/>
    <n v="1900"/>
    <n v="16"/>
    <n v="42.349997999999999"/>
    <n v="42.52"/>
    <n v="41.209998999999897"/>
    <n v="41.779998999999997"/>
    <n v="41.303908999999997"/>
    <n v="3587400"/>
    <n v="2.57"/>
    <n v="-8.8170295911653498E-3"/>
    <n v="-3.4579522340302399E-2"/>
    <n v="-4.6302366720329301E-2"/>
    <n v="-0.11091554756684099"/>
    <n v="-8.4404121369198795E-2"/>
    <n v="1.94571294808886E-2"/>
    <n v="1.6553917552931698E-2"/>
    <n v="1.5333297217572201E-2"/>
    <n v="2.36367222562558E-2"/>
    <n v="67.75"/>
    <n v="41.209998999999897"/>
    <n v="-0.17925635660101699"/>
    <n v="8.8023511954049196E-3"/>
    <n v="0.73447937716004197"/>
    <n v="-0.61030520018020396"/>
    <n v="-0.49614163912452502"/>
    <s v="Bridgebay Associates"/>
    <x v="13"/>
    <s v="Consumer Discretionary"/>
    <s v="Department Stores"/>
    <s v="Seattle, Washington"/>
    <d v="1986-08-31T00:00:00"/>
    <n v="72333"/>
    <m/>
    <s v="Seattle"/>
    <s v="Washington"/>
    <s v="United States"/>
  </r>
  <r>
    <d v="2019-04-29T00:00:00"/>
    <x v="13"/>
    <s v="sell"/>
    <n v="2200"/>
    <n v="16"/>
    <n v="41.25"/>
    <n v="41.630001"/>
    <n v="40.709998999999897"/>
    <n v="40.82"/>
    <n v="40.354850999999996"/>
    <n v="2387900"/>
    <n v="2.536"/>
    <n v="-1.38671049073776E-2"/>
    <n v="-3.20625634515651E-2"/>
    <n v="-8.9682180037752302E-2"/>
    <n v="-0.112470146008702"/>
    <n v="-0.16779632971911601"/>
    <n v="1.30718412970565E-2"/>
    <n v="1.5856049064181501E-2"/>
    <n v="1.5425188764081599E-2"/>
    <n v="2.3568379095887899E-2"/>
    <n v="67.75"/>
    <n v="40.119999"/>
    <n v="-0.17925635660101699"/>
    <n v="1.07094833958194E-3"/>
    <n v="0.73198062864445901"/>
    <n v="-1.0537314953794801"/>
    <n v="-0.82126361802525105"/>
    <s v="Bridgebay Associates"/>
    <x v="13"/>
    <s v="Consumer Discretionary"/>
    <s v="Department Stores"/>
    <s v="Seattle, Washington"/>
    <d v="1986-08-31T00:00:00"/>
    <n v="72333"/>
    <m/>
    <s v="Seattle"/>
    <s v="Washington"/>
    <s v="United States"/>
  </r>
  <r>
    <d v="2019-05-02T00:00:00"/>
    <x v="13"/>
    <s v="sell"/>
    <n v="2000"/>
    <n v="16"/>
    <n v="40.509997999999896"/>
    <n v="41.040000999999997"/>
    <n v="40.299999"/>
    <n v="40.470001000000003"/>
    <n v="40.008839000000002"/>
    <n v="2721000"/>
    <n v="2.552"/>
    <n v="2.96959966583252E-3"/>
    <n v="-1.42298813641466E-2"/>
    <n v="-0.103876845674524"/>
    <n v="-0.128651502888566"/>
    <n v="-0.186222308640938"/>
    <n v="1.14427764787399E-2"/>
    <n v="1.5835716610511599E-2"/>
    <n v="1.5208832790512701E-2"/>
    <n v="2.3429833057823899E-2"/>
    <n v="67.75"/>
    <n v="40.119999"/>
    <n v="-0.17925635660101699"/>
    <n v="-2.1262443276895502E-3"/>
    <n v="0.72944907988057806"/>
    <n v="-1.1342121338267901"/>
    <n v="-1.0968433485831199"/>
    <s v="Bridgebay Associates"/>
    <x v="13"/>
    <s v="Consumer Discretionary"/>
    <s v="Department Stores"/>
    <s v="Seattle, Washington"/>
    <d v="1986-08-31T00:00:00"/>
    <n v="72333"/>
    <m/>
    <s v="Seattle"/>
    <s v="Washington"/>
    <s v="United States"/>
  </r>
  <r>
    <d v="2019-06-14T00:00:00"/>
    <x v="13"/>
    <s v="buy"/>
    <n v="2900"/>
    <n v="16"/>
    <n v="32.590000000000003"/>
    <n v="32.669998"/>
    <n v="32.080002"/>
    <n v="32.610000999999997"/>
    <n v="32.610000999999997"/>
    <n v="2504300"/>
    <n v="2.093"/>
    <n v="-1.53206707565151E-3"/>
    <n v="2.92491599161189E-2"/>
    <n v="-0.14282145064125401"/>
    <n v="-0.28218344249960797"/>
    <n v="-0.423948321026626"/>
    <n v="1.83928511702501E-2"/>
    <n v="2.7204308445475101E-2"/>
    <n v="2.0745160745733501E-2"/>
    <n v="2.3409476098256801E-2"/>
    <n v="67.75"/>
    <n v="30.549999"/>
    <n v="-0.17146336436233101"/>
    <n v="-1.6128120944145399E-3"/>
    <n v="0.76903935846443905"/>
    <n v="-1.8782020025205199"/>
    <n v="-1.9870312368571701"/>
    <s v="Bridgebay Associates"/>
    <x v="13"/>
    <s v="Consumer Discretionary"/>
    <s v="Department Stores"/>
    <s v="Seattle, Washington"/>
    <d v="1986-08-31T00:00:00"/>
    <n v="72333"/>
    <m/>
    <s v="Seattle"/>
    <s v="Washington"/>
    <s v="United States"/>
  </r>
  <r>
    <d v="2019-04-25T00:00:00"/>
    <x v="13"/>
    <s v="buy"/>
    <n v="1200"/>
    <n v="17"/>
    <n v="41.82"/>
    <n v="41.98"/>
    <n v="40.709998999999897"/>
    <n v="41.049999"/>
    <n v="40.582229999999903"/>
    <n v="2751400"/>
    <n v="2.5339999999999998"/>
    <n v="-2.28787672481158E-2"/>
    <n v="-6.5527665967059098E-2"/>
    <n v="-5.8889263316088701E-2"/>
    <n v="-0.12107897189222799"/>
    <n v="-0.125481921920233"/>
    <n v="1.8384434035380998E-2"/>
    <n v="1.6445800867850899E-2"/>
    <n v="1.5553494289515499E-2"/>
    <n v="2.3607568056525099E-2"/>
    <n v="67.75"/>
    <n v="40.709998999999897"/>
    <n v="-0.17925635660101699"/>
    <n v="-3.6904169755480902E-4"/>
    <n v="0.73803359952203895"/>
    <n v="-0.83042094966276203"/>
    <n v="-0.62690433220209596"/>
    <s v="Los Santos Asset Management"/>
    <x v="13"/>
    <s v="Consumer Discretionary"/>
    <s v="Department Stores"/>
    <s v="Seattle, Washington"/>
    <d v="1986-08-31T00:00:00"/>
    <n v="72333"/>
    <m/>
    <s v="Seattle"/>
    <s v="Washington"/>
    <s v="United States"/>
  </r>
  <r>
    <d v="2019-05-14T00:00:00"/>
    <x v="13"/>
    <s v="buy"/>
    <n v="1500"/>
    <n v="17"/>
    <n v="37.970001000000003"/>
    <n v="38.490001999999997"/>
    <n v="37.049999"/>
    <n v="38.049999"/>
    <n v="37.616413000000001"/>
    <n v="3079300"/>
    <n v="2.419"/>
    <n v="1.18970832975439E-2"/>
    <n v="-3.4103011694288601E-2"/>
    <n v="-0.142101729185172"/>
    <n v="-0.17598819548802699"/>
    <n v="-0.220195297738567"/>
    <n v="2.42542031506035E-2"/>
    <n v="1.65872083416338E-2"/>
    <n v="1.6129893516392001E-2"/>
    <n v="2.3624489773456402E-2"/>
    <n v="67.75"/>
    <n v="37.049999"/>
    <n v="-0.16249785125223201"/>
    <n v="7.98398755130913E-3"/>
    <n v="0.77301101907513903"/>
    <n v="-1.2570796951938199"/>
    <n v="-1.14234449401918"/>
    <s v="Los Santos Asset Management"/>
    <x v="13"/>
    <s v="Consumer Discretionary"/>
    <s v="Department Stores"/>
    <s v="Seattle, Washington"/>
    <d v="1986-08-31T00:00:00"/>
    <n v="72333"/>
    <m/>
    <s v="Seattle"/>
    <s v="Washington"/>
    <s v="United States"/>
  </r>
  <r>
    <d v="2019-04-03T00:00:00"/>
    <x v="13"/>
    <s v="buy"/>
    <n v="1600"/>
    <n v="18"/>
    <n v="44.25"/>
    <n v="44.669998"/>
    <n v="44.09"/>
    <n v="44.369999"/>
    <n v="43.864395000000002"/>
    <n v="2026400"/>
    <n v="2.5169999999999999"/>
    <n v="9.7384509144174992E-3"/>
    <n v="-6.2908474079308102E-3"/>
    <n v="-1.61867140761046E-2"/>
    <n v="-5.94424921790878E-2"/>
    <n v="-5.41616022031901E-2"/>
    <n v="1.36619198767372E-2"/>
    <n v="1.2574456758361999E-2"/>
    <n v="1.6793585949290101E-2"/>
    <n v="2.3676833903754201E-2"/>
    <n v="67.75"/>
    <n v="42.540000999999997"/>
    <n v="-0.17925635660101699"/>
    <n v="2.1460723821998401E-3"/>
    <n v="0.76927449375427803"/>
    <n v="-0.45286767537871703"/>
    <n v="-0.411853140035702"/>
    <s v="Ironman Funds"/>
    <x v="13"/>
    <s v="Consumer Discretionary"/>
    <s v="Department Stores"/>
    <s v="Seattle, Washington"/>
    <d v="1986-08-31T00:00:00"/>
    <n v="72333"/>
    <m/>
    <s v="Seattle"/>
    <s v="Washington"/>
    <s v="United States"/>
  </r>
  <r>
    <d v="2019-05-02T00:00:00"/>
    <x v="13"/>
    <s v="sell"/>
    <n v="1500"/>
    <n v="18"/>
    <n v="40.509997999999896"/>
    <n v="41.040000999999997"/>
    <n v="40.299999"/>
    <n v="40.470001000000003"/>
    <n v="40.008839000000002"/>
    <n v="2721000"/>
    <n v="2.552"/>
    <n v="2.96959966583252E-3"/>
    <n v="-1.42298813641466E-2"/>
    <n v="-0.103876845674524"/>
    <n v="-0.128651502888566"/>
    <n v="-0.186222308640938"/>
    <n v="1.14427764787399E-2"/>
    <n v="1.5835716610511599E-2"/>
    <n v="1.5208832790512701E-2"/>
    <n v="2.3429833057823899E-2"/>
    <n v="67.75"/>
    <n v="40.119999"/>
    <n v="-0.17925635660101699"/>
    <n v="-2.1262443276895502E-3"/>
    <n v="0.72944907988057806"/>
    <n v="-1.1342121338267901"/>
    <n v="-1.0968433485831199"/>
    <s v="Ironman Funds"/>
    <x v="13"/>
    <s v="Consumer Discretionary"/>
    <s v="Department Stores"/>
    <s v="Seattle, Washington"/>
    <d v="1986-08-31T00:00:00"/>
    <n v="72333"/>
    <m/>
    <s v="Seattle"/>
    <s v="Washington"/>
    <s v="United States"/>
  </r>
  <r>
    <d v="2019-05-16T00:00:00"/>
    <x v="13"/>
    <s v="sell"/>
    <n v="1200"/>
    <n v="18"/>
    <n v="37.590000000000003"/>
    <n v="37.849997999999999"/>
    <n v="36.900002000000001"/>
    <n v="36.93"/>
    <n v="36.509177999999999"/>
    <n v="2862200"/>
    <n v="2.4049999999999998"/>
    <n v="-1.3448254216516299E-2"/>
    <n v="-7.4842683714964095E-2"/>
    <n v="-0.15797298570430399"/>
    <n v="-0.16458751712046801"/>
    <n v="-0.27156086300751098"/>
    <n v="2.06519878291932E-2"/>
    <n v="1.66678939454259E-2"/>
    <n v="1.5937881426018399E-2"/>
    <n v="2.3634571616002398E-2"/>
    <n v="67.75"/>
    <n v="36.900002000000001"/>
    <n v="-0.16249785125223201"/>
    <n v="8.8559569696340101E-3"/>
    <n v="0.76589740248442495"/>
    <n v="-1.4992275271175799"/>
    <n v="-1.3179546559152799"/>
    <s v="Ironman Funds"/>
    <x v="13"/>
    <s v="Consumer Discretionary"/>
    <s v="Department Stores"/>
    <s v="Seattle, Washington"/>
    <d v="1986-08-31T00:00:00"/>
    <n v="72333"/>
    <m/>
    <s v="Seattle"/>
    <s v="Washington"/>
    <s v="United States"/>
  </r>
  <r>
    <d v="2019-05-17T00:00:00"/>
    <x v="13"/>
    <s v="sell"/>
    <n v="1400"/>
    <n v="18"/>
    <n v="36.599997999999999"/>
    <n v="37.700001"/>
    <n v="36.369999"/>
    <n v="37.090000000000003"/>
    <n v="36.667355000000001"/>
    <n v="2422400"/>
    <n v="2.3929999999999998"/>
    <n v="4.3231686409025798E-3"/>
    <n v="-5.9656633126836202E-2"/>
    <n v="-0.158723673638103"/>
    <n v="-0.17248995461781"/>
    <n v="-0.29082421485033"/>
    <n v="2.2445537830560799E-2"/>
    <n v="1.6642361105687401E-2"/>
    <n v="1.58500731883915E-2"/>
    <n v="2.3585583154202099E-2"/>
    <n v="67.75"/>
    <n v="36.369999"/>
    <n v="-0.16249785125223201"/>
    <n v="-5.8544371529206298E-3"/>
    <n v="0.75958171903298699"/>
    <n v="-1.5843840405092899"/>
    <n v="-1.40554628119709"/>
    <s v="Ironman Funds"/>
    <x v="13"/>
    <s v="Consumer Discretionary"/>
    <s v="Department Stores"/>
    <s v="Seattle, Washington"/>
    <d v="1986-08-31T00:00:00"/>
    <n v="72333"/>
    <m/>
    <s v="Seattle"/>
    <s v="Washington"/>
    <s v="United States"/>
  </r>
  <r>
    <d v="2019-05-22T00:00:00"/>
    <x v="13"/>
    <s v="sell"/>
    <n v="1700"/>
    <n v="18"/>
    <n v="34.279998999999997"/>
    <n v="35.209998999999897"/>
    <n v="33.75"/>
    <n v="34.349997999999999"/>
    <n v="33.958576000000001"/>
    <n v="15979500"/>
    <n v="2.3929999999999998"/>
    <n v="-9.7028990234836396E-2"/>
    <n v="-8.5870506371333102E-2"/>
    <n v="-0.204632745109984"/>
    <n v="-0.25035995765021601"/>
    <n v="-0.26719538103171397"/>
    <n v="4.5676104194617102E-2"/>
    <n v="2.4907957832323E-2"/>
    <n v="1.9751211142577E-2"/>
    <n v="2.3263932662657499E-2"/>
    <n v="67.75"/>
    <n v="33.75"/>
    <n v="-0.17146336436233101"/>
    <n v="-2.8283920525026501E-3"/>
    <n v="0.75337643899001205"/>
    <n v="-1.43973911800758"/>
    <n v="-1.3973153084816501"/>
    <s v="Ironman Funds"/>
    <x v="13"/>
    <s v="Consumer Discretionary"/>
    <s v="Department Stores"/>
    <s v="Seattle, Washington"/>
    <d v="1986-08-31T00:00:00"/>
    <n v="72333"/>
    <m/>
    <s v="Seattle"/>
    <s v="Washington"/>
    <s v="United States"/>
  </r>
  <r>
    <d v="2019-05-31T00:00:00"/>
    <x v="13"/>
    <s v="buy"/>
    <n v="1200"/>
    <n v="18"/>
    <n v="32"/>
    <n v="32"/>
    <n v="30.91"/>
    <n v="31.299999"/>
    <n v="31.299999"/>
    <n v="6560200"/>
    <n v="2.1419999999999999"/>
    <n v="-2.5238026844039099E-2"/>
    <n v="-6.5678039408001807E-2"/>
    <n v="-0.25898109150086701"/>
    <n v="-0.38207453092988303"/>
    <n v="-0.41538189766029698"/>
    <n v="9.9936508992516902E-3"/>
    <n v="2.4381430498293999E-2"/>
    <n v="1.89519044665587E-2"/>
    <n v="2.3176677042699899E-2"/>
    <n v="67.75"/>
    <n v="30.91"/>
    <n v="-0.17146336436233101"/>
    <n v="-1.3283204951564801E-2"/>
    <n v="0.77759779211563995"/>
    <n v="-2.0362357498650399"/>
    <n v="-1.91008837789859"/>
    <s v="Ironman Funds"/>
    <x v="13"/>
    <s v="Consumer Discretionary"/>
    <s v="Department Stores"/>
    <s v="Seattle, Washington"/>
    <d v="1986-08-31T00:00:00"/>
    <n v="72333"/>
    <m/>
    <s v="Seattle"/>
    <s v="Washington"/>
    <s v="United States"/>
  </r>
  <r>
    <d v="2019-06-19T00:00:00"/>
    <x v="13"/>
    <s v="sell"/>
    <n v="1000"/>
    <n v="18"/>
    <n v="32.25"/>
    <n v="33.389998999999897"/>
    <n v="31.709999"/>
    <n v="33.169998"/>
    <n v="33.169998"/>
    <n v="8223200"/>
    <n v="2.0289999999999999"/>
    <n v="3.1855588412184298E-2"/>
    <n v="3.1544463468022199E-2"/>
    <n v="-0.10024105701186201"/>
    <n v="-0.25850446980137398"/>
    <n v="-0.409055459633695"/>
    <n v="1.7356741416236301E-2"/>
    <n v="2.8188697140535599E-2"/>
    <n v="2.09527536244083E-2"/>
    <n v="2.33707945019009E-2"/>
    <n v="67.75"/>
    <n v="30.549999"/>
    <n v="-0.17146336436233101"/>
    <n v="2.98071681438073E-3"/>
    <n v="0.77248301530949603"/>
    <n v="-1.77064252514665"/>
    <n v="-1.8458895464388001"/>
    <s v="Ironman Funds"/>
    <x v="13"/>
    <s v="Consumer Discretionary"/>
    <s v="Department Stores"/>
    <s v="Seattle, Washington"/>
    <d v="1986-08-31T00:00:00"/>
    <n v="72333"/>
    <m/>
    <s v="Seattle"/>
    <s v="Washington"/>
    <s v="United States"/>
  </r>
  <r>
    <d v="2019-06-28T00:00:00"/>
    <x v="13"/>
    <s v="buy"/>
    <n v="1300"/>
    <n v="18"/>
    <n v="31.549999"/>
    <n v="32.159999999999997"/>
    <n v="31.469998999999898"/>
    <n v="31.860001"/>
    <n v="31.860001"/>
    <n v="3449100"/>
    <n v="2"/>
    <n v="1.295232092627E-2"/>
    <n v="-4.7204623993670897E-2"/>
    <n v="-5.9635696493116098E-3"/>
    <n v="-0.31997700390293599"/>
    <n v="-0.44410382843194701"/>
    <n v="1.6339478715656001E-2"/>
    <n v="1.97544009503254E-2"/>
    <n v="2.08978409708745E-2"/>
    <n v="2.33623976515034E-2"/>
    <n v="67.75"/>
    <n v="30.549999"/>
    <n v="-0.17146336436233101"/>
    <n v="5.7409418775350302E-3"/>
    <n v="0.775646543147823"/>
    <n v="-1.8165412179101399"/>
    <n v="-1.8247271119513699"/>
    <s v="Ironman Funds"/>
    <x v="13"/>
    <s v="Consumer Discretionary"/>
    <s v="Department Stores"/>
    <s v="Seattle, Washington"/>
    <d v="1986-08-31T00:00:00"/>
    <n v="72333"/>
    <m/>
    <s v="Seattle"/>
    <s v="Washington"/>
    <s v="United States"/>
  </r>
  <r>
    <d v="2019-04-04T00:00:00"/>
    <x v="13"/>
    <s v="buy"/>
    <n v="1900"/>
    <n v="19"/>
    <n v="44.619999"/>
    <n v="45.560001"/>
    <n v="44.41"/>
    <n v="45.549999"/>
    <n v="45.030949"/>
    <n v="2386000"/>
    <n v="2.512"/>
    <n v="2.62470657625101E-2"/>
    <n v="2.7374514766347498E-2"/>
    <n v="1.3144069737676199E-2"/>
    <n v="-2.3034519594816401E-2"/>
    <n v="-5.2910665814072902E-2"/>
    <n v="1.7596247461075298E-2"/>
    <n v="1.38080581524361E-2"/>
    <n v="1.70950139193187E-2"/>
    <n v="2.3682271167297101E-2"/>
    <n v="67.75"/>
    <n v="42.540000999999997"/>
    <n v="-0.17925635660101699"/>
    <n v="2.0824655091414399E-3"/>
    <n v="0.76321816998673297"/>
    <n v="-0.444403351416986"/>
    <n v="-0.429551213820415"/>
    <s v="Second Point Management"/>
    <x v="13"/>
    <s v="Consumer Discretionary"/>
    <s v="Department Stores"/>
    <s v="Seattle, Washington"/>
    <d v="1986-08-31T00:00:00"/>
    <n v="72333"/>
    <m/>
    <s v="Seattle"/>
    <s v="Washington"/>
    <s v="United States"/>
  </r>
  <r>
    <d v="2019-04-17T00:00:00"/>
    <x v="13"/>
    <s v="sell"/>
    <n v="1100"/>
    <n v="19"/>
    <n v="43.59"/>
    <n v="44.18"/>
    <n v="43.330002"/>
    <n v="43.830002"/>
    <n v="43.330551"/>
    <n v="3163800"/>
    <n v="2.5920000000000001"/>
    <n v="8.2474287202851607E-3"/>
    <n v="-2.50097434525259E-2"/>
    <n v="-8.1799646654920101E-3"/>
    <n v="-1.8263561540075701E-2"/>
    <n v="-4.4381528504769598E-2"/>
    <n v="1.3586033283389601E-2"/>
    <n v="1.5346458582944899E-2"/>
    <n v="1.5449009379174801E-2"/>
    <n v="2.35109788471035E-2"/>
    <n v="67.75"/>
    <n v="42.540000999999997"/>
    <n v="-0.17925635660101699"/>
    <n v="-2.2764010197428601E-3"/>
    <n v="0.74008999895099203"/>
    <n v="-0.39193828733045899"/>
    <n v="-0.50937106465766802"/>
    <s v="Second Point Management"/>
    <x v="13"/>
    <s v="Consumer Discretionary"/>
    <s v="Department Stores"/>
    <s v="Seattle, Washington"/>
    <d v="1986-08-31T00:00:00"/>
    <n v="72333"/>
    <m/>
    <s v="Seattle"/>
    <s v="Washington"/>
    <s v="United States"/>
  </r>
  <r>
    <d v="2019-04-26T00:00:00"/>
    <x v="13"/>
    <s v="sell"/>
    <n v="2100"/>
    <n v="19"/>
    <n v="40.770000000000003"/>
    <n v="41.389998999999897"/>
    <n v="40.119999"/>
    <n v="41.389998999999897"/>
    <n v="40.918354000000001"/>
    <n v="2434300"/>
    <n v="2.5049999999999999"/>
    <n v="8.2484293787473892E-3"/>
    <n v="-5.7963484847643097E-2"/>
    <n v="-5.4995052561088303E-2"/>
    <n v="-0.120506483473505"/>
    <n v="-0.13462165939604101"/>
    <n v="2.00395854312308E-2"/>
    <n v="1.65457341246187E-2"/>
    <n v="1.5559358390839001E-2"/>
    <n v="2.3586991591053302E-2"/>
    <n v="67.75"/>
    <n v="40.119999"/>
    <n v="-0.17925635660101699"/>
    <n v="4.6743503443647796E-3"/>
    <n v="0.73803791431863497"/>
    <n v="-0.87559875165388101"/>
    <n v="-0.72182195384946402"/>
    <s v="Second Point Management"/>
    <x v="13"/>
    <s v="Consumer Discretionary"/>
    <s v="Department Stores"/>
    <s v="Seattle, Washington"/>
    <d v="1986-08-31T00:00:00"/>
    <n v="72333"/>
    <m/>
    <s v="Seattle"/>
    <s v="Washington"/>
    <s v="United States"/>
  </r>
  <r>
    <d v="2019-05-13T00:00:00"/>
    <x v="13"/>
    <s v="buy"/>
    <n v="1600"/>
    <n v="19"/>
    <n v="39.040000999999997"/>
    <n v="39.119999"/>
    <n v="37.409999999999997"/>
    <n v="37.599997999999999"/>
    <n v="37.171539000000003"/>
    <n v="3278200"/>
    <n v="2.4049999999999998"/>
    <n v="-4.6000094991832503E-2"/>
    <n v="-7.7256546169449505E-2"/>
    <n v="-0.17832430767591101"/>
    <n v="-0.179324102529162"/>
    <n v="-0.22757415659612501"/>
    <n v="2.3597557750913298E-2"/>
    <n v="1.6475752583236102E-2"/>
    <n v="1.6086306469112299E-2"/>
    <n v="2.36131680733511E-2"/>
    <n v="67.75"/>
    <n v="37.409999999999997"/>
    <n v="-0.16249785125223201"/>
    <n v="-2.4426469085879299E-2"/>
    <n v="0.77098488859460201"/>
    <n v="-1.30230552272168"/>
    <n v="-1.1279028172003001"/>
    <s v="Second Point Management"/>
    <x v="13"/>
    <s v="Consumer Discretionary"/>
    <s v="Department Stores"/>
    <s v="Seattle, Washington"/>
    <d v="1986-08-31T00:00:00"/>
    <n v="72333"/>
    <m/>
    <s v="Seattle"/>
    <s v="Washington"/>
    <s v="United States"/>
  </r>
  <r>
    <d v="2019-05-30T00:00:00"/>
    <x v="13"/>
    <s v="buy"/>
    <n v="1500"/>
    <n v="19"/>
    <n v="32.400002000000001"/>
    <n v="32.93"/>
    <n v="32.360000999999997"/>
    <n v="32.470001000000003"/>
    <n v="32.100002000000003"/>
    <n v="3375800"/>
    <n v="2.2269999999999999"/>
    <n v="1.5411869227312501E-3"/>
    <n v="-5.62853364383901E-2"/>
    <n v="-0.22885551809680901"/>
    <n v="-0.367468128469571"/>
    <n v="-0.38932730581055203"/>
    <n v="7.7897637221672001E-3"/>
    <n v="2.4435029093268602E-2"/>
    <n v="1.8802317757212299E-2"/>
    <n v="2.31290900725784E-2"/>
    <n v="67.75"/>
    <n v="32.270000000000003"/>
    <n v="-0.17146336436233101"/>
    <n v="2.0962723552933101E-3"/>
    <n v="0.76595419135555598"/>
    <n v="-1.94049381586787"/>
    <n v="-1.8017754315910099"/>
    <s v="Second Point Management"/>
    <x v="13"/>
    <s v="Consumer Discretionary"/>
    <s v="Department Stores"/>
    <s v="Seattle, Washington"/>
    <d v="1986-08-31T00:00:00"/>
    <n v="72333"/>
    <m/>
    <s v="Seattle"/>
    <s v="Washington"/>
    <s v="United States"/>
  </r>
  <r>
    <d v="2019-06-03T00:00:00"/>
    <x v="13"/>
    <s v="sell"/>
    <n v="2500"/>
    <n v="19"/>
    <n v="31.219998999999898"/>
    <n v="32.43"/>
    <n v="31.15"/>
    <n v="32.099997999999999"/>
    <n v="32.099997999999999"/>
    <n v="4044700"/>
    <n v="2.081"/>
    <n v="2.5237902233447001E-2"/>
    <n v="-3.1228914658891299E-2"/>
    <n v="-0.21727483720605201"/>
    <n v="-0.32843368941332701"/>
    <n v="-0.390756024057691"/>
    <n v="2.0120072515014398E-2"/>
    <n v="2.55903061662726E-2"/>
    <n v="1.9136189149054302E-2"/>
    <n v="2.32380802979162E-2"/>
    <n v="67.75"/>
    <n v="30.91"/>
    <n v="-0.17146336436233101"/>
    <n v="-2.7690708645509302E-3"/>
    <n v="0.77634763451492805"/>
    <n v="-1.9000062274743601"/>
    <n v="-1.94602541452634"/>
    <s v="Second Point Management"/>
    <x v="13"/>
    <s v="Consumer Discretionary"/>
    <s v="Department Stores"/>
    <s v="Seattle, Washington"/>
    <d v="1986-08-31T00:00:00"/>
    <n v="72333"/>
    <m/>
    <s v="Seattle"/>
    <s v="Washington"/>
    <s v="United States"/>
  </r>
  <r>
    <d v="2019-06-06T00:00:00"/>
    <x v="13"/>
    <s v="buy"/>
    <n v="1900"/>
    <n v="19"/>
    <n v="31.709999"/>
    <n v="31.870000999999998"/>
    <n v="30.549999"/>
    <n v="31.049999"/>
    <n v="31.049999"/>
    <n v="6394800"/>
    <n v="2.1240000000000001"/>
    <n v="-2.8886313435593901E-2"/>
    <n v="-3.32573162678962E-2"/>
    <n v="-0.25720115780645803"/>
    <n v="-0.34572947242920399"/>
    <n v="-0.477812125680804"/>
    <n v="2.9009246229070799E-2"/>
    <n v="2.6823285667155802E-2"/>
    <n v="1.9934918518998999E-2"/>
    <n v="2.3316441386307899E-2"/>
    <n v="67.75"/>
    <n v="30.549999"/>
    <n v="-0.17146336436233101"/>
    <n v="6.1168407152111899E-3"/>
    <n v="0.75850641054811296"/>
    <n v="-2.2319852586429798"/>
    <n v="-2.0098374251993598"/>
    <s v="Second Point Management"/>
    <x v="13"/>
    <s v="Consumer Discretionary"/>
    <s v="Department Stores"/>
    <s v="Seattle, Washington"/>
    <d v="1986-08-31T00:00:00"/>
    <n v="72333"/>
    <m/>
    <s v="Seattle"/>
    <s v="Washington"/>
    <s v="United States"/>
  </r>
  <r>
    <d v="2019-06-28T00:00:00"/>
    <x v="13"/>
    <s v="buy"/>
    <n v="2200"/>
    <n v="19"/>
    <n v="31.549999"/>
    <n v="32.159999999999997"/>
    <n v="31.469998999999898"/>
    <n v="31.860001"/>
    <n v="31.860001"/>
    <n v="3449100"/>
    <n v="2"/>
    <n v="1.295232092627E-2"/>
    <n v="-4.7204623993670897E-2"/>
    <n v="-5.9635696493116098E-3"/>
    <n v="-0.31997700390293599"/>
    <n v="-0.44410382843194701"/>
    <n v="1.6339478715656001E-2"/>
    <n v="1.97544009503254E-2"/>
    <n v="2.08978409708745E-2"/>
    <n v="2.33623976515034E-2"/>
    <n v="67.75"/>
    <n v="30.549999"/>
    <n v="-0.17146336436233101"/>
    <n v="5.7409418775350302E-3"/>
    <n v="0.775646543147823"/>
    <n v="-1.8165412179101399"/>
    <n v="-1.8247271119513699"/>
    <s v="Second Point Management"/>
    <x v="13"/>
    <s v="Consumer Discretionary"/>
    <s v="Department Stores"/>
    <s v="Seattle, Washington"/>
    <d v="1986-08-31T00:00:00"/>
    <n v="72333"/>
    <m/>
    <s v="Seattle"/>
    <s v="Washington"/>
    <s v="United States"/>
  </r>
  <r>
    <d v="2019-04-02T00:00:00"/>
    <x v="13"/>
    <s v="buy"/>
    <n v="2000"/>
    <n v="20"/>
    <n v="44.950001"/>
    <n v="44.990001999999997"/>
    <n v="43.880001"/>
    <n v="43.939999"/>
    <n v="43.439296999999897"/>
    <n v="3105800"/>
    <n v="2.4809999999999999"/>
    <n v="-2.1612758123603599E-2"/>
    <n v="4.7907242469380096E-3"/>
    <n v="-5.43281042736313E-2"/>
    <n v="-5.0687502605346803E-2"/>
    <n v="-4.9902081304064698E-2"/>
    <n v="1.6496612356075899E-2"/>
    <n v="1.3645327549646201E-2"/>
    <n v="1.6919160387722301E-2"/>
    <n v="2.3685486768850399E-2"/>
    <n v="67.75"/>
    <n v="42.540000999999997"/>
    <n v="-0.17925635660101699"/>
    <n v="1.7455614805152698E-5"/>
    <n v="0.77113052838539098"/>
    <n v="-0.42741812705668702"/>
    <n v="-0.37802231799389202"/>
    <s v="Jaguar Group of Funds"/>
    <x v="13"/>
    <s v="Consumer Discretionary"/>
    <s v="Department Stores"/>
    <s v="Seattle, Washington"/>
    <d v="1986-08-31T00:00:00"/>
    <n v="72333"/>
    <m/>
    <s v="Seattle"/>
    <s v="Washington"/>
    <s v="United States"/>
  </r>
  <r>
    <d v="2019-04-05T00:00:00"/>
    <x v="13"/>
    <s v="sell"/>
    <n v="1900"/>
    <n v="20"/>
    <n v="45.669998"/>
    <n v="46.200001"/>
    <n v="45.450001"/>
    <n v="45.639998999999897"/>
    <n v="45.119923"/>
    <n v="3381800"/>
    <n v="2.5009999999999999"/>
    <n v="1.9738916976583701E-3"/>
    <n v="2.7995560855905599E-2"/>
    <n v="2.86662240068188E-2"/>
    <n v="-2.0422146379491701E-2"/>
    <n v="-6.4003597701952103E-2"/>
    <n v="1.75620349208995E-2"/>
    <n v="1.34425644920869E-2"/>
    <n v="1.7097509548081501E-2"/>
    <n v="2.36677996435763E-2"/>
    <n v="67.75"/>
    <n v="42.540000999999997"/>
    <n v="-0.17925635660101699"/>
    <n v="4.62571739556182E-3"/>
    <n v="0.76070728395500098"/>
    <n v="-0.50556852571381306"/>
    <n v="-0.44813827785948102"/>
    <s v="Jaguar Group of Funds"/>
    <x v="13"/>
    <s v="Consumer Discretionary"/>
    <s v="Department Stores"/>
    <s v="Seattle, Washington"/>
    <d v="1986-08-31T00:00:00"/>
    <n v="72333"/>
    <m/>
    <s v="Seattle"/>
    <s v="Washington"/>
    <s v="United States"/>
  </r>
  <r>
    <d v="2019-04-15T00:00:00"/>
    <x v="13"/>
    <s v="sell"/>
    <n v="2300"/>
    <n v="20"/>
    <n v="43.98"/>
    <n v="44.040000999999997"/>
    <n v="43.18"/>
    <n v="43.25"/>
    <n v="42.757159999999999"/>
    <n v="3251700"/>
    <n v="2.5529999999999999"/>
    <n v="-1.3321285294987099E-2"/>
    <n v="-4.12195620961716E-2"/>
    <n v="-2.7592609744646002E-2"/>
    <n v="-8.0787554172059794E-2"/>
    <n v="-6.2780135825986294E-2"/>
    <n v="1.6847815381969299E-2"/>
    <n v="1.5723487732190899E-2"/>
    <n v="1.6551591227841202E-2"/>
    <n v="2.3528672663867701E-2"/>
    <n v="67.75"/>
    <n v="42.540000999999997"/>
    <n v="-0.17925635660101699"/>
    <n v="-6.2956724975841202E-4"/>
    <n v="0.732583069301739"/>
    <n v="-0.49425490967276903"/>
    <n v="-0.52138980620984199"/>
    <s v="Jaguar Group of Funds"/>
    <x v="13"/>
    <s v="Consumer Discretionary"/>
    <s v="Department Stores"/>
    <s v="Seattle, Washington"/>
    <d v="1986-08-31T00:00:00"/>
    <n v="72333"/>
    <m/>
    <s v="Seattle"/>
    <s v="Washington"/>
    <s v="United States"/>
  </r>
  <r>
    <d v="2019-04-17T00:00:00"/>
    <x v="13"/>
    <s v="sell"/>
    <n v="2400"/>
    <n v="20"/>
    <n v="43.59"/>
    <n v="44.18"/>
    <n v="43.330002"/>
    <n v="43.830002"/>
    <n v="43.330551"/>
    <n v="3163800"/>
    <n v="2.5920000000000001"/>
    <n v="8.2474287202851607E-3"/>
    <n v="-2.50097434525259E-2"/>
    <n v="-8.1799646654920101E-3"/>
    <n v="-1.8263561540075701E-2"/>
    <n v="-4.4381528504769598E-2"/>
    <n v="1.3586033283389601E-2"/>
    <n v="1.5346458582944899E-2"/>
    <n v="1.5449009379174801E-2"/>
    <n v="2.35109788471035E-2"/>
    <n v="67.75"/>
    <n v="42.540000999999997"/>
    <n v="-0.17925635660101699"/>
    <n v="-2.2764010197428601E-3"/>
    <n v="0.74008999895099203"/>
    <n v="-0.39193828733045899"/>
    <n v="-0.50937106465766802"/>
    <s v="Jaguar Group of Funds"/>
    <x v="13"/>
    <s v="Consumer Discretionary"/>
    <s v="Department Stores"/>
    <s v="Seattle, Washington"/>
    <d v="1986-08-31T00:00:00"/>
    <n v="72333"/>
    <m/>
    <s v="Seattle"/>
    <s v="Washington"/>
    <s v="United States"/>
  </r>
  <r>
    <d v="2019-04-24T00:00:00"/>
    <x v="13"/>
    <s v="sell"/>
    <n v="1900"/>
    <n v="20"/>
    <n v="41.77"/>
    <n v="42.5"/>
    <n v="41.77"/>
    <n v="42"/>
    <n v="41.521403999999997"/>
    <n v="1843000"/>
    <n v="2.5219999999999998"/>
    <n v="5.2519089163464497E-3"/>
    <n v="-3.4401469998658098E-2"/>
    <n v="-2.19012753302914E-2"/>
    <n v="-9.6271994084515103E-2"/>
    <n v="-0.108017607808622"/>
    <n v="1.9484702478561201E-2"/>
    <n v="1.6170541549438401E-2"/>
    <n v="1.53267412866644E-2"/>
    <n v="2.35672045027326E-2"/>
    <n v="67.75"/>
    <n v="41.209998999999897"/>
    <n v="-0.17925635660101699"/>
    <n v="-2.1941687255359501E-3"/>
    <n v="0.73403160416563595"/>
    <n v="-0.73626169324997903"/>
    <n v="-0.53920779973563504"/>
    <s v="Jaguar Group of Funds"/>
    <x v="13"/>
    <s v="Consumer Discretionary"/>
    <s v="Department Stores"/>
    <s v="Seattle, Washington"/>
    <d v="1986-08-31T00:00:00"/>
    <n v="72333"/>
    <m/>
    <s v="Seattle"/>
    <s v="Washington"/>
    <s v="United States"/>
  </r>
  <r>
    <d v="2019-04-26T00:00:00"/>
    <x v="13"/>
    <s v="buy"/>
    <n v="2900"/>
    <n v="20"/>
    <n v="40.770000000000003"/>
    <n v="41.389998999999897"/>
    <n v="40.119999"/>
    <n v="41.389998999999897"/>
    <n v="40.918354000000001"/>
    <n v="2434300"/>
    <n v="2.5049999999999999"/>
    <n v="8.2484293787473892E-3"/>
    <n v="-5.7963484847643097E-2"/>
    <n v="-5.4995052561088303E-2"/>
    <n v="-0.120506483473505"/>
    <n v="-0.13462165939604101"/>
    <n v="2.00395854312308E-2"/>
    <n v="1.65457341246187E-2"/>
    <n v="1.5559358390839001E-2"/>
    <n v="2.3586991591053302E-2"/>
    <n v="67.75"/>
    <n v="40.119999"/>
    <n v="-0.17925635660101699"/>
    <n v="4.6743503443647796E-3"/>
    <n v="0.73803791431863497"/>
    <n v="-0.87559875165388101"/>
    <n v="-0.72182195384946402"/>
    <s v="Jaguar Group of Funds"/>
    <x v="13"/>
    <s v="Consumer Discretionary"/>
    <s v="Department Stores"/>
    <s v="Seattle, Washington"/>
    <d v="1986-08-31T00:00:00"/>
    <n v="72333"/>
    <m/>
    <s v="Seattle"/>
    <s v="Washington"/>
    <s v="United States"/>
  </r>
  <r>
    <d v="2019-05-21T00:00:00"/>
    <x v="13"/>
    <s v="buy"/>
    <n v="2900"/>
    <n v="20"/>
    <n v="37"/>
    <n v="38.189999"/>
    <n v="36.770000000000003"/>
    <n v="37.849997999999999"/>
    <n v="37.418694000000002"/>
    <n v="9394100"/>
    <n v="2.4260000000000002"/>
    <n v="1.03572856783793E-2"/>
    <n v="-5.2700519934306602E-3"/>
    <n v="-0.147371781178603"/>
    <n v="-0.16472899457748899"/>
    <n v="-0.15963984088286801"/>
    <n v="1.2939203079129E-2"/>
    <n v="1.7059548094260201E-2"/>
    <n v="1.5794205318099101E-2"/>
    <n v="2.24692983241522E-2"/>
    <n v="67.75"/>
    <n v="36.369999"/>
    <n v="-0.16249785125223201"/>
    <n v="8.4599491109458805E-3"/>
    <n v="0.74290450259584295"/>
    <n v="-0.91582744729306198"/>
    <n v="-1.38631440896876"/>
    <s v="Jaguar Group of Funds"/>
    <x v="13"/>
    <s v="Consumer Discretionary"/>
    <s v="Department Stores"/>
    <s v="Seattle, Washington"/>
    <d v="1986-08-31T00:00:00"/>
    <n v="72333"/>
    <m/>
    <s v="Seattle"/>
    <s v="Washington"/>
    <s v="United States"/>
  </r>
  <r>
    <d v="2019-05-29T00:00:00"/>
    <x v="13"/>
    <s v="buy"/>
    <n v="1400"/>
    <n v="20"/>
    <n v="32.779998999999997"/>
    <n v="33.040000999999997"/>
    <n v="32.270000000000003"/>
    <n v="32.419998"/>
    <n v="32.050567999999998"/>
    <n v="3499900"/>
    <n v="2.2360000000000002"/>
    <n v="-1.7125810189807501E-2"/>
    <n v="-0.15485551359595701"/>
    <n v="-0.24426380992691801"/>
    <n v="-0.36858622737300301"/>
    <n v="-0.39025550439222001"/>
    <n v="3.7055813193185197E-2"/>
    <n v="2.4296818403326901E-2"/>
    <n v="1.8795771674263301E-2"/>
    <n v="2.3128670549012902E-2"/>
    <n v="67.75"/>
    <n v="32.270000000000003"/>
    <n v="-0.17146336436233101"/>
    <n v="-6.9359101493404697E-3"/>
    <n v="0.76017577181018103"/>
    <n v="-1.9658528146365599"/>
    <n v="-1.7016244920189501"/>
    <s v="Jaguar Group of Funds"/>
    <x v="13"/>
    <s v="Consumer Discretionary"/>
    <s v="Department Stores"/>
    <s v="Seattle, Washington"/>
    <d v="1986-08-31T00:00:00"/>
    <n v="72333"/>
    <m/>
    <s v="Seattle"/>
    <s v="Washington"/>
    <s v="United States"/>
  </r>
  <r>
    <d v="2019-06-07T00:00:00"/>
    <x v="13"/>
    <s v="sell"/>
    <n v="1300"/>
    <n v="20"/>
    <n v="31.08"/>
    <n v="31.73"/>
    <n v="30.92"/>
    <n v="31.67"/>
    <n v="31.67"/>
    <n v="3103900"/>
    <n v="2.0840000000000001"/>
    <n v="1.9771084377180299E-2"/>
    <n v="1.1751794953323199E-2"/>
    <n v="-0.206173622251661"/>
    <n v="-0.31462822991033401"/>
    <n v="-0.459971991408684"/>
    <n v="2.8782252021550301E-2"/>
    <n v="2.7253622501318599E-2"/>
    <n v="2.01715957098943E-2"/>
    <n v="2.3355158710736498E-2"/>
    <n v="67.75"/>
    <n v="30.549999"/>
    <n v="-0.17146336436233101"/>
    <n v="1.0442979367750601E-2"/>
    <n v="0.765478267328075"/>
    <n v="-2.1286337012819598"/>
    <n v="-2.0283170154827399"/>
    <s v="Jaguar Group of Funds"/>
    <x v="13"/>
    <s v="Consumer Discretionary"/>
    <s v="Department Stores"/>
    <s v="Seattle, Washington"/>
    <d v="1986-08-31T00:00:00"/>
    <n v="72333"/>
    <m/>
    <s v="Seattle"/>
    <s v="Washington"/>
    <s v="United States"/>
  </r>
  <r>
    <d v="2019-06-26T00:00:00"/>
    <x v="13"/>
    <s v="sell"/>
    <n v="1600"/>
    <n v="20"/>
    <n v="32.689999"/>
    <n v="32.93"/>
    <n v="32.18"/>
    <n v="32.200001"/>
    <n v="32.200001"/>
    <n v="3654700"/>
    <n v="2.0489999999999999"/>
    <n v="-1.75469791044605E-2"/>
    <n v="-2.96793090572487E-2"/>
    <n v="-2.81183988833009E-2"/>
    <n v="-0.315427306969563"/>
    <n v="-0.42507617462063302"/>
    <n v="1.27299659715424E-2"/>
    <n v="1.9488075475418701E-2"/>
    <n v="2.0657024627316601E-2"/>
    <n v="2.3322733000788E-2"/>
    <n v="67.75"/>
    <n v="30.549999"/>
    <n v="-0.17146336436233101"/>
    <n v="-1.2346958449604901E-3"/>
    <n v="0.77644148234172194"/>
    <n v="-1.7713981970661901"/>
    <n v="-1.7725982113838199"/>
    <s v="Jaguar Group of Funds"/>
    <x v="13"/>
    <s v="Consumer Discretionary"/>
    <s v="Department Stores"/>
    <s v="Seattle, Washington"/>
    <d v="1986-08-31T00:00:00"/>
    <n v="72333"/>
    <m/>
    <s v="Seattle"/>
    <s v="Washington"/>
    <s v="United States"/>
  </r>
  <r>
    <d v="2019-04-18T00:00:00"/>
    <x v="14"/>
    <s v="buy"/>
    <n v="100"/>
    <n v="1"/>
    <n v="100.349998"/>
    <n v="100.349998"/>
    <n v="98.720000999999996"/>
    <n v="100.110001"/>
    <n v="99.740905999999995"/>
    <n v="2223600"/>
    <n v="2.56"/>
    <n v="-8.9852527652078604E-4"/>
    <n v="-1.78205031185595E-2"/>
    <n v="-1.1421874376456699E-2"/>
    <n v="-6.3830097306007999E-2"/>
    <n v="2.5662826392303498E-2"/>
    <n v="7.3079337613902E-3"/>
    <n v="1.0279957316749499E-2"/>
    <n v="1.19748152959965E-2"/>
    <n v="1.10591698694607E-2"/>
    <n v="116.82"/>
    <n v="93.910004000000001"/>
    <n v="-9.0234552439904706E-2"/>
    <n v="1.5778467813143101E-3"/>
    <n v="0.68261853610650902"/>
    <n v="6.5039161526398998E-4"/>
    <n v="0.34238742698237901"/>
    <s v="CapitalAlley Funds"/>
    <x v="14"/>
    <s v="Information Technology"/>
    <s v="Internet Software &amp; Services"/>
    <s v="Fort Lauderdale, Florida"/>
    <d v="1999-12-01T00:00:00"/>
    <n v="877890"/>
    <m/>
    <s v="Fort Lauderdale"/>
    <s v="Florida"/>
    <s v="United States"/>
  </r>
  <r>
    <d v="2019-05-02T00:00:00"/>
    <x v="14"/>
    <s v="buy"/>
    <n v="100"/>
    <n v="1"/>
    <n v="101.139999"/>
    <n v="101.139999"/>
    <n v="99.129997000000003"/>
    <n v="99.25"/>
    <n v="98.884070999999906"/>
    <n v="1972600"/>
    <n v="2.552"/>
    <n v="-1.5298023816531401E-2"/>
    <n v="-2.7167142076640902E-3"/>
    <n v="-4.4235245072816298E-3"/>
    <n v="-2.9228036362948701E-2"/>
    <n v="-4.6949641408422303E-2"/>
    <n v="1.063349208743E-2"/>
    <n v="1.02990028903279E-2"/>
    <n v="8.8847276472377498E-3"/>
    <n v="1.06148249901497E-2"/>
    <n v="116.82"/>
    <n v="96.809997999999993"/>
    <n v="-8.4341160899488496E-2"/>
    <n v="-2.1262443276895502E-3"/>
    <n v="0.66928202686327698"/>
    <n v="-0.69891692413038498"/>
    <n v="-0.28978886701919598"/>
    <s v="CapitalAlley Funds"/>
    <x v="14"/>
    <s v="Information Technology"/>
    <s v="Internet Software &amp; Services"/>
    <s v="Fort Lauderdale, Florida"/>
    <d v="1999-12-01T00:00:00"/>
    <n v="877890"/>
    <m/>
    <s v="Fort Lauderdale"/>
    <s v="Florida"/>
    <s v="United States"/>
  </r>
  <r>
    <d v="2019-04-02T00:00:00"/>
    <x v="14"/>
    <s v="sell"/>
    <n v="100"/>
    <n v="2"/>
    <n v="99.699996999999996"/>
    <n v="100.25"/>
    <n v="99.110000999999997"/>
    <n v="100.129997"/>
    <n v="99.760825999999994"/>
    <n v="2385000"/>
    <n v="2.4809999999999999"/>
    <n v="4.4038927235350396E-3"/>
    <n v="1.3991223122312301E-3"/>
    <n v="-5.3963960557994101E-2"/>
    <n v="-1.96200414212984E-2"/>
    <n v="9.8593074567777897E-2"/>
    <n v="4.0554677478259896E-3"/>
    <n v="9.3146729032740593E-3"/>
    <n v="1.16624252607087E-2"/>
    <n v="1.09449252118934E-2"/>
    <n v="116.82"/>
    <n v="90.32"/>
    <n v="-9.0234552439904706E-2"/>
    <n v="1.7455614805152698E-5"/>
    <n v="0.68188545204253403"/>
    <n v="0.78423443273664895"/>
    <n v="0.61389349376969604"/>
    <s v="InvestBurg"/>
    <x v="14"/>
    <s v="Information Technology"/>
    <s v="Internet Software &amp; Services"/>
    <s v="Fort Lauderdale, Florida"/>
    <d v="1999-12-01T00:00:00"/>
    <n v="877890"/>
    <m/>
    <s v="Fort Lauderdale"/>
    <s v="Florida"/>
    <s v="United States"/>
  </r>
  <r>
    <d v="2019-05-14T00:00:00"/>
    <x v="14"/>
    <s v="buy"/>
    <n v="100"/>
    <n v="2"/>
    <n v="95.639999000000003"/>
    <n v="96.589995999999999"/>
    <n v="95.379997000000003"/>
    <n v="95.82"/>
    <n v="95.466720999999893"/>
    <n v="1673500"/>
    <n v="2.419"/>
    <n v="4.9171293478463404E-3"/>
    <n v="-1.7791144267703101E-2"/>
    <n v="-6.1618671260388599E-2"/>
    <n v="-9.2287562210076599E-2"/>
    <n v="-0.108137217618688"/>
    <n v="9.8054309362347707E-3"/>
    <n v="8.0457178298704492E-3"/>
    <n v="8.88319380684305E-3"/>
    <n v="1.06561010897725E-2"/>
    <n v="116.82"/>
    <n v="95"/>
    <n v="-8.4341160899488496E-2"/>
    <n v="7.98398755130913E-3"/>
    <n v="0.67238174136620898"/>
    <n v="-1.1358813744227301"/>
    <n v="-1.1041300850873099"/>
    <s v="InvestBurg"/>
    <x v="14"/>
    <s v="Information Technology"/>
    <s v="Internet Software &amp; Services"/>
    <s v="Fort Lauderdale, Florida"/>
    <d v="1999-12-01T00:00:00"/>
    <n v="877890"/>
    <m/>
    <s v="Fort Lauderdale"/>
    <s v="Florida"/>
    <s v="United States"/>
  </r>
  <r>
    <d v="2019-05-15T00:00:00"/>
    <x v="14"/>
    <s v="sell"/>
    <n v="400"/>
    <n v="2"/>
    <n v="95.720000999999996"/>
    <n v="96.629997000000003"/>
    <n v="95.459998999999996"/>
    <n v="96.040001000000004"/>
    <n v="95.685912999999999"/>
    <n v="1352400"/>
    <n v="2.379"/>
    <n v="2.2933724896625199E-3"/>
    <n v="-1.5497771778040501E-2"/>
    <n v="-6.28515367324472E-2"/>
    <n v="-8.5907661646932296E-2"/>
    <n v="-9.9027953166395594E-2"/>
    <n v="1.0063724926827699E-2"/>
    <n v="8.0037344209669802E-3"/>
    <n v="8.8891883981966294E-3"/>
    <n v="1.0649797868400901E-2"/>
    <n v="116.82"/>
    <n v="95"/>
    <n v="-8.4341160899488496E-2"/>
    <n v="5.8219943882337104E-3"/>
    <n v="0.67232642581046398"/>
    <n v="-1.04005859808124"/>
    <n v="-1.1169176538190699"/>
    <s v="InvestBurg"/>
    <x v="14"/>
    <s v="Information Technology"/>
    <s v="Internet Software &amp; Services"/>
    <s v="Fort Lauderdale, Florida"/>
    <d v="1999-12-01T00:00:00"/>
    <n v="877890"/>
    <m/>
    <s v="Fort Lauderdale"/>
    <s v="Florida"/>
    <s v="United States"/>
  </r>
  <r>
    <d v="2019-06-17T00:00:00"/>
    <x v="14"/>
    <s v="sell"/>
    <n v="500"/>
    <n v="2"/>
    <n v="97.160004000000001"/>
    <n v="98.330001999999993"/>
    <n v="96.910004000000001"/>
    <n v="97.110000999999997"/>
    <n v="97.110000999999997"/>
    <n v="2100600"/>
    <n v="2.0859999999999999"/>
    <n v="3.3006734112202901E-3"/>
    <n v="1.17044992172526E-2"/>
    <n v="1.4773278861903501E-2"/>
    <n v="-4.1111642607434697E-2"/>
    <n v="-8.5004006262371798E-2"/>
    <n v="3.2969093711739598E-3"/>
    <n v="6.1127760072618798E-3"/>
    <n v="8.2908809092725692E-3"/>
    <n v="1.0623547421826101E-2"/>
    <n v="116.82"/>
    <n v="93.120002999999997"/>
    <n v="-8.3469917232435895E-2"/>
    <n v="9.3131563797728401E-4"/>
    <n v="0.66427518959315801"/>
    <n v="-0.72884475228525203"/>
    <n v="-0.77790355036501802"/>
    <s v="InvestBurg"/>
    <x v="14"/>
    <s v="Information Technology"/>
    <s v="Internet Software &amp; Services"/>
    <s v="Fort Lauderdale, Florida"/>
    <d v="1999-12-01T00:00:00"/>
    <n v="877890"/>
    <m/>
    <s v="Fort Lauderdale"/>
    <s v="Florida"/>
    <s v="United States"/>
  </r>
  <r>
    <d v="2019-04-26T00:00:00"/>
    <x v="14"/>
    <s v="sell"/>
    <n v="200"/>
    <n v="3"/>
    <n v="99.32"/>
    <n v="101.410004"/>
    <n v="98.870002999999997"/>
    <n v="100.980003"/>
    <n v="100.607697"/>
    <n v="2180300"/>
    <n v="2.5049999999999999"/>
    <n v="1.4563887487177799E-2"/>
    <n v="8.6528819790942495E-3"/>
    <n v="9.8523067762564202E-3"/>
    <n v="-1.30195891759666E-2"/>
    <n v="5.1153889742778E-2"/>
    <n v="1.0185819596781E-2"/>
    <n v="9.8296600107653301E-3"/>
    <n v="8.86484577221394E-3"/>
    <n v="1.11005447142475E-2"/>
    <n v="116.82"/>
    <n v="96.809997999999993"/>
    <n v="-8.4341160899488496E-2"/>
    <n v="4.6743503443647796E-3"/>
    <n v="0.68813756804413095"/>
    <n v="0.26304350453790998"/>
    <n v="0.17326681612806399"/>
    <s v="FinanCorp"/>
    <x v="14"/>
    <s v="Information Technology"/>
    <s v="Internet Software &amp; Services"/>
    <s v="Fort Lauderdale, Florida"/>
    <d v="1999-12-01T00:00:00"/>
    <n v="877890"/>
    <m/>
    <s v="Fort Lauderdale"/>
    <s v="Florida"/>
    <s v="United States"/>
  </r>
  <r>
    <d v="2019-06-10T00:00:00"/>
    <x v="14"/>
    <s v="sell"/>
    <n v="200"/>
    <n v="3"/>
    <n v="96.489998"/>
    <n v="96.779999000000004"/>
    <n v="95.779999000000004"/>
    <n v="95.980002999999996"/>
    <n v="95.980002999999996"/>
    <n v="1273900"/>
    <n v="2.1429999999999998"/>
    <n v="1.25106352324568E-3"/>
    <n v="3.0086024011801799E-2"/>
    <n v="-1.2428992133389501E-2"/>
    <n v="-3.8735587419343603E-2"/>
    <n v="-0.11000663098466899"/>
    <n v="3.1383973009704402E-3"/>
    <n v="7.4637479137120303E-3"/>
    <n v="8.4528809458988292E-3"/>
    <n v="1.06492001015941E-2"/>
    <n v="116.82"/>
    <n v="93.120002999999997"/>
    <n v="-8.3469917232435895E-2"/>
    <n v="4.6492198743191201E-3"/>
    <n v="0.66545411610885796"/>
    <n v="-0.93248554174322096"/>
    <n v="-1.0015659350206001"/>
    <s v="FinanCorp"/>
    <x v="14"/>
    <s v="Information Technology"/>
    <s v="Internet Software &amp; Services"/>
    <s v="Fort Lauderdale, Florida"/>
    <d v="1999-12-01T00:00:00"/>
    <n v="877890"/>
    <m/>
    <s v="Fort Lauderdale"/>
    <s v="Florida"/>
    <s v="United States"/>
  </r>
  <r>
    <d v="2019-06-13T00:00:00"/>
    <x v="14"/>
    <s v="buy"/>
    <n v="200"/>
    <n v="3"/>
    <n v="96.940002000000007"/>
    <n v="98.389999000000003"/>
    <n v="96.639999000000003"/>
    <n v="96.75"/>
    <n v="96.75"/>
    <n v="1360300"/>
    <n v="2.0910000000000002"/>
    <n v="2.1728913191436201E-3"/>
    <n v="1.4471118106274499E-2"/>
    <n v="1.8269745705440502E-2"/>
    <n v="-4.5809908741317601E-2"/>
    <n v="-8.6750189567057406E-2"/>
    <n v="3.4221088763896901E-3"/>
    <n v="6.1636704752431699E-3"/>
    <n v="8.3749910648557701E-3"/>
    <n v="1.06470053252905E-2"/>
    <n v="116.82"/>
    <n v="93.120002999999997"/>
    <n v="-8.3469917232435895E-2"/>
    <n v="4.0890106107655602E-3"/>
    <n v="0.66583873328288401"/>
    <n v="-0.749189670069208"/>
    <n v="-0.88189481695837502"/>
    <s v="FinanCorp"/>
    <x v="14"/>
    <s v="Information Technology"/>
    <s v="Internet Software &amp; Services"/>
    <s v="Fort Lauderdale, Florida"/>
    <d v="1999-12-01T00:00:00"/>
    <n v="877890"/>
    <m/>
    <s v="Fort Lauderdale"/>
    <s v="Florida"/>
    <s v="United States"/>
  </r>
  <r>
    <d v="2019-04-05T00:00:00"/>
    <x v="14"/>
    <s v="sell"/>
    <n v="400"/>
    <n v="4"/>
    <n v="100.33000199999999"/>
    <n v="101.389999"/>
    <n v="100.010002"/>
    <n v="100.980003"/>
    <n v="100.607697"/>
    <n v="2256700"/>
    <n v="2.5009999999999999"/>
    <n v="9.6522993672760703E-3"/>
    <n v="1.3158081615379499E-2"/>
    <n v="-2.25212580901396E-2"/>
    <n v="-1.29221314991521E-2"/>
    <n v="9.2049274112110294E-2"/>
    <n v="1.7402814296691198E-2"/>
    <n v="1.1885443009558299E-2"/>
    <n v="1.21135985293227E-2"/>
    <n v="1.11465072492572E-2"/>
    <n v="116.82"/>
    <n v="91.25"/>
    <n v="-9.0234552439904706E-2"/>
    <n v="4.62571739556182E-3"/>
    <n v="0.68505293892028196"/>
    <n v="0.71207419554435203"/>
    <n v="0.72764298551926498"/>
    <s v="CapitalOwl"/>
    <x v="14"/>
    <s v="Information Technology"/>
    <s v="Internet Software &amp; Services"/>
    <s v="Fort Lauderdale, Florida"/>
    <d v="1999-12-01T00:00:00"/>
    <n v="877890"/>
    <m/>
    <s v="Fort Lauderdale"/>
    <s v="Florida"/>
    <s v="United States"/>
  </r>
  <r>
    <d v="2019-05-09T00:00:00"/>
    <x v="14"/>
    <s v="buy"/>
    <n v="500"/>
    <n v="4"/>
    <n v="96.489998"/>
    <n v="97.349997999999999"/>
    <n v="95.760002"/>
    <n v="96.870002999999997"/>
    <n v="96.512855999999999"/>
    <n v="2079300"/>
    <n v="2.4569999999999999"/>
    <n v="-6.8926375505013598E-3"/>
    <n v="-2.4271941708879401E-2"/>
    <n v="-4.1057299627221398E-2"/>
    <n v="-7.8349562662980002E-2"/>
    <n v="-9.5562364990704099E-2"/>
    <n v="4.0315041458069698E-3"/>
    <n v="7.1990388293913903E-3"/>
    <n v="8.5823434129763208E-3"/>
    <n v="1.0597906338482E-2"/>
    <n v="116.82"/>
    <n v="95.760002"/>
    <n v="-8.4341160899488496E-2"/>
    <n v="-3.0259986019249502E-3"/>
    <n v="0.66792840368062101"/>
    <n v="-1.0805353219863201"/>
    <n v="-0.872911595825825"/>
    <s v="CapitalOwl"/>
    <x v="14"/>
    <s v="Information Technology"/>
    <s v="Internet Software &amp; Services"/>
    <s v="Fort Lauderdale, Florida"/>
    <d v="1999-12-01T00:00:00"/>
    <n v="877890"/>
    <m/>
    <s v="Fort Lauderdale"/>
    <s v="Florida"/>
    <s v="United States"/>
  </r>
  <r>
    <d v="2019-06-10T00:00:00"/>
    <x v="14"/>
    <s v="sell"/>
    <n v="100"/>
    <n v="4"/>
    <n v="96.489998"/>
    <n v="96.779999000000004"/>
    <n v="95.779999000000004"/>
    <n v="95.980002999999996"/>
    <n v="95.980002999999996"/>
    <n v="1273900"/>
    <n v="2.1429999999999998"/>
    <n v="1.25106352324568E-3"/>
    <n v="3.0086024011801799E-2"/>
    <n v="-1.2428992133389501E-2"/>
    <n v="-3.8735587419343603E-2"/>
    <n v="-0.11000663098466899"/>
    <n v="3.1383973009704402E-3"/>
    <n v="7.4637479137120303E-3"/>
    <n v="8.4528809458988292E-3"/>
    <n v="1.06492001015941E-2"/>
    <n v="116.82"/>
    <n v="93.120002999999997"/>
    <n v="-8.3469917232435895E-2"/>
    <n v="4.6492198743191201E-3"/>
    <n v="0.66545411610885796"/>
    <n v="-0.93248554174322096"/>
    <n v="-1.0015659350206001"/>
    <s v="CapitalOwl"/>
    <x v="14"/>
    <s v="Information Technology"/>
    <s v="Internet Software &amp; Services"/>
    <s v="Fort Lauderdale, Florida"/>
    <d v="1999-12-01T00:00:00"/>
    <n v="877890"/>
    <m/>
    <s v="Fort Lauderdale"/>
    <s v="Florida"/>
    <s v="United States"/>
  </r>
  <r>
    <d v="2019-06-21T00:00:00"/>
    <x v="14"/>
    <s v="buy"/>
    <n v="200"/>
    <n v="4"/>
    <n v="99.629997000000003"/>
    <n v="100"/>
    <n v="99.110000999999997"/>
    <n v="99.790001000000004"/>
    <n v="99.790001000000004"/>
    <n v="3040200"/>
    <n v="2.0680000000000001"/>
    <n v="4.1171319302516097E-3"/>
    <n v="3.05242944246223E-2"/>
    <n v="4.59614540723908E-2"/>
    <n v="-2.99794676814857E-3"/>
    <n v="-7.4858950595483698E-2"/>
    <n v="3.7729939197682599E-3"/>
    <n v="5.92411636800256E-3"/>
    <n v="8.1875104548029196E-3"/>
    <n v="1.0649404502364601E-2"/>
    <n v="116.82"/>
    <n v="93.120002999999997"/>
    <n v="-8.3469917232435895E-2"/>
    <n v="-1.26001638019446E-3"/>
    <n v="0.66741998472014497"/>
    <n v="-0.646562578793482"/>
    <n v="-0.67044582103152295"/>
    <s v="CapitalOwl"/>
    <x v="14"/>
    <s v="Information Technology"/>
    <s v="Internet Software &amp; Services"/>
    <s v="Fort Lauderdale, Florida"/>
    <d v="1999-12-01T00:00:00"/>
    <n v="877890"/>
    <m/>
    <s v="Fort Lauderdale"/>
    <s v="Florida"/>
    <s v="United States"/>
  </r>
  <r>
    <d v="2019-06-24T00:00:00"/>
    <x v="14"/>
    <s v="buy"/>
    <n v="100"/>
    <n v="4"/>
    <n v="100"/>
    <n v="100.370003"/>
    <n v="99.449996999999996"/>
    <n v="99.580001999999993"/>
    <n v="99.580001999999993"/>
    <n v="1574000"/>
    <n v="2.0209999999999999"/>
    <n v="-2.1066266188745101E-3"/>
    <n v="2.5116994394527501E-2"/>
    <n v="3.89536775163771E-2"/>
    <n v="8.5256455852849907E-3"/>
    <n v="-6.2784874320139697E-2"/>
    <n v="5.2597336377307796E-3"/>
    <n v="5.9540435292999598E-3"/>
    <n v="8.0058791036840098E-3"/>
    <n v="1.06137932414194E-2"/>
    <n v="116.82"/>
    <n v="93.120002999999997"/>
    <n v="-8.3469917232435895E-2"/>
    <n v="-1.73338836506086E-3"/>
    <n v="0.66480357518543398"/>
    <n v="-0.55961939594203503"/>
    <n v="-0.63660074976287995"/>
    <s v="CapitalOwl"/>
    <x v="14"/>
    <s v="Information Technology"/>
    <s v="Internet Software &amp; Services"/>
    <s v="Fort Lauderdale, Florida"/>
    <d v="1999-12-01T00:00:00"/>
    <n v="877890"/>
    <m/>
    <s v="Fort Lauderdale"/>
    <s v="Florida"/>
    <s v="United States"/>
  </r>
  <r>
    <d v="2019-04-12T00:00:00"/>
    <x v="14"/>
    <s v="buy"/>
    <n v="400"/>
    <n v="5"/>
    <n v="102"/>
    <n v="102.83000199999999"/>
    <n v="101.260002"/>
    <n v="102.269997"/>
    <n v="101.892937"/>
    <n v="1337800"/>
    <n v="2.56"/>
    <n v="3.5262379617212701E-3"/>
    <n v="1.2693859101186601E-2"/>
    <n v="1.6861827119389699E-2"/>
    <n v="-3.3759533711316403E-2"/>
    <n v="8.5090594294850205E-2"/>
    <n v="1.8586108568024299E-3"/>
    <n v="1.0186596485811999E-2"/>
    <n v="1.1956376317189999E-2"/>
    <n v="1.10873043448294E-2"/>
    <n v="116.82"/>
    <n v="93.910004000000001"/>
    <n v="-9.0234552439904706E-2"/>
    <n v="6.5875784763498903E-3"/>
    <n v="0.686473923825899"/>
    <n v="0.629226596458206"/>
    <n v="0.72854690898304497"/>
    <s v="Alpha Capital"/>
    <x v="14"/>
    <s v="Information Technology"/>
    <s v="Internet Software &amp; Services"/>
    <s v="Fort Lauderdale, Florida"/>
    <d v="1999-12-01T00:00:00"/>
    <n v="877890"/>
    <m/>
    <s v="Fort Lauderdale"/>
    <s v="Florida"/>
    <s v="United States"/>
  </r>
  <r>
    <d v="2019-04-23T00:00:00"/>
    <x v="14"/>
    <s v="sell"/>
    <n v="200"/>
    <n v="5"/>
    <n v="100.18"/>
    <n v="101.519997"/>
    <n v="99.919997999999893"/>
    <n v="100.879997"/>
    <n v="100.508064"/>
    <n v="2303800"/>
    <n v="2.57"/>
    <n v="1.0262677256406E-2"/>
    <n v="-1.3489133438624E-2"/>
    <n v="-8.0955548513160693E-3"/>
    <n v="-6.7128606992008399E-2"/>
    <n v="5.0266690534771098E-2"/>
    <n v="9.2244156156437093E-3"/>
    <n v="1.00683865622918E-2"/>
    <n v="1.1870172436644601E-2"/>
    <n v="1.10510518138878E-2"/>
    <n v="116.82"/>
    <n v="93.910004000000001"/>
    <n v="-9.0234552439904706E-2"/>
    <n v="8.8023511954049196E-3"/>
    <n v="0.68215486129689495"/>
    <n v="0.25141961516225902"/>
    <n v="0.16458582405234301"/>
    <s v="Alpha Capital"/>
    <x v="14"/>
    <s v="Information Technology"/>
    <s v="Internet Software &amp; Services"/>
    <s v="Fort Lauderdale, Florida"/>
    <d v="1999-12-01T00:00:00"/>
    <n v="877890"/>
    <m/>
    <s v="Fort Lauderdale"/>
    <s v="Florida"/>
    <s v="United States"/>
  </r>
  <r>
    <d v="2019-05-14T00:00:00"/>
    <x v="14"/>
    <s v="sell"/>
    <n v="1000"/>
    <n v="5"/>
    <n v="95.639999000000003"/>
    <n v="96.589995999999999"/>
    <n v="95.379997000000003"/>
    <n v="95.82"/>
    <n v="95.466720999999893"/>
    <n v="1673500"/>
    <n v="2.419"/>
    <n v="4.9171293478463404E-3"/>
    <n v="-1.7791144267703101E-2"/>
    <n v="-6.1618671260388599E-2"/>
    <n v="-9.2287562210076599E-2"/>
    <n v="-0.108137217618688"/>
    <n v="9.8054309362347707E-3"/>
    <n v="8.0457178298704492E-3"/>
    <n v="8.88319380684305E-3"/>
    <n v="1.06561010897725E-2"/>
    <n v="116.82"/>
    <n v="95"/>
    <n v="-8.4341160899488496E-2"/>
    <n v="7.98398755130913E-3"/>
    <n v="0.67238174136620898"/>
    <n v="-1.1358813744227301"/>
    <n v="-1.1041300850873099"/>
    <s v="Alpha Capital"/>
    <x v="14"/>
    <s v="Information Technology"/>
    <s v="Internet Software &amp; Services"/>
    <s v="Fort Lauderdale, Florida"/>
    <d v="1999-12-01T00:00:00"/>
    <n v="877890"/>
    <m/>
    <s v="Fort Lauderdale"/>
    <s v="Florida"/>
    <s v="United States"/>
  </r>
  <r>
    <d v="2019-06-07T00:00:00"/>
    <x v="14"/>
    <s v="buy"/>
    <n v="300"/>
    <n v="5"/>
    <n v="95.809997999999993"/>
    <n v="96.529999000000004"/>
    <n v="95.550003000000004"/>
    <n v="95.860000999999997"/>
    <n v="95.860000999999997"/>
    <n v="1202700"/>
    <n v="2.0840000000000001"/>
    <n v="5.2295903597483102E-3"/>
    <n v="2.2011889389065901E-2"/>
    <n v="-1.3680055656635199E-2"/>
    <n v="-3.8387701279581403E-2"/>
    <n v="-0.120178632727844"/>
    <n v="6.4906933958726303E-3"/>
    <n v="7.4540123442150899E-3"/>
    <n v="8.4542330729034092E-3"/>
    <n v="1.06620482874206E-2"/>
    <n v="116.82"/>
    <n v="93.120002999999997"/>
    <n v="-8.3469917232435895E-2"/>
    <n v="1.0442979367750601E-2"/>
    <n v="0.66599047470734996"/>
    <n v="-1.008530809449"/>
    <n v="-1.0173789297845801"/>
    <s v="Alpha Capital"/>
    <x v="14"/>
    <s v="Information Technology"/>
    <s v="Internet Software &amp; Services"/>
    <s v="Fort Lauderdale, Florida"/>
    <d v="1999-12-01T00:00:00"/>
    <n v="877890"/>
    <m/>
    <s v="Fort Lauderdale"/>
    <s v="Florida"/>
    <s v="United States"/>
  </r>
  <r>
    <d v="2019-06-12T00:00:00"/>
    <x v="14"/>
    <s v="sell"/>
    <n v="200"/>
    <n v="5"/>
    <n v="95.599997999999999"/>
    <n v="96.900002000000001"/>
    <n v="94.5"/>
    <n v="96.540001000000004"/>
    <n v="96.540001000000004"/>
    <n v="1541100"/>
    <n v="2.1269999999999998"/>
    <n v="7.2773479598361498E-3"/>
    <n v="2.0511382228898201E-2"/>
    <n v="-3.0167005866255201E-3"/>
    <n v="-3.7103357064269399E-2"/>
    <n v="-9.3602136828952201E-2"/>
    <n v="4.1023491420904799E-3"/>
    <n v="7.4743127067029101E-3"/>
    <n v="8.4945987049623098E-3"/>
    <n v="1.06493004467935E-2"/>
    <n v="116.82"/>
    <n v="93.120002999999997"/>
    <n v="-8.3469917232435895E-2"/>
    <n v="-2.0396578921351798E-3"/>
    <n v="0.66548884990450197"/>
    <n v="-0.80410356518122295"/>
    <n v="-0.93767937543241497"/>
    <s v="Alpha Capital"/>
    <x v="14"/>
    <s v="Information Technology"/>
    <s v="Internet Software &amp; Services"/>
    <s v="Fort Lauderdale, Florida"/>
    <d v="1999-12-01T00:00:00"/>
    <n v="877890"/>
    <m/>
    <s v="Fort Lauderdale"/>
    <s v="Florida"/>
    <s v="United States"/>
  </r>
  <r>
    <d v="2019-04-23T00:00:00"/>
    <x v="14"/>
    <s v="sell"/>
    <n v="900"/>
    <n v="6"/>
    <n v="100.18"/>
    <n v="101.519997"/>
    <n v="99.919997999999893"/>
    <n v="100.879997"/>
    <n v="100.508064"/>
    <n v="2303800"/>
    <n v="2.57"/>
    <n v="1.0262677256406E-2"/>
    <n v="-1.3489133438624E-2"/>
    <n v="-8.0955548513160693E-3"/>
    <n v="-6.7128606992008399E-2"/>
    <n v="5.0266690534771098E-2"/>
    <n v="9.2244156156437093E-3"/>
    <n v="1.00683865622918E-2"/>
    <n v="1.1870172436644601E-2"/>
    <n v="1.10510518138878E-2"/>
    <n v="116.82"/>
    <n v="93.910004000000001"/>
    <n v="-9.0234552439904706E-2"/>
    <n v="8.8023511954049196E-3"/>
    <n v="0.68215486129689495"/>
    <n v="0.25141961516225902"/>
    <n v="0.16458582405234301"/>
    <s v="DecaFund"/>
    <x v="14"/>
    <s v="Information Technology"/>
    <s v="Internet Software &amp; Services"/>
    <s v="Fort Lauderdale, Florida"/>
    <d v="1999-12-01T00:00:00"/>
    <n v="877890"/>
    <m/>
    <s v="Fort Lauderdale"/>
    <s v="Florida"/>
    <s v="United States"/>
  </r>
  <r>
    <d v="2019-05-03T00:00:00"/>
    <x v="14"/>
    <s v="buy"/>
    <n v="100"/>
    <n v="6"/>
    <n v="99.459998999999996"/>
    <n v="99.889999000000003"/>
    <n v="98.660004000000001"/>
    <n v="99.150002000000001"/>
    <n v="98.784447"/>
    <n v="1248800"/>
    <n v="2.5310000000000001"/>
    <n v="-1.0079906445719399E-3"/>
    <n v="-1.8288592339413899E-2"/>
    <n v="-9.8354078753887502E-3"/>
    <n v="-4.2352636501075597E-2"/>
    <n v="-4.5088520215199497E-2"/>
    <n v="6.6290162837310601E-3"/>
    <n v="1.02482816759007E-2"/>
    <n v="8.7376378352969492E-3"/>
    <n v="1.0613598336846299E-2"/>
    <n v="116.82"/>
    <n v="96.809997999999993"/>
    <n v="-8.4341160899488496E-2"/>
    <n v="9.5921274614703799E-3"/>
    <n v="0.66723032294974205"/>
    <n v="-0.67051367742188905"/>
    <n v="-0.47650030341115601"/>
    <s v="DecaFund"/>
    <x v="14"/>
    <s v="Information Technology"/>
    <s v="Internet Software &amp; Services"/>
    <s v="Fort Lauderdale, Florida"/>
    <d v="1999-12-01T00:00:00"/>
    <n v="877890"/>
    <m/>
    <s v="Fort Lauderdale"/>
    <s v="Florida"/>
    <s v="United States"/>
  </r>
  <r>
    <d v="2019-05-09T00:00:00"/>
    <x v="14"/>
    <s v="sell"/>
    <n v="200"/>
    <n v="6"/>
    <n v="96.489998"/>
    <n v="97.349997999999999"/>
    <n v="95.760002"/>
    <n v="96.870002999999997"/>
    <n v="96.512855999999999"/>
    <n v="2079300"/>
    <n v="2.4569999999999999"/>
    <n v="-6.8926375505013598E-3"/>
    <n v="-2.4271941708879401E-2"/>
    <n v="-4.1057299627221398E-2"/>
    <n v="-7.8349562662980002E-2"/>
    <n v="-9.5562364990704099E-2"/>
    <n v="4.0315041458069698E-3"/>
    <n v="7.1990388293913903E-3"/>
    <n v="8.5823434129763208E-3"/>
    <n v="1.0597906338482E-2"/>
    <n v="116.82"/>
    <n v="95.760002"/>
    <n v="-8.4341160899488496E-2"/>
    <n v="-3.0259986019249502E-3"/>
    <n v="0.66792840368062101"/>
    <n v="-1.0805353219863201"/>
    <n v="-0.872911595825825"/>
    <s v="DecaFund"/>
    <x v="14"/>
    <s v="Information Technology"/>
    <s v="Internet Software &amp; Services"/>
    <s v="Fort Lauderdale, Florida"/>
    <d v="1999-12-01T00:00:00"/>
    <n v="877890"/>
    <m/>
    <s v="Fort Lauderdale"/>
    <s v="Florida"/>
    <s v="United States"/>
  </r>
  <r>
    <d v="2019-05-24T00:00:00"/>
    <x v="14"/>
    <s v="sell"/>
    <n v="300"/>
    <n v="6"/>
    <n v="95.669997999999893"/>
    <n v="95.800003000000004"/>
    <n v="93.989998"/>
    <n v="94.650002000000001"/>
    <n v="94.301032999999904"/>
    <n v="1347800"/>
    <n v="2.3239999999999998"/>
    <n v="-5.6890264869940898E-3"/>
    <n v="-1.20768802235348E-2"/>
    <n v="-5.9573790705152799E-2"/>
    <n v="-0.10485765880452"/>
    <n v="-0.11182540454828201"/>
    <n v="7.4257231635958404E-3"/>
    <n v="7.9169169223546193E-3"/>
    <n v="8.9376373638958909E-3"/>
    <n v="1.06802398952669E-2"/>
    <n v="116.82"/>
    <n v="93.989998"/>
    <n v="-8.4341160899488496E-2"/>
    <n v="1.3526439988342199E-3"/>
    <n v="0.67406890454466295"/>
    <n v="-1.0555931202961999"/>
    <n v="-0.96057991475260196"/>
    <s v="DecaFund"/>
    <x v="14"/>
    <s v="Information Technology"/>
    <s v="Internet Software &amp; Services"/>
    <s v="Fort Lauderdale, Florida"/>
    <d v="1999-12-01T00:00:00"/>
    <n v="877890"/>
    <m/>
    <s v="Fort Lauderdale"/>
    <s v="Florida"/>
    <s v="United States"/>
  </r>
  <r>
    <d v="2019-06-27T00:00:00"/>
    <x v="14"/>
    <s v="buy"/>
    <n v="400"/>
    <n v="6"/>
    <n v="97.650002000000001"/>
    <n v="98.43"/>
    <n v="97.470000999999996"/>
    <n v="97.720000999999996"/>
    <n v="97.720000999999996"/>
    <n v="780500"/>
    <n v="2.0049999999999999"/>
    <n v="3.2800254404892599E-3"/>
    <n v="-1.6844599364154399E-2"/>
    <n v="3.2028382686670999E-2"/>
    <n v="-1.38550171932944E-2"/>
    <n v="-5.8504921826997999E-2"/>
    <n v="7.7796941307885703E-3"/>
    <n v="6.5555453124884304E-3"/>
    <n v="8.1589193167995195E-3"/>
    <n v="1.0603067890547E-2"/>
    <n v="116.82"/>
    <n v="93.120002999999997"/>
    <n v="-8.3469917232435895E-2"/>
    <n v="3.81588593721357E-3"/>
    <n v="0.66932292862609299"/>
    <n v="-0.52362183362395498"/>
    <n v="-0.56318771940898305"/>
    <s v="DecaFund"/>
    <x v="14"/>
    <s v="Information Technology"/>
    <s v="Internet Software &amp; Services"/>
    <s v="Fort Lauderdale, Florida"/>
    <d v="1999-12-01T00:00:00"/>
    <n v="877890"/>
    <m/>
    <s v="Fort Lauderdale"/>
    <s v="Florida"/>
    <s v="United States"/>
  </r>
  <r>
    <d v="2019-04-02T00:00:00"/>
    <x v="14"/>
    <s v="sell"/>
    <n v="500"/>
    <n v="7"/>
    <n v="99.699996999999996"/>
    <n v="100.25"/>
    <n v="99.110000999999997"/>
    <n v="100.129997"/>
    <n v="99.760825999999994"/>
    <n v="2385000"/>
    <n v="2.4809999999999999"/>
    <n v="4.4038927235350396E-3"/>
    <n v="1.3991223122312301E-3"/>
    <n v="-5.3963960557994101E-2"/>
    <n v="-1.96200414212984E-2"/>
    <n v="9.8593074567777897E-2"/>
    <n v="4.0554677478259896E-3"/>
    <n v="9.3146729032740593E-3"/>
    <n v="1.16624252607087E-2"/>
    <n v="1.09449252118934E-2"/>
    <n v="116.82"/>
    <n v="90.32"/>
    <n v="-9.0234552439904706E-2"/>
    <n v="1.7455614805152698E-5"/>
    <n v="0.68188545204253403"/>
    <n v="0.78423443273664895"/>
    <n v="0.61389349376969604"/>
    <s v="GreenGrest Capital"/>
    <x v="14"/>
    <s v="Information Technology"/>
    <s v="Internet Software &amp; Services"/>
    <s v="Fort Lauderdale, Florida"/>
    <d v="1999-12-01T00:00:00"/>
    <n v="877890"/>
    <m/>
    <s v="Fort Lauderdale"/>
    <s v="Florida"/>
    <s v="United States"/>
  </r>
  <r>
    <d v="2019-04-23T00:00:00"/>
    <x v="14"/>
    <s v="buy"/>
    <n v="1100"/>
    <n v="7"/>
    <n v="100.18"/>
    <n v="101.519997"/>
    <n v="99.919997999999893"/>
    <n v="100.879997"/>
    <n v="100.508064"/>
    <n v="2303800"/>
    <n v="2.57"/>
    <n v="1.0262677256406E-2"/>
    <n v="-1.3489133438624E-2"/>
    <n v="-8.0955548513160693E-3"/>
    <n v="-6.7128606992008399E-2"/>
    <n v="5.0266690534771098E-2"/>
    <n v="9.2244156156437093E-3"/>
    <n v="1.00683865622918E-2"/>
    <n v="1.1870172436644601E-2"/>
    <n v="1.10510518138878E-2"/>
    <n v="116.82"/>
    <n v="93.910004000000001"/>
    <n v="-9.0234552439904706E-2"/>
    <n v="8.8023511954049196E-3"/>
    <n v="0.68215486129689495"/>
    <n v="0.25141961516225902"/>
    <n v="0.16458582405234301"/>
    <s v="GreenGrest Capital"/>
    <x v="14"/>
    <s v="Information Technology"/>
    <s v="Internet Software &amp; Services"/>
    <s v="Fort Lauderdale, Florida"/>
    <d v="1999-12-01T00:00:00"/>
    <n v="877890"/>
    <m/>
    <s v="Fort Lauderdale"/>
    <s v="Florida"/>
    <s v="United States"/>
  </r>
  <r>
    <d v="2019-05-02T00:00:00"/>
    <x v="14"/>
    <s v="buy"/>
    <n v="1000"/>
    <n v="7"/>
    <n v="101.139999"/>
    <n v="101.139999"/>
    <n v="99.129997000000003"/>
    <n v="99.25"/>
    <n v="98.884070999999906"/>
    <n v="1972600"/>
    <n v="2.552"/>
    <n v="-1.5298023816531401E-2"/>
    <n v="-2.7167142076640902E-3"/>
    <n v="-4.4235245072816298E-3"/>
    <n v="-2.9228036362948701E-2"/>
    <n v="-4.6949641408422303E-2"/>
    <n v="1.063349208743E-2"/>
    <n v="1.02990028903279E-2"/>
    <n v="8.8847276472377498E-3"/>
    <n v="1.06148249901497E-2"/>
    <n v="116.82"/>
    <n v="96.809997999999993"/>
    <n v="-8.4341160899488496E-2"/>
    <n v="-2.1262443276895502E-3"/>
    <n v="0.66928202686327698"/>
    <n v="-0.69891692413038498"/>
    <n v="-0.28978886701919598"/>
    <s v="GreenGrest Capital"/>
    <x v="14"/>
    <s v="Information Technology"/>
    <s v="Internet Software &amp; Services"/>
    <s v="Fort Lauderdale, Florida"/>
    <d v="1999-12-01T00:00:00"/>
    <n v="877890"/>
    <m/>
    <s v="Fort Lauderdale"/>
    <s v="Florida"/>
    <s v="United States"/>
  </r>
  <r>
    <d v="2019-05-10T00:00:00"/>
    <x v="14"/>
    <s v="buy"/>
    <n v="600"/>
    <n v="7"/>
    <n v="96.580001999999993"/>
    <n v="97.43"/>
    <n v="95.279999000000004"/>
    <n v="97.190002000000007"/>
    <n v="96.831672999999995"/>
    <n v="1501300"/>
    <n v="2.4550000000000001"/>
    <n v="3.2979189078742601E-3"/>
    <n v="-1.9966032156433201E-2"/>
    <n v="-4.1912031375725203E-2"/>
    <n v="-7.7996248261150605E-2"/>
    <n v="-9.6821152824537696E-2"/>
    <n v="5.3143501376816801E-3"/>
    <n v="7.1672457511805596E-3"/>
    <n v="8.5852393309863804E-3"/>
    <n v="1.0595867045358601E-2"/>
    <n v="116.82"/>
    <n v="95.279999000000004"/>
    <n v="-8.4341160899488496E-2"/>
    <n v="3.7133938472042301E-3"/>
    <n v="0.66869519450822101"/>
    <n v="-1.0753250236709799"/>
    <n v="-0.95387386507564398"/>
    <s v="GreenGrest Capital"/>
    <x v="14"/>
    <s v="Information Technology"/>
    <s v="Internet Software &amp; Services"/>
    <s v="Fort Lauderdale, Florida"/>
    <d v="1999-12-01T00:00:00"/>
    <n v="877890"/>
    <m/>
    <s v="Fort Lauderdale"/>
    <s v="Florida"/>
    <s v="United States"/>
  </r>
  <r>
    <d v="2019-05-02T00:00:00"/>
    <x v="14"/>
    <s v="sell"/>
    <n v="800"/>
    <n v="8"/>
    <n v="101.139999"/>
    <n v="101.139999"/>
    <n v="99.129997000000003"/>
    <n v="99.25"/>
    <n v="98.884070999999906"/>
    <n v="1972600"/>
    <n v="2.552"/>
    <n v="-1.5298023816531401E-2"/>
    <n v="-2.7167142076640902E-3"/>
    <n v="-4.4235245072816298E-3"/>
    <n v="-2.9228036362948701E-2"/>
    <n v="-4.6949641408422303E-2"/>
    <n v="1.063349208743E-2"/>
    <n v="1.02990028903279E-2"/>
    <n v="8.8847276472377498E-3"/>
    <n v="1.06148249901497E-2"/>
    <n v="116.82"/>
    <n v="96.809997999999993"/>
    <n v="-8.4341160899488496E-2"/>
    <n v="-2.1262443276895502E-3"/>
    <n v="0.66928202686327698"/>
    <n v="-0.69891692413038498"/>
    <n v="-0.28978886701919598"/>
    <s v="KKZ Asset Management"/>
    <x v="14"/>
    <s v="Information Technology"/>
    <s v="Internet Software &amp; Services"/>
    <s v="Fort Lauderdale, Florida"/>
    <d v="1999-12-01T00:00:00"/>
    <n v="877890"/>
    <m/>
    <s v="Fort Lauderdale"/>
    <s v="Florida"/>
    <s v="United States"/>
  </r>
  <r>
    <d v="2019-05-03T00:00:00"/>
    <x v="14"/>
    <s v="sell"/>
    <n v="700"/>
    <n v="8"/>
    <n v="99.459998999999996"/>
    <n v="99.889999000000003"/>
    <n v="98.660004000000001"/>
    <n v="99.150002000000001"/>
    <n v="98.784447"/>
    <n v="1248800"/>
    <n v="2.5310000000000001"/>
    <n v="-1.0079906445719399E-3"/>
    <n v="-1.8288592339413899E-2"/>
    <n v="-9.8354078753887502E-3"/>
    <n v="-4.2352636501075597E-2"/>
    <n v="-4.5088520215199497E-2"/>
    <n v="6.6290162837310601E-3"/>
    <n v="1.02482816759007E-2"/>
    <n v="8.7376378352969492E-3"/>
    <n v="1.0613598336846299E-2"/>
    <n v="116.82"/>
    <n v="96.809997999999993"/>
    <n v="-8.4341160899488496E-2"/>
    <n v="9.5921274614703799E-3"/>
    <n v="0.66723032294974205"/>
    <n v="-0.67051367742188905"/>
    <n v="-0.47650030341115601"/>
    <s v="KKZ Asset Management"/>
    <x v="14"/>
    <s v="Information Technology"/>
    <s v="Internet Software &amp; Services"/>
    <s v="Fort Lauderdale, Florida"/>
    <d v="1999-12-01T00:00:00"/>
    <n v="877890"/>
    <m/>
    <s v="Fort Lauderdale"/>
    <s v="Florida"/>
    <s v="United States"/>
  </r>
  <r>
    <d v="2019-05-08T00:00:00"/>
    <x v="14"/>
    <s v="sell"/>
    <n v="400"/>
    <n v="8"/>
    <n v="97.389999000000003"/>
    <n v="97.699996999999996"/>
    <n v="96.5"/>
    <n v="97.540001000000004"/>
    <n v="97.180381999999994"/>
    <n v="1098300"/>
    <n v="2.4820000000000002"/>
    <n v="0"/>
    <n v="-3.2677327974909402E-2"/>
    <n v="-3.4659905853219902E-2"/>
    <n v="-7.6012673539711098E-2"/>
    <n v="-8.2030210060196299E-2"/>
    <n v="6.2409346484942297E-3"/>
    <n v="7.1150545592121601E-3"/>
    <n v="8.5625615778119907E-3"/>
    <n v="1.05990549822633E-2"/>
    <n v="116.82"/>
    <n v="96.5"/>
    <n v="-8.4341160899488496E-2"/>
    <n v="-1.60671540560346E-3"/>
    <n v="0.667102458782173"/>
    <n v="-0.97612075442245905"/>
    <n v="-0.79658791625463599"/>
    <s v="KKZ Asset Management"/>
    <x v="14"/>
    <s v="Information Technology"/>
    <s v="Internet Software &amp; Services"/>
    <s v="Fort Lauderdale, Florida"/>
    <d v="1999-12-01T00:00:00"/>
    <n v="877890"/>
    <m/>
    <s v="Fort Lauderdale"/>
    <s v="Florida"/>
    <s v="United States"/>
  </r>
  <r>
    <d v="2019-05-13T00:00:00"/>
    <x v="14"/>
    <s v="buy"/>
    <n v="700"/>
    <n v="8"/>
    <n v="95.599997999999999"/>
    <n v="96.360000999999997"/>
    <n v="95"/>
    <n v="95.349997999999999"/>
    <n v="94.998451000000003"/>
    <n v="2843300"/>
    <n v="2.4049999999999998"/>
    <n v="-1.91135549729223E-2"/>
    <n v="-3.1283213655320698E-2"/>
    <n v="-6.3095423306847198E-2"/>
    <n v="-9.3403853438910903E-2"/>
    <n v="-0.11973147094759801"/>
    <n v="8.68208515555529E-3"/>
    <n v="7.9841857774615808E-3"/>
    <n v="8.8713640050408805E-3"/>
    <n v="1.0657955696301701E-2"/>
    <n v="116.82"/>
    <n v="95"/>
    <n v="-8.4341160899488496E-2"/>
    <n v="-2.4426469085879299E-2"/>
    <n v="0.67184860045768002"/>
    <n v="-1.25278795093414"/>
    <n v="-1.05080662823525"/>
    <s v="KKZ Asset Management"/>
    <x v="14"/>
    <s v="Information Technology"/>
    <s v="Internet Software &amp; Services"/>
    <s v="Fort Lauderdale, Florida"/>
    <d v="1999-12-01T00:00:00"/>
    <n v="877890"/>
    <m/>
    <s v="Fort Lauderdale"/>
    <s v="Florida"/>
    <s v="United States"/>
  </r>
  <r>
    <d v="2019-05-14T00:00:00"/>
    <x v="14"/>
    <s v="sell"/>
    <n v="1000"/>
    <n v="8"/>
    <n v="95.639999000000003"/>
    <n v="96.589995999999999"/>
    <n v="95.379997000000003"/>
    <n v="95.82"/>
    <n v="95.466720999999893"/>
    <n v="1673500"/>
    <n v="2.419"/>
    <n v="4.9171293478463404E-3"/>
    <n v="-1.7791144267703101E-2"/>
    <n v="-6.1618671260388599E-2"/>
    <n v="-9.2287562210076599E-2"/>
    <n v="-0.108137217618688"/>
    <n v="9.8054309362347707E-3"/>
    <n v="8.0457178298704492E-3"/>
    <n v="8.88319380684305E-3"/>
    <n v="1.06561010897725E-2"/>
    <n v="116.82"/>
    <n v="95"/>
    <n v="-8.4341160899488496E-2"/>
    <n v="7.98398755130913E-3"/>
    <n v="0.67238174136620898"/>
    <n v="-1.1358813744227301"/>
    <n v="-1.1041300850873099"/>
    <s v="KKZ Asset Management"/>
    <x v="14"/>
    <s v="Information Technology"/>
    <s v="Internet Software &amp; Services"/>
    <s v="Fort Lauderdale, Florida"/>
    <d v="1999-12-01T00:00:00"/>
    <n v="877890"/>
    <m/>
    <s v="Fort Lauderdale"/>
    <s v="Florida"/>
    <s v="United States"/>
  </r>
  <r>
    <d v="2019-05-15T00:00:00"/>
    <x v="14"/>
    <s v="buy"/>
    <n v="600"/>
    <n v="8"/>
    <n v="95.720000999999996"/>
    <n v="96.629997000000003"/>
    <n v="95.459998999999996"/>
    <n v="96.040001000000004"/>
    <n v="95.685912999999999"/>
    <n v="1352400"/>
    <n v="2.379"/>
    <n v="2.2933724896625199E-3"/>
    <n v="-1.5497771778040501E-2"/>
    <n v="-6.28515367324472E-2"/>
    <n v="-8.5907661646932296E-2"/>
    <n v="-9.9027953166395594E-2"/>
    <n v="1.0063724926827699E-2"/>
    <n v="8.0037344209669802E-3"/>
    <n v="8.8891883981966294E-3"/>
    <n v="1.0649797868400901E-2"/>
    <n v="116.82"/>
    <n v="95"/>
    <n v="-8.4341160899488496E-2"/>
    <n v="5.8219943882337104E-3"/>
    <n v="0.67232642581046398"/>
    <n v="-1.04005859808124"/>
    <n v="-1.1169176538190699"/>
    <s v="KKZ Asset Management"/>
    <x v="14"/>
    <s v="Information Technology"/>
    <s v="Internet Software &amp; Services"/>
    <s v="Fort Lauderdale, Florida"/>
    <d v="1999-12-01T00:00:00"/>
    <n v="877890"/>
    <m/>
    <s v="Fort Lauderdale"/>
    <s v="Florida"/>
    <s v="United States"/>
  </r>
  <r>
    <d v="2019-05-28T00:00:00"/>
    <x v="14"/>
    <s v="sell"/>
    <n v="900"/>
    <n v="8"/>
    <n v="94.980002999999996"/>
    <n v="95.660004000000001"/>
    <n v="94.519997000000004"/>
    <n v="94.989998"/>
    <n v="94.639778000000007"/>
    <n v="3789400"/>
    <n v="2.2679999999999998"/>
    <n v="3.5857299559273101E-3"/>
    <n v="-8.4182843455362299E-4"/>
    <n v="-4.6587004249854E-2"/>
    <n v="-0.100892515502335"/>
    <n v="-0.108333498565177"/>
    <n v="7.1403652740026297E-3"/>
    <n v="7.8781622756696392E-3"/>
    <n v="8.9607635696050108E-3"/>
    <n v="1.0683204960818E-2"/>
    <n v="116.82"/>
    <n v="93.989998"/>
    <n v="-8.4341160899488496E-2"/>
    <n v="-8.4109499934704197E-3"/>
    <n v="0.67065515606030301"/>
    <n v="-1.0129875991833901"/>
    <n v="-0.96221450482044801"/>
    <s v="KKZ Asset Management"/>
    <x v="14"/>
    <s v="Information Technology"/>
    <s v="Internet Software &amp; Services"/>
    <s v="Fort Lauderdale, Florida"/>
    <d v="1999-12-01T00:00:00"/>
    <n v="877890"/>
    <m/>
    <s v="Fort Lauderdale"/>
    <s v="Florida"/>
    <s v="United States"/>
  </r>
  <r>
    <d v="2019-04-09T00:00:00"/>
    <x v="14"/>
    <s v="sell"/>
    <n v="700"/>
    <n v="9"/>
    <n v="100.779999"/>
    <n v="101.699997"/>
    <n v="100.209999"/>
    <n v="101.349998"/>
    <n v="100.97633399999999"/>
    <n v="1544600"/>
    <n v="2.4990000000000001"/>
    <n v="4.1526506563779198E-3"/>
    <n v="1.2110591343903101E-2"/>
    <n v="1.36096671101519E-2"/>
    <n v="-2.0984571392333101E-2"/>
    <n v="0.100572331433417"/>
    <n v="1.7426491461896301E-2"/>
    <n v="1.0167241898179399E-2"/>
    <n v="1.20718877041285E-2"/>
    <n v="1.11254206794547E-2"/>
    <n v="116.82"/>
    <n v="92.489998"/>
    <n v="-9.0234552439904706E-2"/>
    <n v="-6.0859766572597396E-3"/>
    <n v="0.68722317096299002"/>
    <n v="0.802887839733472"/>
    <n v="0.78072850233408198"/>
    <s v="Netpune Capital"/>
    <x v="14"/>
    <s v="Information Technology"/>
    <s v="Internet Software &amp; Services"/>
    <s v="Fort Lauderdale, Florida"/>
    <d v="1999-12-01T00:00:00"/>
    <n v="877890"/>
    <m/>
    <s v="Fort Lauderdale"/>
    <s v="Florida"/>
    <s v="United States"/>
  </r>
  <r>
    <d v="2019-05-14T00:00:00"/>
    <x v="14"/>
    <s v="sell"/>
    <n v="200"/>
    <n v="9"/>
    <n v="95.639999000000003"/>
    <n v="96.589995999999999"/>
    <n v="95.379997000000003"/>
    <n v="95.82"/>
    <n v="95.466720999999893"/>
    <n v="1673500"/>
    <n v="2.419"/>
    <n v="4.9171293478463404E-3"/>
    <n v="-1.7791144267703101E-2"/>
    <n v="-6.1618671260388599E-2"/>
    <n v="-9.2287562210076599E-2"/>
    <n v="-0.108137217618688"/>
    <n v="9.8054309362347707E-3"/>
    <n v="8.0457178298704492E-3"/>
    <n v="8.88319380684305E-3"/>
    <n v="1.06561010897725E-2"/>
    <n v="116.82"/>
    <n v="95"/>
    <n v="-8.4341160899488496E-2"/>
    <n v="7.98398755130913E-3"/>
    <n v="0.67238174136620898"/>
    <n v="-1.1358813744227301"/>
    <n v="-1.1041300850873099"/>
    <s v="Netpune Capital"/>
    <x v="14"/>
    <s v="Information Technology"/>
    <s v="Internet Software &amp; Services"/>
    <s v="Fort Lauderdale, Florida"/>
    <d v="1999-12-01T00:00:00"/>
    <n v="877890"/>
    <m/>
    <s v="Fort Lauderdale"/>
    <s v="Florida"/>
    <s v="United States"/>
  </r>
  <r>
    <d v="2019-06-14T00:00:00"/>
    <x v="14"/>
    <s v="sell"/>
    <n v="400"/>
    <n v="9"/>
    <n v="96.370002999999997"/>
    <n v="97.040001000000004"/>
    <n v="96"/>
    <n v="96.790001000000004"/>
    <n v="96.790001000000004"/>
    <n v="1213800"/>
    <n v="2.093"/>
    <n v="4.1336158275186798E-4"/>
    <n v="9.6548893292779901E-3"/>
    <n v="1.3765977940345901E-2"/>
    <n v="-3.7694269593496803E-2"/>
    <n v="-7.9087928232754304E-2"/>
    <n v="3.2750894404508101E-3"/>
    <n v="6.0958942592075497E-3"/>
    <n v="8.3282576108059201E-3"/>
    <n v="1.06381456915181E-2"/>
    <n v="116.82"/>
    <n v="93.120002999999997"/>
    <n v="-8.3469917232435895E-2"/>
    <n v="-1.6128120944145399E-3"/>
    <n v="0.66495992935612402"/>
    <n v="-0.69221526594018201"/>
    <n v="-0.81863170825661102"/>
    <s v="Netpune Capital"/>
    <x v="14"/>
    <s v="Information Technology"/>
    <s v="Internet Software &amp; Services"/>
    <s v="Fort Lauderdale, Florida"/>
    <d v="1999-12-01T00:00:00"/>
    <n v="877890"/>
    <m/>
    <s v="Fort Lauderdale"/>
    <s v="Florida"/>
    <s v="United States"/>
  </r>
  <r>
    <d v="2019-04-02T00:00:00"/>
    <x v="14"/>
    <s v="buy"/>
    <n v="1300"/>
    <n v="10"/>
    <n v="99.699996999999996"/>
    <n v="100.25"/>
    <n v="99.110000999999997"/>
    <n v="100.129997"/>
    <n v="99.760825999999994"/>
    <n v="2385000"/>
    <n v="2.4809999999999999"/>
    <n v="4.4038927235350396E-3"/>
    <n v="1.3991223122312301E-3"/>
    <n v="-5.3963960557994101E-2"/>
    <n v="-1.96200414212984E-2"/>
    <n v="9.8593074567777897E-2"/>
    <n v="4.0554677478259896E-3"/>
    <n v="9.3146729032740593E-3"/>
    <n v="1.16624252607087E-2"/>
    <n v="1.09449252118934E-2"/>
    <n v="116.82"/>
    <n v="90.32"/>
    <n v="-9.0234552439904706E-2"/>
    <n v="1.7455614805152698E-5"/>
    <n v="0.68188545204253403"/>
    <n v="0.78423443273664895"/>
    <n v="0.61389349376969604"/>
    <s v="Spectrum Group"/>
    <x v="14"/>
    <s v="Information Technology"/>
    <s v="Internet Software &amp; Services"/>
    <s v="Fort Lauderdale, Florida"/>
    <d v="1999-12-01T00:00:00"/>
    <n v="877890"/>
    <m/>
    <s v="Fort Lauderdale"/>
    <s v="Florida"/>
    <s v="United States"/>
  </r>
  <r>
    <d v="2019-04-12T00:00:00"/>
    <x v="14"/>
    <s v="sell"/>
    <n v="800"/>
    <n v="10"/>
    <n v="102"/>
    <n v="102.83000199999999"/>
    <n v="101.260002"/>
    <n v="102.269997"/>
    <n v="101.892937"/>
    <n v="1337800"/>
    <n v="2.56"/>
    <n v="3.5262379617212701E-3"/>
    <n v="1.2693859101186601E-2"/>
    <n v="1.6861827119389699E-2"/>
    <n v="-3.3759533711316403E-2"/>
    <n v="8.5090594294850205E-2"/>
    <n v="1.8586108568024299E-3"/>
    <n v="1.0186596485811999E-2"/>
    <n v="1.1956376317189999E-2"/>
    <n v="1.10873043448294E-2"/>
    <n v="116.82"/>
    <n v="93.910004000000001"/>
    <n v="-9.0234552439904706E-2"/>
    <n v="6.5875784763498903E-3"/>
    <n v="0.686473923825899"/>
    <n v="0.629226596458206"/>
    <n v="0.72854690898304497"/>
    <s v="Spectrum Group"/>
    <x v="14"/>
    <s v="Information Technology"/>
    <s v="Internet Software &amp; Services"/>
    <s v="Fort Lauderdale, Florida"/>
    <d v="1999-12-01T00:00:00"/>
    <n v="877890"/>
    <m/>
    <s v="Fort Lauderdale"/>
    <s v="Florida"/>
    <s v="United States"/>
  </r>
  <r>
    <d v="2019-04-30T00:00:00"/>
    <x v="14"/>
    <s v="sell"/>
    <n v="300"/>
    <n v="10"/>
    <n v="100.80999799999999"/>
    <n v="101.279999"/>
    <n v="100.099998"/>
    <n v="100.959999"/>
    <n v="100.58776899999999"/>
    <n v="1694600"/>
    <n v="2.5089999999999999"/>
    <n v="1.38762194665223E-3"/>
    <n v="7.9270667109015405E-4"/>
    <n v="1.50693959410761E-2"/>
    <n v="1.10754689004199E-3"/>
    <n v="-1.6019366956797201E-2"/>
    <n v="8.9750601955296896E-3"/>
    <n v="9.7231983039205508E-3"/>
    <n v="8.7768489491669207E-3"/>
    <n v="1.0630460164341901E-2"/>
    <n v="116.82"/>
    <n v="96.809997999999993"/>
    <n v="-8.4341160899488496E-2"/>
    <n v="9.5096475723260604E-4"/>
    <n v="0.66968824162087104"/>
    <n v="-0.40596153636814902"/>
    <n v="-1.7794492490314898E-2"/>
    <s v="Spectrum Group"/>
    <x v="14"/>
    <s v="Information Technology"/>
    <s v="Internet Software &amp; Services"/>
    <s v="Fort Lauderdale, Florida"/>
    <d v="1999-12-01T00:00:00"/>
    <n v="877890"/>
    <m/>
    <s v="Fort Lauderdale"/>
    <s v="Florida"/>
    <s v="United States"/>
  </r>
  <r>
    <d v="2019-05-01T00:00:00"/>
    <x v="14"/>
    <s v="buy"/>
    <n v="1100"/>
    <n v="10"/>
    <n v="101"/>
    <n v="101.370003"/>
    <n v="100.260002"/>
    <n v="100.779999"/>
    <n v="100.408431999999"/>
    <n v="2384100"/>
    <n v="2.5110000000000001"/>
    <n v="-1.78448196232027E-3"/>
    <n v="3.1802531094958998E-3"/>
    <n v="1.1175503737068999E-2"/>
    <n v="-4.3267063533310801E-3"/>
    <n v="-1.43118702930472E-2"/>
    <n v="8.7476890056187896E-3"/>
    <n v="9.7314714625588595E-3"/>
    <n v="8.7672748099653208E-3"/>
    <n v="1.06288102591303E-2"/>
    <n v="116.82"/>
    <n v="96.809997999999993"/>
    <n v="-8.4341160899488496E-2"/>
    <n v="-7.5304459681844096E-3"/>
    <n v="0.66931579298448995"/>
    <n v="-0.38523824489882702"/>
    <n v="-0.12765289282298301"/>
    <s v="Spectrum Group"/>
    <x v="14"/>
    <s v="Information Technology"/>
    <s v="Internet Software &amp; Services"/>
    <s v="Fort Lauderdale, Florida"/>
    <d v="1999-12-01T00:00:00"/>
    <n v="877890"/>
    <m/>
    <s v="Fort Lauderdale"/>
    <s v="Florida"/>
    <s v="United States"/>
  </r>
  <r>
    <d v="2019-05-02T00:00:00"/>
    <x v="14"/>
    <s v="sell"/>
    <n v="1100"/>
    <n v="10"/>
    <n v="101.139999"/>
    <n v="101.139999"/>
    <n v="99.129997000000003"/>
    <n v="99.25"/>
    <n v="98.884070999999906"/>
    <n v="1972600"/>
    <n v="2.552"/>
    <n v="-1.5298023816531401E-2"/>
    <n v="-2.7167142076640902E-3"/>
    <n v="-4.4235245072816298E-3"/>
    <n v="-2.9228036362948701E-2"/>
    <n v="-4.6949641408422303E-2"/>
    <n v="1.063349208743E-2"/>
    <n v="1.02990028903279E-2"/>
    <n v="8.8847276472377498E-3"/>
    <n v="1.06148249901497E-2"/>
    <n v="116.82"/>
    <n v="96.809997999999993"/>
    <n v="-8.4341160899488496E-2"/>
    <n v="-2.1262443276895502E-3"/>
    <n v="0.66928202686327698"/>
    <n v="-0.69891692413038498"/>
    <n v="-0.28978886701919598"/>
    <s v="Spectrum Group"/>
    <x v="14"/>
    <s v="Information Technology"/>
    <s v="Internet Software &amp; Services"/>
    <s v="Fort Lauderdale, Florida"/>
    <d v="1999-12-01T00:00:00"/>
    <n v="877890"/>
    <m/>
    <s v="Fort Lauderdale"/>
    <s v="Florida"/>
    <s v="United States"/>
  </r>
  <r>
    <d v="2019-05-03T00:00:00"/>
    <x v="14"/>
    <s v="sell"/>
    <n v="600"/>
    <n v="10"/>
    <n v="99.459998999999996"/>
    <n v="99.889999000000003"/>
    <n v="98.660004000000001"/>
    <n v="99.150002000000001"/>
    <n v="98.784447"/>
    <n v="1248800"/>
    <n v="2.5310000000000001"/>
    <n v="-1.0079906445719399E-3"/>
    <n v="-1.8288592339413899E-2"/>
    <n v="-9.8354078753887502E-3"/>
    <n v="-4.2352636501075597E-2"/>
    <n v="-4.5088520215199497E-2"/>
    <n v="6.6290162837310601E-3"/>
    <n v="1.02482816759007E-2"/>
    <n v="8.7376378352969492E-3"/>
    <n v="1.0613598336846299E-2"/>
    <n v="116.82"/>
    <n v="96.809997999999993"/>
    <n v="-8.4341160899488496E-2"/>
    <n v="9.5921274614703799E-3"/>
    <n v="0.66723032294974205"/>
    <n v="-0.67051367742188905"/>
    <n v="-0.47650030341115601"/>
    <s v="Spectrum Group"/>
    <x v="14"/>
    <s v="Information Technology"/>
    <s v="Internet Software &amp; Services"/>
    <s v="Fort Lauderdale, Florida"/>
    <d v="1999-12-01T00:00:00"/>
    <n v="877890"/>
    <m/>
    <s v="Fort Lauderdale"/>
    <s v="Florida"/>
    <s v="United States"/>
  </r>
  <r>
    <d v="2019-05-16T00:00:00"/>
    <x v="14"/>
    <s v="sell"/>
    <n v="500"/>
    <n v="10"/>
    <n v="96.389999000000003"/>
    <n v="97.199996999999996"/>
    <n v="95.919997999999893"/>
    <n v="96.580001999999993"/>
    <n v="96.223922999999999"/>
    <n v="1463600"/>
    <n v="2.4049999999999998"/>
    <n v="5.6069185476765098E-3"/>
    <n v="-2.99821567986278E-3"/>
    <n v="-5.7049089935127702E-2"/>
    <n v="-9.15692179680275E-2"/>
    <n v="-8.7784084341597596E-2"/>
    <n v="1.0431702250512201E-2"/>
    <n v="8.1890689712687398E-3"/>
    <n v="8.7874593934486704E-3"/>
    <n v="1.06512937057634E-2"/>
    <n v="116.82"/>
    <n v="95"/>
    <n v="-8.4341160899488496E-2"/>
    <n v="8.8559569696340101E-3"/>
    <n v="0.67222825898321503"/>
    <n v="-0.93557955941159399"/>
    <n v="-1.0879265013041299"/>
    <s v="Spectrum Group"/>
    <x v="14"/>
    <s v="Information Technology"/>
    <s v="Internet Software &amp; Services"/>
    <s v="Fort Lauderdale, Florida"/>
    <d v="1999-12-01T00:00:00"/>
    <n v="877890"/>
    <m/>
    <s v="Fort Lauderdale"/>
    <s v="Florida"/>
    <s v="United States"/>
  </r>
  <r>
    <d v="2019-05-29T00:00:00"/>
    <x v="14"/>
    <s v="buy"/>
    <n v="2500"/>
    <n v="10"/>
    <n v="94.75"/>
    <n v="95.07"/>
    <n v="94.010002"/>
    <n v="94.389999000000003"/>
    <n v="94.041991999999993"/>
    <n v="1410200"/>
    <n v="2.2360000000000002"/>
    <n v="-6.3364680131226198E-3"/>
    <n v="-1.3365127921808599E-2"/>
    <n v="-6.7487359750154505E-2"/>
    <n v="-0.10656484757625199"/>
    <n v="-0.11457614260547801"/>
    <n v="6.5236035732967601E-3"/>
    <n v="6.9797181573608104E-3"/>
    <n v="8.9796710378014198E-3"/>
    <n v="1.0689658394574499E-2"/>
    <n v="116.82"/>
    <n v="93.989998"/>
    <n v="-8.4341160899488496E-2"/>
    <n v="-6.9359101493404697E-3"/>
    <n v="0.671222967554713"/>
    <n v="-1.0472643362604199"/>
    <n v="-0.98749049366536101"/>
    <s v="Spectrum Group"/>
    <x v="14"/>
    <s v="Information Technology"/>
    <s v="Internet Software &amp; Services"/>
    <s v="Fort Lauderdale, Florida"/>
    <d v="1999-12-01T00:00:00"/>
    <n v="877890"/>
    <m/>
    <s v="Fort Lauderdale"/>
    <s v="Florida"/>
    <s v="United States"/>
  </r>
  <r>
    <d v="2019-06-20T00:00:00"/>
    <x v="14"/>
    <s v="sell"/>
    <n v="1000"/>
    <n v="10"/>
    <n v="100.07"/>
    <n v="100.730003"/>
    <n v="99.120002999999997"/>
    <n v="99.379997000000003"/>
    <n v="99.379997000000003"/>
    <n v="1987900"/>
    <n v="2.0009999999999999"/>
    <n v="4.4372299731800496E-3"/>
    <n v="2.6820524077122501E-2"/>
    <n v="4.8031153616271798E-2"/>
    <n v="-1.93826619504422E-2"/>
    <n v="-7.6211347508695695E-2"/>
    <n v="4.5453391680746399E-3"/>
    <n v="5.9740780986071796E-3"/>
    <n v="8.3123620453605697E-3"/>
    <n v="1.0647511749857499E-2"/>
    <n v="116.82"/>
    <n v="93.120002999999997"/>
    <n v="-8.3469917232435895E-2"/>
    <n v="9.4276054361659405E-3"/>
    <n v="0.66789698555951305"/>
    <n v="-0.653745176203403"/>
    <n v="-0.67957635846086295"/>
    <s v="Spectrum Group"/>
    <x v="14"/>
    <s v="Information Technology"/>
    <s v="Internet Software &amp; Services"/>
    <s v="Fort Lauderdale, Florida"/>
    <d v="1999-12-01T00:00:00"/>
    <n v="877890"/>
    <m/>
    <s v="Fort Lauderdale"/>
    <s v="Florida"/>
    <s v="United States"/>
  </r>
  <r>
    <d v="2019-04-04T00:00:00"/>
    <x v="14"/>
    <s v="buy"/>
    <n v="1500"/>
    <n v="11"/>
    <n v="102.669997999999"/>
    <n v="103.160004"/>
    <n v="99.230002999999996"/>
    <n v="100.010002"/>
    <n v="99.641272999999998"/>
    <n v="3839800"/>
    <n v="2.512"/>
    <n v="-2.4397541694022199E-2"/>
    <n v="5.6151924897904996E-3"/>
    <n v="-3.9384798742727101E-2"/>
    <n v="-3.8896159005428399E-3"/>
    <n v="8.2612679570832598E-2"/>
    <n v="1.6963456717990998E-2"/>
    <n v="1.1706574201197599E-2"/>
    <n v="1.2284399023439399E-2"/>
    <n v="1.11310235075422E-2"/>
    <n v="116.82"/>
    <n v="91.25"/>
    <n v="-9.0234552439904706E-2"/>
    <n v="2.0824655091414399E-3"/>
    <n v="0.68261445774125196"/>
    <n v="0.61108234032130204"/>
    <n v="0.72494584984872901"/>
    <s v="Beta Dynamic Fund"/>
    <x v="14"/>
    <s v="Information Technology"/>
    <s v="Internet Software &amp; Services"/>
    <s v="Fort Lauderdale, Florida"/>
    <d v="1999-12-01T00:00:00"/>
    <n v="877890"/>
    <m/>
    <s v="Fort Lauderdale"/>
    <s v="Florida"/>
    <s v="United States"/>
  </r>
  <r>
    <d v="2019-04-24T00:00:00"/>
    <x v="14"/>
    <s v="sell"/>
    <n v="800"/>
    <n v="11"/>
    <n v="101.480003"/>
    <n v="101.93"/>
    <n v="100.110001"/>
    <n v="100.459999"/>
    <n v="100.08961499999999"/>
    <n v="2234400"/>
    <n v="2.5219999999999998"/>
    <n v="-4.1720284007258799E-3"/>
    <n v="-1.29557054439453E-2"/>
    <n v="0"/>
    <n v="-7.5080965555419696E-2"/>
    <n v="4.1342542780732197E-2"/>
    <n v="9.1984395193272003E-3"/>
    <n v="9.7558573122405907E-3"/>
    <n v="1.1860088746797099E-2"/>
    <n v="1.1050703437254301E-2"/>
    <n v="116.82"/>
    <n v="93.910004000000001"/>
    <n v="-8.4341160899488496E-2"/>
    <n v="-2.1941687255359501E-3"/>
    <n v="0.68251925020013504"/>
    <n v="0.164053756764517"/>
    <n v="0.114697257425436"/>
    <s v="Beta Dynamic Fund"/>
    <x v="14"/>
    <s v="Information Technology"/>
    <s v="Internet Software &amp; Services"/>
    <s v="Fort Lauderdale, Florida"/>
    <d v="1999-12-01T00:00:00"/>
    <n v="877890"/>
    <m/>
    <s v="Fort Lauderdale"/>
    <s v="Florida"/>
    <s v="United States"/>
  </r>
  <r>
    <d v="2019-04-29T00:00:00"/>
    <x v="14"/>
    <s v="sell"/>
    <n v="900"/>
    <n v="11"/>
    <n v="100.900002"/>
    <n v="101.720001"/>
    <n v="100.510002"/>
    <n v="100.82"/>
    <n v="100.44828800000001"/>
    <n v="2284600"/>
    <n v="2.536"/>
    <n v="-1.5857178626424401E-3"/>
    <n v="9.6677619808438805E-3"/>
    <n v="1.46878172856583E-2"/>
    <n v="-8.0569511854020406E-3"/>
    <n v="3.1376935564631199E-3"/>
    <n v="1.00875718620176E-2"/>
    <n v="9.7222255005645197E-3"/>
    <n v="8.8295637872211098E-3"/>
    <n v="1.0709085999346901E-2"/>
    <n v="116.82"/>
    <n v="96.809997999999993"/>
    <n v="-8.4341160899488496E-2"/>
    <n v="1.07094833958194E-3"/>
    <n v="0.67031685719571099"/>
    <n v="-0.221871134236586"/>
    <n v="0.113681737815766"/>
    <s v="Beta Dynamic Fund"/>
    <x v="14"/>
    <s v="Information Technology"/>
    <s v="Internet Software &amp; Services"/>
    <s v="Fort Lauderdale, Florida"/>
    <d v="1999-12-01T00:00:00"/>
    <n v="877890"/>
    <m/>
    <s v="Fort Lauderdale"/>
    <s v="Florida"/>
    <s v="United States"/>
  </r>
  <r>
    <d v="2019-05-02T00:00:00"/>
    <x v="14"/>
    <s v="buy"/>
    <n v="1200"/>
    <n v="11"/>
    <n v="101.139999"/>
    <n v="101.139999"/>
    <n v="99.129997000000003"/>
    <n v="99.25"/>
    <n v="98.884070999999906"/>
    <n v="1972600"/>
    <n v="2.552"/>
    <n v="-1.5298023816531401E-2"/>
    <n v="-2.7167142076640902E-3"/>
    <n v="-4.4235245072816298E-3"/>
    <n v="-2.9228036362948701E-2"/>
    <n v="-4.6949641408422303E-2"/>
    <n v="1.063349208743E-2"/>
    <n v="1.02990028903279E-2"/>
    <n v="8.8847276472377498E-3"/>
    <n v="1.06148249901497E-2"/>
    <n v="116.82"/>
    <n v="96.809997999999993"/>
    <n v="-8.4341160899488496E-2"/>
    <n v="-2.1262443276895502E-3"/>
    <n v="0.66928202686327698"/>
    <n v="-0.69891692413038498"/>
    <n v="-0.28978886701919598"/>
    <s v="Beta Dynamic Fund"/>
    <x v="14"/>
    <s v="Information Technology"/>
    <s v="Internet Software &amp; Services"/>
    <s v="Fort Lauderdale, Florida"/>
    <d v="1999-12-01T00:00:00"/>
    <n v="877890"/>
    <m/>
    <s v="Fort Lauderdale"/>
    <s v="Florida"/>
    <s v="United States"/>
  </r>
  <r>
    <d v="2019-04-05T00:00:00"/>
    <x v="14"/>
    <s v="sell"/>
    <n v="900"/>
    <n v="12"/>
    <n v="100.33000199999999"/>
    <n v="101.389999"/>
    <n v="100.010002"/>
    <n v="100.980003"/>
    <n v="100.607697"/>
    <n v="2256700"/>
    <n v="2.5009999999999999"/>
    <n v="9.6522993672760703E-3"/>
    <n v="1.3158081615379499E-2"/>
    <n v="-2.25212580901396E-2"/>
    <n v="-1.29221314991521E-2"/>
    <n v="9.2049274112110294E-2"/>
    <n v="1.7402814296691198E-2"/>
    <n v="1.1885443009558299E-2"/>
    <n v="1.21135985293227E-2"/>
    <n v="1.11465072492572E-2"/>
    <n v="116.82"/>
    <n v="91.25"/>
    <n v="-9.0234552439904706E-2"/>
    <n v="4.62571739556182E-3"/>
    <n v="0.68505293892028196"/>
    <n v="0.71207419554435203"/>
    <n v="0.72764298551926498"/>
    <s v="6igma Capital"/>
    <x v="14"/>
    <s v="Information Technology"/>
    <s v="Internet Software &amp; Services"/>
    <s v="Fort Lauderdale, Florida"/>
    <d v="1999-12-01T00:00:00"/>
    <n v="877890"/>
    <m/>
    <s v="Fort Lauderdale"/>
    <s v="Florida"/>
    <s v="United States"/>
  </r>
  <r>
    <d v="2019-05-01T00:00:00"/>
    <x v="14"/>
    <s v="buy"/>
    <n v="1500"/>
    <n v="12"/>
    <n v="101"/>
    <n v="101.370003"/>
    <n v="100.260002"/>
    <n v="100.779999"/>
    <n v="100.408431999999"/>
    <n v="2384100"/>
    <n v="2.5110000000000001"/>
    <n v="-1.78448196232027E-3"/>
    <n v="3.1802531094958998E-3"/>
    <n v="1.1175503737068999E-2"/>
    <n v="-4.3267063533310801E-3"/>
    <n v="-1.43118702930472E-2"/>
    <n v="8.7476890056187896E-3"/>
    <n v="9.7314714625588595E-3"/>
    <n v="8.7672748099653208E-3"/>
    <n v="1.06288102591303E-2"/>
    <n v="116.82"/>
    <n v="96.809997999999993"/>
    <n v="-8.4341160899488496E-2"/>
    <n v="-7.5304459681844096E-3"/>
    <n v="0.66931579298448995"/>
    <n v="-0.38523824489882702"/>
    <n v="-0.12765289282298301"/>
    <s v="6igma Capital"/>
    <x v="14"/>
    <s v="Information Technology"/>
    <s v="Internet Software &amp; Services"/>
    <s v="Fort Lauderdale, Florida"/>
    <d v="1999-12-01T00:00:00"/>
    <n v="877890"/>
    <m/>
    <s v="Fort Lauderdale"/>
    <s v="Florida"/>
    <s v="United States"/>
  </r>
  <r>
    <d v="2019-06-03T00:00:00"/>
    <x v="14"/>
    <s v="sell"/>
    <n v="600"/>
    <n v="12"/>
    <n v="93.989998"/>
    <n v="94.489998"/>
    <n v="93.120002999999997"/>
    <n v="93.480002999999996"/>
    <n v="93.135352999999995"/>
    <n v="2050700"/>
    <n v="2.081"/>
    <n v="-6.8230710994899701E-3"/>
    <n v="-1.2438300305452E-2"/>
    <n v="-7.5192344120100701E-2"/>
    <n v="-0.112067499691656"/>
    <n v="-0.115497113668647"/>
    <n v="5.5997009109027404E-3"/>
    <n v="7.1341291078369099E-3"/>
    <n v="8.9289561850085103E-3"/>
    <n v="1.06810247031315E-2"/>
    <n v="116.82"/>
    <n v="93.120002999999997"/>
    <n v="-8.4341160899488496E-2"/>
    <n v="-2.7690708645509302E-3"/>
    <n v="0.67179917111423904"/>
    <n v="-1.0115505155631099"/>
    <n v="-1.0170217211035999"/>
    <s v="6igma Capital"/>
    <x v="14"/>
    <s v="Information Technology"/>
    <s v="Internet Software &amp; Services"/>
    <s v="Fort Lauderdale, Florida"/>
    <d v="1999-12-01T00:00:00"/>
    <n v="877890"/>
    <m/>
    <s v="Fort Lauderdale"/>
    <s v="Florida"/>
    <s v="United States"/>
  </r>
  <r>
    <d v="2019-06-06T00:00:00"/>
    <x v="14"/>
    <s v="buy"/>
    <n v="1100"/>
    <n v="12"/>
    <n v="96.400002000000001"/>
    <n v="96.459998999999996"/>
    <n v="95.150002000000001"/>
    <n v="95.360000999999997"/>
    <n v="95.360000999999997"/>
    <n v="1854400"/>
    <n v="2.1240000000000001"/>
    <n v="8.2131554417674193E-3"/>
    <n v="1.02166518601635E-2"/>
    <n v="-2.74845860561546E-2"/>
    <n v="-7.2113141660600705E-2"/>
    <n v="-0.121279533887843"/>
    <n v="8.0669723302005704E-3"/>
    <n v="7.5187364311430204E-3"/>
    <n v="9.1200793845923195E-3"/>
    <n v="1.06599261312705E-2"/>
    <n v="116.82"/>
    <n v="93.120002999999997"/>
    <n v="-8.3469917232435895E-2"/>
    <n v="6.1168407152111899E-3"/>
    <n v="0.66614611346150199"/>
    <n v="-1.02811246243941"/>
    <n v="-1.02466975970258"/>
    <s v="6igma Capital"/>
    <x v="14"/>
    <s v="Information Technology"/>
    <s v="Internet Software &amp; Services"/>
    <s v="Fort Lauderdale, Florida"/>
    <d v="1999-12-01T00:00:00"/>
    <n v="877890"/>
    <m/>
    <s v="Fort Lauderdale"/>
    <s v="Florida"/>
    <s v="United States"/>
  </r>
  <r>
    <d v="2019-06-10T00:00:00"/>
    <x v="14"/>
    <s v="buy"/>
    <n v="1000"/>
    <n v="12"/>
    <n v="96.489998"/>
    <n v="96.779999000000004"/>
    <n v="95.779999000000004"/>
    <n v="95.980002999999996"/>
    <n v="95.980002999999996"/>
    <n v="1273900"/>
    <n v="2.1429999999999998"/>
    <n v="1.25106352324568E-3"/>
    <n v="3.0086024011801799E-2"/>
    <n v="-1.2428992133389501E-2"/>
    <n v="-3.8735587419343603E-2"/>
    <n v="-0.11000663098466899"/>
    <n v="3.1383973009704402E-3"/>
    <n v="7.4637479137120303E-3"/>
    <n v="8.4528809458988292E-3"/>
    <n v="1.06492001015941E-2"/>
    <n v="116.82"/>
    <n v="93.120002999999997"/>
    <n v="-8.3469917232435895E-2"/>
    <n v="4.6492198743191201E-3"/>
    <n v="0.66545411610885796"/>
    <n v="-0.93248554174322096"/>
    <n v="-1.0015659350206001"/>
    <s v="6igma Capital"/>
    <x v="14"/>
    <s v="Information Technology"/>
    <s v="Internet Software &amp; Services"/>
    <s v="Fort Lauderdale, Florida"/>
    <d v="1999-12-01T00:00:00"/>
    <n v="877890"/>
    <m/>
    <s v="Fort Lauderdale"/>
    <s v="Florida"/>
    <s v="United States"/>
  </r>
  <r>
    <d v="2019-06-25T00:00:00"/>
    <x v="14"/>
    <s v="sell"/>
    <n v="1200"/>
    <n v="12"/>
    <n v="99.610000999999997"/>
    <n v="99.669997999999893"/>
    <n v="97.959998999999996"/>
    <n v="98.160004000000001"/>
    <n v="98.160004000000001"/>
    <n v="1855600"/>
    <n v="1.994"/>
    <n v="-1.4362520145939301E-2"/>
    <n v="4.69731280995848E-3"/>
    <n v="3.44176706851963E-2"/>
    <n v="-1.4777617744512301E-2"/>
    <n v="-6.1910115216911303E-2"/>
    <n v="1.0025114761991701E-2"/>
    <n v="6.4339605039687104E-3"/>
    <n v="8.1298600838147807E-3"/>
    <n v="1.0609013777365299E-2"/>
    <n v="116.82"/>
    <n v="93.120002999999997"/>
    <n v="-8.3469917232435895E-2"/>
    <n v="-9.5417756928269908E-3"/>
    <n v="0.66903007209312604"/>
    <n v="-0.54975735059477104"/>
    <n v="-0.60857491402084896"/>
    <s v="6igma Capital"/>
    <x v="14"/>
    <s v="Information Technology"/>
    <s v="Internet Software &amp; Services"/>
    <s v="Fort Lauderdale, Florida"/>
    <d v="1999-12-01T00:00:00"/>
    <n v="877890"/>
    <m/>
    <s v="Fort Lauderdale"/>
    <s v="Florida"/>
    <s v="United States"/>
  </r>
  <r>
    <d v="2019-04-10T00:00:00"/>
    <x v="14"/>
    <s v="sell"/>
    <n v="1400"/>
    <n v="13"/>
    <n v="101.419997999999"/>
    <n v="102.19000200000001"/>
    <n v="101.150002"/>
    <n v="101.55999799999999"/>
    <n v="101.18555499999999"/>
    <n v="1376800"/>
    <n v="2.4769999999999999"/>
    <n v="2.0698369581996202E-3"/>
    <n v="-9.0179984886684297E-3"/>
    <n v="1.40805544053435E-2"/>
    <n v="-2.8211760864381201E-2"/>
    <n v="9.0361456211042704E-2"/>
    <n v="1.31711433002644E-2"/>
    <n v="1.0169899256261E-2"/>
    <n v="1.20130944446682E-2"/>
    <n v="1.11005412729382E-2"/>
    <n v="116.82"/>
    <n v="92.489998"/>
    <n v="-9.0234552439904706E-2"/>
    <n v="3.47183783585567E-3"/>
    <n v="0.68662700008903799"/>
    <n v="0.69588090397105096"/>
    <n v="0.726811958056504"/>
    <s v="Marquee Group Funds"/>
    <x v="14"/>
    <s v="Information Technology"/>
    <s v="Internet Software &amp; Services"/>
    <s v="Fort Lauderdale, Florida"/>
    <d v="1999-12-01T00:00:00"/>
    <n v="877890"/>
    <m/>
    <s v="Fort Lauderdale"/>
    <s v="Florida"/>
    <s v="United States"/>
  </r>
  <r>
    <d v="2019-04-18T00:00:00"/>
    <x v="14"/>
    <s v="sell"/>
    <n v="700"/>
    <n v="13"/>
    <n v="100.349998"/>
    <n v="100.349998"/>
    <n v="98.720000999999996"/>
    <n v="100.110001"/>
    <n v="99.740905999999995"/>
    <n v="2223600"/>
    <n v="2.56"/>
    <n v="-8.9852527652078604E-4"/>
    <n v="-1.78205031185595E-2"/>
    <n v="-1.1421874376456699E-2"/>
    <n v="-6.3830097306007999E-2"/>
    <n v="2.5662826392303498E-2"/>
    <n v="7.3079337613902E-3"/>
    <n v="1.0279957316749499E-2"/>
    <n v="1.19748152959965E-2"/>
    <n v="1.10591698694607E-2"/>
    <n v="116.82"/>
    <n v="93.910004000000001"/>
    <n v="-9.0234552439904706E-2"/>
    <n v="1.5778467813143101E-3"/>
    <n v="0.68261853610650902"/>
    <n v="6.5039161526398998E-4"/>
    <n v="0.34238742698237901"/>
    <s v="Marquee Group Funds"/>
    <x v="14"/>
    <s v="Information Technology"/>
    <s v="Internet Software &amp; Services"/>
    <s v="Fort Lauderdale, Florida"/>
    <d v="1999-12-01T00:00:00"/>
    <n v="877890"/>
    <m/>
    <s v="Fort Lauderdale"/>
    <s v="Florida"/>
    <s v="United States"/>
  </r>
  <r>
    <d v="2019-05-01T00:00:00"/>
    <x v="14"/>
    <s v="sell"/>
    <n v="2300"/>
    <n v="13"/>
    <n v="101"/>
    <n v="101.370003"/>
    <n v="100.260002"/>
    <n v="100.779999"/>
    <n v="100.408431999999"/>
    <n v="2384100"/>
    <n v="2.5110000000000001"/>
    <n v="-1.78448196232027E-3"/>
    <n v="3.1802531094958998E-3"/>
    <n v="1.1175503737068999E-2"/>
    <n v="-4.3267063533310801E-3"/>
    <n v="-1.43118702930472E-2"/>
    <n v="8.7476890056187896E-3"/>
    <n v="9.7314714625588595E-3"/>
    <n v="8.7672748099653208E-3"/>
    <n v="1.06288102591303E-2"/>
    <n v="116.82"/>
    <n v="96.809997999999993"/>
    <n v="-8.4341160899488496E-2"/>
    <n v="-7.5304459681844096E-3"/>
    <n v="0.66931579298448995"/>
    <n v="-0.38523824489882702"/>
    <n v="-0.12765289282298301"/>
    <s v="Marquee Group Funds"/>
    <x v="14"/>
    <s v="Information Technology"/>
    <s v="Internet Software &amp; Services"/>
    <s v="Fort Lauderdale, Florida"/>
    <d v="1999-12-01T00:00:00"/>
    <n v="877890"/>
    <m/>
    <s v="Fort Lauderdale"/>
    <s v="Florida"/>
    <s v="United States"/>
  </r>
  <r>
    <d v="2019-06-03T00:00:00"/>
    <x v="14"/>
    <s v="sell"/>
    <n v="400"/>
    <n v="13"/>
    <n v="93.989998"/>
    <n v="94.489998"/>
    <n v="93.120002999999997"/>
    <n v="93.480002999999996"/>
    <n v="93.135352999999995"/>
    <n v="2050700"/>
    <n v="2.081"/>
    <n v="-6.8230710994899701E-3"/>
    <n v="-1.2438300305452E-2"/>
    <n v="-7.5192344120100701E-2"/>
    <n v="-0.112067499691656"/>
    <n v="-0.115497113668647"/>
    <n v="5.5997009109027404E-3"/>
    <n v="7.1341291078369099E-3"/>
    <n v="8.9289561850085103E-3"/>
    <n v="1.06810247031315E-2"/>
    <n v="116.82"/>
    <n v="93.120002999999997"/>
    <n v="-8.4341160899488496E-2"/>
    <n v="-2.7690708645509302E-3"/>
    <n v="0.67179917111423904"/>
    <n v="-1.0115505155631099"/>
    <n v="-1.0170217211035999"/>
    <s v="Marquee Group Funds"/>
    <x v="14"/>
    <s v="Information Technology"/>
    <s v="Internet Software &amp; Services"/>
    <s v="Fort Lauderdale, Florida"/>
    <d v="1999-12-01T00:00:00"/>
    <n v="877890"/>
    <m/>
    <s v="Fort Lauderdale"/>
    <s v="Florida"/>
    <s v="United States"/>
  </r>
  <r>
    <d v="2019-06-14T00:00:00"/>
    <x v="14"/>
    <s v="buy"/>
    <n v="1400"/>
    <n v="13"/>
    <n v="96.370002999999997"/>
    <n v="97.040001000000004"/>
    <n v="96"/>
    <n v="96.790001000000004"/>
    <n v="96.790001000000004"/>
    <n v="1213800"/>
    <n v="2.093"/>
    <n v="4.1336158275186798E-4"/>
    <n v="9.6548893292779901E-3"/>
    <n v="1.3765977940345901E-2"/>
    <n v="-3.7694269593496803E-2"/>
    <n v="-7.9087928232754304E-2"/>
    <n v="3.2750894404508101E-3"/>
    <n v="6.0958942592075497E-3"/>
    <n v="8.3282576108059201E-3"/>
    <n v="1.06381456915181E-2"/>
    <n v="116.82"/>
    <n v="93.120002999999997"/>
    <n v="-8.3469917232435895E-2"/>
    <n v="-1.6128120944145399E-3"/>
    <n v="0.66495992935612402"/>
    <n v="-0.69221526594018201"/>
    <n v="-0.81863170825661102"/>
    <s v="Marquee Group Funds"/>
    <x v="14"/>
    <s v="Information Technology"/>
    <s v="Internet Software &amp; Services"/>
    <s v="Fort Lauderdale, Florida"/>
    <d v="1999-12-01T00:00:00"/>
    <n v="877890"/>
    <m/>
    <s v="Fort Lauderdale"/>
    <s v="Florida"/>
    <s v="United States"/>
  </r>
  <r>
    <d v="2019-06-28T00:00:00"/>
    <x v="14"/>
    <s v="buy"/>
    <n v="1200"/>
    <n v="13"/>
    <n v="97.870002999999997"/>
    <n v="98.290001000000004"/>
    <n v="97.540001000000004"/>
    <n v="98.139999000000003"/>
    <n v="98.139999000000003"/>
    <n v="1969800"/>
    <n v="2"/>
    <n v="4.2887638493729098E-3"/>
    <n v="-1.6672967445033101E-2"/>
    <n v="4.2653614549166503E-2"/>
    <n v="-1.16756635856085E-2"/>
    <n v="-3.4146075478588798E-2"/>
    <n v="7.8212502191504305E-3"/>
    <n v="6.3420461343801499E-3"/>
    <n v="8.1735616850144594E-3"/>
    <n v="1.0532293035753201E-2"/>
    <n v="116.82"/>
    <n v="93.120002999999997"/>
    <n v="-8.3469917232435895E-2"/>
    <n v="5.7409418775350302E-3"/>
    <n v="0.66422340218329301"/>
    <n v="-0.359890032160608"/>
    <n v="-0.50585321008240802"/>
    <s v="Marquee Group Funds"/>
    <x v="14"/>
    <s v="Information Technology"/>
    <s v="Internet Software &amp; Services"/>
    <s v="Fort Lauderdale, Florida"/>
    <d v="1999-12-01T00:00:00"/>
    <n v="877890"/>
    <m/>
    <s v="Fort Lauderdale"/>
    <s v="Florida"/>
    <s v="United States"/>
  </r>
  <r>
    <d v="2019-05-24T00:00:00"/>
    <x v="14"/>
    <s v="buy"/>
    <n v="700"/>
    <n v="14"/>
    <n v="95.669997999999893"/>
    <n v="95.800003000000004"/>
    <n v="93.989998"/>
    <n v="94.650002000000001"/>
    <n v="94.301032999999904"/>
    <n v="1347800"/>
    <n v="2.3239999999999998"/>
    <n v="-5.6890264869940898E-3"/>
    <n v="-1.20768802235348E-2"/>
    <n v="-5.9573790705152799E-2"/>
    <n v="-0.10485765880452"/>
    <n v="-0.11182540454828201"/>
    <n v="7.4257231635958404E-3"/>
    <n v="7.9169169223546193E-3"/>
    <n v="8.9376373638958909E-3"/>
    <n v="1.06802398952669E-2"/>
    <n v="116.82"/>
    <n v="93.989998"/>
    <n v="-8.4341160899488496E-2"/>
    <n v="1.3526439988342199E-3"/>
    <n v="0.67406890454466295"/>
    <n v="-1.0555931202961999"/>
    <n v="-0.96057991475260196"/>
    <s v="DJT Green Funds"/>
    <x v="14"/>
    <s v="Information Technology"/>
    <s v="Internet Software &amp; Services"/>
    <s v="Fort Lauderdale, Florida"/>
    <d v="1999-12-01T00:00:00"/>
    <n v="877890"/>
    <m/>
    <s v="Fort Lauderdale"/>
    <s v="Florida"/>
    <s v="United States"/>
  </r>
  <r>
    <d v="2019-05-30T00:00:00"/>
    <x v="14"/>
    <s v="buy"/>
    <n v="600"/>
    <n v="14"/>
    <n v="94.5"/>
    <n v="95.150002000000001"/>
    <n v="94.230002999999996"/>
    <n v="94.739998"/>
    <n v="94.390701000000007"/>
    <n v="928200"/>
    <n v="2.2269999999999999"/>
    <n v="3.7011560203874601E-3"/>
    <n v="-1.45651218385606E-2"/>
    <n v="-6.2200485867124497E-2"/>
    <n v="-0.104191532196444"/>
    <n v="-0.105605257699002"/>
    <n v="6.1887735769272003E-3"/>
    <n v="7.1227182987919401E-3"/>
    <n v="8.9975027370499897E-3"/>
    <n v="1.0688496747055101E-2"/>
    <n v="116.82"/>
    <n v="93.989998"/>
    <n v="-8.4341160899488496E-2"/>
    <n v="2.0962723552933101E-3"/>
    <n v="0.67301697903046798"/>
    <n v="-0.96832119547216999"/>
    <n v="-1.0039247133301901"/>
    <s v="DJT Green Funds"/>
    <x v="14"/>
    <s v="Information Technology"/>
    <s v="Internet Software &amp; Services"/>
    <s v="Fort Lauderdale, Florida"/>
    <d v="1999-12-01T00:00:00"/>
    <n v="877890"/>
    <m/>
    <s v="Fort Lauderdale"/>
    <s v="Florida"/>
    <s v="United States"/>
  </r>
  <r>
    <d v="2019-06-10T00:00:00"/>
    <x v="14"/>
    <s v="buy"/>
    <n v="1300"/>
    <n v="14"/>
    <n v="96.489998"/>
    <n v="96.779999000000004"/>
    <n v="95.779999000000004"/>
    <n v="95.980002999999996"/>
    <n v="95.980002999999996"/>
    <n v="1273900"/>
    <n v="2.1429999999999998"/>
    <n v="1.25106352324568E-3"/>
    <n v="3.0086024011801799E-2"/>
    <n v="-1.2428992133389501E-2"/>
    <n v="-3.8735587419343603E-2"/>
    <n v="-0.11000663098466899"/>
    <n v="3.1383973009704402E-3"/>
    <n v="7.4637479137120303E-3"/>
    <n v="8.4528809458988292E-3"/>
    <n v="1.06492001015941E-2"/>
    <n v="116.82"/>
    <n v="93.120002999999997"/>
    <n v="-8.3469917232435895E-2"/>
    <n v="4.6492198743191201E-3"/>
    <n v="0.66545411610885796"/>
    <n v="-0.93248554174322096"/>
    <n v="-1.0015659350206001"/>
    <s v="DJT Green Funds"/>
    <x v="14"/>
    <s v="Information Technology"/>
    <s v="Internet Software &amp; Services"/>
    <s v="Fort Lauderdale, Florida"/>
    <d v="1999-12-01T00:00:00"/>
    <n v="877890"/>
    <m/>
    <s v="Fort Lauderdale"/>
    <s v="Florida"/>
    <s v="United States"/>
  </r>
  <r>
    <d v="2019-04-12T00:00:00"/>
    <x v="14"/>
    <s v="sell"/>
    <n v="1600"/>
    <n v="15"/>
    <n v="102"/>
    <n v="102.83000199999999"/>
    <n v="101.260002"/>
    <n v="102.269997"/>
    <n v="101.892937"/>
    <n v="1337800"/>
    <n v="2.56"/>
    <n v="3.5262379617212701E-3"/>
    <n v="1.2693859101186601E-2"/>
    <n v="1.6861827119389699E-2"/>
    <n v="-3.3759533711316403E-2"/>
    <n v="8.5090594294850205E-2"/>
    <n v="1.8586108568024299E-3"/>
    <n v="1.0186596485811999E-2"/>
    <n v="1.1956376317189999E-2"/>
    <n v="1.10873043448294E-2"/>
    <n v="116.82"/>
    <n v="93.910004000000001"/>
    <n v="-9.0234552439904706E-2"/>
    <n v="6.5875784763498903E-3"/>
    <n v="0.686473923825899"/>
    <n v="0.629226596458206"/>
    <n v="0.72854690898304497"/>
    <s v="Turtle River Asset Management"/>
    <x v="14"/>
    <s v="Information Technology"/>
    <s v="Internet Software &amp; Services"/>
    <s v="Fort Lauderdale, Florida"/>
    <d v="1999-12-01T00:00:00"/>
    <n v="877890"/>
    <m/>
    <s v="Fort Lauderdale"/>
    <s v="Florida"/>
    <s v="United States"/>
  </r>
  <r>
    <d v="2019-04-30T00:00:00"/>
    <x v="14"/>
    <s v="buy"/>
    <n v="600"/>
    <n v="15"/>
    <n v="100.80999799999999"/>
    <n v="101.279999"/>
    <n v="100.099998"/>
    <n v="100.959999"/>
    <n v="100.58776899999999"/>
    <n v="1694600"/>
    <n v="2.5089999999999999"/>
    <n v="1.38762194665223E-3"/>
    <n v="7.9270667109015405E-4"/>
    <n v="1.50693959410761E-2"/>
    <n v="1.10754689004199E-3"/>
    <n v="-1.6019366956797201E-2"/>
    <n v="8.9750601955296896E-3"/>
    <n v="9.7231983039205508E-3"/>
    <n v="8.7768489491669207E-3"/>
    <n v="1.0630460164341901E-2"/>
    <n v="116.82"/>
    <n v="96.809997999999993"/>
    <n v="-8.4341160899488496E-2"/>
    <n v="9.5096475723260604E-4"/>
    <n v="0.66968824162087104"/>
    <n v="-0.40596153636814902"/>
    <n v="-1.7794492490314898E-2"/>
    <s v="Turtle River Asset Management"/>
    <x v="14"/>
    <s v="Information Technology"/>
    <s v="Internet Software &amp; Services"/>
    <s v="Fort Lauderdale, Florida"/>
    <d v="1999-12-01T00:00:00"/>
    <n v="877890"/>
    <m/>
    <s v="Fort Lauderdale"/>
    <s v="Florida"/>
    <s v="United States"/>
  </r>
  <r>
    <d v="2019-05-15T00:00:00"/>
    <x v="14"/>
    <s v="buy"/>
    <n v="500"/>
    <n v="15"/>
    <n v="95.720000999999996"/>
    <n v="96.629997000000003"/>
    <n v="95.459998999999996"/>
    <n v="96.040001000000004"/>
    <n v="95.685912999999999"/>
    <n v="1352400"/>
    <n v="2.379"/>
    <n v="2.2933724896625199E-3"/>
    <n v="-1.5497771778040501E-2"/>
    <n v="-6.28515367324472E-2"/>
    <n v="-8.5907661646932296E-2"/>
    <n v="-9.9027953166395594E-2"/>
    <n v="1.0063724926827699E-2"/>
    <n v="8.0037344209669802E-3"/>
    <n v="8.8891883981966294E-3"/>
    <n v="1.0649797868400901E-2"/>
    <n v="116.82"/>
    <n v="95"/>
    <n v="-8.4341160899488496E-2"/>
    <n v="5.8219943882337104E-3"/>
    <n v="0.67232642581046398"/>
    <n v="-1.04005859808124"/>
    <n v="-1.1169176538190699"/>
    <s v="Turtle River Asset Management"/>
    <x v="14"/>
    <s v="Information Technology"/>
    <s v="Internet Software &amp; Services"/>
    <s v="Fort Lauderdale, Florida"/>
    <d v="1999-12-01T00:00:00"/>
    <n v="877890"/>
    <m/>
    <s v="Fort Lauderdale"/>
    <s v="Florida"/>
    <s v="United States"/>
  </r>
  <r>
    <d v="2019-05-28T00:00:00"/>
    <x v="14"/>
    <s v="sell"/>
    <n v="1700"/>
    <n v="15"/>
    <n v="94.980002999999996"/>
    <n v="95.660004000000001"/>
    <n v="94.519997000000004"/>
    <n v="94.989998"/>
    <n v="94.639778000000007"/>
    <n v="3789400"/>
    <n v="2.2679999999999998"/>
    <n v="3.5857299559273101E-3"/>
    <n v="-8.4182843455362299E-4"/>
    <n v="-4.6587004249854E-2"/>
    <n v="-0.100892515502335"/>
    <n v="-0.108333498565177"/>
    <n v="7.1403652740026297E-3"/>
    <n v="7.8781622756696392E-3"/>
    <n v="8.9607635696050108E-3"/>
    <n v="1.0683204960818E-2"/>
    <n v="116.82"/>
    <n v="93.989998"/>
    <n v="-8.4341160899488496E-2"/>
    <n v="-8.4109499934704197E-3"/>
    <n v="0.67065515606030301"/>
    <n v="-1.0129875991833901"/>
    <n v="-0.96221450482044801"/>
    <s v="Turtle River Asset Management"/>
    <x v="14"/>
    <s v="Information Technology"/>
    <s v="Internet Software &amp; Services"/>
    <s v="Fort Lauderdale, Florida"/>
    <d v="1999-12-01T00:00:00"/>
    <n v="877890"/>
    <m/>
    <s v="Fort Lauderdale"/>
    <s v="Florida"/>
    <s v="United States"/>
  </r>
  <r>
    <d v="2019-05-30T00:00:00"/>
    <x v="14"/>
    <s v="buy"/>
    <n v="1600"/>
    <n v="15"/>
    <n v="94.5"/>
    <n v="95.150002000000001"/>
    <n v="94.230002999999996"/>
    <n v="94.739998"/>
    <n v="94.390701000000007"/>
    <n v="928200"/>
    <n v="2.2269999999999999"/>
    <n v="3.7011560203874601E-3"/>
    <n v="-1.45651218385606E-2"/>
    <n v="-6.2200485867124497E-2"/>
    <n v="-0.104191532196444"/>
    <n v="-0.105605257699002"/>
    <n v="6.1887735769272003E-3"/>
    <n v="7.1227182987919401E-3"/>
    <n v="8.9975027370499897E-3"/>
    <n v="1.0688496747055101E-2"/>
    <n v="116.82"/>
    <n v="93.989998"/>
    <n v="-8.4341160899488496E-2"/>
    <n v="2.0962723552933101E-3"/>
    <n v="0.67301697903046798"/>
    <n v="-0.96832119547216999"/>
    <n v="-1.0039247133301901"/>
    <s v="Turtle River Asset Management"/>
    <x v="14"/>
    <s v="Information Technology"/>
    <s v="Internet Software &amp; Services"/>
    <s v="Fort Lauderdale, Florida"/>
    <d v="1999-12-01T00:00:00"/>
    <n v="877890"/>
    <m/>
    <s v="Fort Lauderdale"/>
    <s v="Florida"/>
    <s v="United States"/>
  </r>
  <r>
    <d v="2019-06-06T00:00:00"/>
    <x v="14"/>
    <s v="sell"/>
    <n v="1100"/>
    <n v="15"/>
    <n v="96.400002000000001"/>
    <n v="96.459998999999996"/>
    <n v="95.150002000000001"/>
    <n v="95.360000999999997"/>
    <n v="95.360000999999997"/>
    <n v="1854400"/>
    <n v="2.1240000000000001"/>
    <n v="8.2131554417674193E-3"/>
    <n v="1.02166518601635E-2"/>
    <n v="-2.74845860561546E-2"/>
    <n v="-7.2113141660600705E-2"/>
    <n v="-0.121279533887843"/>
    <n v="8.0669723302005704E-3"/>
    <n v="7.5187364311430204E-3"/>
    <n v="9.1200793845923195E-3"/>
    <n v="1.06599261312705E-2"/>
    <n v="116.82"/>
    <n v="93.120002999999997"/>
    <n v="-8.3469917232435895E-2"/>
    <n v="6.1168407152111899E-3"/>
    <n v="0.66614611346150199"/>
    <n v="-1.02811246243941"/>
    <n v="-1.02466975970258"/>
    <s v="Turtle River Asset Management"/>
    <x v="14"/>
    <s v="Information Technology"/>
    <s v="Internet Software &amp; Services"/>
    <s v="Fort Lauderdale, Florida"/>
    <d v="1999-12-01T00:00:00"/>
    <n v="877890"/>
    <m/>
    <s v="Fort Lauderdale"/>
    <s v="Florida"/>
    <s v="United States"/>
  </r>
  <r>
    <d v="2019-06-26T00:00:00"/>
    <x v="14"/>
    <s v="sell"/>
    <n v="1500"/>
    <n v="15"/>
    <n v="98.580001999999993"/>
    <n v="98.93"/>
    <n v="97.239998"/>
    <n v="97.400002000000001"/>
    <n v="97.400002000000001"/>
    <n v="1558000"/>
    <n v="2.0489999999999999"/>
    <n v="-7.7726099700812599E-3"/>
    <n v="-1.5687394831463499E-2"/>
    <n v="3.2334087202109001E-2"/>
    <n v="-1.6128999342549199E-2"/>
    <n v="-5.96811922860939E-2"/>
    <n v="8.0398109468951904E-3"/>
    <n v="6.5599186793284803E-3"/>
    <n v="8.1482088655315203E-3"/>
    <n v="1.06017744094165E-2"/>
    <n v="116.82"/>
    <n v="93.120002999999997"/>
    <n v="-8.3469917232435895E-2"/>
    <n v="-1.2346958449604901E-3"/>
    <n v="0.669236372926863"/>
    <n v="-0.53637743809072402"/>
    <n v="-0.58921238792487196"/>
    <s v="Turtle River Asset Management"/>
    <x v="14"/>
    <s v="Information Technology"/>
    <s v="Internet Software &amp; Services"/>
    <s v="Fort Lauderdale, Florida"/>
    <d v="1999-12-01T00:00:00"/>
    <n v="877890"/>
    <m/>
    <s v="Fort Lauderdale"/>
    <s v="Florida"/>
    <s v="United States"/>
  </r>
  <r>
    <d v="2019-04-22T00:00:00"/>
    <x v="14"/>
    <s v="buy"/>
    <n v="900"/>
    <n v="16"/>
    <n v="99.650002000000001"/>
    <n v="100.169997999999"/>
    <n v="99.32"/>
    <n v="99.849997999999999"/>
    <n v="99.481856999999906"/>
    <n v="1299100"/>
    <n v="2.59"/>
    <n v="-2.6005978643922401E-3"/>
    <n v="-2.3947338944672901E-2"/>
    <n v="-6.2897306127153597E-3"/>
    <n v="-8.1907604906001796E-2"/>
    <n v="3.3295616453318799E-2"/>
    <n v="6.26041924128429E-3"/>
    <n v="1.01660675953631E-2"/>
    <n v="1.17884403588594E-2"/>
    <n v="1.10411887109801E-2"/>
    <n v="116.82"/>
    <n v="93.910004000000001"/>
    <n v="-9.0234552439904706E-2"/>
    <n v="1.0115060212163699E-3"/>
    <n v="0.68083949415713296"/>
    <n v="7.6054257324900704E-2"/>
    <n v="0.231752959155718"/>
    <s v="Bridgebay Associates"/>
    <x v="14"/>
    <s v="Information Technology"/>
    <s v="Internet Software &amp; Services"/>
    <s v="Fort Lauderdale, Florida"/>
    <d v="1999-12-01T00:00:00"/>
    <n v="877890"/>
    <m/>
    <s v="Fort Lauderdale"/>
    <s v="Florida"/>
    <s v="United States"/>
  </r>
  <r>
    <d v="2019-04-23T00:00:00"/>
    <x v="14"/>
    <s v="sell"/>
    <n v="1500"/>
    <n v="16"/>
    <n v="100.18"/>
    <n v="101.519997"/>
    <n v="99.919997999999893"/>
    <n v="100.879997"/>
    <n v="100.508064"/>
    <n v="2303800"/>
    <n v="2.57"/>
    <n v="1.0262677256406E-2"/>
    <n v="-1.3489133438624E-2"/>
    <n v="-8.0955548513160693E-3"/>
    <n v="-6.7128606992008399E-2"/>
    <n v="5.0266690534771098E-2"/>
    <n v="9.2244156156437093E-3"/>
    <n v="1.00683865622918E-2"/>
    <n v="1.1870172436644601E-2"/>
    <n v="1.10510518138878E-2"/>
    <n v="116.82"/>
    <n v="93.910004000000001"/>
    <n v="-9.0234552439904706E-2"/>
    <n v="8.8023511954049196E-3"/>
    <n v="0.68215486129689495"/>
    <n v="0.25141961516225902"/>
    <n v="0.16458582405234301"/>
    <s v="Bridgebay Associates"/>
    <x v="14"/>
    <s v="Information Technology"/>
    <s v="Internet Software &amp; Services"/>
    <s v="Fort Lauderdale, Florida"/>
    <d v="1999-12-01T00:00:00"/>
    <n v="877890"/>
    <m/>
    <s v="Fort Lauderdale"/>
    <s v="Florida"/>
    <s v="United States"/>
  </r>
  <r>
    <d v="2019-05-01T00:00:00"/>
    <x v="14"/>
    <s v="sell"/>
    <n v="1400"/>
    <n v="16"/>
    <n v="101"/>
    <n v="101.370003"/>
    <n v="100.260002"/>
    <n v="100.779999"/>
    <n v="100.408431999999"/>
    <n v="2384100"/>
    <n v="2.5110000000000001"/>
    <n v="-1.78448196232027E-3"/>
    <n v="3.1802531094958998E-3"/>
    <n v="1.1175503737068999E-2"/>
    <n v="-4.3267063533310801E-3"/>
    <n v="-1.43118702930472E-2"/>
    <n v="8.7476890056187896E-3"/>
    <n v="9.7314714625588595E-3"/>
    <n v="8.7672748099653208E-3"/>
    <n v="1.06288102591303E-2"/>
    <n v="116.82"/>
    <n v="96.809997999999993"/>
    <n v="-8.4341160899488496E-2"/>
    <n v="-7.5304459681844096E-3"/>
    <n v="0.66931579298448995"/>
    <n v="-0.38523824489882702"/>
    <n v="-0.12765289282298301"/>
    <s v="Bridgebay Associates"/>
    <x v="14"/>
    <s v="Information Technology"/>
    <s v="Internet Software &amp; Services"/>
    <s v="Fort Lauderdale, Florida"/>
    <d v="1999-12-01T00:00:00"/>
    <n v="877890"/>
    <m/>
    <s v="Fort Lauderdale"/>
    <s v="Florida"/>
    <s v="United States"/>
  </r>
  <r>
    <d v="2019-05-24T00:00:00"/>
    <x v="14"/>
    <s v="buy"/>
    <n v="1400"/>
    <n v="16"/>
    <n v="95.669997999999893"/>
    <n v="95.800003000000004"/>
    <n v="93.989998"/>
    <n v="94.650002000000001"/>
    <n v="94.301032999999904"/>
    <n v="1347800"/>
    <n v="2.3239999999999998"/>
    <n v="-5.6890264869940898E-3"/>
    <n v="-1.20768802235348E-2"/>
    <n v="-5.9573790705152799E-2"/>
    <n v="-0.10485765880452"/>
    <n v="-0.11182540454828201"/>
    <n v="7.4257231635958404E-3"/>
    <n v="7.9169169223546193E-3"/>
    <n v="8.9376373638958909E-3"/>
    <n v="1.06802398952669E-2"/>
    <n v="116.82"/>
    <n v="93.989998"/>
    <n v="-8.4341160899488496E-2"/>
    <n v="1.3526439988342199E-3"/>
    <n v="0.67406890454466295"/>
    <n v="-1.0555931202961999"/>
    <n v="-0.96057991475260196"/>
    <s v="Bridgebay Associates"/>
    <x v="14"/>
    <s v="Information Technology"/>
    <s v="Internet Software &amp; Services"/>
    <s v="Fort Lauderdale, Florida"/>
    <d v="1999-12-01T00:00:00"/>
    <n v="877890"/>
    <m/>
    <s v="Fort Lauderdale"/>
    <s v="Florida"/>
    <s v="United States"/>
  </r>
  <r>
    <d v="2019-06-28T00:00:00"/>
    <x v="14"/>
    <s v="buy"/>
    <n v="900"/>
    <n v="16"/>
    <n v="97.870002999999997"/>
    <n v="98.290001000000004"/>
    <n v="97.540001000000004"/>
    <n v="98.139999000000003"/>
    <n v="98.139999000000003"/>
    <n v="1969800"/>
    <n v="2"/>
    <n v="4.2887638493729098E-3"/>
    <n v="-1.6672967445033101E-2"/>
    <n v="4.2653614549166503E-2"/>
    <n v="-1.16756635856085E-2"/>
    <n v="-3.4146075478588798E-2"/>
    <n v="7.8212502191504305E-3"/>
    <n v="6.3420461343801499E-3"/>
    <n v="8.1735616850144594E-3"/>
    <n v="1.0532293035753201E-2"/>
    <n v="116.82"/>
    <n v="93.120002999999997"/>
    <n v="-8.3469917232435895E-2"/>
    <n v="5.7409418775350302E-3"/>
    <n v="0.66422340218329301"/>
    <n v="-0.359890032160608"/>
    <n v="-0.50585321008240802"/>
    <s v="Bridgebay Associates"/>
    <x v="14"/>
    <s v="Information Technology"/>
    <s v="Internet Software &amp; Services"/>
    <s v="Fort Lauderdale, Florida"/>
    <d v="1999-12-01T00:00:00"/>
    <n v="877890"/>
    <m/>
    <s v="Fort Lauderdale"/>
    <s v="Florida"/>
    <s v="United States"/>
  </r>
  <r>
    <d v="2019-04-18T00:00:00"/>
    <x v="14"/>
    <s v="sell"/>
    <n v="1200"/>
    <n v="17"/>
    <n v="100.349998"/>
    <n v="100.349998"/>
    <n v="98.720000999999996"/>
    <n v="100.110001"/>
    <n v="99.740905999999995"/>
    <n v="2223600"/>
    <n v="2.56"/>
    <n v="-8.9852527652078604E-4"/>
    <n v="-1.78205031185595E-2"/>
    <n v="-1.1421874376456699E-2"/>
    <n v="-6.3830097306007999E-2"/>
    <n v="2.5662826392303498E-2"/>
    <n v="7.3079337613902E-3"/>
    <n v="1.0279957316749499E-2"/>
    <n v="1.19748152959965E-2"/>
    <n v="1.10591698694607E-2"/>
    <n v="116.82"/>
    <n v="93.910004000000001"/>
    <n v="-9.0234552439904706E-2"/>
    <n v="1.5778467813143101E-3"/>
    <n v="0.68261853610650902"/>
    <n v="6.5039161526398998E-4"/>
    <n v="0.34238742698237901"/>
    <s v="Los Santos Asset Management"/>
    <x v="14"/>
    <s v="Information Technology"/>
    <s v="Internet Software &amp; Services"/>
    <s v="Fort Lauderdale, Florida"/>
    <d v="1999-12-01T00:00:00"/>
    <n v="877890"/>
    <m/>
    <s v="Fort Lauderdale"/>
    <s v="Florida"/>
    <s v="United States"/>
  </r>
  <r>
    <d v="2019-04-23T00:00:00"/>
    <x v="14"/>
    <s v="sell"/>
    <n v="2500"/>
    <n v="17"/>
    <n v="100.18"/>
    <n v="101.519997"/>
    <n v="99.919997999999893"/>
    <n v="100.879997"/>
    <n v="100.508064"/>
    <n v="2303800"/>
    <n v="2.57"/>
    <n v="1.0262677256406E-2"/>
    <n v="-1.3489133438624E-2"/>
    <n v="-8.0955548513160693E-3"/>
    <n v="-6.7128606992008399E-2"/>
    <n v="5.0266690534771098E-2"/>
    <n v="9.2244156156437093E-3"/>
    <n v="1.00683865622918E-2"/>
    <n v="1.1870172436644601E-2"/>
    <n v="1.10510518138878E-2"/>
    <n v="116.82"/>
    <n v="93.910004000000001"/>
    <n v="-9.0234552439904706E-2"/>
    <n v="8.8023511954049196E-3"/>
    <n v="0.68215486129689495"/>
    <n v="0.25141961516225902"/>
    <n v="0.16458582405234301"/>
    <s v="Los Santos Asset Management"/>
    <x v="14"/>
    <s v="Information Technology"/>
    <s v="Internet Software &amp; Services"/>
    <s v="Fort Lauderdale, Florida"/>
    <d v="1999-12-01T00:00:00"/>
    <n v="877890"/>
    <m/>
    <s v="Fort Lauderdale"/>
    <s v="Florida"/>
    <s v="United States"/>
  </r>
  <r>
    <d v="2019-04-29T00:00:00"/>
    <x v="14"/>
    <s v="sell"/>
    <n v="1100"/>
    <n v="17"/>
    <n v="100.900002"/>
    <n v="101.720001"/>
    <n v="100.510002"/>
    <n v="100.82"/>
    <n v="100.44828800000001"/>
    <n v="2284600"/>
    <n v="2.536"/>
    <n v="-1.5857178626424401E-3"/>
    <n v="9.6677619808438805E-3"/>
    <n v="1.46878172856583E-2"/>
    <n v="-8.0569511854020406E-3"/>
    <n v="3.1376935564631199E-3"/>
    <n v="1.00875718620176E-2"/>
    <n v="9.7222255005645197E-3"/>
    <n v="8.8295637872211098E-3"/>
    <n v="1.0709085999346901E-2"/>
    <n v="116.82"/>
    <n v="96.809997999999993"/>
    <n v="-8.4341160899488496E-2"/>
    <n v="1.07094833958194E-3"/>
    <n v="0.67031685719571099"/>
    <n v="-0.221871134236586"/>
    <n v="0.113681737815766"/>
    <s v="Los Santos Asset Management"/>
    <x v="14"/>
    <s v="Information Technology"/>
    <s v="Internet Software &amp; Services"/>
    <s v="Fort Lauderdale, Florida"/>
    <d v="1999-12-01T00:00:00"/>
    <n v="877890"/>
    <m/>
    <s v="Fort Lauderdale"/>
    <s v="Florida"/>
    <s v="United States"/>
  </r>
  <r>
    <d v="2019-05-16T00:00:00"/>
    <x v="14"/>
    <s v="buy"/>
    <n v="500"/>
    <n v="17"/>
    <n v="96.389999000000003"/>
    <n v="97.199996999999996"/>
    <n v="95.919997999999893"/>
    <n v="96.580001999999993"/>
    <n v="96.223922999999999"/>
    <n v="1463600"/>
    <n v="2.4049999999999998"/>
    <n v="5.6069185476765098E-3"/>
    <n v="-2.99821567986278E-3"/>
    <n v="-5.7049089935127702E-2"/>
    <n v="-9.15692179680275E-2"/>
    <n v="-8.7784084341597596E-2"/>
    <n v="1.0431702250512201E-2"/>
    <n v="8.1890689712687398E-3"/>
    <n v="8.7874593934486704E-3"/>
    <n v="1.06512937057634E-2"/>
    <n v="116.82"/>
    <n v="95"/>
    <n v="-8.4341160899488496E-2"/>
    <n v="8.8559569696340101E-3"/>
    <n v="0.67222825898321503"/>
    <n v="-0.93557955941159399"/>
    <n v="-1.0879265013041299"/>
    <s v="Los Santos Asset Management"/>
    <x v="14"/>
    <s v="Information Technology"/>
    <s v="Internet Software &amp; Services"/>
    <s v="Fort Lauderdale, Florida"/>
    <d v="1999-12-01T00:00:00"/>
    <n v="877890"/>
    <m/>
    <s v="Fort Lauderdale"/>
    <s v="Florida"/>
    <s v="United States"/>
  </r>
  <r>
    <d v="2019-06-14T00:00:00"/>
    <x v="14"/>
    <s v="buy"/>
    <n v="2800"/>
    <n v="17"/>
    <n v="96.370002999999997"/>
    <n v="97.040001000000004"/>
    <n v="96"/>
    <n v="96.790001000000004"/>
    <n v="96.790001000000004"/>
    <n v="1213800"/>
    <n v="2.093"/>
    <n v="4.1336158275186798E-4"/>
    <n v="9.6548893292779901E-3"/>
    <n v="1.3765977940345901E-2"/>
    <n v="-3.7694269593496803E-2"/>
    <n v="-7.9087928232754304E-2"/>
    <n v="3.2750894404508101E-3"/>
    <n v="6.0958942592075497E-3"/>
    <n v="8.3282576108059201E-3"/>
    <n v="1.06381456915181E-2"/>
    <n v="116.82"/>
    <n v="93.120002999999997"/>
    <n v="-8.3469917232435895E-2"/>
    <n v="-1.6128120944145399E-3"/>
    <n v="0.66495992935612402"/>
    <n v="-0.69221526594018201"/>
    <n v="-0.81863170825661102"/>
    <s v="Los Santos Asset Management"/>
    <x v="14"/>
    <s v="Information Technology"/>
    <s v="Internet Software &amp; Services"/>
    <s v="Fort Lauderdale, Florida"/>
    <d v="1999-12-01T00:00:00"/>
    <n v="877890"/>
    <m/>
    <s v="Fort Lauderdale"/>
    <s v="Florida"/>
    <s v="United States"/>
  </r>
  <r>
    <d v="2019-06-19T00:00:00"/>
    <x v="14"/>
    <s v="buy"/>
    <n v="1400"/>
    <n v="17"/>
    <n v="98.040001000000004"/>
    <n v="99.099997999999999"/>
    <n v="97.230002999999996"/>
    <n v="98.940002000000007"/>
    <n v="98.940002000000007"/>
    <n v="2083700"/>
    <n v="2.0289999999999999"/>
    <n v="1.26120976713406E-2"/>
    <n v="2.4556185423086199E-2"/>
    <n v="3.59446018100378E-2"/>
    <n v="-1.1751390428615499E-2"/>
    <n v="-7.2494403186958198E-2"/>
    <n v="4.7681163290381303E-3"/>
    <n v="6.3035902053624601E-3"/>
    <n v="8.4372862156787305E-3"/>
    <n v="1.0656674217127101E-2"/>
    <n v="116.82"/>
    <n v="93.120002999999997"/>
    <n v="-8.3469917232435895E-2"/>
    <n v="2.98071681438073E-3"/>
    <n v="0.66639972343720899"/>
    <n v="-0.633190068570609"/>
    <n v="-0.69866525723402395"/>
    <s v="Los Santos Asset Management"/>
    <x v="14"/>
    <s v="Information Technology"/>
    <s v="Internet Software &amp; Services"/>
    <s v="Fort Lauderdale, Florida"/>
    <d v="1999-12-01T00:00:00"/>
    <n v="877890"/>
    <m/>
    <s v="Fort Lauderdale"/>
    <s v="Florida"/>
    <s v="United States"/>
  </r>
  <r>
    <d v="2019-06-25T00:00:00"/>
    <x v="14"/>
    <s v="buy"/>
    <n v="1900"/>
    <n v="17"/>
    <n v="99.610000999999997"/>
    <n v="99.669997999999893"/>
    <n v="97.959998999999996"/>
    <n v="98.160004000000001"/>
    <n v="98.160004000000001"/>
    <n v="1855600"/>
    <n v="1.994"/>
    <n v="-1.4362520145939301E-2"/>
    <n v="4.69731280995848E-3"/>
    <n v="3.44176706851963E-2"/>
    <n v="-1.4777617744512301E-2"/>
    <n v="-6.1910115216911303E-2"/>
    <n v="1.0025114761991701E-2"/>
    <n v="6.4339605039687104E-3"/>
    <n v="8.1298600838147807E-3"/>
    <n v="1.0609013777365299E-2"/>
    <n v="116.82"/>
    <n v="93.120002999999997"/>
    <n v="-8.3469917232435895E-2"/>
    <n v="-9.5417756928269908E-3"/>
    <n v="0.66903007209312604"/>
    <n v="-0.54975735059477104"/>
    <n v="-0.60857491402084896"/>
    <s v="Los Santos Asset Management"/>
    <x v="14"/>
    <s v="Information Technology"/>
    <s v="Internet Software &amp; Services"/>
    <s v="Fort Lauderdale, Florida"/>
    <d v="1999-12-01T00:00:00"/>
    <n v="877890"/>
    <m/>
    <s v="Fort Lauderdale"/>
    <s v="Florida"/>
    <s v="United States"/>
  </r>
  <r>
    <d v="2019-06-27T00:00:00"/>
    <x v="14"/>
    <s v="sell"/>
    <n v="1800"/>
    <n v="17"/>
    <n v="97.650002000000001"/>
    <n v="98.43"/>
    <n v="97.470000999999996"/>
    <n v="97.720000999999996"/>
    <n v="97.720000999999996"/>
    <n v="780500"/>
    <n v="2.0049999999999999"/>
    <n v="3.2800254404892599E-3"/>
    <n v="-1.6844599364154399E-2"/>
    <n v="3.2028382686670999E-2"/>
    <n v="-1.38550171932944E-2"/>
    <n v="-5.8504921826997999E-2"/>
    <n v="7.7796941307885703E-3"/>
    <n v="6.5555453124884304E-3"/>
    <n v="8.1589193167995195E-3"/>
    <n v="1.0603067890547E-2"/>
    <n v="116.82"/>
    <n v="93.120002999999997"/>
    <n v="-8.3469917232435895E-2"/>
    <n v="3.81588593721357E-3"/>
    <n v="0.66932292862609299"/>
    <n v="-0.52362183362395498"/>
    <n v="-0.56318771940898305"/>
    <s v="Los Santos Asset Management"/>
    <x v="14"/>
    <s v="Information Technology"/>
    <s v="Internet Software &amp; Services"/>
    <s v="Fort Lauderdale, Florida"/>
    <d v="1999-12-01T00:00:00"/>
    <n v="877890"/>
    <m/>
    <s v="Fort Lauderdale"/>
    <s v="Florida"/>
    <s v="United States"/>
  </r>
  <r>
    <d v="2019-04-05T00:00:00"/>
    <x v="14"/>
    <s v="sell"/>
    <n v="2200"/>
    <n v="18"/>
    <n v="100.33000199999999"/>
    <n v="101.389999"/>
    <n v="100.010002"/>
    <n v="100.980003"/>
    <n v="100.607697"/>
    <n v="2256700"/>
    <n v="2.5009999999999999"/>
    <n v="9.6522993672760703E-3"/>
    <n v="1.3158081615379499E-2"/>
    <n v="-2.25212580901396E-2"/>
    <n v="-1.29221314991521E-2"/>
    <n v="9.2049274112110294E-2"/>
    <n v="1.7402814296691198E-2"/>
    <n v="1.1885443009558299E-2"/>
    <n v="1.21135985293227E-2"/>
    <n v="1.11465072492572E-2"/>
    <n v="116.82"/>
    <n v="91.25"/>
    <n v="-9.0234552439904706E-2"/>
    <n v="4.62571739556182E-3"/>
    <n v="0.68505293892028196"/>
    <n v="0.71207419554435203"/>
    <n v="0.72764298551926498"/>
    <s v="Ironman Funds"/>
    <x v="14"/>
    <s v="Information Technology"/>
    <s v="Internet Software &amp; Services"/>
    <s v="Fort Lauderdale, Florida"/>
    <d v="1999-12-01T00:00:00"/>
    <n v="877890"/>
    <m/>
    <s v="Fort Lauderdale"/>
    <s v="Florida"/>
    <s v="United States"/>
  </r>
  <r>
    <d v="2019-05-06T00:00:00"/>
    <x v="14"/>
    <s v="buy"/>
    <n v="2700"/>
    <n v="18"/>
    <n v="97.669997999999893"/>
    <n v="98.800003000000004"/>
    <n v="96.980002999999996"/>
    <n v="98.379997000000003"/>
    <n v="98.017280999999997"/>
    <n v="1489100"/>
    <n v="2.5"/>
    <n v="-7.7963734740349299E-3"/>
    <n v="-2.44992479508063E-2"/>
    <n v="-4.0830208140195001E-2"/>
    <n v="-6.0786903558897598E-2"/>
    <n v="-5.6708572254258398E-2"/>
    <n v="6.7248839708773604E-3"/>
    <n v="8.8823226617839295E-3"/>
    <n v="8.6611021347752608E-3"/>
    <n v="1.0621378653010501E-2"/>
    <n v="116.82"/>
    <n v="96.809997999999993"/>
    <n v="-8.4341160899488496E-2"/>
    <n v="-4.4810132310555703E-3"/>
    <n v="0.66889271873545098"/>
    <n v="-0.768124135136106"/>
    <n v="-0.58575090359105997"/>
    <s v="Ironman Funds"/>
    <x v="14"/>
    <s v="Information Technology"/>
    <s v="Internet Software &amp; Services"/>
    <s v="Fort Lauderdale, Florida"/>
    <d v="1999-12-01T00:00:00"/>
    <n v="877890"/>
    <m/>
    <s v="Fort Lauderdale"/>
    <s v="Florida"/>
    <s v="United States"/>
  </r>
  <r>
    <d v="2019-05-14T00:00:00"/>
    <x v="14"/>
    <s v="sell"/>
    <n v="1700"/>
    <n v="18"/>
    <n v="95.639999000000003"/>
    <n v="96.589995999999999"/>
    <n v="95.379997000000003"/>
    <n v="95.82"/>
    <n v="95.466720999999893"/>
    <n v="1673500"/>
    <n v="2.419"/>
    <n v="4.9171293478463404E-3"/>
    <n v="-1.7791144267703101E-2"/>
    <n v="-6.1618671260388599E-2"/>
    <n v="-9.2287562210076599E-2"/>
    <n v="-0.108137217618688"/>
    <n v="9.8054309362347707E-3"/>
    <n v="8.0457178298704492E-3"/>
    <n v="8.88319380684305E-3"/>
    <n v="1.06561010897725E-2"/>
    <n v="116.82"/>
    <n v="95"/>
    <n v="-8.4341160899488496E-2"/>
    <n v="7.98398755130913E-3"/>
    <n v="0.67238174136620898"/>
    <n v="-1.1358813744227301"/>
    <n v="-1.1041300850873099"/>
    <s v="Ironman Funds"/>
    <x v="14"/>
    <s v="Information Technology"/>
    <s v="Internet Software &amp; Services"/>
    <s v="Fort Lauderdale, Florida"/>
    <d v="1999-12-01T00:00:00"/>
    <n v="877890"/>
    <m/>
    <s v="Fort Lauderdale"/>
    <s v="Florida"/>
    <s v="United States"/>
  </r>
  <r>
    <d v="2019-05-15T00:00:00"/>
    <x v="14"/>
    <s v="sell"/>
    <n v="2400"/>
    <n v="18"/>
    <n v="95.720000999999996"/>
    <n v="96.629997000000003"/>
    <n v="95.459998999999996"/>
    <n v="96.040001000000004"/>
    <n v="95.685912999999999"/>
    <n v="1352400"/>
    <n v="2.379"/>
    <n v="2.2933724896625199E-3"/>
    <n v="-1.5497771778040501E-2"/>
    <n v="-6.28515367324472E-2"/>
    <n v="-8.5907661646932296E-2"/>
    <n v="-9.9027953166395594E-2"/>
    <n v="1.0063724926827699E-2"/>
    <n v="8.0037344209669802E-3"/>
    <n v="8.8891883981966294E-3"/>
    <n v="1.0649797868400901E-2"/>
    <n v="116.82"/>
    <n v="95"/>
    <n v="-8.4341160899488496E-2"/>
    <n v="5.8219943882337104E-3"/>
    <n v="0.67232642581046398"/>
    <n v="-1.04005859808124"/>
    <n v="-1.1169176538190699"/>
    <s v="Ironman Funds"/>
    <x v="14"/>
    <s v="Information Technology"/>
    <s v="Internet Software &amp; Services"/>
    <s v="Fort Lauderdale, Florida"/>
    <d v="1999-12-01T00:00:00"/>
    <n v="877890"/>
    <m/>
    <s v="Fort Lauderdale"/>
    <s v="Florida"/>
    <s v="United States"/>
  </r>
  <r>
    <d v="2019-05-16T00:00:00"/>
    <x v="14"/>
    <s v="sell"/>
    <n v="1300"/>
    <n v="18"/>
    <n v="96.389999000000003"/>
    <n v="97.199996999999996"/>
    <n v="95.919997999999893"/>
    <n v="96.580001999999993"/>
    <n v="96.223922999999999"/>
    <n v="1463600"/>
    <n v="2.4049999999999998"/>
    <n v="5.6069185476765098E-3"/>
    <n v="-2.99821567986278E-3"/>
    <n v="-5.7049089935127702E-2"/>
    <n v="-9.15692179680275E-2"/>
    <n v="-8.7784084341597596E-2"/>
    <n v="1.0431702250512201E-2"/>
    <n v="8.1890689712687398E-3"/>
    <n v="8.7874593934486704E-3"/>
    <n v="1.06512937057634E-2"/>
    <n v="116.82"/>
    <n v="95"/>
    <n v="-8.4341160899488496E-2"/>
    <n v="8.8559569696340101E-3"/>
    <n v="0.67222825898321503"/>
    <n v="-0.93557955941159399"/>
    <n v="-1.0879265013041299"/>
    <s v="Ironman Funds"/>
    <x v="14"/>
    <s v="Information Technology"/>
    <s v="Internet Software &amp; Services"/>
    <s v="Fort Lauderdale, Florida"/>
    <d v="1999-12-01T00:00:00"/>
    <n v="877890"/>
    <m/>
    <s v="Fort Lauderdale"/>
    <s v="Florida"/>
    <s v="United States"/>
  </r>
  <r>
    <d v="2019-06-07T00:00:00"/>
    <x v="14"/>
    <s v="buy"/>
    <n v="1400"/>
    <n v="18"/>
    <n v="95.809997999999993"/>
    <n v="96.529999000000004"/>
    <n v="95.550003000000004"/>
    <n v="95.860000999999997"/>
    <n v="95.860000999999997"/>
    <n v="1202700"/>
    <n v="2.0840000000000001"/>
    <n v="5.2295903597483102E-3"/>
    <n v="2.2011889389065901E-2"/>
    <n v="-1.3680055656635199E-2"/>
    <n v="-3.8387701279581403E-2"/>
    <n v="-0.120178632727844"/>
    <n v="6.4906933958726303E-3"/>
    <n v="7.4540123442150899E-3"/>
    <n v="8.4542330729034092E-3"/>
    <n v="1.06620482874206E-2"/>
    <n v="116.82"/>
    <n v="93.120002999999997"/>
    <n v="-8.3469917232435895E-2"/>
    <n v="1.0442979367750601E-2"/>
    <n v="0.66599047470734996"/>
    <n v="-1.008530809449"/>
    <n v="-1.0173789297845801"/>
    <s v="Ironman Funds"/>
    <x v="14"/>
    <s v="Information Technology"/>
    <s v="Internet Software &amp; Services"/>
    <s v="Fort Lauderdale, Florida"/>
    <d v="1999-12-01T00:00:00"/>
    <n v="877890"/>
    <m/>
    <s v="Fort Lauderdale"/>
    <s v="Florida"/>
    <s v="United States"/>
  </r>
  <r>
    <d v="2019-05-07T00:00:00"/>
    <x v="14"/>
    <s v="buy"/>
    <n v="1600"/>
    <n v="19"/>
    <n v="97.580001999999993"/>
    <n v="97.910004000000001"/>
    <n v="96.980002999999996"/>
    <n v="97.540001000000004"/>
    <n v="97.180381999999994"/>
    <n v="1911900"/>
    <n v="2.448"/>
    <n v="-8.5749400397711895E-3"/>
    <n v="-3.44618099372297E-2"/>
    <n v="-2.5007606485943999E-2"/>
    <n v="-8.0547903619785199E-2"/>
    <n v="-6.9282731606164299E-2"/>
    <n v="5.8098993301725996E-3"/>
    <n v="7.5038069352709501E-3"/>
    <n v="8.57131415341017E-3"/>
    <n v="1.06309860574478E-2"/>
    <n v="116.82"/>
    <n v="96.809997999999993"/>
    <n v="-8.4341160899488496E-2"/>
    <n v="-1.6649488130547601E-2"/>
    <n v="0.66878018921308902"/>
    <n v="-0.86926409016239803"/>
    <n v="-0.67841141434991004"/>
    <s v="Second Point Management"/>
    <x v="14"/>
    <s v="Information Technology"/>
    <s v="Internet Software &amp; Services"/>
    <s v="Fort Lauderdale, Florida"/>
    <d v="1999-12-01T00:00:00"/>
    <n v="877890"/>
    <m/>
    <s v="Fort Lauderdale"/>
    <s v="Florida"/>
    <s v="United States"/>
  </r>
  <r>
    <d v="2019-06-27T00:00:00"/>
    <x v="14"/>
    <s v="sell"/>
    <n v="2400"/>
    <n v="19"/>
    <n v="97.650002000000001"/>
    <n v="98.43"/>
    <n v="97.470000999999996"/>
    <n v="97.720000999999996"/>
    <n v="97.720000999999996"/>
    <n v="780500"/>
    <n v="2.0049999999999999"/>
    <n v="3.2800254404892599E-3"/>
    <n v="-1.6844599364154399E-2"/>
    <n v="3.2028382686670999E-2"/>
    <n v="-1.38550171932944E-2"/>
    <n v="-5.8504921826997999E-2"/>
    <n v="7.7796941307885703E-3"/>
    <n v="6.5555453124884304E-3"/>
    <n v="8.1589193167995195E-3"/>
    <n v="1.0603067890547E-2"/>
    <n v="116.82"/>
    <n v="93.120002999999997"/>
    <n v="-8.3469917232435895E-2"/>
    <n v="3.81588593721357E-3"/>
    <n v="0.66932292862609299"/>
    <n v="-0.52362183362395498"/>
    <n v="-0.56318771940898305"/>
    <s v="Second Point Management"/>
    <x v="14"/>
    <s v="Information Technology"/>
    <s v="Internet Software &amp; Services"/>
    <s v="Fort Lauderdale, Florida"/>
    <d v="1999-12-01T00:00:00"/>
    <n v="877890"/>
    <m/>
    <s v="Fort Lauderdale"/>
    <s v="Florida"/>
    <s v="United States"/>
  </r>
  <r>
    <d v="2019-05-21T00:00:00"/>
    <x v="14"/>
    <s v="sell"/>
    <n v="1500"/>
    <n v="20"/>
    <n v="95.779999000000004"/>
    <n v="96.160004000000001"/>
    <n v="95.559997999999993"/>
    <n v="95.660004000000001"/>
    <n v="95.307311999999996"/>
    <n v="1171400"/>
    <n v="2.4260000000000002"/>
    <n v="6.1868314741325096E-3"/>
    <n v="-1.67118170742267E-3"/>
    <n v="-4.5469349849251599E-2"/>
    <n v="-9.32946614572117E-2"/>
    <n v="-8.9789753036107006E-2"/>
    <n v="7.0477501169814803E-3"/>
    <n v="8.04782777489782E-3"/>
    <n v="8.8534744442214808E-3"/>
    <n v="1.0677771547826301E-2"/>
    <n v="116.82"/>
    <n v="94.169997999999893"/>
    <n v="-8.4341160899488496E-2"/>
    <n v="8.4599491109458805E-3"/>
    <n v="0.67498712073214695"/>
    <n v="-0.92088439203586103"/>
    <n v="-0.97425896459922701"/>
    <s v="Jaguar Group of Funds"/>
    <x v="14"/>
    <s v="Information Technology"/>
    <s v="Internet Software &amp; Services"/>
    <s v="Fort Lauderdale, Florida"/>
    <d v="1999-12-01T00:00:00"/>
    <n v="877890"/>
    <m/>
    <s v="Fort Lauderdale"/>
    <s v="Florida"/>
    <s v="United States"/>
  </r>
  <r>
    <d v="2019-06-04T00:00:00"/>
    <x v="14"/>
    <s v="sell"/>
    <n v="2200"/>
    <n v="20"/>
    <n v="94.610000999999997"/>
    <n v="94.839995999999999"/>
    <n v="93.540001000000004"/>
    <n v="94.360000999999997"/>
    <n v="94.012107999999998"/>
    <n v="1983000"/>
    <n v="2.1190000000000002"/>
    <n v="9.3697388107293698E-3"/>
    <n v="-6.6542914506500404E-3"/>
    <n v="-5.05245814928399E-2"/>
    <n v="-9.7537682563132999E-2"/>
    <n v="-0.11761188939060301"/>
    <n v="7.4573368434448098E-3"/>
    <n v="7.1164993968254502E-3"/>
    <n v="9.0273199087991494E-3"/>
    <n v="1.06724312815234E-2"/>
    <n v="116.82"/>
    <n v="93.120002999999997"/>
    <n v="-8.4341160899488496E-2"/>
    <n v="2.1205927310919401E-2"/>
    <n v="0.66568692829023901"/>
    <n v="-1.0201313001982599"/>
    <n v="-1.0184504613065699"/>
    <s v="Jaguar Group of Funds"/>
    <x v="14"/>
    <s v="Information Technology"/>
    <s v="Internet Software &amp; Services"/>
    <s v="Fort Lauderdale, Florida"/>
    <d v="1999-12-01T00:00:00"/>
    <n v="877890"/>
    <m/>
    <s v="Fort Lauderdale"/>
    <s v="Florida"/>
    <s v="United States"/>
  </r>
  <r>
    <d v="2019-06-12T00:00:00"/>
    <x v="14"/>
    <s v="sell"/>
    <n v="1300"/>
    <n v="20"/>
    <n v="95.599997999999999"/>
    <n v="96.900002000000001"/>
    <n v="94.5"/>
    <n v="96.540001000000004"/>
    <n v="96.540001000000004"/>
    <n v="1541100"/>
    <n v="2.1269999999999998"/>
    <n v="7.2773479598361498E-3"/>
    <n v="2.0511382228898201E-2"/>
    <n v="-3.0167005866255201E-3"/>
    <n v="-3.7103357064269399E-2"/>
    <n v="-9.3602136828952201E-2"/>
    <n v="4.1023491420904799E-3"/>
    <n v="7.4743127067029101E-3"/>
    <n v="8.4945987049623098E-3"/>
    <n v="1.06493004467935E-2"/>
    <n v="116.82"/>
    <n v="93.120002999999997"/>
    <n v="-8.3469917232435895E-2"/>
    <n v="-2.0396578921351798E-3"/>
    <n v="0.66548884990450197"/>
    <n v="-0.80410356518122295"/>
    <n v="-0.93767937543241497"/>
    <s v="Jaguar Group of Funds"/>
    <x v="14"/>
    <s v="Information Technology"/>
    <s v="Internet Software &amp; Services"/>
    <s v="Fort Lauderdale, Florida"/>
    <d v="1999-12-01T00:00:00"/>
    <n v="877890"/>
    <m/>
    <s v="Fort Lauderdale"/>
    <s v="Florida"/>
    <s v="United States"/>
  </r>
  <r>
    <d v="2019-04-23T00:00:00"/>
    <x v="15"/>
    <s v="sell"/>
    <n v="100"/>
    <n v="1"/>
    <n v="113"/>
    <n v="114.370003"/>
    <n v="112.849998"/>
    <n v="113.739998"/>
    <n v="112.940413999999"/>
    <n v="9193100"/>
    <n v="2.57"/>
    <n v="1.2316284318380701E-3"/>
    <n v="3.39802951062936E-2"/>
    <n v="0.108071717615064"/>
    <n v="0.107391499087009"/>
    <n v="4.8268519357391397E-2"/>
    <n v="1.3629056771697399E-2"/>
    <n v="1.5930183988593499E-2"/>
    <n v="1.20239988970009E-2"/>
    <n v="1.27444402513149E-2"/>
    <n v="119.239998"/>
    <n v="91.110000999999997"/>
    <n v="-0.123033426299841"/>
    <n v="8.8023511954049196E-3"/>
    <n v="0.90209058018136401"/>
    <n v="0.16396968135208001"/>
    <n v="0.18784147208426499"/>
    <s v="CapitalAlley Funds"/>
    <x v="15"/>
    <s v="Financials"/>
    <s v="Diversified Banks"/>
    <s v="New York, New York"/>
    <d v="1975-06-30T00:00:00"/>
    <n v="19617"/>
    <m/>
    <s v="New York"/>
    <s v="New York"/>
    <s v="United States"/>
  </r>
  <r>
    <d v="2019-04-10T00:00:00"/>
    <x v="15"/>
    <s v="buy"/>
    <n v="100"/>
    <n v="2"/>
    <n v="105.129997"/>
    <n v="105.720001"/>
    <n v="104.470001"/>
    <n v="105.339996"/>
    <n v="104.599464"/>
    <n v="10882300"/>
    <n v="2.4769999999999999"/>
    <n v="4.4716693705368904E-3"/>
    <n v="7.52778498744018E-3"/>
    <n v="1.7065207191050698E-2"/>
    <n v="5.5653637394024E-2"/>
    <n v="-3.7740122613881703E-2"/>
    <n v="6.5578090014936198E-3"/>
    <n v="1.30420000870078E-2"/>
    <n v="1.0315045763544599E-2"/>
    <n v="1.25736644860864E-2"/>
    <n v="119.239998"/>
    <n v="91.110000999999997"/>
    <n v="-0.123033426299841"/>
    <n v="3.47183783585567E-3"/>
    <n v="0.89300491344815702"/>
    <n v="-0.44579426534004302"/>
    <n v="-0.34126819679795101"/>
    <s v="InvestBurg"/>
    <x v="15"/>
    <s v="Financials"/>
    <s v="Diversified Banks"/>
    <s v="New York, New York"/>
    <d v="1975-06-30T00:00:00"/>
    <n v="19617"/>
    <m/>
    <s v="New York"/>
    <s v="New York"/>
    <s v="United States"/>
  </r>
  <r>
    <d v="2019-04-26T00:00:00"/>
    <x v="15"/>
    <s v="buy"/>
    <n v="200"/>
    <n v="2"/>
    <n v="113.949997"/>
    <n v="114.58000199999999"/>
    <n v="113.599998"/>
    <n v="114.470001"/>
    <n v="113.665291"/>
    <n v="7889300"/>
    <n v="2.5049999999999999"/>
    <n v="7.5412820275169799E-3"/>
    <n v="8.8624916447518493E-3"/>
    <n v="0.143565644612835"/>
    <n v="0.109427267583955"/>
    <n v="6.8032145755227896E-2"/>
    <n v="3.4377875239982101E-3"/>
    <n v="1.3578313152427799E-2"/>
    <n v="1.2028308468542699E-2"/>
    <n v="1.27429771181583E-2"/>
    <n v="119.239998"/>
    <n v="91.110000999999997"/>
    <n v="-0.123033426299841"/>
    <n v="4.6743503443647796E-3"/>
    <n v="0.90766521626067298"/>
    <n v="0.314426433897941"/>
    <n v="0.20707393710452199"/>
    <s v="InvestBurg"/>
    <x v="15"/>
    <s v="Financials"/>
    <s v="Diversified Banks"/>
    <s v="New York, New York"/>
    <d v="1975-06-30T00:00:00"/>
    <n v="19617"/>
    <m/>
    <s v="New York"/>
    <s v="New York"/>
    <s v="United States"/>
  </r>
  <r>
    <d v="2019-05-16T00:00:00"/>
    <x v="15"/>
    <s v="buy"/>
    <n v="100"/>
    <n v="2"/>
    <n v="110.620003"/>
    <n v="112.169997999999"/>
    <n v="110.589996"/>
    <n v="111.30999799999999"/>
    <n v="110.52750399999999"/>
    <n v="9672700"/>
    <n v="2.4049999999999998"/>
    <n v="1.27482138099976E-2"/>
    <n v="-1.08118656071259E-2"/>
    <n v="1.23843201686159E-2"/>
    <n v="9.0859867054398594E-2"/>
    <n v="1.2774788602659E-2"/>
    <n v="1.5626312202637601E-2"/>
    <n v="1.13668252783879E-2"/>
    <n v="1.2642545508269499E-2"/>
    <n v="1.28234758661602E-2"/>
    <n v="119.239998"/>
    <n v="91.110000999999997"/>
    <n v="-9.7455769527301103E-2"/>
    <n v="8.8559569696340101E-3"/>
    <n v="0.91254484074092301"/>
    <n v="-8.52184362905824E-2"/>
    <n v="-0.171324438792437"/>
    <s v="InvestBurg"/>
    <x v="15"/>
    <s v="Financials"/>
    <s v="Diversified Banks"/>
    <s v="New York, New York"/>
    <d v="1975-06-30T00:00:00"/>
    <n v="19617"/>
    <m/>
    <s v="New York"/>
    <s v="New York"/>
    <s v="United States"/>
  </r>
  <r>
    <d v="2019-06-07T00:00:00"/>
    <x v="15"/>
    <s v="buy"/>
    <n v="500"/>
    <n v="2"/>
    <n v="109.699997"/>
    <n v="110.019997"/>
    <n v="108.959999"/>
    <n v="109.160004"/>
    <n v="108.392624"/>
    <n v="10618900"/>
    <n v="2.0840000000000001"/>
    <n v="-1.10236445313902E-2"/>
    <n v="2.9753111737301E-2"/>
    <n v="-3.6429741223169498E-2"/>
    <n v="6.56114253018589E-2"/>
    <n v="1.7175876719094599E-2"/>
    <n v="1.5039552227989E-2"/>
    <n v="1.19921778404693E-2"/>
    <n v="1.3172058686909301E-2"/>
    <n v="1.25317493126097E-2"/>
    <n v="119.239998"/>
    <n v="91.110000999999997"/>
    <n v="-9.7455769527301103E-2"/>
    <n v="1.0442979367750601E-2"/>
    <n v="0.87757050125522396"/>
    <n v="-2.9552404120931599E-2"/>
    <n v="0.11163030193376"/>
    <s v="InvestBurg"/>
    <x v="15"/>
    <s v="Financials"/>
    <s v="Diversified Banks"/>
    <s v="New York, New York"/>
    <d v="1975-06-30T00:00:00"/>
    <n v="19617"/>
    <m/>
    <s v="New York"/>
    <s v="New York"/>
    <s v="United States"/>
  </r>
  <r>
    <d v="2019-06-11T00:00:00"/>
    <x v="15"/>
    <s v="sell"/>
    <n v="300"/>
    <n v="2"/>
    <n v="110.82"/>
    <n v="111.57"/>
    <n v="110.370003"/>
    <n v="110.68"/>
    <n v="109.901932"/>
    <n v="9847700"/>
    <n v="2.14"/>
    <n v="3.0767033145398998E-3"/>
    <n v="8.5292608646813008E-3"/>
    <n v="-1.6487819697713998E-2"/>
    <n v="6.9490460195807902E-2"/>
    <n v="2.4231272631973499E-2"/>
    <n v="7.8955757283440692E-3"/>
    <n v="1.2275049692008599E-2"/>
    <n v="1.3135794001201E-2"/>
    <n v="1.25476774767544E-2"/>
    <n v="119.239998"/>
    <n v="91.110000999999997"/>
    <n v="-9.7455769527301103E-2"/>
    <n v="-3.4994119269314301E-4"/>
    <n v="0.87894123416640901"/>
    <n v="2.3097016313044401E-2"/>
    <n v="8.6480655593661304E-2"/>
    <s v="InvestBurg"/>
    <x v="15"/>
    <s v="Financials"/>
    <s v="Diversified Banks"/>
    <s v="New York, New York"/>
    <d v="1975-06-30T00:00:00"/>
    <n v="19617"/>
    <m/>
    <s v="New York"/>
    <s v="New York"/>
    <s v="United States"/>
  </r>
  <r>
    <d v="2019-04-02T00:00:00"/>
    <x v="15"/>
    <s v="sell"/>
    <n v="400"/>
    <n v="3"/>
    <n v="104.599998"/>
    <n v="105.44000200000001"/>
    <n v="104.33000199999999"/>
    <n v="105.139999"/>
    <n v="103.60807800000001"/>
    <n v="10295400"/>
    <n v="2.4809999999999999"/>
    <n v="4.7668218865613201E-3"/>
    <n v="5.0922858468583701E-2"/>
    <n v="6.7757166412172496E-3"/>
    <n v="8.22985002053888E-2"/>
    <n v="9.5730708721039205E-5"/>
    <n v="1.38492200239245E-2"/>
    <n v="1.31576857621079E-2"/>
    <n v="1.14779681146571E-2"/>
    <n v="1.28153217981737E-2"/>
    <n v="119.239998"/>
    <n v="91.110000999999997"/>
    <n v="-0.123033426299841"/>
    <n v="1.7455614805152698E-5"/>
    <n v="0.90770828758045596"/>
    <n v="-0.1760439306903"/>
    <n v="-0.439133493865073"/>
    <s v="FinanCorp"/>
    <x v="15"/>
    <s v="Financials"/>
    <s v="Diversified Banks"/>
    <s v="New York, New York"/>
    <d v="1975-06-30T00:00:00"/>
    <n v="19617"/>
    <m/>
    <s v="New York"/>
    <s v="New York"/>
    <s v="United States"/>
  </r>
  <r>
    <d v="2019-05-13T00:00:00"/>
    <x v="15"/>
    <s v="buy"/>
    <n v="100"/>
    <n v="3"/>
    <n v="110.08000199999999"/>
    <n v="110.449997"/>
    <n v="108.980003"/>
    <n v="109.449997"/>
    <n v="108.680573"/>
    <n v="13783700"/>
    <n v="2.4049999999999998"/>
    <n v="-2.7574359756475701E-2"/>
    <n v="-5.0246658332887197E-2"/>
    <n v="3.8274629568757199E-2"/>
    <n v="8.9158845837362596E-2"/>
    <n v="-1.5162540984693501E-2"/>
    <n v="1.1784989615725799E-2"/>
    <n v="1.4984964913041901E-2"/>
    <n v="1.27164170302849E-2"/>
    <n v="1.2797524557054E-2"/>
    <n v="119.239998"/>
    <n v="91.110000999999997"/>
    <n v="-0.123033426299841"/>
    <n v="-2.4426469085879299E-2"/>
    <n v="0.91267395090677905"/>
    <n v="-0.29375395247713698"/>
    <n v="7.79460231106235E-2"/>
    <s v="FinanCorp"/>
    <x v="15"/>
    <s v="Financials"/>
    <s v="Diversified Banks"/>
    <s v="New York, New York"/>
    <d v="1975-06-30T00:00:00"/>
    <n v="19617"/>
    <m/>
    <s v="New York"/>
    <s v="New York"/>
    <s v="United States"/>
  </r>
  <r>
    <d v="2019-06-12T00:00:00"/>
    <x v="15"/>
    <s v="buy"/>
    <n v="500"/>
    <n v="3"/>
    <n v="110.699997"/>
    <n v="110.900002"/>
    <n v="108.889999"/>
    <n v="109.269997"/>
    <n v="108.50183899999899"/>
    <n v="9670500"/>
    <n v="2.1269999999999998"/>
    <n v="-1.28213187272583E-2"/>
    <n v="-7.8396368321653302E-3"/>
    <n v="-2.9220294514311601E-2"/>
    <n v="5.3310681124927102E-2"/>
    <n v="1.39332222759942E-2"/>
    <n v="1.0042647045675399E-2"/>
    <n v="1.2539724584304201E-2"/>
    <n v="1.3248668947044301E-2"/>
    <n v="1.25729862285603E-2"/>
    <n v="119.239998"/>
    <n v="91.110000999999997"/>
    <n v="-9.7455769527301103E-2"/>
    <n v="-2.0396578921351798E-3"/>
    <n v="0.88009365101964199"/>
    <n v="-6.0098499711003103E-2"/>
    <n v="3.8969267073661801E-2"/>
    <s v="FinanCorp"/>
    <x v="15"/>
    <s v="Financials"/>
    <s v="Diversified Banks"/>
    <s v="New York, New York"/>
    <d v="1975-06-30T00:00:00"/>
    <n v="19617"/>
    <m/>
    <s v="New York"/>
    <s v="New York"/>
    <s v="United States"/>
  </r>
  <r>
    <d v="2019-06-14T00:00:00"/>
    <x v="15"/>
    <s v="buy"/>
    <n v="200"/>
    <n v="3"/>
    <n v="109.57"/>
    <n v="110.300003"/>
    <n v="108.629997"/>
    <n v="109.82"/>
    <n v="109.047974"/>
    <n v="9077400"/>
    <n v="2.093"/>
    <n v="2.5528767773327198E-3"/>
    <n v="6.0278714314128297E-3"/>
    <n v="-4.5426169204524297E-3"/>
    <n v="3.7850963957659703E-2"/>
    <n v="2.6743834822046099E-2"/>
    <n v="8.5847539691185307E-3"/>
    <n v="1.0975268529169401E-2"/>
    <n v="1.31401570999431E-2"/>
    <n v="1.2568708833261499E-2"/>
    <n v="119.239998"/>
    <n v="91.110000999999997"/>
    <n v="-9.7455769527301103E-2"/>
    <n v="-1.6128120944145399E-3"/>
    <n v="0.88038923471133601"/>
    <n v="4.8002554528835603E-2"/>
    <n v="8.3961755249374204E-3"/>
    <s v="FinanCorp"/>
    <x v="15"/>
    <s v="Financials"/>
    <s v="Diversified Banks"/>
    <s v="New York, New York"/>
    <d v="1975-06-30T00:00:00"/>
    <n v="19617"/>
    <m/>
    <s v="New York"/>
    <s v="New York"/>
    <s v="United States"/>
  </r>
  <r>
    <d v="2019-06-26T00:00:00"/>
    <x v="15"/>
    <s v="buy"/>
    <n v="300"/>
    <n v="3"/>
    <n v="108.300003"/>
    <n v="109.30999799999999"/>
    <n v="108.160004"/>
    <n v="108.480003"/>
    <n v="107.7174"/>
    <n v="10324600"/>
    <n v="2.0489999999999999"/>
    <n v="6.65926876738089E-3"/>
    <n v="-1.3096068046973299E-2"/>
    <n v="-1.1274675861655301E-2"/>
    <n v="9.3227202904341E-2"/>
    <n v="6.2716343266996794E-2"/>
    <n v="6.77310516831524E-3"/>
    <n v="1.02620465136811E-2"/>
    <n v="1.21701200744993E-2"/>
    <n v="1.25300516156831E-2"/>
    <n v="119.239998"/>
    <n v="91.110000999999997"/>
    <n v="-9.7455769527301103E-2"/>
    <n v="-1.2346958449604901E-3"/>
    <n v="0.88573833764550103"/>
    <n v="0.35807892766761101"/>
    <n v="0.24464743441129599"/>
    <s v="FinanCorp"/>
    <x v="15"/>
    <s v="Financials"/>
    <s v="Diversified Banks"/>
    <s v="New York, New York"/>
    <d v="1975-06-30T00:00:00"/>
    <n v="19617"/>
    <m/>
    <s v="New York"/>
    <s v="New York"/>
    <s v="United States"/>
  </r>
  <r>
    <d v="2019-06-28T00:00:00"/>
    <x v="15"/>
    <s v="sell"/>
    <n v="100"/>
    <n v="3"/>
    <n v="111.040001"/>
    <n v="112.43"/>
    <n v="110.900002"/>
    <n v="111.800003"/>
    <n v="111.014061"/>
    <n v="21634700"/>
    <n v="2"/>
    <n v="2.68327338091826E-2"/>
    <n v="2.1335083688373099E-2"/>
    <n v="3.2545358453089701E-2"/>
    <n v="0.10693910771397799"/>
    <n v="0.107764067740277"/>
    <n v="1.41828901843985E-2"/>
    <n v="1.14922336656512E-2"/>
    <n v="1.2518690801690499E-2"/>
    <n v="1.2602596252153099E-2"/>
    <n v="119.239998"/>
    <n v="91.110000999999997"/>
    <n v="-9.7455769527301103E-2"/>
    <n v="5.7409418775350302E-3"/>
    <n v="0.88779966257631304"/>
    <n v="0.74728079372013201"/>
    <n v="0.37504878118874402"/>
    <s v="FinanCorp"/>
    <x v="15"/>
    <s v="Financials"/>
    <s v="Diversified Banks"/>
    <s v="New York, New York"/>
    <d v="1975-06-30T00:00:00"/>
    <n v="19617"/>
    <m/>
    <s v="New York"/>
    <s v="New York"/>
    <s v="United States"/>
  </r>
  <r>
    <d v="2019-04-09T00:00:00"/>
    <x v="15"/>
    <s v="sell"/>
    <n v="400"/>
    <n v="4"/>
    <n v="105.08000199999999"/>
    <n v="105.199997"/>
    <n v="104.25"/>
    <n v="104.870003"/>
    <n v="104.132774"/>
    <n v="9092200"/>
    <n v="2.4990000000000001"/>
    <n v="-7.4102974414693703E-3"/>
    <n v="5.0514582055519999E-3"/>
    <n v="2.5518140856046499E-2"/>
    <n v="4.9490213802167997E-2"/>
    <n v="-2.3279811933679399E-2"/>
    <n v="6.3685764510190901E-3"/>
    <n v="1.32784413045415E-2"/>
    <n v="1.03096909748092E-2"/>
    <n v="1.26277191761701E-2"/>
    <n v="119.239998"/>
    <n v="91.110000999999997"/>
    <n v="-0.123033426299841"/>
    <n v="-6.0859766572597396E-3"/>
    <n v="0.89598313678841102"/>
    <n v="-0.34404343934409998"/>
    <n v="-0.30439281310008898"/>
    <s v="CapitalOwl"/>
    <x v="15"/>
    <s v="Financials"/>
    <s v="Diversified Banks"/>
    <s v="New York, New York"/>
    <d v="1975-06-30T00:00:00"/>
    <n v="19617"/>
    <m/>
    <s v="New York"/>
    <s v="New York"/>
    <s v="United States"/>
  </r>
  <r>
    <d v="2019-05-01T00:00:00"/>
    <x v="15"/>
    <s v="sell"/>
    <n v="700"/>
    <n v="4"/>
    <n v="115.720001"/>
    <n v="117"/>
    <n v="115.110001"/>
    <n v="115.160004"/>
    <n v="114.35044099999899"/>
    <n v="10412900"/>
    <n v="2.5110000000000001"/>
    <n v="-7.6986633134229297E-3"/>
    <n v="1.40791712868901E-2"/>
    <n v="0.13655001579068099"/>
    <n v="0.105619712605905"/>
    <n v="8.5103780955076702E-2"/>
    <n v="8.3957189651976804E-3"/>
    <n v="1.39045933098611E-2"/>
    <n v="1.21894941974999E-2"/>
    <n v="1.2771098891129901E-2"/>
    <n v="119.239998"/>
    <n v="91.110000999999997"/>
    <n v="-0.123033426299841"/>
    <n v="-7.5304459681844096E-3"/>
    <n v="0.913028621062701"/>
    <n v="0.44140375371308499"/>
    <n v="0.37008712119633502"/>
    <s v="CapitalOwl"/>
    <x v="15"/>
    <s v="Financials"/>
    <s v="Diversified Banks"/>
    <s v="New York, New York"/>
    <d v="1975-06-30T00:00:00"/>
    <n v="19617"/>
    <m/>
    <s v="New York"/>
    <s v="New York"/>
    <s v="United States"/>
  </r>
  <r>
    <d v="2019-05-16T00:00:00"/>
    <x v="15"/>
    <s v="sell"/>
    <n v="700"/>
    <n v="4"/>
    <n v="110.620003"/>
    <n v="112.169997999999"/>
    <n v="110.589996"/>
    <n v="111.30999799999999"/>
    <n v="110.52750399999999"/>
    <n v="9672700"/>
    <n v="2.4049999999999998"/>
    <n v="1.27482138099976E-2"/>
    <n v="-1.08118656071259E-2"/>
    <n v="1.23843201686159E-2"/>
    <n v="9.0859867054398594E-2"/>
    <n v="1.2774788602659E-2"/>
    <n v="1.5626312202637601E-2"/>
    <n v="1.13668252783879E-2"/>
    <n v="1.2642545508269499E-2"/>
    <n v="1.28234758661602E-2"/>
    <n v="119.239998"/>
    <n v="91.110000999999997"/>
    <n v="-9.7455769527301103E-2"/>
    <n v="8.8559569696340101E-3"/>
    <n v="0.91254484074092301"/>
    <n v="-8.52184362905824E-2"/>
    <n v="-0.171324438792437"/>
    <s v="CapitalOwl"/>
    <x v="15"/>
    <s v="Financials"/>
    <s v="Diversified Banks"/>
    <s v="New York, New York"/>
    <d v="1975-06-30T00:00:00"/>
    <n v="19617"/>
    <m/>
    <s v="New York"/>
    <s v="New York"/>
    <s v="United States"/>
  </r>
  <r>
    <d v="2019-05-17T00:00:00"/>
    <x v="15"/>
    <s v="sell"/>
    <n v="600"/>
    <n v="4"/>
    <n v="110"/>
    <n v="111.75"/>
    <n v="109.83000199999999"/>
    <n v="110.769997"/>
    <n v="109.99129499999999"/>
    <n v="9570100"/>
    <n v="2.3929999999999998"/>
    <n v="-4.8631686661459103E-3"/>
    <n v="-1.5586190362611E-2"/>
    <n v="-2.9747341207887299E-3"/>
    <n v="5.5893910855677298E-2"/>
    <n v="5.1726908917293099E-3"/>
    <n v="1.5613795743104199E-2"/>
    <n v="1.1198118564258499E-2"/>
    <n v="1.21207822700508E-2"/>
    <n v="1.2826068287332701E-2"/>
    <n v="119.239998"/>
    <n v="91.110000999999997"/>
    <n v="-9.7455769527301103E-2"/>
    <n v="-5.8544371529206298E-3"/>
    <n v="0.91250926331608495"/>
    <n v="-0.142176502107352"/>
    <n v="-0.193171333100396"/>
    <s v="CapitalOwl"/>
    <x v="15"/>
    <s v="Financials"/>
    <s v="Diversified Banks"/>
    <s v="New York, New York"/>
    <d v="1975-06-30T00:00:00"/>
    <n v="19617"/>
    <m/>
    <s v="New York"/>
    <s v="New York"/>
    <s v="United States"/>
  </r>
  <r>
    <d v="2019-05-23T00:00:00"/>
    <x v="15"/>
    <s v="buy"/>
    <n v="200"/>
    <n v="4"/>
    <n v="109.639999"/>
    <n v="109.790001"/>
    <n v="107.5"/>
    <n v="108.639999"/>
    <n v="107.876274"/>
    <n v="14558000"/>
    <n v="2.2959999999999998"/>
    <n v="-1.9867582681718801E-2"/>
    <n v="-2.42794356643861E-2"/>
    <n v="-4.5875410602063599E-2"/>
    <n v="4.1702054932577302E-2"/>
    <n v="-1.13277509117876E-2"/>
    <n v="1.0077631331904299E-2"/>
    <n v="1.0176548520123001E-2"/>
    <n v="1.2424661812811599E-2"/>
    <n v="1.2838517981101199E-2"/>
    <n v="119.239998"/>
    <n v="91.110000999999997"/>
    <n v="-9.7455769527301103E-2"/>
    <n v="-1.1985692488440201E-2"/>
    <n v="0.91180785000418896"/>
    <n v="-0.26464014727106899"/>
    <n v="-9.4998172140403805E-2"/>
    <s v="CapitalOwl"/>
    <x v="15"/>
    <s v="Financials"/>
    <s v="Diversified Banks"/>
    <s v="New York, New York"/>
    <d v="1975-06-30T00:00:00"/>
    <n v="19617"/>
    <m/>
    <s v="New York"/>
    <s v="New York"/>
    <s v="United States"/>
  </r>
  <r>
    <d v="2019-06-17T00:00:00"/>
    <x v="15"/>
    <s v="buy"/>
    <n v="400"/>
    <n v="4"/>
    <n v="109.699997"/>
    <n v="110.370003"/>
    <n v="109.05999799999999"/>
    <n v="109.220001"/>
    <n v="108.452193999999"/>
    <n v="8128600"/>
    <n v="2.0859999999999999"/>
    <n v="-5.4784462521723504E-3"/>
    <n v="-1.0202269969123901E-2"/>
    <n v="-6.2067135642543698E-3"/>
    <n v="2.6383897169452501E-2"/>
    <n v="3.9064040722264298E-2"/>
    <n v="6.9938582325836402E-3"/>
    <n v="1.1007006270786599E-2"/>
    <n v="1.3143741797800999E-2"/>
    <n v="1.25226626279685E-2"/>
    <n v="119.239998"/>
    <n v="91.110000999999997"/>
    <n v="-9.7455769527301103E-2"/>
    <n v="9.3131563797728401E-4"/>
    <n v="0.88214613785778895"/>
    <n v="0.150814077645956"/>
    <n v="3.4472385545778E-2"/>
    <s v="CapitalOwl"/>
    <x v="15"/>
    <s v="Financials"/>
    <s v="Diversified Banks"/>
    <s v="New York, New York"/>
    <d v="1975-06-30T00:00:00"/>
    <n v="19617"/>
    <m/>
    <s v="New York"/>
    <s v="New York"/>
    <s v="United States"/>
  </r>
  <r>
    <d v="2019-05-08T00:00:00"/>
    <x v="15"/>
    <s v="buy"/>
    <n v="600"/>
    <n v="5"/>
    <n v="112.660004"/>
    <n v="113.669997999999"/>
    <n v="112.459999"/>
    <n v="112.610001"/>
    <n v="111.81836699999999"/>
    <n v="9575800"/>
    <n v="2.4820000000000002"/>
    <n v="-5.3139519688733096E-3"/>
    <n v="-2.2391945377744499E-2"/>
    <n v="6.7022197772563394E-2"/>
    <n v="8.9665474529771305E-2"/>
    <n v="5.7302729178916101E-2"/>
    <n v="8.9570763009082892E-3"/>
    <n v="1.3631627669352201E-2"/>
    <n v="1.2417700130548701E-2"/>
    <n v="1.2792553290293799E-2"/>
    <n v="119.239998"/>
    <n v="91.110000999999997"/>
    <n v="-0.123033426299841"/>
    <n v="-1.60671540560346E-3"/>
    <n v="0.91263767670076001"/>
    <n v="0.24134667180624"/>
    <n v="0.430158192780422"/>
    <s v="Alpha Capital"/>
    <x v="15"/>
    <s v="Financials"/>
    <s v="Diversified Banks"/>
    <s v="New York, New York"/>
    <d v="1975-06-30T00:00:00"/>
    <n v="19617"/>
    <m/>
    <s v="New York"/>
    <s v="New York"/>
    <s v="United States"/>
  </r>
  <r>
    <d v="2019-05-09T00:00:00"/>
    <x v="15"/>
    <s v="buy"/>
    <n v="300"/>
    <n v="5"/>
    <n v="111.139999"/>
    <n v="112.739998"/>
    <n v="110.58000199999999"/>
    <n v="112.519997"/>
    <n v="111.728996"/>
    <n v="12205900"/>
    <n v="2.4569999999999999"/>
    <n v="-7.99571093677769E-4"/>
    <n v="-2.5360077675713601E-2"/>
    <n v="6.2999205164961394E-2"/>
    <n v="0.10206239544649701"/>
    <n v="4.1799670873921502E-2"/>
    <n v="8.49274183192022E-3"/>
    <n v="1.36561023194882E-2"/>
    <n v="1.2279749599497E-2"/>
    <n v="1.2759895449987501E-2"/>
    <n v="119.239998"/>
    <n v="91.110000999999997"/>
    <n v="-0.123033426299841"/>
    <n v="-3.0259986019249502E-3"/>
    <n v="0.91270993853156601"/>
    <n v="0.12833375150916801"/>
    <n v="0.36477342832118598"/>
    <s v="Alpha Capital"/>
    <x v="15"/>
    <s v="Financials"/>
    <s v="Diversified Banks"/>
    <s v="New York, New York"/>
    <d v="1975-06-30T00:00:00"/>
    <n v="19617"/>
    <m/>
    <s v="New York"/>
    <s v="New York"/>
    <s v="United States"/>
  </r>
  <r>
    <d v="2019-05-28T00:00:00"/>
    <x v="15"/>
    <s v="sell"/>
    <n v="600"/>
    <n v="5"/>
    <n v="109.199997"/>
    <n v="109.83000199999999"/>
    <n v="108.44000200000001"/>
    <n v="108.519997"/>
    <n v="107.75711099999999"/>
    <n v="11665500"/>
    <n v="2.2679999999999998"/>
    <n v="-1.09060846972962E-2"/>
    <n v="-2.5743966761460201E-2"/>
    <n v="-4.5837081709468298E-2"/>
    <n v="3.78387164781065E-2"/>
    <n v="3.4431417704649599E-3"/>
    <n v="1.17861912673493E-2"/>
    <n v="1.0661211909073201E-2"/>
    <n v="1.24587129641085E-2"/>
    <n v="1.28489575315515E-2"/>
    <n v="119.239998"/>
    <n v="91.110000999999997"/>
    <n v="-9.7455769527301103E-2"/>
    <n v="-8.4109499934704197E-3"/>
    <n v="0.91355378779656704"/>
    <n v="-0.14961506882127701"/>
    <n v="-0.11187222239655099"/>
    <s v="Alpha Capital"/>
    <x v="15"/>
    <s v="Financials"/>
    <s v="Diversified Banks"/>
    <s v="New York, New York"/>
    <d v="1975-06-30T00:00:00"/>
    <n v="19617"/>
    <m/>
    <s v="New York"/>
    <s v="New York"/>
    <s v="United States"/>
  </r>
  <r>
    <d v="2019-06-13T00:00:00"/>
    <x v="15"/>
    <s v="buy"/>
    <n v="600"/>
    <n v="5"/>
    <n v="109.459999"/>
    <n v="110.160004"/>
    <n v="109.050003"/>
    <n v="109.540001"/>
    <n v="108.769943"/>
    <n v="8406900"/>
    <n v="2.0910000000000002"/>
    <n v="2.4679149184340101E-3"/>
    <n v="-7.5486498773102697E-3"/>
    <n v="8.2198016059810398E-4"/>
    <n v="4.6719346951736199E-2"/>
    <n v="2.2192368162152799E-2"/>
    <n v="1.0070578254996999E-2"/>
    <n v="1.1098398377288699E-2"/>
    <n v="1.3208730236551501E-2"/>
    <n v="1.2568449069059099E-2"/>
    <n v="119.239998"/>
    <n v="91.110000999999997"/>
    <n v="-9.7455769527301103E-2"/>
    <n v="4.0890106107655602E-3"/>
    <n v="0.880407084338094"/>
    <n v="1.05467789520702E-2"/>
    <n v="-7.1148162050160202E-3"/>
    <s v="Alpha Capital"/>
    <x v="15"/>
    <s v="Financials"/>
    <s v="Diversified Banks"/>
    <s v="New York, New York"/>
    <d v="1975-06-30T00:00:00"/>
    <n v="19617"/>
    <m/>
    <s v="New York"/>
    <s v="New York"/>
    <s v="United States"/>
  </r>
  <r>
    <d v="2019-06-26T00:00:00"/>
    <x v="15"/>
    <s v="buy"/>
    <n v="300"/>
    <n v="5"/>
    <n v="108.300003"/>
    <n v="109.30999799999999"/>
    <n v="108.160004"/>
    <n v="108.480003"/>
    <n v="107.7174"/>
    <n v="10324600"/>
    <n v="2.0489999999999999"/>
    <n v="6.65926876738089E-3"/>
    <n v="-1.3096068046973299E-2"/>
    <n v="-1.1274675861655301E-2"/>
    <n v="9.3227202904341E-2"/>
    <n v="6.2716343266996794E-2"/>
    <n v="6.77310516831524E-3"/>
    <n v="1.02620465136811E-2"/>
    <n v="1.21701200744993E-2"/>
    <n v="1.25300516156831E-2"/>
    <n v="119.239998"/>
    <n v="91.110000999999997"/>
    <n v="-9.7455769527301103E-2"/>
    <n v="-1.2346958449604901E-3"/>
    <n v="0.88573833764550103"/>
    <n v="0.35807892766761101"/>
    <n v="0.24464743441129599"/>
    <s v="Alpha Capital"/>
    <x v="15"/>
    <s v="Financials"/>
    <s v="Diversified Banks"/>
    <s v="New York, New York"/>
    <d v="1975-06-30T00:00:00"/>
    <n v="19617"/>
    <m/>
    <s v="New York"/>
    <s v="New York"/>
    <s v="United States"/>
  </r>
  <r>
    <d v="2019-06-27T00:00:00"/>
    <x v="15"/>
    <s v="sell"/>
    <n v="100"/>
    <n v="5"/>
    <n v="108.839996"/>
    <n v="109.550003"/>
    <n v="108.44000200000001"/>
    <n v="108.839996"/>
    <n v="108.07486"/>
    <n v="10906600"/>
    <n v="2.0049999999999999"/>
    <n v="3.3130041546123399E-3"/>
    <n v="-1.2327348238699701E-2"/>
    <n v="2.94441299025327E-3"/>
    <n v="8.5256475272975807E-2"/>
    <n v="6.5361570970902894E-2"/>
    <n v="6.92659954299808E-3"/>
    <n v="1.0021213021169199E-2"/>
    <n v="1.2107827420049899E-2"/>
    <n v="1.25315118676527E-2"/>
    <n v="119.239998"/>
    <n v="91.110000999999997"/>
    <n v="-9.7455769527301103E-2"/>
    <n v="3.81588593721357E-3"/>
    <n v="0.885832575336571"/>
    <n v="0.385246582662221"/>
    <n v="0.26750975012761902"/>
    <s v="Alpha Capital"/>
    <x v="15"/>
    <s v="Financials"/>
    <s v="Diversified Banks"/>
    <s v="New York, New York"/>
    <d v="1975-06-30T00:00:00"/>
    <n v="19617"/>
    <m/>
    <s v="New York"/>
    <s v="New York"/>
    <s v="United States"/>
  </r>
  <r>
    <d v="2019-04-22T00:00:00"/>
    <x v="15"/>
    <s v="sell"/>
    <n v="300"/>
    <n v="6"/>
    <n v="112.83000199999999"/>
    <n v="113.93"/>
    <n v="112.660004"/>
    <n v="113.599998"/>
    <n v="112.801399"/>
    <n v="7975900"/>
    <n v="2.59"/>
    <n v="1.2331472111963E-3"/>
    <n v="2.1263142072020701E-2"/>
    <n v="9.0927831303770301E-2"/>
    <n v="9.0258279416364703E-2"/>
    <n v="4.4796552173947499E-2"/>
    <n v="1.59210000446799E-2"/>
    <n v="1.6526951920158399E-2"/>
    <n v="1.2226914903669599E-2"/>
    <n v="1.27451880637761E-2"/>
    <n v="119.239998"/>
    <n v="91.110000999999997"/>
    <n v="-0.123033426299841"/>
    <n v="1.0115060212163699E-3"/>
    <n v="0.90234531306739996"/>
    <n v="0.13690447570539099"/>
    <n v="0.15405781613401701"/>
    <s v="DecaFund"/>
    <x v="15"/>
    <s v="Financials"/>
    <s v="Diversified Banks"/>
    <s v="New York, New York"/>
    <d v="1975-06-30T00:00:00"/>
    <n v="19617"/>
    <m/>
    <s v="New York"/>
    <s v="New York"/>
    <s v="United States"/>
  </r>
  <r>
    <d v="2019-04-23T00:00:00"/>
    <x v="15"/>
    <s v="buy"/>
    <n v="500"/>
    <n v="6"/>
    <n v="113"/>
    <n v="114.370003"/>
    <n v="112.849998"/>
    <n v="113.739998"/>
    <n v="112.940413999999"/>
    <n v="9193100"/>
    <n v="2.57"/>
    <n v="1.2316284318380701E-3"/>
    <n v="3.39802951062936E-2"/>
    <n v="0.108071717615064"/>
    <n v="0.107391499087009"/>
    <n v="4.8268519357391397E-2"/>
    <n v="1.3629056771697399E-2"/>
    <n v="1.5930183988593499E-2"/>
    <n v="1.20239988970009E-2"/>
    <n v="1.27444402513149E-2"/>
    <n v="119.239998"/>
    <n v="91.110000999999997"/>
    <n v="-0.123033426299841"/>
    <n v="8.8023511954049196E-3"/>
    <n v="0.90209058018136401"/>
    <n v="0.16396968135208001"/>
    <n v="0.18784147208426499"/>
    <s v="DecaFund"/>
    <x v="15"/>
    <s v="Financials"/>
    <s v="Diversified Banks"/>
    <s v="New York, New York"/>
    <d v="1975-06-30T00:00:00"/>
    <n v="19617"/>
    <m/>
    <s v="New York"/>
    <s v="New York"/>
    <s v="United States"/>
  </r>
  <r>
    <d v="2019-04-29T00:00:00"/>
    <x v="15"/>
    <s v="sell"/>
    <n v="1000"/>
    <n v="6"/>
    <n v="114.599998"/>
    <n v="117.160004"/>
    <n v="114.449997"/>
    <n v="116.120003"/>
    <n v="115.30368799999999"/>
    <n v="14242200"/>
    <n v="2.536"/>
    <n v="1.4311326983751701E-2"/>
    <n v="2.19406714173071E-2"/>
    <n v="0.16128548478943699"/>
    <n v="0.119010488372864"/>
    <n v="8.1343930776769102E-2"/>
    <n v="6.5191467887719401E-3"/>
    <n v="1.3486213337739099E-2"/>
    <n v="1.21269381932645E-2"/>
    <n v="1.2773568046007801E-2"/>
    <n v="119.239998"/>
    <n v="91.110000999999997"/>
    <n v="-0.123033426299841"/>
    <n v="1.07094833958194E-3"/>
    <n v="0.911821617002332"/>
    <n v="0.41027551010711399"/>
    <n v="0.26174814398486701"/>
    <s v="DecaFund"/>
    <x v="15"/>
    <s v="Financials"/>
    <s v="Diversified Banks"/>
    <s v="New York, New York"/>
    <d v="1975-06-30T00:00:00"/>
    <n v="19617"/>
    <m/>
    <s v="New York"/>
    <s v="New York"/>
    <s v="United States"/>
  </r>
  <r>
    <d v="2019-05-08T00:00:00"/>
    <x v="15"/>
    <s v="sell"/>
    <n v="600"/>
    <n v="6"/>
    <n v="112.660004"/>
    <n v="113.669997999999"/>
    <n v="112.459999"/>
    <n v="112.610001"/>
    <n v="111.81836699999999"/>
    <n v="9575800"/>
    <n v="2.4820000000000002"/>
    <n v="-5.3139519688733096E-3"/>
    <n v="-2.2391945377744499E-2"/>
    <n v="6.7022197772563394E-2"/>
    <n v="8.9665474529771305E-2"/>
    <n v="5.7302729178916101E-2"/>
    <n v="8.9570763009082892E-3"/>
    <n v="1.3631627669352201E-2"/>
    <n v="1.2417700130548701E-2"/>
    <n v="1.2792553290293799E-2"/>
    <n v="119.239998"/>
    <n v="91.110000999999997"/>
    <n v="-0.123033426299841"/>
    <n v="-1.60671540560346E-3"/>
    <n v="0.91263767670076001"/>
    <n v="0.24134667180624"/>
    <n v="0.430158192780422"/>
    <s v="DecaFund"/>
    <x v="15"/>
    <s v="Financials"/>
    <s v="Diversified Banks"/>
    <s v="New York, New York"/>
    <d v="1975-06-30T00:00:00"/>
    <n v="19617"/>
    <m/>
    <s v="New York"/>
    <s v="New York"/>
    <s v="United States"/>
  </r>
  <r>
    <d v="2019-05-13T00:00:00"/>
    <x v="15"/>
    <s v="buy"/>
    <n v="300"/>
    <n v="6"/>
    <n v="110.08000199999999"/>
    <n v="110.449997"/>
    <n v="108.980003"/>
    <n v="109.449997"/>
    <n v="108.680573"/>
    <n v="13783700"/>
    <n v="2.4049999999999998"/>
    <n v="-2.7574359756475701E-2"/>
    <n v="-5.0246658332887197E-2"/>
    <n v="3.8274629568757199E-2"/>
    <n v="8.9158845837362596E-2"/>
    <n v="-1.5162540984693501E-2"/>
    <n v="1.1784989615725799E-2"/>
    <n v="1.4984964913041901E-2"/>
    <n v="1.27164170302849E-2"/>
    <n v="1.2797524557054E-2"/>
    <n v="119.239998"/>
    <n v="91.110000999999997"/>
    <n v="-0.123033426299841"/>
    <n v="-2.4426469085879299E-2"/>
    <n v="0.91267395090677905"/>
    <n v="-0.29375395247713698"/>
    <n v="7.79460231106235E-2"/>
    <s v="DecaFund"/>
    <x v="15"/>
    <s v="Financials"/>
    <s v="Diversified Banks"/>
    <s v="New York, New York"/>
    <d v="1975-06-30T00:00:00"/>
    <n v="19617"/>
    <m/>
    <s v="New York"/>
    <s v="New York"/>
    <s v="United States"/>
  </r>
  <r>
    <d v="2019-06-07T00:00:00"/>
    <x v="15"/>
    <s v="sell"/>
    <n v="300"/>
    <n v="6"/>
    <n v="109.699997"/>
    <n v="110.019997"/>
    <n v="108.959999"/>
    <n v="109.160004"/>
    <n v="108.392624"/>
    <n v="10618900"/>
    <n v="2.0840000000000001"/>
    <n v="-1.10236445313902E-2"/>
    <n v="2.9753111737301E-2"/>
    <n v="-3.6429741223169498E-2"/>
    <n v="6.56114253018589E-2"/>
    <n v="1.7175876719094599E-2"/>
    <n v="1.5039552227989E-2"/>
    <n v="1.19921778404693E-2"/>
    <n v="1.3172058686909301E-2"/>
    <n v="1.25317493126097E-2"/>
    <n v="119.239998"/>
    <n v="91.110000999999997"/>
    <n v="-9.7455769527301103E-2"/>
    <n v="1.0442979367750601E-2"/>
    <n v="0.87757050125522396"/>
    <n v="-2.9552404120931599E-2"/>
    <n v="0.11163030193376"/>
    <s v="DecaFund"/>
    <x v="15"/>
    <s v="Financials"/>
    <s v="Diversified Banks"/>
    <s v="New York, New York"/>
    <d v="1975-06-30T00:00:00"/>
    <n v="19617"/>
    <m/>
    <s v="New York"/>
    <s v="New York"/>
    <s v="United States"/>
  </r>
  <r>
    <d v="2019-06-24T00:00:00"/>
    <x v="15"/>
    <s v="sell"/>
    <n v="200"/>
    <n v="6"/>
    <n v="109.279999"/>
    <n v="109.769997"/>
    <n v="108.540001"/>
    <n v="108.660004"/>
    <n v="107.89613300000001"/>
    <n v="13039600"/>
    <n v="2.0209999999999999"/>
    <n v="-7.1527523946584301E-3"/>
    <n v="-5.1404347069341104E-3"/>
    <n v="-1.96835090985189E-2"/>
    <n v="0.101433954065463"/>
    <n v="3.8748679761298997E-2"/>
    <n v="9.1541120385832397E-3"/>
    <n v="1.10774868435995E-2"/>
    <n v="1.21514774989596E-2"/>
    <n v="1.25700104951064E-2"/>
    <n v="119.239998"/>
    <n v="91.110000999999997"/>
    <n v="-9.7455769527301103E-2"/>
    <n v="-1.73338836506086E-3"/>
    <n v="0.88320944375929999"/>
    <n v="0.15632096029468601"/>
    <n v="0.222169714398643"/>
    <s v="DecaFund"/>
    <x v="15"/>
    <s v="Financials"/>
    <s v="Diversified Banks"/>
    <s v="New York, New York"/>
    <d v="1975-06-30T00:00:00"/>
    <n v="19617"/>
    <m/>
    <s v="New York"/>
    <s v="New York"/>
    <s v="United States"/>
  </r>
  <r>
    <d v="2019-04-03T00:00:00"/>
    <x v="15"/>
    <s v="sell"/>
    <n v="500"/>
    <n v="7"/>
    <n v="105.80999799999999"/>
    <n v="106.360001"/>
    <n v="104.790001"/>
    <n v="105.349998"/>
    <n v="103.81501799999999"/>
    <n v="11499200"/>
    <n v="2.5169999999999999"/>
    <n v="1.9953425886489302E-3"/>
    <n v="5.6326714250082503E-2"/>
    <n v="1.10719026016288E-2"/>
    <n v="6.7130021949877605E-2"/>
    <n v="-1.1538394769653701E-2"/>
    <n v="1.2685176055387701E-2"/>
    <n v="1.31490010386093E-2"/>
    <n v="1.12976411344739E-2"/>
    <n v="1.2786951981827799E-2"/>
    <n v="119.239998"/>
    <n v="91.110000999999997"/>
    <n v="-0.123033426299841"/>
    <n v="2.1460723821998401E-3"/>
    <n v="0.90638430563984596"/>
    <n v="-0.26141734685073298"/>
    <n v="-0.347559939063256"/>
    <s v="GreenGrest Capital"/>
    <x v="15"/>
    <s v="Financials"/>
    <s v="Diversified Banks"/>
    <s v="New York, New York"/>
    <d v="1975-06-30T00:00:00"/>
    <n v="19617"/>
    <m/>
    <s v="New York"/>
    <s v="New York"/>
    <s v="United States"/>
  </r>
  <r>
    <d v="2019-04-05T00:00:00"/>
    <x v="15"/>
    <s v="sell"/>
    <n v="100"/>
    <n v="7"/>
    <n v="105.800003"/>
    <n v="106.110001"/>
    <n v="104.989998"/>
    <n v="105.30999799999999"/>
    <n v="104.56967899999999"/>
    <n v="9933700"/>
    <n v="2.5009999999999999"/>
    <n v="-2.3711539055198301E-3"/>
    <n v="4.7135872640373402E-2"/>
    <n v="2.2836069399525899E-2"/>
    <n v="5.2484567666413601E-2"/>
    <n v="-3.2409612295378802E-2"/>
    <n v="1.39467239200583E-2"/>
    <n v="1.32666215824313E-2"/>
    <n v="1.02578523818024E-2"/>
    <n v="1.27396864422891E-2"/>
    <n v="119.239998"/>
    <n v="91.110000999999997"/>
    <n v="-0.123033426299841"/>
    <n v="4.62571739556182E-3"/>
    <n v="0.901448609707166"/>
    <n v="-0.40901219289889901"/>
    <n v="-0.29928654426199602"/>
    <s v="GreenGrest Capital"/>
    <x v="15"/>
    <s v="Financials"/>
    <s v="Diversified Banks"/>
    <s v="New York, New York"/>
    <d v="1975-06-30T00:00:00"/>
    <n v="19617"/>
    <m/>
    <s v="New York"/>
    <s v="New York"/>
    <s v="United States"/>
  </r>
  <r>
    <d v="2019-04-16T00:00:00"/>
    <x v="15"/>
    <s v="sell"/>
    <n v="1700"/>
    <n v="7"/>
    <n v="109.900002"/>
    <n v="111.389999"/>
    <n v="109.860001"/>
    <n v="111.099998"/>
    <n v="110.318977"/>
    <n v="11583200"/>
    <n v="2.5920000000000001"/>
    <n v="1.04958856232587E-2"/>
    <n v="5.7709202453947603E-2"/>
    <n v="4.9439010534382197E-2"/>
    <n v="9.6222801820427306E-2"/>
    <n v="3.61517934578095E-2"/>
    <n v="2.10100708935149E-2"/>
    <n v="1.64073533610746E-2"/>
    <n v="1.18656779408243E-2"/>
    <n v="1.2694740256541799E-2"/>
    <n v="119.239998"/>
    <n v="91.110000999999997"/>
    <n v="-0.123033426299841"/>
    <n v="5.0922850790659495E-4"/>
    <n v="0.89456846770707299"/>
    <n v="7.3533916718426906E-2"/>
    <n v="-0.15280778971106901"/>
    <s v="GreenGrest Capital"/>
    <x v="15"/>
    <s v="Financials"/>
    <s v="Diversified Banks"/>
    <s v="New York, New York"/>
    <d v="1975-06-30T00:00:00"/>
    <n v="19617"/>
    <m/>
    <s v="New York"/>
    <s v="New York"/>
    <s v="United States"/>
  </r>
  <r>
    <d v="2019-05-23T00:00:00"/>
    <x v="15"/>
    <s v="sell"/>
    <n v="700"/>
    <n v="7"/>
    <n v="109.639999"/>
    <n v="109.790001"/>
    <n v="107.5"/>
    <n v="108.639999"/>
    <n v="107.876274"/>
    <n v="14558000"/>
    <n v="2.2959999999999998"/>
    <n v="-1.9867582681718801E-2"/>
    <n v="-2.42794356643861E-2"/>
    <n v="-4.5875410602063599E-2"/>
    <n v="4.1702054932577302E-2"/>
    <n v="-1.13277509117876E-2"/>
    <n v="1.0077631331904299E-2"/>
    <n v="1.0176548520123001E-2"/>
    <n v="1.2424661812811599E-2"/>
    <n v="1.2838517981101199E-2"/>
    <n v="119.239998"/>
    <n v="91.110000999999997"/>
    <n v="-9.7455769527301103E-2"/>
    <n v="-1.1985692488440201E-2"/>
    <n v="0.91180785000418896"/>
    <n v="-0.26464014727106899"/>
    <n v="-9.4998172140403805E-2"/>
    <s v="GreenGrest Capital"/>
    <x v="15"/>
    <s v="Financials"/>
    <s v="Diversified Banks"/>
    <s v="New York, New York"/>
    <d v="1975-06-30T00:00:00"/>
    <n v="19617"/>
    <m/>
    <s v="New York"/>
    <s v="New York"/>
    <s v="United States"/>
  </r>
  <r>
    <d v="2019-06-19T00:00:00"/>
    <x v="15"/>
    <s v="sell"/>
    <n v="500"/>
    <n v="7"/>
    <n v="110.82"/>
    <n v="111.589996"/>
    <n v="109.699997"/>
    <n v="109.910004"/>
    <n v="109.13735200000001"/>
    <n v="13126500"/>
    <n v="2.0289999999999999"/>
    <n v="-7.2522194505862201E-3"/>
    <n v="5.8400769028702504E-3"/>
    <n v="-7.7940272488302501E-3"/>
    <n v="5.7906288882954599E-2"/>
    <n v="4.3974338606433301E-2"/>
    <n v="8.2461462847151501E-3"/>
    <n v="1.11125331593863E-2"/>
    <n v="1.29677324396654E-2"/>
    <n v="1.25586272301355E-2"/>
    <n v="119.239998"/>
    <n v="91.110000999999997"/>
    <n v="-9.7455769527301103E-2"/>
    <n v="2.98071681438073E-3"/>
    <n v="0.883409716476106"/>
    <n v="0.19776896978824701"/>
    <n v="0.136674076066055"/>
    <s v="GreenGrest Capital"/>
    <x v="15"/>
    <s v="Financials"/>
    <s v="Diversified Banks"/>
    <s v="New York, New York"/>
    <d v="1975-06-30T00:00:00"/>
    <n v="19617"/>
    <m/>
    <s v="New York"/>
    <s v="New York"/>
    <s v="United States"/>
  </r>
  <r>
    <d v="2019-06-24T00:00:00"/>
    <x v="15"/>
    <s v="buy"/>
    <n v="800"/>
    <n v="7"/>
    <n v="109.279999"/>
    <n v="109.769997"/>
    <n v="108.540001"/>
    <n v="108.660004"/>
    <n v="107.89613300000001"/>
    <n v="13039600"/>
    <n v="2.0209999999999999"/>
    <n v="-7.1527523946584301E-3"/>
    <n v="-5.1404347069341104E-3"/>
    <n v="-1.96835090985189E-2"/>
    <n v="0.101433954065463"/>
    <n v="3.8748679761298997E-2"/>
    <n v="9.1541120385832397E-3"/>
    <n v="1.10774868435995E-2"/>
    <n v="1.21514774989596E-2"/>
    <n v="1.25700104951064E-2"/>
    <n v="119.239998"/>
    <n v="91.110000999999997"/>
    <n v="-9.7455769527301103E-2"/>
    <n v="-1.73338836506086E-3"/>
    <n v="0.88320944375929999"/>
    <n v="0.15632096029468601"/>
    <n v="0.222169714398643"/>
    <s v="GreenGrest Capital"/>
    <x v="15"/>
    <s v="Financials"/>
    <s v="Diversified Banks"/>
    <s v="New York, New York"/>
    <d v="1975-06-30T00:00:00"/>
    <n v="19617"/>
    <m/>
    <s v="New York"/>
    <s v="New York"/>
    <s v="United States"/>
  </r>
  <r>
    <d v="2019-06-26T00:00:00"/>
    <x v="15"/>
    <s v="sell"/>
    <n v="400"/>
    <n v="7"/>
    <n v="108.300003"/>
    <n v="109.30999799999999"/>
    <n v="108.160004"/>
    <n v="108.480003"/>
    <n v="107.7174"/>
    <n v="10324600"/>
    <n v="2.0489999999999999"/>
    <n v="6.65926876738089E-3"/>
    <n v="-1.3096068046973299E-2"/>
    <n v="-1.1274675861655301E-2"/>
    <n v="9.3227202904341E-2"/>
    <n v="6.2716343266996794E-2"/>
    <n v="6.77310516831524E-3"/>
    <n v="1.02620465136811E-2"/>
    <n v="1.21701200744993E-2"/>
    <n v="1.25300516156831E-2"/>
    <n v="119.239998"/>
    <n v="91.110000999999997"/>
    <n v="-9.7455769527301103E-2"/>
    <n v="-1.2346958449604901E-3"/>
    <n v="0.88573833764550103"/>
    <n v="0.35807892766761101"/>
    <n v="0.24464743441129599"/>
    <s v="GreenGrest Capital"/>
    <x v="15"/>
    <s v="Financials"/>
    <s v="Diversified Banks"/>
    <s v="New York, New York"/>
    <d v="1975-06-30T00:00:00"/>
    <n v="19617"/>
    <m/>
    <s v="New York"/>
    <s v="New York"/>
    <s v="United States"/>
  </r>
  <r>
    <d v="2019-04-04T00:00:00"/>
    <x v="15"/>
    <s v="sell"/>
    <n v="500"/>
    <n v="8"/>
    <n v="104.550003"/>
    <n v="105.730003"/>
    <n v="104.449997"/>
    <n v="105.55999799999999"/>
    <n v="104.817924"/>
    <n v="11952100"/>
    <n v="2.512"/>
    <n v="9.6141454499682893E-3"/>
    <n v="5.46571279140729E-2"/>
    <n v="2.1454245245466901E-2"/>
    <n v="9.1057859518779094E-2"/>
    <n v="-1.6993536610470601E-2"/>
    <n v="1.2706527625781601E-2"/>
    <n v="1.32867864346104E-2"/>
    <n v="1.11738059600119E-2"/>
    <n v="1.27658614905953E-2"/>
    <n v="119.239998"/>
    <n v="91.110000999999997"/>
    <n v="-0.123033426299841"/>
    <n v="2.0824655091414399E-3"/>
    <n v="0.904592770840141"/>
    <n v="-0.29996162502866203"/>
    <n v="-0.307819013062955"/>
    <s v="KKZ Asset Management"/>
    <x v="15"/>
    <s v="Financials"/>
    <s v="Diversified Banks"/>
    <s v="New York, New York"/>
    <d v="1975-06-30T00:00:00"/>
    <n v="19617"/>
    <m/>
    <s v="New York"/>
    <s v="New York"/>
    <s v="United States"/>
  </r>
  <r>
    <d v="2019-04-16T00:00:00"/>
    <x v="15"/>
    <s v="buy"/>
    <n v="800"/>
    <n v="8"/>
    <n v="109.900002"/>
    <n v="111.389999"/>
    <n v="109.860001"/>
    <n v="111.099998"/>
    <n v="110.318977"/>
    <n v="11583200"/>
    <n v="2.5920000000000001"/>
    <n v="1.04958856232587E-2"/>
    <n v="5.7709202453947603E-2"/>
    <n v="4.9439010534382197E-2"/>
    <n v="9.6222801820427306E-2"/>
    <n v="3.61517934578095E-2"/>
    <n v="2.10100708935149E-2"/>
    <n v="1.64073533610746E-2"/>
    <n v="1.18656779408243E-2"/>
    <n v="1.2694740256541799E-2"/>
    <n v="119.239998"/>
    <n v="91.110000999999997"/>
    <n v="-0.123033426299841"/>
    <n v="5.0922850790659495E-4"/>
    <n v="0.89456846770707299"/>
    <n v="7.3533916718426906E-2"/>
    <n v="-0.15280778971106901"/>
    <s v="KKZ Asset Management"/>
    <x v="15"/>
    <s v="Financials"/>
    <s v="Diversified Banks"/>
    <s v="New York, New York"/>
    <d v="1975-06-30T00:00:00"/>
    <n v="19617"/>
    <m/>
    <s v="New York"/>
    <s v="New York"/>
    <s v="United States"/>
  </r>
  <r>
    <d v="2019-04-23T00:00:00"/>
    <x v="15"/>
    <s v="buy"/>
    <n v="600"/>
    <n v="8"/>
    <n v="113"/>
    <n v="114.370003"/>
    <n v="112.849998"/>
    <n v="113.739998"/>
    <n v="112.940413999999"/>
    <n v="9193100"/>
    <n v="2.57"/>
    <n v="1.2316284318380701E-3"/>
    <n v="3.39802951062936E-2"/>
    <n v="0.108071717615064"/>
    <n v="0.107391499087009"/>
    <n v="4.8268519357391397E-2"/>
    <n v="1.3629056771697399E-2"/>
    <n v="1.5930183988593499E-2"/>
    <n v="1.20239988970009E-2"/>
    <n v="1.27444402513149E-2"/>
    <n v="119.239998"/>
    <n v="91.110000999999997"/>
    <n v="-0.123033426299841"/>
    <n v="8.8023511954049196E-3"/>
    <n v="0.90209058018136401"/>
    <n v="0.16396968135208001"/>
    <n v="0.18784147208426499"/>
    <s v="KKZ Asset Management"/>
    <x v="15"/>
    <s v="Financials"/>
    <s v="Diversified Banks"/>
    <s v="New York, New York"/>
    <d v="1975-06-30T00:00:00"/>
    <n v="19617"/>
    <m/>
    <s v="New York"/>
    <s v="New York"/>
    <s v="United States"/>
  </r>
  <r>
    <d v="2019-05-06T00:00:00"/>
    <x v="15"/>
    <s v="buy"/>
    <n v="1200"/>
    <n v="8"/>
    <n v="114.18"/>
    <n v="115.470001"/>
    <n v="113.720001"/>
    <n v="115.089996"/>
    <n v="114.28093"/>
    <n v="9387000"/>
    <n v="2.5"/>
    <n v="-8.9096976502700403E-3"/>
    <n v="-8.9096976502700403E-3"/>
    <n v="9.6049072889084597E-2"/>
    <n v="0.10654531682698599"/>
    <n v="9.8753936148514201E-2"/>
    <n v="6.43149330837205E-3"/>
    <n v="1.28834470597493E-2"/>
    <n v="1.2199996561770499E-2"/>
    <n v="1.2772469223670899E-2"/>
    <n v="119.239998"/>
    <n v="91.110000999999997"/>
    <n v="-0.123033426299841"/>
    <n v="-4.4810132310555703E-3"/>
    <n v="0.91179189762325097"/>
    <n v="0.545768163048582"/>
    <n v="0.49191291993035102"/>
    <s v="KKZ Asset Management"/>
    <x v="15"/>
    <s v="Financials"/>
    <s v="Diversified Banks"/>
    <s v="New York, New York"/>
    <d v="1975-06-30T00:00:00"/>
    <n v="19617"/>
    <m/>
    <s v="New York"/>
    <s v="New York"/>
    <s v="United States"/>
  </r>
  <r>
    <d v="2019-05-16T00:00:00"/>
    <x v="15"/>
    <s v="sell"/>
    <n v="600"/>
    <n v="8"/>
    <n v="110.620003"/>
    <n v="112.169997999999"/>
    <n v="110.589996"/>
    <n v="111.30999799999999"/>
    <n v="110.52750399999999"/>
    <n v="9672700"/>
    <n v="2.4049999999999998"/>
    <n v="1.27482138099976E-2"/>
    <n v="-1.08118656071259E-2"/>
    <n v="1.23843201686159E-2"/>
    <n v="9.0859867054398594E-2"/>
    <n v="1.2774788602659E-2"/>
    <n v="1.5626312202637601E-2"/>
    <n v="1.13668252783879E-2"/>
    <n v="1.2642545508269499E-2"/>
    <n v="1.28234758661602E-2"/>
    <n v="119.239998"/>
    <n v="91.110000999999997"/>
    <n v="-9.7455769527301103E-2"/>
    <n v="8.8559569696340101E-3"/>
    <n v="0.91254484074092301"/>
    <n v="-8.52184362905824E-2"/>
    <n v="-0.171324438792437"/>
    <s v="KKZ Asset Management"/>
    <x v="15"/>
    <s v="Financials"/>
    <s v="Diversified Banks"/>
    <s v="New York, New York"/>
    <d v="1975-06-30T00:00:00"/>
    <n v="19617"/>
    <m/>
    <s v="New York"/>
    <s v="New York"/>
    <s v="United States"/>
  </r>
  <r>
    <d v="2019-05-22T00:00:00"/>
    <x v="15"/>
    <s v="buy"/>
    <n v="1000"/>
    <n v="8"/>
    <n v="111.400002"/>
    <n v="111.790001"/>
    <n v="110.75"/>
    <n v="110.82"/>
    <n v="110.040947"/>
    <n v="7918900"/>
    <n v="2.3929999999999998"/>
    <n v="-8.1780480601073395E-3"/>
    <n v="8.3363608273302903E-3"/>
    <n v="-2.4776199488506599E-2"/>
    <n v="5.7103377553274E-2"/>
    <n v="1.61788090248139E-2"/>
    <n v="8.3371149632999308E-3"/>
    <n v="9.3842821627226798E-3"/>
    <n v="1.21629725224235E-2"/>
    <n v="1.2786138092272401E-2"/>
    <n v="119.239998"/>
    <n v="91.110000999999997"/>
    <n v="-9.7455769527301103E-2"/>
    <n v="-2.8283920525026501E-3"/>
    <n v="0.90562932719788403"/>
    <n v="-5.9562299975792703E-2"/>
    <n v="-5.91138299443063E-2"/>
    <s v="KKZ Asset Management"/>
    <x v="15"/>
    <s v="Financials"/>
    <s v="Diversified Banks"/>
    <s v="New York, New York"/>
    <d v="1975-06-30T00:00:00"/>
    <n v="19617"/>
    <m/>
    <s v="New York"/>
    <s v="New York"/>
    <s v="United States"/>
  </r>
  <r>
    <d v="2019-05-23T00:00:00"/>
    <x v="15"/>
    <s v="buy"/>
    <n v="700"/>
    <n v="8"/>
    <n v="109.639999"/>
    <n v="109.790001"/>
    <n v="107.5"/>
    <n v="108.639999"/>
    <n v="107.876274"/>
    <n v="14558000"/>
    <n v="2.2959999999999998"/>
    <n v="-1.9867582681718801E-2"/>
    <n v="-2.42794356643861E-2"/>
    <n v="-4.5875410602063599E-2"/>
    <n v="4.1702054932577302E-2"/>
    <n v="-1.13277509117876E-2"/>
    <n v="1.0077631331904299E-2"/>
    <n v="1.0176548520123001E-2"/>
    <n v="1.2424661812811599E-2"/>
    <n v="1.2838517981101199E-2"/>
    <n v="119.239998"/>
    <n v="91.110000999999997"/>
    <n v="-9.7455769527301103E-2"/>
    <n v="-1.1985692488440201E-2"/>
    <n v="0.91180785000418896"/>
    <n v="-0.26464014727106899"/>
    <n v="-9.4998172140403805E-2"/>
    <s v="KKZ Asset Management"/>
    <x v="15"/>
    <s v="Financials"/>
    <s v="Diversified Banks"/>
    <s v="New York, New York"/>
    <d v="1975-06-30T00:00:00"/>
    <n v="19617"/>
    <m/>
    <s v="New York"/>
    <s v="New York"/>
    <s v="United States"/>
  </r>
  <r>
    <d v="2019-06-03T00:00:00"/>
    <x v="15"/>
    <s v="sell"/>
    <n v="500"/>
    <n v="8"/>
    <n v="105.800003"/>
    <n v="106.860001"/>
    <n v="105.300003"/>
    <n v="106.459999"/>
    <n v="105.711593999999"/>
    <n v="11680700"/>
    <n v="2.081"/>
    <n v="4.7076439838885801E-3"/>
    <n v="-3.0071232206610701E-2"/>
    <n v="-7.85532023854532E-2"/>
    <n v="2.91758349109318E-2"/>
    <n v="2.2955831259306201E-2"/>
    <n v="6.9049662790977998E-3"/>
    <n v="1.00787830699255E-2"/>
    <n v="1.25851086665414E-2"/>
    <n v="1.24794377742149E-2"/>
    <n v="119.239998"/>
    <n v="91.110000999999997"/>
    <n v="-9.7455769527301103E-2"/>
    <n v="-2.7690708645509302E-3"/>
    <n v="0.88443793130877402"/>
    <n v="1.6937345207232599E-2"/>
    <n v="-5.1161092619294198E-2"/>
    <s v="KKZ Asset Management"/>
    <x v="15"/>
    <s v="Financials"/>
    <s v="Diversified Banks"/>
    <s v="New York, New York"/>
    <d v="1975-06-30T00:00:00"/>
    <n v="19617"/>
    <m/>
    <s v="New York"/>
    <s v="New York"/>
    <s v="United States"/>
  </r>
  <r>
    <d v="2019-04-25T00:00:00"/>
    <x v="15"/>
    <s v="buy"/>
    <n v="500"/>
    <n v="9"/>
    <n v="113.010002"/>
    <n v="114.150002"/>
    <n v="112.5"/>
    <n v="113.610001"/>
    <n v="112.811333"/>
    <n v="9311800"/>
    <n v="2.5339999999999998"/>
    <n v="5.2819812021972796E-4"/>
    <n v="-6.0550457818597404E-3"/>
    <n v="0.145981725058527"/>
    <n v="0.108192742219984"/>
    <n v="5.6679615918230099E-2"/>
    <n v="3.6464975346669698E-3"/>
    <n v="1.3596676515700601E-2"/>
    <n v="1.20197024643877E-2"/>
    <n v="1.2737234501562699E-2"/>
    <n v="119.239998"/>
    <n v="91.110000999999997"/>
    <n v="-0.123033426299841"/>
    <n v="-3.6904169755480902E-4"/>
    <n v="0.90666926864143704"/>
    <n v="0.228867679138332"/>
    <n v="0.20149527525754099"/>
    <s v="Netpune Capital"/>
    <x v="15"/>
    <s v="Financials"/>
    <s v="Diversified Banks"/>
    <s v="New York, New York"/>
    <d v="1975-06-30T00:00:00"/>
    <n v="19617"/>
    <m/>
    <s v="New York"/>
    <s v="New York"/>
    <s v="United States"/>
  </r>
  <r>
    <d v="2019-05-16T00:00:00"/>
    <x v="15"/>
    <s v="sell"/>
    <n v="400"/>
    <n v="9"/>
    <n v="110.620003"/>
    <n v="112.169997999999"/>
    <n v="110.589996"/>
    <n v="111.30999799999999"/>
    <n v="110.52750399999999"/>
    <n v="9672700"/>
    <n v="2.4049999999999998"/>
    <n v="1.27482138099976E-2"/>
    <n v="-1.08118656071259E-2"/>
    <n v="1.23843201686159E-2"/>
    <n v="9.0859867054398594E-2"/>
    <n v="1.2774788602659E-2"/>
    <n v="1.5626312202637601E-2"/>
    <n v="1.13668252783879E-2"/>
    <n v="1.2642545508269499E-2"/>
    <n v="1.28234758661602E-2"/>
    <n v="119.239998"/>
    <n v="91.110000999999997"/>
    <n v="-9.7455769527301103E-2"/>
    <n v="8.8559569696340101E-3"/>
    <n v="0.91254484074092301"/>
    <n v="-8.52184362905824E-2"/>
    <n v="-0.171324438792437"/>
    <s v="Netpune Capital"/>
    <x v="15"/>
    <s v="Financials"/>
    <s v="Diversified Banks"/>
    <s v="New York, New York"/>
    <d v="1975-06-30T00:00:00"/>
    <n v="19617"/>
    <m/>
    <s v="New York"/>
    <s v="New York"/>
    <s v="United States"/>
  </r>
  <r>
    <d v="2019-05-20T00:00:00"/>
    <x v="15"/>
    <s v="buy"/>
    <n v="1200"/>
    <n v="9"/>
    <n v="110.58000199999999"/>
    <n v="111.80999799999999"/>
    <n v="110.370003"/>
    <n v="111.349998"/>
    <n v="110.567223"/>
    <n v="8518200"/>
    <n v="2.4159999999999999"/>
    <n v="5.22246263001585E-3"/>
    <n v="1.7210632023880498E-2"/>
    <n v="-2.6148160729867798E-2"/>
    <n v="6.4627979617910405E-2"/>
    <n v="1.3753502755686899E-2"/>
    <n v="7.6065097949636201E-3"/>
    <n v="9.3187634521539001E-3"/>
    <n v="1.2119607254351201E-2"/>
    <n v="1.28284522716336E-2"/>
    <n v="119.239998"/>
    <n v="91.110000999999997"/>
    <n v="-9.7455769527301103E-2"/>
    <n v="-6.7722580366252503E-3"/>
    <n v="0.90890583110592404"/>
    <n v="-7.9254066647796301E-2"/>
    <n v="-0.15027135593452801"/>
    <s v="Netpune Capital"/>
    <x v="15"/>
    <s v="Financials"/>
    <s v="Diversified Banks"/>
    <s v="New York, New York"/>
    <d v="1975-06-30T00:00:00"/>
    <n v="19617"/>
    <m/>
    <s v="New York"/>
    <s v="New York"/>
    <s v="United States"/>
  </r>
  <r>
    <d v="2019-05-28T00:00:00"/>
    <x v="15"/>
    <s v="sell"/>
    <n v="1200"/>
    <n v="9"/>
    <n v="109.199997"/>
    <n v="109.83000199999999"/>
    <n v="108.44000200000001"/>
    <n v="108.519997"/>
    <n v="107.75711099999999"/>
    <n v="11665500"/>
    <n v="2.2679999999999998"/>
    <n v="-1.09060846972962E-2"/>
    <n v="-2.5743966761460201E-2"/>
    <n v="-4.5837081709468298E-2"/>
    <n v="3.78387164781065E-2"/>
    <n v="3.4431417704649599E-3"/>
    <n v="1.17861912673493E-2"/>
    <n v="1.0661211909073201E-2"/>
    <n v="1.24587129641085E-2"/>
    <n v="1.28489575315515E-2"/>
    <n v="119.239998"/>
    <n v="91.110000999999997"/>
    <n v="-9.7455769527301103E-2"/>
    <n v="-8.4109499934704197E-3"/>
    <n v="0.91355378779656704"/>
    <n v="-0.14961506882127701"/>
    <n v="-0.11187222239655099"/>
    <s v="Netpune Capital"/>
    <x v="15"/>
    <s v="Financials"/>
    <s v="Diversified Banks"/>
    <s v="New York, New York"/>
    <d v="1975-06-30T00:00:00"/>
    <n v="19617"/>
    <m/>
    <s v="New York"/>
    <s v="New York"/>
    <s v="United States"/>
  </r>
  <r>
    <d v="2019-06-27T00:00:00"/>
    <x v="15"/>
    <s v="buy"/>
    <n v="300"/>
    <n v="9"/>
    <n v="108.839996"/>
    <n v="109.550003"/>
    <n v="108.44000200000001"/>
    <n v="108.839996"/>
    <n v="108.07486"/>
    <n v="10906600"/>
    <n v="2.0049999999999999"/>
    <n v="3.3130041546123399E-3"/>
    <n v="-1.2327348238699701E-2"/>
    <n v="2.94441299025327E-3"/>
    <n v="8.5256475272975807E-2"/>
    <n v="6.5361570970902894E-2"/>
    <n v="6.92659954299808E-3"/>
    <n v="1.0021213021169199E-2"/>
    <n v="1.2107827420049899E-2"/>
    <n v="1.25315118676527E-2"/>
    <n v="119.239998"/>
    <n v="91.110000999999997"/>
    <n v="-9.7455769527301103E-2"/>
    <n v="3.81588593721357E-3"/>
    <n v="0.885832575336571"/>
    <n v="0.385246582662221"/>
    <n v="0.26750975012761902"/>
    <s v="Netpune Capital"/>
    <x v="15"/>
    <s v="Financials"/>
    <s v="Diversified Banks"/>
    <s v="New York, New York"/>
    <d v="1975-06-30T00:00:00"/>
    <n v="19617"/>
    <m/>
    <s v="New York"/>
    <s v="New York"/>
    <s v="United States"/>
  </r>
  <r>
    <d v="2019-04-01T00:00:00"/>
    <x v="15"/>
    <s v="buy"/>
    <n v="1400"/>
    <n v="10"/>
    <n v="102.150002"/>
    <n v="104.68"/>
    <n v="102.120003"/>
    <n v="104.639999"/>
    <n v="103.11537199999999"/>
    <n v="17499300"/>
    <n v="2.4969999999999999"/>
    <n v="3.3130716620714797E-2"/>
    <n v="5.6113399055231598E-2"/>
    <n v="2.6793949827740001E-3"/>
    <n v="8.5657180263111796E-2"/>
    <n v="-2.41373303170852E-2"/>
    <n v="1.35325057715202E-2"/>
    <n v="1.3120514788598599E-2"/>
    <n v="1.15020753387697E-2"/>
    <n v="1.28702149480236E-2"/>
    <n v="119.239998"/>
    <n v="91.110000999999997"/>
    <n v="-0.123033426299841"/>
    <n v="1.1502195497633099E-2"/>
    <n v="0.90643419601418496"/>
    <n v="-0.34999762584137301"/>
    <n v="-0.50024059131431098"/>
    <s v="Spectrum Group"/>
    <x v="15"/>
    <s v="Financials"/>
    <s v="Diversified Banks"/>
    <s v="New York, New York"/>
    <d v="1975-06-30T00:00:00"/>
    <n v="19617"/>
    <m/>
    <s v="New York"/>
    <s v="New York"/>
    <s v="United States"/>
  </r>
  <r>
    <d v="2019-04-04T00:00:00"/>
    <x v="15"/>
    <s v="sell"/>
    <n v="900"/>
    <n v="10"/>
    <n v="104.550003"/>
    <n v="105.730003"/>
    <n v="104.449997"/>
    <n v="105.55999799999999"/>
    <n v="104.817924"/>
    <n v="11952100"/>
    <n v="2.512"/>
    <n v="9.6141454499682893E-3"/>
    <n v="5.46571279140729E-2"/>
    <n v="2.1454245245466901E-2"/>
    <n v="9.1057859518779094E-2"/>
    <n v="-1.6993536610470601E-2"/>
    <n v="1.2706527625781601E-2"/>
    <n v="1.32867864346104E-2"/>
    <n v="1.11738059600119E-2"/>
    <n v="1.27658614905953E-2"/>
    <n v="119.239998"/>
    <n v="91.110000999999997"/>
    <n v="-0.123033426299841"/>
    <n v="2.0824655091414399E-3"/>
    <n v="0.904592770840141"/>
    <n v="-0.29996162502866203"/>
    <n v="-0.307819013062955"/>
    <s v="Spectrum Group"/>
    <x v="15"/>
    <s v="Financials"/>
    <s v="Diversified Banks"/>
    <s v="New York, New York"/>
    <d v="1975-06-30T00:00:00"/>
    <n v="19617"/>
    <m/>
    <s v="New York"/>
    <s v="New York"/>
    <s v="United States"/>
  </r>
  <r>
    <d v="2019-04-24T00:00:00"/>
    <x v="15"/>
    <s v="buy"/>
    <n v="500"/>
    <n v="10"/>
    <n v="113.260002"/>
    <n v="114.150002"/>
    <n v="112.80999799999999"/>
    <n v="113.550003"/>
    <n v="112.751762"/>
    <n v="9245700"/>
    <n v="2.5219999999999998"/>
    <n v="-1.67176414601941E-3"/>
    <n v="2.18126453370153E-2"/>
    <n v="0.13709873132950601"/>
    <n v="0.108248665860343"/>
    <n v="5.14527155030223E-2"/>
    <n v="1.3887131867942199E-2"/>
    <n v="1.3914852567290701E-2"/>
    <n v="1.20196152919777E-2"/>
    <n v="1.27409939264437E-2"/>
    <n v="119.239998"/>
    <n v="91.110000999999997"/>
    <n v="-0.123033426299841"/>
    <n v="-2.1941687255359501E-3"/>
    <n v="0.90197346539116796"/>
    <n v="0.191201415428879"/>
    <n v="0.21137497182635601"/>
    <s v="Spectrum Group"/>
    <x v="15"/>
    <s v="Financials"/>
    <s v="Diversified Banks"/>
    <s v="New York, New York"/>
    <d v="1975-06-30T00:00:00"/>
    <n v="19617"/>
    <m/>
    <s v="New York"/>
    <s v="New York"/>
    <s v="United States"/>
  </r>
  <r>
    <d v="2019-05-06T00:00:00"/>
    <x v="15"/>
    <s v="sell"/>
    <n v="200"/>
    <n v="10"/>
    <n v="114.18"/>
    <n v="115.470001"/>
    <n v="113.720001"/>
    <n v="115.089996"/>
    <n v="114.28093"/>
    <n v="9387000"/>
    <n v="2.5"/>
    <n v="-8.9096976502700403E-3"/>
    <n v="-8.9096976502700403E-3"/>
    <n v="9.6049072889084597E-2"/>
    <n v="0.10654531682698599"/>
    <n v="9.8753936148514201E-2"/>
    <n v="6.43149330837205E-3"/>
    <n v="1.28834470597493E-2"/>
    <n v="1.2199996561770499E-2"/>
    <n v="1.2772469223670899E-2"/>
    <n v="119.239998"/>
    <n v="91.110000999999997"/>
    <n v="-0.123033426299841"/>
    <n v="-4.4810132310555703E-3"/>
    <n v="0.91179189762325097"/>
    <n v="0.545768163048582"/>
    <n v="0.49191291993035102"/>
    <s v="Spectrum Group"/>
    <x v="15"/>
    <s v="Financials"/>
    <s v="Diversified Banks"/>
    <s v="New York, New York"/>
    <d v="1975-06-30T00:00:00"/>
    <n v="19617"/>
    <m/>
    <s v="New York"/>
    <s v="New York"/>
    <s v="United States"/>
  </r>
  <r>
    <d v="2019-05-10T00:00:00"/>
    <x v="15"/>
    <s v="sell"/>
    <n v="1200"/>
    <n v="10"/>
    <n v="111.75"/>
    <n v="112.839996"/>
    <n v="110.540001"/>
    <n v="112.510002"/>
    <n v="111.71907"/>
    <n v="13189000"/>
    <n v="2.4550000000000001"/>
    <n v="-8.8843910660894407E-5"/>
    <n v="-3.1581996226681501E-2"/>
    <n v="7.0320658695770005E-2"/>
    <n v="0.111986283748189"/>
    <n v="2.0141391034232702E-2"/>
    <n v="6.7089893948846799E-3"/>
    <n v="1.3481908801808501E-2"/>
    <n v="1.2191453389933601E-2"/>
    <n v="1.268789283794E-2"/>
    <n v="119.239998"/>
    <n v="91.110000999999997"/>
    <n v="-0.123033426299841"/>
    <n v="3.7133938472042301E-3"/>
    <n v="0.90676492212155801"/>
    <n v="-3.2942030567556103E-2"/>
    <n v="0.24585044621576699"/>
    <s v="Spectrum Group"/>
    <x v="15"/>
    <s v="Financials"/>
    <s v="Diversified Banks"/>
    <s v="New York, New York"/>
    <d v="1975-06-30T00:00:00"/>
    <n v="19617"/>
    <m/>
    <s v="New York"/>
    <s v="New York"/>
    <s v="United States"/>
  </r>
  <r>
    <d v="2019-05-13T00:00:00"/>
    <x v="15"/>
    <s v="buy"/>
    <n v="1300"/>
    <n v="10"/>
    <n v="110.08000199999999"/>
    <n v="110.449997"/>
    <n v="108.980003"/>
    <n v="109.449997"/>
    <n v="108.680573"/>
    <n v="13783700"/>
    <n v="2.4049999999999998"/>
    <n v="-2.7574359756475701E-2"/>
    <n v="-5.0246658332887197E-2"/>
    <n v="3.8274629568757199E-2"/>
    <n v="8.9158845837362596E-2"/>
    <n v="-1.5162540984693501E-2"/>
    <n v="1.1784989615725799E-2"/>
    <n v="1.4984964913041901E-2"/>
    <n v="1.27164170302849E-2"/>
    <n v="1.2797524557054E-2"/>
    <n v="119.239998"/>
    <n v="91.110000999999997"/>
    <n v="-0.123033426299841"/>
    <n v="-2.4426469085879299E-2"/>
    <n v="0.91267395090677905"/>
    <n v="-0.29375395247713698"/>
    <n v="7.79460231106235E-2"/>
    <s v="Spectrum Group"/>
    <x v="15"/>
    <s v="Financials"/>
    <s v="Diversified Banks"/>
    <s v="New York, New York"/>
    <d v="1975-06-30T00:00:00"/>
    <n v="19617"/>
    <m/>
    <s v="New York"/>
    <s v="New York"/>
    <s v="United States"/>
  </r>
  <r>
    <d v="2019-05-24T00:00:00"/>
    <x v="15"/>
    <s v="sell"/>
    <n v="900"/>
    <n v="10"/>
    <n v="109.519997"/>
    <n v="109.959999"/>
    <n v="109.19000200000001"/>
    <n v="109.709999"/>
    <n v="108.938751"/>
    <n v="8537300"/>
    <n v="2.3239999999999998"/>
    <n v="9.8008475640919204E-3"/>
    <n v="-9.6154194341482799E-3"/>
    <n v="-3.4402798891952302E-2"/>
    <n v="4.1081166071182097E-2"/>
    <n v="3.08504436143066E-3"/>
    <n v="1.2021311883521599E-2"/>
    <n v="1.04879305290439E-2"/>
    <n v="1.2417039278125199E-2"/>
    <n v="1.28501897475168E-2"/>
    <n v="119.239998"/>
    <n v="91.110000999999997"/>
    <n v="-9.7455769527301103E-2"/>
    <n v="1.3526439988342199E-3"/>
    <n v="0.91326482004905696"/>
    <n v="-0.15618575121460801"/>
    <n v="-9.7800021961854805E-2"/>
    <s v="Spectrum Group"/>
    <x v="15"/>
    <s v="Financials"/>
    <s v="Diversified Banks"/>
    <s v="New York, New York"/>
    <d v="1975-06-30T00:00:00"/>
    <n v="19617"/>
    <m/>
    <s v="New York"/>
    <s v="New York"/>
    <s v="United States"/>
  </r>
  <r>
    <d v="2019-06-03T00:00:00"/>
    <x v="15"/>
    <s v="sell"/>
    <n v="1600"/>
    <n v="10"/>
    <n v="105.800003"/>
    <n v="106.860001"/>
    <n v="105.300003"/>
    <n v="106.459999"/>
    <n v="105.711593999999"/>
    <n v="11680700"/>
    <n v="2.081"/>
    <n v="4.7076439838885801E-3"/>
    <n v="-3.0071232206610701E-2"/>
    <n v="-7.85532023854532E-2"/>
    <n v="2.91758349109318E-2"/>
    <n v="2.2955831259306201E-2"/>
    <n v="6.9049662790977998E-3"/>
    <n v="1.00787830699255E-2"/>
    <n v="1.25851086665414E-2"/>
    <n v="1.24794377742149E-2"/>
    <n v="119.239998"/>
    <n v="91.110000999999997"/>
    <n v="-9.7455769527301103E-2"/>
    <n v="-2.7690708645509302E-3"/>
    <n v="0.88443793130877402"/>
    <n v="1.6937345207232599E-2"/>
    <n v="-5.1161092619294198E-2"/>
    <s v="Spectrum Group"/>
    <x v="15"/>
    <s v="Financials"/>
    <s v="Diversified Banks"/>
    <s v="New York, New York"/>
    <d v="1975-06-30T00:00:00"/>
    <n v="19617"/>
    <m/>
    <s v="New York"/>
    <s v="New York"/>
    <s v="United States"/>
  </r>
  <r>
    <d v="2019-06-07T00:00:00"/>
    <x v="15"/>
    <s v="buy"/>
    <n v="1200"/>
    <n v="10"/>
    <n v="109.699997"/>
    <n v="110.019997"/>
    <n v="108.959999"/>
    <n v="109.160004"/>
    <n v="108.392624"/>
    <n v="10618900"/>
    <n v="2.0840000000000001"/>
    <n v="-1.10236445313902E-2"/>
    <n v="2.9753111737301E-2"/>
    <n v="-3.6429741223169498E-2"/>
    <n v="6.56114253018589E-2"/>
    <n v="1.7175876719094599E-2"/>
    <n v="1.5039552227989E-2"/>
    <n v="1.19921778404693E-2"/>
    <n v="1.3172058686909301E-2"/>
    <n v="1.25317493126097E-2"/>
    <n v="119.239998"/>
    <n v="91.110000999999997"/>
    <n v="-9.7455769527301103E-2"/>
    <n v="1.0442979367750601E-2"/>
    <n v="0.87757050125522396"/>
    <n v="-2.9552404120931599E-2"/>
    <n v="0.11163030193376"/>
    <s v="Spectrum Group"/>
    <x v="15"/>
    <s v="Financials"/>
    <s v="Diversified Banks"/>
    <s v="New York, New York"/>
    <d v="1975-06-30T00:00:00"/>
    <n v="19617"/>
    <m/>
    <s v="New York"/>
    <s v="New York"/>
    <s v="United States"/>
  </r>
  <r>
    <d v="2019-04-08T00:00:00"/>
    <x v="15"/>
    <s v="buy"/>
    <n v="900"/>
    <n v="11"/>
    <n v="105.110001"/>
    <n v="105.650002"/>
    <n v="104.910004"/>
    <n v="105.650002"/>
    <n v="104.907294999999"/>
    <n v="8056300"/>
    <n v="2.5190000000000001"/>
    <n v="3.2234215139241898E-3"/>
    <n v="1.7228577533582701E-2"/>
    <n v="3.3316784237266299E-2"/>
    <n v="5.5012978108073103E-2"/>
    <n v="-3.9325078396040304E-3"/>
    <n v="4.3526950275491402E-3"/>
    <n v="1.3142152013028201E-2"/>
    <n v="1.02622486636911E-2"/>
    <n v="1.26418565879544E-2"/>
    <n v="119.239998"/>
    <n v="91.110000999999997"/>
    <n v="-0.123033426299841"/>
    <n v="1.0469119934194001E-3"/>
    <n v="0.896743434790083"/>
    <n v="-0.20752946137803899"/>
    <n v="-0.27079291136932898"/>
    <s v="Beta Dynamic Fund"/>
    <x v="15"/>
    <s v="Financials"/>
    <s v="Diversified Banks"/>
    <s v="New York, New York"/>
    <d v="1975-06-30T00:00:00"/>
    <n v="19617"/>
    <m/>
    <s v="New York"/>
    <s v="New York"/>
    <s v="United States"/>
  </r>
  <r>
    <d v="2019-04-16T00:00:00"/>
    <x v="15"/>
    <s v="sell"/>
    <n v="800"/>
    <n v="11"/>
    <n v="109.900002"/>
    <n v="111.389999"/>
    <n v="109.860001"/>
    <n v="111.099998"/>
    <n v="110.318977"/>
    <n v="11583200"/>
    <n v="2.5920000000000001"/>
    <n v="1.04958856232587E-2"/>
    <n v="5.7709202453947603E-2"/>
    <n v="4.9439010534382197E-2"/>
    <n v="9.6222801820427306E-2"/>
    <n v="3.61517934578095E-2"/>
    <n v="2.10100708935149E-2"/>
    <n v="1.64073533610746E-2"/>
    <n v="1.18656779408243E-2"/>
    <n v="1.2694740256541799E-2"/>
    <n v="119.239998"/>
    <n v="91.110000999999997"/>
    <n v="-0.123033426299841"/>
    <n v="5.0922850790659495E-4"/>
    <n v="0.89456846770707299"/>
    <n v="7.3533916718426906E-2"/>
    <n v="-0.15280778971106901"/>
    <s v="Beta Dynamic Fund"/>
    <x v="15"/>
    <s v="Financials"/>
    <s v="Diversified Banks"/>
    <s v="New York, New York"/>
    <d v="1975-06-30T00:00:00"/>
    <n v="19617"/>
    <m/>
    <s v="New York"/>
    <s v="New York"/>
    <s v="United States"/>
  </r>
  <r>
    <d v="2019-05-09T00:00:00"/>
    <x v="15"/>
    <s v="sell"/>
    <n v="1100"/>
    <n v="11"/>
    <n v="111.139999"/>
    <n v="112.739998"/>
    <n v="110.58000199999999"/>
    <n v="112.519997"/>
    <n v="111.728996"/>
    <n v="12205900"/>
    <n v="2.4569999999999999"/>
    <n v="-7.99571093677769E-4"/>
    <n v="-2.5360077675713601E-2"/>
    <n v="6.2999205164961394E-2"/>
    <n v="0.10206239544649701"/>
    <n v="4.1799670873921502E-2"/>
    <n v="8.49274183192022E-3"/>
    <n v="1.36561023194882E-2"/>
    <n v="1.2279749599497E-2"/>
    <n v="1.2759895449987501E-2"/>
    <n v="119.239998"/>
    <n v="91.110000999999997"/>
    <n v="-0.123033426299841"/>
    <n v="-3.0259986019249502E-3"/>
    <n v="0.91270993853156601"/>
    <n v="0.12833375150916801"/>
    <n v="0.36477342832118598"/>
    <s v="Beta Dynamic Fund"/>
    <x v="15"/>
    <s v="Financials"/>
    <s v="Diversified Banks"/>
    <s v="New York, New York"/>
    <d v="1975-06-30T00:00:00"/>
    <n v="19617"/>
    <m/>
    <s v="New York"/>
    <s v="New York"/>
    <s v="United States"/>
  </r>
  <r>
    <d v="2019-06-27T00:00:00"/>
    <x v="15"/>
    <s v="buy"/>
    <n v="1700"/>
    <n v="11"/>
    <n v="108.839996"/>
    <n v="109.550003"/>
    <n v="108.44000200000001"/>
    <n v="108.839996"/>
    <n v="108.07486"/>
    <n v="10906600"/>
    <n v="2.0049999999999999"/>
    <n v="3.3130041546123399E-3"/>
    <n v="-1.2327348238699701E-2"/>
    <n v="2.94441299025327E-3"/>
    <n v="8.5256475272975807E-2"/>
    <n v="6.5361570970902894E-2"/>
    <n v="6.92659954299808E-3"/>
    <n v="1.0021213021169199E-2"/>
    <n v="1.2107827420049899E-2"/>
    <n v="1.25315118676527E-2"/>
    <n v="119.239998"/>
    <n v="91.110000999999997"/>
    <n v="-9.7455769527301103E-2"/>
    <n v="3.81588593721357E-3"/>
    <n v="0.885832575336571"/>
    <n v="0.385246582662221"/>
    <n v="0.26750975012761902"/>
    <s v="Beta Dynamic Fund"/>
    <x v="15"/>
    <s v="Financials"/>
    <s v="Diversified Banks"/>
    <s v="New York, New York"/>
    <d v="1975-06-30T00:00:00"/>
    <n v="19617"/>
    <m/>
    <s v="New York"/>
    <s v="New York"/>
    <s v="United States"/>
  </r>
  <r>
    <d v="2019-04-15T00:00:00"/>
    <x v="15"/>
    <s v="sell"/>
    <n v="1100"/>
    <n v="12"/>
    <n v="110.919997999999"/>
    <n v="111"/>
    <n v="109.120003"/>
    <n v="109.94000200000001"/>
    <n v="109.167137"/>
    <n v="15163800"/>
    <n v="2.5529999999999999"/>
    <n v="-1.1485524602434599E-2"/>
    <n v="3.9803019389219298E-2"/>
    <n v="5.0364384682532598E-2"/>
    <n v="9.3031181806642702E-2"/>
    <n v="2.4839686664755799E-2"/>
    <n v="2.2691714060594E-2"/>
    <n v="1.6430676469164001E-2"/>
    <n v="1.18335388687457E-2"/>
    <n v="1.2677976707606099E-2"/>
    <n v="119.239998"/>
    <n v="91.110000999999997"/>
    <n v="-0.123033426299841"/>
    <n v="-6.2956724975841202E-4"/>
    <n v="0.89180650964811403"/>
    <n v="-4.9485983991623596E-3"/>
    <n v="-0.236323260923575"/>
    <s v="6igma Capital"/>
    <x v="15"/>
    <s v="Financials"/>
    <s v="Diversified Banks"/>
    <s v="New York, New York"/>
    <d v="1975-06-30T00:00:00"/>
    <n v="19617"/>
    <m/>
    <s v="New York"/>
    <s v="New York"/>
    <s v="United States"/>
  </r>
  <r>
    <d v="2019-06-19T00:00:00"/>
    <x v="15"/>
    <s v="buy"/>
    <n v="800"/>
    <n v="12"/>
    <n v="110.82"/>
    <n v="111.589996"/>
    <n v="109.699997"/>
    <n v="109.910004"/>
    <n v="109.13735200000001"/>
    <n v="13126500"/>
    <n v="2.0289999999999999"/>
    <n v="-7.2522194505862201E-3"/>
    <n v="5.8400769028702504E-3"/>
    <n v="-7.7940272488302501E-3"/>
    <n v="5.7906288882954599E-2"/>
    <n v="4.3974338606433301E-2"/>
    <n v="8.2461462847151501E-3"/>
    <n v="1.11125331593863E-2"/>
    <n v="1.29677324396654E-2"/>
    <n v="1.25586272301355E-2"/>
    <n v="119.239998"/>
    <n v="91.110000999999997"/>
    <n v="-9.7455769527301103E-2"/>
    <n v="2.98071681438073E-3"/>
    <n v="0.883409716476106"/>
    <n v="0.19776896978824701"/>
    <n v="0.136674076066055"/>
    <s v="6igma Capital"/>
    <x v="15"/>
    <s v="Financials"/>
    <s v="Diversified Banks"/>
    <s v="New York, New York"/>
    <d v="1975-06-30T00:00:00"/>
    <n v="19617"/>
    <m/>
    <s v="New York"/>
    <s v="New York"/>
    <s v="United States"/>
  </r>
  <r>
    <d v="2019-06-21T00:00:00"/>
    <x v="15"/>
    <s v="buy"/>
    <n v="700"/>
    <n v="12"/>
    <n v="110.19000200000001"/>
    <n v="111.669997999999"/>
    <n v="109.089996"/>
    <n v="109.44000200000001"/>
    <n v="108.670654"/>
    <n v="27089500"/>
    <n v="2.0680000000000001"/>
    <n v="-6.8296981178903003E-3"/>
    <n v="-3.4661285644479799E-3"/>
    <n v="-2.0708804763967699E-2"/>
    <n v="0.10023191085131999"/>
    <n v="4.5622450639835402E-2"/>
    <n v="8.9011878382688602E-3"/>
    <n v="1.11071859107121E-2"/>
    <n v="1.2166393210805201E-2"/>
    <n v="1.25615473945379E-2"/>
    <n v="119.239998"/>
    <n v="91.110000999999997"/>
    <n v="-9.7455769527301103E-2"/>
    <n v="-1.26001638019446E-3"/>
    <n v="0.88122718041277004"/>
    <n v="0.20958563841451"/>
    <n v="0.22106833786889701"/>
    <s v="6igma Capital"/>
    <x v="15"/>
    <s v="Financials"/>
    <s v="Diversified Banks"/>
    <s v="New York, New York"/>
    <d v="1975-06-30T00:00:00"/>
    <n v="19617"/>
    <m/>
    <s v="New York"/>
    <s v="New York"/>
    <s v="United States"/>
  </r>
  <r>
    <d v="2019-04-01T00:00:00"/>
    <x v="15"/>
    <s v="buy"/>
    <n v="1100"/>
    <n v="13"/>
    <n v="102.150002"/>
    <n v="104.68"/>
    <n v="102.120003"/>
    <n v="104.639999"/>
    <n v="103.11537199999999"/>
    <n v="17499300"/>
    <n v="2.4969999999999999"/>
    <n v="3.3130716620714797E-2"/>
    <n v="5.6113399055231598E-2"/>
    <n v="2.6793949827740001E-3"/>
    <n v="8.5657180263111796E-2"/>
    <n v="-2.41373303170852E-2"/>
    <n v="1.35325057715202E-2"/>
    <n v="1.3120514788598599E-2"/>
    <n v="1.15020753387697E-2"/>
    <n v="1.28702149480236E-2"/>
    <n v="119.239998"/>
    <n v="91.110000999999997"/>
    <n v="-0.123033426299841"/>
    <n v="1.1502195497633099E-2"/>
    <n v="0.90643419601418496"/>
    <n v="-0.34999762584137301"/>
    <n v="-0.50024059131431098"/>
    <s v="Marquee Group Funds"/>
    <x v="15"/>
    <s v="Financials"/>
    <s v="Diversified Banks"/>
    <s v="New York, New York"/>
    <d v="1975-06-30T00:00:00"/>
    <n v="19617"/>
    <m/>
    <s v="New York"/>
    <s v="New York"/>
    <s v="United States"/>
  </r>
  <r>
    <d v="2019-04-04T00:00:00"/>
    <x v="15"/>
    <s v="sell"/>
    <n v="1400"/>
    <n v="13"/>
    <n v="104.550003"/>
    <n v="105.730003"/>
    <n v="104.449997"/>
    <n v="105.55999799999999"/>
    <n v="104.817924"/>
    <n v="11952100"/>
    <n v="2.512"/>
    <n v="9.6141454499682893E-3"/>
    <n v="5.46571279140729E-2"/>
    <n v="2.1454245245466901E-2"/>
    <n v="9.1057859518779094E-2"/>
    <n v="-1.6993536610470601E-2"/>
    <n v="1.2706527625781601E-2"/>
    <n v="1.32867864346104E-2"/>
    <n v="1.11738059600119E-2"/>
    <n v="1.27658614905953E-2"/>
    <n v="119.239998"/>
    <n v="91.110000999999997"/>
    <n v="-0.123033426299841"/>
    <n v="2.0824655091414399E-3"/>
    <n v="0.904592770840141"/>
    <n v="-0.29996162502866203"/>
    <n v="-0.307819013062955"/>
    <s v="Marquee Group Funds"/>
    <x v="15"/>
    <s v="Financials"/>
    <s v="Diversified Banks"/>
    <s v="New York, New York"/>
    <d v="1975-06-30T00:00:00"/>
    <n v="19617"/>
    <m/>
    <s v="New York"/>
    <s v="New York"/>
    <s v="United States"/>
  </r>
  <r>
    <d v="2019-05-03T00:00:00"/>
    <x v="15"/>
    <s v="sell"/>
    <n v="1400"/>
    <n v="13"/>
    <n v="116"/>
    <n v="116.68"/>
    <n v="115.669997999999"/>
    <n v="116.120003"/>
    <n v="115.30368799999999"/>
    <n v="8185400"/>
    <n v="2.5310000000000001"/>
    <n v="6.1330746403068202E-3"/>
    <n v="1.4311326983751701E-2"/>
    <n v="0.106954113128003"/>
    <n v="0.119010488372864"/>
    <n v="0.101342834251666"/>
    <n v="8.1517102339914594E-3"/>
    <n v="1.25539231036746E-2"/>
    <n v="1.2126154776869799E-2"/>
    <n v="1.27659973240319E-2"/>
    <n v="119.239998"/>
    <n v="91.110000999999997"/>
    <n v="-0.123033426299841"/>
    <n v="9.5921274614703799E-3"/>
    <n v="0.91123998255779604"/>
    <n v="0.56167287995953696"/>
    <n v="0.46481438934205699"/>
    <s v="Marquee Group Funds"/>
    <x v="15"/>
    <s v="Financials"/>
    <s v="Diversified Banks"/>
    <s v="New York, New York"/>
    <d v="1975-06-30T00:00:00"/>
    <n v="19617"/>
    <m/>
    <s v="New York"/>
    <s v="New York"/>
    <s v="United States"/>
  </r>
  <r>
    <d v="2019-05-17T00:00:00"/>
    <x v="15"/>
    <s v="sell"/>
    <n v="800"/>
    <n v="13"/>
    <n v="110"/>
    <n v="111.75"/>
    <n v="109.83000199999999"/>
    <n v="110.769997"/>
    <n v="109.99129499999999"/>
    <n v="9570100"/>
    <n v="2.3929999999999998"/>
    <n v="-4.8631686661459103E-3"/>
    <n v="-1.5586190362611E-2"/>
    <n v="-2.9747341207887299E-3"/>
    <n v="5.5893910855677298E-2"/>
    <n v="5.1726908917293099E-3"/>
    <n v="1.5613795743104199E-2"/>
    <n v="1.1198118564258499E-2"/>
    <n v="1.21207822700508E-2"/>
    <n v="1.2826068287332701E-2"/>
    <n v="119.239998"/>
    <n v="91.110000999999997"/>
    <n v="-9.7455769527301103E-2"/>
    <n v="-5.8544371529206298E-3"/>
    <n v="0.91250926331608495"/>
    <n v="-0.142176502107352"/>
    <n v="-0.193171333100396"/>
    <s v="Marquee Group Funds"/>
    <x v="15"/>
    <s v="Financials"/>
    <s v="Diversified Banks"/>
    <s v="New York, New York"/>
    <d v="1975-06-30T00:00:00"/>
    <n v="19617"/>
    <m/>
    <s v="New York"/>
    <s v="New York"/>
    <s v="United States"/>
  </r>
  <r>
    <d v="2019-05-22T00:00:00"/>
    <x v="15"/>
    <s v="buy"/>
    <n v="1700"/>
    <n v="13"/>
    <n v="111.400002"/>
    <n v="111.790001"/>
    <n v="110.75"/>
    <n v="110.82"/>
    <n v="110.040947"/>
    <n v="7918900"/>
    <n v="2.3929999999999998"/>
    <n v="-8.1780480601073395E-3"/>
    <n v="8.3363608273302903E-3"/>
    <n v="-2.4776199488506599E-2"/>
    <n v="5.7103377553274E-2"/>
    <n v="1.61788090248139E-2"/>
    <n v="8.3371149632999308E-3"/>
    <n v="9.3842821627226798E-3"/>
    <n v="1.21629725224235E-2"/>
    <n v="1.2786138092272401E-2"/>
    <n v="119.239998"/>
    <n v="91.110000999999997"/>
    <n v="-9.7455769527301103E-2"/>
    <n v="-2.8283920525026501E-3"/>
    <n v="0.90562932719788403"/>
    <n v="-5.9562299975792703E-2"/>
    <n v="-5.91138299443063E-2"/>
    <s v="Marquee Group Funds"/>
    <x v="15"/>
    <s v="Financials"/>
    <s v="Diversified Banks"/>
    <s v="New York, New York"/>
    <d v="1975-06-30T00:00:00"/>
    <n v="19617"/>
    <m/>
    <s v="New York"/>
    <s v="New York"/>
    <s v="United States"/>
  </r>
  <r>
    <d v="2019-05-28T00:00:00"/>
    <x v="15"/>
    <s v="sell"/>
    <n v="1300"/>
    <n v="13"/>
    <n v="109.199997"/>
    <n v="109.83000199999999"/>
    <n v="108.44000200000001"/>
    <n v="108.519997"/>
    <n v="107.75711099999999"/>
    <n v="11665500"/>
    <n v="2.2679999999999998"/>
    <n v="-1.09060846972962E-2"/>
    <n v="-2.5743966761460201E-2"/>
    <n v="-4.5837081709468298E-2"/>
    <n v="3.78387164781065E-2"/>
    <n v="3.4431417704649599E-3"/>
    <n v="1.17861912673493E-2"/>
    <n v="1.0661211909073201E-2"/>
    <n v="1.24587129641085E-2"/>
    <n v="1.28489575315515E-2"/>
    <n v="119.239998"/>
    <n v="91.110000999999997"/>
    <n v="-9.7455769527301103E-2"/>
    <n v="-8.4109499934704197E-3"/>
    <n v="0.91355378779656704"/>
    <n v="-0.14961506882127701"/>
    <n v="-0.11187222239655099"/>
    <s v="Marquee Group Funds"/>
    <x v="15"/>
    <s v="Financials"/>
    <s v="Diversified Banks"/>
    <s v="New York, New York"/>
    <d v="1975-06-30T00:00:00"/>
    <n v="19617"/>
    <m/>
    <s v="New York"/>
    <s v="New York"/>
    <s v="United States"/>
  </r>
  <r>
    <d v="2019-06-06T00:00:00"/>
    <x v="15"/>
    <s v="sell"/>
    <n v="1200"/>
    <n v="13"/>
    <n v="110.150002"/>
    <n v="110.870003"/>
    <n v="108.93"/>
    <n v="110.370003"/>
    <n v="109.594115999999"/>
    <n v="8726700"/>
    <n v="2.1240000000000001"/>
    <n v="2.17692796357898E-3"/>
    <n v="3.0448968444274201E-2"/>
    <n v="-4.1876028294978801E-2"/>
    <n v="7.7023415772999496E-2"/>
    <n v="5.1298646206668803E-2"/>
    <n v="1.4845172474678E-2"/>
    <n v="1.2248248787687901E-2"/>
    <n v="1.30816214812833E-2"/>
    <n v="1.2595611516604601E-2"/>
    <n v="119.239998"/>
    <n v="91.110000999999997"/>
    <n v="-9.7455769527301103E-2"/>
    <n v="6.1168407152111899E-3"/>
    <n v="0.89201032989168705"/>
    <n v="0.24096719534545899"/>
    <n v="9.3002079497733897E-2"/>
    <s v="Marquee Group Funds"/>
    <x v="15"/>
    <s v="Financials"/>
    <s v="Diversified Banks"/>
    <s v="New York, New York"/>
    <d v="1975-06-30T00:00:00"/>
    <n v="19617"/>
    <m/>
    <s v="New York"/>
    <s v="New York"/>
    <s v="United States"/>
  </r>
  <r>
    <d v="2019-06-13T00:00:00"/>
    <x v="15"/>
    <s v="buy"/>
    <n v="1100"/>
    <n v="13"/>
    <n v="109.459999"/>
    <n v="110.160004"/>
    <n v="109.050003"/>
    <n v="109.540001"/>
    <n v="108.769943"/>
    <n v="8406900"/>
    <n v="2.0910000000000002"/>
    <n v="2.4679149184340101E-3"/>
    <n v="-7.5486498773102697E-3"/>
    <n v="8.2198016059810398E-4"/>
    <n v="4.6719346951736199E-2"/>
    <n v="2.2192368162152799E-2"/>
    <n v="1.0070578254996999E-2"/>
    <n v="1.1098398377288699E-2"/>
    <n v="1.3208730236551501E-2"/>
    <n v="1.2568449069059099E-2"/>
    <n v="119.239998"/>
    <n v="91.110000999999997"/>
    <n v="-9.7455769527301103E-2"/>
    <n v="4.0890106107655602E-3"/>
    <n v="0.880407084338094"/>
    <n v="1.05467789520702E-2"/>
    <n v="-7.1148162050160202E-3"/>
    <s v="Marquee Group Funds"/>
    <x v="15"/>
    <s v="Financials"/>
    <s v="Diversified Banks"/>
    <s v="New York, New York"/>
    <d v="1975-06-30T00:00:00"/>
    <n v="19617"/>
    <m/>
    <s v="New York"/>
    <s v="New York"/>
    <s v="United States"/>
  </r>
  <r>
    <d v="2019-04-26T00:00:00"/>
    <x v="15"/>
    <s v="sell"/>
    <n v="1600"/>
    <n v="14"/>
    <n v="113.949997"/>
    <n v="114.58000199999999"/>
    <n v="113.599998"/>
    <n v="114.470001"/>
    <n v="113.665291"/>
    <n v="7889300"/>
    <n v="2.5049999999999999"/>
    <n v="7.5412820275169799E-3"/>
    <n v="8.8624916447518493E-3"/>
    <n v="0.143565644612835"/>
    <n v="0.109427267583955"/>
    <n v="6.8032145755227896E-2"/>
    <n v="3.4377875239982101E-3"/>
    <n v="1.3578313152427799E-2"/>
    <n v="1.2028308468542699E-2"/>
    <n v="1.27429771181583E-2"/>
    <n v="119.239998"/>
    <n v="91.110000999999997"/>
    <n v="-0.123033426299841"/>
    <n v="4.6743503443647796E-3"/>
    <n v="0.90766521626067298"/>
    <n v="0.314426433897941"/>
    <n v="0.20707393710452199"/>
    <s v="DJT Green Funds"/>
    <x v="15"/>
    <s v="Financials"/>
    <s v="Diversified Banks"/>
    <s v="New York, New York"/>
    <d v="1975-06-30T00:00:00"/>
    <n v="19617"/>
    <m/>
    <s v="New York"/>
    <s v="New York"/>
    <s v="United States"/>
  </r>
  <r>
    <d v="2019-05-02T00:00:00"/>
    <x v="15"/>
    <s v="buy"/>
    <n v="1100"/>
    <n v="14"/>
    <n v="115.169997999999"/>
    <n v="115.779999"/>
    <n v="114.58000199999999"/>
    <n v="115.410004"/>
    <n v="114.598686"/>
    <n v="8613300"/>
    <n v="2.552"/>
    <n v="2.16856120429142E-3"/>
    <n v="1.57195343709618E-2"/>
    <n v="0.10558786037425701"/>
    <n v="0.116542135894942"/>
    <n v="8.7272342159367994E-2"/>
    <n v="8.3156465904646003E-3"/>
    <n v="1.25507124512543E-2"/>
    <n v="1.2116204573240599E-2"/>
    <n v="1.2771601025372101E-2"/>
    <n v="119.239998"/>
    <n v="91.110000999999997"/>
    <n v="-0.123033426299841"/>
    <n v="-2.1262443276895502E-3"/>
    <n v="0.91278801062273296"/>
    <n v="0.45525757380534998"/>
    <n v="0.41536510012973799"/>
    <s v="DJT Green Funds"/>
    <x v="15"/>
    <s v="Financials"/>
    <s v="Diversified Banks"/>
    <s v="New York, New York"/>
    <d v="1975-06-30T00:00:00"/>
    <n v="19617"/>
    <m/>
    <s v="New York"/>
    <s v="New York"/>
    <s v="United States"/>
  </r>
  <r>
    <d v="2019-05-06T00:00:00"/>
    <x v="15"/>
    <s v="sell"/>
    <n v="1500"/>
    <n v="14"/>
    <n v="114.18"/>
    <n v="115.470001"/>
    <n v="113.720001"/>
    <n v="115.089996"/>
    <n v="114.28093"/>
    <n v="9387000"/>
    <n v="2.5"/>
    <n v="-8.9096976502700403E-3"/>
    <n v="-8.9096976502700403E-3"/>
    <n v="9.6049072889084597E-2"/>
    <n v="0.10654531682698599"/>
    <n v="9.8753936148514201E-2"/>
    <n v="6.43149330837205E-3"/>
    <n v="1.28834470597493E-2"/>
    <n v="1.2199996561770499E-2"/>
    <n v="1.2772469223670899E-2"/>
    <n v="119.239998"/>
    <n v="91.110000999999997"/>
    <n v="-0.123033426299841"/>
    <n v="-4.4810132310555703E-3"/>
    <n v="0.91179189762325097"/>
    <n v="0.545768163048582"/>
    <n v="0.49191291993035102"/>
    <s v="DJT Green Funds"/>
    <x v="15"/>
    <s v="Financials"/>
    <s v="Diversified Banks"/>
    <s v="New York, New York"/>
    <d v="1975-06-30T00:00:00"/>
    <n v="19617"/>
    <m/>
    <s v="New York"/>
    <s v="New York"/>
    <s v="United States"/>
  </r>
  <r>
    <d v="2019-05-17T00:00:00"/>
    <x v="15"/>
    <s v="buy"/>
    <n v="1600"/>
    <n v="14"/>
    <n v="110"/>
    <n v="111.75"/>
    <n v="109.83000199999999"/>
    <n v="110.769997"/>
    <n v="109.99129499999999"/>
    <n v="9570100"/>
    <n v="2.3929999999999998"/>
    <n v="-4.8631686661459103E-3"/>
    <n v="-1.5586190362611E-2"/>
    <n v="-2.9747341207887299E-3"/>
    <n v="5.5893910855677298E-2"/>
    <n v="5.1726908917293099E-3"/>
    <n v="1.5613795743104199E-2"/>
    <n v="1.1198118564258499E-2"/>
    <n v="1.21207822700508E-2"/>
    <n v="1.2826068287332701E-2"/>
    <n v="119.239998"/>
    <n v="91.110000999999997"/>
    <n v="-9.7455769527301103E-2"/>
    <n v="-5.8544371529206298E-3"/>
    <n v="0.91250926331608495"/>
    <n v="-0.142176502107352"/>
    <n v="-0.193171333100396"/>
    <s v="DJT Green Funds"/>
    <x v="15"/>
    <s v="Financials"/>
    <s v="Diversified Banks"/>
    <s v="New York, New York"/>
    <d v="1975-06-30T00:00:00"/>
    <n v="19617"/>
    <m/>
    <s v="New York"/>
    <s v="New York"/>
    <s v="United States"/>
  </r>
  <r>
    <d v="2019-06-06T00:00:00"/>
    <x v="15"/>
    <s v="buy"/>
    <n v="2100"/>
    <n v="14"/>
    <n v="110.150002"/>
    <n v="110.870003"/>
    <n v="108.93"/>
    <n v="110.370003"/>
    <n v="109.594115999999"/>
    <n v="8726700"/>
    <n v="2.1240000000000001"/>
    <n v="2.17692796357898E-3"/>
    <n v="3.0448968444274201E-2"/>
    <n v="-4.1876028294978801E-2"/>
    <n v="7.7023415772999496E-2"/>
    <n v="5.1298646206668803E-2"/>
    <n v="1.4845172474678E-2"/>
    <n v="1.2248248787687901E-2"/>
    <n v="1.30816214812833E-2"/>
    <n v="1.2595611516604601E-2"/>
    <n v="119.239998"/>
    <n v="91.110000999999997"/>
    <n v="-9.7455769527301103E-2"/>
    <n v="6.1168407152111899E-3"/>
    <n v="0.89201032989168705"/>
    <n v="0.24096719534545899"/>
    <n v="9.3002079497733897E-2"/>
    <s v="DJT Green Funds"/>
    <x v="15"/>
    <s v="Financials"/>
    <s v="Diversified Banks"/>
    <s v="New York, New York"/>
    <d v="1975-06-30T00:00:00"/>
    <n v="19617"/>
    <m/>
    <s v="New York"/>
    <s v="New York"/>
    <s v="United States"/>
  </r>
  <r>
    <d v="2019-06-13T00:00:00"/>
    <x v="15"/>
    <s v="sell"/>
    <n v="1900"/>
    <n v="14"/>
    <n v="109.459999"/>
    <n v="110.160004"/>
    <n v="109.050003"/>
    <n v="109.540001"/>
    <n v="108.769943"/>
    <n v="8406900"/>
    <n v="2.0910000000000002"/>
    <n v="2.4679149184340101E-3"/>
    <n v="-7.5486498773102697E-3"/>
    <n v="8.2198016059810398E-4"/>
    <n v="4.6719346951736199E-2"/>
    <n v="2.2192368162152799E-2"/>
    <n v="1.0070578254996999E-2"/>
    <n v="1.1098398377288699E-2"/>
    <n v="1.3208730236551501E-2"/>
    <n v="1.2568449069059099E-2"/>
    <n v="119.239998"/>
    <n v="91.110000999999997"/>
    <n v="-9.7455769527301103E-2"/>
    <n v="4.0890106107655602E-3"/>
    <n v="0.880407084338094"/>
    <n v="1.05467789520702E-2"/>
    <n v="-7.1148162050160202E-3"/>
    <s v="DJT Green Funds"/>
    <x v="15"/>
    <s v="Financials"/>
    <s v="Diversified Banks"/>
    <s v="New York, New York"/>
    <d v="1975-06-30T00:00:00"/>
    <n v="19617"/>
    <m/>
    <s v="New York"/>
    <s v="New York"/>
    <s v="United States"/>
  </r>
  <r>
    <d v="2019-04-01T00:00:00"/>
    <x v="15"/>
    <s v="buy"/>
    <n v="3100"/>
    <n v="15"/>
    <n v="102.150002"/>
    <n v="104.68"/>
    <n v="102.120003"/>
    <n v="104.639999"/>
    <n v="103.11537199999999"/>
    <n v="17499300"/>
    <n v="2.4969999999999999"/>
    <n v="3.3130716620714797E-2"/>
    <n v="5.6113399055231598E-2"/>
    <n v="2.6793949827740001E-3"/>
    <n v="8.5657180263111796E-2"/>
    <n v="-2.41373303170852E-2"/>
    <n v="1.35325057715202E-2"/>
    <n v="1.3120514788598599E-2"/>
    <n v="1.15020753387697E-2"/>
    <n v="1.28702149480236E-2"/>
    <n v="119.239998"/>
    <n v="91.110000999999997"/>
    <n v="-0.123033426299841"/>
    <n v="1.1502195497633099E-2"/>
    <n v="0.90643419601418496"/>
    <n v="-0.34999762584137301"/>
    <n v="-0.50024059131431098"/>
    <s v="Turtle River Asset Management"/>
    <x v="15"/>
    <s v="Financials"/>
    <s v="Diversified Banks"/>
    <s v="New York, New York"/>
    <d v="1975-06-30T00:00:00"/>
    <n v="19617"/>
    <m/>
    <s v="New York"/>
    <s v="New York"/>
    <s v="United States"/>
  </r>
  <r>
    <d v="2019-04-02T00:00:00"/>
    <x v="15"/>
    <s v="sell"/>
    <n v="1400"/>
    <n v="15"/>
    <n v="104.599998"/>
    <n v="105.44000200000001"/>
    <n v="104.33000199999999"/>
    <n v="105.139999"/>
    <n v="103.60807800000001"/>
    <n v="10295400"/>
    <n v="2.4809999999999999"/>
    <n v="4.7668218865613201E-3"/>
    <n v="5.0922858468583701E-2"/>
    <n v="6.7757166412172496E-3"/>
    <n v="8.22985002053888E-2"/>
    <n v="9.5730708721039205E-5"/>
    <n v="1.38492200239245E-2"/>
    <n v="1.31576857621079E-2"/>
    <n v="1.14779681146571E-2"/>
    <n v="1.28153217981737E-2"/>
    <n v="119.239998"/>
    <n v="91.110000999999997"/>
    <n v="-0.123033426299841"/>
    <n v="1.7455614805152698E-5"/>
    <n v="0.90770828758045596"/>
    <n v="-0.1760439306903"/>
    <n v="-0.439133493865073"/>
    <s v="Turtle River Asset Management"/>
    <x v="15"/>
    <s v="Financials"/>
    <s v="Diversified Banks"/>
    <s v="New York, New York"/>
    <d v="1975-06-30T00:00:00"/>
    <n v="19617"/>
    <m/>
    <s v="New York"/>
    <s v="New York"/>
    <s v="United States"/>
  </r>
  <r>
    <d v="2019-04-26T00:00:00"/>
    <x v="15"/>
    <s v="buy"/>
    <n v="700"/>
    <n v="15"/>
    <n v="113.949997"/>
    <n v="114.58000199999999"/>
    <n v="113.599998"/>
    <n v="114.470001"/>
    <n v="113.665291"/>
    <n v="7889300"/>
    <n v="2.5049999999999999"/>
    <n v="7.5412820275169799E-3"/>
    <n v="8.8624916447518493E-3"/>
    <n v="0.143565644612835"/>
    <n v="0.109427267583955"/>
    <n v="6.8032145755227896E-2"/>
    <n v="3.4377875239982101E-3"/>
    <n v="1.3578313152427799E-2"/>
    <n v="1.2028308468542699E-2"/>
    <n v="1.27429771181583E-2"/>
    <n v="119.239998"/>
    <n v="91.110000999999997"/>
    <n v="-0.123033426299841"/>
    <n v="4.6743503443647796E-3"/>
    <n v="0.90766521626067298"/>
    <n v="0.314426433897941"/>
    <n v="0.20707393710452199"/>
    <s v="Turtle River Asset Management"/>
    <x v="15"/>
    <s v="Financials"/>
    <s v="Diversified Banks"/>
    <s v="New York, New York"/>
    <d v="1975-06-30T00:00:00"/>
    <n v="19617"/>
    <m/>
    <s v="New York"/>
    <s v="New York"/>
    <s v="United States"/>
  </r>
  <r>
    <d v="2019-05-16T00:00:00"/>
    <x v="15"/>
    <s v="buy"/>
    <n v="1100"/>
    <n v="15"/>
    <n v="110.620003"/>
    <n v="112.169997999999"/>
    <n v="110.589996"/>
    <n v="111.30999799999999"/>
    <n v="110.52750399999999"/>
    <n v="9672700"/>
    <n v="2.4049999999999998"/>
    <n v="1.27482138099976E-2"/>
    <n v="-1.08118656071259E-2"/>
    <n v="1.23843201686159E-2"/>
    <n v="9.0859867054398594E-2"/>
    <n v="1.2774788602659E-2"/>
    <n v="1.5626312202637601E-2"/>
    <n v="1.13668252783879E-2"/>
    <n v="1.2642545508269499E-2"/>
    <n v="1.28234758661602E-2"/>
    <n v="119.239998"/>
    <n v="91.110000999999997"/>
    <n v="-9.7455769527301103E-2"/>
    <n v="8.8559569696340101E-3"/>
    <n v="0.91254484074092301"/>
    <n v="-8.52184362905824E-2"/>
    <n v="-0.171324438792437"/>
    <s v="Turtle River Asset Management"/>
    <x v="15"/>
    <s v="Financials"/>
    <s v="Diversified Banks"/>
    <s v="New York, New York"/>
    <d v="1975-06-30T00:00:00"/>
    <n v="19617"/>
    <m/>
    <s v="New York"/>
    <s v="New York"/>
    <s v="United States"/>
  </r>
  <r>
    <d v="2019-06-11T00:00:00"/>
    <x v="15"/>
    <s v="buy"/>
    <n v="1400"/>
    <n v="15"/>
    <n v="110.82"/>
    <n v="111.57"/>
    <n v="110.370003"/>
    <n v="110.68"/>
    <n v="109.901932"/>
    <n v="9847700"/>
    <n v="2.14"/>
    <n v="3.0767033145398998E-3"/>
    <n v="8.5292608646813008E-3"/>
    <n v="-1.6487819697713998E-2"/>
    <n v="6.9490460195807902E-2"/>
    <n v="2.4231272631973499E-2"/>
    <n v="7.8955757283440692E-3"/>
    <n v="1.2275049692008599E-2"/>
    <n v="1.3135794001201E-2"/>
    <n v="1.25476774767544E-2"/>
    <n v="119.239998"/>
    <n v="91.110000999999997"/>
    <n v="-9.7455769527301103E-2"/>
    <n v="-3.4994119269314301E-4"/>
    <n v="0.87894123416640901"/>
    <n v="2.3097016313044401E-2"/>
    <n v="8.6480655593661304E-2"/>
    <s v="Turtle River Asset Management"/>
    <x v="15"/>
    <s v="Financials"/>
    <s v="Diversified Banks"/>
    <s v="New York, New York"/>
    <d v="1975-06-30T00:00:00"/>
    <n v="19617"/>
    <m/>
    <s v="New York"/>
    <s v="New York"/>
    <s v="United States"/>
  </r>
  <r>
    <d v="2019-06-12T00:00:00"/>
    <x v="15"/>
    <s v="sell"/>
    <n v="1200"/>
    <n v="15"/>
    <n v="110.699997"/>
    <n v="110.900002"/>
    <n v="108.889999"/>
    <n v="109.269997"/>
    <n v="108.50183899999899"/>
    <n v="9670500"/>
    <n v="2.1269999999999998"/>
    <n v="-1.28213187272583E-2"/>
    <n v="-7.8396368321653302E-3"/>
    <n v="-2.9220294514311601E-2"/>
    <n v="5.3310681124927102E-2"/>
    <n v="1.39332222759942E-2"/>
    <n v="1.0042647045675399E-2"/>
    <n v="1.2539724584304201E-2"/>
    <n v="1.3248668947044301E-2"/>
    <n v="1.25729862285603E-2"/>
    <n v="119.239998"/>
    <n v="91.110000999999997"/>
    <n v="-9.7455769527301103E-2"/>
    <n v="-2.0396578921351798E-3"/>
    <n v="0.88009365101964199"/>
    <n v="-6.0098499711003103E-2"/>
    <n v="3.8969267073661801E-2"/>
    <s v="Turtle River Asset Management"/>
    <x v="15"/>
    <s v="Financials"/>
    <s v="Diversified Banks"/>
    <s v="New York, New York"/>
    <d v="1975-06-30T00:00:00"/>
    <n v="19617"/>
    <m/>
    <s v="New York"/>
    <s v="New York"/>
    <s v="United States"/>
  </r>
  <r>
    <d v="2019-04-25T00:00:00"/>
    <x v="15"/>
    <s v="sell"/>
    <n v="2600"/>
    <n v="16"/>
    <n v="113.010002"/>
    <n v="114.150002"/>
    <n v="112.5"/>
    <n v="113.610001"/>
    <n v="112.811333"/>
    <n v="9311800"/>
    <n v="2.5339999999999998"/>
    <n v="5.2819812021972796E-4"/>
    <n v="-6.0550457818597404E-3"/>
    <n v="0.145981725058527"/>
    <n v="0.108192742219984"/>
    <n v="5.6679615918230099E-2"/>
    <n v="3.6464975346669698E-3"/>
    <n v="1.3596676515700601E-2"/>
    <n v="1.20197024643877E-2"/>
    <n v="1.2737234501562699E-2"/>
    <n v="119.239998"/>
    <n v="91.110000999999997"/>
    <n v="-0.123033426299841"/>
    <n v="-3.6904169755480902E-4"/>
    <n v="0.90666926864143704"/>
    <n v="0.228867679138332"/>
    <n v="0.20149527525754099"/>
    <s v="Bridgebay Associates"/>
    <x v="15"/>
    <s v="Financials"/>
    <s v="Diversified Banks"/>
    <s v="New York, New York"/>
    <d v="1975-06-30T00:00:00"/>
    <n v="19617"/>
    <m/>
    <s v="New York"/>
    <s v="New York"/>
    <s v="United States"/>
  </r>
  <r>
    <d v="2019-04-29T00:00:00"/>
    <x v="15"/>
    <s v="buy"/>
    <n v="1300"/>
    <n v="16"/>
    <n v="114.599998"/>
    <n v="117.160004"/>
    <n v="114.449997"/>
    <n v="116.120003"/>
    <n v="115.30368799999999"/>
    <n v="14242200"/>
    <n v="2.536"/>
    <n v="1.4311326983751701E-2"/>
    <n v="2.19406714173071E-2"/>
    <n v="0.16128548478943699"/>
    <n v="0.119010488372864"/>
    <n v="8.1343930776769102E-2"/>
    <n v="6.5191467887719401E-3"/>
    <n v="1.3486213337739099E-2"/>
    <n v="1.21269381932645E-2"/>
    <n v="1.2773568046007801E-2"/>
    <n v="119.239998"/>
    <n v="91.110000999999997"/>
    <n v="-0.123033426299841"/>
    <n v="1.07094833958194E-3"/>
    <n v="0.911821617002332"/>
    <n v="0.41027551010711399"/>
    <n v="0.26174814398486701"/>
    <s v="Bridgebay Associates"/>
    <x v="15"/>
    <s v="Financials"/>
    <s v="Diversified Banks"/>
    <s v="New York, New York"/>
    <d v="1975-06-30T00:00:00"/>
    <n v="19617"/>
    <m/>
    <s v="New York"/>
    <s v="New York"/>
    <s v="United States"/>
  </r>
  <r>
    <d v="2019-06-03T00:00:00"/>
    <x v="15"/>
    <s v="buy"/>
    <n v="1300"/>
    <n v="16"/>
    <n v="105.800003"/>
    <n v="106.860001"/>
    <n v="105.300003"/>
    <n v="106.459999"/>
    <n v="105.711593999999"/>
    <n v="11680700"/>
    <n v="2.081"/>
    <n v="4.7076439838885801E-3"/>
    <n v="-3.0071232206610701E-2"/>
    <n v="-7.85532023854532E-2"/>
    <n v="2.91758349109318E-2"/>
    <n v="2.2955831259306201E-2"/>
    <n v="6.9049662790977998E-3"/>
    <n v="1.00787830699255E-2"/>
    <n v="1.25851086665414E-2"/>
    <n v="1.24794377742149E-2"/>
    <n v="119.239998"/>
    <n v="91.110000999999997"/>
    <n v="-9.7455769527301103E-2"/>
    <n v="-2.7690708645509302E-3"/>
    <n v="0.88443793130877402"/>
    <n v="1.6937345207232599E-2"/>
    <n v="-5.1161092619294198E-2"/>
    <s v="Bridgebay Associates"/>
    <x v="15"/>
    <s v="Financials"/>
    <s v="Diversified Banks"/>
    <s v="New York, New York"/>
    <d v="1975-06-30T00:00:00"/>
    <n v="19617"/>
    <m/>
    <s v="New York"/>
    <s v="New York"/>
    <s v="United States"/>
  </r>
  <r>
    <d v="2019-06-21T00:00:00"/>
    <x v="15"/>
    <s v="buy"/>
    <n v="4100"/>
    <n v="16"/>
    <n v="110.19000200000001"/>
    <n v="111.669997999999"/>
    <n v="109.089996"/>
    <n v="109.44000200000001"/>
    <n v="108.670654"/>
    <n v="27089500"/>
    <n v="2.0680000000000001"/>
    <n v="-6.8296981178903003E-3"/>
    <n v="-3.4661285644479799E-3"/>
    <n v="-2.0708804763967699E-2"/>
    <n v="0.10023191085131999"/>
    <n v="4.5622450639835402E-2"/>
    <n v="8.9011878382688602E-3"/>
    <n v="1.11071859107121E-2"/>
    <n v="1.2166393210805201E-2"/>
    <n v="1.25615473945379E-2"/>
    <n v="119.239998"/>
    <n v="91.110000999999997"/>
    <n v="-9.7455769527301103E-2"/>
    <n v="-1.26001638019446E-3"/>
    <n v="0.88122718041277004"/>
    <n v="0.20958563841451"/>
    <n v="0.22106833786889701"/>
    <s v="Bridgebay Associates"/>
    <x v="15"/>
    <s v="Financials"/>
    <s v="Diversified Banks"/>
    <s v="New York, New York"/>
    <d v="1975-06-30T00:00:00"/>
    <n v="19617"/>
    <m/>
    <s v="New York"/>
    <s v="New York"/>
    <s v="United States"/>
  </r>
  <r>
    <d v="2019-04-16T00:00:00"/>
    <x v="15"/>
    <s v="sell"/>
    <n v="1700"/>
    <n v="17"/>
    <n v="109.900002"/>
    <n v="111.389999"/>
    <n v="109.860001"/>
    <n v="111.099998"/>
    <n v="110.318977"/>
    <n v="11583200"/>
    <n v="2.5920000000000001"/>
    <n v="1.04958856232587E-2"/>
    <n v="5.7709202453947603E-2"/>
    <n v="4.9439010534382197E-2"/>
    <n v="9.6222801820427306E-2"/>
    <n v="3.61517934578095E-2"/>
    <n v="2.10100708935149E-2"/>
    <n v="1.64073533610746E-2"/>
    <n v="1.18656779408243E-2"/>
    <n v="1.2694740256541799E-2"/>
    <n v="119.239998"/>
    <n v="91.110000999999997"/>
    <n v="-0.123033426299841"/>
    <n v="5.0922850790659495E-4"/>
    <n v="0.89456846770707299"/>
    <n v="7.3533916718426906E-2"/>
    <n v="-0.15280778971106901"/>
    <s v="Los Santos Asset Management"/>
    <x v="15"/>
    <s v="Financials"/>
    <s v="Diversified Banks"/>
    <s v="New York, New York"/>
    <d v="1975-06-30T00:00:00"/>
    <n v="19617"/>
    <m/>
    <s v="New York"/>
    <s v="New York"/>
    <s v="United States"/>
  </r>
  <r>
    <d v="2019-05-17T00:00:00"/>
    <x v="15"/>
    <s v="sell"/>
    <n v="2500"/>
    <n v="17"/>
    <n v="110"/>
    <n v="111.75"/>
    <n v="109.83000199999999"/>
    <n v="110.769997"/>
    <n v="109.99129499999999"/>
    <n v="9570100"/>
    <n v="2.3929999999999998"/>
    <n v="-4.8631686661459103E-3"/>
    <n v="-1.5586190362611E-2"/>
    <n v="-2.9747341207887299E-3"/>
    <n v="5.5893910855677298E-2"/>
    <n v="5.1726908917293099E-3"/>
    <n v="1.5613795743104199E-2"/>
    <n v="1.1198118564258499E-2"/>
    <n v="1.21207822700508E-2"/>
    <n v="1.2826068287332701E-2"/>
    <n v="119.239998"/>
    <n v="91.110000999999997"/>
    <n v="-9.7455769527301103E-2"/>
    <n v="-5.8544371529206298E-3"/>
    <n v="0.91250926331608495"/>
    <n v="-0.142176502107352"/>
    <n v="-0.193171333100396"/>
    <s v="Los Santos Asset Management"/>
    <x v="15"/>
    <s v="Financials"/>
    <s v="Diversified Banks"/>
    <s v="New York, New York"/>
    <d v="1975-06-30T00:00:00"/>
    <n v="19617"/>
    <m/>
    <s v="New York"/>
    <s v="New York"/>
    <s v="United States"/>
  </r>
  <r>
    <d v="2019-05-24T00:00:00"/>
    <x v="15"/>
    <s v="buy"/>
    <n v="1100"/>
    <n v="17"/>
    <n v="109.519997"/>
    <n v="109.959999"/>
    <n v="109.19000200000001"/>
    <n v="109.709999"/>
    <n v="108.938751"/>
    <n v="8537300"/>
    <n v="2.3239999999999998"/>
    <n v="9.8008475640919204E-3"/>
    <n v="-9.6154194341482799E-3"/>
    <n v="-3.4402798891952302E-2"/>
    <n v="4.1081166071182097E-2"/>
    <n v="3.08504436143066E-3"/>
    <n v="1.2021311883521599E-2"/>
    <n v="1.04879305290439E-2"/>
    <n v="1.2417039278125199E-2"/>
    <n v="1.28501897475168E-2"/>
    <n v="119.239998"/>
    <n v="91.110000999999997"/>
    <n v="-9.7455769527301103E-2"/>
    <n v="1.3526439988342199E-3"/>
    <n v="0.91326482004905696"/>
    <n v="-0.15618575121460801"/>
    <n v="-9.7800021961854805E-2"/>
    <s v="Los Santos Asset Management"/>
    <x v="15"/>
    <s v="Financials"/>
    <s v="Diversified Banks"/>
    <s v="New York, New York"/>
    <d v="1975-06-30T00:00:00"/>
    <n v="19617"/>
    <m/>
    <s v="New York"/>
    <s v="New York"/>
    <s v="United States"/>
  </r>
  <r>
    <d v="2019-06-11T00:00:00"/>
    <x v="15"/>
    <s v="sell"/>
    <n v="1300"/>
    <n v="17"/>
    <n v="110.82"/>
    <n v="111.57"/>
    <n v="110.370003"/>
    <n v="110.68"/>
    <n v="109.901932"/>
    <n v="9847700"/>
    <n v="2.14"/>
    <n v="3.0767033145398998E-3"/>
    <n v="8.5292608646813008E-3"/>
    <n v="-1.6487819697713998E-2"/>
    <n v="6.9490460195807902E-2"/>
    <n v="2.4231272631973499E-2"/>
    <n v="7.8955757283440692E-3"/>
    <n v="1.2275049692008599E-2"/>
    <n v="1.3135794001201E-2"/>
    <n v="1.25476774767544E-2"/>
    <n v="119.239998"/>
    <n v="91.110000999999997"/>
    <n v="-9.7455769527301103E-2"/>
    <n v="-3.4994119269314301E-4"/>
    <n v="0.87894123416640901"/>
    <n v="2.3097016313044401E-2"/>
    <n v="8.6480655593661304E-2"/>
    <s v="Los Santos Asset Management"/>
    <x v="15"/>
    <s v="Financials"/>
    <s v="Diversified Banks"/>
    <s v="New York, New York"/>
    <d v="1975-06-30T00:00:00"/>
    <n v="19617"/>
    <m/>
    <s v="New York"/>
    <s v="New York"/>
    <s v="United States"/>
  </r>
  <r>
    <d v="2019-06-20T00:00:00"/>
    <x v="15"/>
    <s v="buy"/>
    <n v="1700"/>
    <n v="17"/>
    <n v="110.879997"/>
    <n v="111.089996"/>
    <n v="109.029999"/>
    <n v="110.19000200000001"/>
    <n v="109.41538199999999"/>
    <n v="13638000"/>
    <n v="2.0009999999999999"/>
    <n v="2.5442843463387402E-3"/>
    <n v="5.91644633077517E-3"/>
    <n v="-1.0472205532507099E-2"/>
    <n v="7.6362831108749599E-2"/>
    <n v="5.2359120847951801E-2"/>
    <n v="8.2492261030259698E-3"/>
    <n v="1.10630915290338E-2"/>
    <n v="1.2788595640862E-2"/>
    <n v="1.2553733950885699E-2"/>
    <n v="119.239998"/>
    <n v="91.110000999999997"/>
    <n v="-9.7455769527301103E-2"/>
    <n v="9.4276054361659405E-3"/>
    <n v="0.880766444976534"/>
    <n v="0.270935004080605"/>
    <n v="0.188751721091762"/>
    <s v="Los Santos Asset Management"/>
    <x v="15"/>
    <s v="Financials"/>
    <s v="Diversified Banks"/>
    <s v="New York, New York"/>
    <d v="1975-06-30T00:00:00"/>
    <n v="19617"/>
    <m/>
    <s v="New York"/>
    <s v="New York"/>
    <s v="United States"/>
  </r>
  <r>
    <d v="2019-06-25T00:00:00"/>
    <x v="15"/>
    <s v="buy"/>
    <n v="1900"/>
    <n v="17"/>
    <n v="108.68"/>
    <n v="108.980003"/>
    <n v="107.669997999999"/>
    <n v="107.760002"/>
    <n v="107.00246399999899"/>
    <n v="18660100"/>
    <n v="1.994"/>
    <n v="-8.3171706481442592E-3"/>
    <n v="-2.7007556264940401E-2"/>
    <n v="-8.1330970649443508E-3"/>
    <n v="8.3159420944110302E-2"/>
    <n v="4.6937639273876598E-2"/>
    <n v="4.4768410041257896E-3"/>
    <n v="1.03876844098131E-2"/>
    <n v="1.2167111113430801E-2"/>
    <n v="1.2537312386134701E-2"/>
    <n v="119.239998"/>
    <n v="91.110000999999997"/>
    <n v="-9.7455769527301103E-2"/>
    <n v="-9.5417756928269908E-3"/>
    <n v="0.884370589456003"/>
    <n v="0.22831664159908099"/>
    <n v="0.21258544283542299"/>
    <s v="Los Santos Asset Management"/>
    <x v="15"/>
    <s v="Financials"/>
    <s v="Diversified Banks"/>
    <s v="New York, New York"/>
    <d v="1975-06-30T00:00:00"/>
    <n v="19617"/>
    <m/>
    <s v="New York"/>
    <s v="New York"/>
    <s v="United States"/>
  </r>
  <r>
    <d v="2019-04-15T00:00:00"/>
    <x v="15"/>
    <s v="sell"/>
    <n v="3400"/>
    <n v="18"/>
    <n v="110.919997999999"/>
    <n v="111"/>
    <n v="109.120003"/>
    <n v="109.94000200000001"/>
    <n v="109.167137"/>
    <n v="15163800"/>
    <n v="2.5529999999999999"/>
    <n v="-1.1485524602434599E-2"/>
    <n v="3.9803019389219298E-2"/>
    <n v="5.0364384682532598E-2"/>
    <n v="9.3031181806642702E-2"/>
    <n v="2.4839686664755799E-2"/>
    <n v="2.2691714060594E-2"/>
    <n v="1.6430676469164001E-2"/>
    <n v="1.18335388687457E-2"/>
    <n v="1.2677976707606099E-2"/>
    <n v="119.239998"/>
    <n v="91.110000999999997"/>
    <n v="-0.123033426299841"/>
    <n v="-6.2956724975841202E-4"/>
    <n v="0.89180650964811403"/>
    <n v="-4.9485983991623596E-3"/>
    <n v="-0.236323260923575"/>
    <s v="Ironman Funds"/>
    <x v="15"/>
    <s v="Financials"/>
    <s v="Diversified Banks"/>
    <s v="New York, New York"/>
    <d v="1975-06-30T00:00:00"/>
    <n v="19617"/>
    <m/>
    <s v="New York"/>
    <s v="New York"/>
    <s v="United States"/>
  </r>
  <r>
    <d v="2019-04-30T00:00:00"/>
    <x v="15"/>
    <s v="buy"/>
    <n v="1500"/>
    <n v="18"/>
    <n v="116.43"/>
    <n v="116.720001"/>
    <n v="115.260002"/>
    <n v="116.050003"/>
    <n v="115.234184"/>
    <n v="11389100"/>
    <n v="2.5089999999999999"/>
    <n v="-6.02972531175351E-4"/>
    <n v="2.0106070454293801E-2"/>
    <n v="0.149398780472284"/>
    <n v="0.11561972868666801"/>
    <n v="8.7119100196609206E-2"/>
    <n v="6.7873331530009899E-3"/>
    <n v="1.3558237890416699E-2"/>
    <n v="1.21304090327253E-2"/>
    <n v="1.27666766733686E-2"/>
    <n v="119.239998"/>
    <n v="91.110000999999997"/>
    <n v="-0.123033426299841"/>
    <n v="9.5096475723260604E-4"/>
    <n v="0.91202530983909702"/>
    <n v="0.455462229125214"/>
    <n v="0.32004665353949302"/>
    <s v="Ironman Funds"/>
    <x v="15"/>
    <s v="Financials"/>
    <s v="Diversified Banks"/>
    <s v="New York, New York"/>
    <d v="1975-06-30T00:00:00"/>
    <n v="19617"/>
    <m/>
    <s v="New York"/>
    <s v="New York"/>
    <s v="United States"/>
  </r>
  <r>
    <d v="2019-05-07T00:00:00"/>
    <x v="15"/>
    <s v="sell"/>
    <n v="1900"/>
    <n v="18"/>
    <n v="114.029999"/>
    <n v="114.029999"/>
    <n v="112.290001"/>
    <n v="113.209999"/>
    <n v="112.414146"/>
    <n v="15017700"/>
    <n v="2.448"/>
    <n v="-1.6469931603199501E-2"/>
    <n v="-2.4776656722294201E-2"/>
    <n v="6.9964995835917004E-2"/>
    <n v="9.4497573224021594E-2"/>
    <n v="7.1248538771916795E-2"/>
    <n v="9.0753993661466699E-3"/>
    <n v="1.35599324402299E-2"/>
    <n v="1.23903083484394E-2"/>
    <n v="1.27986492576919E-2"/>
    <n v="119.239998"/>
    <n v="91.110000999999997"/>
    <n v="-0.123033426299841"/>
    <n v="-1.6649488130547601E-2"/>
    <n v="0.91308591911062997"/>
    <n v="0.34674567528241301"/>
    <n v="0.47016960916179101"/>
    <s v="Ironman Funds"/>
    <x v="15"/>
    <s v="Financials"/>
    <s v="Diversified Banks"/>
    <s v="New York, New York"/>
    <d v="1975-06-30T00:00:00"/>
    <n v="19617"/>
    <m/>
    <s v="New York"/>
    <s v="New York"/>
    <s v="United States"/>
  </r>
  <r>
    <d v="2019-05-20T00:00:00"/>
    <x v="15"/>
    <s v="buy"/>
    <n v="600"/>
    <n v="18"/>
    <n v="110.58000199999999"/>
    <n v="111.80999799999999"/>
    <n v="110.370003"/>
    <n v="111.349998"/>
    <n v="110.567223"/>
    <n v="8518200"/>
    <n v="2.4159999999999999"/>
    <n v="5.22246263001585E-3"/>
    <n v="1.7210632023880498E-2"/>
    <n v="-2.6148160729867798E-2"/>
    <n v="6.4627979617910405E-2"/>
    <n v="1.3753502755686899E-2"/>
    <n v="7.6065097949636201E-3"/>
    <n v="9.3187634521539001E-3"/>
    <n v="1.2119607254351201E-2"/>
    <n v="1.28284522716336E-2"/>
    <n v="119.239998"/>
    <n v="91.110000999999997"/>
    <n v="-9.7455769527301103E-2"/>
    <n v="-6.7722580366252503E-3"/>
    <n v="0.90890583110592404"/>
    <n v="-7.9254066647796301E-2"/>
    <n v="-0.15027135593452801"/>
    <s v="Ironman Funds"/>
    <x v="15"/>
    <s v="Financials"/>
    <s v="Diversified Banks"/>
    <s v="New York, New York"/>
    <d v="1975-06-30T00:00:00"/>
    <n v="19617"/>
    <m/>
    <s v="New York"/>
    <s v="New York"/>
    <s v="United States"/>
  </r>
  <r>
    <d v="2019-06-14T00:00:00"/>
    <x v="15"/>
    <s v="sell"/>
    <n v="2000"/>
    <n v="18"/>
    <n v="109.57"/>
    <n v="110.300003"/>
    <n v="108.629997"/>
    <n v="109.82"/>
    <n v="109.047974"/>
    <n v="9077400"/>
    <n v="2.093"/>
    <n v="2.5528767773327198E-3"/>
    <n v="6.0278714314128297E-3"/>
    <n v="-4.5426169204524297E-3"/>
    <n v="3.7850963957659703E-2"/>
    <n v="2.6743834822046099E-2"/>
    <n v="8.5847539691185307E-3"/>
    <n v="1.0975268529169401E-2"/>
    <n v="1.31401570999431E-2"/>
    <n v="1.2568708833261499E-2"/>
    <n v="119.239998"/>
    <n v="91.110000999999997"/>
    <n v="-9.7455769527301103E-2"/>
    <n v="-1.6128120944145399E-3"/>
    <n v="0.88038923471133601"/>
    <n v="4.8002554528835603E-2"/>
    <n v="8.3961755249374204E-3"/>
    <s v="Ironman Funds"/>
    <x v="15"/>
    <s v="Financials"/>
    <s v="Diversified Banks"/>
    <s v="New York, New York"/>
    <d v="1975-06-30T00:00:00"/>
    <n v="19617"/>
    <m/>
    <s v="New York"/>
    <s v="New York"/>
    <s v="United States"/>
  </r>
  <r>
    <d v="2019-06-17T00:00:00"/>
    <x v="15"/>
    <s v="sell"/>
    <n v="1700"/>
    <n v="18"/>
    <n v="109.699997"/>
    <n v="110.370003"/>
    <n v="109.05999799999999"/>
    <n v="109.220001"/>
    <n v="108.452193999999"/>
    <n v="8128600"/>
    <n v="2.0859999999999999"/>
    <n v="-5.4784462521723504E-3"/>
    <n v="-1.0202269969123901E-2"/>
    <n v="-6.2067135642543698E-3"/>
    <n v="2.6383897169452501E-2"/>
    <n v="3.9064040722264298E-2"/>
    <n v="6.9938582325836402E-3"/>
    <n v="1.1007006270786599E-2"/>
    <n v="1.3143741797800999E-2"/>
    <n v="1.25226626279685E-2"/>
    <n v="119.239998"/>
    <n v="91.110000999999997"/>
    <n v="-9.7455769527301103E-2"/>
    <n v="9.3131563797728401E-4"/>
    <n v="0.88214613785778895"/>
    <n v="0.150814077645956"/>
    <n v="3.4472385545778E-2"/>
    <s v="Ironman Funds"/>
    <x v="15"/>
    <s v="Financials"/>
    <s v="Diversified Banks"/>
    <s v="New York, New York"/>
    <d v="1975-06-30T00:00:00"/>
    <n v="19617"/>
    <m/>
    <s v="New York"/>
    <s v="New York"/>
    <s v="United States"/>
  </r>
  <r>
    <d v="2019-04-23T00:00:00"/>
    <x v="15"/>
    <s v="sell"/>
    <n v="1800"/>
    <n v="19"/>
    <n v="113"/>
    <n v="114.370003"/>
    <n v="112.849998"/>
    <n v="113.739998"/>
    <n v="112.940413999999"/>
    <n v="9193100"/>
    <n v="2.57"/>
    <n v="1.2316284318380701E-3"/>
    <n v="3.39802951062936E-2"/>
    <n v="0.108071717615064"/>
    <n v="0.107391499087009"/>
    <n v="4.8268519357391397E-2"/>
    <n v="1.3629056771697399E-2"/>
    <n v="1.5930183988593499E-2"/>
    <n v="1.20239988970009E-2"/>
    <n v="1.27444402513149E-2"/>
    <n v="119.239998"/>
    <n v="91.110000999999997"/>
    <n v="-0.123033426299841"/>
    <n v="8.8023511954049196E-3"/>
    <n v="0.90209058018136401"/>
    <n v="0.16396968135208001"/>
    <n v="0.18784147208426499"/>
    <s v="Second Point Management"/>
    <x v="15"/>
    <s v="Financials"/>
    <s v="Diversified Banks"/>
    <s v="New York, New York"/>
    <d v="1975-06-30T00:00:00"/>
    <n v="19617"/>
    <m/>
    <s v="New York"/>
    <s v="New York"/>
    <s v="United States"/>
  </r>
  <r>
    <d v="2019-06-03T00:00:00"/>
    <x v="15"/>
    <s v="buy"/>
    <n v="2200"/>
    <n v="19"/>
    <n v="105.800003"/>
    <n v="106.860001"/>
    <n v="105.300003"/>
    <n v="106.459999"/>
    <n v="105.711593999999"/>
    <n v="11680700"/>
    <n v="2.081"/>
    <n v="4.7076439838885801E-3"/>
    <n v="-3.0071232206610701E-2"/>
    <n v="-7.85532023854532E-2"/>
    <n v="2.91758349109318E-2"/>
    <n v="2.2955831259306201E-2"/>
    <n v="6.9049662790977998E-3"/>
    <n v="1.00787830699255E-2"/>
    <n v="1.25851086665414E-2"/>
    <n v="1.24794377742149E-2"/>
    <n v="119.239998"/>
    <n v="91.110000999999997"/>
    <n v="-9.7455769527301103E-2"/>
    <n v="-2.7690708645509302E-3"/>
    <n v="0.88443793130877402"/>
    <n v="1.6937345207232599E-2"/>
    <n v="-5.1161092619294198E-2"/>
    <s v="Second Point Management"/>
    <x v="15"/>
    <s v="Financials"/>
    <s v="Diversified Banks"/>
    <s v="New York, New York"/>
    <d v="1975-06-30T00:00:00"/>
    <n v="19617"/>
    <m/>
    <s v="New York"/>
    <s v="New York"/>
    <s v="United States"/>
  </r>
  <r>
    <d v="2019-06-06T00:00:00"/>
    <x v="15"/>
    <s v="sell"/>
    <n v="1900"/>
    <n v="19"/>
    <n v="110.150002"/>
    <n v="110.870003"/>
    <n v="108.93"/>
    <n v="110.370003"/>
    <n v="109.594115999999"/>
    <n v="8726700"/>
    <n v="2.1240000000000001"/>
    <n v="2.17692796357898E-3"/>
    <n v="3.0448968444274201E-2"/>
    <n v="-4.1876028294978801E-2"/>
    <n v="7.7023415772999496E-2"/>
    <n v="5.1298646206668803E-2"/>
    <n v="1.4845172474678E-2"/>
    <n v="1.2248248787687901E-2"/>
    <n v="1.30816214812833E-2"/>
    <n v="1.2595611516604601E-2"/>
    <n v="119.239998"/>
    <n v="91.110000999999997"/>
    <n v="-9.7455769527301103E-2"/>
    <n v="6.1168407152111899E-3"/>
    <n v="0.89201032989168705"/>
    <n v="0.24096719534545899"/>
    <n v="9.3002079497733897E-2"/>
    <s v="Second Point Management"/>
    <x v="15"/>
    <s v="Financials"/>
    <s v="Diversified Banks"/>
    <s v="New York, New York"/>
    <d v="1975-06-30T00:00:00"/>
    <n v="19617"/>
    <m/>
    <s v="New York"/>
    <s v="New York"/>
    <s v="United States"/>
  </r>
  <r>
    <d v="2019-06-21T00:00:00"/>
    <x v="15"/>
    <s v="buy"/>
    <n v="700"/>
    <n v="19"/>
    <n v="110.19000200000001"/>
    <n v="111.669997999999"/>
    <n v="109.089996"/>
    <n v="109.44000200000001"/>
    <n v="108.670654"/>
    <n v="27089500"/>
    <n v="2.0680000000000001"/>
    <n v="-6.8296981178903003E-3"/>
    <n v="-3.4661285644479799E-3"/>
    <n v="-2.0708804763967699E-2"/>
    <n v="0.10023191085131999"/>
    <n v="4.5622450639835402E-2"/>
    <n v="8.9011878382688602E-3"/>
    <n v="1.11071859107121E-2"/>
    <n v="1.2166393210805201E-2"/>
    <n v="1.25615473945379E-2"/>
    <n v="119.239998"/>
    <n v="91.110000999999997"/>
    <n v="-9.7455769527301103E-2"/>
    <n v="-1.26001638019446E-3"/>
    <n v="0.88122718041277004"/>
    <n v="0.20958563841451"/>
    <n v="0.22106833786889701"/>
    <s v="Second Point Management"/>
    <x v="15"/>
    <s v="Financials"/>
    <s v="Diversified Banks"/>
    <s v="New York, New York"/>
    <d v="1975-06-30T00:00:00"/>
    <n v="19617"/>
    <m/>
    <s v="New York"/>
    <s v="New York"/>
    <s v="United States"/>
  </r>
  <r>
    <d v="2019-06-26T00:00:00"/>
    <x v="15"/>
    <s v="sell"/>
    <n v="1900"/>
    <n v="19"/>
    <n v="108.300003"/>
    <n v="109.30999799999999"/>
    <n v="108.160004"/>
    <n v="108.480003"/>
    <n v="107.7174"/>
    <n v="10324600"/>
    <n v="2.0489999999999999"/>
    <n v="6.65926876738089E-3"/>
    <n v="-1.3096068046973299E-2"/>
    <n v="-1.1274675861655301E-2"/>
    <n v="9.3227202904341E-2"/>
    <n v="6.2716343266996794E-2"/>
    <n v="6.77310516831524E-3"/>
    <n v="1.02620465136811E-2"/>
    <n v="1.21701200744993E-2"/>
    <n v="1.25300516156831E-2"/>
    <n v="119.239998"/>
    <n v="91.110000999999997"/>
    <n v="-9.7455769527301103E-2"/>
    <n v="-1.2346958449604901E-3"/>
    <n v="0.88573833764550103"/>
    <n v="0.35807892766761101"/>
    <n v="0.24464743441129599"/>
    <s v="Second Point Management"/>
    <x v="15"/>
    <s v="Financials"/>
    <s v="Diversified Banks"/>
    <s v="New York, New York"/>
    <d v="1975-06-30T00:00:00"/>
    <n v="19617"/>
    <m/>
    <s v="New York"/>
    <s v="New York"/>
    <s v="United States"/>
  </r>
  <r>
    <d v="2019-04-17T00:00:00"/>
    <x v="15"/>
    <s v="buy"/>
    <n v="1200"/>
    <n v="20"/>
    <n v="111.699997"/>
    <n v="114.660004"/>
    <n v="111.010002"/>
    <n v="114.300003"/>
    <n v="113.496483"/>
    <n v="17791900"/>
    <n v="2.5920000000000001"/>
    <n v="2.83958892390948E-2"/>
    <n v="8.1633422322505603E-2"/>
    <n v="7.1846279237442204E-2"/>
    <n v="0.116586523034967"/>
    <n v="6.4547682696904404E-2"/>
    <n v="2.17099648553312E-2"/>
    <n v="1.7320725998460899E-2"/>
    <n v="1.2314606504995501E-2"/>
    <n v="1.2818879794037201E-2"/>
    <n v="119.239998"/>
    <n v="91.110000999999997"/>
    <n v="-0.123033426299841"/>
    <n v="-2.2764010197428601E-3"/>
    <n v="0.89538987701625705"/>
    <n v="0.278266161982405"/>
    <n v="-7.9957042465798097E-3"/>
    <s v="Jaguar Group of Funds"/>
    <x v="15"/>
    <s v="Financials"/>
    <s v="Diversified Banks"/>
    <s v="New York, New York"/>
    <d v="1975-06-30T00:00:00"/>
    <n v="19617"/>
    <m/>
    <s v="New York"/>
    <s v="New York"/>
    <s v="United States"/>
  </r>
  <r>
    <d v="2019-05-06T00:00:00"/>
    <x v="15"/>
    <s v="buy"/>
    <n v="2600"/>
    <n v="20"/>
    <n v="114.18"/>
    <n v="115.470001"/>
    <n v="113.720001"/>
    <n v="115.089996"/>
    <n v="114.28093"/>
    <n v="9387000"/>
    <n v="2.5"/>
    <n v="-8.9096976502700403E-3"/>
    <n v="-8.9096976502700403E-3"/>
    <n v="9.6049072889084597E-2"/>
    <n v="0.10654531682698599"/>
    <n v="9.8753936148514201E-2"/>
    <n v="6.43149330837205E-3"/>
    <n v="1.28834470597493E-2"/>
    <n v="1.2199996561770499E-2"/>
    <n v="1.2772469223670899E-2"/>
    <n v="119.239998"/>
    <n v="91.110000999999997"/>
    <n v="-0.123033426299841"/>
    <n v="-4.4810132310555703E-3"/>
    <n v="0.91179189762325097"/>
    <n v="0.545768163048582"/>
    <n v="0.49191291993035102"/>
    <s v="Jaguar Group of Funds"/>
    <x v="15"/>
    <s v="Financials"/>
    <s v="Diversified Banks"/>
    <s v="New York, New York"/>
    <d v="1975-06-30T00:00:00"/>
    <n v="19617"/>
    <m/>
    <s v="New York"/>
    <s v="New York"/>
    <s v="United States"/>
  </r>
  <r>
    <d v="2019-06-04T00:00:00"/>
    <x v="15"/>
    <s v="buy"/>
    <n v="1000"/>
    <n v="20"/>
    <n v="107.849998"/>
    <n v="109.900002"/>
    <n v="107.129997"/>
    <n v="109.739998"/>
    <n v="108.968536"/>
    <n v="12858600"/>
    <n v="2.1190000000000002"/>
    <n v="3.0344605351635599E-2"/>
    <n v="1.11794578423211E-2"/>
    <n v="-5.0377158238109003E-2"/>
    <n v="6.0288637456437498E-2"/>
    <n v="4.0394636010407298E-2"/>
    <n v="1.6944220058318998E-2"/>
    <n v="1.2372081735158099E-2"/>
    <n v="1.3134472058549901E-2"/>
    <n v="1.2598564325342201E-2"/>
    <n v="119.239998"/>
    <n v="91.110000999999997"/>
    <n v="-9.7455769527301103E-2"/>
    <n v="2.1205927310919401E-2"/>
    <n v="0.89333660378675495"/>
    <n v="0.15234093034806101"/>
    <n v="9.2301072145735807E-3"/>
    <s v="Jaguar Group of Funds"/>
    <x v="15"/>
    <s v="Financials"/>
    <s v="Diversified Banks"/>
    <s v="New York, New York"/>
    <d v="1975-06-30T00:00:00"/>
    <n v="19617"/>
    <m/>
    <s v="New York"/>
    <s v="New York"/>
    <s v="United States"/>
  </r>
  <r>
    <d v="2019-06-11T00:00:00"/>
    <x v="15"/>
    <s v="sell"/>
    <n v="1500"/>
    <n v="20"/>
    <n v="110.82"/>
    <n v="111.57"/>
    <n v="110.370003"/>
    <n v="110.68"/>
    <n v="109.901932"/>
    <n v="9847700"/>
    <n v="2.14"/>
    <n v="3.0767033145398998E-3"/>
    <n v="8.5292608646813008E-3"/>
    <n v="-1.6487819697713998E-2"/>
    <n v="6.9490460195807902E-2"/>
    <n v="2.4231272631973499E-2"/>
    <n v="7.8955757283440692E-3"/>
    <n v="1.2275049692008599E-2"/>
    <n v="1.3135794001201E-2"/>
    <n v="1.25476774767544E-2"/>
    <n v="119.239998"/>
    <n v="91.110000999999997"/>
    <n v="-9.7455769527301103E-2"/>
    <n v="-3.4994119269314301E-4"/>
    <n v="0.87894123416640901"/>
    <n v="2.3097016313044401E-2"/>
    <n v="8.6480655593661304E-2"/>
    <s v="Jaguar Group of Funds"/>
    <x v="15"/>
    <s v="Financials"/>
    <s v="Diversified Banks"/>
    <s v="New York, New York"/>
    <d v="1975-06-30T00:00:00"/>
    <n v="19617"/>
    <m/>
    <s v="New York"/>
    <s v="New York"/>
    <s v="United States"/>
  </r>
  <r>
    <d v="2019-06-14T00:00:00"/>
    <x v="15"/>
    <s v="buy"/>
    <n v="2700"/>
    <n v="20"/>
    <n v="109.57"/>
    <n v="110.300003"/>
    <n v="108.629997"/>
    <n v="109.82"/>
    <n v="109.047974"/>
    <n v="9077400"/>
    <n v="2.093"/>
    <n v="2.5528767773327198E-3"/>
    <n v="6.0278714314128297E-3"/>
    <n v="-4.5426169204524297E-3"/>
    <n v="3.7850963957659703E-2"/>
    <n v="2.6743834822046099E-2"/>
    <n v="8.5847539691185307E-3"/>
    <n v="1.0975268529169401E-2"/>
    <n v="1.31401570999431E-2"/>
    <n v="1.2568708833261499E-2"/>
    <n v="119.239998"/>
    <n v="91.110000999999997"/>
    <n v="-9.7455769527301103E-2"/>
    <n v="-1.6128120944145399E-3"/>
    <n v="0.88038923471133601"/>
    <n v="4.8002554528835603E-2"/>
    <n v="8.3961755249374204E-3"/>
    <s v="Jaguar Group of Funds"/>
    <x v="15"/>
    <s v="Financials"/>
    <s v="Diversified Banks"/>
    <s v="New York, New York"/>
    <d v="1975-06-30T00:00:00"/>
    <n v="19617"/>
    <m/>
    <s v="New York"/>
    <s v="New York"/>
    <s v="United States"/>
  </r>
  <r>
    <d v="2019-06-28T00:00:00"/>
    <x v="15"/>
    <s v="sell"/>
    <n v="1100"/>
    <n v="20"/>
    <n v="111.040001"/>
    <n v="112.43"/>
    <n v="110.900002"/>
    <n v="111.800003"/>
    <n v="111.014061"/>
    <n v="21634700"/>
    <n v="2"/>
    <n v="2.68327338091826E-2"/>
    <n v="2.1335083688373099E-2"/>
    <n v="3.2545358453089701E-2"/>
    <n v="0.10693910771397799"/>
    <n v="0.107764067740277"/>
    <n v="1.41828901843985E-2"/>
    <n v="1.14922336656512E-2"/>
    <n v="1.2518690801690499E-2"/>
    <n v="1.2602596252153099E-2"/>
    <n v="119.239998"/>
    <n v="91.110000999999997"/>
    <n v="-9.7455769527301103E-2"/>
    <n v="5.7409418775350302E-3"/>
    <n v="0.88779966257631304"/>
    <n v="0.74728079372013201"/>
    <n v="0.37504878118874402"/>
    <s v="Jaguar Group of Funds"/>
    <x v="15"/>
    <s v="Financials"/>
    <s v="Diversified Banks"/>
    <s v="New York, New York"/>
    <d v="1975-06-30T00:00:00"/>
    <n v="19617"/>
    <m/>
    <s v="New York"/>
    <s v="New York"/>
    <s v="United States"/>
  </r>
  <r>
    <d v="2019-04-26T00:00:00"/>
    <x v="16"/>
    <s v="sell"/>
    <n v="100"/>
    <n v="1"/>
    <n v="72.410004000000001"/>
    <n v="73.330001999999993"/>
    <n v="71.400002000000001"/>
    <n v="72.800003000000004"/>
    <n v="72.244445999999996"/>
    <n v="3032900"/>
    <n v="2.5049999999999999"/>
    <n v="-1.3507264828414399E-2"/>
    <n v="-1.14723633733377E-2"/>
    <n v="3.2103243146153398E-2"/>
    <n v="0.211576266519406"/>
    <n v="4.9813218135050796E-3"/>
    <n v="1.5068712864431901E-2"/>
    <n v="1.0643568334766901E-2"/>
    <n v="1.9144043323835399E-2"/>
    <n v="2.0656813745002101E-2"/>
    <n v="84.370002999999997"/>
    <n v="47.720001000000003"/>
    <n v="-0.20815335553873801"/>
    <n v="4.6743503443647796E-3"/>
    <n v="1.0708861651053101"/>
    <n v="-9.3500649165988298E-2"/>
    <n v="1.4839121190307799E-2"/>
    <s v="CapitalAlley Funds"/>
    <x v="16"/>
    <s v="Consumer Discretionary"/>
    <s v="Computer &amp; Electronics Retail"/>
    <s v="Richfield, Minnesota"/>
    <d v="1999-06-29T00:00:00"/>
    <n v="764478"/>
    <m/>
    <s v="Richfield"/>
    <s v="Minnesota"/>
    <s v="United States"/>
  </r>
  <r>
    <d v="2019-05-02T00:00:00"/>
    <x v="16"/>
    <s v="sell"/>
    <n v="100"/>
    <n v="1"/>
    <n v="74"/>
    <n v="75.180000000000007"/>
    <n v="73.849997999999999"/>
    <n v="75.180000000000007"/>
    <n v="74.606285"/>
    <n v="2288200"/>
    <n v="2.552"/>
    <n v="1.8120100690803099E-2"/>
    <n v="1.8662036096862199E-2"/>
    <n v="4.1969920196020201E-2"/>
    <n v="0.245432184997014"/>
    <n v="2.3795741633473699E-2"/>
    <n v="1.3766189827648399E-2"/>
    <n v="1.1363655005248E-2"/>
    <n v="1.9233682512367501E-2"/>
    <n v="2.0632715824289299E-2"/>
    <n v="84.370002999999997"/>
    <n v="47.720001000000003"/>
    <n v="-0.20815335553873801"/>
    <n v="-2.1262443276895502E-3"/>
    <n v="1.06834470407338"/>
    <n v="-8.1010981881600198E-3"/>
    <n v="-0.110861914638373"/>
    <s v="CapitalAlley Funds"/>
    <x v="16"/>
    <s v="Consumer Discretionary"/>
    <s v="Computer &amp; Electronics Retail"/>
    <s v="Richfield, Minnesota"/>
    <d v="1999-06-29T00:00:00"/>
    <n v="764478"/>
    <m/>
    <s v="Richfield"/>
    <s v="Minnesota"/>
    <s v="United States"/>
  </r>
  <r>
    <d v="2019-04-09T00:00:00"/>
    <x v="16"/>
    <s v="buy"/>
    <n v="300"/>
    <n v="2"/>
    <n v="74.5"/>
    <n v="75.209998999999996"/>
    <n v="74.389999000000003"/>
    <n v="74.75"/>
    <n v="74.179564999999997"/>
    <n v="1772400"/>
    <n v="2.4990000000000001"/>
    <n v="-9.3601916266571603E-4"/>
    <n v="4.5151323177563603E-2"/>
    <n v="0.111093293322424"/>
    <n v="0.27124878162168098"/>
    <n v="9.4681146442818304E-2"/>
    <n v="1.2163103511535199E-2"/>
    <n v="1.03602741458237E-2"/>
    <n v="1.9698757506030701E-2"/>
    <n v="2.09296648157349E-2"/>
    <n v="84.370002999999997"/>
    <n v="47.720001000000003"/>
    <n v="-0.20815335553873801"/>
    <n v="-6.0859766572597396E-3"/>
    <n v="1.0896532352955599"/>
    <n v="0.31631780546552501"/>
    <n v="0.20333616679990599"/>
    <s v="InvestBurg"/>
    <x v="16"/>
    <s v="Consumer Discretionary"/>
    <s v="Computer &amp; Electronics Retail"/>
    <s v="Richfield, Minnesota"/>
    <d v="1999-06-29T00:00:00"/>
    <n v="764478"/>
    <m/>
    <s v="Richfield"/>
    <s v="Minnesota"/>
    <s v="United States"/>
  </r>
  <r>
    <d v="2019-04-17T00:00:00"/>
    <x v="16"/>
    <s v="buy"/>
    <n v="100"/>
    <n v="2"/>
    <n v="73.629997000000003"/>
    <n v="74.410004000000001"/>
    <n v="73.169997999999893"/>
    <n v="73.400002000000001"/>
    <n v="72.839866999999998"/>
    <n v="1702000"/>
    <n v="2.5920000000000001"/>
    <n v="3.2750914033538498E-3"/>
    <n v="-1.47409262068277E-2"/>
    <n v="5.11499425987774E-2"/>
    <n v="0.271840535106595"/>
    <n v="3.5347472660420001E-2"/>
    <n v="4.0852089316935E-3"/>
    <n v="1.00408025907804E-2"/>
    <n v="1.94544703962224E-2"/>
    <n v="2.08355602632447E-2"/>
    <n v="84.370002999999997"/>
    <n v="47.720001000000003"/>
    <n v="-0.20815335553873801"/>
    <n v="-2.2764010197428601E-3"/>
    <n v="1.0773742608857699"/>
    <n v="4.3376957353459297E-2"/>
    <n v="0.121938047828345"/>
    <s v="InvestBurg"/>
    <x v="16"/>
    <s v="Consumer Discretionary"/>
    <s v="Computer &amp; Electronics Retail"/>
    <s v="Richfield, Minnesota"/>
    <d v="1999-06-29T00:00:00"/>
    <n v="764478"/>
    <m/>
    <s v="Richfield"/>
    <s v="Minnesota"/>
    <s v="United States"/>
  </r>
  <r>
    <d v="2019-05-20T00:00:00"/>
    <x v="16"/>
    <s v="sell"/>
    <n v="100"/>
    <n v="2"/>
    <n v="68.480002999999996"/>
    <n v="69.290001000000004"/>
    <n v="68.300003000000004"/>
    <n v="68.839995999999999"/>
    <n v="68.314658999999907"/>
    <n v="2794500"/>
    <n v="2.4159999999999999"/>
    <n v="-1.30658139918533E-3"/>
    <n v="2.56008300558456E-2"/>
    <n v="-6.4139058743030497E-2"/>
    <n v="0.13893355934631299"/>
    <n v="-0.10842181274091001"/>
    <n v="5.3944715242486702E-3"/>
    <n v="1.7374526889526402E-2"/>
    <n v="2.0971139712985899E-2"/>
    <n v="2.1017834362670001E-2"/>
    <n v="84.370002999999997"/>
    <n v="47.720001000000003"/>
    <n v="-0.20815335553873801"/>
    <n v="-6.7722580366252503E-3"/>
    <n v="1.10765797046"/>
    <n v="-0.64024930336200003"/>
    <n v="-0.64293589758877101"/>
    <s v="InvestBurg"/>
    <x v="16"/>
    <s v="Consumer Discretionary"/>
    <s v="Computer &amp; Electronics Retail"/>
    <s v="Richfield, Minnesota"/>
    <d v="1999-06-29T00:00:00"/>
    <n v="764478"/>
    <m/>
    <s v="Richfield"/>
    <s v="Minnesota"/>
    <s v="United States"/>
  </r>
  <r>
    <d v="2019-06-18T00:00:00"/>
    <x v="16"/>
    <s v="sell"/>
    <n v="100"/>
    <n v="2"/>
    <n v="66.940002000000007"/>
    <n v="69.709998999999996"/>
    <n v="66.720000999999996"/>
    <n v="68.650002000000001"/>
    <n v="68.650002000000001"/>
    <n v="3482500"/>
    <n v="2.06"/>
    <n v="2.98662797975832E-2"/>
    <n v="5.4326292611155499E-2"/>
    <n v="6.35046371002291E-3"/>
    <n v="-1.0240885645571501E-2"/>
    <n v="-5.7912936086431097E-2"/>
    <n v="1.52043411917033E-2"/>
    <n v="1.9039421518040299E-2"/>
    <n v="1.62446825681106E-2"/>
    <n v="2.0780701412423899E-2"/>
    <n v="84.370002999999997"/>
    <n v="47.720001000000003"/>
    <n v="-0.20815335553873801"/>
    <n v="9.6704895497130797E-3"/>
    <n v="1.12615264342274"/>
    <n v="-0.38076955293923598"/>
    <n v="-0.47337259004154197"/>
    <s v="InvestBurg"/>
    <x v="16"/>
    <s v="Consumer Discretionary"/>
    <s v="Computer &amp; Electronics Retail"/>
    <s v="Richfield, Minnesota"/>
    <d v="1999-06-29T00:00:00"/>
    <n v="764478"/>
    <m/>
    <s v="Richfield"/>
    <s v="Minnesota"/>
    <s v="United States"/>
  </r>
  <r>
    <d v="2019-06-11T00:00:00"/>
    <x v="16"/>
    <s v="buy"/>
    <n v="800"/>
    <n v="3"/>
    <n v="65.489998"/>
    <n v="66.040001000000004"/>
    <n v="64.819999999999993"/>
    <n v="65.519997000000004"/>
    <n v="65.019997000000004"/>
    <n v="2212100"/>
    <n v="2.14"/>
    <n v="5.0492844227105101E-3"/>
    <n v="2.4410255873465701E-2"/>
    <n v="-9.83303942891086E-2"/>
    <n v="-4.2140327290137301E-2"/>
    <n v="-7.21546627312913E-2"/>
    <n v="1.7871525068339701E-2"/>
    <n v="2.1603173149704401E-2"/>
    <n v="1.5621214076207901E-2"/>
    <n v="2.0710370243948902E-2"/>
    <n v="84.370002999999997"/>
    <n v="47.720001000000003"/>
    <n v="-0.20815335553873801"/>
    <n v="-3.4994119269314301E-4"/>
    <n v="1.1146234137177899"/>
    <n v="-0.45318328059047602"/>
    <n v="-0.50880136467673798"/>
    <s v="FinanCorp"/>
    <x v="16"/>
    <s v="Consumer Discretionary"/>
    <s v="Computer &amp; Electronics Retail"/>
    <s v="Richfield, Minnesota"/>
    <d v="1999-06-29T00:00:00"/>
    <n v="764478"/>
    <m/>
    <s v="Richfield"/>
    <s v="Minnesota"/>
    <s v="United States"/>
  </r>
  <r>
    <d v="2019-06-17T00:00:00"/>
    <x v="16"/>
    <s v="buy"/>
    <n v="100"/>
    <n v="3"/>
    <n v="65.800003000000004"/>
    <n v="66.910004000000001"/>
    <n v="65.629997000000003"/>
    <n v="66.629997000000003"/>
    <n v="66.629997000000003"/>
    <n v="1968600"/>
    <n v="2.0859999999999999"/>
    <n v="9.0457124878325201E-3"/>
    <n v="2.9509297236282601E-2"/>
    <n v="-1.0631429506419999E-2"/>
    <n v="-3.7958604789457298E-2"/>
    <n v="-6.7661120063892702E-2"/>
    <n v="1.0889192550730301E-2"/>
    <n v="1.810445782984E-2"/>
    <n v="1.5787182296223098E-2"/>
    <n v="2.0733473795679001E-2"/>
    <n v="84.370002999999997"/>
    <n v="47.720001000000003"/>
    <n v="-0.20815335553873801"/>
    <n v="9.3131563797728401E-4"/>
    <n v="1.1172159717991901"/>
    <n v="-0.42882393511192601"/>
    <n v="-0.48785533557179001"/>
    <s v="FinanCorp"/>
    <x v="16"/>
    <s v="Consumer Discretionary"/>
    <s v="Computer &amp; Electronics Retail"/>
    <s v="Richfield, Minnesota"/>
    <d v="1999-06-29T00:00:00"/>
    <n v="764478"/>
    <m/>
    <s v="Richfield"/>
    <s v="Minnesota"/>
    <s v="United States"/>
  </r>
  <r>
    <d v="2019-04-05T00:00:00"/>
    <x v="16"/>
    <s v="sell"/>
    <n v="400"/>
    <n v="4"/>
    <n v="74.949996999999996"/>
    <n v="75.150002000000001"/>
    <n v="74.330001999999993"/>
    <n v="74.769997000000004"/>
    <n v="74.199409000000003"/>
    <n v="3171600"/>
    <n v="2.5009999999999999"/>
    <n v="2.6784163825358102E-3"/>
    <n v="5.08921168860898E-2"/>
    <n v="0.112548987989045"/>
    <n v="0.35599683388751502"/>
    <n v="6.2537632287710795E-2"/>
    <n v="1.3845424651510899E-2"/>
    <n v="1.0421661257965099E-2"/>
    <n v="2.09196600703263E-2"/>
    <n v="2.0989782835285398E-2"/>
    <n v="84.370002999999997"/>
    <n v="47.720001000000003"/>
    <n v="-0.20815335553873801"/>
    <n v="4.62571739556182E-3"/>
    <n v="1.08827409521786"/>
    <n v="0.169614959804951"/>
    <n v="0.146677112966487"/>
    <s v="CapitalOwl"/>
    <x v="16"/>
    <s v="Consumer Discretionary"/>
    <s v="Computer &amp; Electronics Retail"/>
    <s v="Richfield, Minnesota"/>
    <d v="1999-06-29T00:00:00"/>
    <n v="764478"/>
    <m/>
    <s v="Richfield"/>
    <s v="Minnesota"/>
    <s v="United States"/>
  </r>
  <r>
    <d v="2019-04-12T00:00:00"/>
    <x v="16"/>
    <s v="sell"/>
    <n v="400"/>
    <n v="4"/>
    <n v="74.120002999999997"/>
    <n v="74.319999999999993"/>
    <n v="73.440002000000007"/>
    <n v="73.569999999999993"/>
    <n v="73.008567999999997"/>
    <n v="1711800"/>
    <n v="2.56"/>
    <n v="-5.5575044617923001E-3"/>
    <n v="-1.6179381057944101E-2"/>
    <n v="8.07397386242691E-2"/>
    <n v="0.27096365450818699"/>
    <n v="5.7793377306910698E-2"/>
    <n v="3.13020429727719E-3"/>
    <n v="1.01506799612532E-2"/>
    <n v="1.95823206329463E-2"/>
    <n v="2.0856496249999301E-2"/>
    <n v="84.370002999999997"/>
    <n v="47.720001000000003"/>
    <n v="-0.20815335553873801"/>
    <n v="6.5875784763498903E-3"/>
    <n v="1.07874420936662"/>
    <n v="0.14706856795425099"/>
    <n v="0.223769214571019"/>
    <s v="CapitalOwl"/>
    <x v="16"/>
    <s v="Consumer Discretionary"/>
    <s v="Computer &amp; Electronics Retail"/>
    <s v="Richfield, Minnesota"/>
    <d v="1999-06-29T00:00:00"/>
    <n v="764478"/>
    <m/>
    <s v="Richfield"/>
    <s v="Minnesota"/>
    <s v="United States"/>
  </r>
  <r>
    <d v="2019-04-17T00:00:00"/>
    <x v="16"/>
    <s v="sell"/>
    <n v="500"/>
    <n v="4"/>
    <n v="73.629997000000003"/>
    <n v="74.410004000000001"/>
    <n v="73.169997999999893"/>
    <n v="73.400002000000001"/>
    <n v="72.839866999999998"/>
    <n v="1702000"/>
    <n v="2.5920000000000001"/>
    <n v="3.2750914033538498E-3"/>
    <n v="-1.47409262068277E-2"/>
    <n v="5.11499425987774E-2"/>
    <n v="0.271840535106595"/>
    <n v="3.5347472660420001E-2"/>
    <n v="4.0852089316935E-3"/>
    <n v="1.00408025907804E-2"/>
    <n v="1.94544703962224E-2"/>
    <n v="2.08355602632447E-2"/>
    <n v="84.370002999999997"/>
    <n v="47.720001000000003"/>
    <n v="-0.20815335553873801"/>
    <n v="-2.2764010197428601E-3"/>
    <n v="1.0773742608857699"/>
    <n v="4.3376957353459297E-2"/>
    <n v="0.121938047828345"/>
    <s v="CapitalOwl"/>
    <x v="16"/>
    <s v="Consumer Discretionary"/>
    <s v="Computer &amp; Electronics Retail"/>
    <s v="Richfield, Minnesota"/>
    <d v="1999-06-29T00:00:00"/>
    <n v="764478"/>
    <m/>
    <s v="Richfield"/>
    <s v="Minnesota"/>
    <s v="United States"/>
  </r>
  <r>
    <d v="2019-05-23T00:00:00"/>
    <x v="16"/>
    <s v="buy"/>
    <n v="600"/>
    <n v="4"/>
    <n v="69.059997999999993"/>
    <n v="70"/>
    <n v="64.410004000000001"/>
    <n v="65.819999999999993"/>
    <n v="65.317711000000003"/>
    <n v="7999700"/>
    <n v="2.2959999999999998"/>
    <n v="-4.96434509324589E-2"/>
    <n v="-4.3407473014883603E-2"/>
    <n v="-0.111993008591948"/>
    <n v="9.2416585032895501E-2"/>
    <n v="-0.110359030567204"/>
    <n v="2.4892584598337899E-2"/>
    <n v="1.9993688527252099E-2"/>
    <n v="2.20247383701099E-2"/>
    <n v="2.1154182282898001E-2"/>
    <n v="84.370002999999997"/>
    <n v="47.720001000000003"/>
    <n v="-0.20815335553873801"/>
    <n v="-1.1985692488440201E-2"/>
    <n v="1.1270965794244601"/>
    <n v="-0.64912490098506304"/>
    <n v="-0.60537147756270404"/>
    <s v="CapitalOwl"/>
    <x v="16"/>
    <s v="Consumer Discretionary"/>
    <s v="Computer &amp; Electronics Retail"/>
    <s v="Richfield, Minnesota"/>
    <d v="1999-06-29T00:00:00"/>
    <n v="764478"/>
    <m/>
    <s v="Richfield"/>
    <s v="Minnesota"/>
    <s v="United States"/>
  </r>
  <r>
    <d v="2019-05-28T00:00:00"/>
    <x v="16"/>
    <s v="sell"/>
    <n v="300"/>
    <n v="4"/>
    <n v="65.680000000000007"/>
    <n v="66.709998999999996"/>
    <n v="65.370002999999997"/>
    <n v="65.400002000000001"/>
    <n v="64.900917000000007"/>
    <n v="3484000"/>
    <n v="2.2679999999999998"/>
    <n v="-8.2230077393989996E-3"/>
    <n v="-5.1262617154768202E-2"/>
    <n v="-0.12070096385371901"/>
    <n v="8.8168195640357605E-2"/>
    <n v="-5.4295720844196899E-2"/>
    <n v="2.4451192836613799E-2"/>
    <n v="1.9540375800115601E-2"/>
    <n v="2.2048172555759801E-2"/>
    <n v="2.0710068155061E-2"/>
    <n v="84.370002999999997"/>
    <n v="47.720001000000003"/>
    <n v="-0.20815335553873801"/>
    <n v="-8.4109499934704197E-3"/>
    <n v="1.11995518408325"/>
    <n v="-0.37622722672811298"/>
    <n v="-0.564465937996524"/>
    <s v="CapitalOwl"/>
    <x v="16"/>
    <s v="Consumer Discretionary"/>
    <s v="Computer &amp; Electronics Retail"/>
    <s v="Richfield, Minnesota"/>
    <d v="1999-06-29T00:00:00"/>
    <n v="764478"/>
    <m/>
    <s v="Richfield"/>
    <s v="Minnesota"/>
    <s v="United States"/>
  </r>
  <r>
    <d v="2019-04-05T00:00:00"/>
    <x v="16"/>
    <s v="sell"/>
    <n v="300"/>
    <n v="5"/>
    <n v="74.949996999999996"/>
    <n v="75.150002000000001"/>
    <n v="74.330001999999993"/>
    <n v="74.769997000000004"/>
    <n v="74.199409000000003"/>
    <n v="3171600"/>
    <n v="2.5009999999999999"/>
    <n v="2.6784163825358102E-3"/>
    <n v="5.08921168860898E-2"/>
    <n v="0.112548987989045"/>
    <n v="0.35599683388751502"/>
    <n v="6.2537632287710795E-2"/>
    <n v="1.3845424651510899E-2"/>
    <n v="1.0421661257965099E-2"/>
    <n v="2.09196600703263E-2"/>
    <n v="2.0989782835285398E-2"/>
    <n v="84.370002999999997"/>
    <n v="47.720001000000003"/>
    <n v="-0.20815335553873801"/>
    <n v="4.62571739556182E-3"/>
    <n v="1.08827409521786"/>
    <n v="0.169614959804951"/>
    <n v="0.146677112966487"/>
    <s v="Alpha Capital"/>
    <x v="16"/>
    <s v="Consumer Discretionary"/>
    <s v="Computer &amp; Electronics Retail"/>
    <s v="Richfield, Minnesota"/>
    <d v="1999-06-29T00:00:00"/>
    <n v="764478"/>
    <m/>
    <s v="Richfield"/>
    <s v="Minnesota"/>
    <s v="United States"/>
  </r>
  <r>
    <d v="2019-04-18T00:00:00"/>
    <x v="16"/>
    <s v="sell"/>
    <n v="700"/>
    <n v="5"/>
    <n v="73.370002999999997"/>
    <n v="74.080001999999993"/>
    <n v="72.980002999999996"/>
    <n v="73.639999000000003"/>
    <n v="73.078032999999905"/>
    <n v="2377400"/>
    <n v="2.56"/>
    <n v="3.2643865008434099E-3"/>
    <n v="-4.6064931471343998E-3"/>
    <n v="5.22657684459234E-2"/>
    <n v="0.24899756050084201"/>
    <n v="2.8333693343017201E-3"/>
    <n v="4.1662162939706902E-3"/>
    <n v="1.00426869341779E-2"/>
    <n v="1.9253591590222101E-2"/>
    <n v="2.0714310312328701E-2"/>
    <n v="84.370002999999997"/>
    <n v="47.720001000000003"/>
    <n v="-0.20815335553873801"/>
    <n v="1.5778467813143101E-3"/>
    <n v="1.07661107726244"/>
    <n v="-0.105077010798031"/>
    <n v="6.0991048762813499E-2"/>
    <s v="Alpha Capital"/>
    <x v="16"/>
    <s v="Consumer Discretionary"/>
    <s v="Computer &amp; Electronics Retail"/>
    <s v="Richfield, Minnesota"/>
    <d v="1999-06-29T00:00:00"/>
    <n v="764478"/>
    <m/>
    <s v="Richfield"/>
    <s v="Minnesota"/>
    <s v="United States"/>
  </r>
  <r>
    <d v="2019-05-15T00:00:00"/>
    <x v="16"/>
    <s v="buy"/>
    <n v="500"/>
    <n v="5"/>
    <n v="67.150002000000001"/>
    <n v="68.150002000000001"/>
    <n v="67.019997000000004"/>
    <n v="67.860000999999997"/>
    <n v="67.342147999999995"/>
    <n v="2370000"/>
    <n v="2.379"/>
    <n v="3.5429394792163898E-3"/>
    <n v="-7.9566463167757201E-2"/>
    <n v="-8.0790493068000305E-2"/>
    <n v="0.138782503928946"/>
    <n v="-0.116009583766994"/>
    <n v="2.7272612989273599E-2"/>
    <n v="1.7024437404425202E-2"/>
    <n v="2.0947277386236401E-2"/>
    <n v="2.1003700549123899E-2"/>
    <n v="84.370002999999997"/>
    <n v="47.720001000000003"/>
    <n v="-0.20815335553873801"/>
    <n v="5.8219943882337104E-3"/>
    <n v="1.1059437257789799"/>
    <n v="-0.66967607400236495"/>
    <n v="-0.49527843191222898"/>
    <s v="Alpha Capital"/>
    <x v="16"/>
    <s v="Consumer Discretionary"/>
    <s v="Computer &amp; Electronics Retail"/>
    <s v="Richfield, Minnesota"/>
    <d v="1999-06-29T00:00:00"/>
    <n v="764478"/>
    <m/>
    <s v="Richfield"/>
    <s v="Minnesota"/>
    <s v="United States"/>
  </r>
  <r>
    <d v="2019-05-23T00:00:00"/>
    <x v="16"/>
    <s v="sell"/>
    <n v="200"/>
    <n v="5"/>
    <n v="69.059997999999993"/>
    <n v="70"/>
    <n v="64.410004000000001"/>
    <n v="65.819999999999993"/>
    <n v="65.317711000000003"/>
    <n v="7999700"/>
    <n v="2.2959999999999998"/>
    <n v="-4.96434509324589E-2"/>
    <n v="-4.3407473014883603E-2"/>
    <n v="-0.111993008591948"/>
    <n v="9.2416585032895501E-2"/>
    <n v="-0.110359030567204"/>
    <n v="2.4892584598337899E-2"/>
    <n v="1.9993688527252099E-2"/>
    <n v="2.20247383701099E-2"/>
    <n v="2.1154182282898001E-2"/>
    <n v="84.370002999999997"/>
    <n v="47.720001000000003"/>
    <n v="-0.20815335553873801"/>
    <n v="-1.1985692488440201E-2"/>
    <n v="1.1270965794244601"/>
    <n v="-0.64912490098506304"/>
    <n v="-0.60537147756270404"/>
    <s v="Alpha Capital"/>
    <x v="16"/>
    <s v="Consumer Discretionary"/>
    <s v="Computer &amp; Electronics Retail"/>
    <s v="Richfield, Minnesota"/>
    <d v="1999-06-29T00:00:00"/>
    <n v="764478"/>
    <m/>
    <s v="Richfield"/>
    <s v="Minnesota"/>
    <s v="United States"/>
  </r>
  <r>
    <d v="2019-05-28T00:00:00"/>
    <x v="16"/>
    <s v="sell"/>
    <n v="200"/>
    <n v="5"/>
    <n v="65.680000000000007"/>
    <n v="66.709998999999996"/>
    <n v="65.370002999999997"/>
    <n v="65.400002000000001"/>
    <n v="64.900917000000007"/>
    <n v="3484000"/>
    <n v="2.2679999999999998"/>
    <n v="-8.2230077393989996E-3"/>
    <n v="-5.1262617154768202E-2"/>
    <n v="-0.12070096385371901"/>
    <n v="8.8168195640357605E-2"/>
    <n v="-5.4295720844196899E-2"/>
    <n v="2.4451192836613799E-2"/>
    <n v="1.9540375800115601E-2"/>
    <n v="2.2048172555759801E-2"/>
    <n v="2.0710068155061E-2"/>
    <n v="84.370002999999997"/>
    <n v="47.720001000000003"/>
    <n v="-0.20815335553873801"/>
    <n v="-8.4109499934704197E-3"/>
    <n v="1.11995518408325"/>
    <n v="-0.37622722672811298"/>
    <n v="-0.564465937996524"/>
    <s v="Alpha Capital"/>
    <x v="16"/>
    <s v="Consumer Discretionary"/>
    <s v="Computer &amp; Electronics Retail"/>
    <s v="Richfield, Minnesota"/>
    <d v="1999-06-29T00:00:00"/>
    <n v="764478"/>
    <m/>
    <s v="Richfield"/>
    <s v="Minnesota"/>
    <s v="United States"/>
  </r>
  <r>
    <d v="2019-06-21T00:00:00"/>
    <x v="16"/>
    <s v="sell"/>
    <n v="100"/>
    <n v="5"/>
    <n v="68.360000999999997"/>
    <n v="68.5"/>
    <n v="67.209998999999996"/>
    <n v="67.540001000000004"/>
    <n v="67.540001000000004"/>
    <n v="2868300"/>
    <n v="2.0680000000000001"/>
    <n v="-1.25065707245213E-2"/>
    <n v="2.2610860701613701E-2"/>
    <n v="-2.74001102509661E-2"/>
    <n v="-2.9684903950973299E-2"/>
    <n v="-8.8152120066616005E-2"/>
    <n v="1.8605925891328499E-2"/>
    <n v="1.9307240328433901E-2"/>
    <n v="1.6196353955554001E-2"/>
    <n v="2.0732099727152099E-2"/>
    <n v="84.370002999999997"/>
    <n v="47.720001000000003"/>
    <n v="-0.20815335553873801"/>
    <n v="-1.26001638019446E-3"/>
    <n v="1.1283759075665001"/>
    <n v="-0.53045072182570696"/>
    <n v="-0.48755220792384402"/>
    <s v="Alpha Capital"/>
    <x v="16"/>
    <s v="Consumer Discretionary"/>
    <s v="Computer &amp; Electronics Retail"/>
    <s v="Richfield, Minnesota"/>
    <d v="1999-06-29T00:00:00"/>
    <n v="764478"/>
    <m/>
    <s v="Richfield"/>
    <s v="Minnesota"/>
    <s v="United States"/>
  </r>
  <r>
    <d v="2019-06-25T00:00:00"/>
    <x v="16"/>
    <s v="sell"/>
    <n v="200"/>
    <n v="5"/>
    <n v="67.529999000000004"/>
    <n v="68"/>
    <n v="66.260002"/>
    <n v="66.389999000000003"/>
    <n v="66.389999000000003"/>
    <n v="1963700"/>
    <n v="1.994"/>
    <n v="-1.61366417921774E-2"/>
    <n v="-3.3474733678705799E-2"/>
    <n v="1.6283203046200598E-2"/>
    <n v="-5.24057812507095E-2"/>
    <n v="-0.11058481336515499"/>
    <n v="1.17314478016818E-2"/>
    <n v="1.62150523670982E-2"/>
    <n v="1.6235650048970499E-2"/>
    <n v="2.0709379087312199E-2"/>
    <n v="84.370002999999997"/>
    <n v="47.720001000000003"/>
    <n v="-0.20815335553873801"/>
    <n v="-9.5417756928269908E-3"/>
    <n v="1.1383081819963701"/>
    <n v="-0.63846058493465896"/>
    <n v="-0.57765789240653198"/>
    <s v="Alpha Capital"/>
    <x v="16"/>
    <s v="Consumer Discretionary"/>
    <s v="Computer &amp; Electronics Retail"/>
    <s v="Richfield, Minnesota"/>
    <d v="1999-06-29T00:00:00"/>
    <n v="764478"/>
    <m/>
    <s v="Richfield"/>
    <s v="Minnesota"/>
    <s v="United States"/>
  </r>
  <r>
    <d v="2019-04-11T00:00:00"/>
    <x v="16"/>
    <s v="buy"/>
    <n v="700"/>
    <n v="6"/>
    <n v="74.529999000000004"/>
    <n v="74.540001000000004"/>
    <n v="73.599997999999999"/>
    <n v="73.980002999999996"/>
    <n v="73.415442999999996"/>
    <n v="1771100"/>
    <n v="2.504"/>
    <n v="-6.87004655884982E-3"/>
    <n v="-7.9434602136160392E-3"/>
    <n v="7.92991125596475E-2"/>
    <n v="0.27017082289259298"/>
    <n v="6.8835664100833499E-2"/>
    <n v="3.7153578729625099E-3"/>
    <n v="1.0217469113462101E-2"/>
    <n v="1.95890120344108E-2"/>
    <n v="2.0855889579350698E-2"/>
    <n v="84.370002999999997"/>
    <n v="47.720001000000003"/>
    <n v="-0.20815335553873801"/>
    <n v="3.8122194279549302E-5"/>
    <n v="1.08106594117848"/>
    <n v="0.19965798452962499"/>
    <n v="0.22827849294115901"/>
    <s v="DecaFund"/>
    <x v="16"/>
    <s v="Consumer Discretionary"/>
    <s v="Computer &amp; Electronics Retail"/>
    <s v="Richfield, Minnesota"/>
    <d v="1999-06-29T00:00:00"/>
    <n v="764478"/>
    <m/>
    <s v="Richfield"/>
    <s v="Minnesota"/>
    <s v="United States"/>
  </r>
  <r>
    <d v="2019-04-12T00:00:00"/>
    <x v="16"/>
    <s v="sell"/>
    <n v="500"/>
    <n v="6"/>
    <n v="74.120002999999997"/>
    <n v="74.319999999999993"/>
    <n v="73.440002000000007"/>
    <n v="73.569999999999993"/>
    <n v="73.008567999999997"/>
    <n v="1711800"/>
    <n v="2.56"/>
    <n v="-5.5575044617923001E-3"/>
    <n v="-1.6179381057944101E-2"/>
    <n v="8.07397386242691E-2"/>
    <n v="0.27096365450818699"/>
    <n v="5.7793377306910698E-2"/>
    <n v="3.13020429727719E-3"/>
    <n v="1.01506799612532E-2"/>
    <n v="1.95823206329463E-2"/>
    <n v="2.0856496249999301E-2"/>
    <n v="84.370002999999997"/>
    <n v="47.720001000000003"/>
    <n v="-0.20815335553873801"/>
    <n v="6.5875784763498903E-3"/>
    <n v="1.07874420936662"/>
    <n v="0.14706856795425099"/>
    <n v="0.223769214571019"/>
    <s v="DecaFund"/>
    <x v="16"/>
    <s v="Consumer Discretionary"/>
    <s v="Computer &amp; Electronics Retail"/>
    <s v="Richfield, Minnesota"/>
    <d v="1999-06-29T00:00:00"/>
    <n v="764478"/>
    <m/>
    <s v="Richfield"/>
    <s v="Minnesota"/>
    <s v="United States"/>
  </r>
  <r>
    <d v="2019-04-26T00:00:00"/>
    <x v="16"/>
    <s v="buy"/>
    <n v="600"/>
    <n v="6"/>
    <n v="72.410004000000001"/>
    <n v="73.330001999999993"/>
    <n v="71.400002000000001"/>
    <n v="72.800003000000004"/>
    <n v="72.244445999999996"/>
    <n v="3032900"/>
    <n v="2.5049999999999999"/>
    <n v="-1.3507264828414399E-2"/>
    <n v="-1.14723633733377E-2"/>
    <n v="3.2103243146153398E-2"/>
    <n v="0.211576266519406"/>
    <n v="4.9813218135050796E-3"/>
    <n v="1.5068712864431901E-2"/>
    <n v="1.0643568334766901E-2"/>
    <n v="1.9144043323835399E-2"/>
    <n v="2.0656813745002101E-2"/>
    <n v="84.370002999999997"/>
    <n v="47.720001000000003"/>
    <n v="-0.20815335553873801"/>
    <n v="4.6743503443647796E-3"/>
    <n v="1.0708861651053101"/>
    <n v="-9.3500649165988298E-2"/>
    <n v="1.4839121190307799E-2"/>
    <s v="DecaFund"/>
    <x v="16"/>
    <s v="Consumer Discretionary"/>
    <s v="Computer &amp; Electronics Retail"/>
    <s v="Richfield, Minnesota"/>
    <d v="1999-06-29T00:00:00"/>
    <n v="764478"/>
    <m/>
    <s v="Richfield"/>
    <s v="Minnesota"/>
    <s v="United States"/>
  </r>
  <r>
    <d v="2019-05-01T00:00:00"/>
    <x v="16"/>
    <s v="buy"/>
    <n v="400"/>
    <n v="6"/>
    <n v="74.410004000000001"/>
    <n v="74.980002999999996"/>
    <n v="73.760002"/>
    <n v="73.830001999999993"/>
    <n v="73.266586000000004"/>
    <n v="1752600"/>
    <n v="2.5110000000000001"/>
    <n v="-7.8252305317567505E-3"/>
    <n v="-1.1581099899717E-2"/>
    <n v="3.8240584003939503E-2"/>
    <n v="0.23171068404074699"/>
    <n v="-9.4652372300908297E-3"/>
    <n v="1.2444796188993299E-2"/>
    <n v="1.1135825319879999E-2"/>
    <n v="1.9147506271235602E-2"/>
    <n v="2.0623329258065499E-2"/>
    <n v="84.370002999999997"/>
    <n v="47.720001000000003"/>
    <n v="-0.20815335553873801"/>
    <n v="-7.5304459681844096E-3"/>
    <n v="1.0689926056107499"/>
    <n v="-0.16204804986485699"/>
    <n v="-0.10035677196172101"/>
    <s v="DecaFund"/>
    <x v="16"/>
    <s v="Consumer Discretionary"/>
    <s v="Computer &amp; Electronics Retail"/>
    <s v="Richfield, Minnesota"/>
    <d v="1999-06-29T00:00:00"/>
    <n v="764478"/>
    <m/>
    <s v="Richfield"/>
    <s v="Minnesota"/>
    <s v="United States"/>
  </r>
  <r>
    <d v="2019-05-17T00:00:00"/>
    <x v="16"/>
    <s v="sell"/>
    <n v="300"/>
    <n v="6"/>
    <n v="68.010002"/>
    <n v="69.819999999999993"/>
    <n v="68"/>
    <n v="68.930000000000007"/>
    <n v="68.403976"/>
    <n v="2439200"/>
    <n v="2.3929999999999998"/>
    <n v="2.7602539568292498E-3"/>
    <n v="-3.4085363276877299E-2"/>
    <n v="-5.95573859404913E-2"/>
    <n v="0.14289532452721401"/>
    <n v="-0.103682142591644"/>
    <n v="3.0551312609340599E-2"/>
    <n v="1.7422122912411901E-2"/>
    <n v="2.0966378402050099E-2"/>
    <n v="2.1019167682434399E-2"/>
    <n v="84.370002999999997"/>
    <n v="47.720001000000003"/>
    <n v="-0.20815335553873801"/>
    <n v="-5.8544371529206298E-3"/>
    <n v="1.10950035386349"/>
    <n v="-0.61429172925601205"/>
    <n v="-0.64185106882975995"/>
    <s v="DecaFund"/>
    <x v="16"/>
    <s v="Consumer Discretionary"/>
    <s v="Computer &amp; Electronics Retail"/>
    <s v="Richfield, Minnesota"/>
    <d v="1999-06-29T00:00:00"/>
    <n v="764478"/>
    <m/>
    <s v="Richfield"/>
    <s v="Minnesota"/>
    <s v="United States"/>
  </r>
  <r>
    <d v="2019-06-28T00:00:00"/>
    <x v="16"/>
    <s v="sell"/>
    <n v="500"/>
    <n v="6"/>
    <n v="68.160004000000001"/>
    <n v="69.819999999999993"/>
    <n v="68.160004000000001"/>
    <n v="69.730002999999996"/>
    <n v="69.730002999999996"/>
    <n v="3051900"/>
    <n v="2"/>
    <n v="1.8234976518099699E-2"/>
    <n v="3.1910654492544897E-2"/>
    <n v="8.5006032176399196E-2"/>
    <n v="-1.12333840399484E-2"/>
    <n v="-3.2497536308012998E-2"/>
    <n v="1.6512110743119399E-2"/>
    <n v="1.68914131699981E-2"/>
    <n v="1.6726074615668999E-2"/>
    <n v="2.0656422045783201E-2"/>
    <n v="84.370002999999997"/>
    <n v="47.720001000000003"/>
    <n v="-0.20815335553873801"/>
    <n v="5.7409418775350302E-3"/>
    <n v="1.1305008616688299"/>
    <n v="-0.25825384944350999"/>
    <n v="-0.49309969118605101"/>
    <s v="DecaFund"/>
    <x v="16"/>
    <s v="Consumer Discretionary"/>
    <s v="Computer &amp; Electronics Retail"/>
    <s v="Richfield, Minnesota"/>
    <d v="1999-06-29T00:00:00"/>
    <n v="764478"/>
    <m/>
    <s v="Richfield"/>
    <s v="Minnesota"/>
    <s v="United States"/>
  </r>
  <r>
    <d v="2019-04-08T00:00:00"/>
    <x v="16"/>
    <s v="sell"/>
    <n v="400"/>
    <n v="7"/>
    <n v="74.620002999999997"/>
    <n v="75.290001000000004"/>
    <n v="74.379997000000003"/>
    <n v="74.819999999999993"/>
    <n v="74.249031000000002"/>
    <n v="2236000"/>
    <n v="2.5190000000000001"/>
    <n v="6.6854191055431601E-4"/>
    <n v="3.7169894297921599E-2"/>
    <n v="0.108029637254001"/>
    <n v="0.30117245310699098"/>
    <n v="8.60668081475255E-2"/>
    <n v="1.41581891882127E-2"/>
    <n v="1.0464626538817599E-2"/>
    <n v="1.9929741420400202E-2"/>
    <n v="2.0938848552660799E-2"/>
    <n v="84.370002999999997"/>
    <n v="47.720001000000003"/>
    <n v="-0.20815335553873801"/>
    <n v="1.0469119934194001E-3"/>
    <n v="1.0896138573477401"/>
    <n v="0.2757426966646"/>
    <n v="0.17395387731901699"/>
    <s v="GreenGrest Capital"/>
    <x v="16"/>
    <s v="Consumer Discretionary"/>
    <s v="Computer &amp; Electronics Retail"/>
    <s v="Richfield, Minnesota"/>
    <d v="1999-06-29T00:00:00"/>
    <n v="764478"/>
    <m/>
    <s v="Richfield"/>
    <s v="Minnesota"/>
    <s v="United States"/>
  </r>
  <r>
    <d v="2019-04-11T00:00:00"/>
    <x v="16"/>
    <s v="buy"/>
    <n v="1200"/>
    <n v="7"/>
    <n v="74.529999000000004"/>
    <n v="74.540001000000004"/>
    <n v="73.599997999999999"/>
    <n v="73.980002999999996"/>
    <n v="73.415442999999996"/>
    <n v="1771100"/>
    <n v="2.504"/>
    <n v="-6.87004655884982E-3"/>
    <n v="-7.9434602136160392E-3"/>
    <n v="7.92991125596475E-2"/>
    <n v="0.27017082289259298"/>
    <n v="6.8835664100833499E-2"/>
    <n v="3.7153578729625099E-3"/>
    <n v="1.0217469113462101E-2"/>
    <n v="1.95890120344108E-2"/>
    <n v="2.0855889579350698E-2"/>
    <n v="84.370002999999997"/>
    <n v="47.720001000000003"/>
    <n v="-0.20815335553873801"/>
    <n v="3.8122194279549302E-5"/>
    <n v="1.08106594117848"/>
    <n v="0.19965798452962499"/>
    <n v="0.22827849294115901"/>
    <s v="GreenGrest Capital"/>
    <x v="16"/>
    <s v="Consumer Discretionary"/>
    <s v="Computer &amp; Electronics Retail"/>
    <s v="Richfield, Minnesota"/>
    <d v="1999-06-29T00:00:00"/>
    <n v="764478"/>
    <m/>
    <s v="Richfield"/>
    <s v="Minnesota"/>
    <s v="United States"/>
  </r>
  <r>
    <d v="2019-04-29T00:00:00"/>
    <x v="16"/>
    <s v="sell"/>
    <n v="700"/>
    <n v="7"/>
    <n v="72.879997000000003"/>
    <n v="74.019997000000004"/>
    <n v="72.800003000000004"/>
    <n v="73.389999000000003"/>
    <n v="72.829941000000005"/>
    <n v="2231800"/>
    <n v="2.536"/>
    <n v="8.0716960583484404E-3"/>
    <n v="1.08228022622476E-2"/>
    <n v="4.0174939204501998E-2"/>
    <n v="0.21695531160550699"/>
    <n v="-3.48074289258451E-3"/>
    <n v="1.39104819697144E-2"/>
    <n v="1.07296434913365E-2"/>
    <n v="1.9153019488943102E-2"/>
    <n v="2.0636729903550699E-2"/>
    <n v="84.370002999999997"/>
    <n v="47.720001000000003"/>
    <n v="-0.20815335553873801"/>
    <n v="1.07094833958194E-3"/>
    <n v="1.06847212823761"/>
    <n v="-0.134595905762637"/>
    <n v="-3.2092099023775101E-3"/>
    <s v="GreenGrest Capital"/>
    <x v="16"/>
    <s v="Consumer Discretionary"/>
    <s v="Computer &amp; Electronics Retail"/>
    <s v="Richfield, Minnesota"/>
    <d v="1999-06-29T00:00:00"/>
    <n v="764478"/>
    <m/>
    <s v="Richfield"/>
    <s v="Minnesota"/>
    <s v="United States"/>
  </r>
  <r>
    <d v="2019-04-30T00:00:00"/>
    <x v="16"/>
    <s v="sell"/>
    <n v="900"/>
    <n v="7"/>
    <n v="73.139999000000003"/>
    <n v="74.540001000000004"/>
    <n v="73.139999000000003"/>
    <n v="74.410004000000001"/>
    <n v="73.842162999999999"/>
    <n v="2552800"/>
    <n v="2.5089999999999999"/>
    <n v="1.3802734707882E-2"/>
    <n v="1.0673649617345699E-2"/>
    <n v="4.5503050600322698E-2"/>
    <n v="0.24293264104332701"/>
    <n v="-8.2819694716367194E-3"/>
    <n v="1.3879009418553301E-2"/>
    <n v="1.0944832219198701E-2"/>
    <n v="1.9090882317511701E-2"/>
    <n v="2.0621683739193701E-2"/>
    <n v="84.370002999999997"/>
    <n v="47.720001000000003"/>
    <n v="-0.20815335553873801"/>
    <n v="9.5096475723260604E-4"/>
    <n v="1.06822451162808"/>
    <n v="-0.15606387021019399"/>
    <n v="-5.18869221509939E-2"/>
    <s v="GreenGrest Capital"/>
    <x v="16"/>
    <s v="Consumer Discretionary"/>
    <s v="Computer &amp; Electronics Retail"/>
    <s v="Richfield, Minnesota"/>
    <d v="1999-06-29T00:00:00"/>
    <n v="764478"/>
    <m/>
    <s v="Richfield"/>
    <s v="Minnesota"/>
    <s v="United States"/>
  </r>
  <r>
    <d v="2019-05-16T00:00:00"/>
    <x v="16"/>
    <s v="buy"/>
    <n v="800"/>
    <n v="7"/>
    <n v="68.440002000000007"/>
    <n v="69.639999000000003"/>
    <n v="68.059997999999993"/>
    <n v="68.739998"/>
    <n v="68.215423999999999"/>
    <n v="3272400"/>
    <n v="2.4049999999999998"/>
    <n v="1.28843865811402E-2"/>
    <n v="-5.0354565387976197E-2"/>
    <n v="-6.3410460474057406E-2"/>
    <n v="0.15032305340722901"/>
    <n v="-0.107588095859044"/>
    <n v="3.01398798678932E-2"/>
    <n v="1.7383868273446099E-2"/>
    <n v="2.0990060956617901E-2"/>
    <n v="2.1018259648455499E-2"/>
    <n v="84.370002999999997"/>
    <n v="47.720001000000003"/>
    <n v="-0.20815335553873801"/>
    <n v="8.8559569696340101E-3"/>
    <n v="1.11129253135271"/>
    <n v="-0.63219168174472895"/>
    <n v="-0.58053486198426096"/>
    <s v="GreenGrest Capital"/>
    <x v="16"/>
    <s v="Consumer Discretionary"/>
    <s v="Computer &amp; Electronics Retail"/>
    <s v="Richfield, Minnesota"/>
    <d v="1999-06-29T00:00:00"/>
    <n v="764478"/>
    <m/>
    <s v="Richfield"/>
    <s v="Minnesota"/>
    <s v="United States"/>
  </r>
  <r>
    <d v="2019-06-17T00:00:00"/>
    <x v="16"/>
    <s v="sell"/>
    <n v="900"/>
    <n v="7"/>
    <n v="65.800003000000004"/>
    <n v="66.910004000000001"/>
    <n v="65.629997000000003"/>
    <n v="66.629997000000003"/>
    <n v="66.629997000000003"/>
    <n v="1968600"/>
    <n v="2.0859999999999999"/>
    <n v="9.0457124878325201E-3"/>
    <n v="2.9509297236282601E-2"/>
    <n v="-1.0631429506419999E-2"/>
    <n v="-3.7958604789457298E-2"/>
    <n v="-6.7661120063892702E-2"/>
    <n v="1.0889192550730301E-2"/>
    <n v="1.810445782984E-2"/>
    <n v="1.5787182296223098E-2"/>
    <n v="2.0733473795679001E-2"/>
    <n v="84.370002999999997"/>
    <n v="47.720001000000003"/>
    <n v="-0.20815335553873801"/>
    <n v="9.3131563797728401E-4"/>
    <n v="1.1172159717991901"/>
    <n v="-0.42882393511192601"/>
    <n v="-0.48785533557179001"/>
    <s v="GreenGrest Capital"/>
    <x v="16"/>
    <s v="Consumer Discretionary"/>
    <s v="Computer &amp; Electronics Retail"/>
    <s v="Richfield, Minnesota"/>
    <d v="1999-06-29T00:00:00"/>
    <n v="764478"/>
    <m/>
    <s v="Richfield"/>
    <s v="Minnesota"/>
    <s v="United States"/>
  </r>
  <r>
    <d v="2019-06-27T00:00:00"/>
    <x v="16"/>
    <s v="buy"/>
    <n v="100"/>
    <n v="7"/>
    <n v="68.400002000000001"/>
    <n v="68.589995999999999"/>
    <n v="68.010002"/>
    <n v="68.470000999999996"/>
    <n v="68.470000999999996"/>
    <n v="1679900"/>
    <n v="2.0049999999999999"/>
    <n v="4.8313101807551002E-3"/>
    <n v="1.1691072499240001E-3"/>
    <n v="5.3533954697790702E-2"/>
    <n v="-3.00311244934214E-2"/>
    <n v="-8.3139115398529001E-2"/>
    <n v="1.6717384358207101E-2"/>
    <n v="1.69489588472116E-2"/>
    <n v="1.65591351984677E-2"/>
    <n v="2.07232827124769E-2"/>
    <n v="84.370002999999997"/>
    <n v="47.720001000000003"/>
    <n v="-0.20815335553873801"/>
    <n v="3.81588593721357E-3"/>
    <n v="1.1360442582249599"/>
    <n v="-0.50668637182794696"/>
    <n v="-0.547539065662491"/>
    <s v="GreenGrest Capital"/>
    <x v="16"/>
    <s v="Consumer Discretionary"/>
    <s v="Computer &amp; Electronics Retail"/>
    <s v="Richfield, Minnesota"/>
    <d v="1999-06-29T00:00:00"/>
    <n v="764478"/>
    <m/>
    <s v="Richfield"/>
    <s v="Minnesota"/>
    <s v="United States"/>
  </r>
  <r>
    <d v="2019-04-01T00:00:00"/>
    <x v="16"/>
    <s v="buy"/>
    <n v="900"/>
    <n v="8"/>
    <n v="71.360000999999997"/>
    <n v="72.260002"/>
    <n v="71.089995999999999"/>
    <n v="72.089995999999999"/>
    <n v="71.539863999999994"/>
    <n v="2787100"/>
    <n v="2.4969999999999999"/>
    <n v="1.43907644987223E-2"/>
    <n v="1.6785951249889401E-2"/>
    <n v="5.3274406735083497E-2"/>
    <n v="0.34658912739797498"/>
    <n v="5.6015392352217003E-2"/>
    <n v="7.9578591871574296E-3"/>
    <n v="9.9189052267178203E-3"/>
    <n v="2.11455779501552E-2"/>
    <n v="2.1077088676522599E-2"/>
    <n v="84.370002999999997"/>
    <n v="47.720001000000003"/>
    <n v="-0.20815335553873801"/>
    <n v="1.1502195497633099E-2"/>
    <n v="1.0862153086817901"/>
    <n v="0.13935887490194901"/>
    <n v="0.17440961078247499"/>
    <s v="KKZ Asset Management"/>
    <x v="16"/>
    <s v="Consumer Discretionary"/>
    <s v="Computer &amp; Electronics Retail"/>
    <s v="Richfield, Minnesota"/>
    <d v="1999-06-29T00:00:00"/>
    <n v="764478"/>
    <m/>
    <s v="Richfield"/>
    <s v="Minnesota"/>
    <s v="United States"/>
  </r>
  <r>
    <d v="2019-04-05T00:00:00"/>
    <x v="16"/>
    <s v="buy"/>
    <n v="400"/>
    <n v="9"/>
    <n v="74.949996999999996"/>
    <n v="75.150002000000001"/>
    <n v="74.330001999999993"/>
    <n v="74.769997000000004"/>
    <n v="74.199409000000003"/>
    <n v="3171600"/>
    <n v="2.5009999999999999"/>
    <n v="2.6784163825358102E-3"/>
    <n v="5.08921168860898E-2"/>
    <n v="0.112548987989045"/>
    <n v="0.35599683388751502"/>
    <n v="6.2537632287710795E-2"/>
    <n v="1.3845424651510899E-2"/>
    <n v="1.0421661257965099E-2"/>
    <n v="2.09196600703263E-2"/>
    <n v="2.0989782835285398E-2"/>
    <n v="84.370002999999997"/>
    <n v="47.720001000000003"/>
    <n v="-0.20815335553873801"/>
    <n v="4.62571739556182E-3"/>
    <n v="1.08827409521786"/>
    <n v="0.169614959804951"/>
    <n v="0.146677112966487"/>
    <s v="Netpune Capital"/>
    <x v="16"/>
    <s v="Consumer Discretionary"/>
    <s v="Computer &amp; Electronics Retail"/>
    <s v="Richfield, Minnesota"/>
    <d v="1999-06-29T00:00:00"/>
    <n v="764478"/>
    <m/>
    <s v="Richfield"/>
    <s v="Minnesota"/>
    <s v="United States"/>
  </r>
  <r>
    <d v="2019-04-15T00:00:00"/>
    <x v="16"/>
    <s v="buy"/>
    <n v="1300"/>
    <n v="9"/>
    <n v="72.940002000000007"/>
    <n v="73.519997000000004"/>
    <n v="72.699996999999996"/>
    <n v="73.239998"/>
    <n v="72.681083999999998"/>
    <n v="2295800"/>
    <n v="2.5529999999999999"/>
    <n v="-4.4956460128025497E-3"/>
    <n v="-2.1343568981300999E-2"/>
    <n v="6.8955316733712996E-2"/>
    <n v="0.25293407342280799"/>
    <n v="5.5684875710057202E-2"/>
    <n v="2.2473032432646502E-3"/>
    <n v="1.0260956843558501E-2"/>
    <n v="1.9576955649915798E-2"/>
    <n v="2.0857972980193401E-2"/>
    <n v="84.370002999999997"/>
    <n v="47.720001000000003"/>
    <n v="-0.20815335553873801"/>
    <n v="-6.2956724975841202E-4"/>
    <n v="1.0790298392133"/>
    <n v="0.13805591253452801"/>
    <n v="0.19623185774500501"/>
    <s v="Netpune Capital"/>
    <x v="16"/>
    <s v="Consumer Discretionary"/>
    <s v="Computer &amp; Electronics Retail"/>
    <s v="Richfield, Minnesota"/>
    <d v="1999-06-29T00:00:00"/>
    <n v="764478"/>
    <m/>
    <s v="Richfield"/>
    <s v="Minnesota"/>
    <s v="United States"/>
  </r>
  <r>
    <d v="2019-05-06T00:00:00"/>
    <x v="16"/>
    <s v="sell"/>
    <n v="800"/>
    <n v="9"/>
    <n v="73.75"/>
    <n v="75.069999999999993"/>
    <n v="72.889999000000003"/>
    <n v="74.959998999999996"/>
    <n v="74.387962000000002"/>
    <n v="2804300"/>
    <n v="2.5"/>
    <n v="-9.33398139417321E-4"/>
    <n v="2.1166979548801201E-2"/>
    <n v="3.2816540316381197E-2"/>
    <n v="0.24300818586102699"/>
    <n v="2.5785541265742101E-2"/>
    <n v="1.11281142964836E-2"/>
    <n v="1.0776993018589099E-2"/>
    <n v="1.9105080465710099E-2"/>
    <n v="2.06165402643044E-2"/>
    <n v="84.370002999999997"/>
    <n v="47.720001000000003"/>
    <n v="-0.20815335553873801"/>
    <n v="-4.4810132310555703E-3"/>
    <n v="1.0664554494335301"/>
    <n v="3.7090771714876499E-3"/>
    <n v="-7.3913004836996005E-2"/>
    <s v="Netpune Capital"/>
    <x v="16"/>
    <s v="Consumer Discretionary"/>
    <s v="Computer &amp; Electronics Retail"/>
    <s v="Richfield, Minnesota"/>
    <d v="1999-06-29T00:00:00"/>
    <n v="764478"/>
    <m/>
    <s v="Richfield"/>
    <s v="Minnesota"/>
    <s v="United States"/>
  </r>
  <r>
    <d v="2019-06-11T00:00:00"/>
    <x v="16"/>
    <s v="buy"/>
    <n v="700"/>
    <n v="9"/>
    <n v="65.489998"/>
    <n v="66.040001000000004"/>
    <n v="64.819999999999993"/>
    <n v="65.519997000000004"/>
    <n v="65.019997000000004"/>
    <n v="2212100"/>
    <n v="2.14"/>
    <n v="5.0492844227105101E-3"/>
    <n v="2.4410255873465701E-2"/>
    <n v="-9.83303942891086E-2"/>
    <n v="-4.2140327290137301E-2"/>
    <n v="-7.21546627312913E-2"/>
    <n v="1.7871525068339701E-2"/>
    <n v="2.1603173149704401E-2"/>
    <n v="1.5621214076207901E-2"/>
    <n v="2.0710370243948902E-2"/>
    <n v="84.370002999999997"/>
    <n v="47.720001000000003"/>
    <n v="-0.20815335553873801"/>
    <n v="-3.4994119269314301E-4"/>
    <n v="1.1146234137177899"/>
    <n v="-0.45318328059047602"/>
    <n v="-0.50880136467673798"/>
    <s v="Netpune Capital"/>
    <x v="16"/>
    <s v="Consumer Discretionary"/>
    <s v="Computer &amp; Electronics Retail"/>
    <s v="Richfield, Minnesota"/>
    <d v="1999-06-29T00:00:00"/>
    <n v="764478"/>
    <m/>
    <s v="Richfield"/>
    <s v="Minnesota"/>
    <s v="United States"/>
  </r>
  <r>
    <d v="2019-06-25T00:00:00"/>
    <x v="16"/>
    <s v="sell"/>
    <n v="600"/>
    <n v="9"/>
    <n v="67.529999000000004"/>
    <n v="68"/>
    <n v="66.260002"/>
    <n v="66.389999000000003"/>
    <n v="66.389999000000003"/>
    <n v="1963700"/>
    <n v="1.994"/>
    <n v="-1.61366417921774E-2"/>
    <n v="-3.3474733678705799E-2"/>
    <n v="1.6283203046200598E-2"/>
    <n v="-5.24057812507095E-2"/>
    <n v="-0.11058481336515499"/>
    <n v="1.17314478016818E-2"/>
    <n v="1.62150523670982E-2"/>
    <n v="1.6235650048970499E-2"/>
    <n v="2.0709379087312199E-2"/>
    <n v="84.370002999999997"/>
    <n v="47.720001000000003"/>
    <n v="-0.20815335553873801"/>
    <n v="-9.5417756928269908E-3"/>
    <n v="1.1383081819963701"/>
    <n v="-0.63846058493465896"/>
    <n v="-0.57765789240653198"/>
    <s v="Netpune Capital"/>
    <x v="16"/>
    <s v="Consumer Discretionary"/>
    <s v="Computer &amp; Electronics Retail"/>
    <s v="Richfield, Minnesota"/>
    <d v="1999-06-29T00:00:00"/>
    <n v="764478"/>
    <m/>
    <s v="Richfield"/>
    <s v="Minnesota"/>
    <s v="United States"/>
  </r>
  <r>
    <d v="2019-04-12T00:00:00"/>
    <x v="16"/>
    <s v="sell"/>
    <n v="300"/>
    <n v="10"/>
    <n v="74.120002999999997"/>
    <n v="74.319999999999993"/>
    <n v="73.440002000000007"/>
    <n v="73.569999999999993"/>
    <n v="73.008567999999997"/>
    <n v="1711800"/>
    <n v="2.56"/>
    <n v="-5.5575044617923001E-3"/>
    <n v="-1.6179381057944101E-2"/>
    <n v="8.07397386242691E-2"/>
    <n v="0.27096365450818699"/>
    <n v="5.7793377306910698E-2"/>
    <n v="3.13020429727719E-3"/>
    <n v="1.01506799612532E-2"/>
    <n v="1.95823206329463E-2"/>
    <n v="2.0856496249999301E-2"/>
    <n v="84.370002999999997"/>
    <n v="47.720001000000003"/>
    <n v="-0.20815335553873801"/>
    <n v="6.5875784763498903E-3"/>
    <n v="1.07874420936662"/>
    <n v="0.14706856795425099"/>
    <n v="0.223769214571019"/>
    <s v="Spectrum Group"/>
    <x v="16"/>
    <s v="Consumer Discretionary"/>
    <s v="Computer &amp; Electronics Retail"/>
    <s v="Richfield, Minnesota"/>
    <d v="1999-06-29T00:00:00"/>
    <n v="764478"/>
    <m/>
    <s v="Richfield"/>
    <s v="Minnesota"/>
    <s v="United States"/>
  </r>
  <r>
    <d v="2019-04-15T00:00:00"/>
    <x v="16"/>
    <s v="sell"/>
    <n v="1000"/>
    <n v="10"/>
    <n v="72.940002000000007"/>
    <n v="73.519997000000004"/>
    <n v="72.699996999999996"/>
    <n v="73.239998"/>
    <n v="72.681083999999998"/>
    <n v="2295800"/>
    <n v="2.5529999999999999"/>
    <n v="-4.4956460128025497E-3"/>
    <n v="-2.1343568981300999E-2"/>
    <n v="6.8955316733712996E-2"/>
    <n v="0.25293407342280799"/>
    <n v="5.5684875710057202E-2"/>
    <n v="2.2473032432646502E-3"/>
    <n v="1.0260956843558501E-2"/>
    <n v="1.9576955649915798E-2"/>
    <n v="2.0857972980193401E-2"/>
    <n v="84.370002999999997"/>
    <n v="47.720001000000003"/>
    <n v="-0.20815335553873801"/>
    <n v="-6.2956724975841202E-4"/>
    <n v="1.0790298392133"/>
    <n v="0.13805591253452801"/>
    <n v="0.19623185774500501"/>
    <s v="Spectrum Group"/>
    <x v="16"/>
    <s v="Consumer Discretionary"/>
    <s v="Computer &amp; Electronics Retail"/>
    <s v="Richfield, Minnesota"/>
    <d v="1999-06-29T00:00:00"/>
    <n v="764478"/>
    <m/>
    <s v="Richfield"/>
    <s v="Minnesota"/>
    <s v="United States"/>
  </r>
  <r>
    <d v="2019-04-22T00:00:00"/>
    <x v="16"/>
    <s v="sell"/>
    <n v="400"/>
    <n v="10"/>
    <n v="73.209998999999996"/>
    <n v="73.629997000000003"/>
    <n v="72.569999999999993"/>
    <n v="72.599997999999999"/>
    <n v="72.045967000000005"/>
    <n v="2439500"/>
    <n v="2.59"/>
    <n v="-1.4223469577237E-2"/>
    <n v="-1.32724582625791E-2"/>
    <n v="4.9265443874838499E-2"/>
    <n v="0.219498723962126"/>
    <n v="1.6311228628187999E-2"/>
    <n v="7.2433243397087904E-3"/>
    <n v="1.0254294209028099E-2"/>
    <n v="1.9332316988504301E-2"/>
    <n v="2.0659800364345501E-2"/>
    <n v="84.370002999999997"/>
    <n v="47.720001000000003"/>
    <n v="-0.20815335553873801"/>
    <n v="1.0115060212163699E-3"/>
    <n v="1.07041486575816"/>
    <n v="-4.4354250299211098E-2"/>
    <n v="2.2706485112120998E-2"/>
    <s v="Spectrum Group"/>
    <x v="16"/>
    <s v="Consumer Discretionary"/>
    <s v="Computer &amp; Electronics Retail"/>
    <s v="Richfield, Minnesota"/>
    <d v="1999-06-29T00:00:00"/>
    <n v="764478"/>
    <m/>
    <s v="Richfield"/>
    <s v="Minnesota"/>
    <s v="United States"/>
  </r>
  <r>
    <d v="2019-05-08T00:00:00"/>
    <x v="16"/>
    <s v="buy"/>
    <n v="1000"/>
    <n v="10"/>
    <n v="73.129997000000003"/>
    <n v="74.690002000000007"/>
    <n v="72.459998999999996"/>
    <n v="73.480002999999996"/>
    <n v="72.919257999999999"/>
    <n v="2746600"/>
    <n v="2.4820000000000002"/>
    <n v="2.5891267178917601E-3"/>
    <n v="-4.7518780760368298E-3"/>
    <n v="-1.74034109581871E-2"/>
    <n v="0.21885339542833901"/>
    <n v="-6.6688530326331798E-4"/>
    <n v="1.45173021097596E-2"/>
    <n v="1.02807755619544E-2"/>
    <n v="1.93829719808973E-2"/>
    <n v="2.0633037296789801E-2"/>
    <n v="84.370002999999997"/>
    <n v="47.720001000000003"/>
    <n v="-0.20815335553873801"/>
    <n v="-1.60671540560346E-3"/>
    <n v="1.0696704916463999"/>
    <n v="-0.120971897343733"/>
    <n v="-6.9738823179909801E-2"/>
    <s v="Spectrum Group"/>
    <x v="16"/>
    <s v="Consumer Discretionary"/>
    <s v="Computer &amp; Electronics Retail"/>
    <s v="Richfield, Minnesota"/>
    <d v="1999-06-29T00:00:00"/>
    <n v="764478"/>
    <m/>
    <s v="Richfield"/>
    <s v="Minnesota"/>
    <s v="United States"/>
  </r>
  <r>
    <d v="2019-06-17T00:00:00"/>
    <x v="16"/>
    <s v="buy"/>
    <n v="500"/>
    <n v="10"/>
    <n v="65.800003000000004"/>
    <n v="66.910004000000001"/>
    <n v="65.629997000000003"/>
    <n v="66.629997000000003"/>
    <n v="66.629997000000003"/>
    <n v="1968600"/>
    <n v="2.0859999999999999"/>
    <n v="9.0457124878325201E-3"/>
    <n v="2.9509297236282601E-2"/>
    <n v="-1.0631429506419999E-2"/>
    <n v="-3.7958604789457298E-2"/>
    <n v="-6.7661120063892702E-2"/>
    <n v="1.0889192550730301E-2"/>
    <n v="1.810445782984E-2"/>
    <n v="1.5787182296223098E-2"/>
    <n v="2.0733473795679001E-2"/>
    <n v="84.370002999999997"/>
    <n v="47.720001000000003"/>
    <n v="-0.20815335553873801"/>
    <n v="9.3131563797728401E-4"/>
    <n v="1.1172159717991901"/>
    <n v="-0.42882393511192601"/>
    <n v="-0.48785533557179001"/>
    <s v="Spectrum Group"/>
    <x v="16"/>
    <s v="Consumer Discretionary"/>
    <s v="Computer &amp; Electronics Retail"/>
    <s v="Richfield, Minnesota"/>
    <d v="1999-06-29T00:00:00"/>
    <n v="764478"/>
    <m/>
    <s v="Richfield"/>
    <s v="Minnesota"/>
    <s v="United States"/>
  </r>
  <r>
    <d v="2019-04-04T00:00:00"/>
    <x v="16"/>
    <s v="sell"/>
    <n v="800"/>
    <n v="11"/>
    <n v="72.480002999999996"/>
    <n v="74.589995999999999"/>
    <n v="72.290001000000004"/>
    <n v="74.569999999999993"/>
    <n v="74.000938000000005"/>
    <n v="2465500"/>
    <n v="2.512"/>
    <n v="2.7600181443319698E-2"/>
    <n v="4.7650936568180501E-2"/>
    <n v="0.117029435659113"/>
    <n v="0.35806901724013501"/>
    <n v="4.9650853956920003E-2"/>
    <n v="1.43510024485741E-2"/>
    <n v="1.0415537212963099E-2"/>
    <n v="2.0916540134889899E-2"/>
    <n v="2.0999534303959799E-2"/>
    <n v="84.370002999999997"/>
    <n v="47.720001000000003"/>
    <n v="-0.20815335553873801"/>
    <n v="2.0824655091414399E-3"/>
    <n v="1.08382037081202"/>
    <n v="0.110639097562467"/>
    <n v="0.14692711354791499"/>
    <s v="Beta Dynamic Fund"/>
    <x v="16"/>
    <s v="Consumer Discretionary"/>
    <s v="Computer &amp; Electronics Retail"/>
    <s v="Richfield, Minnesota"/>
    <d v="1999-06-29T00:00:00"/>
    <n v="764478"/>
    <m/>
    <s v="Richfield"/>
    <s v="Minnesota"/>
    <s v="United States"/>
  </r>
  <r>
    <d v="2019-04-16T00:00:00"/>
    <x v="16"/>
    <s v="sell"/>
    <n v="1600"/>
    <n v="11"/>
    <n v="73.389999000000003"/>
    <n v="73.75"/>
    <n v="72.989998"/>
    <n v="73.160004000000001"/>
    <n v="72.601699999999994"/>
    <n v="2111000"/>
    <n v="2.5920000000000001"/>
    <n v="-1.0928205767369E-3"/>
    <n v="-2.1500370395372101E-2"/>
    <n v="5.6597294535287598E-2"/>
    <n v="0.262547808693669"/>
    <n v="4.3685844250875301E-2"/>
    <n v="2.1895213148702599E-3"/>
    <n v="1.01320986499187E-2"/>
    <n v="1.9497662328563301E-2"/>
    <n v="2.0847176294752301E-2"/>
    <n v="84.370002999999997"/>
    <n v="47.720001000000003"/>
    <n v="-0.20815335553873801"/>
    <n v="5.0922850790659495E-4"/>
    <n v="1.07820917612603"/>
    <n v="8.1530816769890699E-2"/>
    <n v="0.14927446000587799"/>
    <s v="Beta Dynamic Fund"/>
    <x v="16"/>
    <s v="Consumer Discretionary"/>
    <s v="Computer &amp; Electronics Retail"/>
    <s v="Richfield, Minnesota"/>
    <d v="1999-06-29T00:00:00"/>
    <n v="764478"/>
    <m/>
    <s v="Richfield"/>
    <s v="Minnesota"/>
    <s v="United States"/>
  </r>
  <r>
    <d v="2019-04-23T00:00:00"/>
    <x v="16"/>
    <s v="buy"/>
    <n v="700"/>
    <n v="11"/>
    <n v="72.910004000000001"/>
    <n v="73.900002000000001"/>
    <n v="72.209998999999996"/>
    <n v="73.620002999999997"/>
    <n v="73.058188999999999"/>
    <n v="2075500"/>
    <n v="2.57"/>
    <n v="1.3951887352783901E-2"/>
    <n v="5.1750751030073599E-3"/>
    <n v="4.2453352776203497E-2"/>
    <n v="0.24959099565152601"/>
    <n v="4.45450244635546E-2"/>
    <n v="1.01757391229734E-2"/>
    <n v="9.7591806795810608E-3"/>
    <n v="1.9210995601171101E-2"/>
    <n v="2.06582444603013E-2"/>
    <n v="84.370002999999997"/>
    <n v="47.720001000000003"/>
    <n v="-0.20815335553873801"/>
    <n v="8.8023511954049196E-3"/>
    <n v="1.0702831876933101"/>
    <n v="8.7324691032887897E-2"/>
    <n v="1.25602408117928E-2"/>
    <s v="Beta Dynamic Fund"/>
    <x v="16"/>
    <s v="Consumer Discretionary"/>
    <s v="Computer &amp; Electronics Retail"/>
    <s v="Richfield, Minnesota"/>
    <d v="1999-06-29T00:00:00"/>
    <n v="764478"/>
    <m/>
    <s v="Richfield"/>
    <s v="Minnesota"/>
    <s v="United States"/>
  </r>
  <r>
    <d v="2019-05-03T00:00:00"/>
    <x v="16"/>
    <s v="sell"/>
    <n v="500"/>
    <n v="11"/>
    <n v="75.279999000000004"/>
    <n v="75.529999000000004"/>
    <n v="74.580001999999993"/>
    <n v="75.029999000000004"/>
    <n v="74.457427999999993"/>
    <n v="2031100"/>
    <n v="2.5310000000000001"/>
    <n v="-1.9972271787098098E-3"/>
    <n v="3.0172073746566799E-2"/>
    <n v="4.88901410596181E-2"/>
    <n v="0.25651817000057198"/>
    <n v="1.53189829124659E-2"/>
    <n v="1.08069208630895E-2"/>
    <n v="1.1143379973747E-2"/>
    <n v="1.9126249877985699E-2"/>
    <n v="2.0629174198832902E-2"/>
    <n v="84.370002999999997"/>
    <n v="47.720001000000003"/>
    <n v="-0.20815335553873801"/>
    <n v="9.5921274614703799E-3"/>
    <n v="1.0684390908466399"/>
    <n v="-4.7061083093225202E-2"/>
    <n v="-0.101574001423821"/>
    <s v="Beta Dynamic Fund"/>
    <x v="16"/>
    <s v="Consumer Discretionary"/>
    <s v="Computer &amp; Electronics Retail"/>
    <s v="Richfield, Minnesota"/>
    <d v="1999-06-29T00:00:00"/>
    <n v="764478"/>
    <m/>
    <s v="Richfield"/>
    <s v="Minnesota"/>
    <s v="United States"/>
  </r>
  <r>
    <d v="2019-05-23T00:00:00"/>
    <x v="16"/>
    <s v="buy"/>
    <n v="900"/>
    <n v="11"/>
    <n v="69.059997999999993"/>
    <n v="70"/>
    <n v="64.410004000000001"/>
    <n v="65.819999999999993"/>
    <n v="65.317711000000003"/>
    <n v="7999700"/>
    <n v="2.2959999999999998"/>
    <n v="-4.96434509324589E-2"/>
    <n v="-4.3407473014883603E-2"/>
    <n v="-0.111993008591948"/>
    <n v="9.2416585032895501E-2"/>
    <n v="-0.110359030567204"/>
    <n v="2.4892584598337899E-2"/>
    <n v="1.9993688527252099E-2"/>
    <n v="2.20247383701099E-2"/>
    <n v="2.1154182282898001E-2"/>
    <n v="84.370002999999997"/>
    <n v="47.720001000000003"/>
    <n v="-0.20815335553873801"/>
    <n v="-1.1985692488440201E-2"/>
    <n v="1.1270965794244601"/>
    <n v="-0.64912490098506304"/>
    <n v="-0.60537147756270404"/>
    <s v="Beta Dynamic Fund"/>
    <x v="16"/>
    <s v="Consumer Discretionary"/>
    <s v="Computer &amp; Electronics Retail"/>
    <s v="Richfield, Minnesota"/>
    <d v="1999-06-29T00:00:00"/>
    <n v="764478"/>
    <m/>
    <s v="Richfield"/>
    <s v="Minnesota"/>
    <s v="United States"/>
  </r>
  <r>
    <d v="2019-06-25T00:00:00"/>
    <x v="16"/>
    <s v="sell"/>
    <n v="800"/>
    <n v="11"/>
    <n v="67.529999000000004"/>
    <n v="68"/>
    <n v="66.260002"/>
    <n v="66.389999000000003"/>
    <n v="66.389999000000003"/>
    <n v="1963700"/>
    <n v="1.994"/>
    <n v="-1.61366417921774E-2"/>
    <n v="-3.3474733678705799E-2"/>
    <n v="1.6283203046200598E-2"/>
    <n v="-5.24057812507095E-2"/>
    <n v="-0.11058481336515499"/>
    <n v="1.17314478016818E-2"/>
    <n v="1.62150523670982E-2"/>
    <n v="1.6235650048970499E-2"/>
    <n v="2.0709379087312199E-2"/>
    <n v="84.370002999999997"/>
    <n v="47.720001000000003"/>
    <n v="-0.20815335553873801"/>
    <n v="-9.5417756928269908E-3"/>
    <n v="1.1383081819963701"/>
    <n v="-0.63846058493465896"/>
    <n v="-0.57765789240653198"/>
    <s v="Beta Dynamic Fund"/>
    <x v="16"/>
    <s v="Consumer Discretionary"/>
    <s v="Computer &amp; Electronics Retail"/>
    <s v="Richfield, Minnesota"/>
    <d v="1999-06-29T00:00:00"/>
    <n v="764478"/>
    <m/>
    <s v="Richfield"/>
    <s v="Minnesota"/>
    <s v="United States"/>
  </r>
  <r>
    <d v="2019-04-04T00:00:00"/>
    <x v="16"/>
    <s v="sell"/>
    <n v="700"/>
    <n v="12"/>
    <n v="72.480002999999996"/>
    <n v="74.589995999999999"/>
    <n v="72.290001000000004"/>
    <n v="74.569999999999993"/>
    <n v="74.000938000000005"/>
    <n v="2465500"/>
    <n v="2.512"/>
    <n v="2.7600181443319698E-2"/>
    <n v="4.7650936568180501E-2"/>
    <n v="0.117029435659113"/>
    <n v="0.35806901724013501"/>
    <n v="4.9650853956920003E-2"/>
    <n v="1.43510024485741E-2"/>
    <n v="1.0415537212963099E-2"/>
    <n v="2.0916540134889899E-2"/>
    <n v="2.0999534303959799E-2"/>
    <n v="84.370002999999997"/>
    <n v="47.720001000000003"/>
    <n v="-0.20815335553873801"/>
    <n v="2.0824655091414399E-3"/>
    <n v="1.08382037081202"/>
    <n v="0.110639097562467"/>
    <n v="0.14692711354791499"/>
    <s v="6igma Capital"/>
    <x v="16"/>
    <s v="Consumer Discretionary"/>
    <s v="Computer &amp; Electronics Retail"/>
    <s v="Richfield, Minnesota"/>
    <d v="1999-06-29T00:00:00"/>
    <n v="764478"/>
    <m/>
    <s v="Richfield"/>
    <s v="Minnesota"/>
    <s v="United States"/>
  </r>
  <r>
    <d v="2019-04-18T00:00:00"/>
    <x v="16"/>
    <s v="buy"/>
    <n v="1600"/>
    <n v="12"/>
    <n v="73.370002999999997"/>
    <n v="74.080001999999993"/>
    <n v="72.980002999999996"/>
    <n v="73.639999000000003"/>
    <n v="73.078032999999905"/>
    <n v="2377400"/>
    <n v="2.56"/>
    <n v="3.2643865008434099E-3"/>
    <n v="-4.6064931471343998E-3"/>
    <n v="5.22657684459234E-2"/>
    <n v="0.24899756050084201"/>
    <n v="2.8333693343017201E-3"/>
    <n v="4.1662162939706902E-3"/>
    <n v="1.00426869341779E-2"/>
    <n v="1.9253591590222101E-2"/>
    <n v="2.0714310312328701E-2"/>
    <n v="84.370002999999997"/>
    <n v="47.720001000000003"/>
    <n v="-0.20815335553873801"/>
    <n v="1.5778467813143101E-3"/>
    <n v="1.07661107726244"/>
    <n v="-0.105077010798031"/>
    <n v="6.0991048762813499E-2"/>
    <s v="6igma Capital"/>
    <x v="16"/>
    <s v="Consumer Discretionary"/>
    <s v="Computer &amp; Electronics Retail"/>
    <s v="Richfield, Minnesota"/>
    <d v="1999-06-29T00:00:00"/>
    <n v="764478"/>
    <m/>
    <s v="Richfield"/>
    <s v="Minnesota"/>
    <s v="United States"/>
  </r>
  <r>
    <d v="2019-05-03T00:00:00"/>
    <x v="16"/>
    <s v="sell"/>
    <n v="500"/>
    <n v="12"/>
    <n v="75.279999000000004"/>
    <n v="75.529999000000004"/>
    <n v="74.580001999999993"/>
    <n v="75.029999000000004"/>
    <n v="74.457427999999993"/>
    <n v="2031100"/>
    <n v="2.5310000000000001"/>
    <n v="-1.9972271787098098E-3"/>
    <n v="3.0172073746566799E-2"/>
    <n v="4.88901410596181E-2"/>
    <n v="0.25651817000057198"/>
    <n v="1.53189829124659E-2"/>
    <n v="1.08069208630895E-2"/>
    <n v="1.1143379973747E-2"/>
    <n v="1.9126249877985699E-2"/>
    <n v="2.0629174198832902E-2"/>
    <n v="84.370002999999997"/>
    <n v="47.720001000000003"/>
    <n v="-0.20815335553873801"/>
    <n v="9.5921274614703799E-3"/>
    <n v="1.0684390908466399"/>
    <n v="-4.7061083093225202E-2"/>
    <n v="-0.101574001423821"/>
    <s v="6igma Capital"/>
    <x v="16"/>
    <s v="Consumer Discretionary"/>
    <s v="Computer &amp; Electronics Retail"/>
    <s v="Richfield, Minnesota"/>
    <d v="1999-06-29T00:00:00"/>
    <n v="764478"/>
    <m/>
    <s v="Richfield"/>
    <s v="Minnesota"/>
    <s v="United States"/>
  </r>
  <r>
    <d v="2019-05-14T00:00:00"/>
    <x v="16"/>
    <s v="buy"/>
    <n v="1100"/>
    <n v="12"/>
    <n v="67.25"/>
    <n v="68.529999000000004"/>
    <n v="66.529999000000004"/>
    <n v="67.620002999999997"/>
    <n v="67.103981000000005"/>
    <n v="3780600"/>
    <n v="2.419"/>
    <n v="7.7198314378449104E-3"/>
    <n v="-8.0520275929081897E-2"/>
    <n v="-8.9890937009009006E-2"/>
    <n v="0.129039356133613"/>
    <n v="-0.11352810643082099"/>
    <n v="2.71053236428049E-2"/>
    <n v="1.69511775024196E-2"/>
    <n v="2.0973174997721101E-2"/>
    <n v="2.1006166434038499E-2"/>
    <n v="84.370002999999997"/>
    <n v="47.720001000000003"/>
    <n v="-0.20815335553873801"/>
    <n v="7.98398755130913E-3"/>
    <n v="1.10668348871981"/>
    <n v="-0.65827069957871598"/>
    <n v="-0.38553759658050202"/>
    <s v="6igma Capital"/>
    <x v="16"/>
    <s v="Consumer Discretionary"/>
    <s v="Computer &amp; Electronics Retail"/>
    <s v="Richfield, Minnesota"/>
    <d v="1999-06-29T00:00:00"/>
    <n v="764478"/>
    <m/>
    <s v="Richfield"/>
    <s v="Minnesota"/>
    <s v="United States"/>
  </r>
  <r>
    <d v="2019-05-23T00:00:00"/>
    <x v="16"/>
    <s v="buy"/>
    <n v="1600"/>
    <n v="12"/>
    <n v="69.059997999999993"/>
    <n v="70"/>
    <n v="64.410004000000001"/>
    <n v="65.819999999999993"/>
    <n v="65.317711000000003"/>
    <n v="7999700"/>
    <n v="2.2959999999999998"/>
    <n v="-4.96434509324589E-2"/>
    <n v="-4.3407473014883603E-2"/>
    <n v="-0.111993008591948"/>
    <n v="9.2416585032895501E-2"/>
    <n v="-0.110359030567204"/>
    <n v="2.4892584598337899E-2"/>
    <n v="1.9993688527252099E-2"/>
    <n v="2.20247383701099E-2"/>
    <n v="2.1154182282898001E-2"/>
    <n v="84.370002999999997"/>
    <n v="47.720001000000003"/>
    <n v="-0.20815335553873801"/>
    <n v="-1.1985692488440201E-2"/>
    <n v="1.1270965794244601"/>
    <n v="-0.64912490098506304"/>
    <n v="-0.60537147756270404"/>
    <s v="6igma Capital"/>
    <x v="16"/>
    <s v="Consumer Discretionary"/>
    <s v="Computer &amp; Electronics Retail"/>
    <s v="Richfield, Minnesota"/>
    <d v="1999-06-29T00:00:00"/>
    <n v="764478"/>
    <m/>
    <s v="Richfield"/>
    <s v="Minnesota"/>
    <s v="United States"/>
  </r>
  <r>
    <d v="2019-06-07T00:00:00"/>
    <x v="16"/>
    <s v="buy"/>
    <n v="1600"/>
    <n v="12"/>
    <n v="62.630001"/>
    <n v="64.129997000000003"/>
    <n v="62.540000999999997"/>
    <n v="63.720001000000003"/>
    <n v="63.233738000000002"/>
    <n v="2655100"/>
    <n v="2.0840000000000001"/>
    <n v="2.25370648634204E-2"/>
    <n v="1.6615633538497002E-2"/>
    <n v="-0.13992565967530299"/>
    <n v="-4.8557426776846498E-2"/>
    <n v="-8.9585280271691603E-2"/>
    <n v="1.5814806676353502E-2"/>
    <n v="2.0791228803184202E-2"/>
    <n v="1.5539059265095301E-2"/>
    <n v="2.0664787532529798E-2"/>
    <n v="84.370002999999997"/>
    <n v="47.720001000000003"/>
    <n v="-0.20815335553873801"/>
    <n v="1.0442979367750601E-2"/>
    <n v="1.11194619937743"/>
    <n v="-0.53553124905638205"/>
    <n v="-0.46728288951284902"/>
    <s v="6igma Capital"/>
    <x v="16"/>
    <s v="Consumer Discretionary"/>
    <s v="Computer &amp; Electronics Retail"/>
    <s v="Richfield, Minnesota"/>
    <d v="1999-06-29T00:00:00"/>
    <n v="764478"/>
    <m/>
    <s v="Richfield"/>
    <s v="Minnesota"/>
    <s v="United States"/>
  </r>
  <r>
    <d v="2019-06-25T00:00:00"/>
    <x v="16"/>
    <s v="buy"/>
    <n v="1000"/>
    <n v="12"/>
    <n v="67.529999000000004"/>
    <n v="68"/>
    <n v="66.260002"/>
    <n v="66.389999000000003"/>
    <n v="66.389999000000003"/>
    <n v="1963700"/>
    <n v="1.994"/>
    <n v="-1.61366417921774E-2"/>
    <n v="-3.3474733678705799E-2"/>
    <n v="1.6283203046200598E-2"/>
    <n v="-5.24057812507095E-2"/>
    <n v="-0.11058481336515499"/>
    <n v="1.17314478016818E-2"/>
    <n v="1.62150523670982E-2"/>
    <n v="1.6235650048970499E-2"/>
    <n v="2.0709379087312199E-2"/>
    <n v="84.370002999999997"/>
    <n v="47.720001000000003"/>
    <n v="-0.20815335553873801"/>
    <n v="-9.5417756928269908E-3"/>
    <n v="1.1383081819963701"/>
    <n v="-0.63846058493465896"/>
    <n v="-0.57765789240653198"/>
    <s v="6igma Capital"/>
    <x v="16"/>
    <s v="Consumer Discretionary"/>
    <s v="Computer &amp; Electronics Retail"/>
    <s v="Richfield, Minnesota"/>
    <d v="1999-06-29T00:00:00"/>
    <n v="764478"/>
    <m/>
    <s v="Richfield"/>
    <s v="Minnesota"/>
    <s v="United States"/>
  </r>
  <r>
    <d v="2019-04-02T00:00:00"/>
    <x v="16"/>
    <s v="sell"/>
    <n v="900"/>
    <n v="13"/>
    <n v="72.029999000000004"/>
    <n v="72.029999000000004"/>
    <n v="71.120002999999997"/>
    <n v="71.449996999999996"/>
    <n v="70.904747"/>
    <n v="1997700"/>
    <n v="2.4809999999999999"/>
    <n v="-8.9174480423077403E-3"/>
    <n v="1.33851758331023E-2"/>
    <n v="5.9432243787029403E-2"/>
    <n v="0.30660491280048202"/>
    <n v="6.2503956648757797E-2"/>
    <n v="8.9849643788485808E-3"/>
    <n v="9.4787686975222694E-3"/>
    <n v="2.0965154865453101E-2"/>
    <n v="2.10618785206678E-2"/>
    <n v="84.370002999999997"/>
    <n v="47.720001000000003"/>
    <n v="-0.20815335553873801"/>
    <n v="1.7455614805152698E-5"/>
    <n v="1.0953519616896401"/>
    <n v="0.16940635806108101"/>
    <n v="0.15659406123410599"/>
    <s v="Marquee Group Funds"/>
    <x v="16"/>
    <s v="Consumer Discretionary"/>
    <s v="Computer &amp; Electronics Retail"/>
    <s v="Richfield, Minnesota"/>
    <d v="1999-06-29T00:00:00"/>
    <n v="764478"/>
    <m/>
    <s v="Richfield"/>
    <s v="Minnesota"/>
    <s v="United States"/>
  </r>
  <r>
    <d v="2019-05-03T00:00:00"/>
    <x v="16"/>
    <s v="buy"/>
    <n v="2000"/>
    <n v="13"/>
    <n v="75.279999000000004"/>
    <n v="75.529999000000004"/>
    <n v="74.580001999999993"/>
    <n v="75.029999000000004"/>
    <n v="74.457427999999993"/>
    <n v="2031100"/>
    <n v="2.5310000000000001"/>
    <n v="-1.9972271787098098E-3"/>
    <n v="3.0172073746566799E-2"/>
    <n v="4.88901410596181E-2"/>
    <n v="0.25651817000057198"/>
    <n v="1.53189829124659E-2"/>
    <n v="1.08069208630895E-2"/>
    <n v="1.1143379973747E-2"/>
    <n v="1.9126249877985699E-2"/>
    <n v="2.0629174198832902E-2"/>
    <n v="84.370002999999997"/>
    <n v="47.720001000000003"/>
    <n v="-0.20815335553873801"/>
    <n v="9.5921274614703799E-3"/>
    <n v="1.0684390908466399"/>
    <n v="-4.7061083093225202E-2"/>
    <n v="-0.101574001423821"/>
    <s v="Marquee Group Funds"/>
    <x v="16"/>
    <s v="Consumer Discretionary"/>
    <s v="Computer &amp; Electronics Retail"/>
    <s v="Richfield, Minnesota"/>
    <d v="1999-06-29T00:00:00"/>
    <n v="764478"/>
    <m/>
    <s v="Richfield"/>
    <s v="Minnesota"/>
    <s v="United States"/>
  </r>
  <r>
    <d v="2019-05-13T00:00:00"/>
    <x v="16"/>
    <s v="buy"/>
    <n v="1100"/>
    <n v="13"/>
    <n v="70.300003000000004"/>
    <n v="70.330001999999993"/>
    <n v="66"/>
    <n v="67.099997999999999"/>
    <n v="66.587943999999993"/>
    <n v="5408500"/>
    <n v="2.4049999999999998"/>
    <n v="-6.09927747319082E-2"/>
    <n v="-0.110770587533531"/>
    <n v="-0.104480815005703"/>
    <n v="0.14515624490800699"/>
    <n v="-0.108958734870246"/>
    <n v="2.3608787415219799E-2"/>
    <n v="1.6751531275259499E-2"/>
    <n v="2.1141092849786498E-2"/>
    <n v="2.1015217312459498E-2"/>
    <n v="84.370002999999997"/>
    <n v="47.720001000000003"/>
    <n v="-0.20815335553873801"/>
    <n v="-2.4426469085879299E-2"/>
    <n v="1.1076186249001201"/>
    <n v="-0.63482515956694496"/>
    <n v="-0.28913727955393598"/>
    <s v="Marquee Group Funds"/>
    <x v="16"/>
    <s v="Consumer Discretionary"/>
    <s v="Computer &amp; Electronics Retail"/>
    <s v="Richfield, Minnesota"/>
    <d v="1999-06-29T00:00:00"/>
    <n v="764478"/>
    <m/>
    <s v="Richfield"/>
    <s v="Minnesota"/>
    <s v="United States"/>
  </r>
  <r>
    <d v="2019-06-18T00:00:00"/>
    <x v="16"/>
    <s v="sell"/>
    <n v="700"/>
    <n v="13"/>
    <n v="66.940002000000007"/>
    <n v="69.709998999999996"/>
    <n v="66.720000999999996"/>
    <n v="68.650002000000001"/>
    <n v="68.650002000000001"/>
    <n v="3482500"/>
    <n v="2.06"/>
    <n v="2.98662797975832E-2"/>
    <n v="5.4326292611155499E-2"/>
    <n v="6.35046371002291E-3"/>
    <n v="-1.0240885645571501E-2"/>
    <n v="-5.7912936086431097E-2"/>
    <n v="1.52043411917033E-2"/>
    <n v="1.9039421518040299E-2"/>
    <n v="1.62446825681106E-2"/>
    <n v="2.0780701412423899E-2"/>
    <n v="84.370002999999997"/>
    <n v="47.720001000000003"/>
    <n v="-0.20815335553873801"/>
    <n v="9.6704895497130797E-3"/>
    <n v="1.12615264342274"/>
    <n v="-0.38076955293923598"/>
    <n v="-0.47337259004154197"/>
    <s v="Marquee Group Funds"/>
    <x v="16"/>
    <s v="Consumer Discretionary"/>
    <s v="Computer &amp; Electronics Retail"/>
    <s v="Richfield, Minnesota"/>
    <d v="1999-06-29T00:00:00"/>
    <n v="764478"/>
    <m/>
    <s v="Richfield"/>
    <s v="Minnesota"/>
    <s v="United States"/>
  </r>
  <r>
    <d v="2019-06-21T00:00:00"/>
    <x v="16"/>
    <s v="sell"/>
    <n v="700"/>
    <n v="13"/>
    <n v="68.360000999999997"/>
    <n v="68.5"/>
    <n v="67.209998999999996"/>
    <n v="67.540001000000004"/>
    <n v="67.540001000000004"/>
    <n v="2868300"/>
    <n v="2.0680000000000001"/>
    <n v="-1.25065707245213E-2"/>
    <n v="2.2610860701613701E-2"/>
    <n v="-2.74001102509661E-2"/>
    <n v="-2.9684903950973299E-2"/>
    <n v="-8.8152120066616005E-2"/>
    <n v="1.8605925891328499E-2"/>
    <n v="1.9307240328433901E-2"/>
    <n v="1.6196353955554001E-2"/>
    <n v="2.0732099727152099E-2"/>
    <n v="84.370002999999997"/>
    <n v="47.720001000000003"/>
    <n v="-0.20815335553873801"/>
    <n v="-1.26001638019446E-3"/>
    <n v="1.1283759075665001"/>
    <n v="-0.53045072182570696"/>
    <n v="-0.48755220792384402"/>
    <s v="Marquee Group Funds"/>
    <x v="16"/>
    <s v="Consumer Discretionary"/>
    <s v="Computer &amp; Electronics Retail"/>
    <s v="Richfield, Minnesota"/>
    <d v="1999-06-29T00:00:00"/>
    <n v="764478"/>
    <m/>
    <s v="Richfield"/>
    <s v="Minnesota"/>
    <s v="United States"/>
  </r>
  <r>
    <d v="2019-05-01T00:00:00"/>
    <x v="16"/>
    <s v="buy"/>
    <n v="1200"/>
    <n v="14"/>
    <n v="74.410004000000001"/>
    <n v="74.980002999999996"/>
    <n v="73.760002"/>
    <n v="73.830001999999993"/>
    <n v="73.266586000000004"/>
    <n v="1752600"/>
    <n v="2.5110000000000001"/>
    <n v="-7.8252305317567505E-3"/>
    <n v="-1.1581099899717E-2"/>
    <n v="3.8240584003939503E-2"/>
    <n v="0.23171068404074699"/>
    <n v="-9.4652372300908297E-3"/>
    <n v="1.2444796188993299E-2"/>
    <n v="1.1135825319879999E-2"/>
    <n v="1.9147506271235602E-2"/>
    <n v="2.0623329258065499E-2"/>
    <n v="84.370002999999997"/>
    <n v="47.720001000000003"/>
    <n v="-0.20815335553873801"/>
    <n v="-7.5304459681844096E-3"/>
    <n v="1.0689926056107499"/>
    <n v="-0.16204804986485699"/>
    <n v="-0.10035677196172101"/>
    <s v="DJT Green Funds"/>
    <x v="16"/>
    <s v="Consumer Discretionary"/>
    <s v="Computer &amp; Electronics Retail"/>
    <s v="Richfield, Minnesota"/>
    <d v="1999-06-29T00:00:00"/>
    <n v="764478"/>
    <m/>
    <s v="Richfield"/>
    <s v="Minnesota"/>
    <s v="United States"/>
  </r>
  <r>
    <d v="2019-05-08T00:00:00"/>
    <x v="16"/>
    <s v="buy"/>
    <n v="1100"/>
    <n v="14"/>
    <n v="73.129997000000003"/>
    <n v="74.690002000000007"/>
    <n v="72.459998999999996"/>
    <n v="73.480002999999996"/>
    <n v="72.919257999999999"/>
    <n v="2746600"/>
    <n v="2.4820000000000002"/>
    <n v="2.5891267178917601E-3"/>
    <n v="-4.7518780760368298E-3"/>
    <n v="-1.74034109581871E-2"/>
    <n v="0.21885339542833901"/>
    <n v="-6.6688530326331798E-4"/>
    <n v="1.45173021097596E-2"/>
    <n v="1.02807755619544E-2"/>
    <n v="1.93829719808973E-2"/>
    <n v="2.0633037296789801E-2"/>
    <n v="84.370002999999997"/>
    <n v="47.720001000000003"/>
    <n v="-0.20815335553873801"/>
    <n v="-1.60671540560346E-3"/>
    <n v="1.0696704916463999"/>
    <n v="-0.120971897343733"/>
    <n v="-6.9738823179909801E-2"/>
    <s v="DJT Green Funds"/>
    <x v="16"/>
    <s v="Consumer Discretionary"/>
    <s v="Computer &amp; Electronics Retail"/>
    <s v="Richfield, Minnesota"/>
    <d v="1999-06-29T00:00:00"/>
    <n v="764478"/>
    <m/>
    <s v="Richfield"/>
    <s v="Minnesota"/>
    <s v="United States"/>
  </r>
  <r>
    <d v="2019-05-14T00:00:00"/>
    <x v="16"/>
    <s v="buy"/>
    <n v="1400"/>
    <n v="14"/>
    <n v="67.25"/>
    <n v="68.529999000000004"/>
    <n v="66.529999000000004"/>
    <n v="67.620002999999997"/>
    <n v="67.103981000000005"/>
    <n v="3780600"/>
    <n v="2.419"/>
    <n v="7.7198314378449104E-3"/>
    <n v="-8.0520275929081897E-2"/>
    <n v="-8.9890937009009006E-2"/>
    <n v="0.129039356133613"/>
    <n v="-0.11352810643082099"/>
    <n v="2.71053236428049E-2"/>
    <n v="1.69511775024196E-2"/>
    <n v="2.0973174997721101E-2"/>
    <n v="2.1006166434038499E-2"/>
    <n v="84.370002999999997"/>
    <n v="47.720001000000003"/>
    <n v="-0.20815335553873801"/>
    <n v="7.98398755130913E-3"/>
    <n v="1.10668348871981"/>
    <n v="-0.65827069957871598"/>
    <n v="-0.38553759658050202"/>
    <s v="DJT Green Funds"/>
    <x v="16"/>
    <s v="Consumer Discretionary"/>
    <s v="Computer &amp; Electronics Retail"/>
    <s v="Richfield, Minnesota"/>
    <d v="1999-06-29T00:00:00"/>
    <n v="764478"/>
    <m/>
    <s v="Richfield"/>
    <s v="Minnesota"/>
    <s v="United States"/>
  </r>
  <r>
    <d v="2019-05-28T00:00:00"/>
    <x v="16"/>
    <s v="buy"/>
    <n v="800"/>
    <n v="14"/>
    <n v="65.680000000000007"/>
    <n v="66.709998999999996"/>
    <n v="65.370002999999997"/>
    <n v="65.400002000000001"/>
    <n v="64.900917000000007"/>
    <n v="3484000"/>
    <n v="2.2679999999999998"/>
    <n v="-8.2230077393989996E-3"/>
    <n v="-5.1262617154768202E-2"/>
    <n v="-0.12070096385371901"/>
    <n v="8.8168195640357605E-2"/>
    <n v="-5.4295720844196899E-2"/>
    <n v="2.4451192836613799E-2"/>
    <n v="1.9540375800115601E-2"/>
    <n v="2.2048172555759801E-2"/>
    <n v="2.0710068155061E-2"/>
    <n v="84.370002999999997"/>
    <n v="47.720001000000003"/>
    <n v="-0.20815335553873801"/>
    <n v="-8.4109499934704197E-3"/>
    <n v="1.11995518408325"/>
    <n v="-0.37622722672811298"/>
    <n v="-0.564465937996524"/>
    <s v="DJT Green Funds"/>
    <x v="16"/>
    <s v="Consumer Discretionary"/>
    <s v="Computer &amp; Electronics Retail"/>
    <s v="Richfield, Minnesota"/>
    <d v="1999-06-29T00:00:00"/>
    <n v="764478"/>
    <m/>
    <s v="Richfield"/>
    <s v="Minnesota"/>
    <s v="United States"/>
  </r>
  <r>
    <d v="2019-06-11T00:00:00"/>
    <x v="16"/>
    <s v="sell"/>
    <n v="800"/>
    <n v="14"/>
    <n v="65.489998"/>
    <n v="66.040001000000004"/>
    <n v="64.819999999999993"/>
    <n v="65.519997000000004"/>
    <n v="65.019997000000004"/>
    <n v="2212100"/>
    <n v="2.14"/>
    <n v="5.0492844227105101E-3"/>
    <n v="2.4410255873465701E-2"/>
    <n v="-9.83303942891086E-2"/>
    <n v="-4.2140327290137301E-2"/>
    <n v="-7.21546627312913E-2"/>
    <n v="1.7871525068339701E-2"/>
    <n v="2.1603173149704401E-2"/>
    <n v="1.5621214076207901E-2"/>
    <n v="2.0710370243948902E-2"/>
    <n v="84.370002999999997"/>
    <n v="47.720001000000003"/>
    <n v="-0.20815335553873801"/>
    <n v="-3.4994119269314301E-4"/>
    <n v="1.1146234137177899"/>
    <n v="-0.45318328059047602"/>
    <n v="-0.50880136467673798"/>
    <s v="DJT Green Funds"/>
    <x v="16"/>
    <s v="Consumer Discretionary"/>
    <s v="Computer &amp; Electronics Retail"/>
    <s v="Richfield, Minnesota"/>
    <d v="1999-06-29T00:00:00"/>
    <n v="764478"/>
    <m/>
    <s v="Richfield"/>
    <s v="Minnesota"/>
    <s v="United States"/>
  </r>
  <r>
    <d v="2019-04-02T00:00:00"/>
    <x v="16"/>
    <s v="sell"/>
    <n v="1200"/>
    <n v="15"/>
    <n v="72.029999000000004"/>
    <n v="72.029999000000004"/>
    <n v="71.120002999999997"/>
    <n v="71.449996999999996"/>
    <n v="70.904747"/>
    <n v="1997700"/>
    <n v="2.4809999999999999"/>
    <n v="-8.9174480423077403E-3"/>
    <n v="1.33851758331023E-2"/>
    <n v="5.9432243787029403E-2"/>
    <n v="0.30660491280048202"/>
    <n v="6.2503956648757797E-2"/>
    <n v="8.9849643788485808E-3"/>
    <n v="9.4787686975222694E-3"/>
    <n v="2.0965154865453101E-2"/>
    <n v="2.10618785206678E-2"/>
    <n v="84.370002999999997"/>
    <n v="47.720001000000003"/>
    <n v="-0.20815335553873801"/>
    <n v="1.7455614805152698E-5"/>
    <n v="1.0953519616896401"/>
    <n v="0.16940635806108101"/>
    <n v="0.15659406123410599"/>
    <s v="Turtle River Asset Management"/>
    <x v="16"/>
    <s v="Consumer Discretionary"/>
    <s v="Computer &amp; Electronics Retail"/>
    <s v="Richfield, Minnesota"/>
    <d v="1999-06-29T00:00:00"/>
    <n v="764478"/>
    <m/>
    <s v="Richfield"/>
    <s v="Minnesota"/>
    <s v="United States"/>
  </r>
  <r>
    <d v="2019-04-10T00:00:00"/>
    <x v="16"/>
    <s v="buy"/>
    <n v="1300"/>
    <n v="15"/>
    <n v="74.779999000000004"/>
    <n v="75.529999000000004"/>
    <n v="74.209998999999996"/>
    <n v="74.489998"/>
    <n v="73.921547000000004"/>
    <n v="2360600"/>
    <n v="2.4769999999999999"/>
    <n v="-3.4843527851905602E-3"/>
    <n v="2.6526767788553701E-2"/>
    <n v="8.7768467083263704E-2"/>
    <n v="0.260301025026483"/>
    <n v="6.4347725332166802E-2"/>
    <n v="1.26656409495497E-2"/>
    <n v="9.9603363554646804E-3"/>
    <n v="1.97187289143472E-2"/>
    <n v="2.0863928235746999E-2"/>
    <n v="84.370002999999997"/>
    <n v="47.720001000000003"/>
    <n v="-0.20815335553873801"/>
    <n v="3.47183783585567E-3"/>
    <n v="1.08233878704622"/>
    <n v="0.180059018241125"/>
    <n v="0.21047471554772801"/>
    <s v="Turtle River Asset Management"/>
    <x v="16"/>
    <s v="Consumer Discretionary"/>
    <s v="Computer &amp; Electronics Retail"/>
    <s v="Richfield, Minnesota"/>
    <d v="1999-06-29T00:00:00"/>
    <n v="764478"/>
    <m/>
    <s v="Richfield"/>
    <s v="Minnesota"/>
    <s v="United States"/>
  </r>
  <r>
    <d v="2019-04-30T00:00:00"/>
    <x v="16"/>
    <s v="buy"/>
    <n v="1200"/>
    <n v="15"/>
    <n v="73.139999000000003"/>
    <n v="74.540001000000004"/>
    <n v="73.139999000000003"/>
    <n v="74.410004000000001"/>
    <n v="73.842162999999999"/>
    <n v="2552800"/>
    <n v="2.5089999999999999"/>
    <n v="1.3802734707882E-2"/>
    <n v="1.0673649617345699E-2"/>
    <n v="4.5503050600322698E-2"/>
    <n v="0.24293264104332701"/>
    <n v="-8.2819694716367194E-3"/>
    <n v="1.3879009418553301E-2"/>
    <n v="1.0944832219198701E-2"/>
    <n v="1.9090882317511701E-2"/>
    <n v="2.0621683739193701E-2"/>
    <n v="84.370002999999997"/>
    <n v="47.720001000000003"/>
    <n v="-0.20815335553873801"/>
    <n v="9.5096475723260604E-4"/>
    <n v="1.06822451162808"/>
    <n v="-0.15606387021019399"/>
    <n v="-5.18869221509939E-2"/>
    <s v="Turtle River Asset Management"/>
    <x v="16"/>
    <s v="Consumer Discretionary"/>
    <s v="Computer &amp; Electronics Retail"/>
    <s v="Richfield, Minnesota"/>
    <d v="1999-06-29T00:00:00"/>
    <n v="764478"/>
    <m/>
    <s v="Richfield"/>
    <s v="Minnesota"/>
    <s v="United States"/>
  </r>
  <r>
    <d v="2019-05-14T00:00:00"/>
    <x v="16"/>
    <s v="sell"/>
    <n v="2100"/>
    <n v="15"/>
    <n v="67.25"/>
    <n v="68.529999000000004"/>
    <n v="66.529999000000004"/>
    <n v="67.620002999999997"/>
    <n v="67.103981000000005"/>
    <n v="3780600"/>
    <n v="2.419"/>
    <n v="7.7198314378449104E-3"/>
    <n v="-8.0520275929081897E-2"/>
    <n v="-8.9890937009009006E-2"/>
    <n v="0.129039356133613"/>
    <n v="-0.11352810643082099"/>
    <n v="2.71053236428049E-2"/>
    <n v="1.69511775024196E-2"/>
    <n v="2.0973174997721101E-2"/>
    <n v="2.1006166434038499E-2"/>
    <n v="84.370002999999997"/>
    <n v="47.720001000000003"/>
    <n v="-0.20815335553873801"/>
    <n v="7.98398755130913E-3"/>
    <n v="1.10668348871981"/>
    <n v="-0.65827069957871598"/>
    <n v="-0.38553759658050202"/>
    <s v="Turtle River Asset Management"/>
    <x v="16"/>
    <s v="Consumer Discretionary"/>
    <s v="Computer &amp; Electronics Retail"/>
    <s v="Richfield, Minnesota"/>
    <d v="1999-06-29T00:00:00"/>
    <n v="764478"/>
    <m/>
    <s v="Richfield"/>
    <s v="Minnesota"/>
    <s v="United States"/>
  </r>
  <r>
    <d v="2019-05-20T00:00:00"/>
    <x v="16"/>
    <s v="sell"/>
    <n v="1200"/>
    <n v="15"/>
    <n v="68.480002999999996"/>
    <n v="69.290001000000004"/>
    <n v="68.300003000000004"/>
    <n v="68.839995999999999"/>
    <n v="68.314658999999907"/>
    <n v="2794500"/>
    <n v="2.4159999999999999"/>
    <n v="-1.30658139918533E-3"/>
    <n v="2.56008300558456E-2"/>
    <n v="-6.4139058743030497E-2"/>
    <n v="0.13893355934631299"/>
    <n v="-0.10842181274091001"/>
    <n v="5.3944715242486702E-3"/>
    <n v="1.7374526889526402E-2"/>
    <n v="2.0971139712985899E-2"/>
    <n v="2.1017834362670001E-2"/>
    <n v="84.370002999999997"/>
    <n v="47.720001000000003"/>
    <n v="-0.20815335553873801"/>
    <n v="-6.7722580366252503E-3"/>
    <n v="1.10765797046"/>
    <n v="-0.64024930336200003"/>
    <n v="-0.64293589758877101"/>
    <s v="Turtle River Asset Management"/>
    <x v="16"/>
    <s v="Consumer Discretionary"/>
    <s v="Computer &amp; Electronics Retail"/>
    <s v="Richfield, Minnesota"/>
    <d v="1999-06-29T00:00:00"/>
    <n v="764478"/>
    <m/>
    <s v="Richfield"/>
    <s v="Minnesota"/>
    <s v="United States"/>
  </r>
  <r>
    <d v="2019-05-28T00:00:00"/>
    <x v="16"/>
    <s v="sell"/>
    <n v="2300"/>
    <n v="15"/>
    <n v="65.680000000000007"/>
    <n v="66.709998999999996"/>
    <n v="65.370002999999997"/>
    <n v="65.400002000000001"/>
    <n v="64.900917000000007"/>
    <n v="3484000"/>
    <n v="2.2679999999999998"/>
    <n v="-8.2230077393989996E-3"/>
    <n v="-5.1262617154768202E-2"/>
    <n v="-0.12070096385371901"/>
    <n v="8.8168195640357605E-2"/>
    <n v="-5.4295720844196899E-2"/>
    <n v="2.4451192836613799E-2"/>
    <n v="1.9540375800115601E-2"/>
    <n v="2.2048172555759801E-2"/>
    <n v="2.0710068155061E-2"/>
    <n v="84.370002999999997"/>
    <n v="47.720001000000003"/>
    <n v="-0.20815335553873801"/>
    <n v="-8.4109499934704197E-3"/>
    <n v="1.11995518408325"/>
    <n v="-0.37622722672811298"/>
    <n v="-0.564465937996524"/>
    <s v="Turtle River Asset Management"/>
    <x v="16"/>
    <s v="Consumer Discretionary"/>
    <s v="Computer &amp; Electronics Retail"/>
    <s v="Richfield, Minnesota"/>
    <d v="1999-06-29T00:00:00"/>
    <n v="764478"/>
    <m/>
    <s v="Richfield"/>
    <s v="Minnesota"/>
    <s v="United States"/>
  </r>
  <r>
    <d v="2019-06-19T00:00:00"/>
    <x v="16"/>
    <s v="sell"/>
    <n v="1700"/>
    <n v="15"/>
    <n v="68.690002000000007"/>
    <n v="69"/>
    <n v="67.309997999999993"/>
    <n v="67.620002999999997"/>
    <n v="67.620002999999997"/>
    <n v="2750100"/>
    <n v="2.0289999999999999"/>
    <n v="-1.51173197019531E-2"/>
    <n v="4.8014158807827403E-2"/>
    <n v="-1.15271099487595E-2"/>
    <n v="-1.41350603413724E-2"/>
    <n v="-0.102663034348636"/>
    <n v="1.7355743610736898E-2"/>
    <n v="1.9308521100654098E-2"/>
    <n v="1.6294779376572598E-2"/>
    <n v="2.0715598574336001E-2"/>
    <n v="84.370002999999997"/>
    <n v="47.720001000000003"/>
    <n v="-0.20815335553873801"/>
    <n v="2.98071681438073E-3"/>
    <n v="1.1272588606865701"/>
    <n v="-0.59719344519663098"/>
    <n v="-0.476166830946467"/>
    <s v="Turtle River Asset Management"/>
    <x v="16"/>
    <s v="Consumer Discretionary"/>
    <s v="Computer &amp; Electronics Retail"/>
    <s v="Richfield, Minnesota"/>
    <d v="1999-06-29T00:00:00"/>
    <n v="764478"/>
    <m/>
    <s v="Richfield"/>
    <s v="Minnesota"/>
    <s v="United States"/>
  </r>
  <r>
    <d v="2019-04-17T00:00:00"/>
    <x v="16"/>
    <s v="buy"/>
    <n v="900"/>
    <n v="16"/>
    <n v="73.629997000000003"/>
    <n v="74.410004000000001"/>
    <n v="73.169997999999893"/>
    <n v="73.400002000000001"/>
    <n v="72.839866999999998"/>
    <n v="1702000"/>
    <n v="2.5920000000000001"/>
    <n v="3.2750914033538498E-3"/>
    <n v="-1.47409262068277E-2"/>
    <n v="5.11499425987774E-2"/>
    <n v="0.271840535106595"/>
    <n v="3.5347472660420001E-2"/>
    <n v="4.0852089316935E-3"/>
    <n v="1.00408025907804E-2"/>
    <n v="1.94544703962224E-2"/>
    <n v="2.08355602632447E-2"/>
    <n v="84.370002999999997"/>
    <n v="47.720001000000003"/>
    <n v="-0.20815335553873801"/>
    <n v="-2.2764010197428601E-3"/>
    <n v="1.0773742608857699"/>
    <n v="4.3376957353459297E-2"/>
    <n v="0.121938047828345"/>
    <s v="Bridgebay Associates"/>
    <x v="16"/>
    <s v="Consumer Discretionary"/>
    <s v="Computer &amp; Electronics Retail"/>
    <s v="Richfield, Minnesota"/>
    <d v="1999-06-29T00:00:00"/>
    <n v="764478"/>
    <m/>
    <s v="Richfield"/>
    <s v="Minnesota"/>
    <s v="United States"/>
  </r>
  <r>
    <d v="2019-05-08T00:00:00"/>
    <x v="16"/>
    <s v="buy"/>
    <n v="2100"/>
    <n v="16"/>
    <n v="73.129997000000003"/>
    <n v="74.690002000000007"/>
    <n v="72.459998999999996"/>
    <n v="73.480002999999996"/>
    <n v="72.919257999999999"/>
    <n v="2746600"/>
    <n v="2.4820000000000002"/>
    <n v="2.5891267178917601E-3"/>
    <n v="-4.7518780760368298E-3"/>
    <n v="-1.74034109581871E-2"/>
    <n v="0.21885339542833901"/>
    <n v="-6.6688530326331798E-4"/>
    <n v="1.45173021097596E-2"/>
    <n v="1.02807755619544E-2"/>
    <n v="1.93829719808973E-2"/>
    <n v="2.0633037296789801E-2"/>
    <n v="84.370002999999997"/>
    <n v="47.720001000000003"/>
    <n v="-0.20815335553873801"/>
    <n v="-1.60671540560346E-3"/>
    <n v="1.0696704916463999"/>
    <n v="-0.120971897343733"/>
    <n v="-6.9738823179909801E-2"/>
    <s v="Bridgebay Associates"/>
    <x v="16"/>
    <s v="Consumer Discretionary"/>
    <s v="Computer &amp; Electronics Retail"/>
    <s v="Richfield, Minnesota"/>
    <d v="1999-06-29T00:00:00"/>
    <n v="764478"/>
    <m/>
    <s v="Richfield"/>
    <s v="Minnesota"/>
    <s v="United States"/>
  </r>
  <r>
    <d v="2019-05-15T00:00:00"/>
    <x v="16"/>
    <s v="buy"/>
    <n v="1500"/>
    <n v="16"/>
    <n v="67.150002000000001"/>
    <n v="68.150002000000001"/>
    <n v="67.019997000000004"/>
    <n v="67.860000999999997"/>
    <n v="67.342147999999995"/>
    <n v="2370000"/>
    <n v="2.379"/>
    <n v="3.5429394792163898E-3"/>
    <n v="-7.9566463167757201E-2"/>
    <n v="-8.0790493068000305E-2"/>
    <n v="0.138782503928946"/>
    <n v="-0.116009583766994"/>
    <n v="2.7272612989273599E-2"/>
    <n v="1.7024437404425202E-2"/>
    <n v="2.0947277386236401E-2"/>
    <n v="2.1003700549123899E-2"/>
    <n v="84.370002999999997"/>
    <n v="47.720001000000003"/>
    <n v="-0.20815335553873801"/>
    <n v="5.8219943882337104E-3"/>
    <n v="1.1059437257789799"/>
    <n v="-0.66967607400236495"/>
    <n v="-0.49527843191222898"/>
    <s v="Bridgebay Associates"/>
    <x v="16"/>
    <s v="Consumer Discretionary"/>
    <s v="Computer &amp; Electronics Retail"/>
    <s v="Richfield, Minnesota"/>
    <d v="1999-06-29T00:00:00"/>
    <n v="764478"/>
    <m/>
    <s v="Richfield"/>
    <s v="Minnesota"/>
    <s v="United States"/>
  </r>
  <r>
    <d v="2019-05-24T00:00:00"/>
    <x v="16"/>
    <s v="sell"/>
    <n v="900"/>
    <n v="16"/>
    <n v="65.430000000000007"/>
    <n v="66.209998999999996"/>
    <n v="63.34"/>
    <n v="65.940002000000007"/>
    <n v="65.436797999999996"/>
    <n v="6090000"/>
    <n v="2.3239999999999998"/>
    <n v="1.8215361571581601E-3"/>
    <n v="-4.4346190814554598E-2"/>
    <n v="-0.12460099142009599"/>
    <n v="9.2419729938227405E-2"/>
    <n v="-0.114877443863453"/>
    <n v="2.4788035817520201E-2"/>
    <n v="1.9584027127766801E-2"/>
    <n v="2.2024739183110199E-2"/>
    <n v="2.1150329030231899E-2"/>
    <n v="84.370002999999997"/>
    <n v="47.720001000000003"/>
    <n v="-0.20815335553873801"/>
    <n v="1.3526439988342199E-3"/>
    <n v="1.12670219850898"/>
    <n v="-0.67378610805899797"/>
    <n v="-0.61727035332330105"/>
    <s v="Bridgebay Associates"/>
    <x v="16"/>
    <s v="Consumer Discretionary"/>
    <s v="Computer &amp; Electronics Retail"/>
    <s v="Richfield, Minnesota"/>
    <d v="1999-06-29T00:00:00"/>
    <n v="764478"/>
    <m/>
    <s v="Richfield"/>
    <s v="Minnesota"/>
    <s v="United States"/>
  </r>
  <r>
    <d v="2019-06-11T00:00:00"/>
    <x v="16"/>
    <s v="buy"/>
    <n v="1200"/>
    <n v="16"/>
    <n v="65.489998"/>
    <n v="66.040001000000004"/>
    <n v="64.819999999999993"/>
    <n v="65.519997000000004"/>
    <n v="65.019997000000004"/>
    <n v="2212100"/>
    <n v="2.14"/>
    <n v="5.0492844227105101E-3"/>
    <n v="2.4410255873465701E-2"/>
    <n v="-9.83303942891086E-2"/>
    <n v="-4.2140327290137301E-2"/>
    <n v="-7.21546627312913E-2"/>
    <n v="1.7871525068339701E-2"/>
    <n v="2.1603173149704401E-2"/>
    <n v="1.5621214076207901E-2"/>
    <n v="2.0710370243948902E-2"/>
    <n v="84.370002999999997"/>
    <n v="47.720001000000003"/>
    <n v="-0.20815335553873801"/>
    <n v="-3.4994119269314301E-4"/>
    <n v="1.1146234137177899"/>
    <n v="-0.45318328059047602"/>
    <n v="-0.50880136467673798"/>
    <s v="Bridgebay Associates"/>
    <x v="16"/>
    <s v="Consumer Discretionary"/>
    <s v="Computer &amp; Electronics Retail"/>
    <s v="Richfield, Minnesota"/>
    <d v="1999-06-29T00:00:00"/>
    <n v="764478"/>
    <m/>
    <s v="Richfield"/>
    <s v="Minnesota"/>
    <s v="United States"/>
  </r>
  <r>
    <d v="2019-06-28T00:00:00"/>
    <x v="16"/>
    <s v="sell"/>
    <n v="1100"/>
    <n v="16"/>
    <n v="68.160004000000001"/>
    <n v="69.819999999999993"/>
    <n v="68.160004000000001"/>
    <n v="69.730002999999996"/>
    <n v="69.730002999999996"/>
    <n v="3051900"/>
    <n v="2"/>
    <n v="1.8234976518099699E-2"/>
    <n v="3.1910654492544897E-2"/>
    <n v="8.5006032176399196E-2"/>
    <n v="-1.12333840399484E-2"/>
    <n v="-3.2497536308012998E-2"/>
    <n v="1.6512110743119399E-2"/>
    <n v="1.68914131699981E-2"/>
    <n v="1.6726074615668999E-2"/>
    <n v="2.0656422045783201E-2"/>
    <n v="84.370002999999997"/>
    <n v="47.720001000000003"/>
    <n v="-0.20815335553873801"/>
    <n v="5.7409418775350302E-3"/>
    <n v="1.1305008616688299"/>
    <n v="-0.25825384944350999"/>
    <n v="-0.49309969118605101"/>
    <s v="Bridgebay Associates"/>
    <x v="16"/>
    <s v="Consumer Discretionary"/>
    <s v="Computer &amp; Electronics Retail"/>
    <s v="Richfield, Minnesota"/>
    <d v="1999-06-29T00:00:00"/>
    <n v="764478"/>
    <m/>
    <s v="Richfield"/>
    <s v="Minnesota"/>
    <s v="United States"/>
  </r>
  <r>
    <d v="2019-04-01T00:00:00"/>
    <x v="16"/>
    <s v="buy"/>
    <n v="1100"/>
    <n v="17"/>
    <n v="71.360000999999997"/>
    <n v="72.260002"/>
    <n v="71.089995999999999"/>
    <n v="72.089995999999999"/>
    <n v="71.539863999999994"/>
    <n v="2787100"/>
    <n v="2.4969999999999999"/>
    <n v="1.43907644987223E-2"/>
    <n v="1.6785951249889401E-2"/>
    <n v="5.3274406735083497E-2"/>
    <n v="0.34658912739797498"/>
    <n v="5.6015392352217003E-2"/>
    <n v="7.9578591871574296E-3"/>
    <n v="9.9189052267178203E-3"/>
    <n v="2.11455779501552E-2"/>
    <n v="2.1077088676522599E-2"/>
    <n v="84.370002999999997"/>
    <n v="47.720001000000003"/>
    <n v="-0.20815335553873801"/>
    <n v="1.1502195497633099E-2"/>
    <n v="1.0862153086817901"/>
    <n v="0.13935887490194901"/>
    <n v="0.17440961078247499"/>
    <s v="Los Santos Asset Management"/>
    <x v="16"/>
    <s v="Consumer Discretionary"/>
    <s v="Computer &amp; Electronics Retail"/>
    <s v="Richfield, Minnesota"/>
    <d v="1999-06-29T00:00:00"/>
    <n v="764478"/>
    <m/>
    <s v="Richfield"/>
    <s v="Minnesota"/>
    <s v="United States"/>
  </r>
  <r>
    <d v="2019-04-26T00:00:00"/>
    <x v="16"/>
    <s v="sell"/>
    <n v="1400"/>
    <n v="17"/>
    <n v="72.410004000000001"/>
    <n v="73.330001999999993"/>
    <n v="71.400002000000001"/>
    <n v="72.800003000000004"/>
    <n v="72.244445999999996"/>
    <n v="3032900"/>
    <n v="2.5049999999999999"/>
    <n v="-1.3507264828414399E-2"/>
    <n v="-1.14723633733377E-2"/>
    <n v="3.2103243146153398E-2"/>
    <n v="0.211576266519406"/>
    <n v="4.9813218135050796E-3"/>
    <n v="1.5068712864431901E-2"/>
    <n v="1.0643568334766901E-2"/>
    <n v="1.9144043323835399E-2"/>
    <n v="2.0656813745002101E-2"/>
    <n v="84.370002999999997"/>
    <n v="47.720001000000003"/>
    <n v="-0.20815335553873801"/>
    <n v="4.6743503443647796E-3"/>
    <n v="1.0708861651053101"/>
    <n v="-9.3500649165988298E-2"/>
    <n v="1.4839121190307799E-2"/>
    <s v="Los Santos Asset Management"/>
    <x v="16"/>
    <s v="Consumer Discretionary"/>
    <s v="Computer &amp; Electronics Retail"/>
    <s v="Richfield, Minnesota"/>
    <d v="1999-06-29T00:00:00"/>
    <n v="764478"/>
    <m/>
    <s v="Richfield"/>
    <s v="Minnesota"/>
    <s v="United States"/>
  </r>
  <r>
    <d v="2019-04-29T00:00:00"/>
    <x v="16"/>
    <s v="buy"/>
    <n v="1700"/>
    <n v="17"/>
    <n v="72.879997000000003"/>
    <n v="74.019997000000004"/>
    <n v="72.800003000000004"/>
    <n v="73.389999000000003"/>
    <n v="72.829941000000005"/>
    <n v="2231800"/>
    <n v="2.536"/>
    <n v="8.0716960583484404E-3"/>
    <n v="1.08228022622476E-2"/>
    <n v="4.0174939204501998E-2"/>
    <n v="0.21695531160550699"/>
    <n v="-3.48074289258451E-3"/>
    <n v="1.39104819697144E-2"/>
    <n v="1.07296434913365E-2"/>
    <n v="1.9153019488943102E-2"/>
    <n v="2.0636729903550699E-2"/>
    <n v="84.370002999999997"/>
    <n v="47.720001000000003"/>
    <n v="-0.20815335553873801"/>
    <n v="1.07094833958194E-3"/>
    <n v="1.06847212823761"/>
    <n v="-0.134595905762637"/>
    <n v="-3.2092099023775101E-3"/>
    <s v="Los Santos Asset Management"/>
    <x v="16"/>
    <s v="Consumer Discretionary"/>
    <s v="Computer &amp; Electronics Retail"/>
    <s v="Richfield, Minnesota"/>
    <d v="1999-06-29T00:00:00"/>
    <n v="764478"/>
    <m/>
    <s v="Richfield"/>
    <s v="Minnesota"/>
    <s v="United States"/>
  </r>
  <r>
    <d v="2019-05-07T00:00:00"/>
    <x v="16"/>
    <s v="buy"/>
    <n v="1300"/>
    <n v="17"/>
    <n v="74.279999000000004"/>
    <n v="75.169997999999893"/>
    <n v="72.75"/>
    <n v="73.290001000000004"/>
    <n v="72.730705"/>
    <n v="3156900"/>
    <n v="2.448"/>
    <n v="-2.25304801666045E-2"/>
    <n v="-1.5166235325685199E-2"/>
    <n v="-1.7314121293543001E-2"/>
    <n v="0.21525566636683599"/>
    <n v="-1.27472668260634E-2"/>
    <n v="1.46291834030223E-2"/>
    <n v="1.02821910573283E-2"/>
    <n v="1.9390918917075901E-2"/>
    <n v="2.06410236843741E-2"/>
    <n v="84.370002999999997"/>
    <n v="47.720001000000003"/>
    <n v="-0.20815335553873801"/>
    <n v="-1.6649488130547601E-2"/>
    <n v="1.06826194939763"/>
    <n v="-0.176269114445886"/>
    <n v="-7.7954053684134494E-2"/>
    <s v="Los Santos Asset Management"/>
    <x v="16"/>
    <s v="Consumer Discretionary"/>
    <s v="Computer &amp; Electronics Retail"/>
    <s v="Richfield, Minnesota"/>
    <d v="1999-06-29T00:00:00"/>
    <n v="764478"/>
    <m/>
    <s v="Richfield"/>
    <s v="Minnesota"/>
    <s v="United States"/>
  </r>
  <r>
    <d v="2019-05-28T00:00:00"/>
    <x v="16"/>
    <s v="sell"/>
    <n v="1400"/>
    <n v="17"/>
    <n v="65.680000000000007"/>
    <n v="66.709998999999996"/>
    <n v="65.370002999999997"/>
    <n v="65.400002000000001"/>
    <n v="64.900917000000007"/>
    <n v="3484000"/>
    <n v="2.2679999999999998"/>
    <n v="-8.2230077393989996E-3"/>
    <n v="-5.1262617154768202E-2"/>
    <n v="-0.12070096385371901"/>
    <n v="8.8168195640357605E-2"/>
    <n v="-5.4295720844196899E-2"/>
    <n v="2.4451192836613799E-2"/>
    <n v="1.9540375800115601E-2"/>
    <n v="2.2048172555759801E-2"/>
    <n v="2.0710068155061E-2"/>
    <n v="84.370002999999997"/>
    <n v="47.720001000000003"/>
    <n v="-0.20815335553873801"/>
    <n v="-8.4109499934704197E-3"/>
    <n v="1.11995518408325"/>
    <n v="-0.37622722672811298"/>
    <n v="-0.564465937996524"/>
    <s v="Los Santos Asset Management"/>
    <x v="16"/>
    <s v="Consumer Discretionary"/>
    <s v="Computer &amp; Electronics Retail"/>
    <s v="Richfield, Minnesota"/>
    <d v="1999-06-29T00:00:00"/>
    <n v="764478"/>
    <m/>
    <s v="Richfield"/>
    <s v="Minnesota"/>
    <s v="United States"/>
  </r>
  <r>
    <d v="2019-06-06T00:00:00"/>
    <x v="16"/>
    <s v="sell"/>
    <n v="2600"/>
    <n v="17"/>
    <n v="63.040000999999997"/>
    <n v="63.41"/>
    <n v="61.580002"/>
    <n v="62.299999"/>
    <n v="61.824573999999998"/>
    <n v="2605500"/>
    <n v="2.1240000000000001"/>
    <n v="-1.46592768032514E-2"/>
    <n v="-4.2579672989073801E-2"/>
    <n v="-0.18499320470532801"/>
    <n v="-7.5094166871355603E-2"/>
    <n v="-0.114913384133509"/>
    <n v="1.9550894962231301E-2"/>
    <n v="2.0014135479348098E-2"/>
    <n v="1.5254116481270201E-2"/>
    <n v="2.06145339175299E-2"/>
    <n v="84.370002999999997"/>
    <n v="47.720001000000003"/>
    <n v="-0.20815335553873801"/>
    <n v="6.1168407152111899E-3"/>
    <n v="1.10271892544062"/>
    <n v="-0.66088342154389401"/>
    <n v="-0.45753278301246902"/>
    <s v="Los Santos Asset Management"/>
    <x v="16"/>
    <s v="Consumer Discretionary"/>
    <s v="Computer &amp; Electronics Retail"/>
    <s v="Richfield, Minnesota"/>
    <d v="1999-06-29T00:00:00"/>
    <n v="764478"/>
    <m/>
    <s v="Richfield"/>
    <s v="Minnesota"/>
    <s v="United States"/>
  </r>
  <r>
    <d v="2019-06-11T00:00:00"/>
    <x v="16"/>
    <s v="buy"/>
    <n v="2200"/>
    <n v="17"/>
    <n v="65.489998"/>
    <n v="66.040001000000004"/>
    <n v="64.819999999999993"/>
    <n v="65.519997000000004"/>
    <n v="65.019997000000004"/>
    <n v="2212100"/>
    <n v="2.14"/>
    <n v="5.0492844227105101E-3"/>
    <n v="2.4410255873465701E-2"/>
    <n v="-9.83303942891086E-2"/>
    <n v="-4.2140327290137301E-2"/>
    <n v="-7.21546627312913E-2"/>
    <n v="1.7871525068339701E-2"/>
    <n v="2.1603173149704401E-2"/>
    <n v="1.5621214076207901E-2"/>
    <n v="2.0710370243948902E-2"/>
    <n v="84.370002999999997"/>
    <n v="47.720001000000003"/>
    <n v="-0.20815335553873801"/>
    <n v="-3.4994119269314301E-4"/>
    <n v="1.1146234137177899"/>
    <n v="-0.45318328059047602"/>
    <n v="-0.50880136467673798"/>
    <s v="Los Santos Asset Management"/>
    <x v="16"/>
    <s v="Consumer Discretionary"/>
    <s v="Computer &amp; Electronics Retail"/>
    <s v="Richfield, Minnesota"/>
    <d v="1999-06-29T00:00:00"/>
    <n v="764478"/>
    <m/>
    <s v="Richfield"/>
    <s v="Minnesota"/>
    <s v="United States"/>
  </r>
  <r>
    <d v="2019-04-12T00:00:00"/>
    <x v="16"/>
    <s v="buy"/>
    <n v="2300"/>
    <n v="18"/>
    <n v="74.120002999999997"/>
    <n v="74.319999999999993"/>
    <n v="73.440002000000007"/>
    <n v="73.569999999999993"/>
    <n v="73.008567999999997"/>
    <n v="1711800"/>
    <n v="2.56"/>
    <n v="-5.5575044617923001E-3"/>
    <n v="-1.6179381057944101E-2"/>
    <n v="8.07397386242691E-2"/>
    <n v="0.27096365450818699"/>
    <n v="5.7793377306910698E-2"/>
    <n v="3.13020429727719E-3"/>
    <n v="1.01506799612532E-2"/>
    <n v="1.95823206329463E-2"/>
    <n v="2.0856496249999301E-2"/>
    <n v="84.370002999999997"/>
    <n v="47.720001000000003"/>
    <n v="-0.20815335553873801"/>
    <n v="6.5875784763498903E-3"/>
    <n v="1.07874420936662"/>
    <n v="0.14706856795425099"/>
    <n v="0.223769214571019"/>
    <s v="Ironman Funds"/>
    <x v="16"/>
    <s v="Consumer Discretionary"/>
    <s v="Computer &amp; Electronics Retail"/>
    <s v="Richfield, Minnesota"/>
    <d v="1999-06-29T00:00:00"/>
    <n v="764478"/>
    <m/>
    <s v="Richfield"/>
    <s v="Minnesota"/>
    <s v="United States"/>
  </r>
  <r>
    <d v="2019-05-21T00:00:00"/>
    <x v="16"/>
    <s v="buy"/>
    <n v="1000"/>
    <n v="18"/>
    <n v="68.930000000000007"/>
    <n v="70.239998"/>
    <n v="68.5"/>
    <n v="69.949996999999996"/>
    <n v="69.416190999999998"/>
    <n v="2616200"/>
    <n v="2.4260000000000002"/>
    <n v="1.59957698195431E-2"/>
    <n v="3.3876768437543697E-2"/>
    <n v="-5.14076754243308E-2"/>
    <n v="0.15526083764111501"/>
    <n v="-8.5675754808667098E-2"/>
    <n v="7.31818896227496E-3"/>
    <n v="1.7797047799157799E-2"/>
    <n v="2.1040057747742601E-2"/>
    <n v="2.1039415448754501E-2"/>
    <n v="84.370002999999997"/>
    <n v="47.720001000000003"/>
    <n v="-0.20815335553873801"/>
    <n v="8.4599491109458805E-3"/>
    <n v="1.10985461716761"/>
    <n v="-0.53277683402645903"/>
    <n v="-0.61783712447831896"/>
    <s v="Ironman Funds"/>
    <x v="16"/>
    <s v="Consumer Discretionary"/>
    <s v="Computer &amp; Electronics Retail"/>
    <s v="Richfield, Minnesota"/>
    <d v="1999-06-29T00:00:00"/>
    <n v="764478"/>
    <m/>
    <s v="Richfield"/>
    <s v="Minnesota"/>
    <s v="United States"/>
  </r>
  <r>
    <d v="2019-05-23T00:00:00"/>
    <x v="16"/>
    <s v="buy"/>
    <n v="1500"/>
    <n v="18"/>
    <n v="69.059997999999993"/>
    <n v="70"/>
    <n v="64.410004000000001"/>
    <n v="65.819999999999993"/>
    <n v="65.317711000000003"/>
    <n v="7999700"/>
    <n v="2.2959999999999998"/>
    <n v="-4.96434509324589E-2"/>
    <n v="-4.3407473014883603E-2"/>
    <n v="-0.111993008591948"/>
    <n v="9.2416585032895501E-2"/>
    <n v="-0.110359030567204"/>
    <n v="2.4892584598337899E-2"/>
    <n v="1.9993688527252099E-2"/>
    <n v="2.20247383701099E-2"/>
    <n v="2.1154182282898001E-2"/>
    <n v="84.370002999999997"/>
    <n v="47.720001000000003"/>
    <n v="-0.20815335553873801"/>
    <n v="-1.1985692488440201E-2"/>
    <n v="1.1270965794244601"/>
    <n v="-0.64912490098506304"/>
    <n v="-0.60537147756270404"/>
    <s v="Ironman Funds"/>
    <x v="16"/>
    <s v="Consumer Discretionary"/>
    <s v="Computer &amp; Electronics Retail"/>
    <s v="Richfield, Minnesota"/>
    <d v="1999-06-29T00:00:00"/>
    <n v="764478"/>
    <m/>
    <s v="Richfield"/>
    <s v="Minnesota"/>
    <s v="United States"/>
  </r>
  <r>
    <d v="2019-06-10T00:00:00"/>
    <x v="16"/>
    <s v="buy"/>
    <n v="1100"/>
    <n v="18"/>
    <n v="64.580001999999993"/>
    <n v="66.050003000000004"/>
    <n v="63.939999"/>
    <n v="65.190002000000007"/>
    <n v="64.692520000000002"/>
    <n v="3210400"/>
    <n v="2.1429999999999998"/>
    <n v="2.2807596482735198E-2"/>
    <n v="3.06853845429042E-2"/>
    <n v="-0.11970718991046"/>
    <n v="-4.5590303748081401E-2"/>
    <n v="-6.8174292537473494E-2"/>
    <n v="1.8105014810998001E-2"/>
    <n v="2.1635365790790399E-2"/>
    <n v="1.56068857117511E-2"/>
    <n v="2.0715972843881401E-2"/>
    <n v="84.370002999999997"/>
    <n v="47.720001000000003"/>
    <n v="-0.20815335553873801"/>
    <n v="4.6492198743191201E-3"/>
    <n v="1.11550630371939"/>
    <n v="-0.43427542665553098"/>
    <n v="-0.48505488187440399"/>
    <s v="Ironman Funds"/>
    <x v="16"/>
    <s v="Consumer Discretionary"/>
    <s v="Computer &amp; Electronics Retail"/>
    <s v="Richfield, Minnesota"/>
    <d v="1999-06-29T00:00:00"/>
    <n v="764478"/>
    <m/>
    <s v="Richfield"/>
    <s v="Minnesota"/>
    <s v="United States"/>
  </r>
  <r>
    <d v="2019-06-13T00:00:00"/>
    <x v="16"/>
    <s v="sell"/>
    <n v="1900"/>
    <n v="18"/>
    <n v="64.809997999999993"/>
    <n v="65.860000999999997"/>
    <n v="64.809997999999993"/>
    <n v="65.839995999999999"/>
    <n v="65.839995999999999"/>
    <n v="1619700"/>
    <n v="2.0910000000000002"/>
    <n v="2.1337812777987099E-2"/>
    <n v="6.2926572648228499E-2"/>
    <n v="-1.12960445235686E-2"/>
    <n v="-2.98983457621146E-2"/>
    <n v="-8.3400206580123398E-2"/>
    <n v="1.40932950987876E-2"/>
    <n v="1.8079923220517002E-2"/>
    <n v="1.58491458151735E-2"/>
    <n v="2.0726030780895799E-2"/>
    <n v="84.370002999999997"/>
    <n v="47.720001000000003"/>
    <n v="-0.20815335553873801"/>
    <n v="4.0890106107655602E-3"/>
    <n v="1.11711332041015"/>
    <n v="-0.50516363694031097"/>
    <n v="-0.50227516678294704"/>
    <s v="Ironman Funds"/>
    <x v="16"/>
    <s v="Consumer Discretionary"/>
    <s v="Computer &amp; Electronics Retail"/>
    <s v="Richfield, Minnesota"/>
    <d v="1999-06-29T00:00:00"/>
    <n v="764478"/>
    <m/>
    <s v="Richfield"/>
    <s v="Minnesota"/>
    <s v="United States"/>
  </r>
  <r>
    <d v="2019-06-17T00:00:00"/>
    <x v="16"/>
    <s v="sell"/>
    <n v="1500"/>
    <n v="18"/>
    <n v="65.800003000000004"/>
    <n v="66.910004000000001"/>
    <n v="65.629997000000003"/>
    <n v="66.629997000000003"/>
    <n v="66.629997000000003"/>
    <n v="1968600"/>
    <n v="2.0859999999999999"/>
    <n v="9.0457124878325201E-3"/>
    <n v="2.9509297236282601E-2"/>
    <n v="-1.0631429506419999E-2"/>
    <n v="-3.7958604789457298E-2"/>
    <n v="-6.7661120063892702E-2"/>
    <n v="1.0889192550730301E-2"/>
    <n v="1.810445782984E-2"/>
    <n v="1.5787182296223098E-2"/>
    <n v="2.0733473795679001E-2"/>
    <n v="84.370002999999997"/>
    <n v="47.720001000000003"/>
    <n v="-0.20815335553873801"/>
    <n v="9.3131563797728401E-4"/>
    <n v="1.1172159717991901"/>
    <n v="-0.42882393511192601"/>
    <n v="-0.48785533557179001"/>
    <s v="Ironman Funds"/>
    <x v="16"/>
    <s v="Consumer Discretionary"/>
    <s v="Computer &amp; Electronics Retail"/>
    <s v="Richfield, Minnesota"/>
    <d v="1999-06-29T00:00:00"/>
    <n v="764478"/>
    <m/>
    <s v="Richfield"/>
    <s v="Minnesota"/>
    <s v="United States"/>
  </r>
  <r>
    <d v="2019-04-09T00:00:00"/>
    <x v="16"/>
    <s v="buy"/>
    <n v="1800"/>
    <n v="19"/>
    <n v="74.5"/>
    <n v="75.209998999999996"/>
    <n v="74.389999000000003"/>
    <n v="74.75"/>
    <n v="74.179564999999997"/>
    <n v="1772400"/>
    <n v="2.4990000000000001"/>
    <n v="-9.3601916266571603E-4"/>
    <n v="4.5151323177563603E-2"/>
    <n v="0.111093293322424"/>
    <n v="0.27124878162168098"/>
    <n v="9.4681146442818304E-2"/>
    <n v="1.2163103511535199E-2"/>
    <n v="1.03602741458237E-2"/>
    <n v="1.9698757506030701E-2"/>
    <n v="2.09296648157349E-2"/>
    <n v="84.370002999999997"/>
    <n v="47.720001000000003"/>
    <n v="-0.20815335553873801"/>
    <n v="-6.0859766572597396E-3"/>
    <n v="1.0896532352955599"/>
    <n v="0.31631780546552501"/>
    <n v="0.20333616679990599"/>
    <s v="Second Point Management"/>
    <x v="16"/>
    <s v="Consumer Discretionary"/>
    <s v="Computer &amp; Electronics Retail"/>
    <s v="Richfield, Minnesota"/>
    <d v="1999-06-29T00:00:00"/>
    <n v="764478"/>
    <m/>
    <s v="Richfield"/>
    <s v="Minnesota"/>
    <s v="United States"/>
  </r>
  <r>
    <d v="2019-04-12T00:00:00"/>
    <x v="16"/>
    <s v="buy"/>
    <n v="1400"/>
    <n v="19"/>
    <n v="74.120002999999997"/>
    <n v="74.319999999999993"/>
    <n v="73.440002000000007"/>
    <n v="73.569999999999993"/>
    <n v="73.008567999999997"/>
    <n v="1711800"/>
    <n v="2.56"/>
    <n v="-5.5575044617923001E-3"/>
    <n v="-1.6179381057944101E-2"/>
    <n v="8.07397386242691E-2"/>
    <n v="0.27096365450818699"/>
    <n v="5.7793377306910698E-2"/>
    <n v="3.13020429727719E-3"/>
    <n v="1.01506799612532E-2"/>
    <n v="1.95823206329463E-2"/>
    <n v="2.0856496249999301E-2"/>
    <n v="84.370002999999997"/>
    <n v="47.720001000000003"/>
    <n v="-0.20815335553873801"/>
    <n v="6.5875784763498903E-3"/>
    <n v="1.07874420936662"/>
    <n v="0.14706856795425099"/>
    <n v="0.223769214571019"/>
    <s v="Second Point Management"/>
    <x v="16"/>
    <s v="Consumer Discretionary"/>
    <s v="Computer &amp; Electronics Retail"/>
    <s v="Richfield, Minnesota"/>
    <d v="1999-06-29T00:00:00"/>
    <n v="764478"/>
    <m/>
    <s v="Richfield"/>
    <s v="Minnesota"/>
    <s v="United States"/>
  </r>
  <r>
    <d v="2019-05-10T00:00:00"/>
    <x v="16"/>
    <s v="buy"/>
    <n v="3200"/>
    <n v="19"/>
    <n v="72.069999999999993"/>
    <n v="72.199996999999996"/>
    <n v="68.540001000000004"/>
    <n v="71.319999999999993"/>
    <n v="70.775741999999994"/>
    <n v="3965800"/>
    <n v="2.4550000000000001"/>
    <n v="-1.35089481542695E-2"/>
    <n v="-5.0711210941040502E-2"/>
    <n v="-4.6972393058985998E-2"/>
    <n v="0.197631068984014"/>
    <n v="-3.9994599461082102E-2"/>
    <n v="1.0606027354067999E-2"/>
    <n v="1.1085841542647501E-2"/>
    <n v="1.9583385745385599E-2"/>
    <n v="2.06696330846383E-2"/>
    <n v="84.370002999999997"/>
    <n v="47.720001000000003"/>
    <n v="-0.20815335553873801"/>
    <n v="3.7133938472042301E-3"/>
    <n v="1.06988378094378"/>
    <n v="-0.307710695028518"/>
    <n v="-0.161430432206249"/>
    <s v="Second Point Management"/>
    <x v="16"/>
    <s v="Consumer Discretionary"/>
    <s v="Computer &amp; Electronics Retail"/>
    <s v="Richfield, Minnesota"/>
    <d v="1999-06-29T00:00:00"/>
    <n v="764478"/>
    <m/>
    <s v="Richfield"/>
    <s v="Minnesota"/>
    <s v="United States"/>
  </r>
  <r>
    <d v="2019-05-17T00:00:00"/>
    <x v="16"/>
    <s v="sell"/>
    <n v="1500"/>
    <n v="19"/>
    <n v="68.010002"/>
    <n v="69.819999999999993"/>
    <n v="68"/>
    <n v="68.930000000000007"/>
    <n v="68.403976"/>
    <n v="2439200"/>
    <n v="2.3929999999999998"/>
    <n v="2.7602539568292498E-3"/>
    <n v="-3.4085363276877299E-2"/>
    <n v="-5.95573859404913E-2"/>
    <n v="0.14289532452721401"/>
    <n v="-0.103682142591644"/>
    <n v="3.0551312609340599E-2"/>
    <n v="1.7422122912411901E-2"/>
    <n v="2.0966378402050099E-2"/>
    <n v="2.1019167682434399E-2"/>
    <n v="84.370002999999997"/>
    <n v="47.720001000000003"/>
    <n v="-0.20815335553873801"/>
    <n v="-5.8544371529206298E-3"/>
    <n v="1.10950035386349"/>
    <n v="-0.61429172925601205"/>
    <n v="-0.64185106882975995"/>
    <s v="Second Point Management"/>
    <x v="16"/>
    <s v="Consumer Discretionary"/>
    <s v="Computer &amp; Electronics Retail"/>
    <s v="Richfield, Minnesota"/>
    <d v="1999-06-29T00:00:00"/>
    <n v="764478"/>
    <m/>
    <s v="Richfield"/>
    <s v="Minnesota"/>
    <s v="United States"/>
  </r>
  <r>
    <d v="2019-04-05T00:00:00"/>
    <x v="16"/>
    <s v="buy"/>
    <n v="1600"/>
    <n v="20"/>
    <n v="74.949996999999996"/>
    <n v="75.150002000000001"/>
    <n v="74.330001999999993"/>
    <n v="74.769997000000004"/>
    <n v="74.199409000000003"/>
    <n v="3171600"/>
    <n v="2.5009999999999999"/>
    <n v="2.6784163825358102E-3"/>
    <n v="5.08921168860898E-2"/>
    <n v="0.112548987989045"/>
    <n v="0.35599683388751502"/>
    <n v="6.2537632287710795E-2"/>
    <n v="1.3845424651510899E-2"/>
    <n v="1.0421661257965099E-2"/>
    <n v="2.09196600703263E-2"/>
    <n v="2.0989782835285398E-2"/>
    <n v="84.370002999999997"/>
    <n v="47.720001000000003"/>
    <n v="-0.20815335553873801"/>
    <n v="4.62571739556182E-3"/>
    <n v="1.08827409521786"/>
    <n v="0.169614959804951"/>
    <n v="0.146677112966487"/>
    <s v="Jaguar Group of Funds"/>
    <x v="16"/>
    <s v="Consumer Discretionary"/>
    <s v="Computer &amp; Electronics Retail"/>
    <s v="Richfield, Minnesota"/>
    <d v="1999-06-29T00:00:00"/>
    <n v="764478"/>
    <m/>
    <s v="Richfield"/>
    <s v="Minnesota"/>
    <s v="United States"/>
  </r>
  <r>
    <d v="2019-05-28T00:00:00"/>
    <x v="16"/>
    <s v="buy"/>
    <n v="1400"/>
    <n v="20"/>
    <n v="65.680000000000007"/>
    <n v="66.709998999999996"/>
    <n v="65.370002999999997"/>
    <n v="65.400002000000001"/>
    <n v="64.900917000000007"/>
    <n v="3484000"/>
    <n v="2.2679999999999998"/>
    <n v="-8.2230077393989996E-3"/>
    <n v="-5.1262617154768202E-2"/>
    <n v="-0.12070096385371901"/>
    <n v="8.8168195640357605E-2"/>
    <n v="-5.4295720844196899E-2"/>
    <n v="2.4451192836613799E-2"/>
    <n v="1.9540375800115601E-2"/>
    <n v="2.2048172555759801E-2"/>
    <n v="2.0710068155061E-2"/>
    <n v="84.370002999999997"/>
    <n v="47.720001000000003"/>
    <n v="-0.20815335553873801"/>
    <n v="-8.4109499934704197E-3"/>
    <n v="1.11995518408325"/>
    <n v="-0.37622722672811298"/>
    <n v="-0.564465937996524"/>
    <s v="Jaguar Group of Funds"/>
    <x v="16"/>
    <s v="Consumer Discretionary"/>
    <s v="Computer &amp; Electronics Retail"/>
    <s v="Richfield, Minnesota"/>
    <d v="1999-06-29T00:00:00"/>
    <n v="764478"/>
    <m/>
    <s v="Richfield"/>
    <s v="Minnesota"/>
    <s v="United States"/>
  </r>
  <r>
    <d v="2019-05-30T00:00:00"/>
    <x v="16"/>
    <s v="buy"/>
    <n v="1600"/>
    <n v="20"/>
    <n v="65.239998"/>
    <n v="65.489998"/>
    <n v="64.410004000000001"/>
    <n v="65.010002"/>
    <n v="64.513892999999996"/>
    <n v="3604900"/>
    <n v="2.2269999999999999"/>
    <n v="7.2559438767083899E-3"/>
    <n v="-6.2026079598500199E-2"/>
    <n v="-0.121246552167453"/>
    <n v="-5.0099830103278002E-2"/>
    <n v="-2.1157719143608901E-2"/>
    <n v="2.2326165837679799E-2"/>
    <n v="1.9509000276680202E-2"/>
    <n v="1.44957431381986E-2"/>
    <n v="2.0612252456618099E-2"/>
    <n v="84.370002999999997"/>
    <n v="47.720001000000003"/>
    <n v="-0.20815335553873801"/>
    <n v="2.0962723552933101E-3"/>
    <n v="1.1232816217805199"/>
    <n v="-0.21197262989799501"/>
    <n v="-0.43567407712475598"/>
    <s v="Jaguar Group of Funds"/>
    <x v="16"/>
    <s v="Consumer Discretionary"/>
    <s v="Computer &amp; Electronics Retail"/>
    <s v="Richfield, Minnesota"/>
    <d v="1999-06-29T00:00:00"/>
    <n v="764478"/>
    <m/>
    <s v="Richfield"/>
    <s v="Minnesota"/>
    <s v="United States"/>
  </r>
  <r>
    <d v="2019-06-12T00:00:00"/>
    <x v="16"/>
    <s v="buy"/>
    <n v="2000"/>
    <n v="20"/>
    <n v="65.069999999999993"/>
    <n v="65.379997000000003"/>
    <n v="64.360000999999997"/>
    <n v="64.449996999999996"/>
    <n v="64.449996999999996"/>
    <n v="1555000"/>
    <n v="2.1269999999999998"/>
    <n v="-8.8051858986251206E-3"/>
    <n v="2.6929483066989699E-2"/>
    <n v="-9.3626632033464205E-2"/>
    <n v="-4.3947382662348398E-2"/>
    <n v="-9.9185857520828799E-2"/>
    <n v="1.7327631882425899E-2"/>
    <n v="2.15326113021654E-2"/>
    <n v="1.5634676404697501E-2"/>
    <n v="2.0684091614164499E-2"/>
    <n v="84.370002999999997"/>
    <n v="47.720001000000003"/>
    <n v="-0.20815335553873801"/>
    <n v="-2.0396578921351798E-3"/>
    <n v="1.11449386129823"/>
    <n v="-0.58322224067200501"/>
    <n v="-0.53341912370366396"/>
    <s v="Jaguar Group of Funds"/>
    <x v="16"/>
    <s v="Consumer Discretionary"/>
    <s v="Computer &amp; Electronics Retail"/>
    <s v="Richfield, Minnesota"/>
    <d v="1999-06-29T00:00:00"/>
    <n v="764478"/>
    <m/>
    <s v="Richfield"/>
    <s v="Minnesota"/>
    <s v="United States"/>
  </r>
  <r>
    <d v="2019-06-24T00:00:00"/>
    <x v="16"/>
    <s v="buy"/>
    <n v="2400"/>
    <n v="20"/>
    <n v="67.510002"/>
    <n v="67.709998999999996"/>
    <n v="66.819999999999993"/>
    <n v="67.470000999999996"/>
    <n v="67.470000999999996"/>
    <n v="1472400"/>
    <n v="2.0209999999999999"/>
    <n v="-1.03696030272652E-3"/>
    <n v="1.2528187911054599E-2"/>
    <n v="-1.7223606094080801E-2"/>
    <n v="-4.1785812084052798E-2"/>
    <n v="-0.107087581273022"/>
    <n v="1.85393594227116E-2"/>
    <n v="1.9178528584936499E-2"/>
    <n v="1.6128962653712199E-2"/>
    <n v="2.06999873196798E-2"/>
    <n v="84.370002999999997"/>
    <n v="47.720001000000003"/>
    <n v="-0.20815335553873801"/>
    <n v="-1.73338836506086E-3"/>
    <n v="1.13546429482949"/>
    <n v="-0.62166132552994002"/>
    <n v="-0.52611968600744696"/>
    <s v="Jaguar Group of Funds"/>
    <x v="16"/>
    <s v="Consumer Discretionary"/>
    <s v="Computer &amp; Electronics Retail"/>
    <s v="Richfield, Minnesota"/>
    <d v="1999-06-29T00:00:00"/>
    <n v="764478"/>
    <m/>
    <s v="Richfield"/>
    <s v="Minnesota"/>
    <s v="United States"/>
  </r>
  <r>
    <d v="2019-04-26T00:00:00"/>
    <x v="17"/>
    <s v="sell"/>
    <n v="100"/>
    <n v="1"/>
    <n v="30.17"/>
    <n v="30.389999"/>
    <n v="30.049999"/>
    <n v="30.35"/>
    <n v="30.186885999999902"/>
    <n v="40627500"/>
    <n v="2.5049999999999999"/>
    <n v="8.9360216506637995E-3"/>
    <n v="1.0599595941026999E-2"/>
    <n v="0.109211991141314"/>
    <n v="3.0790580555681998E-2"/>
    <n v="2.6508704217134402E-2"/>
    <n v="4.0318727951712896E-3"/>
    <n v="1.16878682744252E-2"/>
    <n v="1.2928977678407101E-2"/>
    <n v="1.49858036236545E-2"/>
    <n v="31.91"/>
    <n v="22.66"/>
    <n v="-0.134218103997919"/>
    <n v="4.6743503443647796E-3"/>
    <n v="1.0270281814918401"/>
    <n v="9.1729134115767896E-3"/>
    <n v="-5.8356146186568397E-2"/>
    <s v="CapitalAlley Funds"/>
    <x v="17"/>
    <s v="Financials"/>
    <s v="Diversified Banks"/>
    <s v="Charlotte, North Carolina"/>
    <d v="1976-06-30T00:00:00"/>
    <n v="70858"/>
    <m/>
    <s v="Charlotte"/>
    <s v="North Carolina"/>
    <s v="United States"/>
  </r>
  <r>
    <d v="2019-05-07T00:00:00"/>
    <x v="17"/>
    <s v="buy"/>
    <n v="100"/>
    <n v="1"/>
    <n v="30.16"/>
    <n v="30.17"/>
    <n v="29.629998999999899"/>
    <n v="29.92"/>
    <n v="29.759196999999901"/>
    <n v="58528400"/>
    <n v="2.448"/>
    <n v="-1.8215404832555401E-2"/>
    <n v="-2.1819018626554401E-2"/>
    <n v="2.6072216597429101E-2"/>
    <n v="4.3938984635367301E-2"/>
    <n v="4.0505060109755603E-2"/>
    <n v="1.1383022319726099E-2"/>
    <n v="1.10660565382162E-2"/>
    <n v="1.28503205855821E-2"/>
    <n v="1.50430578868183E-2"/>
    <n v="31.91"/>
    <n v="22.66"/>
    <n v="-0.134218103997919"/>
    <n v="-1.6649488130547601E-2"/>
    <n v="1.03572258258568"/>
    <n v="0.102123875729835"/>
    <n v="0.13084571530946201"/>
    <s v="CapitalAlley Funds"/>
    <x v="17"/>
    <s v="Financials"/>
    <s v="Diversified Banks"/>
    <s v="Charlotte, North Carolina"/>
    <d v="1976-06-30T00:00:00"/>
    <n v="70858"/>
    <m/>
    <s v="Charlotte"/>
    <s v="North Carolina"/>
    <s v="United States"/>
  </r>
  <r>
    <d v="2019-06-04T00:00:00"/>
    <x v="17"/>
    <s v="buy"/>
    <n v="100"/>
    <n v="1"/>
    <n v="27.18"/>
    <n v="27.950001"/>
    <n v="27.139999"/>
    <n v="27.92"/>
    <n v="27.769945"/>
    <n v="58426400"/>
    <n v="2.1190000000000002"/>
    <n v="4.5429031742218899E-2"/>
    <n v="7.1657066166197004E-4"/>
    <n v="-8.83834754017917E-2"/>
    <n v="-4.0707422371913403E-2"/>
    <n v="-3.6163394296219502E-2"/>
    <n v="2.73755070586429E-2"/>
    <n v="1.80670809054518E-2"/>
    <n v="1.5718257438391701E-2"/>
    <n v="1.53859352253216E-2"/>
    <n v="31.91"/>
    <n v="22.66"/>
    <n v="-0.1342111763296"/>
    <n v="2.1205927310919401E-2"/>
    <n v="1.0640850859814901"/>
    <n v="-0.38203965372409598"/>
    <n v="-0.53682766904499801"/>
    <s v="CapitalAlley Funds"/>
    <x v="17"/>
    <s v="Financials"/>
    <s v="Diversified Banks"/>
    <s v="Charlotte, North Carolina"/>
    <d v="1976-06-30T00:00:00"/>
    <n v="70858"/>
    <m/>
    <s v="Charlotte"/>
    <s v="North Carolina"/>
    <s v="United States"/>
  </r>
  <r>
    <d v="2019-04-04T00:00:00"/>
    <x v="17"/>
    <s v="sell"/>
    <n v="100"/>
    <n v="2"/>
    <n v="28.85"/>
    <n v="29.309998999999902"/>
    <n v="28.84"/>
    <n v="29.15"/>
    <n v="28.993335999999999"/>
    <n v="53712100"/>
    <n v="2.512"/>
    <n v="1.06916375612856E-2"/>
    <n v="6.4469928417086E-2"/>
    <n v="2.4042673424399998E-3"/>
    <n v="0.17642831512215601"/>
    <n v="-5.16901536786142E-3"/>
    <n v="1.2766933244820399E-2"/>
    <n v="1.6863643939951E-2"/>
    <n v="1.6004046882670001E-2"/>
    <n v="1.5257697570411601E-2"/>
    <n v="31.91"/>
    <n v="22.66"/>
    <n v="-0.134218103997919"/>
    <n v="2.0824655091414399E-3"/>
    <n v="1.0167015431818101"/>
    <n v="-0.18452120160362001"/>
    <n v="-0.24902246042068801"/>
    <s v="InvestBurg"/>
    <x v="17"/>
    <s v="Financials"/>
    <s v="Diversified Banks"/>
    <s v="Charlotte, North Carolina"/>
    <d v="1976-06-30T00:00:00"/>
    <n v="70858"/>
    <m/>
    <s v="Charlotte"/>
    <s v="North Carolina"/>
    <s v="United States"/>
  </r>
  <r>
    <d v="2019-04-26T00:00:00"/>
    <x v="17"/>
    <s v="sell"/>
    <n v="100"/>
    <n v="2"/>
    <n v="30.17"/>
    <n v="30.389999"/>
    <n v="30.049999"/>
    <n v="30.35"/>
    <n v="30.186885999999902"/>
    <n v="40627500"/>
    <n v="2.5049999999999999"/>
    <n v="8.9360216506637995E-3"/>
    <n v="1.0599595941026999E-2"/>
    <n v="0.109211991141314"/>
    <n v="3.0790580555681998E-2"/>
    <n v="2.6508704217134402E-2"/>
    <n v="4.0318727951712896E-3"/>
    <n v="1.16878682744252E-2"/>
    <n v="1.2928977678407101E-2"/>
    <n v="1.49858036236545E-2"/>
    <n v="31.91"/>
    <n v="22.66"/>
    <n v="-0.134218103997919"/>
    <n v="4.6743503443647796E-3"/>
    <n v="1.0270281814918401"/>
    <n v="9.1729134115767896E-3"/>
    <n v="-5.8356146186568397E-2"/>
    <s v="InvestBurg"/>
    <x v="17"/>
    <s v="Financials"/>
    <s v="Diversified Banks"/>
    <s v="Charlotte, North Carolina"/>
    <d v="1976-06-30T00:00:00"/>
    <n v="70858"/>
    <m/>
    <s v="Charlotte"/>
    <s v="North Carolina"/>
    <s v="United States"/>
  </r>
  <r>
    <d v="2019-04-12T00:00:00"/>
    <x v="17"/>
    <s v="sell"/>
    <n v="400"/>
    <n v="3"/>
    <n v="29.559998999999902"/>
    <n v="30.219998999999898"/>
    <n v="29.559998999999902"/>
    <n v="30.17"/>
    <n v="30.007853000000001"/>
    <n v="100192000"/>
    <n v="2.56"/>
    <n v="3.7141334771351502E-2"/>
    <n v="3.6797370939800997E-2"/>
    <n v="2.9601841235110601E-2"/>
    <n v="0.15269075625068301"/>
    <n v="3.7808171334095101E-3"/>
    <n v="1.76764559514235E-2"/>
    <n v="1.8296356542797099E-2"/>
    <n v="1.5882308137553099E-2"/>
    <n v="1.5169472329726499E-2"/>
    <n v="31.91"/>
    <n v="22.66"/>
    <n v="-0.134218103997919"/>
    <n v="6.5875784763498903E-3"/>
    <n v="1.0102631351406699"/>
    <n v="-0.134158796554876"/>
    <n v="-0.20583470461959899"/>
    <s v="FinanCorp"/>
    <x v="17"/>
    <s v="Financials"/>
    <s v="Diversified Banks"/>
    <s v="Charlotte, North Carolina"/>
    <d v="1976-06-30T00:00:00"/>
    <n v="70858"/>
    <m/>
    <s v="Charlotte"/>
    <s v="North Carolina"/>
    <s v="United States"/>
  </r>
  <r>
    <d v="2019-05-10T00:00:00"/>
    <x v="17"/>
    <s v="sell"/>
    <n v="100"/>
    <n v="3"/>
    <n v="29.459999"/>
    <n v="29.709999"/>
    <n v="29.190000999999999"/>
    <n v="29.58"/>
    <n v="29.421023999999999"/>
    <n v="59649900"/>
    <n v="2.4550000000000001"/>
    <n v="-4.3852212777622697E-3"/>
    <n v="-3.7489848349452799E-2"/>
    <n v="2.36029555107901E-2"/>
    <n v="4.9682562122228699E-2"/>
    <n v="-1.8250061749694801E-2"/>
    <n v="6.2607595595326696E-3"/>
    <n v="1.09399978612454E-2"/>
    <n v="1.2682233774576701E-2"/>
    <n v="1.4929150649087199E-2"/>
    <n v="31.91"/>
    <n v="22.66"/>
    <n v="-0.134218103997919"/>
    <n v="3.7133938472042301E-3"/>
    <n v="1.02685080076297"/>
    <n v="-0.27422181209429902"/>
    <n v="-2.8221036716171398E-3"/>
    <s v="FinanCorp"/>
    <x v="17"/>
    <s v="Financials"/>
    <s v="Diversified Banks"/>
    <s v="Charlotte, North Carolina"/>
    <d v="1976-06-30T00:00:00"/>
    <n v="70858"/>
    <m/>
    <s v="Charlotte"/>
    <s v="North Carolina"/>
    <s v="United States"/>
  </r>
  <r>
    <d v="2019-05-14T00:00:00"/>
    <x v="17"/>
    <s v="buy"/>
    <n v="1200"/>
    <n v="3"/>
    <n v="28.360001"/>
    <n v="28.99"/>
    <n v="28.209999"/>
    <n v="28.620000999999998"/>
    <n v="28.466184999999999"/>
    <n v="52216100"/>
    <n v="2.419"/>
    <n v="1.3012335176198601E-2"/>
    <n v="-4.4421335465418203E-2"/>
    <n v="-1.5600887693998399E-2"/>
    <n v="2.6496996712260198E-3"/>
    <n v="-5.7731976827524997E-2"/>
    <n v="2.19980466562818E-2"/>
    <n v="1.50788604487147E-2"/>
    <n v="1.40177106975353E-2"/>
    <n v="1.52254297290288E-2"/>
    <n v="31.91"/>
    <n v="22.66"/>
    <n v="-0.1342111763296"/>
    <n v="7.98398755130913E-3"/>
    <n v="1.0522915240431101"/>
    <n v="-0.52619720500930101"/>
    <n v="-0.29610341734371398"/>
    <s v="FinanCorp"/>
    <x v="17"/>
    <s v="Financials"/>
    <s v="Diversified Banks"/>
    <s v="Charlotte, North Carolina"/>
    <d v="1976-06-30T00:00:00"/>
    <n v="70858"/>
    <m/>
    <s v="Charlotte"/>
    <s v="North Carolina"/>
    <s v="United States"/>
  </r>
  <r>
    <d v="2019-05-16T00:00:00"/>
    <x v="17"/>
    <s v="buy"/>
    <n v="1000"/>
    <n v="3"/>
    <n v="28.459999"/>
    <n v="28.83"/>
    <n v="28.43"/>
    <n v="28.59"/>
    <n v="28.436346"/>
    <n v="42791500"/>
    <n v="2.4049999999999998"/>
    <n v="1.0548596818301399E-2"/>
    <n v="-3.8426626431589297E-2"/>
    <n v="-4.2792701473628798E-2"/>
    <n v="1.21126191812479E-2"/>
    <n v="-6.8436433323984594E-2"/>
    <n v="2.3745834407474201E-2"/>
    <n v="1.2813626238292601E-2"/>
    <n v="1.4089721279839099E-2"/>
    <n v="1.5250078904523999E-2"/>
    <n v="31.91"/>
    <n v="22.66"/>
    <n v="-0.1342111763296"/>
    <n v="8.8559569696340101E-3"/>
    <n v="1.0518591197065701"/>
    <n v="-0.59592810497718296"/>
    <n v="-0.52771088604628702"/>
    <s v="FinanCorp"/>
    <x v="17"/>
    <s v="Financials"/>
    <s v="Diversified Banks"/>
    <s v="Charlotte, North Carolina"/>
    <d v="1976-06-30T00:00:00"/>
    <n v="70858"/>
    <m/>
    <s v="Charlotte"/>
    <s v="North Carolina"/>
    <s v="United States"/>
  </r>
  <r>
    <d v="2019-06-06T00:00:00"/>
    <x v="17"/>
    <s v="buy"/>
    <n v="200"/>
    <n v="3"/>
    <n v="27.76"/>
    <n v="28.040001"/>
    <n v="27.540001"/>
    <n v="27.879998999999899"/>
    <n v="27.879998999999899"/>
    <n v="38633600"/>
    <n v="2.1240000000000001"/>
    <n v="4.3134143857129501E-3"/>
    <n v="3.1553189351083102E-2"/>
    <n v="-8.3444081882213E-2"/>
    <n v="-1.8358425830308101E-2"/>
    <n v="-2.26388208830774E-2"/>
    <n v="2.4116824687623401E-2"/>
    <n v="1.7999316236145601E-2"/>
    <n v="1.5650833067256301E-2"/>
    <n v="1.53769106981907E-2"/>
    <n v="31.91"/>
    <n v="22.66"/>
    <n v="-0.1342111763296"/>
    <n v="6.1168407152111899E-3"/>
    <n v="1.0616827002856899"/>
    <n v="-0.29460298816297198"/>
    <n v="-0.47114315523848299"/>
    <s v="FinanCorp"/>
    <x v="17"/>
    <s v="Financials"/>
    <s v="Diversified Banks"/>
    <s v="Charlotte, North Carolina"/>
    <d v="1976-06-30T00:00:00"/>
    <n v="70858"/>
    <m/>
    <s v="Charlotte"/>
    <s v="North Carolina"/>
    <s v="United States"/>
  </r>
  <r>
    <d v="2019-06-12T00:00:00"/>
    <x v="17"/>
    <s v="buy"/>
    <n v="700"/>
    <n v="3"/>
    <n v="28.200001"/>
    <n v="28.27"/>
    <n v="27.860001"/>
    <n v="27.950001"/>
    <n v="27.950001"/>
    <n v="33528900"/>
    <n v="2.1269999999999998"/>
    <n v="-1.03221772457584E-2"/>
    <n v="6.8210997406790101E-3"/>
    <n v="-5.1292285442533697E-2"/>
    <n v="-4.1440037459512503E-2"/>
    <n v="-5.1901188272847003E-2"/>
    <n v="1.31266399379466E-2"/>
    <n v="1.86496482302674E-2"/>
    <n v="1.5855529522782501E-2"/>
    <n v="1.53368493235022E-2"/>
    <n v="31.91"/>
    <n v="22.66"/>
    <n v="-0.1342111763296"/>
    <n v="-2.0396578921351798E-3"/>
    <n v="1.0476625892766001"/>
    <n v="-0.49974503742709703"/>
    <n v="-0.45506219148787402"/>
    <s v="FinanCorp"/>
    <x v="17"/>
    <s v="Financials"/>
    <s v="Diversified Banks"/>
    <s v="Charlotte, North Carolina"/>
    <d v="1976-06-30T00:00:00"/>
    <n v="70858"/>
    <m/>
    <s v="Charlotte"/>
    <s v="North Carolina"/>
    <s v="United States"/>
  </r>
  <r>
    <d v="2019-06-24T00:00:00"/>
    <x v="17"/>
    <s v="buy"/>
    <n v="500"/>
    <n v="3"/>
    <n v="28.08"/>
    <n v="28.379998999999899"/>
    <n v="27.889999"/>
    <n v="27.98"/>
    <n v="27.98"/>
    <n v="40046400"/>
    <n v="2.0209999999999999"/>
    <n v="-4.9911332670061603E-3"/>
    <n v="1.78858928024984E-3"/>
    <n v="-1.2674237800937E-2"/>
    <n v="4.6985555071796997E-2"/>
    <n v="-2.48793487585789E-2"/>
    <n v="1.38050107221787E-2"/>
    <n v="1.61531555533991E-2"/>
    <n v="1.42915821555163E-2"/>
    <n v="1.5406408735598801E-2"/>
    <n v="31.91"/>
    <n v="22.66"/>
    <n v="-0.1342111763296"/>
    <n v="-1.73338836506086E-3"/>
    <n v="1.0518381475195799"/>
    <n v="-0.31571201555822298"/>
    <n v="-0.24620474090811501"/>
    <s v="FinanCorp"/>
    <x v="17"/>
    <s v="Financials"/>
    <s v="Diversified Banks"/>
    <s v="Charlotte, North Carolina"/>
    <d v="1976-06-30T00:00:00"/>
    <n v="70858"/>
    <m/>
    <s v="Charlotte"/>
    <s v="North Carolina"/>
    <s v="United States"/>
  </r>
  <r>
    <d v="2019-04-10T00:00:00"/>
    <x v="17"/>
    <s v="buy"/>
    <n v="1100"/>
    <n v="4"/>
    <n v="28.9"/>
    <n v="29.15"/>
    <n v="28.75"/>
    <n v="29.07"/>
    <n v="28.913765000000001"/>
    <n v="42669700"/>
    <n v="2.4769999999999999"/>
    <n v="6.2112139915279198E-3"/>
    <n v="7.9434063872948994E-3"/>
    <n v="4.4819821576002998E-3"/>
    <n v="0.125976364320981"/>
    <n v="-2.77985608982372E-2"/>
    <n v="7.8840187597790795E-3"/>
    <n v="1.6667396685565099E-2"/>
    <n v="1.5300105945023301E-2"/>
    <n v="1.51169039834695E-2"/>
    <n v="31.91"/>
    <n v="22.66"/>
    <n v="-0.134218103997919"/>
    <n v="3.47183783585567E-3"/>
    <n v="1.01104647261572"/>
    <n v="-0.32184971795624401"/>
    <n v="-0.232236632495431"/>
    <s v="CapitalOwl"/>
    <x v="17"/>
    <s v="Financials"/>
    <s v="Diversified Banks"/>
    <s v="Charlotte, North Carolina"/>
    <d v="1976-06-30T00:00:00"/>
    <n v="70858"/>
    <m/>
    <s v="Charlotte"/>
    <s v="North Carolina"/>
    <s v="United States"/>
  </r>
  <r>
    <d v="2019-04-30T00:00:00"/>
    <x v="17"/>
    <s v="sell"/>
    <n v="100"/>
    <n v="4"/>
    <n v="30.799999"/>
    <n v="30.879998999999899"/>
    <n v="30.41"/>
    <n v="30.58"/>
    <n v="30.415648999999998"/>
    <n v="47764200"/>
    <n v="2.5089999999999999"/>
    <n v="-6.1940590015705597E-3"/>
    <n v="1.6818202658578901E-2"/>
    <n v="0.112361163641069"/>
    <n v="4.4784214003884097E-2"/>
    <n v="3.3726714818491502E-2"/>
    <n v="8.0201942483447801E-3"/>
    <n v="1.17481282721661E-2"/>
    <n v="1.30169233889045E-2"/>
    <n v="1.5014099149750699E-2"/>
    <n v="31.91"/>
    <n v="22.66"/>
    <n v="-0.134218103997919"/>
    <n v="9.5096475723260604E-4"/>
    <n v="1.0328974831455799"/>
    <n v="5.4526611148338101E-2"/>
    <n v="3.0508642431303699E-3"/>
    <s v="CapitalOwl"/>
    <x v="17"/>
    <s v="Financials"/>
    <s v="Diversified Banks"/>
    <s v="Charlotte, North Carolina"/>
    <d v="1976-06-30T00:00:00"/>
    <n v="70858"/>
    <m/>
    <s v="Charlotte"/>
    <s v="North Carolina"/>
    <s v="United States"/>
  </r>
  <r>
    <d v="2019-05-17T00:00:00"/>
    <x v="17"/>
    <s v="buy"/>
    <n v="100"/>
    <n v="4"/>
    <n v="28.25"/>
    <n v="28.639999"/>
    <n v="28.219998999999898"/>
    <n v="28.4"/>
    <n v="28.2473659999999"/>
    <n v="43772500"/>
    <n v="2.3929999999999998"/>
    <n v="-6.6679013606128204E-3"/>
    <n v="-4.0709306514439901E-2"/>
    <n v="-5.0800220689665901E-2"/>
    <n v="-1.9600147525819699E-2"/>
    <n v="-6.9966227654019997E-2"/>
    <n v="2.36883987752123E-2"/>
    <n v="1.2829597327161499E-2"/>
    <n v="1.3749898423678001E-2"/>
    <n v="1.5252328165426401E-2"/>
    <n v="31.91"/>
    <n v="22.66"/>
    <n v="-0.1342111763296"/>
    <n v="-5.8544371529206298E-3"/>
    <n v="1.0533520698785199"/>
    <n v="-0.60602125411437802"/>
    <n v="-0.59407077445030299"/>
    <s v="CapitalOwl"/>
    <x v="17"/>
    <s v="Financials"/>
    <s v="Diversified Banks"/>
    <s v="Charlotte, North Carolina"/>
    <d v="1976-06-30T00:00:00"/>
    <n v="70858"/>
    <m/>
    <s v="Charlotte"/>
    <s v="North Carolina"/>
    <s v="United States"/>
  </r>
  <r>
    <d v="2019-05-20T00:00:00"/>
    <x v="17"/>
    <s v="buy"/>
    <n v="100"/>
    <n v="4"/>
    <n v="28.4"/>
    <n v="28.52"/>
    <n v="28.24"/>
    <n v="28.4"/>
    <n v="28.2473659999999"/>
    <n v="41717600"/>
    <n v="2.4159999999999999"/>
    <n v="0"/>
    <n v="5.2956578750194098E-3"/>
    <n v="-5.58077814130227E-2"/>
    <n v="-2.0286875163180899E-2"/>
    <n v="-6.18847093212E-2"/>
    <n v="1.06529916756983E-2"/>
    <n v="1.2737699062312501E-2"/>
    <n v="1.37493668077769E-2"/>
    <n v="1.5244348386275501E-2"/>
    <n v="31.91"/>
    <n v="22.66"/>
    <n v="-0.1342111763296"/>
    <n v="-6.7722580366252503E-3"/>
    <n v="1.05074945446608"/>
    <n v="-0.55752922178444497"/>
    <n v="-0.58522759477279296"/>
    <s v="CapitalOwl"/>
    <x v="17"/>
    <s v="Financials"/>
    <s v="Diversified Banks"/>
    <s v="Charlotte, North Carolina"/>
    <d v="1976-06-30T00:00:00"/>
    <n v="70858"/>
    <m/>
    <s v="Charlotte"/>
    <s v="North Carolina"/>
    <s v="United States"/>
  </r>
  <r>
    <d v="2019-05-28T00:00:00"/>
    <x v="17"/>
    <s v="buy"/>
    <n v="300"/>
    <n v="4"/>
    <n v="28.049999"/>
    <n v="28.25"/>
    <n v="27.879998999999899"/>
    <n v="27.9"/>
    <n v="27.750053000000001"/>
    <n v="44273400"/>
    <n v="2.2679999999999998"/>
    <n v="-9.9858477712260005E-3"/>
    <n v="-1.7762464206847101E-2"/>
    <n v="-7.5233819910233105E-2"/>
    <n v="-4.35269733565955E-2"/>
    <n v="-5.9980844058056003E-2"/>
    <n v="1.6492627411398699E-2"/>
    <n v="1.4532401938272601E-2"/>
    <n v="1.42814446162475E-2"/>
    <n v="1.5288875637709301E-2"/>
    <n v="31.91"/>
    <n v="22.66"/>
    <n v="-0.1342111763296"/>
    <n v="-8.4109499934704197E-3"/>
    <n v="1.0611320201421699"/>
    <n v="-0.54360450089059797"/>
    <n v="-0.53118175509277199"/>
    <s v="CapitalOwl"/>
    <x v="17"/>
    <s v="Financials"/>
    <s v="Diversified Banks"/>
    <s v="Charlotte, North Carolina"/>
    <d v="1976-06-30T00:00:00"/>
    <n v="70858"/>
    <m/>
    <s v="Charlotte"/>
    <s v="North Carolina"/>
    <s v="United States"/>
  </r>
  <r>
    <d v="2019-05-29T00:00:00"/>
    <x v="17"/>
    <s v="sell"/>
    <n v="1000"/>
    <n v="4"/>
    <n v="27.530000999999999"/>
    <n v="27.85"/>
    <n v="27.379998999999899"/>
    <n v="27.75"/>
    <n v="27.600859"/>
    <n v="49818900"/>
    <n v="2.2360000000000002"/>
    <n v="-5.3908546733357496E-3"/>
    <n v="-3.33128593073048E-2"/>
    <n v="-8.9560696234232601E-2"/>
    <n v="-5.7078411116773801E-2"/>
    <n v="-6.3715338913227698E-2"/>
    <n v="1.46203949676285E-2"/>
    <n v="1.42710094118232E-2"/>
    <n v="1.42479906335841E-2"/>
    <n v="1.5292065484804201E-2"/>
    <n v="31.91"/>
    <n v="22.66"/>
    <n v="-0.1342111763296"/>
    <n v="-6.9359101493404697E-3"/>
    <n v="1.06055651192863"/>
    <n v="-0.56753321842583904"/>
    <n v="-0.56929317527572199"/>
    <s v="CapitalOwl"/>
    <x v="17"/>
    <s v="Financials"/>
    <s v="Diversified Banks"/>
    <s v="Charlotte, North Carolina"/>
    <d v="1976-06-30T00:00:00"/>
    <n v="70858"/>
    <m/>
    <s v="Charlotte"/>
    <s v="North Carolina"/>
    <s v="United States"/>
  </r>
  <r>
    <d v="2019-04-15T00:00:00"/>
    <x v="17"/>
    <s v="sell"/>
    <n v="400"/>
    <n v="5"/>
    <n v="30.1"/>
    <n v="30.139999"/>
    <n v="29.66"/>
    <n v="29.84"/>
    <n v="29.679625999999999"/>
    <n v="57438800"/>
    <n v="2.5529999999999999"/>
    <n v="-1.0998296932287601E-2"/>
    <n v="2.27089876904292E-2"/>
    <n v="1.28163744113074E-2"/>
    <n v="0.12871521429364499"/>
    <n v="2.09068146091205E-2"/>
    <n v="1.95506519022106E-2"/>
    <n v="1.8451642317074801E-2"/>
    <n v="1.5912565943076901E-2"/>
    <n v="1.50810089279837E-2"/>
    <n v="31.91"/>
    <n v="22.66"/>
    <n v="-0.134218103997919"/>
    <n v="-6.2956724975841202E-4"/>
    <n v="1.0071316767772001"/>
    <n v="-2.8496103665767498E-2"/>
    <n v="-0.18555766119469999"/>
    <s v="Alpha Capital"/>
    <x v="17"/>
    <s v="Financials"/>
    <s v="Diversified Banks"/>
    <s v="Charlotte, North Carolina"/>
    <d v="1976-06-30T00:00:00"/>
    <n v="70858"/>
    <m/>
    <s v="Charlotte"/>
    <s v="North Carolina"/>
    <s v="United States"/>
  </r>
  <r>
    <d v="2019-04-16T00:00:00"/>
    <x v="17"/>
    <s v="sell"/>
    <n v="1200"/>
    <n v="5"/>
    <n v="29.299999"/>
    <n v="30.049999"/>
    <n v="29"/>
    <n v="29.879998999999899"/>
    <n v="29.719411999999998"/>
    <n v="105168400"/>
    <n v="2.5920000000000001"/>
    <n v="1.3396178554242299E-3"/>
    <n v="3.3693869686016203E-2"/>
    <n v="1.96018500754533E-2"/>
    <n v="0.12325216861388801"/>
    <n v="1.7893403793143099E-2"/>
    <n v="1.8122911385673301E-2"/>
    <n v="1.84027218752939E-2"/>
    <n v="1.5901091716682199E-2"/>
    <n v="1.50788041643016E-2"/>
    <n v="31.91"/>
    <n v="22.66"/>
    <n v="-0.134218103997919"/>
    <n v="5.0922850790659495E-4"/>
    <n v="1.00834444024684"/>
    <n v="-4.9624012660774701E-2"/>
    <n v="-0.14806692184092701"/>
    <s v="Alpha Capital"/>
    <x v="17"/>
    <s v="Financials"/>
    <s v="Diversified Banks"/>
    <s v="Charlotte, North Carolina"/>
    <d v="1976-06-30T00:00:00"/>
    <n v="70858"/>
    <m/>
    <s v="Charlotte"/>
    <s v="North Carolina"/>
    <s v="United States"/>
  </r>
  <r>
    <d v="2019-05-09T00:00:00"/>
    <x v="17"/>
    <s v="buy"/>
    <n v="400"/>
    <n v="5"/>
    <n v="29.42"/>
    <n v="29.780000999999999"/>
    <n v="29.280000999999999"/>
    <n v="29.709999"/>
    <n v="29.550325000000001"/>
    <n v="44173500"/>
    <n v="2.4569999999999999"/>
    <n v="-3.02469394144919E-3"/>
    <n v="-2.62430540644043E-2"/>
    <n v="1.83429126483898E-2"/>
    <n v="5.5836803838203199E-2"/>
    <n v="1.2187710895679301E-2"/>
    <n v="9.0553523959043293E-3"/>
    <n v="1.1120946622600301E-2"/>
    <n v="1.2665429695445801E-2"/>
    <n v="1.50169892927292E-2"/>
    <n v="31.91"/>
    <n v="22.66"/>
    <n v="-0.134218103997919"/>
    <n v="-3.0259986019249502E-3"/>
    <n v="1.03496517632204"/>
    <n v="-7.9176249734079204E-2"/>
    <n v="9.2364582518905197E-2"/>
    <s v="Alpha Capital"/>
    <x v="17"/>
    <s v="Financials"/>
    <s v="Diversified Banks"/>
    <s v="Charlotte, North Carolina"/>
    <d v="1976-06-30T00:00:00"/>
    <n v="70858"/>
    <m/>
    <s v="Charlotte"/>
    <s v="North Carolina"/>
    <s v="United States"/>
  </r>
  <r>
    <d v="2019-05-17T00:00:00"/>
    <x v="17"/>
    <s v="sell"/>
    <n v="100"/>
    <n v="5"/>
    <n v="28.25"/>
    <n v="28.639999"/>
    <n v="28.219998999999898"/>
    <n v="28.4"/>
    <n v="28.2473659999999"/>
    <n v="43772500"/>
    <n v="2.3929999999999998"/>
    <n v="-6.6679013606128204E-3"/>
    <n v="-4.0709306514439901E-2"/>
    <n v="-5.0800220689665901E-2"/>
    <n v="-1.9600147525819699E-2"/>
    <n v="-6.9966227654019997E-2"/>
    <n v="2.36883987752123E-2"/>
    <n v="1.2829597327161499E-2"/>
    <n v="1.3749898423678001E-2"/>
    <n v="1.5252328165426401E-2"/>
    <n v="31.91"/>
    <n v="22.66"/>
    <n v="-0.1342111763296"/>
    <n v="-5.8544371529206298E-3"/>
    <n v="1.0533520698785199"/>
    <n v="-0.60602125411437802"/>
    <n v="-0.59407077445030299"/>
    <s v="Alpha Capital"/>
    <x v="17"/>
    <s v="Financials"/>
    <s v="Diversified Banks"/>
    <s v="Charlotte, North Carolina"/>
    <d v="1976-06-30T00:00:00"/>
    <n v="70858"/>
    <m/>
    <s v="Charlotte"/>
    <s v="North Carolina"/>
    <s v="United States"/>
  </r>
  <r>
    <d v="2019-05-21T00:00:00"/>
    <x v="17"/>
    <s v="sell"/>
    <n v="300"/>
    <n v="5"/>
    <n v="28.57"/>
    <n v="28.75"/>
    <n v="28.450001"/>
    <n v="28.690000999999999"/>
    <n v="28.535809"/>
    <n v="39258700"/>
    <n v="2.4260000000000002"/>
    <n v="1.01595404271219E-2"/>
    <n v="2.4428631259425801E-3"/>
    <n v="-4.5648240985900701E-2"/>
    <n v="-1.9693601812640699E-2"/>
    <n v="-3.3712595778411798E-2"/>
    <n v="9.9027218977664495E-3"/>
    <n v="1.3015186923174099E-2"/>
    <n v="1.3756449939216601E-2"/>
    <n v="1.5216810304223701E-2"/>
    <n v="31.91"/>
    <n v="22.66"/>
    <n v="-0.1342111763296"/>
    <n v="8.4599491109458805E-3"/>
    <n v="1.04952192927217"/>
    <n v="-0.376976117511092"/>
    <n v="-0.55538337727315101"/>
    <s v="Alpha Capital"/>
    <x v="17"/>
    <s v="Financials"/>
    <s v="Diversified Banks"/>
    <s v="Charlotte, North Carolina"/>
    <d v="1976-06-30T00:00:00"/>
    <n v="70858"/>
    <m/>
    <s v="Charlotte"/>
    <s v="North Carolina"/>
    <s v="United States"/>
  </r>
  <r>
    <d v="2019-04-17T00:00:00"/>
    <x v="17"/>
    <s v="sell"/>
    <n v="500"/>
    <n v="6"/>
    <n v="29.83"/>
    <n v="30.120000999999998"/>
    <n v="29.459999"/>
    <n v="30.030000999999999"/>
    <n v="29.868607000000001"/>
    <n v="94831600"/>
    <n v="2.5920000000000001"/>
    <n v="5.0075607233567802E-3"/>
    <n v="3.2490216417844997E-2"/>
    <n v="7.0175936425703701E-3"/>
    <n v="5.9141287689222298E-2"/>
    <n v="1.92324934214195E-2"/>
    <n v="1.81396574652706E-2"/>
    <n v="1.8051109827945298E-2"/>
    <n v="1.33861379893544E-2"/>
    <n v="1.50803128559575E-2"/>
    <n v="31.91"/>
    <n v="22.66"/>
    <n v="-0.134218103997919"/>
    <n v="-2.2764010197428601E-3"/>
    <n v="1.0105973758467599"/>
    <n v="-4.1451875886529599E-2"/>
    <n v="-9.1987353426984095E-2"/>
    <s v="DecaFund"/>
    <x v="17"/>
    <s v="Financials"/>
    <s v="Diversified Banks"/>
    <s v="Charlotte, North Carolina"/>
    <d v="1976-06-30T00:00:00"/>
    <n v="70858"/>
    <m/>
    <s v="Charlotte"/>
    <s v="North Carolina"/>
    <s v="United States"/>
  </r>
  <r>
    <d v="2019-04-23T00:00:00"/>
    <x v="17"/>
    <s v="buy"/>
    <n v="200"/>
    <n v="6"/>
    <n v="29.99"/>
    <n v="30.209999"/>
    <n v="29.92"/>
    <n v="30.07"/>
    <n v="29.908390000000001"/>
    <n v="41889700"/>
    <n v="2.57"/>
    <n v="6.6531892876329796E-4"/>
    <n v="7.6782259003312899E-3"/>
    <n v="6.4915445170194E-2"/>
    <n v="3.8225984979892103E-2"/>
    <n v="1.3266692529039101E-2"/>
    <n v="1.9978146417610199E-3"/>
    <n v="1.56726157630739E-2"/>
    <n v="1.30905589882427E-2"/>
    <n v="1.49779077477088E-2"/>
    <n v="31.91"/>
    <n v="22.66"/>
    <n v="-0.134218103997919"/>
    <n v="8.8023511954049196E-3"/>
    <n v="1.02003104700167"/>
    <n v="-7.7669017404956894E-2"/>
    <n v="-3.3657286221951299E-2"/>
    <s v="DecaFund"/>
    <x v="17"/>
    <s v="Financials"/>
    <s v="Diversified Banks"/>
    <s v="Charlotte, North Carolina"/>
    <d v="1976-06-30T00:00:00"/>
    <n v="70858"/>
    <m/>
    <s v="Charlotte"/>
    <s v="North Carolina"/>
    <s v="United States"/>
  </r>
  <r>
    <d v="2019-05-08T00:00:00"/>
    <x v="17"/>
    <s v="sell"/>
    <n v="400"/>
    <n v="6"/>
    <n v="29.73"/>
    <n v="30.110001"/>
    <n v="29.67"/>
    <n v="29.799999"/>
    <n v="29.639840999999901"/>
    <n v="39903400"/>
    <n v="2.4820000000000002"/>
    <n v="-4.0187910329462896E-3"/>
    <n v="-1.5318356481065601E-2"/>
    <n v="2.4457692906923002E-2"/>
    <n v="4.1658998715098802E-2"/>
    <n v="2.49489676717379E-2"/>
    <n v="1.08635638768743E-2"/>
    <n v="1.1096306107988001E-2"/>
    <n v="1.28604989607672E-2"/>
    <n v="1.5028097602659E-2"/>
    <n v="31.91"/>
    <n v="22.66"/>
    <n v="-0.134218103997919"/>
    <n v="-1.60671540560346E-3"/>
    <n v="1.0347597892739699"/>
    <n v="8.2330029120164505E-4"/>
    <n v="0.123726931336663"/>
    <s v="DecaFund"/>
    <x v="17"/>
    <s v="Financials"/>
    <s v="Diversified Banks"/>
    <s v="Charlotte, North Carolina"/>
    <d v="1976-06-30T00:00:00"/>
    <n v="70858"/>
    <m/>
    <s v="Charlotte"/>
    <s v="North Carolina"/>
    <s v="United States"/>
  </r>
  <r>
    <d v="2019-05-15T00:00:00"/>
    <x v="17"/>
    <s v="sell"/>
    <n v="900"/>
    <n v="6"/>
    <n v="28.1"/>
    <n v="28.49"/>
    <n v="28.01"/>
    <n v="28.290001"/>
    <n v="28.137958999999999"/>
    <n v="51973200"/>
    <n v="2.379"/>
    <n v="-1.1597372758867901E-2"/>
    <n v="-5.1999917191339902E-2"/>
    <n v="-6.4339595224217797E-2"/>
    <n v="-9.2961400504871297E-3"/>
    <n v="-7.5776795982325201E-2"/>
    <n v="2.1839513110612399E-2"/>
    <n v="1.26354248379123E-2"/>
    <n v="1.4094086250855099E-2"/>
    <n v="1.52363335305187E-2"/>
    <n v="31.91"/>
    <n v="22.66"/>
    <n v="-0.1342111763296"/>
    <n v="5.8219943882337104E-3"/>
    <n v="1.0478253701034801"/>
    <n v="-0.64046218797855803"/>
    <n v="-0.42436051499766603"/>
    <s v="DecaFund"/>
    <x v="17"/>
    <s v="Financials"/>
    <s v="Diversified Banks"/>
    <s v="Charlotte, North Carolina"/>
    <d v="1976-06-30T00:00:00"/>
    <n v="70858"/>
    <m/>
    <s v="Charlotte"/>
    <s v="North Carolina"/>
    <s v="United States"/>
  </r>
  <r>
    <d v="2019-05-16T00:00:00"/>
    <x v="17"/>
    <s v="buy"/>
    <n v="700"/>
    <n v="6"/>
    <n v="28.459999"/>
    <n v="28.83"/>
    <n v="28.43"/>
    <n v="28.59"/>
    <n v="28.436346"/>
    <n v="42791500"/>
    <n v="2.4049999999999998"/>
    <n v="1.0548596818301399E-2"/>
    <n v="-3.8426626431589297E-2"/>
    <n v="-4.2792701473628798E-2"/>
    <n v="1.21126191812479E-2"/>
    <n v="-6.8436433323984594E-2"/>
    <n v="2.3745834407474201E-2"/>
    <n v="1.2813626238292601E-2"/>
    <n v="1.4089721279839099E-2"/>
    <n v="1.5250078904523999E-2"/>
    <n v="31.91"/>
    <n v="22.66"/>
    <n v="-0.1342111763296"/>
    <n v="8.8559569696340101E-3"/>
    <n v="1.0518591197065701"/>
    <n v="-0.59592810497718296"/>
    <n v="-0.52771088604628702"/>
    <s v="DecaFund"/>
    <x v="17"/>
    <s v="Financials"/>
    <s v="Diversified Banks"/>
    <s v="Charlotte, North Carolina"/>
    <d v="1976-06-30T00:00:00"/>
    <n v="70858"/>
    <m/>
    <s v="Charlotte"/>
    <s v="North Carolina"/>
    <s v="United States"/>
  </r>
  <r>
    <d v="2019-05-22T00:00:00"/>
    <x v="17"/>
    <s v="buy"/>
    <n v="400"/>
    <n v="6"/>
    <n v="28.51"/>
    <n v="28.629998999999899"/>
    <n v="28.35"/>
    <n v="28.49"/>
    <n v="28.336881999999999"/>
    <n v="29177600"/>
    <n v="2.3929999999999998"/>
    <n v="-6.9955476962264901E-3"/>
    <n v="7.0446881885840697E-3"/>
    <n v="-5.3309517074914201E-2"/>
    <n v="-2.2600516418852998E-2"/>
    <n v="-5.0246161534570802E-2"/>
    <n v="8.6307911907832005E-3"/>
    <n v="1.3040833972656899E-2"/>
    <n v="1.3774183412695901E-2"/>
    <n v="1.5210584971751E-2"/>
    <n v="31.91"/>
    <n v="22.66"/>
    <n v="-0.1342111763296"/>
    <n v="-2.8283920525026501E-3"/>
    <n v="1.0493215965346401"/>
    <n v="-0.48389566730384898"/>
    <n v="-0.52407007313820897"/>
    <s v="DecaFund"/>
    <x v="17"/>
    <s v="Financials"/>
    <s v="Diversified Banks"/>
    <s v="Charlotte, North Carolina"/>
    <d v="1976-06-30T00:00:00"/>
    <n v="70858"/>
    <m/>
    <s v="Charlotte"/>
    <s v="North Carolina"/>
    <s v="United States"/>
  </r>
  <r>
    <d v="2019-06-05T00:00:00"/>
    <x v="17"/>
    <s v="buy"/>
    <n v="400"/>
    <n v="6"/>
    <n v="27.84"/>
    <n v="28.01"/>
    <n v="27.459999"/>
    <n v="27.91"/>
    <n v="27.76"/>
    <n v="44874400"/>
    <n v="2.1230000000000002"/>
    <n v="-3.5818512358781198E-4"/>
    <n v="5.7492402114099903E-3"/>
    <n v="-9.5603233532665699E-2"/>
    <n v="-3.2778237276655797E-2"/>
    <n v="-3.6521579419807298E-2"/>
    <n v="2.7213197494257699E-2"/>
    <n v="1.7925076481041999E-2"/>
    <n v="1.5687801378818301E-2"/>
    <n v="1.53859384600724E-2"/>
    <n v="31.91"/>
    <n v="22.66"/>
    <n v="-0.1342111763296"/>
    <n v="8.1287266899663802E-3"/>
    <n v="1.0619280937793001"/>
    <n v="-0.38621779503986198"/>
    <n v="-0.50056458436780304"/>
    <s v="DecaFund"/>
    <x v="17"/>
    <s v="Financials"/>
    <s v="Diversified Banks"/>
    <s v="Charlotte, North Carolina"/>
    <d v="1976-06-30T00:00:00"/>
    <n v="70858"/>
    <m/>
    <s v="Charlotte"/>
    <s v="North Carolina"/>
    <s v="United States"/>
  </r>
  <r>
    <d v="2019-06-19T00:00:00"/>
    <x v="17"/>
    <s v="buy"/>
    <n v="400"/>
    <n v="6"/>
    <n v="28.700001"/>
    <n v="28.969998999999898"/>
    <n v="28.299999"/>
    <n v="28.32"/>
    <n v="28.32"/>
    <n v="61953500"/>
    <n v="2.0289999999999999"/>
    <n v="-1.05375402433862E-2"/>
    <n v="1.31510334462361E-2"/>
    <n v="2.5680545181423898E-3"/>
    <n v="-5.8471376605684104E-3"/>
    <n v="-1.65494462328921E-2"/>
    <n v="1.32322411088338E-2"/>
    <n v="1.6304004433944301E-2"/>
    <n v="1.54198601996807E-2"/>
    <n v="1.54026847624397E-2"/>
    <n v="31.91"/>
    <n v="22.66"/>
    <n v="-0.1342111763296"/>
    <n v="2.98071681438073E-3"/>
    <n v="1.0532369544550499"/>
    <n v="-0.25541916045199498"/>
    <n v="-0.33598050656426998"/>
    <s v="DecaFund"/>
    <x v="17"/>
    <s v="Financials"/>
    <s v="Diversified Banks"/>
    <s v="Charlotte, North Carolina"/>
    <d v="1976-06-30T00:00:00"/>
    <n v="70858"/>
    <m/>
    <s v="Charlotte"/>
    <s v="North Carolina"/>
    <s v="United States"/>
  </r>
  <r>
    <d v="2019-06-27T00:00:00"/>
    <x v="17"/>
    <s v="buy"/>
    <n v="200"/>
    <n v="6"/>
    <n v="28.08"/>
    <n v="28.32"/>
    <n v="28.059998999999902"/>
    <n v="28.209999"/>
    <n v="28.209999"/>
    <n v="35575600"/>
    <n v="2.0049999999999999"/>
    <n v="1.0691442017250899E-2"/>
    <n v="-2.1246821400171699E-3"/>
    <n v="1.6438739464952098E-2"/>
    <n v="3.7080407506022699E-2"/>
    <n v="9.2466961259660106E-3"/>
    <n v="8.0307472506820996E-3"/>
    <n v="1.49301824229427E-2"/>
    <n v="1.4215509844101099E-2"/>
    <n v="1.5378239021343601E-2"/>
    <n v="31.91"/>
    <n v="22.66"/>
    <n v="-0.1342111763296"/>
    <n v="3.81588593721357E-3"/>
    <n v="1.0504738247227301"/>
    <n v="-7.6524391149993903E-2"/>
    <n v="-0.22027613610704999"/>
    <s v="DecaFund"/>
    <x v="17"/>
    <s v="Financials"/>
    <s v="Diversified Banks"/>
    <s v="Charlotte, North Carolina"/>
    <d v="1976-06-30T00:00:00"/>
    <n v="70858"/>
    <m/>
    <s v="Charlotte"/>
    <s v="North Carolina"/>
    <s v="United States"/>
  </r>
  <r>
    <d v="2019-04-30T00:00:00"/>
    <x v="17"/>
    <s v="buy"/>
    <n v="700"/>
    <n v="7"/>
    <n v="30.799999"/>
    <n v="30.879998999999899"/>
    <n v="30.41"/>
    <n v="30.58"/>
    <n v="30.415648999999998"/>
    <n v="47764200"/>
    <n v="2.5089999999999999"/>
    <n v="-6.1940590015705597E-3"/>
    <n v="1.6818202658578901E-2"/>
    <n v="0.112361163641069"/>
    <n v="4.4784214003884097E-2"/>
    <n v="3.3726714818491502E-2"/>
    <n v="8.0201942483447801E-3"/>
    <n v="1.17481282721661E-2"/>
    <n v="1.30169233889045E-2"/>
    <n v="1.5014099149750699E-2"/>
    <n v="31.91"/>
    <n v="22.66"/>
    <n v="-0.134218103997919"/>
    <n v="9.5096475723260604E-4"/>
    <n v="1.0328974831455799"/>
    <n v="5.4526611148338101E-2"/>
    <n v="3.0508642431303699E-3"/>
    <s v="GreenGrest Capital"/>
    <x v="17"/>
    <s v="Financials"/>
    <s v="Diversified Banks"/>
    <s v="Charlotte, North Carolina"/>
    <d v="1976-06-30T00:00:00"/>
    <n v="70858"/>
    <m/>
    <s v="Charlotte"/>
    <s v="North Carolina"/>
    <s v="United States"/>
  </r>
  <r>
    <d v="2019-05-10T00:00:00"/>
    <x v="17"/>
    <s v="sell"/>
    <n v="400"/>
    <n v="7"/>
    <n v="29.459999"/>
    <n v="29.709999"/>
    <n v="29.190000999999999"/>
    <n v="29.58"/>
    <n v="29.421023999999999"/>
    <n v="59649900"/>
    <n v="2.4550000000000001"/>
    <n v="-4.3852212777622697E-3"/>
    <n v="-3.7489848349452799E-2"/>
    <n v="2.36029555107901E-2"/>
    <n v="4.9682562122228699E-2"/>
    <n v="-1.8250061749694801E-2"/>
    <n v="6.2607595595326696E-3"/>
    <n v="1.09399978612454E-2"/>
    <n v="1.2682233774576701E-2"/>
    <n v="1.4929150649087199E-2"/>
    <n v="31.91"/>
    <n v="22.66"/>
    <n v="-0.134218103997919"/>
    <n v="3.7133938472042301E-3"/>
    <n v="1.02685080076297"/>
    <n v="-0.27422181209429902"/>
    <n v="-2.8221036716171398E-3"/>
    <s v="GreenGrest Capital"/>
    <x v="17"/>
    <s v="Financials"/>
    <s v="Diversified Banks"/>
    <s v="Charlotte, North Carolina"/>
    <d v="1976-06-30T00:00:00"/>
    <n v="70858"/>
    <m/>
    <s v="Charlotte"/>
    <s v="North Carolina"/>
    <s v="United States"/>
  </r>
  <r>
    <d v="2019-05-13T00:00:00"/>
    <x v="17"/>
    <s v="buy"/>
    <n v="600"/>
    <n v="7"/>
    <n v="28.959999"/>
    <n v="29"/>
    <n v="28.049999"/>
    <n v="28.25"/>
    <n v="28.098172999999999"/>
    <n v="72547000"/>
    <n v="2.4049999999999998"/>
    <n v="-4.6004964389459203E-2"/>
    <n v="-7.5649075474172295E-2"/>
    <n v="-2.8613222870197099E-2"/>
    <n v="-5.5518445457967405E-4"/>
    <n v="-6.9773516649487305E-2"/>
    <n v="1.8359131366507998E-2"/>
    <n v="1.4766984577975499E-2"/>
    <n v="1.39756337488069E-2"/>
    <n v="1.5202585514463801E-2"/>
    <n v="31.91"/>
    <n v="22.66"/>
    <n v="-0.14548739881394701"/>
    <n v="-2.4426469085879299E-2"/>
    <n v="1.05053684925805"/>
    <n v="-0.601745120171994"/>
    <n v="-0.17043920119588701"/>
    <s v="GreenGrest Capital"/>
    <x v="17"/>
    <s v="Financials"/>
    <s v="Diversified Banks"/>
    <s v="Charlotte, North Carolina"/>
    <d v="1976-06-30T00:00:00"/>
    <n v="70858"/>
    <m/>
    <s v="Charlotte"/>
    <s v="North Carolina"/>
    <s v="United States"/>
  </r>
  <r>
    <d v="2019-05-31T00:00:00"/>
    <x v="17"/>
    <s v="buy"/>
    <n v="1000"/>
    <n v="7"/>
    <n v="26.5"/>
    <n v="26.870000999999998"/>
    <n v="26.48"/>
    <n v="26.6"/>
    <n v="26.457040999999901"/>
    <n v="68304200"/>
    <n v="2.1419999999999999"/>
    <n v="-2.0834037415887501E-2"/>
    <n v="-4.2684894580252097E-2"/>
    <n v="-0.13943492244318201"/>
    <n v="-9.7017491595250999E-2"/>
    <n v="-8.3574642885884606E-2"/>
    <n v="1.4880946652865599E-2"/>
    <n v="1.4518304807497599E-2"/>
    <n v="1.4600668615817099E-2"/>
    <n v="1.51490084666989E-2"/>
    <n v="31.91"/>
    <n v="22.66"/>
    <n v="-0.1342111763296"/>
    <n v="-1.3283204951564801E-2"/>
    <n v="1.0452908564135901"/>
    <n v="-0.69494240350431202"/>
    <n v="-0.55559650936895699"/>
    <s v="GreenGrest Capital"/>
    <x v="17"/>
    <s v="Financials"/>
    <s v="Diversified Banks"/>
    <s v="Charlotte, North Carolina"/>
    <d v="1976-06-30T00:00:00"/>
    <n v="70858"/>
    <m/>
    <s v="Charlotte"/>
    <s v="North Carolina"/>
    <s v="United States"/>
  </r>
  <r>
    <d v="2019-06-10T00:00:00"/>
    <x v="17"/>
    <s v="buy"/>
    <n v="700"/>
    <n v="7"/>
    <n v="27.860001"/>
    <n v="28.469998999999898"/>
    <n v="27.84"/>
    <n v="28.07"/>
    <n v="28.07"/>
    <n v="48305800"/>
    <n v="2.1429999999999998"/>
    <n v="1.9425034895265599E-2"/>
    <n v="5.6176101353818501E-2"/>
    <n v="-5.4418045667236903E-2"/>
    <n v="-2.5134406771162899E-2"/>
    <n v="-4.8614635168158199E-2"/>
    <n v="2.2295231988770502E-2"/>
    <n v="1.8483392184720799E-2"/>
    <n v="1.5865059096554598E-2"/>
    <n v="1.5319716302601301E-2"/>
    <n v="31.91"/>
    <n v="22.66"/>
    <n v="-0.1342111763296"/>
    <n v="4.6492198743191201E-3"/>
    <n v="1.0464094792021901"/>
    <n v="-0.474932473774001"/>
    <n v="-0.42526286210575298"/>
    <s v="GreenGrest Capital"/>
    <x v="17"/>
    <s v="Financials"/>
    <s v="Diversified Banks"/>
    <s v="Charlotte, North Carolina"/>
    <d v="1976-06-30T00:00:00"/>
    <n v="70858"/>
    <m/>
    <s v="Charlotte"/>
    <s v="North Carolina"/>
    <s v="United States"/>
  </r>
  <r>
    <d v="2019-06-12T00:00:00"/>
    <x v="17"/>
    <s v="sell"/>
    <n v="300"/>
    <n v="7"/>
    <n v="28.200001"/>
    <n v="28.27"/>
    <n v="27.860001"/>
    <n v="27.950001"/>
    <n v="27.950001"/>
    <n v="33528900"/>
    <n v="2.1269999999999998"/>
    <n v="-1.03221772457584E-2"/>
    <n v="6.8210997406790101E-3"/>
    <n v="-5.1292285442533697E-2"/>
    <n v="-4.1440037459512503E-2"/>
    <n v="-5.1901188272847003E-2"/>
    <n v="1.31266399379466E-2"/>
    <n v="1.86496482302674E-2"/>
    <n v="1.5855529522782501E-2"/>
    <n v="1.53368493235022E-2"/>
    <n v="31.91"/>
    <n v="22.66"/>
    <n v="-0.1342111763296"/>
    <n v="-2.0396578921351798E-3"/>
    <n v="1.0476625892766001"/>
    <n v="-0.49974503742709703"/>
    <n v="-0.45506219148787402"/>
    <s v="GreenGrest Capital"/>
    <x v="17"/>
    <s v="Financials"/>
    <s v="Diversified Banks"/>
    <s v="Charlotte, North Carolina"/>
    <d v="1976-06-30T00:00:00"/>
    <n v="70858"/>
    <m/>
    <s v="Charlotte"/>
    <s v="North Carolina"/>
    <s v="United States"/>
  </r>
  <r>
    <d v="2019-06-26T00:00:00"/>
    <x v="17"/>
    <s v="sell"/>
    <n v="800"/>
    <n v="7"/>
    <n v="27.940000999999999"/>
    <n v="28.18"/>
    <n v="27.85"/>
    <n v="27.91"/>
    <n v="27.91"/>
    <n v="42312300"/>
    <n v="2.0489999999999999"/>
    <n v="5.38891190962706E-3"/>
    <n v="-1.45832212772882E-2"/>
    <n v="-4.2385503235247398E-3"/>
    <n v="3.7426617307636502E-2"/>
    <n v="6.5983785293408895E-4"/>
    <n v="5.1272822166194701E-3"/>
    <n v="1.49252011057127E-2"/>
    <n v="1.42195447205784E-2"/>
    <n v="1.53640431095403E-2"/>
    <n v="31.91"/>
    <n v="22.66"/>
    <n v="-0.1342111763296"/>
    <n v="-1.2346958449604901E-3"/>
    <n v="1.04943438292822"/>
    <n v="-0.13992829645916599"/>
    <n v="-0.25162228202905801"/>
    <s v="GreenGrest Capital"/>
    <x v="17"/>
    <s v="Financials"/>
    <s v="Diversified Banks"/>
    <s v="Charlotte, North Carolina"/>
    <d v="1976-06-30T00:00:00"/>
    <n v="70858"/>
    <m/>
    <s v="Charlotte"/>
    <s v="North Carolina"/>
    <s v="United States"/>
  </r>
  <r>
    <d v="2019-04-02T00:00:00"/>
    <x v="17"/>
    <s v="sell"/>
    <n v="300"/>
    <n v="8"/>
    <n v="28.469998999999898"/>
    <n v="28.870000999999998"/>
    <n v="28.35"/>
    <n v="28.870000999999998"/>
    <n v="28.714841999999901"/>
    <n v="66694000"/>
    <n v="2.4809999999999999"/>
    <n v="1.14964359261272E-2"/>
    <n v="5.9218531430321797E-2"/>
    <n v="-1.5125682902163101E-2"/>
    <n v="0.16352447775656201"/>
    <n v="4.4397103483792598E-3"/>
    <n v="1.4425457994285001E-2"/>
    <n v="1.68206284182617E-2"/>
    <n v="1.61952615790035E-2"/>
    <n v="1.52668536919233E-2"/>
    <n v="31.91"/>
    <n v="22.66"/>
    <n v="-0.134218103997919"/>
    <n v="1.7455614805152698E-5"/>
    <n v="1.0140763837159601"/>
    <n v="-0.12392983042615099"/>
    <n v="-0.42262753860135299"/>
    <s v="KKZ Asset Management"/>
    <x v="17"/>
    <s v="Financials"/>
    <s v="Diversified Banks"/>
    <s v="Charlotte, North Carolina"/>
    <d v="1976-06-30T00:00:00"/>
    <n v="70858"/>
    <m/>
    <s v="Charlotte"/>
    <s v="North Carolina"/>
    <s v="United States"/>
  </r>
  <r>
    <d v="2019-05-02T00:00:00"/>
    <x v="17"/>
    <s v="sell"/>
    <n v="300"/>
    <n v="8"/>
    <n v="30.26"/>
    <n v="30.559998999999902"/>
    <n v="30.15"/>
    <n v="30.5"/>
    <n v="30.336081"/>
    <n v="40634100"/>
    <n v="2.552"/>
    <n v="7.9000036418896101E-3"/>
    <n v="1.38662261532206E-2"/>
    <n v="6.6420100139676599E-2"/>
    <n v="7.3968363946163795E-2"/>
    <n v="3.7762799572604401E-2"/>
    <n v="1.05086036794757E-2"/>
    <n v="1.0256477245376599E-2"/>
    <n v="1.2743459559315299E-2"/>
    <n v="1.5028988724954499E-2"/>
    <n v="31.91"/>
    <n v="22.66"/>
    <n v="-0.134218103997919"/>
    <n v="-2.1262443276895502E-3"/>
    <n v="1.03317072752879"/>
    <n v="7.7635494354711898E-2"/>
    <n v="5.7244295807755502E-2"/>
    <s v="KKZ Asset Management"/>
    <x v="17"/>
    <s v="Financials"/>
    <s v="Diversified Banks"/>
    <s v="Charlotte, North Carolina"/>
    <d v="1976-06-30T00:00:00"/>
    <n v="70858"/>
    <m/>
    <s v="Charlotte"/>
    <s v="North Carolina"/>
    <s v="United States"/>
  </r>
  <r>
    <d v="2019-05-10T00:00:00"/>
    <x v="17"/>
    <s v="buy"/>
    <n v="900"/>
    <n v="8"/>
    <n v="29.459999"/>
    <n v="29.709999"/>
    <n v="29.190000999999999"/>
    <n v="29.58"/>
    <n v="29.421023999999999"/>
    <n v="59649900"/>
    <n v="2.4550000000000001"/>
    <n v="-4.3852212777622697E-3"/>
    <n v="-3.7489848349452799E-2"/>
    <n v="2.36029555107901E-2"/>
    <n v="4.9682562122228699E-2"/>
    <n v="-1.8250061749694801E-2"/>
    <n v="6.2607595595326696E-3"/>
    <n v="1.09399978612454E-2"/>
    <n v="1.2682233774576701E-2"/>
    <n v="1.4929150649087199E-2"/>
    <n v="31.91"/>
    <n v="22.66"/>
    <n v="-0.134218103997919"/>
    <n v="3.7133938472042301E-3"/>
    <n v="1.02685080076297"/>
    <n v="-0.27422181209429902"/>
    <n v="-2.8221036716171398E-3"/>
    <s v="KKZ Asset Management"/>
    <x v="17"/>
    <s v="Financials"/>
    <s v="Diversified Banks"/>
    <s v="Charlotte, North Carolina"/>
    <d v="1976-06-30T00:00:00"/>
    <n v="70858"/>
    <m/>
    <s v="Charlotte"/>
    <s v="North Carolina"/>
    <s v="United States"/>
  </r>
  <r>
    <d v="2019-05-31T00:00:00"/>
    <x v="17"/>
    <s v="buy"/>
    <n v="900"/>
    <n v="8"/>
    <n v="26.5"/>
    <n v="26.870000999999998"/>
    <n v="26.48"/>
    <n v="26.6"/>
    <n v="26.457040999999901"/>
    <n v="68304200"/>
    <n v="2.1419999999999999"/>
    <n v="-2.0834037415887501E-2"/>
    <n v="-4.2684894580252097E-2"/>
    <n v="-0.13943492244318201"/>
    <n v="-9.7017491595250999E-2"/>
    <n v="-8.3574642885884606E-2"/>
    <n v="1.4880946652865599E-2"/>
    <n v="1.4518304807497599E-2"/>
    <n v="1.4600668615817099E-2"/>
    <n v="1.51490084666989E-2"/>
    <n v="31.91"/>
    <n v="22.66"/>
    <n v="-0.1342111763296"/>
    <n v="-1.3283204951564801E-2"/>
    <n v="1.0452908564135901"/>
    <n v="-0.69494240350431202"/>
    <n v="-0.55559650936895699"/>
    <s v="KKZ Asset Management"/>
    <x v="17"/>
    <s v="Financials"/>
    <s v="Diversified Banks"/>
    <s v="Charlotte, North Carolina"/>
    <d v="1976-06-30T00:00:00"/>
    <n v="70858"/>
    <m/>
    <s v="Charlotte"/>
    <s v="North Carolina"/>
    <s v="United States"/>
  </r>
  <r>
    <d v="2019-06-21T00:00:00"/>
    <x v="17"/>
    <s v="sell"/>
    <n v="400"/>
    <n v="8"/>
    <n v="28.190000999999999"/>
    <n v="28.549999"/>
    <n v="28.08"/>
    <n v="28.120000999999998"/>
    <n v="28.120000999999998"/>
    <n v="69444000"/>
    <n v="2.0680000000000001"/>
    <n v="-5.3200692011577504E-3"/>
    <n v="2.8490046746144E-3"/>
    <n v="-1.46786522301574E-2"/>
    <n v="4.5662808492491699E-2"/>
    <n v="-1.81796189399565E-2"/>
    <n v="1.37101136087439E-2"/>
    <n v="1.6184865479493299E-2"/>
    <n v="1.4301114766984599E-2"/>
    <n v="1.54037129622271E-2"/>
    <n v="31.91"/>
    <n v="22.66"/>
    <n v="-0.1342111763296"/>
    <n v="-1.26001638019446E-3"/>
    <n v="1.04914788782394"/>
    <n v="-0.27102247123950501"/>
    <n v="-0.25837306076444999"/>
    <s v="KKZ Asset Management"/>
    <x v="17"/>
    <s v="Financials"/>
    <s v="Diversified Banks"/>
    <s v="Charlotte, North Carolina"/>
    <d v="1976-06-30T00:00:00"/>
    <n v="70858"/>
    <m/>
    <s v="Charlotte"/>
    <s v="North Carolina"/>
    <s v="United States"/>
  </r>
  <r>
    <d v="2019-06-25T00:00:00"/>
    <x v="17"/>
    <s v="sell"/>
    <n v="600"/>
    <n v="8"/>
    <n v="28.02"/>
    <n v="28.02"/>
    <n v="27.379998999999899"/>
    <n v="27.76"/>
    <n v="27.76"/>
    <n v="46901300"/>
    <n v="1.994"/>
    <n v="-7.8938335987312792E-3"/>
    <n v="-3.05096734303014E-2"/>
    <n v="5.38891780100559E-3"/>
    <n v="2.54005351184916E-2"/>
    <n v="-2.2477889460907698E-2"/>
    <n v="3.29854166740607E-3"/>
    <n v="1.52345817013193E-2"/>
    <n v="1.42348520352082E-2"/>
    <n v="1.54008182390931E-2"/>
    <n v="31.91"/>
    <n v="22.66"/>
    <n v="-0.1342111763296"/>
    <n v="-9.5417756928269908E-3"/>
    <n v="1.0516139357832299"/>
    <n v="-0.29819350612826001"/>
    <n v="-0.27472045482762403"/>
    <s v="KKZ Asset Management"/>
    <x v="17"/>
    <s v="Financials"/>
    <s v="Diversified Banks"/>
    <s v="Charlotte, North Carolina"/>
    <d v="1976-06-30T00:00:00"/>
    <n v="70858"/>
    <m/>
    <s v="Charlotte"/>
    <s v="North Carolina"/>
    <s v="United States"/>
  </r>
  <r>
    <d v="2019-04-22T00:00:00"/>
    <x v="17"/>
    <s v="sell"/>
    <n v="1100"/>
    <n v="9"/>
    <n v="29.93"/>
    <n v="30.1"/>
    <n v="29.780000999999999"/>
    <n v="30.049999"/>
    <n v="29.888497999999998"/>
    <n v="34763400"/>
    <n v="2.59"/>
    <n v="6.6572839278701004E-4"/>
    <n v="-3.9853899607195297E-3"/>
    <n v="4.8058317627099202E-2"/>
    <n v="3.03676707538473E-2"/>
    <n v="1.52486165858367E-2"/>
    <n v="6.02285861266557E-3"/>
    <n v="1.6193097930079E-2"/>
    <n v="1.31273797341798E-2"/>
    <n v="1.4978751061610399E-2"/>
    <n v="31.91"/>
    <n v="22.66"/>
    <n v="-0.134218103997919"/>
    <n v="1.0115060212163699E-3"/>
    <n v="1.0184175955310499"/>
    <n v="-6.6370183626144205E-2"/>
    <n v="-2.3822703474113499E-2"/>
    <s v="Netpune Capital"/>
    <x v="17"/>
    <s v="Financials"/>
    <s v="Diversified Banks"/>
    <s v="Charlotte, North Carolina"/>
    <d v="1976-06-30T00:00:00"/>
    <n v="70858"/>
    <m/>
    <s v="Charlotte"/>
    <s v="North Carolina"/>
    <s v="United States"/>
  </r>
  <r>
    <d v="2019-04-25T00:00:00"/>
    <x v="17"/>
    <s v="sell"/>
    <n v="200"/>
    <n v="9"/>
    <n v="29.91"/>
    <n v="30.32"/>
    <n v="29.9"/>
    <n v="30.08"/>
    <n v="29.918337000000001"/>
    <n v="43243800"/>
    <n v="2.5339999999999998"/>
    <n v="1.9966549950929699E-3"/>
    <n v="1.66357429036328E-3"/>
    <n v="0.113967155845224"/>
    <n v="3.8902375810635E-2"/>
    <n v="1.5915156631961101E-2"/>
    <n v="1.3311931624800601E-3"/>
    <n v="1.18081667896017E-2"/>
    <n v="1.3054245856780699E-2"/>
    <n v="1.49757879214183E-2"/>
    <n v="31.91"/>
    <n v="22.66"/>
    <n v="-0.134218103997919"/>
    <n v="-3.6904169755480902E-4"/>
    <n v="1.02596790402948"/>
    <n v="-5.9171085629489403E-2"/>
    <n v="-4.6824997175133901E-2"/>
    <s v="Netpune Capital"/>
    <x v="17"/>
    <s v="Financials"/>
    <s v="Diversified Banks"/>
    <s v="Charlotte, North Carolina"/>
    <d v="1976-06-30T00:00:00"/>
    <n v="70858"/>
    <m/>
    <s v="Charlotte"/>
    <s v="North Carolina"/>
    <s v="United States"/>
  </r>
  <r>
    <d v="2019-04-26T00:00:00"/>
    <x v="17"/>
    <s v="buy"/>
    <n v="400"/>
    <n v="9"/>
    <n v="30.17"/>
    <n v="30.389999"/>
    <n v="30.049999"/>
    <n v="30.35"/>
    <n v="30.186885999999902"/>
    <n v="40627500"/>
    <n v="2.5049999999999999"/>
    <n v="8.9360216506637995E-3"/>
    <n v="1.0599595941026999E-2"/>
    <n v="0.109211991141314"/>
    <n v="3.0790580555681998E-2"/>
    <n v="2.6508704217134402E-2"/>
    <n v="4.0318727951712896E-3"/>
    <n v="1.16878682744252E-2"/>
    <n v="1.2928977678407101E-2"/>
    <n v="1.49858036236545E-2"/>
    <n v="31.91"/>
    <n v="22.66"/>
    <n v="-0.134218103997919"/>
    <n v="4.6743503443647796E-3"/>
    <n v="1.0270281814918401"/>
    <n v="9.1729134115767896E-3"/>
    <n v="-5.8356146186568397E-2"/>
    <s v="Netpune Capital"/>
    <x v="17"/>
    <s v="Financials"/>
    <s v="Diversified Banks"/>
    <s v="Charlotte, North Carolina"/>
    <d v="1976-06-30T00:00:00"/>
    <n v="70858"/>
    <m/>
    <s v="Charlotte"/>
    <s v="North Carolina"/>
    <s v="United States"/>
  </r>
  <r>
    <d v="2019-05-13T00:00:00"/>
    <x v="17"/>
    <s v="buy"/>
    <n v="400"/>
    <n v="9"/>
    <n v="28.959999"/>
    <n v="29"/>
    <n v="28.049999"/>
    <n v="28.25"/>
    <n v="28.098172999999999"/>
    <n v="72547000"/>
    <n v="2.4049999999999998"/>
    <n v="-4.6004964389459203E-2"/>
    <n v="-7.5649075474172295E-2"/>
    <n v="-2.8613222870197099E-2"/>
    <n v="-5.5518445457967405E-4"/>
    <n v="-6.9773516649487305E-2"/>
    <n v="1.8359131366507998E-2"/>
    <n v="1.4766984577975499E-2"/>
    <n v="1.39756337488069E-2"/>
    <n v="1.5202585514463801E-2"/>
    <n v="31.91"/>
    <n v="22.66"/>
    <n v="-0.14548739881394701"/>
    <n v="-2.4426469085879299E-2"/>
    <n v="1.05053684925805"/>
    <n v="-0.601745120171994"/>
    <n v="-0.17043920119588701"/>
    <s v="Netpune Capital"/>
    <x v="17"/>
    <s v="Financials"/>
    <s v="Diversified Banks"/>
    <s v="Charlotte, North Carolina"/>
    <d v="1976-06-30T00:00:00"/>
    <n v="70858"/>
    <m/>
    <s v="Charlotte"/>
    <s v="North Carolina"/>
    <s v="United States"/>
  </r>
  <r>
    <d v="2019-05-20T00:00:00"/>
    <x v="17"/>
    <s v="sell"/>
    <n v="600"/>
    <n v="9"/>
    <n v="28.4"/>
    <n v="28.52"/>
    <n v="28.24"/>
    <n v="28.4"/>
    <n v="28.2473659999999"/>
    <n v="41717600"/>
    <n v="2.4159999999999999"/>
    <n v="0"/>
    <n v="5.2956578750194098E-3"/>
    <n v="-5.58077814130227E-2"/>
    <n v="-2.0286875163180899E-2"/>
    <n v="-6.18847093212E-2"/>
    <n v="1.06529916756983E-2"/>
    <n v="1.2737699062312501E-2"/>
    <n v="1.37493668077769E-2"/>
    <n v="1.5244348386275501E-2"/>
    <n v="31.91"/>
    <n v="22.66"/>
    <n v="-0.1342111763296"/>
    <n v="-6.7722580366252503E-3"/>
    <n v="1.05074945446608"/>
    <n v="-0.55752922178444497"/>
    <n v="-0.58522759477279296"/>
    <s v="Netpune Capital"/>
    <x v="17"/>
    <s v="Financials"/>
    <s v="Diversified Banks"/>
    <s v="Charlotte, North Carolina"/>
    <d v="1976-06-30T00:00:00"/>
    <n v="70858"/>
    <m/>
    <s v="Charlotte"/>
    <s v="North Carolina"/>
    <s v="United States"/>
  </r>
  <r>
    <d v="2019-05-23T00:00:00"/>
    <x v="17"/>
    <s v="sell"/>
    <n v="800"/>
    <n v="9"/>
    <n v="28.129998999999899"/>
    <n v="28.200001"/>
    <n v="27.5"/>
    <n v="27.76"/>
    <n v="27.610806"/>
    <n v="59772900"/>
    <n v="2.2959999999999998"/>
    <n v="-2.5956989200674001E-2"/>
    <n v="-2.9460897830391401E-2"/>
    <n v="-7.9931825204351603E-2"/>
    <n v="-4.1361976362529501E-2"/>
    <n v="-8.7270855244246506E-2"/>
    <n v="1.31984018538681E-2"/>
    <n v="1.39444766342524E-2"/>
    <n v="1.41227827460056E-2"/>
    <n v="1.52799770590484E-2"/>
    <n v="31.91"/>
    <n v="22.66"/>
    <n v="-0.1342111763296"/>
    <n v="-1.1985692488440201E-2"/>
    <n v="1.05823066867761"/>
    <n v="-0.72124019954385898"/>
    <n v="-0.54913249205154402"/>
    <s v="Netpune Capital"/>
    <x v="17"/>
    <s v="Financials"/>
    <s v="Diversified Banks"/>
    <s v="Charlotte, North Carolina"/>
    <d v="1976-06-30T00:00:00"/>
    <n v="70858"/>
    <m/>
    <s v="Charlotte"/>
    <s v="North Carolina"/>
    <s v="United States"/>
  </r>
  <r>
    <d v="2019-05-24T00:00:00"/>
    <x v="17"/>
    <s v="sell"/>
    <n v="1600"/>
    <n v="9"/>
    <n v="27.93"/>
    <n v="28.26"/>
    <n v="27.860001"/>
    <n v="28.18"/>
    <n v="28.028548999999899"/>
    <n v="35524400"/>
    <n v="2.3239999999999998"/>
    <n v="1.50163800341574E-2"/>
    <n v="-7.7766164356211503E-3"/>
    <n v="-6.3251317143914298E-2"/>
    <n v="-3.28580124897183E-2"/>
    <n v="-5.7579584108703397E-2"/>
    <n v="1.6119210234354898E-2"/>
    <n v="1.4499099331191199E-2"/>
    <n v="1.4232620481261501E-2"/>
    <n v="1.5283523444981999E-2"/>
    <n v="31.91"/>
    <n v="22.66"/>
    <n v="-0.1342111763296"/>
    <n v="1.3526439988342199E-3"/>
    <n v="1.06134454745374"/>
    <n v="-0.53019229021436398"/>
    <n v="-0.53396669927154194"/>
    <s v="Netpune Capital"/>
    <x v="17"/>
    <s v="Financials"/>
    <s v="Diversified Banks"/>
    <s v="Charlotte, North Carolina"/>
    <d v="1976-06-30T00:00:00"/>
    <n v="70858"/>
    <m/>
    <s v="Charlotte"/>
    <s v="North Carolina"/>
    <s v="United States"/>
  </r>
  <r>
    <d v="2019-05-30T00:00:00"/>
    <x v="17"/>
    <s v="buy"/>
    <n v="900"/>
    <n v="9"/>
    <n v="27.77"/>
    <n v="27.93"/>
    <n v="26.98"/>
    <n v="27.16"/>
    <n v="27.014029999999899"/>
    <n v="58649300"/>
    <n v="2.2269999999999999"/>
    <n v="-2.1490534753960198E-2"/>
    <n v="-4.78078463650385E-2"/>
    <n v="-0.124794944028865"/>
    <n v="-6.8305382460871297E-2"/>
    <n v="-4.4604840386095898E-2"/>
    <n v="1.60682954658533E-2"/>
    <n v="1.41531531443145E-2"/>
    <n v="1.4435888811895101E-2"/>
    <n v="1.51377838720454E-2"/>
    <n v="31.91"/>
    <n v="22.66"/>
    <n v="-0.1342111763296"/>
    <n v="2.0962723552933101E-3"/>
    <n v="1.0443425803161901"/>
    <n v="-0.44171013380957203"/>
    <n v="-0.56085606857686598"/>
    <s v="Netpune Capital"/>
    <x v="17"/>
    <s v="Financials"/>
    <s v="Diversified Banks"/>
    <s v="Charlotte, North Carolina"/>
    <d v="1976-06-30T00:00:00"/>
    <n v="70858"/>
    <m/>
    <s v="Charlotte"/>
    <s v="North Carolina"/>
    <s v="United States"/>
  </r>
  <r>
    <d v="2019-06-07T00:00:00"/>
    <x v="17"/>
    <s v="sell"/>
    <n v="1400"/>
    <n v="9"/>
    <n v="27.75"/>
    <n v="27.790001"/>
    <n v="27.42"/>
    <n v="27.530000999999999"/>
    <n v="27.530000999999999"/>
    <n v="51317200"/>
    <n v="2.0840000000000001"/>
    <n v="-1.26331945457911E-2"/>
    <n v="3.9754032221179403E-2"/>
    <n v="-7.7861871595448801E-2"/>
    <n v="-3.4488108014044998E-2"/>
    <n v="-6.6376571558018099E-2"/>
    <n v="2.19947127596383E-2"/>
    <n v="1.78248208126357E-2"/>
    <n v="1.5719647531671099E-2"/>
    <n v="1.52698762764218E-2"/>
    <n v="31.91"/>
    <n v="22.66"/>
    <n v="-0.1342111763296"/>
    <n v="1.0442979367750601E-2"/>
    <n v="1.0434484193820299"/>
    <n v="-0.58852139982773299"/>
    <n v="-0.44985895450316699"/>
    <s v="Netpune Capital"/>
    <x v="17"/>
    <s v="Financials"/>
    <s v="Diversified Banks"/>
    <s v="Charlotte, North Carolina"/>
    <d v="1976-06-30T00:00:00"/>
    <n v="70858"/>
    <m/>
    <s v="Charlotte"/>
    <s v="North Carolina"/>
    <s v="United States"/>
  </r>
  <r>
    <d v="2019-06-12T00:00:00"/>
    <x v="17"/>
    <s v="buy"/>
    <n v="400"/>
    <n v="9"/>
    <n v="28.200001"/>
    <n v="28.27"/>
    <n v="27.860001"/>
    <n v="27.950001"/>
    <n v="27.950001"/>
    <n v="33528900"/>
    <n v="2.1269999999999998"/>
    <n v="-1.03221772457584E-2"/>
    <n v="6.8210997406790101E-3"/>
    <n v="-5.1292285442533697E-2"/>
    <n v="-4.1440037459512503E-2"/>
    <n v="-5.1901188272847003E-2"/>
    <n v="1.31266399379466E-2"/>
    <n v="1.86496482302674E-2"/>
    <n v="1.5855529522782501E-2"/>
    <n v="1.53368493235022E-2"/>
    <n v="31.91"/>
    <n v="22.66"/>
    <n v="-0.1342111763296"/>
    <n v="-2.0396578921351798E-3"/>
    <n v="1.0476625892766001"/>
    <n v="-0.49974503742709703"/>
    <n v="-0.45506219148787402"/>
    <s v="Netpune Capital"/>
    <x v="17"/>
    <s v="Financials"/>
    <s v="Diversified Banks"/>
    <s v="Charlotte, North Carolina"/>
    <d v="1976-06-30T00:00:00"/>
    <n v="70858"/>
    <m/>
    <s v="Charlotte"/>
    <s v="North Carolina"/>
    <s v="United States"/>
  </r>
  <r>
    <d v="2019-06-24T00:00:00"/>
    <x v="17"/>
    <s v="sell"/>
    <n v="1100"/>
    <n v="9"/>
    <n v="28.08"/>
    <n v="28.379998999999899"/>
    <n v="27.889999"/>
    <n v="27.98"/>
    <n v="27.98"/>
    <n v="40046400"/>
    <n v="2.0209999999999999"/>
    <n v="-4.9911332670061603E-3"/>
    <n v="1.78858928024984E-3"/>
    <n v="-1.2674237800937E-2"/>
    <n v="4.6985555071796997E-2"/>
    <n v="-2.48793487585789E-2"/>
    <n v="1.38050107221787E-2"/>
    <n v="1.61531555533991E-2"/>
    <n v="1.42915821555163E-2"/>
    <n v="1.5406408735598801E-2"/>
    <n v="31.91"/>
    <n v="22.66"/>
    <n v="-0.1342111763296"/>
    <n v="-1.73338836506086E-3"/>
    <n v="1.0518381475195799"/>
    <n v="-0.31571201555822298"/>
    <n v="-0.24620474090811501"/>
    <s v="Netpune Capital"/>
    <x v="17"/>
    <s v="Financials"/>
    <s v="Diversified Banks"/>
    <s v="Charlotte, North Carolina"/>
    <d v="1976-06-30T00:00:00"/>
    <n v="70858"/>
    <m/>
    <s v="Charlotte"/>
    <s v="North Carolina"/>
    <s v="United States"/>
  </r>
  <r>
    <d v="2019-04-16T00:00:00"/>
    <x v="17"/>
    <s v="buy"/>
    <n v="300"/>
    <n v="10"/>
    <n v="29.299999"/>
    <n v="30.049999"/>
    <n v="29"/>
    <n v="29.879998999999899"/>
    <n v="29.719411999999998"/>
    <n v="105168400"/>
    <n v="2.5920000000000001"/>
    <n v="1.3396178554242299E-3"/>
    <n v="3.3693869686016203E-2"/>
    <n v="1.96018500754533E-2"/>
    <n v="0.12325216861388801"/>
    <n v="1.7893403793143099E-2"/>
    <n v="1.8122911385673301E-2"/>
    <n v="1.84027218752939E-2"/>
    <n v="1.5901091716682199E-2"/>
    <n v="1.50788041643016E-2"/>
    <n v="31.91"/>
    <n v="22.66"/>
    <n v="-0.134218103997919"/>
    <n v="5.0922850790659495E-4"/>
    <n v="1.00834444024684"/>
    <n v="-4.9624012660774701E-2"/>
    <n v="-0.14806692184092701"/>
    <s v="Spectrum Group"/>
    <x v="17"/>
    <s v="Financials"/>
    <s v="Diversified Banks"/>
    <s v="Charlotte, North Carolina"/>
    <d v="1976-06-30T00:00:00"/>
    <n v="70858"/>
    <m/>
    <s v="Charlotte"/>
    <s v="North Carolina"/>
    <s v="United States"/>
  </r>
  <r>
    <d v="2019-05-08T00:00:00"/>
    <x v="17"/>
    <s v="sell"/>
    <n v="400"/>
    <n v="10"/>
    <n v="29.73"/>
    <n v="30.110001"/>
    <n v="29.67"/>
    <n v="29.799999"/>
    <n v="29.639840999999901"/>
    <n v="39903400"/>
    <n v="2.4820000000000002"/>
    <n v="-4.0187910329462896E-3"/>
    <n v="-1.5318356481065601E-2"/>
    <n v="2.4457692906923002E-2"/>
    <n v="4.1658998715098802E-2"/>
    <n v="2.49489676717379E-2"/>
    <n v="1.08635638768743E-2"/>
    <n v="1.1096306107988001E-2"/>
    <n v="1.28604989607672E-2"/>
    <n v="1.5028097602659E-2"/>
    <n v="31.91"/>
    <n v="22.66"/>
    <n v="-0.134218103997919"/>
    <n v="-1.60671540560346E-3"/>
    <n v="1.0347597892739699"/>
    <n v="8.2330029120164505E-4"/>
    <n v="0.123726931336663"/>
    <s v="Spectrum Group"/>
    <x v="17"/>
    <s v="Financials"/>
    <s v="Diversified Banks"/>
    <s v="Charlotte, North Carolina"/>
    <d v="1976-06-30T00:00:00"/>
    <n v="70858"/>
    <m/>
    <s v="Charlotte"/>
    <s v="North Carolina"/>
    <s v="United States"/>
  </r>
  <r>
    <d v="2019-05-10T00:00:00"/>
    <x v="17"/>
    <s v="buy"/>
    <n v="1300"/>
    <n v="10"/>
    <n v="29.459999"/>
    <n v="29.709999"/>
    <n v="29.190000999999999"/>
    <n v="29.58"/>
    <n v="29.421023999999999"/>
    <n v="59649900"/>
    <n v="2.4550000000000001"/>
    <n v="-4.3852212777622697E-3"/>
    <n v="-3.7489848349452799E-2"/>
    <n v="2.36029555107901E-2"/>
    <n v="4.9682562122228699E-2"/>
    <n v="-1.8250061749694801E-2"/>
    <n v="6.2607595595326696E-3"/>
    <n v="1.09399978612454E-2"/>
    <n v="1.2682233774576701E-2"/>
    <n v="1.4929150649087199E-2"/>
    <n v="31.91"/>
    <n v="22.66"/>
    <n v="-0.134218103997919"/>
    <n v="3.7133938472042301E-3"/>
    <n v="1.02685080076297"/>
    <n v="-0.27422181209429902"/>
    <n v="-2.8221036716171398E-3"/>
    <s v="Spectrum Group"/>
    <x v="17"/>
    <s v="Financials"/>
    <s v="Diversified Banks"/>
    <s v="Charlotte, North Carolina"/>
    <d v="1976-06-30T00:00:00"/>
    <n v="70858"/>
    <m/>
    <s v="Charlotte"/>
    <s v="North Carolina"/>
    <s v="United States"/>
  </r>
  <r>
    <d v="2019-06-04T00:00:00"/>
    <x v="17"/>
    <s v="buy"/>
    <n v="200"/>
    <n v="10"/>
    <n v="27.18"/>
    <n v="27.950001"/>
    <n v="27.139999"/>
    <n v="27.92"/>
    <n v="27.769945"/>
    <n v="58426400"/>
    <n v="2.1190000000000002"/>
    <n v="4.5429031742218899E-2"/>
    <n v="7.1657066166197004E-4"/>
    <n v="-8.83834754017917E-2"/>
    <n v="-4.0707422371913403E-2"/>
    <n v="-3.6163394296219502E-2"/>
    <n v="2.73755070586429E-2"/>
    <n v="1.80670809054518E-2"/>
    <n v="1.5718257438391701E-2"/>
    <n v="1.53859352253216E-2"/>
    <n v="31.91"/>
    <n v="22.66"/>
    <n v="-0.1342111763296"/>
    <n v="2.1205927310919401E-2"/>
    <n v="1.0640850859814901"/>
    <n v="-0.38203965372409598"/>
    <n v="-0.53682766904499801"/>
    <s v="Spectrum Group"/>
    <x v="17"/>
    <s v="Financials"/>
    <s v="Diversified Banks"/>
    <s v="Charlotte, North Carolina"/>
    <d v="1976-06-30T00:00:00"/>
    <n v="70858"/>
    <m/>
    <s v="Charlotte"/>
    <s v="North Carolina"/>
    <s v="United States"/>
  </r>
  <r>
    <d v="2019-06-20T00:00:00"/>
    <x v="17"/>
    <s v="buy"/>
    <n v="1700"/>
    <n v="10"/>
    <n v="28.59"/>
    <n v="28.610001"/>
    <n v="27.85"/>
    <n v="28.27"/>
    <n v="28.27"/>
    <n v="60887200"/>
    <n v="2.0009999999999999"/>
    <n v="-1.76709712002001E-3"/>
    <n v="1.1741782085702999E-2"/>
    <n v="8.0095739812227802E-4"/>
    <n v="8.5775738337433502E-3"/>
    <n v="-1.35433875718548E-2"/>
    <n v="1.3326472193761801E-2"/>
    <n v="1.6308958993141599E-2"/>
    <n v="1.52834468156525E-2"/>
    <n v="1.54001883051441E-2"/>
    <n v="31.91"/>
    <n v="22.66"/>
    <n v="-0.1342111763296"/>
    <n v="9.4276054361659405E-3"/>
    <n v="1.0487816109183199"/>
    <n v="-0.23325512076003699"/>
    <n v="-0.28971511865766703"/>
    <s v="Spectrum Group"/>
    <x v="17"/>
    <s v="Financials"/>
    <s v="Diversified Banks"/>
    <s v="Charlotte, North Carolina"/>
    <d v="1976-06-30T00:00:00"/>
    <n v="70858"/>
    <m/>
    <s v="Charlotte"/>
    <s v="North Carolina"/>
    <s v="United States"/>
  </r>
  <r>
    <d v="2019-06-24T00:00:00"/>
    <x v="17"/>
    <s v="buy"/>
    <n v="500"/>
    <n v="10"/>
    <n v="28.08"/>
    <n v="28.379998999999899"/>
    <n v="27.889999"/>
    <n v="27.98"/>
    <n v="27.98"/>
    <n v="40046400"/>
    <n v="2.0209999999999999"/>
    <n v="-4.9911332670061603E-3"/>
    <n v="1.78858928024984E-3"/>
    <n v="-1.2674237800937E-2"/>
    <n v="4.6985555071796997E-2"/>
    <n v="-2.48793487585789E-2"/>
    <n v="1.38050107221787E-2"/>
    <n v="1.61531555533991E-2"/>
    <n v="1.42915821555163E-2"/>
    <n v="1.5406408735598801E-2"/>
    <n v="31.91"/>
    <n v="22.66"/>
    <n v="-0.1342111763296"/>
    <n v="-1.73338836506086E-3"/>
    <n v="1.0518381475195799"/>
    <n v="-0.31571201555822298"/>
    <n v="-0.24620474090811501"/>
    <s v="Spectrum Group"/>
    <x v="17"/>
    <s v="Financials"/>
    <s v="Diversified Banks"/>
    <s v="Charlotte, North Carolina"/>
    <d v="1976-06-30T00:00:00"/>
    <n v="70858"/>
    <m/>
    <s v="Charlotte"/>
    <s v="North Carolina"/>
    <s v="United States"/>
  </r>
  <r>
    <d v="2019-04-02T00:00:00"/>
    <x v="17"/>
    <s v="buy"/>
    <n v="800"/>
    <n v="11"/>
    <n v="28.469998999999898"/>
    <n v="28.870000999999998"/>
    <n v="28.35"/>
    <n v="28.870000999999998"/>
    <n v="28.714841999999901"/>
    <n v="66694000"/>
    <n v="2.4809999999999999"/>
    <n v="1.14964359261272E-2"/>
    <n v="5.9218531430321797E-2"/>
    <n v="-1.5125682902163101E-2"/>
    <n v="0.16352447775656201"/>
    <n v="4.4397103483792598E-3"/>
    <n v="1.4425457994285001E-2"/>
    <n v="1.68206284182617E-2"/>
    <n v="1.61952615790035E-2"/>
    <n v="1.52668536919233E-2"/>
    <n v="31.91"/>
    <n v="22.66"/>
    <n v="-0.134218103997919"/>
    <n v="1.7455614805152698E-5"/>
    <n v="1.0140763837159601"/>
    <n v="-0.12392983042615099"/>
    <n v="-0.42262753860135299"/>
    <s v="Beta Dynamic Fund"/>
    <x v="17"/>
    <s v="Financials"/>
    <s v="Diversified Banks"/>
    <s v="Charlotte, North Carolina"/>
    <d v="1976-06-30T00:00:00"/>
    <n v="70858"/>
    <m/>
    <s v="Charlotte"/>
    <s v="North Carolina"/>
    <s v="United States"/>
  </r>
  <r>
    <d v="2019-04-09T00:00:00"/>
    <x v="17"/>
    <s v="buy"/>
    <n v="1800"/>
    <n v="11"/>
    <n v="29"/>
    <n v="29.07"/>
    <n v="28.74"/>
    <n v="28.889999"/>
    <n v="28.734732000000001"/>
    <n v="40535300"/>
    <n v="2.4990000000000001"/>
    <n v="-9.6452641401626096E-3"/>
    <n v="6.9243336059261805E-4"/>
    <n v="8.3421018184558302E-3"/>
    <n v="0.129517467388607"/>
    <n v="-1.3793785511128E-2"/>
    <n v="7.4775760617301701E-3"/>
    <n v="1.6753744182045699E-2"/>
    <n v="1.5322315959692599E-2"/>
    <n v="1.51659000779542E-2"/>
    <n v="31.91"/>
    <n v="22.66"/>
    <n v="-0.134218103997919"/>
    <n v="-6.0859766572597396E-3"/>
    <n v="1.0133695132507301"/>
    <n v="-0.23707770942964099"/>
    <n v="-0.20594508607786499"/>
    <s v="Beta Dynamic Fund"/>
    <x v="17"/>
    <s v="Financials"/>
    <s v="Diversified Banks"/>
    <s v="Charlotte, North Carolina"/>
    <d v="1976-06-30T00:00:00"/>
    <n v="70858"/>
    <m/>
    <s v="Charlotte"/>
    <s v="North Carolina"/>
    <s v="United States"/>
  </r>
  <r>
    <d v="2019-04-12T00:00:00"/>
    <x v="17"/>
    <s v="sell"/>
    <n v="1100"/>
    <n v="11"/>
    <n v="29.559998999999902"/>
    <n v="30.219998999999898"/>
    <n v="29.559998999999902"/>
    <n v="30.17"/>
    <n v="30.007853000000001"/>
    <n v="100192000"/>
    <n v="2.56"/>
    <n v="3.7141334771351502E-2"/>
    <n v="3.6797370939800997E-2"/>
    <n v="2.9601841235110601E-2"/>
    <n v="0.15269075625068301"/>
    <n v="3.7808171334095101E-3"/>
    <n v="1.76764559514235E-2"/>
    <n v="1.8296356542797099E-2"/>
    <n v="1.5882308137553099E-2"/>
    <n v="1.5169472329726499E-2"/>
    <n v="31.91"/>
    <n v="22.66"/>
    <n v="-0.134218103997919"/>
    <n v="6.5875784763498903E-3"/>
    <n v="1.0102631351406699"/>
    <n v="-0.134158796554876"/>
    <n v="-0.20583470461959899"/>
    <s v="Beta Dynamic Fund"/>
    <x v="17"/>
    <s v="Financials"/>
    <s v="Diversified Banks"/>
    <s v="Charlotte, North Carolina"/>
    <d v="1976-06-30T00:00:00"/>
    <n v="70858"/>
    <m/>
    <s v="Charlotte"/>
    <s v="North Carolina"/>
    <s v="United States"/>
  </r>
  <r>
    <d v="2019-06-05T00:00:00"/>
    <x v="17"/>
    <s v="buy"/>
    <n v="800"/>
    <n v="11"/>
    <n v="27.84"/>
    <n v="28.01"/>
    <n v="27.459999"/>
    <n v="27.91"/>
    <n v="27.76"/>
    <n v="44874400"/>
    <n v="2.1230000000000002"/>
    <n v="-3.5818512358781198E-4"/>
    <n v="5.7492402114099903E-3"/>
    <n v="-9.5603233532665699E-2"/>
    <n v="-3.2778237276655797E-2"/>
    <n v="-3.6521579419807298E-2"/>
    <n v="2.7213197494257699E-2"/>
    <n v="1.7925076481041999E-2"/>
    <n v="1.5687801378818301E-2"/>
    <n v="1.53859384600724E-2"/>
    <n v="31.91"/>
    <n v="22.66"/>
    <n v="-0.1342111763296"/>
    <n v="8.1287266899663802E-3"/>
    <n v="1.0619280937793001"/>
    <n v="-0.38621779503986198"/>
    <n v="-0.50056458436780304"/>
    <s v="Beta Dynamic Fund"/>
    <x v="17"/>
    <s v="Financials"/>
    <s v="Diversified Banks"/>
    <s v="Charlotte, North Carolina"/>
    <d v="1976-06-30T00:00:00"/>
    <n v="70858"/>
    <m/>
    <s v="Charlotte"/>
    <s v="North Carolina"/>
    <s v="United States"/>
  </r>
  <r>
    <d v="2019-06-13T00:00:00"/>
    <x v="17"/>
    <s v="buy"/>
    <n v="1100"/>
    <n v="11"/>
    <n v="27.969998999999898"/>
    <n v="28.16"/>
    <n v="27.809998999999902"/>
    <n v="27.940000999999999"/>
    <n v="27.940000999999999"/>
    <n v="33404200"/>
    <n v="2.0910000000000002"/>
    <n v="-3.5784575948697898E-4"/>
    <n v="2.1498395954791302E-3"/>
    <n v="-5.6451668125614904E-3"/>
    <n v="-4.7585053110515002E-2"/>
    <n v="-4.6922174933621601E-2"/>
    <n v="1.30301413311972E-2"/>
    <n v="1.5895201466289699E-2"/>
    <n v="1.5834129042331599E-2"/>
    <n v="1.53334197774103E-2"/>
    <n v="31.91"/>
    <n v="22.66"/>
    <n v="-0.1342111763296"/>
    <n v="4.0890106107655602E-3"/>
    <n v="1.0474054950289999"/>
    <n v="-0.46458206029305399"/>
    <n v="-0.48905800591389098"/>
    <s v="Beta Dynamic Fund"/>
    <x v="17"/>
    <s v="Financials"/>
    <s v="Diversified Banks"/>
    <s v="Charlotte, North Carolina"/>
    <d v="1976-06-30T00:00:00"/>
    <n v="70858"/>
    <m/>
    <s v="Charlotte"/>
    <s v="North Carolina"/>
    <s v="United States"/>
  </r>
  <r>
    <d v="2019-06-28T00:00:00"/>
    <x v="17"/>
    <s v="sell"/>
    <n v="900"/>
    <n v="11"/>
    <n v="29.01"/>
    <n v="29.27"/>
    <n v="28.73"/>
    <n v="29"/>
    <n v="29"/>
    <n v="101856900"/>
    <n v="2"/>
    <n v="2.7619340420992199E-2"/>
    <n v="3.0814727482132799E-2"/>
    <n v="4.9448934559280101E-2"/>
    <n v="5.5231383318359202E-2"/>
    <n v="4.7433312695079499E-2"/>
    <n v="1.41729478539442E-2"/>
    <n v="1.5910496531931901E-2"/>
    <n v="1.45777042905154E-2"/>
    <n v="1.54612509821911E-2"/>
    <n v="31.91"/>
    <n v="22.66"/>
    <n v="-0.1342111763296"/>
    <n v="5.7409418775350302E-3"/>
    <n v="1.05502518464093"/>
    <n v="0.19489137810392401"/>
    <n v="-0.12709336623836401"/>
    <s v="Beta Dynamic Fund"/>
    <x v="17"/>
    <s v="Financials"/>
    <s v="Diversified Banks"/>
    <s v="Charlotte, North Carolina"/>
    <d v="1976-06-30T00:00:00"/>
    <n v="70858"/>
    <m/>
    <s v="Charlotte"/>
    <s v="North Carolina"/>
    <s v="United States"/>
  </r>
  <r>
    <d v="2019-04-01T00:00:00"/>
    <x v="17"/>
    <s v="sell"/>
    <n v="1200"/>
    <n v="12"/>
    <n v="27.9"/>
    <n v="28.74"/>
    <n v="27.85"/>
    <n v="28.540001"/>
    <n v="28.386614000000002"/>
    <n v="91751100"/>
    <n v="2.4969999999999999"/>
    <n v="3.38532493561918E-2"/>
    <n v="6.1413281858768501E-2"/>
    <n v="-1.8744047109798399E-2"/>
    <n v="0.16222591383743701"/>
    <n v="-2.9991928484079299E-2"/>
    <n v="1.4445626962783E-2"/>
    <n v="1.6713168078073399E-2"/>
    <n v="1.6184573406862499E-2"/>
    <n v="1.5317704055301201E-2"/>
    <n v="31.91"/>
    <n v="22.66"/>
    <n v="-0.134218103997919"/>
    <n v="1.1502195497633099E-2"/>
    <n v="1.01387067925145"/>
    <n v="-0.33428472641680201"/>
    <n v="-0.48807274508354198"/>
    <s v="6igma Capital"/>
    <x v="17"/>
    <s v="Financials"/>
    <s v="Diversified Banks"/>
    <s v="Charlotte, North Carolina"/>
    <d v="1976-06-30T00:00:00"/>
    <n v="70858"/>
    <m/>
    <s v="Charlotte"/>
    <s v="North Carolina"/>
    <s v="United States"/>
  </r>
  <r>
    <d v="2019-04-03T00:00:00"/>
    <x v="17"/>
    <s v="sell"/>
    <n v="500"/>
    <n v="12"/>
    <n v="29.07"/>
    <n v="29.24"/>
    <n v="28.700001"/>
    <n v="28.84"/>
    <n v="28.685001"/>
    <n v="63110600"/>
    <n v="2.5169999999999999"/>
    <n v="-1.0397590351743701E-3"/>
    <n v="6.48159426746652E-2"/>
    <n v="-6.5665052606997702E-3"/>
    <n v="0.14958129127628"/>
    <n v="-6.10771717993671E-3"/>
    <n v="1.2752941140214901E-2"/>
    <n v="1.6703272111688001E-2"/>
    <n v="1.61473268592634E-2"/>
    <n v="1.5255186272289299E-2"/>
    <n v="31.91"/>
    <n v="22.66"/>
    <n v="-0.134218103997919"/>
    <n v="2.1460723821998401E-3"/>
    <n v="1.0153101224041501"/>
    <n v="-0.19039198586841299"/>
    <n v="-0.31111829298778498"/>
    <s v="6igma Capital"/>
    <x v="17"/>
    <s v="Financials"/>
    <s v="Diversified Banks"/>
    <s v="Charlotte, North Carolina"/>
    <d v="1976-06-30T00:00:00"/>
    <n v="70858"/>
    <m/>
    <s v="Charlotte"/>
    <s v="North Carolina"/>
    <s v="United States"/>
  </r>
  <r>
    <d v="2019-05-10T00:00:00"/>
    <x v="17"/>
    <s v="buy"/>
    <n v="3800"/>
    <n v="12"/>
    <n v="29.459999"/>
    <n v="29.709999"/>
    <n v="29.190000999999999"/>
    <n v="29.58"/>
    <n v="29.421023999999999"/>
    <n v="59649900"/>
    <n v="2.4550000000000001"/>
    <n v="-4.3852212777622697E-3"/>
    <n v="-3.7489848349452799E-2"/>
    <n v="2.36029555107901E-2"/>
    <n v="4.9682562122228699E-2"/>
    <n v="-1.8250061749694801E-2"/>
    <n v="6.2607595595326696E-3"/>
    <n v="1.09399978612454E-2"/>
    <n v="1.2682233774576701E-2"/>
    <n v="1.4929150649087199E-2"/>
    <n v="31.91"/>
    <n v="22.66"/>
    <n v="-0.134218103997919"/>
    <n v="3.7133938472042301E-3"/>
    <n v="1.02685080076297"/>
    <n v="-0.27422181209429902"/>
    <n v="-2.8221036716171398E-3"/>
    <s v="6igma Capital"/>
    <x v="17"/>
    <s v="Financials"/>
    <s v="Diversified Banks"/>
    <s v="Charlotte, North Carolina"/>
    <d v="1976-06-30T00:00:00"/>
    <n v="70858"/>
    <m/>
    <s v="Charlotte"/>
    <s v="North Carolina"/>
    <s v="United States"/>
  </r>
  <r>
    <d v="2019-05-13T00:00:00"/>
    <x v="17"/>
    <s v="sell"/>
    <n v="800"/>
    <n v="12"/>
    <n v="28.959999"/>
    <n v="29"/>
    <n v="28.049999"/>
    <n v="28.25"/>
    <n v="28.098172999999999"/>
    <n v="72547000"/>
    <n v="2.4049999999999998"/>
    <n v="-4.6004964389459203E-2"/>
    <n v="-7.5649075474172295E-2"/>
    <n v="-2.8613222870197099E-2"/>
    <n v="-5.5518445457967405E-4"/>
    <n v="-6.9773516649487305E-2"/>
    <n v="1.8359131366507998E-2"/>
    <n v="1.4766984577975499E-2"/>
    <n v="1.39756337488069E-2"/>
    <n v="1.5202585514463801E-2"/>
    <n v="31.91"/>
    <n v="22.66"/>
    <n v="-0.14548739881394701"/>
    <n v="-2.4426469085879299E-2"/>
    <n v="1.05053684925805"/>
    <n v="-0.601745120171994"/>
    <n v="-0.17043920119588701"/>
    <s v="6igma Capital"/>
    <x v="17"/>
    <s v="Financials"/>
    <s v="Diversified Banks"/>
    <s v="Charlotte, North Carolina"/>
    <d v="1976-06-30T00:00:00"/>
    <n v="70858"/>
    <m/>
    <s v="Charlotte"/>
    <s v="North Carolina"/>
    <s v="United States"/>
  </r>
  <r>
    <d v="2019-06-04T00:00:00"/>
    <x v="17"/>
    <s v="sell"/>
    <n v="1200"/>
    <n v="12"/>
    <n v="27.18"/>
    <n v="27.950001"/>
    <n v="27.139999"/>
    <n v="27.92"/>
    <n v="27.769945"/>
    <n v="58426400"/>
    <n v="2.1190000000000002"/>
    <n v="4.5429031742218899E-2"/>
    <n v="7.1657066166197004E-4"/>
    <n v="-8.83834754017917E-2"/>
    <n v="-4.0707422371913403E-2"/>
    <n v="-3.6163394296219502E-2"/>
    <n v="2.73755070586429E-2"/>
    <n v="1.80670809054518E-2"/>
    <n v="1.5718257438391701E-2"/>
    <n v="1.53859352253216E-2"/>
    <n v="31.91"/>
    <n v="22.66"/>
    <n v="-0.1342111763296"/>
    <n v="2.1205927310919401E-2"/>
    <n v="1.0640850859814901"/>
    <n v="-0.38203965372409598"/>
    <n v="-0.53682766904499801"/>
    <s v="6igma Capital"/>
    <x v="17"/>
    <s v="Financials"/>
    <s v="Diversified Banks"/>
    <s v="Charlotte, North Carolina"/>
    <d v="1976-06-30T00:00:00"/>
    <n v="70858"/>
    <m/>
    <s v="Charlotte"/>
    <s v="North Carolina"/>
    <s v="United States"/>
  </r>
  <r>
    <d v="2019-06-05T00:00:00"/>
    <x v="17"/>
    <s v="buy"/>
    <n v="1000"/>
    <n v="12"/>
    <n v="27.84"/>
    <n v="28.01"/>
    <n v="27.459999"/>
    <n v="27.91"/>
    <n v="27.76"/>
    <n v="44874400"/>
    <n v="2.1230000000000002"/>
    <n v="-3.5818512358781198E-4"/>
    <n v="5.7492402114099903E-3"/>
    <n v="-9.5603233532665699E-2"/>
    <n v="-3.2778237276655797E-2"/>
    <n v="-3.6521579419807298E-2"/>
    <n v="2.7213197494257699E-2"/>
    <n v="1.7925076481041999E-2"/>
    <n v="1.5687801378818301E-2"/>
    <n v="1.53859384600724E-2"/>
    <n v="31.91"/>
    <n v="22.66"/>
    <n v="-0.1342111763296"/>
    <n v="8.1287266899663802E-3"/>
    <n v="1.0619280937793001"/>
    <n v="-0.38621779503986198"/>
    <n v="-0.50056458436780304"/>
    <s v="6igma Capital"/>
    <x v="17"/>
    <s v="Financials"/>
    <s v="Diversified Banks"/>
    <s v="Charlotte, North Carolina"/>
    <d v="1976-06-30T00:00:00"/>
    <n v="70858"/>
    <m/>
    <s v="Charlotte"/>
    <s v="North Carolina"/>
    <s v="United States"/>
  </r>
  <r>
    <d v="2019-06-07T00:00:00"/>
    <x v="17"/>
    <s v="sell"/>
    <n v="1000"/>
    <n v="12"/>
    <n v="27.75"/>
    <n v="27.790001"/>
    <n v="27.42"/>
    <n v="27.530000999999999"/>
    <n v="27.530000999999999"/>
    <n v="51317200"/>
    <n v="2.0840000000000001"/>
    <n v="-1.26331945457911E-2"/>
    <n v="3.9754032221179403E-2"/>
    <n v="-7.7861871595448801E-2"/>
    <n v="-3.4488108014044998E-2"/>
    <n v="-6.6376571558018099E-2"/>
    <n v="2.19947127596383E-2"/>
    <n v="1.78248208126357E-2"/>
    <n v="1.5719647531671099E-2"/>
    <n v="1.52698762764218E-2"/>
    <n v="31.91"/>
    <n v="22.66"/>
    <n v="-0.1342111763296"/>
    <n v="1.0442979367750601E-2"/>
    <n v="1.0434484193820299"/>
    <n v="-0.58852139982773299"/>
    <n v="-0.44985895450316699"/>
    <s v="6igma Capital"/>
    <x v="17"/>
    <s v="Financials"/>
    <s v="Diversified Banks"/>
    <s v="Charlotte, North Carolina"/>
    <d v="1976-06-30T00:00:00"/>
    <n v="70858"/>
    <m/>
    <s v="Charlotte"/>
    <s v="North Carolina"/>
    <s v="United States"/>
  </r>
  <r>
    <d v="2019-04-17T00:00:00"/>
    <x v="17"/>
    <s v="buy"/>
    <n v="600"/>
    <n v="13"/>
    <n v="29.83"/>
    <n v="30.120000999999998"/>
    <n v="29.459999"/>
    <n v="30.030000999999999"/>
    <n v="29.868607000000001"/>
    <n v="94831600"/>
    <n v="2.5920000000000001"/>
    <n v="5.0075607233567802E-3"/>
    <n v="3.2490216417844997E-2"/>
    <n v="7.0175936425703701E-3"/>
    <n v="5.9141287689222298E-2"/>
    <n v="1.92324934214195E-2"/>
    <n v="1.81396574652706E-2"/>
    <n v="1.8051109827945298E-2"/>
    <n v="1.33861379893544E-2"/>
    <n v="1.50803128559575E-2"/>
    <n v="31.91"/>
    <n v="22.66"/>
    <n v="-0.134218103997919"/>
    <n v="-2.2764010197428601E-3"/>
    <n v="1.0105973758467599"/>
    <n v="-4.1451875886529599E-2"/>
    <n v="-9.1987353426984095E-2"/>
    <s v="Marquee Group Funds"/>
    <x v="17"/>
    <s v="Financials"/>
    <s v="Diversified Banks"/>
    <s v="Charlotte, North Carolina"/>
    <d v="1976-06-30T00:00:00"/>
    <n v="70858"/>
    <m/>
    <s v="Charlotte"/>
    <s v="North Carolina"/>
    <s v="United States"/>
  </r>
  <r>
    <d v="2019-04-30T00:00:00"/>
    <x v="17"/>
    <s v="sell"/>
    <n v="1800"/>
    <n v="13"/>
    <n v="30.799999"/>
    <n v="30.879998999999899"/>
    <n v="30.41"/>
    <n v="30.58"/>
    <n v="30.415648999999998"/>
    <n v="47764200"/>
    <n v="2.5089999999999999"/>
    <n v="-6.1940590015705597E-3"/>
    <n v="1.6818202658578901E-2"/>
    <n v="0.112361163641069"/>
    <n v="4.4784214003884097E-2"/>
    <n v="3.3726714818491502E-2"/>
    <n v="8.0201942483447801E-3"/>
    <n v="1.17481282721661E-2"/>
    <n v="1.30169233889045E-2"/>
    <n v="1.5014099149750699E-2"/>
    <n v="31.91"/>
    <n v="22.66"/>
    <n v="-0.134218103997919"/>
    <n v="9.5096475723260604E-4"/>
    <n v="1.0328974831455799"/>
    <n v="5.4526611148338101E-2"/>
    <n v="3.0508642431303699E-3"/>
    <s v="Marquee Group Funds"/>
    <x v="17"/>
    <s v="Financials"/>
    <s v="Diversified Banks"/>
    <s v="Charlotte, North Carolina"/>
    <d v="1976-06-30T00:00:00"/>
    <n v="70858"/>
    <m/>
    <s v="Charlotte"/>
    <s v="North Carolina"/>
    <s v="United States"/>
  </r>
  <r>
    <d v="2019-05-03T00:00:00"/>
    <x v="17"/>
    <s v="buy"/>
    <n v="700"/>
    <n v="13"/>
    <n v="30.66"/>
    <n v="30.799999"/>
    <n v="30.5"/>
    <n v="30.709999"/>
    <n v="30.54495"/>
    <n v="35256100"/>
    <n v="2.5310000000000001"/>
    <n v="6.86157300728619E-3"/>
    <n v="1.17917775098429E-2"/>
    <n v="6.1785237220835502E-2"/>
    <n v="8.3996180957052496E-2"/>
    <n v="5.7055234685604903E-2"/>
    <n v="1.0242032861454701E-2"/>
    <n v="1.0120758288566701E-2"/>
    <n v="1.2750996048120499E-2"/>
    <n v="1.50137774531026E-2"/>
    <n v="31.91"/>
    <n v="22.66"/>
    <n v="-0.134218103997919"/>
    <n v="9.5921274614703799E-3"/>
    <n v="1.03037644202703"/>
    <n v="0.20171161885831199"/>
    <n v="9.5752036897102599E-2"/>
    <s v="Marquee Group Funds"/>
    <x v="17"/>
    <s v="Financials"/>
    <s v="Diversified Banks"/>
    <s v="Charlotte, North Carolina"/>
    <d v="1976-06-30T00:00:00"/>
    <n v="70858"/>
    <m/>
    <s v="Charlotte"/>
    <s v="North Carolina"/>
    <s v="United States"/>
  </r>
  <r>
    <d v="2019-05-16T00:00:00"/>
    <x v="17"/>
    <s v="sell"/>
    <n v="1600"/>
    <n v="13"/>
    <n v="28.459999"/>
    <n v="28.83"/>
    <n v="28.43"/>
    <n v="28.59"/>
    <n v="28.436346"/>
    <n v="42791500"/>
    <n v="2.4049999999999998"/>
    <n v="1.0548596818301399E-2"/>
    <n v="-3.8426626431589297E-2"/>
    <n v="-4.2792701473628798E-2"/>
    <n v="1.21126191812479E-2"/>
    <n v="-6.8436433323984594E-2"/>
    <n v="2.3745834407474201E-2"/>
    <n v="1.2813626238292601E-2"/>
    <n v="1.4089721279839099E-2"/>
    <n v="1.5250078904523999E-2"/>
    <n v="31.91"/>
    <n v="22.66"/>
    <n v="-0.1342111763296"/>
    <n v="8.8559569696340101E-3"/>
    <n v="1.0518591197065701"/>
    <n v="-0.59592810497718296"/>
    <n v="-0.52771088604628702"/>
    <s v="Marquee Group Funds"/>
    <x v="17"/>
    <s v="Financials"/>
    <s v="Diversified Banks"/>
    <s v="Charlotte, North Carolina"/>
    <d v="1976-06-30T00:00:00"/>
    <n v="70858"/>
    <m/>
    <s v="Charlotte"/>
    <s v="North Carolina"/>
    <s v="United States"/>
  </r>
  <r>
    <d v="2019-05-20T00:00:00"/>
    <x v="17"/>
    <s v="sell"/>
    <n v="1500"/>
    <n v="13"/>
    <n v="28.4"/>
    <n v="28.52"/>
    <n v="28.24"/>
    <n v="28.4"/>
    <n v="28.2473659999999"/>
    <n v="41717600"/>
    <n v="2.4159999999999999"/>
    <n v="0"/>
    <n v="5.2956578750194098E-3"/>
    <n v="-5.58077814130227E-2"/>
    <n v="-2.0286875163180899E-2"/>
    <n v="-6.18847093212E-2"/>
    <n v="1.06529916756983E-2"/>
    <n v="1.2737699062312501E-2"/>
    <n v="1.37493668077769E-2"/>
    <n v="1.5244348386275501E-2"/>
    <n v="31.91"/>
    <n v="22.66"/>
    <n v="-0.1342111763296"/>
    <n v="-6.7722580366252503E-3"/>
    <n v="1.05074945446608"/>
    <n v="-0.55752922178444497"/>
    <n v="-0.58522759477279296"/>
    <s v="Marquee Group Funds"/>
    <x v="17"/>
    <s v="Financials"/>
    <s v="Diversified Banks"/>
    <s v="Charlotte, North Carolina"/>
    <d v="1976-06-30T00:00:00"/>
    <n v="70858"/>
    <m/>
    <s v="Charlotte"/>
    <s v="North Carolina"/>
    <s v="United States"/>
  </r>
  <r>
    <d v="2019-05-21T00:00:00"/>
    <x v="17"/>
    <s v="buy"/>
    <n v="1700"/>
    <n v="13"/>
    <n v="28.57"/>
    <n v="28.75"/>
    <n v="28.450001"/>
    <n v="28.690000999999999"/>
    <n v="28.535809"/>
    <n v="39258700"/>
    <n v="2.4260000000000002"/>
    <n v="1.01595404271219E-2"/>
    <n v="2.4428631259425801E-3"/>
    <n v="-4.5648240985900701E-2"/>
    <n v="-1.9693601812640699E-2"/>
    <n v="-3.3712595778411798E-2"/>
    <n v="9.9027218977664495E-3"/>
    <n v="1.3015186923174099E-2"/>
    <n v="1.3756449939216601E-2"/>
    <n v="1.5216810304223701E-2"/>
    <n v="31.91"/>
    <n v="22.66"/>
    <n v="-0.1342111763296"/>
    <n v="8.4599491109458805E-3"/>
    <n v="1.04952192927217"/>
    <n v="-0.376976117511092"/>
    <n v="-0.55538337727315101"/>
    <s v="Marquee Group Funds"/>
    <x v="17"/>
    <s v="Financials"/>
    <s v="Diversified Banks"/>
    <s v="Charlotte, North Carolina"/>
    <d v="1976-06-30T00:00:00"/>
    <n v="70858"/>
    <m/>
    <s v="Charlotte"/>
    <s v="North Carolina"/>
    <s v="United States"/>
  </r>
  <r>
    <d v="2019-05-23T00:00:00"/>
    <x v="17"/>
    <s v="sell"/>
    <n v="1500"/>
    <n v="13"/>
    <n v="28.129998999999899"/>
    <n v="28.200001"/>
    <n v="27.5"/>
    <n v="27.76"/>
    <n v="27.610806"/>
    <n v="59772900"/>
    <n v="2.2959999999999998"/>
    <n v="-2.5956989200674001E-2"/>
    <n v="-2.9460897830391401E-2"/>
    <n v="-7.9931825204351603E-2"/>
    <n v="-4.1361976362529501E-2"/>
    <n v="-8.7270855244246506E-2"/>
    <n v="1.31984018538681E-2"/>
    <n v="1.39444766342524E-2"/>
    <n v="1.41227827460056E-2"/>
    <n v="1.52799770590484E-2"/>
    <n v="31.91"/>
    <n v="22.66"/>
    <n v="-0.1342111763296"/>
    <n v="-1.1985692488440201E-2"/>
    <n v="1.05823066867761"/>
    <n v="-0.72124019954385898"/>
    <n v="-0.54913249205154402"/>
    <s v="Marquee Group Funds"/>
    <x v="17"/>
    <s v="Financials"/>
    <s v="Diversified Banks"/>
    <s v="Charlotte, North Carolina"/>
    <d v="1976-06-30T00:00:00"/>
    <n v="70858"/>
    <m/>
    <s v="Charlotte"/>
    <s v="North Carolina"/>
    <s v="United States"/>
  </r>
  <r>
    <d v="2019-06-07T00:00:00"/>
    <x v="17"/>
    <s v="buy"/>
    <n v="1500"/>
    <n v="13"/>
    <n v="27.75"/>
    <n v="27.790001"/>
    <n v="27.42"/>
    <n v="27.530000999999999"/>
    <n v="27.530000999999999"/>
    <n v="51317200"/>
    <n v="2.0840000000000001"/>
    <n v="-1.26331945457911E-2"/>
    <n v="3.9754032221179403E-2"/>
    <n v="-7.7861871595448801E-2"/>
    <n v="-3.4488108014044998E-2"/>
    <n v="-6.6376571558018099E-2"/>
    <n v="2.19947127596383E-2"/>
    <n v="1.78248208126357E-2"/>
    <n v="1.5719647531671099E-2"/>
    <n v="1.52698762764218E-2"/>
    <n v="31.91"/>
    <n v="22.66"/>
    <n v="-0.1342111763296"/>
    <n v="1.0442979367750601E-2"/>
    <n v="1.0434484193820299"/>
    <n v="-0.58852139982773299"/>
    <n v="-0.44985895450316699"/>
    <s v="Marquee Group Funds"/>
    <x v="17"/>
    <s v="Financials"/>
    <s v="Diversified Banks"/>
    <s v="Charlotte, North Carolina"/>
    <d v="1976-06-30T00:00:00"/>
    <n v="70858"/>
    <m/>
    <s v="Charlotte"/>
    <s v="North Carolina"/>
    <s v="United States"/>
  </r>
  <r>
    <d v="2019-06-12T00:00:00"/>
    <x v="17"/>
    <s v="sell"/>
    <n v="1000"/>
    <n v="13"/>
    <n v="28.200001"/>
    <n v="28.27"/>
    <n v="27.860001"/>
    <n v="27.950001"/>
    <n v="27.950001"/>
    <n v="33528900"/>
    <n v="2.1269999999999998"/>
    <n v="-1.03221772457584E-2"/>
    <n v="6.8210997406790101E-3"/>
    <n v="-5.1292285442533697E-2"/>
    <n v="-4.1440037459512503E-2"/>
    <n v="-5.1901188272847003E-2"/>
    <n v="1.31266399379466E-2"/>
    <n v="1.86496482302674E-2"/>
    <n v="1.5855529522782501E-2"/>
    <n v="1.53368493235022E-2"/>
    <n v="31.91"/>
    <n v="22.66"/>
    <n v="-0.1342111763296"/>
    <n v="-2.0396578921351798E-3"/>
    <n v="1.0476625892766001"/>
    <n v="-0.49974503742709703"/>
    <n v="-0.45506219148787402"/>
    <s v="Marquee Group Funds"/>
    <x v="17"/>
    <s v="Financials"/>
    <s v="Diversified Banks"/>
    <s v="Charlotte, North Carolina"/>
    <d v="1976-06-30T00:00:00"/>
    <n v="70858"/>
    <m/>
    <s v="Charlotte"/>
    <s v="North Carolina"/>
    <s v="United States"/>
  </r>
  <r>
    <d v="2019-05-08T00:00:00"/>
    <x v="17"/>
    <s v="buy"/>
    <n v="1200"/>
    <n v="14"/>
    <n v="29.73"/>
    <n v="30.110001"/>
    <n v="29.67"/>
    <n v="29.799999"/>
    <n v="29.639840999999901"/>
    <n v="39903400"/>
    <n v="2.4820000000000002"/>
    <n v="-4.0187910329462896E-3"/>
    <n v="-1.5318356481065601E-2"/>
    <n v="2.4457692906923002E-2"/>
    <n v="4.1658998715098802E-2"/>
    <n v="2.49489676717379E-2"/>
    <n v="1.08635638768743E-2"/>
    <n v="1.1096306107988001E-2"/>
    <n v="1.28604989607672E-2"/>
    <n v="1.5028097602659E-2"/>
    <n v="31.91"/>
    <n v="22.66"/>
    <n v="-0.134218103997919"/>
    <n v="-1.60671540560346E-3"/>
    <n v="1.0347597892739699"/>
    <n v="8.2330029120164505E-4"/>
    <n v="0.123726931336663"/>
    <s v="DJT Green Funds"/>
    <x v="17"/>
    <s v="Financials"/>
    <s v="Diversified Banks"/>
    <s v="Charlotte, North Carolina"/>
    <d v="1976-06-30T00:00:00"/>
    <n v="70858"/>
    <m/>
    <s v="Charlotte"/>
    <s v="North Carolina"/>
    <s v="United States"/>
  </r>
  <r>
    <d v="2019-05-16T00:00:00"/>
    <x v="17"/>
    <s v="sell"/>
    <n v="1000"/>
    <n v="14"/>
    <n v="28.459999"/>
    <n v="28.83"/>
    <n v="28.43"/>
    <n v="28.59"/>
    <n v="28.436346"/>
    <n v="42791500"/>
    <n v="2.4049999999999998"/>
    <n v="1.0548596818301399E-2"/>
    <n v="-3.8426626431589297E-2"/>
    <n v="-4.2792701473628798E-2"/>
    <n v="1.21126191812479E-2"/>
    <n v="-6.8436433323984594E-2"/>
    <n v="2.3745834407474201E-2"/>
    <n v="1.2813626238292601E-2"/>
    <n v="1.4089721279839099E-2"/>
    <n v="1.5250078904523999E-2"/>
    <n v="31.91"/>
    <n v="22.66"/>
    <n v="-0.1342111763296"/>
    <n v="8.8559569696340101E-3"/>
    <n v="1.0518591197065701"/>
    <n v="-0.59592810497718296"/>
    <n v="-0.52771088604628702"/>
    <s v="DJT Green Funds"/>
    <x v="17"/>
    <s v="Financials"/>
    <s v="Diversified Banks"/>
    <s v="Charlotte, North Carolina"/>
    <d v="1976-06-30T00:00:00"/>
    <n v="70858"/>
    <m/>
    <s v="Charlotte"/>
    <s v="North Carolina"/>
    <s v="United States"/>
  </r>
  <r>
    <d v="2019-05-21T00:00:00"/>
    <x v="17"/>
    <s v="buy"/>
    <n v="500"/>
    <n v="14"/>
    <n v="28.57"/>
    <n v="28.75"/>
    <n v="28.450001"/>
    <n v="28.690000999999999"/>
    <n v="28.535809"/>
    <n v="39258700"/>
    <n v="2.4260000000000002"/>
    <n v="1.01595404271219E-2"/>
    <n v="2.4428631259425801E-3"/>
    <n v="-4.5648240985900701E-2"/>
    <n v="-1.9693601812640699E-2"/>
    <n v="-3.3712595778411798E-2"/>
    <n v="9.9027218977664495E-3"/>
    <n v="1.3015186923174099E-2"/>
    <n v="1.3756449939216601E-2"/>
    <n v="1.5216810304223701E-2"/>
    <n v="31.91"/>
    <n v="22.66"/>
    <n v="-0.1342111763296"/>
    <n v="8.4599491109458805E-3"/>
    <n v="1.04952192927217"/>
    <n v="-0.376976117511092"/>
    <n v="-0.55538337727315101"/>
    <s v="DJT Green Funds"/>
    <x v="17"/>
    <s v="Financials"/>
    <s v="Diversified Banks"/>
    <s v="Charlotte, North Carolina"/>
    <d v="1976-06-30T00:00:00"/>
    <n v="70858"/>
    <m/>
    <s v="Charlotte"/>
    <s v="North Carolina"/>
    <s v="United States"/>
  </r>
  <r>
    <d v="2019-05-22T00:00:00"/>
    <x v="17"/>
    <s v="sell"/>
    <n v="2400"/>
    <n v="14"/>
    <n v="28.51"/>
    <n v="28.629998999999899"/>
    <n v="28.35"/>
    <n v="28.49"/>
    <n v="28.336881999999999"/>
    <n v="29177600"/>
    <n v="2.3929999999999998"/>
    <n v="-6.9955476962264901E-3"/>
    <n v="7.0446881885840697E-3"/>
    <n v="-5.3309517074914201E-2"/>
    <n v="-2.2600516418852998E-2"/>
    <n v="-5.0246161534570802E-2"/>
    <n v="8.6307911907832005E-3"/>
    <n v="1.3040833972656899E-2"/>
    <n v="1.3774183412695901E-2"/>
    <n v="1.5210584971751E-2"/>
    <n v="31.91"/>
    <n v="22.66"/>
    <n v="-0.1342111763296"/>
    <n v="-2.8283920525026501E-3"/>
    <n v="1.0493215965346401"/>
    <n v="-0.48389566730384898"/>
    <n v="-0.52407007313820897"/>
    <s v="DJT Green Funds"/>
    <x v="17"/>
    <s v="Financials"/>
    <s v="Diversified Banks"/>
    <s v="Charlotte, North Carolina"/>
    <d v="1976-06-30T00:00:00"/>
    <n v="70858"/>
    <m/>
    <s v="Charlotte"/>
    <s v="North Carolina"/>
    <s v="United States"/>
  </r>
  <r>
    <d v="2019-06-19T00:00:00"/>
    <x v="17"/>
    <s v="buy"/>
    <n v="1600"/>
    <n v="14"/>
    <n v="28.700001"/>
    <n v="28.969998999999898"/>
    <n v="28.299999"/>
    <n v="28.32"/>
    <n v="28.32"/>
    <n v="61953500"/>
    <n v="2.0289999999999999"/>
    <n v="-1.05375402433862E-2"/>
    <n v="1.31510334462361E-2"/>
    <n v="2.5680545181423898E-3"/>
    <n v="-5.8471376605684104E-3"/>
    <n v="-1.65494462328921E-2"/>
    <n v="1.32322411088338E-2"/>
    <n v="1.6304004433944301E-2"/>
    <n v="1.54198601996807E-2"/>
    <n v="1.54026847624397E-2"/>
    <n v="31.91"/>
    <n v="22.66"/>
    <n v="-0.1342111763296"/>
    <n v="2.98071681438073E-3"/>
    <n v="1.0532369544550499"/>
    <n v="-0.25541916045199498"/>
    <n v="-0.33598050656426998"/>
    <s v="DJT Green Funds"/>
    <x v="17"/>
    <s v="Financials"/>
    <s v="Diversified Banks"/>
    <s v="Charlotte, North Carolina"/>
    <d v="1976-06-30T00:00:00"/>
    <n v="70858"/>
    <m/>
    <s v="Charlotte"/>
    <s v="North Carolina"/>
    <s v="United States"/>
  </r>
  <r>
    <d v="2019-04-25T00:00:00"/>
    <x v="17"/>
    <s v="sell"/>
    <n v="1500"/>
    <n v="15"/>
    <n v="29.91"/>
    <n v="30.32"/>
    <n v="29.9"/>
    <n v="30.08"/>
    <n v="29.918337000000001"/>
    <n v="43243800"/>
    <n v="2.5339999999999998"/>
    <n v="1.9966549950929699E-3"/>
    <n v="1.66357429036328E-3"/>
    <n v="0.113967155845224"/>
    <n v="3.8902375810635E-2"/>
    <n v="1.5915156631961101E-2"/>
    <n v="1.3311931624800601E-3"/>
    <n v="1.18081667896017E-2"/>
    <n v="1.3054245856780699E-2"/>
    <n v="1.49757879214183E-2"/>
    <n v="31.91"/>
    <n v="22.66"/>
    <n v="-0.134218103997919"/>
    <n v="-3.6904169755480902E-4"/>
    <n v="1.02596790402948"/>
    <n v="-5.9171085629489403E-2"/>
    <n v="-4.6824997175133901E-2"/>
    <s v="Turtle River Asset Management"/>
    <x v="17"/>
    <s v="Financials"/>
    <s v="Diversified Banks"/>
    <s v="Charlotte, North Carolina"/>
    <d v="1976-06-30T00:00:00"/>
    <n v="70858"/>
    <m/>
    <s v="Charlotte"/>
    <s v="North Carolina"/>
    <s v="United States"/>
  </r>
  <r>
    <d v="2019-05-17T00:00:00"/>
    <x v="17"/>
    <s v="buy"/>
    <n v="1800"/>
    <n v="15"/>
    <n v="28.25"/>
    <n v="28.639999"/>
    <n v="28.219998999999898"/>
    <n v="28.4"/>
    <n v="28.2473659999999"/>
    <n v="43772500"/>
    <n v="2.3929999999999998"/>
    <n v="-6.6679013606128204E-3"/>
    <n v="-4.0709306514439901E-2"/>
    <n v="-5.0800220689665901E-2"/>
    <n v="-1.9600147525819699E-2"/>
    <n v="-6.9966227654019997E-2"/>
    <n v="2.36883987752123E-2"/>
    <n v="1.2829597327161499E-2"/>
    <n v="1.3749898423678001E-2"/>
    <n v="1.5252328165426401E-2"/>
    <n v="31.91"/>
    <n v="22.66"/>
    <n v="-0.1342111763296"/>
    <n v="-5.8544371529206298E-3"/>
    <n v="1.0533520698785199"/>
    <n v="-0.60602125411437802"/>
    <n v="-0.59407077445030299"/>
    <s v="Turtle River Asset Management"/>
    <x v="17"/>
    <s v="Financials"/>
    <s v="Diversified Banks"/>
    <s v="Charlotte, North Carolina"/>
    <d v="1976-06-30T00:00:00"/>
    <n v="70858"/>
    <m/>
    <s v="Charlotte"/>
    <s v="North Carolina"/>
    <s v="United States"/>
  </r>
  <r>
    <d v="2019-06-17T00:00:00"/>
    <x v="17"/>
    <s v="sell"/>
    <n v="2200"/>
    <n v="15"/>
    <n v="28.01"/>
    <n v="28.219998999999898"/>
    <n v="27.790001"/>
    <n v="27.93"/>
    <n v="27.93"/>
    <n v="33410100"/>
    <n v="2.0859999999999999"/>
    <n v="-3.9307178726414298E-3"/>
    <n v="-5.0000104167057498E-3"/>
    <n v="-7.4181388926028002E-3"/>
    <n v="-6.0089022120743601E-2"/>
    <n v="-3.3811995213060997E-2"/>
    <n v="6.4487959244582402E-3"/>
    <n v="1.54752461645633E-2"/>
    <n v="1.5663977854653802E-2"/>
    <n v="1.5320040472554201E-2"/>
    <n v="31.91"/>
    <n v="22.66"/>
    <n v="-0.1342111763296"/>
    <n v="9.3131563797728401E-4"/>
    <n v="1.04863938520969"/>
    <n v="-0.37655361483989602"/>
    <n v="-0.43722450630264098"/>
    <s v="Turtle River Asset Management"/>
    <x v="17"/>
    <s v="Financials"/>
    <s v="Diversified Banks"/>
    <s v="Charlotte, North Carolina"/>
    <d v="1976-06-30T00:00:00"/>
    <n v="70858"/>
    <m/>
    <s v="Charlotte"/>
    <s v="North Carolina"/>
    <s v="United States"/>
  </r>
  <r>
    <d v="2019-06-20T00:00:00"/>
    <x v="17"/>
    <s v="sell"/>
    <n v="1100"/>
    <n v="15"/>
    <n v="28.59"/>
    <n v="28.610001"/>
    <n v="27.85"/>
    <n v="28.27"/>
    <n v="28.27"/>
    <n v="60887200"/>
    <n v="2.0009999999999999"/>
    <n v="-1.76709712002001E-3"/>
    <n v="1.1741782085702999E-2"/>
    <n v="8.0095739812227802E-4"/>
    <n v="8.5775738337433502E-3"/>
    <n v="-1.35433875718548E-2"/>
    <n v="1.3326472193761801E-2"/>
    <n v="1.6308958993141599E-2"/>
    <n v="1.52834468156525E-2"/>
    <n v="1.54001883051441E-2"/>
    <n v="31.91"/>
    <n v="22.66"/>
    <n v="-0.1342111763296"/>
    <n v="9.4276054361659405E-3"/>
    <n v="1.0487816109183199"/>
    <n v="-0.23325512076003699"/>
    <n v="-0.28971511865766703"/>
    <s v="Turtle River Asset Management"/>
    <x v="17"/>
    <s v="Financials"/>
    <s v="Diversified Banks"/>
    <s v="Charlotte, North Carolina"/>
    <d v="1976-06-30T00:00:00"/>
    <n v="70858"/>
    <m/>
    <s v="Charlotte"/>
    <s v="North Carolina"/>
    <s v="United States"/>
  </r>
  <r>
    <d v="2019-04-16T00:00:00"/>
    <x v="17"/>
    <s v="sell"/>
    <n v="1100"/>
    <n v="16"/>
    <n v="29.299999"/>
    <n v="30.049999"/>
    <n v="29"/>
    <n v="29.879998999999899"/>
    <n v="29.719411999999998"/>
    <n v="105168400"/>
    <n v="2.5920000000000001"/>
    <n v="1.3396178554242299E-3"/>
    <n v="3.3693869686016203E-2"/>
    <n v="1.96018500754533E-2"/>
    <n v="0.12325216861388801"/>
    <n v="1.7893403793143099E-2"/>
    <n v="1.8122911385673301E-2"/>
    <n v="1.84027218752939E-2"/>
    <n v="1.5901091716682199E-2"/>
    <n v="1.50788041643016E-2"/>
    <n v="31.91"/>
    <n v="22.66"/>
    <n v="-0.134218103997919"/>
    <n v="5.0922850790659495E-4"/>
    <n v="1.00834444024684"/>
    <n v="-4.9624012660774701E-2"/>
    <n v="-0.14806692184092701"/>
    <s v="Bridgebay Associates"/>
    <x v="17"/>
    <s v="Financials"/>
    <s v="Diversified Banks"/>
    <s v="Charlotte, North Carolina"/>
    <d v="1976-06-30T00:00:00"/>
    <n v="70858"/>
    <m/>
    <s v="Charlotte"/>
    <s v="North Carolina"/>
    <s v="United States"/>
  </r>
  <r>
    <d v="2019-05-02T00:00:00"/>
    <x v="17"/>
    <s v="sell"/>
    <n v="1400"/>
    <n v="16"/>
    <n v="30.26"/>
    <n v="30.559998999999902"/>
    <n v="30.15"/>
    <n v="30.5"/>
    <n v="30.336081"/>
    <n v="40634100"/>
    <n v="2.552"/>
    <n v="7.9000036418896101E-3"/>
    <n v="1.38662261532206E-2"/>
    <n v="6.6420100139676599E-2"/>
    <n v="7.3968363946163795E-2"/>
    <n v="3.7762799572604401E-2"/>
    <n v="1.05086036794757E-2"/>
    <n v="1.0256477245376599E-2"/>
    <n v="1.2743459559315299E-2"/>
    <n v="1.5028988724954499E-2"/>
    <n v="31.91"/>
    <n v="22.66"/>
    <n v="-0.134218103997919"/>
    <n v="-2.1262443276895502E-3"/>
    <n v="1.03317072752879"/>
    <n v="7.7635494354711898E-2"/>
    <n v="5.7244295807755502E-2"/>
    <s v="Bridgebay Associates"/>
    <x v="17"/>
    <s v="Financials"/>
    <s v="Diversified Banks"/>
    <s v="Charlotte, North Carolina"/>
    <d v="1976-06-30T00:00:00"/>
    <n v="70858"/>
    <m/>
    <s v="Charlotte"/>
    <s v="North Carolina"/>
    <s v="United States"/>
  </r>
  <r>
    <d v="2019-05-24T00:00:00"/>
    <x v="17"/>
    <s v="sell"/>
    <n v="2300"/>
    <n v="16"/>
    <n v="27.93"/>
    <n v="28.26"/>
    <n v="27.860001"/>
    <n v="28.18"/>
    <n v="28.028548999999899"/>
    <n v="35524400"/>
    <n v="2.3239999999999998"/>
    <n v="1.50163800341574E-2"/>
    <n v="-7.7766164356211503E-3"/>
    <n v="-6.3251317143914298E-2"/>
    <n v="-3.28580124897183E-2"/>
    <n v="-5.7579584108703397E-2"/>
    <n v="1.6119210234354898E-2"/>
    <n v="1.4499099331191199E-2"/>
    <n v="1.4232620481261501E-2"/>
    <n v="1.5283523444981999E-2"/>
    <n v="31.91"/>
    <n v="22.66"/>
    <n v="-0.1342111763296"/>
    <n v="1.3526439988342199E-3"/>
    <n v="1.06134454745374"/>
    <n v="-0.53019229021436398"/>
    <n v="-0.53396669927154194"/>
    <s v="Bridgebay Associates"/>
    <x v="17"/>
    <s v="Financials"/>
    <s v="Diversified Banks"/>
    <s v="Charlotte, North Carolina"/>
    <d v="1976-06-30T00:00:00"/>
    <n v="70858"/>
    <m/>
    <s v="Charlotte"/>
    <s v="North Carolina"/>
    <s v="United States"/>
  </r>
  <r>
    <d v="2019-06-03T00:00:00"/>
    <x v="17"/>
    <s v="buy"/>
    <n v="1000"/>
    <n v="16"/>
    <n v="26.59"/>
    <n v="26.99"/>
    <n v="26.4"/>
    <n v="26.68"/>
    <n v="26.5366099999999"/>
    <n v="50109900"/>
    <n v="2.081"/>
    <n v="3.0029657626266301E-3"/>
    <n v="-5.4698308851782798E-2"/>
    <n v="-0.12591250350212099"/>
    <n v="-8.4415589155986695E-2"/>
    <n v="-6.9272089473136594E-2"/>
    <n v="1.04321075770843E-2"/>
    <n v="1.4618743354052201E-2"/>
    <n v="1.4574779809551301E-2"/>
    <n v="1.5134538604970601E-2"/>
    <n v="31.91"/>
    <n v="22.66"/>
    <n v="-0.1342111763296"/>
    <n v="-2.7690708645509302E-3"/>
    <n v="1.0434034610596099"/>
    <n v="-0.59791293576107096"/>
    <n v="-0.56914063847829899"/>
    <s v="Bridgebay Associates"/>
    <x v="17"/>
    <s v="Financials"/>
    <s v="Diversified Banks"/>
    <s v="Charlotte, North Carolina"/>
    <d v="1976-06-30T00:00:00"/>
    <n v="70858"/>
    <m/>
    <s v="Charlotte"/>
    <s v="North Carolina"/>
    <s v="United States"/>
  </r>
  <r>
    <d v="2019-04-18T00:00:00"/>
    <x v="17"/>
    <s v="sell"/>
    <n v="1300"/>
    <n v="17"/>
    <n v="29.950001"/>
    <n v="30.16"/>
    <n v="29.82"/>
    <n v="30.030000999999999"/>
    <n v="29.868607000000001"/>
    <n v="61796600"/>
    <n v="2.56"/>
    <n v="0"/>
    <n v="3.2490216417844997E-2"/>
    <n v="1.2734799584273499E-2"/>
    <n v="4.0338525360689902E-2"/>
    <n v="3.6355632374576403E-2"/>
    <n v="1.81396574652706E-2"/>
    <n v="1.8001156482714799E-2"/>
    <n v="1.3189588591280599E-2"/>
    <n v="1.5041032291522399E-2"/>
    <n v="31.91"/>
    <n v="22.66"/>
    <n v="-0.134218103997919"/>
    <n v="1.5778467813143101E-3"/>
    <n v="1.01095408741363"/>
    <n v="6.68286584687494E-2"/>
    <n v="-3.738042605986E-2"/>
    <s v="Los Santos Asset Management"/>
    <x v="17"/>
    <s v="Financials"/>
    <s v="Diversified Banks"/>
    <s v="Charlotte, North Carolina"/>
    <d v="1976-06-30T00:00:00"/>
    <n v="70858"/>
    <m/>
    <s v="Charlotte"/>
    <s v="North Carolina"/>
    <s v="United States"/>
  </r>
  <r>
    <d v="2019-04-30T00:00:00"/>
    <x v="17"/>
    <s v="buy"/>
    <n v="1500"/>
    <n v="17"/>
    <n v="30.799999"/>
    <n v="30.879998999999899"/>
    <n v="30.41"/>
    <n v="30.58"/>
    <n v="30.415648999999998"/>
    <n v="47764200"/>
    <n v="2.5089999999999999"/>
    <n v="-6.1940590015705597E-3"/>
    <n v="1.6818202658578901E-2"/>
    <n v="0.112361163641069"/>
    <n v="4.4784214003884097E-2"/>
    <n v="3.3726714818491502E-2"/>
    <n v="8.0201942483447801E-3"/>
    <n v="1.17481282721661E-2"/>
    <n v="1.30169233889045E-2"/>
    <n v="1.5014099149750699E-2"/>
    <n v="31.91"/>
    <n v="22.66"/>
    <n v="-0.134218103997919"/>
    <n v="9.5096475723260604E-4"/>
    <n v="1.0328974831455799"/>
    <n v="5.4526611148338101E-2"/>
    <n v="3.0508642431303699E-3"/>
    <s v="Los Santos Asset Management"/>
    <x v="17"/>
    <s v="Financials"/>
    <s v="Diversified Banks"/>
    <s v="Charlotte, North Carolina"/>
    <d v="1976-06-30T00:00:00"/>
    <n v="70858"/>
    <m/>
    <s v="Charlotte"/>
    <s v="North Carolina"/>
    <s v="United States"/>
  </r>
  <r>
    <d v="2019-05-09T00:00:00"/>
    <x v="17"/>
    <s v="buy"/>
    <n v="2700"/>
    <n v="17"/>
    <n v="29.42"/>
    <n v="29.780000999999999"/>
    <n v="29.280000999999999"/>
    <n v="29.709999"/>
    <n v="29.550325000000001"/>
    <n v="44173500"/>
    <n v="2.4569999999999999"/>
    <n v="-3.02469394144919E-3"/>
    <n v="-2.62430540644043E-2"/>
    <n v="1.83429126483898E-2"/>
    <n v="5.5836803838203199E-2"/>
    <n v="1.2187710895679301E-2"/>
    <n v="9.0553523959043293E-3"/>
    <n v="1.1120946622600301E-2"/>
    <n v="1.2665429695445801E-2"/>
    <n v="1.50169892927292E-2"/>
    <n v="31.91"/>
    <n v="22.66"/>
    <n v="-0.134218103997919"/>
    <n v="-3.0259986019249502E-3"/>
    <n v="1.03496517632204"/>
    <n v="-7.9176249734079204E-2"/>
    <n v="9.2364582518905197E-2"/>
    <s v="Los Santos Asset Management"/>
    <x v="17"/>
    <s v="Financials"/>
    <s v="Diversified Banks"/>
    <s v="Charlotte, North Carolina"/>
    <d v="1976-06-30T00:00:00"/>
    <n v="70858"/>
    <m/>
    <s v="Charlotte"/>
    <s v="North Carolina"/>
    <s v="United States"/>
  </r>
  <r>
    <d v="2019-05-16T00:00:00"/>
    <x v="17"/>
    <s v="sell"/>
    <n v="2600"/>
    <n v="17"/>
    <n v="28.459999"/>
    <n v="28.83"/>
    <n v="28.43"/>
    <n v="28.59"/>
    <n v="28.436346"/>
    <n v="42791500"/>
    <n v="2.4049999999999998"/>
    <n v="1.0548596818301399E-2"/>
    <n v="-3.8426626431589297E-2"/>
    <n v="-4.2792701473628798E-2"/>
    <n v="1.21126191812479E-2"/>
    <n v="-6.8436433323984594E-2"/>
    <n v="2.3745834407474201E-2"/>
    <n v="1.2813626238292601E-2"/>
    <n v="1.4089721279839099E-2"/>
    <n v="1.5250078904523999E-2"/>
    <n v="31.91"/>
    <n v="22.66"/>
    <n v="-0.1342111763296"/>
    <n v="8.8559569696340101E-3"/>
    <n v="1.0518591197065701"/>
    <n v="-0.59592810497718296"/>
    <n v="-0.52771088604628702"/>
    <s v="Los Santos Asset Management"/>
    <x v="17"/>
    <s v="Financials"/>
    <s v="Diversified Banks"/>
    <s v="Charlotte, North Carolina"/>
    <d v="1976-06-30T00:00:00"/>
    <n v="70858"/>
    <m/>
    <s v="Charlotte"/>
    <s v="North Carolina"/>
    <s v="United States"/>
  </r>
  <r>
    <d v="2019-06-25T00:00:00"/>
    <x v="17"/>
    <s v="buy"/>
    <n v="1800"/>
    <n v="17"/>
    <n v="28.02"/>
    <n v="28.02"/>
    <n v="27.379998999999899"/>
    <n v="27.76"/>
    <n v="27.76"/>
    <n v="46901300"/>
    <n v="1.994"/>
    <n v="-7.8938335987312792E-3"/>
    <n v="-3.05096734303014E-2"/>
    <n v="5.38891780100559E-3"/>
    <n v="2.54005351184916E-2"/>
    <n v="-2.2477889460907698E-2"/>
    <n v="3.29854166740607E-3"/>
    <n v="1.52345817013193E-2"/>
    <n v="1.42348520352082E-2"/>
    <n v="1.54008182390931E-2"/>
    <n v="31.91"/>
    <n v="22.66"/>
    <n v="-0.1342111763296"/>
    <n v="-9.5417756928269908E-3"/>
    <n v="1.0516139357832299"/>
    <n v="-0.29819350612826001"/>
    <n v="-0.27472045482762403"/>
    <s v="Los Santos Asset Management"/>
    <x v="17"/>
    <s v="Financials"/>
    <s v="Diversified Banks"/>
    <s v="Charlotte, North Carolina"/>
    <d v="1976-06-30T00:00:00"/>
    <n v="70858"/>
    <m/>
    <s v="Charlotte"/>
    <s v="North Carolina"/>
    <s v="United States"/>
  </r>
  <r>
    <d v="2019-06-26T00:00:00"/>
    <x v="17"/>
    <s v="buy"/>
    <n v="1200"/>
    <n v="17"/>
    <n v="27.940000999999999"/>
    <n v="28.18"/>
    <n v="27.85"/>
    <n v="27.91"/>
    <n v="27.91"/>
    <n v="42312300"/>
    <n v="2.0489999999999999"/>
    <n v="5.38891190962706E-3"/>
    <n v="-1.45832212772882E-2"/>
    <n v="-4.2385503235247398E-3"/>
    <n v="3.7426617307636502E-2"/>
    <n v="6.5983785293408895E-4"/>
    <n v="5.1272822166194701E-3"/>
    <n v="1.49252011057127E-2"/>
    <n v="1.42195447205784E-2"/>
    <n v="1.53640431095403E-2"/>
    <n v="31.91"/>
    <n v="22.66"/>
    <n v="-0.1342111763296"/>
    <n v="-1.2346958449604901E-3"/>
    <n v="1.04943438292822"/>
    <n v="-0.13992829645916599"/>
    <n v="-0.25162228202905801"/>
    <s v="Los Santos Asset Management"/>
    <x v="17"/>
    <s v="Financials"/>
    <s v="Diversified Banks"/>
    <s v="Charlotte, North Carolina"/>
    <d v="1976-06-30T00:00:00"/>
    <n v="70858"/>
    <m/>
    <s v="Charlotte"/>
    <s v="North Carolina"/>
    <s v="United States"/>
  </r>
  <r>
    <d v="2019-05-20T00:00:00"/>
    <x v="17"/>
    <s v="buy"/>
    <n v="1200"/>
    <n v="18"/>
    <n v="28.4"/>
    <n v="28.52"/>
    <n v="28.24"/>
    <n v="28.4"/>
    <n v="28.2473659999999"/>
    <n v="41717600"/>
    <n v="2.4159999999999999"/>
    <n v="0"/>
    <n v="5.2956578750194098E-3"/>
    <n v="-5.58077814130227E-2"/>
    <n v="-2.0286875163180899E-2"/>
    <n v="-6.18847093212E-2"/>
    <n v="1.06529916756983E-2"/>
    <n v="1.2737699062312501E-2"/>
    <n v="1.37493668077769E-2"/>
    <n v="1.5244348386275501E-2"/>
    <n v="31.91"/>
    <n v="22.66"/>
    <n v="-0.1342111763296"/>
    <n v="-6.7722580366252503E-3"/>
    <n v="1.05074945446608"/>
    <n v="-0.55752922178444497"/>
    <n v="-0.58522759477279296"/>
    <s v="Ironman Funds"/>
    <x v="17"/>
    <s v="Financials"/>
    <s v="Diversified Banks"/>
    <s v="Charlotte, North Carolina"/>
    <d v="1976-06-30T00:00:00"/>
    <n v="70858"/>
    <m/>
    <s v="Charlotte"/>
    <s v="North Carolina"/>
    <s v="United States"/>
  </r>
  <r>
    <d v="2019-05-30T00:00:00"/>
    <x v="17"/>
    <s v="sell"/>
    <n v="1800"/>
    <n v="18"/>
    <n v="27.77"/>
    <n v="27.93"/>
    <n v="26.98"/>
    <n v="27.16"/>
    <n v="27.014029999999899"/>
    <n v="58649300"/>
    <n v="2.2269999999999999"/>
    <n v="-2.1490534753960198E-2"/>
    <n v="-4.78078463650385E-2"/>
    <n v="-0.124794944028865"/>
    <n v="-6.8305382460871297E-2"/>
    <n v="-4.4604840386095898E-2"/>
    <n v="1.60682954658533E-2"/>
    <n v="1.41531531443145E-2"/>
    <n v="1.4435888811895101E-2"/>
    <n v="1.51377838720454E-2"/>
    <n v="31.91"/>
    <n v="22.66"/>
    <n v="-0.1342111763296"/>
    <n v="2.0962723552933101E-3"/>
    <n v="1.0443425803161901"/>
    <n v="-0.44171013380957203"/>
    <n v="-0.56085606857686598"/>
    <s v="Ironman Funds"/>
    <x v="17"/>
    <s v="Financials"/>
    <s v="Diversified Banks"/>
    <s v="Charlotte, North Carolina"/>
    <d v="1976-06-30T00:00:00"/>
    <n v="70858"/>
    <m/>
    <s v="Charlotte"/>
    <s v="North Carolina"/>
    <s v="United States"/>
  </r>
  <r>
    <d v="2019-06-07T00:00:00"/>
    <x v="17"/>
    <s v="buy"/>
    <n v="1800"/>
    <n v="18"/>
    <n v="27.75"/>
    <n v="27.790001"/>
    <n v="27.42"/>
    <n v="27.530000999999999"/>
    <n v="27.530000999999999"/>
    <n v="51317200"/>
    <n v="2.0840000000000001"/>
    <n v="-1.26331945457911E-2"/>
    <n v="3.9754032221179403E-2"/>
    <n v="-7.7861871595448801E-2"/>
    <n v="-3.4488108014044998E-2"/>
    <n v="-6.6376571558018099E-2"/>
    <n v="2.19947127596383E-2"/>
    <n v="1.78248208126357E-2"/>
    <n v="1.5719647531671099E-2"/>
    <n v="1.52698762764218E-2"/>
    <n v="31.91"/>
    <n v="22.66"/>
    <n v="-0.1342111763296"/>
    <n v="1.0442979367750601E-2"/>
    <n v="1.0434484193820299"/>
    <n v="-0.58852139982773299"/>
    <n v="-0.44985895450316699"/>
    <s v="Ironman Funds"/>
    <x v="17"/>
    <s v="Financials"/>
    <s v="Diversified Banks"/>
    <s v="Charlotte, North Carolina"/>
    <d v="1976-06-30T00:00:00"/>
    <n v="70858"/>
    <m/>
    <s v="Charlotte"/>
    <s v="North Carolina"/>
    <s v="United States"/>
  </r>
  <r>
    <d v="2019-06-10T00:00:00"/>
    <x v="17"/>
    <s v="sell"/>
    <n v="1700"/>
    <n v="18"/>
    <n v="27.860001"/>
    <n v="28.469998999999898"/>
    <n v="27.84"/>
    <n v="28.07"/>
    <n v="28.07"/>
    <n v="48305800"/>
    <n v="2.1429999999999998"/>
    <n v="1.9425034895265599E-2"/>
    <n v="5.6176101353818501E-2"/>
    <n v="-5.4418045667236903E-2"/>
    <n v="-2.5134406771162899E-2"/>
    <n v="-4.8614635168158199E-2"/>
    <n v="2.2295231988770502E-2"/>
    <n v="1.8483392184720799E-2"/>
    <n v="1.5865059096554598E-2"/>
    <n v="1.5319716302601301E-2"/>
    <n v="31.91"/>
    <n v="22.66"/>
    <n v="-0.1342111763296"/>
    <n v="4.6492198743191201E-3"/>
    <n v="1.0464094792021901"/>
    <n v="-0.474932473774001"/>
    <n v="-0.42526286210575298"/>
    <s v="Ironman Funds"/>
    <x v="17"/>
    <s v="Financials"/>
    <s v="Diversified Banks"/>
    <s v="Charlotte, North Carolina"/>
    <d v="1976-06-30T00:00:00"/>
    <n v="70858"/>
    <m/>
    <s v="Charlotte"/>
    <s v="North Carolina"/>
    <s v="United States"/>
  </r>
  <r>
    <d v="2019-06-13T00:00:00"/>
    <x v="17"/>
    <s v="buy"/>
    <n v="2200"/>
    <n v="18"/>
    <n v="27.969998999999898"/>
    <n v="28.16"/>
    <n v="27.809998999999902"/>
    <n v="27.940000999999999"/>
    <n v="27.940000999999999"/>
    <n v="33404200"/>
    <n v="2.0910000000000002"/>
    <n v="-3.5784575948697898E-4"/>
    <n v="2.1498395954791302E-3"/>
    <n v="-5.6451668125614904E-3"/>
    <n v="-4.7585053110515002E-2"/>
    <n v="-4.6922174933621601E-2"/>
    <n v="1.30301413311972E-2"/>
    <n v="1.5895201466289699E-2"/>
    <n v="1.5834129042331599E-2"/>
    <n v="1.53334197774103E-2"/>
    <n v="31.91"/>
    <n v="22.66"/>
    <n v="-0.1342111763296"/>
    <n v="4.0890106107655602E-3"/>
    <n v="1.0474054950289999"/>
    <n v="-0.46458206029305399"/>
    <n v="-0.48905800591389098"/>
    <s v="Ironman Funds"/>
    <x v="17"/>
    <s v="Financials"/>
    <s v="Diversified Banks"/>
    <s v="Charlotte, North Carolina"/>
    <d v="1976-06-30T00:00:00"/>
    <n v="70858"/>
    <m/>
    <s v="Charlotte"/>
    <s v="North Carolina"/>
    <s v="United States"/>
  </r>
  <r>
    <d v="2019-06-28T00:00:00"/>
    <x v="17"/>
    <s v="buy"/>
    <n v="800"/>
    <n v="18"/>
    <n v="29.01"/>
    <n v="29.27"/>
    <n v="28.73"/>
    <n v="29"/>
    <n v="29"/>
    <n v="101856900"/>
    <n v="2"/>
    <n v="2.7619340420992199E-2"/>
    <n v="3.0814727482132799E-2"/>
    <n v="4.9448934559280101E-2"/>
    <n v="5.5231383318359202E-2"/>
    <n v="4.7433312695079499E-2"/>
    <n v="1.41729478539442E-2"/>
    <n v="1.5910496531931901E-2"/>
    <n v="1.45777042905154E-2"/>
    <n v="1.54612509821911E-2"/>
    <n v="31.91"/>
    <n v="22.66"/>
    <n v="-0.1342111763296"/>
    <n v="5.7409418775350302E-3"/>
    <n v="1.05502518464093"/>
    <n v="0.19489137810392401"/>
    <n v="-0.12709336623836401"/>
    <s v="Ironman Funds"/>
    <x v="17"/>
    <s v="Financials"/>
    <s v="Diversified Banks"/>
    <s v="Charlotte, North Carolina"/>
    <d v="1976-06-30T00:00:00"/>
    <n v="70858"/>
    <m/>
    <s v="Charlotte"/>
    <s v="North Carolina"/>
    <s v="United States"/>
  </r>
  <r>
    <d v="2019-04-22T00:00:00"/>
    <x v="17"/>
    <s v="buy"/>
    <n v="1700"/>
    <n v="19"/>
    <n v="29.93"/>
    <n v="30.1"/>
    <n v="29.780000999999999"/>
    <n v="30.049999"/>
    <n v="29.888497999999998"/>
    <n v="34763400"/>
    <n v="2.59"/>
    <n v="6.6572839278701004E-4"/>
    <n v="-3.9853899607195297E-3"/>
    <n v="4.8058317627099202E-2"/>
    <n v="3.03676707538473E-2"/>
    <n v="1.52486165858367E-2"/>
    <n v="6.02285861266557E-3"/>
    <n v="1.6193097930079E-2"/>
    <n v="1.31273797341798E-2"/>
    <n v="1.4978751061610399E-2"/>
    <n v="31.91"/>
    <n v="22.66"/>
    <n v="-0.134218103997919"/>
    <n v="1.0115060212163699E-3"/>
    <n v="1.0184175955310499"/>
    <n v="-6.6370183626144205E-2"/>
    <n v="-2.3822703474113499E-2"/>
    <s v="Second Point Management"/>
    <x v="17"/>
    <s v="Financials"/>
    <s v="Diversified Banks"/>
    <s v="Charlotte, North Carolina"/>
    <d v="1976-06-30T00:00:00"/>
    <n v="70858"/>
    <m/>
    <s v="Charlotte"/>
    <s v="North Carolina"/>
    <s v="United States"/>
  </r>
  <r>
    <d v="2019-04-25T00:00:00"/>
    <x v="17"/>
    <s v="sell"/>
    <n v="1000"/>
    <n v="19"/>
    <n v="29.91"/>
    <n v="30.32"/>
    <n v="29.9"/>
    <n v="30.08"/>
    <n v="29.918337000000001"/>
    <n v="43243800"/>
    <n v="2.5339999999999998"/>
    <n v="1.9966549950929699E-3"/>
    <n v="1.66357429036328E-3"/>
    <n v="0.113967155845224"/>
    <n v="3.8902375810635E-2"/>
    <n v="1.5915156631961101E-2"/>
    <n v="1.3311931624800601E-3"/>
    <n v="1.18081667896017E-2"/>
    <n v="1.3054245856780699E-2"/>
    <n v="1.49757879214183E-2"/>
    <n v="31.91"/>
    <n v="22.66"/>
    <n v="-0.134218103997919"/>
    <n v="-3.6904169755480902E-4"/>
    <n v="1.02596790402948"/>
    <n v="-5.9171085629489403E-2"/>
    <n v="-4.6824997175133901E-2"/>
    <s v="Second Point Management"/>
    <x v="17"/>
    <s v="Financials"/>
    <s v="Diversified Banks"/>
    <s v="Charlotte, North Carolina"/>
    <d v="1976-06-30T00:00:00"/>
    <n v="70858"/>
    <m/>
    <s v="Charlotte"/>
    <s v="North Carolina"/>
    <s v="United States"/>
  </r>
  <r>
    <d v="2019-04-30T00:00:00"/>
    <x v="17"/>
    <s v="buy"/>
    <n v="900"/>
    <n v="19"/>
    <n v="30.799999"/>
    <n v="30.879998999999899"/>
    <n v="30.41"/>
    <n v="30.58"/>
    <n v="30.415648999999998"/>
    <n v="47764200"/>
    <n v="2.5089999999999999"/>
    <n v="-6.1940590015705597E-3"/>
    <n v="1.6818202658578901E-2"/>
    <n v="0.112361163641069"/>
    <n v="4.4784214003884097E-2"/>
    <n v="3.3726714818491502E-2"/>
    <n v="8.0201942483447801E-3"/>
    <n v="1.17481282721661E-2"/>
    <n v="1.30169233889045E-2"/>
    <n v="1.5014099149750699E-2"/>
    <n v="31.91"/>
    <n v="22.66"/>
    <n v="-0.134218103997919"/>
    <n v="9.5096475723260604E-4"/>
    <n v="1.0328974831455799"/>
    <n v="5.4526611148338101E-2"/>
    <n v="3.0508642431303699E-3"/>
    <s v="Second Point Management"/>
    <x v="17"/>
    <s v="Financials"/>
    <s v="Diversified Banks"/>
    <s v="Charlotte, North Carolina"/>
    <d v="1976-06-30T00:00:00"/>
    <n v="70858"/>
    <m/>
    <s v="Charlotte"/>
    <s v="North Carolina"/>
    <s v="United States"/>
  </r>
  <r>
    <d v="2019-05-15T00:00:00"/>
    <x v="17"/>
    <s v="buy"/>
    <n v="1900"/>
    <n v="19"/>
    <n v="28.1"/>
    <n v="28.49"/>
    <n v="28.01"/>
    <n v="28.290001"/>
    <n v="28.137958999999999"/>
    <n v="51973200"/>
    <n v="2.379"/>
    <n v="-1.1597372758867901E-2"/>
    <n v="-5.1999917191339902E-2"/>
    <n v="-6.4339595224217797E-2"/>
    <n v="-9.2961400504871297E-3"/>
    <n v="-7.5776795982325201E-2"/>
    <n v="2.1839513110612399E-2"/>
    <n v="1.26354248379123E-2"/>
    <n v="1.4094086250855099E-2"/>
    <n v="1.52363335305187E-2"/>
    <n v="31.91"/>
    <n v="22.66"/>
    <n v="-0.1342111763296"/>
    <n v="5.8219943882337104E-3"/>
    <n v="1.0478253701034801"/>
    <n v="-0.64046218797855803"/>
    <n v="-0.42436051499766603"/>
    <s v="Second Point Management"/>
    <x v="17"/>
    <s v="Financials"/>
    <s v="Diversified Banks"/>
    <s v="Charlotte, North Carolina"/>
    <d v="1976-06-30T00:00:00"/>
    <n v="70858"/>
    <m/>
    <s v="Charlotte"/>
    <s v="North Carolina"/>
    <s v="United States"/>
  </r>
  <r>
    <d v="2019-05-16T00:00:00"/>
    <x v="17"/>
    <s v="sell"/>
    <n v="1400"/>
    <n v="19"/>
    <n v="28.459999"/>
    <n v="28.83"/>
    <n v="28.43"/>
    <n v="28.59"/>
    <n v="28.436346"/>
    <n v="42791500"/>
    <n v="2.4049999999999998"/>
    <n v="1.0548596818301399E-2"/>
    <n v="-3.8426626431589297E-2"/>
    <n v="-4.2792701473628798E-2"/>
    <n v="1.21126191812479E-2"/>
    <n v="-6.8436433323984594E-2"/>
    <n v="2.3745834407474201E-2"/>
    <n v="1.2813626238292601E-2"/>
    <n v="1.4089721279839099E-2"/>
    <n v="1.5250078904523999E-2"/>
    <n v="31.91"/>
    <n v="22.66"/>
    <n v="-0.1342111763296"/>
    <n v="8.8559569696340101E-3"/>
    <n v="1.0518591197065701"/>
    <n v="-0.59592810497718296"/>
    <n v="-0.52771088604628702"/>
    <s v="Second Point Management"/>
    <x v="17"/>
    <s v="Financials"/>
    <s v="Diversified Banks"/>
    <s v="Charlotte, North Carolina"/>
    <d v="1976-06-30T00:00:00"/>
    <n v="70858"/>
    <m/>
    <s v="Charlotte"/>
    <s v="North Carolina"/>
    <s v="United States"/>
  </r>
  <r>
    <d v="2019-05-29T00:00:00"/>
    <x v="17"/>
    <s v="buy"/>
    <n v="1600"/>
    <n v="19"/>
    <n v="27.530000999999999"/>
    <n v="27.85"/>
    <n v="27.379998999999899"/>
    <n v="27.75"/>
    <n v="27.600859"/>
    <n v="49818900"/>
    <n v="2.2360000000000002"/>
    <n v="-5.3908546733357496E-3"/>
    <n v="-3.33128593073048E-2"/>
    <n v="-8.9560696234232601E-2"/>
    <n v="-5.7078411116773801E-2"/>
    <n v="-6.3715338913227698E-2"/>
    <n v="1.46203949676285E-2"/>
    <n v="1.42710094118232E-2"/>
    <n v="1.42479906335841E-2"/>
    <n v="1.5292065484804201E-2"/>
    <n v="31.91"/>
    <n v="22.66"/>
    <n v="-0.1342111763296"/>
    <n v="-6.9359101493404697E-3"/>
    <n v="1.06055651192863"/>
    <n v="-0.56753321842583904"/>
    <n v="-0.56929317527572199"/>
    <s v="Second Point Management"/>
    <x v="17"/>
    <s v="Financials"/>
    <s v="Diversified Banks"/>
    <s v="Charlotte, North Carolina"/>
    <d v="1976-06-30T00:00:00"/>
    <n v="70858"/>
    <m/>
    <s v="Charlotte"/>
    <s v="North Carolina"/>
    <s v="United States"/>
  </r>
  <r>
    <d v="2019-06-04T00:00:00"/>
    <x v="17"/>
    <s v="sell"/>
    <n v="2900"/>
    <n v="19"/>
    <n v="27.18"/>
    <n v="27.950001"/>
    <n v="27.139999"/>
    <n v="27.92"/>
    <n v="27.769945"/>
    <n v="58426400"/>
    <n v="2.1190000000000002"/>
    <n v="4.5429031742218899E-2"/>
    <n v="7.1657066166197004E-4"/>
    <n v="-8.83834754017917E-2"/>
    <n v="-4.0707422371913403E-2"/>
    <n v="-3.6163394296219502E-2"/>
    <n v="2.73755070586429E-2"/>
    <n v="1.80670809054518E-2"/>
    <n v="1.5718257438391701E-2"/>
    <n v="1.53859352253216E-2"/>
    <n v="31.91"/>
    <n v="22.66"/>
    <n v="-0.1342111763296"/>
    <n v="2.1205927310919401E-2"/>
    <n v="1.0640850859814901"/>
    <n v="-0.38203965372409598"/>
    <n v="-0.53682766904499801"/>
    <s v="Second Point Management"/>
    <x v="17"/>
    <s v="Financials"/>
    <s v="Diversified Banks"/>
    <s v="Charlotte, North Carolina"/>
    <d v="1976-06-30T00:00:00"/>
    <n v="70858"/>
    <m/>
    <s v="Charlotte"/>
    <s v="North Carolina"/>
    <s v="United States"/>
  </r>
  <r>
    <d v="2019-05-03T00:00:00"/>
    <x v="17"/>
    <s v="buy"/>
    <n v="600"/>
    <n v="20"/>
    <n v="30.66"/>
    <n v="30.799999"/>
    <n v="30.5"/>
    <n v="30.709999"/>
    <n v="30.54495"/>
    <n v="35256100"/>
    <n v="2.5310000000000001"/>
    <n v="6.86157300728619E-3"/>
    <n v="1.17917775098429E-2"/>
    <n v="6.1785237220835502E-2"/>
    <n v="8.3996180957052496E-2"/>
    <n v="5.7055234685604903E-2"/>
    <n v="1.0242032861454701E-2"/>
    <n v="1.0120758288566701E-2"/>
    <n v="1.2750996048120499E-2"/>
    <n v="1.50137774531026E-2"/>
    <n v="31.91"/>
    <n v="22.66"/>
    <n v="-0.134218103997919"/>
    <n v="9.5921274614703799E-3"/>
    <n v="1.03037644202703"/>
    <n v="0.20171161885831199"/>
    <n v="9.5752036897102599E-2"/>
    <s v="Jaguar Group of Funds"/>
    <x v="17"/>
    <s v="Financials"/>
    <s v="Diversified Banks"/>
    <s v="Charlotte, North Carolina"/>
    <d v="1976-06-30T00:00:00"/>
    <n v="70858"/>
    <m/>
    <s v="Charlotte"/>
    <s v="North Carolina"/>
    <s v="United States"/>
  </r>
  <r>
    <d v="2019-05-09T00:00:00"/>
    <x v="17"/>
    <s v="buy"/>
    <n v="2700"/>
    <n v="20"/>
    <n v="29.42"/>
    <n v="29.780000999999999"/>
    <n v="29.280000999999999"/>
    <n v="29.709999"/>
    <n v="29.550325000000001"/>
    <n v="44173500"/>
    <n v="2.4569999999999999"/>
    <n v="-3.02469394144919E-3"/>
    <n v="-2.62430540644043E-2"/>
    <n v="1.83429126483898E-2"/>
    <n v="5.5836803838203199E-2"/>
    <n v="1.2187710895679301E-2"/>
    <n v="9.0553523959043293E-3"/>
    <n v="1.1120946622600301E-2"/>
    <n v="1.2665429695445801E-2"/>
    <n v="1.50169892927292E-2"/>
    <n v="31.91"/>
    <n v="22.66"/>
    <n v="-0.134218103997919"/>
    <n v="-3.0259986019249502E-3"/>
    <n v="1.03496517632204"/>
    <n v="-7.9176249734079204E-2"/>
    <n v="9.2364582518905197E-2"/>
    <s v="Jaguar Group of Funds"/>
    <x v="17"/>
    <s v="Financials"/>
    <s v="Diversified Banks"/>
    <s v="Charlotte, North Carolina"/>
    <d v="1976-06-30T00:00:00"/>
    <n v="70858"/>
    <m/>
    <s v="Charlotte"/>
    <s v="North Carolina"/>
    <s v="United States"/>
  </r>
  <r>
    <d v="2019-05-15T00:00:00"/>
    <x v="17"/>
    <s v="sell"/>
    <n v="2300"/>
    <n v="20"/>
    <n v="28.1"/>
    <n v="28.49"/>
    <n v="28.01"/>
    <n v="28.290001"/>
    <n v="28.137958999999999"/>
    <n v="51973200"/>
    <n v="2.379"/>
    <n v="-1.1597372758867901E-2"/>
    <n v="-5.1999917191339902E-2"/>
    <n v="-6.4339595224217797E-2"/>
    <n v="-9.2961400504871297E-3"/>
    <n v="-7.5776795982325201E-2"/>
    <n v="2.1839513110612399E-2"/>
    <n v="1.26354248379123E-2"/>
    <n v="1.4094086250855099E-2"/>
    <n v="1.52363335305187E-2"/>
    <n v="31.91"/>
    <n v="22.66"/>
    <n v="-0.1342111763296"/>
    <n v="5.8219943882337104E-3"/>
    <n v="1.0478253701034801"/>
    <n v="-0.64046218797855803"/>
    <n v="-0.42436051499766603"/>
    <s v="Jaguar Group of Funds"/>
    <x v="17"/>
    <s v="Financials"/>
    <s v="Diversified Banks"/>
    <s v="Charlotte, North Carolina"/>
    <d v="1976-06-30T00:00:00"/>
    <n v="70858"/>
    <m/>
    <s v="Charlotte"/>
    <s v="North Carolina"/>
    <s v="United States"/>
  </r>
  <r>
    <d v="2019-06-26T00:00:00"/>
    <x v="17"/>
    <s v="buy"/>
    <n v="1500"/>
    <n v="20"/>
    <n v="27.940000999999999"/>
    <n v="28.18"/>
    <n v="27.85"/>
    <n v="27.91"/>
    <n v="27.91"/>
    <n v="42312300"/>
    <n v="2.0489999999999999"/>
    <n v="5.38891190962706E-3"/>
    <n v="-1.45832212772882E-2"/>
    <n v="-4.2385503235247398E-3"/>
    <n v="3.7426617307636502E-2"/>
    <n v="6.5983785293408895E-4"/>
    <n v="5.1272822166194701E-3"/>
    <n v="1.49252011057127E-2"/>
    <n v="1.42195447205784E-2"/>
    <n v="1.53640431095403E-2"/>
    <n v="31.91"/>
    <n v="22.66"/>
    <n v="-0.1342111763296"/>
    <n v="-1.2346958449604901E-3"/>
    <n v="1.04943438292822"/>
    <n v="-0.13992829645916599"/>
    <n v="-0.25162228202905801"/>
    <s v="Jaguar Group of Funds"/>
    <x v="17"/>
    <s v="Financials"/>
    <s v="Diversified Banks"/>
    <s v="Charlotte, North Carolina"/>
    <d v="1976-06-30T00:00:00"/>
    <n v="70858"/>
    <m/>
    <s v="Charlotte"/>
    <s v="North Carolina"/>
    <s v="United States"/>
  </r>
  <r>
    <d v="2019-04-29T00:00:00"/>
    <x v="18"/>
    <s v="sell"/>
    <n v="500"/>
    <n v="1"/>
    <n v="311.23998999999998"/>
    <n v="314.67001299999998"/>
    <n v="310.44000199999999"/>
    <n v="312.720000999999"/>
    <n v="309.75024400000001"/>
    <n v="1340400"/>
    <n v="2.536"/>
    <n v="7.4141911565573796E-3"/>
    <n v="-7.2644625214188796E-3"/>
    <n v="5.5050051805114297E-2"/>
    <n v="0.16463322290764601"/>
    <n v="0.33889833592618601"/>
    <n v="6.1369659222038197E-3"/>
    <n v="9.0500249672349192E-3"/>
    <n v="1.5389182659704201E-2"/>
    <n v="2.18033077739061E-2"/>
    <n v="322.45001200000002"/>
    <n v="197.46000699999999"/>
    <n v="-0.14747330392029701"/>
    <n v="1.07094833958194E-3"/>
    <n v="1.18842523403009"/>
    <n v="2.32262159472323"/>
    <n v="2.3413080453331601"/>
    <s v="CapitalAlley Funds"/>
    <x v="18"/>
    <s v="Information Technology"/>
    <s v="Semiconductors"/>
    <s v="San Jose, California"/>
    <d v="2014-05-08T00:00:00"/>
    <n v="1730168"/>
    <m/>
    <s v="San Jose"/>
    <s v="California"/>
    <s v="United States"/>
  </r>
  <r>
    <d v="2019-05-28T00:00:00"/>
    <x v="18"/>
    <s v="buy"/>
    <n v="100"/>
    <n v="1"/>
    <n v="256.57000699999998"/>
    <n v="257.73001099999999"/>
    <n v="250.08999599999899"/>
    <n v="254.479996"/>
    <n v="252.06332399999999"/>
    <n v="6196500"/>
    <n v="2.2679999999999998"/>
    <n v="-5.7207982304538496E-3"/>
    <n v="-6.8746591401336099E-2"/>
    <n v="-0.20320385668448199"/>
    <n v="-6.8655824770666493E-2"/>
    <n v="7.7476022913664594E-2"/>
    <n v="1.6883445751010299E-2"/>
    <n v="1.99629089003324E-2"/>
    <n v="1.8812511591268601E-2"/>
    <n v="2.24672332203423E-2"/>
    <n v="323.20001200000002"/>
    <n v="197.46000699999999"/>
    <n v="-0.156166942918366"/>
    <n v="-8.4109499934704197E-3"/>
    <n v="1.2021872170738499"/>
    <n v="0.36523203744488603"/>
    <n v="0.688736388642057"/>
    <s v="CapitalAlley Funds"/>
    <x v="18"/>
    <s v="Information Technology"/>
    <s v="Semiconductors"/>
    <s v="San Jose, California"/>
    <d v="2014-05-08T00:00:00"/>
    <n v="1730168"/>
    <m/>
    <s v="San Jose"/>
    <s v="California"/>
    <s v="United States"/>
  </r>
  <r>
    <d v="2019-06-10T00:00:00"/>
    <x v="18"/>
    <s v="buy"/>
    <n v="100"/>
    <n v="1"/>
    <n v="276.73001099999999"/>
    <n v="284.76998900000001"/>
    <n v="276.720000999999"/>
    <n v="280.209991"/>
    <n v="277.54898100000003"/>
    <n v="2328000"/>
    <n v="2.1429999999999998"/>
    <n v="1.9241017158236898E-2"/>
    <n v="0.101438651173357"/>
    <n v="-7.9479881896214202E-2"/>
    <n v="4.9498000542659397E-2"/>
    <n v="9.0511661404827901E-2"/>
    <n v="1.8636195520575001E-2"/>
    <n v="2.47847191229007E-2"/>
    <n v="1.9720015206353199E-2"/>
    <n v="2.2688340342731001E-2"/>
    <n v="323.20001200000002"/>
    <n v="197.46000699999999"/>
    <n v="-0.156166942918366"/>
    <n v="4.6492198743191201E-3"/>
    <n v="1.2433633390602099"/>
    <n v="0.46033551124555"/>
    <n v="0.367303572596684"/>
    <s v="CapitalAlley Funds"/>
    <x v="18"/>
    <s v="Information Technology"/>
    <s v="Semiconductors"/>
    <s v="San Jose, California"/>
    <d v="2014-05-08T00:00:00"/>
    <n v="1730168"/>
    <m/>
    <s v="San Jose"/>
    <s v="California"/>
    <s v="United States"/>
  </r>
  <r>
    <d v="2019-06-12T00:00:00"/>
    <x v="18"/>
    <s v="buy"/>
    <n v="400"/>
    <n v="1"/>
    <n v="281.67001299999998"/>
    <n v="283.16000400000001"/>
    <n v="277.41000400000001"/>
    <n v="279.73001099999999"/>
    <n v="277.07354700000002"/>
    <n v="2705700"/>
    <n v="2.1269999999999998"/>
    <n v="-1.33167140010629E-2"/>
    <n v="5.1381724942529003E-2"/>
    <n v="-8.3071188297713705E-2"/>
    <n v="3.9824573856575902E-2"/>
    <n v="0.103450010834502"/>
    <n v="1.50115894175646E-2"/>
    <n v="2.5052674959721698E-2"/>
    <n v="1.9837055987983201E-2"/>
    <n v="2.2646249765934601E-2"/>
    <n v="323.20001200000002"/>
    <n v="197.46000699999999"/>
    <n v="-0.156166942918366"/>
    <n v="-2.0396578921351798E-3"/>
    <n v="1.24751918966664"/>
    <n v="0.54709058250341802"/>
    <n v="0.50041112317328396"/>
    <s v="CapitalAlley Funds"/>
    <x v="18"/>
    <s v="Information Technology"/>
    <s v="Semiconductors"/>
    <s v="San Jose, California"/>
    <d v="2014-05-08T00:00:00"/>
    <n v="1730168"/>
    <m/>
    <s v="San Jose"/>
    <s v="California"/>
    <s v="United States"/>
  </r>
  <r>
    <d v="2019-04-04T00:00:00"/>
    <x v="18"/>
    <s v="buy"/>
    <n v="300"/>
    <n v="2"/>
    <n v="304.75"/>
    <n v="306"/>
    <n v="301.67001299999998"/>
    <n v="302"/>
    <n v="299.13204999999999"/>
    <n v="1522800"/>
    <n v="2.512"/>
    <n v="-7.2584631800538301E-3"/>
    <n v="9.7493097799966708E-3"/>
    <n v="9.5266396086479493E-2"/>
    <n v="0.27707551816952403"/>
    <n v="0.27590289949202701"/>
    <n v="1.04831328303456E-2"/>
    <n v="2.1344983609173501E-2"/>
    <n v="1.6835007263549299E-2"/>
    <n v="2.21929080995696E-2"/>
    <n v="307.39999399999999"/>
    <n v="197.46000699999999"/>
    <n v="-0.14747330392029701"/>
    <n v="2.0824655091414399E-3"/>
    <n v="1.1947558574638699"/>
    <n v="2.14429686179413"/>
    <n v="2.3109621284714601"/>
    <s v="InvestBurg"/>
    <x v="18"/>
    <s v="Information Technology"/>
    <s v="Semiconductors"/>
    <s v="San Jose, California"/>
    <d v="2014-05-08T00:00:00"/>
    <n v="1730168"/>
    <m/>
    <s v="San Jose"/>
    <s v="California"/>
    <s v="United States"/>
  </r>
  <r>
    <d v="2019-04-17T00:00:00"/>
    <x v="18"/>
    <s v="buy"/>
    <n v="200"/>
    <n v="2"/>
    <n v="320.23998999999998"/>
    <n v="320.94000199999999"/>
    <n v="317.83999599999999"/>
    <n v="320.52999899999998"/>
    <n v="317.48608400000001"/>
    <n v="1813800"/>
    <n v="2.5920000000000001"/>
    <n v="6.3533687383874396E-3"/>
    <n v="4.1468191679282902E-2"/>
    <n v="9.5833578428165894E-2"/>
    <n v="0.250631093039207"/>
    <n v="0.27507295583213098"/>
    <n v="9.6696703496832806E-3"/>
    <n v="1.1323507013567101E-2"/>
    <n v="1.5740087051374699E-2"/>
    <n v="2.19843417239819E-2"/>
    <n v="320.94000199999999"/>
    <n v="197.46000699999999"/>
    <n v="-0.14747330392029701"/>
    <n v="-2.2764010197428601E-3"/>
    <n v="1.20670347627251"/>
    <n v="1.9759931057589599"/>
    <n v="2.0971455014355902"/>
    <s v="InvestBurg"/>
    <x v="18"/>
    <s v="Information Technology"/>
    <s v="Semiconductors"/>
    <s v="San Jose, California"/>
    <d v="2014-05-08T00:00:00"/>
    <n v="1730168"/>
    <m/>
    <s v="San Jose"/>
    <s v="California"/>
    <s v="United States"/>
  </r>
  <r>
    <d v="2019-05-06T00:00:00"/>
    <x v="18"/>
    <s v="sell"/>
    <n v="200"/>
    <n v="2"/>
    <n v="306.790009"/>
    <n v="311.92999300000002"/>
    <n v="305.35000600000001"/>
    <n v="311.57000699999998"/>
    <n v="308.611176"/>
    <n v="1437100"/>
    <n v="2.5"/>
    <n v="-1.32000146474185E-2"/>
    <n v="-3.6841538024138601E-3"/>
    <n v="2.3938576565552101E-2"/>
    <n v="0.144274049561432"/>
    <n v="0.35790701253575002"/>
    <n v="1.2168673862545901E-2"/>
    <n v="9.5424107802156207E-3"/>
    <n v="1.53273044524501E-2"/>
    <n v="2.1796212653611199E-2"/>
    <n v="323.20001200000002"/>
    <n v="197.46000699999999"/>
    <n v="-0.14747330392029701"/>
    <n v="-4.4810132310555703E-3"/>
    <n v="1.1790743216170501"/>
    <n v="2.3325842676534299"/>
    <n v="2.3577861185772102"/>
    <s v="InvestBurg"/>
    <x v="18"/>
    <s v="Information Technology"/>
    <s v="Semiconductors"/>
    <s v="San Jose, California"/>
    <d v="2014-05-08T00:00:00"/>
    <n v="1730168"/>
    <m/>
    <s v="San Jose"/>
    <s v="California"/>
    <s v="United States"/>
  </r>
  <r>
    <d v="2019-05-21T00:00:00"/>
    <x v="18"/>
    <s v="sell"/>
    <n v="100"/>
    <n v="2"/>
    <n v="277.08999599999999"/>
    <n v="279.77999899999998"/>
    <n v="274.64999399999999"/>
    <n v="275.32998700000002"/>
    <n v="272.71530200000001"/>
    <n v="2506000"/>
    <n v="2.4260000000000002"/>
    <n v="1.0001468161819901E-2"/>
    <n v="-9.2456713471065294E-2"/>
    <n v="-0.14602883523667401"/>
    <n v="-2.00665823317853E-2"/>
    <n v="0.187674740017167"/>
    <n v="2.9270647941502199E-2"/>
    <n v="1.89074771079045E-2"/>
    <n v="1.82203838138499E-2"/>
    <n v="2.2315584521641198E-2"/>
    <n v="323.20001200000002"/>
    <n v="197.46000699999999"/>
    <n v="-0.156166942918366"/>
    <n v="8.4599491109458805E-3"/>
    <n v="1.1915673073466899"/>
    <n v="1.09168768560211"/>
    <n v="1.26669272730128"/>
    <s v="InvestBurg"/>
    <x v="18"/>
    <s v="Information Technology"/>
    <s v="Semiconductors"/>
    <s v="San Jose, California"/>
    <d v="2014-05-08T00:00:00"/>
    <n v="1730168"/>
    <m/>
    <s v="San Jose"/>
    <s v="California"/>
    <s v="United States"/>
  </r>
  <r>
    <d v="2019-05-22T00:00:00"/>
    <x v="18"/>
    <s v="buy"/>
    <n v="200"/>
    <n v="2"/>
    <n v="270.48001099999999"/>
    <n v="275.05999800000001"/>
    <n v="268.970000999999"/>
    <n v="269.220000999999"/>
    <n v="266.66336100000001"/>
    <n v="3180900"/>
    <n v="2.3929999999999998"/>
    <n v="-2.24413585489147E-2"/>
    <n v="-0.122715153615767"/>
    <n v="-0.15704372808941899"/>
    <n v="-3.3719085393030201E-2"/>
    <n v="0.15234999905961499"/>
    <n v="2.5334946814099799E-2"/>
    <n v="1.9184139668878698E-2"/>
    <n v="1.84030251924568E-2"/>
    <n v="2.23499521209547E-2"/>
    <n v="323.20001200000002"/>
    <n v="197.46000699999999"/>
    <n v="-0.156166942918366"/>
    <n v="-2.8283920525026501E-3"/>
    <n v="1.1929898267879799"/>
    <n v="0.85687294140804604"/>
    <n v="1.1306937739773999"/>
    <s v="InvestBurg"/>
    <x v="18"/>
    <s v="Information Technology"/>
    <s v="Semiconductors"/>
    <s v="San Jose, California"/>
    <d v="2014-05-08T00:00:00"/>
    <n v="1730168"/>
    <m/>
    <s v="San Jose"/>
    <s v="California"/>
    <s v="United States"/>
  </r>
  <r>
    <d v="2019-05-30T00:00:00"/>
    <x v="18"/>
    <s v="buy"/>
    <n v="300"/>
    <n v="2"/>
    <n v="254.66000399999999"/>
    <n v="257.33999599999999"/>
    <n v="254.11999499999999"/>
    <n v="256.61999500000002"/>
    <n v="254.182999"/>
    <n v="1731000"/>
    <n v="2.2269999999999999"/>
    <n v="9.7897924437963992E-3"/>
    <n v="-4.7932566563350702E-2"/>
    <n v="-0.19771183213134999"/>
    <n v="-6.1589813316210898E-2"/>
    <n v="6.0870062722272099E-2"/>
    <n v="1.67340649935417E-2"/>
    <n v="2.0108384986118201E-2"/>
    <n v="1.8703783449499901E-2"/>
    <n v="2.2414973086336599E-2"/>
    <n v="323.20001200000002"/>
    <n v="197.46000699999999"/>
    <n v="-0.156166942918366"/>
    <n v="2.0962723552933101E-3"/>
    <n v="1.21020960297974"/>
    <n v="0.25727409464677597"/>
    <n v="0.38695122021711098"/>
    <s v="InvestBurg"/>
    <x v="18"/>
    <s v="Information Technology"/>
    <s v="Semiconductors"/>
    <s v="San Jose, California"/>
    <d v="2014-05-08T00:00:00"/>
    <n v="1730168"/>
    <m/>
    <s v="San Jose"/>
    <s v="California"/>
    <s v="United States"/>
  </r>
  <r>
    <d v="2019-04-11T00:00:00"/>
    <x v="18"/>
    <s v="buy"/>
    <n v="200"/>
    <n v="3"/>
    <n v="308.14999399999999"/>
    <n v="310.19000199999999"/>
    <n v="306.23001099999999"/>
    <n v="309.41000400000001"/>
    <n v="306.47167999999999"/>
    <n v="1666900"/>
    <n v="2.504"/>
    <n v="6.1595572932450797E-3"/>
    <n v="2.4240238371925901E-2"/>
    <n v="0.14650963425810901"/>
    <n v="0.22402123602460899"/>
    <n v="0.28618972827610401"/>
    <n v="6.4333456220048001E-3"/>
    <n v="1.95486986551766E-2"/>
    <n v="1.5936516830581698E-2"/>
    <n v="2.20249183875585E-2"/>
    <n v="310.19000199999999"/>
    <n v="197.46000699999999"/>
    <n v="-0.14747330392029701"/>
    <n v="3.8122194279549302E-5"/>
    <n v="1.19135075036782"/>
    <n v="2.1252585216428601"/>
    <n v="2.2204978925838499"/>
    <s v="FinanCorp"/>
    <x v="18"/>
    <s v="Information Technology"/>
    <s v="Semiconductors"/>
    <s v="San Jose, California"/>
    <d v="2014-05-08T00:00:00"/>
    <n v="1730168"/>
    <m/>
    <s v="San Jose"/>
    <s v="California"/>
    <s v="United States"/>
  </r>
  <r>
    <d v="2019-06-10T00:00:00"/>
    <x v="18"/>
    <s v="sell"/>
    <n v="700"/>
    <n v="3"/>
    <n v="276.73001099999999"/>
    <n v="284.76998900000001"/>
    <n v="276.720000999999"/>
    <n v="280.209991"/>
    <n v="277.54898100000003"/>
    <n v="2328000"/>
    <n v="2.1429999999999998"/>
    <n v="1.9241017158236898E-2"/>
    <n v="0.101438651173357"/>
    <n v="-7.9479881896214202E-2"/>
    <n v="4.9498000542659397E-2"/>
    <n v="9.0511661404827901E-2"/>
    <n v="1.8636195520575001E-2"/>
    <n v="2.47847191229007E-2"/>
    <n v="1.9720015206353199E-2"/>
    <n v="2.2688340342731001E-2"/>
    <n v="323.20001200000002"/>
    <n v="197.46000699999999"/>
    <n v="-0.156166942918366"/>
    <n v="4.6492198743191201E-3"/>
    <n v="1.2433633390602099"/>
    <n v="0.46033551124555"/>
    <n v="0.367303572596684"/>
    <s v="FinanCorp"/>
    <x v="18"/>
    <s v="Information Technology"/>
    <s v="Semiconductors"/>
    <s v="San Jose, California"/>
    <d v="2014-05-08T00:00:00"/>
    <n v="1730168"/>
    <m/>
    <s v="San Jose"/>
    <s v="California"/>
    <s v="United States"/>
  </r>
  <r>
    <d v="2019-06-26T00:00:00"/>
    <x v="18"/>
    <s v="buy"/>
    <n v="300"/>
    <n v="3"/>
    <n v="278.57998700000002"/>
    <n v="284.02999899999998"/>
    <n v="278.10000600000001"/>
    <n v="281.44000199999999"/>
    <n v="281.44000199999999"/>
    <n v="2477400"/>
    <n v="2.0489999999999999"/>
    <n v="1.76722652568191E-2"/>
    <n v="2.3676340784926499E-2"/>
    <n v="0.104518148206362"/>
    <n v="-4.07969683403109E-2"/>
    <n v="0.14522247488263601"/>
    <n v="1.37556662913555E-2"/>
    <n v="2.18080543058616E-2"/>
    <n v="1.90300237819288E-2"/>
    <n v="2.30235476556306E-2"/>
    <n v="323.20001200000002"/>
    <n v="197.46000699999999"/>
    <n v="-0.17095681663517601"/>
    <n v="-1.2346958449604901E-3"/>
    <n v="1.25139143635702"/>
    <n v="0.83091324936664201"/>
    <n v="0.57346075040869304"/>
    <s v="FinanCorp"/>
    <x v="18"/>
    <s v="Information Technology"/>
    <s v="Semiconductors"/>
    <s v="San Jose, California"/>
    <d v="2014-05-08T00:00:00"/>
    <n v="1730168"/>
    <m/>
    <s v="San Jose"/>
    <s v="California"/>
    <s v="United States"/>
  </r>
  <r>
    <d v="2019-04-26T00:00:00"/>
    <x v="18"/>
    <s v="buy"/>
    <n v="100"/>
    <n v="4"/>
    <n v="309.14999399999999"/>
    <n v="310.95001200000002"/>
    <n v="305.10998499999999"/>
    <n v="310.41000400000001"/>
    <n v="307.46218900000002"/>
    <n v="1640400"/>
    <n v="2.5049999999999999"/>
    <n v="-4.5320812587983398E-3"/>
    <n v="-2.6105119374146401E-2"/>
    <n v="4.4060837624415899E-2"/>
    <n v="0.156024046820228"/>
    <n v="0.33766593320962901"/>
    <n v="5.0125423279578397E-3"/>
    <n v="9.0692557665444703E-3"/>
    <n v="1.5384086450603801E-2"/>
    <n v="2.1802079171597499E-2"/>
    <n v="322.45001200000002"/>
    <n v="197.46000699999999"/>
    <n v="-0.14747330392029701"/>
    <n v="4.6743503443647796E-3"/>
    <n v="1.18512780241056"/>
    <n v="2.34136245913884"/>
    <n v="2.29605416912363"/>
    <s v="CapitalOwl"/>
    <x v="18"/>
    <s v="Information Technology"/>
    <s v="Semiconductors"/>
    <s v="San Jose, California"/>
    <d v="2014-05-08T00:00:00"/>
    <n v="1730168"/>
    <m/>
    <s v="San Jose"/>
    <s v="California"/>
    <s v="United States"/>
  </r>
  <r>
    <d v="2019-04-29T00:00:00"/>
    <x v="18"/>
    <s v="buy"/>
    <n v="400"/>
    <n v="4"/>
    <n v="311.23998999999998"/>
    <n v="314.67001299999998"/>
    <n v="310.44000199999999"/>
    <n v="312.720000999999"/>
    <n v="309.75024400000001"/>
    <n v="1340400"/>
    <n v="2.536"/>
    <n v="7.4141911565573796E-3"/>
    <n v="-7.2644625214188796E-3"/>
    <n v="5.5050051805114297E-2"/>
    <n v="0.16463322290764601"/>
    <n v="0.33889833592618601"/>
    <n v="6.1369659222038197E-3"/>
    <n v="9.0500249672349192E-3"/>
    <n v="1.5389182659704201E-2"/>
    <n v="2.18033077739061E-2"/>
    <n v="322.45001200000002"/>
    <n v="197.46000699999999"/>
    <n v="-0.14747330392029701"/>
    <n v="1.07094833958194E-3"/>
    <n v="1.18842523403009"/>
    <n v="2.32262159472323"/>
    <n v="2.3413080453331601"/>
    <s v="CapitalOwl"/>
    <x v="18"/>
    <s v="Information Technology"/>
    <s v="Semiconductors"/>
    <s v="San Jose, California"/>
    <d v="2014-05-08T00:00:00"/>
    <n v="1730168"/>
    <m/>
    <s v="San Jose"/>
    <s v="California"/>
    <s v="United States"/>
  </r>
  <r>
    <d v="2019-05-13T00:00:00"/>
    <x v="18"/>
    <s v="sell"/>
    <n v="500"/>
    <n v="4"/>
    <n v="293.82000699999998"/>
    <n v="295.67999300000002"/>
    <n v="288.20001200000002"/>
    <n v="293.38000499999998"/>
    <n v="290.59393299999999"/>
    <n v="3786400"/>
    <n v="2.4049999999999998"/>
    <n v="-3.5427298454783297E-2"/>
    <n v="-6.0155281015163403E-2"/>
    <n v="-4.7038922348238199E-2"/>
    <n v="7.0975948290663102E-2"/>
    <n v="0.21980458681613099"/>
    <n v="1.4923185448020199E-2"/>
    <n v="1.22560090023318E-2"/>
    <n v="1.5449563077446399E-2"/>
    <n v="2.18124376624085E-2"/>
    <n v="323.20001200000002"/>
    <n v="197.46000699999999"/>
    <n v="-0.14747330392029701"/>
    <n v="-2.4426469085879299E-2"/>
    <n v="1.17863965305759"/>
    <n v="1.3327939115634999"/>
    <n v="1.7276652582585099"/>
    <s v="CapitalOwl"/>
    <x v="18"/>
    <s v="Information Technology"/>
    <s v="Semiconductors"/>
    <s v="San Jose, California"/>
    <d v="2014-05-08T00:00:00"/>
    <n v="1730168"/>
    <m/>
    <s v="San Jose"/>
    <s v="California"/>
    <s v="United States"/>
  </r>
  <r>
    <d v="2019-05-20T00:00:00"/>
    <x v="18"/>
    <s v="sell"/>
    <n v="200"/>
    <n v="4"/>
    <n v="278"/>
    <n v="279.95001200000002"/>
    <n v="268.64001500000001"/>
    <n v="272.58999599999999"/>
    <n v="270.00134300000002"/>
    <n v="6516200"/>
    <n v="2.4159999999999999"/>
    <n v="-6.1532816745632497E-2"/>
    <n v="-7.3499940363328006E-2"/>
    <n v="-0.162007054390849"/>
    <n v="-2.3838852033708599E-2"/>
    <n v="0.16311807568748199"/>
    <n v="3.4622370738393402E-2"/>
    <n v="1.8541225052200998E-2"/>
    <n v="1.8192098852746402E-2"/>
    <n v="2.23286143355052E-2"/>
    <n v="323.20001200000002"/>
    <n v="197.46000699999999"/>
    <n v="-0.156166942918366"/>
    <n v="-6.7722580366252503E-3"/>
    <n v="1.1932268970865001"/>
    <n v="0.93016042478465399"/>
    <n v="1.35359124523648"/>
    <s v="CapitalOwl"/>
    <x v="18"/>
    <s v="Information Technology"/>
    <s v="Semiconductors"/>
    <s v="San Jose, California"/>
    <d v="2014-05-08T00:00:00"/>
    <n v="1730168"/>
    <m/>
    <s v="San Jose"/>
    <s v="California"/>
    <s v="United States"/>
  </r>
  <r>
    <d v="2019-06-06T00:00:00"/>
    <x v="18"/>
    <s v="sell"/>
    <n v="800"/>
    <n v="4"/>
    <n v="267.01998900000001"/>
    <n v="275"/>
    <n v="265.27999899999998"/>
    <n v="272.790009"/>
    <n v="270.19946299999998"/>
    <n v="3268700"/>
    <n v="2.1240000000000001"/>
    <n v="2.62591794694482E-2"/>
    <n v="6.1105961997762297E-2"/>
    <n v="-0.132921716331174"/>
    <n v="3.59428445954263E-2"/>
    <n v="8.4364751631159501E-2"/>
    <n v="2.59506652643351E-2"/>
    <n v="2.4211884487492299E-2"/>
    <n v="1.9699126809111199E-2"/>
    <n v="2.2676155834332801E-2"/>
    <n v="323.20001200000002"/>
    <n v="197.46000699999999"/>
    <n v="-0.156166942918366"/>
    <n v="6.1168407152111899E-3"/>
    <n v="1.24503316852367"/>
    <n v="0.42079703336127799"/>
    <n v="0.252937293323518"/>
    <s v="CapitalOwl"/>
    <x v="18"/>
    <s v="Information Technology"/>
    <s v="Semiconductors"/>
    <s v="San Jose, California"/>
    <d v="2014-05-08T00:00:00"/>
    <n v="1730168"/>
    <m/>
    <s v="San Jose"/>
    <s v="California"/>
    <s v="United States"/>
  </r>
  <r>
    <d v="2019-06-07T00:00:00"/>
    <x v="18"/>
    <s v="buy"/>
    <n v="800"/>
    <n v="4"/>
    <n v="274.77999899999998"/>
    <n v="277.86999500000002"/>
    <n v="273.27999899999998"/>
    <n v="274.86999500000002"/>
    <n v="272.259705"/>
    <n v="2596300"/>
    <n v="2.0840000000000001"/>
    <n v="7.5959704532418803E-3"/>
    <n v="8.8298776048424996E-2"/>
    <n v="-0.111493657295767"/>
    <n v="4.85228177056213E-2"/>
    <n v="7.56628934855266E-2"/>
    <n v="1.9715879049610099E-2"/>
    <n v="2.4314365420187199E-2"/>
    <n v="1.9705672680605101E-2"/>
    <n v="2.2658369111862899E-2"/>
    <n v="323.20001200000002"/>
    <n v="197.46000699999999"/>
    <n v="-0.156166942918366"/>
    <n v="1.0442979367750601E-2"/>
    <n v="1.24062709802308"/>
    <n v="0.36540852761741299"/>
    <n v="0.29800413053404701"/>
    <s v="CapitalOwl"/>
    <x v="18"/>
    <s v="Information Technology"/>
    <s v="Semiconductors"/>
    <s v="San Jose, California"/>
    <d v="2014-05-08T00:00:00"/>
    <n v="1730168"/>
    <m/>
    <s v="San Jose"/>
    <s v="California"/>
    <s v="United States"/>
  </r>
  <r>
    <d v="2019-04-08T00:00:00"/>
    <x v="18"/>
    <s v="buy"/>
    <n v="500"/>
    <n v="5"/>
    <n v="304.14001500000001"/>
    <n v="305.29998799999998"/>
    <n v="302"/>
    <n v="304.48001099999999"/>
    <n v="301.58850099999898"/>
    <n v="1389900"/>
    <n v="2.5190000000000001"/>
    <n v="6.5703792681307297E-4"/>
    <n v="-4.2932458639369396E-3"/>
    <n v="0.145845915237167"/>
    <n v="0.255311889363394"/>
    <n v="0.31894518525040699"/>
    <n v="7.0951549216860497E-3"/>
    <n v="1.97253724645398E-2"/>
    <n v="1.6709402100813901E-2"/>
    <n v="2.2096093626812301E-2"/>
    <n v="307.39999399999999"/>
    <n v="197.46000699999999"/>
    <n v="-0.14747330392029701"/>
    <n v="1.0469119934194001E-3"/>
    <n v="1.19213532137288"/>
    <n v="2.4552185122565602"/>
    <n v="2.32284009857239"/>
    <s v="Alpha Capital"/>
    <x v="18"/>
    <s v="Information Technology"/>
    <s v="Semiconductors"/>
    <s v="San Jose, California"/>
    <d v="2014-05-08T00:00:00"/>
    <n v="1730168"/>
    <m/>
    <s v="San Jose"/>
    <s v="California"/>
    <s v="United States"/>
  </r>
  <r>
    <d v="2019-04-10T00:00:00"/>
    <x v="18"/>
    <s v="buy"/>
    <n v="700"/>
    <n v="5"/>
    <n v="303.60000600000001"/>
    <n v="307.76998900000001"/>
    <n v="303"/>
    <n v="307.51001000000002"/>
    <n v="304.58975199999998"/>
    <n v="1499200"/>
    <n v="2.4769999999999999"/>
    <n v="1.3290786422837601E-2"/>
    <n v="1.08222178986271E-2"/>
    <n v="0.14246637059542899"/>
    <n v="0.230931709179195"/>
    <n v="0.28240482589854299"/>
    <n v="8.2823703804012095E-3"/>
    <n v="1.95726144028559E-2"/>
    <n v="1.5978453737104999E-2"/>
    <n v="2.2022769215547099E-2"/>
    <n v="307.76998900000001"/>
    <n v="197.46000699999999"/>
    <n v="-0.14747330392029701"/>
    <n v="3.47183783585567E-3"/>
    <n v="1.1892831378114701"/>
    <n v="2.11450154229636"/>
    <n v="2.2243055606140998"/>
    <s v="Alpha Capital"/>
    <x v="18"/>
    <s v="Information Technology"/>
    <s v="Semiconductors"/>
    <s v="San Jose, California"/>
    <d v="2014-05-08T00:00:00"/>
    <n v="1730168"/>
    <m/>
    <s v="San Jose"/>
    <s v="California"/>
    <s v="United States"/>
  </r>
  <r>
    <d v="2019-04-17T00:00:00"/>
    <x v="18"/>
    <s v="sell"/>
    <n v="700"/>
    <n v="5"/>
    <n v="320.23998999999998"/>
    <n v="320.94000199999999"/>
    <n v="317.83999599999999"/>
    <n v="320.52999899999998"/>
    <n v="317.48608400000001"/>
    <n v="1813800"/>
    <n v="2.5920000000000001"/>
    <n v="6.3533687383874396E-3"/>
    <n v="4.1468191679282902E-2"/>
    <n v="9.5833578428165894E-2"/>
    <n v="0.250631093039207"/>
    <n v="0.27507295583213098"/>
    <n v="9.6696703496832806E-3"/>
    <n v="1.1323507013567101E-2"/>
    <n v="1.5740087051374699E-2"/>
    <n v="2.19843417239819E-2"/>
    <n v="320.94000199999999"/>
    <n v="197.46000699999999"/>
    <n v="-0.14747330392029701"/>
    <n v="-2.2764010197428601E-3"/>
    <n v="1.20670347627251"/>
    <n v="1.9759931057589599"/>
    <n v="2.0971455014355902"/>
    <s v="Alpha Capital"/>
    <x v="18"/>
    <s v="Information Technology"/>
    <s v="Semiconductors"/>
    <s v="San Jose, California"/>
    <d v="2014-05-08T00:00:00"/>
    <n v="1730168"/>
    <m/>
    <s v="San Jose"/>
    <s v="California"/>
    <s v="United States"/>
  </r>
  <r>
    <d v="2019-05-16T00:00:00"/>
    <x v="18"/>
    <s v="buy"/>
    <n v="400"/>
    <n v="5"/>
    <n v="299.75"/>
    <n v="303.10000600000001"/>
    <n v="294.70001200000002"/>
    <n v="297.290009"/>
    <n v="294.46679699999999"/>
    <n v="3423300"/>
    <n v="2.4049999999999998"/>
    <n v="-2.3535943186427599E-2"/>
    <n v="-2.2516887389014001E-2"/>
    <n v="-6.2299060752803802E-2"/>
    <n v="6.3468789925279795E-2"/>
    <n v="0.241001320943874"/>
    <n v="2.5531484369257999E-2"/>
    <n v="1.3624882340511801E-2"/>
    <n v="1.60873241026636E-2"/>
    <n v="2.1922807725631099E-2"/>
    <n v="323.20001200000002"/>
    <n v="197.46000699999999"/>
    <n v="-0.14747330392029701"/>
    <n v="8.8559569696340101E-3"/>
    <n v="1.1703331980231599"/>
    <n v="1.45882082228123"/>
    <n v="1.51702806117278"/>
    <s v="Alpha Capital"/>
    <x v="18"/>
    <s v="Information Technology"/>
    <s v="Semiconductors"/>
    <s v="San Jose, California"/>
    <d v="2014-05-08T00:00:00"/>
    <n v="1730168"/>
    <m/>
    <s v="San Jose"/>
    <s v="California"/>
    <s v="United States"/>
  </r>
  <r>
    <d v="2019-06-17T00:00:00"/>
    <x v="18"/>
    <s v="sell"/>
    <n v="500"/>
    <n v="5"/>
    <n v="264.83999599999999"/>
    <n v="268.70001200000002"/>
    <n v="261.33999599999999"/>
    <n v="265.970000999999"/>
    <n v="263.44421399999999"/>
    <n v="3578500"/>
    <n v="2.0859999999999999"/>
    <n v="1.5048720288691599E-4"/>
    <n v="-5.2155791726468802E-2"/>
    <n v="-0.13486056229634499"/>
    <n v="-9.0758775030356106E-2"/>
    <n v="2.41753225369459E-2"/>
    <n v="2.7816085342902801E-2"/>
    <n v="2.5671550121954399E-2"/>
    <n v="1.84401380874646E-2"/>
    <n v="2.29049905155078E-2"/>
    <n v="323.20001200000002"/>
    <n v="197.46000699999999"/>
    <n v="-0.17095681663517601"/>
    <n v="9.3131563797728401E-4"/>
    <n v="1.25270061311141"/>
    <n v="2.2088190091118901E-2"/>
    <n v="0.39980010698947799"/>
    <s v="Alpha Capital"/>
    <x v="18"/>
    <s v="Information Technology"/>
    <s v="Semiconductors"/>
    <s v="San Jose, California"/>
    <d v="2014-05-08T00:00:00"/>
    <n v="1730168"/>
    <m/>
    <s v="San Jose"/>
    <s v="California"/>
    <s v="United States"/>
  </r>
  <r>
    <d v="2019-06-18T00:00:00"/>
    <x v="18"/>
    <s v="sell"/>
    <n v="1100"/>
    <n v="5"/>
    <n v="268.14999399999999"/>
    <n v="283.01998900000001"/>
    <n v="266.459991"/>
    <n v="278.04998799999998"/>
    <n v="275.40948500000002"/>
    <n v="5492000"/>
    <n v="2.06"/>
    <n v="4.4417392522440299E-2"/>
    <n v="-1.9340671066693099E-2"/>
    <n v="-6.69072265874779E-2"/>
    <n v="-6.4785812060667497E-2"/>
    <n v="6.2021343687828301E-2"/>
    <n v="3.67507260880411E-2"/>
    <n v="2.7500459094161801E-2"/>
    <n v="1.9167863299159101E-2"/>
    <n v="2.3071089065238699E-2"/>
    <n v="323.20001200000002"/>
    <n v="197.46000699999999"/>
    <n v="-0.17095681663517601"/>
    <n v="9.6704895497130797E-3"/>
    <n v="1.2661085434484001"/>
    <n v="0.27620572920598802"/>
    <n v="0.31335646060292399"/>
    <s v="Alpha Capital"/>
    <x v="18"/>
    <s v="Information Technology"/>
    <s v="Semiconductors"/>
    <s v="San Jose, California"/>
    <d v="2014-05-08T00:00:00"/>
    <n v="1730168"/>
    <m/>
    <s v="San Jose"/>
    <s v="California"/>
    <s v="United States"/>
  </r>
  <r>
    <d v="2019-04-04T00:00:00"/>
    <x v="18"/>
    <s v="sell"/>
    <n v="300"/>
    <n v="6"/>
    <n v="304.75"/>
    <n v="306"/>
    <n v="301.67001299999998"/>
    <n v="302"/>
    <n v="299.13204999999999"/>
    <n v="1522800"/>
    <n v="2.512"/>
    <n v="-7.2584631800538301E-3"/>
    <n v="9.7493097799966708E-3"/>
    <n v="9.5266396086479493E-2"/>
    <n v="0.27707551816952403"/>
    <n v="0.27590289949202701"/>
    <n v="1.04831328303456E-2"/>
    <n v="2.1344983609173501E-2"/>
    <n v="1.6835007263549299E-2"/>
    <n v="2.21929080995696E-2"/>
    <n v="307.39999399999999"/>
    <n v="197.46000699999999"/>
    <n v="-0.14747330392029701"/>
    <n v="2.0824655091414399E-3"/>
    <n v="1.1947558574638699"/>
    <n v="2.14429686179413"/>
    <n v="2.3109621284714601"/>
    <s v="DecaFund"/>
    <x v="18"/>
    <s v="Information Technology"/>
    <s v="Semiconductors"/>
    <s v="San Jose, California"/>
    <d v="2014-05-08T00:00:00"/>
    <n v="1730168"/>
    <m/>
    <s v="San Jose"/>
    <s v="California"/>
    <s v="United States"/>
  </r>
  <r>
    <d v="2019-05-07T00:00:00"/>
    <x v="18"/>
    <s v="sell"/>
    <n v="200"/>
    <n v="6"/>
    <n v="308.64999399999999"/>
    <n v="309.61999500000002"/>
    <n v="303.73001099999999"/>
    <n v="307.290009"/>
    <n v="304.371826"/>
    <n v="2173400"/>
    <n v="2.448"/>
    <n v="-1.3832088582164601E-2"/>
    <n v="-3.5516501222996599E-2"/>
    <n v="1.7364951163441299E-2"/>
    <n v="0.13826311821180801"/>
    <n v="0.32094816458515402"/>
    <n v="7.2466212232009698E-3"/>
    <n v="9.9119759263388008E-3"/>
    <n v="1.54097485535746E-2"/>
    <n v="2.1773905065720901E-2"/>
    <n v="323.20001200000002"/>
    <n v="197.46000699999999"/>
    <n v="-0.14747330392029701"/>
    <n v="-1.6649488130547601E-2"/>
    <n v="1.17135327739165"/>
    <n v="2.0601481639653798"/>
    <n v="2.2986271435192398"/>
    <s v="DecaFund"/>
    <x v="18"/>
    <s v="Information Technology"/>
    <s v="Semiconductors"/>
    <s v="San Jose, California"/>
    <d v="2014-05-08T00:00:00"/>
    <n v="1730168"/>
    <m/>
    <s v="San Jose"/>
    <s v="California"/>
    <s v="United States"/>
  </r>
  <r>
    <d v="2019-05-15T00:00:00"/>
    <x v="18"/>
    <s v="buy"/>
    <n v="500"/>
    <n v="6"/>
    <n v="300.26998900000001"/>
    <n v="307.76998900000001"/>
    <n v="298.60998499999999"/>
    <n v="304.36999500000002"/>
    <n v="301.47955299999899"/>
    <n v="1816600"/>
    <n v="2.379"/>
    <n v="7.81708159578769E-3"/>
    <n v="3.22488867366279E-3"/>
    <n v="-4.07523100200771E-2"/>
    <n v="8.7644423194099902E-2"/>
    <n v="0.25145979956953501"/>
    <n v="2.3225384364635799E-2"/>
    <n v="1.2816154874947101E-2"/>
    <n v="1.5777793789779702E-2"/>
    <n v="2.1886125562648601E-2"/>
    <n v="323.20001200000002"/>
    <n v="197.46000699999999"/>
    <n v="-0.14747330392029701"/>
    <n v="5.8219943882337104E-3"/>
    <n v="1.18522585535326"/>
    <n v="1.53686770802742"/>
    <n v="1.56913101238891"/>
    <s v="DecaFund"/>
    <x v="18"/>
    <s v="Information Technology"/>
    <s v="Semiconductors"/>
    <s v="San Jose, California"/>
    <d v="2014-05-08T00:00:00"/>
    <n v="1730168"/>
    <m/>
    <s v="San Jose"/>
    <s v="California"/>
    <s v="United States"/>
  </r>
  <r>
    <d v="2019-06-19T00:00:00"/>
    <x v="18"/>
    <s v="sell"/>
    <n v="300"/>
    <n v="6"/>
    <n v="278.77999899999998"/>
    <n v="279.07000699999998"/>
    <n v="273.709991"/>
    <n v="277.48998999999998"/>
    <n v="274.85479700000002"/>
    <n v="2892000"/>
    <n v="2.0289999999999999"/>
    <n v="-2.0160792042138399E-3"/>
    <n v="-8.0400362698439306E-3"/>
    <n v="-4.3716802495078699E-2"/>
    <n v="-4.7641532889076403E-2"/>
    <n v="8.1437445792320401E-2"/>
    <n v="3.6369895003912203E-2"/>
    <n v="2.7051174555058202E-2"/>
    <n v="1.9027473019298101E-2"/>
    <n v="2.3030789695892302E-2"/>
    <n v="323.20001200000002"/>
    <n v="197.46000699999999"/>
    <n v="-0.17095681663517601"/>
    <n v="2.98071681438073E-3"/>
    <n v="1.26357220897678"/>
    <n v="0.40794379580625101"/>
    <n v="0.28552710326349101"/>
    <s v="DecaFund"/>
    <x v="18"/>
    <s v="Information Technology"/>
    <s v="Semiconductors"/>
    <s v="San Jose, California"/>
    <d v="2014-05-08T00:00:00"/>
    <n v="1730168"/>
    <m/>
    <s v="San Jose"/>
    <s v="California"/>
    <s v="United States"/>
  </r>
  <r>
    <d v="2019-06-25T00:00:00"/>
    <x v="18"/>
    <s v="sell"/>
    <n v="600"/>
    <n v="6"/>
    <n v="279.16000400000001"/>
    <n v="282.88000499999998"/>
    <n v="276.01998900000001"/>
    <n v="276.51001000000002"/>
    <n v="276.51001000000002"/>
    <n v="2443600"/>
    <n v="1.994"/>
    <n v="-9.6813910294199605E-3"/>
    <n v="3.9879963238936399E-3"/>
    <n v="7.0761174496393506E-2"/>
    <n v="-6.2044256621270798E-2"/>
    <n v="9.9078943007068002E-2"/>
    <n v="1.1806375779464799E-2"/>
    <n v="2.2041924067142799E-2"/>
    <n v="1.8887860782931799E-2"/>
    <n v="2.30704842670395E-2"/>
    <n v="323.20001200000002"/>
    <n v="197.46000699999999"/>
    <n v="-0.17095681663517601"/>
    <n v="-9.5417756928269908E-3"/>
    <n v="1.2593107389690299"/>
    <n v="0.52776429327594598"/>
    <n v="0.48886685969661497"/>
    <s v="DecaFund"/>
    <x v="18"/>
    <s v="Information Technology"/>
    <s v="Semiconductors"/>
    <s v="San Jose, California"/>
    <d v="2014-05-08T00:00:00"/>
    <n v="1730168"/>
    <m/>
    <s v="San Jose"/>
    <s v="California"/>
    <s v="United States"/>
  </r>
  <r>
    <d v="2019-04-01T00:00:00"/>
    <x v="18"/>
    <s v="buy"/>
    <n v="500"/>
    <n v="7"/>
    <n v="303.10998499999999"/>
    <n v="306.75"/>
    <n v="299.75"/>
    <n v="305.790009"/>
    <n v="302.886078"/>
    <n v="2704000"/>
    <n v="2.4969999999999999"/>
    <n v="1.6752283629425699E-2"/>
    <n v="4.5597052244867202E-2"/>
    <n v="0.11371246518722899"/>
    <n v="0.19607300498300501"/>
    <n v="0.29404489244862198"/>
    <n v="8.5054086019001208E-3"/>
    <n v="2.1219159273822601E-2"/>
    <n v="2.0762602802336699E-2"/>
    <n v="2.2418974402484498E-2"/>
    <n v="306.75"/>
    <n v="197.46000699999999"/>
    <n v="-0.14747330392029701"/>
    <n v="1.1502195497633099E-2"/>
    <n v="1.20861776360856"/>
    <n v="2.3802381555658001"/>
    <n v="2.0343057739789301"/>
    <s v="GreenGrest Capital"/>
    <x v="18"/>
    <s v="Information Technology"/>
    <s v="Semiconductors"/>
    <s v="San Jose, California"/>
    <d v="2014-05-08T00:00:00"/>
    <n v="1730168"/>
    <m/>
    <s v="San Jose"/>
    <s v="California"/>
    <s v="United States"/>
  </r>
  <r>
    <d v="2019-04-23T00:00:00"/>
    <x v="18"/>
    <s v="sell"/>
    <n v="200"/>
    <n v="7"/>
    <n v="316.76001000000002"/>
    <n v="318.08999599999999"/>
    <n v="314.19000199999999"/>
    <n v="315.64001500000001"/>
    <n v="312.64254799999998"/>
    <n v="1977700"/>
    <n v="2.57"/>
    <n v="2.0297480076277201E-3"/>
    <n v="-2.4047950850973102E-3"/>
    <n v="6.1543967715169998E-2"/>
    <n v="0.209412448172517"/>
    <n v="0.31952996058389499"/>
    <n v="7.95890213074355E-3"/>
    <n v="9.7970370674102698E-3"/>
    <n v="1.5595335976213799E-2"/>
    <n v="2.18637386361362E-2"/>
    <n v="322.45001200000002"/>
    <n v="197.46000699999999"/>
    <n v="-0.14747330392029701"/>
    <n v="8.8023511954049196E-3"/>
    <n v="1.1910640672574999"/>
    <n v="2.2778679649051399"/>
    <n v="2.0698686993801698"/>
    <s v="GreenGrest Capital"/>
    <x v="18"/>
    <s v="Information Technology"/>
    <s v="Semiconductors"/>
    <s v="San Jose, California"/>
    <d v="2014-05-08T00:00:00"/>
    <n v="1730168"/>
    <m/>
    <s v="San Jose"/>
    <s v="California"/>
    <s v="United States"/>
  </r>
  <r>
    <d v="2019-05-07T00:00:00"/>
    <x v="18"/>
    <s v="sell"/>
    <n v="900"/>
    <n v="7"/>
    <n v="308.64999399999999"/>
    <n v="309.61999500000002"/>
    <n v="303.73001099999999"/>
    <n v="307.290009"/>
    <n v="304.371826"/>
    <n v="2173400"/>
    <n v="2.448"/>
    <n v="-1.3832088582164601E-2"/>
    <n v="-3.5516501222996599E-2"/>
    <n v="1.7364951163441299E-2"/>
    <n v="0.13826311821180801"/>
    <n v="0.32094816458515402"/>
    <n v="7.2466212232009698E-3"/>
    <n v="9.9119759263388008E-3"/>
    <n v="1.54097485535746E-2"/>
    <n v="2.1773905065720901E-2"/>
    <n v="323.20001200000002"/>
    <n v="197.46000699999999"/>
    <n v="-0.14747330392029701"/>
    <n v="-1.6649488130547601E-2"/>
    <n v="1.17135327739165"/>
    <n v="2.0601481639653798"/>
    <n v="2.2986271435192398"/>
    <s v="GreenGrest Capital"/>
    <x v="18"/>
    <s v="Information Technology"/>
    <s v="Semiconductors"/>
    <s v="San Jose, California"/>
    <d v="2014-05-08T00:00:00"/>
    <n v="1730168"/>
    <m/>
    <s v="San Jose"/>
    <s v="California"/>
    <s v="United States"/>
  </r>
  <r>
    <d v="2019-05-20T00:00:00"/>
    <x v="18"/>
    <s v="buy"/>
    <n v="500"/>
    <n v="7"/>
    <n v="278"/>
    <n v="279.95001200000002"/>
    <n v="268.64001500000001"/>
    <n v="272.58999599999999"/>
    <n v="270.00134300000002"/>
    <n v="6516200"/>
    <n v="2.4159999999999999"/>
    <n v="-6.1532816745632497E-2"/>
    <n v="-7.3499940363328006E-2"/>
    <n v="-0.162007054390849"/>
    <n v="-2.3838852033708599E-2"/>
    <n v="0.16311807568748199"/>
    <n v="3.4622370738393402E-2"/>
    <n v="1.8541225052200998E-2"/>
    <n v="1.8192098852746402E-2"/>
    <n v="2.23286143355052E-2"/>
    <n v="323.20001200000002"/>
    <n v="197.46000699999999"/>
    <n v="-0.156166942918366"/>
    <n v="-6.7722580366252503E-3"/>
    <n v="1.1932268970865001"/>
    <n v="0.93016042478465399"/>
    <n v="1.35359124523648"/>
    <s v="GreenGrest Capital"/>
    <x v="18"/>
    <s v="Information Technology"/>
    <s v="Semiconductors"/>
    <s v="San Jose, California"/>
    <d v="2014-05-08T00:00:00"/>
    <n v="1730168"/>
    <m/>
    <s v="San Jose"/>
    <s v="California"/>
    <s v="United States"/>
  </r>
  <r>
    <d v="2019-06-07T00:00:00"/>
    <x v="18"/>
    <s v="buy"/>
    <n v="1000"/>
    <n v="7"/>
    <n v="274.77999899999998"/>
    <n v="277.86999500000002"/>
    <n v="273.27999899999998"/>
    <n v="274.86999500000002"/>
    <n v="272.259705"/>
    <n v="2596300"/>
    <n v="2.0840000000000001"/>
    <n v="7.5959704532418803E-3"/>
    <n v="8.8298776048424996E-2"/>
    <n v="-0.111493657295767"/>
    <n v="4.85228177056213E-2"/>
    <n v="7.56628934855266E-2"/>
    <n v="1.9715879049610099E-2"/>
    <n v="2.4314365420187199E-2"/>
    <n v="1.9705672680605101E-2"/>
    <n v="2.2658369111862899E-2"/>
    <n v="323.20001200000002"/>
    <n v="197.46000699999999"/>
    <n v="-0.156166942918366"/>
    <n v="1.0442979367750601E-2"/>
    <n v="1.24062709802308"/>
    <n v="0.36540852761741299"/>
    <n v="0.29800413053404701"/>
    <s v="GreenGrest Capital"/>
    <x v="18"/>
    <s v="Information Technology"/>
    <s v="Semiconductors"/>
    <s v="San Jose, California"/>
    <d v="2014-05-08T00:00:00"/>
    <n v="1730168"/>
    <m/>
    <s v="San Jose"/>
    <s v="California"/>
    <s v="United States"/>
  </r>
  <r>
    <d v="2019-04-12T00:00:00"/>
    <x v="18"/>
    <s v="sell"/>
    <n v="1300"/>
    <n v="8"/>
    <n v="311.35000600000001"/>
    <n v="317.44000199999999"/>
    <n v="310.57000699999998"/>
    <n v="317.02999899999998"/>
    <n v="314.019318"/>
    <n v="3008700"/>
    <n v="2.56"/>
    <n v="2.4329153243938799E-2"/>
    <n v="4.1048035486505E-2"/>
    <n v="0.164996096584928"/>
    <n v="0.244151129309509"/>
    <n v="0.31422920968525397"/>
    <n v="1.0970622485943399E-2"/>
    <n v="1.9905967453527199E-2"/>
    <n v="1.61499933823907E-2"/>
    <n v="2.2071117251833101E-2"/>
    <n v="317.44000199999999"/>
    <n v="197.46000699999999"/>
    <n v="-0.14747330392029701"/>
    <n v="6.5875784763498903E-3"/>
    <n v="1.20063857100281"/>
    <n v="2.3246138776008798"/>
    <n v="2.2430186069279299"/>
    <s v="KKZ Asset Management"/>
    <x v="18"/>
    <s v="Information Technology"/>
    <s v="Semiconductors"/>
    <s v="San Jose, California"/>
    <d v="2014-05-08T00:00:00"/>
    <n v="1730168"/>
    <m/>
    <s v="San Jose"/>
    <s v="California"/>
    <s v="United States"/>
  </r>
  <r>
    <d v="2019-05-01T00:00:00"/>
    <x v="18"/>
    <s v="sell"/>
    <n v="300"/>
    <n v="8"/>
    <n v="320.5"/>
    <n v="323.20001200000002"/>
    <n v="318.69000199999999"/>
    <n v="318.89999399999999"/>
    <n v="315.87155200000001"/>
    <n v="1815800"/>
    <n v="2.5110000000000001"/>
    <n v="1.5690828590514199E-3"/>
    <n v="1.4434220558702599E-2"/>
    <n v="5.8731178954805299E-2"/>
    <n v="0.17231626313664"/>
    <n v="0.36281699090171199"/>
    <n v="1.0302766366085099E-2"/>
    <n v="9.4841263473199895E-3"/>
    <n v="1.5379177194774199E-2"/>
    <n v="2.1798248674693699E-2"/>
    <n v="323.20001200000002"/>
    <n v="197.46000699999999"/>
    <n v="-0.14747330392029701"/>
    <n v="-7.5304459681844096E-3"/>
    <n v="1.1829228175381199"/>
    <n v="2.4442255335163501"/>
    <n v="2.3769037742424199"/>
    <s v="KKZ Asset Management"/>
    <x v="18"/>
    <s v="Information Technology"/>
    <s v="Semiconductors"/>
    <s v="San Jose, California"/>
    <d v="2014-05-08T00:00:00"/>
    <n v="1730168"/>
    <m/>
    <s v="San Jose"/>
    <s v="California"/>
    <s v="United States"/>
  </r>
  <r>
    <d v="2019-05-03T00:00:00"/>
    <x v="18"/>
    <s v="sell"/>
    <n v="500"/>
    <n v="8"/>
    <n v="314.95001200000002"/>
    <n v="316.64999399999999"/>
    <n v="310.69000199999999"/>
    <n v="315.709991"/>
    <n v="312.711852999999"/>
    <n v="1921400"/>
    <n v="2.5310000000000001"/>
    <n v="-3.4843263634349599E-4"/>
    <n v="1.6930052001562099E-2"/>
    <n v="4.0926332166682303E-2"/>
    <n v="0.17718032071752801"/>
    <n v="0.35573188712716503"/>
    <n v="1.02277270666409E-2"/>
    <n v="9.0032520202213608E-3"/>
    <n v="1.53515901116523E-2"/>
    <n v="2.1802455240220502E-2"/>
    <n v="323.20001200000002"/>
    <n v="197.46000699999999"/>
    <n v="-0.14747330392029701"/>
    <n v="9.5921274614703799E-3"/>
    <n v="1.1787723966767201"/>
    <n v="2.34028637764616"/>
    <n v="2.3557935839911801"/>
    <s v="KKZ Asset Management"/>
    <x v="18"/>
    <s v="Information Technology"/>
    <s v="Semiconductors"/>
    <s v="San Jose, California"/>
    <d v="2014-05-08T00:00:00"/>
    <n v="1730168"/>
    <m/>
    <s v="San Jose"/>
    <s v="California"/>
    <s v="United States"/>
  </r>
  <r>
    <d v="2019-05-23T00:00:00"/>
    <x v="18"/>
    <s v="sell"/>
    <n v="1000"/>
    <n v="8"/>
    <n v="264.57998700000002"/>
    <n v="265.48998999999998"/>
    <n v="258.17001299999998"/>
    <n v="260.08999599999999"/>
    <n v="257.62005599999998"/>
    <n v="4660700"/>
    <n v="2.2959999999999998"/>
    <n v="-3.4501194330637697E-2"/>
    <n v="-0.133680404759977"/>
    <n v="-0.193574670427684"/>
    <n v="-5.22900195405408E-2"/>
    <n v="0.120194276244678"/>
    <n v="2.5697964758365301E-2"/>
    <n v="1.9919680520758602E-2"/>
    <n v="1.8798090407625E-2"/>
    <n v="2.24583916915931E-2"/>
    <n v="323.20001200000002"/>
    <n v="197.46000699999999"/>
    <n v="-0.156166942918366"/>
    <n v="-1.1985692488440201E-2"/>
    <n v="1.2039356465970401"/>
    <n v="0.64839816665007499"/>
    <n v="0.968609242851174"/>
    <s v="KKZ Asset Management"/>
    <x v="18"/>
    <s v="Information Technology"/>
    <s v="Semiconductors"/>
    <s v="San Jose, California"/>
    <d v="2014-05-08T00:00:00"/>
    <n v="1730168"/>
    <m/>
    <s v="San Jose"/>
    <s v="California"/>
    <s v="United States"/>
  </r>
  <r>
    <d v="2019-06-04T00:00:00"/>
    <x v="18"/>
    <s v="buy"/>
    <n v="500"/>
    <n v="8"/>
    <n v="256.959991"/>
    <n v="266"/>
    <n v="255.759995"/>
    <n v="265.70001200000002"/>
    <n v="263.17678799999999"/>
    <n v="3680500"/>
    <n v="2.1190000000000002"/>
    <n v="4.8267229527185901E-2"/>
    <n v="4.3145662413960201E-2"/>
    <n v="-0.17280459764962899"/>
    <n v="-3.2792714533781499E-2"/>
    <n v="6.9357030902239394E-2"/>
    <n v="2.4882323775825201E-2"/>
    <n v="2.31363407337025E-2"/>
    <n v="1.9786310249998801E-2"/>
    <n v="2.2622827032755401E-2"/>
    <n v="323.20001200000002"/>
    <n v="197.46000699999999"/>
    <n v="-0.156166942918366"/>
    <n v="2.1205927310919401E-2"/>
    <n v="1.24425055211064"/>
    <n v="0.32117787508270201"/>
    <n v="0.202945060493053"/>
    <s v="KKZ Asset Management"/>
    <x v="18"/>
    <s v="Information Technology"/>
    <s v="Semiconductors"/>
    <s v="San Jose, California"/>
    <d v="2014-05-08T00:00:00"/>
    <n v="1730168"/>
    <m/>
    <s v="San Jose"/>
    <s v="California"/>
    <s v="United States"/>
  </r>
  <r>
    <d v="2019-06-11T00:00:00"/>
    <x v="18"/>
    <s v="buy"/>
    <n v="700"/>
    <n v="8"/>
    <n v="290.48998999999998"/>
    <n v="291.75"/>
    <n v="279.41000400000001"/>
    <n v="283.48001099999999"/>
    <n v="280.78793300000001"/>
    <n v="3710500"/>
    <n v="2.14"/>
    <n v="1.16022718626648E-2"/>
    <n v="6.4773693508836494E-2"/>
    <n v="-7.0083442909798802E-2"/>
    <n v="5.8983978774759097E-2"/>
    <n v="0.127792234224542"/>
    <n v="1.01606116485209E-2"/>
    <n v="2.4970034876545401E-2"/>
    <n v="1.97664989265126E-2"/>
    <n v="2.2639377923587899E-2"/>
    <n v="323.20001200000002"/>
    <n v="197.46000699999999"/>
    <n v="-0.156166942918366"/>
    <n v="-3.4994119269314301E-4"/>
    <n v="1.2468637867321199"/>
    <n v="0.70842396113875705"/>
    <n v="0.44475278980789501"/>
    <s v="KKZ Asset Management"/>
    <x v="18"/>
    <s v="Information Technology"/>
    <s v="Semiconductors"/>
    <s v="San Jose, California"/>
    <d v="2014-05-08T00:00:00"/>
    <n v="1730168"/>
    <m/>
    <s v="San Jose"/>
    <s v="California"/>
    <s v="United States"/>
  </r>
  <r>
    <d v="2019-06-12T00:00:00"/>
    <x v="18"/>
    <s v="buy"/>
    <n v="200"/>
    <n v="8"/>
    <n v="281.67001299999998"/>
    <n v="283.16000400000001"/>
    <n v="277.41000400000001"/>
    <n v="279.73001099999999"/>
    <n v="277.07354700000002"/>
    <n v="2705700"/>
    <n v="2.1269999999999998"/>
    <n v="-1.33167140010629E-2"/>
    <n v="5.1381724942529003E-2"/>
    <n v="-8.3071188297713705E-2"/>
    <n v="3.9824573856575902E-2"/>
    <n v="0.103450010834502"/>
    <n v="1.50115894175646E-2"/>
    <n v="2.5052674959721698E-2"/>
    <n v="1.9837055987983201E-2"/>
    <n v="2.2646249765934601E-2"/>
    <n v="323.20001200000002"/>
    <n v="197.46000699999999"/>
    <n v="-0.156166942918366"/>
    <n v="-2.0396578921351798E-3"/>
    <n v="1.24751918966664"/>
    <n v="0.54709058250341802"/>
    <n v="0.50041112317328396"/>
    <s v="KKZ Asset Management"/>
    <x v="18"/>
    <s v="Information Technology"/>
    <s v="Semiconductors"/>
    <s v="San Jose, California"/>
    <d v="2014-05-08T00:00:00"/>
    <n v="1730168"/>
    <m/>
    <s v="San Jose"/>
    <s v="California"/>
    <s v="United States"/>
  </r>
  <r>
    <d v="2019-06-13T00:00:00"/>
    <x v="18"/>
    <s v="buy"/>
    <n v="1200"/>
    <n v="8"/>
    <n v="281.51998900000001"/>
    <n v="282.89001500000001"/>
    <n v="277.41000400000001"/>
    <n v="281.60998499999999"/>
    <n v="278.93566900000002"/>
    <n v="3773500"/>
    <n v="2.0910000000000002"/>
    <n v="6.6981945929804297E-3"/>
    <n v="3.1820740066060997E-2"/>
    <n v="-4.0945695249950002E-2"/>
    <n v="5.7683101044977599E-2"/>
    <n v="0.10785039131882"/>
    <n v="1.20645866454933E-2"/>
    <n v="2.41104662474927E-2"/>
    <n v="1.9793375159012399E-2"/>
    <n v="2.2649407080330999E-2"/>
    <n v="323.20001200000002"/>
    <n v="197.46000699999999"/>
    <n v="-0.156166942918366"/>
    <n v="4.0890106107655602E-3"/>
    <n v="1.2477542738621801"/>
    <n v="0.57865321702612205"/>
    <n v="0.53198235990625298"/>
    <s v="KKZ Asset Management"/>
    <x v="18"/>
    <s v="Information Technology"/>
    <s v="Semiconductors"/>
    <s v="San Jose, California"/>
    <d v="2014-05-08T00:00:00"/>
    <n v="1730168"/>
    <m/>
    <s v="San Jose"/>
    <s v="California"/>
    <s v="United States"/>
  </r>
  <r>
    <d v="2019-06-27T00:00:00"/>
    <x v="18"/>
    <s v="sell"/>
    <n v="800"/>
    <n v="8"/>
    <n v="282.92999300000002"/>
    <n v="288.45001200000002"/>
    <n v="282.23001099999999"/>
    <n v="285.709991"/>
    <n v="285.709991"/>
    <n v="2181300"/>
    <n v="2.0049999999999999"/>
    <n v="1.50579907782365E-2"/>
    <n v="3.31282086879503E-2"/>
    <n v="0.125296937215052"/>
    <n v="-3.6158526039171898E-2"/>
    <n v="0.16377278905739701"/>
    <n v="1.45327739392753E-2"/>
    <n v="2.1782882417277601E-2"/>
    <n v="1.90824332090479E-2"/>
    <n v="2.3040136580273901E-2"/>
    <n v="323.20001200000002"/>
    <n v="197.46000699999999"/>
    <n v="-0.17095681663517601"/>
    <n v="3.81588593721357E-3"/>
    <n v="1.2534268191867499"/>
    <n v="0.95601425911492099"/>
    <n v="0.66604815551774399"/>
    <s v="KKZ Asset Management"/>
    <x v="18"/>
    <s v="Information Technology"/>
    <s v="Semiconductors"/>
    <s v="San Jose, California"/>
    <d v="2014-05-08T00:00:00"/>
    <n v="1730168"/>
    <m/>
    <s v="San Jose"/>
    <s v="California"/>
    <s v="United States"/>
  </r>
  <r>
    <d v="2019-04-26T00:00:00"/>
    <x v="18"/>
    <s v="sell"/>
    <n v="800"/>
    <n v="9"/>
    <n v="309.14999399999999"/>
    <n v="310.95001200000002"/>
    <n v="305.10998499999999"/>
    <n v="310.41000400000001"/>
    <n v="307.46218900000002"/>
    <n v="1640400"/>
    <n v="2.5049999999999999"/>
    <n v="-4.5320812587983398E-3"/>
    <n v="-2.6105119374146401E-2"/>
    <n v="4.4060837624415899E-2"/>
    <n v="0.156024046820228"/>
    <n v="0.33766593320962901"/>
    <n v="5.0125423279578397E-3"/>
    <n v="9.0692557665444703E-3"/>
    <n v="1.5384086450603801E-2"/>
    <n v="2.1802079171597499E-2"/>
    <n v="322.45001200000002"/>
    <n v="197.46000699999999"/>
    <n v="-0.14747330392029701"/>
    <n v="4.6743503443647796E-3"/>
    <n v="1.18512780241056"/>
    <n v="2.34136245913884"/>
    <n v="2.29605416912363"/>
    <s v="Netpune Capital"/>
    <x v="18"/>
    <s v="Information Technology"/>
    <s v="Semiconductors"/>
    <s v="San Jose, California"/>
    <d v="2014-05-08T00:00:00"/>
    <n v="1730168"/>
    <m/>
    <s v="San Jose"/>
    <s v="California"/>
    <s v="United States"/>
  </r>
  <r>
    <d v="2019-05-02T00:00:00"/>
    <x v="18"/>
    <s v="sell"/>
    <n v="700"/>
    <n v="9"/>
    <n v="319.98001099999999"/>
    <n v="322.19000199999999"/>
    <n v="314.23001099999999"/>
    <n v="315.82000699999998"/>
    <n v="312.820831"/>
    <n v="2042800"/>
    <n v="2.552"/>
    <n v="-9.7050482161213595E-3"/>
    <n v="1.27464033791072E-2"/>
    <n v="3.2273847109258298E-2"/>
    <n v="0.17214616974786401"/>
    <n v="0.34893616762708202"/>
    <n v="1.0766558542166699E-2"/>
    <n v="9.2887895767474193E-3"/>
    <n v="1.5381380796804499E-2"/>
    <n v="2.1808842742825501E-2"/>
    <n v="323.20001200000002"/>
    <n v="197.46000699999999"/>
    <n v="-0.14747330392029701"/>
    <n v="-2.1262443276895502E-3"/>
    <n v="1.18382608999045"/>
    <n v="2.3158913748148802"/>
    <n v="2.3560088002897102"/>
    <s v="Netpune Capital"/>
    <x v="18"/>
    <s v="Information Technology"/>
    <s v="Semiconductors"/>
    <s v="San Jose, California"/>
    <d v="2014-05-08T00:00:00"/>
    <n v="1730168"/>
    <m/>
    <s v="San Jose"/>
    <s v="California"/>
    <s v="United States"/>
  </r>
  <r>
    <d v="2019-05-08T00:00:00"/>
    <x v="18"/>
    <s v="sell"/>
    <n v="400"/>
    <n v="9"/>
    <n v="305.29998799999998"/>
    <n v="307.66000400000001"/>
    <n v="303.10998499999999"/>
    <n v="303.39001500000001"/>
    <n v="300.50888099999997"/>
    <n v="1509900"/>
    <n v="2.4820000000000002"/>
    <n v="-1.2772758241316601E-2"/>
    <n v="-4.9858342323364703E-2"/>
    <n v="-2.9291632072350098E-3"/>
    <n v="0.102750796877531"/>
    <n v="0.28480836598604597"/>
    <n v="5.6091202665970999E-3"/>
    <n v="1.01958945761831E-2"/>
    <n v="1.5295188953964299E-2"/>
    <n v="2.1746807785806899E-2"/>
    <n v="323.20001200000002"/>
    <n v="197.46000699999999"/>
    <n v="-0.14747330392029701"/>
    <n v="-1.60671540560346E-3"/>
    <n v="1.1697540230810299"/>
    <n v="1.7955710486881"/>
    <n v="2.1688962465535901"/>
    <s v="Netpune Capital"/>
    <x v="18"/>
    <s v="Information Technology"/>
    <s v="Semiconductors"/>
    <s v="San Jose, California"/>
    <d v="2014-05-08T00:00:00"/>
    <n v="1730168"/>
    <m/>
    <s v="San Jose"/>
    <s v="California"/>
    <s v="United States"/>
  </r>
  <r>
    <d v="2019-05-10T00:00:00"/>
    <x v="18"/>
    <s v="sell"/>
    <n v="900"/>
    <n v="9"/>
    <n v="303.23001099999999"/>
    <n v="305.39999399999999"/>
    <n v="296.66000400000001"/>
    <n v="303.959991"/>
    <n v="301.07342499999999"/>
    <n v="2102500"/>
    <n v="2.4550000000000001"/>
    <n v="-3.2896861314800802E-4"/>
    <n v="-3.7927997207798499E-2"/>
    <n v="1.6791625293827699E-3"/>
    <n v="0.11244212096237099"/>
    <n v="0.27790916628282297"/>
    <n v="7.8418387339239601E-3"/>
    <n v="1.0180288421436E-2"/>
    <n v="1.4733858282197001E-2"/>
    <n v="2.1734159640377702E-2"/>
    <n v="323.20001200000002"/>
    <n v="197.46000699999999"/>
    <n v="-0.14747330392029701"/>
    <n v="3.7133938472042301E-3"/>
    <n v="1.1749415391165301"/>
    <n v="1.7304775887136501"/>
    <n v="1.92762332947649"/>
    <s v="Netpune Capital"/>
    <x v="18"/>
    <s v="Information Technology"/>
    <s v="Semiconductors"/>
    <s v="San Jose, California"/>
    <d v="2014-05-08T00:00:00"/>
    <n v="1730168"/>
    <m/>
    <s v="San Jose"/>
    <s v="California"/>
    <s v="United States"/>
  </r>
  <r>
    <d v="2019-05-15T00:00:00"/>
    <x v="18"/>
    <s v="sell"/>
    <n v="1000"/>
    <n v="9"/>
    <n v="300.26998900000001"/>
    <n v="307.76998900000001"/>
    <n v="298.60998499999999"/>
    <n v="304.36999500000002"/>
    <n v="301.47955299999899"/>
    <n v="1816600"/>
    <n v="2.379"/>
    <n v="7.81708159578769E-3"/>
    <n v="3.22488867366279E-3"/>
    <n v="-4.07523100200771E-2"/>
    <n v="8.7644423194099902E-2"/>
    <n v="0.25145979956953501"/>
    <n v="2.3225384364635799E-2"/>
    <n v="1.2816154874947101E-2"/>
    <n v="1.5777793789779702E-2"/>
    <n v="2.1886125562648601E-2"/>
    <n v="323.20001200000002"/>
    <n v="197.46000699999999"/>
    <n v="-0.14747330392029701"/>
    <n v="5.8219943882337104E-3"/>
    <n v="1.18522585535326"/>
    <n v="1.53686770802742"/>
    <n v="1.56913101238891"/>
    <s v="Netpune Capital"/>
    <x v="18"/>
    <s v="Information Technology"/>
    <s v="Semiconductors"/>
    <s v="San Jose, California"/>
    <d v="2014-05-08T00:00:00"/>
    <n v="1730168"/>
    <m/>
    <s v="San Jose"/>
    <s v="California"/>
    <s v="United States"/>
  </r>
  <r>
    <d v="2019-05-22T00:00:00"/>
    <x v="18"/>
    <s v="sell"/>
    <n v="800"/>
    <n v="9"/>
    <n v="270.48001099999999"/>
    <n v="275.05999800000001"/>
    <n v="268.970000999999"/>
    <n v="269.220000999999"/>
    <n v="266.66336100000001"/>
    <n v="3180900"/>
    <n v="2.3929999999999998"/>
    <n v="-2.24413585489147E-2"/>
    <n v="-0.122715153615767"/>
    <n v="-0.15704372808941899"/>
    <n v="-3.3719085393030201E-2"/>
    <n v="0.15234999905961499"/>
    <n v="2.5334946814099799E-2"/>
    <n v="1.9184139668878698E-2"/>
    <n v="1.84030251924568E-2"/>
    <n v="2.23499521209547E-2"/>
    <n v="323.20001200000002"/>
    <n v="197.46000699999999"/>
    <n v="-0.156166942918366"/>
    <n v="-2.8283920525026501E-3"/>
    <n v="1.1929898267879799"/>
    <n v="0.85687294140804604"/>
    <n v="1.1306937739773999"/>
    <s v="Netpune Capital"/>
    <x v="18"/>
    <s v="Information Technology"/>
    <s v="Semiconductors"/>
    <s v="San Jose, California"/>
    <d v="2014-05-08T00:00:00"/>
    <n v="1730168"/>
    <m/>
    <s v="San Jose"/>
    <s v="California"/>
    <s v="United States"/>
  </r>
  <r>
    <d v="2019-05-31T00:00:00"/>
    <x v="18"/>
    <s v="sell"/>
    <n v="800"/>
    <n v="9"/>
    <n v="253.03999300000001"/>
    <n v="255.740004999999"/>
    <n v="251"/>
    <n v="251.63999899999999"/>
    <n v="249.250304999999"/>
    <n v="2219200"/>
    <n v="2.1419999999999999"/>
    <n v="-1.95968435974208E-2"/>
    <n v="-3.3028215830133802E-2"/>
    <n v="-0.23530893456718899"/>
    <n v="-7.1663092310487203E-2"/>
    <n v="4.24354038909317E-2"/>
    <n v="1.17808443336979E-2"/>
    <n v="1.9286440115290699E-2"/>
    <n v="1.8820709979966401E-2"/>
    <n v="2.2449627401433799E-2"/>
    <n v="323.20001200000002"/>
    <n v="197.46000699999999"/>
    <n v="-0.156166942918366"/>
    <n v="-1.3283204951564801E-2"/>
    <n v="1.2212558019287101"/>
    <n v="0.140074341564767"/>
    <n v="0.28528645520004903"/>
    <s v="Netpune Capital"/>
    <x v="18"/>
    <s v="Information Technology"/>
    <s v="Semiconductors"/>
    <s v="San Jose, California"/>
    <d v="2014-05-08T00:00:00"/>
    <n v="1730168"/>
    <m/>
    <s v="San Jose"/>
    <s v="California"/>
    <s v="United States"/>
  </r>
  <r>
    <d v="2019-06-13T00:00:00"/>
    <x v="18"/>
    <s v="buy"/>
    <n v="600"/>
    <n v="9"/>
    <n v="281.51998900000001"/>
    <n v="282.89001500000001"/>
    <n v="277.41000400000001"/>
    <n v="281.60998499999999"/>
    <n v="278.93566900000002"/>
    <n v="3773500"/>
    <n v="2.0910000000000002"/>
    <n v="6.6981945929804297E-3"/>
    <n v="3.1820740066060997E-2"/>
    <n v="-4.0945695249950002E-2"/>
    <n v="5.7683101044977599E-2"/>
    <n v="0.10785039131882"/>
    <n v="1.20645866454933E-2"/>
    <n v="2.41104662474927E-2"/>
    <n v="1.9793375159012399E-2"/>
    <n v="2.2649407080330999E-2"/>
    <n v="323.20001200000002"/>
    <n v="197.46000699999999"/>
    <n v="-0.156166942918366"/>
    <n v="4.0890106107655602E-3"/>
    <n v="1.2477542738621801"/>
    <n v="0.57865321702612205"/>
    <n v="0.53198235990625298"/>
    <s v="Netpune Capital"/>
    <x v="18"/>
    <s v="Information Technology"/>
    <s v="Semiconductors"/>
    <s v="San Jose, California"/>
    <d v="2014-05-08T00:00:00"/>
    <n v="1730168"/>
    <m/>
    <s v="San Jose"/>
    <s v="California"/>
    <s v="United States"/>
  </r>
  <r>
    <d v="2019-06-18T00:00:00"/>
    <x v="18"/>
    <s v="buy"/>
    <n v="1500"/>
    <n v="9"/>
    <n v="268.14999399999999"/>
    <n v="283.01998900000001"/>
    <n v="266.459991"/>
    <n v="278.04998799999998"/>
    <n v="275.40948500000002"/>
    <n v="5492000"/>
    <n v="2.06"/>
    <n v="4.4417392522440299E-2"/>
    <n v="-1.9340671066693099E-2"/>
    <n v="-6.69072265874779E-2"/>
    <n v="-6.4785812060667497E-2"/>
    <n v="6.2021343687828301E-2"/>
    <n v="3.67507260880411E-2"/>
    <n v="2.7500459094161801E-2"/>
    <n v="1.9167863299159101E-2"/>
    <n v="2.3071089065238699E-2"/>
    <n v="323.20001200000002"/>
    <n v="197.46000699999999"/>
    <n v="-0.17095681663517601"/>
    <n v="9.6704895497130797E-3"/>
    <n v="1.2661085434484001"/>
    <n v="0.27620572920598802"/>
    <n v="0.31335646060292399"/>
    <s v="Netpune Capital"/>
    <x v="18"/>
    <s v="Information Technology"/>
    <s v="Semiconductors"/>
    <s v="San Jose, California"/>
    <d v="2014-05-08T00:00:00"/>
    <n v="1730168"/>
    <m/>
    <s v="San Jose"/>
    <s v="California"/>
    <s v="United States"/>
  </r>
  <r>
    <d v="2019-06-20T00:00:00"/>
    <x v="18"/>
    <s v="buy"/>
    <n v="500"/>
    <n v="9"/>
    <n v="282.51001000000002"/>
    <n v="285.45001200000002"/>
    <n v="277.16000400000001"/>
    <n v="279.04998799999998"/>
    <n v="276.39999399999999"/>
    <n v="5729100"/>
    <n v="2.0009999999999999"/>
    <n v="5.60612287521266E-3"/>
    <n v="-9.1321079876118105E-3"/>
    <n v="2.3422137125766199E-2"/>
    <n v="-6.1667480869015398E-2"/>
    <n v="9.3917734697598301E-2"/>
    <n v="3.6310773919917799E-2"/>
    <n v="2.3577796929069798E-2"/>
    <n v="1.8866443894237198E-2"/>
    <n v="2.3028669622972699E-2"/>
    <n v="323.20001200000002"/>
    <n v="197.46000699999999"/>
    <n v="-0.17095681663517601"/>
    <n v="9.4276054361659405E-3"/>
    <n v="1.26077895419064"/>
    <n v="0.49307723356966598"/>
    <n v="0.26841190657219999"/>
    <s v="Netpune Capital"/>
    <x v="18"/>
    <s v="Information Technology"/>
    <s v="Semiconductors"/>
    <s v="San Jose, California"/>
    <d v="2014-05-08T00:00:00"/>
    <n v="1730168"/>
    <m/>
    <s v="San Jose"/>
    <s v="California"/>
    <s v="United States"/>
  </r>
  <r>
    <d v="2019-06-25T00:00:00"/>
    <x v="18"/>
    <s v="buy"/>
    <n v="900"/>
    <n v="9"/>
    <n v="279.16000400000001"/>
    <n v="282.88000499999998"/>
    <n v="276.01998900000001"/>
    <n v="276.51001000000002"/>
    <n v="276.51001000000002"/>
    <n v="2443600"/>
    <n v="1.994"/>
    <n v="-9.6813910294199605E-3"/>
    <n v="3.9879963238936399E-3"/>
    <n v="7.0761174496393506E-2"/>
    <n v="-6.2044256621270798E-2"/>
    <n v="9.9078943007068002E-2"/>
    <n v="1.1806375779464799E-2"/>
    <n v="2.2041924067142799E-2"/>
    <n v="1.8887860782931799E-2"/>
    <n v="2.30704842670395E-2"/>
    <n v="323.20001200000002"/>
    <n v="197.46000699999999"/>
    <n v="-0.17095681663517601"/>
    <n v="-9.5417756928269908E-3"/>
    <n v="1.2593107389690299"/>
    <n v="0.52776429327594598"/>
    <n v="0.48886685969661497"/>
    <s v="Netpune Capital"/>
    <x v="18"/>
    <s v="Information Technology"/>
    <s v="Semiconductors"/>
    <s v="San Jose, California"/>
    <d v="2014-05-08T00:00:00"/>
    <n v="1730168"/>
    <m/>
    <s v="San Jose"/>
    <s v="California"/>
    <s v="United States"/>
  </r>
  <r>
    <d v="2019-06-26T00:00:00"/>
    <x v="18"/>
    <s v="sell"/>
    <n v="900"/>
    <n v="9"/>
    <n v="278.57998700000002"/>
    <n v="284.02999899999998"/>
    <n v="278.10000600000001"/>
    <n v="281.44000199999999"/>
    <n v="281.44000199999999"/>
    <n v="2477400"/>
    <n v="2.0489999999999999"/>
    <n v="1.76722652568191E-2"/>
    <n v="2.3676340784926499E-2"/>
    <n v="0.104518148206362"/>
    <n v="-4.07969683403109E-2"/>
    <n v="0.14522247488263601"/>
    <n v="1.37556662913555E-2"/>
    <n v="2.18080543058616E-2"/>
    <n v="1.90300237819288E-2"/>
    <n v="2.30235476556306E-2"/>
    <n v="323.20001200000002"/>
    <n v="197.46000699999999"/>
    <n v="-0.17095681663517601"/>
    <n v="-1.2346958449604901E-3"/>
    <n v="1.25139143635702"/>
    <n v="0.83091324936664201"/>
    <n v="0.57346075040869304"/>
    <s v="Netpune Capital"/>
    <x v="18"/>
    <s v="Information Technology"/>
    <s v="Semiconductors"/>
    <s v="San Jose, California"/>
    <d v="2014-05-08T00:00:00"/>
    <n v="1730168"/>
    <m/>
    <s v="San Jose"/>
    <s v="California"/>
    <s v="United States"/>
  </r>
  <r>
    <d v="2019-06-28T00:00:00"/>
    <x v="18"/>
    <s v="sell"/>
    <n v="900"/>
    <n v="9"/>
    <n v="287.85998499999999"/>
    <n v="289.29998799999998"/>
    <n v="284.82000699999998"/>
    <n v="287.85998499999999"/>
    <n v="287.85998499999999"/>
    <n v="4926500"/>
    <n v="2"/>
    <n v="7.4969198520643604E-3"/>
    <n v="4.9382625851845101E-2"/>
    <n v="0.13420951506002299"/>
    <n v="-3.4130272257788301E-2"/>
    <n v="0.18903818751728299"/>
    <n v="1.1790706261201E-2"/>
    <n v="2.1727141785419901E-2"/>
    <n v="1.909449944302E-2"/>
    <n v="2.3014626703696799E-2"/>
    <n v="323.20001200000002"/>
    <n v="197.46000699999999"/>
    <n v="-0.17095681663517601"/>
    <n v="5.7409418775350302E-3"/>
    <n v="1.2506645503351199"/>
    <n v="1.12212853124329"/>
    <n v="0.80580261418016097"/>
    <s v="Netpune Capital"/>
    <x v="18"/>
    <s v="Information Technology"/>
    <s v="Semiconductors"/>
    <s v="San Jose, California"/>
    <d v="2014-05-08T00:00:00"/>
    <n v="1730168"/>
    <m/>
    <s v="San Jose"/>
    <s v="California"/>
    <s v="United States"/>
  </r>
  <r>
    <d v="2019-04-22T00:00:00"/>
    <x v="18"/>
    <s v="buy"/>
    <n v="1300"/>
    <n v="10"/>
    <n v="317.32000699999998"/>
    <n v="317.89001500000001"/>
    <n v="314.20001200000002"/>
    <n v="315"/>
    <n v="312.00860599999999"/>
    <n v="1350400"/>
    <n v="2.59"/>
    <n v="-1.142646569617E-2"/>
    <n v="-6.4237355464258497E-3"/>
    <n v="7.9146290562694094E-2"/>
    <n v="0.197635197730852"/>
    <n v="0.29358134297821598"/>
    <n v="7.8440619954935897E-3"/>
    <n v="1.0429700970767401E-2"/>
    <n v="1.5681449319652398E-2"/>
    <n v="2.1921165780514899E-2"/>
    <n v="322.45001200000002"/>
    <n v="197.46000699999999"/>
    <n v="-0.14747330392029701"/>
    <n v="1.0115060212163699E-3"/>
    <n v="1.20032833251388"/>
    <n v="2.0963522136755501"/>
    <n v="2.0241652948609699"/>
    <s v="Spectrum Group"/>
    <x v="18"/>
    <s v="Information Technology"/>
    <s v="Semiconductors"/>
    <s v="San Jose, California"/>
    <d v="2014-05-08T00:00:00"/>
    <n v="1730168"/>
    <m/>
    <s v="San Jose"/>
    <s v="California"/>
    <s v="United States"/>
  </r>
  <r>
    <d v="2019-05-14T00:00:00"/>
    <x v="18"/>
    <s v="buy"/>
    <n v="900"/>
    <n v="10"/>
    <n v="295.69000199999999"/>
    <n v="304.60000600000001"/>
    <n v="295.48001099999999"/>
    <n v="302"/>
    <n v="299.13204999999999"/>
    <n v="3427700"/>
    <n v="2.419"/>
    <n v="2.8958241269557101E-2"/>
    <n v="-1.7364951163441399E-2"/>
    <n v="-2.4240238371926001E-2"/>
    <n v="8.6711379982293404E-2"/>
    <n v="0.24929684234823099"/>
    <n v="2.3459977512595501E-2"/>
    <n v="1.3851098198993699E-2"/>
    <n v="1.5772101559767601E-2"/>
    <n v="2.18838645976762E-2"/>
    <n v="323.20001200000002"/>
    <n v="197.46000699999999"/>
    <n v="-0.14747330392029701"/>
    <n v="7.98398755130913E-3"/>
    <n v="1.18531746149294"/>
    <n v="1.5261802752781"/>
    <n v="1.6208716805210499"/>
    <s v="Spectrum Group"/>
    <x v="18"/>
    <s v="Information Technology"/>
    <s v="Semiconductors"/>
    <s v="San Jose, California"/>
    <d v="2014-05-08T00:00:00"/>
    <n v="1730168"/>
    <m/>
    <s v="San Jose"/>
    <s v="California"/>
    <s v="United States"/>
  </r>
  <r>
    <d v="2019-05-16T00:00:00"/>
    <x v="18"/>
    <s v="sell"/>
    <n v="1300"/>
    <n v="10"/>
    <n v="299.75"/>
    <n v="303.10000600000001"/>
    <n v="294.70001200000002"/>
    <n v="297.290009"/>
    <n v="294.46679699999999"/>
    <n v="3423300"/>
    <n v="2.4049999999999998"/>
    <n v="-2.3535943186427599E-2"/>
    <n v="-2.2516887389014001E-2"/>
    <n v="-6.2299060752803802E-2"/>
    <n v="6.3468789925279795E-2"/>
    <n v="0.241001320943874"/>
    <n v="2.5531484369257999E-2"/>
    <n v="1.3624882340511801E-2"/>
    <n v="1.60873241026636E-2"/>
    <n v="2.1922807725631099E-2"/>
    <n v="323.20001200000002"/>
    <n v="197.46000699999999"/>
    <n v="-0.14747330392029701"/>
    <n v="8.8559569696340101E-3"/>
    <n v="1.1703331980231599"/>
    <n v="1.45882082228123"/>
    <n v="1.51702806117278"/>
    <s v="Spectrum Group"/>
    <x v="18"/>
    <s v="Information Technology"/>
    <s v="Semiconductors"/>
    <s v="San Jose, California"/>
    <d v="2014-05-08T00:00:00"/>
    <n v="1730168"/>
    <m/>
    <s v="San Jose"/>
    <s v="California"/>
    <s v="United States"/>
  </r>
  <r>
    <d v="2019-05-17T00:00:00"/>
    <x v="18"/>
    <s v="sell"/>
    <n v="1300"/>
    <n v="10"/>
    <n v="292.77999899999998"/>
    <n v="293.57000699999998"/>
    <n v="288.41000400000001"/>
    <n v="289.89001500000001"/>
    <n v="287.13708500000001"/>
    <n v="3909400"/>
    <n v="2.3929999999999998"/>
    <n v="-2.5206503296612899E-2"/>
    <n v="-4.7394422072478903E-2"/>
    <n v="-9.41208689068294E-2"/>
    <n v="3.6736017056922698E-2"/>
    <n v="0.220233914542589"/>
    <n v="2.69018687050986E-2"/>
    <n v="1.4249040720431301E-2"/>
    <n v="1.64224875275569E-2"/>
    <n v="2.1982123932942601E-2"/>
    <n v="323.20001200000002"/>
    <n v="197.46000699999999"/>
    <n v="-0.14747330392029701"/>
    <n v="-5.8544371529206298E-3"/>
    <n v="1.1770184791148599"/>
    <n v="1.3159269958109701"/>
    <n v="1.4341179425922499"/>
    <s v="Spectrum Group"/>
    <x v="18"/>
    <s v="Information Technology"/>
    <s v="Semiconductors"/>
    <s v="San Jose, California"/>
    <d v="2014-05-08T00:00:00"/>
    <n v="1730168"/>
    <m/>
    <s v="San Jose"/>
    <s v="California"/>
    <s v="United States"/>
  </r>
  <r>
    <d v="2019-05-28T00:00:00"/>
    <x v="18"/>
    <s v="buy"/>
    <n v="800"/>
    <n v="10"/>
    <n v="256.57000699999998"/>
    <n v="257.73001099999999"/>
    <n v="250.08999599999899"/>
    <n v="254.479996"/>
    <n v="252.06332399999999"/>
    <n v="6196500"/>
    <n v="2.2679999999999998"/>
    <n v="-5.7207982304538496E-3"/>
    <n v="-6.8746591401336099E-2"/>
    <n v="-0.20320385668448199"/>
    <n v="-6.8655824770666493E-2"/>
    <n v="7.7476022913664594E-2"/>
    <n v="1.6883445751010299E-2"/>
    <n v="1.99629089003324E-2"/>
    <n v="1.8812511591268601E-2"/>
    <n v="2.24672332203423E-2"/>
    <n v="323.20001200000002"/>
    <n v="197.46000699999999"/>
    <n v="-0.156166942918366"/>
    <n v="-8.4109499934704197E-3"/>
    <n v="1.2021872170738499"/>
    <n v="0.36523203744488603"/>
    <n v="0.688736388642057"/>
    <s v="Spectrum Group"/>
    <x v="18"/>
    <s v="Information Technology"/>
    <s v="Semiconductors"/>
    <s v="San Jose, California"/>
    <d v="2014-05-08T00:00:00"/>
    <n v="1730168"/>
    <m/>
    <s v="San Jose"/>
    <s v="California"/>
    <s v="United States"/>
  </r>
  <r>
    <d v="2019-06-07T00:00:00"/>
    <x v="18"/>
    <s v="buy"/>
    <n v="600"/>
    <n v="10"/>
    <n v="274.77999899999998"/>
    <n v="277.86999500000002"/>
    <n v="273.27999899999998"/>
    <n v="274.86999500000002"/>
    <n v="272.259705"/>
    <n v="2596300"/>
    <n v="2.0840000000000001"/>
    <n v="7.5959704532418803E-3"/>
    <n v="8.8298776048424996E-2"/>
    <n v="-0.111493657295767"/>
    <n v="4.85228177056213E-2"/>
    <n v="7.56628934855266E-2"/>
    <n v="1.9715879049610099E-2"/>
    <n v="2.4314365420187199E-2"/>
    <n v="1.9705672680605101E-2"/>
    <n v="2.2658369111862899E-2"/>
    <n v="323.20001200000002"/>
    <n v="197.46000699999999"/>
    <n v="-0.156166942918366"/>
    <n v="1.0442979367750601E-2"/>
    <n v="1.24062709802308"/>
    <n v="0.36540852761741299"/>
    <n v="0.29800413053404701"/>
    <s v="Spectrum Group"/>
    <x v="18"/>
    <s v="Information Technology"/>
    <s v="Semiconductors"/>
    <s v="San Jose, California"/>
    <d v="2014-05-08T00:00:00"/>
    <n v="1730168"/>
    <m/>
    <s v="San Jose"/>
    <s v="California"/>
    <s v="United States"/>
  </r>
  <r>
    <d v="2019-06-10T00:00:00"/>
    <x v="18"/>
    <s v="sell"/>
    <n v="800"/>
    <n v="10"/>
    <n v="276.73001099999999"/>
    <n v="284.76998900000001"/>
    <n v="276.720000999999"/>
    <n v="280.209991"/>
    <n v="277.54898100000003"/>
    <n v="2328000"/>
    <n v="2.1429999999999998"/>
    <n v="1.9241017158236898E-2"/>
    <n v="0.101438651173357"/>
    <n v="-7.9479881896214202E-2"/>
    <n v="4.9498000542659397E-2"/>
    <n v="9.0511661404827901E-2"/>
    <n v="1.8636195520575001E-2"/>
    <n v="2.47847191229007E-2"/>
    <n v="1.9720015206353199E-2"/>
    <n v="2.2688340342731001E-2"/>
    <n v="323.20001200000002"/>
    <n v="197.46000699999999"/>
    <n v="-0.156166942918366"/>
    <n v="4.6492198743191201E-3"/>
    <n v="1.2433633390602099"/>
    <n v="0.46033551124555"/>
    <n v="0.367303572596684"/>
    <s v="Spectrum Group"/>
    <x v="18"/>
    <s v="Information Technology"/>
    <s v="Semiconductors"/>
    <s v="San Jose, California"/>
    <d v="2014-05-08T00:00:00"/>
    <n v="1730168"/>
    <m/>
    <s v="San Jose"/>
    <s v="California"/>
    <s v="United States"/>
  </r>
  <r>
    <d v="2019-06-18T00:00:00"/>
    <x v="18"/>
    <s v="sell"/>
    <n v="1500"/>
    <n v="10"/>
    <n v="268.14999399999999"/>
    <n v="283.01998900000001"/>
    <n v="266.459991"/>
    <n v="278.04998799999998"/>
    <n v="275.40948500000002"/>
    <n v="5492000"/>
    <n v="2.06"/>
    <n v="4.4417392522440299E-2"/>
    <n v="-1.9340671066693099E-2"/>
    <n v="-6.69072265874779E-2"/>
    <n v="-6.4785812060667497E-2"/>
    <n v="6.2021343687828301E-2"/>
    <n v="3.67507260880411E-2"/>
    <n v="2.7500459094161801E-2"/>
    <n v="1.9167863299159101E-2"/>
    <n v="2.3071089065238699E-2"/>
    <n v="323.20001200000002"/>
    <n v="197.46000699999999"/>
    <n v="-0.17095681663517601"/>
    <n v="9.6704895497130797E-3"/>
    <n v="1.2661085434484001"/>
    <n v="0.27620572920598802"/>
    <n v="0.31335646060292399"/>
    <s v="Spectrum Group"/>
    <x v="18"/>
    <s v="Information Technology"/>
    <s v="Semiconductors"/>
    <s v="San Jose, California"/>
    <d v="2014-05-08T00:00:00"/>
    <n v="1730168"/>
    <m/>
    <s v="San Jose"/>
    <s v="California"/>
    <s v="United States"/>
  </r>
  <r>
    <d v="2019-04-01T00:00:00"/>
    <x v="18"/>
    <s v="sell"/>
    <n v="400"/>
    <n v="11"/>
    <n v="303.10998499999999"/>
    <n v="306.75"/>
    <n v="299.75"/>
    <n v="305.790009"/>
    <n v="302.886078"/>
    <n v="2704000"/>
    <n v="2.4969999999999999"/>
    <n v="1.6752283629425699E-2"/>
    <n v="4.5597052244867202E-2"/>
    <n v="0.11371246518722899"/>
    <n v="0.19607300498300501"/>
    <n v="0.29404489244862198"/>
    <n v="8.5054086019001208E-3"/>
    <n v="2.1219159273822601E-2"/>
    <n v="2.0762602802336699E-2"/>
    <n v="2.2418974402484498E-2"/>
    <n v="306.75"/>
    <n v="197.46000699999999"/>
    <n v="-0.14747330392029701"/>
    <n v="1.1502195497633099E-2"/>
    <n v="1.20861776360856"/>
    <n v="2.3802381555658001"/>
    <n v="2.0343057739789301"/>
    <s v="Beta Dynamic Fund"/>
    <x v="18"/>
    <s v="Information Technology"/>
    <s v="Semiconductors"/>
    <s v="San Jose, California"/>
    <d v="2014-05-08T00:00:00"/>
    <n v="1730168"/>
    <m/>
    <s v="San Jose"/>
    <s v="California"/>
    <s v="United States"/>
  </r>
  <r>
    <d v="2019-04-25T00:00:00"/>
    <x v="18"/>
    <s v="buy"/>
    <n v="1200"/>
    <n v="11"/>
    <n v="312.95001200000002"/>
    <n v="312.95001200000002"/>
    <n v="306.57000699999998"/>
    <n v="311.82000699999998"/>
    <n v="308.85879499999999"/>
    <n v="2673200"/>
    <n v="2.5339999999999998"/>
    <n v="-8.0172310365259902E-3"/>
    <n v="-2.7549789107703001E-2"/>
    <n v="6.5124495975018196E-2"/>
    <n v="0.17707610837549601"/>
    <n v="0.34486525081807801"/>
    <n v="5.00453268993333E-3"/>
    <n v="9.4503574777152297E-3"/>
    <n v="1.5457855569017E-2"/>
    <n v="2.1799070674827802E-2"/>
    <n v="322.45001200000002"/>
    <n v="197.46000699999999"/>
    <n v="-0.14747330392029701"/>
    <n v="-3.6904169755480902E-4"/>
    <n v="1.1871935788259"/>
    <n v="2.42036624457843"/>
    <n v="2.22550550783488"/>
    <s v="Beta Dynamic Fund"/>
    <x v="18"/>
    <s v="Information Technology"/>
    <s v="Semiconductors"/>
    <s v="San Jose, California"/>
    <d v="2014-05-08T00:00:00"/>
    <n v="1730168"/>
    <m/>
    <s v="San Jose"/>
    <s v="California"/>
    <s v="United States"/>
  </r>
  <r>
    <d v="2019-05-03T00:00:00"/>
    <x v="18"/>
    <s v="buy"/>
    <n v="800"/>
    <n v="11"/>
    <n v="314.95001200000002"/>
    <n v="316.64999399999999"/>
    <n v="310.69000199999999"/>
    <n v="315.709991"/>
    <n v="312.711852999999"/>
    <n v="1921400"/>
    <n v="2.5310000000000001"/>
    <n v="-3.4843263634349599E-4"/>
    <n v="1.6930052001562099E-2"/>
    <n v="4.0926332166682303E-2"/>
    <n v="0.17718032071752801"/>
    <n v="0.35573188712716503"/>
    <n v="1.02277270666409E-2"/>
    <n v="9.0032520202213608E-3"/>
    <n v="1.53515901116523E-2"/>
    <n v="2.1802455240220502E-2"/>
    <n v="323.20001200000002"/>
    <n v="197.46000699999999"/>
    <n v="-0.14747330392029701"/>
    <n v="9.5921274614703799E-3"/>
    <n v="1.1787723966767201"/>
    <n v="2.34028637764616"/>
    <n v="2.3557935839911801"/>
    <s v="Beta Dynamic Fund"/>
    <x v="18"/>
    <s v="Information Technology"/>
    <s v="Semiconductors"/>
    <s v="San Jose, California"/>
    <d v="2014-05-08T00:00:00"/>
    <n v="1730168"/>
    <m/>
    <s v="San Jose"/>
    <s v="California"/>
    <s v="United States"/>
  </r>
  <r>
    <d v="2019-05-15T00:00:00"/>
    <x v="18"/>
    <s v="sell"/>
    <n v="1400"/>
    <n v="11"/>
    <n v="300.26998900000001"/>
    <n v="307.76998900000001"/>
    <n v="298.60998499999999"/>
    <n v="304.36999500000002"/>
    <n v="301.47955299999899"/>
    <n v="1816600"/>
    <n v="2.379"/>
    <n v="7.81708159578769E-3"/>
    <n v="3.22488867366279E-3"/>
    <n v="-4.07523100200771E-2"/>
    <n v="8.7644423194099902E-2"/>
    <n v="0.25145979956953501"/>
    <n v="2.3225384364635799E-2"/>
    <n v="1.2816154874947101E-2"/>
    <n v="1.5777793789779702E-2"/>
    <n v="2.1886125562648601E-2"/>
    <n v="323.20001200000002"/>
    <n v="197.46000699999999"/>
    <n v="-0.14747330392029701"/>
    <n v="5.8219943882337104E-3"/>
    <n v="1.18522585535326"/>
    <n v="1.53686770802742"/>
    <n v="1.56913101238891"/>
    <s v="Beta Dynamic Fund"/>
    <x v="18"/>
    <s v="Information Technology"/>
    <s v="Semiconductors"/>
    <s v="San Jose, California"/>
    <d v="2014-05-08T00:00:00"/>
    <n v="1730168"/>
    <m/>
    <s v="San Jose"/>
    <s v="California"/>
    <s v="United States"/>
  </r>
  <r>
    <d v="2019-05-30T00:00:00"/>
    <x v="18"/>
    <s v="sell"/>
    <n v="800"/>
    <n v="11"/>
    <n v="254.66000399999999"/>
    <n v="257.33999599999999"/>
    <n v="254.11999499999999"/>
    <n v="256.61999500000002"/>
    <n v="254.182999"/>
    <n v="1731000"/>
    <n v="2.2269999999999999"/>
    <n v="9.7897924437963992E-3"/>
    <n v="-4.7932566563350702E-2"/>
    <n v="-0.19771183213134999"/>
    <n v="-6.1589813316210898E-2"/>
    <n v="6.0870062722272099E-2"/>
    <n v="1.67340649935417E-2"/>
    <n v="2.0108384986118201E-2"/>
    <n v="1.8703783449499901E-2"/>
    <n v="2.2414973086336599E-2"/>
    <n v="323.20001200000002"/>
    <n v="197.46000699999999"/>
    <n v="-0.156166942918366"/>
    <n v="2.0962723552933101E-3"/>
    <n v="1.21020960297974"/>
    <n v="0.25727409464677597"/>
    <n v="0.38695122021711098"/>
    <s v="Beta Dynamic Fund"/>
    <x v="18"/>
    <s v="Information Technology"/>
    <s v="Semiconductors"/>
    <s v="San Jose, California"/>
    <d v="2014-05-08T00:00:00"/>
    <n v="1730168"/>
    <m/>
    <s v="San Jose"/>
    <s v="California"/>
    <s v="United States"/>
  </r>
  <r>
    <d v="2019-06-11T00:00:00"/>
    <x v="18"/>
    <s v="sell"/>
    <n v="700"/>
    <n v="11"/>
    <n v="290.48998999999998"/>
    <n v="291.75"/>
    <n v="279.41000400000001"/>
    <n v="283.48001099999999"/>
    <n v="280.78793300000001"/>
    <n v="3710500"/>
    <n v="2.14"/>
    <n v="1.16022718626648E-2"/>
    <n v="6.4773693508836494E-2"/>
    <n v="-7.0083442909798802E-2"/>
    <n v="5.8983978774759097E-2"/>
    <n v="0.127792234224542"/>
    <n v="1.01606116485209E-2"/>
    <n v="2.4970034876545401E-2"/>
    <n v="1.97664989265126E-2"/>
    <n v="2.2639377923587899E-2"/>
    <n v="323.20001200000002"/>
    <n v="197.46000699999999"/>
    <n v="-0.156166942918366"/>
    <n v="-3.4994119269314301E-4"/>
    <n v="1.2468637867321199"/>
    <n v="0.70842396113875705"/>
    <n v="0.44475278980789501"/>
    <s v="Beta Dynamic Fund"/>
    <x v="18"/>
    <s v="Information Technology"/>
    <s v="Semiconductors"/>
    <s v="San Jose, California"/>
    <d v="2014-05-08T00:00:00"/>
    <n v="1730168"/>
    <m/>
    <s v="San Jose"/>
    <s v="California"/>
    <s v="United States"/>
  </r>
  <r>
    <d v="2019-06-21T00:00:00"/>
    <x v="18"/>
    <s v="buy"/>
    <n v="900"/>
    <n v="11"/>
    <n v="276.60998499999999"/>
    <n v="281"/>
    <n v="273.959991"/>
    <n v="273.98998999999998"/>
    <n v="273.98998999999998"/>
    <n v="4539900"/>
    <n v="2.0680000000000001"/>
    <n v="-8.7574973118303492E-3"/>
    <n v="3.94004260844956E-2"/>
    <n v="4.66317165211579E-3"/>
    <n v="-5.6343906083459801E-2"/>
    <n v="8.4126168243709706E-2"/>
    <n v="2.1063212231157799E-2"/>
    <n v="2.3578415119451499E-2"/>
    <n v="1.88186750902006E-2"/>
    <n v="2.3035808622918898E-2"/>
    <n v="323.20001200000002"/>
    <n v="197.46000699999999"/>
    <n v="-0.17095681663517601"/>
    <n v="-1.26001638019446E-3"/>
    <n v="1.2613110003939301"/>
    <n v="0.42335623793121302"/>
    <n v="0.32453423732084802"/>
    <s v="Beta Dynamic Fund"/>
    <x v="18"/>
    <s v="Information Technology"/>
    <s v="Semiconductors"/>
    <s v="San Jose, California"/>
    <d v="2014-05-08T00:00:00"/>
    <n v="1730168"/>
    <m/>
    <s v="San Jose"/>
    <s v="California"/>
    <s v="United States"/>
  </r>
  <r>
    <d v="2019-04-02T00:00:00"/>
    <x v="18"/>
    <s v="sell"/>
    <n v="2000"/>
    <n v="12"/>
    <n v="306.16000400000001"/>
    <n v="307.35000600000001"/>
    <n v="302.60998499999999"/>
    <n v="303.04998799999998"/>
    <n v="300.17205799999999"/>
    <n v="2285700"/>
    <n v="2.4809999999999999"/>
    <n v="-9.0009176937674799E-3"/>
    <n v="2.00645574592958E-2"/>
    <n v="0.114235112096606"/>
    <n v="0.18435478414173501"/>
    <n v="0.31945048216468802"/>
    <n v="1.0397022670043299E-2"/>
    <n v="2.1202212469343399E-2"/>
    <n v="2.0818611998286E-2"/>
    <n v="2.2315250573574301E-2"/>
    <n v="307.35000600000001"/>
    <n v="197.46000699999999"/>
    <n v="-0.14747330392029701"/>
    <n v="1.7455614805152698E-5"/>
    <n v="1.2011413267670701"/>
    <n v="2.5686241182807201"/>
    <n v="2.1599408091108501"/>
    <s v="6igma Capital"/>
    <x v="18"/>
    <s v="Information Technology"/>
    <s v="Semiconductors"/>
    <s v="San Jose, California"/>
    <d v="2014-05-08T00:00:00"/>
    <n v="1730168"/>
    <m/>
    <s v="San Jose"/>
    <s v="California"/>
    <s v="United States"/>
  </r>
  <r>
    <d v="2019-04-11T00:00:00"/>
    <x v="18"/>
    <s v="buy"/>
    <n v="1300"/>
    <n v="12"/>
    <n v="308.14999399999999"/>
    <n v="310.19000199999999"/>
    <n v="306.23001099999999"/>
    <n v="309.41000400000001"/>
    <n v="306.47167999999999"/>
    <n v="1666900"/>
    <n v="2.504"/>
    <n v="6.1595572932450797E-3"/>
    <n v="2.4240238371925901E-2"/>
    <n v="0.14650963425810901"/>
    <n v="0.22402123602460899"/>
    <n v="0.28618972827610401"/>
    <n v="6.4333456220048001E-3"/>
    <n v="1.95486986551766E-2"/>
    <n v="1.5936516830581698E-2"/>
    <n v="2.20249183875585E-2"/>
    <n v="310.19000199999999"/>
    <n v="197.46000699999999"/>
    <n v="-0.14747330392029701"/>
    <n v="3.8122194279549302E-5"/>
    <n v="1.19135075036782"/>
    <n v="2.1252585216428601"/>
    <n v="2.2204978925838499"/>
    <s v="6igma Capital"/>
    <x v="18"/>
    <s v="Information Technology"/>
    <s v="Semiconductors"/>
    <s v="San Jose, California"/>
    <d v="2014-05-08T00:00:00"/>
    <n v="1730168"/>
    <m/>
    <s v="San Jose"/>
    <s v="California"/>
    <s v="United States"/>
  </r>
  <r>
    <d v="2019-04-24T00:00:00"/>
    <x v="18"/>
    <s v="sell"/>
    <n v="1000"/>
    <n v="12"/>
    <n v="314.57998700000002"/>
    <n v="317.01001000000002"/>
    <n v="313.19000199999999"/>
    <n v="314.32998700000002"/>
    <n v="311.34494000000001"/>
    <n v="2333500"/>
    <n v="2.5219999999999998"/>
    <n v="-4.1590893902796596E-3"/>
    <n v="-1.31791893327895E-2"/>
    <n v="7.1465950422276506E-2"/>
    <n v="0.20823907847065501"/>
    <n v="0.33096937236071"/>
    <n v="6.9521698104477898E-3"/>
    <n v="9.1927888558685101E-3"/>
    <n v="1.5603691399556099E-2"/>
    <n v="2.18404432731359E-2"/>
    <n v="322.45001200000002"/>
    <n v="197.46000699999999"/>
    <n v="-0.14747330392029701"/>
    <n v="-2.1941687255359501E-3"/>
    <n v="1.19110760800505"/>
    <n v="2.3443219633201702"/>
    <n v="2.1366308800709901"/>
    <s v="6igma Capital"/>
    <x v="18"/>
    <s v="Information Technology"/>
    <s v="Semiconductors"/>
    <s v="San Jose, California"/>
    <d v="2014-05-08T00:00:00"/>
    <n v="1730168"/>
    <m/>
    <s v="San Jose"/>
    <s v="California"/>
    <s v="United States"/>
  </r>
  <r>
    <d v="2019-05-16T00:00:00"/>
    <x v="18"/>
    <s v="buy"/>
    <n v="1000"/>
    <n v="12"/>
    <n v="299.75"/>
    <n v="303.10000600000001"/>
    <n v="294.70001200000002"/>
    <n v="297.290009"/>
    <n v="294.46679699999999"/>
    <n v="3423300"/>
    <n v="2.4049999999999998"/>
    <n v="-2.3535943186427599E-2"/>
    <n v="-2.2516887389014001E-2"/>
    <n v="-6.2299060752803802E-2"/>
    <n v="6.3468789925279795E-2"/>
    <n v="0.241001320943874"/>
    <n v="2.5531484369257999E-2"/>
    <n v="1.3624882340511801E-2"/>
    <n v="1.60873241026636E-2"/>
    <n v="2.1922807725631099E-2"/>
    <n v="323.20001200000002"/>
    <n v="197.46000699999999"/>
    <n v="-0.14747330392029701"/>
    <n v="8.8559569696340101E-3"/>
    <n v="1.1703331980231599"/>
    <n v="1.45882082228123"/>
    <n v="1.51702806117278"/>
    <s v="6igma Capital"/>
    <x v="18"/>
    <s v="Information Technology"/>
    <s v="Semiconductors"/>
    <s v="San Jose, California"/>
    <d v="2014-05-08T00:00:00"/>
    <n v="1730168"/>
    <m/>
    <s v="San Jose"/>
    <s v="California"/>
    <s v="United States"/>
  </r>
  <r>
    <d v="2019-05-20T00:00:00"/>
    <x v="18"/>
    <s v="buy"/>
    <n v="600"/>
    <n v="12"/>
    <n v="278"/>
    <n v="279.95001200000002"/>
    <n v="268.64001500000001"/>
    <n v="272.58999599999999"/>
    <n v="270.00134300000002"/>
    <n v="6516200"/>
    <n v="2.4159999999999999"/>
    <n v="-6.1532816745632497E-2"/>
    <n v="-7.3499940363328006E-2"/>
    <n v="-0.162007054390849"/>
    <n v="-2.3838852033708599E-2"/>
    <n v="0.16311807568748199"/>
    <n v="3.4622370738393402E-2"/>
    <n v="1.8541225052200998E-2"/>
    <n v="1.8192098852746402E-2"/>
    <n v="2.23286143355052E-2"/>
    <n v="323.20001200000002"/>
    <n v="197.46000699999999"/>
    <n v="-0.156166942918366"/>
    <n v="-6.7722580366252503E-3"/>
    <n v="1.1932268970865001"/>
    <n v="0.93016042478465399"/>
    <n v="1.35359124523648"/>
    <s v="6igma Capital"/>
    <x v="18"/>
    <s v="Information Technology"/>
    <s v="Semiconductors"/>
    <s v="San Jose, California"/>
    <d v="2014-05-08T00:00:00"/>
    <n v="1730168"/>
    <m/>
    <s v="San Jose"/>
    <s v="California"/>
    <s v="United States"/>
  </r>
  <r>
    <d v="2019-05-22T00:00:00"/>
    <x v="18"/>
    <s v="buy"/>
    <n v="1800"/>
    <n v="12"/>
    <n v="270.48001099999999"/>
    <n v="275.05999800000001"/>
    <n v="268.970000999999"/>
    <n v="269.220000999999"/>
    <n v="266.66336100000001"/>
    <n v="3180900"/>
    <n v="2.3929999999999998"/>
    <n v="-2.24413585489147E-2"/>
    <n v="-0.122715153615767"/>
    <n v="-0.15704372808941899"/>
    <n v="-3.3719085393030201E-2"/>
    <n v="0.15234999905961499"/>
    <n v="2.5334946814099799E-2"/>
    <n v="1.9184139668878698E-2"/>
    <n v="1.84030251924568E-2"/>
    <n v="2.23499521209547E-2"/>
    <n v="323.20001200000002"/>
    <n v="197.46000699999999"/>
    <n v="-0.156166942918366"/>
    <n v="-2.8283920525026501E-3"/>
    <n v="1.1929898267879799"/>
    <n v="0.85687294140804604"/>
    <n v="1.1306937739773999"/>
    <s v="6igma Capital"/>
    <x v="18"/>
    <s v="Information Technology"/>
    <s v="Semiconductors"/>
    <s v="San Jose, California"/>
    <d v="2014-05-08T00:00:00"/>
    <n v="1730168"/>
    <m/>
    <s v="San Jose"/>
    <s v="California"/>
    <s v="United States"/>
  </r>
  <r>
    <d v="2019-06-21T00:00:00"/>
    <x v="18"/>
    <s v="sell"/>
    <n v="2800"/>
    <n v="12"/>
    <n v="276.60998499999999"/>
    <n v="281"/>
    <n v="273.959991"/>
    <n v="273.98998999999998"/>
    <n v="273.98998999999998"/>
    <n v="4539900"/>
    <n v="2.0680000000000001"/>
    <n v="-8.7574973118303492E-3"/>
    <n v="3.94004260844956E-2"/>
    <n v="4.66317165211579E-3"/>
    <n v="-5.6343906083459801E-2"/>
    <n v="8.4126168243709706E-2"/>
    <n v="2.1063212231157799E-2"/>
    <n v="2.3578415119451499E-2"/>
    <n v="1.88186750902006E-2"/>
    <n v="2.3035808622918898E-2"/>
    <n v="323.20001200000002"/>
    <n v="197.46000699999999"/>
    <n v="-0.17095681663517601"/>
    <n v="-1.26001638019446E-3"/>
    <n v="1.2613110003939301"/>
    <n v="0.42335623793121302"/>
    <n v="0.32453423732084802"/>
    <s v="6igma Capital"/>
    <x v="18"/>
    <s v="Information Technology"/>
    <s v="Semiconductors"/>
    <s v="San Jose, California"/>
    <d v="2014-05-08T00:00:00"/>
    <n v="1730168"/>
    <m/>
    <s v="San Jose"/>
    <s v="California"/>
    <s v="United States"/>
  </r>
  <r>
    <d v="2019-06-26T00:00:00"/>
    <x v="18"/>
    <s v="sell"/>
    <n v="700"/>
    <n v="12"/>
    <n v="278.57998700000002"/>
    <n v="284.02999899999998"/>
    <n v="278.10000600000001"/>
    <n v="281.44000199999999"/>
    <n v="281.44000199999999"/>
    <n v="2477400"/>
    <n v="2.0489999999999999"/>
    <n v="1.76722652568191E-2"/>
    <n v="2.3676340784926499E-2"/>
    <n v="0.104518148206362"/>
    <n v="-4.07969683403109E-2"/>
    <n v="0.14522247488263601"/>
    <n v="1.37556662913555E-2"/>
    <n v="2.18080543058616E-2"/>
    <n v="1.90300237819288E-2"/>
    <n v="2.30235476556306E-2"/>
    <n v="323.20001200000002"/>
    <n v="197.46000699999999"/>
    <n v="-0.17095681663517601"/>
    <n v="-1.2346958449604901E-3"/>
    <n v="1.25139143635702"/>
    <n v="0.83091324936664201"/>
    <n v="0.57346075040869304"/>
    <s v="6igma Capital"/>
    <x v="18"/>
    <s v="Information Technology"/>
    <s v="Semiconductors"/>
    <s v="San Jose, California"/>
    <d v="2014-05-08T00:00:00"/>
    <n v="1730168"/>
    <m/>
    <s v="San Jose"/>
    <s v="California"/>
    <s v="United States"/>
  </r>
  <r>
    <d v="2019-04-11T00:00:00"/>
    <x v="18"/>
    <s v="buy"/>
    <n v="1100"/>
    <n v="13"/>
    <n v="308.14999399999999"/>
    <n v="310.19000199999999"/>
    <n v="306.23001099999999"/>
    <n v="309.41000400000001"/>
    <n v="306.47167999999999"/>
    <n v="1666900"/>
    <n v="2.504"/>
    <n v="6.1595572932450797E-3"/>
    <n v="2.4240238371925901E-2"/>
    <n v="0.14650963425810901"/>
    <n v="0.22402123602460899"/>
    <n v="0.28618972827610401"/>
    <n v="6.4333456220048001E-3"/>
    <n v="1.95486986551766E-2"/>
    <n v="1.5936516830581698E-2"/>
    <n v="2.20249183875585E-2"/>
    <n v="310.19000199999999"/>
    <n v="197.46000699999999"/>
    <n v="-0.14747330392029701"/>
    <n v="3.8122194279549302E-5"/>
    <n v="1.19135075036782"/>
    <n v="2.1252585216428601"/>
    <n v="2.2204978925838499"/>
    <s v="Marquee Group Funds"/>
    <x v="18"/>
    <s v="Information Technology"/>
    <s v="Semiconductors"/>
    <s v="San Jose, California"/>
    <d v="2014-05-08T00:00:00"/>
    <n v="1730168"/>
    <m/>
    <s v="San Jose"/>
    <s v="California"/>
    <s v="United States"/>
  </r>
  <r>
    <d v="2019-05-10T00:00:00"/>
    <x v="18"/>
    <s v="buy"/>
    <n v="1100"/>
    <n v="13"/>
    <n v="303.23001099999999"/>
    <n v="305.39999399999999"/>
    <n v="296.66000400000001"/>
    <n v="303.959991"/>
    <n v="301.07342499999999"/>
    <n v="2102500"/>
    <n v="2.4550000000000001"/>
    <n v="-3.2896861314800802E-4"/>
    <n v="-3.7927997207798499E-2"/>
    <n v="1.6791625293827699E-3"/>
    <n v="0.11244212096237099"/>
    <n v="0.27790916628282297"/>
    <n v="7.8418387339239601E-3"/>
    <n v="1.0180288421436E-2"/>
    <n v="1.4733858282197001E-2"/>
    <n v="2.1734159640377702E-2"/>
    <n v="323.20001200000002"/>
    <n v="197.46000699999999"/>
    <n v="-0.14747330392029701"/>
    <n v="3.7133938472042301E-3"/>
    <n v="1.1749415391165301"/>
    <n v="1.7304775887136501"/>
    <n v="1.92762332947649"/>
    <s v="Marquee Group Funds"/>
    <x v="18"/>
    <s v="Information Technology"/>
    <s v="Semiconductors"/>
    <s v="San Jose, California"/>
    <d v="2014-05-08T00:00:00"/>
    <n v="1730168"/>
    <m/>
    <s v="San Jose"/>
    <s v="California"/>
    <s v="United States"/>
  </r>
  <r>
    <d v="2019-05-28T00:00:00"/>
    <x v="18"/>
    <s v="buy"/>
    <n v="1300"/>
    <n v="13"/>
    <n v="256.57000699999998"/>
    <n v="257.73001099999999"/>
    <n v="250.08999599999899"/>
    <n v="254.479996"/>
    <n v="252.06332399999999"/>
    <n v="6196500"/>
    <n v="2.2679999999999998"/>
    <n v="-5.7207982304538496E-3"/>
    <n v="-6.8746591401336099E-2"/>
    <n v="-0.20320385668448199"/>
    <n v="-6.8655824770666493E-2"/>
    <n v="7.7476022913664594E-2"/>
    <n v="1.6883445751010299E-2"/>
    <n v="1.99629089003324E-2"/>
    <n v="1.8812511591268601E-2"/>
    <n v="2.24672332203423E-2"/>
    <n v="323.20001200000002"/>
    <n v="197.46000699999999"/>
    <n v="-0.156166942918366"/>
    <n v="-8.4109499934704197E-3"/>
    <n v="1.2021872170738499"/>
    <n v="0.36523203744488603"/>
    <n v="0.688736388642057"/>
    <s v="Marquee Group Funds"/>
    <x v="18"/>
    <s v="Information Technology"/>
    <s v="Semiconductors"/>
    <s v="San Jose, California"/>
    <d v="2014-05-08T00:00:00"/>
    <n v="1730168"/>
    <m/>
    <s v="San Jose"/>
    <s v="California"/>
    <s v="United States"/>
  </r>
  <r>
    <d v="2019-06-05T00:00:00"/>
    <x v="18"/>
    <s v="buy"/>
    <n v="1800"/>
    <n v="13"/>
    <n v="269.01001000000002"/>
    <n v="271.51001000000002"/>
    <n v="262.39999399999999"/>
    <n v="265.720000999999"/>
    <n v="263.196594"/>
    <n v="2365100"/>
    <n v="2.1230000000000002"/>
    <n v="7.5254565244648405E-5"/>
    <n v="4.4636574972110502E-2"/>
    <n v="-0.17238091044804099"/>
    <n v="-1.20732578081452E-2"/>
    <n v="6.15443750406326E-2"/>
    <n v="2.4740384968793501E-2"/>
    <n v="2.3143061831514902E-2"/>
    <n v="1.96179060153483E-2"/>
    <n v="2.2617705652790501E-2"/>
    <n v="323.20001200000002"/>
    <n v="197.46000699999999"/>
    <n v="-0.156166942918366"/>
    <n v="8.1287266899663802E-3"/>
    <n v="1.24036251125181"/>
    <n v="0.26879891567646902"/>
    <n v="0.220232705580617"/>
    <s v="Marquee Group Funds"/>
    <x v="18"/>
    <s v="Information Technology"/>
    <s v="Semiconductors"/>
    <s v="San Jose, California"/>
    <d v="2014-05-08T00:00:00"/>
    <n v="1730168"/>
    <m/>
    <s v="San Jose"/>
    <s v="California"/>
    <s v="United States"/>
  </r>
  <r>
    <d v="2019-04-02T00:00:00"/>
    <x v="18"/>
    <s v="sell"/>
    <n v="1000"/>
    <n v="14"/>
    <n v="306.16000400000001"/>
    <n v="307.35000600000001"/>
    <n v="302.60998499999999"/>
    <n v="303.04998799999998"/>
    <n v="300.17205799999999"/>
    <n v="2285700"/>
    <n v="2.4809999999999999"/>
    <n v="-9.0009176937674799E-3"/>
    <n v="2.00645574592958E-2"/>
    <n v="0.114235112096606"/>
    <n v="0.18435478414173501"/>
    <n v="0.31945048216468802"/>
    <n v="1.0397022670043299E-2"/>
    <n v="2.1202212469343399E-2"/>
    <n v="2.0818611998286E-2"/>
    <n v="2.2315250573574301E-2"/>
    <n v="307.35000600000001"/>
    <n v="197.46000699999999"/>
    <n v="-0.14747330392029701"/>
    <n v="1.7455614805152698E-5"/>
    <n v="1.2011413267670701"/>
    <n v="2.5686241182807201"/>
    <n v="2.1599408091108501"/>
    <s v="DJT Green Funds"/>
    <x v="18"/>
    <s v="Information Technology"/>
    <s v="Semiconductors"/>
    <s v="San Jose, California"/>
    <d v="2014-05-08T00:00:00"/>
    <n v="1730168"/>
    <m/>
    <s v="San Jose"/>
    <s v="California"/>
    <s v="United States"/>
  </r>
  <r>
    <d v="2019-04-08T00:00:00"/>
    <x v="18"/>
    <s v="buy"/>
    <n v="1100"/>
    <n v="14"/>
    <n v="304.14001500000001"/>
    <n v="305.29998799999998"/>
    <n v="302"/>
    <n v="304.48001099999999"/>
    <n v="301.58850099999898"/>
    <n v="1389900"/>
    <n v="2.5190000000000001"/>
    <n v="6.5703792681307297E-4"/>
    <n v="-4.2932458639369396E-3"/>
    <n v="0.145845915237167"/>
    <n v="0.255311889363394"/>
    <n v="0.31894518525040699"/>
    <n v="7.0951549216860497E-3"/>
    <n v="1.97253724645398E-2"/>
    <n v="1.6709402100813901E-2"/>
    <n v="2.2096093626812301E-2"/>
    <n v="307.39999399999999"/>
    <n v="197.46000699999999"/>
    <n v="-0.14747330392029701"/>
    <n v="1.0469119934194001E-3"/>
    <n v="1.19213532137288"/>
    <n v="2.4552185122565602"/>
    <n v="2.32284009857239"/>
    <s v="DJT Green Funds"/>
    <x v="18"/>
    <s v="Information Technology"/>
    <s v="Semiconductors"/>
    <s v="San Jose, California"/>
    <d v="2014-05-08T00:00:00"/>
    <n v="1730168"/>
    <m/>
    <s v="San Jose"/>
    <s v="California"/>
    <s v="United States"/>
  </r>
  <r>
    <d v="2019-04-10T00:00:00"/>
    <x v="18"/>
    <s v="sell"/>
    <n v="1100"/>
    <n v="14"/>
    <n v="303.60000600000001"/>
    <n v="307.76998900000001"/>
    <n v="303"/>
    <n v="307.51001000000002"/>
    <n v="304.58975199999998"/>
    <n v="1499200"/>
    <n v="2.4769999999999999"/>
    <n v="1.3290786422837601E-2"/>
    <n v="1.08222178986271E-2"/>
    <n v="0.14246637059542899"/>
    <n v="0.230931709179195"/>
    <n v="0.28240482589854299"/>
    <n v="8.2823703804012095E-3"/>
    <n v="1.95726144028559E-2"/>
    <n v="1.5978453737104999E-2"/>
    <n v="2.2022769215547099E-2"/>
    <n v="307.76998900000001"/>
    <n v="197.46000699999999"/>
    <n v="-0.14747330392029701"/>
    <n v="3.47183783585567E-3"/>
    <n v="1.1892831378114701"/>
    <n v="2.11450154229636"/>
    <n v="2.2243055606140998"/>
    <s v="DJT Green Funds"/>
    <x v="18"/>
    <s v="Information Technology"/>
    <s v="Semiconductors"/>
    <s v="San Jose, California"/>
    <d v="2014-05-08T00:00:00"/>
    <n v="1730168"/>
    <m/>
    <s v="San Jose"/>
    <s v="California"/>
    <s v="United States"/>
  </r>
  <r>
    <d v="2019-05-06T00:00:00"/>
    <x v="18"/>
    <s v="sell"/>
    <n v="300"/>
    <n v="14"/>
    <n v="306.790009"/>
    <n v="311.92999300000002"/>
    <n v="305.35000600000001"/>
    <n v="311.57000699999998"/>
    <n v="308.611176"/>
    <n v="1437100"/>
    <n v="2.5"/>
    <n v="-1.32000146474185E-2"/>
    <n v="-3.6841538024138601E-3"/>
    <n v="2.3938576565552101E-2"/>
    <n v="0.144274049561432"/>
    <n v="0.35790701253575002"/>
    <n v="1.2168673862545901E-2"/>
    <n v="9.5424107802156207E-3"/>
    <n v="1.53273044524501E-2"/>
    <n v="2.1796212653611199E-2"/>
    <n v="323.20001200000002"/>
    <n v="197.46000699999999"/>
    <n v="-0.14747330392029701"/>
    <n v="-4.4810132310555703E-3"/>
    <n v="1.1790743216170501"/>
    <n v="2.3325842676534299"/>
    <n v="2.3577861185772102"/>
    <s v="DJT Green Funds"/>
    <x v="18"/>
    <s v="Information Technology"/>
    <s v="Semiconductors"/>
    <s v="San Jose, California"/>
    <d v="2014-05-08T00:00:00"/>
    <n v="1730168"/>
    <m/>
    <s v="San Jose"/>
    <s v="California"/>
    <s v="United States"/>
  </r>
  <r>
    <d v="2019-05-07T00:00:00"/>
    <x v="18"/>
    <s v="buy"/>
    <n v="600"/>
    <n v="14"/>
    <n v="308.64999399999999"/>
    <n v="309.61999500000002"/>
    <n v="303.73001099999999"/>
    <n v="307.290009"/>
    <n v="304.371826"/>
    <n v="2173400"/>
    <n v="2.448"/>
    <n v="-1.3832088582164601E-2"/>
    <n v="-3.5516501222996599E-2"/>
    <n v="1.7364951163441299E-2"/>
    <n v="0.13826311821180801"/>
    <n v="0.32094816458515402"/>
    <n v="7.2466212232009698E-3"/>
    <n v="9.9119759263388008E-3"/>
    <n v="1.54097485535746E-2"/>
    <n v="2.1773905065720901E-2"/>
    <n v="323.20001200000002"/>
    <n v="197.46000699999999"/>
    <n v="-0.14747330392029701"/>
    <n v="-1.6649488130547601E-2"/>
    <n v="1.17135327739165"/>
    <n v="2.0601481639653798"/>
    <n v="2.2986271435192398"/>
    <s v="DJT Green Funds"/>
    <x v="18"/>
    <s v="Information Technology"/>
    <s v="Semiconductors"/>
    <s v="San Jose, California"/>
    <d v="2014-05-08T00:00:00"/>
    <n v="1730168"/>
    <m/>
    <s v="San Jose"/>
    <s v="California"/>
    <s v="United States"/>
  </r>
  <r>
    <d v="2019-05-17T00:00:00"/>
    <x v="18"/>
    <s v="buy"/>
    <n v="800"/>
    <n v="14"/>
    <n v="292.77999899999998"/>
    <n v="293.57000699999998"/>
    <n v="288.41000400000001"/>
    <n v="289.89001500000001"/>
    <n v="287.13708500000001"/>
    <n v="3909400"/>
    <n v="2.3929999999999998"/>
    <n v="-2.5206503296612899E-2"/>
    <n v="-4.7394422072478903E-2"/>
    <n v="-9.41208689068294E-2"/>
    <n v="3.6736017056922698E-2"/>
    <n v="0.220233914542589"/>
    <n v="2.69018687050986E-2"/>
    <n v="1.4249040720431301E-2"/>
    <n v="1.64224875275569E-2"/>
    <n v="2.1982123932942601E-2"/>
    <n v="323.20001200000002"/>
    <n v="197.46000699999999"/>
    <n v="-0.14747330392029701"/>
    <n v="-5.8544371529206298E-3"/>
    <n v="1.1770184791148599"/>
    <n v="1.3159269958109701"/>
    <n v="1.4341179425922499"/>
    <s v="DJT Green Funds"/>
    <x v="18"/>
    <s v="Information Technology"/>
    <s v="Semiconductors"/>
    <s v="San Jose, California"/>
    <d v="2014-05-08T00:00:00"/>
    <n v="1730168"/>
    <m/>
    <s v="San Jose"/>
    <s v="California"/>
    <s v="United States"/>
  </r>
  <r>
    <d v="2019-05-28T00:00:00"/>
    <x v="18"/>
    <s v="sell"/>
    <n v="1200"/>
    <n v="14"/>
    <n v="256.57000699999998"/>
    <n v="257.73001099999999"/>
    <n v="250.08999599999899"/>
    <n v="254.479996"/>
    <n v="252.06332399999999"/>
    <n v="6196500"/>
    <n v="2.2679999999999998"/>
    <n v="-5.7207982304538496E-3"/>
    <n v="-6.8746591401336099E-2"/>
    <n v="-0.20320385668448199"/>
    <n v="-6.8655824770666493E-2"/>
    <n v="7.7476022913664594E-2"/>
    <n v="1.6883445751010299E-2"/>
    <n v="1.99629089003324E-2"/>
    <n v="1.8812511591268601E-2"/>
    <n v="2.24672332203423E-2"/>
    <n v="323.20001200000002"/>
    <n v="197.46000699999999"/>
    <n v="-0.156166942918366"/>
    <n v="-8.4109499934704197E-3"/>
    <n v="1.2021872170738499"/>
    <n v="0.36523203744488603"/>
    <n v="0.688736388642057"/>
    <s v="DJT Green Funds"/>
    <x v="18"/>
    <s v="Information Technology"/>
    <s v="Semiconductors"/>
    <s v="San Jose, California"/>
    <d v="2014-05-08T00:00:00"/>
    <n v="1730168"/>
    <m/>
    <s v="San Jose"/>
    <s v="California"/>
    <s v="United States"/>
  </r>
  <r>
    <d v="2019-05-29T00:00:00"/>
    <x v="18"/>
    <s v="buy"/>
    <n v="1400"/>
    <n v="14"/>
    <n v="252.740004999999"/>
    <n v="256.36999500000002"/>
    <n v="251.58000200000001"/>
    <n v="254.11999499999999"/>
    <n v="251.70674099999999"/>
    <n v="2813200"/>
    <n v="2.2360000000000002"/>
    <n v="-1.4156579929058E-3"/>
    <n v="-8.01637175560619E-2"/>
    <n v="-0.20008743341858901"/>
    <n v="-5.7225553212583102E-2"/>
    <n v="4.9719483967624899E-2"/>
    <n v="1.3249076639987501E-2"/>
    <n v="2.0008885127459301E-2"/>
    <n v="1.8752325416979299E-2"/>
    <n v="2.2407053771605599E-2"/>
    <n v="323.20001200000002"/>
    <n v="197.46000699999999"/>
    <n v="-0.156166942918366"/>
    <n v="-6.9359101493404697E-3"/>
    <n v="1.2032052951998899"/>
    <n v="0.18236069023864801"/>
    <n v="0.50687098956936505"/>
    <s v="DJT Green Funds"/>
    <x v="18"/>
    <s v="Information Technology"/>
    <s v="Semiconductors"/>
    <s v="San Jose, California"/>
    <d v="2014-05-08T00:00:00"/>
    <n v="1730168"/>
    <m/>
    <s v="San Jose"/>
    <s v="California"/>
    <s v="United States"/>
  </r>
  <r>
    <d v="2019-06-04T00:00:00"/>
    <x v="18"/>
    <s v="sell"/>
    <n v="900"/>
    <n v="14"/>
    <n v="256.959991"/>
    <n v="266"/>
    <n v="255.759995"/>
    <n v="265.70001200000002"/>
    <n v="263.17678799999999"/>
    <n v="3680500"/>
    <n v="2.1190000000000002"/>
    <n v="4.8267229527185901E-2"/>
    <n v="4.3145662413960201E-2"/>
    <n v="-0.17280459764962899"/>
    <n v="-3.2792714533781499E-2"/>
    <n v="6.9357030902239394E-2"/>
    <n v="2.4882323775825201E-2"/>
    <n v="2.31363407337025E-2"/>
    <n v="1.9786310249998801E-2"/>
    <n v="2.2622827032755401E-2"/>
    <n v="323.20001200000002"/>
    <n v="197.46000699999999"/>
    <n v="-0.156166942918366"/>
    <n v="2.1205927310919401E-2"/>
    <n v="1.24425055211064"/>
    <n v="0.32117787508270201"/>
    <n v="0.202945060493053"/>
    <s v="DJT Green Funds"/>
    <x v="18"/>
    <s v="Information Technology"/>
    <s v="Semiconductors"/>
    <s v="San Jose, California"/>
    <d v="2014-05-08T00:00:00"/>
    <n v="1730168"/>
    <m/>
    <s v="San Jose"/>
    <s v="California"/>
    <s v="United States"/>
  </r>
  <r>
    <d v="2019-04-12T00:00:00"/>
    <x v="18"/>
    <s v="buy"/>
    <n v="1300"/>
    <n v="15"/>
    <n v="311.35000600000001"/>
    <n v="317.44000199999999"/>
    <n v="310.57000699999998"/>
    <n v="317.02999899999998"/>
    <n v="314.019318"/>
    <n v="3008700"/>
    <n v="2.56"/>
    <n v="2.4329153243938799E-2"/>
    <n v="4.1048035486505E-2"/>
    <n v="0.164996096584928"/>
    <n v="0.244151129309509"/>
    <n v="0.31422920968525397"/>
    <n v="1.0970622485943399E-2"/>
    <n v="1.9905967453527199E-2"/>
    <n v="1.61499933823907E-2"/>
    <n v="2.2071117251833101E-2"/>
    <n v="317.44000199999999"/>
    <n v="197.46000699999999"/>
    <n v="-0.14747330392029701"/>
    <n v="6.5875784763498903E-3"/>
    <n v="1.20063857100281"/>
    <n v="2.3246138776008798"/>
    <n v="2.2430186069279299"/>
    <s v="Turtle River Asset Management"/>
    <x v="18"/>
    <s v="Information Technology"/>
    <s v="Semiconductors"/>
    <s v="San Jose, California"/>
    <d v="2014-05-08T00:00:00"/>
    <n v="1730168"/>
    <m/>
    <s v="San Jose"/>
    <s v="California"/>
    <s v="United States"/>
  </r>
  <r>
    <d v="2019-04-22T00:00:00"/>
    <x v="18"/>
    <s v="sell"/>
    <n v="1100"/>
    <n v="15"/>
    <n v="317.32000699999998"/>
    <n v="317.89001500000001"/>
    <n v="314.20001200000002"/>
    <n v="315"/>
    <n v="312.00860599999999"/>
    <n v="1350400"/>
    <n v="2.59"/>
    <n v="-1.142646569617E-2"/>
    <n v="-6.4237355464258497E-3"/>
    <n v="7.9146290562694094E-2"/>
    <n v="0.197635197730852"/>
    <n v="0.29358134297821598"/>
    <n v="7.8440619954935897E-3"/>
    <n v="1.0429700970767401E-2"/>
    <n v="1.5681449319652398E-2"/>
    <n v="2.1921165780514899E-2"/>
    <n v="322.45001200000002"/>
    <n v="197.46000699999999"/>
    <n v="-0.14747330392029701"/>
    <n v="1.0115060212163699E-3"/>
    <n v="1.20032833251388"/>
    <n v="2.0963522136755501"/>
    <n v="2.0241652948609699"/>
    <s v="Turtle River Asset Management"/>
    <x v="18"/>
    <s v="Information Technology"/>
    <s v="Semiconductors"/>
    <s v="San Jose, California"/>
    <d v="2014-05-08T00:00:00"/>
    <n v="1730168"/>
    <m/>
    <s v="San Jose"/>
    <s v="California"/>
    <s v="United States"/>
  </r>
  <r>
    <d v="2019-04-23T00:00:00"/>
    <x v="18"/>
    <s v="sell"/>
    <n v="1100"/>
    <n v="15"/>
    <n v="316.76001000000002"/>
    <n v="318.08999599999999"/>
    <n v="314.19000199999999"/>
    <n v="315.64001500000001"/>
    <n v="312.64254799999998"/>
    <n v="1977700"/>
    <n v="2.57"/>
    <n v="2.0297480076277201E-3"/>
    <n v="-2.4047950850973102E-3"/>
    <n v="6.1543967715169998E-2"/>
    <n v="0.209412448172517"/>
    <n v="0.31952996058389499"/>
    <n v="7.95890213074355E-3"/>
    <n v="9.7970370674102698E-3"/>
    <n v="1.5595335976213799E-2"/>
    <n v="2.18637386361362E-2"/>
    <n v="322.45001200000002"/>
    <n v="197.46000699999999"/>
    <n v="-0.14747330392029701"/>
    <n v="8.8023511954049196E-3"/>
    <n v="1.1910640672574999"/>
    <n v="2.2778679649051399"/>
    <n v="2.0698686993801698"/>
    <s v="Turtle River Asset Management"/>
    <x v="18"/>
    <s v="Information Technology"/>
    <s v="Semiconductors"/>
    <s v="San Jose, California"/>
    <d v="2014-05-08T00:00:00"/>
    <n v="1730168"/>
    <m/>
    <s v="San Jose"/>
    <s v="California"/>
    <s v="United States"/>
  </r>
  <r>
    <d v="2019-05-23T00:00:00"/>
    <x v="18"/>
    <s v="buy"/>
    <n v="1200"/>
    <n v="15"/>
    <n v="264.57998700000002"/>
    <n v="265.48998999999998"/>
    <n v="258.17001299999998"/>
    <n v="260.08999599999999"/>
    <n v="257.62005599999998"/>
    <n v="4660700"/>
    <n v="2.2959999999999998"/>
    <n v="-3.4501194330637697E-2"/>
    <n v="-0.133680404759977"/>
    <n v="-0.193574670427684"/>
    <n v="-5.22900195405408E-2"/>
    <n v="0.120194276244678"/>
    <n v="2.5697964758365301E-2"/>
    <n v="1.9919680520758602E-2"/>
    <n v="1.8798090407625E-2"/>
    <n v="2.24583916915931E-2"/>
    <n v="323.20001200000002"/>
    <n v="197.46000699999999"/>
    <n v="-0.156166942918366"/>
    <n v="-1.1985692488440201E-2"/>
    <n v="1.2039356465970401"/>
    <n v="0.64839816665007499"/>
    <n v="0.968609242851174"/>
    <s v="Turtle River Asset Management"/>
    <x v="18"/>
    <s v="Information Technology"/>
    <s v="Semiconductors"/>
    <s v="San Jose, California"/>
    <d v="2014-05-08T00:00:00"/>
    <n v="1730168"/>
    <m/>
    <s v="San Jose"/>
    <s v="California"/>
    <s v="United States"/>
  </r>
  <r>
    <d v="2019-06-03T00:00:00"/>
    <x v="18"/>
    <s v="buy"/>
    <n v="800"/>
    <n v="15"/>
    <n v="252.55000299999901"/>
    <n v="258.32998700000002"/>
    <n v="251.199997"/>
    <n v="253.179993"/>
    <n v="250.775665"/>
    <n v="2891100"/>
    <n v="2.081"/>
    <n v="6.1011420333045904E-3"/>
    <n v="-1.0842365343679401E-2"/>
    <n v="-0.23077687539293601"/>
    <n v="-7.3377384989923702E-2"/>
    <n v="3.7887652386075103E-2"/>
    <n v="1.14926116688314E-2"/>
    <n v="1.9447216794781001E-2"/>
    <n v="1.88087925200973E-2"/>
    <n v="2.2442995779347399E-2"/>
    <n v="323.20001200000002"/>
    <n v="197.46000699999999"/>
    <n v="-0.156166942918366"/>
    <n v="-2.7690708645509302E-3"/>
    <n v="1.2258291671093899"/>
    <n v="0.11383830093236801"/>
    <n v="0.21175589296548999"/>
    <s v="Turtle River Asset Management"/>
    <x v="18"/>
    <s v="Information Technology"/>
    <s v="Semiconductors"/>
    <s v="San Jose, California"/>
    <d v="2014-05-08T00:00:00"/>
    <n v="1730168"/>
    <m/>
    <s v="San Jose"/>
    <s v="California"/>
    <s v="United States"/>
  </r>
  <r>
    <d v="2019-04-11T00:00:00"/>
    <x v="18"/>
    <s v="buy"/>
    <n v="1700"/>
    <n v="16"/>
    <n v="308.14999399999999"/>
    <n v="310.19000199999999"/>
    <n v="306.23001099999999"/>
    <n v="309.41000400000001"/>
    <n v="306.47167999999999"/>
    <n v="1666900"/>
    <n v="2.504"/>
    <n v="6.1595572932450797E-3"/>
    <n v="2.4240238371925901E-2"/>
    <n v="0.14650963425810901"/>
    <n v="0.22402123602460899"/>
    <n v="0.28618972827610401"/>
    <n v="6.4333456220048001E-3"/>
    <n v="1.95486986551766E-2"/>
    <n v="1.5936516830581698E-2"/>
    <n v="2.20249183875585E-2"/>
    <n v="310.19000199999999"/>
    <n v="197.46000699999999"/>
    <n v="-0.14747330392029701"/>
    <n v="3.8122194279549302E-5"/>
    <n v="1.19135075036782"/>
    <n v="2.1252585216428601"/>
    <n v="2.2204978925838499"/>
    <s v="Bridgebay Associates"/>
    <x v="18"/>
    <s v="Information Technology"/>
    <s v="Semiconductors"/>
    <s v="San Jose, California"/>
    <d v="2014-05-08T00:00:00"/>
    <n v="1730168"/>
    <m/>
    <s v="San Jose"/>
    <s v="California"/>
    <s v="United States"/>
  </r>
  <r>
    <d v="2019-05-13T00:00:00"/>
    <x v="18"/>
    <s v="buy"/>
    <n v="1900"/>
    <n v="16"/>
    <n v="293.82000699999998"/>
    <n v="295.67999300000002"/>
    <n v="288.20001200000002"/>
    <n v="293.38000499999998"/>
    <n v="290.59393299999999"/>
    <n v="3786400"/>
    <n v="2.4049999999999998"/>
    <n v="-3.5427298454783297E-2"/>
    <n v="-6.0155281015163403E-2"/>
    <n v="-4.7038922348238199E-2"/>
    <n v="7.0975948290663102E-2"/>
    <n v="0.21980458681613099"/>
    <n v="1.4923185448020199E-2"/>
    <n v="1.22560090023318E-2"/>
    <n v="1.5449563077446399E-2"/>
    <n v="2.18124376624085E-2"/>
    <n v="323.20001200000002"/>
    <n v="197.46000699999999"/>
    <n v="-0.14747330392029701"/>
    <n v="-2.4426469085879299E-2"/>
    <n v="1.17863965305759"/>
    <n v="1.3327939115634999"/>
    <n v="1.7276652582585099"/>
    <s v="Bridgebay Associates"/>
    <x v="18"/>
    <s v="Information Technology"/>
    <s v="Semiconductors"/>
    <s v="San Jose, California"/>
    <d v="2014-05-08T00:00:00"/>
    <n v="1730168"/>
    <m/>
    <s v="San Jose"/>
    <s v="California"/>
    <s v="United States"/>
  </r>
  <r>
    <d v="2019-05-31T00:00:00"/>
    <x v="18"/>
    <s v="buy"/>
    <n v="2000"/>
    <n v="16"/>
    <n v="253.03999300000001"/>
    <n v="255.740004999999"/>
    <n v="251"/>
    <n v="251.63999899999999"/>
    <n v="249.250304999999"/>
    <n v="2219200"/>
    <n v="2.1419999999999999"/>
    <n v="-1.95968435974208E-2"/>
    <n v="-3.3028215830133802E-2"/>
    <n v="-0.23530893456718899"/>
    <n v="-7.1663092310487203E-2"/>
    <n v="4.24354038909317E-2"/>
    <n v="1.17808443336979E-2"/>
    <n v="1.9286440115290699E-2"/>
    <n v="1.8820709979966401E-2"/>
    <n v="2.2449627401433799E-2"/>
    <n v="323.20001200000002"/>
    <n v="197.46000699999999"/>
    <n v="-0.156166942918366"/>
    <n v="-1.3283204951564801E-2"/>
    <n v="1.2212558019287101"/>
    <n v="0.140074341564767"/>
    <n v="0.28528645520004903"/>
    <s v="Bridgebay Associates"/>
    <x v="18"/>
    <s v="Information Technology"/>
    <s v="Semiconductors"/>
    <s v="San Jose, California"/>
    <d v="2014-05-08T00:00:00"/>
    <n v="1730168"/>
    <m/>
    <s v="San Jose"/>
    <s v="California"/>
    <s v="United States"/>
  </r>
  <r>
    <d v="2019-06-03T00:00:00"/>
    <x v="18"/>
    <s v="buy"/>
    <n v="1800"/>
    <n v="16"/>
    <n v="252.55000299999901"/>
    <n v="258.32998700000002"/>
    <n v="251.199997"/>
    <n v="253.179993"/>
    <n v="250.775665"/>
    <n v="2891100"/>
    <n v="2.081"/>
    <n v="6.1011420333045904E-3"/>
    <n v="-1.0842365343679401E-2"/>
    <n v="-0.23077687539293601"/>
    <n v="-7.3377384989923702E-2"/>
    <n v="3.7887652386075103E-2"/>
    <n v="1.14926116688314E-2"/>
    <n v="1.9447216794781001E-2"/>
    <n v="1.88087925200973E-2"/>
    <n v="2.2442995779347399E-2"/>
    <n v="323.20001200000002"/>
    <n v="197.46000699999999"/>
    <n v="-0.156166942918366"/>
    <n v="-2.7690708645509302E-3"/>
    <n v="1.2258291671093899"/>
    <n v="0.11383830093236801"/>
    <n v="0.21175589296548999"/>
    <s v="Bridgebay Associates"/>
    <x v="18"/>
    <s v="Information Technology"/>
    <s v="Semiconductors"/>
    <s v="San Jose, California"/>
    <d v="2014-05-08T00:00:00"/>
    <n v="1730168"/>
    <m/>
    <s v="San Jose"/>
    <s v="California"/>
    <s v="United States"/>
  </r>
  <r>
    <d v="2019-06-04T00:00:00"/>
    <x v="18"/>
    <s v="sell"/>
    <n v="1500"/>
    <n v="16"/>
    <n v="256.959991"/>
    <n v="266"/>
    <n v="255.759995"/>
    <n v="265.70001200000002"/>
    <n v="263.17678799999999"/>
    <n v="3680500"/>
    <n v="2.1190000000000002"/>
    <n v="4.8267229527185901E-2"/>
    <n v="4.3145662413960201E-2"/>
    <n v="-0.17280459764962899"/>
    <n v="-3.2792714533781499E-2"/>
    <n v="6.9357030902239394E-2"/>
    <n v="2.4882323775825201E-2"/>
    <n v="2.31363407337025E-2"/>
    <n v="1.9786310249998801E-2"/>
    <n v="2.2622827032755401E-2"/>
    <n v="323.20001200000002"/>
    <n v="197.46000699999999"/>
    <n v="-0.156166942918366"/>
    <n v="2.1205927310919401E-2"/>
    <n v="1.24425055211064"/>
    <n v="0.32117787508270201"/>
    <n v="0.202945060493053"/>
    <s v="Bridgebay Associates"/>
    <x v="18"/>
    <s v="Information Technology"/>
    <s v="Semiconductors"/>
    <s v="San Jose, California"/>
    <d v="2014-05-08T00:00:00"/>
    <n v="1730168"/>
    <m/>
    <s v="San Jose"/>
    <s v="California"/>
    <s v="United States"/>
  </r>
  <r>
    <d v="2019-06-13T00:00:00"/>
    <x v="18"/>
    <s v="sell"/>
    <n v="1200"/>
    <n v="16"/>
    <n v="281.51998900000001"/>
    <n v="282.89001500000001"/>
    <n v="277.41000400000001"/>
    <n v="281.60998499999999"/>
    <n v="278.93566900000002"/>
    <n v="3773500"/>
    <n v="2.0910000000000002"/>
    <n v="6.6981945929804297E-3"/>
    <n v="3.1820740066060997E-2"/>
    <n v="-4.0945695249950002E-2"/>
    <n v="5.7683101044977599E-2"/>
    <n v="0.10785039131882"/>
    <n v="1.20645866454933E-2"/>
    <n v="2.41104662474927E-2"/>
    <n v="1.9793375159012399E-2"/>
    <n v="2.2649407080330999E-2"/>
    <n v="323.20001200000002"/>
    <n v="197.46000699999999"/>
    <n v="-0.156166942918366"/>
    <n v="4.0890106107655602E-3"/>
    <n v="1.2477542738621801"/>
    <n v="0.57865321702612205"/>
    <n v="0.53198235990625298"/>
    <s v="Bridgebay Associates"/>
    <x v="18"/>
    <s v="Information Technology"/>
    <s v="Semiconductors"/>
    <s v="San Jose, California"/>
    <d v="2014-05-08T00:00:00"/>
    <n v="1730168"/>
    <m/>
    <s v="San Jose"/>
    <s v="California"/>
    <s v="United States"/>
  </r>
  <r>
    <d v="2019-06-19T00:00:00"/>
    <x v="18"/>
    <s v="buy"/>
    <n v="1500"/>
    <n v="16"/>
    <n v="278.77999899999998"/>
    <n v="279.07000699999998"/>
    <n v="273.709991"/>
    <n v="277.48998999999998"/>
    <n v="274.85479700000002"/>
    <n v="2892000"/>
    <n v="2.0289999999999999"/>
    <n v="-2.0160792042138399E-3"/>
    <n v="-8.0400362698439306E-3"/>
    <n v="-4.3716802495078699E-2"/>
    <n v="-4.7641532889076403E-2"/>
    <n v="8.1437445792320401E-2"/>
    <n v="3.6369895003912203E-2"/>
    <n v="2.7051174555058202E-2"/>
    <n v="1.9027473019298101E-2"/>
    <n v="2.3030789695892302E-2"/>
    <n v="323.20001200000002"/>
    <n v="197.46000699999999"/>
    <n v="-0.17095681663517601"/>
    <n v="2.98071681438073E-3"/>
    <n v="1.26357220897678"/>
    <n v="0.40794379580625101"/>
    <n v="0.28552710326349101"/>
    <s v="Bridgebay Associates"/>
    <x v="18"/>
    <s v="Information Technology"/>
    <s v="Semiconductors"/>
    <s v="San Jose, California"/>
    <d v="2014-05-08T00:00:00"/>
    <n v="1730168"/>
    <m/>
    <s v="San Jose"/>
    <s v="California"/>
    <s v="United States"/>
  </r>
  <r>
    <d v="2019-04-02T00:00:00"/>
    <x v="18"/>
    <s v="sell"/>
    <n v="1300"/>
    <n v="17"/>
    <n v="306.16000400000001"/>
    <n v="307.35000600000001"/>
    <n v="302.60998499999999"/>
    <n v="303.04998799999998"/>
    <n v="300.17205799999999"/>
    <n v="2285700"/>
    <n v="2.4809999999999999"/>
    <n v="-9.0009176937674799E-3"/>
    <n v="2.00645574592958E-2"/>
    <n v="0.114235112096606"/>
    <n v="0.18435478414173501"/>
    <n v="0.31945048216468802"/>
    <n v="1.0397022670043299E-2"/>
    <n v="2.1202212469343399E-2"/>
    <n v="2.0818611998286E-2"/>
    <n v="2.2315250573574301E-2"/>
    <n v="307.35000600000001"/>
    <n v="197.46000699999999"/>
    <n v="-0.14747330392029701"/>
    <n v="1.7455614805152698E-5"/>
    <n v="1.2011413267670701"/>
    <n v="2.5686241182807201"/>
    <n v="2.1599408091108501"/>
    <s v="Los Santos Asset Management"/>
    <x v="18"/>
    <s v="Information Technology"/>
    <s v="Semiconductors"/>
    <s v="San Jose, California"/>
    <d v="2014-05-08T00:00:00"/>
    <n v="1730168"/>
    <m/>
    <s v="San Jose"/>
    <s v="California"/>
    <s v="United States"/>
  </r>
  <r>
    <d v="2019-04-16T00:00:00"/>
    <x v="18"/>
    <s v="buy"/>
    <n v="1500"/>
    <n v="17"/>
    <n v="320"/>
    <n v="320.01001000000002"/>
    <n v="316.10000600000001"/>
    <n v="318.5"/>
    <n v="315.47537199999999"/>
    <n v="2111600"/>
    <n v="2.5920000000000001"/>
    <n v="6.6153048574125999E-3"/>
    <n v="4.8405609363733101E-2"/>
    <n v="0.101635127117524"/>
    <n v="0.22542597386157801"/>
    <n v="0.27817867215055198"/>
    <n v="9.8182405342406697E-3"/>
    <n v="1.1439199364041299E-2"/>
    <n v="1.5996978451482902E-2"/>
    <n v="2.19881733978609E-2"/>
    <n v="320.01001000000002"/>
    <n v="197.46000699999999"/>
    <n v="-0.14747330392029701"/>
    <n v="5.0922850790659495E-4"/>
    <n v="1.20579866796433"/>
    <n v="2.0105110598660998"/>
    <n v="2.12484718874307"/>
    <s v="Los Santos Asset Management"/>
    <x v="18"/>
    <s v="Information Technology"/>
    <s v="Semiconductors"/>
    <s v="San Jose, California"/>
    <d v="2014-05-08T00:00:00"/>
    <n v="1730168"/>
    <m/>
    <s v="San Jose"/>
    <s v="California"/>
    <s v="United States"/>
  </r>
  <r>
    <d v="2019-05-02T00:00:00"/>
    <x v="18"/>
    <s v="buy"/>
    <n v="2500"/>
    <n v="17"/>
    <n v="319.98001099999999"/>
    <n v="322.19000199999999"/>
    <n v="314.23001099999999"/>
    <n v="315.82000699999998"/>
    <n v="312.820831"/>
    <n v="2042800"/>
    <n v="2.552"/>
    <n v="-9.7050482161213595E-3"/>
    <n v="1.27464033791072E-2"/>
    <n v="3.2273847109258298E-2"/>
    <n v="0.17214616974786401"/>
    <n v="0.34893616762708202"/>
    <n v="1.0766558542166699E-2"/>
    <n v="9.2887895767474193E-3"/>
    <n v="1.5381380796804499E-2"/>
    <n v="2.1808842742825501E-2"/>
    <n v="323.20001200000002"/>
    <n v="197.46000699999999"/>
    <n v="-0.14747330392029701"/>
    <n v="-2.1262443276895502E-3"/>
    <n v="1.18382608999045"/>
    <n v="2.3158913748148802"/>
    <n v="2.3560088002897102"/>
    <s v="Los Santos Asset Management"/>
    <x v="18"/>
    <s v="Information Technology"/>
    <s v="Semiconductors"/>
    <s v="San Jose, California"/>
    <d v="2014-05-08T00:00:00"/>
    <n v="1730168"/>
    <m/>
    <s v="San Jose"/>
    <s v="California"/>
    <s v="United States"/>
  </r>
  <r>
    <d v="2019-04-01T00:00:00"/>
    <x v="18"/>
    <s v="buy"/>
    <n v="1000"/>
    <n v="18"/>
    <n v="303.10998499999999"/>
    <n v="306.75"/>
    <n v="299.75"/>
    <n v="305.790009"/>
    <n v="302.886078"/>
    <n v="2704000"/>
    <n v="2.4969999999999999"/>
    <n v="1.6752283629425699E-2"/>
    <n v="4.5597052244867202E-2"/>
    <n v="0.11371246518722899"/>
    <n v="0.19607300498300501"/>
    <n v="0.29404489244862198"/>
    <n v="8.5054086019001208E-3"/>
    <n v="2.1219159273822601E-2"/>
    <n v="2.0762602802336699E-2"/>
    <n v="2.2418974402484498E-2"/>
    <n v="306.75"/>
    <n v="197.46000699999999"/>
    <n v="-0.14747330392029701"/>
    <n v="1.1502195497633099E-2"/>
    <n v="1.20861776360856"/>
    <n v="2.3802381555658001"/>
    <n v="2.0343057739789301"/>
    <s v="Ironman Funds"/>
    <x v="18"/>
    <s v="Information Technology"/>
    <s v="Semiconductors"/>
    <s v="San Jose, California"/>
    <d v="2014-05-08T00:00:00"/>
    <n v="1730168"/>
    <m/>
    <s v="San Jose"/>
    <s v="California"/>
    <s v="United States"/>
  </r>
  <r>
    <d v="2019-04-22T00:00:00"/>
    <x v="18"/>
    <s v="sell"/>
    <n v="2300"/>
    <n v="18"/>
    <n v="317.32000699999998"/>
    <n v="317.89001500000001"/>
    <n v="314.20001200000002"/>
    <n v="315"/>
    <n v="312.00860599999999"/>
    <n v="1350400"/>
    <n v="2.59"/>
    <n v="-1.142646569617E-2"/>
    <n v="-6.4237355464258497E-3"/>
    <n v="7.9146290562694094E-2"/>
    <n v="0.197635197730852"/>
    <n v="0.29358134297821598"/>
    <n v="7.8440619954935897E-3"/>
    <n v="1.0429700970767401E-2"/>
    <n v="1.5681449319652398E-2"/>
    <n v="2.1921165780514899E-2"/>
    <n v="322.45001200000002"/>
    <n v="197.46000699999999"/>
    <n v="-0.14747330392029701"/>
    <n v="1.0115060212163699E-3"/>
    <n v="1.20032833251388"/>
    <n v="2.0963522136755501"/>
    <n v="2.0241652948609699"/>
    <s v="Ironman Funds"/>
    <x v="18"/>
    <s v="Information Technology"/>
    <s v="Semiconductors"/>
    <s v="San Jose, California"/>
    <d v="2014-05-08T00:00:00"/>
    <n v="1730168"/>
    <m/>
    <s v="San Jose"/>
    <s v="California"/>
    <s v="United States"/>
  </r>
  <r>
    <d v="2019-04-25T00:00:00"/>
    <x v="18"/>
    <s v="sell"/>
    <n v="1300"/>
    <n v="18"/>
    <n v="312.95001200000002"/>
    <n v="312.95001200000002"/>
    <n v="306.57000699999998"/>
    <n v="311.82000699999998"/>
    <n v="308.85879499999999"/>
    <n v="2673200"/>
    <n v="2.5339999999999998"/>
    <n v="-8.0172310365259902E-3"/>
    <n v="-2.7549789107703001E-2"/>
    <n v="6.5124495975018196E-2"/>
    <n v="0.17707610837549601"/>
    <n v="0.34486525081807801"/>
    <n v="5.00453268993333E-3"/>
    <n v="9.4503574777152297E-3"/>
    <n v="1.5457855569017E-2"/>
    <n v="2.1799070674827802E-2"/>
    <n v="322.45001200000002"/>
    <n v="197.46000699999999"/>
    <n v="-0.14747330392029701"/>
    <n v="-3.6904169755480902E-4"/>
    <n v="1.1871935788259"/>
    <n v="2.42036624457843"/>
    <n v="2.22550550783488"/>
    <s v="Ironman Funds"/>
    <x v="18"/>
    <s v="Information Technology"/>
    <s v="Semiconductors"/>
    <s v="San Jose, California"/>
    <d v="2014-05-08T00:00:00"/>
    <n v="1730168"/>
    <m/>
    <s v="San Jose"/>
    <s v="California"/>
    <s v="United States"/>
  </r>
  <r>
    <d v="2019-04-29T00:00:00"/>
    <x v="18"/>
    <s v="sell"/>
    <n v="1400"/>
    <n v="18"/>
    <n v="311.23998999999998"/>
    <n v="314.67001299999998"/>
    <n v="310.44000199999999"/>
    <n v="312.720000999999"/>
    <n v="309.75024400000001"/>
    <n v="1340400"/>
    <n v="2.536"/>
    <n v="7.4141911565573796E-3"/>
    <n v="-7.2644625214188796E-3"/>
    <n v="5.5050051805114297E-2"/>
    <n v="0.16463322290764601"/>
    <n v="0.33889833592618601"/>
    <n v="6.1369659222038197E-3"/>
    <n v="9.0500249672349192E-3"/>
    <n v="1.5389182659704201E-2"/>
    <n v="2.18033077739061E-2"/>
    <n v="322.45001200000002"/>
    <n v="197.46000699999999"/>
    <n v="-0.14747330392029701"/>
    <n v="1.07094833958194E-3"/>
    <n v="1.18842523403009"/>
    <n v="2.32262159472323"/>
    <n v="2.3413080453331601"/>
    <s v="Ironman Funds"/>
    <x v="18"/>
    <s v="Information Technology"/>
    <s v="Semiconductors"/>
    <s v="San Jose, California"/>
    <d v="2014-05-08T00:00:00"/>
    <n v="1730168"/>
    <m/>
    <s v="San Jose"/>
    <s v="California"/>
    <s v="United States"/>
  </r>
  <r>
    <d v="2019-05-13T00:00:00"/>
    <x v="18"/>
    <s v="buy"/>
    <n v="1700"/>
    <n v="18"/>
    <n v="293.82000699999998"/>
    <n v="295.67999300000002"/>
    <n v="288.20001200000002"/>
    <n v="293.38000499999998"/>
    <n v="290.59393299999999"/>
    <n v="3786400"/>
    <n v="2.4049999999999998"/>
    <n v="-3.5427298454783297E-2"/>
    <n v="-6.0155281015163403E-2"/>
    <n v="-4.7038922348238199E-2"/>
    <n v="7.0975948290663102E-2"/>
    <n v="0.21980458681613099"/>
    <n v="1.4923185448020199E-2"/>
    <n v="1.22560090023318E-2"/>
    <n v="1.5449563077446399E-2"/>
    <n v="2.18124376624085E-2"/>
    <n v="323.20001200000002"/>
    <n v="197.46000699999999"/>
    <n v="-0.14747330392029701"/>
    <n v="-2.4426469085879299E-2"/>
    <n v="1.17863965305759"/>
    <n v="1.3327939115634999"/>
    <n v="1.7276652582585099"/>
    <s v="Ironman Funds"/>
    <x v="18"/>
    <s v="Information Technology"/>
    <s v="Semiconductors"/>
    <s v="San Jose, California"/>
    <d v="2014-05-08T00:00:00"/>
    <n v="1730168"/>
    <m/>
    <s v="San Jose"/>
    <s v="California"/>
    <s v="United States"/>
  </r>
  <r>
    <d v="2019-05-20T00:00:00"/>
    <x v="18"/>
    <s v="buy"/>
    <n v="1200"/>
    <n v="18"/>
    <n v="278"/>
    <n v="279.95001200000002"/>
    <n v="268.64001500000001"/>
    <n v="272.58999599999999"/>
    <n v="270.00134300000002"/>
    <n v="6516200"/>
    <n v="2.4159999999999999"/>
    <n v="-6.1532816745632497E-2"/>
    <n v="-7.3499940363328006E-2"/>
    <n v="-0.162007054390849"/>
    <n v="-2.3838852033708599E-2"/>
    <n v="0.16311807568748199"/>
    <n v="3.4622370738393402E-2"/>
    <n v="1.8541225052200998E-2"/>
    <n v="1.8192098852746402E-2"/>
    <n v="2.23286143355052E-2"/>
    <n v="323.20001200000002"/>
    <n v="197.46000699999999"/>
    <n v="-0.156166942918366"/>
    <n v="-6.7722580366252503E-3"/>
    <n v="1.1932268970865001"/>
    <n v="0.93016042478465399"/>
    <n v="1.35359124523648"/>
    <s v="Ironman Funds"/>
    <x v="18"/>
    <s v="Information Technology"/>
    <s v="Semiconductors"/>
    <s v="San Jose, California"/>
    <d v="2014-05-08T00:00:00"/>
    <n v="1730168"/>
    <m/>
    <s v="San Jose"/>
    <s v="California"/>
    <s v="United States"/>
  </r>
  <r>
    <d v="2019-05-22T00:00:00"/>
    <x v="18"/>
    <s v="sell"/>
    <n v="1000"/>
    <n v="18"/>
    <n v="270.48001099999999"/>
    <n v="275.05999800000001"/>
    <n v="268.970000999999"/>
    <n v="269.220000999999"/>
    <n v="266.66336100000001"/>
    <n v="3180900"/>
    <n v="2.3929999999999998"/>
    <n v="-2.24413585489147E-2"/>
    <n v="-0.122715153615767"/>
    <n v="-0.15704372808941899"/>
    <n v="-3.3719085393030201E-2"/>
    <n v="0.15234999905961499"/>
    <n v="2.5334946814099799E-2"/>
    <n v="1.9184139668878698E-2"/>
    <n v="1.84030251924568E-2"/>
    <n v="2.23499521209547E-2"/>
    <n v="323.20001200000002"/>
    <n v="197.46000699999999"/>
    <n v="-0.156166942918366"/>
    <n v="-2.8283920525026501E-3"/>
    <n v="1.1929898267879799"/>
    <n v="0.85687294140804604"/>
    <n v="1.1306937739773999"/>
    <s v="Ironman Funds"/>
    <x v="18"/>
    <s v="Information Technology"/>
    <s v="Semiconductors"/>
    <s v="San Jose, California"/>
    <d v="2014-05-08T00:00:00"/>
    <n v="1730168"/>
    <m/>
    <s v="San Jose"/>
    <s v="California"/>
    <s v="United States"/>
  </r>
  <r>
    <d v="2019-05-24T00:00:00"/>
    <x v="18"/>
    <s v="sell"/>
    <n v="3000"/>
    <n v="18"/>
    <n v="262.70001200000002"/>
    <n v="265.73998999999998"/>
    <n v="255.740004999999"/>
    <n v="255.94000199999999"/>
    <n v="253.50945999999999"/>
    <n v="2796300"/>
    <n v="2.3239999999999998"/>
    <n v="-1.6084708453149701E-2"/>
    <n v="-0.124558609916514"/>
    <n v="-0.20550028949055399"/>
    <n v="-7.5940872381999203E-2"/>
    <n v="9.5467351576351805E-2"/>
    <n v="2.6153452310167399E-2"/>
    <n v="1.99496496410244E-2"/>
    <n v="1.88637562895651E-2"/>
    <n v="2.2476584535734902E-2"/>
    <n v="323.20001200000002"/>
    <n v="197.46000699999999"/>
    <n v="-0.156166942918366"/>
    <n v="1.3526439988342199E-3"/>
    <n v="1.20238802942109"/>
    <n v="0.48149111210516399"/>
    <n v="0.80172206611001096"/>
    <s v="Ironman Funds"/>
    <x v="18"/>
    <s v="Information Technology"/>
    <s v="Semiconductors"/>
    <s v="San Jose, California"/>
    <d v="2014-05-08T00:00:00"/>
    <n v="1730168"/>
    <m/>
    <s v="San Jose"/>
    <s v="California"/>
    <s v="United States"/>
  </r>
  <r>
    <d v="2019-04-02T00:00:00"/>
    <x v="18"/>
    <s v="sell"/>
    <n v="1700"/>
    <n v="19"/>
    <n v="306.16000400000001"/>
    <n v="307.35000600000001"/>
    <n v="302.60998499999999"/>
    <n v="303.04998799999998"/>
    <n v="300.17205799999999"/>
    <n v="2285700"/>
    <n v="2.4809999999999999"/>
    <n v="-9.0009176937674799E-3"/>
    <n v="2.00645574592958E-2"/>
    <n v="0.114235112096606"/>
    <n v="0.18435478414173501"/>
    <n v="0.31945048216468802"/>
    <n v="1.0397022670043299E-2"/>
    <n v="2.1202212469343399E-2"/>
    <n v="2.0818611998286E-2"/>
    <n v="2.2315250573574301E-2"/>
    <n v="307.35000600000001"/>
    <n v="197.46000699999999"/>
    <n v="-0.14747330392029701"/>
    <n v="1.7455614805152698E-5"/>
    <n v="1.2011413267670701"/>
    <n v="2.5686241182807201"/>
    <n v="2.1599408091108501"/>
    <s v="Second Point Management"/>
    <x v="18"/>
    <s v="Information Technology"/>
    <s v="Semiconductors"/>
    <s v="San Jose, California"/>
    <d v="2014-05-08T00:00:00"/>
    <n v="1730168"/>
    <m/>
    <s v="San Jose"/>
    <s v="California"/>
    <s v="United States"/>
  </r>
  <r>
    <d v="2019-04-17T00:00:00"/>
    <x v="18"/>
    <s v="buy"/>
    <n v="1500"/>
    <n v="19"/>
    <n v="320.23998999999998"/>
    <n v="320.94000199999999"/>
    <n v="317.83999599999999"/>
    <n v="320.52999899999998"/>
    <n v="317.48608400000001"/>
    <n v="1813800"/>
    <n v="2.5920000000000001"/>
    <n v="6.3533687383874396E-3"/>
    <n v="4.1468191679282902E-2"/>
    <n v="9.5833578428165894E-2"/>
    <n v="0.250631093039207"/>
    <n v="0.27507295583213098"/>
    <n v="9.6696703496832806E-3"/>
    <n v="1.1323507013567101E-2"/>
    <n v="1.5740087051374699E-2"/>
    <n v="2.19843417239819E-2"/>
    <n v="320.94000199999999"/>
    <n v="197.46000699999999"/>
    <n v="-0.14747330392029701"/>
    <n v="-2.2764010197428601E-3"/>
    <n v="1.20670347627251"/>
    <n v="1.9759931057589599"/>
    <n v="2.0971455014355902"/>
    <s v="Second Point Management"/>
    <x v="18"/>
    <s v="Information Technology"/>
    <s v="Semiconductors"/>
    <s v="San Jose, California"/>
    <d v="2014-05-08T00:00:00"/>
    <n v="1730168"/>
    <m/>
    <s v="San Jose"/>
    <s v="California"/>
    <s v="United States"/>
  </r>
  <r>
    <d v="2019-05-03T00:00:00"/>
    <x v="18"/>
    <s v="buy"/>
    <n v="1900"/>
    <n v="19"/>
    <n v="314.95001200000002"/>
    <n v="316.64999399999999"/>
    <n v="310.69000199999999"/>
    <n v="315.709991"/>
    <n v="312.711852999999"/>
    <n v="1921400"/>
    <n v="2.5310000000000001"/>
    <n v="-3.4843263634349599E-4"/>
    <n v="1.6930052001562099E-2"/>
    <n v="4.0926332166682303E-2"/>
    <n v="0.17718032071752801"/>
    <n v="0.35573188712716503"/>
    <n v="1.02277270666409E-2"/>
    <n v="9.0032520202213608E-3"/>
    <n v="1.53515901116523E-2"/>
    <n v="2.1802455240220502E-2"/>
    <n v="323.20001200000002"/>
    <n v="197.46000699999999"/>
    <n v="-0.14747330392029701"/>
    <n v="9.5921274614703799E-3"/>
    <n v="1.1787723966767201"/>
    <n v="2.34028637764616"/>
    <n v="2.3557935839911801"/>
    <s v="Second Point Management"/>
    <x v="18"/>
    <s v="Information Technology"/>
    <s v="Semiconductors"/>
    <s v="San Jose, California"/>
    <d v="2014-05-08T00:00:00"/>
    <n v="1730168"/>
    <m/>
    <s v="San Jose"/>
    <s v="California"/>
    <s v="United States"/>
  </r>
  <r>
    <d v="2019-06-12T00:00:00"/>
    <x v="18"/>
    <s v="buy"/>
    <n v="2700"/>
    <n v="19"/>
    <n v="281.67001299999998"/>
    <n v="283.16000400000001"/>
    <n v="277.41000400000001"/>
    <n v="279.73001099999999"/>
    <n v="277.07354700000002"/>
    <n v="2705700"/>
    <n v="2.1269999999999998"/>
    <n v="-1.33167140010629E-2"/>
    <n v="5.1381724942529003E-2"/>
    <n v="-8.3071188297713705E-2"/>
    <n v="3.9824573856575902E-2"/>
    <n v="0.103450010834502"/>
    <n v="1.50115894175646E-2"/>
    <n v="2.5052674959721698E-2"/>
    <n v="1.9837055987983201E-2"/>
    <n v="2.2646249765934601E-2"/>
    <n v="323.20001200000002"/>
    <n v="197.46000699999999"/>
    <n v="-0.156166942918366"/>
    <n v="-2.0396578921351798E-3"/>
    <n v="1.24751918966664"/>
    <n v="0.54709058250341802"/>
    <n v="0.50041112317328396"/>
    <s v="Second Point Management"/>
    <x v="18"/>
    <s v="Information Technology"/>
    <s v="Semiconductors"/>
    <s v="San Jose, California"/>
    <d v="2014-05-08T00:00:00"/>
    <n v="1730168"/>
    <m/>
    <s v="San Jose"/>
    <s v="California"/>
    <s v="United States"/>
  </r>
  <r>
    <d v="2019-06-24T00:00:00"/>
    <x v="18"/>
    <s v="buy"/>
    <n v="1600"/>
    <n v="19"/>
    <n v="275.51998900000001"/>
    <n v="279.45001200000002"/>
    <n v="275"/>
    <n v="279.20001200000002"/>
    <n v="279.20001200000002"/>
    <n v="2050600"/>
    <n v="2.0209999999999999"/>
    <n v="1.88368409941451E-2"/>
    <n v="5.8086779875753898E-2"/>
    <n v="4.59413711951756E-2"/>
    <n v="-3.5831288500046903E-2"/>
    <n v="0.10899141395124499"/>
    <n v="2.1006567342623801E-2"/>
    <n v="2.33309915215545E-2"/>
    <n v="1.89816835826855E-2"/>
    <n v="2.3061687403436799E-2"/>
    <n v="323.20001200000002"/>
    <n v="197.46000699999999"/>
    <n v="-0.17095681663517601"/>
    <n v="-1.73338836506086E-3"/>
    <n v="1.2600865426716299"/>
    <n v="0.59219273789999105"/>
    <n v="0.43855514688262298"/>
    <s v="Second Point Management"/>
    <x v="18"/>
    <s v="Information Technology"/>
    <s v="Semiconductors"/>
    <s v="San Jose, California"/>
    <d v="2014-05-08T00:00:00"/>
    <n v="1730168"/>
    <m/>
    <s v="San Jose"/>
    <s v="California"/>
    <s v="United States"/>
  </r>
  <r>
    <d v="2019-04-01T00:00:00"/>
    <x v="18"/>
    <s v="sell"/>
    <n v="1800"/>
    <n v="20"/>
    <n v="303.10998499999999"/>
    <n v="306.75"/>
    <n v="299.75"/>
    <n v="305.790009"/>
    <n v="302.886078"/>
    <n v="2704000"/>
    <n v="2.4969999999999999"/>
    <n v="1.6752283629425699E-2"/>
    <n v="4.5597052244867202E-2"/>
    <n v="0.11371246518722899"/>
    <n v="0.19607300498300501"/>
    <n v="0.29404489244862198"/>
    <n v="8.5054086019001208E-3"/>
    <n v="2.1219159273822601E-2"/>
    <n v="2.0762602802336699E-2"/>
    <n v="2.2418974402484498E-2"/>
    <n v="306.75"/>
    <n v="197.46000699999999"/>
    <n v="-0.14747330392029701"/>
    <n v="1.1502195497633099E-2"/>
    <n v="1.20861776360856"/>
    <n v="2.3802381555658001"/>
    <n v="2.0343057739789301"/>
    <s v="Jaguar Group of Funds"/>
    <x v="18"/>
    <s v="Information Technology"/>
    <s v="Semiconductors"/>
    <s v="San Jose, California"/>
    <d v="2014-05-08T00:00:00"/>
    <n v="1730168"/>
    <m/>
    <s v="San Jose"/>
    <s v="California"/>
    <s v="United States"/>
  </r>
  <r>
    <d v="2019-04-03T00:00:00"/>
    <x v="18"/>
    <s v="buy"/>
    <n v="3100"/>
    <n v="20"/>
    <n v="306.220000999999"/>
    <n v="307.39999399999999"/>
    <n v="301.82000699999998"/>
    <n v="304.20001200000002"/>
    <n v="301.31118800000002"/>
    <n v="2226600"/>
    <n v="2.5169999999999999"/>
    <n v="3.7877409537116101E-3"/>
    <n v="2.74273214371481E-2"/>
    <n v="0.110207418337577"/>
    <n v="0.19117528073530901"/>
    <n v="0.28404788116684399"/>
    <n v="9.5397093047824705E-3"/>
    <n v="2.1195873711159701E-2"/>
    <n v="2.0804853395506601E-2"/>
    <n v="2.2186624223915801E-2"/>
    <n v="307.39999399999999"/>
    <n v="197.46000699999999"/>
    <n v="-0.14747330392029701"/>
    <n v="2.1460723821998401E-3"/>
    <n v="1.18911828288058"/>
    <n v="2.2340506946500902"/>
    <n v="2.26500677672803"/>
    <s v="Jaguar Group of Funds"/>
    <x v="18"/>
    <s v="Information Technology"/>
    <s v="Semiconductors"/>
    <s v="San Jose, California"/>
    <d v="2014-05-08T00:00:00"/>
    <n v="1730168"/>
    <m/>
    <s v="San Jose"/>
    <s v="California"/>
    <s v="United States"/>
  </r>
  <r>
    <d v="2019-04-09T00:00:00"/>
    <x v="18"/>
    <s v="sell"/>
    <n v="1100"/>
    <n v="20"/>
    <n v="302.57998700000002"/>
    <n v="304.10998499999999"/>
    <n v="300.290009"/>
    <n v="303.45001200000002"/>
    <n v="300.568297999999"/>
    <n v="1162100"/>
    <n v="2.4990000000000001"/>
    <n v="-3.3884994003294802E-3"/>
    <n v="1.3191724295009901E-3"/>
    <n v="0.147441418493791"/>
    <n v="0.25998163504435101"/>
    <n v="0.29023224111599"/>
    <n v="5.8131026813752996E-3"/>
    <n v="1.96835298580544E-2"/>
    <n v="1.6665110788501601E-2"/>
    <n v="2.2045510695924201E-2"/>
    <n v="307.39999399999999"/>
    <n v="197.46000699999999"/>
    <n v="-0.14747330392029701"/>
    <n v="-6.0859766572597396E-3"/>
    <n v="1.1886161206105601"/>
    <n v="2.1955005808429902"/>
    <n v="2.2482153910848499"/>
    <s v="Jaguar Group of Funds"/>
    <x v="18"/>
    <s v="Information Technology"/>
    <s v="Semiconductors"/>
    <s v="San Jose, California"/>
    <d v="2014-05-08T00:00:00"/>
    <n v="1730168"/>
    <m/>
    <s v="San Jose"/>
    <s v="California"/>
    <s v="United States"/>
  </r>
  <r>
    <d v="2019-04-10T00:00:00"/>
    <x v="18"/>
    <s v="sell"/>
    <n v="1000"/>
    <n v="20"/>
    <n v="303.60000600000001"/>
    <n v="307.76998900000001"/>
    <n v="303"/>
    <n v="307.51001000000002"/>
    <n v="304.58975199999998"/>
    <n v="1499200"/>
    <n v="2.4769999999999999"/>
    <n v="1.3290786422837601E-2"/>
    <n v="1.08222178986271E-2"/>
    <n v="0.14246637059542899"/>
    <n v="0.230931709179195"/>
    <n v="0.28240482589854299"/>
    <n v="8.2823703804012095E-3"/>
    <n v="1.95726144028559E-2"/>
    <n v="1.5978453737104999E-2"/>
    <n v="2.2022769215547099E-2"/>
    <n v="307.76998900000001"/>
    <n v="197.46000699999999"/>
    <n v="-0.14747330392029701"/>
    <n v="3.47183783585567E-3"/>
    <n v="1.1892831378114701"/>
    <n v="2.11450154229636"/>
    <n v="2.2243055606140998"/>
    <s v="Jaguar Group of Funds"/>
    <x v="18"/>
    <s v="Information Technology"/>
    <s v="Semiconductors"/>
    <s v="San Jose, California"/>
    <d v="2014-05-08T00:00:00"/>
    <n v="1730168"/>
    <m/>
    <s v="San Jose"/>
    <s v="California"/>
    <s v="United States"/>
  </r>
  <r>
    <d v="2019-04-11T00:00:00"/>
    <x v="18"/>
    <s v="buy"/>
    <n v="2200"/>
    <n v="20"/>
    <n v="308.14999399999999"/>
    <n v="310.19000199999999"/>
    <n v="306.23001099999999"/>
    <n v="309.41000400000001"/>
    <n v="306.47167999999999"/>
    <n v="1666900"/>
    <n v="2.504"/>
    <n v="6.1595572932450797E-3"/>
    <n v="2.4240238371925901E-2"/>
    <n v="0.14650963425810901"/>
    <n v="0.22402123602460899"/>
    <n v="0.28618972827610401"/>
    <n v="6.4333456220048001E-3"/>
    <n v="1.95486986551766E-2"/>
    <n v="1.5936516830581698E-2"/>
    <n v="2.20249183875585E-2"/>
    <n v="310.19000199999999"/>
    <n v="197.46000699999999"/>
    <n v="-0.14747330392029701"/>
    <n v="3.8122194279549302E-5"/>
    <n v="1.19135075036782"/>
    <n v="2.1252585216428601"/>
    <n v="2.2204978925838499"/>
    <s v="Jaguar Group of Funds"/>
    <x v="18"/>
    <s v="Information Technology"/>
    <s v="Semiconductors"/>
    <s v="San Jose, California"/>
    <d v="2014-05-08T00:00:00"/>
    <n v="1730168"/>
    <m/>
    <s v="San Jose"/>
    <s v="California"/>
    <s v="United States"/>
  </r>
  <r>
    <d v="2019-05-31T00:00:00"/>
    <x v="18"/>
    <s v="buy"/>
    <n v="1500"/>
    <n v="20"/>
    <n v="253.03999300000001"/>
    <n v="255.740004999999"/>
    <n v="251"/>
    <n v="251.63999899999999"/>
    <n v="249.250304999999"/>
    <n v="2219200"/>
    <n v="2.1419999999999999"/>
    <n v="-1.95968435974208E-2"/>
    <n v="-3.3028215830133802E-2"/>
    <n v="-0.23530893456718899"/>
    <n v="-7.1663092310487203E-2"/>
    <n v="4.24354038909317E-2"/>
    <n v="1.17808443336979E-2"/>
    <n v="1.9286440115290699E-2"/>
    <n v="1.8820709979966401E-2"/>
    <n v="2.2449627401433799E-2"/>
    <n v="323.20001200000002"/>
    <n v="197.46000699999999"/>
    <n v="-0.156166942918366"/>
    <n v="-1.3283204951564801E-2"/>
    <n v="1.2212558019287101"/>
    <n v="0.140074341564767"/>
    <n v="0.28528645520004903"/>
    <s v="Jaguar Group of Funds"/>
    <x v="18"/>
    <s v="Information Technology"/>
    <s v="Semiconductors"/>
    <s v="San Jose, California"/>
    <d v="2014-05-08T00:00:00"/>
    <n v="1730168"/>
    <m/>
    <s v="San Jose"/>
    <s v="California"/>
    <s v="United States"/>
  </r>
  <r>
    <d v="2019-06-07T00:00:00"/>
    <x v="18"/>
    <s v="sell"/>
    <n v="1500"/>
    <n v="20"/>
    <n v="274.77999899999998"/>
    <n v="277.86999500000002"/>
    <n v="273.27999899999998"/>
    <n v="274.86999500000002"/>
    <n v="272.259705"/>
    <n v="2596300"/>
    <n v="2.0840000000000001"/>
    <n v="7.5959704532418803E-3"/>
    <n v="8.8298776048424996E-2"/>
    <n v="-0.111493657295767"/>
    <n v="4.85228177056213E-2"/>
    <n v="7.56628934855266E-2"/>
    <n v="1.9715879049610099E-2"/>
    <n v="2.4314365420187199E-2"/>
    <n v="1.9705672680605101E-2"/>
    <n v="2.2658369111862899E-2"/>
    <n v="323.20001200000002"/>
    <n v="197.46000699999999"/>
    <n v="-0.156166942918366"/>
    <n v="1.0442979367750601E-2"/>
    <n v="1.24062709802308"/>
    <n v="0.36540852761741299"/>
    <n v="0.29800413053404701"/>
    <s v="Jaguar Group of Funds"/>
    <x v="18"/>
    <s v="Information Technology"/>
    <s v="Semiconductors"/>
    <s v="San Jose, California"/>
    <d v="2014-05-08T00:00:00"/>
    <n v="1730168"/>
    <m/>
    <s v="San Jose"/>
    <s v="California"/>
    <s v="United States"/>
  </r>
  <r>
    <d v="2019-04-30T00:00:00"/>
    <x v="19"/>
    <s v="sell"/>
    <n v="800"/>
    <n v="1"/>
    <n v="206.229996"/>
    <n v="208.80999800000001"/>
    <n v="205.28999299999899"/>
    <n v="207.429993"/>
    <n v="206.236435"/>
    <n v="1604300"/>
    <n v="2.5089999999999999"/>
    <n v="6.3353992639254304E-3"/>
    <n v="6.2923211038449695E-2"/>
    <n v="0.16612985207485501"/>
    <n v="0.23503203251604399"/>
    <n v="0.127587114560996"/>
    <n v="2.0125104599855399E-2"/>
    <n v="1.58549290649646E-2"/>
    <n v="1.63705372001E-2"/>
    <n v="2.3266219835062499E-2"/>
    <n v="209.91999799999999"/>
    <n v="122.639999"/>
    <n v="-0.18475880708095499"/>
    <n v="9.5096475723260604E-4"/>
    <n v="1.4630806709129001"/>
    <n v="0.48143331956266999"/>
    <n v="0.37355599040342402"/>
    <s v="CapitalAlley Funds"/>
    <x v="19"/>
    <s v="Information Technology"/>
    <s v="Semiconductor Equipment"/>
    <s v="Fremont, California"/>
    <d v="2012-06-29T00:00:00"/>
    <n v="707549"/>
    <m/>
    <s v="Fremont"/>
    <s v="California"/>
    <s v="United States"/>
  </r>
  <r>
    <d v="2019-05-06T00:00:00"/>
    <x v="19"/>
    <s v="sell"/>
    <n v="100"/>
    <n v="1"/>
    <n v="200.33000200000001"/>
    <n v="205.279999"/>
    <n v="198.75"/>
    <n v="204.53999299999899"/>
    <n v="203.36305200000001"/>
    <n v="1283000"/>
    <n v="2.5"/>
    <n v="-1.57163611070185E-2"/>
    <n v="-7.69503889462616E-3"/>
    <n v="6.5666836561882699E-2"/>
    <n v="0.17267049327114301"/>
    <n v="0.102035273837091"/>
    <n v="1.39379103125447E-2"/>
    <n v="1.4221579361230301E-2"/>
    <n v="1.6115383287163301E-2"/>
    <n v="2.3249512796153698E-2"/>
    <n v="209.91999799999999"/>
    <n v="122.639999"/>
    <n v="-0.18475880708095499"/>
    <n v="-4.4810132310555703E-3"/>
    <n v="1.4614908502313599"/>
    <n v="0.36589132605657898"/>
    <n v="0.42643397876824501"/>
    <s v="CapitalAlley Funds"/>
    <x v="19"/>
    <s v="Information Technology"/>
    <s v="Semiconductor Equipment"/>
    <s v="Fremont, California"/>
    <d v="2012-06-29T00:00:00"/>
    <n v="707549"/>
    <m/>
    <s v="Fremont"/>
    <s v="California"/>
    <s v="United States"/>
  </r>
  <r>
    <d v="2019-04-04T00:00:00"/>
    <x v="19"/>
    <s v="sell"/>
    <n v="300"/>
    <n v="2"/>
    <n v="189.58999599999899"/>
    <n v="193.820007"/>
    <n v="189.30999800000001"/>
    <n v="191.029999"/>
    <n v="189.930801"/>
    <n v="2142700"/>
    <n v="2.512"/>
    <n v="-2.66617807598122E-3"/>
    <n v="8.3766399278439596E-2"/>
    <n v="0.10214549259830299"/>
    <n v="0.37855847234692303"/>
    <n v="-2.89110391702838E-2"/>
    <n v="1.89911012918242E-2"/>
    <n v="2.1265193956303399E-2"/>
    <n v="2.6765830234637199E-2"/>
    <n v="2.41161123006895E-2"/>
    <n v="212.85000600000001"/>
    <n v="122.639999"/>
    <n v="-0.18475880708095499"/>
    <n v="2.0824655091414399E-3"/>
    <n v="1.4801747580186"/>
    <n v="-0.224409618767311"/>
    <n v="-0.26337299507071699"/>
    <s v="InvestBurg"/>
    <x v="19"/>
    <s v="Information Technology"/>
    <s v="Semiconductor Equipment"/>
    <s v="Fremont, California"/>
    <d v="2012-06-29T00:00:00"/>
    <n v="707549"/>
    <m/>
    <s v="Fremont"/>
    <s v="California"/>
    <s v="United States"/>
  </r>
  <r>
    <d v="2019-05-01T00:00:00"/>
    <x v="19"/>
    <s v="sell"/>
    <n v="300"/>
    <n v="2"/>
    <n v="208.03999299999899"/>
    <n v="209.03999299999899"/>
    <n v="203.88999899999999"/>
    <n v="203.96000699999999"/>
    <n v="202.786407"/>
    <n v="1136900"/>
    <n v="2.5110000000000001"/>
    <n v="-1.6870010511474898E-2"/>
    <n v="4.2670476334661998E-2"/>
    <n v="0.130482255066036"/>
    <n v="0.18279288582671799"/>
    <n v="0.12253507025331301"/>
    <n v="2.4088098511863502E-2"/>
    <n v="1.6462898876809198E-2"/>
    <n v="1.6062246431381499E-2"/>
    <n v="2.3279054644153401E-2"/>
    <n v="209.91999799999999"/>
    <n v="122.639999"/>
    <n v="-0.18475880708095499"/>
    <n v="-7.5304459681844096E-3"/>
    <n v="1.4652582607732201"/>
    <n v="0.45886501497002602"/>
    <n v="0.448102591963078"/>
    <s v="InvestBurg"/>
    <x v="19"/>
    <s v="Information Technology"/>
    <s v="Semiconductor Equipment"/>
    <s v="Fremont, California"/>
    <d v="2012-06-29T00:00:00"/>
    <n v="707549"/>
    <m/>
    <s v="Fremont"/>
    <s v="California"/>
    <s v="United States"/>
  </r>
  <r>
    <d v="2019-05-06T00:00:00"/>
    <x v="19"/>
    <s v="sell"/>
    <n v="400"/>
    <n v="2"/>
    <n v="200.33000200000001"/>
    <n v="205.279999"/>
    <n v="198.75"/>
    <n v="204.53999299999899"/>
    <n v="203.36305200000001"/>
    <n v="1283000"/>
    <n v="2.5"/>
    <n v="-1.57163611070185E-2"/>
    <n v="-7.69503889462616E-3"/>
    <n v="6.5666836561882699E-2"/>
    <n v="0.17267049327114301"/>
    <n v="0.102035273837091"/>
    <n v="1.39379103125447E-2"/>
    <n v="1.4221579361230301E-2"/>
    <n v="1.6115383287163301E-2"/>
    <n v="2.3249512796153698E-2"/>
    <n v="209.91999799999999"/>
    <n v="122.639999"/>
    <n v="-0.18475880708095499"/>
    <n v="-4.4810132310555703E-3"/>
    <n v="1.4614908502313599"/>
    <n v="0.36589132605657898"/>
    <n v="0.42643397876824501"/>
    <s v="InvestBurg"/>
    <x v="19"/>
    <s v="Information Technology"/>
    <s v="Semiconductor Equipment"/>
    <s v="Fremont, California"/>
    <d v="2012-06-29T00:00:00"/>
    <n v="707549"/>
    <m/>
    <s v="Fremont"/>
    <s v="California"/>
    <s v="United States"/>
  </r>
  <r>
    <d v="2019-05-28T00:00:00"/>
    <x v="19"/>
    <s v="buy"/>
    <n v="500"/>
    <n v="2"/>
    <n v="183.53999299999899"/>
    <n v="184"/>
    <n v="178.64999399999999"/>
    <n v="178.91999799999999"/>
    <n v="177.89048799999901"/>
    <n v="2552600"/>
    <n v="2.2679999999999998"/>
    <n v="-1.6518262864377398E-2"/>
    <n v="-2.6201823043882601E-2"/>
    <n v="-0.136461371117164"/>
    <n v="8.1372510149466896E-3"/>
    <n v="-0.107702137853111"/>
    <n v="1.5026732442481001E-2"/>
    <n v="1.9386810915088499E-2"/>
    <n v="1.9276809567512699E-2"/>
    <n v="2.34358318471923E-2"/>
    <n v="209.5"/>
    <n v="122.639999"/>
    <n v="-0.18475880708095499"/>
    <n v="-8.4109499934704197E-3"/>
    <n v="1.46189619546427"/>
    <n v="-0.67854529209372505"/>
    <n v="-0.44878244273956602"/>
    <s v="InvestBurg"/>
    <x v="19"/>
    <s v="Information Technology"/>
    <s v="Semiconductor Equipment"/>
    <s v="Fremont, California"/>
    <d v="2012-06-29T00:00:00"/>
    <n v="707549"/>
    <m/>
    <s v="Fremont"/>
    <s v="California"/>
    <s v="United States"/>
  </r>
  <r>
    <d v="2019-05-31T00:00:00"/>
    <x v="19"/>
    <s v="sell"/>
    <n v="800"/>
    <n v="2"/>
    <n v="176.30999800000001"/>
    <n v="179.58000200000001"/>
    <n v="174.529999"/>
    <n v="174.61000100000001"/>
    <n v="173.60528600000001"/>
    <n v="1576600"/>
    <n v="2.1419999999999999"/>
    <n v="-2.2705710281152099E-2"/>
    <n v="-6.0230344256335902E-2"/>
    <n v="-0.172239002283464"/>
    <n v="-6.0583099336447401E-3"/>
    <n v="-0.119579641767738"/>
    <n v="1.1446320094727401E-2"/>
    <n v="1.94098349614262E-2"/>
    <n v="1.94814325434726E-2"/>
    <n v="2.3463417606585098E-2"/>
    <n v="209.5"/>
    <n v="122.639999"/>
    <n v="-0.18475880708095499"/>
    <n v="-1.3283204951564801E-2"/>
    <n v="1.47197613250722"/>
    <n v="-0.74820048614386203"/>
    <n v="-0.64772105903355304"/>
    <s v="InvestBurg"/>
    <x v="19"/>
    <s v="Information Technology"/>
    <s v="Semiconductor Equipment"/>
    <s v="Fremont, California"/>
    <d v="2012-06-29T00:00:00"/>
    <n v="707549"/>
    <m/>
    <s v="Fremont"/>
    <s v="California"/>
    <s v="United States"/>
  </r>
  <r>
    <d v="2019-06-03T00:00:00"/>
    <x v="19"/>
    <s v="buy"/>
    <n v="100"/>
    <n v="2"/>
    <n v="175.479996"/>
    <n v="177.449997"/>
    <n v="171.03999299999899"/>
    <n v="172.429993"/>
    <n v="171.43781999999999"/>
    <n v="2412600"/>
    <n v="2.081"/>
    <n v="-1.2563615805905299E-2"/>
    <n v="-5.34657526005754E-2"/>
    <n v="-0.16793260757789499"/>
    <n v="-2.4376165368214599E-2"/>
    <n v="-0.113893082005755"/>
    <n v="1.07489458424908E-2"/>
    <n v="1.93358902781459E-2"/>
    <n v="1.9529344883090501E-2"/>
    <n v="2.3448983992758202E-2"/>
    <n v="209.5"/>
    <n v="122.639999"/>
    <n v="-0.18475880708095499"/>
    <n v="-2.7690708645509302E-3"/>
    <n v="1.47067128569748"/>
    <n v="-0.71921403258423799"/>
    <n v="-0.67870321752717899"/>
    <s v="InvestBurg"/>
    <x v="19"/>
    <s v="Information Technology"/>
    <s v="Semiconductor Equipment"/>
    <s v="Fremont, California"/>
    <d v="2012-06-29T00:00:00"/>
    <n v="707549"/>
    <m/>
    <s v="Fremont"/>
    <s v="California"/>
    <s v="United States"/>
  </r>
  <r>
    <d v="2019-04-17T00:00:00"/>
    <x v="19"/>
    <s v="buy"/>
    <n v="100"/>
    <n v="3"/>
    <n v="197.33999599999899"/>
    <n v="197.970001"/>
    <n v="194.28999299999899"/>
    <n v="196.28999299999899"/>
    <n v="195.160538"/>
    <n v="1693600"/>
    <n v="2.5920000000000001"/>
    <n v="8.5442711763558596E-3"/>
    <n v="2.8157774579356198E-2"/>
    <n v="9.1648888231324097E-2"/>
    <n v="0.35304241078506898"/>
    <n v="-5.3257384448263501E-2"/>
    <n v="8.0240161038855704E-3"/>
    <n v="1.82653787436091E-2"/>
    <n v="2.5385360292030399E-2"/>
    <n v="2.3745202169058299E-2"/>
    <n v="209.91999799999999"/>
    <n v="122.639999"/>
    <n v="-0.18475880708095499"/>
    <n v="-2.2764010197428601E-3"/>
    <n v="1.4873150299057101"/>
    <n v="-0.35719709721341802"/>
    <n v="-0.254853195463354"/>
    <s v="FinanCorp"/>
    <x v="19"/>
    <s v="Information Technology"/>
    <s v="Semiconductor Equipment"/>
    <s v="Fremont, California"/>
    <d v="2012-06-29T00:00:00"/>
    <n v="707549"/>
    <m/>
    <s v="Fremont"/>
    <s v="California"/>
    <s v="United States"/>
  </r>
  <r>
    <d v="2019-04-18T00:00:00"/>
    <x v="19"/>
    <s v="sell"/>
    <n v="100"/>
    <n v="3"/>
    <n v="196.729996"/>
    <n v="197.279999"/>
    <n v="194.470001"/>
    <n v="194.770004"/>
    <n v="193.649292"/>
    <n v="1409800"/>
    <n v="2.56"/>
    <n v="-7.7737417827578002E-3"/>
    <n v="1.7924320170610599E-2"/>
    <n v="8.2480142059636496E-2"/>
    <n v="0.32380694264535698"/>
    <n v="-1.9881264245073301E-2"/>
    <n v="1.00776487334703E-2"/>
    <n v="1.84354220630117E-2"/>
    <n v="2.5357999560871002E-2"/>
    <n v="2.36086365705531E-2"/>
    <n v="209.91999799999999"/>
    <n v="122.639999"/>
    <n v="-0.18475880708095499"/>
    <n v="1.5778467813143101E-3"/>
    <n v="1.48779369497206"/>
    <n v="-0.20749624847262901"/>
    <n v="-0.25455296982015801"/>
    <s v="FinanCorp"/>
    <x v="19"/>
    <s v="Information Technology"/>
    <s v="Semiconductor Equipment"/>
    <s v="Fremont, California"/>
    <d v="2012-06-29T00:00:00"/>
    <n v="707549"/>
    <m/>
    <s v="Fremont"/>
    <s v="California"/>
    <s v="United States"/>
  </r>
  <r>
    <d v="2019-04-22T00:00:00"/>
    <x v="19"/>
    <s v="sell"/>
    <n v="300"/>
    <n v="3"/>
    <n v="196.28999299999899"/>
    <n v="196.75"/>
    <n v="193.08999599999899"/>
    <n v="195.220001"/>
    <n v="194.09669499999899"/>
    <n v="1177100"/>
    <n v="2.59"/>
    <n v="2.3077128509656698E-3"/>
    <n v="5.8566701821791299E-3"/>
    <n v="0.105121462367469"/>
    <n v="0.28608305126391897"/>
    <n v="5.0343829425688297E-2"/>
    <n v="8.0979415812014299E-3"/>
    <n v="1.76418875211585E-2"/>
    <n v="2.4963114141220301E-2"/>
    <n v="2.3215889924216901E-2"/>
    <n v="209.91999799999999"/>
    <n v="122.639999"/>
    <n v="-0.18475880708095499"/>
    <n v="1.0115060212163699E-3"/>
    <n v="1.47196314581142"/>
    <n v="0.112185148395942"/>
    <n v="-0.17981101437247099"/>
    <s v="FinanCorp"/>
    <x v="19"/>
    <s v="Information Technology"/>
    <s v="Semiconductor Equipment"/>
    <s v="Fremont, California"/>
    <d v="2012-06-29T00:00:00"/>
    <n v="707549"/>
    <m/>
    <s v="Fremont"/>
    <s v="California"/>
    <s v="United States"/>
  </r>
  <r>
    <d v="2019-06-10T00:00:00"/>
    <x v="19"/>
    <s v="sell"/>
    <n v="100"/>
    <n v="3"/>
    <n v="188.08999599999899"/>
    <n v="193.770004"/>
    <n v="188.08999599999899"/>
    <n v="191.16999799999999"/>
    <n v="190.06999199999899"/>
    <n v="1689000"/>
    <n v="2.1429999999999998"/>
    <n v="2.3767205653912198E-2"/>
    <n v="0.103171748007459"/>
    <n v="-4.3703304612131497E-2"/>
    <n v="0.111733526551843"/>
    <n v="3.2215997008704603E-2"/>
    <n v="1.48163999525599E-2"/>
    <n v="2.2960188386458E-2"/>
    <n v="1.9938465207329701E-2"/>
    <n v="2.33800929770238E-2"/>
    <n v="209.5"/>
    <n v="122.639999"/>
    <n v="-0.18475880708095499"/>
    <n v="4.6492198743191201E-3"/>
    <n v="1.4887369971169999"/>
    <n v="5.9231611823021099E-2"/>
    <n v="-0.40205634740948198"/>
    <s v="FinanCorp"/>
    <x v="19"/>
    <s v="Information Technology"/>
    <s v="Semiconductor Equipment"/>
    <s v="Fremont, California"/>
    <d v="2012-06-29T00:00:00"/>
    <n v="707549"/>
    <m/>
    <s v="Fremont"/>
    <s v="California"/>
    <s v="United States"/>
  </r>
  <r>
    <d v="2019-06-27T00:00:00"/>
    <x v="19"/>
    <s v="buy"/>
    <n v="200"/>
    <n v="3"/>
    <n v="182.88999899999999"/>
    <n v="186.78999299999899"/>
    <n v="182.75"/>
    <n v="186.13000500000001"/>
    <n v="186.13000500000001"/>
    <n v="1891200"/>
    <n v="2.0049999999999999"/>
    <n v="2.6402589409818902E-2"/>
    <n v="1.1727000449713899E-2"/>
    <n v="4.5277256171459203E-2"/>
    <n v="6.3551979893142693E-2"/>
    <n v="9.3463459722994302E-2"/>
    <n v="2.5767184778863202E-2"/>
    <n v="2.44153057171917E-2"/>
    <n v="2.1151392851748201E-2"/>
    <n v="2.3860114914862202E-2"/>
    <n v="209.5"/>
    <n v="122.639999"/>
    <n v="-0.18475880708095499"/>
    <n v="3.81588593721357E-3"/>
    <n v="1.51788732155184"/>
    <n v="0.41843313439759899"/>
    <n v="0.268325796889475"/>
    <s v="FinanCorp"/>
    <x v="19"/>
    <s v="Information Technology"/>
    <s v="Semiconductor Equipment"/>
    <s v="Fremont, California"/>
    <d v="2012-06-29T00:00:00"/>
    <n v="707549"/>
    <m/>
    <s v="Fremont"/>
    <s v="California"/>
    <s v="United States"/>
  </r>
  <r>
    <d v="2019-04-09T00:00:00"/>
    <x v="19"/>
    <s v="sell"/>
    <n v="200"/>
    <n v="4"/>
    <n v="191.820007"/>
    <n v="191.949997"/>
    <n v="189.16999799999999"/>
    <n v="190.46000699999999"/>
    <n v="189.36409"/>
    <n v="1734700"/>
    <n v="2.4990000000000001"/>
    <n v="-1.6248600173593801E-2"/>
    <n v="3.3094460057179399E-2"/>
    <n v="0.12667298922592399"/>
    <n v="0.336095472694664"/>
    <n v="1.14217216287721E-2"/>
    <n v="2.2771188297775299E-2"/>
    <n v="2.08588046677773E-2"/>
    <n v="2.6347042862417801E-2"/>
    <n v="2.4032022298274901E-2"/>
    <n v="212.85000600000001"/>
    <n v="122.639999"/>
    <n v="-0.18475880708095499"/>
    <n v="-6.0859766572597396E-3"/>
    <n v="1.5061532297719999"/>
    <n v="-5.7523918461820797E-2"/>
    <n v="-6.9773268175189002E-2"/>
    <s v="CapitalOwl"/>
    <x v="19"/>
    <s v="Information Technology"/>
    <s v="Semiconductor Equipment"/>
    <s v="Fremont, California"/>
    <d v="2012-06-29T00:00:00"/>
    <n v="707549"/>
    <m/>
    <s v="Fremont"/>
    <s v="California"/>
    <s v="United States"/>
  </r>
  <r>
    <d v="2019-05-06T00:00:00"/>
    <x v="19"/>
    <s v="buy"/>
    <n v="300"/>
    <n v="4"/>
    <n v="200.33000200000001"/>
    <n v="205.279999"/>
    <n v="198.75"/>
    <n v="204.53999299999899"/>
    <n v="203.36305200000001"/>
    <n v="1283000"/>
    <n v="2.5"/>
    <n v="-1.57163611070185E-2"/>
    <n v="-7.69503889462616E-3"/>
    <n v="6.5666836561882699E-2"/>
    <n v="0.17267049327114301"/>
    <n v="0.102035273837091"/>
    <n v="1.39379103125447E-2"/>
    <n v="1.4221579361230301E-2"/>
    <n v="1.6115383287163301E-2"/>
    <n v="2.3249512796153698E-2"/>
    <n v="209.91999799999999"/>
    <n v="122.639999"/>
    <n v="-0.18475880708095499"/>
    <n v="-4.4810132310555703E-3"/>
    <n v="1.4614908502313599"/>
    <n v="0.36589132605657898"/>
    <n v="0.42643397876824501"/>
    <s v="CapitalOwl"/>
    <x v="19"/>
    <s v="Information Technology"/>
    <s v="Semiconductor Equipment"/>
    <s v="Fremont, California"/>
    <d v="2012-06-29T00:00:00"/>
    <n v="707549"/>
    <m/>
    <s v="Fremont"/>
    <s v="California"/>
    <s v="United States"/>
  </r>
  <r>
    <d v="2019-05-14T00:00:00"/>
    <x v="19"/>
    <s v="buy"/>
    <n v="500"/>
    <n v="4"/>
    <n v="190.46000699999999"/>
    <n v="194.05999800000001"/>
    <n v="189.470001"/>
    <n v="192.44000199999999"/>
    <n v="191.33268699999999"/>
    <n v="1656300"/>
    <n v="2.419"/>
    <n v="2.1747910901026801E-2"/>
    <n v="-3.8232927425300503E-2"/>
    <n v="5.88929989406129E-3"/>
    <n v="7.7125986933718305E-2"/>
    <n v="-2.0961885536749499E-2"/>
    <n v="2.5968788716985401E-2"/>
    <n v="1.8448507441717801E-2"/>
    <n v="1.75836494863514E-2"/>
    <n v="2.3352161821197499E-2"/>
    <n v="209.91999799999999"/>
    <n v="122.639999"/>
    <n v="-0.18475880708095499"/>
    <n v="7.98398755130913E-3"/>
    <n v="1.46565570273854"/>
    <n v="-0.22121430508846801"/>
    <n v="-7.9271391124304993E-2"/>
    <s v="CapitalOwl"/>
    <x v="19"/>
    <s v="Information Technology"/>
    <s v="Semiconductor Equipment"/>
    <s v="Fremont, California"/>
    <d v="2012-06-29T00:00:00"/>
    <n v="707549"/>
    <m/>
    <s v="Fremont"/>
    <s v="California"/>
    <s v="United States"/>
  </r>
  <r>
    <d v="2019-06-03T00:00:00"/>
    <x v="19"/>
    <s v="buy"/>
    <n v="400"/>
    <n v="4"/>
    <n v="175.479996"/>
    <n v="177.449997"/>
    <n v="171.03999299999899"/>
    <n v="172.429993"/>
    <n v="171.43781999999999"/>
    <n v="2412600"/>
    <n v="2.081"/>
    <n v="-1.2563615805905299E-2"/>
    <n v="-5.34657526005754E-2"/>
    <n v="-0.16793260757789499"/>
    <n v="-2.4376165368214599E-2"/>
    <n v="-0.113893082005755"/>
    <n v="1.07489458424908E-2"/>
    <n v="1.93358902781459E-2"/>
    <n v="1.9529344883090501E-2"/>
    <n v="2.3448983992758202E-2"/>
    <n v="209.5"/>
    <n v="122.639999"/>
    <n v="-0.18475880708095499"/>
    <n v="-2.7690708645509302E-3"/>
    <n v="1.47067128569748"/>
    <n v="-0.71921403258423799"/>
    <n v="-0.67870321752717899"/>
    <s v="CapitalOwl"/>
    <x v="19"/>
    <s v="Information Technology"/>
    <s v="Semiconductor Equipment"/>
    <s v="Fremont, California"/>
    <d v="2012-06-29T00:00:00"/>
    <n v="707549"/>
    <m/>
    <s v="Fremont"/>
    <s v="California"/>
    <s v="United States"/>
  </r>
  <r>
    <d v="2019-06-04T00:00:00"/>
    <x v="19"/>
    <s v="buy"/>
    <n v="100"/>
    <n v="4"/>
    <n v="174.53999299999899"/>
    <n v="180.800003"/>
    <n v="172.759995"/>
    <n v="180.41999799999999"/>
    <n v="179.38185100000001"/>
    <n v="2398600"/>
    <n v="2.1190000000000002"/>
    <n v="4.5296144247217299E-2"/>
    <n v="8.3486545110194495E-3"/>
    <n v="-0.136658069065589"/>
    <n v="4.5002471552566599E-2"/>
    <n v="-9.1049667546462307E-2"/>
    <n v="2.6451958133130601E-2"/>
    <n v="2.1973514266581399E-2"/>
    <n v="2.0118827991467601E-2"/>
    <n v="2.3581659493295E-2"/>
    <n v="209.5"/>
    <n v="122.639999"/>
    <n v="-0.18475880708095499"/>
    <n v="2.1205927310919401E-2"/>
    <n v="1.4806276843141299"/>
    <n v="-0.60341612568575898"/>
    <n v="-0.66367738424558598"/>
    <s v="CapitalOwl"/>
    <x v="19"/>
    <s v="Information Technology"/>
    <s v="Semiconductor Equipment"/>
    <s v="Fremont, California"/>
    <d v="2012-06-29T00:00:00"/>
    <n v="707549"/>
    <m/>
    <s v="Fremont"/>
    <s v="California"/>
    <s v="United States"/>
  </r>
  <r>
    <d v="2019-06-14T00:00:00"/>
    <x v="19"/>
    <s v="buy"/>
    <n v="200"/>
    <n v="4"/>
    <n v="176.320007"/>
    <n v="177.46000699999999"/>
    <n v="173.5"/>
    <n v="176.800003"/>
    <n v="176.800003"/>
    <n v="2187600"/>
    <n v="2.093"/>
    <n v="-1.8992693666249099E-2"/>
    <n v="-4.8606010447207901E-2"/>
    <n v="-7.8994562425101902E-2"/>
    <n v="-1.9234348240981899E-2"/>
    <n v="-1.7447080058711199E-2"/>
    <n v="2.91829408762561E-2"/>
    <n v="2.3093408756887202E-2"/>
    <n v="2.0379394883988301E-2"/>
    <n v="2.3575095017984798E-2"/>
    <n v="209.5"/>
    <n v="122.639999"/>
    <n v="-0.18475880708095499"/>
    <n v="-1.6128120944145399E-3"/>
    <n v="1.49394890410367"/>
    <n v="-0.21373726741737201"/>
    <n v="-6.9048990186901693E-2"/>
    <s v="CapitalOwl"/>
    <x v="19"/>
    <s v="Information Technology"/>
    <s v="Semiconductor Equipment"/>
    <s v="Fremont, California"/>
    <d v="2012-06-29T00:00:00"/>
    <n v="707549"/>
    <m/>
    <s v="Fremont"/>
    <s v="California"/>
    <s v="United States"/>
  </r>
  <r>
    <d v="2019-04-03T00:00:00"/>
    <x v="19"/>
    <s v="sell"/>
    <n v="200"/>
    <n v="5"/>
    <n v="187.63000500000001"/>
    <n v="193.08000200000001"/>
    <n v="186.229996"/>
    <n v="191.53999299999899"/>
    <n v="190.43786599999899"/>
    <n v="3245000"/>
    <n v="2.5169999999999999"/>
    <n v="3.8748874648618897E-2"/>
    <n v="7.5337653666389795E-2"/>
    <n v="8.0729178000720797E-2"/>
    <n v="0.331794466230032"/>
    <n v="-7.7276656376420103E-3"/>
    <n v="2.13708098632183E-2"/>
    <n v="2.20899230379283E-2"/>
    <n v="2.7644318945178201E-2"/>
    <n v="2.4144086315435E-2"/>
    <n v="212.85000600000001"/>
    <n v="122.639999"/>
    <n v="-0.18475880708095499"/>
    <n v="2.1460723821998401E-3"/>
    <n v="1.4815424164067601"/>
    <n v="-0.135532413300645"/>
    <n v="-0.33163087718873302"/>
    <s v="Alpha Capital"/>
    <x v="19"/>
    <s v="Information Technology"/>
    <s v="Semiconductor Equipment"/>
    <s v="Fremont, California"/>
    <d v="2012-06-29T00:00:00"/>
    <n v="707549"/>
    <m/>
    <s v="Fremont"/>
    <s v="California"/>
    <s v="United States"/>
  </r>
  <r>
    <d v="2019-05-20T00:00:00"/>
    <x v="19"/>
    <s v="sell"/>
    <n v="800"/>
    <n v="5"/>
    <n v="188.63999899999999"/>
    <n v="189.64999399999999"/>
    <n v="182.740005"/>
    <n v="183.66999799999999"/>
    <n v="182.61314400000001"/>
    <n v="3244100"/>
    <n v="2.4159999999999999"/>
    <n v="-5.5541983112023102E-2"/>
    <n v="-2.4895870650333701E-2"/>
    <n v="-6.64525436106677E-2"/>
    <n v="2.4586078015463201E-2"/>
    <n v="-7.6398428355477305E-2"/>
    <n v="3.0452168997830799E-2"/>
    <n v="2.17106670725308E-2"/>
    <n v="1.9048169071700299E-2"/>
    <n v="2.3545017961399701E-2"/>
    <n v="209.5"/>
    <n v="122.639999"/>
    <n v="-0.18475880708095499"/>
    <n v="-6.7722580366252503E-3"/>
    <n v="1.4688842938762801"/>
    <n v="-0.50650668229948304"/>
    <n v="-0.28597425568118101"/>
    <s v="Alpha Capital"/>
    <x v="19"/>
    <s v="Information Technology"/>
    <s v="Semiconductor Equipment"/>
    <s v="Fremont, California"/>
    <d v="2012-06-29T00:00:00"/>
    <n v="707549"/>
    <m/>
    <s v="Fremont"/>
    <s v="California"/>
    <s v="United States"/>
  </r>
  <r>
    <d v="2019-06-14T00:00:00"/>
    <x v="19"/>
    <s v="buy"/>
    <n v="200"/>
    <n v="5"/>
    <n v="176.320007"/>
    <n v="177.46000699999999"/>
    <n v="173.5"/>
    <n v="176.800003"/>
    <n v="176.800003"/>
    <n v="2187600"/>
    <n v="2.093"/>
    <n v="-1.8992693666249099E-2"/>
    <n v="-4.8606010447207901E-2"/>
    <n v="-7.8994562425101902E-2"/>
    <n v="-1.9234348240981899E-2"/>
    <n v="-1.7447080058711199E-2"/>
    <n v="2.91829408762561E-2"/>
    <n v="2.3093408756887202E-2"/>
    <n v="2.0379394883988301E-2"/>
    <n v="2.3575095017984798E-2"/>
    <n v="209.5"/>
    <n v="122.639999"/>
    <n v="-0.18475880708095499"/>
    <n v="-1.6128120944145399E-3"/>
    <n v="1.49394890410367"/>
    <n v="-0.21373726741737201"/>
    <n v="-6.9048990186901693E-2"/>
    <s v="Alpha Capital"/>
    <x v="19"/>
    <s v="Information Technology"/>
    <s v="Semiconductor Equipment"/>
    <s v="Fremont, California"/>
    <d v="2012-06-29T00:00:00"/>
    <n v="707549"/>
    <m/>
    <s v="Fremont"/>
    <s v="California"/>
    <s v="United States"/>
  </r>
  <r>
    <d v="2019-06-24T00:00:00"/>
    <x v="19"/>
    <s v="buy"/>
    <n v="400"/>
    <n v="5"/>
    <n v="182.08999599999899"/>
    <n v="182.970001"/>
    <n v="180.61000100000001"/>
    <n v="181.270004"/>
    <n v="181.270004"/>
    <n v="1678400"/>
    <n v="2.0209999999999999"/>
    <n v="-9.6624138269275298E-3"/>
    <n v="4.9532477719532599E-2"/>
    <n v="-2.63123660472185E-2"/>
    <n v="1.7869839897107401E-2"/>
    <n v="5.4890345150883202E-2"/>
    <n v="2.1626901174345601E-2"/>
    <n v="2.26235963846722E-2"/>
    <n v="2.03064085189135E-2"/>
    <n v="2.37144103018628E-2"/>
    <n v="209.5"/>
    <n v="122.639999"/>
    <n v="-0.18475880708095499"/>
    <n v="-1.73338836506086E-3"/>
    <n v="1.51082534208085"/>
    <n v="0.196485527646035"/>
    <n v="0.24216314332491601"/>
    <s v="Alpha Capital"/>
    <x v="19"/>
    <s v="Information Technology"/>
    <s v="Semiconductor Equipment"/>
    <s v="Fremont, California"/>
    <d v="2012-06-29T00:00:00"/>
    <n v="707549"/>
    <m/>
    <s v="Fremont"/>
    <s v="California"/>
    <s v="United States"/>
  </r>
  <r>
    <d v="2019-04-22T00:00:00"/>
    <x v="19"/>
    <s v="sell"/>
    <n v="1200"/>
    <n v="6"/>
    <n v="196.28999299999899"/>
    <n v="196.75"/>
    <n v="193.08999599999899"/>
    <n v="195.220001"/>
    <n v="194.09669499999899"/>
    <n v="1177100"/>
    <n v="2.59"/>
    <n v="2.3077128509656698E-3"/>
    <n v="5.8566701821791299E-3"/>
    <n v="0.105121462367469"/>
    <n v="0.28608305126391897"/>
    <n v="5.0343829425688297E-2"/>
    <n v="8.0979415812014299E-3"/>
    <n v="1.76418875211585E-2"/>
    <n v="2.4963114141220301E-2"/>
    <n v="2.3215889924216901E-2"/>
    <n v="209.91999799999999"/>
    <n v="122.639999"/>
    <n v="-0.18475880708095499"/>
    <n v="1.0115060212163699E-3"/>
    <n v="1.47196314581142"/>
    <n v="0.112185148395942"/>
    <n v="-0.17981101437247099"/>
    <s v="DecaFund"/>
    <x v="19"/>
    <s v="Information Technology"/>
    <s v="Semiconductor Equipment"/>
    <s v="Fremont, California"/>
    <d v="2012-06-29T00:00:00"/>
    <n v="707549"/>
    <m/>
    <s v="Fremont"/>
    <s v="California"/>
    <s v="United States"/>
  </r>
  <r>
    <d v="2019-05-28T00:00:00"/>
    <x v="19"/>
    <s v="buy"/>
    <n v="800"/>
    <n v="6"/>
    <n v="183.53999299999899"/>
    <n v="184"/>
    <n v="178.64999399999999"/>
    <n v="178.91999799999999"/>
    <n v="177.89048799999901"/>
    <n v="2552600"/>
    <n v="2.2679999999999998"/>
    <n v="-1.6518262864377398E-2"/>
    <n v="-2.6201823043882601E-2"/>
    <n v="-0.136461371117164"/>
    <n v="8.1372510149466896E-3"/>
    <n v="-0.107702137853111"/>
    <n v="1.5026732442481001E-2"/>
    <n v="1.9386810915088499E-2"/>
    <n v="1.9276809567512699E-2"/>
    <n v="2.34358318471923E-2"/>
    <n v="209.5"/>
    <n v="122.639999"/>
    <n v="-0.18475880708095499"/>
    <n v="-8.4109499934704197E-3"/>
    <n v="1.46189619546427"/>
    <n v="-0.67854529209372505"/>
    <n v="-0.44878244273956602"/>
    <s v="DecaFund"/>
    <x v="19"/>
    <s v="Information Technology"/>
    <s v="Semiconductor Equipment"/>
    <s v="Fremont, California"/>
    <d v="2012-06-29T00:00:00"/>
    <n v="707549"/>
    <m/>
    <s v="Fremont"/>
    <s v="California"/>
    <s v="United States"/>
  </r>
  <r>
    <d v="2019-06-06T00:00:00"/>
    <x v="19"/>
    <s v="buy"/>
    <n v="700"/>
    <n v="6"/>
    <n v="182.35000600000001"/>
    <n v="185.25"/>
    <n v="181.64999399999999"/>
    <n v="184.63999899999999"/>
    <n v="183.57757599999999"/>
    <n v="1589000"/>
    <n v="2.1240000000000001"/>
    <n v="1.26445451379911E-2"/>
    <n v="3.3147374298454602E-2"/>
    <n v="-0.10235547954530599"/>
    <n v="0.105579607806999"/>
    <n v="-6.9167181143779705E-2"/>
    <n v="2.63392105462728E-2"/>
    <n v="2.23758810324527E-2"/>
    <n v="1.98503553723124E-2"/>
    <n v="2.3592577810515901E-2"/>
    <n v="209.5"/>
    <n v="122.639999"/>
    <n v="-0.18475880708095499"/>
    <n v="6.1168407152111899E-3"/>
    <n v="1.48091884520575"/>
    <n v="-0.49237134592887999"/>
    <n v="-0.63300479843186896"/>
    <s v="DecaFund"/>
    <x v="19"/>
    <s v="Information Technology"/>
    <s v="Semiconductor Equipment"/>
    <s v="Fremont, California"/>
    <d v="2012-06-29T00:00:00"/>
    <n v="707549"/>
    <m/>
    <s v="Fremont"/>
    <s v="California"/>
    <s v="United States"/>
  </r>
  <r>
    <d v="2019-06-27T00:00:00"/>
    <x v="19"/>
    <s v="buy"/>
    <n v="900"/>
    <n v="6"/>
    <n v="182.88999899999999"/>
    <n v="186.78999299999899"/>
    <n v="182.75"/>
    <n v="186.13000500000001"/>
    <n v="186.13000500000001"/>
    <n v="1891200"/>
    <n v="2.0049999999999999"/>
    <n v="2.6402589409818902E-2"/>
    <n v="1.1727000449713899E-2"/>
    <n v="4.5277256171459203E-2"/>
    <n v="6.3551979893142693E-2"/>
    <n v="9.3463459722994302E-2"/>
    <n v="2.5767184778863202E-2"/>
    <n v="2.44153057171917E-2"/>
    <n v="2.1151392851748201E-2"/>
    <n v="2.3860114914862202E-2"/>
    <n v="209.5"/>
    <n v="122.639999"/>
    <n v="-0.18475880708095499"/>
    <n v="3.81588593721357E-3"/>
    <n v="1.51788732155184"/>
    <n v="0.41843313439759899"/>
    <n v="0.268325796889475"/>
    <s v="DecaFund"/>
    <x v="19"/>
    <s v="Information Technology"/>
    <s v="Semiconductor Equipment"/>
    <s v="Fremont, California"/>
    <d v="2012-06-29T00:00:00"/>
    <n v="707549"/>
    <m/>
    <s v="Fremont"/>
    <s v="California"/>
    <s v="United States"/>
  </r>
  <r>
    <d v="2019-04-02T00:00:00"/>
    <x v="19"/>
    <s v="sell"/>
    <n v="600"/>
    <n v="7"/>
    <n v="185.070007"/>
    <n v="185.80999800000001"/>
    <n v="183.020004"/>
    <n v="184.259995"/>
    <n v="183.19975299999999"/>
    <n v="1361800"/>
    <n v="2.4809999999999999"/>
    <n v="-2.3850878575354499E-3"/>
    <n v="2.3113133602252998E-2"/>
    <n v="4.7734542980766501E-2"/>
    <n v="0.30856669967561701"/>
    <n v="-2.5548755697277999E-2"/>
    <n v="1.9591278752789099E-2"/>
    <n v="2.0669230567591901E-2"/>
    <n v="2.7343822271856201E-2"/>
    <n v="2.4055986037618202E-2"/>
    <n v="212.85000600000001"/>
    <n v="122.639999"/>
    <n v="-0.18475880708095499"/>
    <n v="1.7455614805152698E-5"/>
    <n v="1.4804077924016901"/>
    <n v="-0.20595328270645399"/>
    <n v="-0.45491543101102699"/>
    <s v="GreenGrest Capital"/>
    <x v="19"/>
    <s v="Information Technology"/>
    <s v="Semiconductor Equipment"/>
    <s v="Fremont, California"/>
    <d v="2012-06-29T00:00:00"/>
    <n v="707549"/>
    <m/>
    <s v="Fremont"/>
    <s v="California"/>
    <s v="United States"/>
  </r>
  <r>
    <d v="2019-04-18T00:00:00"/>
    <x v="19"/>
    <s v="buy"/>
    <n v="600"/>
    <n v="7"/>
    <n v="196.729996"/>
    <n v="197.279999"/>
    <n v="194.470001"/>
    <n v="194.770004"/>
    <n v="193.649292"/>
    <n v="1409800"/>
    <n v="2.56"/>
    <n v="-7.7737417827578002E-3"/>
    <n v="1.7924320170610599E-2"/>
    <n v="8.2480142059636496E-2"/>
    <n v="0.32380694264535698"/>
    <n v="-1.9881264245073301E-2"/>
    <n v="1.00776487334703E-2"/>
    <n v="1.84354220630117E-2"/>
    <n v="2.5357999560871002E-2"/>
    <n v="2.36086365705531E-2"/>
    <n v="209.91999799999999"/>
    <n v="122.639999"/>
    <n v="-0.18475880708095499"/>
    <n v="1.5778467813143101E-3"/>
    <n v="1.48779369497206"/>
    <n v="-0.20749624847262901"/>
    <n v="-0.25455296982015801"/>
    <s v="GreenGrest Capital"/>
    <x v="19"/>
    <s v="Information Technology"/>
    <s v="Semiconductor Equipment"/>
    <s v="Fremont, California"/>
    <d v="2012-06-29T00:00:00"/>
    <n v="707549"/>
    <m/>
    <s v="Fremont"/>
    <s v="California"/>
    <s v="United States"/>
  </r>
  <r>
    <d v="2019-05-22T00:00:00"/>
    <x v="19"/>
    <s v="sell"/>
    <n v="1500"/>
    <n v="7"/>
    <n v="185.38000500000001"/>
    <n v="188.529999"/>
    <n v="185.14999399999999"/>
    <n v="187.179993"/>
    <n v="186.10295099999999"/>
    <n v="1132500"/>
    <n v="2.3929999999999998"/>
    <n v="1.4434310548395899E-3"/>
    <n v="-4.3387361333254403E-2"/>
    <n v="-4.2056442135908999E-2"/>
    <n v="5.1814015875501898E-2"/>
    <n v="-4.0305111496194403E-2"/>
    <n v="2.7595460473915302E-2"/>
    <n v="2.2104568569472498E-2"/>
    <n v="1.8968524891360802E-2"/>
    <n v="2.3399681009604101E-2"/>
    <n v="209.5"/>
    <n v="122.639999"/>
    <n v="-0.18475880708095499"/>
    <n v="-2.8283920525026501E-3"/>
    <n v="1.46211619515438"/>
    <n v="-0.327404599395969"/>
    <n v="-0.31088827485329301"/>
    <s v="GreenGrest Capital"/>
    <x v="19"/>
    <s v="Information Technology"/>
    <s v="Semiconductor Equipment"/>
    <s v="Fremont, California"/>
    <d v="2012-06-29T00:00:00"/>
    <n v="707549"/>
    <m/>
    <s v="Fremont"/>
    <s v="California"/>
    <s v="United States"/>
  </r>
  <r>
    <d v="2019-05-28T00:00:00"/>
    <x v="19"/>
    <s v="sell"/>
    <n v="600"/>
    <n v="7"/>
    <n v="183.53999299999899"/>
    <n v="184"/>
    <n v="178.64999399999999"/>
    <n v="178.91999799999999"/>
    <n v="177.89048799999901"/>
    <n v="2552600"/>
    <n v="2.2679999999999998"/>
    <n v="-1.6518262864377398E-2"/>
    <n v="-2.6201823043882601E-2"/>
    <n v="-0.136461371117164"/>
    <n v="8.1372510149466896E-3"/>
    <n v="-0.107702137853111"/>
    <n v="1.5026732442481001E-2"/>
    <n v="1.9386810915088499E-2"/>
    <n v="1.9276809567512699E-2"/>
    <n v="2.34358318471923E-2"/>
    <n v="209.5"/>
    <n v="122.639999"/>
    <n v="-0.18475880708095499"/>
    <n v="-8.4109499934704197E-3"/>
    <n v="1.46189619546427"/>
    <n v="-0.67854529209372505"/>
    <n v="-0.44878244273956602"/>
    <s v="GreenGrest Capital"/>
    <x v="19"/>
    <s v="Information Technology"/>
    <s v="Semiconductor Equipment"/>
    <s v="Fremont, California"/>
    <d v="2012-06-29T00:00:00"/>
    <n v="707549"/>
    <m/>
    <s v="Fremont"/>
    <s v="California"/>
    <s v="United States"/>
  </r>
  <r>
    <d v="2019-06-03T00:00:00"/>
    <x v="19"/>
    <s v="sell"/>
    <n v="900"/>
    <n v="7"/>
    <n v="175.479996"/>
    <n v="177.449997"/>
    <n v="171.03999299999899"/>
    <n v="172.429993"/>
    <n v="171.43781999999999"/>
    <n v="2412600"/>
    <n v="2.081"/>
    <n v="-1.2563615805905299E-2"/>
    <n v="-5.34657526005754E-2"/>
    <n v="-0.16793260757789499"/>
    <n v="-2.4376165368214599E-2"/>
    <n v="-0.113893082005755"/>
    <n v="1.07489458424908E-2"/>
    <n v="1.93358902781459E-2"/>
    <n v="1.9529344883090501E-2"/>
    <n v="2.3448983992758202E-2"/>
    <n v="209.5"/>
    <n v="122.639999"/>
    <n v="-0.18475880708095499"/>
    <n v="-2.7690708645509302E-3"/>
    <n v="1.47067128569748"/>
    <n v="-0.71921403258423799"/>
    <n v="-0.67870321752717899"/>
    <s v="GreenGrest Capital"/>
    <x v="19"/>
    <s v="Information Technology"/>
    <s v="Semiconductor Equipment"/>
    <s v="Fremont, California"/>
    <d v="2012-06-29T00:00:00"/>
    <n v="707549"/>
    <m/>
    <s v="Fremont"/>
    <s v="California"/>
    <s v="United States"/>
  </r>
  <r>
    <d v="2019-06-06T00:00:00"/>
    <x v="19"/>
    <s v="buy"/>
    <n v="800"/>
    <n v="7"/>
    <n v="182.35000600000001"/>
    <n v="185.25"/>
    <n v="181.64999399999999"/>
    <n v="184.63999899999999"/>
    <n v="183.57757599999999"/>
    <n v="1589000"/>
    <n v="2.1240000000000001"/>
    <n v="1.26445451379911E-2"/>
    <n v="3.3147374298454602E-2"/>
    <n v="-0.10235547954530599"/>
    <n v="0.105579607806999"/>
    <n v="-6.9167181143779705E-2"/>
    <n v="2.63392105462728E-2"/>
    <n v="2.23758810324527E-2"/>
    <n v="1.98503553723124E-2"/>
    <n v="2.3592577810515901E-2"/>
    <n v="209.5"/>
    <n v="122.639999"/>
    <n v="-0.18475880708095499"/>
    <n v="6.1168407152111899E-3"/>
    <n v="1.48091884520575"/>
    <n v="-0.49237134592887999"/>
    <n v="-0.63300479843186896"/>
    <s v="GreenGrest Capital"/>
    <x v="19"/>
    <s v="Information Technology"/>
    <s v="Semiconductor Equipment"/>
    <s v="Fremont, California"/>
    <d v="2012-06-29T00:00:00"/>
    <n v="707549"/>
    <m/>
    <s v="Fremont"/>
    <s v="California"/>
    <s v="United States"/>
  </r>
  <r>
    <d v="2019-06-07T00:00:00"/>
    <x v="19"/>
    <s v="sell"/>
    <n v="400"/>
    <n v="7"/>
    <n v="185.63000500000001"/>
    <n v="189.259995"/>
    <n v="184.63000500000001"/>
    <n v="186.679993"/>
    <n v="185.60581999999999"/>
    <n v="1619400"/>
    <n v="2.0840000000000001"/>
    <n v="1.09878419680349E-2"/>
    <n v="6.6840926547641802E-2"/>
    <n v="-6.8621479403194602E-2"/>
    <n v="0.106626602801975"/>
    <n v="-4.7069449707317801E-2"/>
    <n v="2.06543411464357E-2"/>
    <n v="2.2232318714188699E-2"/>
    <n v="1.9857823397581801E-2"/>
    <n v="2.3593210703210198E-2"/>
    <n v="209.5"/>
    <n v="122.639999"/>
    <n v="-0.18475880708095499"/>
    <n v="1.0442979367750601E-2"/>
    <n v="1.4874652892921301"/>
    <n v="-0.37190387543918602"/>
    <n v="-0.55774547629093396"/>
    <s v="GreenGrest Capital"/>
    <x v="19"/>
    <s v="Information Technology"/>
    <s v="Semiconductor Equipment"/>
    <s v="Fremont, California"/>
    <d v="2012-06-29T00:00:00"/>
    <n v="707549"/>
    <m/>
    <s v="Fremont"/>
    <s v="California"/>
    <s v="United States"/>
  </r>
  <r>
    <d v="2019-06-14T00:00:00"/>
    <x v="19"/>
    <s v="buy"/>
    <n v="400"/>
    <n v="7"/>
    <n v="176.320007"/>
    <n v="177.46000699999999"/>
    <n v="173.5"/>
    <n v="176.800003"/>
    <n v="176.800003"/>
    <n v="2187600"/>
    <n v="2.093"/>
    <n v="-1.8992693666249099E-2"/>
    <n v="-4.8606010447207901E-2"/>
    <n v="-7.8994562425101902E-2"/>
    <n v="-1.9234348240981899E-2"/>
    <n v="-1.7447080058711199E-2"/>
    <n v="2.91829408762561E-2"/>
    <n v="2.3093408756887202E-2"/>
    <n v="2.0379394883988301E-2"/>
    <n v="2.3575095017984798E-2"/>
    <n v="209.5"/>
    <n v="122.639999"/>
    <n v="-0.18475880708095499"/>
    <n v="-1.6128120944145399E-3"/>
    <n v="1.49394890410367"/>
    <n v="-0.21373726741737201"/>
    <n v="-6.9048990186901693E-2"/>
    <s v="GreenGrest Capital"/>
    <x v="19"/>
    <s v="Information Technology"/>
    <s v="Semiconductor Equipment"/>
    <s v="Fremont, California"/>
    <d v="2012-06-29T00:00:00"/>
    <n v="707549"/>
    <m/>
    <s v="Fremont"/>
    <s v="California"/>
    <s v="United States"/>
  </r>
  <r>
    <d v="2019-04-23T00:00:00"/>
    <x v="19"/>
    <s v="buy"/>
    <n v="800"/>
    <n v="8"/>
    <n v="195"/>
    <n v="196.240005"/>
    <n v="193.39999399999999"/>
    <n v="194.779999"/>
    <n v="193.65922499999999"/>
    <n v="2048600"/>
    <n v="2.57"/>
    <n v="-2.2564204080361299E-3"/>
    <n v="1.0165460605089501E-2"/>
    <n v="5.8022525946440598E-2"/>
    <n v="0.33713739797234399"/>
    <n v="4.0135505240419998E-2"/>
    <n v="7.2541172873595199E-3"/>
    <n v="1.52432168408017E-2"/>
    <n v="2.38590424883088E-2"/>
    <n v="2.3211215150136601E-2"/>
    <n v="209.91999799999999"/>
    <n v="122.639999"/>
    <n v="-0.18475880708095499"/>
    <n v="8.8023511954049196E-3"/>
    <n v="1.47464453261215"/>
    <n v="6.6626110763757296E-2"/>
    <n v="-0.117702894314554"/>
    <s v="KKZ Asset Management"/>
    <x v="19"/>
    <s v="Information Technology"/>
    <s v="Semiconductor Equipment"/>
    <s v="Fremont, California"/>
    <d v="2012-06-29T00:00:00"/>
    <n v="707549"/>
    <m/>
    <s v="Fremont"/>
    <s v="California"/>
    <s v="United States"/>
  </r>
  <r>
    <d v="2019-04-24T00:00:00"/>
    <x v="19"/>
    <s v="sell"/>
    <n v="800"/>
    <n v="8"/>
    <n v="195.14999399999999"/>
    <n v="199.979996"/>
    <n v="194.58999599999899"/>
    <n v="195.44000199999999"/>
    <n v="194.31542999999999"/>
    <n v="2601800"/>
    <n v="2.5219999999999998"/>
    <n v="3.3827241923127201E-3"/>
    <n v="4.2045460288403797E-3"/>
    <n v="8.5356821317473103E-2"/>
    <n v="0.34453127284017798"/>
    <n v="4.3778754995902398E-2"/>
    <n v="6.1595410624484797E-3"/>
    <n v="1.40392132242321E-2"/>
    <n v="2.38304132982886E-2"/>
    <n v="2.3212087236929801E-2"/>
    <n v="209.91999799999999"/>
    <n v="122.639999"/>
    <n v="-0.18475880708095499"/>
    <n v="-2.1941687255359501E-3"/>
    <n v="1.47384563512029"/>
    <n v="8.6132007171757105E-2"/>
    <n v="-5.9950015870901402E-2"/>
    <s v="KKZ Asset Management"/>
    <x v="19"/>
    <s v="Information Technology"/>
    <s v="Semiconductor Equipment"/>
    <s v="Fremont, California"/>
    <d v="2012-06-29T00:00:00"/>
    <n v="707549"/>
    <m/>
    <s v="Fremont"/>
    <s v="California"/>
    <s v="United States"/>
  </r>
  <r>
    <d v="2019-05-06T00:00:00"/>
    <x v="19"/>
    <s v="sell"/>
    <n v="800"/>
    <n v="8"/>
    <n v="200.33000200000001"/>
    <n v="205.279999"/>
    <n v="198.75"/>
    <n v="204.53999299999899"/>
    <n v="203.36305200000001"/>
    <n v="1283000"/>
    <n v="2.5"/>
    <n v="-1.57163611070185E-2"/>
    <n v="-7.69503889462616E-3"/>
    <n v="6.5666836561882699E-2"/>
    <n v="0.17267049327114301"/>
    <n v="0.102035273837091"/>
    <n v="1.39379103125447E-2"/>
    <n v="1.4221579361230301E-2"/>
    <n v="1.6115383287163301E-2"/>
    <n v="2.3249512796153698E-2"/>
    <n v="209.91999799999999"/>
    <n v="122.639999"/>
    <n v="-0.18475880708095499"/>
    <n v="-4.4810132310555703E-3"/>
    <n v="1.4614908502313599"/>
    <n v="0.36589132605657898"/>
    <n v="0.42643397876824501"/>
    <s v="KKZ Asset Management"/>
    <x v="19"/>
    <s v="Information Technology"/>
    <s v="Semiconductor Equipment"/>
    <s v="Fremont, California"/>
    <d v="2012-06-29T00:00:00"/>
    <n v="707549"/>
    <m/>
    <s v="Fremont"/>
    <s v="California"/>
    <s v="United States"/>
  </r>
  <r>
    <d v="2019-05-07T00:00:00"/>
    <x v="19"/>
    <s v="buy"/>
    <n v="1100"/>
    <n v="8"/>
    <n v="200.88999899999999"/>
    <n v="201.91000399999999"/>
    <n v="194.85000600000001"/>
    <n v="199.94000199999999"/>
    <n v="198.789536"/>
    <n v="2934200"/>
    <n v="2.448"/>
    <n v="-2.2746158174076402E-2"/>
    <n v="-3.6776596332628003E-2"/>
    <n v="4.5586856463787601E-2"/>
    <n v="0.146868289683035"/>
    <n v="4.7901596526879697E-2"/>
    <n v="1.5776968344110399E-2"/>
    <n v="1.5211435384202301E-2"/>
    <n v="1.6432002646785002E-2"/>
    <n v="2.3212162063203E-2"/>
    <n v="209.91999799999999"/>
    <n v="122.639999"/>
    <n v="-0.18475880708095499"/>
    <n v="-1.6649488130547601E-2"/>
    <n v="1.4528794607326101"/>
    <n v="0.111715621117949"/>
    <n v="0.352490439079301"/>
    <s v="KKZ Asset Management"/>
    <x v="19"/>
    <s v="Information Technology"/>
    <s v="Semiconductor Equipment"/>
    <s v="Fremont, California"/>
    <d v="2012-06-29T00:00:00"/>
    <n v="707549"/>
    <m/>
    <s v="Fremont"/>
    <s v="California"/>
    <s v="United States"/>
  </r>
  <r>
    <d v="2019-06-10T00:00:00"/>
    <x v="19"/>
    <s v="buy"/>
    <n v="500"/>
    <n v="8"/>
    <n v="188.08999599999899"/>
    <n v="193.770004"/>
    <n v="188.08999599999899"/>
    <n v="191.16999799999999"/>
    <n v="190.06999199999899"/>
    <n v="1689000"/>
    <n v="2.1429999999999998"/>
    <n v="2.3767205653912198E-2"/>
    <n v="0.103171748007459"/>
    <n v="-4.3703304612131497E-2"/>
    <n v="0.111733526551843"/>
    <n v="3.2215997008704603E-2"/>
    <n v="1.48163999525599E-2"/>
    <n v="2.2960188386458E-2"/>
    <n v="1.9938465207329701E-2"/>
    <n v="2.33800929770238E-2"/>
    <n v="209.5"/>
    <n v="122.639999"/>
    <n v="-0.18475880708095499"/>
    <n v="4.6492198743191201E-3"/>
    <n v="1.4887369971169999"/>
    <n v="5.9231611823021099E-2"/>
    <n v="-0.40205634740948198"/>
    <s v="KKZ Asset Management"/>
    <x v="19"/>
    <s v="Information Technology"/>
    <s v="Semiconductor Equipment"/>
    <s v="Fremont, California"/>
    <d v="2012-06-29T00:00:00"/>
    <n v="707549"/>
    <m/>
    <s v="Fremont"/>
    <s v="California"/>
    <s v="United States"/>
  </r>
  <r>
    <d v="2019-04-26T00:00:00"/>
    <x v="19"/>
    <s v="buy"/>
    <n v="900"/>
    <n v="9"/>
    <n v="203"/>
    <n v="207.19000199999999"/>
    <n v="199.60000600000001"/>
    <n v="206.38999899999999"/>
    <n v="205.20242300000001"/>
    <n v="2865200"/>
    <n v="2.5049999999999999"/>
    <n v="6.3674251002112901E-3"/>
    <n v="5.7948171345583402E-2"/>
    <n v="0.13653295083551001"/>
    <n v="0.22697984773264299"/>
    <n v="0.12571648799457499"/>
    <n v="2.0669502635041401E-2"/>
    <n v="1.6831051394896299E-2"/>
    <n v="1.64053815899479E-2"/>
    <n v="2.3319926498886E-2"/>
    <n v="209.91999799999999"/>
    <n v="122.639999"/>
    <n v="-0.18475880708095499"/>
    <n v="4.6743503443647796E-3"/>
    <n v="1.4645689634763599"/>
    <n v="0.469931275055122"/>
    <n v="0.23876178560935801"/>
    <s v="Netpune Capital"/>
    <x v="19"/>
    <s v="Information Technology"/>
    <s v="Semiconductor Equipment"/>
    <s v="Fremont, California"/>
    <d v="2012-06-29T00:00:00"/>
    <n v="707549"/>
    <m/>
    <s v="Fremont"/>
    <s v="California"/>
    <s v="United States"/>
  </r>
  <r>
    <d v="2019-05-22T00:00:00"/>
    <x v="19"/>
    <s v="buy"/>
    <n v="700"/>
    <n v="9"/>
    <n v="185.38000500000001"/>
    <n v="188.529999"/>
    <n v="185.14999399999999"/>
    <n v="187.179993"/>
    <n v="186.10295099999999"/>
    <n v="1132500"/>
    <n v="2.3929999999999998"/>
    <n v="1.4434310548395899E-3"/>
    <n v="-4.3387361333254403E-2"/>
    <n v="-4.2056442135908999E-2"/>
    <n v="5.1814015875501898E-2"/>
    <n v="-4.0305111496194403E-2"/>
    <n v="2.7595460473915302E-2"/>
    <n v="2.2104568569472498E-2"/>
    <n v="1.8968524891360802E-2"/>
    <n v="2.3399681009604101E-2"/>
    <n v="209.5"/>
    <n v="122.639999"/>
    <n v="-0.18475880708095499"/>
    <n v="-2.8283920525026501E-3"/>
    <n v="1.46211619515438"/>
    <n v="-0.327404599395969"/>
    <n v="-0.31088827485329301"/>
    <s v="Netpune Capital"/>
    <x v="19"/>
    <s v="Information Technology"/>
    <s v="Semiconductor Equipment"/>
    <s v="Fremont, California"/>
    <d v="2012-06-29T00:00:00"/>
    <n v="707549"/>
    <m/>
    <s v="Fremont"/>
    <s v="California"/>
    <s v="United States"/>
  </r>
  <r>
    <d v="2019-06-06T00:00:00"/>
    <x v="19"/>
    <s v="buy"/>
    <n v="400"/>
    <n v="9"/>
    <n v="182.35000600000001"/>
    <n v="185.25"/>
    <n v="181.64999399999999"/>
    <n v="184.63999899999999"/>
    <n v="183.57757599999999"/>
    <n v="1589000"/>
    <n v="2.1240000000000001"/>
    <n v="1.26445451379911E-2"/>
    <n v="3.3147374298454602E-2"/>
    <n v="-0.10235547954530599"/>
    <n v="0.105579607806999"/>
    <n v="-6.9167181143779705E-2"/>
    <n v="2.63392105462728E-2"/>
    <n v="2.23758810324527E-2"/>
    <n v="1.98503553723124E-2"/>
    <n v="2.3592577810515901E-2"/>
    <n v="209.5"/>
    <n v="122.639999"/>
    <n v="-0.18475880708095499"/>
    <n v="6.1168407152111899E-3"/>
    <n v="1.48091884520575"/>
    <n v="-0.49237134592887999"/>
    <n v="-0.63300479843186896"/>
    <s v="Netpune Capital"/>
    <x v="19"/>
    <s v="Information Technology"/>
    <s v="Semiconductor Equipment"/>
    <s v="Fremont, California"/>
    <d v="2012-06-29T00:00:00"/>
    <n v="707549"/>
    <m/>
    <s v="Fremont"/>
    <s v="California"/>
    <s v="United States"/>
  </r>
  <r>
    <d v="2019-06-24T00:00:00"/>
    <x v="19"/>
    <s v="sell"/>
    <n v="900"/>
    <n v="9"/>
    <n v="182.08999599999899"/>
    <n v="182.970001"/>
    <n v="180.61000100000001"/>
    <n v="181.270004"/>
    <n v="181.270004"/>
    <n v="1678400"/>
    <n v="2.0209999999999999"/>
    <n v="-9.6624138269275298E-3"/>
    <n v="4.9532477719532599E-2"/>
    <n v="-2.63123660472185E-2"/>
    <n v="1.7869839897107401E-2"/>
    <n v="5.4890345150883202E-2"/>
    <n v="2.1626901174345601E-2"/>
    <n v="2.26235963846722E-2"/>
    <n v="2.03064085189135E-2"/>
    <n v="2.37144103018628E-2"/>
    <n v="209.5"/>
    <n v="122.639999"/>
    <n v="-0.18475880708095499"/>
    <n v="-1.73338836506086E-3"/>
    <n v="1.51082534208085"/>
    <n v="0.196485527646035"/>
    <n v="0.24216314332491601"/>
    <s v="Netpune Capital"/>
    <x v="19"/>
    <s v="Information Technology"/>
    <s v="Semiconductor Equipment"/>
    <s v="Fremont, California"/>
    <d v="2012-06-29T00:00:00"/>
    <n v="707549"/>
    <m/>
    <s v="Fremont"/>
    <s v="California"/>
    <s v="United States"/>
  </r>
  <r>
    <d v="2019-04-12T00:00:00"/>
    <x v="19"/>
    <s v="buy"/>
    <n v="300"/>
    <n v="10"/>
    <n v="194.11000100000001"/>
    <n v="195.300003"/>
    <n v="192.470001"/>
    <n v="194.08000200000001"/>
    <n v="192.963257"/>
    <n v="1161900"/>
    <n v="2.56"/>
    <n v="1.4375362839396799E-2"/>
    <n v="-5.49796502411994E-3"/>
    <n v="0.13618617688802501"/>
    <n v="0.30381665544994901"/>
    <n v="-3.44115560255433E-2"/>
    <n v="1.16177977692436E-2"/>
    <n v="2.04691997668815E-2"/>
    <n v="2.5722664586253299E-2"/>
    <n v="2.3888329798364302E-2"/>
    <n v="212.85000600000001"/>
    <n v="122.639999"/>
    <n v="-0.18475880708095499"/>
    <n v="6.5875784763498903E-3"/>
    <n v="1.49743685901248"/>
    <n v="-0.261524628842494"/>
    <n v="-0.133046195368307"/>
    <s v="Spectrum Group"/>
    <x v="19"/>
    <s v="Information Technology"/>
    <s v="Semiconductor Equipment"/>
    <s v="Fremont, California"/>
    <d v="2012-06-29T00:00:00"/>
    <n v="707549"/>
    <m/>
    <s v="Fremont"/>
    <s v="California"/>
    <s v="United States"/>
  </r>
  <r>
    <d v="2019-04-16T00:00:00"/>
    <x v="19"/>
    <s v="buy"/>
    <n v="1000"/>
    <n v="10"/>
    <n v="194.5"/>
    <n v="196.88000500000001"/>
    <n v="193.86999499999999"/>
    <n v="194.61999499999999"/>
    <n v="193.500137"/>
    <n v="1551400"/>
    <n v="2.5920000000000001"/>
    <n v="9.3436387685617694E-3"/>
    <n v="2.1606656436896399E-2"/>
    <n v="7.1024705067071398E-2"/>
    <n v="0.33552952002882802"/>
    <n v="-1.95716348814058E-2"/>
    <n v="7.9641377467845401E-3"/>
    <n v="1.85568950490923E-2"/>
    <n v="2.5448450901573601E-2"/>
    <n v="2.3889069375153199E-2"/>
    <n v="212.85000600000001"/>
    <n v="122.639999"/>
    <n v="-0.18475880708095499"/>
    <n v="5.0922850790659495E-4"/>
    <n v="1.50109476555833"/>
    <n v="-0.20263238504650599"/>
    <n v="-0.223778042802417"/>
    <s v="Spectrum Group"/>
    <x v="19"/>
    <s v="Information Technology"/>
    <s v="Semiconductor Equipment"/>
    <s v="Fremont, California"/>
    <d v="2012-06-29T00:00:00"/>
    <n v="707549"/>
    <m/>
    <s v="Fremont"/>
    <s v="California"/>
    <s v="United States"/>
  </r>
  <r>
    <d v="2019-04-18T00:00:00"/>
    <x v="19"/>
    <s v="sell"/>
    <n v="600"/>
    <n v="10"/>
    <n v="196.729996"/>
    <n v="197.279999"/>
    <n v="194.470001"/>
    <n v="194.770004"/>
    <n v="193.649292"/>
    <n v="1409800"/>
    <n v="2.56"/>
    <n v="-7.7737417827578002E-3"/>
    <n v="1.7924320170610599E-2"/>
    <n v="8.2480142059636496E-2"/>
    <n v="0.32380694264535698"/>
    <n v="-1.9881264245073301E-2"/>
    <n v="1.00776487334703E-2"/>
    <n v="1.84354220630117E-2"/>
    <n v="2.5357999560871002E-2"/>
    <n v="2.36086365705531E-2"/>
    <n v="209.91999799999999"/>
    <n v="122.639999"/>
    <n v="-0.18475880708095499"/>
    <n v="1.5778467813143101E-3"/>
    <n v="1.48779369497206"/>
    <n v="-0.20749624847262901"/>
    <n v="-0.25455296982015801"/>
    <s v="Spectrum Group"/>
    <x v="19"/>
    <s v="Information Technology"/>
    <s v="Semiconductor Equipment"/>
    <s v="Fremont, California"/>
    <d v="2012-06-29T00:00:00"/>
    <n v="707549"/>
    <m/>
    <s v="Fremont"/>
    <s v="California"/>
    <s v="United States"/>
  </r>
  <r>
    <d v="2019-05-06T00:00:00"/>
    <x v="19"/>
    <s v="sell"/>
    <n v="1500"/>
    <n v="10"/>
    <n v="200.33000200000001"/>
    <n v="205.279999"/>
    <n v="198.75"/>
    <n v="204.53999299999899"/>
    <n v="203.36305200000001"/>
    <n v="1283000"/>
    <n v="2.5"/>
    <n v="-1.57163611070185E-2"/>
    <n v="-7.69503889462616E-3"/>
    <n v="6.5666836561882699E-2"/>
    <n v="0.17267049327114301"/>
    <n v="0.102035273837091"/>
    <n v="1.39379103125447E-2"/>
    <n v="1.4221579361230301E-2"/>
    <n v="1.6115383287163301E-2"/>
    <n v="2.3249512796153698E-2"/>
    <n v="209.91999799999999"/>
    <n v="122.639999"/>
    <n v="-0.18475880708095499"/>
    <n v="-4.4810132310555703E-3"/>
    <n v="1.4614908502313599"/>
    <n v="0.36589132605657898"/>
    <n v="0.42643397876824501"/>
    <s v="Spectrum Group"/>
    <x v="19"/>
    <s v="Information Technology"/>
    <s v="Semiconductor Equipment"/>
    <s v="Fremont, California"/>
    <d v="2012-06-29T00:00:00"/>
    <n v="707549"/>
    <m/>
    <s v="Fremont"/>
    <s v="California"/>
    <s v="United States"/>
  </r>
  <r>
    <d v="2019-05-07T00:00:00"/>
    <x v="19"/>
    <s v="sell"/>
    <n v="800"/>
    <n v="10"/>
    <n v="200.88999899999999"/>
    <n v="201.91000399999999"/>
    <n v="194.85000600000001"/>
    <n v="199.94000199999999"/>
    <n v="198.789536"/>
    <n v="2934200"/>
    <n v="2.448"/>
    <n v="-2.2746158174076402E-2"/>
    <n v="-3.6776596332628003E-2"/>
    <n v="4.5586856463787601E-2"/>
    <n v="0.146868289683035"/>
    <n v="4.7901596526879697E-2"/>
    <n v="1.5776968344110399E-2"/>
    <n v="1.5211435384202301E-2"/>
    <n v="1.6432002646785002E-2"/>
    <n v="2.3212162063203E-2"/>
    <n v="209.91999799999999"/>
    <n v="122.639999"/>
    <n v="-0.18475880708095499"/>
    <n v="-1.6649488130547601E-2"/>
    <n v="1.4528794607326101"/>
    <n v="0.111715621117949"/>
    <n v="0.352490439079301"/>
    <s v="Spectrum Group"/>
    <x v="19"/>
    <s v="Information Technology"/>
    <s v="Semiconductor Equipment"/>
    <s v="Fremont, California"/>
    <d v="2012-06-29T00:00:00"/>
    <n v="707549"/>
    <m/>
    <s v="Fremont"/>
    <s v="California"/>
    <s v="United States"/>
  </r>
  <r>
    <d v="2019-05-24T00:00:00"/>
    <x v="19"/>
    <s v="buy"/>
    <n v="700"/>
    <n v="10"/>
    <n v="186.779999"/>
    <n v="187.979996"/>
    <n v="181.699997"/>
    <n v="181.89999399999999"/>
    <n v="180.85333299999999"/>
    <n v="2138200"/>
    <n v="2.3239999999999998"/>
    <n v="-1.93282074616659E-2"/>
    <n v="-6.5225543291528298E-2"/>
    <n v="-7.1796378642657505E-2"/>
    <n v="1.8847917257980702E-2"/>
    <n v="-8.5983592565758896E-2"/>
    <n v="2.73938973047867E-2"/>
    <n v="2.2414076646092299E-2"/>
    <n v="1.91745805382941E-2"/>
    <n v="2.34163489115587E-2"/>
    <n v="209.5"/>
    <n v="122.639999"/>
    <n v="-0.18475880708095499"/>
    <n v="1.3526439988342199E-3"/>
    <n v="1.45973480674975"/>
    <n v="-0.564303240116109"/>
    <n v="-0.41437472078071802"/>
    <s v="Spectrum Group"/>
    <x v="19"/>
    <s v="Information Technology"/>
    <s v="Semiconductor Equipment"/>
    <s v="Fremont, California"/>
    <d v="2012-06-29T00:00:00"/>
    <n v="707549"/>
    <m/>
    <s v="Fremont"/>
    <s v="California"/>
    <s v="United States"/>
  </r>
  <r>
    <d v="2019-05-30T00:00:00"/>
    <x v="19"/>
    <s v="sell"/>
    <n v="500"/>
    <n v="10"/>
    <n v="177.949997"/>
    <n v="182.199997"/>
    <n v="177.520004"/>
    <n v="178.61999499999999"/>
    <n v="177.592209"/>
    <n v="1263000"/>
    <n v="2.2269999999999999"/>
    <n v="5.7268088600614803E-3"/>
    <n v="-4.6810059235989597E-2"/>
    <n v="-0.14319789273838601"/>
    <n v="2.0388450562150998E-2"/>
    <n v="-8.9164643350293005E-2"/>
    <n v="9.7729903619390903E-3"/>
    <n v="1.93373019396622E-2"/>
    <n v="1.9270174093329599E-2"/>
    <n v="2.3426803997464701E-2"/>
    <n v="209.5"/>
    <n v="122.639999"/>
    <n v="-0.18475880708095499"/>
    <n v="2.0962723552933101E-3"/>
    <n v="1.4648749544067401"/>
    <n v="-0.58761535359121597"/>
    <n v="-0.58838369278973102"/>
    <s v="Spectrum Group"/>
    <x v="19"/>
    <s v="Information Technology"/>
    <s v="Semiconductor Equipment"/>
    <s v="Fremont, California"/>
    <d v="2012-06-29T00:00:00"/>
    <n v="707549"/>
    <m/>
    <s v="Fremont"/>
    <s v="California"/>
    <s v="United States"/>
  </r>
  <r>
    <d v="2019-06-18T00:00:00"/>
    <x v="19"/>
    <s v="buy"/>
    <n v="1300"/>
    <n v="10"/>
    <n v="174.979996"/>
    <n v="184.050003"/>
    <n v="174.429993"/>
    <n v="180.44000199999999"/>
    <n v="180.44000199999999"/>
    <n v="2369800"/>
    <n v="2.06"/>
    <n v="4.4943146802386397E-2"/>
    <n v="-5.1204596706396099E-2"/>
    <n v="-6.9057559410920996E-2"/>
    <n v="1.18297158103283E-2"/>
    <n v="3.6984891281696797E-2"/>
    <n v="3.6784764537710603E-2"/>
    <n v="2.5463823702641001E-2"/>
    <n v="2.1337865954474601E-2"/>
    <n v="2.37463110833891E-2"/>
    <n v="209.5"/>
    <n v="122.639999"/>
    <n v="-0.18475880708095499"/>
    <n v="9.6704895497130797E-3"/>
    <n v="1.50694214312954"/>
    <n v="9.1995137363504495E-2"/>
    <n v="-0.12761052239648599"/>
    <s v="Spectrum Group"/>
    <x v="19"/>
    <s v="Information Technology"/>
    <s v="Semiconductor Equipment"/>
    <s v="Fremont, California"/>
    <d v="2012-06-29T00:00:00"/>
    <n v="707549"/>
    <m/>
    <s v="Fremont"/>
    <s v="California"/>
    <s v="United States"/>
  </r>
  <r>
    <d v="2019-06-21T00:00:00"/>
    <x v="19"/>
    <s v="buy"/>
    <n v="900"/>
    <n v="10"/>
    <n v="182.69000199999999"/>
    <n v="185"/>
    <n v="182.429993"/>
    <n v="183.029999"/>
    <n v="183.029999"/>
    <n v="1991600"/>
    <n v="2.0680000000000001"/>
    <n v="-5.0683123551872704E-3"/>
    <n v="3.4630901196416701E-2"/>
    <n v="-1.5206521165451301E-2"/>
    <n v="2.5524123176996399E-2"/>
    <n v="7.3167012781607005E-2"/>
    <n v="2.56503031407323E-2"/>
    <n v="2.2549469246806599E-2"/>
    <n v="2.02688033767561E-2"/>
    <n v="2.3712020824601599E-2"/>
    <n v="209.5"/>
    <n v="122.639999"/>
    <n v="-0.18475880708095499"/>
    <n v="-1.26001638019446E-3"/>
    <n v="1.5051004946040201"/>
    <n v="0.29657484430995501"/>
    <n v="0.15346046414599701"/>
    <s v="Spectrum Group"/>
    <x v="19"/>
    <s v="Information Technology"/>
    <s v="Semiconductor Equipment"/>
    <s v="Fremont, California"/>
    <d v="2012-06-29T00:00:00"/>
    <n v="707549"/>
    <m/>
    <s v="Fremont"/>
    <s v="California"/>
    <s v="United States"/>
  </r>
  <r>
    <d v="2019-04-03T00:00:00"/>
    <x v="19"/>
    <s v="sell"/>
    <n v="1600"/>
    <n v="11"/>
    <n v="187.63000500000001"/>
    <n v="193.08000200000001"/>
    <n v="186.229996"/>
    <n v="191.53999299999899"/>
    <n v="190.43786599999899"/>
    <n v="3245000"/>
    <n v="2.5169999999999999"/>
    <n v="3.8748874648618897E-2"/>
    <n v="7.5337653666389795E-2"/>
    <n v="8.0729178000720797E-2"/>
    <n v="0.331794466230032"/>
    <n v="-7.7276656376420103E-3"/>
    <n v="2.13708098632183E-2"/>
    <n v="2.20899230379283E-2"/>
    <n v="2.7644318945178201E-2"/>
    <n v="2.4144086315435E-2"/>
    <n v="212.85000600000001"/>
    <n v="122.639999"/>
    <n v="-0.18475880708095499"/>
    <n v="2.1460723821998401E-3"/>
    <n v="1.4815424164067601"/>
    <n v="-0.135532413300645"/>
    <n v="-0.33163087718873302"/>
    <s v="Beta Dynamic Fund"/>
    <x v="19"/>
    <s v="Information Technology"/>
    <s v="Semiconductor Equipment"/>
    <s v="Fremont, California"/>
    <d v="2012-06-29T00:00:00"/>
    <n v="707549"/>
    <m/>
    <s v="Fremont"/>
    <s v="California"/>
    <s v="United States"/>
  </r>
  <r>
    <d v="2019-05-03T00:00:00"/>
    <x v="19"/>
    <s v="sell"/>
    <n v="400"/>
    <n v="11"/>
    <n v="207.38999899999999"/>
    <n v="208.80999800000001"/>
    <n v="206.16999799999999"/>
    <n v="207.779999"/>
    <n v="206.58442700000001"/>
    <n v="1257800"/>
    <n v="2.5310000000000001"/>
    <n v="4.5343277250300797E-3"/>
    <n v="6.71225508426271E-3"/>
    <n v="0.12013207231752"/>
    <n v="0.190641658875603"/>
    <n v="0.117276542384202"/>
    <n v="1.1560740426943101E-2"/>
    <n v="1.54947149493116E-2"/>
    <n v="1.59415205568809E-2"/>
    <n v="2.3227221512700302E-2"/>
    <n v="209.91999799999999"/>
    <n v="122.639999"/>
    <n v="-0.18475880708095499"/>
    <n v="9.5921274614703799E-3"/>
    <n v="1.45913536002658"/>
    <n v="0.43559663775968699"/>
    <n v="0.42752550627040198"/>
    <s v="Beta Dynamic Fund"/>
    <x v="19"/>
    <s v="Information Technology"/>
    <s v="Semiconductor Equipment"/>
    <s v="Fremont, California"/>
    <d v="2012-06-29T00:00:00"/>
    <n v="707549"/>
    <m/>
    <s v="Fremont"/>
    <s v="California"/>
    <s v="United States"/>
  </r>
  <r>
    <d v="2019-05-29T00:00:00"/>
    <x v="19"/>
    <s v="sell"/>
    <n v="1400"/>
    <n v="11"/>
    <n v="177.13000500000001"/>
    <n v="178.39999399999999"/>
    <n v="174.699997"/>
    <n v="177.60000600000001"/>
    <n v="176.578079"/>
    <n v="2566200"/>
    <n v="2.2360000000000002"/>
    <n v="-7.40497250920204E-3"/>
    <n v="-5.1093437041211602E-2"/>
    <n v="-0.15023376872657801"/>
    <n v="8.37790673967693E-3"/>
    <n v="-0.103591156520525"/>
    <n v="8.17711720820875E-3"/>
    <n v="1.9182867310171599E-2"/>
    <n v="1.9275267832255701E-2"/>
    <n v="2.3429512423032699E-2"/>
    <n v="209.5"/>
    <n v="122.639999"/>
    <n v="-0.18475880708095499"/>
    <n v="-6.9359101493404697E-3"/>
    <n v="1.4601033557213601"/>
    <n v="-0.65994092322294096"/>
    <n v="-0.53634154195068096"/>
    <s v="Beta Dynamic Fund"/>
    <x v="19"/>
    <s v="Information Technology"/>
    <s v="Semiconductor Equipment"/>
    <s v="Fremont, California"/>
    <d v="2012-06-29T00:00:00"/>
    <n v="707549"/>
    <m/>
    <s v="Fremont"/>
    <s v="California"/>
    <s v="United States"/>
  </r>
  <r>
    <d v="2019-06-06T00:00:00"/>
    <x v="19"/>
    <s v="sell"/>
    <n v="1100"/>
    <n v="11"/>
    <n v="182.35000600000001"/>
    <n v="185.25"/>
    <n v="181.64999399999999"/>
    <n v="184.63999899999999"/>
    <n v="183.57757599999999"/>
    <n v="1589000"/>
    <n v="2.1240000000000001"/>
    <n v="1.26445451379911E-2"/>
    <n v="3.3147374298454602E-2"/>
    <n v="-0.10235547954530599"/>
    <n v="0.105579607806999"/>
    <n v="-6.9167181143779705E-2"/>
    <n v="2.63392105462728E-2"/>
    <n v="2.23758810324527E-2"/>
    <n v="1.98503553723124E-2"/>
    <n v="2.3592577810515901E-2"/>
    <n v="209.5"/>
    <n v="122.639999"/>
    <n v="-0.18475880708095499"/>
    <n v="6.1168407152111899E-3"/>
    <n v="1.48091884520575"/>
    <n v="-0.49237134592887999"/>
    <n v="-0.63300479843186896"/>
    <s v="Beta Dynamic Fund"/>
    <x v="19"/>
    <s v="Information Technology"/>
    <s v="Semiconductor Equipment"/>
    <s v="Fremont, California"/>
    <d v="2012-06-29T00:00:00"/>
    <n v="707549"/>
    <m/>
    <s v="Fremont"/>
    <s v="California"/>
    <s v="United States"/>
  </r>
  <r>
    <d v="2019-06-24T00:00:00"/>
    <x v="19"/>
    <s v="buy"/>
    <n v="400"/>
    <n v="11"/>
    <n v="182.08999599999899"/>
    <n v="182.970001"/>
    <n v="180.61000100000001"/>
    <n v="181.270004"/>
    <n v="181.270004"/>
    <n v="1678400"/>
    <n v="2.0209999999999999"/>
    <n v="-9.6624138269275298E-3"/>
    <n v="4.9532477719532599E-2"/>
    <n v="-2.63123660472185E-2"/>
    <n v="1.7869839897107401E-2"/>
    <n v="5.4890345150883202E-2"/>
    <n v="2.1626901174345601E-2"/>
    <n v="2.26235963846722E-2"/>
    <n v="2.03064085189135E-2"/>
    <n v="2.37144103018628E-2"/>
    <n v="209.5"/>
    <n v="122.639999"/>
    <n v="-0.18475880708095499"/>
    <n v="-1.73338836506086E-3"/>
    <n v="1.51082534208085"/>
    <n v="0.196485527646035"/>
    <n v="0.24216314332491601"/>
    <s v="Beta Dynamic Fund"/>
    <x v="19"/>
    <s v="Information Technology"/>
    <s v="Semiconductor Equipment"/>
    <s v="Fremont, California"/>
    <d v="2012-06-29T00:00:00"/>
    <n v="707549"/>
    <m/>
    <s v="Fremont"/>
    <s v="California"/>
    <s v="United States"/>
  </r>
  <r>
    <d v="2019-04-24T00:00:00"/>
    <x v="19"/>
    <s v="sell"/>
    <n v="2000"/>
    <n v="12"/>
    <n v="195.14999399999999"/>
    <n v="199.979996"/>
    <n v="194.58999599999899"/>
    <n v="195.44000199999999"/>
    <n v="194.31542999999999"/>
    <n v="2601800"/>
    <n v="2.5219999999999998"/>
    <n v="3.3827241923127201E-3"/>
    <n v="4.2045460288403797E-3"/>
    <n v="8.5356821317473103E-2"/>
    <n v="0.34453127284017798"/>
    <n v="4.3778754995902398E-2"/>
    <n v="6.1595410624484797E-3"/>
    <n v="1.40392132242321E-2"/>
    <n v="2.38304132982886E-2"/>
    <n v="2.3212087236929801E-2"/>
    <n v="209.91999799999999"/>
    <n v="122.639999"/>
    <n v="-0.18475880708095499"/>
    <n v="-2.1941687255359501E-3"/>
    <n v="1.47384563512029"/>
    <n v="8.6132007171757105E-2"/>
    <n v="-5.9950015870901402E-2"/>
    <s v="6igma Capital"/>
    <x v="19"/>
    <s v="Information Technology"/>
    <s v="Semiconductor Equipment"/>
    <s v="Fremont, California"/>
    <d v="2012-06-29T00:00:00"/>
    <n v="707549"/>
    <m/>
    <s v="Fremont"/>
    <s v="California"/>
    <s v="United States"/>
  </r>
  <r>
    <d v="2019-04-25T00:00:00"/>
    <x v="19"/>
    <s v="sell"/>
    <n v="700"/>
    <n v="12"/>
    <n v="203"/>
    <n v="209.5"/>
    <n v="202.5"/>
    <n v="205.08000200000001"/>
    <n v="203.89996299999899"/>
    <n v="4758300"/>
    <n v="2.5339999999999998"/>
    <n v="4.81467296101298E-2"/>
    <n v="4.3807004462614402E-2"/>
    <n v="0.13551168147464099"/>
    <n v="0.24687742364665899"/>
    <n v="0.12391296163912199"/>
    <n v="2.2453216362472599E-2"/>
    <n v="1.6831993439212399E-2"/>
    <n v="1.6649184558287899E-2"/>
    <n v="2.3318394973595901E-2"/>
    <n v="209.91999799999999"/>
    <n v="122.639999"/>
    <n v="-0.18475880708095499"/>
    <n v="-3.6904169755480902E-4"/>
    <n v="1.4647639186413199"/>
    <n v="0.45893438666012598"/>
    <n v="0.103276280903807"/>
    <s v="6igma Capital"/>
    <x v="19"/>
    <s v="Information Technology"/>
    <s v="Semiconductor Equipment"/>
    <s v="Fremont, California"/>
    <d v="2012-06-29T00:00:00"/>
    <n v="707549"/>
    <m/>
    <s v="Fremont"/>
    <s v="California"/>
    <s v="United States"/>
  </r>
  <r>
    <d v="2019-04-30T00:00:00"/>
    <x v="19"/>
    <s v="sell"/>
    <n v="1800"/>
    <n v="12"/>
    <n v="206.229996"/>
    <n v="208.80999800000001"/>
    <n v="205.28999299999899"/>
    <n v="207.429993"/>
    <n v="206.236435"/>
    <n v="1604300"/>
    <n v="2.5089999999999999"/>
    <n v="6.3353992639254304E-3"/>
    <n v="6.2923211038449695E-2"/>
    <n v="0.16612985207485501"/>
    <n v="0.23503203251604399"/>
    <n v="0.127587114560996"/>
    <n v="2.0125104599855399E-2"/>
    <n v="1.58549290649646E-2"/>
    <n v="1.63705372001E-2"/>
    <n v="2.3266219835062499E-2"/>
    <n v="209.91999799999999"/>
    <n v="122.639999"/>
    <n v="-0.18475880708095499"/>
    <n v="9.5096475723260604E-4"/>
    <n v="1.4630806709129001"/>
    <n v="0.48143331956266999"/>
    <n v="0.37355599040342402"/>
    <s v="6igma Capital"/>
    <x v="19"/>
    <s v="Information Technology"/>
    <s v="Semiconductor Equipment"/>
    <s v="Fremont, California"/>
    <d v="2012-06-29T00:00:00"/>
    <n v="707549"/>
    <m/>
    <s v="Fremont"/>
    <s v="California"/>
    <s v="United States"/>
  </r>
  <r>
    <d v="2019-05-30T00:00:00"/>
    <x v="19"/>
    <s v="sell"/>
    <n v="1000"/>
    <n v="12"/>
    <n v="177.949997"/>
    <n v="182.199997"/>
    <n v="177.520004"/>
    <n v="178.61999499999999"/>
    <n v="177.592209"/>
    <n v="1263000"/>
    <n v="2.2269999999999999"/>
    <n v="5.7268088600614803E-3"/>
    <n v="-4.6810059235989597E-2"/>
    <n v="-0.14319789273838601"/>
    <n v="2.0388450562150998E-2"/>
    <n v="-8.9164643350293005E-2"/>
    <n v="9.7729903619390903E-3"/>
    <n v="1.93373019396622E-2"/>
    <n v="1.9270174093329599E-2"/>
    <n v="2.3426803997464701E-2"/>
    <n v="209.5"/>
    <n v="122.639999"/>
    <n v="-0.18475880708095499"/>
    <n v="2.0962723552933101E-3"/>
    <n v="1.4648749544067401"/>
    <n v="-0.58761535359121597"/>
    <n v="-0.58838369278973102"/>
    <s v="6igma Capital"/>
    <x v="19"/>
    <s v="Information Technology"/>
    <s v="Semiconductor Equipment"/>
    <s v="Fremont, California"/>
    <d v="2012-06-29T00:00:00"/>
    <n v="707549"/>
    <m/>
    <s v="Fremont"/>
    <s v="California"/>
    <s v="United States"/>
  </r>
  <r>
    <d v="2019-06-13T00:00:00"/>
    <x v="19"/>
    <s v="buy"/>
    <n v="2200"/>
    <n v="12"/>
    <n v="180.83999599999899"/>
    <n v="182.21000699999999"/>
    <n v="178.75"/>
    <n v="180.19000199999999"/>
    <n v="180.19000199999999"/>
    <n v="1648400"/>
    <n v="2.0910000000000002"/>
    <n v="1.7218711393029501E-3"/>
    <n v="-1.8625474812923599E-2"/>
    <n v="-3.8253957857825899E-2"/>
    <n v="3.2414731593972901E-2"/>
    <n v="-1.10514820669402E-2"/>
    <n v="2.9873540127846501E-2"/>
    <n v="2.34305371234944E-2"/>
    <n v="2.0652553984494001E-2"/>
    <n v="2.35580785294369E-2"/>
    <n v="209.5"/>
    <n v="122.639999"/>
    <n v="-0.18475880708095499"/>
    <n v="4.0890106107655602E-3"/>
    <n v="1.4938453217834899"/>
    <n v="-0.17726603750707701"/>
    <n v="-0.100682311791264"/>
    <s v="6igma Capital"/>
    <x v="19"/>
    <s v="Information Technology"/>
    <s v="Semiconductor Equipment"/>
    <s v="Fremont, California"/>
    <d v="2012-06-29T00:00:00"/>
    <n v="707549"/>
    <m/>
    <s v="Fremont"/>
    <s v="California"/>
    <s v="United States"/>
  </r>
  <r>
    <d v="2019-06-14T00:00:00"/>
    <x v="19"/>
    <s v="sell"/>
    <n v="1100"/>
    <n v="12"/>
    <n v="176.320007"/>
    <n v="177.46000699999999"/>
    <n v="173.5"/>
    <n v="176.800003"/>
    <n v="176.800003"/>
    <n v="2187600"/>
    <n v="2.093"/>
    <n v="-1.8992693666249099E-2"/>
    <n v="-4.8606010447207901E-2"/>
    <n v="-7.8994562425101902E-2"/>
    <n v="-1.9234348240981899E-2"/>
    <n v="-1.7447080058711199E-2"/>
    <n v="2.91829408762561E-2"/>
    <n v="2.3093408756887202E-2"/>
    <n v="2.0379394883988301E-2"/>
    <n v="2.3575095017984798E-2"/>
    <n v="209.5"/>
    <n v="122.639999"/>
    <n v="-0.18475880708095499"/>
    <n v="-1.6128120944145399E-3"/>
    <n v="1.49394890410367"/>
    <n v="-0.21373726741737201"/>
    <n v="-6.9048990186901693E-2"/>
    <s v="6igma Capital"/>
    <x v="19"/>
    <s v="Information Technology"/>
    <s v="Semiconductor Equipment"/>
    <s v="Fremont, California"/>
    <d v="2012-06-29T00:00:00"/>
    <n v="707549"/>
    <m/>
    <s v="Fremont"/>
    <s v="California"/>
    <s v="United States"/>
  </r>
  <r>
    <d v="2019-05-13T00:00:00"/>
    <x v="19"/>
    <s v="sell"/>
    <n v="1800"/>
    <n v="13"/>
    <n v="191.300003"/>
    <n v="192.009995"/>
    <n v="186.94000199999999"/>
    <n v="188.300003"/>
    <n v="187.216522"/>
    <n v="2856300"/>
    <n v="2.4049999999999998"/>
    <n v="-4.97253020335904E-2"/>
    <n v="-8.2726996500403799E-2"/>
    <n v="-1.33988983809776E-2"/>
    <n v="7.4130241146326201E-2"/>
    <n v="-5.4841256682184397E-2"/>
    <n v="2.0405441619436301E-2"/>
    <n v="1.7826933320028999E-2"/>
    <n v="1.7531224560931501E-2"/>
    <n v="2.3323482897289201E-2"/>
    <n v="209.91999799999999"/>
    <n v="122.639999"/>
    <n v="-0.18475880708095499"/>
    <n v="-2.4426469085879299E-2"/>
    <n v="1.46109237358764"/>
    <n v="-0.38412420737597802"/>
    <n v="-1.2685405883021601E-2"/>
    <s v="Marquee Group Funds"/>
    <x v="19"/>
    <s v="Information Technology"/>
    <s v="Semiconductor Equipment"/>
    <s v="Fremont, California"/>
    <d v="2012-06-29T00:00:00"/>
    <n v="707549"/>
    <m/>
    <s v="Fremont"/>
    <s v="California"/>
    <s v="United States"/>
  </r>
  <r>
    <d v="2019-05-14T00:00:00"/>
    <x v="19"/>
    <s v="sell"/>
    <n v="1000"/>
    <n v="13"/>
    <n v="190.46000699999999"/>
    <n v="194.05999800000001"/>
    <n v="189.470001"/>
    <n v="192.44000199999999"/>
    <n v="191.33268699999999"/>
    <n v="1656300"/>
    <n v="2.419"/>
    <n v="2.1747910901026801E-2"/>
    <n v="-3.8232927425300503E-2"/>
    <n v="5.88929989406129E-3"/>
    <n v="7.7125986933718305E-2"/>
    <n v="-2.0961885536749499E-2"/>
    <n v="2.5968788716985401E-2"/>
    <n v="1.8448507441717801E-2"/>
    <n v="1.75836494863514E-2"/>
    <n v="2.3352161821197499E-2"/>
    <n v="209.91999799999999"/>
    <n v="122.639999"/>
    <n v="-0.18475880708095499"/>
    <n v="7.98398755130913E-3"/>
    <n v="1.46565570273854"/>
    <n v="-0.22121430508846801"/>
    <n v="-7.9271391124304993E-2"/>
    <s v="Marquee Group Funds"/>
    <x v="19"/>
    <s v="Information Technology"/>
    <s v="Semiconductor Equipment"/>
    <s v="Fremont, California"/>
    <d v="2012-06-29T00:00:00"/>
    <n v="707549"/>
    <m/>
    <s v="Fremont"/>
    <s v="California"/>
    <s v="United States"/>
  </r>
  <r>
    <d v="2019-05-23T00:00:00"/>
    <x v="19"/>
    <s v="sell"/>
    <n v="2000"/>
    <n v="13"/>
    <n v="183.800003"/>
    <n v="185.88000500000001"/>
    <n v="182.270004"/>
    <n v="185.449997"/>
    <n v="184.382904"/>
    <n v="1849200"/>
    <n v="2.2959999999999998"/>
    <n v="-9.2854252608057502E-3"/>
    <n v="-4.7441287707362202E-2"/>
    <n v="-4.9085446988678699E-2"/>
    <n v="4.02941555817675E-2"/>
    <n v="-6.5030965530713997E-2"/>
    <n v="2.7528375204360099E-2"/>
    <n v="2.2160517034570799E-2"/>
    <n v="1.9010173389075201E-2"/>
    <n v="2.3385841204228E-2"/>
    <n v="209.5"/>
    <n v="122.639999"/>
    <n v="-0.18475880708095499"/>
    <n v="-1.1985692488440201E-2"/>
    <n v="1.4604785064363099"/>
    <n v="-0.45151365492474899"/>
    <n v="-0.36372720426911198"/>
    <s v="Marquee Group Funds"/>
    <x v="19"/>
    <s v="Information Technology"/>
    <s v="Semiconductor Equipment"/>
    <s v="Fremont, California"/>
    <d v="2012-06-29T00:00:00"/>
    <n v="707549"/>
    <m/>
    <s v="Fremont"/>
    <s v="California"/>
    <s v="United States"/>
  </r>
  <r>
    <d v="2019-05-31T00:00:00"/>
    <x v="19"/>
    <s v="buy"/>
    <n v="1400"/>
    <n v="13"/>
    <n v="176.30999800000001"/>
    <n v="179.58000200000001"/>
    <n v="174.529999"/>
    <n v="174.61000100000001"/>
    <n v="173.60528600000001"/>
    <n v="1576600"/>
    <n v="2.1419999999999999"/>
    <n v="-2.2705710281152099E-2"/>
    <n v="-6.0230344256335902E-2"/>
    <n v="-0.172239002283464"/>
    <n v="-6.0583099336447401E-3"/>
    <n v="-0.119579641767738"/>
    <n v="1.1446320094727401E-2"/>
    <n v="1.94098349614262E-2"/>
    <n v="1.94814325434726E-2"/>
    <n v="2.3463417606585098E-2"/>
    <n v="209.5"/>
    <n v="122.639999"/>
    <n v="-0.18475880708095499"/>
    <n v="-1.3283204951564801E-2"/>
    <n v="1.47197613250722"/>
    <n v="-0.74820048614386203"/>
    <n v="-0.64772105903355304"/>
    <s v="Marquee Group Funds"/>
    <x v="19"/>
    <s v="Information Technology"/>
    <s v="Semiconductor Equipment"/>
    <s v="Fremont, California"/>
    <d v="2012-06-29T00:00:00"/>
    <n v="707549"/>
    <m/>
    <s v="Fremont"/>
    <s v="California"/>
    <s v="United States"/>
  </r>
  <r>
    <d v="2019-06-12T00:00:00"/>
    <x v="19"/>
    <s v="sell"/>
    <n v="1300"/>
    <n v="13"/>
    <n v="183.36999499999999"/>
    <n v="184.220001"/>
    <n v="178.820007"/>
    <n v="179.88000500000001"/>
    <n v="179.88000500000001"/>
    <n v="2686300"/>
    <n v="2.1269999999999998"/>
    <n v="-5.4312930631793002E-2"/>
    <n v="-7.7028008142353997E-3"/>
    <n v="-8.9701131030719194E-2"/>
    <n v="6.59763740445337E-2"/>
    <n v="4.6023802433415697E-3"/>
    <n v="3.0757715759347101E-2"/>
    <n v="2.5541011192414701E-2"/>
    <n v="2.1111944821562801E-2"/>
    <n v="2.35833776413839E-2"/>
    <n v="209.5"/>
    <n v="122.639999"/>
    <n v="-0.18475880708095499"/>
    <n v="-2.0396578921351798E-3"/>
    <n v="1.4955630820344299"/>
    <n v="-9.2016576173011302E-2"/>
    <n v="-0.163703373475625"/>
    <s v="Marquee Group Funds"/>
    <x v="19"/>
    <s v="Information Technology"/>
    <s v="Semiconductor Equipment"/>
    <s v="Fremont, California"/>
    <d v="2012-06-29T00:00:00"/>
    <n v="707549"/>
    <m/>
    <s v="Fremont"/>
    <s v="California"/>
    <s v="United States"/>
  </r>
  <r>
    <d v="2019-06-13T00:00:00"/>
    <x v="19"/>
    <s v="sell"/>
    <n v="600"/>
    <n v="13"/>
    <n v="180.83999599999899"/>
    <n v="182.21000699999999"/>
    <n v="178.75"/>
    <n v="180.19000199999999"/>
    <n v="180.19000199999999"/>
    <n v="1648400"/>
    <n v="2.0910000000000002"/>
    <n v="1.7218711393029501E-3"/>
    <n v="-1.8625474812923599E-2"/>
    <n v="-3.8253957857825899E-2"/>
    <n v="3.2414731593972901E-2"/>
    <n v="-1.10514820669402E-2"/>
    <n v="2.9873540127846501E-2"/>
    <n v="2.34305371234944E-2"/>
    <n v="2.0652553984494001E-2"/>
    <n v="2.35580785294369E-2"/>
    <n v="209.5"/>
    <n v="122.639999"/>
    <n v="-0.18475880708095499"/>
    <n v="4.0890106107655602E-3"/>
    <n v="1.4938453217834899"/>
    <n v="-0.17726603750707701"/>
    <n v="-0.100682311791264"/>
    <s v="Marquee Group Funds"/>
    <x v="19"/>
    <s v="Information Technology"/>
    <s v="Semiconductor Equipment"/>
    <s v="Fremont, California"/>
    <d v="2012-06-29T00:00:00"/>
    <n v="707549"/>
    <m/>
    <s v="Fremont"/>
    <s v="California"/>
    <s v="United States"/>
  </r>
  <r>
    <d v="2019-06-19T00:00:00"/>
    <x v="19"/>
    <s v="sell"/>
    <n v="2300"/>
    <n v="13"/>
    <n v="181.66000399999999"/>
    <n v="183.36999499999999"/>
    <n v="179.41999799999999"/>
    <n v="181.41999799999999"/>
    <n v="181.41999799999999"/>
    <n v="1233900"/>
    <n v="2.0289999999999999"/>
    <n v="5.4164505384432697E-3"/>
    <n v="8.5247844638402202E-3"/>
    <n v="-6.2097156994978003E-2"/>
    <n v="3.7579773805639399E-2"/>
    <n v="6.6281460573117498E-2"/>
    <n v="2.7394191290046499E-2"/>
    <n v="2.5527745689571901E-2"/>
    <n v="2.1184507275234798E-2"/>
    <n v="2.3699881681050299E-2"/>
    <n v="209.5"/>
    <n v="122.639999"/>
    <n v="-0.18475880708095499"/>
    <n v="2.98071681438073E-3"/>
    <n v="1.5050324301084801"/>
    <n v="0.258910103232594"/>
    <n v="-5.7425186515365399E-2"/>
    <s v="Marquee Group Funds"/>
    <x v="19"/>
    <s v="Information Technology"/>
    <s v="Semiconductor Equipment"/>
    <s v="Fremont, California"/>
    <d v="2012-06-29T00:00:00"/>
    <n v="707549"/>
    <m/>
    <s v="Fremont"/>
    <s v="California"/>
    <s v="United States"/>
  </r>
  <r>
    <d v="2019-06-21T00:00:00"/>
    <x v="19"/>
    <s v="sell"/>
    <n v="1600"/>
    <n v="13"/>
    <n v="182.69000199999999"/>
    <n v="185"/>
    <n v="182.429993"/>
    <n v="183.029999"/>
    <n v="183.029999"/>
    <n v="1991600"/>
    <n v="2.0680000000000001"/>
    <n v="-5.0683123551872704E-3"/>
    <n v="3.4630901196416701E-2"/>
    <n v="-1.5206521165451301E-2"/>
    <n v="2.5524123176996399E-2"/>
    <n v="7.3167012781607005E-2"/>
    <n v="2.56503031407323E-2"/>
    <n v="2.2549469246806599E-2"/>
    <n v="2.02688033767561E-2"/>
    <n v="2.3712020824601599E-2"/>
    <n v="209.5"/>
    <n v="122.639999"/>
    <n v="-0.18475880708095499"/>
    <n v="-1.26001638019446E-3"/>
    <n v="1.5051004946040201"/>
    <n v="0.29657484430995501"/>
    <n v="0.15346046414599701"/>
    <s v="Marquee Group Funds"/>
    <x v="19"/>
    <s v="Information Technology"/>
    <s v="Semiconductor Equipment"/>
    <s v="Fremont, California"/>
    <d v="2012-06-29T00:00:00"/>
    <n v="707549"/>
    <m/>
    <s v="Fremont"/>
    <s v="California"/>
    <s v="United States"/>
  </r>
  <r>
    <d v="2019-06-24T00:00:00"/>
    <x v="19"/>
    <s v="buy"/>
    <n v="1100"/>
    <n v="13"/>
    <n v="182.08999599999899"/>
    <n v="182.970001"/>
    <n v="180.61000100000001"/>
    <n v="181.270004"/>
    <n v="181.270004"/>
    <n v="1678400"/>
    <n v="2.0209999999999999"/>
    <n v="-9.6624138269275298E-3"/>
    <n v="4.9532477719532599E-2"/>
    <n v="-2.63123660472185E-2"/>
    <n v="1.7869839897107401E-2"/>
    <n v="5.4890345150883202E-2"/>
    <n v="2.1626901174345601E-2"/>
    <n v="2.26235963846722E-2"/>
    <n v="2.03064085189135E-2"/>
    <n v="2.37144103018628E-2"/>
    <n v="209.5"/>
    <n v="122.639999"/>
    <n v="-0.18475880708095499"/>
    <n v="-1.73338836506086E-3"/>
    <n v="1.51082534208085"/>
    <n v="0.196485527646035"/>
    <n v="0.24216314332491601"/>
    <s v="Marquee Group Funds"/>
    <x v="19"/>
    <s v="Information Technology"/>
    <s v="Semiconductor Equipment"/>
    <s v="Fremont, California"/>
    <d v="2012-06-29T00:00:00"/>
    <n v="707549"/>
    <m/>
    <s v="Fremont"/>
    <s v="California"/>
    <s v="United States"/>
  </r>
  <r>
    <d v="2019-04-05T00:00:00"/>
    <x v="19"/>
    <s v="buy"/>
    <n v="800"/>
    <n v="14"/>
    <n v="193.21000699999999"/>
    <n v="195.78999299999899"/>
    <n v="192"/>
    <n v="195.14999399999999"/>
    <n v="194.027084"/>
    <n v="2146700"/>
    <n v="2.5009999999999999"/>
    <n v="2.1337957007942599E-2"/>
    <n v="8.6326769789038693E-2"/>
    <n v="0.148869134201431"/>
    <n v="0.35220315150300602"/>
    <n v="2.59576373181588E-2"/>
    <n v="1.90935726154507E-2"/>
    <n v="2.04405619643779E-2"/>
    <n v="2.63058207559239E-2"/>
    <n v="2.40608414829965E-2"/>
    <n v="212.85000600000001"/>
    <n v="122.639999"/>
    <n v="-0.18475880708095499"/>
    <n v="4.62571739556182E-3"/>
    <n v="1.49490953861335"/>
    <n v="3.9633285937142396E-3"/>
    <n v="-0.189539134537383"/>
    <s v="DJT Green Funds"/>
    <x v="19"/>
    <s v="Information Technology"/>
    <s v="Semiconductor Equipment"/>
    <s v="Fremont, California"/>
    <d v="2012-06-29T00:00:00"/>
    <n v="707549"/>
    <m/>
    <s v="Fremont"/>
    <s v="California"/>
    <s v="United States"/>
  </r>
  <r>
    <d v="2019-04-17T00:00:00"/>
    <x v="19"/>
    <s v="sell"/>
    <n v="1200"/>
    <n v="14"/>
    <n v="197.33999599999899"/>
    <n v="197.970001"/>
    <n v="194.28999299999899"/>
    <n v="196.28999299999899"/>
    <n v="195.160538"/>
    <n v="1693600"/>
    <n v="2.5920000000000001"/>
    <n v="8.5442711763558596E-3"/>
    <n v="2.8157774579356198E-2"/>
    <n v="9.1648888231324097E-2"/>
    <n v="0.35304241078506898"/>
    <n v="-5.3257384448263501E-2"/>
    <n v="8.0240161038855704E-3"/>
    <n v="1.82653787436091E-2"/>
    <n v="2.5385360292030399E-2"/>
    <n v="2.3745202169058299E-2"/>
    <n v="209.91999799999999"/>
    <n v="122.639999"/>
    <n v="-0.18475880708095499"/>
    <n v="-2.2764010197428601E-3"/>
    <n v="1.4873150299057101"/>
    <n v="-0.35719709721341802"/>
    <n v="-0.254853195463354"/>
    <s v="DJT Green Funds"/>
    <x v="19"/>
    <s v="Information Technology"/>
    <s v="Semiconductor Equipment"/>
    <s v="Fremont, California"/>
    <d v="2012-06-29T00:00:00"/>
    <n v="707549"/>
    <m/>
    <s v="Fremont"/>
    <s v="California"/>
    <s v="United States"/>
  </r>
  <r>
    <d v="2019-05-16T00:00:00"/>
    <x v="19"/>
    <s v="buy"/>
    <n v="1700"/>
    <n v="14"/>
    <n v="192.03999299999899"/>
    <n v="196.479996"/>
    <n v="190.66000399999999"/>
    <n v="194.46000699999999"/>
    <n v="193.34108000000001"/>
    <n v="1761200"/>
    <n v="2.4049999999999998"/>
    <n v="-5.2314988866980598E-3"/>
    <n v="-2.12172611902023E-2"/>
    <n v="8.5213013237730798E-3"/>
    <n v="7.6031058502077198E-2"/>
    <n v="-1.3690071624044399E-2"/>
    <n v="2.80273621271869E-2"/>
    <n v="1.8476305080895102E-2"/>
    <n v="1.7664689679505199E-2"/>
    <n v="2.3355778602805199E-2"/>
    <n v="209.5"/>
    <n v="122.639999"/>
    <n v="-0.18475880708095499"/>
    <n v="8.8559569696340101E-3"/>
    <n v="1.4608183475205201"/>
    <n v="-0.187319007845652"/>
    <n v="-0.20742245217876801"/>
    <s v="DJT Green Funds"/>
    <x v="19"/>
    <s v="Information Technology"/>
    <s v="Semiconductor Equipment"/>
    <s v="Fremont, California"/>
    <d v="2012-06-29T00:00:00"/>
    <n v="707549"/>
    <m/>
    <s v="Fremont"/>
    <s v="California"/>
    <s v="United States"/>
  </r>
  <r>
    <d v="2019-05-20T00:00:00"/>
    <x v="19"/>
    <s v="buy"/>
    <n v="1800"/>
    <n v="14"/>
    <n v="188.63999899999999"/>
    <n v="189.64999399999999"/>
    <n v="182.740005"/>
    <n v="183.66999799999999"/>
    <n v="182.61314400000001"/>
    <n v="3244100"/>
    <n v="2.4159999999999999"/>
    <n v="-5.5541983112023102E-2"/>
    <n v="-2.4895870650333701E-2"/>
    <n v="-6.64525436106677E-2"/>
    <n v="2.4586078015463201E-2"/>
    <n v="-7.6398428355477305E-2"/>
    <n v="3.0452168997830799E-2"/>
    <n v="2.17106670725308E-2"/>
    <n v="1.9048169071700299E-2"/>
    <n v="2.3545017961399701E-2"/>
    <n v="209.5"/>
    <n v="122.639999"/>
    <n v="-0.18475880708095499"/>
    <n v="-6.7722580366252503E-3"/>
    <n v="1.4688842938762801"/>
    <n v="-0.50650668229948304"/>
    <n v="-0.28597425568118101"/>
    <s v="DJT Green Funds"/>
    <x v="19"/>
    <s v="Information Technology"/>
    <s v="Semiconductor Equipment"/>
    <s v="Fremont, California"/>
    <d v="2012-06-29T00:00:00"/>
    <n v="707549"/>
    <m/>
    <s v="Fremont"/>
    <s v="California"/>
    <s v="United States"/>
  </r>
  <r>
    <d v="2019-05-22T00:00:00"/>
    <x v="19"/>
    <s v="buy"/>
    <n v="900"/>
    <n v="14"/>
    <n v="185.38000500000001"/>
    <n v="188.529999"/>
    <n v="185.14999399999999"/>
    <n v="187.179993"/>
    <n v="186.10295099999999"/>
    <n v="1132500"/>
    <n v="2.3929999999999998"/>
    <n v="1.4434310548395899E-3"/>
    <n v="-4.3387361333254403E-2"/>
    <n v="-4.2056442135908999E-2"/>
    <n v="5.1814015875501898E-2"/>
    <n v="-4.0305111496194403E-2"/>
    <n v="2.7595460473915302E-2"/>
    <n v="2.2104568569472498E-2"/>
    <n v="1.8968524891360802E-2"/>
    <n v="2.3399681009604101E-2"/>
    <n v="209.5"/>
    <n v="122.639999"/>
    <n v="-0.18475880708095499"/>
    <n v="-2.8283920525026501E-3"/>
    <n v="1.46211619515438"/>
    <n v="-0.327404599395969"/>
    <n v="-0.31088827485329301"/>
    <s v="DJT Green Funds"/>
    <x v="19"/>
    <s v="Information Technology"/>
    <s v="Semiconductor Equipment"/>
    <s v="Fremont, California"/>
    <d v="2012-06-29T00:00:00"/>
    <n v="707549"/>
    <m/>
    <s v="Fremont"/>
    <s v="California"/>
    <s v="United States"/>
  </r>
  <r>
    <d v="2019-06-04T00:00:00"/>
    <x v="19"/>
    <s v="sell"/>
    <n v="1700"/>
    <n v="14"/>
    <n v="174.53999299999899"/>
    <n v="180.800003"/>
    <n v="172.759995"/>
    <n v="180.41999799999999"/>
    <n v="179.38185100000001"/>
    <n v="2398600"/>
    <n v="2.1190000000000002"/>
    <n v="4.5296144247217299E-2"/>
    <n v="8.3486545110194495E-3"/>
    <n v="-0.136658069065589"/>
    <n v="4.5002471552566599E-2"/>
    <n v="-9.1049667546462307E-2"/>
    <n v="2.6451958133130601E-2"/>
    <n v="2.1973514266581399E-2"/>
    <n v="2.0118827991467601E-2"/>
    <n v="2.3581659493295E-2"/>
    <n v="209.5"/>
    <n v="122.639999"/>
    <n v="-0.18475880708095499"/>
    <n v="2.1205927310919401E-2"/>
    <n v="1.4806276843141299"/>
    <n v="-0.60341612568575898"/>
    <n v="-0.66367738424558598"/>
    <s v="DJT Green Funds"/>
    <x v="19"/>
    <s v="Information Technology"/>
    <s v="Semiconductor Equipment"/>
    <s v="Fremont, California"/>
    <d v="2012-06-29T00:00:00"/>
    <n v="707549"/>
    <m/>
    <s v="Fremont"/>
    <s v="California"/>
    <s v="United States"/>
  </r>
  <r>
    <d v="2019-06-05T00:00:00"/>
    <x v="19"/>
    <s v="sell"/>
    <n v="1600"/>
    <n v="14"/>
    <n v="181.16000399999999"/>
    <n v="183.16000399999999"/>
    <n v="178.929993"/>
    <n v="182.320007"/>
    <n v="181.27093500000001"/>
    <n v="1946800"/>
    <n v="2.1230000000000002"/>
    <n v="1.0476011000303501E-2"/>
    <n v="2.6229638020525099E-2"/>
    <n v="-0.130716385790315"/>
    <n v="8.0864167148055804E-2"/>
    <n v="-8.9953299469132303E-2"/>
    <n v="2.6125077843019699E-2"/>
    <n v="2.2147707774072201E-2"/>
    <n v="1.9874296583667201E-2"/>
    <n v="2.3583564856593402E-2"/>
    <n v="209.5"/>
    <n v="122.639999"/>
    <n v="-0.18475880708095499"/>
    <n v="8.1287266899663802E-3"/>
    <n v="1.4796604741275099"/>
    <n v="-0.60182200181669299"/>
    <n v="-0.65205359996433698"/>
    <s v="DJT Green Funds"/>
    <x v="19"/>
    <s v="Information Technology"/>
    <s v="Semiconductor Equipment"/>
    <s v="Fremont, California"/>
    <d v="2012-06-29T00:00:00"/>
    <n v="707549"/>
    <m/>
    <s v="Fremont"/>
    <s v="California"/>
    <s v="United States"/>
  </r>
  <r>
    <d v="2019-06-07T00:00:00"/>
    <x v="19"/>
    <s v="sell"/>
    <n v="1000"/>
    <n v="14"/>
    <n v="185.63000500000001"/>
    <n v="189.259995"/>
    <n v="184.63000500000001"/>
    <n v="186.679993"/>
    <n v="185.60581999999999"/>
    <n v="1619400"/>
    <n v="2.0840000000000001"/>
    <n v="1.09878419680349E-2"/>
    <n v="6.6840926547641802E-2"/>
    <n v="-6.8621479403194602E-2"/>
    <n v="0.106626602801975"/>
    <n v="-4.7069449707317801E-2"/>
    <n v="2.06543411464357E-2"/>
    <n v="2.2232318714188699E-2"/>
    <n v="1.9857823397581801E-2"/>
    <n v="2.3593210703210198E-2"/>
    <n v="209.5"/>
    <n v="122.639999"/>
    <n v="-0.18475880708095499"/>
    <n v="1.0442979367750601E-2"/>
    <n v="1.4874652892921301"/>
    <n v="-0.37190387543918602"/>
    <n v="-0.55774547629093396"/>
    <s v="DJT Green Funds"/>
    <x v="19"/>
    <s v="Information Technology"/>
    <s v="Semiconductor Equipment"/>
    <s v="Fremont, California"/>
    <d v="2012-06-29T00:00:00"/>
    <n v="707549"/>
    <m/>
    <s v="Fremont"/>
    <s v="California"/>
    <s v="United States"/>
  </r>
  <r>
    <d v="2019-06-11T00:00:00"/>
    <x v="19"/>
    <s v="buy"/>
    <n v="1400"/>
    <n v="14"/>
    <n v="194.91000399999999"/>
    <n v="195.28999299999899"/>
    <n v="189.36999499999999"/>
    <n v="189.91999799999999"/>
    <n v="189.91999799999999"/>
    <n v="1477900"/>
    <n v="2.14"/>
    <n v="-7.8946294238085098E-4"/>
    <n v="5.7086140817861099E-2"/>
    <n v="-3.9070223894727203E-2"/>
    <n v="0.110653341761624"/>
    <n v="3.56722266414322E-2"/>
    <n v="8.7192577232401997E-3"/>
    <n v="2.2948416476005599E-2"/>
    <n v="1.9940225275461E-2"/>
    <n v="2.3378530851390199E-2"/>
    <n v="209.5"/>
    <n v="122.639999"/>
    <n v="-0.18475880708095499"/>
    <n v="-3.4994119269314301E-4"/>
    <n v="1.48984865638352"/>
    <n v="7.8543318339846596E-2"/>
    <n v="-0.265664458604361"/>
    <s v="DJT Green Funds"/>
    <x v="19"/>
    <s v="Information Technology"/>
    <s v="Semiconductor Equipment"/>
    <s v="Fremont, California"/>
    <d v="2012-06-29T00:00:00"/>
    <n v="707549"/>
    <m/>
    <s v="Fremont"/>
    <s v="California"/>
    <s v="United States"/>
  </r>
  <r>
    <d v="2019-06-20T00:00:00"/>
    <x v="19"/>
    <s v="buy"/>
    <n v="500"/>
    <n v="14"/>
    <n v="185.08000200000001"/>
    <n v="186.490005"/>
    <n v="182.36000100000001"/>
    <n v="183.96000699999999"/>
    <n v="183.96000699999999"/>
    <n v="1126800"/>
    <n v="2.0009999999999999"/>
    <n v="1.39036065608176E-2"/>
    <n v="2.0706519885355001E-2"/>
    <n v="7.3484326778627002E-3"/>
    <n v="6.6408643534638604E-3"/>
    <n v="8.5076479839390595E-2"/>
    <n v="2.79324842155095E-2"/>
    <n v="2.2851696800720401E-2"/>
    <n v="2.0489471380068701E-2"/>
    <n v="2.3713166269141099E-2"/>
    <n v="209.5"/>
    <n v="122.639999"/>
    <n v="-0.18475880708095499"/>
    <n v="9.4276054361659405E-3"/>
    <n v="1.50516792826122"/>
    <n v="0.36685010407240598"/>
    <n v="5.1398041800531397E-2"/>
    <s v="DJT Green Funds"/>
    <x v="19"/>
    <s v="Information Technology"/>
    <s v="Semiconductor Equipment"/>
    <s v="Fremont, California"/>
    <d v="2012-06-29T00:00:00"/>
    <n v="707549"/>
    <m/>
    <s v="Fremont"/>
    <s v="California"/>
    <s v="United States"/>
  </r>
  <r>
    <d v="2019-06-28T00:00:00"/>
    <x v="19"/>
    <s v="buy"/>
    <n v="1700"/>
    <n v="14"/>
    <n v="189.69000199999999"/>
    <n v="189.740005"/>
    <n v="187.08999599999899"/>
    <n v="187.83999599999899"/>
    <n v="187.83999599999899"/>
    <n v="2336700"/>
    <n v="2"/>
    <n v="9.1451341718257993E-3"/>
    <n v="2.5940446976726698E-2"/>
    <n v="6.1827362852487099E-2"/>
    <n v="5.3919527567624803E-2"/>
    <n v="0.12663997330913701"/>
    <n v="2.5527730434971599E-2"/>
    <n v="2.4364765423005301E-2"/>
    <n v="2.1055473837867999E-2"/>
    <n v="2.38164231614569E-2"/>
    <n v="209.5"/>
    <n v="122.639999"/>
    <n v="-0.18475880708095499"/>
    <n v="5.7409418775350302E-3"/>
    <n v="1.5138513098555499"/>
    <n v="0.60856089281798298"/>
    <n v="0.330723006591081"/>
    <s v="DJT Green Funds"/>
    <x v="19"/>
    <s v="Information Technology"/>
    <s v="Semiconductor Equipment"/>
    <s v="Fremont, California"/>
    <d v="2012-06-29T00:00:00"/>
    <n v="707549"/>
    <m/>
    <s v="Fremont"/>
    <s v="California"/>
    <s v="United States"/>
  </r>
  <r>
    <d v="2019-04-08T00:00:00"/>
    <x v="19"/>
    <s v="buy"/>
    <n v="1100"/>
    <n v="15"/>
    <n v="193.60000600000001"/>
    <n v="194.61999499999999"/>
    <n v="191.33999599999899"/>
    <n v="193.58000200000001"/>
    <n v="192.46612500000001"/>
    <n v="1713200"/>
    <n v="2.5190000000000001"/>
    <n v="-8.0775933498070801E-3"/>
    <n v="4.6957972373237802E-2"/>
    <n v="0.15286243637257699"/>
    <n v="0.33525586485897602"/>
    <n v="4.0542866388611799E-2"/>
    <n v="1.9961325894538601E-2"/>
    <n v="2.0282435062200701E-2"/>
    <n v="2.6358346418936002E-2"/>
    <n v="2.4023373611206499E-2"/>
    <n v="212.85000600000001"/>
    <n v="122.639999"/>
    <n v="-0.18475880708095499"/>
    <n v="1.0469119934194001E-3"/>
    <n v="1.50535859973815"/>
    <n v="6.4636281060034995E-2"/>
    <n v="-9.9459141024115696E-2"/>
    <s v="Turtle River Asset Management"/>
    <x v="19"/>
    <s v="Information Technology"/>
    <s v="Semiconductor Equipment"/>
    <s v="Fremont, California"/>
    <d v="2012-06-29T00:00:00"/>
    <n v="707549"/>
    <m/>
    <s v="Fremont"/>
    <s v="California"/>
    <s v="United States"/>
  </r>
  <r>
    <d v="2019-04-10T00:00:00"/>
    <x v="19"/>
    <s v="sell"/>
    <n v="400"/>
    <n v="15"/>
    <n v="189.800003"/>
    <n v="191.61000100000001"/>
    <n v="188.60000600000001"/>
    <n v="190.83999599999899"/>
    <n v="189.74189799999999"/>
    <n v="1450500"/>
    <n v="2.4769999999999999"/>
    <n v="1.9931530338960501E-3"/>
    <n v="-3.66126155754346E-3"/>
    <n v="0.110005860355775"/>
    <n v="0.28774509689157501"/>
    <n v="-2.24403032662308E-2"/>
    <n v="1.40798892796588E-2"/>
    <n v="2.0669690306887398E-2"/>
    <n v="2.57113668088014E-2"/>
    <n v="2.39254286623111E-2"/>
    <n v="212.85000600000001"/>
    <n v="122.639999"/>
    <n v="-0.18475880708095499"/>
    <n v="3.47183783585567E-3"/>
    <n v="1.4976113112536"/>
    <n v="-0.201821333908733"/>
    <n v="-8.3031052296806601E-2"/>
    <s v="Turtle River Asset Management"/>
    <x v="19"/>
    <s v="Information Technology"/>
    <s v="Semiconductor Equipment"/>
    <s v="Fremont, California"/>
    <d v="2012-06-29T00:00:00"/>
    <n v="707549"/>
    <m/>
    <s v="Fremont"/>
    <s v="California"/>
    <s v="United States"/>
  </r>
  <r>
    <d v="2019-04-24T00:00:00"/>
    <x v="19"/>
    <s v="buy"/>
    <n v="2100"/>
    <n v="15"/>
    <n v="195.14999399999999"/>
    <n v="199.979996"/>
    <n v="194.58999599999899"/>
    <n v="195.44000199999999"/>
    <n v="194.31542999999999"/>
    <n v="2601800"/>
    <n v="2.5219999999999998"/>
    <n v="3.3827241923127201E-3"/>
    <n v="4.2045460288403797E-3"/>
    <n v="8.5356821317473103E-2"/>
    <n v="0.34453127284017798"/>
    <n v="4.3778754995902398E-2"/>
    <n v="6.1595410624484797E-3"/>
    <n v="1.40392132242321E-2"/>
    <n v="2.38304132982886E-2"/>
    <n v="2.3212087236929801E-2"/>
    <n v="209.91999799999999"/>
    <n v="122.639999"/>
    <n v="-0.18475880708095499"/>
    <n v="-2.1941687255359501E-3"/>
    <n v="1.47384563512029"/>
    <n v="8.6132007171757105E-2"/>
    <n v="-5.9950015870901402E-2"/>
    <s v="Turtle River Asset Management"/>
    <x v="19"/>
    <s v="Information Technology"/>
    <s v="Semiconductor Equipment"/>
    <s v="Fremont, California"/>
    <d v="2012-06-29T00:00:00"/>
    <n v="707549"/>
    <m/>
    <s v="Fremont"/>
    <s v="California"/>
    <s v="United States"/>
  </r>
  <r>
    <d v="2019-04-29T00:00:00"/>
    <x v="19"/>
    <s v="buy"/>
    <n v="1900"/>
    <n v="15"/>
    <n v="206.729996"/>
    <n v="207.729996"/>
    <n v="204.38000500000001"/>
    <n v="206.11999499999999"/>
    <n v="204.933975"/>
    <n v="1607700"/>
    <n v="2.536"/>
    <n v="-1.3090671281296201E-3"/>
    <n v="5.4331391366488097E-2"/>
    <n v="0.14869952912289799"/>
    <n v="0.222232459497855"/>
    <n v="0.104622563799212"/>
    <n v="2.1133619955884801E-2"/>
    <n v="1.6346471427328001E-2"/>
    <n v="1.6417048554401101E-2"/>
    <n v="2.32882607954129E-2"/>
    <n v="209.91999799999999"/>
    <n v="122.639999"/>
    <n v="-0.18475880708095499"/>
    <n v="1.07094833958194E-3"/>
    <n v="1.4623612095828999"/>
    <n v="0.37134896356736002"/>
    <n v="0.29059454864364098"/>
    <s v="Turtle River Asset Management"/>
    <x v="19"/>
    <s v="Information Technology"/>
    <s v="Semiconductor Equipment"/>
    <s v="Fremont, California"/>
    <d v="2012-06-29T00:00:00"/>
    <n v="707549"/>
    <m/>
    <s v="Fremont"/>
    <s v="California"/>
    <s v="United States"/>
  </r>
  <r>
    <d v="2019-05-08T00:00:00"/>
    <x v="19"/>
    <s v="buy"/>
    <n v="900"/>
    <n v="15"/>
    <n v="198.5"/>
    <n v="201.699997"/>
    <n v="197.08999599999899"/>
    <n v="199.71000699999999"/>
    <n v="198.560867"/>
    <n v="1555100"/>
    <n v="2.4820000000000002"/>
    <n v="-1.1509691371507601E-3"/>
    <n v="-2.1057554958303901E-2"/>
    <n v="2.3097930318694102E-2"/>
    <n v="0.12627483456989899"/>
    <n v="5.6983484711195402E-2"/>
    <n v="1.49515708139636E-2"/>
    <n v="1.45983864858214E-2"/>
    <n v="1.6290341310120499E-2"/>
    <n v="2.3202963367056101E-2"/>
    <n v="209.91999799999999"/>
    <n v="122.639999"/>
    <n v="-0.18475880708095499"/>
    <n v="-1.60671540560346E-3"/>
    <n v="1.4548736867544201"/>
    <n v="0.154019142444735"/>
    <n v="0.29152126457424299"/>
    <s v="Turtle River Asset Management"/>
    <x v="19"/>
    <s v="Information Technology"/>
    <s v="Semiconductor Equipment"/>
    <s v="Fremont, California"/>
    <d v="2012-06-29T00:00:00"/>
    <n v="707549"/>
    <m/>
    <s v="Fremont"/>
    <s v="California"/>
    <s v="United States"/>
  </r>
  <r>
    <d v="2019-05-16T00:00:00"/>
    <x v="19"/>
    <s v="sell"/>
    <n v="900"/>
    <n v="15"/>
    <n v="192.03999299999899"/>
    <n v="196.479996"/>
    <n v="190.66000399999999"/>
    <n v="194.46000699999999"/>
    <n v="193.34108000000001"/>
    <n v="1761200"/>
    <n v="2.4049999999999998"/>
    <n v="-5.2314988866980598E-3"/>
    <n v="-2.12172611902023E-2"/>
    <n v="8.5213013237730798E-3"/>
    <n v="7.6031058502077198E-2"/>
    <n v="-1.3690071624044399E-2"/>
    <n v="2.80273621271869E-2"/>
    <n v="1.8476305080895102E-2"/>
    <n v="1.7664689679505199E-2"/>
    <n v="2.3355778602805199E-2"/>
    <n v="209.5"/>
    <n v="122.639999"/>
    <n v="-0.18475880708095499"/>
    <n v="8.8559569696340101E-3"/>
    <n v="1.4608183475205201"/>
    <n v="-0.187319007845652"/>
    <n v="-0.20742245217876801"/>
    <s v="Turtle River Asset Management"/>
    <x v="19"/>
    <s v="Information Technology"/>
    <s v="Semiconductor Equipment"/>
    <s v="Fremont, California"/>
    <d v="2012-06-29T00:00:00"/>
    <n v="707549"/>
    <m/>
    <s v="Fremont"/>
    <s v="California"/>
    <s v="United States"/>
  </r>
  <r>
    <d v="2019-05-21T00:00:00"/>
    <x v="19"/>
    <s v="sell"/>
    <n v="1900"/>
    <n v="15"/>
    <n v="186.61000100000001"/>
    <n v="188.61000100000001"/>
    <n v="185.490005"/>
    <n v="186.91000399999999"/>
    <n v="185.834518"/>
    <n v="2031400"/>
    <n v="2.4260000000000002"/>
    <n v="1.7486641488127001E-2"/>
    <n v="-2.9157140063233701E-2"/>
    <n v="-4.1192160339782902E-2"/>
    <n v="3.1590458697722201E-2"/>
    <n v="-1.9590813231930699E-2"/>
    <n v="2.9563839823419799E-2"/>
    <n v="2.2111582286935501E-2"/>
    <n v="1.91282974320841E-2"/>
    <n v="2.3441681286445502E-2"/>
    <n v="209.5"/>
    <n v="122.639999"/>
    <n v="-0.18475880708095499"/>
    <n v="8.4599491109458805E-3"/>
    <n v="1.4665739334819601"/>
    <n v="-0.22214542716736299"/>
    <n v="-0.28616048009695999"/>
    <s v="Turtle River Asset Management"/>
    <x v="19"/>
    <s v="Information Technology"/>
    <s v="Semiconductor Equipment"/>
    <s v="Fremont, California"/>
    <d v="2012-06-29T00:00:00"/>
    <n v="707549"/>
    <m/>
    <s v="Fremont"/>
    <s v="California"/>
    <s v="United States"/>
  </r>
  <r>
    <d v="2019-05-22T00:00:00"/>
    <x v="19"/>
    <s v="sell"/>
    <n v="1200"/>
    <n v="15"/>
    <n v="185.38000500000001"/>
    <n v="188.529999"/>
    <n v="185.14999399999999"/>
    <n v="187.179993"/>
    <n v="186.10295099999999"/>
    <n v="1132500"/>
    <n v="2.3929999999999998"/>
    <n v="1.4434310548395899E-3"/>
    <n v="-4.3387361333254403E-2"/>
    <n v="-4.2056442135908999E-2"/>
    <n v="5.1814015875501898E-2"/>
    <n v="-4.0305111496194403E-2"/>
    <n v="2.7595460473915302E-2"/>
    <n v="2.2104568569472498E-2"/>
    <n v="1.8968524891360802E-2"/>
    <n v="2.3399681009604101E-2"/>
    <n v="209.5"/>
    <n v="122.639999"/>
    <n v="-0.18475880708095499"/>
    <n v="-2.8283920525026501E-3"/>
    <n v="1.46211619515438"/>
    <n v="-0.327404599395969"/>
    <n v="-0.31088827485329301"/>
    <s v="Turtle River Asset Management"/>
    <x v="19"/>
    <s v="Information Technology"/>
    <s v="Semiconductor Equipment"/>
    <s v="Fremont, California"/>
    <d v="2012-06-29T00:00:00"/>
    <n v="707549"/>
    <m/>
    <s v="Fremont"/>
    <s v="California"/>
    <s v="United States"/>
  </r>
  <r>
    <d v="2019-04-15T00:00:00"/>
    <x v="19"/>
    <s v="buy"/>
    <n v="1300"/>
    <n v="16"/>
    <n v="193.38000500000001"/>
    <n v="193.38000500000001"/>
    <n v="189.949997"/>
    <n v="192.80999800000001"/>
    <n v="191.70056199999999"/>
    <n v="1419300"/>
    <n v="2.5529999999999999"/>
    <n v="-6.5652108309463397E-3"/>
    <n v="-3.9855825052592404E-3"/>
    <n v="9.4337452467215005E-2"/>
    <n v="0.32311919587202897"/>
    <n v="-2.9848194058424201E-2"/>
    <n v="1.1408504823794101E-2"/>
    <n v="1.9561176357396501E-2"/>
    <n v="2.5464875939180599E-2"/>
    <n v="2.38816927961241E-2"/>
    <n v="212.85000600000001"/>
    <n v="122.639999"/>
    <n v="-0.18475880708095499"/>
    <n v="-6.2956724975841202E-4"/>
    <n v="1.49677165249628"/>
    <n v="-0.243914489525828"/>
    <n v="-0.19475634948548001"/>
    <s v="Bridgebay Associates"/>
    <x v="19"/>
    <s v="Information Technology"/>
    <s v="Semiconductor Equipment"/>
    <s v="Fremont, California"/>
    <d v="2012-06-29T00:00:00"/>
    <n v="707549"/>
    <m/>
    <s v="Fremont"/>
    <s v="California"/>
    <s v="United States"/>
  </r>
  <r>
    <d v="2019-05-20T00:00:00"/>
    <x v="19"/>
    <s v="sell"/>
    <n v="2400"/>
    <n v="16"/>
    <n v="188.63999899999999"/>
    <n v="189.64999399999999"/>
    <n v="182.740005"/>
    <n v="183.66999799999999"/>
    <n v="182.61314400000001"/>
    <n v="3244100"/>
    <n v="2.4159999999999999"/>
    <n v="-5.5541983112023102E-2"/>
    <n v="-2.4895870650333701E-2"/>
    <n v="-6.64525436106677E-2"/>
    <n v="2.4586078015463201E-2"/>
    <n v="-7.6398428355477305E-2"/>
    <n v="3.0452168997830799E-2"/>
    <n v="2.17106670725308E-2"/>
    <n v="1.9048169071700299E-2"/>
    <n v="2.3545017961399701E-2"/>
    <n v="209.5"/>
    <n v="122.639999"/>
    <n v="-0.18475880708095499"/>
    <n v="-6.7722580366252503E-3"/>
    <n v="1.4688842938762801"/>
    <n v="-0.50650668229948304"/>
    <n v="-0.28597425568118101"/>
    <s v="Bridgebay Associates"/>
    <x v="19"/>
    <s v="Information Technology"/>
    <s v="Semiconductor Equipment"/>
    <s v="Fremont, California"/>
    <d v="2012-06-29T00:00:00"/>
    <n v="707549"/>
    <m/>
    <s v="Fremont"/>
    <s v="California"/>
    <s v="United States"/>
  </r>
  <r>
    <d v="2019-05-30T00:00:00"/>
    <x v="19"/>
    <s v="buy"/>
    <n v="2200"/>
    <n v="16"/>
    <n v="177.949997"/>
    <n v="182.199997"/>
    <n v="177.520004"/>
    <n v="178.61999499999999"/>
    <n v="177.592209"/>
    <n v="1263000"/>
    <n v="2.2269999999999999"/>
    <n v="5.7268088600614803E-3"/>
    <n v="-4.6810059235989597E-2"/>
    <n v="-0.14319789273838601"/>
    <n v="2.0388450562150998E-2"/>
    <n v="-8.9164643350293005E-2"/>
    <n v="9.7729903619390903E-3"/>
    <n v="1.93373019396622E-2"/>
    <n v="1.9270174093329599E-2"/>
    <n v="2.3426803997464701E-2"/>
    <n v="209.5"/>
    <n v="122.639999"/>
    <n v="-0.18475880708095499"/>
    <n v="2.0962723552933101E-3"/>
    <n v="1.4648749544067401"/>
    <n v="-0.58761535359121597"/>
    <n v="-0.58838369278973102"/>
    <s v="Bridgebay Associates"/>
    <x v="19"/>
    <s v="Information Technology"/>
    <s v="Semiconductor Equipment"/>
    <s v="Fremont, California"/>
    <d v="2012-06-29T00:00:00"/>
    <n v="707549"/>
    <m/>
    <s v="Fremont"/>
    <s v="California"/>
    <s v="United States"/>
  </r>
  <r>
    <d v="2019-06-20T00:00:00"/>
    <x v="19"/>
    <s v="sell"/>
    <n v="2500"/>
    <n v="16"/>
    <n v="185.08000200000001"/>
    <n v="186.490005"/>
    <n v="182.36000100000001"/>
    <n v="183.96000699999999"/>
    <n v="183.96000699999999"/>
    <n v="1126800"/>
    <n v="2.0009999999999999"/>
    <n v="1.39036065608176E-2"/>
    <n v="2.0706519885355001E-2"/>
    <n v="7.3484326778627002E-3"/>
    <n v="6.6408643534638604E-3"/>
    <n v="8.5076479839390595E-2"/>
    <n v="2.79324842155095E-2"/>
    <n v="2.2851696800720401E-2"/>
    <n v="2.0489471380068701E-2"/>
    <n v="2.3713166269141099E-2"/>
    <n v="209.5"/>
    <n v="122.639999"/>
    <n v="-0.18475880708095499"/>
    <n v="9.4276054361659405E-3"/>
    <n v="1.50516792826122"/>
    <n v="0.36685010407240598"/>
    <n v="5.1398041800531397E-2"/>
    <s v="Bridgebay Associates"/>
    <x v="19"/>
    <s v="Information Technology"/>
    <s v="Semiconductor Equipment"/>
    <s v="Fremont, California"/>
    <d v="2012-06-29T00:00:00"/>
    <n v="707549"/>
    <m/>
    <s v="Fremont"/>
    <s v="California"/>
    <s v="United States"/>
  </r>
  <r>
    <d v="2019-06-25T00:00:00"/>
    <x v="19"/>
    <s v="buy"/>
    <n v="1200"/>
    <n v="16"/>
    <n v="181.229996"/>
    <n v="181.61999499999999"/>
    <n v="175.58000200000001"/>
    <n v="175.820007"/>
    <n v="175.820007"/>
    <n v="2079900"/>
    <n v="1.994"/>
    <n v="-3.0526870304880702E-2"/>
    <n v="-2.59375393877345E-2"/>
    <n v="-4.7553811091293398E-2"/>
    <n v="-1.8003186147115598E-2"/>
    <n v="3.2061458704024701E-2"/>
    <n v="1.6874810099960402E-2"/>
    <n v="2.34243674315751E-2"/>
    <n v="2.0662006027275599E-2"/>
    <n v="2.3788258774613099E-2"/>
    <n v="209.5"/>
    <n v="122.639999"/>
    <n v="-0.18475880708095499"/>
    <n v="-9.5417756928269908E-3"/>
    <n v="1.51808505245423"/>
    <n v="6.8885131605003702E-2"/>
    <n v="0.23754114217321601"/>
    <s v="Bridgebay Associates"/>
    <x v="19"/>
    <s v="Information Technology"/>
    <s v="Semiconductor Equipment"/>
    <s v="Fremont, California"/>
    <d v="2012-06-29T00:00:00"/>
    <n v="707549"/>
    <m/>
    <s v="Fremont"/>
    <s v="California"/>
    <s v="United States"/>
  </r>
  <r>
    <d v="2019-06-26T00:00:00"/>
    <x v="19"/>
    <s v="buy"/>
    <n v="1500"/>
    <n v="16"/>
    <n v="179.36999499999999"/>
    <n v="182.53999299999899"/>
    <n v="178.58999599999899"/>
    <n v="181.279999"/>
    <n v="181.279999"/>
    <n v="1994100"/>
    <n v="2.0489999999999999"/>
    <n v="3.0582007526890501E-2"/>
    <n v="-7.7198239928723202E-4"/>
    <n v="2.3564038972630199E-3"/>
    <n v="2.6054466795292702E-2"/>
    <n v="8.3991565544806496E-2"/>
    <n v="2.3341969229862501E-2"/>
    <n v="2.4090046635421698E-2"/>
    <n v="2.0951935106118799E-2"/>
    <n v="2.3826380447783801E-2"/>
    <n v="209.5"/>
    <n v="122.639999"/>
    <n v="-0.18475880708095499"/>
    <n v="-1.2346958449604901E-3"/>
    <n v="1.51589634262041"/>
    <n v="0.36125034648869703"/>
    <n v="0.25800919082443602"/>
    <s v="Bridgebay Associates"/>
    <x v="19"/>
    <s v="Information Technology"/>
    <s v="Semiconductor Equipment"/>
    <s v="Fremont, California"/>
    <d v="2012-06-29T00:00:00"/>
    <n v="707549"/>
    <m/>
    <s v="Fremont"/>
    <s v="California"/>
    <s v="United States"/>
  </r>
  <r>
    <d v="2019-04-11T00:00:00"/>
    <x v="19"/>
    <s v="buy"/>
    <n v="1600"/>
    <n v="17"/>
    <n v="191.30999800000001"/>
    <n v="193.470001"/>
    <n v="190.5"/>
    <n v="191.30999800000001"/>
    <n v="190.209183"/>
    <n v="1194200"/>
    <n v="2.504"/>
    <n v="2.45971262598813E-3"/>
    <n v="1.46462914442586E-3"/>
    <n v="0.112174851133926"/>
    <n v="0.28625427408922999"/>
    <n v="-2.34217501405403E-2"/>
    <n v="1.40904821485268E-2"/>
    <n v="2.06513216535999E-2"/>
    <n v="2.5712629710276699E-2"/>
    <n v="2.3924931594090201E-2"/>
    <n v="212.85000600000001"/>
    <n v="122.639999"/>
    <n v="-0.18475880708095499"/>
    <n v="3.8122194279549302E-5"/>
    <n v="1.5007752760486901"/>
    <n v="-0.20899737668860699"/>
    <n v="-7.9948603881065797E-2"/>
    <s v="Los Santos Asset Management"/>
    <x v="19"/>
    <s v="Information Technology"/>
    <s v="Semiconductor Equipment"/>
    <s v="Fremont, California"/>
    <d v="2012-06-29T00:00:00"/>
    <n v="707549"/>
    <m/>
    <s v="Fremont"/>
    <s v="California"/>
    <s v="United States"/>
  </r>
  <r>
    <d v="2019-04-15T00:00:00"/>
    <x v="19"/>
    <s v="sell"/>
    <n v="2700"/>
    <n v="17"/>
    <n v="193.38000500000001"/>
    <n v="193.38000500000001"/>
    <n v="189.949997"/>
    <n v="192.80999800000001"/>
    <n v="191.70056199999999"/>
    <n v="1419300"/>
    <n v="2.5529999999999999"/>
    <n v="-6.5652108309463397E-3"/>
    <n v="-3.9855825052592404E-3"/>
    <n v="9.4337452467215005E-2"/>
    <n v="0.32311919587202897"/>
    <n v="-2.9848194058424201E-2"/>
    <n v="1.1408504823794101E-2"/>
    <n v="1.9561176357396501E-2"/>
    <n v="2.5464875939180599E-2"/>
    <n v="2.38816927961241E-2"/>
    <n v="212.85000600000001"/>
    <n v="122.639999"/>
    <n v="-0.18475880708095499"/>
    <n v="-6.2956724975841202E-4"/>
    <n v="1.49677165249628"/>
    <n v="-0.243914489525828"/>
    <n v="-0.19475634948548001"/>
    <s v="Los Santos Asset Management"/>
    <x v="19"/>
    <s v="Information Technology"/>
    <s v="Semiconductor Equipment"/>
    <s v="Fremont, California"/>
    <d v="2012-06-29T00:00:00"/>
    <n v="707549"/>
    <m/>
    <s v="Fremont"/>
    <s v="California"/>
    <s v="United States"/>
  </r>
  <r>
    <d v="2019-04-17T00:00:00"/>
    <x v="19"/>
    <s v="sell"/>
    <n v="1700"/>
    <n v="17"/>
    <n v="197.33999599999899"/>
    <n v="197.970001"/>
    <n v="194.28999299999899"/>
    <n v="196.28999299999899"/>
    <n v="195.160538"/>
    <n v="1693600"/>
    <n v="2.5920000000000001"/>
    <n v="8.5442711763558596E-3"/>
    <n v="2.8157774579356198E-2"/>
    <n v="9.1648888231324097E-2"/>
    <n v="0.35304241078506898"/>
    <n v="-5.3257384448263501E-2"/>
    <n v="8.0240161038855704E-3"/>
    <n v="1.82653787436091E-2"/>
    <n v="2.5385360292030399E-2"/>
    <n v="2.3745202169058299E-2"/>
    <n v="209.91999799999999"/>
    <n v="122.639999"/>
    <n v="-0.18475880708095499"/>
    <n v="-2.2764010197428601E-3"/>
    <n v="1.4873150299057101"/>
    <n v="-0.35719709721341802"/>
    <n v="-0.254853195463354"/>
    <s v="Los Santos Asset Management"/>
    <x v="19"/>
    <s v="Information Technology"/>
    <s v="Semiconductor Equipment"/>
    <s v="Fremont, California"/>
    <d v="2012-06-29T00:00:00"/>
    <n v="707549"/>
    <m/>
    <s v="Fremont"/>
    <s v="California"/>
    <s v="United States"/>
  </r>
  <r>
    <d v="2019-04-18T00:00:00"/>
    <x v="19"/>
    <s v="sell"/>
    <n v="1500"/>
    <n v="17"/>
    <n v="196.729996"/>
    <n v="197.279999"/>
    <n v="194.470001"/>
    <n v="194.770004"/>
    <n v="193.649292"/>
    <n v="1409800"/>
    <n v="2.56"/>
    <n v="-7.7737417827578002E-3"/>
    <n v="1.7924320170610599E-2"/>
    <n v="8.2480142059636496E-2"/>
    <n v="0.32380694264535698"/>
    <n v="-1.9881264245073301E-2"/>
    <n v="1.00776487334703E-2"/>
    <n v="1.84354220630117E-2"/>
    <n v="2.5357999560871002E-2"/>
    <n v="2.36086365705531E-2"/>
    <n v="209.91999799999999"/>
    <n v="122.639999"/>
    <n v="-0.18475880708095499"/>
    <n v="1.5778467813143101E-3"/>
    <n v="1.48779369497206"/>
    <n v="-0.20749624847262901"/>
    <n v="-0.25455296982015801"/>
    <s v="Los Santos Asset Management"/>
    <x v="19"/>
    <s v="Information Technology"/>
    <s v="Semiconductor Equipment"/>
    <s v="Fremont, California"/>
    <d v="2012-06-29T00:00:00"/>
    <n v="707549"/>
    <m/>
    <s v="Fremont"/>
    <s v="California"/>
    <s v="United States"/>
  </r>
  <r>
    <d v="2019-05-10T00:00:00"/>
    <x v="19"/>
    <s v="sell"/>
    <n v="1100"/>
    <n v="18"/>
    <n v="197.08999599999899"/>
    <n v="199.5"/>
    <n v="193.91999799999999"/>
    <n v="197.89999399999999"/>
    <n v="196.76126099999999"/>
    <n v="1756100"/>
    <n v="2.4550000000000001"/>
    <n v="-3.6820234958010699E-3"/>
    <n v="-4.8718055573831999E-2"/>
    <n v="3.8319556686508702E-2"/>
    <n v="0.127386019317588"/>
    <n v="1.6136622293338999E-2"/>
    <n v="9.1376684261890492E-3"/>
    <n v="1.40518989194448E-2"/>
    <n v="1.6276258507589798E-2"/>
    <n v="2.3151171854158999E-2"/>
    <n v="209.91999799999999"/>
    <n v="122.639999"/>
    <n v="-0.18475880708095499"/>
    <n v="3.7133938472042301E-3"/>
    <n v="1.44924165899991"/>
    <n v="-4.0689114969522398E-2"/>
    <n v="0.13731770080349001"/>
    <s v="Ironman Funds"/>
    <x v="19"/>
    <s v="Information Technology"/>
    <s v="Semiconductor Equipment"/>
    <s v="Fremont, California"/>
    <d v="2012-06-29T00:00:00"/>
    <n v="707549"/>
    <m/>
    <s v="Fremont"/>
    <s v="California"/>
    <s v="United States"/>
  </r>
  <r>
    <d v="2019-06-19T00:00:00"/>
    <x v="19"/>
    <s v="sell"/>
    <n v="1500"/>
    <n v="18"/>
    <n v="181.66000399999999"/>
    <n v="183.36999499999999"/>
    <n v="179.41999799999999"/>
    <n v="181.41999799999999"/>
    <n v="181.41999799999999"/>
    <n v="1233900"/>
    <n v="2.0289999999999999"/>
    <n v="5.4164505384432697E-3"/>
    <n v="8.5247844638402202E-3"/>
    <n v="-6.2097156994978003E-2"/>
    <n v="3.7579773805639399E-2"/>
    <n v="6.6281460573117498E-2"/>
    <n v="2.7394191290046499E-2"/>
    <n v="2.5527745689571901E-2"/>
    <n v="2.1184507275234798E-2"/>
    <n v="2.3699881681050299E-2"/>
    <n v="209.5"/>
    <n v="122.639999"/>
    <n v="-0.18475880708095499"/>
    <n v="2.98071681438073E-3"/>
    <n v="1.5050324301084801"/>
    <n v="0.258910103232594"/>
    <n v="-5.7425186515365399E-2"/>
    <s v="Ironman Funds"/>
    <x v="19"/>
    <s v="Information Technology"/>
    <s v="Semiconductor Equipment"/>
    <s v="Fremont, California"/>
    <d v="2012-06-29T00:00:00"/>
    <n v="707549"/>
    <m/>
    <s v="Fremont"/>
    <s v="California"/>
    <s v="United States"/>
  </r>
  <r>
    <d v="2019-06-28T00:00:00"/>
    <x v="19"/>
    <s v="sell"/>
    <n v="1500"/>
    <n v="18"/>
    <n v="189.69000199999999"/>
    <n v="189.740005"/>
    <n v="187.08999599999899"/>
    <n v="187.83999599999899"/>
    <n v="187.83999599999899"/>
    <n v="2336700"/>
    <n v="2"/>
    <n v="9.1451341718257993E-3"/>
    <n v="2.5940446976726698E-2"/>
    <n v="6.1827362852487099E-2"/>
    <n v="5.3919527567624803E-2"/>
    <n v="0.12663997330913701"/>
    <n v="2.5527730434971599E-2"/>
    <n v="2.4364765423005301E-2"/>
    <n v="2.1055473837867999E-2"/>
    <n v="2.38164231614569E-2"/>
    <n v="209.5"/>
    <n v="122.639999"/>
    <n v="-0.18475880708095499"/>
    <n v="5.7409418775350302E-3"/>
    <n v="1.5138513098555499"/>
    <n v="0.60856089281798298"/>
    <n v="0.330723006591081"/>
    <s v="Ironman Funds"/>
    <x v="19"/>
    <s v="Information Technology"/>
    <s v="Semiconductor Equipment"/>
    <s v="Fremont, California"/>
    <d v="2012-06-29T00:00:00"/>
    <n v="707549"/>
    <m/>
    <s v="Fremont"/>
    <s v="California"/>
    <s v="United States"/>
  </r>
  <r>
    <d v="2019-04-03T00:00:00"/>
    <x v="19"/>
    <s v="sell"/>
    <n v="1100"/>
    <n v="19"/>
    <n v="187.63000500000001"/>
    <n v="193.08000200000001"/>
    <n v="186.229996"/>
    <n v="191.53999299999899"/>
    <n v="190.43786599999899"/>
    <n v="3245000"/>
    <n v="2.5169999999999999"/>
    <n v="3.8748874648618897E-2"/>
    <n v="7.5337653666389795E-2"/>
    <n v="8.0729178000720797E-2"/>
    <n v="0.331794466230032"/>
    <n v="-7.7276656376420103E-3"/>
    <n v="2.13708098632183E-2"/>
    <n v="2.20899230379283E-2"/>
    <n v="2.7644318945178201E-2"/>
    <n v="2.4144086315435E-2"/>
    <n v="212.85000600000001"/>
    <n v="122.639999"/>
    <n v="-0.18475880708095499"/>
    <n v="2.1460723821998401E-3"/>
    <n v="1.4815424164067601"/>
    <n v="-0.135532413300645"/>
    <n v="-0.33163087718873302"/>
    <s v="Second Point Management"/>
    <x v="19"/>
    <s v="Information Technology"/>
    <s v="Semiconductor Equipment"/>
    <s v="Fremont, California"/>
    <d v="2012-06-29T00:00:00"/>
    <n v="707549"/>
    <m/>
    <s v="Fremont"/>
    <s v="California"/>
    <s v="United States"/>
  </r>
  <r>
    <d v="2019-04-23T00:00:00"/>
    <x v="19"/>
    <s v="buy"/>
    <n v="1900"/>
    <n v="19"/>
    <n v="195"/>
    <n v="196.240005"/>
    <n v="193.39999399999999"/>
    <n v="194.779999"/>
    <n v="193.65922499999999"/>
    <n v="2048600"/>
    <n v="2.57"/>
    <n v="-2.2564204080361299E-3"/>
    <n v="1.0165460605089501E-2"/>
    <n v="5.8022525946440598E-2"/>
    <n v="0.33713739797234399"/>
    <n v="4.0135505240419998E-2"/>
    <n v="7.2541172873595199E-3"/>
    <n v="1.52432168408017E-2"/>
    <n v="2.38590424883088E-2"/>
    <n v="2.3211215150136601E-2"/>
    <n v="209.91999799999999"/>
    <n v="122.639999"/>
    <n v="-0.18475880708095499"/>
    <n v="8.8023511954049196E-3"/>
    <n v="1.47464453261215"/>
    <n v="6.6626110763757296E-2"/>
    <n v="-0.117702894314554"/>
    <s v="Second Point Management"/>
    <x v="19"/>
    <s v="Information Technology"/>
    <s v="Semiconductor Equipment"/>
    <s v="Fremont, California"/>
    <d v="2012-06-29T00:00:00"/>
    <n v="707549"/>
    <m/>
    <s v="Fremont"/>
    <s v="California"/>
    <s v="United States"/>
  </r>
  <r>
    <d v="2019-05-08T00:00:00"/>
    <x v="19"/>
    <s v="sell"/>
    <n v="1900"/>
    <n v="19"/>
    <n v="198.5"/>
    <n v="201.699997"/>
    <n v="197.08999599999899"/>
    <n v="199.71000699999999"/>
    <n v="198.560867"/>
    <n v="1555100"/>
    <n v="2.4820000000000002"/>
    <n v="-1.1509691371507601E-3"/>
    <n v="-2.1057554958303901E-2"/>
    <n v="2.3097930318694102E-2"/>
    <n v="0.12627483456989899"/>
    <n v="5.6983484711195402E-2"/>
    <n v="1.49515708139636E-2"/>
    <n v="1.45983864858214E-2"/>
    <n v="1.6290341310120499E-2"/>
    <n v="2.3202963367056101E-2"/>
    <n v="209.91999799999999"/>
    <n v="122.639999"/>
    <n v="-0.18475880708095499"/>
    <n v="-1.60671540560346E-3"/>
    <n v="1.4548736867544201"/>
    <n v="0.154019142444735"/>
    <n v="0.29152126457424299"/>
    <s v="Second Point Management"/>
    <x v="19"/>
    <s v="Information Technology"/>
    <s v="Semiconductor Equipment"/>
    <s v="Fremont, California"/>
    <d v="2012-06-29T00:00:00"/>
    <n v="707549"/>
    <m/>
    <s v="Fremont"/>
    <s v="California"/>
    <s v="United States"/>
  </r>
  <r>
    <d v="2019-06-05T00:00:00"/>
    <x v="19"/>
    <s v="sell"/>
    <n v="1400"/>
    <n v="19"/>
    <n v="181.16000399999999"/>
    <n v="183.16000399999999"/>
    <n v="178.929993"/>
    <n v="182.320007"/>
    <n v="181.27093500000001"/>
    <n v="1946800"/>
    <n v="2.1230000000000002"/>
    <n v="1.0476011000303501E-2"/>
    <n v="2.6229638020525099E-2"/>
    <n v="-0.130716385790315"/>
    <n v="8.0864167148055804E-2"/>
    <n v="-8.9953299469132303E-2"/>
    <n v="2.6125077843019699E-2"/>
    <n v="2.2147707774072201E-2"/>
    <n v="1.9874296583667201E-2"/>
    <n v="2.3583564856593402E-2"/>
    <n v="209.5"/>
    <n v="122.639999"/>
    <n v="-0.18475880708095499"/>
    <n v="8.1287266899663802E-3"/>
    <n v="1.4796604741275099"/>
    <n v="-0.60182200181669299"/>
    <n v="-0.65205359996433698"/>
    <s v="Second Point Management"/>
    <x v="19"/>
    <s v="Information Technology"/>
    <s v="Semiconductor Equipment"/>
    <s v="Fremont, California"/>
    <d v="2012-06-29T00:00:00"/>
    <n v="707549"/>
    <m/>
    <s v="Fremont"/>
    <s v="California"/>
    <s v="United States"/>
  </r>
  <r>
    <d v="2019-04-03T00:00:00"/>
    <x v="19"/>
    <s v="buy"/>
    <n v="900"/>
    <n v="20"/>
    <n v="187.63000500000001"/>
    <n v="193.08000200000001"/>
    <n v="186.229996"/>
    <n v="191.53999299999899"/>
    <n v="190.43786599999899"/>
    <n v="3245000"/>
    <n v="2.5169999999999999"/>
    <n v="3.8748874648618897E-2"/>
    <n v="7.5337653666389795E-2"/>
    <n v="8.0729178000720797E-2"/>
    <n v="0.331794466230032"/>
    <n v="-7.7276656376420103E-3"/>
    <n v="2.13708098632183E-2"/>
    <n v="2.20899230379283E-2"/>
    <n v="2.7644318945178201E-2"/>
    <n v="2.4144086315435E-2"/>
    <n v="212.85000600000001"/>
    <n v="122.639999"/>
    <n v="-0.18475880708095499"/>
    <n v="2.1460723821998401E-3"/>
    <n v="1.4815424164067601"/>
    <n v="-0.135532413300645"/>
    <n v="-0.33163087718873302"/>
    <s v="Jaguar Group of Funds"/>
    <x v="19"/>
    <s v="Information Technology"/>
    <s v="Semiconductor Equipment"/>
    <s v="Fremont, California"/>
    <d v="2012-06-29T00:00:00"/>
    <n v="707549"/>
    <m/>
    <s v="Fremont"/>
    <s v="California"/>
    <s v="United States"/>
  </r>
  <r>
    <d v="2019-04-05T00:00:00"/>
    <x v="19"/>
    <s v="sell"/>
    <n v="1100"/>
    <n v="20"/>
    <n v="193.21000699999999"/>
    <n v="195.78999299999899"/>
    <n v="192"/>
    <n v="195.14999399999999"/>
    <n v="194.027084"/>
    <n v="2146700"/>
    <n v="2.5009999999999999"/>
    <n v="2.1337957007942599E-2"/>
    <n v="8.6326769789038693E-2"/>
    <n v="0.148869134201431"/>
    <n v="0.35220315150300602"/>
    <n v="2.59576373181588E-2"/>
    <n v="1.90935726154507E-2"/>
    <n v="2.04405619643779E-2"/>
    <n v="2.63058207559239E-2"/>
    <n v="2.40608414829965E-2"/>
    <n v="212.85000600000001"/>
    <n v="122.639999"/>
    <n v="-0.18475880708095499"/>
    <n v="4.62571739556182E-3"/>
    <n v="1.49490953861335"/>
    <n v="3.9633285937142396E-3"/>
    <n v="-0.189539134537383"/>
    <s v="Jaguar Group of Funds"/>
    <x v="19"/>
    <s v="Information Technology"/>
    <s v="Semiconductor Equipment"/>
    <s v="Fremont, California"/>
    <d v="2012-06-29T00:00:00"/>
    <n v="707549"/>
    <m/>
    <s v="Fremont"/>
    <s v="California"/>
    <s v="United States"/>
  </r>
  <r>
    <d v="2019-04-18T00:00:00"/>
    <x v="19"/>
    <s v="sell"/>
    <n v="1500"/>
    <n v="20"/>
    <n v="196.729996"/>
    <n v="197.279999"/>
    <n v="194.470001"/>
    <n v="194.770004"/>
    <n v="193.649292"/>
    <n v="1409800"/>
    <n v="2.56"/>
    <n v="-7.7737417827578002E-3"/>
    <n v="1.7924320170610599E-2"/>
    <n v="8.2480142059636496E-2"/>
    <n v="0.32380694264535698"/>
    <n v="-1.9881264245073301E-2"/>
    <n v="1.00776487334703E-2"/>
    <n v="1.84354220630117E-2"/>
    <n v="2.5357999560871002E-2"/>
    <n v="2.36086365705531E-2"/>
    <n v="209.91999799999999"/>
    <n v="122.639999"/>
    <n v="-0.18475880708095499"/>
    <n v="1.5778467813143101E-3"/>
    <n v="1.48779369497206"/>
    <n v="-0.20749624847262901"/>
    <n v="-0.25455296982015801"/>
    <s v="Jaguar Group of Funds"/>
    <x v="19"/>
    <s v="Information Technology"/>
    <s v="Semiconductor Equipment"/>
    <s v="Fremont, California"/>
    <d v="2012-06-29T00:00:00"/>
    <n v="707549"/>
    <m/>
    <s v="Fremont"/>
    <s v="California"/>
    <s v="United States"/>
  </r>
  <r>
    <d v="2019-04-29T00:00:00"/>
    <x v="19"/>
    <s v="buy"/>
    <n v="1600"/>
    <n v="20"/>
    <n v="206.729996"/>
    <n v="207.729996"/>
    <n v="204.38000500000001"/>
    <n v="206.11999499999999"/>
    <n v="204.933975"/>
    <n v="1607700"/>
    <n v="2.536"/>
    <n v="-1.3090671281296201E-3"/>
    <n v="5.4331391366488097E-2"/>
    <n v="0.14869952912289799"/>
    <n v="0.222232459497855"/>
    <n v="0.104622563799212"/>
    <n v="2.1133619955884801E-2"/>
    <n v="1.6346471427328001E-2"/>
    <n v="1.6417048554401101E-2"/>
    <n v="2.32882607954129E-2"/>
    <n v="209.91999799999999"/>
    <n v="122.639999"/>
    <n v="-0.18475880708095499"/>
    <n v="1.07094833958194E-3"/>
    <n v="1.4623612095828999"/>
    <n v="0.37134896356736002"/>
    <n v="0.29059454864364098"/>
    <s v="Jaguar Group of Funds"/>
    <x v="19"/>
    <s v="Information Technology"/>
    <s v="Semiconductor Equipment"/>
    <s v="Fremont, California"/>
    <d v="2012-06-29T00:00:00"/>
    <n v="707549"/>
    <m/>
    <s v="Fremont"/>
    <s v="California"/>
    <s v="United States"/>
  </r>
  <r>
    <d v="2019-05-09T00:00:00"/>
    <x v="19"/>
    <s v="buy"/>
    <n v="2500"/>
    <n v="20"/>
    <n v="196"/>
    <n v="199.970001"/>
    <n v="193.029999"/>
    <n v="198.63000500000001"/>
    <n v="197.487076"/>
    <n v="1939000"/>
    <n v="2.4569999999999999"/>
    <n v="-5.42254365978508E-3"/>
    <n v="-4.0501704353000802E-2"/>
    <n v="2.5752980008715901E-2"/>
    <n v="0.12867507459977201"/>
    <n v="4.4453786871056299E-2"/>
    <n v="1.1040866639916099E-2"/>
    <n v="1.45301518790287E-2"/>
    <n v="1.62697811741782E-2"/>
    <n v="2.3201584183649999E-2"/>
    <n v="209.91999799999999"/>
    <n v="122.639999"/>
    <n v="-0.18475880708095499"/>
    <n v="-3.0259986019249502E-3"/>
    <n v="1.4551843825524899"/>
    <n v="9.5651529367624305E-2"/>
    <n v="0.23257485134933201"/>
    <s v="Jaguar Group of Funds"/>
    <x v="19"/>
    <s v="Information Technology"/>
    <s v="Semiconductor Equipment"/>
    <s v="Fremont, California"/>
    <d v="2012-06-29T00:00:00"/>
    <n v="707549"/>
    <m/>
    <s v="Fremont"/>
    <s v="California"/>
    <s v="United States"/>
  </r>
  <r>
    <d v="2019-05-17T00:00:00"/>
    <x v="19"/>
    <s v="buy"/>
    <n v="1200"/>
    <n v="20"/>
    <n v="193.08999599999899"/>
    <n v="200"/>
    <n v="193"/>
    <n v="194.16000399999999"/>
    <n v="193.042801"/>
    <n v="2444200"/>
    <n v="2.3929999999999998"/>
    <n v="-1.5439518774998701E-3"/>
    <n v="-1.9079189571900999E-2"/>
    <n v="-2.3662893222887301E-3"/>
    <n v="7.5811562698296503E-2"/>
    <n v="-3.8310072843703302E-2"/>
    <n v="2.8054366599287301E-2"/>
    <n v="1.8370495362477601E-2"/>
    <n v="1.76652186256517E-2"/>
    <n v="2.3310086247068498E-2"/>
    <n v="209.5"/>
    <n v="122.639999"/>
    <n v="-0.18475880708095499"/>
    <n v="-5.8544371529206298E-3"/>
    <n v="1.45590935126063"/>
    <n v="-0.31106565755808102"/>
    <n v="-0.26149776069648001"/>
    <s v="Jaguar Group of Funds"/>
    <x v="19"/>
    <s v="Information Technology"/>
    <s v="Semiconductor Equipment"/>
    <s v="Fremont, California"/>
    <d v="2012-06-29T00:00:00"/>
    <n v="707549"/>
    <m/>
    <s v="Fremont"/>
    <s v="California"/>
    <s v="United States"/>
  </r>
  <r>
    <d v="2019-05-23T00:00:00"/>
    <x v="19"/>
    <s v="sell"/>
    <n v="1100"/>
    <n v="20"/>
    <n v="183.800003"/>
    <n v="185.88000500000001"/>
    <n v="182.270004"/>
    <n v="185.449997"/>
    <n v="184.382904"/>
    <n v="1849200"/>
    <n v="2.2959999999999998"/>
    <n v="-9.2854252608057502E-3"/>
    <n v="-4.7441287707362202E-2"/>
    <n v="-4.9085446988678699E-2"/>
    <n v="4.02941555817675E-2"/>
    <n v="-6.5030965530713997E-2"/>
    <n v="2.7528375204360099E-2"/>
    <n v="2.2160517034570799E-2"/>
    <n v="1.9010173389075201E-2"/>
    <n v="2.3385841204228E-2"/>
    <n v="209.5"/>
    <n v="122.639999"/>
    <n v="-0.18475880708095499"/>
    <n v="-1.1985692488440201E-2"/>
    <n v="1.4604785064363099"/>
    <n v="-0.45151365492474899"/>
    <n v="-0.36372720426911198"/>
    <s v="Jaguar Group of Funds"/>
    <x v="19"/>
    <s v="Information Technology"/>
    <s v="Semiconductor Equipment"/>
    <s v="Fremont, California"/>
    <d v="2012-06-29T00:00:00"/>
    <n v="707549"/>
    <m/>
    <s v="Fremont"/>
    <s v="California"/>
    <s v="United States"/>
  </r>
  <r>
    <d v="2019-06-28T00:00:00"/>
    <x v="19"/>
    <s v="buy"/>
    <n v="2100"/>
    <n v="20"/>
    <n v="189.69000199999999"/>
    <n v="189.740005"/>
    <n v="187.08999599999899"/>
    <n v="187.83999599999899"/>
    <n v="187.83999599999899"/>
    <n v="2336700"/>
    <n v="2"/>
    <n v="9.1451341718257993E-3"/>
    <n v="2.5940446976726698E-2"/>
    <n v="6.1827362852487099E-2"/>
    <n v="5.3919527567624803E-2"/>
    <n v="0.12663997330913701"/>
    <n v="2.5527730434971599E-2"/>
    <n v="2.4364765423005301E-2"/>
    <n v="2.1055473837867999E-2"/>
    <n v="2.38164231614569E-2"/>
    <n v="209.5"/>
    <n v="122.639999"/>
    <n v="-0.18475880708095499"/>
    <n v="5.7409418775350302E-3"/>
    <n v="1.5138513098555499"/>
    <n v="0.60856089281798298"/>
    <n v="0.330723006591081"/>
    <s v="Jaguar Group of Funds"/>
    <x v="19"/>
    <s v="Information Technology"/>
    <s v="Semiconductor Equipment"/>
    <s v="Fremont, California"/>
    <d v="2012-06-29T00:00:00"/>
    <n v="707549"/>
    <m/>
    <s v="Fremont"/>
    <s v="California"/>
    <s v="United States"/>
  </r>
  <r>
    <d v="2019-04-30T00:00:00"/>
    <x v="20"/>
    <s v="sell"/>
    <n v="100"/>
    <n v="1"/>
    <n v="27.809998999999902"/>
    <n v="27.860001"/>
    <n v="27.030000999999999"/>
    <n v="27.059998999999902"/>
    <n v="26.774827999999999"/>
    <n v="5164200"/>
    <n v="2.5089999999999999"/>
    <n v="-1.32160094663899E-2"/>
    <n v="-2.9135338557575299E-2"/>
    <n v="8.3590569716064295E-2"/>
    <n v="0.18357526543965"/>
    <n v="-0.20353357060104099"/>
    <n v="1.05672322053198E-2"/>
    <n v="2.3904806690146101E-2"/>
    <n v="2.46265202181527E-2"/>
    <n v="2.5155649164813301E-2"/>
    <n v="37.759997999999896"/>
    <n v="17.110001"/>
    <n v="-0.19090816330250501"/>
    <n v="9.5096475723260604E-4"/>
    <n v="1.5272814419962699"/>
    <n v="-1.06328631398662"/>
    <n v="-1.0354790416683299"/>
    <s v="CapitalAlley Funds"/>
    <x v="20"/>
    <s v="Energy"/>
    <s v="Oil &amp; Gas Exploration &amp; Production"/>
    <s v="Houston, Texas"/>
    <d v="2007-10-08T00:00:00"/>
    <n v="72207"/>
    <m/>
    <s v="Houston"/>
    <s v="Texas"/>
    <s v="United States"/>
  </r>
  <r>
    <d v="2019-05-15T00:00:00"/>
    <x v="20"/>
    <s v="sell"/>
    <n v="200"/>
    <n v="1"/>
    <n v="23.690000999999999"/>
    <n v="24.26"/>
    <n v="23.610001"/>
    <n v="24.16"/>
    <n v="24.018507"/>
    <n v="4059200"/>
    <n v="2.379"/>
    <n v="3.7321666078144501E-3"/>
    <n v="-1.6013400635202801E-2"/>
    <n v="-0.101591322213073"/>
    <n v="0.103389319243589"/>
    <n v="-0.36024865657150201"/>
    <n v="1.8709840812264199E-2"/>
    <n v="1.69768609776914E-2"/>
    <n v="2.37475857780515E-2"/>
    <n v="2.5191699318754399E-2"/>
    <n v="37.759997999999896"/>
    <n v="17.110001"/>
    <n v="-0.19090816330250501"/>
    <n v="5.8219943882337104E-3"/>
    <n v="1.5122192098790099"/>
    <n v="-1.73333307522396"/>
    <n v="-1.70536336422934"/>
    <s v="CapitalAlley Funds"/>
    <x v="20"/>
    <s v="Energy"/>
    <s v="Oil &amp; Gas Exploration &amp; Production"/>
    <s v="Houston, Texas"/>
    <d v="2007-10-08T00:00:00"/>
    <n v="72207"/>
    <m/>
    <s v="Houston"/>
    <s v="Texas"/>
    <s v="United States"/>
  </r>
  <r>
    <d v="2019-04-15T00:00:00"/>
    <x v="20"/>
    <s v="sell"/>
    <n v="200"/>
    <n v="2"/>
    <n v="26.540001"/>
    <n v="27.110001"/>
    <n v="26.370000999999998"/>
    <n v="26.459999"/>
    <n v="26.181148999999898"/>
    <n v="6552900"/>
    <n v="2.5529999999999999"/>
    <n v="-1.53763324137332E-2"/>
    <n v="3.8132798298352498E-2"/>
    <n v="0.15370983634486399"/>
    <n v="0.175836020593163"/>
    <n v="-0.17731426423582999"/>
    <n v="4.1270758821189898E-2"/>
    <n v="2.6557317429380601E-2"/>
    <n v="2.6030066269605599E-2"/>
    <n v="2.5192233954581599E-2"/>
    <n v="37.759997999999896"/>
    <n v="17.110001"/>
    <n v="-0.19090816330250501"/>
    <n v="-6.2956724975841202E-4"/>
    <n v="1.51179688163898"/>
    <n v="-0.95513912867182504"/>
    <n v="-0.96795023865748597"/>
    <s v="InvestBurg"/>
    <x v="20"/>
    <s v="Energy"/>
    <s v="Oil &amp; Gas Exploration &amp; Production"/>
    <s v="Houston, Texas"/>
    <d v="2007-10-08T00:00:00"/>
    <n v="72207"/>
    <m/>
    <s v="Houston"/>
    <s v="Texas"/>
    <s v="United States"/>
  </r>
  <r>
    <d v="2019-04-29T00:00:00"/>
    <x v="20"/>
    <s v="sell"/>
    <n v="100"/>
    <n v="2"/>
    <n v="27.08"/>
    <n v="27.67"/>
    <n v="27.08"/>
    <n v="27.42"/>
    <n v="27.131032999999999"/>
    <n v="5910800"/>
    <n v="2.536"/>
    <n v="1.2477267385391099E-2"/>
    <n v="-1.6636902054463502E-2"/>
    <n v="0.10649572359911399"/>
    <n v="0.23414092640298401"/>
    <n v="-0.20123689430247699"/>
    <n v="9.83531747384731E-3"/>
    <n v="2.3625596462389001E-2"/>
    <n v="2.4914668268495602E-2"/>
    <n v="2.5151551466667199E-2"/>
    <n v="37.759997999999896"/>
    <n v="17.110001"/>
    <n v="-0.19090816330250501"/>
    <n v="1.07094833958194E-3"/>
    <n v="1.5272512193490499"/>
    <n v="-1.0552865512856699"/>
    <n v="-1.01220067729063"/>
    <s v="InvestBurg"/>
    <x v="20"/>
    <s v="Energy"/>
    <s v="Oil &amp; Gas Exploration &amp; Production"/>
    <s v="Houston, Texas"/>
    <d v="2007-10-08T00:00:00"/>
    <n v="72207"/>
    <m/>
    <s v="Houston"/>
    <s v="Texas"/>
    <s v="United States"/>
  </r>
  <r>
    <d v="2019-05-08T00:00:00"/>
    <x v="20"/>
    <s v="sell"/>
    <n v="500"/>
    <n v="2"/>
    <n v="24.209999"/>
    <n v="24.82"/>
    <n v="24.18"/>
    <n v="24.549999"/>
    <n v="24.406220999999999"/>
    <n v="3856100"/>
    <n v="2.4820000000000002"/>
    <n v="1.1058816633083999E-2"/>
    <n v="-5.3433020937000301E-2"/>
    <n v="-4.2225089444170902E-2"/>
    <n v="0.102948600634228"/>
    <n v="-0.27461371283084202"/>
    <n v="1.34555980731871E-2"/>
    <n v="2.3864396851227199E-2"/>
    <n v="2.50072046371227E-2"/>
    <n v="2.5288531958896E-2"/>
    <n v="37.759997999999896"/>
    <n v="17.110001"/>
    <n v="-0.19090816330250501"/>
    <n v="-1.60671540560346E-3"/>
    <n v="1.53442372524346"/>
    <n v="-1.3749298129463201"/>
    <n v="-1.32624711171534"/>
    <s v="InvestBurg"/>
    <x v="20"/>
    <s v="Energy"/>
    <s v="Oil &amp; Gas Exploration &amp; Production"/>
    <s v="Houston, Texas"/>
    <d v="2007-10-08T00:00:00"/>
    <n v="72207"/>
    <m/>
    <s v="Houston"/>
    <s v="Texas"/>
    <s v="United States"/>
  </r>
  <r>
    <d v="2019-05-23T00:00:00"/>
    <x v="20"/>
    <s v="buy"/>
    <n v="300"/>
    <n v="2"/>
    <n v="22.860001"/>
    <n v="22.879998999999899"/>
    <n v="21.610001"/>
    <n v="21.77"/>
    <n v="21.642503999999999"/>
    <n v="6963800"/>
    <n v="2.2959999999999998"/>
    <n v="-7.1775685121198696E-2"/>
    <n v="-0.118140252337392"/>
    <n v="-0.24193837203855301"/>
    <n v="-5.7173055702506199E-2"/>
    <n v="-0.50773008610785597"/>
    <n v="3.3921381862035999E-2"/>
    <n v="2.1633136712206499E-2"/>
    <n v="2.4947498473611801E-2"/>
    <n v="2.5683442183987999E-2"/>
    <n v="37.759997999999896"/>
    <n v="17.110001"/>
    <n v="-0.19882816789317301"/>
    <n v="-1.1985692488440201E-2"/>
    <n v="1.5450808330656101"/>
    <n v="-2.3391494789078502"/>
    <n v="-1.97972570086533"/>
    <s v="InvestBurg"/>
    <x v="20"/>
    <s v="Energy"/>
    <s v="Oil &amp; Gas Exploration &amp; Production"/>
    <s v="Houston, Texas"/>
    <d v="2007-10-08T00:00:00"/>
    <n v="72207"/>
    <m/>
    <s v="Houston"/>
    <s v="Texas"/>
    <s v="United States"/>
  </r>
  <r>
    <d v="2019-06-05T00:00:00"/>
    <x v="20"/>
    <s v="sell"/>
    <n v="100"/>
    <n v="2"/>
    <n v="21.540001"/>
    <n v="21.549999"/>
    <n v="20.5"/>
    <n v="20.780000999999999"/>
    <n v="20.658301999999999"/>
    <n v="4511200"/>
    <n v="2.1230000000000002"/>
    <n v="-3.45269689507103E-2"/>
    <n v="-4.9752113917582101E-2"/>
    <n v="-0.182080890117296"/>
    <n v="-9.6782498210968196E-2"/>
    <n v="-0.49551403116718201"/>
    <n v="1.56045045539202E-2"/>
    <n v="2.1415627940510201E-2"/>
    <n v="2.3994939953048699E-2"/>
    <n v="2.5534055272023098E-2"/>
    <n v="37.759997999999896"/>
    <n v="17.110001"/>
    <n v="-0.19882816789317301"/>
    <n v="8.1287266899663802E-3"/>
    <n v="1.4933805188418301"/>
    <n v="-2.20024020240928"/>
    <n v="-2.2005741777730798"/>
    <s v="InvestBurg"/>
    <x v="20"/>
    <s v="Energy"/>
    <s v="Oil &amp; Gas Exploration &amp; Production"/>
    <s v="Houston, Texas"/>
    <d v="2007-10-08T00:00:00"/>
    <n v="72207"/>
    <m/>
    <s v="Houston"/>
    <s v="Texas"/>
    <s v="United States"/>
  </r>
  <r>
    <d v="2019-04-02T00:00:00"/>
    <x v="20"/>
    <s v="sell"/>
    <n v="500"/>
    <n v="3"/>
    <n v="25.799999"/>
    <n v="25.950001"/>
    <n v="25.51"/>
    <n v="25.52"/>
    <n v="25.251056999999999"/>
    <n v="5216100"/>
    <n v="2.4809999999999999"/>
    <n v="-6.2499874049379098E-3"/>
    <n v="1.73917003304584E-2"/>
    <n v="0.111387025186404"/>
    <n v="0.31297239241561697"/>
    <n v="-0.115711746511396"/>
    <n v="2.14129602880654E-2"/>
    <n v="2.4755934954601499E-2"/>
    <n v="2.6043933662509799E-2"/>
    <n v="2.49074559483978E-2"/>
    <n v="37.759997999999896"/>
    <n v="17.110001"/>
    <n v="-0.19090816330250501"/>
    <n v="1.7455614805152698E-5"/>
    <n v="1.4865171373716599"/>
    <n v="-0.66531772790088495"/>
    <n v="-0.86663476675622098"/>
    <s v="FinanCorp"/>
    <x v="20"/>
    <s v="Energy"/>
    <s v="Oil &amp; Gas Exploration &amp; Production"/>
    <s v="Houston, Texas"/>
    <d v="2007-10-08T00:00:00"/>
    <n v="72207"/>
    <m/>
    <s v="Houston"/>
    <s v="Texas"/>
    <s v="United States"/>
  </r>
  <r>
    <d v="2019-04-25T00:00:00"/>
    <x v="20"/>
    <s v="sell"/>
    <n v="100"/>
    <n v="3"/>
    <n v="27.540001"/>
    <n v="27.66"/>
    <n v="26.68"/>
    <n v="27.25"/>
    <n v="26.962826"/>
    <n v="7937000"/>
    <n v="2.5339999999999998"/>
    <n v="-1.2037303746017801E-2"/>
    <n v="1.4690997921727601E-3"/>
    <n v="0.108832435275333"/>
    <n v="0.252052902437856"/>
    <n v="-0.18369499929216801"/>
    <n v="1.6162866969788501E-2"/>
    <n v="2.43692901579372E-2"/>
    <n v="2.5099859244392501E-2"/>
    <n v="2.5165738023084E-2"/>
    <n v="37.759997999999896"/>
    <n v="17.110001"/>
    <n v="-0.19090816330250501"/>
    <n v="-3.6904169755480902E-4"/>
    <n v="1.5265133293912301"/>
    <n v="-0.97650627555360303"/>
    <n v="-0.98614919516535604"/>
    <s v="FinanCorp"/>
    <x v="20"/>
    <s v="Energy"/>
    <s v="Oil &amp; Gas Exploration &amp; Production"/>
    <s v="Houston, Texas"/>
    <d v="2007-10-08T00:00:00"/>
    <n v="72207"/>
    <m/>
    <s v="Houston"/>
    <s v="Texas"/>
    <s v="United States"/>
  </r>
  <r>
    <d v="2019-05-03T00:00:00"/>
    <x v="20"/>
    <s v="buy"/>
    <n v="100"/>
    <n v="3"/>
    <n v="25.379998999999899"/>
    <n v="25.799999"/>
    <n v="24.76"/>
    <n v="24.93"/>
    <n v="24.783996999999999"/>
    <n v="9871500"/>
    <n v="2.5310000000000001"/>
    <n v="-1.7101164716916702E-2"/>
    <n v="-7.8002771862613896E-2"/>
    <n v="-1.8669853602674601E-2"/>
    <n v="0.117415043290593"/>
    <n v="-0.26192622775941499"/>
    <n v="1.8585385178217399E-2"/>
    <n v="2.4946237568329699E-2"/>
    <n v="2.5131961865111001E-2"/>
    <n v="2.5284338120405699E-2"/>
    <n v="37.759997999999896"/>
    <n v="17.110001"/>
    <n v="-0.19090816330250501"/>
    <n v="9.5921274614703799E-3"/>
    <n v="1.53975477010506"/>
    <n v="-1.3274509981301099"/>
    <n v="-1.19183843417373"/>
    <s v="FinanCorp"/>
    <x v="20"/>
    <s v="Energy"/>
    <s v="Oil &amp; Gas Exploration &amp; Production"/>
    <s v="Houston, Texas"/>
    <d v="2007-10-08T00:00:00"/>
    <n v="72207"/>
    <m/>
    <s v="Houston"/>
    <s v="Texas"/>
    <s v="United States"/>
  </r>
  <r>
    <d v="2019-06-06T00:00:00"/>
    <x v="20"/>
    <s v="buy"/>
    <n v="100"/>
    <n v="3"/>
    <n v="20.9"/>
    <n v="21.17"/>
    <n v="20.6"/>
    <n v="20.73"/>
    <n v="20.608595000000001"/>
    <n v="8959400"/>
    <n v="2.1240000000000001"/>
    <n v="-2.40905072361746E-3"/>
    <n v="-4.6651518754174698E-2"/>
    <n v="-0.178051325673004"/>
    <n v="-8.3415547600616105E-2"/>
    <n v="-0.49098234619612402"/>
    <n v="1.5884200519078701E-2"/>
    <n v="2.1449299939851101E-2"/>
    <n v="2.39259939297434E-2"/>
    <n v="2.5532133678440299E-2"/>
    <n v="37.759997999999896"/>
    <n v="17.110001"/>
    <n v="-0.19882816789317301"/>
    <n v="6.1168407152111899E-3"/>
    <n v="1.4911251718082199"/>
    <n v="-2.17288183570184"/>
    <n v="-2.21049433237771"/>
    <s v="FinanCorp"/>
    <x v="20"/>
    <s v="Energy"/>
    <s v="Oil &amp; Gas Exploration &amp; Production"/>
    <s v="Houston, Texas"/>
    <d v="2007-10-08T00:00:00"/>
    <n v="72207"/>
    <m/>
    <s v="Houston"/>
    <s v="Texas"/>
    <s v="United States"/>
  </r>
  <r>
    <d v="2019-06-14T00:00:00"/>
    <x v="20"/>
    <s v="sell"/>
    <n v="700"/>
    <n v="3"/>
    <n v="20.690000999999999"/>
    <n v="20.870000999999998"/>
    <n v="19.68"/>
    <n v="19.73"/>
    <n v="19.614450000000001"/>
    <n v="5833100"/>
    <n v="2.093"/>
    <n v="-5.1369406294082702E-2"/>
    <n v="-4.7510234977107497E-2"/>
    <n v="-0.198825952073096"/>
    <n v="-0.15297162635047401"/>
    <n v="-0.54216383027091497"/>
    <n v="3.5358100999713198E-2"/>
    <n v="2.4690940145308499E-2"/>
    <n v="2.4117842299702801E-2"/>
    <n v="2.5878833980895601E-2"/>
    <n v="37.759997999999896"/>
    <n v="17.110001"/>
    <n v="-0.19882816789317301"/>
    <n v="-1.6128120944145399E-3"/>
    <n v="1.5063789329311099"/>
    <n v="-2.3382527271078501"/>
    <n v="-2.1575156464562801"/>
    <s v="FinanCorp"/>
    <x v="20"/>
    <s v="Energy"/>
    <s v="Oil &amp; Gas Exploration &amp; Production"/>
    <s v="Houston, Texas"/>
    <d v="2007-10-08T00:00:00"/>
    <n v="72207"/>
    <m/>
    <s v="Houston"/>
    <s v="Texas"/>
    <s v="United States"/>
  </r>
  <r>
    <d v="2019-06-21T00:00:00"/>
    <x v="20"/>
    <s v="sell"/>
    <n v="100"/>
    <n v="3"/>
    <n v="21.82"/>
    <n v="22.030000999999999"/>
    <n v="21.540001"/>
    <n v="21.559998999999902"/>
    <n v="21.433733"/>
    <n v="6055600"/>
    <n v="2.0680000000000001"/>
    <n v="-8.7740920844430002E-3"/>
    <n v="8.8699449866043306E-2"/>
    <n v="-0.118401324390075"/>
    <n v="-0.101242629305912"/>
    <n v="-0.48987339991154399"/>
    <n v="2.6242564260242698E-2"/>
    <n v="2.8621375556482E-2"/>
    <n v="2.4359447577634499E-2"/>
    <n v="2.60514341060912E-2"/>
    <n v="37.759997999999896"/>
    <n v="17.110001"/>
    <n v="-0.19882816789317301"/>
    <n v="-1.26001638019446E-3"/>
    <n v="1.52634885465902"/>
    <n v="-2.0918311464038402"/>
    <n v="-2.11794287283284"/>
    <s v="FinanCorp"/>
    <x v="20"/>
    <s v="Energy"/>
    <s v="Oil &amp; Gas Exploration &amp; Production"/>
    <s v="Houston, Texas"/>
    <d v="2007-10-08T00:00:00"/>
    <n v="72207"/>
    <m/>
    <s v="Houston"/>
    <s v="Texas"/>
    <s v="United States"/>
  </r>
  <r>
    <d v="2019-04-04T00:00:00"/>
    <x v="20"/>
    <s v="sell"/>
    <n v="400"/>
    <n v="4"/>
    <n v="25.07"/>
    <n v="25.190000999999999"/>
    <n v="24.639999"/>
    <n v="24.870000999999998"/>
    <n v="24.607906"/>
    <n v="4088300"/>
    <n v="2.512"/>
    <n v="-5.2135675730453296E-3"/>
    <n v="-8.0384927425160996E-4"/>
    <n v="5.3263265972664099E-2"/>
    <n v="0.26659634579763303"/>
    <n v="-0.16191379451979401"/>
    <n v="2.20933283565262E-2"/>
    <n v="2.4461113509884599E-2"/>
    <n v="2.6011155033899599E-2"/>
    <n v="2.4893388844490199E-2"/>
    <n v="37.759997999999896"/>
    <n v="17.110001"/>
    <n v="-0.19090816330250501"/>
    <n v="2.0824655091414399E-3"/>
    <n v="1.4902252697182199"/>
    <n v="-0.88478928486271402"/>
    <n v="-0.82080504708927904"/>
    <s v="CapitalOwl"/>
    <x v="20"/>
    <s v="Energy"/>
    <s v="Oil &amp; Gas Exploration &amp; Production"/>
    <s v="Houston, Texas"/>
    <d v="2007-10-08T00:00:00"/>
    <n v="72207"/>
    <m/>
    <s v="Houston"/>
    <s v="Texas"/>
    <s v="United States"/>
  </r>
  <r>
    <d v="2019-04-15T00:00:00"/>
    <x v="20"/>
    <s v="sell"/>
    <n v="100"/>
    <n v="4"/>
    <n v="26.540001"/>
    <n v="27.110001"/>
    <n v="26.370000999999998"/>
    <n v="26.459999"/>
    <n v="26.181148999999898"/>
    <n v="6552900"/>
    <n v="2.5529999999999999"/>
    <n v="-1.53763324137332E-2"/>
    <n v="3.8132798298352498E-2"/>
    <n v="0.15370983634486399"/>
    <n v="0.175836020593163"/>
    <n v="-0.17731426423582999"/>
    <n v="4.1270758821189898E-2"/>
    <n v="2.6557317429380601E-2"/>
    <n v="2.6030066269605599E-2"/>
    <n v="2.5192233954581599E-2"/>
    <n v="37.759997999999896"/>
    <n v="17.110001"/>
    <n v="-0.19090816330250501"/>
    <n v="-6.2956724975841202E-4"/>
    <n v="1.51179688163898"/>
    <n v="-0.95513912867182504"/>
    <n v="-0.96795023865748597"/>
    <s v="CapitalOwl"/>
    <x v="20"/>
    <s v="Energy"/>
    <s v="Oil &amp; Gas Exploration &amp; Production"/>
    <s v="Houston, Texas"/>
    <d v="2007-10-08T00:00:00"/>
    <n v="72207"/>
    <m/>
    <s v="Houston"/>
    <s v="Texas"/>
    <s v="United States"/>
  </r>
  <r>
    <d v="2019-04-16T00:00:00"/>
    <x v="20"/>
    <s v="buy"/>
    <n v="500"/>
    <n v="4"/>
    <n v="26.559998999999902"/>
    <n v="27.1"/>
    <n v="26.35"/>
    <n v="27.1"/>
    <n v="26.814404999999901"/>
    <n v="5860200"/>
    <n v="2.5920000000000001"/>
    <n v="2.38995951322673E-2"/>
    <n v="0.10086057973917401"/>
    <n v="0.15970107726204399"/>
    <n v="0.181965281948475"/>
    <n v="-0.15029462513941899"/>
    <n v="3.2143877653177902E-2"/>
    <n v="2.6704952157557499E-2"/>
    <n v="2.6098320655810699E-2"/>
    <n v="2.52393635846987E-2"/>
    <n v="37.759997999999896"/>
    <n v="17.110001"/>
    <n v="-0.19090816330250501"/>
    <n v="5.0922850790659495E-4"/>
    <n v="1.5168329287772699"/>
    <n v="-0.82917954979488295"/>
    <n v="-0.94257532569161095"/>
    <s v="CapitalOwl"/>
    <x v="20"/>
    <s v="Energy"/>
    <s v="Oil &amp; Gas Exploration &amp; Production"/>
    <s v="Houston, Texas"/>
    <d v="2007-10-08T00:00:00"/>
    <n v="72207"/>
    <m/>
    <s v="Houston"/>
    <s v="Texas"/>
    <s v="United States"/>
  </r>
  <r>
    <d v="2019-04-25T00:00:00"/>
    <x v="20"/>
    <s v="buy"/>
    <n v="100"/>
    <n v="4"/>
    <n v="27.540001"/>
    <n v="27.66"/>
    <n v="26.68"/>
    <n v="27.25"/>
    <n v="26.962826"/>
    <n v="7937000"/>
    <n v="2.5339999999999998"/>
    <n v="-1.2037303746017801E-2"/>
    <n v="1.4690997921727601E-3"/>
    <n v="0.108832435275333"/>
    <n v="0.252052902437856"/>
    <n v="-0.18369499929216801"/>
    <n v="1.6162866969788501E-2"/>
    <n v="2.43692901579372E-2"/>
    <n v="2.5099859244392501E-2"/>
    <n v="2.5165738023084E-2"/>
    <n v="37.759997999999896"/>
    <n v="17.110001"/>
    <n v="-0.19090816330250501"/>
    <n v="-3.6904169755480902E-4"/>
    <n v="1.5265133293912301"/>
    <n v="-0.97650627555360303"/>
    <n v="-0.98614919516535604"/>
    <s v="CapitalOwl"/>
    <x v="20"/>
    <s v="Energy"/>
    <s v="Oil &amp; Gas Exploration &amp; Production"/>
    <s v="Houston, Texas"/>
    <d v="2007-10-08T00:00:00"/>
    <n v="72207"/>
    <m/>
    <s v="Houston"/>
    <s v="Texas"/>
    <s v="United States"/>
  </r>
  <r>
    <d v="2019-05-02T00:00:00"/>
    <x v="20"/>
    <s v="sell"/>
    <n v="500"/>
    <n v="4"/>
    <n v="25.58"/>
    <n v="26.09"/>
    <n v="25.33"/>
    <n v="25.48"/>
    <n v="25.211476999999999"/>
    <n v="7029400"/>
    <n v="2.552"/>
    <n v="-2.0971752410437101E-2"/>
    <n v="-6.7159775163539395E-2"/>
    <n v="-7.81867629069578E-3"/>
    <n v="0.13675186010905399"/>
    <n v="-0.24482506304249799"/>
    <n v="1.8994607160994399E-2"/>
    <n v="2.47158015118716E-2"/>
    <n v="2.50144143569942E-2"/>
    <n v="2.5263998565518201E-2"/>
    <n v="37.759997999999896"/>
    <n v="17.110001"/>
    <n v="-0.19090816330250501"/>
    <n v="-2.1262443276895502E-3"/>
    <n v="1.5478887162995301"/>
    <n v="-1.2521697631017801"/>
    <n v="-1.1432993291690601"/>
    <s v="CapitalOwl"/>
    <x v="20"/>
    <s v="Energy"/>
    <s v="Oil &amp; Gas Exploration &amp; Production"/>
    <s v="Houston, Texas"/>
    <d v="2007-10-08T00:00:00"/>
    <n v="72207"/>
    <m/>
    <s v="Houston"/>
    <s v="Texas"/>
    <s v="United States"/>
  </r>
  <r>
    <d v="2019-06-04T00:00:00"/>
    <x v="20"/>
    <s v="buy"/>
    <n v="400"/>
    <n v="4"/>
    <n v="21.860001"/>
    <n v="21.91"/>
    <n v="21.34"/>
    <n v="21.51"/>
    <n v="21.384027"/>
    <n v="5270400"/>
    <n v="2.1190000000000002"/>
    <n v="0"/>
    <n v="-7.8722612465962107E-3"/>
    <n v="-0.164655085883502"/>
    <n v="-8.7160265985221294E-2"/>
    <n v="-0.48799632858432401"/>
    <n v="8.9249038090127904E-3"/>
    <n v="2.0709088297736999E-2"/>
    <n v="2.3811481203250499E-2"/>
    <n v="2.5500231367887E-2"/>
    <n v="37.759997999999896"/>
    <n v="17.110001"/>
    <n v="-0.19882816789317301"/>
    <n v="2.1205927310919401E-2"/>
    <n v="1.5027681881720201"/>
    <n v="-2.1762660402496001"/>
    <n v="-2.1826419789976699"/>
    <s v="CapitalOwl"/>
    <x v="20"/>
    <s v="Energy"/>
    <s v="Oil &amp; Gas Exploration &amp; Production"/>
    <s v="Houston, Texas"/>
    <d v="2007-10-08T00:00:00"/>
    <n v="72207"/>
    <m/>
    <s v="Houston"/>
    <s v="Texas"/>
    <s v="United States"/>
  </r>
  <r>
    <d v="2019-06-20T00:00:00"/>
    <x v="20"/>
    <s v="sell"/>
    <n v="300"/>
    <n v="4"/>
    <n v="21.07"/>
    <n v="21.82"/>
    <n v="21.059998999999902"/>
    <n v="21.75"/>
    <n v="21.622622"/>
    <n v="8835000"/>
    <n v="2.0009999999999999"/>
    <n v="5.9676900306483399E-2"/>
    <n v="4.6104135656403297E-2"/>
    <n v="-9.9689280839366595E-2"/>
    <n v="-0.132138362215205"/>
    <n v="-0.45420442329772098"/>
    <n v="4.0202363560166002E-2"/>
    <n v="2.8793286672725502E-2"/>
    <n v="2.4812842948168899E-2"/>
    <n v="2.61110072972278E-2"/>
    <n v="37.759997999999896"/>
    <n v="17.110001"/>
    <n v="-0.19882816789317301"/>
    <n v="9.4276054361659405E-3"/>
    <n v="1.5276810635053799"/>
    <n v="-1.9451843517477101"/>
    <n v="-2.1672271889736501"/>
    <s v="CapitalOwl"/>
    <x v="20"/>
    <s v="Energy"/>
    <s v="Oil &amp; Gas Exploration &amp; Production"/>
    <s v="Houston, Texas"/>
    <d v="2007-10-08T00:00:00"/>
    <n v="72207"/>
    <m/>
    <s v="Houston"/>
    <s v="Texas"/>
    <s v="United States"/>
  </r>
  <r>
    <d v="2019-04-30T00:00:00"/>
    <x v="20"/>
    <s v="sell"/>
    <n v="200"/>
    <n v="5"/>
    <n v="27.809998999999902"/>
    <n v="27.860001"/>
    <n v="27.030000999999999"/>
    <n v="27.059998999999902"/>
    <n v="26.774827999999999"/>
    <n v="5164200"/>
    <n v="2.5089999999999999"/>
    <n v="-1.32160094663899E-2"/>
    <n v="-2.9135338557575299E-2"/>
    <n v="8.3590569716064295E-2"/>
    <n v="0.18357526543965"/>
    <n v="-0.20353357060104099"/>
    <n v="1.05672322053198E-2"/>
    <n v="2.3904806690146101E-2"/>
    <n v="2.46265202181527E-2"/>
    <n v="2.5155649164813301E-2"/>
    <n v="37.759997999999896"/>
    <n v="17.110001"/>
    <n v="-0.19090816330250501"/>
    <n v="9.5096475723260604E-4"/>
    <n v="1.5272814419962699"/>
    <n v="-1.06328631398662"/>
    <n v="-1.0354790416683299"/>
    <s v="Alpha Capital"/>
    <x v="20"/>
    <s v="Energy"/>
    <s v="Oil &amp; Gas Exploration &amp; Production"/>
    <s v="Houston, Texas"/>
    <d v="2007-10-08T00:00:00"/>
    <n v="72207"/>
    <m/>
    <s v="Houston"/>
    <s v="Texas"/>
    <s v="United States"/>
  </r>
  <r>
    <d v="2019-05-29T00:00:00"/>
    <x v="20"/>
    <s v="buy"/>
    <n v="400"/>
    <n v="5"/>
    <n v="21.34"/>
    <n v="21.889999"/>
    <n v="21.209999"/>
    <n v="21.84"/>
    <n v="21.712092999999999"/>
    <n v="5059100"/>
    <n v="2.2360000000000002"/>
    <n v="7.35288372027548E-3"/>
    <n v="-0.105497927330072"/>
    <n v="-0.21033154806232801"/>
    <n v="-2.4162147024577401E-2"/>
    <n v="-0.46403751749820199"/>
    <n v="3.2996519393047201E-2"/>
    <n v="2.2100207256955599E-2"/>
    <n v="2.45315111499411E-2"/>
    <n v="2.5606015818828601E-2"/>
    <n v="37.759997999999896"/>
    <n v="17.110001"/>
    <n v="-0.19882816789317301"/>
    <n v="-6.9359101493404697E-3"/>
    <n v="1.5305356039887099"/>
    <n v="-2.1105792085322399"/>
    <n v="-2.2306750795513"/>
    <s v="Alpha Capital"/>
    <x v="20"/>
    <s v="Energy"/>
    <s v="Oil &amp; Gas Exploration &amp; Production"/>
    <s v="Houston, Texas"/>
    <d v="2007-10-08T00:00:00"/>
    <n v="72207"/>
    <m/>
    <s v="Houston"/>
    <s v="Texas"/>
    <s v="United States"/>
  </r>
  <r>
    <d v="2019-05-31T00:00:00"/>
    <x v="20"/>
    <s v="sell"/>
    <n v="400"/>
    <n v="5"/>
    <n v="21.209999"/>
    <n v="21.700001"/>
    <n v="21.09"/>
    <n v="21.4"/>
    <n v="21.27467"/>
    <n v="6176600"/>
    <n v="2.1419999999999999"/>
    <n v="-1.48425773661291E-2"/>
    <n v="-1.7141995753505199E-2"/>
    <n v="-0.22994502923448301"/>
    <n v="-5.9963827869138599E-2"/>
    <n v="-0.51641264057684499"/>
    <n v="8.0183555984087492E-3"/>
    <n v="2.1585488259811401E-2"/>
    <n v="2.4223791395326801E-2"/>
    <n v="2.5526893479621001E-2"/>
    <n v="37.759997999999896"/>
    <n v="17.110001"/>
    <n v="-0.19882816789317301"/>
    <n v="-1.3283204951564801E-2"/>
    <n v="1.5270341654581201"/>
    <n v="-2.31475143584843"/>
    <n v="-2.2393539641009501"/>
    <s v="Alpha Capital"/>
    <x v="20"/>
    <s v="Energy"/>
    <s v="Oil &amp; Gas Exploration &amp; Production"/>
    <s v="Houston, Texas"/>
    <d v="2007-10-08T00:00:00"/>
    <n v="72207"/>
    <m/>
    <s v="Houston"/>
    <s v="Texas"/>
    <s v="United States"/>
  </r>
  <r>
    <d v="2019-06-20T00:00:00"/>
    <x v="20"/>
    <s v="buy"/>
    <n v="400"/>
    <n v="5"/>
    <n v="21.07"/>
    <n v="21.82"/>
    <n v="21.059998999999902"/>
    <n v="21.75"/>
    <n v="21.622622"/>
    <n v="8835000"/>
    <n v="2.0009999999999999"/>
    <n v="5.9676900306483399E-2"/>
    <n v="4.6104135656403297E-2"/>
    <n v="-9.9689280839366595E-2"/>
    <n v="-0.132138362215205"/>
    <n v="-0.45420442329772098"/>
    <n v="4.0202363560166002E-2"/>
    <n v="2.8793286672725502E-2"/>
    <n v="2.4812842948168899E-2"/>
    <n v="2.61110072972278E-2"/>
    <n v="37.759997999999896"/>
    <n v="17.110001"/>
    <n v="-0.19882816789317301"/>
    <n v="9.4276054361659405E-3"/>
    <n v="1.5276810635053799"/>
    <n v="-1.9451843517477101"/>
    <n v="-2.1672271889736501"/>
    <s v="Alpha Capital"/>
    <x v="20"/>
    <s v="Energy"/>
    <s v="Oil &amp; Gas Exploration &amp; Production"/>
    <s v="Houston, Texas"/>
    <d v="2007-10-08T00:00:00"/>
    <n v="72207"/>
    <m/>
    <s v="Houston"/>
    <s v="Texas"/>
    <s v="United States"/>
  </r>
  <r>
    <d v="2019-04-04T00:00:00"/>
    <x v="20"/>
    <s v="buy"/>
    <n v="200"/>
    <n v="6"/>
    <n v="25.07"/>
    <n v="25.190000999999999"/>
    <n v="24.639999"/>
    <n v="24.870000999999998"/>
    <n v="24.607906"/>
    <n v="4088300"/>
    <n v="2.512"/>
    <n v="-5.2135675730453296E-3"/>
    <n v="-8.0384927425160996E-4"/>
    <n v="5.3263265972664099E-2"/>
    <n v="0.26659634579763303"/>
    <n v="-0.16191379451979401"/>
    <n v="2.20933283565262E-2"/>
    <n v="2.4461113509884599E-2"/>
    <n v="2.6011155033899599E-2"/>
    <n v="2.4893388844490199E-2"/>
    <n v="37.759997999999896"/>
    <n v="17.110001"/>
    <n v="-0.19090816330250501"/>
    <n v="2.0824655091414399E-3"/>
    <n v="1.4902252697182199"/>
    <n v="-0.88478928486271402"/>
    <n v="-0.82080504708927904"/>
    <s v="DecaFund"/>
    <x v="20"/>
    <s v="Energy"/>
    <s v="Oil &amp; Gas Exploration &amp; Production"/>
    <s v="Houston, Texas"/>
    <d v="2007-10-08T00:00:00"/>
    <n v="72207"/>
    <m/>
    <s v="Houston"/>
    <s v="Texas"/>
    <s v="United States"/>
  </r>
  <r>
    <d v="2019-04-30T00:00:00"/>
    <x v="20"/>
    <s v="buy"/>
    <n v="100"/>
    <n v="6"/>
    <n v="27.809998999999902"/>
    <n v="27.860001"/>
    <n v="27.030000999999999"/>
    <n v="27.059998999999902"/>
    <n v="26.774827999999999"/>
    <n v="5164200"/>
    <n v="2.5089999999999999"/>
    <n v="-1.32160094663899E-2"/>
    <n v="-2.9135338557575299E-2"/>
    <n v="8.3590569716064295E-2"/>
    <n v="0.18357526543965"/>
    <n v="-0.20353357060104099"/>
    <n v="1.05672322053198E-2"/>
    <n v="2.3904806690146101E-2"/>
    <n v="2.46265202181527E-2"/>
    <n v="2.5155649164813301E-2"/>
    <n v="37.759997999999896"/>
    <n v="17.110001"/>
    <n v="-0.19090816330250501"/>
    <n v="9.5096475723260604E-4"/>
    <n v="1.5272814419962699"/>
    <n v="-1.06328631398662"/>
    <n v="-1.0354790416683299"/>
    <s v="DecaFund"/>
    <x v="20"/>
    <s v="Energy"/>
    <s v="Oil &amp; Gas Exploration &amp; Production"/>
    <s v="Houston, Texas"/>
    <d v="2007-10-08T00:00:00"/>
    <n v="72207"/>
    <m/>
    <s v="Houston"/>
    <s v="Texas"/>
    <s v="United States"/>
  </r>
  <r>
    <d v="2019-05-03T00:00:00"/>
    <x v="20"/>
    <s v="sell"/>
    <n v="200"/>
    <n v="6"/>
    <n v="25.379998999999899"/>
    <n v="25.799999"/>
    <n v="24.76"/>
    <n v="24.93"/>
    <n v="24.783996999999999"/>
    <n v="9871500"/>
    <n v="2.5310000000000001"/>
    <n v="-1.7101164716916702E-2"/>
    <n v="-7.8002771862613896E-2"/>
    <n v="-1.8669853602674601E-2"/>
    <n v="0.117415043290593"/>
    <n v="-0.26192622775941499"/>
    <n v="1.8585385178217399E-2"/>
    <n v="2.4946237568329699E-2"/>
    <n v="2.5131961865111001E-2"/>
    <n v="2.5284338120405699E-2"/>
    <n v="37.759997999999896"/>
    <n v="17.110001"/>
    <n v="-0.19090816330250501"/>
    <n v="9.5921274614703799E-3"/>
    <n v="1.53975477010506"/>
    <n v="-1.3274509981301099"/>
    <n v="-1.19183843417373"/>
    <s v="DecaFund"/>
    <x v="20"/>
    <s v="Energy"/>
    <s v="Oil &amp; Gas Exploration &amp; Production"/>
    <s v="Houston, Texas"/>
    <d v="2007-10-08T00:00:00"/>
    <n v="72207"/>
    <m/>
    <s v="Houston"/>
    <s v="Texas"/>
    <s v="United States"/>
  </r>
  <r>
    <d v="2019-06-06T00:00:00"/>
    <x v="20"/>
    <s v="sell"/>
    <n v="700"/>
    <n v="6"/>
    <n v="20.9"/>
    <n v="21.17"/>
    <n v="20.6"/>
    <n v="20.73"/>
    <n v="20.608595000000001"/>
    <n v="8959400"/>
    <n v="2.1240000000000001"/>
    <n v="-2.40905072361746E-3"/>
    <n v="-4.6651518754174698E-2"/>
    <n v="-0.178051325673004"/>
    <n v="-8.3415547600616105E-2"/>
    <n v="-0.49098234619612402"/>
    <n v="1.5884200519078701E-2"/>
    <n v="2.1449299939851101E-2"/>
    <n v="2.39259939297434E-2"/>
    <n v="2.5532133678440299E-2"/>
    <n v="37.759997999999896"/>
    <n v="17.110001"/>
    <n v="-0.19882816789317301"/>
    <n v="6.1168407152111899E-3"/>
    <n v="1.4911251718082199"/>
    <n v="-2.17288183570184"/>
    <n v="-2.21049433237771"/>
    <s v="DecaFund"/>
    <x v="20"/>
    <s v="Energy"/>
    <s v="Oil &amp; Gas Exploration &amp; Production"/>
    <s v="Houston, Texas"/>
    <d v="2007-10-08T00:00:00"/>
    <n v="72207"/>
    <m/>
    <s v="Houston"/>
    <s v="Texas"/>
    <s v="United States"/>
  </r>
  <r>
    <d v="2019-06-13T00:00:00"/>
    <x v="20"/>
    <s v="buy"/>
    <n v="800"/>
    <n v="6"/>
    <n v="20.66"/>
    <n v="20.790001"/>
    <n v="20.51"/>
    <n v="20.77"/>
    <n v="20.648360999999898"/>
    <n v="3937600"/>
    <n v="2.0910000000000002"/>
    <n v="1.9937404459805901E-2"/>
    <n v="1.9277240092361E-3"/>
    <n v="-0.123065101425645"/>
    <n v="-8.3693865841304296E-2"/>
    <n v="-0.483817488801769"/>
    <n v="2.6534868910852698E-2"/>
    <n v="2.3771839951436301E-2"/>
    <n v="2.3419629694023499E-2"/>
    <n v="2.56971045277605E-2"/>
    <n v="37.759997999999896"/>
    <n v="17.110001"/>
    <n v="-0.19882816789317301"/>
    <n v="4.0890106107655602E-3"/>
    <n v="1.50015926961877"/>
    <n v="-2.1068247260935502"/>
    <n v="-2.1238019645833801"/>
    <s v="DecaFund"/>
    <x v="20"/>
    <s v="Energy"/>
    <s v="Oil &amp; Gas Exploration &amp; Production"/>
    <s v="Houston, Texas"/>
    <d v="2007-10-08T00:00:00"/>
    <n v="72207"/>
    <m/>
    <s v="Houston"/>
    <s v="Texas"/>
    <s v="United States"/>
  </r>
  <r>
    <d v="2019-06-17T00:00:00"/>
    <x v="20"/>
    <s v="sell"/>
    <n v="500"/>
    <n v="6"/>
    <n v="19.530000999999999"/>
    <n v="20.299999"/>
    <n v="19.48"/>
    <n v="20.219998999999898"/>
    <n v="20.101579999999998"/>
    <n v="5005500"/>
    <n v="2.0859999999999999"/>
    <n v="2.4531879437929699E-2"/>
    <n v="-3.9753288714959097E-2"/>
    <n v="-0.178026239242981"/>
    <n v="-0.15829262384678799"/>
    <n v="-0.51907925498183305"/>
    <n v="3.6934318877278299E-2"/>
    <n v="2.5585215941035799E-2"/>
    <n v="2.4012056463797501E-2"/>
    <n v="2.5932425224085402E-2"/>
    <n v="37.759997999999896"/>
    <n v="17.110001"/>
    <n v="-0.19882816789317301"/>
    <n v="9.3131563797728401E-4"/>
    <n v="1.50721490753459"/>
    <n v="-2.2331564078808199"/>
    <n v="-2.17539086057654"/>
    <s v="DecaFund"/>
    <x v="20"/>
    <s v="Energy"/>
    <s v="Oil &amp; Gas Exploration &amp; Production"/>
    <s v="Houston, Texas"/>
    <d v="2007-10-08T00:00:00"/>
    <n v="72207"/>
    <m/>
    <s v="Houston"/>
    <s v="Texas"/>
    <s v="United States"/>
  </r>
  <r>
    <d v="2019-06-21T00:00:00"/>
    <x v="20"/>
    <s v="buy"/>
    <n v="600"/>
    <n v="6"/>
    <n v="21.82"/>
    <n v="22.030000999999999"/>
    <n v="21.540001"/>
    <n v="21.559998999999902"/>
    <n v="21.433733"/>
    <n v="6055600"/>
    <n v="2.0680000000000001"/>
    <n v="-8.7740920844430002E-3"/>
    <n v="8.8699449866043306E-2"/>
    <n v="-0.118401324390075"/>
    <n v="-0.101242629305912"/>
    <n v="-0.48987339991154399"/>
    <n v="2.6242564260242698E-2"/>
    <n v="2.8621375556482E-2"/>
    <n v="2.4359447577634499E-2"/>
    <n v="2.60514341060912E-2"/>
    <n v="37.759997999999896"/>
    <n v="17.110001"/>
    <n v="-0.19882816789317301"/>
    <n v="-1.26001638019446E-3"/>
    <n v="1.52634885465902"/>
    <n v="-2.0918311464038402"/>
    <n v="-2.11794287283284"/>
    <s v="DecaFund"/>
    <x v="20"/>
    <s v="Energy"/>
    <s v="Oil &amp; Gas Exploration &amp; Production"/>
    <s v="Houston, Texas"/>
    <d v="2007-10-08T00:00:00"/>
    <n v="72207"/>
    <m/>
    <s v="Houston"/>
    <s v="Texas"/>
    <s v="United States"/>
  </r>
  <r>
    <d v="2019-06-27T00:00:00"/>
    <x v="20"/>
    <s v="sell"/>
    <n v="200"/>
    <n v="6"/>
    <n v="21.77"/>
    <n v="22.209999"/>
    <n v="21.77"/>
    <n v="21.82"/>
    <n v="21.692211"/>
    <n v="4845700"/>
    <n v="2.0049999999999999"/>
    <n v="2.2940970905274399E-3"/>
    <n v="3.2131745664388399E-3"/>
    <n v="6.4367533111542499E-3"/>
    <n v="-0.126918366674386"/>
    <n v="-0.467497097710878"/>
    <n v="1.59420379005746E-2"/>
    <n v="2.41551334097715E-2"/>
    <n v="2.41634863265567E-2"/>
    <n v="2.5868502540553999E-2"/>
    <n v="37.759997999999896"/>
    <n v="17.110001"/>
    <n v="-0.19882816789317301"/>
    <n v="3.81588593721357E-3"/>
    <n v="1.5035283085974001"/>
    <n v="-1.9936812787651299"/>
    <n v="-2.04899507799876"/>
    <s v="DecaFund"/>
    <x v="20"/>
    <s v="Energy"/>
    <s v="Oil &amp; Gas Exploration &amp; Production"/>
    <s v="Houston, Texas"/>
    <d v="2007-10-08T00:00:00"/>
    <n v="72207"/>
    <m/>
    <s v="Houston"/>
    <s v="Texas"/>
    <s v="United States"/>
  </r>
  <r>
    <d v="2019-06-06T00:00:00"/>
    <x v="20"/>
    <s v="sell"/>
    <n v="1200"/>
    <n v="7"/>
    <n v="20.9"/>
    <n v="21.17"/>
    <n v="20.6"/>
    <n v="20.73"/>
    <n v="20.608595000000001"/>
    <n v="8959400"/>
    <n v="2.1240000000000001"/>
    <n v="-2.40905072361746E-3"/>
    <n v="-4.6651518754174698E-2"/>
    <n v="-0.178051325673004"/>
    <n v="-8.3415547600616105E-2"/>
    <n v="-0.49098234619612402"/>
    <n v="1.5884200519078701E-2"/>
    <n v="2.1449299939851101E-2"/>
    <n v="2.39259939297434E-2"/>
    <n v="2.5532133678440299E-2"/>
    <n v="37.759997999999896"/>
    <n v="17.110001"/>
    <n v="-0.19882816789317301"/>
    <n v="6.1168407152111899E-3"/>
    <n v="1.4911251718082199"/>
    <n v="-2.17288183570184"/>
    <n v="-2.21049433237771"/>
    <s v="GreenGrest Capital"/>
    <x v="20"/>
    <s v="Energy"/>
    <s v="Oil &amp; Gas Exploration &amp; Production"/>
    <s v="Houston, Texas"/>
    <d v="2007-10-08T00:00:00"/>
    <n v="72207"/>
    <m/>
    <s v="Houston"/>
    <s v="Texas"/>
    <s v="United States"/>
  </r>
  <r>
    <d v="2019-06-19T00:00:00"/>
    <x v="20"/>
    <s v="buy"/>
    <n v="1000"/>
    <n v="7"/>
    <n v="20.360001"/>
    <n v="20.719998999999898"/>
    <n v="20.139999"/>
    <n v="20.49"/>
    <n v="20.369999"/>
    <n v="7054200"/>
    <n v="2.0289999999999999"/>
    <n v="6.8559969281290403E-3"/>
    <n v="6.3646398097260198E-3"/>
    <n v="-0.15184734178151599"/>
    <n v="-0.18900459227305699"/>
    <n v="-0.51760473432054699"/>
    <n v="3.0488130258521502E-2"/>
    <n v="2.5174602399929899E-2"/>
    <n v="2.3530582803904999E-2"/>
    <n v="2.5820094365600201E-2"/>
    <n v="37.759997999999896"/>
    <n v="17.110001"/>
    <n v="-0.19882816789317301"/>
    <n v="2.98071681438073E-3"/>
    <n v="1.50832075739714"/>
    <n v="-2.20957697221368"/>
    <n v="-2.19955526384281"/>
    <s v="GreenGrest Capital"/>
    <x v="20"/>
    <s v="Energy"/>
    <s v="Oil &amp; Gas Exploration &amp; Production"/>
    <s v="Houston, Texas"/>
    <d v="2007-10-08T00:00:00"/>
    <n v="72207"/>
    <m/>
    <s v="Houston"/>
    <s v="Texas"/>
    <s v="United States"/>
  </r>
  <r>
    <d v="2019-06-21T00:00:00"/>
    <x v="20"/>
    <s v="sell"/>
    <n v="300"/>
    <n v="7"/>
    <n v="21.82"/>
    <n v="22.030000999999999"/>
    <n v="21.540001"/>
    <n v="21.559998999999902"/>
    <n v="21.433733"/>
    <n v="6055600"/>
    <n v="2.0680000000000001"/>
    <n v="-8.7740920844430002E-3"/>
    <n v="8.8699449866043306E-2"/>
    <n v="-0.118401324390075"/>
    <n v="-0.101242629305912"/>
    <n v="-0.48987339991154399"/>
    <n v="2.6242564260242698E-2"/>
    <n v="2.8621375556482E-2"/>
    <n v="2.4359447577634499E-2"/>
    <n v="2.60514341060912E-2"/>
    <n v="37.759997999999896"/>
    <n v="17.110001"/>
    <n v="-0.19882816789317301"/>
    <n v="-1.26001638019446E-3"/>
    <n v="1.52634885465902"/>
    <n v="-2.0918311464038402"/>
    <n v="-2.11794287283284"/>
    <s v="GreenGrest Capital"/>
    <x v="20"/>
    <s v="Energy"/>
    <s v="Oil &amp; Gas Exploration &amp; Production"/>
    <s v="Houston, Texas"/>
    <d v="2007-10-08T00:00:00"/>
    <n v="72207"/>
    <m/>
    <s v="Houston"/>
    <s v="Texas"/>
    <s v="United States"/>
  </r>
  <r>
    <d v="2019-06-24T00:00:00"/>
    <x v="20"/>
    <s v="sell"/>
    <n v="300"/>
    <n v="7"/>
    <n v="21.51"/>
    <n v="21.690000999999999"/>
    <n v="21.17"/>
    <n v="21.26"/>
    <n v="21.135490000000001"/>
    <n v="4833000"/>
    <n v="2.0209999999999999"/>
    <n v="-1.40123713274906E-2"/>
    <n v="5.0155199100622903E-2"/>
    <n v="-9.5481226009043907E-2"/>
    <n v="-0.134673049192331"/>
    <n v="-0.48014238237193801"/>
    <n v="2.9238809137930699E-2"/>
    <n v="2.7824289518444699E-2"/>
    <n v="2.42579637141472E-2"/>
    <n v="2.6026192545650799E-2"/>
    <n v="37.759997999999896"/>
    <n v="17.110001"/>
    <n v="-0.19882816789317301"/>
    <n v="-1.73338836506086E-3"/>
    <n v="1.52383198012251"/>
    <n v="-2.0480268781280899"/>
    <n v="-2.0809169668823002"/>
    <s v="GreenGrest Capital"/>
    <x v="20"/>
    <s v="Energy"/>
    <s v="Oil &amp; Gas Exploration &amp; Production"/>
    <s v="Houston, Texas"/>
    <d v="2007-10-08T00:00:00"/>
    <n v="72207"/>
    <m/>
    <s v="Houston"/>
    <s v="Texas"/>
    <s v="United States"/>
  </r>
  <r>
    <d v="2019-04-17T00:00:00"/>
    <x v="20"/>
    <s v="sell"/>
    <n v="500"/>
    <n v="8"/>
    <n v="27.379998999999899"/>
    <n v="27.84"/>
    <n v="27.120000999999998"/>
    <n v="27.209999"/>
    <n v="26.923244"/>
    <n v="7224900"/>
    <n v="2.5920000000000001"/>
    <n v="4.0507596015256896E-3"/>
    <n v="7.5550769252221706E-2"/>
    <n v="0.13389895992932599"/>
    <n v="0.17419704482696199"/>
    <n v="-0.15650357986503199"/>
    <n v="3.2327498441353103E-2"/>
    <n v="2.62277563663307E-2"/>
    <n v="2.60737854496749E-2"/>
    <n v="2.5231753046984301E-2"/>
    <n v="37.759997999999896"/>
    <n v="17.110001"/>
    <n v="-0.19090816330250501"/>
    <n v="-2.2764010197428601E-3"/>
    <n v="1.5180343285887601"/>
    <n v="-0.85775407709817997"/>
    <n v="-0.90700529049004397"/>
    <s v="KKZ Asset Management"/>
    <x v="20"/>
    <s v="Energy"/>
    <s v="Oil &amp; Gas Exploration &amp; Production"/>
    <s v="Houston, Texas"/>
    <d v="2007-10-08T00:00:00"/>
    <n v="72207"/>
    <m/>
    <s v="Houston"/>
    <s v="Texas"/>
    <s v="United States"/>
  </r>
  <r>
    <d v="2019-04-18T00:00:00"/>
    <x v="20"/>
    <s v="sell"/>
    <n v="100"/>
    <n v="8"/>
    <n v="27.27"/>
    <n v="27.42"/>
    <n v="26.790001"/>
    <n v="27.110001"/>
    <n v="26.824300999999998"/>
    <n v="5323700"/>
    <n v="2.56"/>
    <n v="-3.6817723216205E-3"/>
    <n v="7.5840362200241596E-2"/>
    <n v="0.121848823283526"/>
    <n v="0.161418332404378"/>
    <n v="-0.199310844065406"/>
    <n v="3.2284996385371502E-2"/>
    <n v="2.63035456911987E-2"/>
    <n v="2.6073437874657698E-2"/>
    <n v="2.5106886320642601E-2"/>
    <n v="37.759997999999896"/>
    <n v="17.110001"/>
    <n v="-0.19090816330250501"/>
    <n v="1.5778467813143101E-3"/>
    <n v="1.5167849642358799"/>
    <n v="-1.0558758685162299"/>
    <n v="-0.89859497653431997"/>
    <s v="KKZ Asset Management"/>
    <x v="20"/>
    <s v="Energy"/>
    <s v="Oil &amp; Gas Exploration &amp; Production"/>
    <s v="Houston, Texas"/>
    <d v="2007-10-08T00:00:00"/>
    <n v="72207"/>
    <m/>
    <s v="Houston"/>
    <s v="Texas"/>
    <s v="United States"/>
  </r>
  <r>
    <d v="2019-04-25T00:00:00"/>
    <x v="20"/>
    <s v="buy"/>
    <n v="1400"/>
    <n v="8"/>
    <n v="27.540001"/>
    <n v="27.66"/>
    <n v="26.68"/>
    <n v="27.25"/>
    <n v="26.962826"/>
    <n v="7937000"/>
    <n v="2.5339999999999998"/>
    <n v="-1.2037303746017801E-2"/>
    <n v="1.4690997921727601E-3"/>
    <n v="0.108832435275333"/>
    <n v="0.252052902437856"/>
    <n v="-0.18369499929216801"/>
    <n v="1.6162866969788501E-2"/>
    <n v="2.43692901579372E-2"/>
    <n v="2.5099859244392501E-2"/>
    <n v="2.5165738023084E-2"/>
    <n v="37.759997999999896"/>
    <n v="17.110001"/>
    <n v="-0.19090816330250501"/>
    <n v="-3.6904169755480902E-4"/>
    <n v="1.5265133293912301"/>
    <n v="-0.97650627555360303"/>
    <n v="-0.98614919516535604"/>
    <s v="KKZ Asset Management"/>
    <x v="20"/>
    <s v="Energy"/>
    <s v="Oil &amp; Gas Exploration &amp; Production"/>
    <s v="Houston, Texas"/>
    <d v="2007-10-08T00:00:00"/>
    <n v="72207"/>
    <m/>
    <s v="Houston"/>
    <s v="Texas"/>
    <s v="United States"/>
  </r>
  <r>
    <d v="2019-05-15T00:00:00"/>
    <x v="20"/>
    <s v="sell"/>
    <n v="600"/>
    <n v="8"/>
    <n v="23.690000999999999"/>
    <n v="24.26"/>
    <n v="23.610001"/>
    <n v="24.16"/>
    <n v="24.018507"/>
    <n v="4059200"/>
    <n v="2.379"/>
    <n v="3.7321666078144501E-3"/>
    <n v="-1.6013400635202801E-2"/>
    <n v="-0.101591322213073"/>
    <n v="0.103389319243589"/>
    <n v="-0.36024865657150201"/>
    <n v="1.8709840812264199E-2"/>
    <n v="1.69768609776914E-2"/>
    <n v="2.37475857780515E-2"/>
    <n v="2.5191699318754399E-2"/>
    <n v="37.759997999999896"/>
    <n v="17.110001"/>
    <n v="-0.19090816330250501"/>
    <n v="5.8219943882337104E-3"/>
    <n v="1.5122192098790099"/>
    <n v="-1.73333307522396"/>
    <n v="-1.70536336422934"/>
    <s v="KKZ Asset Management"/>
    <x v="20"/>
    <s v="Energy"/>
    <s v="Oil &amp; Gas Exploration &amp; Production"/>
    <s v="Houston, Texas"/>
    <d v="2007-10-08T00:00:00"/>
    <n v="72207"/>
    <m/>
    <s v="Houston"/>
    <s v="Texas"/>
    <s v="United States"/>
  </r>
  <r>
    <d v="2019-05-17T00:00:00"/>
    <x v="20"/>
    <s v="buy"/>
    <n v="600"/>
    <n v="8"/>
    <n v="24.26"/>
    <n v="24.34"/>
    <n v="23.77"/>
    <n v="23.85"/>
    <n v="23.710322999999999"/>
    <n v="2846100"/>
    <n v="2.3929999999999998"/>
    <n v="-2.68888883382702E-2"/>
    <n v="-1.0842461686469299E-2"/>
    <n v="-0.12302872018699899"/>
    <n v="5.6786753540056703E-2"/>
    <n v="-0.38220239937931599"/>
    <n v="2.3357917885767601E-2"/>
    <n v="1.68244406982039E-2"/>
    <n v="2.3818949874325E-2"/>
    <n v="2.5254872959313401E-2"/>
    <n v="37.759997999999896"/>
    <n v="17.110001"/>
    <n v="-0.19090816330250501"/>
    <n v="-5.8544371529206298E-3"/>
    <n v="1.52128264377583"/>
    <n v="-1.8205869954377101"/>
    <n v="-1.76262346611636"/>
    <s v="KKZ Asset Management"/>
    <x v="20"/>
    <s v="Energy"/>
    <s v="Oil &amp; Gas Exploration &amp; Production"/>
    <s v="Houston, Texas"/>
    <d v="2007-10-08T00:00:00"/>
    <n v="72207"/>
    <m/>
    <s v="Houston"/>
    <s v="Texas"/>
    <s v="United States"/>
  </r>
  <r>
    <d v="2019-05-21T00:00:00"/>
    <x v="20"/>
    <s v="buy"/>
    <n v="700"/>
    <n v="8"/>
    <n v="24.09"/>
    <n v="24.65"/>
    <n v="24.08"/>
    <n v="24.27"/>
    <n v="24.127863000000001"/>
    <n v="3485000"/>
    <n v="2.4260000000000002"/>
    <n v="9.9379514662657192E-3"/>
    <n v="8.2748221830218401E-3"/>
    <n v="-0.10594091663630401"/>
    <n v="1.3826827640918299E-2"/>
    <n v="-0.383411679265795"/>
    <n v="1.6384721508803601E-2"/>
    <n v="1.72481531680371E-2"/>
    <n v="2.30952008397096E-2"/>
    <n v="2.5237670935061698E-2"/>
    <n v="37.759997999999896"/>
    <n v="17.110001"/>
    <n v="-0.19090816330250501"/>
    <n v="8.4599491109458805E-3"/>
    <n v="1.5166155450780701"/>
    <n v="-1.81595179012882"/>
    <n v="-1.78249384132532"/>
    <s v="KKZ Asset Management"/>
    <x v="20"/>
    <s v="Energy"/>
    <s v="Oil &amp; Gas Exploration &amp; Production"/>
    <s v="Houston, Texas"/>
    <d v="2007-10-08T00:00:00"/>
    <n v="72207"/>
    <m/>
    <s v="Houston"/>
    <s v="Texas"/>
    <s v="United States"/>
  </r>
  <r>
    <d v="2019-06-04T00:00:00"/>
    <x v="20"/>
    <s v="buy"/>
    <n v="400"/>
    <n v="8"/>
    <n v="21.860001"/>
    <n v="21.91"/>
    <n v="21.34"/>
    <n v="21.51"/>
    <n v="21.384027"/>
    <n v="5270400"/>
    <n v="2.1190000000000002"/>
    <n v="0"/>
    <n v="-7.8722612465962107E-3"/>
    <n v="-0.164655085883502"/>
    <n v="-8.7160265985221294E-2"/>
    <n v="-0.48799632858432401"/>
    <n v="8.9249038090127904E-3"/>
    <n v="2.0709088297736999E-2"/>
    <n v="2.3811481203250499E-2"/>
    <n v="2.5500231367887E-2"/>
    <n v="37.759997999999896"/>
    <n v="17.110001"/>
    <n v="-0.19882816789317301"/>
    <n v="2.1205927310919401E-2"/>
    <n v="1.5027681881720201"/>
    <n v="-2.1762660402496001"/>
    <n v="-2.1826419789976699"/>
    <s v="KKZ Asset Management"/>
    <x v="20"/>
    <s v="Energy"/>
    <s v="Oil &amp; Gas Exploration &amp; Production"/>
    <s v="Houston, Texas"/>
    <d v="2007-10-08T00:00:00"/>
    <n v="72207"/>
    <m/>
    <s v="Houston"/>
    <s v="Texas"/>
    <s v="United States"/>
  </r>
  <r>
    <d v="2019-06-12T00:00:00"/>
    <x v="20"/>
    <s v="sell"/>
    <n v="600"/>
    <n v="8"/>
    <n v="21.030000999999999"/>
    <n v="21.030000999999999"/>
    <n v="20.299999"/>
    <n v="20.360001"/>
    <n v="20.240763000000001"/>
    <n v="5551700"/>
    <n v="2.1269999999999998"/>
    <n v="-4.4665262833718598E-2"/>
    <n v="-2.0418731174187299E-2"/>
    <n v="-0.16905444327771199"/>
    <n v="-9.3888035941235501E-2"/>
    <n v="-0.50521241251488402"/>
    <n v="2.4197411063365998E-2"/>
    <n v="2.34395446510909E-2"/>
    <n v="2.3305266263188799E-2"/>
    <n v="2.56599189523079E-2"/>
    <n v="37.759997999999896"/>
    <n v="17.110001"/>
    <n v="-0.19882816789317301"/>
    <n v="-2.0396578921351798E-3"/>
    <n v="1.4973504467685901"/>
    <n v="-2.2052970585003702"/>
    <n v="-2.13701338650504"/>
    <s v="KKZ Asset Management"/>
    <x v="20"/>
    <s v="Energy"/>
    <s v="Oil &amp; Gas Exploration &amp; Production"/>
    <s v="Houston, Texas"/>
    <d v="2007-10-08T00:00:00"/>
    <n v="72207"/>
    <m/>
    <s v="Houston"/>
    <s v="Texas"/>
    <s v="United States"/>
  </r>
  <r>
    <d v="2019-06-14T00:00:00"/>
    <x v="20"/>
    <s v="sell"/>
    <n v="600"/>
    <n v="8"/>
    <n v="20.690000999999999"/>
    <n v="20.870000999999998"/>
    <n v="19.68"/>
    <n v="19.73"/>
    <n v="19.614450000000001"/>
    <n v="5833100"/>
    <n v="2.093"/>
    <n v="-5.1369406294082702E-2"/>
    <n v="-4.7510234977107497E-2"/>
    <n v="-0.198825952073096"/>
    <n v="-0.15297162635047401"/>
    <n v="-0.54216383027091497"/>
    <n v="3.5358100999713198E-2"/>
    <n v="2.4690940145308499E-2"/>
    <n v="2.4117842299702801E-2"/>
    <n v="2.5878833980895601E-2"/>
    <n v="37.759997999999896"/>
    <n v="17.110001"/>
    <n v="-0.19882816789317301"/>
    <n v="-1.6128120944145399E-3"/>
    <n v="1.5063789329311099"/>
    <n v="-2.3382527271078501"/>
    <n v="-2.1575156464562801"/>
    <s v="KKZ Asset Management"/>
    <x v="20"/>
    <s v="Energy"/>
    <s v="Oil &amp; Gas Exploration &amp; Production"/>
    <s v="Houston, Texas"/>
    <d v="2007-10-08T00:00:00"/>
    <n v="72207"/>
    <m/>
    <s v="Houston"/>
    <s v="Texas"/>
    <s v="United States"/>
  </r>
  <r>
    <d v="2019-04-04T00:00:00"/>
    <x v="20"/>
    <s v="buy"/>
    <n v="700"/>
    <n v="9"/>
    <n v="25.07"/>
    <n v="25.190000999999999"/>
    <n v="24.639999"/>
    <n v="24.870000999999998"/>
    <n v="24.607906"/>
    <n v="4088300"/>
    <n v="2.512"/>
    <n v="-5.2135675730453296E-3"/>
    <n v="-8.0384927425160996E-4"/>
    <n v="5.3263265972664099E-2"/>
    <n v="0.26659634579763303"/>
    <n v="-0.16191379451979401"/>
    <n v="2.20933283565262E-2"/>
    <n v="2.4461113509884599E-2"/>
    <n v="2.6011155033899599E-2"/>
    <n v="2.4893388844490199E-2"/>
    <n v="37.759997999999896"/>
    <n v="17.110001"/>
    <n v="-0.19090816330250501"/>
    <n v="2.0824655091414399E-3"/>
    <n v="1.4902252697182199"/>
    <n v="-0.88478928486271402"/>
    <n v="-0.82080504708927904"/>
    <s v="Netpune Capital"/>
    <x v="20"/>
    <s v="Energy"/>
    <s v="Oil &amp; Gas Exploration &amp; Production"/>
    <s v="Houston, Texas"/>
    <d v="2007-10-08T00:00:00"/>
    <n v="72207"/>
    <m/>
    <s v="Houston"/>
    <s v="Texas"/>
    <s v="United States"/>
  </r>
  <r>
    <d v="2019-06-17T00:00:00"/>
    <x v="20"/>
    <s v="buy"/>
    <n v="600"/>
    <n v="9"/>
    <n v="19.530000999999999"/>
    <n v="20.299999"/>
    <n v="19.48"/>
    <n v="20.219998999999898"/>
    <n v="20.101579999999998"/>
    <n v="5005500"/>
    <n v="2.0859999999999999"/>
    <n v="2.4531879437929699E-2"/>
    <n v="-3.9753288714959097E-2"/>
    <n v="-0.178026239242981"/>
    <n v="-0.15829262384678799"/>
    <n v="-0.51907925498183305"/>
    <n v="3.6934318877278299E-2"/>
    <n v="2.5585215941035799E-2"/>
    <n v="2.4012056463797501E-2"/>
    <n v="2.5932425224085402E-2"/>
    <n v="37.759997999999896"/>
    <n v="17.110001"/>
    <n v="-0.19882816789317301"/>
    <n v="9.3131563797728401E-4"/>
    <n v="1.50721490753459"/>
    <n v="-2.2331564078808199"/>
    <n v="-2.17539086057654"/>
    <s v="Netpune Capital"/>
    <x v="20"/>
    <s v="Energy"/>
    <s v="Oil &amp; Gas Exploration &amp; Production"/>
    <s v="Houston, Texas"/>
    <d v="2007-10-08T00:00:00"/>
    <n v="72207"/>
    <m/>
    <s v="Houston"/>
    <s v="Texas"/>
    <s v="United States"/>
  </r>
  <r>
    <d v="2019-06-25T00:00:00"/>
    <x v="20"/>
    <s v="sell"/>
    <n v="1600"/>
    <n v="9"/>
    <n v="21.049999"/>
    <n v="21.4"/>
    <n v="20.93"/>
    <n v="21.190000999999999"/>
    <n v="21.065901"/>
    <n v="3911400"/>
    <n v="1.994"/>
    <n v="-3.2979511539614598E-3"/>
    <n v="4.0448482668717402E-2"/>
    <n v="-2.7003492041806399E-2"/>
    <n v="-0.163820649013385"/>
    <n v="-0.51497455802756098"/>
    <n v="2.9855187564172998E-2"/>
    <n v="2.3399622753153701E-2"/>
    <n v="2.39920674988175E-2"/>
    <n v="2.5940243811776901E-2"/>
    <n v="37.759997999999896"/>
    <n v="17.110001"/>
    <n v="-0.19882816789317301"/>
    <n v="-9.5417756928269908E-3"/>
    <n v="1.51611674424292"/>
    <n v="-2.1880113301630502"/>
    <n v="-2.0965261357312599"/>
    <s v="Netpune Capital"/>
    <x v="20"/>
    <s v="Energy"/>
    <s v="Oil &amp; Gas Exploration &amp; Production"/>
    <s v="Houston, Texas"/>
    <d v="2007-10-08T00:00:00"/>
    <n v="72207"/>
    <m/>
    <s v="Houston"/>
    <s v="Texas"/>
    <s v="United States"/>
  </r>
  <r>
    <d v="2019-05-14T00:00:00"/>
    <x v="20"/>
    <s v="buy"/>
    <n v="800"/>
    <n v="10"/>
    <n v="23.52"/>
    <n v="24.35"/>
    <n v="23.52"/>
    <n v="24.07"/>
    <n v="23.929033"/>
    <n v="3668500"/>
    <n v="2.419"/>
    <n v="2.4391444353368399E-2"/>
    <n v="-8.6867506099332099E-3"/>
    <n v="-3.8375376619085202E-2"/>
    <n v="0.131214213659922"/>
    <n v="-0.35313884081103603"/>
    <n v="1.96519388570544E-2"/>
    <n v="2.28064300064315E-2"/>
    <n v="2.4044001446083201E-2"/>
    <n v="2.5201482681623599E-2"/>
    <n v="37.759997999999896"/>
    <n v="17.110001"/>
    <n v="-0.19090816330250501"/>
    <n v="7.98398755130913E-3"/>
    <n v="1.5134171778357299"/>
    <n v="-1.70879288725256"/>
    <n v="-1.63368271177382"/>
    <s v="Spectrum Group"/>
    <x v="20"/>
    <s v="Energy"/>
    <s v="Oil &amp; Gas Exploration &amp; Production"/>
    <s v="Houston, Texas"/>
    <d v="2007-10-08T00:00:00"/>
    <n v="72207"/>
    <m/>
    <s v="Houston"/>
    <s v="Texas"/>
    <s v="United States"/>
  </r>
  <r>
    <d v="2019-05-15T00:00:00"/>
    <x v="20"/>
    <s v="buy"/>
    <n v="1200"/>
    <n v="10"/>
    <n v="23.690000999999999"/>
    <n v="24.26"/>
    <n v="23.610001"/>
    <n v="24.16"/>
    <n v="24.018507"/>
    <n v="4059200"/>
    <n v="2.379"/>
    <n v="3.7321666078144501E-3"/>
    <n v="-1.6013400635202801E-2"/>
    <n v="-0.101591322213073"/>
    <n v="0.103389319243589"/>
    <n v="-0.36024865657150201"/>
    <n v="1.8709840812264199E-2"/>
    <n v="1.69768609776914E-2"/>
    <n v="2.37475857780515E-2"/>
    <n v="2.5191699318754399E-2"/>
    <n v="37.759997999999896"/>
    <n v="17.110001"/>
    <n v="-0.19090816330250501"/>
    <n v="5.8219943882337104E-3"/>
    <n v="1.5122192098790099"/>
    <n v="-1.73333307522396"/>
    <n v="-1.70536336422934"/>
    <s v="Spectrum Group"/>
    <x v="20"/>
    <s v="Energy"/>
    <s v="Oil &amp; Gas Exploration &amp; Production"/>
    <s v="Houston, Texas"/>
    <d v="2007-10-08T00:00:00"/>
    <n v="72207"/>
    <m/>
    <s v="Houston"/>
    <s v="Texas"/>
    <s v="United States"/>
  </r>
  <r>
    <d v="2019-05-22T00:00:00"/>
    <x v="20"/>
    <s v="sell"/>
    <n v="500"/>
    <n v="10"/>
    <n v="23.99"/>
    <n v="24.040001"/>
    <n v="23.379998999999899"/>
    <n v="23.389999"/>
    <n v="23.253015999999999"/>
    <n v="3491000"/>
    <n v="2.3929999999999998"/>
    <n v="-3.6932469708522098E-2"/>
    <n v="-3.2389814133314702E-2"/>
    <n v="-0.17088025988063199"/>
    <n v="-1.51741328636867E-2"/>
    <n v="-0.439480664779757"/>
    <n v="2.35997307790821E-2"/>
    <n v="1.6917136109715299E-2"/>
    <n v="2.35449306183785E-2"/>
    <n v="2.53018950708804E-2"/>
    <n v="37.759997999999896"/>
    <n v="17.110001"/>
    <n v="-0.19090816330250501"/>
    <n v="-2.8283920525026501E-3"/>
    <n v="1.5175690822227199"/>
    <n v="-2.0554885968710299"/>
    <n v="-1.8469249456547401"/>
    <s v="Spectrum Group"/>
    <x v="20"/>
    <s v="Energy"/>
    <s v="Oil &amp; Gas Exploration &amp; Production"/>
    <s v="Houston, Texas"/>
    <d v="2007-10-08T00:00:00"/>
    <n v="72207"/>
    <m/>
    <s v="Houston"/>
    <s v="Texas"/>
    <s v="United States"/>
  </r>
  <r>
    <d v="2019-06-04T00:00:00"/>
    <x v="20"/>
    <s v="buy"/>
    <n v="1100"/>
    <n v="10"/>
    <n v="21.860001"/>
    <n v="21.91"/>
    <n v="21.34"/>
    <n v="21.51"/>
    <n v="21.384027"/>
    <n v="5270400"/>
    <n v="2.1190000000000002"/>
    <n v="0"/>
    <n v="-7.8722612465962107E-3"/>
    <n v="-0.164655085883502"/>
    <n v="-8.7160265985221294E-2"/>
    <n v="-0.48799632858432401"/>
    <n v="8.9249038090127904E-3"/>
    <n v="2.0709088297736999E-2"/>
    <n v="2.3811481203250499E-2"/>
    <n v="2.5500231367887E-2"/>
    <n v="37.759997999999896"/>
    <n v="17.110001"/>
    <n v="-0.19882816789317301"/>
    <n v="2.1205927310919401E-2"/>
    <n v="1.5027681881720201"/>
    <n v="-2.1762660402496001"/>
    <n v="-2.1826419789976699"/>
    <s v="Spectrum Group"/>
    <x v="20"/>
    <s v="Energy"/>
    <s v="Oil &amp; Gas Exploration &amp; Production"/>
    <s v="Houston, Texas"/>
    <d v="2007-10-08T00:00:00"/>
    <n v="72207"/>
    <m/>
    <s v="Houston"/>
    <s v="Texas"/>
    <s v="United States"/>
  </r>
  <r>
    <d v="2019-06-13T00:00:00"/>
    <x v="20"/>
    <s v="buy"/>
    <n v="1000"/>
    <n v="10"/>
    <n v="20.66"/>
    <n v="20.790001"/>
    <n v="20.51"/>
    <n v="20.77"/>
    <n v="20.648360999999898"/>
    <n v="3937600"/>
    <n v="2.0910000000000002"/>
    <n v="1.9937404459805901E-2"/>
    <n v="1.9277240092361E-3"/>
    <n v="-0.123065101425645"/>
    <n v="-8.3693865841304296E-2"/>
    <n v="-0.483817488801769"/>
    <n v="2.6534868910852698E-2"/>
    <n v="2.3771839951436301E-2"/>
    <n v="2.3419629694023499E-2"/>
    <n v="2.56971045277605E-2"/>
    <n v="37.759997999999896"/>
    <n v="17.110001"/>
    <n v="-0.19882816789317301"/>
    <n v="4.0890106107655602E-3"/>
    <n v="1.50015926961877"/>
    <n v="-2.1068247260935502"/>
    <n v="-2.1238019645833801"/>
    <s v="Spectrum Group"/>
    <x v="20"/>
    <s v="Energy"/>
    <s v="Oil &amp; Gas Exploration &amp; Production"/>
    <s v="Houston, Texas"/>
    <d v="2007-10-08T00:00:00"/>
    <n v="72207"/>
    <m/>
    <s v="Houston"/>
    <s v="Texas"/>
    <s v="United States"/>
  </r>
  <r>
    <d v="2019-06-14T00:00:00"/>
    <x v="20"/>
    <s v="buy"/>
    <n v="2400"/>
    <n v="10"/>
    <n v="20.690000999999999"/>
    <n v="20.870000999999998"/>
    <n v="19.68"/>
    <n v="19.73"/>
    <n v="19.614450000000001"/>
    <n v="5833100"/>
    <n v="2.093"/>
    <n v="-5.1369406294082702E-2"/>
    <n v="-4.7510234977107497E-2"/>
    <n v="-0.198825952073096"/>
    <n v="-0.15297162635047401"/>
    <n v="-0.54216383027091497"/>
    <n v="3.5358100999713198E-2"/>
    <n v="2.4690940145308499E-2"/>
    <n v="2.4117842299702801E-2"/>
    <n v="2.5878833980895601E-2"/>
    <n v="37.759997999999896"/>
    <n v="17.110001"/>
    <n v="-0.19882816789317301"/>
    <n v="-1.6128120944145399E-3"/>
    <n v="1.5063789329311099"/>
    <n v="-2.3382527271078501"/>
    <n v="-2.1575156464562801"/>
    <s v="Spectrum Group"/>
    <x v="20"/>
    <s v="Energy"/>
    <s v="Oil &amp; Gas Exploration &amp; Production"/>
    <s v="Houston, Texas"/>
    <d v="2007-10-08T00:00:00"/>
    <n v="72207"/>
    <m/>
    <s v="Houston"/>
    <s v="Texas"/>
    <s v="United States"/>
  </r>
  <r>
    <d v="2019-06-17T00:00:00"/>
    <x v="20"/>
    <s v="buy"/>
    <n v="1300"/>
    <n v="10"/>
    <n v="19.530000999999999"/>
    <n v="20.299999"/>
    <n v="19.48"/>
    <n v="20.219998999999898"/>
    <n v="20.101579999999998"/>
    <n v="5005500"/>
    <n v="2.0859999999999999"/>
    <n v="2.4531879437929699E-2"/>
    <n v="-3.9753288714959097E-2"/>
    <n v="-0.178026239242981"/>
    <n v="-0.15829262384678799"/>
    <n v="-0.51907925498183305"/>
    <n v="3.6934318877278299E-2"/>
    <n v="2.5585215941035799E-2"/>
    <n v="2.4012056463797501E-2"/>
    <n v="2.5932425224085402E-2"/>
    <n v="37.759997999999896"/>
    <n v="17.110001"/>
    <n v="-0.19882816789317301"/>
    <n v="9.3131563797728401E-4"/>
    <n v="1.50721490753459"/>
    <n v="-2.2331564078808199"/>
    <n v="-2.17539086057654"/>
    <s v="Spectrum Group"/>
    <x v="20"/>
    <s v="Energy"/>
    <s v="Oil &amp; Gas Exploration &amp; Production"/>
    <s v="Houston, Texas"/>
    <d v="2007-10-08T00:00:00"/>
    <n v="72207"/>
    <m/>
    <s v="Houston"/>
    <s v="Texas"/>
    <s v="United States"/>
  </r>
  <r>
    <d v="2019-06-05T00:00:00"/>
    <x v="20"/>
    <s v="sell"/>
    <n v="300"/>
    <n v="11"/>
    <n v="21.540001"/>
    <n v="21.549999"/>
    <n v="20.5"/>
    <n v="20.780000999999999"/>
    <n v="20.658301999999999"/>
    <n v="4511200"/>
    <n v="2.1230000000000002"/>
    <n v="-3.45269689507103E-2"/>
    <n v="-4.9752113917582101E-2"/>
    <n v="-0.182080890117296"/>
    <n v="-9.6782498210968196E-2"/>
    <n v="-0.49551403116718201"/>
    <n v="1.56045045539202E-2"/>
    <n v="2.1415627940510201E-2"/>
    <n v="2.3994939953048699E-2"/>
    <n v="2.5534055272023098E-2"/>
    <n v="37.759997999999896"/>
    <n v="17.110001"/>
    <n v="-0.19882816789317301"/>
    <n v="8.1287266899663802E-3"/>
    <n v="1.4933805188418301"/>
    <n v="-2.20024020240928"/>
    <n v="-2.2005741777730798"/>
    <s v="Beta Dynamic Fund"/>
    <x v="20"/>
    <s v="Energy"/>
    <s v="Oil &amp; Gas Exploration &amp; Production"/>
    <s v="Houston, Texas"/>
    <d v="2007-10-08T00:00:00"/>
    <n v="72207"/>
    <m/>
    <s v="Houston"/>
    <s v="Texas"/>
    <s v="United States"/>
  </r>
  <r>
    <d v="2019-06-14T00:00:00"/>
    <x v="20"/>
    <s v="buy"/>
    <n v="1600"/>
    <n v="11"/>
    <n v="20.690000999999999"/>
    <n v="20.870000999999998"/>
    <n v="19.68"/>
    <n v="19.73"/>
    <n v="19.614450000000001"/>
    <n v="5833100"/>
    <n v="2.093"/>
    <n v="-5.1369406294082702E-2"/>
    <n v="-4.7510234977107497E-2"/>
    <n v="-0.198825952073096"/>
    <n v="-0.15297162635047401"/>
    <n v="-0.54216383027091497"/>
    <n v="3.5358100999713198E-2"/>
    <n v="2.4690940145308499E-2"/>
    <n v="2.4117842299702801E-2"/>
    <n v="2.5878833980895601E-2"/>
    <n v="37.759997999999896"/>
    <n v="17.110001"/>
    <n v="-0.19882816789317301"/>
    <n v="-1.6128120944145399E-3"/>
    <n v="1.5063789329311099"/>
    <n v="-2.3382527271078501"/>
    <n v="-2.1575156464562801"/>
    <s v="Beta Dynamic Fund"/>
    <x v="20"/>
    <s v="Energy"/>
    <s v="Oil &amp; Gas Exploration &amp; Production"/>
    <s v="Houston, Texas"/>
    <d v="2007-10-08T00:00:00"/>
    <n v="72207"/>
    <m/>
    <s v="Houston"/>
    <s v="Texas"/>
    <s v="United States"/>
  </r>
  <r>
    <d v="2019-04-04T00:00:00"/>
    <x v="20"/>
    <s v="sell"/>
    <n v="1300"/>
    <n v="12"/>
    <n v="25.07"/>
    <n v="25.190000999999999"/>
    <n v="24.639999"/>
    <n v="24.870000999999998"/>
    <n v="24.607906"/>
    <n v="4088300"/>
    <n v="2.512"/>
    <n v="-5.2135675730453296E-3"/>
    <n v="-8.0384927425160996E-4"/>
    <n v="5.3263265972664099E-2"/>
    <n v="0.26659634579763303"/>
    <n v="-0.16191379451979401"/>
    <n v="2.20933283565262E-2"/>
    <n v="2.4461113509884599E-2"/>
    <n v="2.6011155033899599E-2"/>
    <n v="2.4893388844490199E-2"/>
    <n v="37.759997999999896"/>
    <n v="17.110001"/>
    <n v="-0.19090816330250501"/>
    <n v="2.0824655091414399E-3"/>
    <n v="1.4902252697182199"/>
    <n v="-0.88478928486271402"/>
    <n v="-0.82080504708927904"/>
    <s v="6igma Capital"/>
    <x v="20"/>
    <s v="Energy"/>
    <s v="Oil &amp; Gas Exploration &amp; Production"/>
    <s v="Houston, Texas"/>
    <d v="2007-10-08T00:00:00"/>
    <n v="72207"/>
    <m/>
    <s v="Houston"/>
    <s v="Texas"/>
    <s v="United States"/>
  </r>
  <r>
    <d v="2019-04-17T00:00:00"/>
    <x v="20"/>
    <s v="buy"/>
    <n v="1200"/>
    <n v="12"/>
    <n v="27.379998999999899"/>
    <n v="27.84"/>
    <n v="27.120000999999998"/>
    <n v="27.209999"/>
    <n v="26.923244"/>
    <n v="7224900"/>
    <n v="2.5920000000000001"/>
    <n v="4.0507596015256896E-3"/>
    <n v="7.5550769252221706E-2"/>
    <n v="0.13389895992932599"/>
    <n v="0.17419704482696199"/>
    <n v="-0.15650357986503199"/>
    <n v="3.2327498441353103E-2"/>
    <n v="2.62277563663307E-2"/>
    <n v="2.60737854496749E-2"/>
    <n v="2.5231753046984301E-2"/>
    <n v="37.759997999999896"/>
    <n v="17.110001"/>
    <n v="-0.19090816330250501"/>
    <n v="-2.2764010197428601E-3"/>
    <n v="1.5180343285887601"/>
    <n v="-0.85775407709817997"/>
    <n v="-0.90700529049004397"/>
    <s v="6igma Capital"/>
    <x v="20"/>
    <s v="Energy"/>
    <s v="Oil &amp; Gas Exploration &amp; Production"/>
    <s v="Houston, Texas"/>
    <d v="2007-10-08T00:00:00"/>
    <n v="72207"/>
    <m/>
    <s v="Houston"/>
    <s v="Texas"/>
    <s v="United States"/>
  </r>
  <r>
    <d v="2019-05-24T00:00:00"/>
    <x v="20"/>
    <s v="buy"/>
    <n v="600"/>
    <n v="12"/>
    <n v="21.99"/>
    <n v="22.299999"/>
    <n v="21.58"/>
    <n v="21.700001"/>
    <n v="21.572914000000001"/>
    <n v="4867900"/>
    <n v="2.3239999999999998"/>
    <n v="-3.2206126133479101E-3"/>
    <n v="-9.4471976612469699E-2"/>
    <n v="-0.23505785993918399"/>
    <n v="-4.1212567362780499E-2"/>
    <n v="-0.51230839392354699"/>
    <n v="3.4987260505477902E-2"/>
    <n v="2.16963516169556E-2"/>
    <n v="2.4839744102215101E-2"/>
    <n v="2.56826663351933E-2"/>
    <n v="37.759997999999896"/>
    <n v="17.110001"/>
    <n v="-0.19882816789317301"/>
    <n v="1.3526439988342199E-3"/>
    <n v="1.5451096663402499"/>
    <n v="-2.3463375621794298"/>
    <n v="-2.0848758142136701"/>
    <s v="6igma Capital"/>
    <x v="20"/>
    <s v="Energy"/>
    <s v="Oil &amp; Gas Exploration &amp; Production"/>
    <s v="Houston, Texas"/>
    <d v="2007-10-08T00:00:00"/>
    <n v="72207"/>
    <m/>
    <s v="Houston"/>
    <s v="Texas"/>
    <s v="United States"/>
  </r>
  <r>
    <d v="2019-05-30T00:00:00"/>
    <x v="20"/>
    <s v="buy"/>
    <n v="1000"/>
    <n v="12"/>
    <n v="21.780000999999999"/>
    <n v="22.059998999999902"/>
    <n v="21.530000999999999"/>
    <n v="21.719998999999898"/>
    <n v="21.592796"/>
    <n v="4704900"/>
    <n v="2.2269999999999999"/>
    <n v="-5.5096458870248404E-3"/>
    <n v="-7.4075103508575005E-2"/>
    <n v="-0.22831846133474401"/>
    <n v="-1.4883276819295599E-2"/>
    <n v="-0.46898098901192098"/>
    <n v="3.2210124143968601E-2"/>
    <n v="2.15725154089711E-2"/>
    <n v="2.4471411621643398E-2"/>
    <n v="2.56069285507966E-2"/>
    <n v="37.759997999999896"/>
    <n v="17.110001"/>
    <n v="-0.19882816789317301"/>
    <n v="2.0962723552933101E-3"/>
    <n v="1.5397642444687201"/>
    <n v="-2.12328106267868"/>
    <n v="-2.24423357271283"/>
    <s v="6igma Capital"/>
    <x v="20"/>
    <s v="Energy"/>
    <s v="Oil &amp; Gas Exploration &amp; Production"/>
    <s v="Houston, Texas"/>
    <d v="2007-10-08T00:00:00"/>
    <n v="72207"/>
    <m/>
    <s v="Houston"/>
    <s v="Texas"/>
    <s v="United States"/>
  </r>
  <r>
    <d v="2019-06-03T00:00:00"/>
    <x v="20"/>
    <s v="sell"/>
    <n v="400"/>
    <n v="12"/>
    <n v="21.559998999999902"/>
    <n v="21.77"/>
    <n v="21.32"/>
    <n v="21.51"/>
    <n v="21.384027"/>
    <n v="4780200"/>
    <n v="2.081"/>
    <n v="5.1270782862821197E-3"/>
    <n v="-8.7943048538751799E-3"/>
    <n v="-0.185626838293939"/>
    <n v="-8.9278373252171195E-2"/>
    <n v="-0.48939799036018999"/>
    <n v="8.8937103655982903E-3"/>
    <n v="2.08304918862437E-2"/>
    <n v="2.3810991592633699E-2"/>
    <n v="2.54999601590013E-2"/>
    <n v="37.759997999999896"/>
    <n v="17.110001"/>
    <n v="-0.19882816789317301"/>
    <n v="-2.7690708645509302E-3"/>
    <n v="1.5228434278665901"/>
    <n v="-2.18833214767943"/>
    <n v="-2.2077528812009501"/>
    <s v="6igma Capital"/>
    <x v="20"/>
    <s v="Energy"/>
    <s v="Oil &amp; Gas Exploration &amp; Production"/>
    <s v="Houston, Texas"/>
    <d v="2007-10-08T00:00:00"/>
    <n v="72207"/>
    <m/>
    <s v="Houston"/>
    <s v="Texas"/>
    <s v="United States"/>
  </r>
  <r>
    <d v="2019-06-11T00:00:00"/>
    <x v="20"/>
    <s v="buy"/>
    <n v="1100"/>
    <n v="12"/>
    <n v="21.280000999999999"/>
    <n v="21.52"/>
    <n v="21.16"/>
    <n v="21.290001"/>
    <n v="21.165316000000001"/>
    <n v="7456900"/>
    <n v="2.14"/>
    <n v="1.1812096515106601E-2"/>
    <n v="-1.0280437291178999E-2"/>
    <n v="-0.13388357551889901"/>
    <n v="-4.7886760469348498E-2"/>
    <n v="-0.45265134372292198"/>
    <n v="2.00089487977839E-2"/>
    <n v="2.1949199831418399E-2"/>
    <n v="2.26419241489982E-2"/>
    <n v="2.5525039399485E-2"/>
    <n v="37.759997999999896"/>
    <n v="17.110001"/>
    <n v="-0.19882816789317301"/>
    <n v="-3.4994119269314301E-4"/>
    <n v="1.4940168164680701"/>
    <n v="-1.99342338330014"/>
    <n v="-2.1360020152868202"/>
    <s v="6igma Capital"/>
    <x v="20"/>
    <s v="Energy"/>
    <s v="Oil &amp; Gas Exploration &amp; Production"/>
    <s v="Houston, Texas"/>
    <d v="2007-10-08T00:00:00"/>
    <n v="72207"/>
    <m/>
    <s v="Houston"/>
    <s v="Texas"/>
    <s v="United States"/>
  </r>
  <r>
    <d v="2019-04-08T00:00:00"/>
    <x v="20"/>
    <s v="sell"/>
    <n v="1100"/>
    <n v="13"/>
    <n v="25.76"/>
    <n v="26.01"/>
    <n v="25.32"/>
    <n v="25.469998999999898"/>
    <n v="25.201584"/>
    <n v="5591500"/>
    <n v="2.5190000000000001"/>
    <n v="-1.01562985783865E-2"/>
    <n v="-8.2111539514745403E-3"/>
    <n v="0.117783080296435"/>
    <n v="0.179814716458783"/>
    <n v="-0.122812518775941"/>
    <n v="2.0829103007995599E-2"/>
    <n v="2.4351928151025E-2"/>
    <n v="2.4354279504849901E-2"/>
    <n v="2.4860276393416699E-2"/>
    <n v="37.759997999999896"/>
    <n v="17.110001"/>
    <n v="-0.19090816330250501"/>
    <n v="1.0469119934194001E-3"/>
    <n v="1.4901526837572201"/>
    <n v="-0.70001460315050901"/>
    <n v="-0.78952892802684005"/>
    <s v="Marquee Group Funds"/>
    <x v="20"/>
    <s v="Energy"/>
    <s v="Oil &amp; Gas Exploration &amp; Production"/>
    <s v="Houston, Texas"/>
    <d v="2007-10-08T00:00:00"/>
    <n v="72207"/>
    <m/>
    <s v="Houston"/>
    <s v="Texas"/>
    <s v="United States"/>
  </r>
  <r>
    <d v="2019-04-29T00:00:00"/>
    <x v="20"/>
    <s v="sell"/>
    <n v="900"/>
    <n v="13"/>
    <n v="27.08"/>
    <n v="27.67"/>
    <n v="27.08"/>
    <n v="27.42"/>
    <n v="27.131032999999999"/>
    <n v="5910800"/>
    <n v="2.536"/>
    <n v="1.2477267385391099E-2"/>
    <n v="-1.6636902054463502E-2"/>
    <n v="0.10649572359911399"/>
    <n v="0.23414092640298401"/>
    <n v="-0.20123689430247699"/>
    <n v="9.83531747384731E-3"/>
    <n v="2.3625596462389001E-2"/>
    <n v="2.4914668268495602E-2"/>
    <n v="2.5151551466667199E-2"/>
    <n v="37.759997999999896"/>
    <n v="17.110001"/>
    <n v="-0.19090816330250501"/>
    <n v="1.07094833958194E-3"/>
    <n v="1.5272512193490499"/>
    <n v="-1.0552865512856699"/>
    <n v="-1.01220067729063"/>
    <s v="Marquee Group Funds"/>
    <x v="20"/>
    <s v="Energy"/>
    <s v="Oil &amp; Gas Exploration &amp; Production"/>
    <s v="Houston, Texas"/>
    <d v="2007-10-08T00:00:00"/>
    <n v="72207"/>
    <m/>
    <s v="Houston"/>
    <s v="Texas"/>
    <s v="United States"/>
  </r>
  <r>
    <d v="2019-05-10T00:00:00"/>
    <x v="20"/>
    <s v="sell"/>
    <n v="2400"/>
    <n v="13"/>
    <n v="24.27"/>
    <n v="24.33"/>
    <n v="23.57"/>
    <n v="24.110001"/>
    <n v="23.968800000000002"/>
    <n v="4876100"/>
    <n v="2.4550000000000001"/>
    <n v="-9.4943950749063408E-3"/>
    <n v="-3.3445178013771802E-2"/>
    <n v="-1.13256787613552E-2"/>
    <n v="0.160116582796585"/>
    <n v="-0.352625452108211"/>
    <n v="1.12159831127798E-2"/>
    <n v="2.2454266839239199E-2"/>
    <n v="2.3703060819389499E-2"/>
    <n v="2.5118439740615998E-2"/>
    <n v="37.759997999999896"/>
    <n v="17.110001"/>
    <n v="-0.19090816330250501"/>
    <n v="3.7133938472042301E-3"/>
    <n v="1.52069332032824"/>
    <n v="-1.72129752674827"/>
    <n v="-1.4522093972404599"/>
    <s v="Marquee Group Funds"/>
    <x v="20"/>
    <s v="Energy"/>
    <s v="Oil &amp; Gas Exploration &amp; Production"/>
    <s v="Houston, Texas"/>
    <d v="2007-10-08T00:00:00"/>
    <n v="72207"/>
    <m/>
    <s v="Houston"/>
    <s v="Texas"/>
    <s v="United States"/>
  </r>
  <r>
    <d v="2019-05-21T00:00:00"/>
    <x v="20"/>
    <s v="buy"/>
    <n v="1700"/>
    <n v="13"/>
    <n v="24.09"/>
    <n v="24.65"/>
    <n v="24.08"/>
    <n v="24.27"/>
    <n v="24.127863000000001"/>
    <n v="3485000"/>
    <n v="2.4260000000000002"/>
    <n v="9.9379514662657192E-3"/>
    <n v="8.2748221830218401E-3"/>
    <n v="-0.10594091663630401"/>
    <n v="1.3826827640918299E-2"/>
    <n v="-0.383411679265795"/>
    <n v="1.6384721508803601E-2"/>
    <n v="1.72481531680371E-2"/>
    <n v="2.30952008397096E-2"/>
    <n v="2.5237670935061698E-2"/>
    <n v="37.759997999999896"/>
    <n v="17.110001"/>
    <n v="-0.19090816330250501"/>
    <n v="8.4599491109458805E-3"/>
    <n v="1.5166155450780701"/>
    <n v="-1.81595179012882"/>
    <n v="-1.78249384132532"/>
    <s v="Marquee Group Funds"/>
    <x v="20"/>
    <s v="Energy"/>
    <s v="Oil &amp; Gas Exploration &amp; Production"/>
    <s v="Houston, Texas"/>
    <d v="2007-10-08T00:00:00"/>
    <n v="72207"/>
    <m/>
    <s v="Houston"/>
    <s v="Texas"/>
    <s v="United States"/>
  </r>
  <r>
    <d v="2019-06-04T00:00:00"/>
    <x v="20"/>
    <s v="buy"/>
    <n v="1600"/>
    <n v="13"/>
    <n v="21.860001"/>
    <n v="21.91"/>
    <n v="21.34"/>
    <n v="21.51"/>
    <n v="21.384027"/>
    <n v="5270400"/>
    <n v="2.1190000000000002"/>
    <n v="0"/>
    <n v="-7.8722612465962107E-3"/>
    <n v="-0.164655085883502"/>
    <n v="-8.7160265985221294E-2"/>
    <n v="-0.48799632858432401"/>
    <n v="8.9249038090127904E-3"/>
    <n v="2.0709088297736999E-2"/>
    <n v="2.3811481203250499E-2"/>
    <n v="2.5500231367887E-2"/>
    <n v="37.759997999999896"/>
    <n v="17.110001"/>
    <n v="-0.19882816789317301"/>
    <n v="2.1205927310919401E-2"/>
    <n v="1.5027681881720201"/>
    <n v="-2.1762660402496001"/>
    <n v="-2.1826419789976699"/>
    <s v="Marquee Group Funds"/>
    <x v="20"/>
    <s v="Energy"/>
    <s v="Oil &amp; Gas Exploration &amp; Production"/>
    <s v="Houston, Texas"/>
    <d v="2007-10-08T00:00:00"/>
    <n v="72207"/>
    <m/>
    <s v="Houston"/>
    <s v="Texas"/>
    <s v="United States"/>
  </r>
  <r>
    <d v="2019-06-26T00:00:00"/>
    <x v="20"/>
    <s v="buy"/>
    <n v="900"/>
    <n v="13"/>
    <n v="21.549999"/>
    <n v="22.24"/>
    <n v="21.42"/>
    <n v="21.77"/>
    <n v="21.642503999999999"/>
    <n v="6019400"/>
    <n v="2.0489999999999999"/>
    <n v="2.7003492041806399E-2"/>
    <n v="6.0595977782394901E-2"/>
    <n v="3.2206126133479899E-3"/>
    <n v="-0.119523319348253"/>
    <n v="-0.44983615667730198"/>
    <n v="3.0985295834881899E-2"/>
    <n v="2.4152175241625499E-2"/>
    <n v="2.4202684739486301E-2"/>
    <n v="2.5903688116635199E-2"/>
    <n v="37.759997999999896"/>
    <n v="17.110001"/>
    <n v="-0.19882816789317301"/>
    <n v="-1.2346958449604901E-3"/>
    <n v="1.5052501855670799"/>
    <n v="-1.9234247565337601"/>
    <n v="-2.0392956925952799"/>
    <s v="Marquee Group Funds"/>
    <x v="20"/>
    <s v="Energy"/>
    <s v="Oil &amp; Gas Exploration &amp; Production"/>
    <s v="Houston, Texas"/>
    <d v="2007-10-08T00:00:00"/>
    <n v="72207"/>
    <m/>
    <s v="Houston"/>
    <s v="Texas"/>
    <s v="United States"/>
  </r>
  <r>
    <d v="2019-04-12T00:00:00"/>
    <x v="20"/>
    <s v="buy"/>
    <n v="800"/>
    <n v="14"/>
    <n v="27"/>
    <n v="27.65"/>
    <n v="26.58"/>
    <n v="26.870000999999998"/>
    <n v="26.586829999999999"/>
    <n v="12459700"/>
    <n v="2.56"/>
    <n v="6.6948112201802301E-2"/>
    <n v="4.33528321336994E-2"/>
    <n v="0.17882940311847201"/>
    <n v="0.19660556987740699"/>
    <n v="-0.14306953190852101"/>
    <n v="4.0604031165122699E-2"/>
    <n v="2.60858650886133E-2"/>
    <n v="2.5927585280253001E-2"/>
    <n v="2.5205129276502598E-2"/>
    <n v="37.759997999999896"/>
    <n v="17.110001"/>
    <n v="-0.19090816330250501"/>
    <n v="6.5875784763498903E-3"/>
    <n v="1.50772689484885"/>
    <n v="-0.795026258590532"/>
    <n v="-0.91692533355322303"/>
    <s v="DJT Green Funds"/>
    <x v="20"/>
    <s v="Energy"/>
    <s v="Oil &amp; Gas Exploration &amp; Production"/>
    <s v="Houston, Texas"/>
    <d v="2007-10-08T00:00:00"/>
    <n v="72207"/>
    <m/>
    <s v="Houston"/>
    <s v="Texas"/>
    <s v="United States"/>
  </r>
  <r>
    <d v="2019-05-21T00:00:00"/>
    <x v="20"/>
    <s v="buy"/>
    <n v="1400"/>
    <n v="14"/>
    <n v="24.09"/>
    <n v="24.65"/>
    <n v="24.08"/>
    <n v="24.27"/>
    <n v="24.127863000000001"/>
    <n v="3485000"/>
    <n v="2.4260000000000002"/>
    <n v="9.9379514662657192E-3"/>
    <n v="8.2748221830218401E-3"/>
    <n v="-0.10594091663630401"/>
    <n v="1.3826827640918299E-2"/>
    <n v="-0.383411679265795"/>
    <n v="1.6384721508803601E-2"/>
    <n v="1.72481531680371E-2"/>
    <n v="2.30952008397096E-2"/>
    <n v="2.5237670935061698E-2"/>
    <n v="37.759997999999896"/>
    <n v="17.110001"/>
    <n v="-0.19090816330250501"/>
    <n v="8.4599491109458805E-3"/>
    <n v="1.5166155450780701"/>
    <n v="-1.81595179012882"/>
    <n v="-1.78249384132532"/>
    <s v="DJT Green Funds"/>
    <x v="20"/>
    <s v="Energy"/>
    <s v="Oil &amp; Gas Exploration &amp; Production"/>
    <s v="Houston, Texas"/>
    <d v="2007-10-08T00:00:00"/>
    <n v="72207"/>
    <m/>
    <s v="Houston"/>
    <s v="Texas"/>
    <s v="United States"/>
  </r>
  <r>
    <d v="2019-05-23T00:00:00"/>
    <x v="20"/>
    <s v="buy"/>
    <n v="1400"/>
    <n v="14"/>
    <n v="22.860001"/>
    <n v="22.879998999999899"/>
    <n v="21.610001"/>
    <n v="21.77"/>
    <n v="21.642503999999999"/>
    <n v="6963800"/>
    <n v="2.2959999999999998"/>
    <n v="-7.1775685121198696E-2"/>
    <n v="-0.118140252337392"/>
    <n v="-0.24193837203855301"/>
    <n v="-5.7173055702506199E-2"/>
    <n v="-0.50773008610785597"/>
    <n v="3.3921381862035999E-2"/>
    <n v="2.1633136712206499E-2"/>
    <n v="2.4947498473611801E-2"/>
    <n v="2.5683442183987999E-2"/>
    <n v="37.759997999999896"/>
    <n v="17.110001"/>
    <n v="-0.19882816789317301"/>
    <n v="-1.1985692488440201E-2"/>
    <n v="1.5450808330656101"/>
    <n v="-2.3391494789078502"/>
    <n v="-1.97972570086533"/>
    <s v="DJT Green Funds"/>
    <x v="20"/>
    <s v="Energy"/>
    <s v="Oil &amp; Gas Exploration &amp; Production"/>
    <s v="Houston, Texas"/>
    <d v="2007-10-08T00:00:00"/>
    <n v="72207"/>
    <m/>
    <s v="Houston"/>
    <s v="Texas"/>
    <s v="United States"/>
  </r>
  <r>
    <d v="2019-06-26T00:00:00"/>
    <x v="20"/>
    <s v="sell"/>
    <n v="1100"/>
    <n v="14"/>
    <n v="21.549999"/>
    <n v="22.24"/>
    <n v="21.42"/>
    <n v="21.77"/>
    <n v="21.642503999999999"/>
    <n v="6019400"/>
    <n v="2.0489999999999999"/>
    <n v="2.7003492041806399E-2"/>
    <n v="6.0595977782394901E-2"/>
    <n v="3.2206126133479899E-3"/>
    <n v="-0.119523319348253"/>
    <n v="-0.44983615667730198"/>
    <n v="3.0985295834881899E-2"/>
    <n v="2.4152175241625499E-2"/>
    <n v="2.4202684739486301E-2"/>
    <n v="2.5903688116635199E-2"/>
    <n v="37.759997999999896"/>
    <n v="17.110001"/>
    <n v="-0.19882816789317301"/>
    <n v="-1.2346958449604901E-3"/>
    <n v="1.5052501855670799"/>
    <n v="-1.9234247565337601"/>
    <n v="-2.0392956925952799"/>
    <s v="DJT Green Funds"/>
    <x v="20"/>
    <s v="Energy"/>
    <s v="Oil &amp; Gas Exploration &amp; Production"/>
    <s v="Houston, Texas"/>
    <d v="2007-10-08T00:00:00"/>
    <n v="72207"/>
    <m/>
    <s v="Houston"/>
    <s v="Texas"/>
    <s v="United States"/>
  </r>
  <r>
    <d v="2019-05-07T00:00:00"/>
    <x v="20"/>
    <s v="sell"/>
    <n v="1600"/>
    <n v="15"/>
    <n v="24.450001"/>
    <n v="24.6"/>
    <n v="23.860001"/>
    <n v="24.280000999999999"/>
    <n v="24.137803999999999"/>
    <n v="7783500"/>
    <n v="2.448"/>
    <n v="-1.9980305274821301E-2"/>
    <n v="-0.103682950224345"/>
    <n v="-1.9288531234029901E-2"/>
    <n v="7.0221889414962796E-2"/>
    <n v="-0.281404383136653"/>
    <n v="1.18199521533445E-2"/>
    <n v="2.4935362697873699E-2"/>
    <n v="2.5147787363858601E-2"/>
    <n v="2.52791513374475E-2"/>
    <n v="37.759997999999896"/>
    <n v="17.110001"/>
    <n v="-0.19090816330250501"/>
    <n v="-1.6649488130547601E-2"/>
    <n v="1.5357933891676701"/>
    <n v="-1.40776390950039"/>
    <n v="-1.3034608579989799"/>
    <s v="Turtle River Asset Management"/>
    <x v="20"/>
    <s v="Energy"/>
    <s v="Oil &amp; Gas Exploration &amp; Production"/>
    <s v="Houston, Texas"/>
    <d v="2007-10-08T00:00:00"/>
    <n v="72207"/>
    <m/>
    <s v="Houston"/>
    <s v="Texas"/>
    <s v="United States"/>
  </r>
  <r>
    <d v="2019-05-08T00:00:00"/>
    <x v="20"/>
    <s v="buy"/>
    <n v="1200"/>
    <n v="15"/>
    <n v="24.209999"/>
    <n v="24.82"/>
    <n v="24.18"/>
    <n v="24.549999"/>
    <n v="24.406220999999999"/>
    <n v="3856100"/>
    <n v="2.4820000000000002"/>
    <n v="1.1058816633083999E-2"/>
    <n v="-5.3433020937000301E-2"/>
    <n v="-4.2225089444170902E-2"/>
    <n v="0.102948600634228"/>
    <n v="-0.27461371283084202"/>
    <n v="1.34555980731871E-2"/>
    <n v="2.3864396851227199E-2"/>
    <n v="2.50072046371227E-2"/>
    <n v="2.5288531958896E-2"/>
    <n v="37.759997999999896"/>
    <n v="17.110001"/>
    <n v="-0.19090816330250501"/>
    <n v="-1.60671540560346E-3"/>
    <n v="1.53442372524346"/>
    <n v="-1.3749298129463201"/>
    <n v="-1.32624711171534"/>
    <s v="Turtle River Asset Management"/>
    <x v="20"/>
    <s v="Energy"/>
    <s v="Oil &amp; Gas Exploration &amp; Production"/>
    <s v="Houston, Texas"/>
    <d v="2007-10-08T00:00:00"/>
    <n v="72207"/>
    <m/>
    <s v="Houston"/>
    <s v="Texas"/>
    <s v="United States"/>
  </r>
  <r>
    <d v="2019-05-09T00:00:00"/>
    <x v="20"/>
    <s v="buy"/>
    <n v="1600"/>
    <n v="15"/>
    <n v="24.219998999999898"/>
    <n v="24.530000999999999"/>
    <n v="23.690000999999999"/>
    <n v="24.34"/>
    <n v="24.197452999999999"/>
    <n v="5381600"/>
    <n v="2.4569999999999999"/>
    <n v="-8.5906791292190299E-3"/>
    <n v="-4.1051947655782198E-2"/>
    <n v="-4.0659469995003403E-2"/>
    <n v="0.15470317706025799"/>
    <n v="-0.30039669715226502"/>
    <n v="1.2167198843502499E-2"/>
    <n v="2.38409871015886E-2"/>
    <n v="2.3757147055434101E-2"/>
    <n v="2.5266418284952699E-2"/>
    <n v="37.759997999999896"/>
    <n v="17.110001"/>
    <n v="-0.19090816330250501"/>
    <n v="-3.0259986019249502E-3"/>
    <n v="1.5352519481386899"/>
    <n v="-1.4881346621092499"/>
    <n v="-1.3734400915168301"/>
    <s v="Turtle River Asset Management"/>
    <x v="20"/>
    <s v="Energy"/>
    <s v="Oil &amp; Gas Exploration &amp; Production"/>
    <s v="Houston, Texas"/>
    <d v="2007-10-08T00:00:00"/>
    <n v="72207"/>
    <m/>
    <s v="Houston"/>
    <s v="Texas"/>
    <s v="United States"/>
  </r>
  <r>
    <d v="2019-06-04T00:00:00"/>
    <x v="20"/>
    <s v="buy"/>
    <n v="600"/>
    <n v="15"/>
    <n v="21.860001"/>
    <n v="21.91"/>
    <n v="21.34"/>
    <n v="21.51"/>
    <n v="21.384027"/>
    <n v="5270400"/>
    <n v="2.1190000000000002"/>
    <n v="0"/>
    <n v="-7.8722612465962107E-3"/>
    <n v="-0.164655085883502"/>
    <n v="-8.7160265985221294E-2"/>
    <n v="-0.48799632858432401"/>
    <n v="8.9249038090127904E-3"/>
    <n v="2.0709088297736999E-2"/>
    <n v="2.3811481203250499E-2"/>
    <n v="2.5500231367887E-2"/>
    <n v="37.759997999999896"/>
    <n v="17.110001"/>
    <n v="-0.19882816789317301"/>
    <n v="2.1205927310919401E-2"/>
    <n v="1.5027681881720201"/>
    <n v="-2.1762660402496001"/>
    <n v="-2.1826419789976699"/>
    <s v="Turtle River Asset Management"/>
    <x v="20"/>
    <s v="Energy"/>
    <s v="Oil &amp; Gas Exploration &amp; Production"/>
    <s v="Houston, Texas"/>
    <d v="2007-10-08T00:00:00"/>
    <n v="72207"/>
    <m/>
    <s v="Houston"/>
    <s v="Texas"/>
    <s v="United States"/>
  </r>
  <r>
    <d v="2019-06-05T00:00:00"/>
    <x v="20"/>
    <s v="buy"/>
    <n v="1000"/>
    <n v="15"/>
    <n v="21.540001"/>
    <n v="21.549999"/>
    <n v="20.5"/>
    <n v="20.780000999999999"/>
    <n v="20.658301999999999"/>
    <n v="4511200"/>
    <n v="2.1230000000000002"/>
    <n v="-3.45269689507103E-2"/>
    <n v="-4.9752113917582101E-2"/>
    <n v="-0.182080890117296"/>
    <n v="-9.6782498210968196E-2"/>
    <n v="-0.49551403116718201"/>
    <n v="1.56045045539202E-2"/>
    <n v="2.1415627940510201E-2"/>
    <n v="2.3994939953048699E-2"/>
    <n v="2.5534055272023098E-2"/>
    <n v="37.759997999999896"/>
    <n v="17.110001"/>
    <n v="-0.19882816789317301"/>
    <n v="8.1287266899663802E-3"/>
    <n v="1.4933805188418301"/>
    <n v="-2.20024020240928"/>
    <n v="-2.2005741777730798"/>
    <s v="Turtle River Asset Management"/>
    <x v="20"/>
    <s v="Energy"/>
    <s v="Oil &amp; Gas Exploration &amp; Production"/>
    <s v="Houston, Texas"/>
    <d v="2007-10-08T00:00:00"/>
    <n v="72207"/>
    <m/>
    <s v="Houston"/>
    <s v="Texas"/>
    <s v="United States"/>
  </r>
  <r>
    <d v="2019-06-13T00:00:00"/>
    <x v="20"/>
    <s v="buy"/>
    <n v="1700"/>
    <n v="15"/>
    <n v="20.66"/>
    <n v="20.790001"/>
    <n v="20.51"/>
    <n v="20.77"/>
    <n v="20.648360999999898"/>
    <n v="3937600"/>
    <n v="2.0910000000000002"/>
    <n v="1.9937404459805901E-2"/>
    <n v="1.9277240092361E-3"/>
    <n v="-0.123065101425645"/>
    <n v="-8.3693865841304296E-2"/>
    <n v="-0.483817488801769"/>
    <n v="2.6534868910852698E-2"/>
    <n v="2.3771839951436301E-2"/>
    <n v="2.3419629694023499E-2"/>
    <n v="2.56971045277605E-2"/>
    <n v="37.759997999999896"/>
    <n v="17.110001"/>
    <n v="-0.19882816789317301"/>
    <n v="4.0890106107655602E-3"/>
    <n v="1.50015926961877"/>
    <n v="-2.1068247260935502"/>
    <n v="-2.1238019645833801"/>
    <s v="Turtle River Asset Management"/>
    <x v="20"/>
    <s v="Energy"/>
    <s v="Oil &amp; Gas Exploration &amp; Production"/>
    <s v="Houston, Texas"/>
    <d v="2007-10-08T00:00:00"/>
    <n v="72207"/>
    <m/>
    <s v="Houston"/>
    <s v="Texas"/>
    <s v="United States"/>
  </r>
  <r>
    <d v="2019-06-21T00:00:00"/>
    <x v="20"/>
    <s v="buy"/>
    <n v="900"/>
    <n v="15"/>
    <n v="21.82"/>
    <n v="22.030000999999999"/>
    <n v="21.540001"/>
    <n v="21.559998999999902"/>
    <n v="21.433733"/>
    <n v="6055600"/>
    <n v="2.0680000000000001"/>
    <n v="-8.7740920844430002E-3"/>
    <n v="8.8699449866043306E-2"/>
    <n v="-0.118401324390075"/>
    <n v="-0.101242629305912"/>
    <n v="-0.48987339991154399"/>
    <n v="2.6242564260242698E-2"/>
    <n v="2.8621375556482E-2"/>
    <n v="2.4359447577634499E-2"/>
    <n v="2.60514341060912E-2"/>
    <n v="37.759997999999896"/>
    <n v="17.110001"/>
    <n v="-0.19882816789317301"/>
    <n v="-1.26001638019446E-3"/>
    <n v="1.52634885465902"/>
    <n v="-2.0918311464038402"/>
    <n v="-2.11794287283284"/>
    <s v="Turtle River Asset Management"/>
    <x v="20"/>
    <s v="Energy"/>
    <s v="Oil &amp; Gas Exploration &amp; Production"/>
    <s v="Houston, Texas"/>
    <d v="2007-10-08T00:00:00"/>
    <n v="72207"/>
    <m/>
    <s v="Houston"/>
    <s v="Texas"/>
    <s v="United States"/>
  </r>
  <r>
    <d v="2019-06-24T00:00:00"/>
    <x v="20"/>
    <s v="sell"/>
    <n v="1600"/>
    <n v="15"/>
    <n v="21.51"/>
    <n v="21.690000999999999"/>
    <n v="21.17"/>
    <n v="21.26"/>
    <n v="21.135490000000001"/>
    <n v="4833000"/>
    <n v="2.0209999999999999"/>
    <n v="-1.40123713274906E-2"/>
    <n v="5.0155199100622903E-2"/>
    <n v="-9.5481226009043907E-2"/>
    <n v="-0.134673049192331"/>
    <n v="-0.48014238237193801"/>
    <n v="2.9238809137930699E-2"/>
    <n v="2.7824289518444699E-2"/>
    <n v="2.42579637141472E-2"/>
    <n v="2.6026192545650799E-2"/>
    <n v="37.759997999999896"/>
    <n v="17.110001"/>
    <n v="-0.19882816789317301"/>
    <n v="-1.73338836506086E-3"/>
    <n v="1.52383198012251"/>
    <n v="-2.0480268781280899"/>
    <n v="-2.0809169668823002"/>
    <s v="Turtle River Asset Management"/>
    <x v="20"/>
    <s v="Energy"/>
    <s v="Oil &amp; Gas Exploration &amp; Production"/>
    <s v="Houston, Texas"/>
    <d v="2007-10-08T00:00:00"/>
    <n v="72207"/>
    <m/>
    <s v="Houston"/>
    <s v="Texas"/>
    <s v="United States"/>
  </r>
  <r>
    <d v="2019-05-01T00:00:00"/>
    <x v="20"/>
    <s v="sell"/>
    <n v="1600"/>
    <n v="16"/>
    <n v="27.1"/>
    <n v="27.24"/>
    <n v="26.01"/>
    <n v="26.02"/>
    <n v="25.745788999999998"/>
    <n v="6151600"/>
    <n v="2.5110000000000001"/>
    <n v="-3.9191112654261298E-2"/>
    <n v="-5.82253264991201E-2"/>
    <n v="5.0848498902559797E-2"/>
    <n v="0.129478121866032"/>
    <n v="-0.24657488990984899"/>
    <n v="1.85223651157784E-2"/>
    <n v="2.5536781170183299E-2"/>
    <n v="2.5139426887963199E-2"/>
    <n v="2.52697572978373E-2"/>
    <n v="37.759997999999896"/>
    <n v="17.110001"/>
    <n v="-0.19090816330250501"/>
    <n v="-7.5304459681844096E-3"/>
    <n v="1.5436130629045199"/>
    <n v="-1.26099854436452"/>
    <n v="-1.0881666316594201"/>
    <s v="Bridgebay Associates"/>
    <x v="20"/>
    <s v="Energy"/>
    <s v="Oil &amp; Gas Exploration &amp; Production"/>
    <s v="Houston, Texas"/>
    <d v="2007-10-08T00:00:00"/>
    <n v="72207"/>
    <m/>
    <s v="Houston"/>
    <s v="Texas"/>
    <s v="United States"/>
  </r>
  <r>
    <d v="2019-05-03T00:00:00"/>
    <x v="20"/>
    <s v="sell"/>
    <n v="1500"/>
    <n v="16"/>
    <n v="25.379998999999899"/>
    <n v="25.799999"/>
    <n v="24.76"/>
    <n v="24.93"/>
    <n v="24.783996999999999"/>
    <n v="9871500"/>
    <n v="2.5310000000000001"/>
    <n v="-1.7101164716916702E-2"/>
    <n v="-7.8002771862613896E-2"/>
    <n v="-1.8669853602674601E-2"/>
    <n v="0.117415043290593"/>
    <n v="-0.26192622775941499"/>
    <n v="1.8585385178217399E-2"/>
    <n v="2.4946237568329699E-2"/>
    <n v="2.5131961865111001E-2"/>
    <n v="2.5284338120405699E-2"/>
    <n v="37.759997999999896"/>
    <n v="17.110001"/>
    <n v="-0.19090816330250501"/>
    <n v="9.5921274614703799E-3"/>
    <n v="1.53975477010506"/>
    <n v="-1.3274509981301099"/>
    <n v="-1.19183843417373"/>
    <s v="Bridgebay Associates"/>
    <x v="20"/>
    <s v="Energy"/>
    <s v="Oil &amp; Gas Exploration &amp; Production"/>
    <s v="Houston, Texas"/>
    <d v="2007-10-08T00:00:00"/>
    <n v="72207"/>
    <m/>
    <s v="Houston"/>
    <s v="Texas"/>
    <s v="United States"/>
  </r>
  <r>
    <d v="2019-05-07T00:00:00"/>
    <x v="20"/>
    <s v="sell"/>
    <n v="1500"/>
    <n v="16"/>
    <n v="24.450001"/>
    <n v="24.6"/>
    <n v="23.860001"/>
    <n v="24.280000999999999"/>
    <n v="24.137803999999999"/>
    <n v="7783500"/>
    <n v="2.448"/>
    <n v="-1.9980305274821301E-2"/>
    <n v="-0.103682950224345"/>
    <n v="-1.9288531234029901E-2"/>
    <n v="7.0221889414962796E-2"/>
    <n v="-0.281404383136653"/>
    <n v="1.18199521533445E-2"/>
    <n v="2.4935362697873699E-2"/>
    <n v="2.5147787363858601E-2"/>
    <n v="2.52791513374475E-2"/>
    <n v="37.759997999999896"/>
    <n v="17.110001"/>
    <n v="-0.19090816330250501"/>
    <n v="-1.6649488130547601E-2"/>
    <n v="1.5357933891676701"/>
    <n v="-1.40776390950039"/>
    <n v="-1.3034608579989799"/>
    <s v="Bridgebay Associates"/>
    <x v="20"/>
    <s v="Energy"/>
    <s v="Oil &amp; Gas Exploration &amp; Production"/>
    <s v="Houston, Texas"/>
    <d v="2007-10-08T00:00:00"/>
    <n v="72207"/>
    <m/>
    <s v="Houston"/>
    <s v="Texas"/>
    <s v="United States"/>
  </r>
  <r>
    <d v="2019-05-09T00:00:00"/>
    <x v="20"/>
    <s v="sell"/>
    <n v="1000"/>
    <n v="16"/>
    <n v="24.219998999999898"/>
    <n v="24.530000999999999"/>
    <n v="23.690000999999999"/>
    <n v="24.34"/>
    <n v="24.197452999999999"/>
    <n v="5381600"/>
    <n v="2.4569999999999999"/>
    <n v="-8.5906791292190299E-3"/>
    <n v="-4.1051947655782198E-2"/>
    <n v="-4.0659469995003403E-2"/>
    <n v="0.15470317706025799"/>
    <n v="-0.30039669715226502"/>
    <n v="1.2167198843502499E-2"/>
    <n v="2.38409871015886E-2"/>
    <n v="2.3757147055434101E-2"/>
    <n v="2.5266418284952699E-2"/>
    <n v="37.759997999999896"/>
    <n v="17.110001"/>
    <n v="-0.19090816330250501"/>
    <n v="-3.0259986019249502E-3"/>
    <n v="1.5352519481386899"/>
    <n v="-1.4881346621092499"/>
    <n v="-1.3734400915168301"/>
    <s v="Bridgebay Associates"/>
    <x v="20"/>
    <s v="Energy"/>
    <s v="Oil &amp; Gas Exploration &amp; Production"/>
    <s v="Houston, Texas"/>
    <d v="2007-10-08T00:00:00"/>
    <n v="72207"/>
    <m/>
    <s v="Houston"/>
    <s v="Texas"/>
    <s v="United States"/>
  </r>
  <r>
    <d v="2019-05-21T00:00:00"/>
    <x v="20"/>
    <s v="buy"/>
    <n v="2100"/>
    <n v="16"/>
    <n v="24.09"/>
    <n v="24.65"/>
    <n v="24.08"/>
    <n v="24.27"/>
    <n v="24.127863000000001"/>
    <n v="3485000"/>
    <n v="2.4260000000000002"/>
    <n v="9.9379514662657192E-3"/>
    <n v="8.2748221830218401E-3"/>
    <n v="-0.10594091663630401"/>
    <n v="1.3826827640918299E-2"/>
    <n v="-0.383411679265795"/>
    <n v="1.6384721508803601E-2"/>
    <n v="1.72481531680371E-2"/>
    <n v="2.30952008397096E-2"/>
    <n v="2.5237670935061698E-2"/>
    <n v="37.759997999999896"/>
    <n v="17.110001"/>
    <n v="-0.19090816330250501"/>
    <n v="8.4599491109458805E-3"/>
    <n v="1.5166155450780701"/>
    <n v="-1.81595179012882"/>
    <n v="-1.78249384132532"/>
    <s v="Bridgebay Associates"/>
    <x v="20"/>
    <s v="Energy"/>
    <s v="Oil &amp; Gas Exploration &amp; Production"/>
    <s v="Houston, Texas"/>
    <d v="2007-10-08T00:00:00"/>
    <n v="72207"/>
    <m/>
    <s v="Houston"/>
    <s v="Texas"/>
    <s v="United States"/>
  </r>
  <r>
    <d v="2019-05-23T00:00:00"/>
    <x v="20"/>
    <s v="sell"/>
    <n v="1300"/>
    <n v="16"/>
    <n v="22.860001"/>
    <n v="22.879998999999899"/>
    <n v="21.610001"/>
    <n v="21.77"/>
    <n v="21.642503999999999"/>
    <n v="6963800"/>
    <n v="2.2959999999999998"/>
    <n v="-7.1775685121198696E-2"/>
    <n v="-0.118140252337392"/>
    <n v="-0.24193837203855301"/>
    <n v="-5.7173055702506199E-2"/>
    <n v="-0.50773008610785597"/>
    <n v="3.3921381862035999E-2"/>
    <n v="2.1633136712206499E-2"/>
    <n v="2.4947498473611801E-2"/>
    <n v="2.5683442183987999E-2"/>
    <n v="37.759997999999896"/>
    <n v="17.110001"/>
    <n v="-0.19882816789317301"/>
    <n v="-1.1985692488440201E-2"/>
    <n v="1.5450808330656101"/>
    <n v="-2.3391494789078502"/>
    <n v="-1.97972570086533"/>
    <s v="Bridgebay Associates"/>
    <x v="20"/>
    <s v="Energy"/>
    <s v="Oil &amp; Gas Exploration &amp; Production"/>
    <s v="Houston, Texas"/>
    <d v="2007-10-08T00:00:00"/>
    <n v="72207"/>
    <m/>
    <s v="Houston"/>
    <s v="Texas"/>
    <s v="United States"/>
  </r>
  <r>
    <d v="2019-05-28T00:00:00"/>
    <x v="20"/>
    <s v="buy"/>
    <n v="1600"/>
    <n v="16"/>
    <n v="21.83"/>
    <n v="22.049999"/>
    <n v="21.639999"/>
    <n v="21.68"/>
    <n v="21.553032000000002"/>
    <n v="5000900"/>
    <n v="2.2679999999999998"/>
    <n v="-9.2204360727904302E-4"/>
    <n v="-0.102912859584082"/>
    <n v="-0.22394259980044601"/>
    <n v="-1.4919033956293201E-2"/>
    <n v="-0.50560324020178404"/>
    <n v="3.35690718861818E-2"/>
    <n v="2.1792553997112302E-2"/>
    <n v="2.4606053701987301E-2"/>
    <n v="2.5680320742884899E-2"/>
    <n v="37.759997999999896"/>
    <n v="17.110001"/>
    <n v="-0.19882816789317301"/>
    <n v="-8.4109499934704197E-3"/>
    <n v="1.53964259041553"/>
    <n v="-2.3018205512660002"/>
    <n v="-2.1717495958706201"/>
    <s v="Bridgebay Associates"/>
    <x v="20"/>
    <s v="Energy"/>
    <s v="Oil &amp; Gas Exploration &amp; Production"/>
    <s v="Houston, Texas"/>
    <d v="2007-10-08T00:00:00"/>
    <n v="72207"/>
    <m/>
    <s v="Houston"/>
    <s v="Texas"/>
    <s v="United States"/>
  </r>
  <r>
    <d v="2019-06-13T00:00:00"/>
    <x v="20"/>
    <s v="buy"/>
    <n v="1500"/>
    <n v="16"/>
    <n v="20.66"/>
    <n v="20.790001"/>
    <n v="20.51"/>
    <n v="20.77"/>
    <n v="20.648360999999898"/>
    <n v="3937600"/>
    <n v="2.0910000000000002"/>
    <n v="1.9937404459805901E-2"/>
    <n v="1.9277240092361E-3"/>
    <n v="-0.123065101425645"/>
    <n v="-8.3693865841304296E-2"/>
    <n v="-0.483817488801769"/>
    <n v="2.6534868910852698E-2"/>
    <n v="2.3771839951436301E-2"/>
    <n v="2.3419629694023499E-2"/>
    <n v="2.56971045277605E-2"/>
    <n v="37.759997999999896"/>
    <n v="17.110001"/>
    <n v="-0.19882816789317301"/>
    <n v="4.0890106107655602E-3"/>
    <n v="1.50015926961877"/>
    <n v="-2.1068247260935502"/>
    <n v="-2.1238019645833801"/>
    <s v="Bridgebay Associates"/>
    <x v="20"/>
    <s v="Energy"/>
    <s v="Oil &amp; Gas Exploration &amp; Production"/>
    <s v="Houston, Texas"/>
    <d v="2007-10-08T00:00:00"/>
    <n v="72207"/>
    <m/>
    <s v="Houston"/>
    <s v="Texas"/>
    <s v="United States"/>
  </r>
  <r>
    <d v="2019-04-03T00:00:00"/>
    <x v="20"/>
    <s v="sell"/>
    <n v="2300"/>
    <n v="17"/>
    <n v="25.65"/>
    <n v="25.719998999999898"/>
    <n v="24.65"/>
    <n v="25"/>
    <n v="24.736535999999901"/>
    <n v="4849200"/>
    <n v="2.5169999999999999"/>
    <n v="-2.0586675238329799E-2"/>
    <n v="1.40988627154542E-2"/>
    <n v="5.6358726278759597E-2"/>
    <n v="0.26245427303615299"/>
    <n v="-0.16006056235754201"/>
    <n v="2.2245968808542699E-2"/>
    <n v="2.4423981709790901E-2"/>
    <n v="2.6040632596400399E-2"/>
    <n v="2.4892306788178602E-2"/>
    <n v="37.759997999999896"/>
    <n v="17.110001"/>
    <n v="-0.19090816330250501"/>
    <n v="2.1460723821998401E-3"/>
    <n v="1.4816094801422901"/>
    <n v="-0.87667258991832797"/>
    <n v="-0.834843376083233"/>
    <s v="Los Santos Asset Management"/>
    <x v="20"/>
    <s v="Energy"/>
    <s v="Oil &amp; Gas Exploration &amp; Production"/>
    <s v="Houston, Texas"/>
    <d v="2007-10-08T00:00:00"/>
    <n v="72207"/>
    <m/>
    <s v="Houston"/>
    <s v="Texas"/>
    <s v="United States"/>
  </r>
  <r>
    <d v="2019-04-05T00:00:00"/>
    <x v="20"/>
    <s v="buy"/>
    <n v="1900"/>
    <n v="17"/>
    <n v="24.969998999999898"/>
    <n v="25.809998999999902"/>
    <n v="24.969998999999898"/>
    <n v="25.73"/>
    <n v="25.458842999999899"/>
    <n v="5460000"/>
    <n v="2.5009999999999999"/>
    <n v="3.3995374843224999E-2"/>
    <n v="3.9640567409730501E-2"/>
    <n v="0.112163377540852"/>
    <n v="0.22372742854602101"/>
    <n v="-0.14857213633204699"/>
    <n v="2.6231709434207402E-2"/>
    <n v="2.45510295356197E-2"/>
    <n v="2.4603036425134998E-2"/>
    <n v="2.49529781240375E-2"/>
    <n v="37.759997999999896"/>
    <n v="17.110001"/>
    <n v="-0.19090816330250501"/>
    <n v="4.62571739556182E-3"/>
    <n v="1.49218112932143"/>
    <n v="-0.82085043430181404"/>
    <n v="-0.81469416119412597"/>
    <s v="Los Santos Asset Management"/>
    <x v="20"/>
    <s v="Energy"/>
    <s v="Oil &amp; Gas Exploration &amp; Production"/>
    <s v="Houston, Texas"/>
    <d v="2007-10-08T00:00:00"/>
    <n v="72207"/>
    <m/>
    <s v="Houston"/>
    <s v="Texas"/>
    <s v="United States"/>
  </r>
  <r>
    <d v="2019-04-11T00:00:00"/>
    <x v="20"/>
    <s v="buy"/>
    <n v="1100"/>
    <n v="17"/>
    <n v="25.040001"/>
    <n v="25.530000999999999"/>
    <n v="24.809998999999902"/>
    <n v="25.129998999999899"/>
    <n v="24.865165999999999"/>
    <n v="4067100"/>
    <n v="2.504"/>
    <n v="-3.9713652696404403E-3"/>
    <n v="1.0400094775122E-2"/>
    <n v="0.113217303554838"/>
    <n v="0.121578410010296"/>
    <n v="-0.20779292374986899"/>
    <n v="3.0094212015417302E-2"/>
    <n v="2.25522098041167E-2"/>
    <n v="2.46396641200517E-2"/>
    <n v="2.4841547140242198E-2"/>
    <n v="37.759997999999896"/>
    <n v="17.110001"/>
    <n v="-0.19090816330250501"/>
    <n v="3.8122194279549302E-5"/>
    <n v="1.48859288985195"/>
    <n v="-1.0979274382948501"/>
    <n v="-0.92209016869547999"/>
    <s v="Los Santos Asset Management"/>
    <x v="20"/>
    <s v="Energy"/>
    <s v="Oil &amp; Gas Exploration &amp; Production"/>
    <s v="Houston, Texas"/>
    <d v="2007-10-08T00:00:00"/>
    <n v="72207"/>
    <m/>
    <s v="Houston"/>
    <s v="Texas"/>
    <s v="United States"/>
  </r>
  <r>
    <d v="2019-04-30T00:00:00"/>
    <x v="20"/>
    <s v="buy"/>
    <n v="3100"/>
    <n v="17"/>
    <n v="27.809998999999902"/>
    <n v="27.860001"/>
    <n v="27.030000999999999"/>
    <n v="27.059998999999902"/>
    <n v="26.774827999999999"/>
    <n v="5164200"/>
    <n v="2.5089999999999999"/>
    <n v="-1.32160094663899E-2"/>
    <n v="-2.9135338557575299E-2"/>
    <n v="8.3590569716064295E-2"/>
    <n v="0.18357526543965"/>
    <n v="-0.20353357060104099"/>
    <n v="1.05672322053198E-2"/>
    <n v="2.3904806690146101E-2"/>
    <n v="2.46265202181527E-2"/>
    <n v="2.5155649164813301E-2"/>
    <n v="37.759997999999896"/>
    <n v="17.110001"/>
    <n v="-0.19090816330250501"/>
    <n v="9.5096475723260604E-4"/>
    <n v="1.5272814419962699"/>
    <n v="-1.06328631398662"/>
    <n v="-1.0354790416683299"/>
    <s v="Los Santos Asset Management"/>
    <x v="20"/>
    <s v="Energy"/>
    <s v="Oil &amp; Gas Exploration &amp; Production"/>
    <s v="Houston, Texas"/>
    <d v="2007-10-08T00:00:00"/>
    <n v="72207"/>
    <m/>
    <s v="Houston"/>
    <s v="Texas"/>
    <s v="United States"/>
  </r>
  <r>
    <d v="2019-05-13T00:00:00"/>
    <x v="20"/>
    <s v="sell"/>
    <n v="2200"/>
    <n v="17"/>
    <n v="23.799999"/>
    <n v="23.950001"/>
    <n v="23.24"/>
    <n v="23.49"/>
    <n v="23.352429999999998"/>
    <n v="4167300"/>
    <n v="2.4049999999999998"/>
    <n v="-2.6051937392260398E-2"/>
    <n v="-5.3058500238123099E-2"/>
    <n v="-6.6738186242094197E-2"/>
    <n v="0.116773104924695"/>
    <n v="-0.38865592126466603"/>
    <n v="1.4151995286224401E-2"/>
    <n v="2.2047689722930499E-2"/>
    <n v="2.3896274374541199E-2"/>
    <n v="2.5155934813733901E-2"/>
    <n v="37.759997999999896"/>
    <n v="17.110001"/>
    <n v="-0.19090816330250501"/>
    <n v="-2.4426469085879299E-2"/>
    <n v="1.5077724275558499"/>
    <n v="-1.87525866981274"/>
    <n v="-1.5734769162233799"/>
    <s v="Los Santos Asset Management"/>
    <x v="20"/>
    <s v="Energy"/>
    <s v="Oil &amp; Gas Exploration &amp; Production"/>
    <s v="Houston, Texas"/>
    <d v="2007-10-08T00:00:00"/>
    <n v="72207"/>
    <m/>
    <s v="Houston"/>
    <s v="Texas"/>
    <s v="United States"/>
  </r>
  <r>
    <d v="2019-04-01T00:00:00"/>
    <x v="20"/>
    <s v="buy"/>
    <n v="1800"/>
    <n v="18"/>
    <n v="25.01"/>
    <n v="25.82"/>
    <n v="25.01"/>
    <n v="25.68"/>
    <n v="25.409369999999999"/>
    <n v="5644800"/>
    <n v="2.4969999999999999"/>
    <n v="3.7695422782818497E-2"/>
    <n v="4.9491336402489199E-2"/>
    <n v="0.14787498627505499"/>
    <n v="0.336969562677294"/>
    <n v="-0.149527616933569"/>
    <n v="2.25489314555E-2"/>
    <n v="2.5180546121816201E-2"/>
    <n v="2.6052705330667201E-2"/>
    <n v="2.5029571353563599E-2"/>
    <n v="37.759997999999896"/>
    <n v="17.110001"/>
    <n v="-0.19090816330250501"/>
    <n v="1.1502195497633099E-2"/>
    <n v="1.4915627190682099"/>
    <n v="-0.82584076898694003"/>
    <n v="-0.91900354412474095"/>
    <s v="Ironman Funds"/>
    <x v="20"/>
    <s v="Energy"/>
    <s v="Oil &amp; Gas Exploration &amp; Production"/>
    <s v="Houston, Texas"/>
    <d v="2007-10-08T00:00:00"/>
    <n v="72207"/>
    <m/>
    <s v="Houston"/>
    <s v="Texas"/>
    <s v="United States"/>
  </r>
  <r>
    <d v="2019-04-05T00:00:00"/>
    <x v="20"/>
    <s v="sell"/>
    <n v="1900"/>
    <n v="18"/>
    <n v="24.969998999999898"/>
    <n v="25.809998999999902"/>
    <n v="24.969998999999898"/>
    <n v="25.73"/>
    <n v="25.458842999999899"/>
    <n v="5460000"/>
    <n v="2.5009999999999999"/>
    <n v="3.3995374843224999E-2"/>
    <n v="3.9640567409730501E-2"/>
    <n v="0.112163377540852"/>
    <n v="0.22372742854602101"/>
    <n v="-0.14857213633204699"/>
    <n v="2.6231709434207402E-2"/>
    <n v="2.45510295356197E-2"/>
    <n v="2.4603036425134998E-2"/>
    <n v="2.49529781240375E-2"/>
    <n v="37.759997999999896"/>
    <n v="17.110001"/>
    <n v="-0.19090816330250501"/>
    <n v="4.62571739556182E-3"/>
    <n v="1.49218112932143"/>
    <n v="-0.82085043430181404"/>
    <n v="-0.81469416119412597"/>
    <s v="Ironman Funds"/>
    <x v="20"/>
    <s v="Energy"/>
    <s v="Oil &amp; Gas Exploration &amp; Production"/>
    <s v="Houston, Texas"/>
    <d v="2007-10-08T00:00:00"/>
    <n v="72207"/>
    <m/>
    <s v="Houston"/>
    <s v="Texas"/>
    <s v="United States"/>
  </r>
  <r>
    <d v="2019-04-10T00:00:00"/>
    <x v="20"/>
    <s v="sell"/>
    <n v="2500"/>
    <n v="18"/>
    <n v="24.74"/>
    <n v="25.32"/>
    <n v="24.610001"/>
    <n v="25.23"/>
    <n v="24.964110999999999"/>
    <n v="5371100"/>
    <n v="2.4769999999999999"/>
    <n v="2.9360570088478501E-2"/>
    <n v="9.1578924717171106E-3"/>
    <n v="0.13517464765429699"/>
    <n v="0.131827865423012"/>
    <n v="-0.194551786733028"/>
    <n v="3.016170969711E-2"/>
    <n v="2.2615269659772601E-2"/>
    <n v="2.4633908258772302E-2"/>
    <n v="2.4848867189376098E-2"/>
    <n v="37.759997999999896"/>
    <n v="17.110001"/>
    <n v="-0.19090816330250501"/>
    <n v="3.47183783585567E-3"/>
    <n v="1.48367648958904"/>
    <n v="-1.0356042531060099"/>
    <n v="-0.87946253800905205"/>
    <s v="Ironman Funds"/>
    <x v="20"/>
    <s v="Energy"/>
    <s v="Oil &amp; Gas Exploration &amp; Production"/>
    <s v="Houston, Texas"/>
    <d v="2007-10-08T00:00:00"/>
    <n v="72207"/>
    <m/>
    <s v="Houston"/>
    <s v="Texas"/>
    <s v="United States"/>
  </r>
  <r>
    <d v="2019-05-07T00:00:00"/>
    <x v="20"/>
    <s v="buy"/>
    <n v="1900"/>
    <n v="18"/>
    <n v="24.450001"/>
    <n v="24.6"/>
    <n v="23.860001"/>
    <n v="24.280000999999999"/>
    <n v="24.137803999999999"/>
    <n v="7783500"/>
    <n v="2.448"/>
    <n v="-1.9980305274821301E-2"/>
    <n v="-0.103682950224345"/>
    <n v="-1.9288531234029901E-2"/>
    <n v="7.0221889414962796E-2"/>
    <n v="-0.281404383136653"/>
    <n v="1.18199521533445E-2"/>
    <n v="2.4935362697873699E-2"/>
    <n v="2.5147787363858601E-2"/>
    <n v="2.52791513374475E-2"/>
    <n v="37.759997999999896"/>
    <n v="17.110001"/>
    <n v="-0.19090816330250501"/>
    <n v="-1.6649488130547601E-2"/>
    <n v="1.5357933891676701"/>
    <n v="-1.40776390950039"/>
    <n v="-1.3034608579989799"/>
    <s v="Ironman Funds"/>
    <x v="20"/>
    <s v="Energy"/>
    <s v="Oil &amp; Gas Exploration &amp; Production"/>
    <s v="Houston, Texas"/>
    <d v="2007-10-08T00:00:00"/>
    <n v="72207"/>
    <m/>
    <s v="Houston"/>
    <s v="Texas"/>
    <s v="United States"/>
  </r>
  <r>
    <d v="2019-05-15T00:00:00"/>
    <x v="20"/>
    <s v="buy"/>
    <n v="1200"/>
    <n v="18"/>
    <n v="23.690000999999999"/>
    <n v="24.26"/>
    <n v="23.610001"/>
    <n v="24.16"/>
    <n v="24.018507"/>
    <n v="4059200"/>
    <n v="2.379"/>
    <n v="3.7321666078144501E-3"/>
    <n v="-1.6013400635202801E-2"/>
    <n v="-0.101591322213073"/>
    <n v="0.103389319243589"/>
    <n v="-0.36024865657150201"/>
    <n v="1.8709840812264199E-2"/>
    <n v="1.69768609776914E-2"/>
    <n v="2.37475857780515E-2"/>
    <n v="2.5191699318754399E-2"/>
    <n v="37.759997999999896"/>
    <n v="17.110001"/>
    <n v="-0.19090816330250501"/>
    <n v="5.8219943882337104E-3"/>
    <n v="1.5122192098790099"/>
    <n v="-1.73333307522396"/>
    <n v="-1.70536336422934"/>
    <s v="Ironman Funds"/>
    <x v="20"/>
    <s v="Energy"/>
    <s v="Oil &amp; Gas Exploration &amp; Production"/>
    <s v="Houston, Texas"/>
    <d v="2007-10-08T00:00:00"/>
    <n v="72207"/>
    <m/>
    <s v="Houston"/>
    <s v="Texas"/>
    <s v="United States"/>
  </r>
  <r>
    <d v="2019-05-09T00:00:00"/>
    <x v="20"/>
    <s v="buy"/>
    <n v="1600"/>
    <n v="19"/>
    <n v="24.219998999999898"/>
    <n v="24.530000999999999"/>
    <n v="23.690000999999999"/>
    <n v="24.34"/>
    <n v="24.197452999999999"/>
    <n v="5381600"/>
    <n v="2.4569999999999999"/>
    <n v="-8.5906791292190299E-3"/>
    <n v="-4.1051947655782198E-2"/>
    <n v="-4.0659469995003403E-2"/>
    <n v="0.15470317706025799"/>
    <n v="-0.30039669715226502"/>
    <n v="1.2167198843502499E-2"/>
    <n v="2.38409871015886E-2"/>
    <n v="2.3757147055434101E-2"/>
    <n v="2.5266418284952699E-2"/>
    <n v="37.759997999999896"/>
    <n v="17.110001"/>
    <n v="-0.19090816330250501"/>
    <n v="-3.0259986019249502E-3"/>
    <n v="1.5352519481386899"/>
    <n v="-1.4881346621092499"/>
    <n v="-1.3734400915168301"/>
    <s v="Second Point Management"/>
    <x v="20"/>
    <s v="Energy"/>
    <s v="Oil &amp; Gas Exploration &amp; Production"/>
    <s v="Houston, Texas"/>
    <d v="2007-10-08T00:00:00"/>
    <n v="72207"/>
    <m/>
    <s v="Houston"/>
    <s v="Texas"/>
    <s v="United States"/>
  </r>
  <r>
    <d v="2019-06-14T00:00:00"/>
    <x v="20"/>
    <s v="buy"/>
    <n v="3300"/>
    <n v="19"/>
    <n v="20.690000999999999"/>
    <n v="20.870000999999998"/>
    <n v="19.68"/>
    <n v="19.73"/>
    <n v="19.614450000000001"/>
    <n v="5833100"/>
    <n v="2.093"/>
    <n v="-5.1369406294082702E-2"/>
    <n v="-4.7510234977107497E-2"/>
    <n v="-0.198825952073096"/>
    <n v="-0.15297162635047401"/>
    <n v="-0.54216383027091497"/>
    <n v="3.5358100999713198E-2"/>
    <n v="2.4690940145308499E-2"/>
    <n v="2.4117842299702801E-2"/>
    <n v="2.5878833980895601E-2"/>
    <n v="37.759997999999896"/>
    <n v="17.110001"/>
    <n v="-0.19882816789317301"/>
    <n v="-1.6128120944145399E-3"/>
    <n v="1.5063789329311099"/>
    <n v="-2.3382527271078501"/>
    <n v="-2.1575156464562801"/>
    <s v="Second Point Management"/>
    <x v="20"/>
    <s v="Energy"/>
    <s v="Oil &amp; Gas Exploration &amp; Production"/>
    <s v="Houston, Texas"/>
    <d v="2007-10-08T00:00:00"/>
    <n v="72207"/>
    <m/>
    <s v="Houston"/>
    <s v="Texas"/>
    <s v="United States"/>
  </r>
  <r>
    <d v="2019-06-19T00:00:00"/>
    <x v="20"/>
    <s v="sell"/>
    <n v="1900"/>
    <n v="19"/>
    <n v="20.360001"/>
    <n v="20.719998999999898"/>
    <n v="20.139999"/>
    <n v="20.49"/>
    <n v="20.369999"/>
    <n v="7054200"/>
    <n v="2.0289999999999999"/>
    <n v="6.8559969281290403E-3"/>
    <n v="6.3646398097260198E-3"/>
    <n v="-0.15184734178151599"/>
    <n v="-0.18900459227305699"/>
    <n v="-0.51760473432054699"/>
    <n v="3.0488130258521502E-2"/>
    <n v="2.5174602399929899E-2"/>
    <n v="2.3530582803904999E-2"/>
    <n v="2.5820094365600201E-2"/>
    <n v="37.759997999999896"/>
    <n v="17.110001"/>
    <n v="-0.19882816789317301"/>
    <n v="2.98071681438073E-3"/>
    <n v="1.50832075739714"/>
    <n v="-2.20957697221368"/>
    <n v="-2.19955526384281"/>
    <s v="Second Point Management"/>
    <x v="20"/>
    <s v="Energy"/>
    <s v="Oil &amp; Gas Exploration &amp; Production"/>
    <s v="Houston, Texas"/>
    <d v="2007-10-08T00:00:00"/>
    <n v="72207"/>
    <m/>
    <s v="Houston"/>
    <s v="Texas"/>
    <s v="United States"/>
  </r>
  <r>
    <d v="2019-06-20T00:00:00"/>
    <x v="20"/>
    <s v="sell"/>
    <n v="2200"/>
    <n v="19"/>
    <n v="21.07"/>
    <n v="21.82"/>
    <n v="21.059998999999902"/>
    <n v="21.75"/>
    <n v="21.622622"/>
    <n v="8835000"/>
    <n v="2.0009999999999999"/>
    <n v="5.9676900306483399E-2"/>
    <n v="4.6104135656403297E-2"/>
    <n v="-9.9689280839366595E-2"/>
    <n v="-0.132138362215205"/>
    <n v="-0.45420442329772098"/>
    <n v="4.0202363560166002E-2"/>
    <n v="2.8793286672725502E-2"/>
    <n v="2.4812842948168899E-2"/>
    <n v="2.61110072972278E-2"/>
    <n v="37.759997999999896"/>
    <n v="17.110001"/>
    <n v="-0.19882816789317301"/>
    <n v="9.4276054361659405E-3"/>
    <n v="1.5276810635053799"/>
    <n v="-1.9451843517477101"/>
    <n v="-2.1672271889736501"/>
    <s v="Second Point Management"/>
    <x v="20"/>
    <s v="Energy"/>
    <s v="Oil &amp; Gas Exploration &amp; Production"/>
    <s v="Houston, Texas"/>
    <d v="2007-10-08T00:00:00"/>
    <n v="72207"/>
    <m/>
    <s v="Houston"/>
    <s v="Texas"/>
    <s v="United States"/>
  </r>
  <r>
    <d v="2019-04-08T00:00:00"/>
    <x v="20"/>
    <s v="buy"/>
    <n v="2000"/>
    <n v="20"/>
    <n v="25.76"/>
    <n v="26.01"/>
    <n v="25.32"/>
    <n v="25.469998999999898"/>
    <n v="25.201584"/>
    <n v="5591500"/>
    <n v="2.5190000000000001"/>
    <n v="-1.01562985783865E-2"/>
    <n v="-8.2111539514745403E-3"/>
    <n v="0.117783080296435"/>
    <n v="0.179814716458783"/>
    <n v="-0.122812518775941"/>
    <n v="2.0829103007995599E-2"/>
    <n v="2.4351928151025E-2"/>
    <n v="2.4354279504849901E-2"/>
    <n v="2.4860276393416699E-2"/>
    <n v="37.759997999999896"/>
    <n v="17.110001"/>
    <n v="-0.19090816330250501"/>
    <n v="1.0469119934194001E-3"/>
    <n v="1.4901526837572201"/>
    <n v="-0.70001460315050901"/>
    <n v="-0.78952892802684005"/>
    <s v="Jaguar Group of Funds"/>
    <x v="20"/>
    <s v="Energy"/>
    <s v="Oil &amp; Gas Exploration &amp; Production"/>
    <s v="Houston, Texas"/>
    <d v="2007-10-08T00:00:00"/>
    <n v="72207"/>
    <m/>
    <s v="Houston"/>
    <s v="Texas"/>
    <s v="United States"/>
  </r>
  <r>
    <d v="2019-04-16T00:00:00"/>
    <x v="20"/>
    <s v="sell"/>
    <n v="1100"/>
    <n v="20"/>
    <n v="26.559998999999902"/>
    <n v="27.1"/>
    <n v="26.35"/>
    <n v="27.1"/>
    <n v="26.814404999999901"/>
    <n v="5860200"/>
    <n v="2.5920000000000001"/>
    <n v="2.38995951322673E-2"/>
    <n v="0.10086057973917401"/>
    <n v="0.15970107726204399"/>
    <n v="0.181965281948475"/>
    <n v="-0.15029462513941899"/>
    <n v="3.2143877653177902E-2"/>
    <n v="2.6704952157557499E-2"/>
    <n v="2.6098320655810699E-2"/>
    <n v="2.52393635846987E-2"/>
    <n v="37.759997999999896"/>
    <n v="17.110001"/>
    <n v="-0.19090816330250501"/>
    <n v="5.0922850790659495E-4"/>
    <n v="1.5168329287772699"/>
    <n v="-0.82917954979488295"/>
    <n v="-0.94257532569161095"/>
    <s v="Jaguar Group of Funds"/>
    <x v="20"/>
    <s v="Energy"/>
    <s v="Oil &amp; Gas Exploration &amp; Production"/>
    <s v="Houston, Texas"/>
    <d v="2007-10-08T00:00:00"/>
    <n v="72207"/>
    <m/>
    <s v="Houston"/>
    <s v="Texas"/>
    <s v="United States"/>
  </r>
  <r>
    <d v="2019-05-01T00:00:00"/>
    <x v="20"/>
    <s v="buy"/>
    <n v="2000"/>
    <n v="20"/>
    <n v="27.1"/>
    <n v="27.24"/>
    <n v="26.01"/>
    <n v="26.02"/>
    <n v="25.745788999999998"/>
    <n v="6151600"/>
    <n v="2.5110000000000001"/>
    <n v="-3.9191112654261298E-2"/>
    <n v="-5.82253264991201E-2"/>
    <n v="5.0848498902559797E-2"/>
    <n v="0.129478121866032"/>
    <n v="-0.24657488990984899"/>
    <n v="1.85223651157784E-2"/>
    <n v="2.5536781170183299E-2"/>
    <n v="2.5139426887963199E-2"/>
    <n v="2.52697572978373E-2"/>
    <n v="37.759997999999896"/>
    <n v="17.110001"/>
    <n v="-0.19090816330250501"/>
    <n v="-7.5304459681844096E-3"/>
    <n v="1.5436130629045199"/>
    <n v="-1.26099854436452"/>
    <n v="-1.0881666316594201"/>
    <s v="Jaguar Group of Funds"/>
    <x v="20"/>
    <s v="Energy"/>
    <s v="Oil &amp; Gas Exploration &amp; Production"/>
    <s v="Houston, Texas"/>
    <d v="2007-10-08T00:00:00"/>
    <n v="72207"/>
    <m/>
    <s v="Houston"/>
    <s v="Texas"/>
    <s v="United States"/>
  </r>
  <r>
    <d v="2019-05-28T00:00:00"/>
    <x v="20"/>
    <s v="sell"/>
    <n v="1600"/>
    <n v="20"/>
    <n v="21.83"/>
    <n v="22.049999"/>
    <n v="21.639999"/>
    <n v="21.68"/>
    <n v="21.553032000000002"/>
    <n v="5000900"/>
    <n v="2.2679999999999998"/>
    <n v="-9.2204360727904302E-4"/>
    <n v="-0.102912859584082"/>
    <n v="-0.22394259980044601"/>
    <n v="-1.4919033956293201E-2"/>
    <n v="-0.50560324020178404"/>
    <n v="3.35690718861818E-2"/>
    <n v="2.1792553997112302E-2"/>
    <n v="2.4606053701987301E-2"/>
    <n v="2.5680320742884899E-2"/>
    <n v="37.759997999999896"/>
    <n v="17.110001"/>
    <n v="-0.19882816789317301"/>
    <n v="-8.4109499934704197E-3"/>
    <n v="1.53964259041553"/>
    <n v="-2.3018205512660002"/>
    <n v="-2.1717495958706201"/>
    <s v="Jaguar Group of Funds"/>
    <x v="20"/>
    <s v="Energy"/>
    <s v="Oil &amp; Gas Exploration &amp; Production"/>
    <s v="Houston, Texas"/>
    <d v="2007-10-08T00:00:00"/>
    <n v="72207"/>
    <m/>
    <s v="Houston"/>
    <s v="Texas"/>
    <s v="United States"/>
  </r>
  <r>
    <d v="2019-05-30T00:00:00"/>
    <x v="20"/>
    <s v="buy"/>
    <n v="2000"/>
    <n v="20"/>
    <n v="21.780000999999999"/>
    <n v="22.059998999999902"/>
    <n v="21.530000999999999"/>
    <n v="21.719998999999898"/>
    <n v="21.592796"/>
    <n v="4704900"/>
    <n v="2.2269999999999999"/>
    <n v="-5.5096458870248404E-3"/>
    <n v="-7.4075103508575005E-2"/>
    <n v="-0.22831846133474401"/>
    <n v="-1.4883276819295599E-2"/>
    <n v="-0.46898098901192098"/>
    <n v="3.2210124143968601E-2"/>
    <n v="2.15725154089711E-2"/>
    <n v="2.4471411621643398E-2"/>
    <n v="2.56069285507966E-2"/>
    <n v="37.759997999999896"/>
    <n v="17.110001"/>
    <n v="-0.19882816789317301"/>
    <n v="2.0962723552933101E-3"/>
    <n v="1.5397642444687201"/>
    <n v="-2.12328106267868"/>
    <n v="-2.24423357271283"/>
    <s v="Jaguar Group of Funds"/>
    <x v="20"/>
    <s v="Energy"/>
    <s v="Oil &amp; Gas Exploration &amp; Production"/>
    <s v="Houston, Texas"/>
    <d v="2007-10-08T00:00:00"/>
    <n v="72207"/>
    <m/>
    <s v="Houston"/>
    <s v="Texas"/>
    <s v="United States"/>
  </r>
  <r>
    <d v="2019-06-21T00:00:00"/>
    <x v="20"/>
    <s v="sell"/>
    <n v="2700"/>
    <n v="20"/>
    <n v="21.82"/>
    <n v="22.030000999999999"/>
    <n v="21.540001"/>
    <n v="21.559998999999902"/>
    <n v="21.433733"/>
    <n v="6055600"/>
    <n v="2.0680000000000001"/>
    <n v="-8.7740920844430002E-3"/>
    <n v="8.8699449866043306E-2"/>
    <n v="-0.118401324390075"/>
    <n v="-0.101242629305912"/>
    <n v="-0.48987339991154399"/>
    <n v="2.6242564260242698E-2"/>
    <n v="2.8621375556482E-2"/>
    <n v="2.4359447577634499E-2"/>
    <n v="2.60514341060912E-2"/>
    <n v="37.759997999999896"/>
    <n v="17.110001"/>
    <n v="-0.19882816789317301"/>
    <n v="-1.26001638019446E-3"/>
    <n v="1.52634885465902"/>
    <n v="-2.0918311464038402"/>
    <n v="-2.11794287283284"/>
    <s v="Jaguar Group of Funds"/>
    <x v="20"/>
    <s v="Energy"/>
    <s v="Oil &amp; Gas Exploration &amp; Production"/>
    <s v="Houston, Texas"/>
    <d v="2007-10-08T00:00:00"/>
    <n v="72207"/>
    <m/>
    <s v="Houston"/>
    <s v="Texas"/>
    <s v="United States"/>
  </r>
  <r>
    <d v="2019-05-01T00:00:00"/>
    <x v="21"/>
    <s v="sell"/>
    <n v="100"/>
    <n v="1"/>
    <n v="51.560001"/>
    <n v="51.73"/>
    <n v="51.150002000000001"/>
    <n v="51.310001"/>
    <n v="50.844840999999903"/>
    <n v="3563700"/>
    <n v="2.5110000000000001"/>
    <n v="-3.11345862296357E-3"/>
    <n v="1.23543366934027E-2"/>
    <n v="1.0570078012080201E-3"/>
    <n v="0.16990448184351101"/>
    <n v="0.203253730972798"/>
    <n v="1.08752653886761E-2"/>
    <n v="8.6193656184180793E-3"/>
    <n v="1.03602331937825E-2"/>
    <n v="1.46848557786324E-2"/>
    <n v="52.169998"/>
    <n v="36.419998"/>
    <n v="-0.11550190514309699"/>
    <n v="-7.5304459681844096E-3"/>
    <n v="0.27316169180345101"/>
    <n v="1.2343489242377299"/>
    <n v="1.1431776438404699"/>
    <s v="CapitalAlley Funds"/>
    <x v="21"/>
    <s v="Consumer Staples"/>
    <s v="Packaged Foods &amp; Meats"/>
    <s v="Golden Valley, Minnesota"/>
    <d v="1969-03-31T00:00:00"/>
    <n v="40704"/>
    <n v="1856"/>
    <s v="Golden Valley"/>
    <s v="Minnesota"/>
    <s v="United States"/>
  </r>
  <r>
    <d v="2019-05-03T00:00:00"/>
    <x v="21"/>
    <s v="buy"/>
    <n v="300"/>
    <n v="1"/>
    <n v="51.23"/>
    <n v="51.5"/>
    <n v="51.110000999999997"/>
    <n v="51.18"/>
    <n v="50.716019000000003"/>
    <n v="2408000"/>
    <n v="2.5310000000000001"/>
    <n v="-1.5618558234329E-3"/>
    <n v="1.76004561747506E-3"/>
    <n v="1.35111223440253E-2"/>
    <n v="0.15531511210747501"/>
    <n v="0.22971120806725201"/>
    <n v="5.6623264456510201E-3"/>
    <n v="7.9772912144667994E-3"/>
    <n v="1.0190726727187301E-2"/>
    <n v="1.45939326083411E-2"/>
    <n v="52.169998"/>
    <n v="36.419998"/>
    <n v="-0.11550190514309699"/>
    <n v="9.5921274614703799E-3"/>
    <n v="0.26373451916396301"/>
    <n v="1.38313601757166"/>
    <n v="1.2225589228440401"/>
    <s v="CapitalAlley Funds"/>
    <x v="21"/>
    <s v="Consumer Staples"/>
    <s v="Packaged Foods &amp; Meats"/>
    <s v="Golden Valley, Minnesota"/>
    <d v="1969-03-31T00:00:00"/>
    <n v="40704"/>
    <n v="1856"/>
    <s v="Golden Valley"/>
    <s v="Minnesota"/>
    <s v="United States"/>
  </r>
  <r>
    <d v="2019-06-11T00:00:00"/>
    <x v="21"/>
    <s v="sell"/>
    <n v="200"/>
    <n v="1"/>
    <n v="51.099997999999999"/>
    <n v="52.560001"/>
    <n v="51"/>
    <n v="52.369999"/>
    <n v="51.895229"/>
    <n v="4044800"/>
    <n v="2.14"/>
    <n v="1.98636871816418E-2"/>
    <n v="2.8863947633722901E-2"/>
    <n v="1.8501203742011599E-2"/>
    <n v="0.121405450947373"/>
    <n v="0.24286022594416001"/>
    <n v="1.07225870311042E-2"/>
    <n v="1.7570798588609202E-2"/>
    <n v="1.30202831755158E-2"/>
    <n v="1.49189783795406E-2"/>
    <n v="53.66"/>
    <n v="36.419998"/>
    <n v="-0.12078324804486699"/>
    <n v="-3.4994119269314301E-4"/>
    <n v="0.21705120960924401"/>
    <n v="1.2127172519487699"/>
    <n v="1.17448504386957"/>
    <s v="CapitalAlley Funds"/>
    <x v="21"/>
    <s v="Consumer Staples"/>
    <s v="Packaged Foods &amp; Meats"/>
    <s v="Golden Valley, Minnesota"/>
    <d v="1969-03-31T00:00:00"/>
    <n v="40704"/>
    <n v="1856"/>
    <s v="Golden Valley"/>
    <s v="Minnesota"/>
    <s v="United States"/>
  </r>
  <r>
    <d v="2019-05-24T00:00:00"/>
    <x v="21"/>
    <s v="buy"/>
    <n v="200"/>
    <n v="2"/>
    <n v="53.450001"/>
    <n v="53.529998999999997"/>
    <n v="52.779998999999997"/>
    <n v="52.810001"/>
    <n v="52.331241999999897"/>
    <n v="3033900"/>
    <n v="2.3239999999999998"/>
    <n v="-1.1671813868260701E-2"/>
    <n v="7.79393541966479E-3"/>
    <n v="4.1169228704602698E-2"/>
    <n v="0.14331648452115001"/>
    <n v="0.26578100571400198"/>
    <n v="1.0211607603698899E-2"/>
    <n v="7.6980560430828801E-3"/>
    <n v="8.9768777239414999E-3"/>
    <n v="1.43036328656814E-2"/>
    <n v="53.66"/>
    <n v="36.419998"/>
    <n v="-0.11550190514309699"/>
    <n v="1.3526439988342199E-3"/>
    <n v="0.21145400488430899"/>
    <n v="1.40692131245189"/>
    <n v="1.45367917603679"/>
    <s v="InvestBurg"/>
    <x v="21"/>
    <s v="Consumer Staples"/>
    <s v="Packaged Foods &amp; Meats"/>
    <s v="Golden Valley, Minnesota"/>
    <d v="1969-03-31T00:00:00"/>
    <n v="40704"/>
    <n v="1856"/>
    <s v="Golden Valley"/>
    <s v="Minnesota"/>
    <s v="United States"/>
  </r>
  <r>
    <d v="2019-06-06T00:00:00"/>
    <x v="21"/>
    <s v="buy"/>
    <n v="200"/>
    <n v="2"/>
    <n v="51.34"/>
    <n v="51.509997999999896"/>
    <n v="50.830002"/>
    <n v="51.330002"/>
    <n v="50.864657999999999"/>
    <n v="3412500"/>
    <n v="2.1240000000000001"/>
    <n v="9.7460891943360398E-4"/>
    <n v="5.01352679582968E-2"/>
    <n v="-2.3350834151335299E-3"/>
    <n v="0.110571570656902"/>
    <n v="0.23263773130917401"/>
    <n v="8.8925427684046904E-3"/>
    <n v="1.7058642776210602E-2"/>
    <n v="1.2736292002567901E-2"/>
    <n v="1.4892891458918299E-2"/>
    <n v="53.66"/>
    <n v="36.419998"/>
    <n v="-0.12078324804486699"/>
    <n v="6.1168407152111899E-3"/>
    <n v="0.219024692885574"/>
    <n v="1.1765550707232"/>
    <n v="1.091521042985"/>
    <s v="InvestBurg"/>
    <x v="21"/>
    <s v="Consumer Staples"/>
    <s v="Packaged Foods &amp; Meats"/>
    <s v="Golden Valley, Minnesota"/>
    <d v="1969-03-31T00:00:00"/>
    <n v="40704"/>
    <n v="1856"/>
    <s v="Golden Valley"/>
    <s v="Minnesota"/>
    <s v="United States"/>
  </r>
  <r>
    <d v="2019-06-13T00:00:00"/>
    <x v="21"/>
    <s v="buy"/>
    <n v="700"/>
    <n v="2"/>
    <n v="52.689999"/>
    <n v="53.169998"/>
    <n v="52.610000999999997"/>
    <n v="52.990001999999997"/>
    <n v="52.509608999999998"/>
    <n v="2496800"/>
    <n v="2.0910000000000002"/>
    <n v="7.1969425037767699E-3"/>
    <n v="3.1827840878543699E-2"/>
    <n v="2.2906132755728201E-2"/>
    <n v="0.119811606620046"/>
    <n v="0.21779586189171499"/>
    <n v="1.0420529332748099E-2"/>
    <n v="1.7617646895131501E-2"/>
    <n v="1.30115055201064E-2"/>
    <n v="1.47737122125419E-2"/>
    <n v="53.66"/>
    <n v="36.419998"/>
    <n v="-0.12078324804486699"/>
    <n v="4.0890106107655602E-3"/>
    <n v="0.21620071028266499"/>
    <n v="1.0676663475071899"/>
    <n v="1.1466103078040899"/>
    <s v="InvestBurg"/>
    <x v="21"/>
    <s v="Consumer Staples"/>
    <s v="Packaged Foods &amp; Meats"/>
    <s v="Golden Valley, Minnesota"/>
    <d v="1969-03-31T00:00:00"/>
    <n v="40704"/>
    <n v="1856"/>
    <s v="Golden Valley"/>
    <s v="Minnesota"/>
    <s v="United States"/>
  </r>
  <r>
    <d v="2019-04-05T00:00:00"/>
    <x v="21"/>
    <s v="sell"/>
    <n v="300"/>
    <n v="3"/>
    <n v="50.25"/>
    <n v="50.889998999999897"/>
    <n v="50.189999"/>
    <n v="50.880001"/>
    <n v="49.937252000000001"/>
    <n v="3686800"/>
    <n v="2.5009999999999999"/>
    <n v="1.2260486014127899E-2"/>
    <n v="-1.6954396979455399E-2"/>
    <n v="8.3373138344624398E-2"/>
    <n v="0.25709747732876098"/>
    <n v="0.15816748387823301"/>
    <n v="1.1155829359524701E-2"/>
    <n v="1.16813557290118E-2"/>
    <n v="1.0835579744249001E-2"/>
    <n v="1.4834727399145599E-2"/>
    <n v="51.959998999999897"/>
    <n v="36.419998"/>
    <n v="-0.11550190514309699"/>
    <n v="4.62571739556182E-3"/>
    <n v="0.27035560875862102"/>
    <n v="1.17445008704846"/>
    <n v="1.30380829739953"/>
    <s v="FinanCorp"/>
    <x v="21"/>
    <s v="Consumer Staples"/>
    <s v="Packaged Foods &amp; Meats"/>
    <s v="Golden Valley, Minnesota"/>
    <d v="1969-03-31T00:00:00"/>
    <n v="40704"/>
    <n v="1856"/>
    <s v="Golden Valley"/>
    <s v="Minnesota"/>
    <s v="United States"/>
  </r>
  <r>
    <d v="2019-04-09T00:00:00"/>
    <x v="21"/>
    <s v="sell"/>
    <n v="200"/>
    <n v="3"/>
    <n v="50.669998"/>
    <n v="51.279998999999997"/>
    <n v="50.529998999999997"/>
    <n v="51.029998999999997"/>
    <n v="50.567374999999998"/>
    <n v="4412800"/>
    <n v="2.4990000000000001"/>
    <n v="4.1236339138953203E-3"/>
    <n v="1.05759105417868E-2"/>
    <n v="0.101267565371669"/>
    <n v="0.238241290976101"/>
    <n v="0.170493985312519"/>
    <n v="1.00228983118201E-2"/>
    <n v="1.13681633880925E-2"/>
    <n v="1.06419396877946E-2"/>
    <n v="1.48441956256695E-2"/>
    <n v="51.959998999999897"/>
    <n v="36.419998"/>
    <n v="-0.11550190514309699"/>
    <n v="-6.0859766572597396E-3"/>
    <n v="0.27559389099521098"/>
    <n v="1.2390946277947701"/>
    <n v="1.21310756120217"/>
    <s v="FinanCorp"/>
    <x v="21"/>
    <s v="Consumer Staples"/>
    <s v="Packaged Foods &amp; Meats"/>
    <s v="Golden Valley, Minnesota"/>
    <d v="1969-03-31T00:00:00"/>
    <n v="40704"/>
    <n v="1856"/>
    <s v="Golden Valley"/>
    <s v="Minnesota"/>
    <s v="United States"/>
  </r>
  <r>
    <d v="2019-04-30T00:00:00"/>
    <x v="21"/>
    <s v="buy"/>
    <n v="100"/>
    <n v="3"/>
    <n v="51.07"/>
    <n v="51.630001"/>
    <n v="50.950001"/>
    <n v="51.470001000000003"/>
    <n v="51.003391000000001"/>
    <n v="4730600"/>
    <n v="2.5089999999999999"/>
    <n v="1.0350739093838801E-2"/>
    <n v="8.9774850157881107E-3"/>
    <n v="9.2072356593961707E-3"/>
    <n v="0.175996490818809"/>
    <n v="0.188691801180423"/>
    <n v="1.1400909743113599E-2"/>
    <n v="8.6521002534781302E-3"/>
    <n v="1.0333522637943101E-2"/>
    <n v="1.4728927384102E-2"/>
    <n v="52.169998"/>
    <n v="36.419998"/>
    <n v="-0.11550190514309699"/>
    <n v="9.5096475723260604E-4"/>
    <n v="0.27880230521775501"/>
    <n v="1.1465682222556099"/>
    <n v="1.11179472801173"/>
    <s v="FinanCorp"/>
    <x v="21"/>
    <s v="Consumer Staples"/>
    <s v="Packaged Foods &amp; Meats"/>
    <s v="Golden Valley, Minnesota"/>
    <d v="1969-03-31T00:00:00"/>
    <n v="40704"/>
    <n v="1856"/>
    <s v="Golden Valley"/>
    <s v="Minnesota"/>
    <s v="United States"/>
  </r>
  <r>
    <d v="2019-05-15T00:00:00"/>
    <x v="21"/>
    <s v="sell"/>
    <n v="200"/>
    <n v="3"/>
    <n v="51.91"/>
    <n v="52.459998999999897"/>
    <n v="51.509997999999896"/>
    <n v="52.41"/>
    <n v="51.934868000000002"/>
    <n v="2355800"/>
    <n v="2.379"/>
    <n v="8.4308012072261997E-3"/>
    <n v="2.9824056731180801E-2"/>
    <n v="1.5963422335489901E-2"/>
    <n v="0.17387831966071099"/>
    <n v="0.252519007522576"/>
    <n v="3.4100385440957101E-3"/>
    <n v="7.3127268642519203E-3"/>
    <n v="9.4405758914495198E-3"/>
    <n v="1.43550676695873E-2"/>
    <n v="52.459998999999897"/>
    <n v="36.419998"/>
    <n v="-0.11550190514309699"/>
    <n v="5.8219943882337104E-3"/>
    <n v="0.23545255435388401"/>
    <n v="1.4184369432619699"/>
    <n v="1.3747065855229601"/>
    <s v="FinanCorp"/>
    <x v="21"/>
    <s v="Consumer Staples"/>
    <s v="Packaged Foods &amp; Meats"/>
    <s v="Golden Valley, Minnesota"/>
    <d v="1969-03-31T00:00:00"/>
    <n v="40704"/>
    <n v="1856"/>
    <s v="Golden Valley"/>
    <s v="Minnesota"/>
    <s v="United States"/>
  </r>
  <r>
    <d v="2019-04-03T00:00:00"/>
    <x v="21"/>
    <s v="sell"/>
    <n v="300"/>
    <n v="4"/>
    <n v="50.82"/>
    <n v="50.880001"/>
    <n v="50.27"/>
    <n v="50.290000999999997"/>
    <n v="49.358181000000002"/>
    <n v="5171100"/>
    <n v="2.5169999999999999"/>
    <n v="-1.36271677405206E-2"/>
    <n v="-1.9884525854705501E-2"/>
    <n v="7.2350455969892605E-2"/>
    <n v="0.28096445273551102"/>
    <n v="0.17169184209084701"/>
    <n v="9.5470091202477392E-3"/>
    <n v="1.15339216949436E-2"/>
    <n v="1.10471442751373E-2"/>
    <n v="1.4888740955716399E-2"/>
    <n v="51.959998999999897"/>
    <n v="36.419998"/>
    <n v="-0.11550190514309699"/>
    <n v="2.1460723821998401E-3"/>
    <n v="0.27784166766607499"/>
    <n v="1.33819415340987"/>
    <n v="1.4904324024078901"/>
    <s v="CapitalOwl"/>
    <x v="21"/>
    <s v="Consumer Staples"/>
    <s v="Packaged Foods &amp; Meats"/>
    <s v="Golden Valley, Minnesota"/>
    <d v="1969-03-31T00:00:00"/>
    <n v="40704"/>
    <n v="1856"/>
    <s v="Golden Valley"/>
    <s v="Minnesota"/>
    <s v="United States"/>
  </r>
  <r>
    <d v="2019-04-04T00:00:00"/>
    <x v="21"/>
    <s v="sell"/>
    <n v="300"/>
    <n v="4"/>
    <n v="50.43"/>
    <n v="50.540000999999997"/>
    <n v="50.150002000000001"/>
    <n v="50.259997999999896"/>
    <n v="49.328734999999902"/>
    <n v="3342600"/>
    <n v="2.512"/>
    <n v="-5.9675592403477895E-4"/>
    <n v="-2.41781137583587E-2"/>
    <n v="7.0899017523455093E-2"/>
    <n v="0.26487563288835297"/>
    <n v="0.14722869336376099"/>
    <n v="8.8520297139495097E-3"/>
    <n v="1.1552643043642501E-2"/>
    <n v="1.0973715123917101E-2"/>
    <n v="1.48165457954955E-2"/>
    <n v="51.959998999999897"/>
    <n v="36.419998"/>
    <n v="-0.11550190514309699"/>
    <n v="2.0824655091414399E-3"/>
    <n v="0.26814484964672503"/>
    <n v="1.0961892632041901"/>
    <n v="1.4106855680686301"/>
    <s v="CapitalOwl"/>
    <x v="21"/>
    <s v="Consumer Staples"/>
    <s v="Packaged Foods &amp; Meats"/>
    <s v="Golden Valley, Minnesota"/>
    <d v="1969-03-31T00:00:00"/>
    <n v="40704"/>
    <n v="1856"/>
    <s v="Golden Valley"/>
    <s v="Minnesota"/>
    <s v="United States"/>
  </r>
  <r>
    <d v="2019-05-07T00:00:00"/>
    <x v="21"/>
    <s v="sell"/>
    <n v="100"/>
    <n v="4"/>
    <n v="51.060001"/>
    <n v="51.43"/>
    <n v="50.91"/>
    <n v="51.189999"/>
    <n v="50.725924999999997"/>
    <n v="3548000"/>
    <n v="2.448"/>
    <n v="-5.0663028282671397E-3"/>
    <n v="-5.4549995803854804E-3"/>
    <n v="2.79303498373695E-2"/>
    <n v="0.147181731506379"/>
    <n v="0.22873034273606499"/>
    <n v="3.8885777144260802E-3"/>
    <n v="7.4849539302282199E-3"/>
    <n v="9.9460757001582408E-3"/>
    <n v="1.43337092447427E-2"/>
    <n v="52.169998"/>
    <n v="36.419998"/>
    <n v="-0.11550190514309699"/>
    <n v="-1.6649488130547601E-2"/>
    <n v="0.24474080632239001"/>
    <n v="1.34833103795804"/>
    <n v="1.3624348658730601"/>
    <s v="CapitalOwl"/>
    <x v="21"/>
    <s v="Consumer Staples"/>
    <s v="Packaged Foods &amp; Meats"/>
    <s v="Golden Valley, Minnesota"/>
    <d v="1969-03-31T00:00:00"/>
    <n v="40704"/>
    <n v="1856"/>
    <s v="Golden Valley"/>
    <s v="Minnesota"/>
    <s v="United States"/>
  </r>
  <r>
    <d v="2019-05-21T00:00:00"/>
    <x v="21"/>
    <s v="sell"/>
    <n v="800"/>
    <n v="4"/>
    <n v="52.77"/>
    <n v="52.810001"/>
    <n v="52.290000999999997"/>
    <n v="52.389998999999897"/>
    <n v="51.915046999999902"/>
    <n v="3501400"/>
    <n v="2.4260000000000002"/>
    <n v="-6.0894771660227201E-3"/>
    <n v="8.0490772502892407E-3"/>
    <n v="1.2871102083915601E-2"/>
    <n v="0.119228135597316"/>
    <n v="0.26897214675937198"/>
    <n v="7.0384041702369702E-3"/>
    <n v="7.5797000443135996E-3"/>
    <n v="8.8617803438626307E-3"/>
    <n v="1.42652802597142E-2"/>
    <n v="53"/>
    <n v="36.419998"/>
    <n v="-0.11550190514309699"/>
    <n v="8.4599491109458805E-3"/>
    <n v="0.22005389800328601"/>
    <n v="1.46027892262432"/>
    <n v="1.38755541047927"/>
    <s v="CapitalOwl"/>
    <x v="21"/>
    <s v="Consumer Staples"/>
    <s v="Packaged Foods &amp; Meats"/>
    <s v="Golden Valley, Minnesota"/>
    <d v="1969-03-31T00:00:00"/>
    <n v="40704"/>
    <n v="1856"/>
    <s v="Golden Valley"/>
    <s v="Minnesota"/>
    <s v="United States"/>
  </r>
  <r>
    <d v="2019-05-28T00:00:00"/>
    <x v="21"/>
    <s v="buy"/>
    <n v="1200"/>
    <n v="4"/>
    <n v="52.57"/>
    <n v="52.939999"/>
    <n v="51.049999"/>
    <n v="51.09"/>
    <n v="50.626835"/>
    <n v="7617100"/>
    <n v="2.2679999999999998"/>
    <n v="-3.31117824148855E-2"/>
    <n v="-3.12163765636637E-2"/>
    <n v="1.71754523509129E-2"/>
    <n v="9.6020086993656897E-2"/>
    <n v="0.23479973972122301"/>
    <n v="1.7999735107362701E-2"/>
    <n v="1.05138134568563E-2"/>
    <n v="9.8954976801136994E-3"/>
    <n v="1.4463371155451101E-2"/>
    <n v="53.66"/>
    <n v="36.419998"/>
    <n v="-0.11550190514309699"/>
    <n v="-8.4109499934704197E-3"/>
    <n v="0.223094549498493"/>
    <n v="1.22215155472072"/>
    <n v="1.4239114281913601"/>
    <s v="CapitalOwl"/>
    <x v="21"/>
    <s v="Consumer Staples"/>
    <s v="Packaged Foods &amp; Meats"/>
    <s v="Golden Valley, Minnesota"/>
    <d v="1969-03-31T00:00:00"/>
    <n v="40704"/>
    <n v="1856"/>
    <s v="Golden Valley"/>
    <s v="Minnesota"/>
    <s v="United States"/>
  </r>
  <r>
    <d v="2019-05-31T00:00:00"/>
    <x v="21"/>
    <s v="sell"/>
    <n v="400"/>
    <n v="4"/>
    <n v="48.59"/>
    <n v="49.5"/>
    <n v="48.32"/>
    <n v="49.439999"/>
    <n v="48.991790999999999"/>
    <n v="4499300"/>
    <n v="2.1419999999999999"/>
    <n v="1.26196808790807E-2"/>
    <n v="-7.7612614502964999E-2"/>
    <n v="-4.02393672464679E-2"/>
    <n v="5.5537918034934498E-2"/>
    <n v="0.18551903893284"/>
    <n v="2.99837463429132E-2"/>
    <n v="1.60632631579707E-2"/>
    <n v="1.2513456897050799E-2"/>
    <n v="1.49285637580926E-2"/>
    <n v="53.66"/>
    <n v="36.419998"/>
    <n v="-0.12078324804486699"/>
    <n v="-1.3283204951564801E-2"/>
    <n v="0.229291483504172"/>
    <n v="0.93332700493535603"/>
    <n v="1.0621443760415501"/>
    <s v="CapitalOwl"/>
    <x v="21"/>
    <s v="Consumer Staples"/>
    <s v="Packaged Foods &amp; Meats"/>
    <s v="Golden Valley, Minnesota"/>
    <d v="1969-03-31T00:00:00"/>
    <n v="40704"/>
    <n v="1856"/>
    <s v="Golden Valley"/>
    <s v="Minnesota"/>
    <s v="United States"/>
  </r>
  <r>
    <d v="2019-06-27T00:00:00"/>
    <x v="21"/>
    <s v="sell"/>
    <n v="100"/>
    <n v="4"/>
    <n v="51.200001"/>
    <n v="52.349997999999999"/>
    <n v="50.869999"/>
    <n v="52.220001000000003"/>
    <n v="51.746589999999998"/>
    <n v="5996800"/>
    <n v="2.0049999999999999"/>
    <n v="1.7579874167519698E-2"/>
    <n v="-3.3888808081656598E-2"/>
    <n v="2.1876764571205298E-2"/>
    <n v="2.3673651203952199E-2"/>
    <n v="0.16915174848526601"/>
    <n v="2.3331273776977999E-2"/>
    <n v="1.9419893232138899E-2"/>
    <n v="1.35792176226601E-2"/>
    <n v="1.50550754416296E-2"/>
    <n v="54.389998999999897"/>
    <n v="36.419998"/>
    <n v="-0.14410282042349801"/>
    <n v="3.81588593721357E-3"/>
    <n v="0.23466341112712699"/>
    <n v="0.77618185142193397"/>
    <n v="0.92400038962213904"/>
    <s v="CapitalOwl"/>
    <x v="21"/>
    <s v="Consumer Staples"/>
    <s v="Packaged Foods &amp; Meats"/>
    <s v="Golden Valley, Minnesota"/>
    <d v="1969-03-31T00:00:00"/>
    <n v="40704"/>
    <n v="1856"/>
    <s v="Golden Valley"/>
    <s v="Minnesota"/>
    <s v="United States"/>
  </r>
  <r>
    <d v="2019-04-02T00:00:00"/>
    <x v="21"/>
    <s v="sell"/>
    <n v="500"/>
    <n v="5"/>
    <n v="50.990001999999997"/>
    <n v="51.009997999999896"/>
    <n v="50.650002000000001"/>
    <n v="50.98"/>
    <n v="50.035396999999897"/>
    <n v="4857300"/>
    <n v="2.4809999999999999"/>
    <n v="-1.9614189261123299E-4"/>
    <n v="-1.59566655975182E-2"/>
    <n v="7.6615859528202906E-2"/>
    <n v="0.28140816348869402"/>
    <n v="0.190070731492538"/>
    <n v="8.6763217421240903E-3"/>
    <n v="1.12688347873393E-2"/>
    <n v="1.1035562472280901E-2"/>
    <n v="1.48633646076556E-2"/>
    <n v="51.959998999999897"/>
    <n v="36.419998"/>
    <n v="-0.11550190514309699"/>
    <n v="1.7455614805152698E-5"/>
    <n v="0.27927497226681702"/>
    <n v="1.5402734554525099"/>
    <n v="1.5230434922863401"/>
    <s v="Alpha Capital"/>
    <x v="21"/>
    <s v="Consumer Staples"/>
    <s v="Packaged Foods &amp; Meats"/>
    <s v="Golden Valley, Minnesota"/>
    <d v="1969-03-31T00:00:00"/>
    <n v="40704"/>
    <n v="1856"/>
    <s v="Golden Valley"/>
    <s v="Minnesota"/>
    <s v="United States"/>
  </r>
  <r>
    <d v="2019-04-03T00:00:00"/>
    <x v="21"/>
    <s v="buy"/>
    <n v="500"/>
    <n v="5"/>
    <n v="50.82"/>
    <n v="50.880001"/>
    <n v="50.27"/>
    <n v="50.290000999999997"/>
    <n v="49.358181000000002"/>
    <n v="5171100"/>
    <n v="2.5169999999999999"/>
    <n v="-1.36271677405206E-2"/>
    <n v="-1.9884525854705501E-2"/>
    <n v="7.2350455969892605E-2"/>
    <n v="0.28096445273551102"/>
    <n v="0.17169184209084701"/>
    <n v="9.5470091202477392E-3"/>
    <n v="1.15339216949436E-2"/>
    <n v="1.10471442751373E-2"/>
    <n v="1.4888740955716399E-2"/>
    <n v="51.959998999999897"/>
    <n v="36.419998"/>
    <n v="-0.11550190514309699"/>
    <n v="2.1460723821998401E-3"/>
    <n v="0.27784166766607499"/>
    <n v="1.33819415340987"/>
    <n v="1.4904324024078901"/>
    <s v="Alpha Capital"/>
    <x v="21"/>
    <s v="Consumer Staples"/>
    <s v="Packaged Foods &amp; Meats"/>
    <s v="Golden Valley, Minnesota"/>
    <d v="1969-03-31T00:00:00"/>
    <n v="40704"/>
    <n v="1856"/>
    <s v="Golden Valley"/>
    <s v="Minnesota"/>
    <s v="United States"/>
  </r>
  <r>
    <d v="2019-04-05T00:00:00"/>
    <x v="21"/>
    <s v="buy"/>
    <n v="300"/>
    <n v="5"/>
    <n v="50.25"/>
    <n v="50.889998999999897"/>
    <n v="50.189999"/>
    <n v="50.880001"/>
    <n v="49.937252000000001"/>
    <n v="3686800"/>
    <n v="2.5009999999999999"/>
    <n v="1.2260486014127899E-2"/>
    <n v="-1.6954396979455399E-2"/>
    <n v="8.3373138344624398E-2"/>
    <n v="0.25709747732876098"/>
    <n v="0.15816748387823301"/>
    <n v="1.1155829359524701E-2"/>
    <n v="1.16813557290118E-2"/>
    <n v="1.0835579744249001E-2"/>
    <n v="1.4834727399145599E-2"/>
    <n v="51.959998999999897"/>
    <n v="36.419998"/>
    <n v="-0.11550190514309699"/>
    <n v="4.62571739556182E-3"/>
    <n v="0.27035560875862102"/>
    <n v="1.17445008704846"/>
    <n v="1.30380829739953"/>
    <s v="Alpha Capital"/>
    <x v="21"/>
    <s v="Consumer Staples"/>
    <s v="Packaged Foods &amp; Meats"/>
    <s v="Golden Valley, Minnesota"/>
    <d v="1969-03-31T00:00:00"/>
    <n v="40704"/>
    <n v="1856"/>
    <s v="Golden Valley"/>
    <s v="Minnesota"/>
    <s v="United States"/>
  </r>
  <r>
    <d v="2019-04-25T00:00:00"/>
    <x v="21"/>
    <s v="buy"/>
    <n v="200"/>
    <n v="5"/>
    <n v="50.450001"/>
    <n v="50.639998999999897"/>
    <n v="50.02"/>
    <n v="50.220001000000003"/>
    <n v="49.764721000000002"/>
    <n v="4034800"/>
    <n v="2.5339999999999998"/>
    <n v="-9.1180060611955795E-3"/>
    <n v="-3.0011049305142298E-2"/>
    <n v="-7.5797835178288801E-3"/>
    <n v="0.15278841016761999"/>
    <n v="0.16748100242834801"/>
    <n v="6.1895193217023801E-3"/>
    <n v="8.3401365343960202E-3"/>
    <n v="1.0156209245125E-2"/>
    <n v="1.46939985661268E-2"/>
    <n v="52.169998"/>
    <n v="36.419998"/>
    <n v="-0.11550190514309699"/>
    <n v="-3.6904169755480902E-4"/>
    <n v="0.27706080694263202"/>
    <n v="1.0301842914172299"/>
    <n v="1.2053397601082401"/>
    <s v="Alpha Capital"/>
    <x v="21"/>
    <s v="Consumer Staples"/>
    <s v="Packaged Foods &amp; Meats"/>
    <s v="Golden Valley, Minnesota"/>
    <d v="1969-03-31T00:00:00"/>
    <n v="40704"/>
    <n v="1856"/>
    <s v="Golden Valley"/>
    <s v="Minnesota"/>
    <s v="United States"/>
  </r>
  <r>
    <d v="2019-04-30T00:00:00"/>
    <x v="21"/>
    <s v="sell"/>
    <n v="500"/>
    <n v="5"/>
    <n v="51.07"/>
    <n v="51.630001"/>
    <n v="50.950001"/>
    <n v="51.470001000000003"/>
    <n v="51.003391000000001"/>
    <n v="4730600"/>
    <n v="2.5089999999999999"/>
    <n v="1.0350739093838801E-2"/>
    <n v="8.9774850157881107E-3"/>
    <n v="9.2072356593961707E-3"/>
    <n v="0.175996490818809"/>
    <n v="0.188691801180423"/>
    <n v="1.1400909743113599E-2"/>
    <n v="8.6521002534781302E-3"/>
    <n v="1.0333522637943101E-2"/>
    <n v="1.4728927384102E-2"/>
    <n v="52.169998"/>
    <n v="36.419998"/>
    <n v="-0.11550190514309699"/>
    <n v="9.5096475723260604E-4"/>
    <n v="0.27880230521775501"/>
    <n v="1.1465682222556099"/>
    <n v="1.11179472801173"/>
    <s v="Alpha Capital"/>
    <x v="21"/>
    <s v="Consumer Staples"/>
    <s v="Packaged Foods &amp; Meats"/>
    <s v="Golden Valley, Minnesota"/>
    <d v="1969-03-31T00:00:00"/>
    <n v="40704"/>
    <n v="1856"/>
    <s v="Golden Valley"/>
    <s v="Minnesota"/>
    <s v="United States"/>
  </r>
  <r>
    <d v="2019-05-13T00:00:00"/>
    <x v="21"/>
    <s v="buy"/>
    <n v="500"/>
    <n v="5"/>
    <n v="51.139998999999897"/>
    <n v="51.91"/>
    <n v="50.959998999999897"/>
    <n v="51.790000999999997"/>
    <n v="51.320487999999997"/>
    <n v="3053600"/>
    <n v="2.4049999999999998"/>
    <n v="4.83888347605042E-3"/>
    <n v="6.5866247076818898E-3"/>
    <n v="4.6448653764700901E-3"/>
    <n v="0.17283039336669301"/>
    <n v="0.23850455921605301"/>
    <n v="7.0286127253605703E-3"/>
    <n v="7.0733230251955803E-3"/>
    <n v="9.7412437756654608E-3"/>
    <n v="1.4348736503140801E-2"/>
    <n v="52.169998"/>
    <n v="36.419998"/>
    <n v="-0.11550190514309699"/>
    <n v="-2.4426469085879299E-2"/>
    <n v="0.233541893844599"/>
    <n v="1.3577287224058601"/>
    <n v="1.3533207960945799"/>
    <s v="Alpha Capital"/>
    <x v="21"/>
    <s v="Consumer Staples"/>
    <s v="Packaged Foods &amp; Meats"/>
    <s v="Golden Valley, Minnesota"/>
    <d v="1969-03-31T00:00:00"/>
    <n v="40704"/>
    <n v="1856"/>
    <s v="Golden Valley"/>
    <s v="Minnesota"/>
    <s v="United States"/>
  </r>
  <r>
    <d v="2019-05-14T00:00:00"/>
    <x v="21"/>
    <s v="buy"/>
    <n v="200"/>
    <n v="5"/>
    <n v="51.77"/>
    <n v="52.299999"/>
    <n v="51.509997999999896"/>
    <n v="51.970001000000003"/>
    <n v="51.498855999999897"/>
    <n v="3254200"/>
    <n v="2.419"/>
    <n v="3.4695451651390202E-3"/>
    <n v="1.5122472701088199E-2"/>
    <n v="7.9204105054345598E-3"/>
    <n v="0.157161731593492"/>
    <n v="0.24103612020198201"/>
    <n v="6.0604206860285599E-3"/>
    <n v="7.1073374380464897E-3"/>
    <n v="9.5132608985473398E-3"/>
    <n v="1.43496167294851E-2"/>
    <n v="52.299999"/>
    <n v="36.419998"/>
    <n v="-0.11550190514309699"/>
    <n v="7.98398755130913E-3"/>
    <n v="0.233803559173243"/>
    <n v="1.3589309184060401"/>
    <n v="1.3554407721841799"/>
    <s v="Alpha Capital"/>
    <x v="21"/>
    <s v="Consumer Staples"/>
    <s v="Packaged Foods &amp; Meats"/>
    <s v="Golden Valley, Minnesota"/>
    <d v="1969-03-31T00:00:00"/>
    <n v="40704"/>
    <n v="1856"/>
    <s v="Golden Valley"/>
    <s v="Minnesota"/>
    <s v="United States"/>
  </r>
  <r>
    <d v="2019-05-21T00:00:00"/>
    <x v="21"/>
    <s v="sell"/>
    <n v="400"/>
    <n v="5"/>
    <n v="52.77"/>
    <n v="52.810001"/>
    <n v="52.290000999999997"/>
    <n v="52.389998999999897"/>
    <n v="51.915046999999902"/>
    <n v="3501400"/>
    <n v="2.4260000000000002"/>
    <n v="-6.0894771660227201E-3"/>
    <n v="8.0490772502892407E-3"/>
    <n v="1.2871102083915601E-2"/>
    <n v="0.119228135597316"/>
    <n v="0.26897214675937198"/>
    <n v="7.0384041702369702E-3"/>
    <n v="7.5797000443135996E-3"/>
    <n v="8.8617803438626307E-3"/>
    <n v="1.42652802597142E-2"/>
    <n v="53"/>
    <n v="36.419998"/>
    <n v="-0.11550190514309699"/>
    <n v="8.4599491109458805E-3"/>
    <n v="0.22005389800328601"/>
    <n v="1.46027892262432"/>
    <n v="1.38755541047927"/>
    <s v="Alpha Capital"/>
    <x v="21"/>
    <s v="Consumer Staples"/>
    <s v="Packaged Foods &amp; Meats"/>
    <s v="Golden Valley, Minnesota"/>
    <d v="1969-03-31T00:00:00"/>
    <n v="40704"/>
    <n v="1856"/>
    <s v="Golden Valley"/>
    <s v="Minnesota"/>
    <s v="United States"/>
  </r>
  <r>
    <d v="2019-05-23T00:00:00"/>
    <x v="21"/>
    <s v="sell"/>
    <n v="700"/>
    <n v="5"/>
    <n v="52.599997999999999"/>
    <n v="53.66"/>
    <n v="52.380001"/>
    <n v="53.43"/>
    <n v="52.945620999999903"/>
    <n v="6855600"/>
    <n v="2.2959999999999998"/>
    <n v="1.35672197194823E-2"/>
    <n v="2.5207443938733799E-2"/>
    <n v="4.63507322722852E-2"/>
    <n v="0.14679674477215801"/>
    <n v="0.28600200460932501"/>
    <n v="7.0517653423767196E-3"/>
    <n v="7.3346579055514902E-3"/>
    <n v="8.9000475702134905E-3"/>
    <n v="1.42886650703885E-2"/>
    <n v="53.66"/>
    <n v="36.419998"/>
    <n v="-0.11550190514309699"/>
    <n v="-1.1985692488440201E-2"/>
    <n v="0.21305272140395801"/>
    <n v="1.5391012467712"/>
    <n v="1.43542740686297"/>
    <s v="Alpha Capital"/>
    <x v="21"/>
    <s v="Consumer Staples"/>
    <s v="Packaged Foods &amp; Meats"/>
    <s v="Golden Valley, Minnesota"/>
    <d v="1969-03-31T00:00:00"/>
    <n v="40704"/>
    <n v="1856"/>
    <s v="Golden Valley"/>
    <s v="Minnesota"/>
    <s v="United States"/>
  </r>
  <r>
    <d v="2019-06-11T00:00:00"/>
    <x v="21"/>
    <s v="buy"/>
    <n v="100"/>
    <n v="5"/>
    <n v="51.099997999999999"/>
    <n v="52.560001"/>
    <n v="51"/>
    <n v="52.369999"/>
    <n v="51.895229"/>
    <n v="4044800"/>
    <n v="2.14"/>
    <n v="1.98636871816418E-2"/>
    <n v="2.8863947633722901E-2"/>
    <n v="1.8501203742011599E-2"/>
    <n v="0.121405450947373"/>
    <n v="0.24286022594416001"/>
    <n v="1.07225870311042E-2"/>
    <n v="1.7570798588609202E-2"/>
    <n v="1.30202831755158E-2"/>
    <n v="1.49189783795406E-2"/>
    <n v="53.66"/>
    <n v="36.419998"/>
    <n v="-0.12078324804486699"/>
    <n v="-3.4994119269314301E-4"/>
    <n v="0.21705120960924401"/>
    <n v="1.2127172519487699"/>
    <n v="1.17448504386957"/>
    <s v="Alpha Capital"/>
    <x v="21"/>
    <s v="Consumer Staples"/>
    <s v="Packaged Foods &amp; Meats"/>
    <s v="Golden Valley, Minnesota"/>
    <d v="1969-03-31T00:00:00"/>
    <n v="40704"/>
    <n v="1856"/>
    <s v="Golden Valley"/>
    <s v="Minnesota"/>
    <s v="United States"/>
  </r>
  <r>
    <d v="2019-06-20T00:00:00"/>
    <x v="21"/>
    <s v="sell"/>
    <n v="900"/>
    <n v="5"/>
    <n v="53.349997999999999"/>
    <n v="54.189999"/>
    <n v="52.900002000000001"/>
    <n v="54.02"/>
    <n v="53.530273000000001"/>
    <n v="4221000"/>
    <n v="2.0009999999999999"/>
    <n v="1.30428901987773E-2"/>
    <n v="1.9251162914920801E-2"/>
    <n v="2.45491960891982E-2"/>
    <n v="8.6127406710325594E-2"/>
    <n v="0.22676755849504801"/>
    <n v="1.22003086499542E-2"/>
    <n v="1.82546907781997E-2"/>
    <n v="1.23491060420408E-2"/>
    <n v="1.4767210498509299E-2"/>
    <n v="54.189999"/>
    <n v="36.419998"/>
    <n v="-0.12078324804486699"/>
    <n v="9.4276054361659405E-3"/>
    <n v="0.21711240279975899"/>
    <n v="1.09709376737294"/>
    <n v="1.0405405553767899"/>
    <s v="Alpha Capital"/>
    <x v="21"/>
    <s v="Consumer Staples"/>
    <s v="Packaged Foods &amp; Meats"/>
    <s v="Golden Valley, Minnesota"/>
    <d v="1969-03-31T00:00:00"/>
    <n v="40704"/>
    <n v="1856"/>
    <s v="Golden Valley"/>
    <s v="Minnesota"/>
    <s v="United States"/>
  </r>
  <r>
    <d v="2019-04-24T00:00:00"/>
    <x v="21"/>
    <s v="sell"/>
    <n v="500"/>
    <n v="6"/>
    <n v="50.889998999999897"/>
    <n v="51.25"/>
    <n v="50.459998999999897"/>
    <n v="50.68"/>
    <n v="50.220551"/>
    <n v="5687200"/>
    <n v="2.5219999999999998"/>
    <n v="-6.4903103005783096E-3"/>
    <n v="-1.54677953163665E-2"/>
    <n v="8.4124136569314802E-3"/>
    <n v="0.150710180718088"/>
    <n v="0.17232593979812999"/>
    <n v="7.6127845754354901E-3"/>
    <n v="8.2353091152948098E-3"/>
    <n v="1.019759755294E-2"/>
    <n v="1.4684314209164599E-2"/>
    <n v="52.169998"/>
    <n v="36.419998"/>
    <n v="-0.11550190514309699"/>
    <n v="-2.1941687255359501E-3"/>
    <n v="0.277420256491476"/>
    <n v="1.07743434509403"/>
    <n v="1.2339037581978101"/>
    <s v="DecaFund"/>
    <x v="21"/>
    <s v="Consumer Staples"/>
    <s v="Packaged Foods &amp; Meats"/>
    <s v="Golden Valley, Minnesota"/>
    <d v="1969-03-31T00:00:00"/>
    <n v="40704"/>
    <n v="1856"/>
    <s v="Golden Valley"/>
    <s v="Minnesota"/>
    <s v="United States"/>
  </r>
  <r>
    <d v="2019-05-09T00:00:00"/>
    <x v="21"/>
    <s v="sell"/>
    <n v="300"/>
    <n v="6"/>
    <n v="50.939999"/>
    <n v="51.549999"/>
    <n v="50.779998999999997"/>
    <n v="51.41"/>
    <n v="50.943931999999997"/>
    <n v="3621400"/>
    <n v="2.4569999999999999"/>
    <n v="1.0559317115254801E-2"/>
    <n v="2.9219822977441402E-3"/>
    <n v="1.15426838373111E-2"/>
    <n v="0.168425656449813"/>
    <n v="0.23867672939492299"/>
    <n v="7.1572624238755902E-3"/>
    <n v="7.3536404832128099E-3"/>
    <n v="9.7404954795922098E-3"/>
    <n v="1.4348887044239599E-2"/>
    <n v="52.169998"/>
    <n v="36.419998"/>
    <n v="-0.11550190514309699"/>
    <n v="-3.0259986019249502E-3"/>
    <n v="0.24462063338503501"/>
    <n v="1.3841601665512699"/>
    <n v="1.4086708254545901"/>
    <s v="DecaFund"/>
    <x v="21"/>
    <s v="Consumer Staples"/>
    <s v="Packaged Foods &amp; Meats"/>
    <s v="Golden Valley, Minnesota"/>
    <d v="1969-03-31T00:00:00"/>
    <n v="40704"/>
    <n v="1856"/>
    <s v="Golden Valley"/>
    <s v="Minnesota"/>
    <s v="United States"/>
  </r>
  <r>
    <d v="2019-05-14T00:00:00"/>
    <x v="21"/>
    <s v="buy"/>
    <n v="900"/>
    <n v="6"/>
    <n v="51.77"/>
    <n v="52.299999"/>
    <n v="51.509997999999896"/>
    <n v="51.970001000000003"/>
    <n v="51.498855999999897"/>
    <n v="3254200"/>
    <n v="2.419"/>
    <n v="3.4695451651390202E-3"/>
    <n v="1.5122472701088199E-2"/>
    <n v="7.9204105054345598E-3"/>
    <n v="0.157161731593492"/>
    <n v="0.24103612020198201"/>
    <n v="6.0604206860285599E-3"/>
    <n v="7.1073374380464897E-3"/>
    <n v="9.5132608985473398E-3"/>
    <n v="1.43496167294851E-2"/>
    <n v="52.299999"/>
    <n v="36.419998"/>
    <n v="-0.11550190514309699"/>
    <n v="7.98398755130913E-3"/>
    <n v="0.233803559173243"/>
    <n v="1.3589309184060401"/>
    <n v="1.3554407721841799"/>
    <s v="DecaFund"/>
    <x v="21"/>
    <s v="Consumer Staples"/>
    <s v="Packaged Foods &amp; Meats"/>
    <s v="Golden Valley, Minnesota"/>
    <d v="1969-03-31T00:00:00"/>
    <n v="40704"/>
    <n v="1856"/>
    <s v="Golden Valley"/>
    <s v="Minnesota"/>
    <s v="United States"/>
  </r>
  <r>
    <d v="2019-05-16T00:00:00"/>
    <x v="21"/>
    <s v="buy"/>
    <n v="400"/>
    <n v="6"/>
    <n v="52.419998"/>
    <n v="53"/>
    <n v="51.970001000000003"/>
    <n v="52.099997999999999"/>
    <n v="51.627678000000003"/>
    <n v="5230400"/>
    <n v="2.4049999999999998"/>
    <n v="-5.9324710101656998E-3"/>
    <n v="1.3332268605760301E-2"/>
    <n v="7.3203550306870403E-3"/>
    <n v="0.16659756278131699"/>
    <n v="0.24752731479418899"/>
    <n v="5.3045612584955402E-3"/>
    <n v="7.4322007210092297E-3"/>
    <n v="9.5024968227972306E-3"/>
    <n v="1.43612019017435E-2"/>
    <n v="53"/>
    <n v="36.419998"/>
    <n v="-0.11550190514309699"/>
    <n v="8.8559569696340101E-3"/>
    <n v="0.23198264105170699"/>
    <n v="1.3724084259793901"/>
    <n v="1.37235623740859"/>
    <s v="DecaFund"/>
    <x v="21"/>
    <s v="Consumer Staples"/>
    <s v="Packaged Foods &amp; Meats"/>
    <s v="Golden Valley, Minnesota"/>
    <d v="1969-03-31T00:00:00"/>
    <n v="40704"/>
    <n v="1856"/>
    <s v="Golden Valley"/>
    <s v="Minnesota"/>
    <s v="United States"/>
  </r>
  <r>
    <d v="2019-05-17T00:00:00"/>
    <x v="21"/>
    <s v="sell"/>
    <n v="700"/>
    <n v="6"/>
    <n v="52.049999"/>
    <n v="52.560001"/>
    <n v="51.900002000000001"/>
    <n v="52.400002000000001"/>
    <n v="51.924960999999897"/>
    <n v="3954400"/>
    <n v="2.3929999999999998"/>
    <n v="5.7416946508081802E-3"/>
    <n v="1.6548453489058101E-2"/>
    <n v="1.7907497968571599E-2"/>
    <n v="0.16095130781231301"/>
    <n v="0.24017555460290799"/>
    <n v="5.4754441170826599E-3"/>
    <n v="7.4237006310861001E-3"/>
    <n v="9.4451551398260902E-3"/>
    <n v="1.4343957833280799E-2"/>
    <n v="53"/>
    <n v="36.419998"/>
    <n v="-0.11550190514309699"/>
    <n v="-5.8544371529206298E-3"/>
    <n v="0.228464078222652"/>
    <n v="1.3156624665827901"/>
    <n v="1.3646334953272099"/>
    <s v="DecaFund"/>
    <x v="21"/>
    <s v="Consumer Staples"/>
    <s v="Packaged Foods &amp; Meats"/>
    <s v="Golden Valley, Minnesota"/>
    <d v="1969-03-31T00:00:00"/>
    <n v="40704"/>
    <n v="1856"/>
    <s v="Golden Valley"/>
    <s v="Minnesota"/>
    <s v="United States"/>
  </r>
  <r>
    <d v="2019-05-21T00:00:00"/>
    <x v="21"/>
    <s v="sell"/>
    <n v="1000"/>
    <n v="6"/>
    <n v="52.77"/>
    <n v="52.810001"/>
    <n v="52.290000999999997"/>
    <n v="52.389998999999897"/>
    <n v="51.915046999999902"/>
    <n v="3501400"/>
    <n v="2.4260000000000002"/>
    <n v="-6.0894771660227201E-3"/>
    <n v="8.0490772502892407E-3"/>
    <n v="1.2871102083915601E-2"/>
    <n v="0.119228135597316"/>
    <n v="0.26897214675937198"/>
    <n v="7.0384041702369702E-3"/>
    <n v="7.5797000443135996E-3"/>
    <n v="8.8617803438626307E-3"/>
    <n v="1.42652802597142E-2"/>
    <n v="53"/>
    <n v="36.419998"/>
    <n v="-0.11550190514309699"/>
    <n v="8.4599491109458805E-3"/>
    <n v="0.22005389800328601"/>
    <n v="1.46027892262432"/>
    <n v="1.38755541047927"/>
    <s v="DecaFund"/>
    <x v="21"/>
    <s v="Consumer Staples"/>
    <s v="Packaged Foods &amp; Meats"/>
    <s v="Golden Valley, Minnesota"/>
    <d v="1969-03-31T00:00:00"/>
    <n v="40704"/>
    <n v="1856"/>
    <s v="Golden Valley"/>
    <s v="Minnesota"/>
    <s v="United States"/>
  </r>
  <r>
    <d v="2019-06-12T00:00:00"/>
    <x v="21"/>
    <s v="sell"/>
    <n v="1300"/>
    <n v="6"/>
    <n v="52.66"/>
    <n v="52.860000999999997"/>
    <n v="52.419998"/>
    <n v="52.610000999999997"/>
    <n v="52.133057000000001"/>
    <n v="3151800"/>
    <n v="2.1269999999999998"/>
    <n v="4.5723797535005802E-3"/>
    <n v="2.5605507294200601E-2"/>
    <n v="2.0548073728001801E-2"/>
    <n v="0.120653632066061"/>
    <n v="0.212847749963128"/>
    <n v="1.0665100769344999E-2"/>
    <n v="1.75855562402976E-2"/>
    <n v="1.30174635777974E-2"/>
    <n v="1.47685493882409E-2"/>
    <n v="53.66"/>
    <n v="36.419998"/>
    <n v="-0.12078324804486699"/>
    <n v="-2.0396578921351798E-3"/>
    <n v="0.215351339463486"/>
    <n v="1.0439966734749699"/>
    <n v="1.16838805244729"/>
    <s v="DecaFund"/>
    <x v="21"/>
    <s v="Consumer Staples"/>
    <s v="Packaged Foods &amp; Meats"/>
    <s v="Golden Valley, Minnesota"/>
    <d v="1969-03-31T00:00:00"/>
    <n v="40704"/>
    <n v="1856"/>
    <s v="Golden Valley"/>
    <s v="Minnesota"/>
    <s v="United States"/>
  </r>
  <r>
    <d v="2019-06-17T00:00:00"/>
    <x v="21"/>
    <s v="sell"/>
    <n v="300"/>
    <n v="6"/>
    <n v="53.5"/>
    <n v="53.639998999999897"/>
    <n v="52.599997999999999"/>
    <n v="52.98"/>
    <n v="52.499699"/>
    <n v="2884000"/>
    <n v="2.0859999999999999"/>
    <n v="-8.08349638868462E-3"/>
    <n v="3.1444264265407099E-2"/>
    <n v="1.08170412098509E-2"/>
    <n v="0.116257343743393"/>
    <n v="0.217831777073104"/>
    <n v="9.9648176857358509E-3"/>
    <n v="1.7702698216375101E-2"/>
    <n v="1.3094622552110099E-2"/>
    <n v="1.4789409736923101E-2"/>
    <n v="53.66"/>
    <n v="36.419998"/>
    <n v="-0.12078324804486699"/>
    <n v="9.3131563797728401E-4"/>
    <n v="0.216126627181845"/>
    <n v="1.0585944272304599"/>
    <n v="1.0951924712908701"/>
    <s v="DecaFund"/>
    <x v="21"/>
    <s v="Consumer Staples"/>
    <s v="Packaged Foods &amp; Meats"/>
    <s v="Golden Valley, Minnesota"/>
    <d v="1969-03-31T00:00:00"/>
    <n v="40704"/>
    <n v="1856"/>
    <s v="Golden Valley"/>
    <s v="Minnesota"/>
    <s v="United States"/>
  </r>
  <r>
    <d v="2019-06-24T00:00:00"/>
    <x v="21"/>
    <s v="buy"/>
    <n v="400"/>
    <n v="6"/>
    <n v="54"/>
    <n v="54.139998999999897"/>
    <n v="53.299999"/>
    <n v="53.669998"/>
    <n v="53.183441000000002"/>
    <n v="3151900"/>
    <n v="2.0209999999999999"/>
    <n v="-1.8615905027846999E-3"/>
    <n v="1.2939652250032499E-2"/>
    <n v="1.8048940250797899E-2"/>
    <n v="5.8860985647545799E-2"/>
    <n v="0.22048957143156001"/>
    <n v="1.15470492328359E-2"/>
    <n v="1.8206898251735999E-2"/>
    <n v="1.22491068496983E-2"/>
    <n v="1.47706059775485E-2"/>
    <n v="54.389998999999897"/>
    <n v="36.419998"/>
    <n v="-0.12078324804486699"/>
    <n v="-1.73338836506086E-3"/>
    <n v="0.21864670097232899"/>
    <n v="1.0530401615778"/>
    <n v="1.03621771645877"/>
    <s v="DecaFund"/>
    <x v="21"/>
    <s v="Consumer Staples"/>
    <s v="Packaged Foods &amp; Meats"/>
    <s v="Golden Valley, Minnesota"/>
    <d v="1969-03-31T00:00:00"/>
    <n v="40704"/>
    <n v="1856"/>
    <s v="Golden Valley"/>
    <s v="Minnesota"/>
    <s v="United States"/>
  </r>
  <r>
    <d v="2019-04-04T00:00:00"/>
    <x v="21"/>
    <s v="buy"/>
    <n v="600"/>
    <n v="7"/>
    <n v="50.43"/>
    <n v="50.540000999999997"/>
    <n v="50.150002000000001"/>
    <n v="50.259997999999896"/>
    <n v="49.328734999999902"/>
    <n v="3342600"/>
    <n v="2.512"/>
    <n v="-5.9675592403477895E-4"/>
    <n v="-2.41781137583587E-2"/>
    <n v="7.0899017523455093E-2"/>
    <n v="0.26487563288835297"/>
    <n v="0.14722869336376099"/>
    <n v="8.8520297139495097E-3"/>
    <n v="1.1552643043642501E-2"/>
    <n v="1.0973715123917101E-2"/>
    <n v="1.48165457954955E-2"/>
    <n v="51.959998999999897"/>
    <n v="36.419998"/>
    <n v="-0.11550190514309699"/>
    <n v="2.0824655091414399E-3"/>
    <n v="0.26814484964672503"/>
    <n v="1.0961892632041901"/>
    <n v="1.4106855680686301"/>
    <s v="GreenGrest Capital"/>
    <x v="21"/>
    <s v="Consumer Staples"/>
    <s v="Packaged Foods &amp; Meats"/>
    <s v="Golden Valley, Minnesota"/>
    <d v="1969-03-31T00:00:00"/>
    <n v="40704"/>
    <n v="1856"/>
    <s v="Golden Valley"/>
    <s v="Minnesota"/>
    <s v="United States"/>
  </r>
  <r>
    <d v="2019-04-24T00:00:00"/>
    <x v="21"/>
    <s v="sell"/>
    <n v="600"/>
    <n v="7"/>
    <n v="50.889998999999897"/>
    <n v="51.25"/>
    <n v="50.459998999999897"/>
    <n v="50.68"/>
    <n v="50.220551"/>
    <n v="5687200"/>
    <n v="2.5219999999999998"/>
    <n v="-6.4903103005783096E-3"/>
    <n v="-1.54677953163665E-2"/>
    <n v="8.4124136569314802E-3"/>
    <n v="0.150710180718088"/>
    <n v="0.17232593979812999"/>
    <n v="7.6127845754354901E-3"/>
    <n v="8.2353091152948098E-3"/>
    <n v="1.019759755294E-2"/>
    <n v="1.4684314209164599E-2"/>
    <n v="52.169998"/>
    <n v="36.419998"/>
    <n v="-0.11550190514309699"/>
    <n v="-2.1941687255359501E-3"/>
    <n v="0.277420256491476"/>
    <n v="1.07743434509403"/>
    <n v="1.2339037581978101"/>
    <s v="GreenGrest Capital"/>
    <x v="21"/>
    <s v="Consumer Staples"/>
    <s v="Packaged Foods &amp; Meats"/>
    <s v="Golden Valley, Minnesota"/>
    <d v="1969-03-31T00:00:00"/>
    <n v="40704"/>
    <n v="1856"/>
    <s v="Golden Valley"/>
    <s v="Minnesota"/>
    <s v="United States"/>
  </r>
  <r>
    <d v="2019-05-08T00:00:00"/>
    <x v="21"/>
    <s v="sell"/>
    <n v="500"/>
    <n v="7"/>
    <n v="51.25"/>
    <n v="51.25"/>
    <n v="50.610000999999997"/>
    <n v="50.869999"/>
    <n v="50.408828999999997"/>
    <n v="2645100"/>
    <n v="2.4820000000000002"/>
    <n v="-6.2707828228664797E-3"/>
    <n v="-8.6123237802882904E-3"/>
    <n v="9.3990810003752E-3"/>
    <n v="0.15809437022884201"/>
    <n v="0.22717233556952801"/>
    <n v="4.5063904370425201E-3"/>
    <n v="7.2274679636306297E-3"/>
    <n v="9.6924380573804904E-3"/>
    <n v="1.43364789099101E-2"/>
    <n v="52.169998"/>
    <n v="36.419998"/>
    <n v="-0.11550190514309699"/>
    <n v="-1.60671540560346E-3"/>
    <n v="0.24621571219665001"/>
    <n v="1.3221078765680401"/>
    <n v="1.3799866563391201"/>
    <s v="GreenGrest Capital"/>
    <x v="21"/>
    <s v="Consumer Staples"/>
    <s v="Packaged Foods &amp; Meats"/>
    <s v="Golden Valley, Minnesota"/>
    <d v="1969-03-31T00:00:00"/>
    <n v="40704"/>
    <n v="1856"/>
    <s v="Golden Valley"/>
    <s v="Minnesota"/>
    <s v="United States"/>
  </r>
  <r>
    <d v="2019-05-21T00:00:00"/>
    <x v="21"/>
    <s v="sell"/>
    <n v="600"/>
    <n v="7"/>
    <n v="52.77"/>
    <n v="52.810001"/>
    <n v="52.290000999999997"/>
    <n v="52.389998999999897"/>
    <n v="51.915046999999902"/>
    <n v="3501400"/>
    <n v="2.4260000000000002"/>
    <n v="-6.0894771660227201E-3"/>
    <n v="8.0490772502892407E-3"/>
    <n v="1.2871102083915601E-2"/>
    <n v="0.119228135597316"/>
    <n v="0.26897214675937198"/>
    <n v="7.0384041702369702E-3"/>
    <n v="7.5797000443135996E-3"/>
    <n v="8.8617803438626307E-3"/>
    <n v="1.42652802597142E-2"/>
    <n v="53"/>
    <n v="36.419998"/>
    <n v="-0.11550190514309699"/>
    <n v="8.4599491109458805E-3"/>
    <n v="0.22005389800328601"/>
    <n v="1.46027892262432"/>
    <n v="1.38755541047927"/>
    <s v="GreenGrest Capital"/>
    <x v="21"/>
    <s v="Consumer Staples"/>
    <s v="Packaged Foods &amp; Meats"/>
    <s v="Golden Valley, Minnesota"/>
    <d v="1969-03-31T00:00:00"/>
    <n v="40704"/>
    <n v="1856"/>
    <s v="Golden Valley"/>
    <s v="Minnesota"/>
    <s v="United States"/>
  </r>
  <r>
    <d v="2019-06-14T00:00:00"/>
    <x v="21"/>
    <s v="sell"/>
    <n v="600"/>
    <n v="7"/>
    <n v="53.16"/>
    <n v="53.599997999999999"/>
    <n v="53.099997999999999"/>
    <n v="53.41"/>
    <n v="52.925800000000002"/>
    <n v="2449900"/>
    <n v="2.093"/>
    <n v="7.8947512151726004E-3"/>
    <n v="3.0414738512741301E-2"/>
    <n v="2.7331338805761898E-2"/>
    <n v="0.12665342702787"/>
    <n v="0.223446922925959"/>
    <n v="1.0339629006902801E-2"/>
    <n v="1.7671870875141299E-2"/>
    <n v="1.3032841492439299E-2"/>
    <n v="1.47801018193247E-2"/>
    <n v="53.66"/>
    <n v="36.419998"/>
    <n v="-0.12078324804486699"/>
    <n v="-1.6128120944145399E-3"/>
    <n v="0.216050228131695"/>
    <n v="1.0929876562929399"/>
    <n v="1.1233168241932501"/>
    <s v="GreenGrest Capital"/>
    <x v="21"/>
    <s v="Consumer Staples"/>
    <s v="Packaged Foods &amp; Meats"/>
    <s v="Golden Valley, Minnesota"/>
    <d v="1969-03-31T00:00:00"/>
    <n v="40704"/>
    <n v="1856"/>
    <s v="Golden Valley"/>
    <s v="Minnesota"/>
    <s v="United States"/>
  </r>
  <r>
    <d v="2019-06-21T00:00:00"/>
    <x v="21"/>
    <s v="buy"/>
    <n v="300"/>
    <n v="7"/>
    <n v="54.040000999999997"/>
    <n v="54.389998999999897"/>
    <n v="53.75"/>
    <n v="53.77"/>
    <n v="53.282539"/>
    <n v="7342100"/>
    <n v="2.0680000000000001"/>
    <n v="-4.6386653356155104E-3"/>
    <n v="6.7177463641326504E-3"/>
    <n v="2.6000007919605401E-2"/>
    <n v="6.7596767263895199E-2"/>
    <n v="0.22457736988478"/>
    <n v="1.2446646892193099E-2"/>
    <n v="1.8230025481375901E-2"/>
    <n v="1.2266379636317E-2"/>
    <n v="1.47698332996705E-2"/>
    <n v="54.389998999999897"/>
    <n v="36.419998"/>
    <n v="-0.12078324804486699"/>
    <n v="-1.26001638019446E-3"/>
    <n v="0.217670498536577"/>
    <n v="1.07692772735551"/>
    <n v="1.03732856958931"/>
    <s v="GreenGrest Capital"/>
    <x v="21"/>
    <s v="Consumer Staples"/>
    <s v="Packaged Foods &amp; Meats"/>
    <s v="Golden Valley, Minnesota"/>
    <d v="1969-03-31T00:00:00"/>
    <n v="40704"/>
    <n v="1856"/>
    <s v="Golden Valley"/>
    <s v="Minnesota"/>
    <s v="United States"/>
  </r>
  <r>
    <d v="2019-04-25T00:00:00"/>
    <x v="21"/>
    <s v="sell"/>
    <n v="500"/>
    <n v="8"/>
    <n v="50.450001"/>
    <n v="50.639998999999897"/>
    <n v="50.02"/>
    <n v="50.220001000000003"/>
    <n v="49.764721000000002"/>
    <n v="4034800"/>
    <n v="2.5339999999999998"/>
    <n v="-9.1180060611955795E-3"/>
    <n v="-3.0011049305142298E-2"/>
    <n v="-7.5797835178288801E-3"/>
    <n v="0.15278841016761999"/>
    <n v="0.16748100242834801"/>
    <n v="6.1895193217023801E-3"/>
    <n v="8.3401365343960202E-3"/>
    <n v="1.0156209245125E-2"/>
    <n v="1.46939985661268E-2"/>
    <n v="52.169998"/>
    <n v="36.419998"/>
    <n v="-0.11550190514309699"/>
    <n v="-3.6904169755480902E-4"/>
    <n v="0.27706080694263202"/>
    <n v="1.0301842914172299"/>
    <n v="1.2053397601082401"/>
    <s v="KKZ Asset Management"/>
    <x v="21"/>
    <s v="Consumer Staples"/>
    <s v="Packaged Foods &amp; Meats"/>
    <s v="Golden Valley, Minnesota"/>
    <d v="1969-03-31T00:00:00"/>
    <n v="40704"/>
    <n v="1856"/>
    <s v="Golden Valley"/>
    <s v="Minnesota"/>
    <s v="United States"/>
  </r>
  <r>
    <d v="2019-06-11T00:00:00"/>
    <x v="21"/>
    <s v="sell"/>
    <n v="600"/>
    <n v="8"/>
    <n v="51.099997999999999"/>
    <n v="52.560001"/>
    <n v="51"/>
    <n v="52.369999"/>
    <n v="51.895229"/>
    <n v="4044800"/>
    <n v="2.14"/>
    <n v="1.98636871816418E-2"/>
    <n v="2.8863947633722901E-2"/>
    <n v="1.8501203742011599E-2"/>
    <n v="0.121405450947373"/>
    <n v="0.24286022594416001"/>
    <n v="1.07225870311042E-2"/>
    <n v="1.7570798588609202E-2"/>
    <n v="1.30202831755158E-2"/>
    <n v="1.49189783795406E-2"/>
    <n v="53.66"/>
    <n v="36.419998"/>
    <n v="-0.12078324804486699"/>
    <n v="-3.4994119269314301E-4"/>
    <n v="0.21705120960924401"/>
    <n v="1.2127172519487699"/>
    <n v="1.17448504386957"/>
    <s v="KKZ Asset Management"/>
    <x v="21"/>
    <s v="Consumer Staples"/>
    <s v="Packaged Foods &amp; Meats"/>
    <s v="Golden Valley, Minnesota"/>
    <d v="1969-03-31T00:00:00"/>
    <n v="40704"/>
    <n v="1856"/>
    <s v="Golden Valley"/>
    <s v="Minnesota"/>
    <s v="United States"/>
  </r>
  <r>
    <d v="2019-06-13T00:00:00"/>
    <x v="21"/>
    <s v="buy"/>
    <n v="400"/>
    <n v="8"/>
    <n v="52.689999"/>
    <n v="53.169998"/>
    <n v="52.610000999999997"/>
    <n v="52.990001999999997"/>
    <n v="52.509608999999998"/>
    <n v="2496800"/>
    <n v="2.0910000000000002"/>
    <n v="7.1969425037767699E-3"/>
    <n v="3.1827840878543699E-2"/>
    <n v="2.2906132755728201E-2"/>
    <n v="0.119811606620046"/>
    <n v="0.21779586189171499"/>
    <n v="1.0420529332748099E-2"/>
    <n v="1.7617646895131501E-2"/>
    <n v="1.30115055201064E-2"/>
    <n v="1.47737122125419E-2"/>
    <n v="53.66"/>
    <n v="36.419998"/>
    <n v="-0.12078324804486699"/>
    <n v="4.0890106107655602E-3"/>
    <n v="0.21620071028266499"/>
    <n v="1.0676663475071899"/>
    <n v="1.1466103078040899"/>
    <s v="KKZ Asset Management"/>
    <x v="21"/>
    <s v="Consumer Staples"/>
    <s v="Packaged Foods &amp; Meats"/>
    <s v="Golden Valley, Minnesota"/>
    <d v="1969-03-31T00:00:00"/>
    <n v="40704"/>
    <n v="1856"/>
    <s v="Golden Valley"/>
    <s v="Minnesota"/>
    <s v="United States"/>
  </r>
  <r>
    <d v="2019-04-23T00:00:00"/>
    <x v="21"/>
    <s v="sell"/>
    <n v="700"/>
    <n v="9"/>
    <n v="51.700001"/>
    <n v="52"/>
    <n v="50.810001"/>
    <n v="51.009997999999896"/>
    <n v="50.547558000000002"/>
    <n v="4866400"/>
    <n v="2.57"/>
    <n v="-1.4402732943368199E-2"/>
    <n v="-1.38229333028643E-2"/>
    <n v="2.87946980683246E-2"/>
    <n v="0.17485140905354701"/>
    <n v="0.20496302685867199"/>
    <n v="7.46337789884053E-3"/>
    <n v="8.5652072468866709E-3"/>
    <n v="1.03113774008046E-2"/>
    <n v="1.4764494707543201E-2"/>
    <n v="52.169998"/>
    <n v="36.419998"/>
    <n v="-0.11550190514309699"/>
    <n v="8.8023511954049196E-3"/>
    <n v="0.27631868574860002"/>
    <n v="1.32803444613994"/>
    <n v="1.2485158030583201"/>
    <s v="Netpune Capital"/>
    <x v="21"/>
    <s v="Consumer Staples"/>
    <s v="Packaged Foods &amp; Meats"/>
    <s v="Golden Valley, Minnesota"/>
    <d v="1969-03-31T00:00:00"/>
    <n v="40704"/>
    <n v="1856"/>
    <s v="Golden Valley"/>
    <s v="Minnesota"/>
    <s v="United States"/>
  </r>
  <r>
    <d v="2019-04-25T00:00:00"/>
    <x v="21"/>
    <s v="sell"/>
    <n v="200"/>
    <n v="9"/>
    <n v="50.450001"/>
    <n v="50.639998999999897"/>
    <n v="50.02"/>
    <n v="50.220001000000003"/>
    <n v="49.764721000000002"/>
    <n v="4034800"/>
    <n v="2.5339999999999998"/>
    <n v="-9.1180060611955795E-3"/>
    <n v="-3.0011049305142298E-2"/>
    <n v="-7.5797835178288801E-3"/>
    <n v="0.15278841016761999"/>
    <n v="0.16748100242834801"/>
    <n v="6.1895193217023801E-3"/>
    <n v="8.3401365343960202E-3"/>
    <n v="1.0156209245125E-2"/>
    <n v="1.46939985661268E-2"/>
    <n v="52.169998"/>
    <n v="36.419998"/>
    <n v="-0.11550190514309699"/>
    <n v="-3.6904169755480902E-4"/>
    <n v="0.27706080694263202"/>
    <n v="1.0301842914172299"/>
    <n v="1.2053397601082401"/>
    <s v="Netpune Capital"/>
    <x v="21"/>
    <s v="Consumer Staples"/>
    <s v="Packaged Foods &amp; Meats"/>
    <s v="Golden Valley, Minnesota"/>
    <d v="1969-03-31T00:00:00"/>
    <n v="40704"/>
    <n v="1856"/>
    <s v="Golden Valley"/>
    <s v="Minnesota"/>
    <s v="United States"/>
  </r>
  <r>
    <d v="2019-05-02T00:00:00"/>
    <x v="21"/>
    <s v="sell"/>
    <n v="700"/>
    <n v="9"/>
    <n v="51.040000999999997"/>
    <n v="51.349997999999999"/>
    <n v="50.650002000000001"/>
    <n v="51.259997999999896"/>
    <n v="50.795291999999897"/>
    <n v="2978200"/>
    <n v="2.552"/>
    <n v="-9.7498896277751904E-4"/>
    <n v="2.0497353791821001E-2"/>
    <n v="1.4876836274847101E-2"/>
    <n v="0.15236638860742699"/>
    <n v="0.206632189420694"/>
    <n v="9.1841682064227707E-3"/>
    <n v="7.96485581291872E-3"/>
    <n v="1.02162611544624E-2"/>
    <n v="1.4681668005223501E-2"/>
    <n v="52.169998"/>
    <n v="36.419998"/>
    <n v="-0.11550190514309699"/>
    <n v="-2.1262443276895502E-3"/>
    <n v="0.273848652970893"/>
    <n v="1.2407393209739199"/>
    <n v="1.1852886497518"/>
    <s v="Netpune Capital"/>
    <x v="21"/>
    <s v="Consumer Staples"/>
    <s v="Packaged Foods &amp; Meats"/>
    <s v="Golden Valley, Minnesota"/>
    <d v="1969-03-31T00:00:00"/>
    <n v="40704"/>
    <n v="1856"/>
    <s v="Golden Valley"/>
    <s v="Minnesota"/>
    <s v="United States"/>
  </r>
  <r>
    <d v="2019-06-07T00:00:00"/>
    <x v="21"/>
    <s v="buy"/>
    <n v="1800"/>
    <n v="9"/>
    <n v="51.619999"/>
    <n v="52.040000999999997"/>
    <n v="51.549999"/>
    <n v="51.810001"/>
    <n v="51.340308999999998"/>
    <n v="2749000"/>
    <n v="2.0840000000000001"/>
    <n v="9.3078535809752502E-3"/>
    <n v="4.6823440660191201E-2"/>
    <n v="1.2039072994108699E-2"/>
    <n v="0.116437153996806"/>
    <n v="0.23936011350949399"/>
    <n v="8.7736987631360005E-3"/>
    <n v="1.7134720490059301E-2"/>
    <n v="1.27702184328923E-2"/>
    <n v="1.49018986761532E-2"/>
    <n v="53.66"/>
    <n v="36.419998"/>
    <n v="-0.12078324804486699"/>
    <n v="1.0442979367750601E-2"/>
    <n v="0.221771205921278"/>
    <n v="1.2094550743471699"/>
    <n v="1.1467466568673701"/>
    <s v="Netpune Capital"/>
    <x v="21"/>
    <s v="Consumer Staples"/>
    <s v="Packaged Foods &amp; Meats"/>
    <s v="Golden Valley, Minnesota"/>
    <d v="1969-03-31T00:00:00"/>
    <n v="40704"/>
    <n v="1856"/>
    <s v="Golden Valley"/>
    <s v="Minnesota"/>
    <s v="United States"/>
  </r>
  <r>
    <d v="2019-06-11T00:00:00"/>
    <x v="21"/>
    <s v="buy"/>
    <n v="2000"/>
    <n v="9"/>
    <n v="51.099997999999999"/>
    <n v="52.560001"/>
    <n v="51"/>
    <n v="52.369999"/>
    <n v="51.895229"/>
    <n v="4044800"/>
    <n v="2.14"/>
    <n v="1.98636871816418E-2"/>
    <n v="2.8863947633722901E-2"/>
    <n v="1.8501203742011599E-2"/>
    <n v="0.121405450947373"/>
    <n v="0.24286022594416001"/>
    <n v="1.07225870311042E-2"/>
    <n v="1.7570798588609202E-2"/>
    <n v="1.30202831755158E-2"/>
    <n v="1.49189783795406E-2"/>
    <n v="53.66"/>
    <n v="36.419998"/>
    <n v="-0.12078324804486699"/>
    <n v="-3.4994119269314301E-4"/>
    <n v="0.21705120960924401"/>
    <n v="1.2127172519487699"/>
    <n v="1.17448504386957"/>
    <s v="Netpune Capital"/>
    <x v="21"/>
    <s v="Consumer Staples"/>
    <s v="Packaged Foods &amp; Meats"/>
    <s v="Golden Valley, Minnesota"/>
    <d v="1969-03-31T00:00:00"/>
    <n v="40704"/>
    <n v="1856"/>
    <s v="Golden Valley"/>
    <s v="Minnesota"/>
    <s v="United States"/>
  </r>
  <r>
    <d v="2019-06-21T00:00:00"/>
    <x v="21"/>
    <s v="sell"/>
    <n v="1200"/>
    <n v="9"/>
    <n v="54.040000999999997"/>
    <n v="54.389998999999897"/>
    <n v="53.75"/>
    <n v="53.77"/>
    <n v="53.282539"/>
    <n v="7342100"/>
    <n v="2.0680000000000001"/>
    <n v="-4.6386653356155104E-3"/>
    <n v="6.7177463641326504E-3"/>
    <n v="2.6000007919605401E-2"/>
    <n v="6.7596767263895199E-2"/>
    <n v="0.22457736988478"/>
    <n v="1.2446646892193099E-2"/>
    <n v="1.8230025481375901E-2"/>
    <n v="1.2266379636317E-2"/>
    <n v="1.47698332996705E-2"/>
    <n v="54.389998999999897"/>
    <n v="36.419998"/>
    <n v="-0.12078324804486699"/>
    <n v="-1.26001638019446E-3"/>
    <n v="0.217670498536577"/>
    <n v="1.07692772735551"/>
    <n v="1.03732856958931"/>
    <s v="Netpune Capital"/>
    <x v="21"/>
    <s v="Consumer Staples"/>
    <s v="Packaged Foods &amp; Meats"/>
    <s v="Golden Valley, Minnesota"/>
    <d v="1969-03-31T00:00:00"/>
    <n v="40704"/>
    <n v="1856"/>
    <s v="Golden Valley"/>
    <s v="Minnesota"/>
    <s v="United States"/>
  </r>
  <r>
    <d v="2019-04-10T00:00:00"/>
    <x v="21"/>
    <s v="buy"/>
    <n v="1100"/>
    <n v="10"/>
    <n v="50.990001999999997"/>
    <n v="51.599997999999999"/>
    <n v="50.98"/>
    <n v="51.549999"/>
    <n v="51.082664000000001"/>
    <n v="4208800"/>
    <n v="2.4769999999999999"/>
    <n v="1.01385777905062E-2"/>
    <n v="3.4341656072813601E-2"/>
    <n v="0.103917006193156"/>
    <n v="0.25282325388350002"/>
    <n v="0.190469524114418"/>
    <n v="5.1338370069349002E-3"/>
    <n v="1.14141334760178E-2"/>
    <n v="1.06187144609153E-2"/>
    <n v="1.48411641097487E-2"/>
    <n v="51.959998999999897"/>
    <n v="36.419998"/>
    <n v="-0.11550190514309699"/>
    <n v="3.47183783585567E-3"/>
    <n v="0.28751573372974998"/>
    <n v="1.3851624694689799"/>
    <n v="1.2225012244139899"/>
    <s v="Spectrum Group"/>
    <x v="21"/>
    <s v="Consumer Staples"/>
    <s v="Packaged Foods &amp; Meats"/>
    <s v="Golden Valley, Minnesota"/>
    <d v="1969-03-31T00:00:00"/>
    <n v="40704"/>
    <n v="1856"/>
    <s v="Golden Valley"/>
    <s v="Minnesota"/>
    <s v="United States"/>
  </r>
  <r>
    <d v="2019-04-17T00:00:00"/>
    <x v="21"/>
    <s v="buy"/>
    <n v="900"/>
    <n v="10"/>
    <n v="51.639998999999897"/>
    <n v="51.830002"/>
    <n v="51.290000999999997"/>
    <n v="51.75"/>
    <n v="51.280848999999897"/>
    <n v="2420700"/>
    <n v="2.5920000000000001"/>
    <n v="5.4252479275800902E-3"/>
    <n v="3.8721853484866E-3"/>
    <n v="9.2767276133193202E-2"/>
    <n v="0.21194240174262299"/>
    <n v="0.177631957669798"/>
    <n v="3.7897318240023899E-3"/>
    <n v="1.15340432241795E-2"/>
    <n v="1.0308181803696701E-2"/>
    <n v="1.4821327045631201E-2"/>
    <n v="52.169998"/>
    <n v="36.419998"/>
    <n v="-0.11550190514309699"/>
    <n v="-2.2764010197428601E-3"/>
    <n v="0.29169685390892802"/>
    <n v="1.1730042818650801"/>
    <n v="1.24581540319294"/>
    <s v="Spectrum Group"/>
    <x v="21"/>
    <s v="Consumer Staples"/>
    <s v="Packaged Foods &amp; Meats"/>
    <s v="Golden Valley, Minnesota"/>
    <d v="1969-03-31T00:00:00"/>
    <n v="40704"/>
    <n v="1856"/>
    <s v="Golden Valley"/>
    <s v="Minnesota"/>
    <s v="United States"/>
  </r>
  <r>
    <d v="2019-04-22T00:00:00"/>
    <x v="21"/>
    <s v="buy"/>
    <n v="1800"/>
    <n v="10"/>
    <n v="51.720001000000003"/>
    <n v="51.900002000000001"/>
    <n v="51.560001"/>
    <n v="51.75"/>
    <n v="51.280848999999897"/>
    <n v="1732000"/>
    <n v="2.59"/>
    <n v="5.7979964050399195E-4"/>
    <n v="3.2903959351410698E-3"/>
    <n v="7.8795545820962501E-2"/>
    <n v="0.183948980553024"/>
    <n v="0.20518435864628901"/>
    <n v="3.8329496023039801E-3"/>
    <n v="1.0591726135434E-2"/>
    <n v="1.0129016424865E-2"/>
    <n v="1.47635924927091E-2"/>
    <n v="52.169998"/>
    <n v="36.419998"/>
    <n v="-0.11550190514309699"/>
    <n v="1.0115060212163699E-3"/>
    <n v="0.28791991796291699"/>
    <n v="1.34671574811844"/>
    <n v="1.24017315637248"/>
    <s v="Spectrum Group"/>
    <x v="21"/>
    <s v="Consumer Staples"/>
    <s v="Packaged Foods &amp; Meats"/>
    <s v="Golden Valley, Minnesota"/>
    <d v="1969-03-31T00:00:00"/>
    <n v="40704"/>
    <n v="1856"/>
    <s v="Golden Valley"/>
    <s v="Minnesota"/>
    <s v="United States"/>
  </r>
  <r>
    <d v="2019-04-25T00:00:00"/>
    <x v="21"/>
    <s v="buy"/>
    <n v="800"/>
    <n v="10"/>
    <n v="50.450001"/>
    <n v="50.639998999999897"/>
    <n v="50.02"/>
    <n v="50.220001000000003"/>
    <n v="49.764721000000002"/>
    <n v="4034800"/>
    <n v="2.5339999999999998"/>
    <n v="-9.1180060611955795E-3"/>
    <n v="-3.0011049305142298E-2"/>
    <n v="-7.5797835178288801E-3"/>
    <n v="0.15278841016761999"/>
    <n v="0.16748100242834801"/>
    <n v="6.1895193217023801E-3"/>
    <n v="8.3401365343960202E-3"/>
    <n v="1.0156209245125E-2"/>
    <n v="1.46939985661268E-2"/>
    <n v="52.169998"/>
    <n v="36.419998"/>
    <n v="-0.11550190514309699"/>
    <n v="-3.6904169755480902E-4"/>
    <n v="0.27706080694263202"/>
    <n v="1.0301842914172299"/>
    <n v="1.2053397601082401"/>
    <s v="Spectrum Group"/>
    <x v="21"/>
    <s v="Consumer Staples"/>
    <s v="Packaged Foods &amp; Meats"/>
    <s v="Golden Valley, Minnesota"/>
    <d v="1969-03-31T00:00:00"/>
    <n v="40704"/>
    <n v="1856"/>
    <s v="Golden Valley"/>
    <s v="Minnesota"/>
    <s v="United States"/>
  </r>
  <r>
    <d v="2019-05-03T00:00:00"/>
    <x v="21"/>
    <s v="sell"/>
    <n v="900"/>
    <n v="10"/>
    <n v="51.23"/>
    <n v="51.5"/>
    <n v="51.110000999999997"/>
    <n v="51.18"/>
    <n v="50.716019000000003"/>
    <n v="2408000"/>
    <n v="2.5310000000000001"/>
    <n v="-1.5618558234329E-3"/>
    <n v="1.76004561747506E-3"/>
    <n v="1.35111223440253E-2"/>
    <n v="0.15531511210747501"/>
    <n v="0.22971120806725201"/>
    <n v="5.6623264456510201E-3"/>
    <n v="7.9772912144667994E-3"/>
    <n v="1.0190726727187301E-2"/>
    <n v="1.45939326083411E-2"/>
    <n v="52.169998"/>
    <n v="36.419998"/>
    <n v="-0.11550190514309699"/>
    <n v="9.5921274614703799E-3"/>
    <n v="0.26373451916396301"/>
    <n v="1.38313601757166"/>
    <n v="1.2225589228440401"/>
    <s v="Spectrum Group"/>
    <x v="21"/>
    <s v="Consumer Staples"/>
    <s v="Packaged Foods &amp; Meats"/>
    <s v="Golden Valley, Minnesota"/>
    <d v="1969-03-31T00:00:00"/>
    <n v="40704"/>
    <n v="1856"/>
    <s v="Golden Valley"/>
    <s v="Minnesota"/>
    <s v="United States"/>
  </r>
  <r>
    <d v="2019-05-07T00:00:00"/>
    <x v="21"/>
    <s v="sell"/>
    <n v="800"/>
    <n v="10"/>
    <n v="51.060001"/>
    <n v="51.43"/>
    <n v="50.91"/>
    <n v="51.189999"/>
    <n v="50.725924999999997"/>
    <n v="3548000"/>
    <n v="2.448"/>
    <n v="-5.0663028282671397E-3"/>
    <n v="-5.4549995803854804E-3"/>
    <n v="2.79303498373695E-2"/>
    <n v="0.147181731506379"/>
    <n v="0.22873034273606499"/>
    <n v="3.8885777144260802E-3"/>
    <n v="7.4849539302282199E-3"/>
    <n v="9.9460757001582408E-3"/>
    <n v="1.43337092447427E-2"/>
    <n v="52.169998"/>
    <n v="36.419998"/>
    <n v="-0.11550190514309699"/>
    <n v="-1.6649488130547601E-2"/>
    <n v="0.24474080632239001"/>
    <n v="1.34833103795804"/>
    <n v="1.3624348658730601"/>
    <s v="Spectrum Group"/>
    <x v="21"/>
    <s v="Consumer Staples"/>
    <s v="Packaged Foods &amp; Meats"/>
    <s v="Golden Valley, Minnesota"/>
    <d v="1969-03-31T00:00:00"/>
    <n v="40704"/>
    <n v="1856"/>
    <s v="Golden Valley"/>
    <s v="Minnesota"/>
    <s v="United States"/>
  </r>
  <r>
    <d v="2019-05-13T00:00:00"/>
    <x v="21"/>
    <s v="buy"/>
    <n v="700"/>
    <n v="10"/>
    <n v="51.139998999999897"/>
    <n v="51.91"/>
    <n v="50.959998999999897"/>
    <n v="51.790000999999997"/>
    <n v="51.320487999999997"/>
    <n v="3053600"/>
    <n v="2.4049999999999998"/>
    <n v="4.83888347605042E-3"/>
    <n v="6.5866247076818898E-3"/>
    <n v="4.6448653764700901E-3"/>
    <n v="0.17283039336669301"/>
    <n v="0.23850455921605301"/>
    <n v="7.0286127253605703E-3"/>
    <n v="7.0733230251955803E-3"/>
    <n v="9.7412437756654608E-3"/>
    <n v="1.4348736503140801E-2"/>
    <n v="52.169998"/>
    <n v="36.419998"/>
    <n v="-0.11550190514309699"/>
    <n v="-2.4426469085879299E-2"/>
    <n v="0.233541893844599"/>
    <n v="1.3577287224058601"/>
    <n v="1.3533207960945799"/>
    <s v="Spectrum Group"/>
    <x v="21"/>
    <s v="Consumer Staples"/>
    <s v="Packaged Foods &amp; Meats"/>
    <s v="Golden Valley, Minnesota"/>
    <d v="1969-03-31T00:00:00"/>
    <n v="40704"/>
    <n v="1856"/>
    <s v="Golden Valley"/>
    <s v="Minnesota"/>
    <s v="United States"/>
  </r>
  <r>
    <d v="2019-05-31T00:00:00"/>
    <x v="21"/>
    <s v="buy"/>
    <n v="1100"/>
    <n v="10"/>
    <n v="48.59"/>
    <n v="49.5"/>
    <n v="48.32"/>
    <n v="49.439999"/>
    <n v="48.991790999999999"/>
    <n v="4499300"/>
    <n v="2.1419999999999999"/>
    <n v="1.26196808790807E-2"/>
    <n v="-7.7612614502964999E-2"/>
    <n v="-4.02393672464679E-2"/>
    <n v="5.5537918034934498E-2"/>
    <n v="0.18551903893284"/>
    <n v="2.99837463429132E-2"/>
    <n v="1.60632631579707E-2"/>
    <n v="1.2513456897050799E-2"/>
    <n v="1.49285637580926E-2"/>
    <n v="53.66"/>
    <n v="36.419998"/>
    <n v="-0.12078324804486699"/>
    <n v="-1.3283204951564801E-2"/>
    <n v="0.229291483504172"/>
    <n v="0.93332700493535603"/>
    <n v="1.0621443760415501"/>
    <s v="Spectrum Group"/>
    <x v="21"/>
    <s v="Consumer Staples"/>
    <s v="Packaged Foods &amp; Meats"/>
    <s v="Golden Valley, Minnesota"/>
    <d v="1969-03-31T00:00:00"/>
    <n v="40704"/>
    <n v="1856"/>
    <s v="Golden Valley"/>
    <s v="Minnesota"/>
    <s v="United States"/>
  </r>
  <r>
    <d v="2019-06-06T00:00:00"/>
    <x v="21"/>
    <s v="sell"/>
    <n v="500"/>
    <n v="10"/>
    <n v="51.34"/>
    <n v="51.509997999999896"/>
    <n v="50.830002"/>
    <n v="51.330002"/>
    <n v="50.864657999999999"/>
    <n v="3412500"/>
    <n v="2.1240000000000001"/>
    <n v="9.7460891943360398E-4"/>
    <n v="5.01352679582968E-2"/>
    <n v="-2.3350834151335299E-3"/>
    <n v="0.110571570656902"/>
    <n v="0.23263773130917401"/>
    <n v="8.8925427684046904E-3"/>
    <n v="1.7058642776210602E-2"/>
    <n v="1.2736292002567901E-2"/>
    <n v="1.4892891458918299E-2"/>
    <n v="53.66"/>
    <n v="36.419998"/>
    <n v="-0.12078324804486699"/>
    <n v="6.1168407152111899E-3"/>
    <n v="0.219024692885574"/>
    <n v="1.1765550707232"/>
    <n v="1.091521042985"/>
    <s v="Spectrum Group"/>
    <x v="21"/>
    <s v="Consumer Staples"/>
    <s v="Packaged Foods &amp; Meats"/>
    <s v="Golden Valley, Minnesota"/>
    <d v="1969-03-31T00:00:00"/>
    <n v="40704"/>
    <n v="1856"/>
    <s v="Golden Valley"/>
    <s v="Minnesota"/>
    <s v="United States"/>
  </r>
  <r>
    <d v="2019-04-08T00:00:00"/>
    <x v="21"/>
    <s v="sell"/>
    <n v="1400"/>
    <n v="11"/>
    <n v="50.810001"/>
    <n v="51.380001"/>
    <n v="50.75"/>
    <n v="51.310001"/>
    <n v="50.359282999999998"/>
    <n v="3642500"/>
    <n v="2.5190000000000001"/>
    <n v="8.4157142783189108E-3"/>
    <n v="6.25613473528021E-3"/>
    <n v="0.100586201698846"/>
    <n v="0.24907439320570501"/>
    <n v="0.16570318574352699"/>
    <n v="9.9926249010825006E-3"/>
    <n v="1.13704596617535E-2"/>
    <n v="1.07346727163125E-2"/>
    <n v="1.48428310893666E-2"/>
    <n v="51.959998999999897"/>
    <n v="36.419998"/>
    <n v="-0.11550190514309699"/>
    <n v="1.0469119934194001E-3"/>
    <n v="0.27680508010140897"/>
    <n v="1.2176096745535701"/>
    <n v="1.27334332673372"/>
    <s v="Beta Dynamic Fund"/>
    <x v="21"/>
    <s v="Consumer Staples"/>
    <s v="Packaged Foods &amp; Meats"/>
    <s v="Golden Valley, Minnesota"/>
    <d v="1969-03-31T00:00:00"/>
    <n v="40704"/>
    <n v="1856"/>
    <s v="Golden Valley"/>
    <s v="Minnesota"/>
    <s v="United States"/>
  </r>
  <r>
    <d v="2019-04-11T00:00:00"/>
    <x v="21"/>
    <s v="sell"/>
    <n v="1100"/>
    <n v="11"/>
    <n v="51.709998999999897"/>
    <n v="51.740001999999997"/>
    <n v="51.299999"/>
    <n v="51.560001"/>
    <n v="51.092574999999997"/>
    <n v="2666400"/>
    <n v="2.504"/>
    <n v="1.9400003617462799E-4"/>
    <n v="3.51324120330231E-2"/>
    <n v="0.105817775108626"/>
    <n v="0.22857808604711899"/>
    <n v="0.18260787420945099"/>
    <n v="4.8507535844785404E-3"/>
    <n v="1.13702516838141E-2"/>
    <n v="1.03010875536955E-2"/>
    <n v="1.4834019427955999E-2"/>
    <n v="51.959998999999897"/>
    <n v="36.419998"/>
    <n v="-0.11550190514309699"/>
    <n v="3.8122194279549302E-5"/>
    <n v="0.28986020308553501"/>
    <n v="1.29493436916607"/>
    <n v="1.26225024560637"/>
    <s v="Beta Dynamic Fund"/>
    <x v="21"/>
    <s v="Consumer Staples"/>
    <s v="Packaged Foods &amp; Meats"/>
    <s v="Golden Valley, Minnesota"/>
    <d v="1969-03-31T00:00:00"/>
    <n v="40704"/>
    <n v="1856"/>
    <s v="Golden Valley"/>
    <s v="Minnesota"/>
    <s v="United States"/>
  </r>
  <r>
    <d v="2019-05-22T00:00:00"/>
    <x v="21"/>
    <s v="sell"/>
    <n v="400"/>
    <n v="11"/>
    <n v="52.490001999999997"/>
    <n v="52.799999"/>
    <n v="51.98"/>
    <n v="52.709998999999897"/>
    <n v="52.232146999999998"/>
    <n v="2876200"/>
    <n v="2.3929999999999998"/>
    <n v="6.0894771660228303E-3"/>
    <n v="5.7077532090856198E-3"/>
    <n v="1.8380779609434399E-2"/>
    <n v="0.125317612763339"/>
    <n v="0.27625785315685902"/>
    <n v="6.5307292049058699E-3"/>
    <n v="7.6700026534835004E-3"/>
    <n v="8.8740067075095894E-3"/>
    <n v="1.4268057095781101E-2"/>
    <n v="53"/>
    <n v="36.419998"/>
    <n v="-0.11550190514309699"/>
    <n v="-2.8283920525026501E-3"/>
    <n v="0.22050910757814199"/>
    <n v="1.4911041043886499"/>
    <n v="1.4020888427046101"/>
    <s v="Beta Dynamic Fund"/>
    <x v="21"/>
    <s v="Consumer Staples"/>
    <s v="Packaged Foods &amp; Meats"/>
    <s v="Golden Valley, Minnesota"/>
    <d v="1969-03-31T00:00:00"/>
    <n v="40704"/>
    <n v="1856"/>
    <s v="Golden Valley"/>
    <s v="Minnesota"/>
    <s v="United States"/>
  </r>
  <r>
    <d v="2019-05-29T00:00:00"/>
    <x v="21"/>
    <s v="sell"/>
    <n v="700"/>
    <n v="11"/>
    <n v="49.049999"/>
    <n v="49.110000999999997"/>
    <n v="47.779998999999997"/>
    <n v="48.25"/>
    <n v="47.812579999999997"/>
    <n v="11266300"/>
    <n v="2.2360000000000002"/>
    <n v="-5.7192986895410802E-2"/>
    <n v="-8.2319886293051897E-2"/>
    <n v="-5.7192986895410802E-2"/>
    <n v="3.3930789827461498E-2"/>
    <n v="0.16723420563312699"/>
    <n v="2.90236867527917E-2"/>
    <n v="1.56784849707007E-2"/>
    <n v="1.2343360800975501E-2"/>
    <n v="1.49071102089536E-2"/>
    <n v="53.66"/>
    <n v="36.419998"/>
    <n v="-0.12078324804486699"/>
    <n v="-6.9359101493404697E-3"/>
    <n v="0.24125522185349599"/>
    <n v="0.83137437729325803"/>
    <n v="1.29813051912514"/>
    <s v="Beta Dynamic Fund"/>
    <x v="21"/>
    <s v="Consumer Staples"/>
    <s v="Packaged Foods &amp; Meats"/>
    <s v="Golden Valley, Minnesota"/>
    <d v="1969-03-31T00:00:00"/>
    <n v="40704"/>
    <n v="1856"/>
    <s v="Golden Valley"/>
    <s v="Minnesota"/>
    <s v="United States"/>
  </r>
  <r>
    <d v="2019-06-27T00:00:00"/>
    <x v="21"/>
    <s v="sell"/>
    <n v="1200"/>
    <n v="11"/>
    <n v="51.200001"/>
    <n v="52.349997999999999"/>
    <n v="50.869999"/>
    <n v="52.220001000000003"/>
    <n v="51.746589999999998"/>
    <n v="5996800"/>
    <n v="2.0049999999999999"/>
    <n v="1.7579874167519698E-2"/>
    <n v="-3.3888808081656598E-2"/>
    <n v="2.1876764571205298E-2"/>
    <n v="2.3673651203952199E-2"/>
    <n v="0.16915174848526601"/>
    <n v="2.3331273776977999E-2"/>
    <n v="1.9419893232138899E-2"/>
    <n v="1.35792176226601E-2"/>
    <n v="1.50550754416296E-2"/>
    <n v="54.389998999999897"/>
    <n v="36.419998"/>
    <n v="-0.14410282042349801"/>
    <n v="3.81588593721357E-3"/>
    <n v="0.23466341112712699"/>
    <n v="0.77618185142193397"/>
    <n v="0.92400038962213904"/>
    <s v="Beta Dynamic Fund"/>
    <x v="21"/>
    <s v="Consumer Staples"/>
    <s v="Packaged Foods &amp; Meats"/>
    <s v="Golden Valley, Minnesota"/>
    <d v="1969-03-31T00:00:00"/>
    <n v="40704"/>
    <n v="1856"/>
    <s v="Golden Valley"/>
    <s v="Minnesota"/>
    <s v="United States"/>
  </r>
  <r>
    <d v="2019-04-03T00:00:00"/>
    <x v="21"/>
    <s v="buy"/>
    <n v="1600"/>
    <n v="12"/>
    <n v="50.82"/>
    <n v="50.880001"/>
    <n v="50.27"/>
    <n v="50.290000999999997"/>
    <n v="49.358181000000002"/>
    <n v="5171100"/>
    <n v="2.5169999999999999"/>
    <n v="-1.36271677405206E-2"/>
    <n v="-1.9884525854705501E-2"/>
    <n v="7.2350455969892605E-2"/>
    <n v="0.28096445273551102"/>
    <n v="0.17169184209084701"/>
    <n v="9.5470091202477392E-3"/>
    <n v="1.15339216949436E-2"/>
    <n v="1.10471442751373E-2"/>
    <n v="1.4888740955716399E-2"/>
    <n v="51.959998999999897"/>
    <n v="36.419998"/>
    <n v="-0.11550190514309699"/>
    <n v="2.1460723821998401E-3"/>
    <n v="0.27784166766607499"/>
    <n v="1.33819415340987"/>
    <n v="1.4904324024078901"/>
    <s v="6igma Capital"/>
    <x v="21"/>
    <s v="Consumer Staples"/>
    <s v="Packaged Foods &amp; Meats"/>
    <s v="Golden Valley, Minnesota"/>
    <d v="1969-03-31T00:00:00"/>
    <n v="40704"/>
    <n v="1856"/>
    <s v="Golden Valley"/>
    <s v="Minnesota"/>
    <s v="United States"/>
  </r>
  <r>
    <d v="2019-04-05T00:00:00"/>
    <x v="21"/>
    <s v="sell"/>
    <n v="1200"/>
    <n v="12"/>
    <n v="50.25"/>
    <n v="50.889998999999897"/>
    <n v="50.189999"/>
    <n v="50.880001"/>
    <n v="49.937252000000001"/>
    <n v="3686800"/>
    <n v="2.5009999999999999"/>
    <n v="1.2260486014127899E-2"/>
    <n v="-1.6954396979455399E-2"/>
    <n v="8.3373138344624398E-2"/>
    <n v="0.25709747732876098"/>
    <n v="0.15816748387823301"/>
    <n v="1.1155829359524701E-2"/>
    <n v="1.16813557290118E-2"/>
    <n v="1.0835579744249001E-2"/>
    <n v="1.4834727399145599E-2"/>
    <n v="51.959998999999897"/>
    <n v="36.419998"/>
    <n v="-0.11550190514309699"/>
    <n v="4.62571739556182E-3"/>
    <n v="0.27035560875862102"/>
    <n v="1.17445008704846"/>
    <n v="1.30380829739953"/>
    <s v="6igma Capital"/>
    <x v="21"/>
    <s v="Consumer Staples"/>
    <s v="Packaged Foods &amp; Meats"/>
    <s v="Golden Valley, Minnesota"/>
    <d v="1969-03-31T00:00:00"/>
    <n v="40704"/>
    <n v="1856"/>
    <s v="Golden Valley"/>
    <s v="Minnesota"/>
    <s v="United States"/>
  </r>
  <r>
    <d v="2019-04-10T00:00:00"/>
    <x v="21"/>
    <s v="buy"/>
    <n v="900"/>
    <n v="12"/>
    <n v="50.990001999999997"/>
    <n v="51.599997999999999"/>
    <n v="50.98"/>
    <n v="51.549999"/>
    <n v="51.082664000000001"/>
    <n v="4208800"/>
    <n v="2.4769999999999999"/>
    <n v="1.01385777905062E-2"/>
    <n v="3.4341656072813601E-2"/>
    <n v="0.103917006193156"/>
    <n v="0.25282325388350002"/>
    <n v="0.190469524114418"/>
    <n v="5.1338370069349002E-3"/>
    <n v="1.14141334760178E-2"/>
    <n v="1.06187144609153E-2"/>
    <n v="1.48411641097487E-2"/>
    <n v="51.959998999999897"/>
    <n v="36.419998"/>
    <n v="-0.11550190514309699"/>
    <n v="3.47183783585567E-3"/>
    <n v="0.28751573372974998"/>
    <n v="1.3851624694689799"/>
    <n v="1.2225012244139899"/>
    <s v="6igma Capital"/>
    <x v="21"/>
    <s v="Consumer Staples"/>
    <s v="Packaged Foods &amp; Meats"/>
    <s v="Golden Valley, Minnesota"/>
    <d v="1969-03-31T00:00:00"/>
    <n v="40704"/>
    <n v="1856"/>
    <s v="Golden Valley"/>
    <s v="Minnesota"/>
    <s v="United States"/>
  </r>
  <r>
    <d v="2019-04-15T00:00:00"/>
    <x v="21"/>
    <s v="buy"/>
    <n v="900"/>
    <n v="12"/>
    <n v="51.689999"/>
    <n v="51.830002"/>
    <n v="51.450001"/>
    <n v="51.720001000000003"/>
    <n v="51.251125000000002"/>
    <n v="2331900"/>
    <n v="2.5529999999999999"/>
    <n v="2.71059629463707E-3"/>
    <n v="1.7554597412384201E-2"/>
    <n v="9.5552994195830798E-2"/>
    <n v="0.222783258284176"/>
    <n v="0.18726768188645901"/>
    <n v="4.0527054881705103E-3"/>
    <n v="1.1387998008457099E-2"/>
    <n v="1.0274084466916E-2"/>
    <n v="1.4825204618405001E-2"/>
    <n v="51.959998999999897"/>
    <n v="36.419998"/>
    <n v="-0.11550190514309699"/>
    <n v="-6.2956724975841202E-4"/>
    <n v="0.29320433487666298"/>
    <n v="1.28632121271073"/>
    <n v="1.30596705239336"/>
    <s v="6igma Capital"/>
    <x v="21"/>
    <s v="Consumer Staples"/>
    <s v="Packaged Foods &amp; Meats"/>
    <s v="Golden Valley, Minnesota"/>
    <d v="1969-03-31T00:00:00"/>
    <n v="40704"/>
    <n v="1856"/>
    <s v="Golden Valley"/>
    <s v="Minnesota"/>
    <s v="United States"/>
  </r>
  <r>
    <d v="2019-05-20T00:00:00"/>
    <x v="21"/>
    <s v="sell"/>
    <n v="400"/>
    <n v="12"/>
    <n v="52.349997999999999"/>
    <n v="52.880001"/>
    <n v="52.240001999999997"/>
    <n v="52.709998999999897"/>
    <n v="52.232146999999998"/>
    <n v="4319400"/>
    <n v="2.4159999999999999"/>
    <n v="5.8985295684430804E-3"/>
    <n v="1.7608099581451001E-2"/>
    <n v="1.8380779609434399E-2"/>
    <n v="0.15142762806751001"/>
    <n v="0.25166472276146801"/>
    <n v="5.5691345668342097E-3"/>
    <n v="7.4383709997506301E-3"/>
    <n v="9.3111531568517304E-3"/>
    <n v="1.4341334705825701E-2"/>
    <n v="53"/>
    <n v="36.419998"/>
    <n v="-0.11550190514309699"/>
    <n v="-6.7722580366252503E-3"/>
    <n v="0.22620540166564401"/>
    <n v="1.3709902939479"/>
    <n v="1.36728580963562"/>
    <s v="6igma Capital"/>
    <x v="21"/>
    <s v="Consumer Staples"/>
    <s v="Packaged Foods &amp; Meats"/>
    <s v="Golden Valley, Minnesota"/>
    <d v="1969-03-31T00:00:00"/>
    <n v="40704"/>
    <n v="1856"/>
    <s v="Golden Valley"/>
    <s v="Minnesota"/>
    <s v="United States"/>
  </r>
  <r>
    <d v="2019-06-06T00:00:00"/>
    <x v="21"/>
    <s v="buy"/>
    <n v="1300"/>
    <n v="12"/>
    <n v="51.34"/>
    <n v="51.509997999999896"/>
    <n v="50.830002"/>
    <n v="51.330002"/>
    <n v="50.864657999999999"/>
    <n v="3412500"/>
    <n v="2.1240000000000001"/>
    <n v="9.7460891943360398E-4"/>
    <n v="5.01352679582968E-2"/>
    <n v="-2.3350834151335299E-3"/>
    <n v="0.110571570656902"/>
    <n v="0.23263773130917401"/>
    <n v="8.8925427684046904E-3"/>
    <n v="1.7058642776210602E-2"/>
    <n v="1.2736292002567901E-2"/>
    <n v="1.4892891458918299E-2"/>
    <n v="53.66"/>
    <n v="36.419998"/>
    <n v="-0.12078324804486699"/>
    <n v="6.1168407152111899E-3"/>
    <n v="0.219024692885574"/>
    <n v="1.1765550707232"/>
    <n v="1.091521042985"/>
    <s v="6igma Capital"/>
    <x v="21"/>
    <s v="Consumer Staples"/>
    <s v="Packaged Foods &amp; Meats"/>
    <s v="Golden Valley, Minnesota"/>
    <d v="1969-03-31T00:00:00"/>
    <n v="40704"/>
    <n v="1856"/>
    <s v="Golden Valley"/>
    <s v="Minnesota"/>
    <s v="United States"/>
  </r>
  <r>
    <d v="2019-04-29T00:00:00"/>
    <x v="21"/>
    <s v="sell"/>
    <n v="500"/>
    <n v="13"/>
    <n v="50.939999"/>
    <n v="51.099997999999999"/>
    <n v="50.84"/>
    <n v="50.939999"/>
    <n v="50.478190999999903"/>
    <n v="2248400"/>
    <n v="2.536"/>
    <n v="-2.9403900671896299E-3"/>
    <n v="-1.57759870214189E-2"/>
    <n v="2.5533285451758299E-3"/>
    <n v="0.16633442161509099"/>
    <n v="0.181716064712071"/>
    <n v="1.21095683497957E-2"/>
    <n v="8.4010242234546194E-3"/>
    <n v="1.02911669271359E-2"/>
    <n v="1.4717360139639901E-2"/>
    <n v="52.169998"/>
    <n v="36.419998"/>
    <n v="-0.11550190514309699"/>
    <n v="1.07094833958194E-3"/>
    <n v="0.27864258294175698"/>
    <n v="1.10800212918128"/>
    <n v="1.14808797278859"/>
    <s v="Marquee Group Funds"/>
    <x v="21"/>
    <s v="Consumer Staples"/>
    <s v="Packaged Foods &amp; Meats"/>
    <s v="Golden Valley, Minnesota"/>
    <d v="1969-03-31T00:00:00"/>
    <n v="40704"/>
    <n v="1856"/>
    <s v="Golden Valley"/>
    <s v="Minnesota"/>
    <s v="United States"/>
  </r>
  <r>
    <d v="2019-05-09T00:00:00"/>
    <x v="21"/>
    <s v="buy"/>
    <n v="1000"/>
    <n v="13"/>
    <n v="50.939999"/>
    <n v="51.549999"/>
    <n v="50.779998999999997"/>
    <n v="51.41"/>
    <n v="50.943931999999997"/>
    <n v="3621400"/>
    <n v="2.4569999999999999"/>
    <n v="1.0559317115254801E-2"/>
    <n v="2.9219822977441402E-3"/>
    <n v="1.15426838373111E-2"/>
    <n v="0.168425656449813"/>
    <n v="0.23867672939492299"/>
    <n v="7.1572624238755902E-3"/>
    <n v="7.3536404832128099E-3"/>
    <n v="9.7404954795922098E-3"/>
    <n v="1.4348887044239599E-2"/>
    <n v="52.169998"/>
    <n v="36.419998"/>
    <n v="-0.11550190514309699"/>
    <n v="-3.0259986019249502E-3"/>
    <n v="0.24462063338503501"/>
    <n v="1.3841601665512699"/>
    <n v="1.4086708254545901"/>
    <s v="Marquee Group Funds"/>
    <x v="21"/>
    <s v="Consumer Staples"/>
    <s v="Packaged Foods &amp; Meats"/>
    <s v="Golden Valley, Minnesota"/>
    <d v="1969-03-31T00:00:00"/>
    <n v="40704"/>
    <n v="1856"/>
    <s v="Golden Valley"/>
    <s v="Minnesota"/>
    <s v="United States"/>
  </r>
  <r>
    <d v="2019-05-15T00:00:00"/>
    <x v="21"/>
    <s v="sell"/>
    <n v="400"/>
    <n v="13"/>
    <n v="51.91"/>
    <n v="52.459998999999897"/>
    <n v="51.509997999999896"/>
    <n v="52.41"/>
    <n v="51.934868000000002"/>
    <n v="2355800"/>
    <n v="2.379"/>
    <n v="8.4308012072261997E-3"/>
    <n v="2.9824056731180801E-2"/>
    <n v="1.5963422335489901E-2"/>
    <n v="0.17387831966071099"/>
    <n v="0.252519007522576"/>
    <n v="3.4100385440957101E-3"/>
    <n v="7.3127268642519203E-3"/>
    <n v="9.4405758914495198E-3"/>
    <n v="1.43550676695873E-2"/>
    <n v="52.459998999999897"/>
    <n v="36.419998"/>
    <n v="-0.11550190514309699"/>
    <n v="5.8219943882337104E-3"/>
    <n v="0.23545255435388401"/>
    <n v="1.4184369432619699"/>
    <n v="1.3747065855229601"/>
    <s v="Marquee Group Funds"/>
    <x v="21"/>
    <s v="Consumer Staples"/>
    <s v="Packaged Foods &amp; Meats"/>
    <s v="Golden Valley, Minnesota"/>
    <d v="1969-03-31T00:00:00"/>
    <n v="40704"/>
    <n v="1856"/>
    <s v="Golden Valley"/>
    <s v="Minnesota"/>
    <s v="United States"/>
  </r>
  <r>
    <d v="2019-05-31T00:00:00"/>
    <x v="21"/>
    <s v="sell"/>
    <n v="1300"/>
    <n v="13"/>
    <n v="48.59"/>
    <n v="49.5"/>
    <n v="48.32"/>
    <n v="49.439999"/>
    <n v="48.991790999999999"/>
    <n v="4499300"/>
    <n v="2.1419999999999999"/>
    <n v="1.26196808790807E-2"/>
    <n v="-7.7612614502964999E-2"/>
    <n v="-4.02393672464679E-2"/>
    <n v="5.5537918034934498E-2"/>
    <n v="0.18551903893284"/>
    <n v="2.99837463429132E-2"/>
    <n v="1.60632631579707E-2"/>
    <n v="1.2513456897050799E-2"/>
    <n v="1.49285637580926E-2"/>
    <n v="53.66"/>
    <n v="36.419998"/>
    <n v="-0.12078324804486699"/>
    <n v="-1.3283204951564801E-2"/>
    <n v="0.229291483504172"/>
    <n v="0.93332700493535603"/>
    <n v="1.0621443760415501"/>
    <s v="Marquee Group Funds"/>
    <x v="21"/>
    <s v="Consumer Staples"/>
    <s v="Packaged Foods &amp; Meats"/>
    <s v="Golden Valley, Minnesota"/>
    <d v="1969-03-31T00:00:00"/>
    <n v="40704"/>
    <n v="1856"/>
    <s v="Golden Valley"/>
    <s v="Minnesota"/>
    <s v="United States"/>
  </r>
  <r>
    <d v="2019-06-21T00:00:00"/>
    <x v="21"/>
    <s v="sell"/>
    <n v="2100"/>
    <n v="13"/>
    <n v="54.040000999999997"/>
    <n v="54.389998999999897"/>
    <n v="53.75"/>
    <n v="53.77"/>
    <n v="53.282539"/>
    <n v="7342100"/>
    <n v="2.0680000000000001"/>
    <n v="-4.6386653356155104E-3"/>
    <n v="6.7177463641326504E-3"/>
    <n v="2.6000007919605401E-2"/>
    <n v="6.7596767263895199E-2"/>
    <n v="0.22457736988478"/>
    <n v="1.2446646892193099E-2"/>
    <n v="1.8230025481375901E-2"/>
    <n v="1.2266379636317E-2"/>
    <n v="1.47698332996705E-2"/>
    <n v="54.389998999999897"/>
    <n v="36.419998"/>
    <n v="-0.12078324804486699"/>
    <n v="-1.26001638019446E-3"/>
    <n v="0.217670498536577"/>
    <n v="1.07692772735551"/>
    <n v="1.03732856958931"/>
    <s v="Marquee Group Funds"/>
    <x v="21"/>
    <s v="Consumer Staples"/>
    <s v="Packaged Foods &amp; Meats"/>
    <s v="Golden Valley, Minnesota"/>
    <d v="1969-03-31T00:00:00"/>
    <n v="40704"/>
    <n v="1856"/>
    <s v="Golden Valley"/>
    <s v="Minnesota"/>
    <s v="United States"/>
  </r>
  <r>
    <d v="2019-04-30T00:00:00"/>
    <x v="21"/>
    <s v="buy"/>
    <n v="2200"/>
    <n v="14"/>
    <n v="51.07"/>
    <n v="51.630001"/>
    <n v="50.950001"/>
    <n v="51.470001000000003"/>
    <n v="51.003391000000001"/>
    <n v="4730600"/>
    <n v="2.5089999999999999"/>
    <n v="1.0350739093838801E-2"/>
    <n v="8.9774850157881107E-3"/>
    <n v="9.2072356593961707E-3"/>
    <n v="0.175996490818809"/>
    <n v="0.188691801180423"/>
    <n v="1.1400909743113599E-2"/>
    <n v="8.6521002534781302E-3"/>
    <n v="1.0333522637943101E-2"/>
    <n v="1.4728927384102E-2"/>
    <n v="52.169998"/>
    <n v="36.419998"/>
    <n v="-0.11550190514309699"/>
    <n v="9.5096475723260604E-4"/>
    <n v="0.27880230521775501"/>
    <n v="1.1465682222556099"/>
    <n v="1.11179472801173"/>
    <s v="DJT Green Funds"/>
    <x v="21"/>
    <s v="Consumer Staples"/>
    <s v="Packaged Foods &amp; Meats"/>
    <s v="Golden Valley, Minnesota"/>
    <d v="1969-03-31T00:00:00"/>
    <n v="40704"/>
    <n v="1856"/>
    <s v="Golden Valley"/>
    <s v="Minnesota"/>
    <s v="United States"/>
  </r>
  <r>
    <d v="2019-05-03T00:00:00"/>
    <x v="21"/>
    <s v="buy"/>
    <n v="1200"/>
    <n v="14"/>
    <n v="51.23"/>
    <n v="51.5"/>
    <n v="51.110000999999997"/>
    <n v="51.18"/>
    <n v="50.716019000000003"/>
    <n v="2408000"/>
    <n v="2.5310000000000001"/>
    <n v="-1.5618558234329E-3"/>
    <n v="1.76004561747506E-3"/>
    <n v="1.35111223440253E-2"/>
    <n v="0.15531511210747501"/>
    <n v="0.22971120806725201"/>
    <n v="5.6623264456510201E-3"/>
    <n v="7.9772912144667994E-3"/>
    <n v="1.0190726727187301E-2"/>
    <n v="1.45939326083411E-2"/>
    <n v="52.169998"/>
    <n v="36.419998"/>
    <n v="-0.11550190514309699"/>
    <n v="9.5921274614703799E-3"/>
    <n v="0.26373451916396301"/>
    <n v="1.38313601757166"/>
    <n v="1.2225589228440401"/>
    <s v="DJT Green Funds"/>
    <x v="21"/>
    <s v="Consumer Staples"/>
    <s v="Packaged Foods &amp; Meats"/>
    <s v="Golden Valley, Minnesota"/>
    <d v="1969-03-31T00:00:00"/>
    <n v="40704"/>
    <n v="1856"/>
    <s v="Golden Valley"/>
    <s v="Minnesota"/>
    <s v="United States"/>
  </r>
  <r>
    <d v="2019-05-21T00:00:00"/>
    <x v="21"/>
    <s v="sell"/>
    <n v="800"/>
    <n v="14"/>
    <n v="52.77"/>
    <n v="52.810001"/>
    <n v="52.290000999999997"/>
    <n v="52.389998999999897"/>
    <n v="51.915046999999902"/>
    <n v="3501400"/>
    <n v="2.4260000000000002"/>
    <n v="-6.0894771660227201E-3"/>
    <n v="8.0490772502892407E-3"/>
    <n v="1.2871102083915601E-2"/>
    <n v="0.119228135597316"/>
    <n v="0.26897214675937198"/>
    <n v="7.0384041702369702E-3"/>
    <n v="7.5797000443135996E-3"/>
    <n v="8.8617803438626307E-3"/>
    <n v="1.42652802597142E-2"/>
    <n v="53"/>
    <n v="36.419998"/>
    <n v="-0.11550190514309699"/>
    <n v="8.4599491109458805E-3"/>
    <n v="0.22005389800328601"/>
    <n v="1.46027892262432"/>
    <n v="1.38755541047927"/>
    <s v="DJT Green Funds"/>
    <x v="21"/>
    <s v="Consumer Staples"/>
    <s v="Packaged Foods &amp; Meats"/>
    <s v="Golden Valley, Minnesota"/>
    <d v="1969-03-31T00:00:00"/>
    <n v="40704"/>
    <n v="1856"/>
    <s v="Golden Valley"/>
    <s v="Minnesota"/>
    <s v="United States"/>
  </r>
  <r>
    <d v="2019-05-30T00:00:00"/>
    <x v="21"/>
    <s v="buy"/>
    <n v="500"/>
    <n v="14"/>
    <n v="48.439999"/>
    <n v="48.98"/>
    <n v="48.240001999999997"/>
    <n v="48.82"/>
    <n v="48.377414999999999"/>
    <n v="5388800"/>
    <n v="2.2269999999999999"/>
    <n v="1.17442877965113E-2"/>
    <n v="-7.6665075662563295E-2"/>
    <n v="-4.2508309031709803E-2"/>
    <n v="4.4826040843171502E-2"/>
    <n v="0.18273785831584499"/>
    <n v="3.02082360672523E-2"/>
    <n v="1.59731087527273E-2"/>
    <n v="1.24238439137842E-2"/>
    <n v="1.49207694985307E-2"/>
    <n v="53.66"/>
    <n v="36.419998"/>
    <n v="-0.12078324804486699"/>
    <n v="2.0962723552933101E-3"/>
    <n v="0.24133784910866901"/>
    <n v="0.91694763080651098"/>
    <n v="1.1832992244087199"/>
    <s v="DJT Green Funds"/>
    <x v="21"/>
    <s v="Consumer Staples"/>
    <s v="Packaged Foods &amp; Meats"/>
    <s v="Golden Valley, Minnesota"/>
    <d v="1969-03-31T00:00:00"/>
    <n v="40704"/>
    <n v="1856"/>
    <s v="Golden Valley"/>
    <s v="Minnesota"/>
    <s v="United States"/>
  </r>
  <r>
    <d v="2019-06-12T00:00:00"/>
    <x v="21"/>
    <s v="sell"/>
    <n v="700"/>
    <n v="14"/>
    <n v="52.66"/>
    <n v="52.860000999999997"/>
    <n v="52.419998"/>
    <n v="52.610000999999997"/>
    <n v="52.133057000000001"/>
    <n v="3151800"/>
    <n v="2.1269999999999998"/>
    <n v="4.5723797535005802E-3"/>
    <n v="2.5605507294200601E-2"/>
    <n v="2.0548073728001801E-2"/>
    <n v="0.120653632066061"/>
    <n v="0.212847749963128"/>
    <n v="1.0665100769344999E-2"/>
    <n v="1.75855562402976E-2"/>
    <n v="1.30174635777974E-2"/>
    <n v="1.47685493882409E-2"/>
    <n v="53.66"/>
    <n v="36.419998"/>
    <n v="-0.12078324804486699"/>
    <n v="-2.0396578921351798E-3"/>
    <n v="0.215351339463486"/>
    <n v="1.0439966734749699"/>
    <n v="1.16838805244729"/>
    <s v="DJT Green Funds"/>
    <x v="21"/>
    <s v="Consumer Staples"/>
    <s v="Packaged Foods &amp; Meats"/>
    <s v="Golden Valley, Minnesota"/>
    <d v="1969-03-31T00:00:00"/>
    <n v="40704"/>
    <n v="1856"/>
    <s v="Golden Valley"/>
    <s v="Minnesota"/>
    <s v="United States"/>
  </r>
  <r>
    <d v="2019-06-19T00:00:00"/>
    <x v="21"/>
    <s v="sell"/>
    <n v="1400"/>
    <n v="14"/>
    <n v="52.369999"/>
    <n v="53.369999"/>
    <n v="52.09"/>
    <n v="53.32"/>
    <n v="52.836616999999997"/>
    <n v="3321800"/>
    <n v="2.0289999999999999"/>
    <n v="1.6451125008061201E-2"/>
    <n v="1.3405215219920301E-2"/>
    <n v="1.7404835458863802E-2"/>
    <n v="0.108682631320817"/>
    <n v="0.219298265914667"/>
    <n v="1.1349566257998401E-2"/>
    <n v="1.8095261700052299E-2"/>
    <n v="1.3002722453879199E-2"/>
    <n v="1.47502267389834E-2"/>
    <n v="53.66"/>
    <n v="36.419998"/>
    <n v="-0.12078324804486699"/>
    <n v="2.98071681438073E-3"/>
    <n v="0.21214331288914701"/>
    <n v="1.0610541956830299"/>
    <n v="1.03465507140364"/>
    <s v="DJT Green Funds"/>
    <x v="21"/>
    <s v="Consumer Staples"/>
    <s v="Packaged Foods &amp; Meats"/>
    <s v="Golden Valley, Minnesota"/>
    <d v="1969-03-31T00:00:00"/>
    <n v="40704"/>
    <n v="1856"/>
    <s v="Golden Valley"/>
    <s v="Minnesota"/>
    <s v="United States"/>
  </r>
  <r>
    <d v="2019-04-15T00:00:00"/>
    <x v="21"/>
    <s v="sell"/>
    <n v="1300"/>
    <n v="15"/>
    <n v="51.689999"/>
    <n v="51.830002"/>
    <n v="51.450001"/>
    <n v="51.720001000000003"/>
    <n v="51.251125000000002"/>
    <n v="2331900"/>
    <n v="2.5529999999999999"/>
    <n v="2.71059629463707E-3"/>
    <n v="1.7554597412384201E-2"/>
    <n v="9.5552994195830798E-2"/>
    <n v="0.222783258284176"/>
    <n v="0.18726768188645901"/>
    <n v="4.0527054881705103E-3"/>
    <n v="1.1387998008457099E-2"/>
    <n v="1.0274084466916E-2"/>
    <n v="1.4825204618405001E-2"/>
    <n v="51.959998999999897"/>
    <n v="36.419998"/>
    <n v="-0.11550190514309699"/>
    <n v="-6.2956724975841202E-4"/>
    <n v="0.29320433487666298"/>
    <n v="1.28632121271073"/>
    <n v="1.30596705239336"/>
    <s v="Turtle River Asset Management"/>
    <x v="21"/>
    <s v="Consumer Staples"/>
    <s v="Packaged Foods &amp; Meats"/>
    <s v="Golden Valley, Minnesota"/>
    <d v="1969-03-31T00:00:00"/>
    <n v="40704"/>
    <n v="1856"/>
    <s v="Golden Valley"/>
    <s v="Minnesota"/>
    <s v="United States"/>
  </r>
  <r>
    <d v="2019-04-24T00:00:00"/>
    <x v="21"/>
    <s v="sell"/>
    <n v="1200"/>
    <n v="15"/>
    <n v="50.889998999999897"/>
    <n v="51.25"/>
    <n v="50.459998999999897"/>
    <n v="50.68"/>
    <n v="50.220551"/>
    <n v="5687200"/>
    <n v="2.5219999999999998"/>
    <n v="-6.4903103005783096E-3"/>
    <n v="-1.54677953163665E-2"/>
    <n v="8.4124136569314802E-3"/>
    <n v="0.150710180718088"/>
    <n v="0.17232593979812999"/>
    <n v="7.6127845754354901E-3"/>
    <n v="8.2353091152948098E-3"/>
    <n v="1.019759755294E-2"/>
    <n v="1.4684314209164599E-2"/>
    <n v="52.169998"/>
    <n v="36.419998"/>
    <n v="-0.11550190514309699"/>
    <n v="-2.1941687255359501E-3"/>
    <n v="0.277420256491476"/>
    <n v="1.07743434509403"/>
    <n v="1.2339037581978101"/>
    <s v="Turtle River Asset Management"/>
    <x v="21"/>
    <s v="Consumer Staples"/>
    <s v="Packaged Foods &amp; Meats"/>
    <s v="Golden Valley, Minnesota"/>
    <d v="1969-03-31T00:00:00"/>
    <n v="40704"/>
    <n v="1856"/>
    <s v="Golden Valley"/>
    <s v="Minnesota"/>
    <s v="United States"/>
  </r>
  <r>
    <d v="2019-05-15T00:00:00"/>
    <x v="21"/>
    <s v="sell"/>
    <n v="1000"/>
    <n v="15"/>
    <n v="51.91"/>
    <n v="52.459998999999897"/>
    <n v="51.509997999999896"/>
    <n v="52.41"/>
    <n v="51.934868000000002"/>
    <n v="2355800"/>
    <n v="2.379"/>
    <n v="8.4308012072261997E-3"/>
    <n v="2.9824056731180801E-2"/>
    <n v="1.5963422335489901E-2"/>
    <n v="0.17387831966071099"/>
    <n v="0.252519007522576"/>
    <n v="3.4100385440957101E-3"/>
    <n v="7.3127268642519203E-3"/>
    <n v="9.4405758914495198E-3"/>
    <n v="1.43550676695873E-2"/>
    <n v="52.459998999999897"/>
    <n v="36.419998"/>
    <n v="-0.11550190514309699"/>
    <n v="5.8219943882337104E-3"/>
    <n v="0.23545255435388401"/>
    <n v="1.4184369432619699"/>
    <n v="1.3747065855229601"/>
    <s v="Turtle River Asset Management"/>
    <x v="21"/>
    <s v="Consumer Staples"/>
    <s v="Packaged Foods &amp; Meats"/>
    <s v="Golden Valley, Minnesota"/>
    <d v="1969-03-31T00:00:00"/>
    <n v="40704"/>
    <n v="1856"/>
    <s v="Golden Valley"/>
    <s v="Minnesota"/>
    <s v="United States"/>
  </r>
  <r>
    <d v="2019-05-24T00:00:00"/>
    <x v="21"/>
    <s v="sell"/>
    <n v="900"/>
    <n v="15"/>
    <n v="53.450001"/>
    <n v="53.529998999999997"/>
    <n v="52.779998999999997"/>
    <n v="52.810001"/>
    <n v="52.331241999999897"/>
    <n v="3033900"/>
    <n v="2.3239999999999998"/>
    <n v="-1.1671813868260701E-2"/>
    <n v="7.79393541966479E-3"/>
    <n v="4.1169228704602698E-2"/>
    <n v="0.14331648452115001"/>
    <n v="0.26578100571400198"/>
    <n v="1.0211607603698899E-2"/>
    <n v="7.6980560430828801E-3"/>
    <n v="8.9768777239414999E-3"/>
    <n v="1.43036328656814E-2"/>
    <n v="53.66"/>
    <n v="36.419998"/>
    <n v="-0.11550190514309699"/>
    <n v="1.3526439988342199E-3"/>
    <n v="0.21145400488430899"/>
    <n v="1.40692131245189"/>
    <n v="1.45367917603679"/>
    <s v="Turtle River Asset Management"/>
    <x v="21"/>
    <s v="Consumer Staples"/>
    <s v="Packaged Foods &amp; Meats"/>
    <s v="Golden Valley, Minnesota"/>
    <d v="1969-03-31T00:00:00"/>
    <n v="40704"/>
    <n v="1856"/>
    <s v="Golden Valley"/>
    <s v="Minnesota"/>
    <s v="United States"/>
  </r>
  <r>
    <d v="2019-05-29T00:00:00"/>
    <x v="21"/>
    <s v="buy"/>
    <n v="1100"/>
    <n v="15"/>
    <n v="49.049999"/>
    <n v="49.110000999999997"/>
    <n v="47.779998999999997"/>
    <n v="48.25"/>
    <n v="47.812579999999997"/>
    <n v="11266300"/>
    <n v="2.2360000000000002"/>
    <n v="-5.7192986895410802E-2"/>
    <n v="-8.2319886293051897E-2"/>
    <n v="-5.7192986895410802E-2"/>
    <n v="3.3930789827461498E-2"/>
    <n v="0.16723420563312699"/>
    <n v="2.90236867527917E-2"/>
    <n v="1.56784849707007E-2"/>
    <n v="1.2343360800975501E-2"/>
    <n v="1.49071102089536E-2"/>
    <n v="53.66"/>
    <n v="36.419998"/>
    <n v="-0.12078324804486699"/>
    <n v="-6.9359101493404697E-3"/>
    <n v="0.24125522185349599"/>
    <n v="0.83137437729325803"/>
    <n v="1.29813051912514"/>
    <s v="Turtle River Asset Management"/>
    <x v="21"/>
    <s v="Consumer Staples"/>
    <s v="Packaged Foods &amp; Meats"/>
    <s v="Golden Valley, Minnesota"/>
    <d v="1969-03-31T00:00:00"/>
    <n v="40704"/>
    <n v="1856"/>
    <s v="Golden Valley"/>
    <s v="Minnesota"/>
    <s v="United States"/>
  </r>
  <r>
    <d v="2019-06-10T00:00:00"/>
    <x v="21"/>
    <s v="sell"/>
    <n v="1200"/>
    <n v="15"/>
    <n v="51.700001"/>
    <n v="51.849997999999999"/>
    <n v="50.82"/>
    <n v="51.34"/>
    <n v="50.874569000000001"/>
    <n v="2718000"/>
    <n v="2.1429999999999998"/>
    <n v="-9.1130221413504801E-3"/>
    <n v="1.37284566377387E-2"/>
    <n v="9.1968336756245994E-3"/>
    <n v="9.9834994886436004E-2"/>
    <n v="0.23920728285835599"/>
    <n v="7.3589512083579098E-3"/>
    <n v="1.7199168793730301E-2"/>
    <n v="1.28231262190614E-2"/>
    <n v="1.49023067014328E-2"/>
    <n v="53.66"/>
    <n v="36.419998"/>
    <n v="-0.12078324804486699"/>
    <n v="4.6492198743191201E-3"/>
    <n v="0.21930048659144999"/>
    <n v="1.19921619174237"/>
    <n v="1.1569932751527701"/>
    <s v="Turtle River Asset Management"/>
    <x v="21"/>
    <s v="Consumer Staples"/>
    <s v="Packaged Foods &amp; Meats"/>
    <s v="Golden Valley, Minnesota"/>
    <d v="1969-03-31T00:00:00"/>
    <n v="40704"/>
    <n v="1856"/>
    <s v="Golden Valley"/>
    <s v="Minnesota"/>
    <s v="United States"/>
  </r>
  <r>
    <d v="2019-06-13T00:00:00"/>
    <x v="21"/>
    <s v="buy"/>
    <n v="900"/>
    <n v="15"/>
    <n v="52.689999"/>
    <n v="53.169998"/>
    <n v="52.610000999999997"/>
    <n v="52.990001999999997"/>
    <n v="52.509608999999998"/>
    <n v="2496800"/>
    <n v="2.0910000000000002"/>
    <n v="7.1969425037767699E-3"/>
    <n v="3.1827840878543699E-2"/>
    <n v="2.2906132755728201E-2"/>
    <n v="0.119811606620046"/>
    <n v="0.21779586189171499"/>
    <n v="1.0420529332748099E-2"/>
    <n v="1.7617646895131501E-2"/>
    <n v="1.30115055201064E-2"/>
    <n v="1.47737122125419E-2"/>
    <n v="53.66"/>
    <n v="36.419998"/>
    <n v="-0.12078324804486699"/>
    <n v="4.0890106107655602E-3"/>
    <n v="0.21620071028266499"/>
    <n v="1.0676663475071899"/>
    <n v="1.1466103078040899"/>
    <s v="Turtle River Asset Management"/>
    <x v="21"/>
    <s v="Consumer Staples"/>
    <s v="Packaged Foods &amp; Meats"/>
    <s v="Golden Valley, Minnesota"/>
    <d v="1969-03-31T00:00:00"/>
    <n v="40704"/>
    <n v="1856"/>
    <s v="Golden Valley"/>
    <s v="Minnesota"/>
    <s v="United States"/>
  </r>
  <r>
    <d v="2019-06-19T00:00:00"/>
    <x v="21"/>
    <s v="sell"/>
    <n v="1800"/>
    <n v="15"/>
    <n v="52.369999"/>
    <n v="53.369999"/>
    <n v="52.09"/>
    <n v="53.32"/>
    <n v="52.836616999999997"/>
    <n v="3321800"/>
    <n v="2.0289999999999999"/>
    <n v="1.6451125008061201E-2"/>
    <n v="1.3405215219920301E-2"/>
    <n v="1.7404835458863802E-2"/>
    <n v="0.108682631320817"/>
    <n v="0.219298265914667"/>
    <n v="1.1349566257998401E-2"/>
    <n v="1.8095261700052299E-2"/>
    <n v="1.3002722453879199E-2"/>
    <n v="1.47502267389834E-2"/>
    <n v="53.66"/>
    <n v="36.419998"/>
    <n v="-0.12078324804486699"/>
    <n v="2.98071681438073E-3"/>
    <n v="0.21214331288914701"/>
    <n v="1.0610541956830299"/>
    <n v="1.03465507140364"/>
    <s v="Turtle River Asset Management"/>
    <x v="21"/>
    <s v="Consumer Staples"/>
    <s v="Packaged Foods &amp; Meats"/>
    <s v="Golden Valley, Minnesota"/>
    <d v="1969-03-31T00:00:00"/>
    <n v="40704"/>
    <n v="1856"/>
    <s v="Golden Valley"/>
    <s v="Minnesota"/>
    <s v="United States"/>
  </r>
  <r>
    <d v="2019-04-03T00:00:00"/>
    <x v="21"/>
    <s v="buy"/>
    <n v="2100"/>
    <n v="16"/>
    <n v="50.82"/>
    <n v="50.880001"/>
    <n v="50.27"/>
    <n v="50.290000999999997"/>
    <n v="49.358181000000002"/>
    <n v="5171100"/>
    <n v="2.5169999999999999"/>
    <n v="-1.36271677405206E-2"/>
    <n v="-1.9884525854705501E-2"/>
    <n v="7.2350455969892605E-2"/>
    <n v="0.28096445273551102"/>
    <n v="0.17169184209084701"/>
    <n v="9.5470091202477392E-3"/>
    <n v="1.15339216949436E-2"/>
    <n v="1.10471442751373E-2"/>
    <n v="1.4888740955716399E-2"/>
    <n v="51.959998999999897"/>
    <n v="36.419998"/>
    <n v="-0.11550190514309699"/>
    <n v="2.1460723821998401E-3"/>
    <n v="0.27784166766607499"/>
    <n v="1.33819415340987"/>
    <n v="1.4904324024078901"/>
    <s v="Bridgebay Associates"/>
    <x v="21"/>
    <s v="Consumer Staples"/>
    <s v="Packaged Foods &amp; Meats"/>
    <s v="Golden Valley, Minnesota"/>
    <d v="1969-03-31T00:00:00"/>
    <n v="40704"/>
    <n v="1856"/>
    <s v="Golden Valley"/>
    <s v="Minnesota"/>
    <s v="United States"/>
  </r>
  <r>
    <d v="2019-04-04T00:00:00"/>
    <x v="21"/>
    <s v="buy"/>
    <n v="1100"/>
    <n v="16"/>
    <n v="50.43"/>
    <n v="50.540000999999997"/>
    <n v="50.150002000000001"/>
    <n v="50.259997999999896"/>
    <n v="49.328734999999902"/>
    <n v="3342600"/>
    <n v="2.512"/>
    <n v="-5.9675592403477895E-4"/>
    <n v="-2.41781137583587E-2"/>
    <n v="7.0899017523455093E-2"/>
    <n v="0.26487563288835297"/>
    <n v="0.14722869336376099"/>
    <n v="8.8520297139495097E-3"/>
    <n v="1.1552643043642501E-2"/>
    <n v="1.0973715123917101E-2"/>
    <n v="1.48165457954955E-2"/>
    <n v="51.959998999999897"/>
    <n v="36.419998"/>
    <n v="-0.11550190514309699"/>
    <n v="2.0824655091414399E-3"/>
    <n v="0.26814484964672503"/>
    <n v="1.0961892632041901"/>
    <n v="1.4106855680686301"/>
    <s v="Bridgebay Associates"/>
    <x v="21"/>
    <s v="Consumer Staples"/>
    <s v="Packaged Foods &amp; Meats"/>
    <s v="Golden Valley, Minnesota"/>
    <d v="1969-03-31T00:00:00"/>
    <n v="40704"/>
    <n v="1856"/>
    <s v="Golden Valley"/>
    <s v="Minnesota"/>
    <s v="United States"/>
  </r>
  <r>
    <d v="2019-05-14T00:00:00"/>
    <x v="21"/>
    <s v="buy"/>
    <n v="1600"/>
    <n v="16"/>
    <n v="51.77"/>
    <n v="52.299999"/>
    <n v="51.509997999999896"/>
    <n v="51.970001000000003"/>
    <n v="51.498855999999897"/>
    <n v="3254200"/>
    <n v="2.419"/>
    <n v="3.4695451651390202E-3"/>
    <n v="1.5122472701088199E-2"/>
    <n v="7.9204105054345598E-3"/>
    <n v="0.157161731593492"/>
    <n v="0.24103612020198201"/>
    <n v="6.0604206860285599E-3"/>
    <n v="7.1073374380464897E-3"/>
    <n v="9.5132608985473398E-3"/>
    <n v="1.43496167294851E-2"/>
    <n v="52.299999"/>
    <n v="36.419998"/>
    <n v="-0.11550190514309699"/>
    <n v="7.98398755130913E-3"/>
    <n v="0.233803559173243"/>
    <n v="1.3589309184060401"/>
    <n v="1.3554407721841799"/>
    <s v="Bridgebay Associates"/>
    <x v="21"/>
    <s v="Consumer Staples"/>
    <s v="Packaged Foods &amp; Meats"/>
    <s v="Golden Valley, Minnesota"/>
    <d v="1969-03-31T00:00:00"/>
    <n v="40704"/>
    <n v="1856"/>
    <s v="Golden Valley"/>
    <s v="Minnesota"/>
    <s v="United States"/>
  </r>
  <r>
    <d v="2019-05-17T00:00:00"/>
    <x v="21"/>
    <s v="sell"/>
    <n v="1800"/>
    <n v="16"/>
    <n v="52.049999"/>
    <n v="52.560001"/>
    <n v="51.900002000000001"/>
    <n v="52.400002000000001"/>
    <n v="51.924960999999897"/>
    <n v="3954400"/>
    <n v="2.3929999999999998"/>
    <n v="5.7416946508081802E-3"/>
    <n v="1.6548453489058101E-2"/>
    <n v="1.7907497968571599E-2"/>
    <n v="0.16095130781231301"/>
    <n v="0.24017555460290799"/>
    <n v="5.4754441170826599E-3"/>
    <n v="7.4237006310861001E-3"/>
    <n v="9.4451551398260902E-3"/>
    <n v="1.4343957833280799E-2"/>
    <n v="53"/>
    <n v="36.419998"/>
    <n v="-0.11550190514309699"/>
    <n v="-5.8544371529206298E-3"/>
    <n v="0.228464078222652"/>
    <n v="1.3156624665827901"/>
    <n v="1.3646334953272099"/>
    <s v="Bridgebay Associates"/>
    <x v="21"/>
    <s v="Consumer Staples"/>
    <s v="Packaged Foods &amp; Meats"/>
    <s v="Golden Valley, Minnesota"/>
    <d v="1969-03-31T00:00:00"/>
    <n v="40704"/>
    <n v="1856"/>
    <s v="Golden Valley"/>
    <s v="Minnesota"/>
    <s v="United States"/>
  </r>
  <r>
    <d v="2019-06-26T00:00:00"/>
    <x v="21"/>
    <s v="buy"/>
    <n v="1000"/>
    <n v="16"/>
    <n v="50.389998999999897"/>
    <n v="51.93"/>
    <n v="48.57"/>
    <n v="51.310001"/>
    <n v="50.844840999999903"/>
    <n v="15537900"/>
    <n v="2.0489999999999999"/>
    <n v="-4.5527316391502801E-2"/>
    <n v="-3.8425792050398998E-2"/>
    <n v="-2.8814892011200001E-2"/>
    <n v="9.7906090160508902E-3"/>
    <n v="0.15265810945484301"/>
    <n v="2.2208333553621899E-2"/>
    <n v="2.03436299568545E-2"/>
    <n v="1.34070806670598E-2"/>
    <n v="1.50170779443052E-2"/>
    <n v="54.389998999999897"/>
    <n v="36.419998"/>
    <n v="-0.14410282042349801"/>
    <n v="-1.2346958449604901E-3"/>
    <n v="0.232243715913103"/>
    <n v="0.69008143461003901"/>
    <n v="0.98818277281234002"/>
    <s v="Bridgebay Associates"/>
    <x v="21"/>
    <s v="Consumer Staples"/>
    <s v="Packaged Foods &amp; Meats"/>
    <s v="Golden Valley, Minnesota"/>
    <d v="1969-03-31T00:00:00"/>
    <n v="40704"/>
    <n v="1856"/>
    <s v="Golden Valley"/>
    <s v="Minnesota"/>
    <s v="United States"/>
  </r>
  <r>
    <d v="2019-04-01T00:00:00"/>
    <x v="21"/>
    <s v="buy"/>
    <n v="2400"/>
    <n v="17"/>
    <n v="51.740001999999997"/>
    <n v="51.810001"/>
    <n v="50.619999"/>
    <n v="50.990001999999997"/>
    <n v="50.045211999999999"/>
    <n v="6089800"/>
    <n v="2.4969999999999999"/>
    <n v="-1.47948174364167E-2"/>
    <n v="-1.9592660008551201E-3"/>
    <n v="7.8719805108131896E-2"/>
    <n v="0.286237596639416"/>
    <n v="0.168504971146344"/>
    <n v="1.16372867242414E-2"/>
    <n v="1.12450312332121E-2"/>
    <n v="1.1019411127022699E-2"/>
    <n v="1.49307898310671E-2"/>
    <n v="51.959998999999897"/>
    <n v="36.419998"/>
    <n v="-0.11550190514309699"/>
    <n v="1.1502195497633099E-2"/>
    <n v="0.29447718360942898"/>
    <n v="1.3699345278826001"/>
    <n v="1.5951645522114599"/>
    <s v="Los Santos Asset Management"/>
    <x v="21"/>
    <s v="Consumer Staples"/>
    <s v="Packaged Foods &amp; Meats"/>
    <s v="Golden Valley, Minnesota"/>
    <d v="1969-03-31T00:00:00"/>
    <n v="40704"/>
    <n v="1856"/>
    <s v="Golden Valley"/>
    <s v="Minnesota"/>
    <s v="United States"/>
  </r>
  <r>
    <d v="2019-04-08T00:00:00"/>
    <x v="21"/>
    <s v="sell"/>
    <n v="1400"/>
    <n v="17"/>
    <n v="50.810001"/>
    <n v="51.380001"/>
    <n v="50.75"/>
    <n v="51.310001"/>
    <n v="50.359282999999998"/>
    <n v="3642500"/>
    <n v="2.5190000000000001"/>
    <n v="8.4157142783189108E-3"/>
    <n v="6.25613473528021E-3"/>
    <n v="0.100586201698846"/>
    <n v="0.24907439320570501"/>
    <n v="0.16570318574352699"/>
    <n v="9.9926249010825006E-3"/>
    <n v="1.13704596617535E-2"/>
    <n v="1.07346727163125E-2"/>
    <n v="1.48428310893666E-2"/>
    <n v="51.959998999999897"/>
    <n v="36.419998"/>
    <n v="-0.11550190514309699"/>
    <n v="1.0469119934194001E-3"/>
    <n v="0.27680508010140897"/>
    <n v="1.2176096745535701"/>
    <n v="1.27334332673372"/>
    <s v="Los Santos Asset Management"/>
    <x v="21"/>
    <s v="Consumer Staples"/>
    <s v="Packaged Foods &amp; Meats"/>
    <s v="Golden Valley, Minnesota"/>
    <d v="1969-03-31T00:00:00"/>
    <n v="40704"/>
    <n v="1856"/>
    <s v="Golden Valley"/>
    <s v="Minnesota"/>
    <s v="United States"/>
  </r>
  <r>
    <d v="2019-05-22T00:00:00"/>
    <x v="21"/>
    <s v="sell"/>
    <n v="600"/>
    <n v="17"/>
    <n v="52.490001999999997"/>
    <n v="52.799999"/>
    <n v="51.98"/>
    <n v="52.709998999999897"/>
    <n v="52.232146999999998"/>
    <n v="2876200"/>
    <n v="2.3929999999999998"/>
    <n v="6.0894771660228303E-3"/>
    <n v="5.7077532090856198E-3"/>
    <n v="1.8380779609434399E-2"/>
    <n v="0.125317612763339"/>
    <n v="0.27625785315685902"/>
    <n v="6.5307292049058699E-3"/>
    <n v="7.6700026534835004E-3"/>
    <n v="8.8740067075095894E-3"/>
    <n v="1.4268057095781101E-2"/>
    <n v="53"/>
    <n v="36.419998"/>
    <n v="-0.11550190514309699"/>
    <n v="-2.8283920525026501E-3"/>
    <n v="0.22050910757814199"/>
    <n v="1.4911041043886499"/>
    <n v="1.4020888427046101"/>
    <s v="Los Santos Asset Management"/>
    <x v="21"/>
    <s v="Consumer Staples"/>
    <s v="Packaged Foods &amp; Meats"/>
    <s v="Golden Valley, Minnesota"/>
    <d v="1969-03-31T00:00:00"/>
    <n v="40704"/>
    <n v="1856"/>
    <s v="Golden Valley"/>
    <s v="Minnesota"/>
    <s v="United States"/>
  </r>
  <r>
    <d v="2019-06-04T00:00:00"/>
    <x v="21"/>
    <s v="buy"/>
    <n v="3100"/>
    <n v="17"/>
    <n v="50.889998999999897"/>
    <n v="51.189999"/>
    <n v="50.619999"/>
    <n v="50.880001"/>
    <n v="50.418739000000002"/>
    <n v="4467300"/>
    <n v="2.1190000000000002"/>
    <n v="4.7281961856577102E-3"/>
    <n v="-4.1188601530590804E-3"/>
    <n v="-7.4407615939670498E-3"/>
    <n v="9.2755157761501894E-2"/>
    <n v="0.22124683091606301"/>
    <n v="3.2258021190086798E-2"/>
    <n v="1.7010538346080999E-2"/>
    <n v="1.2782222112058801E-2"/>
    <n v="1.4966063724174999E-2"/>
    <n v="53.66"/>
    <n v="36.419998"/>
    <n v="-0.12078324804486699"/>
    <n v="2.1205927310919401E-2"/>
    <n v="0.21968469700392701"/>
    <n v="1.1252584083647399"/>
    <n v="0.99097810434304601"/>
    <s v="Los Santos Asset Management"/>
    <x v="21"/>
    <s v="Consumer Staples"/>
    <s v="Packaged Foods &amp; Meats"/>
    <s v="Golden Valley, Minnesota"/>
    <d v="1969-03-31T00:00:00"/>
    <n v="40704"/>
    <n v="1856"/>
    <s v="Golden Valley"/>
    <s v="Minnesota"/>
    <s v="United States"/>
  </r>
  <r>
    <d v="2019-06-21T00:00:00"/>
    <x v="21"/>
    <s v="buy"/>
    <n v="1800"/>
    <n v="17"/>
    <n v="54.040000999999997"/>
    <n v="54.389998999999897"/>
    <n v="53.75"/>
    <n v="53.77"/>
    <n v="53.282539"/>
    <n v="7342100"/>
    <n v="2.0680000000000001"/>
    <n v="-4.6386653356155104E-3"/>
    <n v="6.7177463641326504E-3"/>
    <n v="2.6000007919605401E-2"/>
    <n v="6.7596767263895199E-2"/>
    <n v="0.22457736988478"/>
    <n v="1.2446646892193099E-2"/>
    <n v="1.8230025481375901E-2"/>
    <n v="1.2266379636317E-2"/>
    <n v="1.47698332996705E-2"/>
    <n v="54.389998999999897"/>
    <n v="36.419998"/>
    <n v="-0.12078324804486699"/>
    <n v="-1.26001638019446E-3"/>
    <n v="0.217670498536577"/>
    <n v="1.07692772735551"/>
    <n v="1.03732856958931"/>
    <s v="Los Santos Asset Management"/>
    <x v="21"/>
    <s v="Consumer Staples"/>
    <s v="Packaged Foods &amp; Meats"/>
    <s v="Golden Valley, Minnesota"/>
    <d v="1969-03-31T00:00:00"/>
    <n v="40704"/>
    <n v="1856"/>
    <s v="Golden Valley"/>
    <s v="Minnesota"/>
    <s v="United States"/>
  </r>
  <r>
    <d v="2019-04-15T00:00:00"/>
    <x v="21"/>
    <s v="buy"/>
    <n v="1300"/>
    <n v="18"/>
    <n v="51.689999"/>
    <n v="51.830002"/>
    <n v="51.450001"/>
    <n v="51.720001000000003"/>
    <n v="51.251125000000002"/>
    <n v="2331900"/>
    <n v="2.5529999999999999"/>
    <n v="2.71059629463707E-3"/>
    <n v="1.7554597412384201E-2"/>
    <n v="9.5552994195830798E-2"/>
    <n v="0.222783258284176"/>
    <n v="0.18726768188645901"/>
    <n v="4.0527054881705103E-3"/>
    <n v="1.1387998008457099E-2"/>
    <n v="1.0274084466916E-2"/>
    <n v="1.4825204618405001E-2"/>
    <n v="51.959998999999897"/>
    <n v="36.419998"/>
    <n v="-0.11550190514309699"/>
    <n v="-6.2956724975841202E-4"/>
    <n v="0.29320433487666298"/>
    <n v="1.28632121271073"/>
    <n v="1.30596705239336"/>
    <s v="Ironman Funds"/>
    <x v="21"/>
    <s v="Consumer Staples"/>
    <s v="Packaged Foods &amp; Meats"/>
    <s v="Golden Valley, Minnesota"/>
    <d v="1969-03-31T00:00:00"/>
    <n v="40704"/>
    <n v="1856"/>
    <s v="Golden Valley"/>
    <s v="Minnesota"/>
    <s v="United States"/>
  </r>
  <r>
    <d v="2019-06-21T00:00:00"/>
    <x v="21"/>
    <s v="buy"/>
    <n v="1100"/>
    <n v="18"/>
    <n v="54.040000999999997"/>
    <n v="54.389998999999897"/>
    <n v="53.75"/>
    <n v="53.77"/>
    <n v="53.282539"/>
    <n v="7342100"/>
    <n v="2.0680000000000001"/>
    <n v="-4.6386653356155104E-3"/>
    <n v="6.7177463641326504E-3"/>
    <n v="2.6000007919605401E-2"/>
    <n v="6.7596767263895199E-2"/>
    <n v="0.22457736988478"/>
    <n v="1.2446646892193099E-2"/>
    <n v="1.8230025481375901E-2"/>
    <n v="1.2266379636317E-2"/>
    <n v="1.47698332996705E-2"/>
    <n v="54.389998999999897"/>
    <n v="36.419998"/>
    <n v="-0.12078324804486699"/>
    <n v="-1.26001638019446E-3"/>
    <n v="0.217670498536577"/>
    <n v="1.07692772735551"/>
    <n v="1.03732856958931"/>
    <s v="Ironman Funds"/>
    <x v="21"/>
    <s v="Consumer Staples"/>
    <s v="Packaged Foods &amp; Meats"/>
    <s v="Golden Valley, Minnesota"/>
    <d v="1969-03-31T00:00:00"/>
    <n v="40704"/>
    <n v="1856"/>
    <s v="Golden Valley"/>
    <s v="Minnesota"/>
    <s v="United States"/>
  </r>
  <r>
    <d v="2019-04-01T00:00:00"/>
    <x v="21"/>
    <s v="sell"/>
    <n v="2100"/>
    <n v="19"/>
    <n v="51.740001999999997"/>
    <n v="51.810001"/>
    <n v="50.619999"/>
    <n v="50.990001999999997"/>
    <n v="50.045211999999999"/>
    <n v="6089800"/>
    <n v="2.4969999999999999"/>
    <n v="-1.47948174364167E-2"/>
    <n v="-1.9592660008551201E-3"/>
    <n v="7.8719805108131896E-2"/>
    <n v="0.286237596639416"/>
    <n v="0.168504971146344"/>
    <n v="1.16372867242414E-2"/>
    <n v="1.12450312332121E-2"/>
    <n v="1.1019411127022699E-2"/>
    <n v="1.49307898310671E-2"/>
    <n v="51.959998999999897"/>
    <n v="36.419998"/>
    <n v="-0.11550190514309699"/>
    <n v="1.1502195497633099E-2"/>
    <n v="0.29447718360942898"/>
    <n v="1.3699345278826001"/>
    <n v="1.5951645522114599"/>
    <s v="Second Point Management"/>
    <x v="21"/>
    <s v="Consumer Staples"/>
    <s v="Packaged Foods &amp; Meats"/>
    <s v="Golden Valley, Minnesota"/>
    <d v="1969-03-31T00:00:00"/>
    <n v="40704"/>
    <n v="1856"/>
    <s v="Golden Valley"/>
    <s v="Minnesota"/>
    <s v="United States"/>
  </r>
  <r>
    <d v="2019-04-08T00:00:00"/>
    <x v="21"/>
    <s v="buy"/>
    <n v="3100"/>
    <n v="19"/>
    <n v="50.810001"/>
    <n v="51.380001"/>
    <n v="50.75"/>
    <n v="51.310001"/>
    <n v="50.359282999999998"/>
    <n v="3642500"/>
    <n v="2.5190000000000001"/>
    <n v="8.4157142783189108E-3"/>
    <n v="6.25613473528021E-3"/>
    <n v="0.100586201698846"/>
    <n v="0.24907439320570501"/>
    <n v="0.16570318574352699"/>
    <n v="9.9926249010825006E-3"/>
    <n v="1.13704596617535E-2"/>
    <n v="1.07346727163125E-2"/>
    <n v="1.48428310893666E-2"/>
    <n v="51.959998999999897"/>
    <n v="36.419998"/>
    <n v="-0.11550190514309699"/>
    <n v="1.0469119934194001E-3"/>
    <n v="0.27680508010140897"/>
    <n v="1.2176096745535701"/>
    <n v="1.27334332673372"/>
    <s v="Second Point Management"/>
    <x v="21"/>
    <s v="Consumer Staples"/>
    <s v="Packaged Foods &amp; Meats"/>
    <s v="Golden Valley, Minnesota"/>
    <d v="1969-03-31T00:00:00"/>
    <n v="40704"/>
    <n v="1856"/>
    <s v="Golden Valley"/>
    <s v="Minnesota"/>
    <s v="United States"/>
  </r>
  <r>
    <d v="2019-04-25T00:00:00"/>
    <x v="21"/>
    <s v="sell"/>
    <n v="1600"/>
    <n v="19"/>
    <n v="50.450001"/>
    <n v="50.639998999999897"/>
    <n v="50.02"/>
    <n v="50.220001000000003"/>
    <n v="49.764721000000002"/>
    <n v="4034800"/>
    <n v="2.5339999999999998"/>
    <n v="-9.1180060611955795E-3"/>
    <n v="-3.0011049305142298E-2"/>
    <n v="-7.5797835178288801E-3"/>
    <n v="0.15278841016761999"/>
    <n v="0.16748100242834801"/>
    <n v="6.1895193217023801E-3"/>
    <n v="8.3401365343960202E-3"/>
    <n v="1.0156209245125E-2"/>
    <n v="1.46939985661268E-2"/>
    <n v="52.169998"/>
    <n v="36.419998"/>
    <n v="-0.11550190514309699"/>
    <n v="-3.6904169755480902E-4"/>
    <n v="0.27706080694263202"/>
    <n v="1.0301842914172299"/>
    <n v="1.2053397601082401"/>
    <s v="Second Point Management"/>
    <x v="21"/>
    <s v="Consumer Staples"/>
    <s v="Packaged Foods &amp; Meats"/>
    <s v="Golden Valley, Minnesota"/>
    <d v="1969-03-31T00:00:00"/>
    <n v="40704"/>
    <n v="1856"/>
    <s v="Golden Valley"/>
    <s v="Minnesota"/>
    <s v="United States"/>
  </r>
  <r>
    <d v="2019-05-06T00:00:00"/>
    <x v="21"/>
    <s v="buy"/>
    <n v="2700"/>
    <n v="19"/>
    <n v="51.130001"/>
    <n v="51.57"/>
    <n v="50.810001"/>
    <n v="51.450001"/>
    <n v="50.98357"/>
    <n v="2224400"/>
    <n v="2.5"/>
    <n v="5.2616066570557703E-3"/>
    <n v="9.9620423417205693E-3"/>
    <n v="3.2399896741601902E-2"/>
    <n v="0.169887603983672"/>
    <n v="0.26556071736804798"/>
    <n v="5.6581239948920803E-3"/>
    <n v="7.3644809363578798E-3"/>
    <n v="1.00839428202534E-2"/>
    <n v="1.44597679893224E-2"/>
    <n v="52.169998"/>
    <n v="36.419998"/>
    <n v="-0.11550190514309699"/>
    <n v="-4.4810132310555703E-3"/>
    <n v="0.25875383514126998"/>
    <n v="1.60561902862396"/>
    <n v="1.3220823027325801"/>
    <s v="Second Point Management"/>
    <x v="21"/>
    <s v="Consumer Staples"/>
    <s v="Packaged Foods &amp; Meats"/>
    <s v="Golden Valley, Minnesota"/>
    <d v="1969-03-31T00:00:00"/>
    <n v="40704"/>
    <n v="1856"/>
    <s v="Golden Valley"/>
    <s v="Minnesota"/>
    <s v="United States"/>
  </r>
  <r>
    <d v="2019-05-14T00:00:00"/>
    <x v="21"/>
    <s v="buy"/>
    <n v="1600"/>
    <n v="19"/>
    <n v="51.77"/>
    <n v="52.299999"/>
    <n v="51.509997999999896"/>
    <n v="51.970001000000003"/>
    <n v="51.498855999999897"/>
    <n v="3254200"/>
    <n v="2.419"/>
    <n v="3.4695451651390202E-3"/>
    <n v="1.5122472701088199E-2"/>
    <n v="7.9204105054345598E-3"/>
    <n v="0.157161731593492"/>
    <n v="0.24103612020198201"/>
    <n v="6.0604206860285599E-3"/>
    <n v="7.1073374380464897E-3"/>
    <n v="9.5132608985473398E-3"/>
    <n v="1.43496167294851E-2"/>
    <n v="52.299999"/>
    <n v="36.419998"/>
    <n v="-0.11550190514309699"/>
    <n v="7.98398755130913E-3"/>
    <n v="0.233803559173243"/>
    <n v="1.3589309184060401"/>
    <n v="1.3554407721841799"/>
    <s v="Second Point Management"/>
    <x v="21"/>
    <s v="Consumer Staples"/>
    <s v="Packaged Foods &amp; Meats"/>
    <s v="Golden Valley, Minnesota"/>
    <d v="1969-03-31T00:00:00"/>
    <n v="40704"/>
    <n v="1856"/>
    <s v="Golden Valley"/>
    <s v="Minnesota"/>
    <s v="United States"/>
  </r>
  <r>
    <d v="2019-05-31T00:00:00"/>
    <x v="21"/>
    <s v="buy"/>
    <n v="1300"/>
    <n v="19"/>
    <n v="48.59"/>
    <n v="49.5"/>
    <n v="48.32"/>
    <n v="49.439999"/>
    <n v="48.991790999999999"/>
    <n v="4499300"/>
    <n v="2.1419999999999999"/>
    <n v="1.26196808790807E-2"/>
    <n v="-7.7612614502964999E-2"/>
    <n v="-4.02393672464679E-2"/>
    <n v="5.5537918034934498E-2"/>
    <n v="0.18551903893284"/>
    <n v="2.99837463429132E-2"/>
    <n v="1.60632631579707E-2"/>
    <n v="1.2513456897050799E-2"/>
    <n v="1.49285637580926E-2"/>
    <n v="53.66"/>
    <n v="36.419998"/>
    <n v="-0.12078324804486699"/>
    <n v="-1.3283204951564801E-2"/>
    <n v="0.229291483504172"/>
    <n v="0.93332700493535603"/>
    <n v="1.0621443760415501"/>
    <s v="Second Point Management"/>
    <x v="21"/>
    <s v="Consumer Staples"/>
    <s v="Packaged Foods &amp; Meats"/>
    <s v="Golden Valley, Minnesota"/>
    <d v="1969-03-31T00:00:00"/>
    <n v="40704"/>
    <n v="1856"/>
    <s v="Golden Valley"/>
    <s v="Minnesota"/>
    <s v="United States"/>
  </r>
  <r>
    <d v="2019-06-07T00:00:00"/>
    <x v="21"/>
    <s v="sell"/>
    <n v="2200"/>
    <n v="19"/>
    <n v="51.619999"/>
    <n v="52.040000999999997"/>
    <n v="51.549999"/>
    <n v="51.810001"/>
    <n v="51.340308999999998"/>
    <n v="2749000"/>
    <n v="2.0840000000000001"/>
    <n v="9.3078535809752502E-3"/>
    <n v="4.6823440660191201E-2"/>
    <n v="1.2039072994108699E-2"/>
    <n v="0.116437153996806"/>
    <n v="0.23936011350949399"/>
    <n v="8.7736987631360005E-3"/>
    <n v="1.7134720490059301E-2"/>
    <n v="1.27702184328923E-2"/>
    <n v="1.49018986761532E-2"/>
    <n v="53.66"/>
    <n v="36.419998"/>
    <n v="-0.12078324804486699"/>
    <n v="1.0442979367750601E-2"/>
    <n v="0.221771205921278"/>
    <n v="1.2094550743471699"/>
    <n v="1.1467466568673701"/>
    <s v="Second Point Management"/>
    <x v="21"/>
    <s v="Consumer Staples"/>
    <s v="Packaged Foods &amp; Meats"/>
    <s v="Golden Valley, Minnesota"/>
    <d v="1969-03-31T00:00:00"/>
    <n v="40704"/>
    <n v="1856"/>
    <s v="Golden Valley"/>
    <s v="Minnesota"/>
    <s v="United States"/>
  </r>
  <r>
    <d v="2019-06-10T00:00:00"/>
    <x v="21"/>
    <s v="sell"/>
    <n v="2700"/>
    <n v="19"/>
    <n v="51.700001"/>
    <n v="51.849997999999999"/>
    <n v="50.82"/>
    <n v="51.34"/>
    <n v="50.874569000000001"/>
    <n v="2718000"/>
    <n v="2.1429999999999998"/>
    <n v="-9.1130221413504801E-3"/>
    <n v="1.37284566377387E-2"/>
    <n v="9.1968336756245994E-3"/>
    <n v="9.9834994886436004E-2"/>
    <n v="0.23920728285835599"/>
    <n v="7.3589512083579098E-3"/>
    <n v="1.7199168793730301E-2"/>
    <n v="1.28231262190614E-2"/>
    <n v="1.49023067014328E-2"/>
    <n v="53.66"/>
    <n v="36.419998"/>
    <n v="-0.12078324804486699"/>
    <n v="4.6492198743191201E-3"/>
    <n v="0.21930048659144999"/>
    <n v="1.19921619174237"/>
    <n v="1.1569932751527701"/>
    <s v="Second Point Management"/>
    <x v="21"/>
    <s v="Consumer Staples"/>
    <s v="Packaged Foods &amp; Meats"/>
    <s v="Golden Valley, Minnesota"/>
    <d v="1969-03-31T00:00:00"/>
    <n v="40704"/>
    <n v="1856"/>
    <s v="Golden Valley"/>
    <s v="Minnesota"/>
    <s v="United States"/>
  </r>
  <r>
    <d v="2019-06-17T00:00:00"/>
    <x v="21"/>
    <s v="sell"/>
    <n v="3200"/>
    <n v="19"/>
    <n v="53.5"/>
    <n v="53.639998999999897"/>
    <n v="52.599997999999999"/>
    <n v="52.98"/>
    <n v="52.499699"/>
    <n v="2884000"/>
    <n v="2.0859999999999999"/>
    <n v="-8.08349638868462E-3"/>
    <n v="3.1444264265407099E-2"/>
    <n v="1.08170412098509E-2"/>
    <n v="0.116257343743393"/>
    <n v="0.217831777073104"/>
    <n v="9.9648176857358509E-3"/>
    <n v="1.7702698216375101E-2"/>
    <n v="1.3094622552110099E-2"/>
    <n v="1.4789409736923101E-2"/>
    <n v="53.66"/>
    <n v="36.419998"/>
    <n v="-0.12078324804486699"/>
    <n v="9.3131563797728401E-4"/>
    <n v="0.216126627181845"/>
    <n v="1.0585944272304599"/>
    <n v="1.0951924712908701"/>
    <s v="Second Point Management"/>
    <x v="21"/>
    <s v="Consumer Staples"/>
    <s v="Packaged Foods &amp; Meats"/>
    <s v="Golden Valley, Minnesota"/>
    <d v="1969-03-31T00:00:00"/>
    <n v="40704"/>
    <n v="1856"/>
    <s v="Golden Valley"/>
    <s v="Minnesota"/>
    <s v="United States"/>
  </r>
  <r>
    <d v="2019-06-20T00:00:00"/>
    <x v="21"/>
    <s v="buy"/>
    <n v="2700"/>
    <n v="19"/>
    <n v="53.349997999999999"/>
    <n v="54.189999"/>
    <n v="52.900002000000001"/>
    <n v="54.02"/>
    <n v="53.530273000000001"/>
    <n v="4221000"/>
    <n v="2.0009999999999999"/>
    <n v="1.30428901987773E-2"/>
    <n v="1.9251162914920801E-2"/>
    <n v="2.45491960891982E-2"/>
    <n v="8.6127406710325594E-2"/>
    <n v="0.22676755849504801"/>
    <n v="1.22003086499542E-2"/>
    <n v="1.82546907781997E-2"/>
    <n v="1.23491060420408E-2"/>
    <n v="1.4767210498509299E-2"/>
    <n v="54.189999"/>
    <n v="36.419998"/>
    <n v="-0.12078324804486699"/>
    <n v="9.4276054361659405E-3"/>
    <n v="0.21711240279975899"/>
    <n v="1.09709376737294"/>
    <n v="1.0405405553767899"/>
    <s v="Second Point Management"/>
    <x v="21"/>
    <s v="Consumer Staples"/>
    <s v="Packaged Foods &amp; Meats"/>
    <s v="Golden Valley, Minnesota"/>
    <d v="1969-03-31T00:00:00"/>
    <n v="40704"/>
    <n v="1856"/>
    <s v="Golden Valley"/>
    <s v="Minnesota"/>
    <s v="United States"/>
  </r>
  <r>
    <d v="2019-06-24T00:00:00"/>
    <x v="21"/>
    <s v="buy"/>
    <n v="1300"/>
    <n v="19"/>
    <n v="54"/>
    <n v="54.139998999999897"/>
    <n v="53.299999"/>
    <n v="53.669998"/>
    <n v="53.183441000000002"/>
    <n v="3151900"/>
    <n v="2.0209999999999999"/>
    <n v="-1.8615905027846999E-3"/>
    <n v="1.2939652250032499E-2"/>
    <n v="1.8048940250797899E-2"/>
    <n v="5.8860985647545799E-2"/>
    <n v="0.22048957143156001"/>
    <n v="1.15470492328359E-2"/>
    <n v="1.8206898251735999E-2"/>
    <n v="1.22491068496983E-2"/>
    <n v="1.47706059775485E-2"/>
    <n v="54.389998999999897"/>
    <n v="36.419998"/>
    <n v="-0.12078324804486699"/>
    <n v="-1.73338836506086E-3"/>
    <n v="0.21864670097232899"/>
    <n v="1.0530401615778"/>
    <n v="1.03621771645877"/>
    <s v="Second Point Management"/>
    <x v="21"/>
    <s v="Consumer Staples"/>
    <s v="Packaged Foods &amp; Meats"/>
    <s v="Golden Valley, Minnesota"/>
    <d v="1969-03-31T00:00:00"/>
    <n v="40704"/>
    <n v="1856"/>
    <s v="Golden Valley"/>
    <s v="Minnesota"/>
    <s v="United States"/>
  </r>
  <r>
    <d v="2019-04-10T00:00:00"/>
    <x v="21"/>
    <s v="buy"/>
    <n v="1900"/>
    <n v="20"/>
    <n v="50.990001999999997"/>
    <n v="51.599997999999999"/>
    <n v="50.98"/>
    <n v="51.549999"/>
    <n v="51.082664000000001"/>
    <n v="4208800"/>
    <n v="2.4769999999999999"/>
    <n v="1.01385777905062E-2"/>
    <n v="3.4341656072813601E-2"/>
    <n v="0.103917006193156"/>
    <n v="0.25282325388350002"/>
    <n v="0.190469524114418"/>
    <n v="5.1338370069349002E-3"/>
    <n v="1.14141334760178E-2"/>
    <n v="1.06187144609153E-2"/>
    <n v="1.48411641097487E-2"/>
    <n v="51.959998999999897"/>
    <n v="36.419998"/>
    <n v="-0.11550190514309699"/>
    <n v="3.47183783585567E-3"/>
    <n v="0.28751573372974998"/>
    <n v="1.3851624694689799"/>
    <n v="1.2225012244139899"/>
    <s v="Jaguar Group of Funds"/>
    <x v="21"/>
    <s v="Consumer Staples"/>
    <s v="Packaged Foods &amp; Meats"/>
    <s v="Golden Valley, Minnesota"/>
    <d v="1969-03-31T00:00:00"/>
    <n v="40704"/>
    <n v="1856"/>
    <s v="Golden Valley"/>
    <s v="Minnesota"/>
    <s v="United States"/>
  </r>
  <r>
    <d v="2019-04-29T00:00:00"/>
    <x v="21"/>
    <s v="sell"/>
    <n v="3300"/>
    <n v="20"/>
    <n v="50.939999"/>
    <n v="51.099997999999999"/>
    <n v="50.84"/>
    <n v="50.939999"/>
    <n v="50.478190999999903"/>
    <n v="2248400"/>
    <n v="2.536"/>
    <n v="-2.9403900671896299E-3"/>
    <n v="-1.57759870214189E-2"/>
    <n v="2.5533285451758299E-3"/>
    <n v="0.16633442161509099"/>
    <n v="0.181716064712071"/>
    <n v="1.21095683497957E-2"/>
    <n v="8.4010242234546194E-3"/>
    <n v="1.02911669271359E-2"/>
    <n v="1.4717360139639901E-2"/>
    <n v="52.169998"/>
    <n v="36.419998"/>
    <n v="-0.11550190514309699"/>
    <n v="1.07094833958194E-3"/>
    <n v="0.27864258294175698"/>
    <n v="1.10800212918128"/>
    <n v="1.14808797278859"/>
    <s v="Jaguar Group of Funds"/>
    <x v="21"/>
    <s v="Consumer Staples"/>
    <s v="Packaged Foods &amp; Meats"/>
    <s v="Golden Valley, Minnesota"/>
    <d v="1969-03-31T00:00:00"/>
    <n v="40704"/>
    <n v="1856"/>
    <s v="Golden Valley"/>
    <s v="Minnesota"/>
    <s v="United States"/>
  </r>
  <r>
    <d v="2019-05-31T00:00:00"/>
    <x v="21"/>
    <s v="sell"/>
    <n v="2600"/>
    <n v="20"/>
    <n v="48.59"/>
    <n v="49.5"/>
    <n v="48.32"/>
    <n v="49.439999"/>
    <n v="48.991790999999999"/>
    <n v="4499300"/>
    <n v="2.1419999999999999"/>
    <n v="1.26196808790807E-2"/>
    <n v="-7.7612614502964999E-2"/>
    <n v="-4.02393672464679E-2"/>
    <n v="5.5537918034934498E-2"/>
    <n v="0.18551903893284"/>
    <n v="2.99837463429132E-2"/>
    <n v="1.60632631579707E-2"/>
    <n v="1.2513456897050799E-2"/>
    <n v="1.49285637580926E-2"/>
    <n v="53.66"/>
    <n v="36.419998"/>
    <n v="-0.12078324804486699"/>
    <n v="-1.3283204951564801E-2"/>
    <n v="0.229291483504172"/>
    <n v="0.93332700493535603"/>
    <n v="1.0621443760415501"/>
    <s v="Jaguar Group of Funds"/>
    <x v="21"/>
    <s v="Consumer Staples"/>
    <s v="Packaged Foods &amp; Meats"/>
    <s v="Golden Valley, Minnesota"/>
    <d v="1969-03-31T00:00:00"/>
    <n v="40704"/>
    <n v="1856"/>
    <s v="Golden Valley"/>
    <s v="Minnesota"/>
    <s v="United States"/>
  </r>
  <r>
    <d v="2019-06-17T00:00:00"/>
    <x v="21"/>
    <s v="buy"/>
    <n v="3200"/>
    <n v="20"/>
    <n v="53.5"/>
    <n v="53.639998999999897"/>
    <n v="52.599997999999999"/>
    <n v="52.98"/>
    <n v="52.499699"/>
    <n v="2884000"/>
    <n v="2.0859999999999999"/>
    <n v="-8.08349638868462E-3"/>
    <n v="3.1444264265407099E-2"/>
    <n v="1.08170412098509E-2"/>
    <n v="0.116257343743393"/>
    <n v="0.217831777073104"/>
    <n v="9.9648176857358509E-3"/>
    <n v="1.7702698216375101E-2"/>
    <n v="1.3094622552110099E-2"/>
    <n v="1.4789409736923101E-2"/>
    <n v="53.66"/>
    <n v="36.419998"/>
    <n v="-0.12078324804486699"/>
    <n v="9.3131563797728401E-4"/>
    <n v="0.216126627181845"/>
    <n v="1.0585944272304599"/>
    <n v="1.0951924712908701"/>
    <s v="Jaguar Group of Funds"/>
    <x v="21"/>
    <s v="Consumer Staples"/>
    <s v="Packaged Foods &amp; Meats"/>
    <s v="Golden Valley, Minnesota"/>
    <d v="1969-03-31T00:00:00"/>
    <n v="40704"/>
    <n v="1856"/>
    <s v="Golden Valley"/>
    <s v="Minnesota"/>
    <s v="United States"/>
  </r>
  <r>
    <d v="2019-06-24T00:00:00"/>
    <x v="21"/>
    <s v="buy"/>
    <n v="2100"/>
    <n v="20"/>
    <n v="54"/>
    <n v="54.139998999999897"/>
    <n v="53.299999"/>
    <n v="53.669998"/>
    <n v="53.183441000000002"/>
    <n v="3151900"/>
    <n v="2.0209999999999999"/>
    <n v="-1.8615905027846999E-3"/>
    <n v="1.2939652250032499E-2"/>
    <n v="1.8048940250797899E-2"/>
    <n v="5.8860985647545799E-2"/>
    <n v="0.22048957143156001"/>
    <n v="1.15470492328359E-2"/>
    <n v="1.8206898251735999E-2"/>
    <n v="1.22491068496983E-2"/>
    <n v="1.47706059775485E-2"/>
    <n v="54.389998999999897"/>
    <n v="36.419998"/>
    <n v="-0.12078324804486699"/>
    <n v="-1.73338836506086E-3"/>
    <n v="0.21864670097232899"/>
    <n v="1.0530401615778"/>
    <n v="1.03621771645877"/>
    <s v="Jaguar Group of Funds"/>
    <x v="21"/>
    <s v="Consumer Staples"/>
    <s v="Packaged Foods &amp; Meats"/>
    <s v="Golden Valley, Minnesota"/>
    <d v="1969-03-31T00:00:00"/>
    <n v="40704"/>
    <n v="1856"/>
    <s v="Golden Valley"/>
    <s v="Minnesota"/>
    <s v="United States"/>
  </r>
  <r>
    <d v="2019-05-01T00:00:00"/>
    <x v="22"/>
    <s v="sell"/>
    <n v="300"/>
    <n v="1"/>
    <n v="245.33999599999899"/>
    <n v="245.46000699999999"/>
    <n v="241.55000299999901"/>
    <n v="241.58999599999899"/>
    <n v="240.93931599999999"/>
    <n v="1350400"/>
    <n v="2.5110000000000001"/>
    <n v="-1.6177100657851301E-2"/>
    <n v="-2.60254313424409E-2"/>
    <n v="-2.2740147634277498E-3"/>
    <n v="0.13642388418950699"/>
    <n v="0.21368907914981899"/>
    <n v="8.6631842284074796E-3"/>
    <n v="9.5098911285369202E-3"/>
    <n v="1.05030877054505E-2"/>
    <n v="1.3232510799128801E-2"/>
    <n v="248.699997"/>
    <n v="189.509995"/>
    <n v="-0.13936262311212799"/>
    <n v="-7.5304459681844096E-3"/>
    <n v="0.82260651480579206"/>
    <n v="1.73442782707383"/>
    <n v="1.9223879683885401"/>
    <s v="CapitalAlley Funds"/>
    <x v="22"/>
    <s v="Consumer Staples"/>
    <s v="Hypermarkets &amp; Super Centers"/>
    <s v="Issaquah, Washington"/>
    <d v="1993-10-01T00:00:00"/>
    <n v="909832"/>
    <m/>
    <s v="Issaquah"/>
    <s v="Washington"/>
    <s v="United States"/>
  </r>
  <r>
    <d v="2019-04-09T00:00:00"/>
    <x v="22"/>
    <s v="sell"/>
    <n v="100"/>
    <n v="2"/>
    <n v="245.11000099999899"/>
    <n v="245.679993"/>
    <n v="244.009995"/>
    <n v="244.91000399999999"/>
    <n v="244.250381"/>
    <n v="1450200"/>
    <n v="2.4990000000000001"/>
    <n v="-6.55234719001151E-3"/>
    <n v="1.8170683662473E-2"/>
    <n v="7.23349029075393E-2"/>
    <n v="0.16340936645617499"/>
    <n v="0.29419194395325998"/>
    <n v="6.1085964451082497E-3"/>
    <n v="8.1194508927052399E-3"/>
    <n v="9.7692514113430304E-3"/>
    <n v="1.32681284045608E-2"/>
    <n v="247.08999599999899"/>
    <n v="182.16999799999999"/>
    <n v="-0.13936262311212799"/>
    <n v="-6.0859766572597396E-3"/>
    <n v="0.812786945550523"/>
    <n v="2.4343976085304901"/>
    <n v="2.4186122641117498"/>
    <s v="InvestBurg"/>
    <x v="22"/>
    <s v="Consumer Staples"/>
    <s v="Hypermarkets &amp; Super Centers"/>
    <s v="Issaquah, Washington"/>
    <d v="1993-10-01T00:00:00"/>
    <n v="909832"/>
    <m/>
    <s v="Issaquah"/>
    <s v="Washington"/>
    <s v="United States"/>
  </r>
  <r>
    <d v="2019-05-07T00:00:00"/>
    <x v="22"/>
    <s v="sell"/>
    <n v="200"/>
    <n v="2"/>
    <n v="241.720000999999"/>
    <n v="242.740004999999"/>
    <n v="238.220000999999"/>
    <n v="240.179993"/>
    <n v="239.53311199999999"/>
    <n v="1775200"/>
    <n v="2.448"/>
    <n v="-1.6721766348551301E-2"/>
    <n v="-2.20305396195229E-2"/>
    <n v="-1.7417580645845299E-2"/>
    <n v="0.129340991851046"/>
    <n v="0.21787777109387901"/>
    <n v="1.15127583602766E-2"/>
    <n v="9.3065165669226693E-3"/>
    <n v="1.0281362711163399E-2"/>
    <n v="1.32364123217845E-2"/>
    <n v="248.699997"/>
    <n v="189.509995"/>
    <n v="-0.13936262311212799"/>
    <n v="-1.6649488130547601E-2"/>
    <n v="0.821555461372525"/>
    <n v="1.7960719083651699"/>
    <n v="1.8765683242895601"/>
    <s v="InvestBurg"/>
    <x v="22"/>
    <s v="Consumer Staples"/>
    <s v="Hypermarkets &amp; Super Centers"/>
    <s v="Issaquah, Washington"/>
    <d v="1993-10-01T00:00:00"/>
    <n v="909832"/>
    <m/>
    <s v="Issaquah"/>
    <s v="Washington"/>
    <s v="United States"/>
  </r>
  <r>
    <d v="2019-05-14T00:00:00"/>
    <x v="22"/>
    <s v="sell"/>
    <n v="100"/>
    <n v="2"/>
    <n v="242.28999300000001"/>
    <n v="245.08999599999899"/>
    <n v="241.80999800000001"/>
    <n v="242.729996"/>
    <n v="242.729996"/>
    <n v="1635100"/>
    <n v="2.419"/>
    <n v="3.3426132846699798E-3"/>
    <n v="1.3258036016686001E-2"/>
    <n v="8.8543316946148795E-3"/>
    <n v="0.13853218857442601"/>
    <n v="0.22530802598841401"/>
    <n v="1.3927388386962501E-2"/>
    <n v="1.02905369261616E-2"/>
    <n v="1.0585781046070501E-2"/>
    <n v="1.3320053050537999E-2"/>
    <n v="248.699997"/>
    <n v="189.509995"/>
    <n v="-0.13936262311212799"/>
    <n v="7.98398755130913E-3"/>
    <n v="0.82697373847494504"/>
    <n v="1.8902349207112099"/>
    <n v="1.9511157333757201"/>
    <s v="InvestBurg"/>
    <x v="22"/>
    <s v="Consumer Staples"/>
    <s v="Hypermarkets &amp; Super Centers"/>
    <s v="Issaquah, Washington"/>
    <d v="1993-10-01T00:00:00"/>
    <n v="909832"/>
    <m/>
    <s v="Issaquah"/>
    <s v="Washington"/>
    <s v="United States"/>
  </r>
  <r>
    <d v="2019-06-10T00:00:00"/>
    <x v="22"/>
    <s v="buy"/>
    <n v="200"/>
    <n v="2"/>
    <n v="256.39999399999999"/>
    <n v="258.82998700000002"/>
    <n v="256.10998499999999"/>
    <n v="256.85000600000001"/>
    <n v="256.85000600000001"/>
    <n v="1839500"/>
    <n v="2.1429999999999998"/>
    <n v="3.2757349955979198E-3"/>
    <n v="6.3404903488118405E-2"/>
    <n v="6.4982473530096299E-2"/>
    <n v="0.114458617866059"/>
    <n v="0.24765459240482601"/>
    <n v="6.58190510794931E-3"/>
    <n v="1.0927799233577E-2"/>
    <n v="9.6863422608692799E-3"/>
    <n v="1.3389939563128899E-2"/>
    <n v="258.82998700000002"/>
    <n v="189.509995"/>
    <n v="-0.13936262311212799"/>
    <n v="4.6492198743191201E-3"/>
    <n v="0.83904956242541096"/>
    <n v="2.2391131938798399"/>
    <n v="2.2012324903278699"/>
    <s v="InvestBurg"/>
    <x v="22"/>
    <s v="Consumer Staples"/>
    <s v="Hypermarkets &amp; Super Centers"/>
    <s v="Issaquah, Washington"/>
    <d v="1993-10-01T00:00:00"/>
    <n v="909832"/>
    <m/>
    <s v="Issaquah"/>
    <s v="Washington"/>
    <s v="United States"/>
  </r>
  <r>
    <d v="2019-06-27T00:00:00"/>
    <x v="22"/>
    <s v="buy"/>
    <n v="200"/>
    <n v="2"/>
    <n v="264.89999399999999"/>
    <n v="266.48001099999999"/>
    <n v="262.98998999999998"/>
    <n v="265.57998700000002"/>
    <n v="265.57998700000002"/>
    <n v="1122900"/>
    <n v="2.0049999999999999"/>
    <n v="4.4151207397712302E-3"/>
    <n v="-6.6426192245201904E-3"/>
    <n v="7.5325167537042201E-2"/>
    <n v="9.8903593698069794E-2"/>
    <n v="0.24462787670867001"/>
    <n v="4.8402559525663798E-3"/>
    <n v="9.3160583192142404E-3"/>
    <n v="9.2459846999117905E-3"/>
    <n v="1.33886147312837E-2"/>
    <n v="268.94000199999999"/>
    <n v="189.509995"/>
    <n v="-0.13319097432532201"/>
    <n v="3.81588593721357E-3"/>
    <n v="0.85223599177678899"/>
    <n v="2.2668860343956099"/>
    <n v="2.2702754310265001"/>
    <s v="InvestBurg"/>
    <x v="22"/>
    <s v="Consumer Staples"/>
    <s v="Hypermarkets &amp; Super Centers"/>
    <s v="Issaquah, Washington"/>
    <d v="1993-10-01T00:00:00"/>
    <n v="909832"/>
    <m/>
    <s v="Issaquah"/>
    <s v="Washington"/>
    <s v="United States"/>
  </r>
  <r>
    <d v="2019-04-03T00:00:00"/>
    <x v="22"/>
    <s v="sell"/>
    <n v="200"/>
    <n v="3"/>
    <n v="241.69000199999999"/>
    <n v="243.55000299999901"/>
    <n v="241.020004"/>
    <n v="242.479996"/>
    <n v="241.82692"/>
    <n v="1663600"/>
    <n v="2.5169999999999999"/>
    <n v="8.1990965264770194E-3"/>
    <n v="1.27416297835042E-2"/>
    <n v="0.104545140800028"/>
    <n v="0.17177802605532699"/>
    <n v="0.29402919942155598"/>
    <n v="1.011060560246E-2"/>
    <n v="1.3118706437736501E-2"/>
    <n v="1.06802015093636E-2"/>
    <n v="1.33096081983553E-2"/>
    <n v="245.16000399999999"/>
    <n v="180.94000199999999"/>
    <n v="-0.13936262311212799"/>
    <n v="2.1460723821998401E-3"/>
    <n v="0.80869530166245995"/>
    <n v="2.4217720243217098"/>
    <n v="2.33451643395613"/>
    <s v="FinanCorp"/>
    <x v="22"/>
    <s v="Consumer Staples"/>
    <s v="Hypermarkets &amp; Super Centers"/>
    <s v="Issaquah, Washington"/>
    <d v="1993-10-01T00:00:00"/>
    <n v="909832"/>
    <m/>
    <s v="Issaquah"/>
    <s v="Washington"/>
    <s v="United States"/>
  </r>
  <r>
    <d v="2019-04-04T00:00:00"/>
    <x v="22"/>
    <s v="buy"/>
    <n v="500"/>
    <n v="3"/>
    <n v="242.16999799999999"/>
    <n v="244.759995"/>
    <n v="241.25"/>
    <n v="244.39999399999999"/>
    <n v="243.74174500000001"/>
    <n v="1319700"/>
    <n v="2.512"/>
    <n v="7.8869789749467494E-3"/>
    <n v="1.30967717231599E-2"/>
    <n v="0.10599711358505801"/>
    <n v="0.201088393638097"/>
    <n v="0.28610617423992102"/>
    <n v="1.01555156296137E-2"/>
    <n v="1.3131222760561599E-2"/>
    <n v="1.0240577640026101E-2"/>
    <n v="1.32842133288131E-2"/>
    <n v="245.16000399999999"/>
    <n v="182.16999799999999"/>
    <n v="-0.13936262311212799"/>
    <n v="2.0824655091414399E-3"/>
    <n v="0.80640461453720302"/>
    <n v="2.3526935567036502"/>
    <n v="2.3351015856950399"/>
    <s v="FinanCorp"/>
    <x v="22"/>
    <s v="Consumer Staples"/>
    <s v="Hypermarkets &amp; Super Centers"/>
    <s v="Issaquah, Washington"/>
    <d v="1993-10-01T00:00:00"/>
    <n v="909832"/>
    <m/>
    <s v="Issaquah"/>
    <s v="Washington"/>
    <s v="United States"/>
  </r>
  <r>
    <d v="2019-05-13T00:00:00"/>
    <x v="22"/>
    <s v="buy"/>
    <n v="300"/>
    <n v="3"/>
    <n v="244.11999499999999"/>
    <n v="244.929993"/>
    <n v="240.66999799999999"/>
    <n v="241.91999799999999"/>
    <n v="241.91999799999999"/>
    <n v="1962800"/>
    <n v="2.4049999999999998"/>
    <n v="-2.08622364789166E-2"/>
    <n v="-6.8063436165351999E-3"/>
    <n v="-1.2440907808129001E-2"/>
    <n v="0.15031038899841401"/>
    <n v="0.22355031496226799"/>
    <n v="1.6357130222693101E-2"/>
    <n v="1.09793099741128E-2"/>
    <n v="1.0709588979771799E-2"/>
    <n v="1.33192259547899E-2"/>
    <n v="248.699997"/>
    <n v="189.509995"/>
    <n v="-0.13936262311212799"/>
    <n v="-2.4426469085879299E-2"/>
    <n v="0.82832181265765703"/>
    <n v="1.8712893700456401"/>
    <n v="1.93228313090651"/>
    <s v="FinanCorp"/>
    <x v="22"/>
    <s v="Consumer Staples"/>
    <s v="Hypermarkets &amp; Super Centers"/>
    <s v="Issaquah, Washington"/>
    <d v="1993-10-01T00:00:00"/>
    <n v="909832"/>
    <m/>
    <s v="Issaquah"/>
    <s v="Washington"/>
    <s v="United States"/>
  </r>
  <r>
    <d v="2019-05-21T00:00:00"/>
    <x v="22"/>
    <s v="buy"/>
    <n v="100"/>
    <n v="3"/>
    <n v="249.11000099999899"/>
    <n v="250.83000200000001"/>
    <n v="248.10000600000001"/>
    <n v="249.929993"/>
    <n v="249.929993"/>
    <n v="1504200"/>
    <n v="2.4260000000000002"/>
    <n v="4.1296653796057898E-3"/>
    <n v="2.9231152638442798E-2"/>
    <n v="1.9318887703645201E-2"/>
    <n v="0.14347366797436001"/>
    <n v="0.23832480163202699"/>
    <n v="3.69597661414832E-3"/>
    <n v="9.9698514735390101E-3"/>
    <n v="1.05346594795072E-2"/>
    <n v="1.33048143680537E-2"/>
    <n v="250.83000200000001"/>
    <n v="189.509995"/>
    <n v="-0.13936262311212799"/>
    <n v="8.4599491109458805E-3"/>
    <n v="0.82210468219974597"/>
    <n v="2.0289437112861499"/>
    <n v="2.00531904830253"/>
    <s v="FinanCorp"/>
    <x v="22"/>
    <s v="Consumer Staples"/>
    <s v="Hypermarkets &amp; Super Centers"/>
    <s v="Issaquah, Washington"/>
    <d v="1993-10-01T00:00:00"/>
    <n v="909832"/>
    <m/>
    <s v="Issaquah"/>
    <s v="Washington"/>
    <s v="United States"/>
  </r>
  <r>
    <d v="2019-05-22T00:00:00"/>
    <x v="22"/>
    <s v="buy"/>
    <n v="300"/>
    <n v="3"/>
    <n v="251.009995"/>
    <n v="251.009995"/>
    <n v="249.13999899999999"/>
    <n v="249.509995"/>
    <n v="249.509995"/>
    <n v="1242300"/>
    <n v="2.3929999999999998"/>
    <n v="-1.6818761376563201E-3"/>
    <n v="1.9588618851902401E-2"/>
    <n v="2.74075941204329E-2"/>
    <n v="0.150488716993434"/>
    <n v="0.23333122657591901"/>
    <n v="4.6969902298805502E-3"/>
    <n v="9.7040523595591302E-3"/>
    <n v="1.0453553659402299E-2"/>
    <n v="1.3304995169917301E-2"/>
    <n v="251.009995"/>
    <n v="189.509995"/>
    <n v="-0.13936262311212799"/>
    <n v="-2.8283920525026501E-3"/>
    <n v="0.82321741690255501"/>
    <n v="1.98783816722227"/>
    <n v="2.0095006983026802"/>
    <s v="FinanCorp"/>
    <x v="22"/>
    <s v="Consumer Staples"/>
    <s v="Hypermarkets &amp; Super Centers"/>
    <s v="Issaquah, Washington"/>
    <d v="1993-10-01T00:00:00"/>
    <n v="909832"/>
    <m/>
    <s v="Issaquah"/>
    <s v="Washington"/>
    <s v="United States"/>
  </r>
  <r>
    <d v="2019-05-31T00:00:00"/>
    <x v="22"/>
    <s v="sell"/>
    <n v="500"/>
    <n v="3"/>
    <n v="238.979996"/>
    <n v="240.66000399999999"/>
    <n v="233.05000299999901"/>
    <n v="239.58000200000001"/>
    <n v="239.58000200000001"/>
    <n v="4058100"/>
    <n v="2.1419999999999999"/>
    <n v="-8.1476632153945506E-3"/>
    <n v="-3.6676159921376197E-2"/>
    <n v="-2.1834802960351899E-2"/>
    <n v="9.0505477474165194E-2"/>
    <n v="0.19261949619565599"/>
    <n v="9.7880805647337192E-3"/>
    <n v="1.0494260706397E-2"/>
    <n v="1.1075260485081201E-2"/>
    <n v="1.3365597272249299E-2"/>
    <n v="251.009995"/>
    <n v="189.509995"/>
    <n v="-0.13936262311212799"/>
    <n v="-1.3283204951564801E-2"/>
    <n v="0.823314558025807"/>
    <n v="1.64863045611583"/>
    <n v="1.82990448286739"/>
    <s v="FinanCorp"/>
    <x v="22"/>
    <s v="Consumer Staples"/>
    <s v="Hypermarkets &amp; Super Centers"/>
    <s v="Issaquah, Washington"/>
    <d v="1993-10-01T00:00:00"/>
    <n v="909832"/>
    <m/>
    <s v="Issaquah"/>
    <s v="Washington"/>
    <s v="United States"/>
  </r>
  <r>
    <d v="2019-04-08T00:00:00"/>
    <x v="22"/>
    <s v="sell"/>
    <n v="100"/>
    <n v="4"/>
    <n v="245.990004999999"/>
    <n v="246.83000200000001"/>
    <n v="245.199997"/>
    <n v="246.520004"/>
    <n v="245.85604900000001"/>
    <n v="1244200"/>
    <n v="2.5190000000000001"/>
    <n v="2.64020813507893E-3"/>
    <n v="9.4964798870345105E-3"/>
    <n v="0.12851400456222301"/>
    <n v="0.17742179304344299"/>
    <n v="0.30318735058239099"/>
    <n v="9.8256364377213908E-3"/>
    <n v="1.25193750253012E-2"/>
    <n v="9.7170327507774303E-3"/>
    <n v="1.32593742335031E-2"/>
    <n v="247.08999599999899"/>
    <n v="182.16999799999999"/>
    <n v="-0.13936262311212799"/>
    <n v="1.0469119934194001E-3"/>
    <n v="0.81194573505817302"/>
    <n v="2.5100386081278798"/>
    <n v="2.3999825915549899"/>
    <s v="CapitalOwl"/>
    <x v="22"/>
    <s v="Consumer Staples"/>
    <s v="Hypermarkets &amp; Super Centers"/>
    <s v="Issaquah, Washington"/>
    <d v="1993-10-01T00:00:00"/>
    <n v="909832"/>
    <m/>
    <s v="Issaquah"/>
    <s v="Washington"/>
    <s v="United States"/>
  </r>
  <r>
    <d v="2019-04-12T00:00:00"/>
    <x v="22"/>
    <s v="sell"/>
    <n v="300"/>
    <n v="4"/>
    <n v="241.509995"/>
    <n v="242.720000999999"/>
    <n v="240.89999399999999"/>
    <n v="241.949997"/>
    <n v="241.29835499999999"/>
    <n v="2187600"/>
    <n v="2.56"/>
    <n v="2.9387890537709901E-3"/>
    <n v="-1.6071834485984898E-2"/>
    <n v="2.3290391196562701E-2"/>
    <n v="0.141895374650057"/>
    <n v="0.25839947473925701"/>
    <n v="9.1831717588194799E-3"/>
    <n v="8.3313376156386905E-3"/>
    <n v="1.00852105538134E-2"/>
    <n v="1.3247286419447399E-2"/>
    <n v="247.08999599999899"/>
    <n v="187.009995"/>
    <n v="-0.13936262311212799"/>
    <n v="6.5875784763498903E-3"/>
    <n v="0.82302791158340805"/>
    <n v="2.1162998515421299"/>
    <n v="2.3728200894973401"/>
    <s v="CapitalOwl"/>
    <x v="22"/>
    <s v="Consumer Staples"/>
    <s v="Hypermarkets &amp; Super Centers"/>
    <s v="Issaquah, Washington"/>
    <d v="1993-10-01T00:00:00"/>
    <n v="909832"/>
    <m/>
    <s v="Issaquah"/>
    <s v="Washington"/>
    <s v="United States"/>
  </r>
  <r>
    <d v="2019-04-25T00:00:00"/>
    <x v="22"/>
    <s v="buy"/>
    <n v="400"/>
    <n v="4"/>
    <n v="246.21000699999999"/>
    <n v="247.14999399999999"/>
    <n v="243.94000199999999"/>
    <n v="245.60000600000001"/>
    <n v="244.93853799999999"/>
    <n v="1278200"/>
    <n v="2.5339999999999998"/>
    <n v="-9.5632185294288203E-3"/>
    <n v="1.62919444281605E-4"/>
    <n v="3.5770682412456199E-2"/>
    <n v="0.15781900555907799"/>
    <n v="0.25401890013664802"/>
    <n v="9.4738767189676606E-3"/>
    <n v="8.8590594595834293E-3"/>
    <n v="1.02587824373306E-2"/>
    <n v="1.3192712937987299E-2"/>
    <n v="248.699997"/>
    <n v="189.509995"/>
    <n v="-0.13936262311212799"/>
    <n v="-3.6904169755480902E-4"/>
    <n v="0.81683626955926203"/>
    <n v="2.0913675802094298"/>
    <n v="2.00848981205628"/>
    <s v="CapitalOwl"/>
    <x v="22"/>
    <s v="Consumer Staples"/>
    <s v="Hypermarkets &amp; Super Centers"/>
    <s v="Issaquah, Washington"/>
    <d v="1993-10-01T00:00:00"/>
    <n v="909832"/>
    <m/>
    <s v="Issaquah"/>
    <s v="Washington"/>
    <s v="United States"/>
  </r>
  <r>
    <d v="2019-04-29T00:00:00"/>
    <x v="22"/>
    <s v="sell"/>
    <n v="500"/>
    <n v="4"/>
    <n v="245"/>
    <n v="245.75"/>
    <n v="243.490004999999"/>
    <n v="244.279999"/>
    <n v="243.622086"/>
    <n v="1429700"/>
    <n v="2.536"/>
    <n v="1.8848392771711501E-3"/>
    <n v="3.52681636155169E-3"/>
    <n v="2.0137562871197199E-2"/>
    <n v="0.150244988148237"/>
    <n v="0.23444594689720799"/>
    <n v="8.8951997176777292E-3"/>
    <n v="8.90283672443078E-3"/>
    <n v="1.02532359530657E-2"/>
    <n v="1.3191713600618301E-2"/>
    <n v="248.699997"/>
    <n v="189.509995"/>
    <n v="-0.13936262311212799"/>
    <n v="1.07094833958194E-3"/>
    <n v="0.81535748777676798"/>
    <n v="1.9175307952374501"/>
    <n v="2.0280286309730799"/>
    <s v="CapitalOwl"/>
    <x v="22"/>
    <s v="Consumer Staples"/>
    <s v="Hypermarkets &amp; Super Centers"/>
    <s v="Issaquah, Washington"/>
    <d v="1993-10-01T00:00:00"/>
    <n v="909832"/>
    <m/>
    <s v="Issaquah"/>
    <s v="Washington"/>
    <s v="United States"/>
  </r>
  <r>
    <d v="2019-04-08T00:00:00"/>
    <x v="22"/>
    <s v="buy"/>
    <n v="600"/>
    <n v="5"/>
    <n v="245.990004999999"/>
    <n v="246.83000200000001"/>
    <n v="245.199997"/>
    <n v="246.520004"/>
    <n v="245.85604900000001"/>
    <n v="1244200"/>
    <n v="2.5190000000000001"/>
    <n v="2.64020813507893E-3"/>
    <n v="9.4964798870345105E-3"/>
    <n v="0.12851400456222301"/>
    <n v="0.17742179304344299"/>
    <n v="0.30318735058239099"/>
    <n v="9.8256364377213908E-3"/>
    <n v="1.25193750253012E-2"/>
    <n v="9.7170327507774303E-3"/>
    <n v="1.32593742335031E-2"/>
    <n v="247.08999599999899"/>
    <n v="182.16999799999999"/>
    <n v="-0.13936262311212799"/>
    <n v="1.0469119934194001E-3"/>
    <n v="0.81194573505817302"/>
    <n v="2.5100386081278798"/>
    <n v="2.3999825915549899"/>
    <s v="Alpha Capital"/>
    <x v="22"/>
    <s v="Consumer Staples"/>
    <s v="Hypermarkets &amp; Super Centers"/>
    <s v="Issaquah, Washington"/>
    <d v="1993-10-01T00:00:00"/>
    <n v="909832"/>
    <m/>
    <s v="Issaquah"/>
    <s v="Washington"/>
    <s v="United States"/>
  </r>
  <r>
    <d v="2019-04-26T00:00:00"/>
    <x v="22"/>
    <s v="buy"/>
    <n v="100"/>
    <n v="5"/>
    <n v="245.61999499999999"/>
    <n v="245.88999899999999"/>
    <n v="242.05999800000001"/>
    <n v="243.82000699999901"/>
    <n v="243.16332999999901"/>
    <n v="1842900"/>
    <n v="2.5049999999999999"/>
    <n v="-7.2739562932636901E-3"/>
    <n v="-8.1286054700634505E-3"/>
    <n v="1.9673877107976599E-2"/>
    <n v="0.15645852876571401"/>
    <n v="0.23918943042747501"/>
    <n v="9.9709931523139592E-3"/>
    <n v="8.9009809133168902E-3"/>
    <n v="1.0278202932825499E-2"/>
    <n v="1.31964644061959E-2"/>
    <n v="248.699997"/>
    <n v="189.509995"/>
    <n v="-0.13936262311212799"/>
    <n v="4.6743503443647796E-3"/>
    <n v="0.81425185666642097"/>
    <n v="1.9606394366407101"/>
    <n v="2.0202004977699399"/>
    <s v="Alpha Capital"/>
    <x v="22"/>
    <s v="Consumer Staples"/>
    <s v="Hypermarkets &amp; Super Centers"/>
    <s v="Issaquah, Washington"/>
    <d v="1993-10-01T00:00:00"/>
    <n v="909832"/>
    <m/>
    <s v="Issaquah"/>
    <s v="Washington"/>
    <s v="United States"/>
  </r>
  <r>
    <d v="2019-05-02T00:00:00"/>
    <x v="22"/>
    <s v="buy"/>
    <n v="200"/>
    <n v="5"/>
    <n v="241.759995"/>
    <n v="242.88999899999999"/>
    <n v="240.41999799999999"/>
    <n v="242.69000199999999"/>
    <n v="242.036362"/>
    <n v="1237600"/>
    <n v="2.552"/>
    <n v="4.5428701140737696E-3"/>
    <n v="-1.19193426989382E-2"/>
    <n v="-6.1617470341259603E-3"/>
    <n v="0.125566709479912"/>
    <n v="0.221330806794897"/>
    <n v="9.1710963544458495E-3"/>
    <n v="9.3789797917003901E-3"/>
    <n v="1.0370668556197501E-2"/>
    <n v="1.3232186089377099E-2"/>
    <n v="248.699997"/>
    <n v="189.509995"/>
    <n v="-0.13936262311212799"/>
    <n v="-2.1262443276895502E-3"/>
    <n v="0.82251589772679301"/>
    <n v="1.8037880421751999"/>
    <n v="1.8648720607817"/>
    <s v="Alpha Capital"/>
    <x v="22"/>
    <s v="Consumer Staples"/>
    <s v="Hypermarkets &amp; Super Centers"/>
    <s v="Issaquah, Washington"/>
    <d v="1993-10-01T00:00:00"/>
    <n v="909832"/>
    <m/>
    <s v="Issaquah"/>
    <s v="Washington"/>
    <s v="United States"/>
  </r>
  <r>
    <d v="2019-05-16T00:00:00"/>
    <x v="22"/>
    <s v="sell"/>
    <n v="400"/>
    <n v="5"/>
    <n v="245.63000499999899"/>
    <n v="249.729996"/>
    <n v="245.21000699999999"/>
    <n v="247.44000199999999"/>
    <n v="247.44000199999999"/>
    <n v="1800600"/>
    <n v="2.4049999999999998"/>
    <n v="1.12577808020552E-2"/>
    <n v="1.6174400705224301E-2"/>
    <n v="7.1929467783319297E-3"/>
    <n v="0.14863697805532"/>
    <n v="0.24595789240208399"/>
    <n v="1.4086660353913099E-2"/>
    <n v="9.9632718630178699E-3"/>
    <n v="1.06634441837265E-2"/>
    <n v="1.3342009724024301E-2"/>
    <n v="249.729996"/>
    <n v="189.509995"/>
    <n v="-0.13936262311212799"/>
    <n v="8.8559569696340101E-3"/>
    <n v="0.82965989086396796"/>
    <n v="2.0945893071061601"/>
    <n v="1.9760310558061001"/>
    <s v="Alpha Capital"/>
    <x v="22"/>
    <s v="Consumer Staples"/>
    <s v="Hypermarkets &amp; Super Centers"/>
    <s v="Issaquah, Washington"/>
    <d v="1993-10-01T00:00:00"/>
    <n v="909832"/>
    <m/>
    <s v="Issaquah"/>
    <s v="Washington"/>
    <s v="United States"/>
  </r>
  <r>
    <d v="2019-05-24T00:00:00"/>
    <x v="22"/>
    <s v="sell"/>
    <n v="300"/>
    <n v="5"/>
    <n v="249.11000099999899"/>
    <n v="249.55999800000001"/>
    <n v="246.770004"/>
    <n v="247.30000299999901"/>
    <n v="247.30000299999901"/>
    <n v="1340200"/>
    <n v="2.3239999999999998"/>
    <n v="-4.96137191411819E-3"/>
    <n v="-4.2368790544263799E-3"/>
    <n v="3.1654362316404701E-5"/>
    <n v="0.13317135635793501"/>
    <n v="0.23187611743827899"/>
    <n v="3.9143581037154804E-3"/>
    <n v="9.4635152106588502E-3"/>
    <n v="1.0516343022240599E-2"/>
    <n v="1.3307192555131899E-2"/>
    <n v="251.009995"/>
    <n v="189.509995"/>
    <n v="-0.13936262311212799"/>
    <n v="1.3526439988342199E-3"/>
    <n v="0.82097602409196802"/>
    <n v="1.9882330322091899"/>
    <n v="1.99134306467597"/>
    <s v="Alpha Capital"/>
    <x v="22"/>
    <s v="Consumer Staples"/>
    <s v="Hypermarkets &amp; Super Centers"/>
    <s v="Issaquah, Washington"/>
    <d v="1993-10-01T00:00:00"/>
    <n v="909832"/>
    <m/>
    <s v="Issaquah"/>
    <s v="Washington"/>
    <s v="United States"/>
  </r>
  <r>
    <d v="2019-06-26T00:00:00"/>
    <x v="22"/>
    <s v="sell"/>
    <n v="500"/>
    <n v="5"/>
    <n v="266.45001200000002"/>
    <n v="266.82000699999998"/>
    <n v="264.33999599999999"/>
    <n v="264.41000400000001"/>
    <n v="264.41000400000001"/>
    <n v="1334400"/>
    <n v="2.0489999999999999"/>
    <n v="-7.3477770547181404E-3"/>
    <n v="2.8405343720625301E-3"/>
    <n v="6.6898757214554502E-2"/>
    <n v="0.10202030999358901"/>
    <n v="0.23234233487977601"/>
    <n v="8.2854118795603095E-3"/>
    <n v="9.4456827213436796E-3"/>
    <n v="9.2697615272428896E-3"/>
    <n v="1.3398386902734699E-2"/>
    <n v="268.94000199999999"/>
    <n v="189.509995"/>
    <n v="-0.13319097432532201"/>
    <n v="-1.2346958449604901E-3"/>
    <n v="0.85131424217688301"/>
    <n v="2.1383300893969301"/>
    <n v="2.3082852398834501"/>
    <s v="Alpha Capital"/>
    <x v="22"/>
    <s v="Consumer Staples"/>
    <s v="Hypermarkets &amp; Super Centers"/>
    <s v="Issaquah, Washington"/>
    <d v="1993-10-01T00:00:00"/>
    <n v="909832"/>
    <m/>
    <s v="Issaquah"/>
    <s v="Washington"/>
    <s v="United States"/>
  </r>
  <r>
    <d v="2019-04-15T00:00:00"/>
    <x v="22"/>
    <s v="buy"/>
    <n v="800"/>
    <n v="6"/>
    <n v="242.36999499999999"/>
    <n v="246.75"/>
    <n v="241.96000699999999"/>
    <n v="246.33000200000001"/>
    <n v="245.66656499999999"/>
    <n v="1859700"/>
    <n v="2.5529999999999999"/>
    <n v="1.79410343134516E-2"/>
    <n v="-7.71008307612282E-4"/>
    <n v="5.20350397616305E-2"/>
    <n v="0.16703531771666"/>
    <n v="0.27586398571736398"/>
    <n v="1.32643739904558E-2"/>
    <n v="8.6310050926005806E-3"/>
    <n v="1.0201905187075699E-2"/>
    <n v="1.3290017704306699E-2"/>
    <n v="247.08999599999899"/>
    <n v="189.509995"/>
    <n v="-0.13936262311212799"/>
    <n v="-6.2956724975841202E-4"/>
    <n v="0.82255978617525005"/>
    <n v="2.2784055784541799"/>
    <n v="2.3264934835625999"/>
    <s v="DecaFund"/>
    <x v="22"/>
    <s v="Consumer Staples"/>
    <s v="Hypermarkets &amp; Super Centers"/>
    <s v="Issaquah, Washington"/>
    <d v="1993-10-01T00:00:00"/>
    <n v="909832"/>
    <m/>
    <s v="Issaquah"/>
    <s v="Washington"/>
    <s v="United States"/>
  </r>
  <r>
    <d v="2019-04-17T00:00:00"/>
    <x v="22"/>
    <s v="buy"/>
    <n v="400"/>
    <n v="6"/>
    <n v="246.30000299999901"/>
    <n v="246.46000699999999"/>
    <n v="244.32000699999901"/>
    <n v="245.55999800000001"/>
    <n v="244.89863599999899"/>
    <n v="1363000"/>
    <n v="2.5920000000000001"/>
    <n v="8.9630692041366502E-4"/>
    <n v="-2.03598209742944E-4"/>
    <n v="3.7212655918909703E-2"/>
    <n v="0.15827442372988201"/>
    <n v="0.23588930074897299"/>
    <n v="1.29405043360202E-2"/>
    <n v="8.3913758969507406E-3"/>
    <n v="1.01643162970731E-2"/>
    <n v="1.31651413833653E-2"/>
    <n v="247.08999599999899"/>
    <n v="189.509995"/>
    <n v="-0.13936262311212799"/>
    <n v="-2.2764010197428601E-3"/>
    <n v="0.81563501242121905"/>
    <n v="1.91275080671202"/>
    <n v="2.1143829608603202"/>
    <s v="DecaFund"/>
    <x v="22"/>
    <s v="Consumer Staples"/>
    <s v="Hypermarkets &amp; Super Centers"/>
    <s v="Issaquah, Washington"/>
    <d v="1993-10-01T00:00:00"/>
    <n v="909832"/>
    <m/>
    <s v="Issaquah"/>
    <s v="Washington"/>
    <s v="United States"/>
  </r>
  <r>
    <d v="2019-04-30T00:00:00"/>
    <x v="22"/>
    <s v="buy"/>
    <n v="1100"/>
    <n v="6"/>
    <n v="244.770004"/>
    <n v="245.78999300000001"/>
    <n v="243.020004"/>
    <n v="245.529999"/>
    <n v="244.86871299999899"/>
    <n v="1427600"/>
    <n v="2.5089999999999999"/>
    <n v="5.1040048609315896E-3"/>
    <n v="-2.0362308694737299E-4"/>
    <n v="1.7709730696837799E-2"/>
    <n v="0.15753389340391799"/>
    <n v="0.232812368625539"/>
    <n v="8.1697791538509704E-3"/>
    <n v="8.8316786661441007E-3"/>
    <n v="1.0241957156292499E-2"/>
    <n v="1.318924967545E-2"/>
    <n v="248.699997"/>
    <n v="189.509995"/>
    <n v="-0.13936262311212799"/>
    <n v="9.5096475723260604E-4"/>
    <n v="0.81528133278521997"/>
    <n v="1.9079742027812601"/>
    <n v="2.00297971039168"/>
    <s v="DecaFund"/>
    <x v="22"/>
    <s v="Consumer Staples"/>
    <s v="Hypermarkets &amp; Super Centers"/>
    <s v="Issaquah, Washington"/>
    <d v="1993-10-01T00:00:00"/>
    <n v="909832"/>
    <m/>
    <s v="Issaquah"/>
    <s v="Washington"/>
    <s v="United States"/>
  </r>
  <r>
    <d v="2019-06-07T00:00:00"/>
    <x v="22"/>
    <s v="sell"/>
    <n v="400"/>
    <n v="6"/>
    <n v="251.16000399999999"/>
    <n v="256.60000600000001"/>
    <n v="251.020004"/>
    <n v="256.01001000000002"/>
    <n v="256.01001000000002"/>
    <n v="2270200"/>
    <n v="2.0840000000000001"/>
    <n v="1.8927274693596799E-2"/>
    <n v="6.6329146626489296E-2"/>
    <n v="6.6524883285660294E-2"/>
    <n v="0.119357597386305"/>
    <n v="0.26891597949965801"/>
    <n v="5.5928616854067498E-3"/>
    <n v="1.0934908881997401E-2"/>
    <n v="9.7178565570006908E-3"/>
    <n v="1.3471183264888E-2"/>
    <n v="256.60000600000001"/>
    <n v="189.509995"/>
    <n v="-0.13936262311212799"/>
    <n v="1.0442979367750601E-2"/>
    <n v="0.83844692904668505"/>
    <n v="2.4455393978131399"/>
    <n v="2.1112003912693398"/>
    <s v="DecaFund"/>
    <x v="22"/>
    <s v="Consumer Staples"/>
    <s v="Hypermarkets &amp; Super Centers"/>
    <s v="Issaquah, Washington"/>
    <d v="1993-10-01T00:00:00"/>
    <n v="909832"/>
    <m/>
    <s v="Issaquah"/>
    <s v="Washington"/>
    <s v="United States"/>
  </r>
  <r>
    <d v="2019-04-12T00:00:00"/>
    <x v="22"/>
    <s v="buy"/>
    <n v="300"/>
    <n v="7"/>
    <n v="241.509995"/>
    <n v="242.720000999999"/>
    <n v="240.89999399999999"/>
    <n v="241.949997"/>
    <n v="241.29835499999999"/>
    <n v="2187600"/>
    <n v="2.56"/>
    <n v="2.9387890537709901E-3"/>
    <n v="-1.6071834485984898E-2"/>
    <n v="2.3290391196562701E-2"/>
    <n v="0.141895374650057"/>
    <n v="0.25839947473925701"/>
    <n v="9.1831717588194799E-3"/>
    <n v="8.3313376156386905E-3"/>
    <n v="1.00852105538134E-2"/>
    <n v="1.3247286419447399E-2"/>
    <n v="247.08999599999899"/>
    <n v="187.009995"/>
    <n v="-0.13936262311212799"/>
    <n v="6.5875784763498903E-3"/>
    <n v="0.82302791158340805"/>
    <n v="2.1162998515421299"/>
    <n v="2.3728200894973401"/>
    <s v="GreenGrest Capital"/>
    <x v="22"/>
    <s v="Consumer Staples"/>
    <s v="Hypermarkets &amp; Super Centers"/>
    <s v="Issaquah, Washington"/>
    <d v="1993-10-01T00:00:00"/>
    <n v="909832"/>
    <m/>
    <s v="Issaquah"/>
    <s v="Washington"/>
    <s v="United States"/>
  </r>
  <r>
    <d v="2019-04-17T00:00:00"/>
    <x v="22"/>
    <s v="buy"/>
    <n v="800"/>
    <n v="7"/>
    <n v="246.30000299999901"/>
    <n v="246.46000699999999"/>
    <n v="244.32000699999901"/>
    <n v="245.55999800000001"/>
    <n v="244.89863599999899"/>
    <n v="1363000"/>
    <n v="2.5920000000000001"/>
    <n v="8.9630692041366502E-4"/>
    <n v="-2.03598209742944E-4"/>
    <n v="3.7212655918909703E-2"/>
    <n v="0.15827442372988201"/>
    <n v="0.23588930074897299"/>
    <n v="1.29405043360202E-2"/>
    <n v="8.3913758969507406E-3"/>
    <n v="1.01643162970731E-2"/>
    <n v="1.31651413833653E-2"/>
    <n v="247.08999599999899"/>
    <n v="189.509995"/>
    <n v="-0.13936262311212799"/>
    <n v="-2.2764010197428601E-3"/>
    <n v="0.81563501242121905"/>
    <n v="1.91275080671202"/>
    <n v="2.1143829608603202"/>
    <s v="GreenGrest Capital"/>
    <x v="22"/>
    <s v="Consumer Staples"/>
    <s v="Hypermarkets &amp; Super Centers"/>
    <s v="Issaquah, Washington"/>
    <d v="1993-10-01T00:00:00"/>
    <n v="909832"/>
    <m/>
    <s v="Issaquah"/>
    <s v="Washington"/>
    <s v="United States"/>
  </r>
  <r>
    <d v="2019-04-30T00:00:00"/>
    <x v="22"/>
    <s v="buy"/>
    <n v="1100"/>
    <n v="7"/>
    <n v="244.770004"/>
    <n v="245.78999300000001"/>
    <n v="243.020004"/>
    <n v="245.529999"/>
    <n v="244.86871299999899"/>
    <n v="1427600"/>
    <n v="2.5089999999999999"/>
    <n v="5.1040048609315896E-3"/>
    <n v="-2.0362308694737299E-4"/>
    <n v="1.7709730696837799E-2"/>
    <n v="0.15753389340391799"/>
    <n v="0.232812368625539"/>
    <n v="8.1697791538509704E-3"/>
    <n v="8.8316786661441007E-3"/>
    <n v="1.0241957156292499E-2"/>
    <n v="1.318924967545E-2"/>
    <n v="248.699997"/>
    <n v="189.509995"/>
    <n v="-0.13936262311212799"/>
    <n v="9.5096475723260604E-4"/>
    <n v="0.81528133278521997"/>
    <n v="1.9079742027812601"/>
    <n v="2.00297971039168"/>
    <s v="GreenGrest Capital"/>
    <x v="22"/>
    <s v="Consumer Staples"/>
    <s v="Hypermarkets &amp; Super Centers"/>
    <s v="Issaquah, Washington"/>
    <d v="1993-10-01T00:00:00"/>
    <n v="909832"/>
    <m/>
    <s v="Issaquah"/>
    <s v="Washington"/>
    <s v="United States"/>
  </r>
  <r>
    <d v="2019-05-08T00:00:00"/>
    <x v="22"/>
    <s v="sell"/>
    <n v="800"/>
    <n v="7"/>
    <n v="239.55999800000001"/>
    <n v="243.05000299999901"/>
    <n v="238.19000199999999"/>
    <n v="241.33999599999899"/>
    <n v="240.69000199999999"/>
    <n v="1611900"/>
    <n v="2.4820000000000002"/>
    <n v="4.8181447511618904E-3"/>
    <n v="-1.0352942105099499E-3"/>
    <n v="-1.8596183110665299E-2"/>
    <n v="0.134206407757649"/>
    <n v="0.23366851719505199"/>
    <n v="9.8557714279804108E-3"/>
    <n v="9.2688943320441801E-3"/>
    <n v="1.0283604880421199E-2"/>
    <n v="1.32175148322831E-2"/>
    <n v="248.699997"/>
    <n v="189.509995"/>
    <n v="-0.13936262311212799"/>
    <n v="-1.60671540560346E-3"/>
    <n v="0.82312190754029302"/>
    <n v="1.94537813457733"/>
    <n v="1.9187583857902599"/>
    <s v="GreenGrest Capital"/>
    <x v="22"/>
    <s v="Consumer Staples"/>
    <s v="Hypermarkets &amp; Super Centers"/>
    <s v="Issaquah, Washington"/>
    <d v="1993-10-01T00:00:00"/>
    <n v="909832"/>
    <m/>
    <s v="Issaquah"/>
    <s v="Washington"/>
    <s v="United States"/>
  </r>
  <r>
    <d v="2019-05-23T00:00:00"/>
    <x v="22"/>
    <s v="sell"/>
    <n v="800"/>
    <n v="7"/>
    <n v="248.63000499999899"/>
    <n v="249.91999799999999"/>
    <n v="247.179993"/>
    <n v="248.529999"/>
    <n v="248.529999"/>
    <n v="1822800"/>
    <n v="2.2959999999999998"/>
    <n v="-3.9354159369253501E-3"/>
    <n v="4.3954221129217704E-3"/>
    <n v="1.4637733874077E-2"/>
    <n v="0.1416404299754"/>
    <n v="0.23265738171289799"/>
    <n v="3.53113259035701E-3"/>
    <n v="9.6099811781633401E-3"/>
    <n v="1.0478504154668699E-2"/>
    <n v="1.33059077905546E-2"/>
    <n v="251.009995"/>
    <n v="189.509995"/>
    <n v="-0.13936262311212799"/>
    <n v="-1.1985692488440201E-2"/>
    <n v="0.82030972158335402"/>
    <n v="1.99433341906138"/>
    <n v="1.9894495206937199"/>
    <s v="GreenGrest Capital"/>
    <x v="22"/>
    <s v="Consumer Staples"/>
    <s v="Hypermarkets &amp; Super Centers"/>
    <s v="Issaquah, Washington"/>
    <d v="1993-10-01T00:00:00"/>
    <n v="909832"/>
    <m/>
    <s v="Issaquah"/>
    <s v="Washington"/>
    <s v="United States"/>
  </r>
  <r>
    <d v="2019-04-17T00:00:00"/>
    <x v="22"/>
    <s v="sell"/>
    <n v="900"/>
    <n v="8"/>
    <n v="246.30000299999901"/>
    <n v="246.46000699999999"/>
    <n v="244.32000699999901"/>
    <n v="245.55999800000001"/>
    <n v="244.89863599999899"/>
    <n v="1363000"/>
    <n v="2.5920000000000001"/>
    <n v="8.9630692041366502E-4"/>
    <n v="-2.03598209742944E-4"/>
    <n v="3.7212655918909703E-2"/>
    <n v="0.15827442372988201"/>
    <n v="0.23588930074897299"/>
    <n v="1.29405043360202E-2"/>
    <n v="8.3913758969507406E-3"/>
    <n v="1.01643162970731E-2"/>
    <n v="1.31651413833653E-2"/>
    <n v="247.08999599999899"/>
    <n v="189.509995"/>
    <n v="-0.13936262311212799"/>
    <n v="-2.2764010197428601E-3"/>
    <n v="0.81563501242121905"/>
    <n v="1.91275080671202"/>
    <n v="2.1143829608603202"/>
    <s v="KKZ Asset Management"/>
    <x v="22"/>
    <s v="Consumer Staples"/>
    <s v="Hypermarkets &amp; Super Centers"/>
    <s v="Issaquah, Washington"/>
    <d v="1993-10-01T00:00:00"/>
    <n v="909832"/>
    <m/>
    <s v="Issaquah"/>
    <s v="Washington"/>
    <s v="United States"/>
  </r>
  <r>
    <d v="2019-05-13T00:00:00"/>
    <x v="22"/>
    <s v="buy"/>
    <n v="600"/>
    <n v="8"/>
    <n v="244.11999499999999"/>
    <n v="244.929993"/>
    <n v="240.66999799999999"/>
    <n v="241.91999799999999"/>
    <n v="241.91999799999999"/>
    <n v="1962800"/>
    <n v="2.4049999999999998"/>
    <n v="-2.08622364789166E-2"/>
    <n v="-6.8063436165351999E-3"/>
    <n v="-1.2440907808129001E-2"/>
    <n v="0.15031038899841401"/>
    <n v="0.22355031496226799"/>
    <n v="1.6357130222693101E-2"/>
    <n v="1.09793099741128E-2"/>
    <n v="1.0709588979771799E-2"/>
    <n v="1.33192259547899E-2"/>
    <n v="248.699997"/>
    <n v="189.509995"/>
    <n v="-0.13936262311212799"/>
    <n v="-2.4426469085879299E-2"/>
    <n v="0.82832181265765703"/>
    <n v="1.8712893700456401"/>
    <n v="1.93228313090651"/>
    <s v="KKZ Asset Management"/>
    <x v="22"/>
    <s v="Consumer Staples"/>
    <s v="Hypermarkets &amp; Super Centers"/>
    <s v="Issaquah, Washington"/>
    <d v="1993-10-01T00:00:00"/>
    <n v="909832"/>
    <m/>
    <s v="Issaquah"/>
    <s v="Washington"/>
    <s v="United States"/>
  </r>
  <r>
    <d v="2019-05-16T00:00:00"/>
    <x v="22"/>
    <s v="buy"/>
    <n v="500"/>
    <n v="8"/>
    <n v="245.63000499999899"/>
    <n v="249.729996"/>
    <n v="245.21000699999999"/>
    <n v="247.44000199999999"/>
    <n v="247.44000199999999"/>
    <n v="1800600"/>
    <n v="2.4049999999999998"/>
    <n v="1.12577808020552E-2"/>
    <n v="1.6174400705224301E-2"/>
    <n v="7.1929467783319297E-3"/>
    <n v="0.14863697805532"/>
    <n v="0.24595789240208399"/>
    <n v="1.4086660353913099E-2"/>
    <n v="9.9632718630178699E-3"/>
    <n v="1.06634441837265E-2"/>
    <n v="1.3342009724024301E-2"/>
    <n v="249.729996"/>
    <n v="189.509995"/>
    <n v="-0.13936262311212799"/>
    <n v="8.8559569696340101E-3"/>
    <n v="0.82965989086396796"/>
    <n v="2.0945893071061601"/>
    <n v="1.9760310558061001"/>
    <s v="KKZ Asset Management"/>
    <x v="22"/>
    <s v="Consumer Staples"/>
    <s v="Hypermarkets &amp; Super Centers"/>
    <s v="Issaquah, Washington"/>
    <d v="1993-10-01T00:00:00"/>
    <n v="909832"/>
    <m/>
    <s v="Issaquah"/>
    <s v="Washington"/>
    <s v="United States"/>
  </r>
  <r>
    <d v="2019-05-21T00:00:00"/>
    <x v="22"/>
    <s v="buy"/>
    <n v="700"/>
    <n v="8"/>
    <n v="249.11000099999899"/>
    <n v="250.83000200000001"/>
    <n v="248.10000600000001"/>
    <n v="249.929993"/>
    <n v="249.929993"/>
    <n v="1504200"/>
    <n v="2.4260000000000002"/>
    <n v="4.1296653796057898E-3"/>
    <n v="2.9231152638442798E-2"/>
    <n v="1.9318887703645201E-2"/>
    <n v="0.14347366797436001"/>
    <n v="0.23832480163202699"/>
    <n v="3.69597661414832E-3"/>
    <n v="9.9698514735390101E-3"/>
    <n v="1.05346594795072E-2"/>
    <n v="1.33048143680537E-2"/>
    <n v="250.83000200000001"/>
    <n v="189.509995"/>
    <n v="-0.13936262311212799"/>
    <n v="8.4599491109458805E-3"/>
    <n v="0.82210468219974597"/>
    <n v="2.0289437112861499"/>
    <n v="2.00531904830253"/>
    <s v="KKZ Asset Management"/>
    <x v="22"/>
    <s v="Consumer Staples"/>
    <s v="Hypermarkets &amp; Super Centers"/>
    <s v="Issaquah, Washington"/>
    <d v="1993-10-01T00:00:00"/>
    <n v="909832"/>
    <m/>
    <s v="Issaquah"/>
    <s v="Washington"/>
    <s v="United States"/>
  </r>
  <r>
    <d v="2019-05-24T00:00:00"/>
    <x v="22"/>
    <s v="sell"/>
    <n v="300"/>
    <n v="8"/>
    <n v="249.11000099999899"/>
    <n v="249.55999800000001"/>
    <n v="246.770004"/>
    <n v="247.30000299999901"/>
    <n v="247.30000299999901"/>
    <n v="1340200"/>
    <n v="2.3239999999999998"/>
    <n v="-4.96137191411819E-3"/>
    <n v="-4.2368790544263799E-3"/>
    <n v="3.1654362316404701E-5"/>
    <n v="0.13317135635793501"/>
    <n v="0.23187611743827899"/>
    <n v="3.9143581037154804E-3"/>
    <n v="9.4635152106588502E-3"/>
    <n v="1.0516343022240599E-2"/>
    <n v="1.3307192555131899E-2"/>
    <n v="251.009995"/>
    <n v="189.509995"/>
    <n v="-0.13936262311212799"/>
    <n v="1.3526439988342199E-3"/>
    <n v="0.82097602409196802"/>
    <n v="1.9882330322091899"/>
    <n v="1.99134306467597"/>
    <s v="KKZ Asset Management"/>
    <x v="22"/>
    <s v="Consumer Staples"/>
    <s v="Hypermarkets &amp; Super Centers"/>
    <s v="Issaquah, Washington"/>
    <d v="1993-10-01T00:00:00"/>
    <n v="909832"/>
    <m/>
    <s v="Issaquah"/>
    <s v="Washington"/>
    <s v="United States"/>
  </r>
  <r>
    <d v="2019-04-17T00:00:00"/>
    <x v="22"/>
    <s v="buy"/>
    <n v="600"/>
    <n v="9"/>
    <n v="246.30000299999901"/>
    <n v="246.46000699999999"/>
    <n v="244.32000699999901"/>
    <n v="245.55999800000001"/>
    <n v="244.89863599999899"/>
    <n v="1363000"/>
    <n v="2.5920000000000001"/>
    <n v="8.9630692041366502E-4"/>
    <n v="-2.03598209742944E-4"/>
    <n v="3.7212655918909703E-2"/>
    <n v="0.15827442372988201"/>
    <n v="0.23588930074897299"/>
    <n v="1.29405043360202E-2"/>
    <n v="8.3913758969507406E-3"/>
    <n v="1.01643162970731E-2"/>
    <n v="1.31651413833653E-2"/>
    <n v="247.08999599999899"/>
    <n v="189.509995"/>
    <n v="-0.13936262311212799"/>
    <n v="-2.2764010197428601E-3"/>
    <n v="0.81563501242121905"/>
    <n v="1.91275080671202"/>
    <n v="2.1143829608603202"/>
    <s v="Netpune Capital"/>
    <x v="22"/>
    <s v="Consumer Staples"/>
    <s v="Hypermarkets &amp; Super Centers"/>
    <s v="Issaquah, Washington"/>
    <d v="1993-10-01T00:00:00"/>
    <n v="909832"/>
    <m/>
    <s v="Issaquah"/>
    <s v="Washington"/>
    <s v="United States"/>
  </r>
  <r>
    <d v="2019-05-09T00:00:00"/>
    <x v="22"/>
    <s v="sell"/>
    <n v="1700"/>
    <n v="9"/>
    <n v="240.66000399999999"/>
    <n v="244.05999800000001"/>
    <n v="240.16000399999999"/>
    <n v="243.470000999999"/>
    <n v="243.470000999999"/>
    <n v="1919300"/>
    <n v="2.4569999999999999"/>
    <n v="1.1483929011239499E-2"/>
    <n v="5.9057646866557002E-3"/>
    <n v="-9.7524622345045997E-3"/>
    <n v="0.155117195269592"/>
    <n v="0.237824015703758"/>
    <n v="1.11021015345953E-2"/>
    <n v="9.6126557630728301E-3"/>
    <n v="1.02419443443233E-2"/>
    <n v="1.32281206365198E-2"/>
    <n v="248.699997"/>
    <n v="189.509995"/>
    <n v="-0.13936262311212799"/>
    <n v="-3.0259986019249502E-3"/>
    <n v="0.82132076471077897"/>
    <n v="1.99156447759845"/>
    <n v="1.95631367287491"/>
    <s v="Netpune Capital"/>
    <x v="22"/>
    <s v="Consumer Staples"/>
    <s v="Hypermarkets &amp; Super Centers"/>
    <s v="Issaquah, Washington"/>
    <d v="1993-10-01T00:00:00"/>
    <n v="909832"/>
    <m/>
    <s v="Issaquah"/>
    <s v="Washington"/>
    <s v="United States"/>
  </r>
  <r>
    <d v="2019-06-18T00:00:00"/>
    <x v="22"/>
    <s v="sell"/>
    <n v="1200"/>
    <n v="9"/>
    <n v="263.60998499999999"/>
    <n v="264.20001200000002"/>
    <n v="262.04998799999998"/>
    <n v="262.73998999999998"/>
    <n v="262.73998999999998"/>
    <n v="2763200"/>
    <n v="2.06"/>
    <n v="4.9983775106340203E-3"/>
    <n v="2.1660961434821699E-2"/>
    <n v="5.9996775521339502E-2"/>
    <n v="0.10559072747534699"/>
    <n v="0.247149175371528"/>
    <n v="3.5489528865686598E-3"/>
    <n v="9.0062945319553597E-3"/>
    <n v="9.2438716913119407E-3"/>
    <n v="1.33814541783265E-2"/>
    <n v="264.20001200000002"/>
    <n v="189.509995"/>
    <n v="-0.13319097432532201"/>
    <n v="9.6704895497130797E-3"/>
    <n v="0.83793120743198601"/>
    <n v="2.2847116486069101"/>
    <n v="2.27633478758501"/>
    <s v="Netpune Capital"/>
    <x v="22"/>
    <s v="Consumer Staples"/>
    <s v="Hypermarkets &amp; Super Centers"/>
    <s v="Issaquah, Washington"/>
    <d v="1993-10-01T00:00:00"/>
    <n v="909832"/>
    <m/>
    <s v="Issaquah"/>
    <s v="Washington"/>
    <s v="United States"/>
  </r>
  <r>
    <d v="2019-05-13T00:00:00"/>
    <x v="22"/>
    <s v="buy"/>
    <n v="1700"/>
    <n v="10"/>
    <n v="244.11999499999999"/>
    <n v="244.929993"/>
    <n v="240.66999799999999"/>
    <n v="241.91999799999999"/>
    <n v="241.91999799999999"/>
    <n v="1962800"/>
    <n v="2.4049999999999998"/>
    <n v="-2.08622364789166E-2"/>
    <n v="-6.8063436165351999E-3"/>
    <n v="-1.2440907808129001E-2"/>
    <n v="0.15031038899841401"/>
    <n v="0.22355031496226799"/>
    <n v="1.6357130222693101E-2"/>
    <n v="1.09793099741128E-2"/>
    <n v="1.0709588979771799E-2"/>
    <n v="1.33192259547899E-2"/>
    <n v="248.699997"/>
    <n v="189.509995"/>
    <n v="-0.13936262311212799"/>
    <n v="-2.4426469085879299E-2"/>
    <n v="0.82832181265765703"/>
    <n v="1.8712893700456401"/>
    <n v="1.93228313090651"/>
    <s v="Spectrum Group"/>
    <x v="22"/>
    <s v="Consumer Staples"/>
    <s v="Hypermarkets &amp; Super Centers"/>
    <s v="Issaquah, Washington"/>
    <d v="1993-10-01T00:00:00"/>
    <n v="909832"/>
    <m/>
    <s v="Issaquah"/>
    <s v="Washington"/>
    <s v="United States"/>
  </r>
  <r>
    <d v="2019-05-20T00:00:00"/>
    <x v="22"/>
    <s v="sell"/>
    <n v="1800"/>
    <n v="10"/>
    <n v="247.14999399999999"/>
    <n v="249.94000199999999"/>
    <n v="247.14999399999999"/>
    <n v="248.89999399999999"/>
    <n v="248.89999399999999"/>
    <n v="1600500"/>
    <n v="2.4159999999999999"/>
    <n v="2.2121195546675998E-3"/>
    <n v="2.8444100543507E-2"/>
    <n v="1.62067909451209E-2"/>
    <n v="0.13470277350978499"/>
    <n v="0.23098353102510899"/>
    <n v="3.8025841779382101E-3"/>
    <n v="9.9435632235975596E-3"/>
    <n v="1.0567689549176499E-2"/>
    <n v="1.33058522310307E-2"/>
    <n v="250.05000299999901"/>
    <n v="189.509995"/>
    <n v="-0.13936262311212799"/>
    <n v="-6.7722580366252503E-3"/>
    <n v="0.82362344163413703"/>
    <n v="1.95736699360087"/>
    <n v="1.9775772901875499"/>
    <s v="Spectrum Group"/>
    <x v="22"/>
    <s v="Consumer Staples"/>
    <s v="Hypermarkets &amp; Super Centers"/>
    <s v="Issaquah, Washington"/>
    <d v="1993-10-01T00:00:00"/>
    <n v="909832"/>
    <m/>
    <s v="Issaquah"/>
    <s v="Washington"/>
    <s v="United States"/>
  </r>
  <r>
    <d v="2019-05-23T00:00:00"/>
    <x v="22"/>
    <s v="sell"/>
    <n v="900"/>
    <n v="10"/>
    <n v="248.63000499999899"/>
    <n v="249.91999799999999"/>
    <n v="247.179993"/>
    <n v="248.529999"/>
    <n v="248.529999"/>
    <n v="1822800"/>
    <n v="2.2959999999999998"/>
    <n v="-3.9354159369253501E-3"/>
    <n v="4.3954221129217704E-3"/>
    <n v="1.4637733874077E-2"/>
    <n v="0.1416404299754"/>
    <n v="0.23265738171289799"/>
    <n v="3.53113259035701E-3"/>
    <n v="9.6099811781633401E-3"/>
    <n v="1.0478504154668699E-2"/>
    <n v="1.33059077905546E-2"/>
    <n v="251.009995"/>
    <n v="189.509995"/>
    <n v="-0.13936262311212799"/>
    <n v="-1.1985692488440201E-2"/>
    <n v="0.82030972158335402"/>
    <n v="1.99433341906138"/>
    <n v="1.9894495206937199"/>
    <s v="Spectrum Group"/>
    <x v="22"/>
    <s v="Consumer Staples"/>
    <s v="Hypermarkets &amp; Super Centers"/>
    <s v="Issaquah, Washington"/>
    <d v="1993-10-01T00:00:00"/>
    <n v="909832"/>
    <m/>
    <s v="Issaquah"/>
    <s v="Washington"/>
    <s v="United States"/>
  </r>
  <r>
    <d v="2019-06-18T00:00:00"/>
    <x v="22"/>
    <s v="sell"/>
    <n v="700"/>
    <n v="10"/>
    <n v="263.60998499999999"/>
    <n v="264.20001200000002"/>
    <n v="262.04998799999998"/>
    <n v="262.73998999999998"/>
    <n v="262.73998999999998"/>
    <n v="2763200"/>
    <n v="2.06"/>
    <n v="4.9983775106340203E-3"/>
    <n v="2.1660961434821699E-2"/>
    <n v="5.9996775521339502E-2"/>
    <n v="0.10559072747534699"/>
    <n v="0.247149175371528"/>
    <n v="3.5489528865686598E-3"/>
    <n v="9.0062945319553597E-3"/>
    <n v="9.2438716913119407E-3"/>
    <n v="1.33814541783265E-2"/>
    <n v="264.20001200000002"/>
    <n v="189.509995"/>
    <n v="-0.13319097432532201"/>
    <n v="9.6704895497130797E-3"/>
    <n v="0.83793120743198601"/>
    <n v="2.2847116486069101"/>
    <n v="2.27633478758501"/>
    <s v="Spectrum Group"/>
    <x v="22"/>
    <s v="Consumer Staples"/>
    <s v="Hypermarkets &amp; Super Centers"/>
    <s v="Issaquah, Washington"/>
    <d v="1993-10-01T00:00:00"/>
    <n v="909832"/>
    <m/>
    <s v="Issaquah"/>
    <s v="Washington"/>
    <s v="United States"/>
  </r>
  <r>
    <d v="2019-06-19T00:00:00"/>
    <x v="22"/>
    <s v="sell"/>
    <n v="900"/>
    <n v="10"/>
    <n v="262.30999800000001"/>
    <n v="264.10000600000001"/>
    <n v="260.94000199999999"/>
    <n v="263.66000400000001"/>
    <n v="263.66000400000001"/>
    <n v="1628400"/>
    <n v="2.0289999999999999"/>
    <n v="3.4954975199563299E-3"/>
    <n v="2.4689740429630298E-2"/>
    <n v="5.9821343788065702E-2"/>
    <n v="0.109381617967065"/>
    <n v="0.25601315272341002"/>
    <n v="2.9284695941011901E-3"/>
    <n v="9.0054967248012607E-3"/>
    <n v="9.2431700176065397E-3"/>
    <n v="1.3376347046110199E-2"/>
    <n v="264.20001200000002"/>
    <n v="189.509995"/>
    <n v="-0.13319097432532201"/>
    <n v="2.98071681438073E-3"/>
    <n v="0.83751553264856904"/>
    <n v="2.3781118511325601"/>
    <n v="2.3168101018065999"/>
    <s v="Spectrum Group"/>
    <x v="22"/>
    <s v="Consumer Staples"/>
    <s v="Hypermarkets &amp; Super Centers"/>
    <s v="Issaquah, Washington"/>
    <d v="1993-10-01T00:00:00"/>
    <n v="909832"/>
    <m/>
    <s v="Issaquah"/>
    <s v="Washington"/>
    <s v="United States"/>
  </r>
  <r>
    <d v="2019-06-20T00:00:00"/>
    <x v="22"/>
    <s v="buy"/>
    <n v="600"/>
    <n v="10"/>
    <n v="265"/>
    <n v="267.790009"/>
    <n v="264.54998799999998"/>
    <n v="267.35000600000001"/>
    <n v="267.35000600000001"/>
    <n v="1745100"/>
    <n v="2.0009999999999999"/>
    <n v="1.3898274336354001E-2"/>
    <n v="2.8993094595477099E-2"/>
    <n v="7.1507498569752095E-2"/>
    <n v="0.11253524547789399"/>
    <n v="0.26353055229514299"/>
    <n v="4.7222881836165402E-3"/>
    <n v="9.3135501283049694E-3"/>
    <n v="9.3011011102331499E-3"/>
    <n v="1.33967260849989E-2"/>
    <n v="267.790009"/>
    <n v="189.509995"/>
    <n v="-0.13319097432532201"/>
    <n v="9.4276054361659405E-3"/>
    <n v="0.84113170196355502"/>
    <n v="2.4569350786803699"/>
    <n v="2.3556243765081399"/>
    <s v="Spectrum Group"/>
    <x v="22"/>
    <s v="Consumer Staples"/>
    <s v="Hypermarkets &amp; Super Centers"/>
    <s v="Issaquah, Washington"/>
    <d v="1993-10-01T00:00:00"/>
    <n v="909832"/>
    <m/>
    <s v="Issaquah"/>
    <s v="Washington"/>
    <s v="United States"/>
  </r>
  <r>
    <d v="2019-04-10T00:00:00"/>
    <x v="22"/>
    <s v="buy"/>
    <n v="1300"/>
    <n v="11"/>
    <n v="245.279999"/>
    <n v="246.66999799999999"/>
    <n v="244.71000699999999"/>
    <n v="245.61000099999899"/>
    <n v="244.94850199999999"/>
    <n v="1556600"/>
    <n v="2.4769999999999999"/>
    <n v="2.8541417332507502E-3"/>
    <n v="1.2825728869246799E-2"/>
    <n v="6.7014330124946994E-2"/>
    <n v="0.159811151114475"/>
    <n v="0.30172050508551201"/>
    <n v="5.5523785003951196E-3"/>
    <n v="8.0458688382381103E-3"/>
    <n v="9.75683940055363E-3"/>
    <n v="1.3263397191612E-2"/>
    <n v="247.08999599999899"/>
    <n v="182.220001"/>
    <n v="-0.13936262311212799"/>
    <n v="3.47183783585567E-3"/>
    <n v="0.82629270081523798"/>
    <n v="2.5088918125062598"/>
    <n v="2.43603622174866"/>
    <s v="Beta Dynamic Fund"/>
    <x v="22"/>
    <s v="Consumer Staples"/>
    <s v="Hypermarkets &amp; Super Centers"/>
    <s v="Issaquah, Washington"/>
    <d v="1993-10-01T00:00:00"/>
    <n v="909832"/>
    <m/>
    <s v="Issaquah"/>
    <s v="Washington"/>
    <s v="United States"/>
  </r>
  <r>
    <d v="2019-04-17T00:00:00"/>
    <x v="22"/>
    <s v="sell"/>
    <n v="800"/>
    <n v="11"/>
    <n v="246.30000299999901"/>
    <n v="246.46000699999999"/>
    <n v="244.32000699999901"/>
    <n v="245.55999800000001"/>
    <n v="244.89863599999899"/>
    <n v="1363000"/>
    <n v="2.5920000000000001"/>
    <n v="8.9630692041366502E-4"/>
    <n v="-2.03598209742944E-4"/>
    <n v="3.7212655918909703E-2"/>
    <n v="0.15827442372988201"/>
    <n v="0.23588930074897299"/>
    <n v="1.29405043360202E-2"/>
    <n v="8.3913758969507406E-3"/>
    <n v="1.01643162970731E-2"/>
    <n v="1.31651413833653E-2"/>
    <n v="247.08999599999899"/>
    <n v="189.509995"/>
    <n v="-0.13936262311212799"/>
    <n v="-2.2764010197428601E-3"/>
    <n v="0.81563501242121905"/>
    <n v="1.91275080671202"/>
    <n v="2.1143829608603202"/>
    <s v="Beta Dynamic Fund"/>
    <x v="22"/>
    <s v="Consumer Staples"/>
    <s v="Hypermarkets &amp; Super Centers"/>
    <s v="Issaquah, Washington"/>
    <d v="1993-10-01T00:00:00"/>
    <n v="909832"/>
    <m/>
    <s v="Issaquah"/>
    <s v="Washington"/>
    <s v="United States"/>
  </r>
  <r>
    <d v="2019-05-22T00:00:00"/>
    <x v="22"/>
    <s v="buy"/>
    <n v="500"/>
    <n v="11"/>
    <n v="251.009995"/>
    <n v="251.009995"/>
    <n v="249.13999899999999"/>
    <n v="249.509995"/>
    <n v="249.509995"/>
    <n v="1242300"/>
    <n v="2.3929999999999998"/>
    <n v="-1.6818761376563201E-3"/>
    <n v="1.9588618851902401E-2"/>
    <n v="2.74075941204329E-2"/>
    <n v="0.150488716993434"/>
    <n v="0.23333122657591901"/>
    <n v="4.6969902298805502E-3"/>
    <n v="9.7040523595591302E-3"/>
    <n v="1.0453553659402299E-2"/>
    <n v="1.3304995169917301E-2"/>
    <n v="251.009995"/>
    <n v="189.509995"/>
    <n v="-0.13936262311212799"/>
    <n v="-2.8283920525026501E-3"/>
    <n v="0.82321741690255501"/>
    <n v="1.98783816722227"/>
    <n v="2.0095006983026802"/>
    <s v="Beta Dynamic Fund"/>
    <x v="22"/>
    <s v="Consumer Staples"/>
    <s v="Hypermarkets &amp; Super Centers"/>
    <s v="Issaquah, Washington"/>
    <d v="1993-10-01T00:00:00"/>
    <n v="909832"/>
    <m/>
    <s v="Issaquah"/>
    <s v="Washington"/>
    <s v="United States"/>
  </r>
  <r>
    <d v="2019-05-29T00:00:00"/>
    <x v="22"/>
    <s v="sell"/>
    <n v="1200"/>
    <n v="11"/>
    <n v="244.13000499999899"/>
    <n v="244.770004"/>
    <n v="238.91000399999999"/>
    <n v="240.69000199999999"/>
    <n v="240.69000199999999"/>
    <n v="2594900"/>
    <n v="2.2360000000000002"/>
    <n v="-2.3081090332550999E-2"/>
    <n v="-3.7671043903967097E-2"/>
    <n v="-1.02235507302583E-2"/>
    <n v="0.101482359408814"/>
    <n v="0.20367402235575199"/>
    <n v="8.7740680773240702E-3"/>
    <n v="1.0420746707371999E-2"/>
    <n v="1.10080129927529E-2"/>
    <n v="1.3393166309289099E-2"/>
    <n v="251.009995"/>
    <n v="189.509995"/>
    <n v="-0.13936262311212799"/>
    <n v="-6.9359101493404697E-3"/>
    <n v="0.82597749412677302"/>
    <n v="1.7349822337779099"/>
    <n v="1.92568884953685"/>
    <s v="Beta Dynamic Fund"/>
    <x v="22"/>
    <s v="Consumer Staples"/>
    <s v="Hypermarkets &amp; Super Centers"/>
    <s v="Issaquah, Washington"/>
    <d v="1993-10-01T00:00:00"/>
    <n v="909832"/>
    <m/>
    <s v="Issaquah"/>
    <s v="Washington"/>
    <s v="United States"/>
  </r>
  <r>
    <d v="2019-06-04T00:00:00"/>
    <x v="22"/>
    <s v="buy"/>
    <n v="200"/>
    <n v="11"/>
    <n v="243"/>
    <n v="245.82000699999901"/>
    <n v="242.5"/>
    <n v="245.61000099999899"/>
    <n v="245.61000099999899"/>
    <n v="1761500"/>
    <n v="2.1190000000000002"/>
    <n v="1.86575393428659E-2"/>
    <n v="-2.84598094770709E-3"/>
    <n v="1.4656945060259999E-2"/>
    <n v="0.113632787075219"/>
    <n v="0.23012924996159001"/>
    <n v="1.57834735734666E-2"/>
    <n v="1.07544740154335E-2"/>
    <n v="1.12544373769853E-2"/>
    <n v="1.3401701106512599E-2"/>
    <n v="251.009995"/>
    <n v="189.509995"/>
    <n v="-0.13936262311212799"/>
    <n v="2.1205927310919401E-2"/>
    <n v="0.82912157450367097"/>
    <n v="2.0294275196090501"/>
    <n v="1.8113224409821"/>
    <s v="Beta Dynamic Fund"/>
    <x v="22"/>
    <s v="Consumer Staples"/>
    <s v="Hypermarkets &amp; Super Centers"/>
    <s v="Issaquah, Washington"/>
    <d v="1993-10-01T00:00:00"/>
    <n v="909832"/>
    <m/>
    <s v="Issaquah"/>
    <s v="Washington"/>
    <s v="United States"/>
  </r>
  <r>
    <d v="2019-06-19T00:00:00"/>
    <x v="22"/>
    <s v="sell"/>
    <n v="700"/>
    <n v="11"/>
    <n v="262.30999800000001"/>
    <n v="264.10000600000001"/>
    <n v="260.94000199999999"/>
    <n v="263.66000400000001"/>
    <n v="263.66000400000001"/>
    <n v="1628400"/>
    <n v="2.0289999999999999"/>
    <n v="3.4954975199563299E-3"/>
    <n v="2.4689740429630298E-2"/>
    <n v="5.9821343788065702E-2"/>
    <n v="0.109381617967065"/>
    <n v="0.25601315272341002"/>
    <n v="2.9284695941011901E-3"/>
    <n v="9.0054967248012607E-3"/>
    <n v="9.2431700176065397E-3"/>
    <n v="1.3376347046110199E-2"/>
    <n v="264.20001200000002"/>
    <n v="189.509995"/>
    <n v="-0.13319097432532201"/>
    <n v="2.98071681438073E-3"/>
    <n v="0.83751553264856904"/>
    <n v="2.3781118511325601"/>
    <n v="2.3168101018065999"/>
    <s v="Beta Dynamic Fund"/>
    <x v="22"/>
    <s v="Consumer Staples"/>
    <s v="Hypermarkets &amp; Super Centers"/>
    <s v="Issaquah, Washington"/>
    <d v="1993-10-01T00:00:00"/>
    <n v="909832"/>
    <m/>
    <s v="Issaquah"/>
    <s v="Washington"/>
    <s v="United States"/>
  </r>
  <r>
    <d v="2019-06-25T00:00:00"/>
    <x v="22"/>
    <s v="sell"/>
    <n v="1000"/>
    <n v="11"/>
    <n v="266.709991"/>
    <n v="267.07998700000002"/>
    <n v="265.35998499999999"/>
    <n v="266.35998499999999"/>
    <n v="266.35998499999999"/>
    <n v="1182400"/>
    <n v="1.994"/>
    <n v="-1.5381017794015E-3"/>
    <n v="1.36838089467367E-2"/>
    <n v="6.92851623551545E-2"/>
    <n v="0.110789240562258"/>
    <n v="0.242764552862797"/>
    <n v="7.01757217575331E-3"/>
    <n v="9.3337392959878304E-3"/>
    <n v="9.1985050550652692E-3"/>
    <n v="1.33888403544706E-2"/>
    <n v="268.94000199999999"/>
    <n v="189.509995"/>
    <n v="-0.13319097432532201"/>
    <n v="-9.5417756928269908E-3"/>
    <n v="0.84250891665677696"/>
    <n v="2.24837066089587"/>
    <n v="2.3562415922305799"/>
    <s v="Beta Dynamic Fund"/>
    <x v="22"/>
    <s v="Consumer Staples"/>
    <s v="Hypermarkets &amp; Super Centers"/>
    <s v="Issaquah, Washington"/>
    <d v="1993-10-01T00:00:00"/>
    <n v="909832"/>
    <m/>
    <s v="Issaquah"/>
    <s v="Washington"/>
    <s v="United States"/>
  </r>
  <r>
    <d v="2019-06-26T00:00:00"/>
    <x v="22"/>
    <s v="sell"/>
    <n v="1800"/>
    <n v="11"/>
    <n v="266.45001200000002"/>
    <n v="266.82000699999998"/>
    <n v="264.33999599999999"/>
    <n v="264.41000400000001"/>
    <n v="264.41000400000001"/>
    <n v="1334400"/>
    <n v="2.0489999999999999"/>
    <n v="-7.3477770547181404E-3"/>
    <n v="2.8405343720625301E-3"/>
    <n v="6.6898757214554502E-2"/>
    <n v="0.10202030999358901"/>
    <n v="0.23234233487977601"/>
    <n v="8.2854118795603095E-3"/>
    <n v="9.4456827213436796E-3"/>
    <n v="9.2697615272428896E-3"/>
    <n v="1.3398386902734699E-2"/>
    <n v="268.94000199999999"/>
    <n v="189.509995"/>
    <n v="-0.13319097432532201"/>
    <n v="-1.2346958449604901E-3"/>
    <n v="0.85131424217688301"/>
    <n v="2.1383300893969301"/>
    <n v="2.3082852398834501"/>
    <s v="Beta Dynamic Fund"/>
    <x v="22"/>
    <s v="Consumer Staples"/>
    <s v="Hypermarkets &amp; Super Centers"/>
    <s v="Issaquah, Washington"/>
    <d v="1993-10-01T00:00:00"/>
    <n v="909832"/>
    <m/>
    <s v="Issaquah"/>
    <s v="Washington"/>
    <s v="United States"/>
  </r>
  <r>
    <d v="2019-04-24T00:00:00"/>
    <x v="22"/>
    <s v="sell"/>
    <n v="1000"/>
    <n v="12"/>
    <n v="245.679993"/>
    <n v="248.699997"/>
    <n v="245.60000600000001"/>
    <n v="247.96000699999999"/>
    <n v="247.29217499999999"/>
    <n v="1156400"/>
    <n v="2.5219999999999998"/>
    <n v="9.6447075976423494E-3"/>
    <n v="1.06224448941242E-2"/>
    <n v="4.2847236916635598E-2"/>
    <n v="0.15895418160160599"/>
    <n v="0.25922808197737002"/>
    <n v="7.8390627507707207E-3"/>
    <n v="8.5567617672655007E-3"/>
    <n v="1.023821996627E-2"/>
    <n v="1.31801582304944E-2"/>
    <n v="248.699997"/>
    <n v="189.509995"/>
    <n v="-0.13936262311212799"/>
    <n v="-2.1941687255359501E-3"/>
    <n v="0.81282234613589899"/>
    <n v="2.1373865370895202"/>
    <n v="1.97276645735679"/>
    <s v="6igma Capital"/>
    <x v="22"/>
    <s v="Consumer Staples"/>
    <s v="Hypermarkets &amp; Super Centers"/>
    <s v="Issaquah, Washington"/>
    <d v="1993-10-01T00:00:00"/>
    <n v="909832"/>
    <m/>
    <s v="Issaquah"/>
    <s v="Washington"/>
    <s v="United States"/>
  </r>
  <r>
    <d v="2019-05-10T00:00:00"/>
    <x v="22"/>
    <s v="buy"/>
    <n v="900"/>
    <n v="12"/>
    <n v="242.94000199999999"/>
    <n v="248.55000299999901"/>
    <n v="240.029999"/>
    <n v="247.020004"/>
    <n v="247.020004"/>
    <n v="2036500"/>
    <n v="2.4550000000000001"/>
    <n v="1.44755854485316E-2"/>
    <n v="1.2460264314010301E-2"/>
    <n v="1.12754704040385E-2"/>
    <n v="0.175830781951437"/>
    <n v="0.24431033772115901"/>
    <n v="1.2407150976160601E-2"/>
    <n v="1.00133714729216E-2"/>
    <n v="1.0290505158055701E-2"/>
    <n v="1.32481798309395E-2"/>
    <n v="248.699997"/>
    <n v="189.509995"/>
    <n v="-0.13936262311212799"/>
    <n v="3.7133938472042301E-3"/>
    <n v="0.82325004922538303"/>
    <n v="2.0571117639459402"/>
    <n v="1.9670035863478501"/>
    <s v="6igma Capital"/>
    <x v="22"/>
    <s v="Consumer Staples"/>
    <s v="Hypermarkets &amp; Super Centers"/>
    <s v="Issaquah, Washington"/>
    <d v="1993-10-01T00:00:00"/>
    <n v="909832"/>
    <m/>
    <s v="Issaquah"/>
    <s v="Washington"/>
    <s v="United States"/>
  </r>
  <r>
    <d v="2019-05-14T00:00:00"/>
    <x v="22"/>
    <s v="buy"/>
    <n v="1200"/>
    <n v="12"/>
    <n v="242.28999300000001"/>
    <n v="245.08999599999899"/>
    <n v="241.80999800000001"/>
    <n v="242.729996"/>
    <n v="242.729996"/>
    <n v="1635100"/>
    <n v="2.419"/>
    <n v="3.3426132846699798E-3"/>
    <n v="1.3258036016686001E-2"/>
    <n v="8.8543316946148795E-3"/>
    <n v="0.13853218857442601"/>
    <n v="0.22530802598841401"/>
    <n v="1.3927388386962501E-2"/>
    <n v="1.02905369261616E-2"/>
    <n v="1.0585781046070501E-2"/>
    <n v="1.3320053050537999E-2"/>
    <n v="248.699997"/>
    <n v="189.509995"/>
    <n v="-0.13936262311212799"/>
    <n v="7.98398755130913E-3"/>
    <n v="0.82697373847494504"/>
    <n v="1.8902349207112099"/>
    <n v="1.9511157333757201"/>
    <s v="6igma Capital"/>
    <x v="22"/>
    <s v="Consumer Staples"/>
    <s v="Hypermarkets &amp; Super Centers"/>
    <s v="Issaquah, Washington"/>
    <d v="1993-10-01T00:00:00"/>
    <n v="909832"/>
    <m/>
    <s v="Issaquah"/>
    <s v="Washington"/>
    <s v="United States"/>
  </r>
  <r>
    <d v="2019-05-15T00:00:00"/>
    <x v="22"/>
    <s v="sell"/>
    <n v="1200"/>
    <n v="12"/>
    <n v="242.11000099999899"/>
    <n v="245.39999399999999"/>
    <n v="241.229996"/>
    <n v="244.66999799999999"/>
    <n v="244.66999799999999"/>
    <n v="1194800"/>
    <n v="2.379"/>
    <n v="7.9606576488842097E-3"/>
    <n v="1.6400548914408401E-2"/>
    <n v="1.38762002897282E-2"/>
    <n v="0.1422545210932"/>
    <n v="0.23265588908912699"/>
    <n v="1.41191859127036E-2"/>
    <n v="1.04045436941263E-2"/>
    <n v="1.0607712980369799E-2"/>
    <n v="1.3327475183455E-2"/>
    <n v="248.699997"/>
    <n v="189.509995"/>
    <n v="-0.13936262311212799"/>
    <n v="5.8219943882337104E-3"/>
    <n v="0.82758872316365795"/>
    <n v="1.96692991722153"/>
    <n v="1.9554260899045599"/>
    <s v="6igma Capital"/>
    <x v="22"/>
    <s v="Consumer Staples"/>
    <s v="Hypermarkets &amp; Super Centers"/>
    <s v="Issaquah, Washington"/>
    <d v="1993-10-01T00:00:00"/>
    <n v="909832"/>
    <m/>
    <s v="Issaquah"/>
    <s v="Washington"/>
    <s v="United States"/>
  </r>
  <r>
    <d v="2019-05-17T00:00:00"/>
    <x v="22"/>
    <s v="buy"/>
    <n v="900"/>
    <n v="12"/>
    <n v="245.88000499999899"/>
    <n v="250.05000299999901"/>
    <n v="245.58999599999899"/>
    <n v="248.35000600000001"/>
    <n v="248.35000600000001"/>
    <n v="1672000"/>
    <n v="2.3929999999999998"/>
    <n v="3.6709292532300102E-3"/>
    <n v="5.3697445099226398E-3"/>
    <n v="1.4890978310867E-2"/>
    <n v="0.14008404497169999"/>
    <n v="0.23324034512376399"/>
    <n v="1.26907896092479E-2"/>
    <n v="9.9382217475050202E-3"/>
    <n v="1.05900215630774E-2"/>
    <n v="1.3307487047069501E-2"/>
    <n v="250.05000299999901"/>
    <n v="189.509995"/>
    <n v="-0.13936262311212799"/>
    <n v="-5.8544371529206298E-3"/>
    <n v="0.82555415884032901"/>
    <n v="1.9787653122979301"/>
    <n v="1.9603617654765"/>
    <s v="6igma Capital"/>
    <x v="22"/>
    <s v="Consumer Staples"/>
    <s v="Hypermarkets &amp; Super Centers"/>
    <s v="Issaquah, Washington"/>
    <d v="1993-10-01T00:00:00"/>
    <n v="909832"/>
    <m/>
    <s v="Issaquah"/>
    <s v="Washington"/>
    <s v="United States"/>
  </r>
  <r>
    <d v="2019-06-11T00:00:00"/>
    <x v="22"/>
    <s v="sell"/>
    <n v="900"/>
    <n v="12"/>
    <n v="258.91000400000001"/>
    <n v="259.61999500000002"/>
    <n v="256.209991"/>
    <n v="257.10998499999999"/>
    <n v="257.10998499999999"/>
    <n v="1613500"/>
    <n v="2.14"/>
    <n v="1.01167027288521E-3"/>
    <n v="4.5759034418137501E-2"/>
    <n v="5.4510214791742201E-2"/>
    <n v="0.10133406662248599"/>
    <n v="0.242808994204498"/>
    <n v="7.2709028480324499E-3"/>
    <n v="1.0765410867477E-2"/>
    <n v="9.5573903397570895E-3"/>
    <n v="1.3386390432396001E-2"/>
    <n v="259.61999500000002"/>
    <n v="189.509995"/>
    <n v="-0.13936262311212799"/>
    <n v="-3.4994119269314301E-4"/>
    <n v="0.83873762818122599"/>
    <n v="2.1991493143498002"/>
    <n v="2.2351768492760198"/>
    <s v="6igma Capital"/>
    <x v="22"/>
    <s v="Consumer Staples"/>
    <s v="Hypermarkets &amp; Super Centers"/>
    <s v="Issaquah, Washington"/>
    <d v="1993-10-01T00:00:00"/>
    <n v="909832"/>
    <m/>
    <s v="Issaquah"/>
    <s v="Washington"/>
    <s v="United States"/>
  </r>
  <r>
    <d v="2019-06-21T00:00:00"/>
    <x v="22"/>
    <s v="sell"/>
    <n v="1000"/>
    <n v="12"/>
    <n v="266.76998900000001"/>
    <n v="268.94000199999999"/>
    <n v="265.98998999999998"/>
    <n v="266.13000499999998"/>
    <n v="266.13000499999998"/>
    <n v="2964000"/>
    <n v="2.0680000000000001"/>
    <n v="-4.5737538488160303E-3"/>
    <n v="2.2726565315720398E-2"/>
    <n v="6.2804079341330393E-2"/>
    <n v="0.11626163460898201"/>
    <n v="0.25679089671299299"/>
    <n v="6.5588549115104498E-3"/>
    <n v="9.4581449469563292E-3"/>
    <n v="9.2476183611148507E-3"/>
    <n v="1.3401207597920101E-2"/>
    <n v="268.94000199999999"/>
    <n v="189.509995"/>
    <n v="-0.13319097432532201"/>
    <n v="-1.26001638019446E-3"/>
    <n v="0.841414753199897"/>
    <n v="2.3822160211093801"/>
    <n v="2.3670771442961098"/>
    <s v="6igma Capital"/>
    <x v="22"/>
    <s v="Consumer Staples"/>
    <s v="Hypermarkets &amp; Super Centers"/>
    <s v="Issaquah, Washington"/>
    <d v="1993-10-01T00:00:00"/>
    <n v="909832"/>
    <m/>
    <s v="Issaquah"/>
    <s v="Washington"/>
    <s v="United States"/>
  </r>
  <r>
    <d v="2019-06-26T00:00:00"/>
    <x v="22"/>
    <s v="buy"/>
    <n v="900"/>
    <n v="12"/>
    <n v="266.45001200000002"/>
    <n v="266.82000699999998"/>
    <n v="264.33999599999999"/>
    <n v="264.41000400000001"/>
    <n v="264.41000400000001"/>
    <n v="1334400"/>
    <n v="2.0489999999999999"/>
    <n v="-7.3477770547181404E-3"/>
    <n v="2.8405343720625301E-3"/>
    <n v="6.6898757214554502E-2"/>
    <n v="0.10202030999358901"/>
    <n v="0.23234233487977601"/>
    <n v="8.2854118795603095E-3"/>
    <n v="9.4456827213436796E-3"/>
    <n v="9.2697615272428896E-3"/>
    <n v="1.3398386902734699E-2"/>
    <n v="268.94000199999999"/>
    <n v="189.509995"/>
    <n v="-0.13319097432532201"/>
    <n v="-1.2346958449604901E-3"/>
    <n v="0.85131424217688301"/>
    <n v="2.1383300893969301"/>
    <n v="2.3082852398834501"/>
    <s v="6igma Capital"/>
    <x v="22"/>
    <s v="Consumer Staples"/>
    <s v="Hypermarkets &amp; Super Centers"/>
    <s v="Issaquah, Washington"/>
    <d v="1993-10-01T00:00:00"/>
    <n v="909832"/>
    <m/>
    <s v="Issaquah"/>
    <s v="Washington"/>
    <s v="United States"/>
  </r>
  <r>
    <d v="2019-04-24T00:00:00"/>
    <x v="22"/>
    <s v="buy"/>
    <n v="1000"/>
    <n v="13"/>
    <n v="245.679993"/>
    <n v="248.699997"/>
    <n v="245.60000600000001"/>
    <n v="247.96000699999999"/>
    <n v="247.29217499999999"/>
    <n v="1156400"/>
    <n v="2.5219999999999998"/>
    <n v="9.6447075976423494E-3"/>
    <n v="1.06224448941242E-2"/>
    <n v="4.2847236916635598E-2"/>
    <n v="0.15895418160160599"/>
    <n v="0.25922808197737002"/>
    <n v="7.8390627507707207E-3"/>
    <n v="8.5567617672655007E-3"/>
    <n v="1.023821996627E-2"/>
    <n v="1.31801582304944E-2"/>
    <n v="248.699997"/>
    <n v="189.509995"/>
    <n v="-0.13936262311212799"/>
    <n v="-2.1941687255359501E-3"/>
    <n v="0.81282234613589899"/>
    <n v="2.1373865370895202"/>
    <n v="1.97276645735679"/>
    <s v="Marquee Group Funds"/>
    <x v="22"/>
    <s v="Consumer Staples"/>
    <s v="Hypermarkets &amp; Super Centers"/>
    <s v="Issaquah, Washington"/>
    <d v="1993-10-01T00:00:00"/>
    <n v="909832"/>
    <m/>
    <s v="Issaquah"/>
    <s v="Washington"/>
    <s v="United States"/>
  </r>
  <r>
    <d v="2019-05-24T00:00:00"/>
    <x v="22"/>
    <s v="sell"/>
    <n v="900"/>
    <n v="13"/>
    <n v="249.11000099999899"/>
    <n v="249.55999800000001"/>
    <n v="246.770004"/>
    <n v="247.30000299999901"/>
    <n v="247.30000299999901"/>
    <n v="1340200"/>
    <n v="2.3239999999999998"/>
    <n v="-4.96137191411819E-3"/>
    <n v="-4.2368790544263799E-3"/>
    <n v="3.1654362316404701E-5"/>
    <n v="0.13317135635793501"/>
    <n v="0.23187611743827899"/>
    <n v="3.9143581037154804E-3"/>
    <n v="9.4635152106588502E-3"/>
    <n v="1.0516343022240599E-2"/>
    <n v="1.3307192555131899E-2"/>
    <n v="251.009995"/>
    <n v="189.509995"/>
    <n v="-0.13936262311212799"/>
    <n v="1.3526439988342199E-3"/>
    <n v="0.82097602409196802"/>
    <n v="1.9882330322091899"/>
    <n v="1.99134306467597"/>
    <s v="Marquee Group Funds"/>
    <x v="22"/>
    <s v="Consumer Staples"/>
    <s v="Hypermarkets &amp; Super Centers"/>
    <s v="Issaquah, Washington"/>
    <d v="1993-10-01T00:00:00"/>
    <n v="909832"/>
    <m/>
    <s v="Issaquah"/>
    <s v="Washington"/>
    <s v="United States"/>
  </r>
  <r>
    <d v="2019-05-29T00:00:00"/>
    <x v="22"/>
    <s v="sell"/>
    <n v="700"/>
    <n v="13"/>
    <n v="244.13000499999899"/>
    <n v="244.770004"/>
    <n v="238.91000399999999"/>
    <n v="240.69000199999999"/>
    <n v="240.69000199999999"/>
    <n v="2594900"/>
    <n v="2.2360000000000002"/>
    <n v="-2.3081090332550999E-2"/>
    <n v="-3.7671043903967097E-2"/>
    <n v="-1.02235507302583E-2"/>
    <n v="0.101482359408814"/>
    <n v="0.20367402235575199"/>
    <n v="8.7740680773240702E-3"/>
    <n v="1.0420746707371999E-2"/>
    <n v="1.10080129927529E-2"/>
    <n v="1.3393166309289099E-2"/>
    <n v="251.009995"/>
    <n v="189.509995"/>
    <n v="-0.13936262311212799"/>
    <n v="-6.9359101493404697E-3"/>
    <n v="0.82597749412677302"/>
    <n v="1.7349822337779099"/>
    <n v="1.92568884953685"/>
    <s v="Marquee Group Funds"/>
    <x v="22"/>
    <s v="Consumer Staples"/>
    <s v="Hypermarkets &amp; Super Centers"/>
    <s v="Issaquah, Washington"/>
    <d v="1993-10-01T00:00:00"/>
    <n v="909832"/>
    <m/>
    <s v="Issaquah"/>
    <s v="Washington"/>
    <s v="United States"/>
  </r>
  <r>
    <d v="2019-06-07T00:00:00"/>
    <x v="22"/>
    <s v="buy"/>
    <n v="2500"/>
    <n v="13"/>
    <n v="251.16000399999999"/>
    <n v="256.60000600000001"/>
    <n v="251.020004"/>
    <n v="256.01001000000002"/>
    <n v="256.01001000000002"/>
    <n v="2270200"/>
    <n v="2.0840000000000001"/>
    <n v="1.8927274693596799E-2"/>
    <n v="6.6329146626489296E-2"/>
    <n v="6.6524883285660294E-2"/>
    <n v="0.119357597386305"/>
    <n v="0.26891597949965801"/>
    <n v="5.5928616854067498E-3"/>
    <n v="1.0934908881997401E-2"/>
    <n v="9.7178565570006908E-3"/>
    <n v="1.3471183264888E-2"/>
    <n v="256.60000600000001"/>
    <n v="189.509995"/>
    <n v="-0.13936262311212799"/>
    <n v="1.0442979367750601E-2"/>
    <n v="0.83844692904668505"/>
    <n v="2.4455393978131399"/>
    <n v="2.1112003912693398"/>
    <s v="Marquee Group Funds"/>
    <x v="22"/>
    <s v="Consumer Staples"/>
    <s v="Hypermarkets &amp; Super Centers"/>
    <s v="Issaquah, Washington"/>
    <d v="1993-10-01T00:00:00"/>
    <n v="909832"/>
    <m/>
    <s v="Issaquah"/>
    <s v="Washington"/>
    <s v="United States"/>
  </r>
  <r>
    <d v="2019-04-02T00:00:00"/>
    <x v="22"/>
    <s v="sell"/>
    <n v="2000"/>
    <n v="14"/>
    <n v="244"/>
    <n v="244.19000199999999"/>
    <n v="240.30999800000001"/>
    <n v="240.5"/>
    <n v="239.85226399999999"/>
    <n v="1574300"/>
    <n v="2.4809999999999999"/>
    <n v="-1.5226550965449901E-2"/>
    <n v="5.9636867709779101E-3"/>
    <n v="9.1641245959415599E-2"/>
    <n v="0.16872010586910699"/>
    <n v="0.28506373940899199"/>
    <n v="9.6053187086793494E-3"/>
    <n v="1.32451084763357E-2"/>
    <n v="1.06618625555899E-2"/>
    <n v="1.33027163622404E-2"/>
    <n v="245.16000399999999"/>
    <n v="180.94000199999999"/>
    <n v="-0.13936262311212799"/>
    <n v="1.7455614805152698E-5"/>
    <n v="0.80227195813132102"/>
    <n v="2.3412492457466998"/>
    <n v="2.2670687031425301"/>
    <s v="DJT Green Funds"/>
    <x v="22"/>
    <s v="Consumer Staples"/>
    <s v="Hypermarkets &amp; Super Centers"/>
    <s v="Issaquah, Washington"/>
    <d v="1993-10-01T00:00:00"/>
    <n v="909832"/>
    <m/>
    <s v="Issaquah"/>
    <s v="Washington"/>
    <s v="United States"/>
  </r>
  <r>
    <d v="2019-04-25T00:00:00"/>
    <x v="22"/>
    <s v="buy"/>
    <n v="1200"/>
    <n v="14"/>
    <n v="246.21000699999999"/>
    <n v="247.14999399999999"/>
    <n v="243.94000199999999"/>
    <n v="245.60000600000001"/>
    <n v="244.93853799999999"/>
    <n v="1278200"/>
    <n v="2.5339999999999998"/>
    <n v="-9.5632185294288203E-3"/>
    <n v="1.62919444281605E-4"/>
    <n v="3.5770682412456199E-2"/>
    <n v="0.15781900555907799"/>
    <n v="0.25401890013664802"/>
    <n v="9.4738767189676606E-3"/>
    <n v="8.8590594595834293E-3"/>
    <n v="1.02587824373306E-2"/>
    <n v="1.3192712937987299E-2"/>
    <n v="248.699997"/>
    <n v="189.509995"/>
    <n v="-0.13936262311212799"/>
    <n v="-3.6904169755480902E-4"/>
    <n v="0.81683626955926203"/>
    <n v="2.0913675802094298"/>
    <n v="2.00848981205628"/>
    <s v="DJT Green Funds"/>
    <x v="22"/>
    <s v="Consumer Staples"/>
    <s v="Hypermarkets &amp; Super Centers"/>
    <s v="Issaquah, Washington"/>
    <d v="1993-10-01T00:00:00"/>
    <n v="909832"/>
    <m/>
    <s v="Issaquah"/>
    <s v="Washington"/>
    <s v="United States"/>
  </r>
  <r>
    <d v="2019-04-29T00:00:00"/>
    <x v="22"/>
    <s v="buy"/>
    <n v="900"/>
    <n v="14"/>
    <n v="245"/>
    <n v="245.75"/>
    <n v="243.490004999999"/>
    <n v="244.279999"/>
    <n v="243.622086"/>
    <n v="1429700"/>
    <n v="2.536"/>
    <n v="1.8848392771711501E-3"/>
    <n v="3.52681636155169E-3"/>
    <n v="2.0137562871197199E-2"/>
    <n v="0.150244988148237"/>
    <n v="0.23444594689720799"/>
    <n v="8.8951997176777292E-3"/>
    <n v="8.90283672443078E-3"/>
    <n v="1.02532359530657E-2"/>
    <n v="1.3191713600618301E-2"/>
    <n v="248.699997"/>
    <n v="189.509995"/>
    <n v="-0.13936262311212799"/>
    <n v="1.07094833958194E-3"/>
    <n v="0.81535748777676798"/>
    <n v="1.9175307952374501"/>
    <n v="2.0280286309730799"/>
    <s v="DJT Green Funds"/>
    <x v="22"/>
    <s v="Consumer Staples"/>
    <s v="Hypermarkets &amp; Super Centers"/>
    <s v="Issaquah, Washington"/>
    <d v="1993-10-01T00:00:00"/>
    <n v="909832"/>
    <m/>
    <s v="Issaquah"/>
    <s v="Washington"/>
    <s v="United States"/>
  </r>
  <r>
    <d v="2019-05-10T00:00:00"/>
    <x v="22"/>
    <s v="buy"/>
    <n v="1700"/>
    <n v="14"/>
    <n v="242.94000199999999"/>
    <n v="248.55000299999901"/>
    <n v="240.029999"/>
    <n v="247.020004"/>
    <n v="247.020004"/>
    <n v="2036500"/>
    <n v="2.4550000000000001"/>
    <n v="1.44755854485316E-2"/>
    <n v="1.2460264314010301E-2"/>
    <n v="1.12754704040385E-2"/>
    <n v="0.175830781951437"/>
    <n v="0.24431033772115901"/>
    <n v="1.2407150976160601E-2"/>
    <n v="1.00133714729216E-2"/>
    <n v="1.0290505158055701E-2"/>
    <n v="1.32481798309395E-2"/>
    <n v="248.699997"/>
    <n v="189.509995"/>
    <n v="-0.13936262311212799"/>
    <n v="3.7133938472042301E-3"/>
    <n v="0.82325004922538303"/>
    <n v="2.0571117639459402"/>
    <n v="1.9670035863478501"/>
    <s v="DJT Green Funds"/>
    <x v="22"/>
    <s v="Consumer Staples"/>
    <s v="Hypermarkets &amp; Super Centers"/>
    <s v="Issaquah, Washington"/>
    <d v="1993-10-01T00:00:00"/>
    <n v="909832"/>
    <m/>
    <s v="Issaquah"/>
    <s v="Washington"/>
    <s v="United States"/>
  </r>
  <r>
    <d v="2019-05-20T00:00:00"/>
    <x v="22"/>
    <s v="buy"/>
    <n v="1500"/>
    <n v="14"/>
    <n v="247.14999399999999"/>
    <n v="249.94000199999999"/>
    <n v="247.14999399999999"/>
    <n v="248.89999399999999"/>
    <n v="248.89999399999999"/>
    <n v="1600500"/>
    <n v="2.4159999999999999"/>
    <n v="2.2121195546675998E-3"/>
    <n v="2.8444100543507E-2"/>
    <n v="1.62067909451209E-2"/>
    <n v="0.13470277350978499"/>
    <n v="0.23098353102510899"/>
    <n v="3.8025841779382101E-3"/>
    <n v="9.9435632235975596E-3"/>
    <n v="1.0567689549176499E-2"/>
    <n v="1.33058522310307E-2"/>
    <n v="250.05000299999901"/>
    <n v="189.509995"/>
    <n v="-0.13936262311212799"/>
    <n v="-6.7722580366252503E-3"/>
    <n v="0.82362344163413703"/>
    <n v="1.95736699360087"/>
    <n v="1.9775772901875499"/>
    <s v="DJT Green Funds"/>
    <x v="22"/>
    <s v="Consumer Staples"/>
    <s v="Hypermarkets &amp; Super Centers"/>
    <s v="Issaquah, Washington"/>
    <d v="1993-10-01T00:00:00"/>
    <n v="909832"/>
    <m/>
    <s v="Issaquah"/>
    <s v="Washington"/>
    <s v="United States"/>
  </r>
  <r>
    <d v="2019-05-24T00:00:00"/>
    <x v="22"/>
    <s v="buy"/>
    <n v="1400"/>
    <n v="14"/>
    <n v="249.11000099999899"/>
    <n v="249.55999800000001"/>
    <n v="246.770004"/>
    <n v="247.30000299999901"/>
    <n v="247.30000299999901"/>
    <n v="1340200"/>
    <n v="2.3239999999999998"/>
    <n v="-4.96137191411819E-3"/>
    <n v="-4.2368790544263799E-3"/>
    <n v="3.1654362316404701E-5"/>
    <n v="0.13317135635793501"/>
    <n v="0.23187611743827899"/>
    <n v="3.9143581037154804E-3"/>
    <n v="9.4635152106588502E-3"/>
    <n v="1.0516343022240599E-2"/>
    <n v="1.3307192555131899E-2"/>
    <n v="251.009995"/>
    <n v="189.509995"/>
    <n v="-0.13936262311212799"/>
    <n v="1.3526439988342199E-3"/>
    <n v="0.82097602409196802"/>
    <n v="1.9882330322091899"/>
    <n v="1.99134306467597"/>
    <s v="DJT Green Funds"/>
    <x v="22"/>
    <s v="Consumer Staples"/>
    <s v="Hypermarkets &amp; Super Centers"/>
    <s v="Issaquah, Washington"/>
    <d v="1993-10-01T00:00:00"/>
    <n v="909832"/>
    <m/>
    <s v="Issaquah"/>
    <s v="Washington"/>
    <s v="United States"/>
  </r>
  <r>
    <d v="2019-06-04T00:00:00"/>
    <x v="22"/>
    <s v="sell"/>
    <n v="1200"/>
    <n v="14"/>
    <n v="243"/>
    <n v="245.82000699999901"/>
    <n v="242.5"/>
    <n v="245.61000099999899"/>
    <n v="245.61000099999899"/>
    <n v="1761500"/>
    <n v="2.1190000000000002"/>
    <n v="1.86575393428659E-2"/>
    <n v="-2.84598094770709E-3"/>
    <n v="1.4656945060259999E-2"/>
    <n v="0.113632787075219"/>
    <n v="0.23012924996159001"/>
    <n v="1.57834735734666E-2"/>
    <n v="1.07544740154335E-2"/>
    <n v="1.12544373769853E-2"/>
    <n v="1.3401701106512599E-2"/>
    <n v="251.009995"/>
    <n v="189.509995"/>
    <n v="-0.13936262311212799"/>
    <n v="2.1205927310919401E-2"/>
    <n v="0.82912157450367097"/>
    <n v="2.0294275196090501"/>
    <n v="1.8113224409821"/>
    <s v="DJT Green Funds"/>
    <x v="22"/>
    <s v="Consumer Staples"/>
    <s v="Hypermarkets &amp; Super Centers"/>
    <s v="Issaquah, Washington"/>
    <d v="1993-10-01T00:00:00"/>
    <n v="909832"/>
    <m/>
    <s v="Issaquah"/>
    <s v="Washington"/>
    <s v="United States"/>
  </r>
  <r>
    <d v="2019-06-10T00:00:00"/>
    <x v="22"/>
    <s v="buy"/>
    <n v="1300"/>
    <n v="14"/>
    <n v="256.39999399999999"/>
    <n v="258.82998700000002"/>
    <n v="256.10998499999999"/>
    <n v="256.85000600000001"/>
    <n v="256.85000600000001"/>
    <n v="1839500"/>
    <n v="2.1429999999999998"/>
    <n v="3.2757349955979198E-3"/>
    <n v="6.3404903488118405E-2"/>
    <n v="6.4982473530096299E-2"/>
    <n v="0.114458617866059"/>
    <n v="0.24765459240482601"/>
    <n v="6.58190510794931E-3"/>
    <n v="1.0927799233577E-2"/>
    <n v="9.6863422608692799E-3"/>
    <n v="1.3389939563128899E-2"/>
    <n v="258.82998700000002"/>
    <n v="189.509995"/>
    <n v="-0.13936262311212799"/>
    <n v="4.6492198743191201E-3"/>
    <n v="0.83904956242541096"/>
    <n v="2.2391131938798399"/>
    <n v="2.2012324903278699"/>
    <s v="DJT Green Funds"/>
    <x v="22"/>
    <s v="Consumer Staples"/>
    <s v="Hypermarkets &amp; Super Centers"/>
    <s v="Issaquah, Washington"/>
    <d v="1993-10-01T00:00:00"/>
    <n v="909832"/>
    <m/>
    <s v="Issaquah"/>
    <s v="Washington"/>
    <s v="United States"/>
  </r>
  <r>
    <d v="2019-04-04T00:00:00"/>
    <x v="22"/>
    <s v="sell"/>
    <n v="1100"/>
    <n v="15"/>
    <n v="242.16999799999999"/>
    <n v="244.759995"/>
    <n v="241.25"/>
    <n v="244.39999399999999"/>
    <n v="243.74174500000001"/>
    <n v="1319700"/>
    <n v="2.512"/>
    <n v="7.8869789749467494E-3"/>
    <n v="1.30967717231599E-2"/>
    <n v="0.10599711358505801"/>
    <n v="0.201088393638097"/>
    <n v="0.28610617423992102"/>
    <n v="1.01555156296137E-2"/>
    <n v="1.3131222760561599E-2"/>
    <n v="1.0240577640026101E-2"/>
    <n v="1.32842133288131E-2"/>
    <n v="245.16000399999999"/>
    <n v="182.16999799999999"/>
    <n v="-0.13936262311212799"/>
    <n v="2.0824655091414399E-3"/>
    <n v="0.80640461453720302"/>
    <n v="2.3526935567036502"/>
    <n v="2.3351015856950399"/>
    <s v="Turtle River Asset Management"/>
    <x v="22"/>
    <s v="Consumer Staples"/>
    <s v="Hypermarkets &amp; Super Centers"/>
    <s v="Issaquah, Washington"/>
    <d v="1993-10-01T00:00:00"/>
    <n v="909832"/>
    <m/>
    <s v="Issaquah"/>
    <s v="Washington"/>
    <s v="United States"/>
  </r>
  <r>
    <d v="2019-04-08T00:00:00"/>
    <x v="22"/>
    <s v="buy"/>
    <n v="1100"/>
    <n v="15"/>
    <n v="245.990004999999"/>
    <n v="246.83000200000001"/>
    <n v="245.199997"/>
    <n v="246.520004"/>
    <n v="245.85604900000001"/>
    <n v="1244200"/>
    <n v="2.5190000000000001"/>
    <n v="2.64020813507893E-3"/>
    <n v="9.4964798870345105E-3"/>
    <n v="0.12851400456222301"/>
    <n v="0.17742179304344299"/>
    <n v="0.30318735058239099"/>
    <n v="9.8256364377213908E-3"/>
    <n v="1.25193750253012E-2"/>
    <n v="9.7170327507774303E-3"/>
    <n v="1.32593742335031E-2"/>
    <n v="247.08999599999899"/>
    <n v="182.16999799999999"/>
    <n v="-0.13936262311212799"/>
    <n v="1.0469119934194001E-3"/>
    <n v="0.81194573505817302"/>
    <n v="2.5100386081278798"/>
    <n v="2.3999825915549899"/>
    <s v="Turtle River Asset Management"/>
    <x v="22"/>
    <s v="Consumer Staples"/>
    <s v="Hypermarkets &amp; Super Centers"/>
    <s v="Issaquah, Washington"/>
    <d v="1993-10-01T00:00:00"/>
    <n v="909832"/>
    <m/>
    <s v="Issaquah"/>
    <s v="Washington"/>
    <s v="United States"/>
  </r>
  <r>
    <d v="2019-04-17T00:00:00"/>
    <x v="22"/>
    <s v="sell"/>
    <n v="1800"/>
    <n v="15"/>
    <n v="246.30000299999901"/>
    <n v="246.46000699999999"/>
    <n v="244.32000699999901"/>
    <n v="245.55999800000001"/>
    <n v="244.89863599999899"/>
    <n v="1363000"/>
    <n v="2.5920000000000001"/>
    <n v="8.9630692041366502E-4"/>
    <n v="-2.03598209742944E-4"/>
    <n v="3.7212655918909703E-2"/>
    <n v="0.15827442372988201"/>
    <n v="0.23588930074897299"/>
    <n v="1.29405043360202E-2"/>
    <n v="8.3913758969507406E-3"/>
    <n v="1.01643162970731E-2"/>
    <n v="1.31651413833653E-2"/>
    <n v="247.08999599999899"/>
    <n v="189.509995"/>
    <n v="-0.13936262311212799"/>
    <n v="-2.2764010197428601E-3"/>
    <n v="0.81563501242121905"/>
    <n v="1.91275080671202"/>
    <n v="2.1143829608603202"/>
    <s v="Turtle River Asset Management"/>
    <x v="22"/>
    <s v="Consumer Staples"/>
    <s v="Hypermarkets &amp; Super Centers"/>
    <s v="Issaquah, Washington"/>
    <d v="1993-10-01T00:00:00"/>
    <n v="909832"/>
    <m/>
    <s v="Issaquah"/>
    <s v="Washington"/>
    <s v="United States"/>
  </r>
  <r>
    <d v="2019-04-25T00:00:00"/>
    <x v="22"/>
    <s v="sell"/>
    <n v="2200"/>
    <n v="15"/>
    <n v="246.21000699999999"/>
    <n v="247.14999399999999"/>
    <n v="243.94000199999999"/>
    <n v="245.60000600000001"/>
    <n v="244.93853799999999"/>
    <n v="1278200"/>
    <n v="2.5339999999999998"/>
    <n v="-9.5632185294288203E-3"/>
    <n v="1.62919444281605E-4"/>
    <n v="3.5770682412456199E-2"/>
    <n v="0.15781900555907799"/>
    <n v="0.25401890013664802"/>
    <n v="9.4738767189676606E-3"/>
    <n v="8.8590594595834293E-3"/>
    <n v="1.02587824373306E-2"/>
    <n v="1.3192712937987299E-2"/>
    <n v="248.699997"/>
    <n v="189.509995"/>
    <n v="-0.13936262311212799"/>
    <n v="-3.6904169755480902E-4"/>
    <n v="0.81683626955926203"/>
    <n v="2.0913675802094298"/>
    <n v="2.00848981205628"/>
    <s v="Turtle River Asset Management"/>
    <x v="22"/>
    <s v="Consumer Staples"/>
    <s v="Hypermarkets &amp; Super Centers"/>
    <s v="Issaquah, Washington"/>
    <d v="1993-10-01T00:00:00"/>
    <n v="909832"/>
    <m/>
    <s v="Issaquah"/>
    <s v="Washington"/>
    <s v="United States"/>
  </r>
  <r>
    <d v="2019-05-29T00:00:00"/>
    <x v="22"/>
    <s v="sell"/>
    <n v="1400"/>
    <n v="15"/>
    <n v="244.13000499999899"/>
    <n v="244.770004"/>
    <n v="238.91000399999999"/>
    <n v="240.69000199999999"/>
    <n v="240.69000199999999"/>
    <n v="2594900"/>
    <n v="2.2360000000000002"/>
    <n v="-2.3081090332550999E-2"/>
    <n v="-3.7671043903967097E-2"/>
    <n v="-1.02235507302583E-2"/>
    <n v="0.101482359408814"/>
    <n v="0.20367402235575199"/>
    <n v="8.7740680773240702E-3"/>
    <n v="1.0420746707371999E-2"/>
    <n v="1.10080129927529E-2"/>
    <n v="1.3393166309289099E-2"/>
    <n v="251.009995"/>
    <n v="189.509995"/>
    <n v="-0.13936262311212799"/>
    <n v="-6.9359101493404697E-3"/>
    <n v="0.82597749412677302"/>
    <n v="1.7349822337779099"/>
    <n v="1.92568884953685"/>
    <s v="Turtle River Asset Management"/>
    <x v="22"/>
    <s v="Consumer Staples"/>
    <s v="Hypermarkets &amp; Super Centers"/>
    <s v="Issaquah, Washington"/>
    <d v="1993-10-01T00:00:00"/>
    <n v="909832"/>
    <m/>
    <s v="Issaquah"/>
    <s v="Washington"/>
    <s v="United States"/>
  </r>
  <r>
    <d v="2019-06-04T00:00:00"/>
    <x v="22"/>
    <s v="sell"/>
    <n v="1300"/>
    <n v="15"/>
    <n v="243"/>
    <n v="245.82000699999901"/>
    <n v="242.5"/>
    <n v="245.61000099999899"/>
    <n v="245.61000099999899"/>
    <n v="1761500"/>
    <n v="2.1190000000000002"/>
    <n v="1.86575393428659E-2"/>
    <n v="-2.84598094770709E-3"/>
    <n v="1.4656945060259999E-2"/>
    <n v="0.113632787075219"/>
    <n v="0.23012924996159001"/>
    <n v="1.57834735734666E-2"/>
    <n v="1.07544740154335E-2"/>
    <n v="1.12544373769853E-2"/>
    <n v="1.3401701106512599E-2"/>
    <n v="251.009995"/>
    <n v="189.509995"/>
    <n v="-0.13936262311212799"/>
    <n v="2.1205927310919401E-2"/>
    <n v="0.82912157450367097"/>
    <n v="2.0294275196090501"/>
    <n v="1.8113224409821"/>
    <s v="Turtle River Asset Management"/>
    <x v="22"/>
    <s v="Consumer Staples"/>
    <s v="Hypermarkets &amp; Super Centers"/>
    <s v="Issaquah, Washington"/>
    <d v="1993-10-01T00:00:00"/>
    <n v="909832"/>
    <m/>
    <s v="Issaquah"/>
    <s v="Washington"/>
    <s v="United States"/>
  </r>
  <r>
    <d v="2019-06-13T00:00:00"/>
    <x v="22"/>
    <s v="buy"/>
    <n v="1200"/>
    <n v="15"/>
    <n v="257.709991"/>
    <n v="259.86999500000002"/>
    <n v="257.54998799999998"/>
    <n v="259.709991"/>
    <n v="259.709991"/>
    <n v="1228500"/>
    <n v="2.0910000000000002"/>
    <n v="9.5949201705073303E-3"/>
    <n v="3.3276318657734699E-2"/>
    <n v="7.0958504517781906E-2"/>
    <n v="0.107625439322135"/>
    <n v="0.24738894273664599"/>
    <n v="7.75907994557299E-3"/>
    <n v="9.2259305865367708E-3"/>
    <n v="9.3374091040003496E-3"/>
    <n v="1.3396324681767E-2"/>
    <n v="259.86999500000002"/>
    <n v="189.509995"/>
    <n v="-0.13319097432532201"/>
    <n v="4.0890106107655602E-3"/>
    <n v="0.83946119618239201"/>
    <n v="2.2628637051726601"/>
    <n v="2.2644801782480202"/>
    <s v="Turtle River Asset Management"/>
    <x v="22"/>
    <s v="Consumer Staples"/>
    <s v="Hypermarkets &amp; Super Centers"/>
    <s v="Issaquah, Washington"/>
    <d v="1993-10-01T00:00:00"/>
    <n v="909832"/>
    <m/>
    <s v="Issaquah"/>
    <s v="Washington"/>
    <s v="United States"/>
  </r>
  <r>
    <d v="2019-06-18T00:00:00"/>
    <x v="22"/>
    <s v="sell"/>
    <n v="1400"/>
    <n v="15"/>
    <n v="263.60998499999999"/>
    <n v="264.20001200000002"/>
    <n v="262.04998799999998"/>
    <n v="262.73998999999998"/>
    <n v="262.73998999999998"/>
    <n v="2763200"/>
    <n v="2.06"/>
    <n v="4.9983775106340203E-3"/>
    <n v="2.1660961434821699E-2"/>
    <n v="5.9996775521339502E-2"/>
    <n v="0.10559072747534699"/>
    <n v="0.247149175371528"/>
    <n v="3.5489528865686598E-3"/>
    <n v="9.0062945319553597E-3"/>
    <n v="9.2438716913119407E-3"/>
    <n v="1.33814541783265E-2"/>
    <n v="264.20001200000002"/>
    <n v="189.509995"/>
    <n v="-0.13319097432532201"/>
    <n v="9.6704895497130797E-3"/>
    <n v="0.83793120743198601"/>
    <n v="2.2847116486069101"/>
    <n v="2.27633478758501"/>
    <s v="Turtle River Asset Management"/>
    <x v="22"/>
    <s v="Consumer Staples"/>
    <s v="Hypermarkets &amp; Super Centers"/>
    <s v="Issaquah, Washington"/>
    <d v="1993-10-01T00:00:00"/>
    <n v="909832"/>
    <m/>
    <s v="Issaquah"/>
    <s v="Washington"/>
    <s v="United States"/>
  </r>
  <r>
    <d v="2019-06-28T00:00:00"/>
    <x v="22"/>
    <s v="buy"/>
    <n v="1000"/>
    <n v="15"/>
    <n v="265.5"/>
    <n v="266.39001500000001"/>
    <n v="263.35998499999999"/>
    <n v="264.26001000000002"/>
    <n v="264.26001000000002"/>
    <n v="1952500"/>
    <n v="2"/>
    <n v="-4.9825597851213396E-3"/>
    <n v="-7.05142516082553E-3"/>
    <n v="9.3423698084471901E-2"/>
    <n v="9.0114389110534293E-2"/>
    <n v="0.239930948300906"/>
    <n v="4.9117040617491997E-3"/>
    <n v="7.4827864148155699E-3"/>
    <n v="9.2779446506636599E-3"/>
    <n v="1.33936391407033E-2"/>
    <n v="268.94000199999999"/>
    <n v="189.509995"/>
    <n v="-0.13319097432532201"/>
    <n v="5.7409418775350302E-3"/>
    <n v="0.85222648209954099"/>
    <n v="2.22016008202529"/>
    <n v="2.23786424320968"/>
    <s v="Turtle River Asset Management"/>
    <x v="22"/>
    <s v="Consumer Staples"/>
    <s v="Hypermarkets &amp; Super Centers"/>
    <s v="Issaquah, Washington"/>
    <d v="1993-10-01T00:00:00"/>
    <n v="909832"/>
    <m/>
    <s v="Issaquah"/>
    <s v="Washington"/>
    <s v="United States"/>
  </r>
  <r>
    <d v="2019-04-08T00:00:00"/>
    <x v="22"/>
    <s v="buy"/>
    <n v="1900"/>
    <n v="16"/>
    <n v="245.990004999999"/>
    <n v="246.83000200000001"/>
    <n v="245.199997"/>
    <n v="246.520004"/>
    <n v="245.85604900000001"/>
    <n v="1244200"/>
    <n v="2.5190000000000001"/>
    <n v="2.64020813507893E-3"/>
    <n v="9.4964798870345105E-3"/>
    <n v="0.12851400456222301"/>
    <n v="0.17742179304344299"/>
    <n v="0.30318735058239099"/>
    <n v="9.8256364377213908E-3"/>
    <n v="1.25193750253012E-2"/>
    <n v="9.7170327507774303E-3"/>
    <n v="1.32593742335031E-2"/>
    <n v="247.08999599999899"/>
    <n v="182.16999799999999"/>
    <n v="-0.13936262311212799"/>
    <n v="1.0469119934194001E-3"/>
    <n v="0.81194573505817302"/>
    <n v="2.5100386081278798"/>
    <n v="2.3999825915549899"/>
    <s v="Bridgebay Associates"/>
    <x v="22"/>
    <s v="Consumer Staples"/>
    <s v="Hypermarkets &amp; Super Centers"/>
    <s v="Issaquah, Washington"/>
    <d v="1993-10-01T00:00:00"/>
    <n v="909832"/>
    <m/>
    <s v="Issaquah"/>
    <s v="Washington"/>
    <s v="United States"/>
  </r>
  <r>
    <d v="2019-04-16T00:00:00"/>
    <x v="22"/>
    <s v="buy"/>
    <n v="1600"/>
    <n v="16"/>
    <n v="246.64999399999999"/>
    <n v="246.82000699999901"/>
    <n v="244.25"/>
    <n v="245.33999599999899"/>
    <n v="244.67922999999999"/>
    <n v="1360500"/>
    <n v="2.5920000000000001"/>
    <n v="-4.02710227930518E-3"/>
    <n v="1.7542366030940499E-3"/>
    <n v="4.9034723204657203E-2"/>
    <n v="0.153342115777544"/>
    <n v="0.24226430083362999"/>
    <n v="1.3005404550170799E-2"/>
    <n v="8.7104922654054097E-3"/>
    <n v="1.01959106157465E-2"/>
    <n v="1.3171188260759199E-2"/>
    <n v="247.08999599999899"/>
    <n v="189.509995"/>
    <n v="-0.13936262311212799"/>
    <n v="5.0922850790659495E-4"/>
    <n v="0.81491822081487397"/>
    <n v="1.9699860008133201"/>
    <n v="2.2336111620191699"/>
    <s v="Bridgebay Associates"/>
    <x v="22"/>
    <s v="Consumer Staples"/>
    <s v="Hypermarkets &amp; Super Centers"/>
    <s v="Issaquah, Washington"/>
    <d v="1993-10-01T00:00:00"/>
    <n v="909832"/>
    <m/>
    <s v="Issaquah"/>
    <s v="Washington"/>
    <s v="United States"/>
  </r>
  <r>
    <d v="2019-05-13T00:00:00"/>
    <x v="22"/>
    <s v="sell"/>
    <n v="1200"/>
    <n v="16"/>
    <n v="244.11999499999999"/>
    <n v="244.929993"/>
    <n v="240.66999799999999"/>
    <n v="241.91999799999999"/>
    <n v="241.91999799999999"/>
    <n v="1962800"/>
    <n v="2.4049999999999998"/>
    <n v="-2.08622364789166E-2"/>
    <n v="-6.8063436165351999E-3"/>
    <n v="-1.2440907808129001E-2"/>
    <n v="0.15031038899841401"/>
    <n v="0.22355031496226799"/>
    <n v="1.6357130222693101E-2"/>
    <n v="1.09793099741128E-2"/>
    <n v="1.0709588979771799E-2"/>
    <n v="1.33192259547899E-2"/>
    <n v="248.699997"/>
    <n v="189.509995"/>
    <n v="-0.13936262311212799"/>
    <n v="-2.4426469085879299E-2"/>
    <n v="0.82832181265765703"/>
    <n v="1.8712893700456401"/>
    <n v="1.93228313090651"/>
    <s v="Bridgebay Associates"/>
    <x v="22"/>
    <s v="Consumer Staples"/>
    <s v="Hypermarkets &amp; Super Centers"/>
    <s v="Issaquah, Washington"/>
    <d v="1993-10-01T00:00:00"/>
    <n v="909832"/>
    <m/>
    <s v="Issaquah"/>
    <s v="Washington"/>
    <s v="United States"/>
  </r>
  <r>
    <d v="2019-05-20T00:00:00"/>
    <x v="22"/>
    <s v="buy"/>
    <n v="1900"/>
    <n v="16"/>
    <n v="247.14999399999999"/>
    <n v="249.94000199999999"/>
    <n v="247.14999399999999"/>
    <n v="248.89999399999999"/>
    <n v="248.89999399999999"/>
    <n v="1600500"/>
    <n v="2.4159999999999999"/>
    <n v="2.2121195546675998E-3"/>
    <n v="2.8444100543507E-2"/>
    <n v="1.62067909451209E-2"/>
    <n v="0.13470277350978499"/>
    <n v="0.23098353102510899"/>
    <n v="3.8025841779382101E-3"/>
    <n v="9.9435632235975596E-3"/>
    <n v="1.0567689549176499E-2"/>
    <n v="1.33058522310307E-2"/>
    <n v="250.05000299999901"/>
    <n v="189.509995"/>
    <n v="-0.13936262311212799"/>
    <n v="-6.7722580366252503E-3"/>
    <n v="0.82362344163413703"/>
    <n v="1.95736699360087"/>
    <n v="1.9775772901875499"/>
    <s v="Bridgebay Associates"/>
    <x v="22"/>
    <s v="Consumer Staples"/>
    <s v="Hypermarkets &amp; Super Centers"/>
    <s v="Issaquah, Washington"/>
    <d v="1993-10-01T00:00:00"/>
    <n v="909832"/>
    <m/>
    <s v="Issaquah"/>
    <s v="Washington"/>
    <s v="United States"/>
  </r>
  <r>
    <d v="2019-06-03T00:00:00"/>
    <x v="22"/>
    <s v="sell"/>
    <n v="2100"/>
    <n v="16"/>
    <n v="239.779999"/>
    <n v="241.53999300000001"/>
    <n v="238.08000200000001"/>
    <n v="241.07000699999901"/>
    <n v="241.07000699999901"/>
    <n v="2512500"/>
    <n v="2.081"/>
    <n v="6.1999781339686904E-3"/>
    <n v="-2.5514809873289399E-2"/>
    <n v="5.4227583146787301E-4"/>
    <n v="0.10141025392227"/>
    <n v="0.205856799606354"/>
    <n v="1.15745155287382E-2"/>
    <n v="1.00264371640378E-2"/>
    <n v="1.1062937297233E-2"/>
    <n v="1.33608247337644E-2"/>
    <n v="251.009995"/>
    <n v="189.509995"/>
    <n v="-0.13936262311212799"/>
    <n v="-2.7690708645509302E-3"/>
    <n v="0.82173640906503898"/>
    <n v="1.78895269858717"/>
    <n v="1.7900484161429799"/>
    <s v="Bridgebay Associates"/>
    <x v="22"/>
    <s v="Consumer Staples"/>
    <s v="Hypermarkets &amp; Super Centers"/>
    <s v="Issaquah, Washington"/>
    <d v="1993-10-01T00:00:00"/>
    <n v="909832"/>
    <m/>
    <s v="Issaquah"/>
    <s v="Washington"/>
    <s v="United States"/>
  </r>
  <r>
    <d v="2019-06-07T00:00:00"/>
    <x v="22"/>
    <s v="buy"/>
    <n v="1200"/>
    <n v="16"/>
    <n v="251.16000399999999"/>
    <n v="256.60000600000001"/>
    <n v="251.020004"/>
    <n v="256.01001000000002"/>
    <n v="256.01001000000002"/>
    <n v="2270200"/>
    <n v="2.0840000000000001"/>
    <n v="1.8927274693596799E-2"/>
    <n v="6.6329146626489296E-2"/>
    <n v="6.6524883285660294E-2"/>
    <n v="0.119357597386305"/>
    <n v="0.26891597949965801"/>
    <n v="5.5928616854067498E-3"/>
    <n v="1.0934908881997401E-2"/>
    <n v="9.7178565570006908E-3"/>
    <n v="1.3471183264888E-2"/>
    <n v="256.60000600000001"/>
    <n v="189.509995"/>
    <n v="-0.13936262311212799"/>
    <n v="1.0442979367750601E-2"/>
    <n v="0.83844692904668505"/>
    <n v="2.4455393978131399"/>
    <n v="2.1112003912693398"/>
    <s v="Bridgebay Associates"/>
    <x v="22"/>
    <s v="Consumer Staples"/>
    <s v="Hypermarkets &amp; Super Centers"/>
    <s v="Issaquah, Washington"/>
    <d v="1993-10-01T00:00:00"/>
    <n v="909832"/>
    <m/>
    <s v="Issaquah"/>
    <s v="Washington"/>
    <s v="United States"/>
  </r>
  <r>
    <d v="2019-06-19T00:00:00"/>
    <x v="22"/>
    <s v="sell"/>
    <n v="1400"/>
    <n v="16"/>
    <n v="262.30999800000001"/>
    <n v="264.10000600000001"/>
    <n v="260.94000199999999"/>
    <n v="263.66000400000001"/>
    <n v="263.66000400000001"/>
    <n v="1628400"/>
    <n v="2.0289999999999999"/>
    <n v="3.4954975199563299E-3"/>
    <n v="2.4689740429630298E-2"/>
    <n v="5.9821343788065702E-2"/>
    <n v="0.109381617967065"/>
    <n v="0.25601315272341002"/>
    <n v="2.9284695941011901E-3"/>
    <n v="9.0054967248012607E-3"/>
    <n v="9.2431700176065397E-3"/>
    <n v="1.3376347046110199E-2"/>
    <n v="264.20001200000002"/>
    <n v="189.509995"/>
    <n v="-0.13319097432532201"/>
    <n v="2.98071681438073E-3"/>
    <n v="0.83751553264856904"/>
    <n v="2.3781118511325601"/>
    <n v="2.3168101018065999"/>
    <s v="Bridgebay Associates"/>
    <x v="22"/>
    <s v="Consumer Staples"/>
    <s v="Hypermarkets &amp; Super Centers"/>
    <s v="Issaquah, Washington"/>
    <d v="1993-10-01T00:00:00"/>
    <n v="909832"/>
    <m/>
    <s v="Issaquah"/>
    <s v="Washington"/>
    <s v="United States"/>
  </r>
  <r>
    <d v="2019-06-25T00:00:00"/>
    <x v="22"/>
    <s v="buy"/>
    <n v="1800"/>
    <n v="16"/>
    <n v="266.709991"/>
    <n v="267.07998700000002"/>
    <n v="265.35998499999999"/>
    <n v="266.35998499999999"/>
    <n v="266.35998499999999"/>
    <n v="1182400"/>
    <n v="1.994"/>
    <n v="-1.5381017794015E-3"/>
    <n v="1.36838089467367E-2"/>
    <n v="6.92851623551545E-2"/>
    <n v="0.110789240562258"/>
    <n v="0.242764552862797"/>
    <n v="7.01757217575331E-3"/>
    <n v="9.3337392959878304E-3"/>
    <n v="9.1985050550652692E-3"/>
    <n v="1.33888403544706E-2"/>
    <n v="268.94000199999999"/>
    <n v="189.509995"/>
    <n v="-0.13319097432532201"/>
    <n v="-9.5417756928269908E-3"/>
    <n v="0.84250891665677696"/>
    <n v="2.24837066089587"/>
    <n v="2.3562415922305799"/>
    <s v="Bridgebay Associates"/>
    <x v="22"/>
    <s v="Consumer Staples"/>
    <s v="Hypermarkets &amp; Super Centers"/>
    <s v="Issaquah, Washington"/>
    <d v="1993-10-01T00:00:00"/>
    <n v="909832"/>
    <m/>
    <s v="Issaquah"/>
    <s v="Washington"/>
    <s v="United States"/>
  </r>
  <r>
    <d v="2019-06-27T00:00:00"/>
    <x v="22"/>
    <s v="buy"/>
    <n v="700"/>
    <n v="16"/>
    <n v="264.89999399999999"/>
    <n v="266.48001099999999"/>
    <n v="262.98998999999998"/>
    <n v="265.57998700000002"/>
    <n v="265.57998700000002"/>
    <n v="1122900"/>
    <n v="2.0049999999999999"/>
    <n v="4.4151207397712302E-3"/>
    <n v="-6.6426192245201904E-3"/>
    <n v="7.5325167537042201E-2"/>
    <n v="9.8903593698069794E-2"/>
    <n v="0.24462787670867001"/>
    <n v="4.8402559525663798E-3"/>
    <n v="9.3160583192142404E-3"/>
    <n v="9.2459846999117905E-3"/>
    <n v="1.33886147312837E-2"/>
    <n v="268.94000199999999"/>
    <n v="189.509995"/>
    <n v="-0.13319097432532201"/>
    <n v="3.81588593721357E-3"/>
    <n v="0.85223599177678899"/>
    <n v="2.2668860343956099"/>
    <n v="2.2702754310265001"/>
    <s v="Bridgebay Associates"/>
    <x v="22"/>
    <s v="Consumer Staples"/>
    <s v="Hypermarkets &amp; Super Centers"/>
    <s v="Issaquah, Washington"/>
    <d v="1993-10-01T00:00:00"/>
    <n v="909832"/>
    <m/>
    <s v="Issaquah"/>
    <s v="Washington"/>
    <s v="United States"/>
  </r>
  <r>
    <d v="2019-04-05T00:00:00"/>
    <x v="22"/>
    <s v="buy"/>
    <n v="1500"/>
    <n v="17"/>
    <n v="244.96000699999999"/>
    <n v="247.08999599999899"/>
    <n v="244.009995"/>
    <n v="245.86999499999999"/>
    <n v="245.20779400000001"/>
    <n v="1616200"/>
    <n v="2.5009999999999999"/>
    <n v="5.9967472159816997E-3"/>
    <n v="1.5286874136727699E-2"/>
    <n v="0.114681543003819"/>
    <n v="0.178459735132842"/>
    <n v="0.28817566143241302"/>
    <n v="1.02661556226423E-2"/>
    <n v="1.30249474631749E-2"/>
    <n v="9.71760941090824E-3"/>
    <n v="1.3286585621157599E-2"/>
    <n v="247.08999599999899"/>
    <n v="182.16999799999999"/>
    <n v="-0.13936262311212799"/>
    <n v="4.62571739556182E-3"/>
    <n v="0.80734344235941602"/>
    <n v="2.3741595228750101"/>
    <n v="2.3376523524402999"/>
    <s v="Los Santos Asset Management"/>
    <x v="22"/>
    <s v="Consumer Staples"/>
    <s v="Hypermarkets &amp; Super Centers"/>
    <s v="Issaquah, Washington"/>
    <d v="1993-10-01T00:00:00"/>
    <n v="909832"/>
    <m/>
    <s v="Issaquah"/>
    <s v="Washington"/>
    <s v="United States"/>
  </r>
  <r>
    <d v="2019-04-08T00:00:00"/>
    <x v="22"/>
    <s v="sell"/>
    <n v="1900"/>
    <n v="17"/>
    <n v="245.990004999999"/>
    <n v="246.83000200000001"/>
    <n v="245.199997"/>
    <n v="246.520004"/>
    <n v="245.85604900000001"/>
    <n v="1244200"/>
    <n v="2.5190000000000001"/>
    <n v="2.64020813507893E-3"/>
    <n v="9.4964798870345105E-3"/>
    <n v="0.12851400456222301"/>
    <n v="0.17742179304344299"/>
    <n v="0.30318735058239099"/>
    <n v="9.8256364377213908E-3"/>
    <n v="1.25193750253012E-2"/>
    <n v="9.7170327507774303E-3"/>
    <n v="1.32593742335031E-2"/>
    <n v="247.08999599999899"/>
    <n v="182.16999799999999"/>
    <n v="-0.13936262311212799"/>
    <n v="1.0469119934194001E-3"/>
    <n v="0.81194573505817302"/>
    <n v="2.5100386081278798"/>
    <n v="2.3999825915549899"/>
    <s v="Los Santos Asset Management"/>
    <x v="22"/>
    <s v="Consumer Staples"/>
    <s v="Hypermarkets &amp; Super Centers"/>
    <s v="Issaquah, Washington"/>
    <d v="1993-10-01T00:00:00"/>
    <n v="909832"/>
    <m/>
    <s v="Issaquah"/>
    <s v="Washington"/>
    <s v="United States"/>
  </r>
  <r>
    <d v="2019-05-03T00:00:00"/>
    <x v="22"/>
    <s v="sell"/>
    <n v="2600"/>
    <n v="17"/>
    <n v="243.270004"/>
    <n v="244.88000499999899"/>
    <n v="242.720000999999"/>
    <n v="244.61999499999999"/>
    <n v="243.96116599999999"/>
    <n v="905900"/>
    <n v="2.5310000000000001"/>
    <n v="7.9210858211769992E-3"/>
    <n v="3.27569941550231E-3"/>
    <n v="1.6985889752500899E-2"/>
    <n v="0.15401093920728101"/>
    <n v="0.24231050899670301"/>
    <n v="9.6506126559802296E-3"/>
    <n v="8.90900416490523E-3"/>
    <n v="9.9866552624837297E-3"/>
    <n v="1.3210130519214699E-2"/>
    <n v="248.699997"/>
    <n v="189.509995"/>
    <n v="-0.13936262311212799"/>
    <n v="9.5921274614703799E-3"/>
    <n v="0.81963579359452499"/>
    <n v="2.00366219658124"/>
    <n v="1.8734766127697999"/>
    <s v="Los Santos Asset Management"/>
    <x v="22"/>
    <s v="Consumer Staples"/>
    <s v="Hypermarkets &amp; Super Centers"/>
    <s v="Issaquah, Washington"/>
    <d v="1993-10-01T00:00:00"/>
    <n v="909832"/>
    <m/>
    <s v="Issaquah"/>
    <s v="Washington"/>
    <s v="United States"/>
  </r>
  <r>
    <d v="2019-05-29T00:00:00"/>
    <x v="22"/>
    <s v="buy"/>
    <n v="1700"/>
    <n v="17"/>
    <n v="244.13000499999899"/>
    <n v="244.770004"/>
    <n v="238.91000399999999"/>
    <n v="240.69000199999999"/>
    <n v="240.69000199999999"/>
    <n v="2594900"/>
    <n v="2.2360000000000002"/>
    <n v="-2.3081090332550999E-2"/>
    <n v="-3.7671043903967097E-2"/>
    <n v="-1.02235507302583E-2"/>
    <n v="0.101482359408814"/>
    <n v="0.20367402235575199"/>
    <n v="8.7740680773240702E-3"/>
    <n v="1.0420746707371999E-2"/>
    <n v="1.10080129927529E-2"/>
    <n v="1.3393166309289099E-2"/>
    <n v="251.009995"/>
    <n v="189.509995"/>
    <n v="-0.13936262311212799"/>
    <n v="-6.9359101493404697E-3"/>
    <n v="0.82597749412677302"/>
    <n v="1.7349822337779099"/>
    <n v="1.92568884953685"/>
    <s v="Los Santos Asset Management"/>
    <x v="22"/>
    <s v="Consumer Staples"/>
    <s v="Hypermarkets &amp; Super Centers"/>
    <s v="Issaquah, Washington"/>
    <d v="1993-10-01T00:00:00"/>
    <n v="909832"/>
    <m/>
    <s v="Issaquah"/>
    <s v="Washington"/>
    <s v="United States"/>
  </r>
  <r>
    <d v="2019-06-05T00:00:00"/>
    <x v="22"/>
    <s v="buy"/>
    <n v="1600"/>
    <n v="17"/>
    <n v="246.10000600000001"/>
    <n v="248.759995"/>
    <n v="245.020004"/>
    <n v="247.96000699999999"/>
    <n v="247.96000699999999"/>
    <n v="1825500"/>
    <n v="2.1230000000000002"/>
    <n v="9.5225549361160396E-3"/>
    <n v="2.9757664320959901E-2"/>
    <n v="1.6258414175199298E-2"/>
    <n v="0.125843024214113"/>
    <n v="0.23212176723676201"/>
    <n v="9.7330709194528593E-3"/>
    <n v="1.08111889483585E-2"/>
    <n v="1.12809489593247E-2"/>
    <n v="1.34062075147221E-2"/>
    <n v="251.009995"/>
    <n v="189.509995"/>
    <n v="-0.13936262311212799"/>
    <n v="8.1287266899663802E-3"/>
    <n v="0.82923258487290896"/>
    <n v="2.0575570440245601"/>
    <n v="1.87583740303143"/>
    <s v="Los Santos Asset Management"/>
    <x v="22"/>
    <s v="Consumer Staples"/>
    <s v="Hypermarkets &amp; Super Centers"/>
    <s v="Issaquah, Washington"/>
    <d v="1993-10-01T00:00:00"/>
    <n v="909832"/>
    <m/>
    <s v="Issaquah"/>
    <s v="Washington"/>
    <s v="United States"/>
  </r>
  <r>
    <d v="2019-06-21T00:00:00"/>
    <x v="22"/>
    <s v="sell"/>
    <n v="2600"/>
    <n v="17"/>
    <n v="266.76998900000001"/>
    <n v="268.94000199999999"/>
    <n v="265.98998999999998"/>
    <n v="266.13000499999998"/>
    <n v="266.13000499999998"/>
    <n v="2964000"/>
    <n v="2.0680000000000001"/>
    <n v="-4.5737538488160303E-3"/>
    <n v="2.2726565315720398E-2"/>
    <n v="6.2804079341330393E-2"/>
    <n v="0.11626163460898201"/>
    <n v="0.25679089671299299"/>
    <n v="6.5588549115104498E-3"/>
    <n v="9.4581449469563292E-3"/>
    <n v="9.2476183611148507E-3"/>
    <n v="1.3401207597920101E-2"/>
    <n v="268.94000199999999"/>
    <n v="189.509995"/>
    <n v="-0.13319097432532201"/>
    <n v="-1.26001638019446E-3"/>
    <n v="0.841414753199897"/>
    <n v="2.3822160211093801"/>
    <n v="2.3670771442961098"/>
    <s v="Los Santos Asset Management"/>
    <x v="22"/>
    <s v="Consumer Staples"/>
    <s v="Hypermarkets &amp; Super Centers"/>
    <s v="Issaquah, Washington"/>
    <d v="1993-10-01T00:00:00"/>
    <n v="909832"/>
    <m/>
    <s v="Issaquah"/>
    <s v="Washington"/>
    <s v="United States"/>
  </r>
  <r>
    <d v="2019-06-28T00:00:00"/>
    <x v="22"/>
    <s v="sell"/>
    <n v="1400"/>
    <n v="17"/>
    <n v="265.5"/>
    <n v="266.39001500000001"/>
    <n v="263.35998499999999"/>
    <n v="264.26001000000002"/>
    <n v="264.26001000000002"/>
    <n v="1952500"/>
    <n v="2"/>
    <n v="-4.9825597851213396E-3"/>
    <n v="-7.05142516082553E-3"/>
    <n v="9.3423698084471901E-2"/>
    <n v="9.0114389110534293E-2"/>
    <n v="0.239930948300906"/>
    <n v="4.9117040617491997E-3"/>
    <n v="7.4827864148155699E-3"/>
    <n v="9.2779446506636599E-3"/>
    <n v="1.33936391407033E-2"/>
    <n v="268.94000199999999"/>
    <n v="189.509995"/>
    <n v="-0.13319097432532201"/>
    <n v="5.7409418775350302E-3"/>
    <n v="0.85222648209954099"/>
    <n v="2.22016008202529"/>
    <n v="2.23786424320968"/>
    <s v="Los Santos Asset Management"/>
    <x v="22"/>
    <s v="Consumer Staples"/>
    <s v="Hypermarkets &amp; Super Centers"/>
    <s v="Issaquah, Washington"/>
    <d v="1993-10-01T00:00:00"/>
    <n v="909832"/>
    <m/>
    <s v="Issaquah"/>
    <s v="Washington"/>
    <s v="United States"/>
  </r>
  <r>
    <d v="2019-04-02T00:00:00"/>
    <x v="22"/>
    <s v="sell"/>
    <n v="1500"/>
    <n v="18"/>
    <n v="244"/>
    <n v="244.19000199999999"/>
    <n v="240.30999800000001"/>
    <n v="240.5"/>
    <n v="239.85226399999999"/>
    <n v="1574300"/>
    <n v="2.4809999999999999"/>
    <n v="-1.5226550965449901E-2"/>
    <n v="5.9636867709779101E-3"/>
    <n v="9.1641245959415599E-2"/>
    <n v="0.16872010586910699"/>
    <n v="0.28506373940899199"/>
    <n v="9.6053187086793494E-3"/>
    <n v="1.32451084763357E-2"/>
    <n v="1.06618625555899E-2"/>
    <n v="1.33027163622404E-2"/>
    <n v="245.16000399999999"/>
    <n v="180.94000199999999"/>
    <n v="-0.13936262311212799"/>
    <n v="1.7455614805152698E-5"/>
    <n v="0.80227195813132102"/>
    <n v="2.3412492457466998"/>
    <n v="2.2670687031425301"/>
    <s v="Ironman Funds"/>
    <x v="22"/>
    <s v="Consumer Staples"/>
    <s v="Hypermarkets &amp; Super Centers"/>
    <s v="Issaquah, Washington"/>
    <d v="1993-10-01T00:00:00"/>
    <n v="909832"/>
    <m/>
    <s v="Issaquah"/>
    <s v="Washington"/>
    <s v="United States"/>
  </r>
  <r>
    <d v="2019-04-09T00:00:00"/>
    <x v="22"/>
    <s v="sell"/>
    <n v="2200"/>
    <n v="18"/>
    <n v="245.11000099999899"/>
    <n v="245.679993"/>
    <n v="244.009995"/>
    <n v="244.91000399999999"/>
    <n v="244.250381"/>
    <n v="1450200"/>
    <n v="2.4990000000000001"/>
    <n v="-6.55234719001151E-3"/>
    <n v="1.8170683662473E-2"/>
    <n v="7.23349029075393E-2"/>
    <n v="0.16340936645617499"/>
    <n v="0.29419194395325998"/>
    <n v="6.1085964451082497E-3"/>
    <n v="8.1194508927052399E-3"/>
    <n v="9.7692514113430304E-3"/>
    <n v="1.32681284045608E-2"/>
    <n v="247.08999599999899"/>
    <n v="182.16999799999999"/>
    <n v="-0.13936262311212799"/>
    <n v="-6.0859766572597396E-3"/>
    <n v="0.812786945550523"/>
    <n v="2.4343976085304901"/>
    <n v="2.4186122641117498"/>
    <s v="Ironman Funds"/>
    <x v="22"/>
    <s v="Consumer Staples"/>
    <s v="Hypermarkets &amp; Super Centers"/>
    <s v="Issaquah, Washington"/>
    <d v="1993-10-01T00:00:00"/>
    <n v="909832"/>
    <m/>
    <s v="Issaquah"/>
    <s v="Washington"/>
    <s v="United States"/>
  </r>
  <r>
    <d v="2019-05-15T00:00:00"/>
    <x v="22"/>
    <s v="sell"/>
    <n v="1300"/>
    <n v="18"/>
    <n v="242.11000099999899"/>
    <n v="245.39999399999999"/>
    <n v="241.229996"/>
    <n v="244.66999799999999"/>
    <n v="244.66999799999999"/>
    <n v="1194800"/>
    <n v="2.379"/>
    <n v="7.9606576488842097E-3"/>
    <n v="1.6400548914408401E-2"/>
    <n v="1.38762002897282E-2"/>
    <n v="0.1422545210932"/>
    <n v="0.23265588908912699"/>
    <n v="1.41191859127036E-2"/>
    <n v="1.04045436941263E-2"/>
    <n v="1.0607712980369799E-2"/>
    <n v="1.3327475183455E-2"/>
    <n v="248.699997"/>
    <n v="189.509995"/>
    <n v="-0.13936262311212799"/>
    <n v="5.8219943882337104E-3"/>
    <n v="0.82758872316365795"/>
    <n v="1.96692991722153"/>
    <n v="1.9554260899045599"/>
    <s v="Ironman Funds"/>
    <x v="22"/>
    <s v="Consumer Staples"/>
    <s v="Hypermarkets &amp; Super Centers"/>
    <s v="Issaquah, Washington"/>
    <d v="1993-10-01T00:00:00"/>
    <n v="909832"/>
    <m/>
    <s v="Issaquah"/>
    <s v="Washington"/>
    <s v="United States"/>
  </r>
  <r>
    <d v="2019-05-16T00:00:00"/>
    <x v="22"/>
    <s v="buy"/>
    <n v="2200"/>
    <n v="19"/>
    <n v="245.63000499999899"/>
    <n v="249.729996"/>
    <n v="245.21000699999999"/>
    <n v="247.44000199999999"/>
    <n v="247.44000199999999"/>
    <n v="1800600"/>
    <n v="2.4049999999999998"/>
    <n v="1.12577808020552E-2"/>
    <n v="1.6174400705224301E-2"/>
    <n v="7.1929467783319297E-3"/>
    <n v="0.14863697805532"/>
    <n v="0.24595789240208399"/>
    <n v="1.4086660353913099E-2"/>
    <n v="9.9632718630178699E-3"/>
    <n v="1.06634441837265E-2"/>
    <n v="1.3342009724024301E-2"/>
    <n v="249.729996"/>
    <n v="189.509995"/>
    <n v="-0.13936262311212799"/>
    <n v="8.8559569696340101E-3"/>
    <n v="0.82965989086396796"/>
    <n v="2.0945893071061601"/>
    <n v="1.9760310558061001"/>
    <s v="Second Point Management"/>
    <x v="22"/>
    <s v="Consumer Staples"/>
    <s v="Hypermarkets &amp; Super Centers"/>
    <s v="Issaquah, Washington"/>
    <d v="1993-10-01T00:00:00"/>
    <n v="909832"/>
    <m/>
    <s v="Issaquah"/>
    <s v="Washington"/>
    <s v="United States"/>
  </r>
  <r>
    <d v="2019-06-07T00:00:00"/>
    <x v="22"/>
    <s v="buy"/>
    <n v="1800"/>
    <n v="19"/>
    <n v="251.16000399999999"/>
    <n v="256.60000600000001"/>
    <n v="251.020004"/>
    <n v="256.01001000000002"/>
    <n v="256.01001000000002"/>
    <n v="2270200"/>
    <n v="2.0840000000000001"/>
    <n v="1.8927274693596799E-2"/>
    <n v="6.6329146626489296E-2"/>
    <n v="6.6524883285660294E-2"/>
    <n v="0.119357597386305"/>
    <n v="0.26891597949965801"/>
    <n v="5.5928616854067498E-3"/>
    <n v="1.0934908881997401E-2"/>
    <n v="9.7178565570006908E-3"/>
    <n v="1.3471183264888E-2"/>
    <n v="256.60000600000001"/>
    <n v="189.509995"/>
    <n v="-0.13936262311212799"/>
    <n v="1.0442979367750601E-2"/>
    <n v="0.83844692904668505"/>
    <n v="2.4455393978131399"/>
    <n v="2.1112003912693398"/>
    <s v="Second Point Management"/>
    <x v="22"/>
    <s v="Consumer Staples"/>
    <s v="Hypermarkets &amp; Super Centers"/>
    <s v="Issaquah, Washington"/>
    <d v="1993-10-01T00:00:00"/>
    <n v="909832"/>
    <m/>
    <s v="Issaquah"/>
    <s v="Washington"/>
    <s v="United States"/>
  </r>
  <r>
    <d v="2019-06-26T00:00:00"/>
    <x v="22"/>
    <s v="sell"/>
    <n v="1700"/>
    <n v="19"/>
    <n v="266.45001200000002"/>
    <n v="266.82000699999998"/>
    <n v="264.33999599999999"/>
    <n v="264.41000400000001"/>
    <n v="264.41000400000001"/>
    <n v="1334400"/>
    <n v="2.0489999999999999"/>
    <n v="-7.3477770547181404E-3"/>
    <n v="2.8405343720625301E-3"/>
    <n v="6.6898757214554502E-2"/>
    <n v="0.10202030999358901"/>
    <n v="0.23234233487977601"/>
    <n v="8.2854118795603095E-3"/>
    <n v="9.4456827213436796E-3"/>
    <n v="9.2697615272428896E-3"/>
    <n v="1.3398386902734699E-2"/>
    <n v="268.94000199999999"/>
    <n v="189.509995"/>
    <n v="-0.13319097432532201"/>
    <n v="-1.2346958449604901E-3"/>
    <n v="0.85131424217688301"/>
    <n v="2.1383300893969301"/>
    <n v="2.3082852398834501"/>
    <s v="Second Point Management"/>
    <x v="22"/>
    <s v="Consumer Staples"/>
    <s v="Hypermarkets &amp; Super Centers"/>
    <s v="Issaquah, Washington"/>
    <d v="1993-10-01T00:00:00"/>
    <n v="909832"/>
    <m/>
    <s v="Issaquah"/>
    <s v="Washington"/>
    <s v="United States"/>
  </r>
  <r>
    <d v="2019-04-04T00:00:00"/>
    <x v="22"/>
    <s v="buy"/>
    <n v="1400"/>
    <n v="20"/>
    <n v="242.16999799999999"/>
    <n v="244.759995"/>
    <n v="241.25"/>
    <n v="244.39999399999999"/>
    <n v="243.74174500000001"/>
    <n v="1319700"/>
    <n v="2.512"/>
    <n v="7.8869789749467494E-3"/>
    <n v="1.30967717231599E-2"/>
    <n v="0.10599711358505801"/>
    <n v="0.201088393638097"/>
    <n v="0.28610617423992102"/>
    <n v="1.01555156296137E-2"/>
    <n v="1.3131222760561599E-2"/>
    <n v="1.0240577640026101E-2"/>
    <n v="1.32842133288131E-2"/>
    <n v="245.16000399999999"/>
    <n v="182.16999799999999"/>
    <n v="-0.13936262311212799"/>
    <n v="2.0824655091414399E-3"/>
    <n v="0.80640461453720302"/>
    <n v="2.3526935567036502"/>
    <n v="2.3351015856950399"/>
    <s v="Jaguar Group of Funds"/>
    <x v="22"/>
    <s v="Consumer Staples"/>
    <s v="Hypermarkets &amp; Super Centers"/>
    <s v="Issaquah, Washington"/>
    <d v="1993-10-01T00:00:00"/>
    <n v="909832"/>
    <m/>
    <s v="Issaquah"/>
    <s v="Washington"/>
    <s v="United States"/>
  </r>
  <r>
    <d v="2019-04-15T00:00:00"/>
    <x v="22"/>
    <s v="sell"/>
    <n v="1600"/>
    <n v="20"/>
    <n v="242.36999499999999"/>
    <n v="246.75"/>
    <n v="241.96000699999999"/>
    <n v="246.33000200000001"/>
    <n v="245.66656499999999"/>
    <n v="1859700"/>
    <n v="2.5529999999999999"/>
    <n v="1.79410343134516E-2"/>
    <n v="-7.71008307612282E-4"/>
    <n v="5.20350397616305E-2"/>
    <n v="0.16703531771666"/>
    <n v="0.27586398571736398"/>
    <n v="1.32643739904558E-2"/>
    <n v="8.6310050926005806E-3"/>
    <n v="1.0201905187075699E-2"/>
    <n v="1.3290017704306699E-2"/>
    <n v="247.08999599999899"/>
    <n v="189.509995"/>
    <n v="-0.13936262311212799"/>
    <n v="-6.2956724975841202E-4"/>
    <n v="0.82255978617525005"/>
    <n v="2.2784055784541799"/>
    <n v="2.3264934835625999"/>
    <s v="Jaguar Group of Funds"/>
    <x v="22"/>
    <s v="Consumer Staples"/>
    <s v="Hypermarkets &amp; Super Centers"/>
    <s v="Issaquah, Washington"/>
    <d v="1993-10-01T00:00:00"/>
    <n v="909832"/>
    <m/>
    <s v="Issaquah"/>
    <s v="Washington"/>
    <s v="United States"/>
  </r>
  <r>
    <d v="2019-05-06T00:00:00"/>
    <x v="22"/>
    <s v="buy"/>
    <n v="1000"/>
    <n v="20"/>
    <n v="242.85000600000001"/>
    <n v="244.83000200000001"/>
    <n v="242.05999800000001"/>
    <n v="244.229996"/>
    <n v="243.572204999999"/>
    <n v="1194900"/>
    <n v="2.5"/>
    <n v="-1.59562854837112E-3"/>
    <n v="-2.04768410040027E-4"/>
    <n v="7.1911646776528599E-3"/>
    <n v="0.14809701943960499"/>
    <n v="0.24583099998688401"/>
    <n v="9.6652517455375602E-3"/>
    <n v="8.7637301470749399E-3"/>
    <n v="9.9965488870949106E-3"/>
    <n v="1.3205538278534599E-2"/>
    <n v="248.699997"/>
    <n v="189.509995"/>
    <n v="-0.13936262311212799"/>
    <n v="-4.4810132310555703E-3"/>
    <n v="0.81884023917179805"/>
    <n v="2.0448916472523502"/>
    <n v="1.89894878317278"/>
    <s v="Jaguar Group of Funds"/>
    <x v="22"/>
    <s v="Consumer Staples"/>
    <s v="Hypermarkets &amp; Super Centers"/>
    <s v="Issaquah, Washington"/>
    <d v="1993-10-01T00:00:00"/>
    <n v="909832"/>
    <m/>
    <s v="Issaquah"/>
    <s v="Washington"/>
    <s v="United States"/>
  </r>
  <r>
    <d v="2019-05-08T00:00:00"/>
    <x v="22"/>
    <s v="buy"/>
    <n v="1600"/>
    <n v="20"/>
    <n v="239.55999800000001"/>
    <n v="243.05000299999901"/>
    <n v="238.19000199999999"/>
    <n v="241.33999599999899"/>
    <n v="240.69000199999999"/>
    <n v="1611900"/>
    <n v="2.4820000000000002"/>
    <n v="4.8181447511618904E-3"/>
    <n v="-1.0352942105099499E-3"/>
    <n v="-1.8596183110665299E-2"/>
    <n v="0.134206407757649"/>
    <n v="0.23366851719505199"/>
    <n v="9.8557714279804108E-3"/>
    <n v="9.2688943320441801E-3"/>
    <n v="1.0283604880421199E-2"/>
    <n v="1.32175148322831E-2"/>
    <n v="248.699997"/>
    <n v="189.509995"/>
    <n v="-0.13936262311212799"/>
    <n v="-1.60671540560346E-3"/>
    <n v="0.82312190754029302"/>
    <n v="1.94537813457733"/>
    <n v="1.9187583857902599"/>
    <s v="Jaguar Group of Funds"/>
    <x v="22"/>
    <s v="Consumer Staples"/>
    <s v="Hypermarkets &amp; Super Centers"/>
    <s v="Issaquah, Washington"/>
    <d v="1993-10-01T00:00:00"/>
    <n v="909832"/>
    <m/>
    <s v="Issaquah"/>
    <s v="Washington"/>
    <s v="United States"/>
  </r>
  <r>
    <d v="2019-05-23T00:00:00"/>
    <x v="22"/>
    <s v="buy"/>
    <n v="1600"/>
    <n v="20"/>
    <n v="248.63000499999899"/>
    <n v="249.91999799999999"/>
    <n v="247.179993"/>
    <n v="248.529999"/>
    <n v="248.529999"/>
    <n v="1822800"/>
    <n v="2.2959999999999998"/>
    <n v="-3.9354159369253501E-3"/>
    <n v="4.3954221129217704E-3"/>
    <n v="1.4637733874077E-2"/>
    <n v="0.1416404299754"/>
    <n v="0.23265738171289799"/>
    <n v="3.53113259035701E-3"/>
    <n v="9.6099811781633401E-3"/>
    <n v="1.0478504154668699E-2"/>
    <n v="1.33059077905546E-2"/>
    <n v="251.009995"/>
    <n v="189.509995"/>
    <n v="-0.13936262311212799"/>
    <n v="-1.1985692488440201E-2"/>
    <n v="0.82030972158335402"/>
    <n v="1.99433341906138"/>
    <n v="1.9894495206937199"/>
    <s v="Jaguar Group of Funds"/>
    <x v="22"/>
    <s v="Consumer Staples"/>
    <s v="Hypermarkets &amp; Super Centers"/>
    <s v="Issaquah, Washington"/>
    <d v="1993-10-01T00:00:00"/>
    <n v="909832"/>
    <m/>
    <s v="Issaquah"/>
    <s v="Washington"/>
    <s v="United States"/>
  </r>
  <r>
    <d v="2019-06-13T00:00:00"/>
    <x v="22"/>
    <s v="sell"/>
    <n v="1500"/>
    <n v="20"/>
    <n v="257.709991"/>
    <n v="259.86999500000002"/>
    <n v="257.54998799999998"/>
    <n v="259.709991"/>
    <n v="259.709991"/>
    <n v="1228500"/>
    <n v="2.0910000000000002"/>
    <n v="9.5949201705073303E-3"/>
    <n v="3.3276318657734699E-2"/>
    <n v="7.0958504517781906E-2"/>
    <n v="0.107625439322135"/>
    <n v="0.24738894273664599"/>
    <n v="7.75907994557299E-3"/>
    <n v="9.2259305865367708E-3"/>
    <n v="9.3374091040003496E-3"/>
    <n v="1.3396324681767E-2"/>
    <n v="259.86999500000002"/>
    <n v="189.509995"/>
    <n v="-0.13319097432532201"/>
    <n v="4.0890106107655602E-3"/>
    <n v="0.83946119618239201"/>
    <n v="2.2628637051726601"/>
    <n v="2.2644801782480202"/>
    <s v="Jaguar Group of Funds"/>
    <x v="22"/>
    <s v="Consumer Staples"/>
    <s v="Hypermarkets &amp; Super Centers"/>
    <s v="Issaquah, Washington"/>
    <d v="1993-10-01T00:00:00"/>
    <n v="909832"/>
    <m/>
    <s v="Issaquah"/>
    <s v="Washington"/>
    <s v="United States"/>
  </r>
  <r>
    <d v="2019-05-02T00:00:00"/>
    <x v="23"/>
    <s v="buy"/>
    <n v="100"/>
    <n v="1"/>
    <n v="27.76"/>
    <n v="27.99"/>
    <n v="27.389999"/>
    <n v="27.870000999999998"/>
    <n v="27.66037"/>
    <n v="4435000"/>
    <n v="2.552"/>
    <n v="2.8746244475094601E-3"/>
    <n v="-8.5744792601024702E-3"/>
    <n v="2.4333888355069701E-2"/>
    <n v="7.8707906372327802E-2"/>
    <n v="0.14521566754384199"/>
    <n v="2.03931022466655E-2"/>
    <n v="1.2581736219206E-2"/>
    <n v="1.1378281405018899E-2"/>
    <n v="1.5169766833604201E-2"/>
    <n v="30.799999"/>
    <n v="24.35"/>
    <n v="-0.19338255116066699"/>
    <n v="-2.1262443276895502E-3"/>
    <n v="0.89931799599527396"/>
    <n v="1.4816739970042301"/>
    <n v="1.48811446321366"/>
    <s v="CapitalAlley Funds"/>
    <x v="23"/>
    <s v="Information Technology"/>
    <s v="Communications Equipment"/>
    <s v="Sunnyvale, California"/>
    <m/>
    <n v="1043604"/>
    <n v="1996"/>
    <s v="Sunnyvale"/>
    <s v="California"/>
    <s v="United States"/>
  </r>
  <r>
    <d v="2019-05-24T00:00:00"/>
    <x v="23"/>
    <s v="sell"/>
    <n v="100"/>
    <n v="1"/>
    <n v="25.379998999999899"/>
    <n v="25.48"/>
    <n v="25.17"/>
    <n v="25.190000999999999"/>
    <n v="25.000527999999999"/>
    <n v="2177300"/>
    <n v="2.3239999999999998"/>
    <n v="1.58926868001537E-3"/>
    <n v="3.97110452611873E-4"/>
    <n v="-0.13114660658808799"/>
    <n v="-8.4425501035544498E-2"/>
    <n v="-5.1051276214320401E-2"/>
    <n v="1.9978073796592201E-2"/>
    <n v="1.68197276277577E-2"/>
    <n v="1.3815065973499499E-2"/>
    <n v="1.5625112184659701E-2"/>
    <n v="30.799999"/>
    <n v="24.82"/>
    <n v="-0.19338255116066699"/>
    <n v="1.3526439988342199E-3"/>
    <n v="0.93446002833375397"/>
    <n v="-1.05084097141609"/>
    <n v="-0.72886207160808802"/>
    <s v="CapitalAlley Funds"/>
    <x v="23"/>
    <s v="Information Technology"/>
    <s v="Communications Equipment"/>
    <s v="Sunnyvale, California"/>
    <m/>
    <n v="1043604"/>
    <n v="1996"/>
    <s v="Sunnyvale"/>
    <s v="California"/>
    <s v="United States"/>
  </r>
  <r>
    <d v="2019-06-14T00:00:00"/>
    <x v="23"/>
    <s v="sell"/>
    <n v="100"/>
    <n v="1"/>
    <n v="26.83"/>
    <n v="26.85"/>
    <n v="26.459999"/>
    <n v="26.639999"/>
    <n v="26.639999"/>
    <n v="2449000"/>
    <n v="2.093"/>
    <n v="-1.0084156604164301E-2"/>
    <n v="-3.7467635391469599E-3"/>
    <n v="5.1677754657402902E-2"/>
    <n v="7.0648143818998003E-5"/>
    <n v="-1.99821296804788E-2"/>
    <n v="5.6670855268476702E-3"/>
    <n v="1.57098576542389E-2"/>
    <n v="1.4640357945346599E-2"/>
    <n v="1.5889038852576299E-2"/>
    <n v="30.799999"/>
    <n v="24.51"/>
    <n v="-0.19338255116066699"/>
    <n v="-1.6128120944145399E-3"/>
    <n v="0.96910790502659405"/>
    <n v="-0.601988763332861"/>
    <n v="-0.41332190210865599"/>
    <s v="CapitalAlley Funds"/>
    <x v="23"/>
    <s v="Information Technology"/>
    <s v="Communications Equipment"/>
    <s v="Sunnyvale, California"/>
    <m/>
    <n v="1043604"/>
    <n v="1996"/>
    <s v="Sunnyvale"/>
    <s v="California"/>
    <s v="United States"/>
  </r>
  <r>
    <d v="2019-06-18T00:00:00"/>
    <x v="23"/>
    <s v="sell"/>
    <n v="100"/>
    <n v="1"/>
    <n v="26.84"/>
    <n v="27.25"/>
    <n v="26.73"/>
    <n v="26.860001"/>
    <n v="26.860001"/>
    <n v="2768700"/>
    <n v="2.06"/>
    <n v="9.7270125375192792E-3"/>
    <n v="-2.6026784983348098E-3"/>
    <n v="4.5491057234800597E-2"/>
    <n v="3.2428927430893199E-2"/>
    <n v="1.10652007451822E-2"/>
    <n v="7.0704580123558802E-3"/>
    <n v="1.57348499842048E-2"/>
    <n v="1.44838925586862E-2"/>
    <n v="1.5853282576509701E-2"/>
    <n v="30.799999"/>
    <n v="24.51"/>
    <n v="-0.19338255116066699"/>
    <n v="9.6704895497130797E-3"/>
    <n v="0.96890594880279401"/>
    <n v="-0.14065936803253101"/>
    <n v="-0.420378250928994"/>
    <s v="CapitalAlley Funds"/>
    <x v="23"/>
    <s v="Information Technology"/>
    <s v="Communications Equipment"/>
    <s v="Sunnyvale, California"/>
    <m/>
    <n v="1043604"/>
    <n v="1996"/>
    <s v="Sunnyvale"/>
    <s v="California"/>
    <s v="United States"/>
  </r>
  <r>
    <d v="2019-06-11T00:00:00"/>
    <x v="23"/>
    <s v="buy"/>
    <n v="300"/>
    <n v="2"/>
    <n v="27.049999"/>
    <n v="27.09"/>
    <n v="26.68"/>
    <n v="26.93"/>
    <n v="26.93"/>
    <n v="2485500"/>
    <n v="2.14"/>
    <n v="2.60267849833473E-3"/>
    <n v="3.9770475830684798E-2"/>
    <n v="2.62913267264413E-2"/>
    <n v="3.1982871605015298E-2"/>
    <n v="-9.1550309916214392E-3"/>
    <n v="8.4228717215200193E-3"/>
    <n v="1.7650511581754801E-2"/>
    <n v="1.46595094455756E-2"/>
    <n v="1.5880981583023802E-2"/>
    <n v="30.799999"/>
    <n v="24.51"/>
    <n v="-0.19338255116066699"/>
    <n v="-3.4994119269314301E-4"/>
    <n v="0.96847266106996099"/>
    <n v="-0.44872881384701302"/>
    <n v="-0.28721812463399099"/>
    <s v="InvestBurg"/>
    <x v="23"/>
    <s v="Information Technology"/>
    <s v="Communications Equipment"/>
    <s v="Sunnyvale, California"/>
    <m/>
    <n v="1043604"/>
    <n v="1996"/>
    <s v="Sunnyvale"/>
    <s v="California"/>
    <s v="United States"/>
  </r>
  <r>
    <d v="2019-04-12T00:00:00"/>
    <x v="23"/>
    <s v="sell"/>
    <n v="100"/>
    <n v="3"/>
    <n v="27.67"/>
    <n v="27.82"/>
    <n v="27.559998999999902"/>
    <n v="27.799999"/>
    <n v="27.590895"/>
    <n v="1643300"/>
    <n v="2.56"/>
    <n v="1.04863839044823E-2"/>
    <n v="2.8088576804706802E-2"/>
    <n v="4.9401906253019698E-2"/>
    <n v="-4.8573987217809004E-3"/>
    <n v="0.13826434528163201"/>
    <n v="7.6388878433358703E-3"/>
    <n v="1.20173898471956E-2"/>
    <n v="1.4169985161360201E-2"/>
    <n v="1.5091228123373599E-2"/>
    <n v="30.799999"/>
    <n v="23.610001"/>
    <n v="-0.19338255116066699"/>
    <n v="6.5875784763498903E-3"/>
    <n v="0.89514946021581698"/>
    <n v="1.35295491691681"/>
    <n v="1.3963802539822301"/>
    <s v="FinanCorp"/>
    <x v="23"/>
    <s v="Information Technology"/>
    <s v="Communications Equipment"/>
    <s v="Sunnyvale, California"/>
    <m/>
    <n v="1043604"/>
    <n v="1996"/>
    <s v="Sunnyvale"/>
    <s v="California"/>
    <s v="United States"/>
  </r>
  <r>
    <d v="2019-04-23T00:00:00"/>
    <x v="23"/>
    <s v="buy"/>
    <n v="400"/>
    <n v="3"/>
    <n v="27.969998999999898"/>
    <n v="28.4"/>
    <n v="27.940000999999999"/>
    <n v="28.360001"/>
    <n v="28.146684999999898"/>
    <n v="3260400"/>
    <n v="2.57"/>
    <n v="1.59947175979432E-2"/>
    <n v="2.7163946498943499E-2"/>
    <n v="5.7324408922140503E-2"/>
    <n v="2.54491022734251E-2"/>
    <n v="0.17853406772552499"/>
    <n v="8.4083310617079892E-3"/>
    <n v="1.10368872668835E-2"/>
    <n v="1.40841924971669E-2"/>
    <n v="1.48772719018314E-2"/>
    <n v="30.799999"/>
    <n v="24.040001"/>
    <n v="-0.19338255116066699"/>
    <n v="8.8023511954049196E-3"/>
    <n v="0.90062975790472399"/>
    <n v="1.8245312456762199"/>
    <n v="1.50663590913653"/>
    <s v="FinanCorp"/>
    <x v="23"/>
    <s v="Information Technology"/>
    <s v="Communications Equipment"/>
    <s v="Sunnyvale, California"/>
    <m/>
    <n v="1043604"/>
    <n v="1996"/>
    <s v="Sunnyvale"/>
    <s v="California"/>
    <s v="United States"/>
  </r>
  <r>
    <d v="2019-05-07T00:00:00"/>
    <x v="23"/>
    <s v="sell"/>
    <n v="200"/>
    <n v="3"/>
    <n v="26.91"/>
    <n v="27.030000999999999"/>
    <n v="26.41"/>
    <n v="26.68"/>
    <n v="26.479320999999999"/>
    <n v="2744900"/>
    <n v="2.448"/>
    <n v="-2.0405046264120201E-2"/>
    <n v="-4.0042031463315302E-2"/>
    <n v="-8.9552166718120507E-3"/>
    <n v="3.0455912563402E-2"/>
    <n v="6.5067110922945495E-2"/>
    <n v="1.0019585035404101E-2"/>
    <n v="1.3624866733154399E-2"/>
    <n v="1.18698596359139E-2"/>
    <n v="1.5202390098323301E-2"/>
    <n v="30.799999"/>
    <n v="24.82"/>
    <n v="-0.19338255116066699"/>
    <n v="-1.6649488130547601E-2"/>
    <n v="0.90056119081764796"/>
    <n v="0.52116137068838098"/>
    <n v="1.1685964429844999"/>
    <s v="FinanCorp"/>
    <x v="23"/>
    <s v="Information Technology"/>
    <s v="Communications Equipment"/>
    <s v="Sunnyvale, California"/>
    <m/>
    <n v="1043604"/>
    <n v="1996"/>
    <s v="Sunnyvale"/>
    <s v="California"/>
    <s v="United States"/>
  </r>
  <r>
    <d v="2019-05-08T00:00:00"/>
    <x v="23"/>
    <s v="buy"/>
    <n v="300"/>
    <n v="3"/>
    <n v="26.66"/>
    <n v="26.940000999999999"/>
    <n v="26.389999"/>
    <n v="26.67"/>
    <n v="26.469394999999999"/>
    <n v="4625000"/>
    <n v="2.4820000000000002"/>
    <n v="-3.7492883175017298E-4"/>
    <n v="-4.1136918502578501E-2"/>
    <n v="-1.3408090273605001E-2"/>
    <n v="2.7781199268193901E-2"/>
    <n v="5.4224990332650401E-2"/>
    <n v="9.7904827881386998E-3"/>
    <n v="1.35880924646036E-2"/>
    <n v="1.18680414358354E-2"/>
    <n v="1.5188718523399401E-2"/>
    <n v="30.799999"/>
    <n v="24.82"/>
    <n v="-0.19338255116066699"/>
    <n v="-1.60671540560346E-3"/>
    <n v="0.89942345138804802"/>
    <n v="0.38179019226169902"/>
    <n v="0.94321169009892603"/>
    <s v="FinanCorp"/>
    <x v="23"/>
    <s v="Information Technology"/>
    <s v="Communications Equipment"/>
    <s v="Sunnyvale, California"/>
    <m/>
    <n v="1043604"/>
    <n v="1996"/>
    <s v="Sunnyvale"/>
    <s v="California"/>
    <s v="United States"/>
  </r>
  <r>
    <d v="2019-05-13T00:00:00"/>
    <x v="23"/>
    <s v="sell"/>
    <n v="700"/>
    <n v="3"/>
    <n v="25.82"/>
    <n v="25.85"/>
    <n v="25.309998999999902"/>
    <n v="25.450001"/>
    <n v="25.258572000000001"/>
    <n v="6270400"/>
    <n v="2.4049999999999998"/>
    <n v="-3.7026977960818101E-2"/>
    <n v="-6.7603551752369304E-2"/>
    <n v="-7.7106497857799994E-2"/>
    <n v="-2.09547678515585E-2"/>
    <n v="-8.2867842384992604E-3"/>
    <n v="1.5457543631903201E-2"/>
    <n v="1.5099448887265001E-2"/>
    <n v="1.27807150415738E-2"/>
    <n v="1.53631811062404E-2"/>
    <n v="30.799999"/>
    <n v="24.82"/>
    <n v="-0.19338255116066699"/>
    <n v="-2.4426469085879299E-2"/>
    <n v="0.91633691264856998"/>
    <n v="-0.43423660313013102"/>
    <n v="0.17621878128306201"/>
    <s v="FinanCorp"/>
    <x v="23"/>
    <s v="Information Technology"/>
    <s v="Communications Equipment"/>
    <s v="Sunnyvale, California"/>
    <m/>
    <n v="1043604"/>
    <n v="1996"/>
    <s v="Sunnyvale"/>
    <s v="California"/>
    <s v="United States"/>
  </r>
  <r>
    <d v="2019-05-17T00:00:00"/>
    <x v="23"/>
    <s v="buy"/>
    <n v="100"/>
    <n v="3"/>
    <n v="25.559998999999902"/>
    <n v="25.67"/>
    <n v="25.15"/>
    <n v="25.18"/>
    <n v="24.990601999999999"/>
    <n v="5125400"/>
    <n v="2.3929999999999998"/>
    <n v="-2.6647336897807399E-2"/>
    <n v="-4.7692727026092702E-2"/>
    <n v="-0.10365134589666"/>
    <n v="-6.7278315825880702E-2"/>
    <n v="-3.8502027966786902E-2"/>
    <n v="2.08345814012212E-2"/>
    <n v="1.5562641078278599E-2"/>
    <n v="1.2993025325931599E-2"/>
    <n v="1.5451553213731701E-2"/>
    <n v="30.799999"/>
    <n v="24.82"/>
    <n v="-0.19338255116066699"/>
    <n v="-5.8544371529206298E-3"/>
    <n v="0.922759094795638"/>
    <n v="-0.86635352315456904"/>
    <n v="-0.56027813022481798"/>
    <s v="FinanCorp"/>
    <x v="23"/>
    <s v="Information Technology"/>
    <s v="Communications Equipment"/>
    <s v="Sunnyvale, California"/>
    <m/>
    <n v="1043604"/>
    <n v="1996"/>
    <s v="Sunnyvale"/>
    <s v="California"/>
    <s v="United States"/>
  </r>
  <r>
    <d v="2019-06-05T00:00:00"/>
    <x v="23"/>
    <s v="buy"/>
    <n v="800"/>
    <n v="3"/>
    <n v="26.129998999999899"/>
    <n v="26.58"/>
    <n v="25.959999"/>
    <n v="26.48"/>
    <n v="26.48"/>
    <n v="5750400"/>
    <n v="2.1230000000000002"/>
    <n v="2.2919300075984899E-2"/>
    <n v="6.4664128220170994E-2"/>
    <n v="-3.5685757120693301E-2"/>
    <n v="3.7808544429543101E-3"/>
    <n v="8.9828232088523894E-3"/>
    <n v="2.1229681331894699E-2"/>
    <n v="1.8482383302850999E-2"/>
    <n v="1.5188143825399699E-2"/>
    <n v="1.5934113723667199E-2"/>
    <n v="30.799999"/>
    <n v="24.51"/>
    <n v="-0.19338255116066699"/>
    <n v="8.1287266899663802E-3"/>
    <n v="0.97174088406470205"/>
    <n v="-0.17710722445288399"/>
    <n v="-0.71644090038944397"/>
    <s v="FinanCorp"/>
    <x v="23"/>
    <s v="Information Technology"/>
    <s v="Communications Equipment"/>
    <s v="Sunnyvale, California"/>
    <m/>
    <n v="1043604"/>
    <n v="1996"/>
    <s v="Sunnyvale"/>
    <s v="California"/>
    <s v="United States"/>
  </r>
  <r>
    <d v="2019-06-11T00:00:00"/>
    <x v="23"/>
    <s v="buy"/>
    <n v="100"/>
    <n v="3"/>
    <n v="27.049999"/>
    <n v="27.09"/>
    <n v="26.68"/>
    <n v="26.93"/>
    <n v="26.93"/>
    <n v="2485500"/>
    <n v="2.14"/>
    <n v="2.60267849833473E-3"/>
    <n v="3.9770475830684798E-2"/>
    <n v="2.62913267264413E-2"/>
    <n v="3.1982871605015298E-2"/>
    <n v="-9.1550309916214392E-3"/>
    <n v="8.4228717215200193E-3"/>
    <n v="1.7650511581754801E-2"/>
    <n v="1.46595094455756E-2"/>
    <n v="1.5880981583023802E-2"/>
    <n v="30.799999"/>
    <n v="24.51"/>
    <n v="-0.19338255116066699"/>
    <n v="-3.4994119269314301E-4"/>
    <n v="0.96847266106996099"/>
    <n v="-0.44872881384701302"/>
    <n v="-0.28721812463399099"/>
    <s v="FinanCorp"/>
    <x v="23"/>
    <s v="Information Technology"/>
    <s v="Communications Equipment"/>
    <s v="Sunnyvale, California"/>
    <m/>
    <n v="1043604"/>
    <n v="1996"/>
    <s v="Sunnyvale"/>
    <s v="California"/>
    <s v="United States"/>
  </r>
  <r>
    <d v="2019-04-01T00:00:00"/>
    <x v="23"/>
    <s v="sell"/>
    <n v="200"/>
    <n v="4"/>
    <n v="26.82"/>
    <n v="27.24"/>
    <n v="26.76"/>
    <n v="27.200001"/>
    <n v="26.995408999999999"/>
    <n v="4279900"/>
    <n v="2.4969999999999999"/>
    <n v="2.72049898519621E-2"/>
    <n v="4.7045331071934197E-2"/>
    <n v="4.4215850634422398E-3"/>
    <n v="2.3625686555782201E-2"/>
    <n v="0.13759301219216999"/>
    <n v="1.33337691463438E-2"/>
    <n v="1.3705066979963199E-2"/>
    <n v="1.5618032272164699E-2"/>
    <n v="1.5131540785364999E-2"/>
    <n v="30.799999"/>
    <n v="23.610001"/>
    <n v="-0.19338255116066699"/>
    <n v="1.1502195497633099E-2"/>
    <n v="0.87117820582666705"/>
    <n v="1.3536642723416701"/>
    <n v="1.0026984165014501"/>
    <s v="CapitalOwl"/>
    <x v="23"/>
    <s v="Information Technology"/>
    <s v="Communications Equipment"/>
    <s v="Sunnyvale, California"/>
    <m/>
    <n v="1043604"/>
    <n v="1996"/>
    <s v="Sunnyvale"/>
    <s v="California"/>
    <s v="United States"/>
  </r>
  <r>
    <d v="2019-04-04T00:00:00"/>
    <x v="23"/>
    <s v="sell"/>
    <n v="300"/>
    <n v="4"/>
    <n v="27.299999"/>
    <n v="27.360001"/>
    <n v="26.799999"/>
    <n v="26.92"/>
    <n v="26.717514000000001"/>
    <n v="1981600"/>
    <n v="2.512"/>
    <n v="-1.1816975240674999E-2"/>
    <n v="3.5542511456020699E-2"/>
    <n v="1.38397970970385E-2"/>
    <n v="4.1716097832108702E-2"/>
    <n v="0.134671273355427"/>
    <n v="1.5805396693687301E-2"/>
    <n v="1.3473276807867E-2"/>
    <n v="1.50794392300012E-2"/>
    <n v="1.51374022860742E-2"/>
    <n v="30.799999"/>
    <n v="23.610001"/>
    <n v="-0.19338255116066699"/>
    <n v="2.0824655091414399E-3"/>
    <n v="0.88789127229352605"/>
    <n v="1.3157260685679399"/>
    <n v="1.3561231801765901"/>
    <s v="CapitalOwl"/>
    <x v="23"/>
    <s v="Information Technology"/>
    <s v="Communications Equipment"/>
    <s v="Sunnyvale, California"/>
    <m/>
    <n v="1043604"/>
    <n v="1996"/>
    <s v="Sunnyvale"/>
    <s v="California"/>
    <s v="United States"/>
  </r>
  <r>
    <d v="2019-05-29T00:00:00"/>
    <x v="23"/>
    <s v="buy"/>
    <n v="1100"/>
    <n v="4"/>
    <n v="24.860001"/>
    <n v="25.129998999999899"/>
    <n v="24.809998999999902"/>
    <n v="25.01"/>
    <n v="24.821881999999999"/>
    <n v="2762300"/>
    <n v="2.2360000000000002"/>
    <n v="1.2002664641454E-3"/>
    <n v="-4.1509406298803599E-2"/>
    <n v="-8.5410677809938801E-2"/>
    <n v="-8.6511343619923006E-2"/>
    <n v="-5.89572784088132E-2"/>
    <n v="1.19362336019452E-2"/>
    <n v="1.54509966698961E-2"/>
    <n v="1.3843464828181501E-2"/>
    <n v="1.5618460840087001E-2"/>
    <n v="30.799999"/>
    <n v="24.809998999999902"/>
    <n v="-0.19338255116066699"/>
    <n v="-6.9359101493404697E-3"/>
    <n v="0.93275837965450503"/>
    <n v="-1.15285792141348"/>
    <n v="-0.97745698663688196"/>
    <s v="CapitalOwl"/>
    <x v="23"/>
    <s v="Information Technology"/>
    <s v="Communications Equipment"/>
    <s v="Sunnyvale, California"/>
    <m/>
    <n v="1043604"/>
    <n v="1996"/>
    <s v="Sunnyvale"/>
    <s v="California"/>
    <s v="United States"/>
  </r>
  <r>
    <d v="2019-04-01T00:00:00"/>
    <x v="23"/>
    <s v="sell"/>
    <n v="300"/>
    <n v="5"/>
    <n v="26.82"/>
    <n v="27.24"/>
    <n v="26.76"/>
    <n v="27.200001"/>
    <n v="26.995408999999999"/>
    <n v="4279900"/>
    <n v="2.4969999999999999"/>
    <n v="2.72049898519621E-2"/>
    <n v="4.7045331071934197E-2"/>
    <n v="4.4215850634422398E-3"/>
    <n v="2.3625686555782201E-2"/>
    <n v="0.13759301219216999"/>
    <n v="1.33337691463438E-2"/>
    <n v="1.3705066979963199E-2"/>
    <n v="1.5618032272164699E-2"/>
    <n v="1.5131540785364999E-2"/>
    <n v="30.799999"/>
    <n v="23.610001"/>
    <n v="-0.19338255116066699"/>
    <n v="1.1502195497633099E-2"/>
    <n v="0.87117820582666705"/>
    <n v="1.3536642723416701"/>
    <n v="1.0026984165014501"/>
    <s v="Alpha Capital"/>
    <x v="23"/>
    <s v="Information Technology"/>
    <s v="Communications Equipment"/>
    <s v="Sunnyvale, California"/>
    <m/>
    <n v="1043604"/>
    <n v="1996"/>
    <s v="Sunnyvale"/>
    <s v="California"/>
    <s v="United States"/>
  </r>
  <r>
    <d v="2019-04-02T00:00:00"/>
    <x v="23"/>
    <s v="sell"/>
    <n v="100"/>
    <n v="5"/>
    <n v="27.25"/>
    <n v="27.48"/>
    <n v="27"/>
    <n v="27.129998999999899"/>
    <n v="26.925934000000002"/>
    <n v="3234300"/>
    <n v="2.4809999999999999"/>
    <n v="-2.5769031177624198E-3"/>
    <n v="3.9088014212549697E-2"/>
    <n v="3.6926612036507502E-3"/>
    <n v="1.5085284063601399E-2"/>
    <n v="0.14576001428677701"/>
    <n v="1.43694749413187E-2"/>
    <n v="1.37111361244783E-2"/>
    <n v="1.56058025946848E-2"/>
    <n v="1.51160017819257E-2"/>
    <n v="30.799999"/>
    <n v="23.610001"/>
    <n v="-0.19338255116066699"/>
    <n v="1.7455614805152698E-5"/>
    <n v="0.87964278817467301"/>
    <n v="1.45273268048011"/>
    <n v="1.10052990374342"/>
    <s v="Alpha Capital"/>
    <x v="23"/>
    <s v="Information Technology"/>
    <s v="Communications Equipment"/>
    <s v="Sunnyvale, California"/>
    <m/>
    <n v="1043604"/>
    <n v="1996"/>
    <s v="Sunnyvale"/>
    <s v="California"/>
    <s v="United States"/>
  </r>
  <r>
    <d v="2019-04-11T00:00:00"/>
    <x v="23"/>
    <s v="buy"/>
    <n v="200"/>
    <n v="5"/>
    <n v="27.540001"/>
    <n v="27.6"/>
    <n v="27.379998999999899"/>
    <n v="27.51"/>
    <n v="27.303077999999999"/>
    <n v="1413900"/>
    <n v="2.504"/>
    <n v="7.2736197252817295E-4"/>
    <n v="2.1680137670267201E-2"/>
    <n v="4.5741407869675302E-2"/>
    <n v="-1.9954557252858399E-2"/>
    <n v="0.13423729737309101"/>
    <n v="7.1390435562129996E-3"/>
    <n v="1.19228269305928E-2"/>
    <n v="1.4116014040949001E-2"/>
    <n v="1.5082792784024799E-2"/>
    <n v="30.799999"/>
    <n v="23.610001"/>
    <n v="-0.19338255116066699"/>
    <n v="3.8122194279549302E-5"/>
    <n v="0.89355881361338796"/>
    <n v="1.31236479754237"/>
    <n v="1.37939878853128"/>
    <s v="Alpha Capital"/>
    <x v="23"/>
    <s v="Information Technology"/>
    <s v="Communications Equipment"/>
    <s v="Sunnyvale, California"/>
    <m/>
    <n v="1043604"/>
    <n v="1996"/>
    <s v="Sunnyvale"/>
    <s v="California"/>
    <s v="United States"/>
  </r>
  <r>
    <d v="2019-04-18T00:00:00"/>
    <x v="23"/>
    <s v="buy"/>
    <n v="1400"/>
    <n v="5"/>
    <n v="27.85"/>
    <n v="28.1"/>
    <n v="27.82"/>
    <n v="28.01"/>
    <n v="27.799315999999902"/>
    <n v="3035500"/>
    <n v="2.56"/>
    <n v="4.2934096363544299E-3"/>
    <n v="1.80119729891857E-2"/>
    <n v="6.6802115183073704E-2"/>
    <n v="9.08757685984528E-3"/>
    <n v="0.16488465298844701"/>
    <n v="8.0461568717365602E-3"/>
    <n v="1.13035084610959E-2"/>
    <n v="1.4201382306584199E-2"/>
    <n v="1.48463939325701E-2"/>
    <n v="30.799999"/>
    <n v="24.040001"/>
    <n v="-0.19338255116066699"/>
    <n v="1.5778467813143101E-3"/>
    <n v="0.89448299190404801"/>
    <n v="1.66636208078625"/>
    <n v="1.34766863052954"/>
    <s v="Alpha Capital"/>
    <x v="23"/>
    <s v="Information Technology"/>
    <s v="Communications Equipment"/>
    <s v="Sunnyvale, California"/>
    <m/>
    <n v="1043604"/>
    <n v="1996"/>
    <s v="Sunnyvale"/>
    <s v="California"/>
    <s v="United States"/>
  </r>
  <r>
    <d v="2019-04-23T00:00:00"/>
    <x v="23"/>
    <s v="buy"/>
    <n v="100"/>
    <n v="5"/>
    <n v="27.969998999999898"/>
    <n v="28.4"/>
    <n v="27.940000999999999"/>
    <n v="28.360001"/>
    <n v="28.146684999999898"/>
    <n v="3260400"/>
    <n v="2.57"/>
    <n v="1.59947175979432E-2"/>
    <n v="2.7163946498943499E-2"/>
    <n v="5.7324408922140503E-2"/>
    <n v="2.54491022734251E-2"/>
    <n v="0.17853406772552499"/>
    <n v="8.4083310617079892E-3"/>
    <n v="1.10368872668835E-2"/>
    <n v="1.40841924971669E-2"/>
    <n v="1.48772719018314E-2"/>
    <n v="30.799999"/>
    <n v="24.040001"/>
    <n v="-0.19338255116066699"/>
    <n v="8.8023511954049196E-3"/>
    <n v="0.90062975790472399"/>
    <n v="1.8245312456762199"/>
    <n v="1.50663590913653"/>
    <s v="Alpha Capital"/>
    <x v="23"/>
    <s v="Information Technology"/>
    <s v="Communications Equipment"/>
    <s v="Sunnyvale, California"/>
    <m/>
    <n v="1043604"/>
    <n v="1996"/>
    <s v="Sunnyvale"/>
    <s v="California"/>
    <s v="United States"/>
  </r>
  <r>
    <d v="2019-05-14T00:00:00"/>
    <x v="23"/>
    <s v="buy"/>
    <n v="400"/>
    <n v="5"/>
    <n v="25.57"/>
    <n v="25.780000999999999"/>
    <n v="25.48"/>
    <n v="25.49"/>
    <n v="25.298271"/>
    <n v="2457500"/>
    <n v="2.419"/>
    <n v="1.5704702194078901E-3"/>
    <n v="-4.56280352688411E-2"/>
    <n v="-7.6263389610920398E-2"/>
    <n v="-3.6433469484352603E-2"/>
    <n v="-1.3526737983731701E-2"/>
    <n v="1.6120697919181901E-2"/>
    <n v="1.51117668151958E-2"/>
    <n v="1.25885163754802E-2"/>
    <n v="1.53574270134534E-2"/>
    <n v="30.799999"/>
    <n v="24.82"/>
    <n v="-0.19338255116066699"/>
    <n v="7.98398755130913E-3"/>
    <n v="0.91405084434483297"/>
    <n v="-0.51105718486840102"/>
    <n v="-3.0224929828293799E-2"/>
    <s v="Alpha Capital"/>
    <x v="23"/>
    <s v="Information Technology"/>
    <s v="Communications Equipment"/>
    <s v="Sunnyvale, California"/>
    <m/>
    <n v="1043604"/>
    <n v="1996"/>
    <s v="Sunnyvale"/>
    <s v="California"/>
    <s v="United States"/>
  </r>
  <r>
    <d v="2019-05-23T00:00:00"/>
    <x v="23"/>
    <s v="buy"/>
    <n v="700"/>
    <n v="5"/>
    <n v="25.51"/>
    <n v="25.559998999999902"/>
    <n v="25.030000999999999"/>
    <n v="25.15"/>
    <n v="24.960826999999998"/>
    <n v="3490700"/>
    <n v="2.2959999999999998"/>
    <n v="-2.78394951252109E-2"/>
    <n v="-2.78394951252109E-2"/>
    <n v="-0.120121909696707"/>
    <n v="-8.6377018820394794E-2"/>
    <n v="-5.2272974176600102E-2"/>
    <n v="2.3179045282718601E-2"/>
    <n v="1.7214986090563399E-2"/>
    <n v="1.3810578902574901E-2"/>
    <n v="1.5624743534865201E-2"/>
    <n v="30.799999"/>
    <n v="24.82"/>
    <n v="-0.19338255116066699"/>
    <n v="-1.1985692488440201E-2"/>
    <n v="0.93411221512610498"/>
    <n v="-1.0627385802693901"/>
    <n v="-0.69196458195578203"/>
    <s v="Alpha Capital"/>
    <x v="23"/>
    <s v="Information Technology"/>
    <s v="Communications Equipment"/>
    <s v="Sunnyvale, California"/>
    <m/>
    <n v="1043604"/>
    <n v="1996"/>
    <s v="Sunnyvale"/>
    <s v="California"/>
    <s v="United States"/>
  </r>
  <r>
    <d v="2019-05-28T00:00:00"/>
    <x v="23"/>
    <s v="sell"/>
    <n v="400"/>
    <n v="5"/>
    <n v="25.25"/>
    <n v="25.49"/>
    <n v="24.950001"/>
    <n v="24.98"/>
    <n v="24.792107000000001"/>
    <n v="3090300"/>
    <n v="2.2679999999999998"/>
    <n v="-8.3716082606854394E-3"/>
    <n v="-1.6673674472206999E-2"/>
    <n v="-0.118049845740037"/>
    <n v="-9.1709463566616703E-2"/>
    <n v="-5.2045408199491501E-2"/>
    <n v="1.9591650874710601E-2"/>
    <n v="1.6472935103789998E-2"/>
    <n v="1.38433700017698E-2"/>
    <n v="1.5627056267197501E-2"/>
    <n v="30.799999"/>
    <n v="24.82"/>
    <n v="-0.19338255116066699"/>
    <n v="-8.4109499934704197E-3"/>
    <n v="0.93405366219683605"/>
    <n v="-1.05867761558222"/>
    <n v="-0.80459475842231398"/>
    <s v="Alpha Capital"/>
    <x v="23"/>
    <s v="Information Technology"/>
    <s v="Communications Equipment"/>
    <s v="Sunnyvale, California"/>
    <m/>
    <n v="1043604"/>
    <n v="1996"/>
    <s v="Sunnyvale"/>
    <s v="California"/>
    <s v="United States"/>
  </r>
  <r>
    <d v="2019-05-29T00:00:00"/>
    <x v="23"/>
    <s v="sell"/>
    <n v="300"/>
    <n v="5"/>
    <n v="24.860001"/>
    <n v="25.129998999999899"/>
    <n v="24.809998999999902"/>
    <n v="25.01"/>
    <n v="24.821881999999999"/>
    <n v="2762300"/>
    <n v="2.2360000000000002"/>
    <n v="1.2002664641454E-3"/>
    <n v="-4.1509406298803599E-2"/>
    <n v="-8.5410677809938801E-2"/>
    <n v="-8.6511343619923006E-2"/>
    <n v="-5.89572784088132E-2"/>
    <n v="1.19362336019452E-2"/>
    <n v="1.54509966698961E-2"/>
    <n v="1.3843464828181501E-2"/>
    <n v="1.5618460840087001E-2"/>
    <n v="30.799999"/>
    <n v="24.809998999999902"/>
    <n v="-0.19338255116066699"/>
    <n v="-6.9359101493404697E-3"/>
    <n v="0.93275837965450503"/>
    <n v="-1.15285792141348"/>
    <n v="-0.97745698663688196"/>
    <s v="Alpha Capital"/>
    <x v="23"/>
    <s v="Information Technology"/>
    <s v="Communications Equipment"/>
    <s v="Sunnyvale, California"/>
    <m/>
    <n v="1043604"/>
    <n v="1996"/>
    <s v="Sunnyvale"/>
    <s v="California"/>
    <s v="United States"/>
  </r>
  <r>
    <d v="2019-06-07T00:00:00"/>
    <x v="23"/>
    <s v="buy"/>
    <n v="200"/>
    <n v="5"/>
    <n v="26.620000999999998"/>
    <n v="26.879998999999899"/>
    <n v="26.57"/>
    <n v="26.74"/>
    <n v="26.74"/>
    <n v="2463700"/>
    <n v="2.0840000000000001"/>
    <n v="5.2493558861435204E-3"/>
    <n v="8.3007666636944699E-2"/>
    <n v="9.7964829277088494E-3"/>
    <n v="4.7608911860952403E-2"/>
    <n v="1.4706770261955801E-3"/>
    <n v="1.4723664240081501E-2"/>
    <n v="1.77608992301568E-2"/>
    <n v="1.4831088951866399E-2"/>
    <n v="1.5916941314236301E-2"/>
    <n v="30.799999"/>
    <n v="24.51"/>
    <n v="-0.19338255116066699"/>
    <n v="1.0442979367750601E-2"/>
    <n v="0.97035908437432705"/>
    <n v="-0.28317441890956202"/>
    <n v="-0.41336057568989498"/>
    <s v="Alpha Capital"/>
    <x v="23"/>
    <s v="Information Technology"/>
    <s v="Communications Equipment"/>
    <s v="Sunnyvale, California"/>
    <m/>
    <n v="1043604"/>
    <n v="1996"/>
    <s v="Sunnyvale"/>
    <s v="California"/>
    <s v="United States"/>
  </r>
  <r>
    <d v="2019-06-13T00:00:00"/>
    <x v="23"/>
    <s v="buy"/>
    <n v="100"/>
    <n v="5"/>
    <n v="27"/>
    <n v="27.23"/>
    <n v="26.77"/>
    <n v="26.91"/>
    <n v="26.91"/>
    <n v="2530600"/>
    <n v="2.0910000000000002"/>
    <n v="-1.4853697219424501E-3"/>
    <n v="1.15867489511611E-2"/>
    <n v="6.33323814809751E-2"/>
    <n v="1.538455299186E-2"/>
    <n v="-8.1054859922400392E-3"/>
    <n v="2.75163830420687E-3"/>
    <n v="1.5465231446421399E-2"/>
    <n v="1.45972756200671E-2"/>
    <n v="1.5876853911539601E-2"/>
    <n v="30.799999"/>
    <n v="24.51"/>
    <n v="-0.19338255116066699"/>
    <n v="4.0890106107655602E-3"/>
    <n v="0.96743513800510506"/>
    <n v="-0.42663728290513497"/>
    <n v="-0.34955903322399601"/>
    <s v="Alpha Capital"/>
    <x v="23"/>
    <s v="Information Technology"/>
    <s v="Communications Equipment"/>
    <s v="Sunnyvale, California"/>
    <m/>
    <n v="1043604"/>
    <n v="1996"/>
    <s v="Sunnyvale"/>
    <s v="California"/>
    <s v="United States"/>
  </r>
  <r>
    <d v="2019-06-25T00:00:00"/>
    <x v="23"/>
    <s v="sell"/>
    <n v="800"/>
    <n v="5"/>
    <n v="26.530000999999999"/>
    <n v="26.780000999999999"/>
    <n v="26.309998999999902"/>
    <n v="26.32"/>
    <n v="26.32"/>
    <n v="1980400"/>
    <n v="1.994"/>
    <n v="-1.13337440755884E-2"/>
    <n v="-2.0309121868056199E-2"/>
    <n v="5.3021430491955297E-2"/>
    <n v="1.6327209278072401E-2"/>
    <n v="1.22384530683334E-2"/>
    <n v="5.7288639373571301E-3"/>
    <n v="1.21012933801587E-2"/>
    <n v="1.40597942572679E-2"/>
    <n v="1.5850799669901001E-2"/>
    <n v="30.799999"/>
    <n v="24.51"/>
    <n v="-0.19338255116066699"/>
    <n v="-9.5417756928269908E-3"/>
    <n v="0.96830401208889405"/>
    <n v="-0.115719942580087"/>
    <n v="-2.80253363047902E-3"/>
    <s v="Alpha Capital"/>
    <x v="23"/>
    <s v="Information Technology"/>
    <s v="Communications Equipment"/>
    <s v="Sunnyvale, California"/>
    <m/>
    <n v="1043604"/>
    <n v="1996"/>
    <s v="Sunnyvale"/>
    <s v="California"/>
    <s v="United States"/>
  </r>
  <r>
    <d v="2019-05-13T00:00:00"/>
    <x v="23"/>
    <s v="sell"/>
    <n v="1100"/>
    <n v="6"/>
    <n v="25.82"/>
    <n v="25.85"/>
    <n v="25.309998999999902"/>
    <n v="25.450001"/>
    <n v="25.258572000000001"/>
    <n v="6270400"/>
    <n v="2.4049999999999998"/>
    <n v="-3.7026977960818101E-2"/>
    <n v="-6.7603551752369304E-2"/>
    <n v="-7.7106497857799994E-2"/>
    <n v="-2.09547678515585E-2"/>
    <n v="-8.2867842384992604E-3"/>
    <n v="1.5457543631903201E-2"/>
    <n v="1.5099448887265001E-2"/>
    <n v="1.27807150415738E-2"/>
    <n v="1.53631811062404E-2"/>
    <n v="30.799999"/>
    <n v="24.82"/>
    <n v="-0.19338255116066699"/>
    <n v="-2.4426469085879299E-2"/>
    <n v="0.91633691264856998"/>
    <n v="-0.43423660313013102"/>
    <n v="0.17621878128306201"/>
    <s v="DecaFund"/>
    <x v="23"/>
    <s v="Information Technology"/>
    <s v="Communications Equipment"/>
    <s v="Sunnyvale, California"/>
    <m/>
    <n v="1043604"/>
    <n v="1996"/>
    <s v="Sunnyvale"/>
    <s v="California"/>
    <s v="United States"/>
  </r>
  <r>
    <d v="2019-05-15T00:00:00"/>
    <x v="23"/>
    <s v="sell"/>
    <n v="200"/>
    <n v="6"/>
    <n v="25.370000999999998"/>
    <n v="25.73"/>
    <n v="25.280000999999999"/>
    <n v="25.709999"/>
    <n v="25.516614999999899"/>
    <n v="3649200"/>
    <n v="2.379"/>
    <n v="8.5937551359071204E-3"/>
    <n v="-3.66593513011838E-2"/>
    <n v="-7.8156018379495804E-2"/>
    <n v="-3.1963384634641497E-2"/>
    <n v="-1.3568317973481301E-2"/>
    <n v="1.77540247144648E-2"/>
    <n v="1.50337387538569E-2"/>
    <n v="1.2627981694333301E-2"/>
    <n v="1.5357333509987201E-2"/>
    <n v="30.799999"/>
    <n v="24.82"/>
    <n v="-0.19338255116066699"/>
    <n v="5.8219943882337104E-3"/>
    <n v="0.91465742131931904"/>
    <n v="-0.51042903717892296"/>
    <n v="-0.20866877571641801"/>
    <s v="DecaFund"/>
    <x v="23"/>
    <s v="Information Technology"/>
    <s v="Communications Equipment"/>
    <s v="Sunnyvale, California"/>
    <m/>
    <n v="1043604"/>
    <n v="1996"/>
    <s v="Sunnyvale"/>
    <s v="California"/>
    <s v="United States"/>
  </r>
  <r>
    <d v="2019-06-07T00:00:00"/>
    <x v="23"/>
    <s v="buy"/>
    <n v="200"/>
    <n v="6"/>
    <n v="26.620000999999998"/>
    <n v="26.879998999999899"/>
    <n v="26.57"/>
    <n v="26.74"/>
    <n v="26.74"/>
    <n v="2463700"/>
    <n v="2.0840000000000001"/>
    <n v="5.2493558861435204E-3"/>
    <n v="8.3007666636944699E-2"/>
    <n v="9.7964829277088494E-3"/>
    <n v="4.7608911860952403E-2"/>
    <n v="1.4706770261955801E-3"/>
    <n v="1.4723664240081501E-2"/>
    <n v="1.77608992301568E-2"/>
    <n v="1.4831088951866399E-2"/>
    <n v="1.5916941314236301E-2"/>
    <n v="30.799999"/>
    <n v="24.51"/>
    <n v="-0.19338255116066699"/>
    <n v="1.0442979367750601E-2"/>
    <n v="0.97035908437432705"/>
    <n v="-0.28317441890956202"/>
    <n v="-0.41336057568989498"/>
    <s v="DecaFund"/>
    <x v="23"/>
    <s v="Information Technology"/>
    <s v="Communications Equipment"/>
    <s v="Sunnyvale, California"/>
    <m/>
    <n v="1043604"/>
    <n v="1996"/>
    <s v="Sunnyvale"/>
    <s v="California"/>
    <s v="United States"/>
  </r>
  <r>
    <d v="2019-06-12T00:00:00"/>
    <x v="23"/>
    <s v="sell"/>
    <n v="400"/>
    <n v="6"/>
    <n v="27.370000999999998"/>
    <n v="27.370000999999998"/>
    <n v="26.889999"/>
    <n v="26.950001"/>
    <n v="26.950001"/>
    <n v="2776000"/>
    <n v="2.1269999999999998"/>
    <n v="7.4242763724944802E-4"/>
    <n v="1.7593603391949299E-2"/>
    <n v="2.7790773242099401E-2"/>
    <n v="2.5899413721126498E-2"/>
    <n v="-3.3856535413141799E-3"/>
    <n v="1.8348793195610701E-3"/>
    <n v="1.76455090832878E-2"/>
    <n v="1.46372388701639E-2"/>
    <n v="1.58779166685869E-2"/>
    <n v="30.799999"/>
    <n v="24.51"/>
    <n v="-0.19338255116066699"/>
    <n v="-2.0396578921351798E-3"/>
    <n v="0.96843714018907101"/>
    <n v="-0.36229138075147799"/>
    <n v="-0.32425495589371001"/>
    <s v="DecaFund"/>
    <x v="23"/>
    <s v="Information Technology"/>
    <s v="Communications Equipment"/>
    <s v="Sunnyvale, California"/>
    <m/>
    <n v="1043604"/>
    <n v="1996"/>
    <s v="Sunnyvale"/>
    <s v="California"/>
    <s v="United States"/>
  </r>
  <r>
    <d v="2019-05-03T00:00:00"/>
    <x v="23"/>
    <s v="sell"/>
    <n v="400"/>
    <n v="7"/>
    <n v="27.549999"/>
    <n v="27.92"/>
    <n v="27.549999"/>
    <n v="27.65"/>
    <n v="27.442021999999898"/>
    <n v="3050500"/>
    <n v="2.5310000000000001"/>
    <n v="-7.9252146749251001E-3"/>
    <n v="1.4939207530925499E-2"/>
    <n v="1.8985576797907099E-2"/>
    <n v="7.5806878541008399E-2"/>
    <n v="0.130041090820884"/>
    <n v="1.3304015689027299E-2"/>
    <n v="1.2707331201750801E-2"/>
    <n v="1.1409906222076599E-2"/>
    <n v="1.5173289735249401E-2"/>
    <n v="30.799999"/>
    <n v="24.799999"/>
    <n v="-0.19338255116066699"/>
    <n v="9.5921274614703799E-3"/>
    <n v="0.89706494562440897"/>
    <n v="1.31413041692034"/>
    <n v="1.4746513041867699"/>
    <s v="GreenGrest Capital"/>
    <x v="23"/>
    <s v="Information Technology"/>
    <s v="Communications Equipment"/>
    <s v="Sunnyvale, California"/>
    <m/>
    <n v="1043604"/>
    <n v="1996"/>
    <s v="Sunnyvale"/>
    <s v="California"/>
    <s v="United States"/>
  </r>
  <r>
    <d v="2019-05-09T00:00:00"/>
    <x v="23"/>
    <s v="sell"/>
    <n v="1300"/>
    <n v="7"/>
    <n v="26.4"/>
    <n v="26.440000999999999"/>
    <n v="25.969998999999898"/>
    <n v="26.43"/>
    <n v="26.231200999999999"/>
    <n v="3860400"/>
    <n v="2.4569999999999999"/>
    <n v="-9.0395798172718603E-3"/>
    <n v="-5.3051122767359599E-2"/>
    <n v="-3.3851093950743198E-2"/>
    <n v="2.4500949876455701E-2"/>
    <n v="4.5185410515378603E-2"/>
    <n v="7.6228216209621403E-3"/>
    <n v="1.34254959829226E-2"/>
    <n v="1.1902826704767701E-2"/>
    <n v="1.5199899055356699E-2"/>
    <n v="30.799999"/>
    <n v="24.82"/>
    <n v="-0.19338255116066699"/>
    <n v="-3.0259986019249502E-3"/>
    <n v="0.90035966255659805"/>
    <n v="0.27071893236762201"/>
    <n v="0.70102067717160399"/>
    <s v="GreenGrest Capital"/>
    <x v="23"/>
    <s v="Information Technology"/>
    <s v="Communications Equipment"/>
    <s v="Sunnyvale, California"/>
    <m/>
    <n v="1043604"/>
    <n v="1996"/>
    <s v="Sunnyvale"/>
    <s v="California"/>
    <s v="United States"/>
  </r>
  <r>
    <d v="2019-05-10T00:00:00"/>
    <x v="23"/>
    <s v="buy"/>
    <n v="1300"/>
    <n v="7"/>
    <n v="26.27"/>
    <n v="26.5"/>
    <n v="25.870000999999998"/>
    <n v="26.41"/>
    <n v="26.211351000000001"/>
    <n v="3268100"/>
    <n v="2.4550000000000001"/>
    <n v="-7.5701887840882401E-4"/>
    <n v="-4.5882926970843299E-2"/>
    <n v="-2.9106567638370998E-2"/>
    <n v="1.9133870566737401E-2"/>
    <n v="3.5215176496071803E-2"/>
    <n v="8.8321771904184901E-3"/>
    <n v="1.3396883673870199E-2"/>
    <n v="1.1891328724297301E-2"/>
    <n v="1.5189262891183801E-2"/>
    <n v="30.799999"/>
    <n v="24.82"/>
    <n v="-0.19338255116066699"/>
    <n v="3.7133938472042301E-3"/>
    <n v="0.89947671942986995"/>
    <n v="0.14166001422777699"/>
    <n v="0.46652659663309098"/>
    <s v="GreenGrest Capital"/>
    <x v="23"/>
    <s v="Information Technology"/>
    <s v="Communications Equipment"/>
    <s v="Sunnyvale, California"/>
    <m/>
    <n v="1043604"/>
    <n v="1996"/>
    <s v="Sunnyvale"/>
    <s v="California"/>
    <s v="United States"/>
  </r>
  <r>
    <d v="2019-05-30T00:00:00"/>
    <x v="23"/>
    <s v="buy"/>
    <n v="1400"/>
    <n v="7"/>
    <n v="25.1"/>
    <n v="25.370000999999998"/>
    <n v="25.059998999999902"/>
    <n v="25.26"/>
    <n v="25.070001999999999"/>
    <n v="2316400"/>
    <n v="2.2269999999999999"/>
    <n v="9.9463890981877998E-3"/>
    <n v="-2.3475179143547801E-2"/>
    <n v="-0.100837205926645"/>
    <n v="-6.9573237499089696E-2"/>
    <n v="-4.4963142132840299E-2"/>
    <n v="1.44724011237555E-2"/>
    <n v="1.43725049799402E-2"/>
    <n v="1.38969626586656E-2"/>
    <n v="1.5629721076066101E-2"/>
    <n v="30.799999"/>
    <n v="24.809998999999902"/>
    <n v="-0.19338255116066699"/>
    <n v="2.0962723552933101E-3"/>
    <n v="0.93709142735043305"/>
    <n v="-0.95465169494465396"/>
    <n v="-1.05595335672517"/>
    <s v="GreenGrest Capital"/>
    <x v="23"/>
    <s v="Information Technology"/>
    <s v="Communications Equipment"/>
    <s v="Sunnyvale, California"/>
    <m/>
    <n v="1043604"/>
    <n v="1996"/>
    <s v="Sunnyvale"/>
    <s v="California"/>
    <s v="United States"/>
  </r>
  <r>
    <d v="2019-06-10T00:00:00"/>
    <x v="23"/>
    <s v="buy"/>
    <n v="900"/>
    <n v="7"/>
    <n v="26.860001"/>
    <n v="26.98"/>
    <n v="26.52"/>
    <n v="26.860001"/>
    <n v="26.860001"/>
    <n v="2540500"/>
    <n v="2.1429999999999998"/>
    <n v="4.4776566513756904E-3"/>
    <n v="7.6574000647120999E-2"/>
    <n v="1.4649068410834701E-2"/>
    <n v="3.3574685197710799E-2"/>
    <n v="5.9483336775712596E-3"/>
    <n v="1.5600293514921801E-2"/>
    <n v="1.77803492418434E-2"/>
    <n v="1.4664549561905001E-2"/>
    <n v="1.5919433838153599E-2"/>
    <n v="30.799999"/>
    <n v="24.51"/>
    <n v="-0.19338255116066699"/>
    <n v="4.6492198743191201E-3"/>
    <n v="0.97040856650773"/>
    <n v="-0.22696326970675901"/>
    <n v="-0.28127957473985499"/>
    <s v="GreenGrest Capital"/>
    <x v="23"/>
    <s v="Information Technology"/>
    <s v="Communications Equipment"/>
    <s v="Sunnyvale, California"/>
    <m/>
    <n v="1043604"/>
    <n v="1996"/>
    <s v="Sunnyvale"/>
    <s v="California"/>
    <s v="United States"/>
  </r>
  <r>
    <d v="2019-06-17T00:00:00"/>
    <x v="23"/>
    <s v="sell"/>
    <n v="1000"/>
    <n v="7"/>
    <n v="26.58"/>
    <n v="26.83"/>
    <n v="26.129998999999899"/>
    <n v="26.6"/>
    <n v="26.6"/>
    <n v="4755500"/>
    <n v="2.0859999999999999"/>
    <n v="-1.50259234699666E-3"/>
    <n v="-9.7270125375193001E-3"/>
    <n v="4.1581407174499103E-2"/>
    <n v="1.6613636334322401E-2"/>
    <n v="-1.78966398603915E-2"/>
    <n v="4.8620083548548696E-3"/>
    <n v="1.5666154425938401E-2"/>
    <n v="1.44586834810499E-2"/>
    <n v="1.5887747088652902E-2"/>
    <n v="30.799999"/>
    <n v="24.51"/>
    <n v="-0.19338255116066699"/>
    <n v="9.3131563797728401E-4"/>
    <n v="0.969602294469878"/>
    <n v="-0.57031445962293403"/>
    <n v="-0.48199214009189101"/>
    <s v="GreenGrest Capital"/>
    <x v="23"/>
    <s v="Information Technology"/>
    <s v="Communications Equipment"/>
    <s v="Sunnyvale, California"/>
    <m/>
    <n v="1043604"/>
    <n v="1996"/>
    <s v="Sunnyvale"/>
    <s v="California"/>
    <s v="United States"/>
  </r>
  <r>
    <d v="2019-04-01T00:00:00"/>
    <x v="23"/>
    <s v="buy"/>
    <n v="500"/>
    <n v="8"/>
    <n v="26.82"/>
    <n v="27.24"/>
    <n v="26.76"/>
    <n v="27.200001"/>
    <n v="26.995408999999999"/>
    <n v="4279900"/>
    <n v="2.4969999999999999"/>
    <n v="2.72049898519621E-2"/>
    <n v="4.7045331071934197E-2"/>
    <n v="4.4215850634422398E-3"/>
    <n v="2.3625686555782201E-2"/>
    <n v="0.13759301219216999"/>
    <n v="1.33337691463438E-2"/>
    <n v="1.3705066979963199E-2"/>
    <n v="1.5618032272164699E-2"/>
    <n v="1.5131540785364999E-2"/>
    <n v="30.799999"/>
    <n v="23.610001"/>
    <n v="-0.19338255116066699"/>
    <n v="1.1502195497633099E-2"/>
    <n v="0.87117820582666705"/>
    <n v="1.3536642723416701"/>
    <n v="1.0026984165014501"/>
    <s v="KKZ Asset Management"/>
    <x v="23"/>
    <s v="Information Technology"/>
    <s v="Communications Equipment"/>
    <s v="Sunnyvale, California"/>
    <m/>
    <n v="1043604"/>
    <n v="1996"/>
    <s v="Sunnyvale"/>
    <s v="California"/>
    <s v="United States"/>
  </r>
  <r>
    <d v="2019-04-04T00:00:00"/>
    <x v="23"/>
    <s v="sell"/>
    <n v="500"/>
    <n v="8"/>
    <n v="27.299999"/>
    <n v="27.360001"/>
    <n v="26.799999"/>
    <n v="26.92"/>
    <n v="26.717514000000001"/>
    <n v="1981600"/>
    <n v="2.512"/>
    <n v="-1.1816975240674999E-2"/>
    <n v="3.5542511456020699E-2"/>
    <n v="1.38397970970385E-2"/>
    <n v="4.1716097832108702E-2"/>
    <n v="0.134671273355427"/>
    <n v="1.5805396693687301E-2"/>
    <n v="1.3473276807867E-2"/>
    <n v="1.50794392300012E-2"/>
    <n v="1.51374022860742E-2"/>
    <n v="30.799999"/>
    <n v="23.610001"/>
    <n v="-0.19338255116066699"/>
    <n v="2.0824655091414399E-3"/>
    <n v="0.88789127229352605"/>
    <n v="1.3157260685679399"/>
    <n v="1.3561231801765901"/>
    <s v="KKZ Asset Management"/>
    <x v="23"/>
    <s v="Information Technology"/>
    <s v="Communications Equipment"/>
    <s v="Sunnyvale, California"/>
    <m/>
    <n v="1043604"/>
    <n v="1996"/>
    <s v="Sunnyvale"/>
    <s v="California"/>
    <s v="United States"/>
  </r>
  <r>
    <d v="2019-04-11T00:00:00"/>
    <x v="23"/>
    <s v="sell"/>
    <n v="600"/>
    <n v="8"/>
    <n v="27.540001"/>
    <n v="27.6"/>
    <n v="27.379998999999899"/>
    <n v="27.51"/>
    <n v="27.303077999999999"/>
    <n v="1413900"/>
    <n v="2.504"/>
    <n v="7.2736197252817295E-4"/>
    <n v="2.1680137670267201E-2"/>
    <n v="4.5741407869675302E-2"/>
    <n v="-1.9954557252858399E-2"/>
    <n v="0.13423729737309101"/>
    <n v="7.1390435562129996E-3"/>
    <n v="1.19228269305928E-2"/>
    <n v="1.4116014040949001E-2"/>
    <n v="1.5082792784024799E-2"/>
    <n v="30.799999"/>
    <n v="23.610001"/>
    <n v="-0.19338255116066699"/>
    <n v="3.8122194279549302E-5"/>
    <n v="0.89355881361338796"/>
    <n v="1.31236479754237"/>
    <n v="1.37939878853128"/>
    <s v="KKZ Asset Management"/>
    <x v="23"/>
    <s v="Information Technology"/>
    <s v="Communications Equipment"/>
    <s v="Sunnyvale, California"/>
    <m/>
    <n v="1043604"/>
    <n v="1996"/>
    <s v="Sunnyvale"/>
    <s v="California"/>
    <s v="United States"/>
  </r>
  <r>
    <d v="2019-05-03T00:00:00"/>
    <x v="23"/>
    <s v="buy"/>
    <n v="1400"/>
    <n v="8"/>
    <n v="27.549999"/>
    <n v="27.92"/>
    <n v="27.549999"/>
    <n v="27.65"/>
    <n v="27.442021999999898"/>
    <n v="3050500"/>
    <n v="2.5310000000000001"/>
    <n v="-7.9252146749251001E-3"/>
    <n v="1.4939207530925499E-2"/>
    <n v="1.8985576797907099E-2"/>
    <n v="7.5806878541008399E-2"/>
    <n v="0.130041090820884"/>
    <n v="1.3304015689027299E-2"/>
    <n v="1.2707331201750801E-2"/>
    <n v="1.1409906222076599E-2"/>
    <n v="1.5173289735249401E-2"/>
    <n v="30.799999"/>
    <n v="24.799999"/>
    <n v="-0.19338255116066699"/>
    <n v="9.5921274614703799E-3"/>
    <n v="0.89706494562440897"/>
    <n v="1.31413041692034"/>
    <n v="1.4746513041867699"/>
    <s v="KKZ Asset Management"/>
    <x v="23"/>
    <s v="Information Technology"/>
    <s v="Communications Equipment"/>
    <s v="Sunnyvale, California"/>
    <m/>
    <n v="1043604"/>
    <n v="1996"/>
    <s v="Sunnyvale"/>
    <s v="California"/>
    <s v="United States"/>
  </r>
  <r>
    <d v="2019-05-13T00:00:00"/>
    <x v="23"/>
    <s v="sell"/>
    <n v="500"/>
    <n v="8"/>
    <n v="25.82"/>
    <n v="25.85"/>
    <n v="25.309998999999902"/>
    <n v="25.450001"/>
    <n v="25.258572000000001"/>
    <n v="6270400"/>
    <n v="2.4049999999999998"/>
    <n v="-3.7026977960818101E-2"/>
    <n v="-6.7603551752369304E-2"/>
    <n v="-7.7106497857799994E-2"/>
    <n v="-2.09547678515585E-2"/>
    <n v="-8.2867842384992604E-3"/>
    <n v="1.5457543631903201E-2"/>
    <n v="1.5099448887265001E-2"/>
    <n v="1.27807150415738E-2"/>
    <n v="1.53631811062404E-2"/>
    <n v="30.799999"/>
    <n v="24.82"/>
    <n v="-0.19338255116066699"/>
    <n v="-2.4426469085879299E-2"/>
    <n v="0.91633691264856998"/>
    <n v="-0.43423660313013102"/>
    <n v="0.17621878128306201"/>
    <s v="KKZ Asset Management"/>
    <x v="23"/>
    <s v="Information Technology"/>
    <s v="Communications Equipment"/>
    <s v="Sunnyvale, California"/>
    <m/>
    <n v="1043604"/>
    <n v="1996"/>
    <s v="Sunnyvale"/>
    <s v="California"/>
    <s v="United States"/>
  </r>
  <r>
    <d v="2019-05-14T00:00:00"/>
    <x v="23"/>
    <s v="sell"/>
    <n v="700"/>
    <n v="8"/>
    <n v="25.57"/>
    <n v="25.780000999999999"/>
    <n v="25.48"/>
    <n v="25.49"/>
    <n v="25.298271"/>
    <n v="2457500"/>
    <n v="2.419"/>
    <n v="1.5704702194078901E-3"/>
    <n v="-4.56280352688411E-2"/>
    <n v="-7.6263389610920398E-2"/>
    <n v="-3.6433469484352603E-2"/>
    <n v="-1.3526737983731701E-2"/>
    <n v="1.6120697919181901E-2"/>
    <n v="1.51117668151958E-2"/>
    <n v="1.25885163754802E-2"/>
    <n v="1.53574270134534E-2"/>
    <n v="30.799999"/>
    <n v="24.82"/>
    <n v="-0.19338255116066699"/>
    <n v="7.98398755130913E-3"/>
    <n v="0.91405084434483297"/>
    <n v="-0.51105718486840102"/>
    <n v="-3.0224929828293799E-2"/>
    <s v="KKZ Asset Management"/>
    <x v="23"/>
    <s v="Information Technology"/>
    <s v="Communications Equipment"/>
    <s v="Sunnyvale, California"/>
    <m/>
    <n v="1043604"/>
    <n v="1996"/>
    <s v="Sunnyvale"/>
    <s v="California"/>
    <s v="United States"/>
  </r>
  <r>
    <d v="2019-06-03T00:00:00"/>
    <x v="23"/>
    <s v="sell"/>
    <n v="900"/>
    <n v="8"/>
    <n v="24.629998999999899"/>
    <n v="24.98"/>
    <n v="24.549999"/>
    <n v="24.879998999999899"/>
    <n v="24.879998999999899"/>
    <n v="3167200"/>
    <n v="2.081"/>
    <n v="1.09113226411994E-2"/>
    <n v="-4.8327169671248602E-3"/>
    <n v="-0.10306185073886399"/>
    <n v="-7.4222466637112905E-2"/>
    <n v="-4.1402200789437398E-2"/>
    <n v="1.2527945079406499E-2"/>
    <n v="1.50262884165455E-2"/>
    <n v="1.41538430080307E-2"/>
    <n v="1.56803927678635E-2"/>
    <n v="30.799999"/>
    <n v="24.51"/>
    <n v="-0.19338255116066699"/>
    <n v="-2.7690708645509302E-3"/>
    <n v="0.94742228940737605"/>
    <n v="-0.88736827445695698"/>
    <n v="-1.03951935002274"/>
    <s v="KKZ Asset Management"/>
    <x v="23"/>
    <s v="Information Technology"/>
    <s v="Communications Equipment"/>
    <s v="Sunnyvale, California"/>
    <m/>
    <n v="1043604"/>
    <n v="1996"/>
    <s v="Sunnyvale"/>
    <s v="California"/>
    <s v="United States"/>
  </r>
  <r>
    <d v="2019-06-05T00:00:00"/>
    <x v="23"/>
    <s v="sell"/>
    <n v="500"/>
    <n v="8"/>
    <n v="26.129998999999899"/>
    <n v="26.58"/>
    <n v="25.959999"/>
    <n v="26.48"/>
    <n v="26.48"/>
    <n v="5750400"/>
    <n v="2.1230000000000002"/>
    <n v="2.2919300075984899E-2"/>
    <n v="6.4664128220170994E-2"/>
    <n v="-3.5685757120693301E-2"/>
    <n v="3.7808544429543101E-3"/>
    <n v="8.9828232088523894E-3"/>
    <n v="2.1229681331894699E-2"/>
    <n v="1.8482383302850999E-2"/>
    <n v="1.5188143825399699E-2"/>
    <n v="1.5934113723667199E-2"/>
    <n v="30.799999"/>
    <n v="24.51"/>
    <n v="-0.19338255116066699"/>
    <n v="8.1287266899663802E-3"/>
    <n v="0.97174088406470205"/>
    <n v="-0.17710722445288399"/>
    <n v="-0.71644090038944397"/>
    <s v="KKZ Asset Management"/>
    <x v="23"/>
    <s v="Information Technology"/>
    <s v="Communications Equipment"/>
    <s v="Sunnyvale, California"/>
    <m/>
    <n v="1043604"/>
    <n v="1996"/>
    <s v="Sunnyvale"/>
    <s v="California"/>
    <s v="United States"/>
  </r>
  <r>
    <d v="2019-06-06T00:00:00"/>
    <x v="23"/>
    <s v="buy"/>
    <n v="1500"/>
    <n v="8"/>
    <n v="26.59"/>
    <n v="26.74"/>
    <n v="26.290001"/>
    <n v="26.6"/>
    <n v="26.6"/>
    <n v="3225100"/>
    <n v="2.1240000000000001"/>
    <n v="4.5214847188460496E-3"/>
    <n v="5.9239223840829199E-2"/>
    <n v="-1.5857919222555E-2"/>
    <n v="3.2289732350231401E-2"/>
    <n v="6.05634487367413E-4"/>
    <n v="2.1556573320147501E-2"/>
    <n v="1.82654790846156E-2"/>
    <n v="1.4881720905097101E-2"/>
    <n v="1.5915899216421801E-2"/>
    <n v="30.799999"/>
    <n v="24.51"/>
    <n v="-0.19338255116066699"/>
    <n v="6.1168407152111899E-3"/>
    <n v="0.971100124081829"/>
    <n v="-0.30011689625370302"/>
    <n v="-0.58553394065125397"/>
    <s v="KKZ Asset Management"/>
    <x v="23"/>
    <s v="Information Technology"/>
    <s v="Communications Equipment"/>
    <s v="Sunnyvale, California"/>
    <m/>
    <n v="1043604"/>
    <n v="1996"/>
    <s v="Sunnyvale"/>
    <s v="California"/>
    <s v="United States"/>
  </r>
  <r>
    <d v="2019-04-01T00:00:00"/>
    <x v="23"/>
    <s v="buy"/>
    <n v="900"/>
    <n v="9"/>
    <n v="26.82"/>
    <n v="27.24"/>
    <n v="26.76"/>
    <n v="27.200001"/>
    <n v="26.995408999999999"/>
    <n v="4279900"/>
    <n v="2.4969999999999999"/>
    <n v="2.72049898519621E-2"/>
    <n v="4.7045331071934197E-2"/>
    <n v="4.4215850634422398E-3"/>
    <n v="2.3625686555782201E-2"/>
    <n v="0.13759301219216999"/>
    <n v="1.33337691463438E-2"/>
    <n v="1.3705066979963199E-2"/>
    <n v="1.5618032272164699E-2"/>
    <n v="1.5131540785364999E-2"/>
    <n v="30.799999"/>
    <n v="23.610001"/>
    <n v="-0.19338255116066699"/>
    <n v="1.1502195497633099E-2"/>
    <n v="0.87117820582666705"/>
    <n v="1.3536642723416701"/>
    <n v="1.0026984165014501"/>
    <s v="Netpune Capital"/>
    <x v="23"/>
    <s v="Information Technology"/>
    <s v="Communications Equipment"/>
    <s v="Sunnyvale, California"/>
    <m/>
    <n v="1043604"/>
    <n v="1996"/>
    <s v="Sunnyvale"/>
    <s v="California"/>
    <s v="United States"/>
  </r>
  <r>
    <d v="2019-04-23T00:00:00"/>
    <x v="23"/>
    <s v="buy"/>
    <n v="500"/>
    <n v="9"/>
    <n v="27.969998999999898"/>
    <n v="28.4"/>
    <n v="27.940000999999999"/>
    <n v="28.360001"/>
    <n v="28.146684999999898"/>
    <n v="3260400"/>
    <n v="2.57"/>
    <n v="1.59947175979432E-2"/>
    <n v="2.7163946498943499E-2"/>
    <n v="5.7324408922140503E-2"/>
    <n v="2.54491022734251E-2"/>
    <n v="0.17853406772552499"/>
    <n v="8.4083310617079892E-3"/>
    <n v="1.10368872668835E-2"/>
    <n v="1.40841924971669E-2"/>
    <n v="1.48772719018314E-2"/>
    <n v="30.799999"/>
    <n v="24.040001"/>
    <n v="-0.19338255116066699"/>
    <n v="8.8023511954049196E-3"/>
    <n v="0.90062975790472399"/>
    <n v="1.8245312456762199"/>
    <n v="1.50663590913653"/>
    <s v="Netpune Capital"/>
    <x v="23"/>
    <s v="Information Technology"/>
    <s v="Communications Equipment"/>
    <s v="Sunnyvale, California"/>
    <m/>
    <n v="1043604"/>
    <n v="1996"/>
    <s v="Sunnyvale"/>
    <s v="California"/>
    <s v="United States"/>
  </r>
  <r>
    <d v="2019-04-30T00:00:00"/>
    <x v="23"/>
    <s v="sell"/>
    <n v="600"/>
    <n v="9"/>
    <n v="27.92"/>
    <n v="27.940000999999999"/>
    <n v="27.290001"/>
    <n v="27.77"/>
    <n v="27.561121"/>
    <n v="3411100"/>
    <n v="2.5089999999999999"/>
    <n v="-6.1030776640656802E-3"/>
    <n v="-2.10234654524654E-2"/>
    <n v="6.6629326247524101E-2"/>
    <n v="4.8228099189557698E-4"/>
    <n v="0.14648338278191"/>
    <n v="2.3457636230301199E-2"/>
    <n v="1.4192357535731099E-2"/>
    <n v="1.5217033838528999E-2"/>
    <n v="1.51734725863141E-2"/>
    <n v="30.799999"/>
    <n v="24.26"/>
    <n v="-0.19338255116066699"/>
    <n v="9.5096475723260604E-4"/>
    <n v="0.90046617821602304"/>
    <n v="1.4713792170707101"/>
    <n v="1.6370859476103401"/>
    <s v="Netpune Capital"/>
    <x v="23"/>
    <s v="Information Technology"/>
    <s v="Communications Equipment"/>
    <s v="Sunnyvale, California"/>
    <m/>
    <n v="1043604"/>
    <n v="1996"/>
    <s v="Sunnyvale"/>
    <s v="California"/>
    <s v="United States"/>
  </r>
  <r>
    <d v="2019-05-22T00:00:00"/>
    <x v="23"/>
    <s v="buy"/>
    <n v="600"/>
    <n v="9"/>
    <n v="25.969998999999898"/>
    <n v="26.01"/>
    <n v="25.719998999999898"/>
    <n v="25.860001"/>
    <n v="25.665486999999999"/>
    <n v="2733200"/>
    <n v="2.3929999999999998"/>
    <n v="-8.0878380570679597E-3"/>
    <n v="5.8173624772179201E-3"/>
    <n v="-7.6287696973553601E-2"/>
    <n v="-4.5045909788838698E-2"/>
    <n v="-1.5941616453184301E-2"/>
    <n v="1.9723817675370601E-2"/>
    <n v="1.70372187577486E-2"/>
    <n v="1.35114023773264E-2"/>
    <n v="1.5536128582245901E-2"/>
    <n v="30.799999"/>
    <n v="24.82"/>
    <n v="-0.19338255116066699"/>
    <n v="-2.8283920525026501E-3"/>
    <n v="0.923787661338342"/>
    <n v="-0.56216984450318697"/>
    <n v="-0.57527972646031"/>
    <s v="Netpune Capital"/>
    <x v="23"/>
    <s v="Information Technology"/>
    <s v="Communications Equipment"/>
    <s v="Sunnyvale, California"/>
    <m/>
    <n v="1043604"/>
    <n v="1996"/>
    <s v="Sunnyvale"/>
    <s v="California"/>
    <s v="United States"/>
  </r>
  <r>
    <d v="2019-05-24T00:00:00"/>
    <x v="23"/>
    <s v="sell"/>
    <n v="700"/>
    <n v="9"/>
    <n v="25.379998999999899"/>
    <n v="25.48"/>
    <n v="25.17"/>
    <n v="25.190000999999999"/>
    <n v="25.000527999999999"/>
    <n v="2177300"/>
    <n v="2.3239999999999998"/>
    <n v="1.58926868001537E-3"/>
    <n v="3.97110452611873E-4"/>
    <n v="-0.13114660658808799"/>
    <n v="-8.4425501035544498E-2"/>
    <n v="-5.1051276214320401E-2"/>
    <n v="1.9978073796592201E-2"/>
    <n v="1.68197276277577E-2"/>
    <n v="1.3815065973499499E-2"/>
    <n v="1.5625112184659701E-2"/>
    <n v="30.799999"/>
    <n v="24.82"/>
    <n v="-0.19338255116066699"/>
    <n v="1.3526439988342199E-3"/>
    <n v="0.93446002833375397"/>
    <n v="-1.05084097141609"/>
    <n v="-0.72886207160808802"/>
    <s v="Netpune Capital"/>
    <x v="23"/>
    <s v="Information Technology"/>
    <s v="Communications Equipment"/>
    <s v="Sunnyvale, California"/>
    <m/>
    <n v="1043604"/>
    <n v="1996"/>
    <s v="Sunnyvale"/>
    <s v="California"/>
    <s v="United States"/>
  </r>
  <r>
    <d v="2019-06-19T00:00:00"/>
    <x v="23"/>
    <s v="buy"/>
    <n v="1400"/>
    <n v="9"/>
    <n v="26.940000999999999"/>
    <n v="27.059998999999902"/>
    <n v="26.620000999999998"/>
    <n v="26.85"/>
    <n v="26.85"/>
    <n v="2303200"/>
    <n v="2.0289999999999999"/>
    <n v="-3.7240737029897399E-4"/>
    <n v="-3.71751350588316E-3"/>
    <n v="7.1765986762309095E-2"/>
    <n v="3.1293551113844603E-2"/>
    <n v="1.87870336887907E-2"/>
    <n v="7.0381780350227199E-3"/>
    <n v="1.4391319910436601E-2"/>
    <n v="1.44842850707948E-2"/>
    <n v="1.5844950419656199E-2"/>
    <n v="30.799999"/>
    <n v="24.51"/>
    <n v="-0.19338255116066699"/>
    <n v="2.98071681438073E-3"/>
    <n v="0.96795677717233597"/>
    <n v="-2.2233977948797501E-2"/>
    <n v="-0.35236677036845798"/>
    <s v="Netpune Capital"/>
    <x v="23"/>
    <s v="Information Technology"/>
    <s v="Communications Equipment"/>
    <s v="Sunnyvale, California"/>
    <m/>
    <n v="1043604"/>
    <n v="1996"/>
    <s v="Sunnyvale"/>
    <s v="California"/>
    <s v="United States"/>
  </r>
  <r>
    <d v="2019-05-14T00:00:00"/>
    <x v="23"/>
    <s v="buy"/>
    <n v="1300"/>
    <n v="10"/>
    <n v="25.57"/>
    <n v="25.780000999999999"/>
    <n v="25.48"/>
    <n v="25.49"/>
    <n v="25.298271"/>
    <n v="2457500"/>
    <n v="2.419"/>
    <n v="1.5704702194078901E-3"/>
    <n v="-4.56280352688411E-2"/>
    <n v="-7.6263389610920398E-2"/>
    <n v="-3.6433469484352603E-2"/>
    <n v="-1.3526737983731701E-2"/>
    <n v="1.6120697919181901E-2"/>
    <n v="1.51117668151958E-2"/>
    <n v="1.25885163754802E-2"/>
    <n v="1.53574270134534E-2"/>
    <n v="30.799999"/>
    <n v="24.82"/>
    <n v="-0.19338255116066699"/>
    <n v="7.98398755130913E-3"/>
    <n v="0.91405084434483297"/>
    <n v="-0.51105718486840102"/>
    <n v="-3.0224929828293799E-2"/>
    <s v="Spectrum Group"/>
    <x v="23"/>
    <s v="Information Technology"/>
    <s v="Communications Equipment"/>
    <s v="Sunnyvale, California"/>
    <m/>
    <n v="1043604"/>
    <n v="1996"/>
    <s v="Sunnyvale"/>
    <s v="California"/>
    <s v="United States"/>
  </r>
  <r>
    <d v="2019-05-21T00:00:00"/>
    <x v="23"/>
    <s v="sell"/>
    <n v="500"/>
    <n v="10"/>
    <n v="25.6"/>
    <n v="26.17"/>
    <n v="25.6"/>
    <n v="26.07"/>
    <n v="25.873906999999999"/>
    <n v="3310800"/>
    <n v="2.4260000000000002"/>
    <n v="2.60359982907419E-2"/>
    <n v="2.2498955670192999E-2"/>
    <n v="-7.1776406929913106E-2"/>
    <n v="-3.5120869848308402E-2"/>
    <n v="3.7070770008925001E-3"/>
    <n v="1.9170831865440999E-2"/>
    <n v="1.7006082494180799E-2"/>
    <n v="1.3481879910246301E-2"/>
    <n v="1.5544998082903201E-2"/>
    <n v="30.799999"/>
    <n v="24.82"/>
    <n v="-0.19338255116066699"/>
    <n v="8.4599491109458805E-3"/>
    <n v="0.92464098786262505"/>
    <n v="-0.28854678034064402"/>
    <n v="-0.56493156499545705"/>
    <s v="Spectrum Group"/>
    <x v="23"/>
    <s v="Information Technology"/>
    <s v="Communications Equipment"/>
    <s v="Sunnyvale, California"/>
    <m/>
    <n v="1043604"/>
    <n v="1996"/>
    <s v="Sunnyvale"/>
    <s v="California"/>
    <s v="United States"/>
  </r>
  <r>
    <d v="2019-06-03T00:00:00"/>
    <x v="23"/>
    <s v="sell"/>
    <n v="1100"/>
    <n v="10"/>
    <n v="24.629998999999899"/>
    <n v="24.98"/>
    <n v="24.549999"/>
    <n v="24.879998999999899"/>
    <n v="24.879998999999899"/>
    <n v="3167200"/>
    <n v="2.081"/>
    <n v="1.09113226411994E-2"/>
    <n v="-4.8327169671248602E-3"/>
    <n v="-0.10306185073886399"/>
    <n v="-7.4222466637112905E-2"/>
    <n v="-4.1402200789437398E-2"/>
    <n v="1.2527945079406499E-2"/>
    <n v="1.50262884165455E-2"/>
    <n v="1.41538430080307E-2"/>
    <n v="1.56803927678635E-2"/>
    <n v="30.799999"/>
    <n v="24.51"/>
    <n v="-0.19338255116066699"/>
    <n v="-2.7690708645509302E-3"/>
    <n v="0.94742228940737605"/>
    <n v="-0.88736827445695698"/>
    <n v="-1.03951935002274"/>
    <s v="Spectrum Group"/>
    <x v="23"/>
    <s v="Information Technology"/>
    <s v="Communications Equipment"/>
    <s v="Sunnyvale, California"/>
    <m/>
    <n v="1043604"/>
    <n v="1996"/>
    <s v="Sunnyvale"/>
    <s v="California"/>
    <s v="United States"/>
  </r>
  <r>
    <d v="2019-06-12T00:00:00"/>
    <x v="23"/>
    <s v="buy"/>
    <n v="1000"/>
    <n v="10"/>
    <n v="27.370000999999998"/>
    <n v="27.370000999999998"/>
    <n v="26.889999"/>
    <n v="26.950001"/>
    <n v="26.950001"/>
    <n v="2776000"/>
    <n v="2.1269999999999998"/>
    <n v="7.4242763724944802E-4"/>
    <n v="1.7593603391949299E-2"/>
    <n v="2.7790773242099401E-2"/>
    <n v="2.5899413721126498E-2"/>
    <n v="-3.3856535413141799E-3"/>
    <n v="1.8348793195610701E-3"/>
    <n v="1.76455090832878E-2"/>
    <n v="1.46372388701639E-2"/>
    <n v="1.58779166685869E-2"/>
    <n v="30.799999"/>
    <n v="24.51"/>
    <n v="-0.19338255116066699"/>
    <n v="-2.0396578921351798E-3"/>
    <n v="0.96843714018907101"/>
    <n v="-0.36229138075147799"/>
    <n v="-0.32425495589371001"/>
    <s v="Spectrum Group"/>
    <x v="23"/>
    <s v="Information Technology"/>
    <s v="Communications Equipment"/>
    <s v="Sunnyvale, California"/>
    <m/>
    <n v="1043604"/>
    <n v="1996"/>
    <s v="Sunnyvale"/>
    <s v="California"/>
    <s v="United States"/>
  </r>
  <r>
    <d v="2019-04-01T00:00:00"/>
    <x v="23"/>
    <s v="buy"/>
    <n v="1600"/>
    <n v="11"/>
    <n v="26.82"/>
    <n v="27.24"/>
    <n v="26.76"/>
    <n v="27.200001"/>
    <n v="26.995408999999999"/>
    <n v="4279900"/>
    <n v="2.4969999999999999"/>
    <n v="2.72049898519621E-2"/>
    <n v="4.7045331071934197E-2"/>
    <n v="4.4215850634422398E-3"/>
    <n v="2.3625686555782201E-2"/>
    <n v="0.13759301219216999"/>
    <n v="1.33337691463438E-2"/>
    <n v="1.3705066979963199E-2"/>
    <n v="1.5618032272164699E-2"/>
    <n v="1.5131540785364999E-2"/>
    <n v="30.799999"/>
    <n v="23.610001"/>
    <n v="-0.19338255116066699"/>
    <n v="1.1502195497633099E-2"/>
    <n v="0.87117820582666705"/>
    <n v="1.3536642723416701"/>
    <n v="1.0026984165014501"/>
    <s v="Beta Dynamic Fund"/>
    <x v="23"/>
    <s v="Information Technology"/>
    <s v="Communications Equipment"/>
    <s v="Sunnyvale, California"/>
    <m/>
    <n v="1043604"/>
    <n v="1996"/>
    <s v="Sunnyvale"/>
    <s v="California"/>
    <s v="United States"/>
  </r>
  <r>
    <d v="2019-04-03T00:00:00"/>
    <x v="23"/>
    <s v="sell"/>
    <n v="1000"/>
    <n v="11"/>
    <n v="27.35"/>
    <n v="27.459999"/>
    <n v="27.110001"/>
    <n v="27.24"/>
    <n v="27.035107"/>
    <n v="4190500"/>
    <n v="2.5169999999999999"/>
    <n v="4.04636926698149E-3"/>
    <n v="4.8900275214555103E-2"/>
    <n v="8.8495863434107803E-3"/>
    <n v="1.9875252542146501E-2"/>
    <n v="0.14856073871016701"/>
    <n v="1.26133067126126E-2"/>
    <n v="1.3732304849435099E-2"/>
    <n v="1.5612602797003401E-2"/>
    <n v="1.51175238510513E-2"/>
    <n v="30.799999"/>
    <n v="23.610001"/>
    <n v="-0.19338255116066699"/>
    <n v="2.1460723821998401E-3"/>
    <n v="0.88494594742111599"/>
    <n v="1.48142447013241"/>
    <n v="1.2639155976809699"/>
    <s v="Beta Dynamic Fund"/>
    <x v="23"/>
    <s v="Information Technology"/>
    <s v="Communications Equipment"/>
    <s v="Sunnyvale, California"/>
    <m/>
    <n v="1043604"/>
    <n v="1996"/>
    <s v="Sunnyvale"/>
    <s v="California"/>
    <s v="United States"/>
  </r>
  <r>
    <d v="2019-04-09T00:00:00"/>
    <x v="23"/>
    <s v="buy"/>
    <n v="1000"/>
    <n v="11"/>
    <n v="27.120000999999998"/>
    <n v="27.24"/>
    <n v="26.889999"/>
    <n v="27.190000999999999"/>
    <n v="26.985484999999901"/>
    <n v="2641200"/>
    <n v="2.4990000000000001"/>
    <n v="-5.50154519078082E-3"/>
    <n v="2.20921746543478E-3"/>
    <n v="5.6747469044183901E-2"/>
    <n v="-1.77583483587722E-2"/>
    <n v="0.14672358690862"/>
    <n v="9.1100574707726999E-3"/>
    <n v="1.2292673037308599E-2"/>
    <n v="1.41134542647838E-2"/>
    <n v="1.51347756926877E-2"/>
    <n v="30.799999"/>
    <n v="23.610001"/>
    <n v="-0.19338255116066699"/>
    <n v="-6.0859766572597396E-3"/>
    <n v="0.89660024765989799"/>
    <n v="1.4633997687414899"/>
    <n v="1.4120422234693299"/>
    <s v="Beta Dynamic Fund"/>
    <x v="23"/>
    <s v="Information Technology"/>
    <s v="Communications Equipment"/>
    <s v="Sunnyvale, California"/>
    <m/>
    <n v="1043604"/>
    <n v="1996"/>
    <s v="Sunnyvale"/>
    <s v="California"/>
    <s v="United States"/>
  </r>
  <r>
    <d v="2019-04-22T00:00:00"/>
    <x v="23"/>
    <s v="buy"/>
    <n v="1000"/>
    <n v="11"/>
    <n v="27.99"/>
    <n v="28.040001"/>
    <n v="27.799999"/>
    <n v="27.91"/>
    <n v="27.700067999999899"/>
    <n v="2533600"/>
    <n v="2.59"/>
    <n v="-3.5765480134276402E-3"/>
    <n v="3.94904107127576E-3"/>
    <n v="6.2462598222896702E-2"/>
    <n v="-7.6400357122513099E-3"/>
    <n v="0.15885011093613299"/>
    <n v="7.4759156468396397E-3"/>
    <n v="1.1382657051475901E-2"/>
    <n v="1.4110359742736601E-2"/>
    <n v="1.4848339668605499E-2"/>
    <n v="30.799999"/>
    <n v="24.040001"/>
    <n v="-0.19338255116066699"/>
    <n v="1.0115060212163699E-3"/>
    <n v="0.89626671187556095"/>
    <n v="1.5896527812333101"/>
    <n v="1.3950082033928399"/>
    <s v="Beta Dynamic Fund"/>
    <x v="23"/>
    <s v="Information Technology"/>
    <s v="Communications Equipment"/>
    <s v="Sunnyvale, California"/>
    <m/>
    <n v="1043604"/>
    <n v="1996"/>
    <s v="Sunnyvale"/>
    <s v="California"/>
    <s v="United States"/>
  </r>
  <r>
    <d v="2019-05-10T00:00:00"/>
    <x v="23"/>
    <s v="buy"/>
    <n v="1900"/>
    <n v="11"/>
    <n v="26.27"/>
    <n v="26.5"/>
    <n v="25.870000999999998"/>
    <n v="26.41"/>
    <n v="26.211351000000001"/>
    <n v="3268100"/>
    <n v="2.4550000000000001"/>
    <n v="-7.5701887840882401E-4"/>
    <n v="-4.5882926970843299E-2"/>
    <n v="-2.9106567638370998E-2"/>
    <n v="1.9133870566737401E-2"/>
    <n v="3.5215176496071803E-2"/>
    <n v="8.8321771904184901E-3"/>
    <n v="1.3396883673870199E-2"/>
    <n v="1.1891328724297301E-2"/>
    <n v="1.5189262891183801E-2"/>
    <n v="30.799999"/>
    <n v="24.82"/>
    <n v="-0.19338255116066699"/>
    <n v="3.7133938472042301E-3"/>
    <n v="0.89947671942986995"/>
    <n v="0.14166001422777699"/>
    <n v="0.46652659663309098"/>
    <s v="Beta Dynamic Fund"/>
    <x v="23"/>
    <s v="Information Technology"/>
    <s v="Communications Equipment"/>
    <s v="Sunnyvale, California"/>
    <m/>
    <n v="1043604"/>
    <n v="1996"/>
    <s v="Sunnyvale"/>
    <s v="California"/>
    <s v="United States"/>
  </r>
  <r>
    <d v="2019-05-17T00:00:00"/>
    <x v="23"/>
    <s v="sell"/>
    <n v="1100"/>
    <n v="11"/>
    <n v="25.559998999999902"/>
    <n v="25.67"/>
    <n v="25.15"/>
    <n v="25.18"/>
    <n v="24.990601999999999"/>
    <n v="5125400"/>
    <n v="2.3929999999999998"/>
    <n v="-2.6647336897807399E-2"/>
    <n v="-4.7692727026092702E-2"/>
    <n v="-0.10365134589666"/>
    <n v="-6.7278315825880702E-2"/>
    <n v="-3.8502027966786902E-2"/>
    <n v="2.08345814012212E-2"/>
    <n v="1.5562641078278599E-2"/>
    <n v="1.2993025325931599E-2"/>
    <n v="1.5451553213731701E-2"/>
    <n v="30.799999"/>
    <n v="24.82"/>
    <n v="-0.19338255116066699"/>
    <n v="-5.8544371529206298E-3"/>
    <n v="0.922759094795638"/>
    <n v="-0.86635352315456904"/>
    <n v="-0.56027813022481798"/>
    <s v="Beta Dynamic Fund"/>
    <x v="23"/>
    <s v="Information Technology"/>
    <s v="Communications Equipment"/>
    <s v="Sunnyvale, California"/>
    <m/>
    <n v="1043604"/>
    <n v="1996"/>
    <s v="Sunnyvale"/>
    <s v="California"/>
    <s v="United States"/>
  </r>
  <r>
    <d v="2019-05-24T00:00:00"/>
    <x v="23"/>
    <s v="sell"/>
    <n v="1100"/>
    <n v="11"/>
    <n v="25.379998999999899"/>
    <n v="25.48"/>
    <n v="25.17"/>
    <n v="25.190000999999999"/>
    <n v="25.000527999999999"/>
    <n v="2177300"/>
    <n v="2.3239999999999998"/>
    <n v="1.58926868001537E-3"/>
    <n v="3.97110452611873E-4"/>
    <n v="-0.13114660658808799"/>
    <n v="-8.4425501035544498E-2"/>
    <n v="-5.1051276214320401E-2"/>
    <n v="1.9978073796592201E-2"/>
    <n v="1.68197276277577E-2"/>
    <n v="1.3815065973499499E-2"/>
    <n v="1.5625112184659701E-2"/>
    <n v="30.799999"/>
    <n v="24.82"/>
    <n v="-0.19338255116066699"/>
    <n v="1.3526439988342199E-3"/>
    <n v="0.93446002833375397"/>
    <n v="-1.05084097141609"/>
    <n v="-0.72886207160808802"/>
    <s v="Beta Dynamic Fund"/>
    <x v="23"/>
    <s v="Information Technology"/>
    <s v="Communications Equipment"/>
    <s v="Sunnyvale, California"/>
    <m/>
    <n v="1043604"/>
    <n v="1996"/>
    <s v="Sunnyvale"/>
    <s v="California"/>
    <s v="United States"/>
  </r>
  <r>
    <d v="2019-06-11T00:00:00"/>
    <x v="23"/>
    <s v="buy"/>
    <n v="900"/>
    <n v="11"/>
    <n v="27.049999"/>
    <n v="27.09"/>
    <n v="26.68"/>
    <n v="26.93"/>
    <n v="26.93"/>
    <n v="2485500"/>
    <n v="2.14"/>
    <n v="2.60267849833473E-3"/>
    <n v="3.9770475830684798E-2"/>
    <n v="2.62913267264413E-2"/>
    <n v="3.1982871605015298E-2"/>
    <n v="-9.1550309916214392E-3"/>
    <n v="8.4228717215200193E-3"/>
    <n v="1.7650511581754801E-2"/>
    <n v="1.46595094455756E-2"/>
    <n v="1.5880981583023802E-2"/>
    <n v="30.799999"/>
    <n v="24.51"/>
    <n v="-0.19338255116066699"/>
    <n v="-3.4994119269314301E-4"/>
    <n v="0.96847266106996099"/>
    <n v="-0.44872881384701302"/>
    <n v="-0.28721812463399099"/>
    <s v="Beta Dynamic Fund"/>
    <x v="23"/>
    <s v="Information Technology"/>
    <s v="Communications Equipment"/>
    <s v="Sunnyvale, California"/>
    <m/>
    <n v="1043604"/>
    <n v="1996"/>
    <s v="Sunnyvale"/>
    <s v="California"/>
    <s v="United States"/>
  </r>
  <r>
    <d v="2019-04-01T00:00:00"/>
    <x v="23"/>
    <s v="sell"/>
    <n v="400"/>
    <n v="12"/>
    <n v="26.82"/>
    <n v="27.24"/>
    <n v="26.76"/>
    <n v="27.200001"/>
    <n v="26.995408999999999"/>
    <n v="4279900"/>
    <n v="2.4969999999999999"/>
    <n v="2.72049898519621E-2"/>
    <n v="4.7045331071934197E-2"/>
    <n v="4.4215850634422398E-3"/>
    <n v="2.3625686555782201E-2"/>
    <n v="0.13759301219216999"/>
    <n v="1.33337691463438E-2"/>
    <n v="1.3705066979963199E-2"/>
    <n v="1.5618032272164699E-2"/>
    <n v="1.5131540785364999E-2"/>
    <n v="30.799999"/>
    <n v="23.610001"/>
    <n v="-0.19338255116066699"/>
    <n v="1.1502195497633099E-2"/>
    <n v="0.87117820582666705"/>
    <n v="1.3536642723416701"/>
    <n v="1.0026984165014501"/>
    <s v="6igma Capital"/>
    <x v="23"/>
    <s v="Information Technology"/>
    <s v="Communications Equipment"/>
    <s v="Sunnyvale, California"/>
    <m/>
    <n v="1043604"/>
    <n v="1996"/>
    <s v="Sunnyvale"/>
    <s v="California"/>
    <s v="United States"/>
  </r>
  <r>
    <d v="2019-04-09T00:00:00"/>
    <x v="23"/>
    <s v="buy"/>
    <n v="1000"/>
    <n v="12"/>
    <n v="27.120000999999998"/>
    <n v="27.24"/>
    <n v="26.889999"/>
    <n v="27.190000999999999"/>
    <n v="26.985484999999901"/>
    <n v="2641200"/>
    <n v="2.4990000000000001"/>
    <n v="-5.50154519078082E-3"/>
    <n v="2.20921746543478E-3"/>
    <n v="5.6747469044183901E-2"/>
    <n v="-1.77583483587722E-2"/>
    <n v="0.14672358690862"/>
    <n v="9.1100574707726999E-3"/>
    <n v="1.2292673037308599E-2"/>
    <n v="1.41134542647838E-2"/>
    <n v="1.51347756926877E-2"/>
    <n v="30.799999"/>
    <n v="23.610001"/>
    <n v="-0.19338255116066699"/>
    <n v="-6.0859766572597396E-3"/>
    <n v="0.89660024765989799"/>
    <n v="1.4633997687414899"/>
    <n v="1.4120422234693299"/>
    <s v="6igma Capital"/>
    <x v="23"/>
    <s v="Information Technology"/>
    <s v="Communications Equipment"/>
    <s v="Sunnyvale, California"/>
    <m/>
    <n v="1043604"/>
    <n v="1996"/>
    <s v="Sunnyvale"/>
    <s v="California"/>
    <s v="United States"/>
  </r>
  <r>
    <d v="2019-04-17T00:00:00"/>
    <x v="23"/>
    <s v="sell"/>
    <n v="700"/>
    <n v="12"/>
    <n v="28.040001"/>
    <n v="28.129998999999899"/>
    <n v="27.82"/>
    <n v="27.889999"/>
    <n v="27.680218"/>
    <n v="2892500"/>
    <n v="2.5920000000000001"/>
    <n v="-1.4331736482267E-3"/>
    <n v="1.44459253253595E-2"/>
    <n v="5.64204269876677E-2"/>
    <n v="5.0998872340229798E-4"/>
    <n v="0.119211559622477"/>
    <n v="8.1272309743751596E-3"/>
    <n v="1.1464099730127599E-2"/>
    <n v="1.4202079375589901E-2"/>
    <n v="1.5078757882809201E-2"/>
    <n v="30.799999"/>
    <n v="23.610001"/>
    <n v="-0.19338255116066699"/>
    <n v="-2.2764010197428601E-3"/>
    <n v="0.89328658873974198"/>
    <n v="1.1174566292474799"/>
    <n v="1.27686917388077"/>
    <s v="6igma Capital"/>
    <x v="23"/>
    <s v="Information Technology"/>
    <s v="Communications Equipment"/>
    <s v="Sunnyvale, California"/>
    <m/>
    <n v="1043604"/>
    <n v="1996"/>
    <s v="Sunnyvale"/>
    <s v="California"/>
    <s v="United States"/>
  </r>
  <r>
    <d v="2019-04-30T00:00:00"/>
    <x v="23"/>
    <s v="sell"/>
    <n v="800"/>
    <n v="12"/>
    <n v="27.92"/>
    <n v="27.940000999999999"/>
    <n v="27.290001"/>
    <n v="27.77"/>
    <n v="27.561121"/>
    <n v="3411100"/>
    <n v="2.5089999999999999"/>
    <n v="-6.1030776640656802E-3"/>
    <n v="-2.10234654524654E-2"/>
    <n v="6.6629326247524101E-2"/>
    <n v="4.8228099189557698E-4"/>
    <n v="0.14648338278191"/>
    <n v="2.3457636230301199E-2"/>
    <n v="1.4192357535731099E-2"/>
    <n v="1.5217033838528999E-2"/>
    <n v="1.51734725863141E-2"/>
    <n v="30.799999"/>
    <n v="24.26"/>
    <n v="-0.19338255116066699"/>
    <n v="9.5096475723260604E-4"/>
    <n v="0.90046617821602304"/>
    <n v="1.4713792170707101"/>
    <n v="1.6370859476103401"/>
    <s v="6igma Capital"/>
    <x v="23"/>
    <s v="Information Technology"/>
    <s v="Communications Equipment"/>
    <s v="Sunnyvale, California"/>
    <m/>
    <n v="1043604"/>
    <n v="1996"/>
    <s v="Sunnyvale"/>
    <s v="California"/>
    <s v="United States"/>
  </r>
  <r>
    <d v="2019-05-06T00:00:00"/>
    <x v="23"/>
    <s v="sell"/>
    <n v="1300"/>
    <n v="12"/>
    <n v="27.1"/>
    <n v="27.299999"/>
    <n v="26.91"/>
    <n v="27.23"/>
    <n v="27.025182999999998"/>
    <n v="2417000"/>
    <n v="2.5"/>
    <n v="-1.5306353179292201E-2"/>
    <n v="-2.57400628632607E-2"/>
    <n v="-3.6714564836681199E-4"/>
    <n v="5.27814293592688E-2"/>
    <n v="0.105150063332896"/>
    <n v="7.25625024651872E-3"/>
    <n v="1.3138984152167301E-2"/>
    <n v="1.15655400317908E-2"/>
    <n v="1.51950215015807E-2"/>
    <n v="30.799999"/>
    <n v="24.82"/>
    <n v="-0.19338255116066699"/>
    <n v="-4.4810132310555703E-3"/>
    <n v="0.90098239373270606"/>
    <n v="1.01730247362001"/>
    <n v="1.3586400122609701"/>
    <s v="6igma Capital"/>
    <x v="23"/>
    <s v="Information Technology"/>
    <s v="Communications Equipment"/>
    <s v="Sunnyvale, California"/>
    <m/>
    <n v="1043604"/>
    <n v="1996"/>
    <s v="Sunnyvale"/>
    <s v="California"/>
    <s v="United States"/>
  </r>
  <r>
    <d v="2019-05-15T00:00:00"/>
    <x v="23"/>
    <s v="sell"/>
    <n v="900"/>
    <n v="12"/>
    <n v="25.370000999999998"/>
    <n v="25.73"/>
    <n v="25.280000999999999"/>
    <n v="25.709999"/>
    <n v="25.516614999999899"/>
    <n v="3649200"/>
    <n v="2.379"/>
    <n v="8.5937551359071204E-3"/>
    <n v="-3.66593513011838E-2"/>
    <n v="-7.8156018379495804E-2"/>
    <n v="-3.1963384634641497E-2"/>
    <n v="-1.3568317973481301E-2"/>
    <n v="1.77540247144648E-2"/>
    <n v="1.50337387538569E-2"/>
    <n v="1.2627981694333301E-2"/>
    <n v="1.5357333509987201E-2"/>
    <n v="30.799999"/>
    <n v="24.82"/>
    <n v="-0.19338255116066699"/>
    <n v="5.8219943882337104E-3"/>
    <n v="0.91465742131931904"/>
    <n v="-0.51042903717892296"/>
    <n v="-0.20866877571641801"/>
    <s v="6igma Capital"/>
    <x v="23"/>
    <s v="Information Technology"/>
    <s v="Communications Equipment"/>
    <s v="Sunnyvale, California"/>
    <m/>
    <n v="1043604"/>
    <n v="1996"/>
    <s v="Sunnyvale"/>
    <s v="California"/>
    <s v="United States"/>
  </r>
  <r>
    <d v="2019-06-17T00:00:00"/>
    <x v="23"/>
    <s v="sell"/>
    <n v="2600"/>
    <n v="12"/>
    <n v="26.58"/>
    <n v="26.83"/>
    <n v="26.129998999999899"/>
    <n v="26.6"/>
    <n v="26.6"/>
    <n v="4755500"/>
    <n v="2.0859999999999999"/>
    <n v="-1.50259234699666E-3"/>
    <n v="-9.7270125375193001E-3"/>
    <n v="4.1581407174499103E-2"/>
    <n v="1.6613636334322401E-2"/>
    <n v="-1.78966398603915E-2"/>
    <n v="4.8620083548548696E-3"/>
    <n v="1.5666154425938401E-2"/>
    <n v="1.44586834810499E-2"/>
    <n v="1.5887747088652902E-2"/>
    <n v="30.799999"/>
    <n v="24.51"/>
    <n v="-0.19338255116066699"/>
    <n v="9.3131563797728401E-4"/>
    <n v="0.969602294469878"/>
    <n v="-0.57031445962293403"/>
    <n v="-0.48199214009189101"/>
    <s v="6igma Capital"/>
    <x v="23"/>
    <s v="Information Technology"/>
    <s v="Communications Equipment"/>
    <s v="Sunnyvale, California"/>
    <m/>
    <n v="1043604"/>
    <n v="1996"/>
    <s v="Sunnyvale"/>
    <s v="California"/>
    <s v="United States"/>
  </r>
  <r>
    <d v="2019-06-28T00:00:00"/>
    <x v="23"/>
    <s v="buy"/>
    <n v="1800"/>
    <n v="12"/>
    <n v="26.959999"/>
    <n v="27.040001"/>
    <n v="26.559998999999902"/>
    <n v="26.629998999999899"/>
    <n v="26.629998999999899"/>
    <n v="3375400"/>
    <n v="2"/>
    <n v="-8.2274586806671997E-3"/>
    <n v="-6.7365526741454702E-3"/>
    <n v="7.0312759425570096E-2"/>
    <n v="1.35765376168127E-2"/>
    <n v="2.2825178702719402E-2"/>
    <n v="1.14432398880391E-2"/>
    <n v="1.24558499360687E-2"/>
    <n v="1.4042798754147399E-2"/>
    <n v="1.5851548067046198E-2"/>
    <n v="30.799999"/>
    <n v="24.51"/>
    <n v="-0.19338255116066699"/>
    <n v="5.7409418775350302E-3"/>
    <n v="0.968359729187667"/>
    <n v="4.2855170029684198E-2"/>
    <n v="9.4180199387880803E-2"/>
    <s v="6igma Capital"/>
    <x v="23"/>
    <s v="Information Technology"/>
    <s v="Communications Equipment"/>
    <s v="Sunnyvale, California"/>
    <m/>
    <n v="1043604"/>
    <n v="1996"/>
    <s v="Sunnyvale"/>
    <s v="California"/>
    <s v="United States"/>
  </r>
  <r>
    <d v="2019-04-05T00:00:00"/>
    <x v="23"/>
    <s v="buy"/>
    <n v="1500"/>
    <n v="13"/>
    <n v="26.790001"/>
    <n v="27.16"/>
    <n v="26.68"/>
    <n v="27.030000999999999"/>
    <n v="26.826688999999998"/>
    <n v="2407400"/>
    <n v="2.5009999999999999"/>
    <n v="4.07794477004277E-3"/>
    <n v="2.0935425530549199E-2"/>
    <n v="1.67883735620897E-2"/>
    <n v="8.0537218457920508E-3"/>
    <n v="0.130501732251599"/>
    <n v="1.4419926627116801E-2"/>
    <n v="1.3493141344387199E-2"/>
    <n v="1.4321785361252099E-2"/>
    <n v="1.51312154658388E-2"/>
    <n v="30.799999"/>
    <n v="23.610001"/>
    <n v="-0.19338255116066699"/>
    <n v="4.62571739556182E-3"/>
    <n v="0.88730358704798895"/>
    <n v="1.26804758966206"/>
    <n v="1.3743190162368299"/>
    <s v="Marquee Group Funds"/>
    <x v="23"/>
    <s v="Information Technology"/>
    <s v="Communications Equipment"/>
    <s v="Sunnyvale, California"/>
    <m/>
    <n v="1043604"/>
    <n v="1996"/>
    <s v="Sunnyvale"/>
    <s v="California"/>
    <s v="United States"/>
  </r>
  <r>
    <d v="2019-04-18T00:00:00"/>
    <x v="23"/>
    <s v="sell"/>
    <n v="900"/>
    <n v="13"/>
    <n v="27.85"/>
    <n v="28.1"/>
    <n v="27.82"/>
    <n v="28.01"/>
    <n v="27.799315999999902"/>
    <n v="3035500"/>
    <n v="2.56"/>
    <n v="4.2934096363544299E-3"/>
    <n v="1.80119729891857E-2"/>
    <n v="6.6802115183073704E-2"/>
    <n v="9.08757685984528E-3"/>
    <n v="0.16488465298844701"/>
    <n v="8.0461568717365602E-3"/>
    <n v="1.13035084610959E-2"/>
    <n v="1.4201382306584199E-2"/>
    <n v="1.48463939325701E-2"/>
    <n v="30.799999"/>
    <n v="24.040001"/>
    <n v="-0.19338255116066699"/>
    <n v="1.5778467813143101E-3"/>
    <n v="0.89448299190404801"/>
    <n v="1.66636208078625"/>
    <n v="1.34766863052954"/>
    <s v="Marquee Group Funds"/>
    <x v="23"/>
    <s v="Information Technology"/>
    <s v="Communications Equipment"/>
    <s v="Sunnyvale, California"/>
    <m/>
    <n v="1043604"/>
    <n v="1996"/>
    <s v="Sunnyvale"/>
    <s v="California"/>
    <s v="United States"/>
  </r>
  <r>
    <d v="2019-04-24T00:00:00"/>
    <x v="23"/>
    <s v="buy"/>
    <n v="1000"/>
    <n v="13"/>
    <n v="28.32"/>
    <n v="28.77"/>
    <n v="28.25"/>
    <n v="28.719998999999898"/>
    <n v="28.503975000000001"/>
    <n v="4462200"/>
    <n v="2.5219999999999998"/>
    <n v="1.2613965571396201E-2"/>
    <n v="2.78923711440398E-2"/>
    <n v="8.7264684748823998E-2"/>
    <n v="3.2689660523556298E-2"/>
    <n v="0.19196974891607901"/>
    <n v="8.5531469876717302E-3"/>
    <n v="1.0282224992985201E-2"/>
    <n v="1.4154763484605501E-2"/>
    <n v="1.4895829664061401E-2"/>
    <n v="30.799999"/>
    <n v="24.040001"/>
    <n v="-0.19338255116066699"/>
    <n v="-2.1941687255359501E-3"/>
    <n v="0.89899092052935103"/>
    <n v="1.98543565817684"/>
    <n v="1.6366876790240099"/>
    <s v="Marquee Group Funds"/>
    <x v="23"/>
    <s v="Information Technology"/>
    <s v="Communications Equipment"/>
    <s v="Sunnyvale, California"/>
    <m/>
    <n v="1043604"/>
    <n v="1996"/>
    <s v="Sunnyvale"/>
    <s v="California"/>
    <s v="United States"/>
  </r>
  <r>
    <d v="2019-05-08T00:00:00"/>
    <x v="23"/>
    <s v="buy"/>
    <n v="1600"/>
    <n v="13"/>
    <n v="26.66"/>
    <n v="26.940000999999999"/>
    <n v="26.389999"/>
    <n v="26.67"/>
    <n v="26.469394999999999"/>
    <n v="4625000"/>
    <n v="2.4820000000000002"/>
    <n v="-3.7492883175017298E-4"/>
    <n v="-4.1136918502578501E-2"/>
    <n v="-1.3408090273605001E-2"/>
    <n v="2.7781199268193901E-2"/>
    <n v="5.4224990332650401E-2"/>
    <n v="9.7904827881386998E-3"/>
    <n v="1.35880924646036E-2"/>
    <n v="1.18680414358354E-2"/>
    <n v="1.5188718523399401E-2"/>
    <n v="30.799999"/>
    <n v="24.82"/>
    <n v="-0.19338255116066699"/>
    <n v="-1.60671540560346E-3"/>
    <n v="0.89942345138804802"/>
    <n v="0.38179019226169902"/>
    <n v="0.94321169009892603"/>
    <s v="Marquee Group Funds"/>
    <x v="23"/>
    <s v="Information Technology"/>
    <s v="Communications Equipment"/>
    <s v="Sunnyvale, California"/>
    <m/>
    <n v="1043604"/>
    <n v="1996"/>
    <s v="Sunnyvale"/>
    <s v="California"/>
    <s v="United States"/>
  </r>
  <r>
    <d v="2019-06-11T00:00:00"/>
    <x v="23"/>
    <s v="sell"/>
    <n v="900"/>
    <n v="13"/>
    <n v="27.049999"/>
    <n v="27.09"/>
    <n v="26.68"/>
    <n v="26.93"/>
    <n v="26.93"/>
    <n v="2485500"/>
    <n v="2.14"/>
    <n v="2.60267849833473E-3"/>
    <n v="3.9770475830684798E-2"/>
    <n v="2.62913267264413E-2"/>
    <n v="3.1982871605015298E-2"/>
    <n v="-9.1550309916214392E-3"/>
    <n v="8.4228717215200193E-3"/>
    <n v="1.7650511581754801E-2"/>
    <n v="1.46595094455756E-2"/>
    <n v="1.5880981583023802E-2"/>
    <n v="30.799999"/>
    <n v="24.51"/>
    <n v="-0.19338255116066699"/>
    <n v="-3.4994119269314301E-4"/>
    <n v="0.96847266106996099"/>
    <n v="-0.44872881384701302"/>
    <n v="-0.28721812463399099"/>
    <s v="Marquee Group Funds"/>
    <x v="23"/>
    <s v="Information Technology"/>
    <s v="Communications Equipment"/>
    <s v="Sunnyvale, California"/>
    <m/>
    <n v="1043604"/>
    <n v="1996"/>
    <s v="Sunnyvale"/>
    <s v="California"/>
    <s v="United States"/>
  </r>
  <r>
    <d v="2019-04-01T00:00:00"/>
    <x v="23"/>
    <s v="buy"/>
    <n v="1300"/>
    <n v="14"/>
    <n v="26.82"/>
    <n v="27.24"/>
    <n v="26.76"/>
    <n v="27.200001"/>
    <n v="26.995408999999999"/>
    <n v="4279900"/>
    <n v="2.4969999999999999"/>
    <n v="2.72049898519621E-2"/>
    <n v="4.7045331071934197E-2"/>
    <n v="4.4215850634422398E-3"/>
    <n v="2.3625686555782201E-2"/>
    <n v="0.13759301219216999"/>
    <n v="1.33337691463438E-2"/>
    <n v="1.3705066979963199E-2"/>
    <n v="1.5618032272164699E-2"/>
    <n v="1.5131540785364999E-2"/>
    <n v="30.799999"/>
    <n v="23.610001"/>
    <n v="-0.19338255116066699"/>
    <n v="1.1502195497633099E-2"/>
    <n v="0.87117820582666705"/>
    <n v="1.3536642723416701"/>
    <n v="1.0026984165014501"/>
    <s v="DJT Green Funds"/>
    <x v="23"/>
    <s v="Information Technology"/>
    <s v="Communications Equipment"/>
    <s v="Sunnyvale, California"/>
    <m/>
    <n v="1043604"/>
    <n v="1996"/>
    <s v="Sunnyvale"/>
    <s v="California"/>
    <s v="United States"/>
  </r>
  <r>
    <d v="2019-04-30T00:00:00"/>
    <x v="23"/>
    <s v="buy"/>
    <n v="1800"/>
    <n v="14"/>
    <n v="27.92"/>
    <n v="27.940000999999999"/>
    <n v="27.290001"/>
    <n v="27.77"/>
    <n v="27.561121"/>
    <n v="3411100"/>
    <n v="2.5089999999999999"/>
    <n v="-6.1030776640656802E-3"/>
    <n v="-2.10234654524654E-2"/>
    <n v="6.6629326247524101E-2"/>
    <n v="4.8228099189557698E-4"/>
    <n v="0.14648338278191"/>
    <n v="2.3457636230301199E-2"/>
    <n v="1.4192357535731099E-2"/>
    <n v="1.5217033838528999E-2"/>
    <n v="1.51734725863141E-2"/>
    <n v="30.799999"/>
    <n v="24.26"/>
    <n v="-0.19338255116066699"/>
    <n v="9.5096475723260604E-4"/>
    <n v="0.90046617821602304"/>
    <n v="1.4713792170707101"/>
    <n v="1.6370859476103401"/>
    <s v="DJT Green Funds"/>
    <x v="23"/>
    <s v="Information Technology"/>
    <s v="Communications Equipment"/>
    <s v="Sunnyvale, California"/>
    <m/>
    <n v="1043604"/>
    <n v="1996"/>
    <s v="Sunnyvale"/>
    <s v="California"/>
    <s v="United States"/>
  </r>
  <r>
    <d v="2019-05-09T00:00:00"/>
    <x v="23"/>
    <s v="sell"/>
    <n v="800"/>
    <n v="14"/>
    <n v="26.4"/>
    <n v="26.440000999999999"/>
    <n v="25.969998999999898"/>
    <n v="26.43"/>
    <n v="26.231200999999999"/>
    <n v="3860400"/>
    <n v="2.4569999999999999"/>
    <n v="-9.0395798172718603E-3"/>
    <n v="-5.3051122767359599E-2"/>
    <n v="-3.3851093950743198E-2"/>
    <n v="2.4500949876455701E-2"/>
    <n v="4.5185410515378603E-2"/>
    <n v="7.6228216209621403E-3"/>
    <n v="1.34254959829226E-2"/>
    <n v="1.1902826704767701E-2"/>
    <n v="1.5199899055356699E-2"/>
    <n v="30.799999"/>
    <n v="24.82"/>
    <n v="-0.19338255116066699"/>
    <n v="-3.0259986019249502E-3"/>
    <n v="0.90035966255659805"/>
    <n v="0.27071893236762201"/>
    <n v="0.70102067717160399"/>
    <s v="DJT Green Funds"/>
    <x v="23"/>
    <s v="Information Technology"/>
    <s v="Communications Equipment"/>
    <s v="Sunnyvale, California"/>
    <m/>
    <n v="1043604"/>
    <n v="1996"/>
    <s v="Sunnyvale"/>
    <s v="California"/>
    <s v="United States"/>
  </r>
  <r>
    <d v="2019-05-10T00:00:00"/>
    <x v="23"/>
    <s v="buy"/>
    <n v="2400"/>
    <n v="14"/>
    <n v="26.27"/>
    <n v="26.5"/>
    <n v="25.870000999999998"/>
    <n v="26.41"/>
    <n v="26.211351000000001"/>
    <n v="3268100"/>
    <n v="2.4550000000000001"/>
    <n v="-7.5701887840882401E-4"/>
    <n v="-4.5882926970843299E-2"/>
    <n v="-2.9106567638370998E-2"/>
    <n v="1.9133870566737401E-2"/>
    <n v="3.5215176496071803E-2"/>
    <n v="8.8321771904184901E-3"/>
    <n v="1.3396883673870199E-2"/>
    <n v="1.1891328724297301E-2"/>
    <n v="1.5189262891183801E-2"/>
    <n v="30.799999"/>
    <n v="24.82"/>
    <n v="-0.19338255116066699"/>
    <n v="3.7133938472042301E-3"/>
    <n v="0.89947671942986995"/>
    <n v="0.14166001422777699"/>
    <n v="0.46652659663309098"/>
    <s v="DJT Green Funds"/>
    <x v="23"/>
    <s v="Information Technology"/>
    <s v="Communications Equipment"/>
    <s v="Sunnyvale, California"/>
    <m/>
    <n v="1043604"/>
    <n v="1996"/>
    <s v="Sunnyvale"/>
    <s v="California"/>
    <s v="United States"/>
  </r>
  <r>
    <d v="2019-05-15T00:00:00"/>
    <x v="23"/>
    <s v="buy"/>
    <n v="1600"/>
    <n v="14"/>
    <n v="25.370000999999998"/>
    <n v="25.73"/>
    <n v="25.280000999999999"/>
    <n v="25.709999"/>
    <n v="25.516614999999899"/>
    <n v="3649200"/>
    <n v="2.379"/>
    <n v="8.5937551359071204E-3"/>
    <n v="-3.66593513011838E-2"/>
    <n v="-7.8156018379495804E-2"/>
    <n v="-3.1963384634641497E-2"/>
    <n v="-1.3568317973481301E-2"/>
    <n v="1.77540247144648E-2"/>
    <n v="1.50337387538569E-2"/>
    <n v="1.2627981694333301E-2"/>
    <n v="1.5357333509987201E-2"/>
    <n v="30.799999"/>
    <n v="24.82"/>
    <n v="-0.19338255116066699"/>
    <n v="5.8219943882337104E-3"/>
    <n v="0.91465742131931904"/>
    <n v="-0.51042903717892296"/>
    <n v="-0.20866877571641801"/>
    <s v="DJT Green Funds"/>
    <x v="23"/>
    <s v="Information Technology"/>
    <s v="Communications Equipment"/>
    <s v="Sunnyvale, California"/>
    <m/>
    <n v="1043604"/>
    <n v="1996"/>
    <s v="Sunnyvale"/>
    <s v="California"/>
    <s v="United States"/>
  </r>
  <r>
    <d v="2019-06-11T00:00:00"/>
    <x v="23"/>
    <s v="buy"/>
    <n v="2100"/>
    <n v="14"/>
    <n v="27.049999"/>
    <n v="27.09"/>
    <n v="26.68"/>
    <n v="26.93"/>
    <n v="26.93"/>
    <n v="2485500"/>
    <n v="2.14"/>
    <n v="2.60267849833473E-3"/>
    <n v="3.9770475830684798E-2"/>
    <n v="2.62913267264413E-2"/>
    <n v="3.1982871605015298E-2"/>
    <n v="-9.1550309916214392E-3"/>
    <n v="8.4228717215200193E-3"/>
    <n v="1.7650511581754801E-2"/>
    <n v="1.46595094455756E-2"/>
    <n v="1.5880981583023802E-2"/>
    <n v="30.799999"/>
    <n v="24.51"/>
    <n v="-0.19338255116066699"/>
    <n v="-3.4994119269314301E-4"/>
    <n v="0.96847266106996099"/>
    <n v="-0.44872881384701302"/>
    <n v="-0.28721812463399099"/>
    <s v="DJT Green Funds"/>
    <x v="23"/>
    <s v="Information Technology"/>
    <s v="Communications Equipment"/>
    <s v="Sunnyvale, California"/>
    <m/>
    <n v="1043604"/>
    <n v="1996"/>
    <s v="Sunnyvale"/>
    <s v="California"/>
    <s v="United States"/>
  </r>
  <r>
    <d v="2019-06-18T00:00:00"/>
    <x v="23"/>
    <s v="sell"/>
    <n v="1200"/>
    <n v="14"/>
    <n v="26.84"/>
    <n v="27.25"/>
    <n v="26.73"/>
    <n v="26.860001"/>
    <n v="26.860001"/>
    <n v="2768700"/>
    <n v="2.06"/>
    <n v="9.7270125375192792E-3"/>
    <n v="-2.6026784983348098E-3"/>
    <n v="4.5491057234800597E-2"/>
    <n v="3.2428927430893199E-2"/>
    <n v="1.10652007451822E-2"/>
    <n v="7.0704580123558802E-3"/>
    <n v="1.57348499842048E-2"/>
    <n v="1.44838925586862E-2"/>
    <n v="1.5853282576509701E-2"/>
    <n v="30.799999"/>
    <n v="24.51"/>
    <n v="-0.19338255116066699"/>
    <n v="9.6704895497130797E-3"/>
    <n v="0.96890594880279401"/>
    <n v="-0.14065936803253101"/>
    <n v="-0.420378250928994"/>
    <s v="DJT Green Funds"/>
    <x v="23"/>
    <s v="Information Technology"/>
    <s v="Communications Equipment"/>
    <s v="Sunnyvale, California"/>
    <m/>
    <n v="1043604"/>
    <n v="1996"/>
    <s v="Sunnyvale"/>
    <s v="California"/>
    <s v="United States"/>
  </r>
  <r>
    <d v="2019-06-20T00:00:00"/>
    <x v="23"/>
    <s v="sell"/>
    <n v="1600"/>
    <n v="14"/>
    <n v="27.24"/>
    <n v="27.24"/>
    <n v="26.629998999999899"/>
    <n v="26.940000999999999"/>
    <n v="26.940000999999999"/>
    <n v="3102100"/>
    <n v="2.0009999999999999"/>
    <n v="3.3463871468684199E-3"/>
    <n v="1.1142433629278E-3"/>
    <n v="6.6413197245043895E-2"/>
    <n v="1.3507031362013601E-2"/>
    <n v="3.1411794815311402E-2"/>
    <n v="7.2396729486815803E-3"/>
    <n v="1.4340177793546001E-2"/>
    <n v="1.42469616330517E-2"/>
    <n v="1.58352160762406E-2"/>
    <n v="30.799999"/>
    <n v="24.51"/>
    <n v="-0.19338255116066699"/>
    <n v="9.4276054361659405E-3"/>
    <n v="0.96482051594669505"/>
    <n v="0.16955347512969801"/>
    <n v="-0.23312861876149099"/>
    <s v="DJT Green Funds"/>
    <x v="23"/>
    <s v="Information Technology"/>
    <s v="Communications Equipment"/>
    <s v="Sunnyvale, California"/>
    <m/>
    <n v="1043604"/>
    <n v="1996"/>
    <s v="Sunnyvale"/>
    <s v="California"/>
    <s v="United States"/>
  </r>
  <r>
    <d v="2019-06-25T00:00:00"/>
    <x v="23"/>
    <s v="sell"/>
    <n v="1500"/>
    <n v="14"/>
    <n v="26.530000999999999"/>
    <n v="26.780000999999999"/>
    <n v="26.309998999999902"/>
    <n v="26.32"/>
    <n v="26.32"/>
    <n v="1980400"/>
    <n v="1.994"/>
    <n v="-1.13337440755884E-2"/>
    <n v="-2.0309121868056199E-2"/>
    <n v="5.3021430491955297E-2"/>
    <n v="1.6327209278072401E-2"/>
    <n v="1.22384530683334E-2"/>
    <n v="5.7288639373571301E-3"/>
    <n v="1.21012933801587E-2"/>
    <n v="1.40597942572679E-2"/>
    <n v="1.5850799669901001E-2"/>
    <n v="30.799999"/>
    <n v="24.51"/>
    <n v="-0.19338255116066699"/>
    <n v="-9.5417756928269908E-3"/>
    <n v="0.96830401208889405"/>
    <n v="-0.115719942580087"/>
    <n v="-2.80253363047902E-3"/>
    <s v="DJT Green Funds"/>
    <x v="23"/>
    <s v="Information Technology"/>
    <s v="Communications Equipment"/>
    <s v="Sunnyvale, California"/>
    <m/>
    <n v="1043604"/>
    <n v="1996"/>
    <s v="Sunnyvale"/>
    <s v="California"/>
    <s v="United States"/>
  </r>
  <r>
    <d v="2019-04-01T00:00:00"/>
    <x v="23"/>
    <s v="sell"/>
    <n v="1400"/>
    <n v="15"/>
    <n v="26.82"/>
    <n v="27.24"/>
    <n v="26.76"/>
    <n v="27.200001"/>
    <n v="26.995408999999999"/>
    <n v="4279900"/>
    <n v="2.4969999999999999"/>
    <n v="2.72049898519621E-2"/>
    <n v="4.7045331071934197E-2"/>
    <n v="4.4215850634422398E-3"/>
    <n v="2.3625686555782201E-2"/>
    <n v="0.13759301219216999"/>
    <n v="1.33337691463438E-2"/>
    <n v="1.3705066979963199E-2"/>
    <n v="1.5618032272164699E-2"/>
    <n v="1.5131540785364999E-2"/>
    <n v="30.799999"/>
    <n v="23.610001"/>
    <n v="-0.19338255116066699"/>
    <n v="1.1502195497633099E-2"/>
    <n v="0.87117820582666705"/>
    <n v="1.3536642723416701"/>
    <n v="1.0026984165014501"/>
    <s v="Turtle River Asset Management"/>
    <x v="23"/>
    <s v="Information Technology"/>
    <s v="Communications Equipment"/>
    <s v="Sunnyvale, California"/>
    <m/>
    <n v="1043604"/>
    <n v="1996"/>
    <s v="Sunnyvale"/>
    <s v="California"/>
    <s v="United States"/>
  </r>
  <r>
    <d v="2019-04-16T00:00:00"/>
    <x v="23"/>
    <s v="buy"/>
    <n v="2200"/>
    <n v="15"/>
    <n v="27.629998999999899"/>
    <n v="28.040001"/>
    <n v="27.58"/>
    <n v="27.93"/>
    <n v="27.719916999999999"/>
    <n v="2194600"/>
    <n v="2.5920000000000001"/>
    <n v="1.18855409263E-2"/>
    <n v="2.6852051232196899E-2"/>
    <n v="3.9808020098394299E-2"/>
    <n v="-1.9204562520536901E-4"/>
    <n v="0.137311757367932"/>
    <n v="8.3679395377986802E-3"/>
    <n v="1.2259474918124401E-2"/>
    <n v="1.42035038283188E-2"/>
    <n v="1.51127125686186E-2"/>
    <n v="30.799999"/>
    <n v="23.610001"/>
    <n v="-0.19338255116066699"/>
    <n v="5.0922850790659495E-4"/>
    <n v="0.89650236659085902"/>
    <n v="1.33517680873942"/>
    <n v="1.3176915613248199"/>
    <s v="Turtle River Asset Management"/>
    <x v="23"/>
    <s v="Information Technology"/>
    <s v="Communications Equipment"/>
    <s v="Sunnyvale, California"/>
    <m/>
    <n v="1043604"/>
    <n v="1996"/>
    <s v="Sunnyvale"/>
    <s v="California"/>
    <s v="United States"/>
  </r>
  <r>
    <d v="2019-04-25T00:00:00"/>
    <x v="23"/>
    <s v="sell"/>
    <n v="1600"/>
    <n v="15"/>
    <n v="28.57"/>
    <n v="28.629998999999899"/>
    <n v="28.09"/>
    <n v="28.110001"/>
    <n v="27.898562999999999"/>
    <n v="6776600"/>
    <n v="2.5339999999999998"/>
    <n v="-2.1468369108736899E-2"/>
    <n v="7.8571756835294597E-3"/>
    <n v="7.9953698687106403E-2"/>
    <n v="4.4560204636764399E-3"/>
    <n v="0.172146796896195"/>
    <n v="1.49558685030063E-2"/>
    <n v="1.09896837936878E-2"/>
    <n v="1.4398657725893301E-2"/>
    <n v="1.4960791636230601E-2"/>
    <n v="30.799999"/>
    <n v="24.040001"/>
    <n v="-0.19338255116066699"/>
    <n v="-3.6904169755480902E-4"/>
    <n v="0.90601598369222802"/>
    <n v="1.7498097175004099"/>
    <n v="1.7631582966746"/>
    <s v="Turtle River Asset Management"/>
    <x v="23"/>
    <s v="Information Technology"/>
    <s v="Communications Equipment"/>
    <s v="Sunnyvale, California"/>
    <m/>
    <n v="1043604"/>
    <n v="1996"/>
    <s v="Sunnyvale"/>
    <s v="California"/>
    <s v="United States"/>
  </r>
  <r>
    <d v="2019-05-10T00:00:00"/>
    <x v="23"/>
    <s v="buy"/>
    <n v="2000"/>
    <n v="15"/>
    <n v="26.27"/>
    <n v="26.5"/>
    <n v="25.870000999999998"/>
    <n v="26.41"/>
    <n v="26.211351000000001"/>
    <n v="3268100"/>
    <n v="2.4550000000000001"/>
    <n v="-7.5701887840882401E-4"/>
    <n v="-4.5882926970843299E-2"/>
    <n v="-2.9106567638370998E-2"/>
    <n v="1.9133870566737401E-2"/>
    <n v="3.5215176496071803E-2"/>
    <n v="8.8321771904184901E-3"/>
    <n v="1.3396883673870199E-2"/>
    <n v="1.1891328724297301E-2"/>
    <n v="1.5189262891183801E-2"/>
    <n v="30.799999"/>
    <n v="24.82"/>
    <n v="-0.19338255116066699"/>
    <n v="3.7133938472042301E-3"/>
    <n v="0.89947671942986995"/>
    <n v="0.14166001422777699"/>
    <n v="0.46652659663309098"/>
    <s v="Turtle River Asset Management"/>
    <x v="23"/>
    <s v="Information Technology"/>
    <s v="Communications Equipment"/>
    <s v="Sunnyvale, California"/>
    <m/>
    <n v="1043604"/>
    <n v="1996"/>
    <s v="Sunnyvale"/>
    <s v="California"/>
    <s v="United States"/>
  </r>
  <r>
    <d v="2019-05-15T00:00:00"/>
    <x v="23"/>
    <s v="buy"/>
    <n v="1100"/>
    <n v="15"/>
    <n v="25.370000999999998"/>
    <n v="25.73"/>
    <n v="25.280000999999999"/>
    <n v="25.709999"/>
    <n v="25.516614999999899"/>
    <n v="3649200"/>
    <n v="2.379"/>
    <n v="8.5937551359071204E-3"/>
    <n v="-3.66593513011838E-2"/>
    <n v="-7.8156018379495804E-2"/>
    <n v="-3.1963384634641497E-2"/>
    <n v="-1.3568317973481301E-2"/>
    <n v="1.77540247144648E-2"/>
    <n v="1.50337387538569E-2"/>
    <n v="1.2627981694333301E-2"/>
    <n v="1.5357333509987201E-2"/>
    <n v="30.799999"/>
    <n v="24.82"/>
    <n v="-0.19338255116066699"/>
    <n v="5.8219943882337104E-3"/>
    <n v="0.91465742131931904"/>
    <n v="-0.51042903717892296"/>
    <n v="-0.20866877571641801"/>
    <s v="Turtle River Asset Management"/>
    <x v="23"/>
    <s v="Information Technology"/>
    <s v="Communications Equipment"/>
    <s v="Sunnyvale, California"/>
    <m/>
    <n v="1043604"/>
    <n v="1996"/>
    <s v="Sunnyvale"/>
    <s v="California"/>
    <s v="United States"/>
  </r>
  <r>
    <d v="2019-05-24T00:00:00"/>
    <x v="23"/>
    <s v="buy"/>
    <n v="1400"/>
    <n v="15"/>
    <n v="25.379998999999899"/>
    <n v="25.48"/>
    <n v="25.17"/>
    <n v="25.190000999999999"/>
    <n v="25.000527999999999"/>
    <n v="2177300"/>
    <n v="2.3239999999999998"/>
    <n v="1.58926868001537E-3"/>
    <n v="3.97110452611873E-4"/>
    <n v="-0.13114660658808799"/>
    <n v="-8.4425501035544498E-2"/>
    <n v="-5.1051276214320401E-2"/>
    <n v="1.9978073796592201E-2"/>
    <n v="1.68197276277577E-2"/>
    <n v="1.3815065973499499E-2"/>
    <n v="1.5625112184659701E-2"/>
    <n v="30.799999"/>
    <n v="24.82"/>
    <n v="-0.19338255116066699"/>
    <n v="1.3526439988342199E-3"/>
    <n v="0.93446002833375397"/>
    <n v="-1.05084097141609"/>
    <n v="-0.72886207160808802"/>
    <s v="Turtle River Asset Management"/>
    <x v="23"/>
    <s v="Information Technology"/>
    <s v="Communications Equipment"/>
    <s v="Sunnyvale, California"/>
    <m/>
    <n v="1043604"/>
    <n v="1996"/>
    <s v="Sunnyvale"/>
    <s v="California"/>
    <s v="United States"/>
  </r>
  <r>
    <d v="2019-05-31T00:00:00"/>
    <x v="23"/>
    <s v="sell"/>
    <n v="1000"/>
    <n v="15"/>
    <n v="24.75"/>
    <n v="24.93"/>
    <n v="24.51"/>
    <n v="24.610001"/>
    <n v="24.610001"/>
    <n v="3987100"/>
    <n v="2.1419999999999999"/>
    <n v="-1.85190869099719E-2"/>
    <n v="-1.4154770928308901E-2"/>
    <n v="-0.11325321517255101"/>
    <n v="-8.6244345151090696E-2"/>
    <n v="-5.9047508249578301E-2"/>
    <n v="1.09071761636287E-2"/>
    <n v="1.46755886907709E-2"/>
    <n v="1.40690087211368E-2"/>
    <n v="1.5670131718961901E-2"/>
    <n v="30.799999"/>
    <n v="24.51"/>
    <n v="-0.19338255116066699"/>
    <n v="-1.3283204951564801E-2"/>
    <n v="0.94908688903109395"/>
    <n v="-1.1440412437163501"/>
    <n v="-1.0722138894145601"/>
    <s v="Turtle River Asset Management"/>
    <x v="23"/>
    <s v="Information Technology"/>
    <s v="Communications Equipment"/>
    <s v="Sunnyvale, California"/>
    <m/>
    <n v="1043604"/>
    <n v="1996"/>
    <s v="Sunnyvale"/>
    <s v="California"/>
    <s v="United States"/>
  </r>
  <r>
    <d v="2019-06-06T00:00:00"/>
    <x v="23"/>
    <s v="buy"/>
    <n v="1400"/>
    <n v="15"/>
    <n v="26.59"/>
    <n v="26.74"/>
    <n v="26.290001"/>
    <n v="26.6"/>
    <n v="26.6"/>
    <n v="3225100"/>
    <n v="2.1240000000000001"/>
    <n v="4.5214847188460496E-3"/>
    <n v="5.9239223840829199E-2"/>
    <n v="-1.5857919222555E-2"/>
    <n v="3.2289732350231401E-2"/>
    <n v="6.05634487367413E-4"/>
    <n v="2.1556573320147501E-2"/>
    <n v="1.82654790846156E-2"/>
    <n v="1.4881720905097101E-2"/>
    <n v="1.5915899216421801E-2"/>
    <n v="30.799999"/>
    <n v="24.51"/>
    <n v="-0.19338255116066699"/>
    <n v="6.1168407152111899E-3"/>
    <n v="0.971100124081829"/>
    <n v="-0.30011689625370302"/>
    <n v="-0.58553394065125397"/>
    <s v="Turtle River Asset Management"/>
    <x v="23"/>
    <s v="Information Technology"/>
    <s v="Communications Equipment"/>
    <s v="Sunnyvale, California"/>
    <m/>
    <n v="1043604"/>
    <n v="1996"/>
    <s v="Sunnyvale"/>
    <s v="California"/>
    <s v="United States"/>
  </r>
  <r>
    <d v="2019-06-10T00:00:00"/>
    <x v="23"/>
    <s v="sell"/>
    <n v="1100"/>
    <n v="15"/>
    <n v="26.860001"/>
    <n v="26.98"/>
    <n v="26.52"/>
    <n v="26.860001"/>
    <n v="26.860001"/>
    <n v="2540500"/>
    <n v="2.1429999999999998"/>
    <n v="4.4776566513756904E-3"/>
    <n v="7.6574000647120999E-2"/>
    <n v="1.4649068410834701E-2"/>
    <n v="3.3574685197710799E-2"/>
    <n v="5.9483336775712596E-3"/>
    <n v="1.5600293514921801E-2"/>
    <n v="1.77803492418434E-2"/>
    <n v="1.4664549561905001E-2"/>
    <n v="1.5919433838153599E-2"/>
    <n v="30.799999"/>
    <n v="24.51"/>
    <n v="-0.19338255116066699"/>
    <n v="4.6492198743191201E-3"/>
    <n v="0.97040856650773"/>
    <n v="-0.22696326970675901"/>
    <n v="-0.28127957473985499"/>
    <s v="Turtle River Asset Management"/>
    <x v="23"/>
    <s v="Information Technology"/>
    <s v="Communications Equipment"/>
    <s v="Sunnyvale, California"/>
    <m/>
    <n v="1043604"/>
    <n v="1996"/>
    <s v="Sunnyvale"/>
    <s v="California"/>
    <s v="United States"/>
  </r>
  <r>
    <d v="2019-04-11T00:00:00"/>
    <x v="23"/>
    <s v="buy"/>
    <n v="1600"/>
    <n v="16"/>
    <n v="27.540001"/>
    <n v="27.6"/>
    <n v="27.379998999999899"/>
    <n v="27.51"/>
    <n v="27.303077999999999"/>
    <n v="1413900"/>
    <n v="2.504"/>
    <n v="7.2736197252817295E-4"/>
    <n v="2.1680137670267201E-2"/>
    <n v="4.5741407869675302E-2"/>
    <n v="-1.9954557252858399E-2"/>
    <n v="0.13423729737309101"/>
    <n v="7.1390435562129996E-3"/>
    <n v="1.19228269305928E-2"/>
    <n v="1.4116014040949001E-2"/>
    <n v="1.5082792784024799E-2"/>
    <n v="30.799999"/>
    <n v="23.610001"/>
    <n v="-0.19338255116066699"/>
    <n v="3.8122194279549302E-5"/>
    <n v="0.89355881361338796"/>
    <n v="1.31236479754237"/>
    <n v="1.37939878853128"/>
    <s v="Bridgebay Associates"/>
    <x v="23"/>
    <s v="Information Technology"/>
    <s v="Communications Equipment"/>
    <s v="Sunnyvale, California"/>
    <m/>
    <n v="1043604"/>
    <n v="1996"/>
    <s v="Sunnyvale"/>
    <s v="California"/>
    <s v="United States"/>
  </r>
  <r>
    <d v="2019-05-06T00:00:00"/>
    <x v="23"/>
    <s v="sell"/>
    <n v="3100"/>
    <n v="16"/>
    <n v="27.1"/>
    <n v="27.299999"/>
    <n v="26.91"/>
    <n v="27.23"/>
    <n v="27.025182999999998"/>
    <n v="2417000"/>
    <n v="2.5"/>
    <n v="-1.5306353179292201E-2"/>
    <n v="-2.57400628632607E-2"/>
    <n v="-3.6714564836681199E-4"/>
    <n v="5.27814293592688E-2"/>
    <n v="0.105150063332896"/>
    <n v="7.25625024651872E-3"/>
    <n v="1.3138984152167301E-2"/>
    <n v="1.15655400317908E-2"/>
    <n v="1.51950215015807E-2"/>
    <n v="30.799999"/>
    <n v="24.82"/>
    <n v="-0.19338255116066699"/>
    <n v="-4.4810132310555703E-3"/>
    <n v="0.90098239373270606"/>
    <n v="1.01730247362001"/>
    <n v="1.3586400122609701"/>
    <s v="Bridgebay Associates"/>
    <x v="23"/>
    <s v="Information Technology"/>
    <s v="Communications Equipment"/>
    <s v="Sunnyvale, California"/>
    <m/>
    <n v="1043604"/>
    <n v="1996"/>
    <s v="Sunnyvale"/>
    <s v="California"/>
    <s v="United States"/>
  </r>
  <r>
    <d v="2019-06-28T00:00:00"/>
    <x v="23"/>
    <s v="buy"/>
    <n v="1900"/>
    <n v="16"/>
    <n v="26.959999"/>
    <n v="27.040001"/>
    <n v="26.559998999999902"/>
    <n v="26.629998999999899"/>
    <n v="26.629998999999899"/>
    <n v="3375400"/>
    <n v="2"/>
    <n v="-8.2274586806671997E-3"/>
    <n v="-6.7365526741454702E-3"/>
    <n v="7.0312759425570096E-2"/>
    <n v="1.35765376168127E-2"/>
    <n v="2.2825178702719402E-2"/>
    <n v="1.14432398880391E-2"/>
    <n v="1.24558499360687E-2"/>
    <n v="1.4042798754147399E-2"/>
    <n v="1.5851548067046198E-2"/>
    <n v="30.799999"/>
    <n v="24.51"/>
    <n v="-0.19338255116066699"/>
    <n v="5.7409418775350302E-3"/>
    <n v="0.968359729187667"/>
    <n v="4.2855170029684198E-2"/>
    <n v="9.4180199387880803E-2"/>
    <s v="Bridgebay Associates"/>
    <x v="23"/>
    <s v="Information Technology"/>
    <s v="Communications Equipment"/>
    <s v="Sunnyvale, California"/>
    <m/>
    <n v="1043604"/>
    <n v="1996"/>
    <s v="Sunnyvale"/>
    <s v="California"/>
    <s v="United States"/>
  </r>
  <r>
    <d v="2019-04-24T00:00:00"/>
    <x v="23"/>
    <s v="buy"/>
    <n v="2200"/>
    <n v="17"/>
    <n v="28.32"/>
    <n v="28.77"/>
    <n v="28.25"/>
    <n v="28.719998999999898"/>
    <n v="28.503975000000001"/>
    <n v="4462200"/>
    <n v="2.5219999999999998"/>
    <n v="1.2613965571396201E-2"/>
    <n v="2.78923711440398E-2"/>
    <n v="8.7264684748823998E-2"/>
    <n v="3.2689660523556298E-2"/>
    <n v="0.19196974891607901"/>
    <n v="8.5531469876717302E-3"/>
    <n v="1.0282224992985201E-2"/>
    <n v="1.4154763484605501E-2"/>
    <n v="1.4895829664061401E-2"/>
    <n v="30.799999"/>
    <n v="24.040001"/>
    <n v="-0.19338255116066699"/>
    <n v="-2.1941687255359501E-3"/>
    <n v="0.89899092052935103"/>
    <n v="1.98543565817684"/>
    <n v="1.6366876790240099"/>
    <s v="Los Santos Asset Management"/>
    <x v="23"/>
    <s v="Information Technology"/>
    <s v="Communications Equipment"/>
    <s v="Sunnyvale, California"/>
    <m/>
    <n v="1043604"/>
    <n v="1996"/>
    <s v="Sunnyvale"/>
    <s v="California"/>
    <s v="United States"/>
  </r>
  <r>
    <d v="2019-05-17T00:00:00"/>
    <x v="23"/>
    <s v="sell"/>
    <n v="2000"/>
    <n v="17"/>
    <n v="25.559998999999902"/>
    <n v="25.67"/>
    <n v="25.15"/>
    <n v="25.18"/>
    <n v="24.990601999999999"/>
    <n v="5125400"/>
    <n v="2.3929999999999998"/>
    <n v="-2.6647336897807399E-2"/>
    <n v="-4.7692727026092702E-2"/>
    <n v="-0.10365134589666"/>
    <n v="-6.7278315825880702E-2"/>
    <n v="-3.8502027966786902E-2"/>
    <n v="2.08345814012212E-2"/>
    <n v="1.5562641078278599E-2"/>
    <n v="1.2993025325931599E-2"/>
    <n v="1.5451553213731701E-2"/>
    <n v="30.799999"/>
    <n v="24.82"/>
    <n v="-0.19338255116066699"/>
    <n v="-5.8544371529206298E-3"/>
    <n v="0.922759094795638"/>
    <n v="-0.86635352315456904"/>
    <n v="-0.56027813022481798"/>
    <s v="Los Santos Asset Management"/>
    <x v="23"/>
    <s v="Information Technology"/>
    <s v="Communications Equipment"/>
    <s v="Sunnyvale, California"/>
    <m/>
    <n v="1043604"/>
    <n v="1996"/>
    <s v="Sunnyvale"/>
    <s v="California"/>
    <s v="United States"/>
  </r>
  <r>
    <d v="2019-05-20T00:00:00"/>
    <x v="23"/>
    <s v="sell"/>
    <n v="1500"/>
    <n v="17"/>
    <n v="25.02"/>
    <n v="25.52"/>
    <n v="24.93"/>
    <n v="25.4"/>
    <n v="25.208947999999999"/>
    <n v="4127500"/>
    <n v="2.4159999999999999"/>
    <n v="8.69917666413343E-3"/>
    <n v="-1.9665724011410498E-3"/>
    <n v="-9.3518995584300602E-2"/>
    <n v="-5.9684635162301998E-2"/>
    <n v="-2.45770178390603E-2"/>
    <n v="1.49594741486343E-2"/>
    <n v="1.58122051653691E-2"/>
    <n v="1.3048616800344E-2"/>
    <n v="1.54582365821424E-2"/>
    <n v="30.799999"/>
    <n v="24.82"/>
    <n v="-0.19338255116066699"/>
    <n v="-6.7722580366252503E-3"/>
    <n v="0.91795511476154401"/>
    <n v="-0.68001418151108695"/>
    <n v="-0.60943364590100901"/>
    <s v="Los Santos Asset Management"/>
    <x v="23"/>
    <s v="Information Technology"/>
    <s v="Communications Equipment"/>
    <s v="Sunnyvale, California"/>
    <m/>
    <n v="1043604"/>
    <n v="1996"/>
    <s v="Sunnyvale"/>
    <s v="California"/>
    <s v="United States"/>
  </r>
  <r>
    <d v="2019-05-31T00:00:00"/>
    <x v="23"/>
    <s v="sell"/>
    <n v="2700"/>
    <n v="17"/>
    <n v="24.75"/>
    <n v="24.93"/>
    <n v="24.51"/>
    <n v="24.610001"/>
    <n v="24.610001"/>
    <n v="3987100"/>
    <n v="2.1419999999999999"/>
    <n v="-1.85190869099719E-2"/>
    <n v="-1.4154770928308901E-2"/>
    <n v="-0.11325321517255101"/>
    <n v="-8.6244345151090696E-2"/>
    <n v="-5.9047508249578301E-2"/>
    <n v="1.09071761636287E-2"/>
    <n v="1.46755886907709E-2"/>
    <n v="1.40690087211368E-2"/>
    <n v="1.5670131718961901E-2"/>
    <n v="30.799999"/>
    <n v="24.51"/>
    <n v="-0.19338255116066699"/>
    <n v="-1.3283204951564801E-2"/>
    <n v="0.94908688903109395"/>
    <n v="-1.1440412437163501"/>
    <n v="-1.0722138894145601"/>
    <s v="Los Santos Asset Management"/>
    <x v="23"/>
    <s v="Information Technology"/>
    <s v="Communications Equipment"/>
    <s v="Sunnyvale, California"/>
    <m/>
    <n v="1043604"/>
    <n v="1996"/>
    <s v="Sunnyvale"/>
    <s v="California"/>
    <s v="United States"/>
  </r>
  <r>
    <d v="2019-06-28T00:00:00"/>
    <x v="23"/>
    <s v="sell"/>
    <n v="1000"/>
    <n v="17"/>
    <n v="26.959999"/>
    <n v="27.040001"/>
    <n v="26.559998999999902"/>
    <n v="26.629998999999899"/>
    <n v="26.629998999999899"/>
    <n v="3375400"/>
    <n v="2"/>
    <n v="-8.2274586806671997E-3"/>
    <n v="-6.7365526741454702E-3"/>
    <n v="7.0312759425570096E-2"/>
    <n v="1.35765376168127E-2"/>
    <n v="2.2825178702719402E-2"/>
    <n v="1.14432398880391E-2"/>
    <n v="1.24558499360687E-2"/>
    <n v="1.4042798754147399E-2"/>
    <n v="1.5851548067046198E-2"/>
    <n v="30.799999"/>
    <n v="24.51"/>
    <n v="-0.19338255116066699"/>
    <n v="5.7409418775350302E-3"/>
    <n v="0.968359729187667"/>
    <n v="4.2855170029684198E-2"/>
    <n v="9.4180199387880803E-2"/>
    <s v="Los Santos Asset Management"/>
    <x v="23"/>
    <s v="Information Technology"/>
    <s v="Communications Equipment"/>
    <s v="Sunnyvale, California"/>
    <m/>
    <n v="1043604"/>
    <n v="1996"/>
    <s v="Sunnyvale"/>
    <s v="California"/>
    <s v="United States"/>
  </r>
  <r>
    <d v="2019-04-05T00:00:00"/>
    <x v="23"/>
    <s v="sell"/>
    <n v="1300"/>
    <n v="18"/>
    <n v="26.790001"/>
    <n v="27.16"/>
    <n v="26.68"/>
    <n v="27.030000999999999"/>
    <n v="26.826688999999998"/>
    <n v="2407400"/>
    <n v="2.5009999999999999"/>
    <n v="4.07794477004277E-3"/>
    <n v="2.0935425530549199E-2"/>
    <n v="1.67883735620897E-2"/>
    <n v="8.0537218457920508E-3"/>
    <n v="0.130501732251599"/>
    <n v="1.4419926627116801E-2"/>
    <n v="1.3493141344387199E-2"/>
    <n v="1.4321785361252099E-2"/>
    <n v="1.51312154658388E-2"/>
    <n v="30.799999"/>
    <n v="23.610001"/>
    <n v="-0.19338255116066699"/>
    <n v="4.62571739556182E-3"/>
    <n v="0.88730358704798895"/>
    <n v="1.26804758966206"/>
    <n v="1.3743190162368299"/>
    <s v="Ironman Funds"/>
    <x v="23"/>
    <s v="Information Technology"/>
    <s v="Communications Equipment"/>
    <s v="Sunnyvale, California"/>
    <m/>
    <n v="1043604"/>
    <n v="1996"/>
    <s v="Sunnyvale"/>
    <s v="California"/>
    <s v="United States"/>
  </r>
  <r>
    <d v="2019-04-17T00:00:00"/>
    <x v="23"/>
    <s v="buy"/>
    <n v="1300"/>
    <n v="18"/>
    <n v="28.040001"/>
    <n v="28.129998999999899"/>
    <n v="27.82"/>
    <n v="27.889999"/>
    <n v="27.680218"/>
    <n v="2892500"/>
    <n v="2.5920000000000001"/>
    <n v="-1.4331736482267E-3"/>
    <n v="1.44459253253595E-2"/>
    <n v="5.64204269876677E-2"/>
    <n v="5.0998872340229798E-4"/>
    <n v="0.119211559622477"/>
    <n v="8.1272309743751596E-3"/>
    <n v="1.1464099730127599E-2"/>
    <n v="1.4202079375589901E-2"/>
    <n v="1.5078757882809201E-2"/>
    <n v="30.799999"/>
    <n v="23.610001"/>
    <n v="-0.19338255116066699"/>
    <n v="-2.2764010197428601E-3"/>
    <n v="0.89328658873974198"/>
    <n v="1.1174566292474799"/>
    <n v="1.27686917388077"/>
    <s v="Ironman Funds"/>
    <x v="23"/>
    <s v="Information Technology"/>
    <s v="Communications Equipment"/>
    <s v="Sunnyvale, California"/>
    <m/>
    <n v="1043604"/>
    <n v="1996"/>
    <s v="Sunnyvale"/>
    <s v="California"/>
    <s v="United States"/>
  </r>
  <r>
    <d v="2019-05-07T00:00:00"/>
    <x v="23"/>
    <s v="buy"/>
    <n v="2700"/>
    <n v="18"/>
    <n v="26.91"/>
    <n v="27.030000999999999"/>
    <n v="26.41"/>
    <n v="26.68"/>
    <n v="26.479320999999999"/>
    <n v="2744900"/>
    <n v="2.448"/>
    <n v="-2.0405046264120201E-2"/>
    <n v="-4.0042031463315302E-2"/>
    <n v="-8.9552166718120507E-3"/>
    <n v="3.0455912563402E-2"/>
    <n v="6.5067110922945495E-2"/>
    <n v="1.0019585035404101E-2"/>
    <n v="1.3624866733154399E-2"/>
    <n v="1.18698596359139E-2"/>
    <n v="1.5202390098323301E-2"/>
    <n v="30.799999"/>
    <n v="24.82"/>
    <n v="-0.19338255116066699"/>
    <n v="-1.6649488130547601E-2"/>
    <n v="0.90056119081764796"/>
    <n v="0.52116137068838098"/>
    <n v="1.1685964429844999"/>
    <s v="Ironman Funds"/>
    <x v="23"/>
    <s v="Information Technology"/>
    <s v="Communications Equipment"/>
    <s v="Sunnyvale, California"/>
    <m/>
    <n v="1043604"/>
    <n v="1996"/>
    <s v="Sunnyvale"/>
    <s v="California"/>
    <s v="United States"/>
  </r>
  <r>
    <d v="2019-05-10T00:00:00"/>
    <x v="23"/>
    <s v="sell"/>
    <n v="2500"/>
    <n v="18"/>
    <n v="26.27"/>
    <n v="26.5"/>
    <n v="25.870000999999998"/>
    <n v="26.41"/>
    <n v="26.211351000000001"/>
    <n v="3268100"/>
    <n v="2.4550000000000001"/>
    <n v="-7.5701887840882401E-4"/>
    <n v="-4.5882926970843299E-2"/>
    <n v="-2.9106567638370998E-2"/>
    <n v="1.9133870566737401E-2"/>
    <n v="3.5215176496071803E-2"/>
    <n v="8.8321771904184901E-3"/>
    <n v="1.3396883673870199E-2"/>
    <n v="1.1891328724297301E-2"/>
    <n v="1.5189262891183801E-2"/>
    <n v="30.799999"/>
    <n v="24.82"/>
    <n v="-0.19338255116066699"/>
    <n v="3.7133938472042301E-3"/>
    <n v="0.89947671942986995"/>
    <n v="0.14166001422777699"/>
    <n v="0.46652659663309098"/>
    <s v="Ironman Funds"/>
    <x v="23"/>
    <s v="Information Technology"/>
    <s v="Communications Equipment"/>
    <s v="Sunnyvale, California"/>
    <m/>
    <n v="1043604"/>
    <n v="1996"/>
    <s v="Sunnyvale"/>
    <s v="California"/>
    <s v="United States"/>
  </r>
  <r>
    <d v="2019-05-17T00:00:00"/>
    <x v="23"/>
    <s v="sell"/>
    <n v="1500"/>
    <n v="18"/>
    <n v="25.559998999999902"/>
    <n v="25.67"/>
    <n v="25.15"/>
    <n v="25.18"/>
    <n v="24.990601999999999"/>
    <n v="5125400"/>
    <n v="2.3929999999999998"/>
    <n v="-2.6647336897807399E-2"/>
    <n v="-4.7692727026092702E-2"/>
    <n v="-0.10365134589666"/>
    <n v="-6.7278315825880702E-2"/>
    <n v="-3.8502027966786902E-2"/>
    <n v="2.08345814012212E-2"/>
    <n v="1.5562641078278599E-2"/>
    <n v="1.2993025325931599E-2"/>
    <n v="1.5451553213731701E-2"/>
    <n v="30.799999"/>
    <n v="24.82"/>
    <n v="-0.19338255116066699"/>
    <n v="-5.8544371529206298E-3"/>
    <n v="0.922759094795638"/>
    <n v="-0.86635352315456904"/>
    <n v="-0.56027813022481798"/>
    <s v="Ironman Funds"/>
    <x v="23"/>
    <s v="Information Technology"/>
    <s v="Communications Equipment"/>
    <s v="Sunnyvale, California"/>
    <m/>
    <n v="1043604"/>
    <n v="1996"/>
    <s v="Sunnyvale"/>
    <s v="California"/>
    <s v="United States"/>
  </r>
  <r>
    <d v="2019-05-28T00:00:00"/>
    <x v="23"/>
    <s v="sell"/>
    <n v="1900"/>
    <n v="18"/>
    <n v="25.25"/>
    <n v="25.49"/>
    <n v="24.950001"/>
    <n v="24.98"/>
    <n v="24.792107000000001"/>
    <n v="3090300"/>
    <n v="2.2679999999999998"/>
    <n v="-8.3716082606854394E-3"/>
    <n v="-1.6673674472206999E-2"/>
    <n v="-0.118049845740037"/>
    <n v="-9.1709463566616703E-2"/>
    <n v="-5.2045408199491501E-2"/>
    <n v="1.9591650874710601E-2"/>
    <n v="1.6472935103789998E-2"/>
    <n v="1.38433700017698E-2"/>
    <n v="1.5627056267197501E-2"/>
    <n v="30.799999"/>
    <n v="24.82"/>
    <n v="-0.19338255116066699"/>
    <n v="-8.4109499934704197E-3"/>
    <n v="0.93405366219683605"/>
    <n v="-1.05867761558222"/>
    <n v="-0.80459475842231398"/>
    <s v="Ironman Funds"/>
    <x v="23"/>
    <s v="Information Technology"/>
    <s v="Communications Equipment"/>
    <s v="Sunnyvale, California"/>
    <m/>
    <n v="1043604"/>
    <n v="1996"/>
    <s v="Sunnyvale"/>
    <s v="California"/>
    <s v="United States"/>
  </r>
  <r>
    <d v="2019-06-06T00:00:00"/>
    <x v="23"/>
    <s v="buy"/>
    <n v="2200"/>
    <n v="18"/>
    <n v="26.59"/>
    <n v="26.74"/>
    <n v="26.290001"/>
    <n v="26.6"/>
    <n v="26.6"/>
    <n v="3225100"/>
    <n v="2.1240000000000001"/>
    <n v="4.5214847188460496E-3"/>
    <n v="5.9239223840829199E-2"/>
    <n v="-1.5857919222555E-2"/>
    <n v="3.2289732350231401E-2"/>
    <n v="6.05634487367413E-4"/>
    <n v="2.1556573320147501E-2"/>
    <n v="1.82654790846156E-2"/>
    <n v="1.4881720905097101E-2"/>
    <n v="1.5915899216421801E-2"/>
    <n v="30.799999"/>
    <n v="24.51"/>
    <n v="-0.19338255116066699"/>
    <n v="6.1168407152111899E-3"/>
    <n v="0.971100124081829"/>
    <n v="-0.30011689625370302"/>
    <n v="-0.58553394065125397"/>
    <s v="Ironman Funds"/>
    <x v="23"/>
    <s v="Information Technology"/>
    <s v="Communications Equipment"/>
    <s v="Sunnyvale, California"/>
    <m/>
    <n v="1043604"/>
    <n v="1996"/>
    <s v="Sunnyvale"/>
    <s v="California"/>
    <s v="United States"/>
  </r>
  <r>
    <d v="2019-04-02T00:00:00"/>
    <x v="23"/>
    <s v="buy"/>
    <n v="1200"/>
    <n v="19"/>
    <n v="27.25"/>
    <n v="27.48"/>
    <n v="27"/>
    <n v="27.129998999999899"/>
    <n v="26.925934000000002"/>
    <n v="3234300"/>
    <n v="2.4809999999999999"/>
    <n v="-2.5769031177624198E-3"/>
    <n v="3.9088014212549697E-2"/>
    <n v="3.6926612036507502E-3"/>
    <n v="1.5085284063601399E-2"/>
    <n v="0.14576001428677701"/>
    <n v="1.43694749413187E-2"/>
    <n v="1.37111361244783E-2"/>
    <n v="1.56058025946848E-2"/>
    <n v="1.51160017819257E-2"/>
    <n v="30.799999"/>
    <n v="23.610001"/>
    <n v="-0.19338255116066699"/>
    <n v="1.7455614805152698E-5"/>
    <n v="0.87964278817467301"/>
    <n v="1.45273268048011"/>
    <n v="1.10052990374342"/>
    <s v="Second Point Management"/>
    <x v="23"/>
    <s v="Information Technology"/>
    <s v="Communications Equipment"/>
    <s v="Sunnyvale, California"/>
    <m/>
    <n v="1043604"/>
    <n v="1996"/>
    <s v="Sunnyvale"/>
    <s v="California"/>
    <s v="United States"/>
  </r>
  <r>
    <d v="2019-04-11T00:00:00"/>
    <x v="23"/>
    <s v="buy"/>
    <n v="1800"/>
    <n v="19"/>
    <n v="27.540001"/>
    <n v="27.6"/>
    <n v="27.379998999999899"/>
    <n v="27.51"/>
    <n v="27.303077999999999"/>
    <n v="1413900"/>
    <n v="2.504"/>
    <n v="7.2736197252817295E-4"/>
    <n v="2.1680137670267201E-2"/>
    <n v="4.5741407869675302E-2"/>
    <n v="-1.9954557252858399E-2"/>
    <n v="0.13423729737309101"/>
    <n v="7.1390435562129996E-3"/>
    <n v="1.19228269305928E-2"/>
    <n v="1.4116014040949001E-2"/>
    <n v="1.5082792784024799E-2"/>
    <n v="30.799999"/>
    <n v="23.610001"/>
    <n v="-0.19338255116066699"/>
    <n v="3.8122194279549302E-5"/>
    <n v="0.89355881361338796"/>
    <n v="1.31236479754237"/>
    <n v="1.37939878853128"/>
    <s v="Second Point Management"/>
    <x v="23"/>
    <s v="Information Technology"/>
    <s v="Communications Equipment"/>
    <s v="Sunnyvale, California"/>
    <m/>
    <n v="1043604"/>
    <n v="1996"/>
    <s v="Sunnyvale"/>
    <s v="California"/>
    <s v="United States"/>
  </r>
  <r>
    <d v="2019-04-25T00:00:00"/>
    <x v="23"/>
    <s v="sell"/>
    <n v="1300"/>
    <n v="19"/>
    <n v="28.57"/>
    <n v="28.629998999999899"/>
    <n v="28.09"/>
    <n v="28.110001"/>
    <n v="27.898562999999999"/>
    <n v="6776600"/>
    <n v="2.5339999999999998"/>
    <n v="-2.1468369108736899E-2"/>
    <n v="7.8571756835294597E-3"/>
    <n v="7.9953698687106403E-2"/>
    <n v="4.4560204636764399E-3"/>
    <n v="0.172146796896195"/>
    <n v="1.49558685030063E-2"/>
    <n v="1.09896837936878E-2"/>
    <n v="1.4398657725893301E-2"/>
    <n v="1.4960791636230601E-2"/>
    <n v="30.799999"/>
    <n v="24.040001"/>
    <n v="-0.19338255116066699"/>
    <n v="-3.6904169755480902E-4"/>
    <n v="0.90601598369222802"/>
    <n v="1.7498097175004099"/>
    <n v="1.7631582966746"/>
    <s v="Second Point Management"/>
    <x v="23"/>
    <s v="Information Technology"/>
    <s v="Communications Equipment"/>
    <s v="Sunnyvale, California"/>
    <m/>
    <n v="1043604"/>
    <n v="1996"/>
    <s v="Sunnyvale"/>
    <s v="California"/>
    <s v="United States"/>
  </r>
  <r>
    <d v="2019-06-03T00:00:00"/>
    <x v="23"/>
    <s v="buy"/>
    <n v="1300"/>
    <n v="19"/>
    <n v="24.629998999999899"/>
    <n v="24.98"/>
    <n v="24.549999"/>
    <n v="24.879998999999899"/>
    <n v="24.879998999999899"/>
    <n v="3167200"/>
    <n v="2.081"/>
    <n v="1.09113226411994E-2"/>
    <n v="-4.8327169671248602E-3"/>
    <n v="-0.10306185073886399"/>
    <n v="-7.4222466637112905E-2"/>
    <n v="-4.1402200789437398E-2"/>
    <n v="1.2527945079406499E-2"/>
    <n v="1.50262884165455E-2"/>
    <n v="1.41538430080307E-2"/>
    <n v="1.56803927678635E-2"/>
    <n v="30.799999"/>
    <n v="24.51"/>
    <n v="-0.19338255116066699"/>
    <n v="-2.7690708645509302E-3"/>
    <n v="0.94742228940737605"/>
    <n v="-0.88736827445695698"/>
    <n v="-1.03951935002274"/>
    <s v="Second Point Management"/>
    <x v="23"/>
    <s v="Information Technology"/>
    <s v="Communications Equipment"/>
    <s v="Sunnyvale, California"/>
    <m/>
    <n v="1043604"/>
    <n v="1996"/>
    <s v="Sunnyvale"/>
    <s v="California"/>
    <s v="United States"/>
  </r>
  <r>
    <d v="2019-06-10T00:00:00"/>
    <x v="23"/>
    <s v="sell"/>
    <n v="2000"/>
    <n v="19"/>
    <n v="26.860001"/>
    <n v="26.98"/>
    <n v="26.52"/>
    <n v="26.860001"/>
    <n v="26.860001"/>
    <n v="2540500"/>
    <n v="2.1429999999999998"/>
    <n v="4.4776566513756904E-3"/>
    <n v="7.6574000647120999E-2"/>
    <n v="1.4649068410834701E-2"/>
    <n v="3.3574685197710799E-2"/>
    <n v="5.9483336775712596E-3"/>
    <n v="1.5600293514921801E-2"/>
    <n v="1.77803492418434E-2"/>
    <n v="1.4664549561905001E-2"/>
    <n v="1.5919433838153599E-2"/>
    <n v="30.799999"/>
    <n v="24.51"/>
    <n v="-0.19338255116066699"/>
    <n v="4.6492198743191201E-3"/>
    <n v="0.97040856650773"/>
    <n v="-0.22696326970675901"/>
    <n v="-0.28127957473985499"/>
    <s v="Second Point Management"/>
    <x v="23"/>
    <s v="Information Technology"/>
    <s v="Communications Equipment"/>
    <s v="Sunnyvale, California"/>
    <m/>
    <n v="1043604"/>
    <n v="1996"/>
    <s v="Sunnyvale"/>
    <s v="California"/>
    <s v="United States"/>
  </r>
  <r>
    <d v="2019-06-21T00:00:00"/>
    <x v="23"/>
    <s v="buy"/>
    <n v="1500"/>
    <n v="19"/>
    <n v="26.85"/>
    <n v="26.93"/>
    <n v="26.540001"/>
    <n v="26.809998999999902"/>
    <n v="26.809998999999902"/>
    <n v="11085900"/>
    <n v="2.0680000000000001"/>
    <n v="-4.8372931533901898E-3"/>
    <n v="6.3611068137018499E-3"/>
    <n v="3.5539905800911702E-2"/>
    <n v="2.5996048463910501E-2"/>
    <n v="2.2110036378432299E-2"/>
    <n v="5.5568925652137603E-3"/>
    <n v="1.3464335384078501E-2"/>
    <n v="1.4084923379691999E-2"/>
    <n v="1.58359008454328E-2"/>
    <n v="30.799999"/>
    <n v="24.51"/>
    <n v="-0.19338255116066699"/>
    <n v="-1.26001638019446E-3"/>
    <n v="0.96486246802152797"/>
    <n v="2.1341500854607599E-2"/>
    <n v="-0.108462565923997"/>
    <s v="Second Point Management"/>
    <x v="23"/>
    <s v="Information Technology"/>
    <s v="Communications Equipment"/>
    <s v="Sunnyvale, California"/>
    <m/>
    <n v="1043604"/>
    <n v="1996"/>
    <s v="Sunnyvale"/>
    <s v="California"/>
    <s v="United States"/>
  </r>
  <r>
    <d v="2019-04-09T00:00:00"/>
    <x v="23"/>
    <s v="buy"/>
    <n v="1700"/>
    <n v="20"/>
    <n v="27.120000999999998"/>
    <n v="27.24"/>
    <n v="26.889999"/>
    <n v="27.190000999999999"/>
    <n v="26.985484999999901"/>
    <n v="2641200"/>
    <n v="2.4990000000000001"/>
    <n v="-5.50154519078082E-3"/>
    <n v="2.20921746543478E-3"/>
    <n v="5.6747469044183901E-2"/>
    <n v="-1.77583483587722E-2"/>
    <n v="0.14672358690862"/>
    <n v="9.1100574707726999E-3"/>
    <n v="1.2292673037308599E-2"/>
    <n v="1.41134542647838E-2"/>
    <n v="1.51347756926877E-2"/>
    <n v="30.799999"/>
    <n v="23.610001"/>
    <n v="-0.19338255116066699"/>
    <n v="-6.0859766572597396E-3"/>
    <n v="0.89660024765989799"/>
    <n v="1.4633997687414899"/>
    <n v="1.4120422234693299"/>
    <s v="Jaguar Group of Funds"/>
    <x v="23"/>
    <s v="Information Technology"/>
    <s v="Communications Equipment"/>
    <s v="Sunnyvale, California"/>
    <m/>
    <n v="1043604"/>
    <n v="1996"/>
    <s v="Sunnyvale"/>
    <s v="California"/>
    <s v="United States"/>
  </r>
  <r>
    <d v="2019-04-12T00:00:00"/>
    <x v="23"/>
    <s v="buy"/>
    <n v="2000"/>
    <n v="20"/>
    <n v="27.67"/>
    <n v="27.82"/>
    <n v="27.559998999999902"/>
    <n v="27.799999"/>
    <n v="27.590895"/>
    <n v="1643300"/>
    <n v="2.56"/>
    <n v="1.04863839044823E-2"/>
    <n v="2.8088576804706802E-2"/>
    <n v="4.9401906253019698E-2"/>
    <n v="-4.8573987217809004E-3"/>
    <n v="0.13826434528163201"/>
    <n v="7.6388878433358703E-3"/>
    <n v="1.20173898471956E-2"/>
    <n v="1.4169985161360201E-2"/>
    <n v="1.5091228123373599E-2"/>
    <n v="30.799999"/>
    <n v="23.610001"/>
    <n v="-0.19338255116066699"/>
    <n v="6.5875784763498903E-3"/>
    <n v="0.89514946021581698"/>
    <n v="1.35295491691681"/>
    <n v="1.3963802539822301"/>
    <s v="Jaguar Group of Funds"/>
    <x v="23"/>
    <s v="Information Technology"/>
    <s v="Communications Equipment"/>
    <s v="Sunnyvale, California"/>
    <m/>
    <n v="1043604"/>
    <n v="1996"/>
    <s v="Sunnyvale"/>
    <s v="California"/>
    <s v="United States"/>
  </r>
  <r>
    <d v="2019-04-16T00:00:00"/>
    <x v="23"/>
    <s v="buy"/>
    <n v="1600"/>
    <n v="20"/>
    <n v="27.629998999999899"/>
    <n v="28.040001"/>
    <n v="27.58"/>
    <n v="27.93"/>
    <n v="27.719916999999999"/>
    <n v="2194600"/>
    <n v="2.5920000000000001"/>
    <n v="1.18855409263E-2"/>
    <n v="2.6852051232196899E-2"/>
    <n v="3.9808020098394299E-2"/>
    <n v="-1.9204562520536901E-4"/>
    <n v="0.137311757367932"/>
    <n v="8.3679395377986802E-3"/>
    <n v="1.2259474918124401E-2"/>
    <n v="1.42035038283188E-2"/>
    <n v="1.51127125686186E-2"/>
    <n v="30.799999"/>
    <n v="23.610001"/>
    <n v="-0.19338255116066699"/>
    <n v="5.0922850790659495E-4"/>
    <n v="0.89650236659085902"/>
    <n v="1.33517680873942"/>
    <n v="1.3176915613248199"/>
    <s v="Jaguar Group of Funds"/>
    <x v="23"/>
    <s v="Information Technology"/>
    <s v="Communications Equipment"/>
    <s v="Sunnyvale, California"/>
    <m/>
    <n v="1043604"/>
    <n v="1996"/>
    <s v="Sunnyvale"/>
    <s v="California"/>
    <s v="United States"/>
  </r>
  <r>
    <d v="2019-04-25T00:00:00"/>
    <x v="23"/>
    <s v="buy"/>
    <n v="2400"/>
    <n v="20"/>
    <n v="28.57"/>
    <n v="28.629998999999899"/>
    <n v="28.09"/>
    <n v="28.110001"/>
    <n v="27.898562999999999"/>
    <n v="6776600"/>
    <n v="2.5339999999999998"/>
    <n v="-2.1468369108736899E-2"/>
    <n v="7.8571756835294597E-3"/>
    <n v="7.9953698687106403E-2"/>
    <n v="4.4560204636764399E-3"/>
    <n v="0.172146796896195"/>
    <n v="1.49558685030063E-2"/>
    <n v="1.09896837936878E-2"/>
    <n v="1.4398657725893301E-2"/>
    <n v="1.4960791636230601E-2"/>
    <n v="30.799999"/>
    <n v="24.040001"/>
    <n v="-0.19338255116066699"/>
    <n v="-3.6904169755480902E-4"/>
    <n v="0.90601598369222802"/>
    <n v="1.7498097175004099"/>
    <n v="1.7631582966746"/>
    <s v="Jaguar Group of Funds"/>
    <x v="23"/>
    <s v="Information Technology"/>
    <s v="Communications Equipment"/>
    <s v="Sunnyvale, California"/>
    <m/>
    <n v="1043604"/>
    <n v="1996"/>
    <s v="Sunnyvale"/>
    <s v="California"/>
    <s v="United States"/>
  </r>
  <r>
    <d v="2019-05-03T00:00:00"/>
    <x v="23"/>
    <s v="buy"/>
    <n v="1400"/>
    <n v="20"/>
    <n v="27.549999"/>
    <n v="27.92"/>
    <n v="27.549999"/>
    <n v="27.65"/>
    <n v="27.442021999999898"/>
    <n v="3050500"/>
    <n v="2.5310000000000001"/>
    <n v="-7.9252146749251001E-3"/>
    <n v="1.4939207530925499E-2"/>
    <n v="1.8985576797907099E-2"/>
    <n v="7.5806878541008399E-2"/>
    <n v="0.130041090820884"/>
    <n v="1.3304015689027299E-2"/>
    <n v="1.2707331201750801E-2"/>
    <n v="1.1409906222076599E-2"/>
    <n v="1.5173289735249401E-2"/>
    <n v="30.799999"/>
    <n v="24.799999"/>
    <n v="-0.19338255116066699"/>
    <n v="9.5921274614703799E-3"/>
    <n v="0.89706494562440897"/>
    <n v="1.31413041692034"/>
    <n v="1.4746513041867699"/>
    <s v="Jaguar Group of Funds"/>
    <x v="23"/>
    <s v="Information Technology"/>
    <s v="Communications Equipment"/>
    <s v="Sunnyvale, California"/>
    <m/>
    <n v="1043604"/>
    <n v="1996"/>
    <s v="Sunnyvale"/>
    <s v="California"/>
    <s v="United States"/>
  </r>
  <r>
    <d v="2019-05-15T00:00:00"/>
    <x v="23"/>
    <s v="buy"/>
    <n v="2000"/>
    <n v="20"/>
    <n v="25.370000999999998"/>
    <n v="25.73"/>
    <n v="25.280000999999999"/>
    <n v="25.709999"/>
    <n v="25.516614999999899"/>
    <n v="3649200"/>
    <n v="2.379"/>
    <n v="8.5937551359071204E-3"/>
    <n v="-3.66593513011838E-2"/>
    <n v="-7.8156018379495804E-2"/>
    <n v="-3.1963384634641497E-2"/>
    <n v="-1.3568317973481301E-2"/>
    <n v="1.77540247144648E-2"/>
    <n v="1.50337387538569E-2"/>
    <n v="1.2627981694333301E-2"/>
    <n v="1.5357333509987201E-2"/>
    <n v="30.799999"/>
    <n v="24.82"/>
    <n v="-0.19338255116066699"/>
    <n v="5.8219943882337104E-3"/>
    <n v="0.91465742131931904"/>
    <n v="-0.51042903717892296"/>
    <n v="-0.20866877571641801"/>
    <s v="Jaguar Group of Funds"/>
    <x v="23"/>
    <s v="Information Technology"/>
    <s v="Communications Equipment"/>
    <s v="Sunnyvale, California"/>
    <m/>
    <n v="1043604"/>
    <n v="1996"/>
    <s v="Sunnyvale"/>
    <s v="California"/>
    <s v="United States"/>
  </r>
  <r>
    <d v="2019-05-20T00:00:00"/>
    <x v="23"/>
    <s v="buy"/>
    <n v="2200"/>
    <n v="20"/>
    <n v="25.02"/>
    <n v="25.52"/>
    <n v="24.93"/>
    <n v="25.4"/>
    <n v="25.208947999999999"/>
    <n v="4127500"/>
    <n v="2.4159999999999999"/>
    <n v="8.69917666413343E-3"/>
    <n v="-1.9665724011410498E-3"/>
    <n v="-9.3518995584300602E-2"/>
    <n v="-5.9684635162301998E-2"/>
    <n v="-2.45770178390603E-2"/>
    <n v="1.49594741486343E-2"/>
    <n v="1.58122051653691E-2"/>
    <n v="1.3048616800344E-2"/>
    <n v="1.54582365821424E-2"/>
    <n v="30.799999"/>
    <n v="24.82"/>
    <n v="-0.19338255116066699"/>
    <n v="-6.7722580366252503E-3"/>
    <n v="0.91795511476154401"/>
    <n v="-0.68001418151108695"/>
    <n v="-0.60943364590100901"/>
    <s v="Jaguar Group of Funds"/>
    <x v="23"/>
    <s v="Information Technology"/>
    <s v="Communications Equipment"/>
    <s v="Sunnyvale, California"/>
    <m/>
    <n v="1043604"/>
    <n v="1996"/>
    <s v="Sunnyvale"/>
    <s v="California"/>
    <s v="United States"/>
  </r>
  <r>
    <d v="2019-05-30T00:00:00"/>
    <x v="23"/>
    <s v="sell"/>
    <n v="1400"/>
    <n v="20"/>
    <n v="25.1"/>
    <n v="25.370000999999998"/>
    <n v="25.059998999999902"/>
    <n v="25.26"/>
    <n v="25.070001999999999"/>
    <n v="2316400"/>
    <n v="2.2269999999999999"/>
    <n v="9.9463890981877998E-3"/>
    <n v="-2.3475179143547801E-2"/>
    <n v="-0.100837205926645"/>
    <n v="-6.9573237499089696E-2"/>
    <n v="-4.4963142132840299E-2"/>
    <n v="1.44724011237555E-2"/>
    <n v="1.43725049799402E-2"/>
    <n v="1.38969626586656E-2"/>
    <n v="1.5629721076066101E-2"/>
    <n v="30.799999"/>
    <n v="24.809998999999902"/>
    <n v="-0.19338255116066699"/>
    <n v="2.0962723552933101E-3"/>
    <n v="0.93709142735043305"/>
    <n v="-0.95465169494465396"/>
    <n v="-1.05595335672517"/>
    <s v="Jaguar Group of Funds"/>
    <x v="23"/>
    <s v="Information Technology"/>
    <s v="Communications Equipment"/>
    <s v="Sunnyvale, California"/>
    <m/>
    <n v="1043604"/>
    <n v="1996"/>
    <s v="Sunnyvale"/>
    <s v="California"/>
    <s v="United States"/>
  </r>
  <r>
    <d v="2019-05-03T00:00:00"/>
    <x v="24"/>
    <s v="sell"/>
    <n v="300"/>
    <n v="1"/>
    <n v="51.080002"/>
    <n v="51.82"/>
    <n v="50.73"/>
    <n v="51.75"/>
    <n v="51.435001"/>
    <n v="25656600"/>
    <n v="2.5310000000000001"/>
    <n v="2.3461473236893599E-2"/>
    <n v="-1.30545358796883E-2"/>
    <n v="-4.9204155399271199E-2"/>
    <n v="6.6448303783670504E-2"/>
    <n v="1.3646930433679301E-2"/>
    <n v="1.74346723878641E-2"/>
    <n v="2.4150750594572098E-2"/>
    <n v="1.6872896011000799E-2"/>
    <n v="1.9347139514013598E-2"/>
    <n v="59.59"/>
    <n v="42.360000999999997"/>
    <n v="-0.176242417265871"/>
    <n v="9.5921274614703799E-3"/>
    <n v="1.2893977865069599"/>
    <n v="-7.5764200952571206E-2"/>
    <n v="-0.20236506335593901"/>
    <s v="CapitalAlley Funds"/>
    <x v="24"/>
    <s v="Information Technology"/>
    <s v="Semiconductors"/>
    <s v="Santa Clara, California"/>
    <d v="1976-12-31T00:00:00"/>
    <n v="50863"/>
    <m/>
    <s v="Santa Clara"/>
    <s v="California"/>
    <s v="United States"/>
  </r>
  <r>
    <d v="2019-05-08T00:00:00"/>
    <x v="24"/>
    <s v="sell"/>
    <n v="100"/>
    <n v="1"/>
    <n v="50.200001"/>
    <n v="50.790000999999997"/>
    <n v="49.07"/>
    <n v="49.240001999999997"/>
    <n v="49.240001999999997"/>
    <n v="36812400"/>
    <n v="2.4820000000000002"/>
    <n v="-2.4870876299321401E-2"/>
    <n v="-2.4296682162873499E-2"/>
    <n v="-0.11537131592231401"/>
    <n v="-7.2091663797122802E-3"/>
    <n v="-5.5031927414321703E-2"/>
    <n v="1.8010093402948901E-2"/>
    <n v="2.3994144287684999E-2"/>
    <n v="1.7132136923930699E-2"/>
    <n v="1.93980949762033E-2"/>
    <n v="59.59"/>
    <n v="42.360000999999997"/>
    <n v="-0.176242417265871"/>
    <n v="-1.60671540560346E-3"/>
    <n v="1.2849720893658301"/>
    <n v="-0.51567174689958695"/>
    <n v="-0.266125752423023"/>
    <s v="CapitalAlley Funds"/>
    <x v="24"/>
    <s v="Information Technology"/>
    <s v="Semiconductors"/>
    <s v="Santa Clara, California"/>
    <d v="1976-12-31T00:00:00"/>
    <n v="50863"/>
    <m/>
    <s v="Santa Clara"/>
    <s v="California"/>
    <s v="United States"/>
  </r>
  <r>
    <d v="2019-05-14T00:00:00"/>
    <x v="24"/>
    <s v="buy"/>
    <n v="100"/>
    <n v="1"/>
    <n v="45.18"/>
    <n v="45.490001999999997"/>
    <n v="44.869999"/>
    <n v="45.169998"/>
    <n v="45.169998"/>
    <n v="24706500"/>
    <n v="2.419"/>
    <n v="9.1182666283658505E-3"/>
    <n v="-0.111144112843621"/>
    <n v="-0.205235173509451"/>
    <n v="-9.5684276119057596E-2"/>
    <n v="-0.16612117740014401"/>
    <n v="2.4006327562332699E-2"/>
    <n v="2.65768145813816E-2"/>
    <n v="1.8548953390916299E-2"/>
    <n v="1.97730209445546E-2"/>
    <n v="59.59"/>
    <n v="42.360000999999997"/>
    <n v="-0.176242417265871"/>
    <n v="7.98398755130913E-3"/>
    <n v="1.28927855617383"/>
    <n v="-1.20146502902887"/>
    <n v="-0.99052425999609295"/>
    <s v="CapitalAlley Funds"/>
    <x v="24"/>
    <s v="Information Technology"/>
    <s v="Semiconductors"/>
    <s v="Santa Clara, California"/>
    <d v="1976-12-31T00:00:00"/>
    <n v="50863"/>
    <m/>
    <s v="Santa Clara"/>
    <s v="California"/>
    <s v="United States"/>
  </r>
  <r>
    <d v="2019-06-25T00:00:00"/>
    <x v="24"/>
    <s v="buy"/>
    <n v="300"/>
    <n v="1"/>
    <n v="47.560001"/>
    <n v="47.68"/>
    <n v="46.799999"/>
    <n v="46.849997999999999"/>
    <n v="46.849997999999999"/>
    <n v="16665600"/>
    <n v="1.994"/>
    <n v="-1.6511869812943999E-2"/>
    <n v="-1.10381298302568E-2"/>
    <n v="5.0787869118155998E-2"/>
    <n v="-0.125502986025161"/>
    <n v="-8.9101388210262006E-2"/>
    <n v="9.2257113857794303E-3"/>
    <n v="1.43697446821596E-2"/>
    <n v="1.9603440048111001E-2"/>
    <n v="1.9812119111789601E-2"/>
    <n v="59.59"/>
    <n v="42.360000999999997"/>
    <n v="-0.176242417265871"/>
    <n v="-9.5417756928269908E-3"/>
    <n v="1.2806997649845999"/>
    <n v="-0.65936052096611997"/>
    <n v="-0.64692767814543795"/>
    <s v="CapitalAlley Funds"/>
    <x v="24"/>
    <s v="Information Technology"/>
    <s v="Semiconductors"/>
    <s v="Santa Clara, California"/>
    <d v="1976-12-31T00:00:00"/>
    <n v="50863"/>
    <m/>
    <s v="Santa Clara"/>
    <s v="California"/>
    <s v="United States"/>
  </r>
  <r>
    <d v="2019-04-03T00:00:00"/>
    <x v="24"/>
    <s v="buy"/>
    <n v="400"/>
    <n v="2"/>
    <n v="55.029998999999997"/>
    <n v="55.990001999999997"/>
    <n v="54.889998999999897"/>
    <n v="55.48"/>
    <n v="55.142295999999902"/>
    <n v="24552800"/>
    <n v="2.5169999999999999"/>
    <n v="2.03939947676583E-2"/>
    <n v="4.2716356388996402E-2"/>
    <n v="2.8150313238298998E-2"/>
    <n v="0.17049286102651201"/>
    <n v="0.13342223684962101"/>
    <n v="1.0070305387841901E-2"/>
    <n v="1.2499073754542799E-2"/>
    <n v="1.7757507910613601E-2"/>
    <n v="1.8958545402803201E-2"/>
    <n v="57.599997999999999"/>
    <n v="42.360000999999997"/>
    <n v="-0.15403925515274799"/>
    <n v="2.1460723821998401E-3"/>
    <n v="1.34234124946966"/>
    <n v="0.696785803864722"/>
    <n v="0.483158985800695"/>
    <s v="InvestBurg"/>
    <x v="24"/>
    <s v="Information Technology"/>
    <s v="Semiconductors"/>
    <s v="Santa Clara, California"/>
    <d v="1976-12-31T00:00:00"/>
    <n v="50863"/>
    <m/>
    <s v="Santa Clara"/>
    <s v="California"/>
    <s v="United States"/>
  </r>
  <r>
    <d v="2019-04-16T00:00:00"/>
    <x v="24"/>
    <s v="buy"/>
    <n v="400"/>
    <n v="2"/>
    <n v="56.66"/>
    <n v="57.470001000000003"/>
    <n v="56.07"/>
    <n v="56.709998999999897"/>
    <n v="56.3648069999999"/>
    <n v="30301900"/>
    <n v="2.5920000000000001"/>
    <n v="7.6113370049919801E-3"/>
    <n v="2.4816035425659799E-2"/>
    <n v="4.2873927900151598E-2"/>
    <n v="0.16064563014008901"/>
    <n v="0.103454057072425"/>
    <n v="5.5631164042461E-3"/>
    <n v="1.0424702790166499E-2"/>
    <n v="1.4363351722201099E-2"/>
    <n v="1.8591050878252701E-2"/>
    <n v="57.599997999999999"/>
    <n v="42.360000999999997"/>
    <n v="-0.15403925515274799"/>
    <n v="5.0922850790659495E-4"/>
    <n v="1.3268969302514499"/>
    <n v="0.50252806231485803"/>
    <n v="0.51126254570330398"/>
    <s v="InvestBurg"/>
    <x v="24"/>
    <s v="Information Technology"/>
    <s v="Semiconductors"/>
    <s v="Santa Clara, California"/>
    <d v="1976-12-31T00:00:00"/>
    <n v="50863"/>
    <m/>
    <s v="Santa Clara"/>
    <s v="California"/>
    <s v="United States"/>
  </r>
  <r>
    <d v="2019-04-25T00:00:00"/>
    <x v="24"/>
    <s v="sell"/>
    <n v="300"/>
    <n v="2"/>
    <n v="58.299999"/>
    <n v="58.380001"/>
    <n v="57.23"/>
    <n v="57.610000999999997"/>
    <n v="57.259331000000003"/>
    <n v="27949900"/>
    <n v="2.5339999999999998"/>
    <n v="-1.90842464492566E-2"/>
    <n v="-1.6355699025594701E-2"/>
    <n v="8.7563869890990603E-2"/>
    <n v="0.15280337672976699"/>
    <n v="0.13749572824953399"/>
    <n v="9.2910654194667697E-3"/>
    <n v="1.07345175134946E-2"/>
    <n v="1.3973448361973499E-2"/>
    <n v="1.8585474242145902E-2"/>
    <n v="59.59"/>
    <n v="42.360000999999997"/>
    <n v="-0.15403925515274799"/>
    <n v="-3.6904169755480902E-4"/>
    <n v="1.32431060683039"/>
    <n v="0.73547740796021899"/>
    <n v="0.76408596608157597"/>
    <s v="InvestBurg"/>
    <x v="24"/>
    <s v="Information Technology"/>
    <s v="Semiconductors"/>
    <s v="Santa Clara, California"/>
    <d v="1976-12-31T00:00:00"/>
    <n v="50863"/>
    <m/>
    <s v="Santa Clara"/>
    <s v="California"/>
    <s v="United States"/>
  </r>
  <r>
    <d v="2019-04-30T00:00:00"/>
    <x v="24"/>
    <s v="buy"/>
    <n v="200"/>
    <n v="2"/>
    <n v="51"/>
    <n v="51.43"/>
    <n v="50.869999"/>
    <n v="51.040000999999997"/>
    <n v="50.729323999999998"/>
    <n v="27130900"/>
    <n v="2.5089999999999999"/>
    <n v="-1.37051570892765E-3"/>
    <n v="-0.14119194836282101"/>
    <n v="-3.9755593660730698E-2"/>
    <n v="9.8616165487764001E-2"/>
    <n v="-8.1647940410826993E-3"/>
    <n v="3.8429034453590097E-2"/>
    <n v="2.39468981822939E-2"/>
    <n v="1.7333714683666498E-2"/>
    <n v="1.9479535480018E-2"/>
    <n v="59.59"/>
    <n v="42.360000999999997"/>
    <n v="-0.176242417265871"/>
    <n v="9.5096475723260604E-4"/>
    <n v="1.2962724502580301"/>
    <n v="-0.216907635041686"/>
    <n v="0.26046188653925401"/>
    <s v="InvestBurg"/>
    <x v="24"/>
    <s v="Information Technology"/>
    <s v="Semiconductors"/>
    <s v="Santa Clara, California"/>
    <d v="1976-12-31T00:00:00"/>
    <n v="50863"/>
    <m/>
    <s v="Santa Clara"/>
    <s v="California"/>
    <s v="United States"/>
  </r>
  <r>
    <d v="2019-05-10T00:00:00"/>
    <x v="24"/>
    <s v="buy"/>
    <n v="300"/>
    <n v="2"/>
    <n v="46.439999"/>
    <n v="46.799999"/>
    <n v="45.099997999999999"/>
    <n v="46.200001"/>
    <n v="46.200001"/>
    <n v="42522800"/>
    <n v="2.4550000000000001"/>
    <n v="-9.0497924248747804E-3"/>
    <n v="-0.107339074292292"/>
    <n v="-0.17404911922155"/>
    <n v="-4.9464271051634E-2"/>
    <n v="-0.13751994014239199"/>
    <n v="2.0093537549865099E-2"/>
    <n v="2.61365139997808E-2"/>
    <n v="1.83975223421062E-2"/>
    <n v="1.96839350409093E-2"/>
    <n v="59.59"/>
    <n v="42.360000999999997"/>
    <n v="-0.176242417265871"/>
    <n v="3.7133938472042301E-3"/>
    <n v="1.2899125141719801"/>
    <n v="-1.0357470783782601"/>
    <n v="-0.56681152967259296"/>
    <s v="InvestBurg"/>
    <x v="24"/>
    <s v="Information Technology"/>
    <s v="Semiconductors"/>
    <s v="Santa Clara, California"/>
    <d v="1976-12-31T00:00:00"/>
    <n v="50863"/>
    <m/>
    <s v="Santa Clara"/>
    <s v="California"/>
    <s v="United States"/>
  </r>
  <r>
    <d v="2019-05-23T00:00:00"/>
    <x v="24"/>
    <s v="buy"/>
    <n v="100"/>
    <n v="2"/>
    <n v="43.369999"/>
    <n v="44.740001999999997"/>
    <n v="42.860000999999997"/>
    <n v="44.529998999999997"/>
    <n v="44.529998999999997"/>
    <n v="35783900"/>
    <n v="2.2959999999999998"/>
    <n v="1.19734629585788E-2"/>
    <n v="-2.2208330506309899E-2"/>
    <n v="-0.27153297752734301"/>
    <n v="-0.15835406582782899"/>
    <n v="-0.176358931892347"/>
    <n v="2.04698836974181E-2"/>
    <n v="2.58408497715251E-2"/>
    <n v="1.8877398870900501E-2"/>
    <n v="1.9824637743882999E-2"/>
    <n v="59.59"/>
    <n v="42.360000999999997"/>
    <n v="-0.176242417265871"/>
    <n v="-1.1985692488440201E-2"/>
    <n v="1.27529579729873"/>
    <n v="-1.21779929348986"/>
    <n v="-1.25618213984826"/>
    <s v="InvestBurg"/>
    <x v="24"/>
    <s v="Information Technology"/>
    <s v="Semiconductors"/>
    <s v="Santa Clara, California"/>
    <d v="1976-12-31T00:00:00"/>
    <n v="50863"/>
    <m/>
    <s v="Santa Clara"/>
    <s v="California"/>
    <s v="United States"/>
  </r>
  <r>
    <d v="2019-06-25T00:00:00"/>
    <x v="24"/>
    <s v="buy"/>
    <n v="1100"/>
    <n v="2"/>
    <n v="47.560001"/>
    <n v="47.68"/>
    <n v="46.799999"/>
    <n v="46.849997999999999"/>
    <n v="46.849997999999999"/>
    <n v="16665600"/>
    <n v="1.994"/>
    <n v="-1.6511869812943999E-2"/>
    <n v="-1.10381298302568E-2"/>
    <n v="5.0787869118155998E-2"/>
    <n v="-0.125502986025161"/>
    <n v="-8.9101388210262006E-2"/>
    <n v="9.2257113857794303E-3"/>
    <n v="1.43697446821596E-2"/>
    <n v="1.9603440048111001E-2"/>
    <n v="1.9812119111789601E-2"/>
    <n v="59.59"/>
    <n v="42.360000999999997"/>
    <n v="-0.176242417265871"/>
    <n v="-9.5417756928269908E-3"/>
    <n v="1.2806997649845999"/>
    <n v="-0.65936052096611997"/>
    <n v="-0.64692767814543795"/>
    <s v="InvestBurg"/>
    <x v="24"/>
    <s v="Information Technology"/>
    <s v="Semiconductors"/>
    <s v="Santa Clara, California"/>
    <d v="1976-12-31T00:00:00"/>
    <n v="50863"/>
    <m/>
    <s v="Santa Clara"/>
    <s v="California"/>
    <s v="United States"/>
  </r>
  <r>
    <d v="2019-04-09T00:00:00"/>
    <x v="24"/>
    <s v="buy"/>
    <n v="100"/>
    <n v="3"/>
    <n v="55.349997999999999"/>
    <n v="55.43"/>
    <n v="54.900002000000001"/>
    <n v="55.32"/>
    <n v="54.9832689999999"/>
    <n v="13339700"/>
    <n v="2.4990000000000001"/>
    <n v="-6.4865509350828798E-3"/>
    <n v="1.7505889529986801E-2"/>
    <n v="5.2702342711903001E-2"/>
    <n v="0.15368349833886599"/>
    <n v="0.134562250187958"/>
    <n v="1.1114215144062399E-2"/>
    <n v="1.20908926205654E-2"/>
    <n v="1.4461687744161299E-2"/>
    <n v="1.8830700790787899E-2"/>
    <n v="57.599997999999999"/>
    <n v="42.360000999999997"/>
    <n v="-0.15403925515274799"/>
    <n v="-6.0859766572597396E-3"/>
    <n v="1.34188995716505"/>
    <n v="0.70600722716835995"/>
    <n v="0.71938600962417398"/>
    <s v="FinanCorp"/>
    <x v="24"/>
    <s v="Information Technology"/>
    <s v="Semiconductors"/>
    <s v="Santa Clara, California"/>
    <d v="1976-12-31T00:00:00"/>
    <n v="50863"/>
    <m/>
    <s v="Santa Clara"/>
    <s v="California"/>
    <s v="United States"/>
  </r>
  <r>
    <d v="2019-04-10T00:00:00"/>
    <x v="24"/>
    <s v="sell"/>
    <n v="200"/>
    <n v="3"/>
    <n v="55.32"/>
    <n v="55.860000999999997"/>
    <n v="55.32"/>
    <n v="55.75"/>
    <n v="55.410651999999999"/>
    <n v="13084000"/>
    <n v="2.4769999999999999"/>
    <n v="7.7429106848566501E-3"/>
    <n v="4.8548054471851398E-3"/>
    <n v="4.4003426993983401E-2"/>
    <n v="0.15578677538209701"/>
    <n v="0.108181675348726"/>
    <n v="6.9770725025909003E-3"/>
    <n v="1.1747016545291601E-2"/>
    <n v="1.44716190515231E-2"/>
    <n v="1.87162041098019E-2"/>
    <n v="57.599997999999999"/>
    <n v="42.360000999999997"/>
    <n v="-0.15403925515274799"/>
    <n v="3.47183783585567E-3"/>
    <n v="1.33382994528445"/>
    <n v="0.53775757562980497"/>
    <n v="0.68758036397719002"/>
    <s v="FinanCorp"/>
    <x v="24"/>
    <s v="Information Technology"/>
    <s v="Semiconductors"/>
    <s v="Santa Clara, California"/>
    <d v="1976-12-31T00:00:00"/>
    <n v="50863"/>
    <m/>
    <s v="Santa Clara"/>
    <s v="California"/>
    <s v="United States"/>
  </r>
  <r>
    <d v="2019-04-16T00:00:00"/>
    <x v="24"/>
    <s v="buy"/>
    <n v="100"/>
    <n v="3"/>
    <n v="56.66"/>
    <n v="57.470001000000003"/>
    <n v="56.07"/>
    <n v="56.709998999999897"/>
    <n v="56.3648069999999"/>
    <n v="30301900"/>
    <n v="2.5920000000000001"/>
    <n v="7.6113370049919801E-3"/>
    <n v="2.4816035425659799E-2"/>
    <n v="4.2873927900151598E-2"/>
    <n v="0.16064563014008901"/>
    <n v="0.103454057072425"/>
    <n v="5.5631164042461E-3"/>
    <n v="1.0424702790166499E-2"/>
    <n v="1.4363351722201099E-2"/>
    <n v="1.8591050878252701E-2"/>
    <n v="57.599997999999999"/>
    <n v="42.360000999999997"/>
    <n v="-0.15403925515274799"/>
    <n v="5.0922850790659495E-4"/>
    <n v="1.3268969302514499"/>
    <n v="0.50252806231485803"/>
    <n v="0.51126254570330398"/>
    <s v="FinanCorp"/>
    <x v="24"/>
    <s v="Information Technology"/>
    <s v="Semiconductors"/>
    <s v="Santa Clara, California"/>
    <d v="1976-12-31T00:00:00"/>
    <n v="50863"/>
    <m/>
    <s v="Santa Clara"/>
    <s v="California"/>
    <s v="United States"/>
  </r>
  <r>
    <d v="2019-05-10T00:00:00"/>
    <x v="24"/>
    <s v="sell"/>
    <n v="500"/>
    <n v="3"/>
    <n v="46.439999"/>
    <n v="46.799999"/>
    <n v="45.099997999999999"/>
    <n v="46.200001"/>
    <n v="46.200001"/>
    <n v="42522800"/>
    <n v="2.4550000000000001"/>
    <n v="-9.0497924248747804E-3"/>
    <n v="-0.107339074292292"/>
    <n v="-0.17404911922155"/>
    <n v="-4.9464271051634E-2"/>
    <n v="-0.13751994014239199"/>
    <n v="2.0093537549865099E-2"/>
    <n v="2.61365139997808E-2"/>
    <n v="1.83975223421062E-2"/>
    <n v="1.96839350409093E-2"/>
    <n v="59.59"/>
    <n v="42.360000999999997"/>
    <n v="-0.176242417265871"/>
    <n v="3.7133938472042301E-3"/>
    <n v="1.2899125141719801"/>
    <n v="-1.0357470783782601"/>
    <n v="-0.56681152967259296"/>
    <s v="FinanCorp"/>
    <x v="24"/>
    <s v="Information Technology"/>
    <s v="Semiconductors"/>
    <s v="Santa Clara, California"/>
    <d v="1976-12-31T00:00:00"/>
    <n v="50863"/>
    <m/>
    <s v="Santa Clara"/>
    <s v="California"/>
    <s v="United States"/>
  </r>
  <r>
    <d v="2019-06-18T00:00:00"/>
    <x v="24"/>
    <s v="sell"/>
    <n v="500"/>
    <n v="3"/>
    <n v="46.75"/>
    <n v="48"/>
    <n v="46.599997999999999"/>
    <n v="47.369999"/>
    <n v="47.369999"/>
    <n v="25732300"/>
    <n v="2.06"/>
    <n v="2.6525576577656799E-2"/>
    <n v="1.10381298302568E-2"/>
    <n v="3.9617668442102801E-2"/>
    <n v="-0.12803254863711"/>
    <n v="-0.12658129896620399"/>
    <n v="1.5793204237721899E-2"/>
    <n v="1.6607609367976301E-2"/>
    <n v="1.99243354007267E-2"/>
    <n v="1.99686693509986E-2"/>
    <n v="59.59"/>
    <n v="42.360000999999997"/>
    <n v="-0.176242417265871"/>
    <n v="9.6704895497130797E-3"/>
    <n v="1.29291664342096"/>
    <n v="-0.87481709915703998"/>
    <n v="-0.96658890794612595"/>
    <s v="FinanCorp"/>
    <x v="24"/>
    <s v="Information Technology"/>
    <s v="Semiconductors"/>
    <s v="Santa Clara, California"/>
    <d v="1976-12-31T00:00:00"/>
    <n v="50863"/>
    <m/>
    <s v="Santa Clara"/>
    <s v="California"/>
    <s v="United States"/>
  </r>
  <r>
    <d v="2019-06-21T00:00:00"/>
    <x v="24"/>
    <s v="sell"/>
    <n v="100"/>
    <n v="3"/>
    <n v="46.950001"/>
    <n v="47.73"/>
    <n v="46.799999"/>
    <n v="47.459998999999897"/>
    <n v="47.459998999999897"/>
    <n v="31096300"/>
    <n v="2.0680000000000001"/>
    <n v="5.7052453898766E-3"/>
    <n v="2.7123927144436E-2"/>
    <n v="6.5297343893319704E-2"/>
    <n v="-0.10919274196302001"/>
    <n v="-9.4285694329258804E-2"/>
    <n v="1.2624880470293001E-2"/>
    <n v="1.4185543212814501E-2"/>
    <n v="1.9608265205847599E-2"/>
    <n v="1.9844662396990401E-2"/>
    <n v="59.59"/>
    <n v="42.360000999999997"/>
    <n v="-0.176242417265871"/>
    <n v="-1.26001638019446E-3"/>
    <n v="1.28427674409311"/>
    <n v="-0.68948112353588198"/>
    <n v="-0.80080516615248598"/>
    <s v="FinanCorp"/>
    <x v="24"/>
    <s v="Information Technology"/>
    <s v="Semiconductors"/>
    <s v="Santa Clara, California"/>
    <d v="1976-12-31T00:00:00"/>
    <n v="50863"/>
    <m/>
    <s v="Santa Clara"/>
    <s v="California"/>
    <s v="United States"/>
  </r>
  <r>
    <d v="2019-04-04T00:00:00"/>
    <x v="24"/>
    <s v="sell"/>
    <n v="100"/>
    <n v="4"/>
    <n v="55.27"/>
    <n v="56.139998999999897"/>
    <n v="55.27"/>
    <n v="55.919998"/>
    <n v="55.579616999999999"/>
    <n v="16520500"/>
    <n v="2.512"/>
    <n v="7.8994891307039607E-3"/>
    <n v="5.1556813620548599E-2"/>
    <n v="4.0881601481351698E-2"/>
    <n v="0.234976309448726"/>
    <n v="0.13650918062961001"/>
    <n v="8.6671380003212391E-3"/>
    <n v="1.24973729937437E-2"/>
    <n v="1.6062400602660998E-2"/>
    <n v="1.89623207986141E-2"/>
    <n v="57.599997999999999"/>
    <n v="42.360000999999997"/>
    <n v="-0.15403925515274799"/>
    <n v="2.0824655091414399E-3"/>
    <n v="1.34778986214191"/>
    <n v="0.71720917012494301"/>
    <n v="0.57853163117133599"/>
    <s v="CapitalOwl"/>
    <x v="24"/>
    <s v="Information Technology"/>
    <s v="Semiconductors"/>
    <s v="Santa Clara, California"/>
    <d v="1976-12-31T00:00:00"/>
    <n v="50863"/>
    <m/>
    <s v="Santa Clara"/>
    <s v="California"/>
    <s v="United States"/>
  </r>
  <r>
    <d v="2019-04-15T00:00:00"/>
    <x v="24"/>
    <s v="sell"/>
    <n v="200"/>
    <n v="4"/>
    <n v="56.459998999999897"/>
    <n v="56.560001"/>
    <n v="55.919998"/>
    <n v="56.279998999999997"/>
    <n v="55.937424"/>
    <n v="11676900"/>
    <n v="2.5529999999999999"/>
    <n v="-2.4844765215888999E-3"/>
    <n v="1.0718147485585101E-2"/>
    <n v="5.1779685354776103E-2"/>
    <n v="0.158191619550062"/>
    <n v="0.106201423460507"/>
    <n v="7.21330947422199E-3"/>
    <n v="1.0820457898570701E-2"/>
    <n v="1.43527277364115E-2"/>
    <n v="1.8596095307407901E-2"/>
    <n v="57.599997999999999"/>
    <n v="42.360000999999997"/>
    <n v="-0.15403925515274799"/>
    <n v="-6.2956724975841202E-4"/>
    <n v="1.3267352201174301"/>
    <n v="0.52185230249616599"/>
    <n v="0.55195837867400399"/>
    <s v="CapitalOwl"/>
    <x v="24"/>
    <s v="Information Technology"/>
    <s v="Semiconductors"/>
    <s v="Santa Clara, California"/>
    <d v="1976-12-31T00:00:00"/>
    <n v="50863"/>
    <m/>
    <s v="Santa Clara"/>
    <s v="California"/>
    <s v="United States"/>
  </r>
  <r>
    <d v="2019-05-02T00:00:00"/>
    <x v="24"/>
    <s v="sell"/>
    <n v="200"/>
    <n v="4"/>
    <n v="50.799999"/>
    <n v="51.330002"/>
    <n v="50.119999"/>
    <n v="50.549999"/>
    <n v="50.242305999999999"/>
    <n v="22655400"/>
    <n v="2.552"/>
    <n v="-4.1456033083961301E-3"/>
    <n v="-0.13073319526487601"/>
    <n v="-7.54211927255906E-2"/>
    <n v="7.6584090483390793E-2"/>
    <n v="-2.9126025248393101E-2"/>
    <n v="3.9236969674401198E-2"/>
    <n v="2.3459257766463001E-2"/>
    <n v="1.7136261184401001E-2"/>
    <n v="1.9328583477499502E-2"/>
    <n v="59.59"/>
    <n v="42.360000999999997"/>
    <n v="-0.176242417265871"/>
    <n v="-2.1262443276895502E-3"/>
    <n v="1.2878196640439901"/>
    <n v="-0.35538126907899098"/>
    <n v="-0.161544450154256"/>
    <s v="CapitalOwl"/>
    <x v="24"/>
    <s v="Information Technology"/>
    <s v="Semiconductors"/>
    <s v="Santa Clara, California"/>
    <d v="1976-12-31T00:00:00"/>
    <n v="50863"/>
    <m/>
    <s v="Santa Clara"/>
    <s v="California"/>
    <s v="United States"/>
  </r>
  <r>
    <d v="2019-05-15T00:00:00"/>
    <x v="24"/>
    <s v="sell"/>
    <n v="300"/>
    <n v="4"/>
    <n v="44.919998"/>
    <n v="45.75"/>
    <n v="44.759997999999896"/>
    <n v="45.619999"/>
    <n v="45.619999"/>
    <n v="23407900"/>
    <n v="2.379"/>
    <n v="9.9130895466946495E-3"/>
    <n v="-7.6360146997604905E-2"/>
    <n v="-0.20637191896049001"/>
    <n v="-9.4927361721546394E-2"/>
    <n v="-0.16040641799481101"/>
    <n v="2.77909709377193E-2"/>
    <n v="2.6536382203617499E-2"/>
    <n v="1.85562230084057E-2"/>
    <n v="1.9781889370299802E-2"/>
    <n v="59.59"/>
    <n v="42.360000999999997"/>
    <n v="-0.176242417265871"/>
    <n v="5.8219943882337104E-3"/>
    <n v="1.2899627691396101"/>
    <n v="-1.15767716371095"/>
    <n v="-1.1189253433583599"/>
    <s v="CapitalOwl"/>
    <x v="24"/>
    <s v="Information Technology"/>
    <s v="Semiconductors"/>
    <s v="Santa Clara, California"/>
    <d v="1976-12-31T00:00:00"/>
    <n v="50863"/>
    <m/>
    <s v="Santa Clara"/>
    <s v="California"/>
    <s v="United States"/>
  </r>
  <r>
    <d v="2019-05-29T00:00:00"/>
    <x v="24"/>
    <s v="buy"/>
    <n v="600"/>
    <n v="4"/>
    <n v="43.349997999999999"/>
    <n v="44.529998999999997"/>
    <n v="43.330002"/>
    <n v="44.23"/>
    <n v="44.23"/>
    <n v="28450300"/>
    <n v="2.2360000000000002"/>
    <n v="1.50344517508846E-2"/>
    <n v="-5.1865941636871004E-3"/>
    <n v="-0.16397013802446"/>
    <n v="-0.179301173663512"/>
    <n v="-0.201137209446315"/>
    <n v="1.5715624243538898E-2"/>
    <n v="1.9088335206110901E-2"/>
    <n v="1.9085577922925999E-2"/>
    <n v="1.9853322261181298E-2"/>
    <n v="59.59"/>
    <n v="42.360000999999997"/>
    <n v="-0.176242417265871"/>
    <n v="-6.9359101493404697E-3"/>
    <n v="1.27171139859576"/>
    <n v="-1.34643259949403"/>
    <n v="-1.3029769349986"/>
    <s v="CapitalOwl"/>
    <x v="24"/>
    <s v="Information Technology"/>
    <s v="Semiconductors"/>
    <s v="Santa Clara, California"/>
    <d v="1976-12-31T00:00:00"/>
    <n v="50863"/>
    <m/>
    <s v="Santa Clara"/>
    <s v="California"/>
    <s v="United States"/>
  </r>
  <r>
    <d v="2019-05-31T00:00:00"/>
    <x v="24"/>
    <s v="buy"/>
    <n v="300"/>
    <n v="4"/>
    <n v="44.18"/>
    <n v="44.970001000000003"/>
    <n v="43.93"/>
    <n v="44.040000999999997"/>
    <n v="44.040000999999997"/>
    <n v="25532500"/>
    <n v="2.1419999999999999"/>
    <n v="-1.55460828836472E-2"/>
    <n v="-1.10647623157306E-2"/>
    <n v="-0.14140579148025101"/>
    <n v="-0.18473247269784299"/>
    <n v="-0.209761913265504"/>
    <n v="1.6472190790270201E-2"/>
    <n v="1.9124705928959301E-2"/>
    <n v="1.9198444347656898E-2"/>
    <n v="1.9884122987555E-2"/>
    <n v="59.59"/>
    <n v="42.360000999999997"/>
    <n v="-0.176242417265871"/>
    <n v="-1.3283204951564801E-2"/>
    <n v="1.2827945859326699"/>
    <n v="-1.38211331311921"/>
    <n v="-1.3304067811073701"/>
    <s v="CapitalOwl"/>
    <x v="24"/>
    <s v="Information Technology"/>
    <s v="Semiconductors"/>
    <s v="Santa Clara, California"/>
    <d v="1976-12-31T00:00:00"/>
    <n v="50863"/>
    <m/>
    <s v="Santa Clara"/>
    <s v="California"/>
    <s v="United States"/>
  </r>
  <r>
    <d v="2019-06-05T00:00:00"/>
    <x v="24"/>
    <s v="buy"/>
    <n v="200"/>
    <n v="4"/>
    <n v="45.110000999999997"/>
    <n v="45.18"/>
    <n v="44.189999"/>
    <n v="44.549999"/>
    <n v="44.549999"/>
    <n v="20802000"/>
    <n v="2.1230000000000002"/>
    <n v="-5.3727910754916902E-3"/>
    <n v="7.2088395898936303E-3"/>
    <n v="-0.14370676255487799"/>
    <n v="-0.166630408625386"/>
    <n v="-0.218691532211162"/>
    <n v="1.91763798437561E-2"/>
    <n v="1.9719964846346801E-2"/>
    <n v="1.9556751569790101E-2"/>
    <n v="1.9872321082588199E-2"/>
    <n v="59.59"/>
    <n v="42.360000999999997"/>
    <n v="-0.176242417265871"/>
    <n v="8.1287266899663802E-3"/>
    <n v="1.2749108538359999"/>
    <n v="-1.4198790294522099"/>
    <n v="-1.3761398428459899"/>
    <s v="CapitalOwl"/>
    <x v="24"/>
    <s v="Information Technology"/>
    <s v="Semiconductors"/>
    <s v="Santa Clara, California"/>
    <d v="1976-12-31T00:00:00"/>
    <n v="50863"/>
    <m/>
    <s v="Santa Clara"/>
    <s v="California"/>
    <s v="United States"/>
  </r>
  <r>
    <d v="2019-06-11T00:00:00"/>
    <x v="24"/>
    <s v="sell"/>
    <n v="300"/>
    <n v="4"/>
    <n v="47.259997999999896"/>
    <n v="47.32"/>
    <n v="46.52"/>
    <n v="46.849997999999999"/>
    <n v="46.849997999999999"/>
    <n v="18415500"/>
    <n v="2.14"/>
    <n v="1.06778443891638E-3"/>
    <n v="4.4966043449375097E-2"/>
    <n v="4.9213538374065996E-3"/>
    <n v="-0.127932710016392"/>
    <n v="-0.13653002203550299"/>
    <n v="1.08167697413067E-2"/>
    <n v="1.7057495949457501E-2"/>
    <n v="1.9838429302438301E-2"/>
    <n v="1.9893847874617499E-2"/>
    <n v="59.59"/>
    <n v="42.360000999999997"/>
    <n v="-0.176242417265871"/>
    <n v="-3.4994119269314301E-4"/>
    <n v="1.28411360973128"/>
    <n v="-0.93219453969188504"/>
    <n v="-1.1867202011445099"/>
    <s v="CapitalOwl"/>
    <x v="24"/>
    <s v="Information Technology"/>
    <s v="Semiconductors"/>
    <s v="Santa Clara, California"/>
    <d v="1976-12-31T00:00:00"/>
    <n v="50863"/>
    <m/>
    <s v="Santa Clara"/>
    <s v="California"/>
    <s v="United States"/>
  </r>
  <r>
    <d v="2019-04-17T00:00:00"/>
    <x v="24"/>
    <s v="sell"/>
    <n v="800"/>
    <n v="5"/>
    <n v="58.439999"/>
    <n v="59.59"/>
    <n v="58.119999"/>
    <n v="58.560001"/>
    <n v="58.203547999999998"/>
    <n v="38788400"/>
    <n v="2.5920000000000001"/>
    <n v="3.2101340698660198E-2"/>
    <n v="4.9174465439463598E-2"/>
    <n v="7.9217698917432994E-2"/>
    <n v="0.202464781464262"/>
    <n v="0.11403298106639299"/>
    <n v="1.35450911577284E-2"/>
    <n v="1.2136067372048301E-2"/>
    <n v="1.47484242353964E-2"/>
    <n v="1.8650760955739001E-2"/>
    <n v="59.59"/>
    <n v="42.360000999999997"/>
    <n v="-0.15403925515274799"/>
    <n v="-2.2764010197428601E-3"/>
    <n v="1.31947103198865"/>
    <n v="0.57266012087533003"/>
    <n v="0.51824305475240895"/>
    <s v="Alpha Capital"/>
    <x v="24"/>
    <s v="Information Technology"/>
    <s v="Semiconductors"/>
    <s v="Santa Clara, California"/>
    <d v="1976-12-31T00:00:00"/>
    <n v="50863"/>
    <m/>
    <s v="Santa Clara"/>
    <s v="California"/>
    <s v="United States"/>
  </r>
  <r>
    <d v="2019-04-22T00:00:00"/>
    <x v="24"/>
    <s v="buy"/>
    <n v="800"/>
    <n v="5"/>
    <n v="58.150002000000001"/>
    <n v="58.830002"/>
    <n v="57.880001"/>
    <n v="58.82"/>
    <n v="58.461964000000002"/>
    <n v="12327500"/>
    <n v="2.59"/>
    <n v="5.6260769481823597E-3"/>
    <n v="4.1658240843194798E-2"/>
    <n v="8.8836748309197994E-2"/>
    <n v="0.18511021279197601"/>
    <n v="0.14342640347070301"/>
    <n v="1.3969633050212E-2"/>
    <n v="1.19699681729604E-2"/>
    <n v="1.46787465345351E-2"/>
    <n v="1.8577049704890901E-2"/>
    <n v="59.59"/>
    <n v="42.360000999999997"/>
    <n v="-0.15403925515274799"/>
    <n v="1.0115060212163699E-3"/>
    <n v="1.31434659399145"/>
    <n v="0.76736488009617898"/>
    <n v="0.58485784299077703"/>
    <s v="Alpha Capital"/>
    <x v="24"/>
    <s v="Information Technology"/>
    <s v="Semiconductors"/>
    <s v="Santa Clara, California"/>
    <d v="1976-12-31T00:00:00"/>
    <n v="50863"/>
    <m/>
    <s v="Santa Clara"/>
    <s v="California"/>
    <s v="United States"/>
  </r>
  <r>
    <d v="2019-04-23T00:00:00"/>
    <x v="24"/>
    <s v="sell"/>
    <n v="500"/>
    <n v="5"/>
    <n v="58.889998999999897"/>
    <n v="58.98"/>
    <n v="58.5"/>
    <n v="58.779998999999997"/>
    <n v="58.422206999999901"/>
    <n v="17739900"/>
    <n v="2.57"/>
    <n v="-6.8028033553396998E-4"/>
    <n v="4.3462437029249901E-2"/>
    <n v="7.3035447927354197E-2"/>
    <n v="0.20330998239482401"/>
    <n v="0.15604759910369001"/>
    <n v="1.3639811834337301E-2"/>
    <n v="1.17452395008531E-2"/>
    <n v="1.4419221505258499E-2"/>
    <n v="1.8556507362577399E-2"/>
    <n v="59.59"/>
    <n v="42.360000999999997"/>
    <n v="-0.15403925515274799"/>
    <n v="8.8023511954049196E-3"/>
    <n v="1.3088007112668401"/>
    <n v="0.85253592997068195"/>
    <n v="0.65099456848568005"/>
    <s v="Alpha Capital"/>
    <x v="24"/>
    <s v="Information Technology"/>
    <s v="Semiconductors"/>
    <s v="Santa Clara, California"/>
    <d v="1976-12-31T00:00:00"/>
    <n v="50863"/>
    <m/>
    <s v="Santa Clara"/>
    <s v="California"/>
    <s v="United States"/>
  </r>
  <r>
    <d v="2019-04-24T00:00:00"/>
    <x v="24"/>
    <s v="buy"/>
    <n v="700"/>
    <n v="5"/>
    <n v="58.52"/>
    <n v="59.290000999999997"/>
    <n v="58.139998999999897"/>
    <n v="58.720001000000003"/>
    <n v="58.362575999999997"/>
    <n v="17723700"/>
    <n v="2.5219999999999998"/>
    <n v="-1.02121190193565E-3"/>
    <n v="3.4829888122322301E-2"/>
    <n v="9.7594890601985104E-2"/>
    <n v="0.20914884623692501"/>
    <n v="0.16340604339345999"/>
    <n v="1.4339288296767101E-2"/>
    <n v="9.8878363759346104E-3"/>
    <n v="1.43720271657568E-2"/>
    <n v="1.8548078096892701E-2"/>
    <n v="59.59"/>
    <n v="42.360000999999997"/>
    <n v="-0.15403925515274799"/>
    <n v="-2.1941687255359501E-3"/>
    <n v="1.30848652113482"/>
    <n v="0.90516776320944503"/>
    <n v="0.731522508664598"/>
    <s v="Alpha Capital"/>
    <x v="24"/>
    <s v="Information Technology"/>
    <s v="Semiconductors"/>
    <s v="Santa Clara, California"/>
    <d v="1976-12-31T00:00:00"/>
    <n v="50863"/>
    <m/>
    <s v="Santa Clara"/>
    <s v="California"/>
    <s v="United States"/>
  </r>
  <r>
    <d v="2019-05-24T00:00:00"/>
    <x v="24"/>
    <s v="sell"/>
    <n v="500"/>
    <n v="5"/>
    <n v="44.59"/>
    <n v="45.049999"/>
    <n v="44.490001999999997"/>
    <n v="44.57"/>
    <n v="44.57"/>
    <n v="27168100"/>
    <n v="2.3239999999999998"/>
    <n v="8.9789008162440703E-4"/>
    <n v="-7.15404355869968E-3"/>
    <n v="-0.26961387554378202"/>
    <n v="-0.16901039114127001"/>
    <n v="-0.189322291649965"/>
    <n v="1.9779238544760901E-2"/>
    <n v="2.5884090039602001E-2"/>
    <n v="1.8796884147824398E-2"/>
    <n v="1.9803511127968999E-2"/>
    <n v="59.59"/>
    <n v="42.360000999999997"/>
    <n v="-0.176242417265871"/>
    <n v="1.3526439988342199E-3"/>
    <n v="1.2738713111278399"/>
    <n v="-1.2932154744134401"/>
    <n v="-1.2710920079241499"/>
    <s v="Alpha Capital"/>
    <x v="24"/>
    <s v="Information Technology"/>
    <s v="Semiconductors"/>
    <s v="Santa Clara, California"/>
    <d v="1976-12-31T00:00:00"/>
    <n v="50863"/>
    <m/>
    <s v="Santa Clara"/>
    <s v="California"/>
    <s v="United States"/>
  </r>
  <r>
    <d v="2019-06-04T00:00:00"/>
    <x v="24"/>
    <s v="sell"/>
    <n v="500"/>
    <n v="5"/>
    <n v="44.16"/>
    <n v="44.860000999999997"/>
    <n v="43.77"/>
    <n v="44.790000999999997"/>
    <n v="44.790000999999997"/>
    <n v="28094900"/>
    <n v="2.1190000000000002"/>
    <n v="3.0143970727001399E-2"/>
    <n v="2.76160824162698E-2"/>
    <n v="-0.114872498242493"/>
    <n v="-0.17495000929566801"/>
    <n v="-0.21770816344091201"/>
    <n v="1.9531806772537599E-2"/>
    <n v="2.0732878898221702E-2"/>
    <n v="1.96035018068993E-2"/>
    <n v="1.9871529468280202E-2"/>
    <n v="59.59"/>
    <n v="42.360000999999997"/>
    <n v="-0.176242417265871"/>
    <n v="2.1205927310919401E-2"/>
    <n v="1.27826816638135"/>
    <n v="-1.41813811753449"/>
    <n v="-1.36145055685435"/>
    <s v="Alpha Capital"/>
    <x v="24"/>
    <s v="Information Technology"/>
    <s v="Semiconductors"/>
    <s v="Santa Clara, California"/>
    <d v="1976-12-31T00:00:00"/>
    <n v="50863"/>
    <m/>
    <s v="Santa Clara"/>
    <s v="California"/>
    <s v="United States"/>
  </r>
  <r>
    <d v="2019-06-06T00:00:00"/>
    <x v="24"/>
    <s v="sell"/>
    <n v="700"/>
    <n v="5"/>
    <n v="44.75"/>
    <n v="45.169998"/>
    <n v="44.509997999999896"/>
    <n v="45.099997999999999"/>
    <n v="45.099997999999999"/>
    <n v="19076200"/>
    <n v="2.1240000000000001"/>
    <n v="1.2270070692604799E-2"/>
    <n v="8.2377847179770508E-3"/>
    <n v="-0.127247898132268"/>
    <n v="-0.147728300971642"/>
    <n v="-0.20112835933340401"/>
    <n v="1.9312865923568099E-2"/>
    <n v="2.0121222261253999E-2"/>
    <n v="1.9639416353555799E-2"/>
    <n v="1.9887531635594799E-2"/>
    <n v="59.59"/>
    <n v="42.360000999999997"/>
    <n v="-0.176242417265871"/>
    <n v="6.1168407152111899E-3"/>
    <n v="1.2764329746401899"/>
    <n v="-1.3131891838797001"/>
    <n v="-1.38665523641634"/>
    <s v="Alpha Capital"/>
    <x v="24"/>
    <s v="Information Technology"/>
    <s v="Semiconductors"/>
    <s v="Santa Clara, California"/>
    <d v="1976-12-31T00:00:00"/>
    <n v="50863"/>
    <m/>
    <s v="Santa Clara"/>
    <s v="California"/>
    <s v="United States"/>
  </r>
  <r>
    <d v="2019-06-07T00:00:00"/>
    <x v="24"/>
    <s v="buy"/>
    <n v="400"/>
    <n v="5"/>
    <n v="45.25"/>
    <n v="46.119999"/>
    <n v="45.099997999999999"/>
    <n v="46.029998999999997"/>
    <n v="46.029998999999997"/>
    <n v="24370300"/>
    <n v="2.0840000000000001"/>
    <n v="2.0411133941454E-2"/>
    <n v="4.4195001543078399E-2"/>
    <n v="-9.2283882128769895E-2"/>
    <n v="-0.12503326013817401"/>
    <n v="-0.18952331555940599"/>
    <n v="1.7956986409271299E-2"/>
    <n v="2.07661117417864E-2"/>
    <n v="1.9847593204222701E-2"/>
    <n v="1.9923264136402101E-2"/>
    <n v="59.59"/>
    <n v="42.360000999999997"/>
    <n v="-0.176242417265871"/>
    <n v="1.0442979367750601E-2"/>
    <n v="1.2803563363356001"/>
    <n v="-1.24142909315207"/>
    <n v="-1.3585183924229101"/>
    <s v="Alpha Capital"/>
    <x v="24"/>
    <s v="Information Technology"/>
    <s v="Semiconductors"/>
    <s v="Santa Clara, California"/>
    <d v="1976-12-31T00:00:00"/>
    <n v="50863"/>
    <m/>
    <s v="Santa Clara"/>
    <s v="California"/>
    <s v="United States"/>
  </r>
  <r>
    <d v="2019-04-02T00:00:00"/>
    <x v="24"/>
    <s v="sell"/>
    <n v="600"/>
    <n v="6"/>
    <n v="54.529998999999997"/>
    <n v="54.799999"/>
    <n v="54.23"/>
    <n v="54.360000999999997"/>
    <n v="54.029114"/>
    <n v="13704500"/>
    <n v="2.4809999999999999"/>
    <n v="-2.7555640894258099E-3"/>
    <n v="1.7069097404121401E-2"/>
    <n v="1.9692242165325401E-2"/>
    <n v="0.15329002069596001"/>
    <n v="0.12985246748399901"/>
    <n v="8.9998967794398498E-3"/>
    <n v="1.20033892703058E-2"/>
    <n v="1.7612808899246799E-2"/>
    <n v="1.8944972360540002E-2"/>
    <n v="57.599997999999999"/>
    <n v="42.360000999999997"/>
    <n v="-0.15403925515274799"/>
    <n v="1.7455614805152698E-5"/>
    <n v="1.3410502288627"/>
    <n v="0.67599060894695395"/>
    <n v="0.36124701836283701"/>
    <s v="DecaFund"/>
    <x v="24"/>
    <s v="Information Technology"/>
    <s v="Semiconductors"/>
    <s v="Santa Clara, California"/>
    <d v="1976-12-31T00:00:00"/>
    <n v="50863"/>
    <m/>
    <s v="Santa Clara"/>
    <s v="California"/>
    <s v="United States"/>
  </r>
  <r>
    <d v="2019-04-03T00:00:00"/>
    <x v="24"/>
    <s v="sell"/>
    <n v="600"/>
    <n v="6"/>
    <n v="55.029998999999997"/>
    <n v="55.990001999999997"/>
    <n v="54.889998999999897"/>
    <n v="55.48"/>
    <n v="55.142295999999902"/>
    <n v="24552800"/>
    <n v="2.5169999999999999"/>
    <n v="2.03939947676583E-2"/>
    <n v="4.2716356388996402E-2"/>
    <n v="2.8150313238298998E-2"/>
    <n v="0.17049286102651201"/>
    <n v="0.13342223684962101"/>
    <n v="1.0070305387841901E-2"/>
    <n v="1.2499073754542799E-2"/>
    <n v="1.7757507910613601E-2"/>
    <n v="1.8958545402803201E-2"/>
    <n v="57.599997999999999"/>
    <n v="42.360000999999997"/>
    <n v="-0.15403925515274799"/>
    <n v="2.1460723821998401E-3"/>
    <n v="1.34234124946966"/>
    <n v="0.696785803864722"/>
    <n v="0.483158985800695"/>
    <s v="DecaFund"/>
    <x v="24"/>
    <s v="Information Technology"/>
    <s v="Semiconductors"/>
    <s v="Santa Clara, California"/>
    <d v="1976-12-31T00:00:00"/>
    <n v="50863"/>
    <m/>
    <s v="Santa Clara"/>
    <s v="California"/>
    <s v="United States"/>
  </r>
  <r>
    <d v="2019-05-01T00:00:00"/>
    <x v="24"/>
    <s v="buy"/>
    <n v="300"/>
    <n v="6"/>
    <n v="51.099997999999999"/>
    <n v="51.599997999999999"/>
    <n v="50.740001999999997"/>
    <n v="50.759997999999896"/>
    <n v="50.451022999999999"/>
    <n v="20467600"/>
    <n v="2.5110000000000001"/>
    <n v="-5.5011019448515403E-3"/>
    <n v="-0.145671838405737"/>
    <n v="-5.6304430445747997E-2"/>
    <n v="7.1855773634790399E-2"/>
    <n v="7.6094982606521502E-3"/>
    <n v="3.7680758884994399E-2"/>
    <n v="2.3783231391475299E-2"/>
    <n v="1.71704411119298E-2"/>
    <n v="1.9436297256685799E-2"/>
    <n v="59.59"/>
    <n v="42.360000999999997"/>
    <n v="-0.176242417265871"/>
    <n v="-7.5304459681844096E-3"/>
    <n v="1.2906348969170001"/>
    <n v="-0.114005243218897"/>
    <n v="5.6627285253586103E-2"/>
    <s v="DecaFund"/>
    <x v="24"/>
    <s v="Information Technology"/>
    <s v="Semiconductors"/>
    <s v="Santa Clara, California"/>
    <d v="1976-12-31T00:00:00"/>
    <n v="50863"/>
    <m/>
    <s v="Santa Clara"/>
    <s v="California"/>
    <s v="United States"/>
  </r>
  <r>
    <d v="2019-05-09T00:00:00"/>
    <x v="24"/>
    <s v="sell"/>
    <n v="100"/>
    <n v="6"/>
    <n v="47.900002000000001"/>
    <n v="48.290000999999997"/>
    <n v="46.049999"/>
    <n v="46.619999"/>
    <n v="46.619999"/>
    <n v="59642200"/>
    <n v="2.4569999999999999"/>
    <n v="-5.4676729776046797E-2"/>
    <n v="-7.4827808630524295E-2"/>
    <n v="-0.171485877731758"/>
    <n v="-4.8368041821528401E-2"/>
    <n v="-0.115318169436711"/>
    <n v="2.85833787964242E-2"/>
    <n v="2.6136910468305199E-2"/>
    <n v="1.83900964356387E-2"/>
    <n v="1.9695402963565398E-2"/>
    <n v="59.59"/>
    <n v="42.360000999999997"/>
    <n v="-0.176242417265871"/>
    <n v="-3.0259986019249502E-3"/>
    <n v="1.2925739416487001"/>
    <n v="-0.89882727790114303"/>
    <n v="-0.37481495418745397"/>
    <s v="DecaFund"/>
    <x v="24"/>
    <s v="Information Technology"/>
    <s v="Semiconductors"/>
    <s v="Santa Clara, California"/>
    <d v="1976-12-31T00:00:00"/>
    <n v="50863"/>
    <m/>
    <s v="Santa Clara"/>
    <s v="California"/>
    <s v="United States"/>
  </r>
  <r>
    <d v="2019-05-28T00:00:00"/>
    <x v="24"/>
    <s v="sell"/>
    <n v="400"/>
    <n v="6"/>
    <n v="44.66"/>
    <n v="44.689999"/>
    <n v="43.299999"/>
    <n v="43.57"/>
    <n v="43.57"/>
    <n v="34779900"/>
    <n v="2.2679999999999998"/>
    <n v="-2.2692146829113701E-2"/>
    <n v="2.29519107750113E-4"/>
    <n v="-0.27322177592364"/>
    <n v="-0.19414774374021401"/>
    <n v="-0.203647783518938"/>
    <n v="1.7215428165881799E-2"/>
    <n v="2.5940785075631499E-2"/>
    <n v="1.8952431666032998E-2"/>
    <n v="1.9845974199112899E-2"/>
    <n v="59.59"/>
    <n v="42.360000999999997"/>
    <n v="-0.176242417265871"/>
    <n v="-8.4109499934704197E-3"/>
    <n v="1.2774870672837899"/>
    <n v="-1.3696603024821601"/>
    <n v="-1.26131260524796"/>
    <s v="DecaFund"/>
    <x v="24"/>
    <s v="Information Technology"/>
    <s v="Semiconductors"/>
    <s v="Santa Clara, California"/>
    <d v="1976-12-31T00:00:00"/>
    <n v="50863"/>
    <m/>
    <s v="Santa Clara"/>
    <s v="California"/>
    <s v="United States"/>
  </r>
  <r>
    <d v="2019-05-31T00:00:00"/>
    <x v="24"/>
    <s v="buy"/>
    <n v="300"/>
    <n v="6"/>
    <n v="44.18"/>
    <n v="44.970001000000003"/>
    <n v="43.93"/>
    <n v="44.040000999999997"/>
    <n v="44.040000999999997"/>
    <n v="25532500"/>
    <n v="2.1419999999999999"/>
    <n v="-1.55460828836472E-2"/>
    <n v="-1.10647623157306E-2"/>
    <n v="-0.14140579148025101"/>
    <n v="-0.18473247269784299"/>
    <n v="-0.209761913265504"/>
    <n v="1.6472190790270201E-2"/>
    <n v="1.9124705928959301E-2"/>
    <n v="1.9198444347656898E-2"/>
    <n v="1.9884122987555E-2"/>
    <n v="59.59"/>
    <n v="42.360000999999997"/>
    <n v="-0.176242417265871"/>
    <n v="-1.3283204951564801E-2"/>
    <n v="1.2827945859326699"/>
    <n v="-1.38211331311921"/>
    <n v="-1.3304067811073701"/>
    <s v="DecaFund"/>
    <x v="24"/>
    <s v="Information Technology"/>
    <s v="Semiconductors"/>
    <s v="Santa Clara, California"/>
    <d v="1976-12-31T00:00:00"/>
    <n v="50863"/>
    <m/>
    <s v="Santa Clara"/>
    <s v="California"/>
    <s v="United States"/>
  </r>
  <r>
    <d v="2019-06-05T00:00:00"/>
    <x v="24"/>
    <s v="buy"/>
    <n v="400"/>
    <n v="6"/>
    <n v="45.110000999999997"/>
    <n v="45.18"/>
    <n v="44.189999"/>
    <n v="44.549999"/>
    <n v="44.549999"/>
    <n v="20802000"/>
    <n v="2.1230000000000002"/>
    <n v="-5.3727910754916902E-3"/>
    <n v="7.2088395898936303E-3"/>
    <n v="-0.14370676255487799"/>
    <n v="-0.166630408625386"/>
    <n v="-0.218691532211162"/>
    <n v="1.91763798437561E-2"/>
    <n v="1.9719964846346801E-2"/>
    <n v="1.9556751569790101E-2"/>
    <n v="1.9872321082588199E-2"/>
    <n v="59.59"/>
    <n v="42.360000999999997"/>
    <n v="-0.176242417265871"/>
    <n v="8.1287266899663802E-3"/>
    <n v="1.2749108538359999"/>
    <n v="-1.4198790294522099"/>
    <n v="-1.3761398428459899"/>
    <s v="DecaFund"/>
    <x v="24"/>
    <s v="Information Technology"/>
    <s v="Semiconductors"/>
    <s v="Santa Clara, California"/>
    <d v="1976-12-31T00:00:00"/>
    <n v="50863"/>
    <m/>
    <s v="Santa Clara"/>
    <s v="California"/>
    <s v="United States"/>
  </r>
  <r>
    <d v="2019-06-18T00:00:00"/>
    <x v="24"/>
    <s v="sell"/>
    <n v="500"/>
    <n v="6"/>
    <n v="46.75"/>
    <n v="48"/>
    <n v="46.599997999999999"/>
    <n v="47.369999"/>
    <n v="47.369999"/>
    <n v="25732300"/>
    <n v="2.06"/>
    <n v="2.6525576577656799E-2"/>
    <n v="1.10381298302568E-2"/>
    <n v="3.9617668442102801E-2"/>
    <n v="-0.12803254863711"/>
    <n v="-0.12658129896620399"/>
    <n v="1.5793204237721899E-2"/>
    <n v="1.6607609367976301E-2"/>
    <n v="1.99243354007267E-2"/>
    <n v="1.99686693509986E-2"/>
    <n v="59.59"/>
    <n v="42.360000999999997"/>
    <n v="-0.176242417265871"/>
    <n v="9.6704895497130797E-3"/>
    <n v="1.29291664342096"/>
    <n v="-0.87481709915703998"/>
    <n v="-0.96658890794612595"/>
    <s v="DecaFund"/>
    <x v="24"/>
    <s v="Information Technology"/>
    <s v="Semiconductors"/>
    <s v="Santa Clara, California"/>
    <d v="1976-12-31T00:00:00"/>
    <n v="50863"/>
    <m/>
    <s v="Santa Clara"/>
    <s v="California"/>
    <s v="United States"/>
  </r>
  <r>
    <d v="2019-06-21T00:00:00"/>
    <x v="24"/>
    <s v="sell"/>
    <n v="700"/>
    <n v="6"/>
    <n v="46.950001"/>
    <n v="47.73"/>
    <n v="46.799999"/>
    <n v="47.459998999999897"/>
    <n v="47.459998999999897"/>
    <n v="31096300"/>
    <n v="2.0680000000000001"/>
    <n v="5.7052453898766E-3"/>
    <n v="2.7123927144436E-2"/>
    <n v="6.5297343893319704E-2"/>
    <n v="-0.10919274196302001"/>
    <n v="-9.4285694329258804E-2"/>
    <n v="1.2624880470293001E-2"/>
    <n v="1.4185543212814501E-2"/>
    <n v="1.9608265205847599E-2"/>
    <n v="1.9844662396990401E-2"/>
    <n v="59.59"/>
    <n v="42.360000999999997"/>
    <n v="-0.176242417265871"/>
    <n v="-1.26001638019446E-3"/>
    <n v="1.28427674409311"/>
    <n v="-0.68948112353588198"/>
    <n v="-0.80080516615248598"/>
    <s v="DecaFund"/>
    <x v="24"/>
    <s v="Information Technology"/>
    <s v="Semiconductors"/>
    <s v="Santa Clara, California"/>
    <d v="1976-12-31T00:00:00"/>
    <n v="50863"/>
    <m/>
    <s v="Santa Clara"/>
    <s v="California"/>
    <s v="United States"/>
  </r>
  <r>
    <d v="2019-06-26T00:00:00"/>
    <x v="24"/>
    <s v="sell"/>
    <n v="800"/>
    <n v="6"/>
    <n v="47.650002000000001"/>
    <n v="48.48"/>
    <n v="47.560001"/>
    <n v="48.189999"/>
    <n v="48.189999"/>
    <n v="21886300"/>
    <n v="2.0489999999999999"/>
    <n v="2.8200543906052099E-2"/>
    <n v="2.3515654487997001E-2"/>
    <n v="7.8090522942583507E-2"/>
    <n v="-9.2049177901892307E-2"/>
    <n v="-2.6210852261788601E-2"/>
    <n v="1.58834259212778E-2"/>
    <n v="1.5385217645699001E-2"/>
    <n v="1.9963465949303399E-2"/>
    <n v="1.9773940463803999E-2"/>
    <n v="59.59"/>
    <n v="42.360000999999997"/>
    <n v="-0.176242417265871"/>
    <n v="-1.2346958449604901E-3"/>
    <n v="1.2689576583015001"/>
    <n v="-0.28371115921275902"/>
    <n v="-0.56263076166858195"/>
    <s v="DecaFund"/>
    <x v="24"/>
    <s v="Information Technology"/>
    <s v="Semiconductors"/>
    <s v="Santa Clara, California"/>
    <d v="1976-12-31T00:00:00"/>
    <n v="50863"/>
    <m/>
    <s v="Santa Clara"/>
    <s v="California"/>
    <s v="United States"/>
  </r>
  <r>
    <d v="2019-04-15T00:00:00"/>
    <x v="24"/>
    <s v="sell"/>
    <n v="800"/>
    <n v="7"/>
    <n v="56.459998999999897"/>
    <n v="56.560001"/>
    <n v="55.919998"/>
    <n v="56.279998999999997"/>
    <n v="55.937424"/>
    <n v="11676900"/>
    <n v="2.5529999999999999"/>
    <n v="-2.4844765215888999E-3"/>
    <n v="1.0718147485585101E-2"/>
    <n v="5.1779685354776103E-2"/>
    <n v="0.158191619550062"/>
    <n v="0.106201423460507"/>
    <n v="7.21330947422199E-3"/>
    <n v="1.0820457898570701E-2"/>
    <n v="1.43527277364115E-2"/>
    <n v="1.8596095307407901E-2"/>
    <n v="57.599997999999999"/>
    <n v="42.360000999999997"/>
    <n v="-0.15403925515274799"/>
    <n v="-6.2956724975841202E-4"/>
    <n v="1.3267352201174301"/>
    <n v="0.52185230249616599"/>
    <n v="0.55195837867400399"/>
    <s v="GreenGrest Capital"/>
    <x v="24"/>
    <s v="Information Technology"/>
    <s v="Semiconductors"/>
    <s v="Santa Clara, California"/>
    <d v="1976-12-31T00:00:00"/>
    <n v="50863"/>
    <m/>
    <s v="Santa Clara"/>
    <s v="California"/>
    <s v="United States"/>
  </r>
  <r>
    <d v="2019-04-16T00:00:00"/>
    <x v="24"/>
    <s v="sell"/>
    <n v="400"/>
    <n v="7"/>
    <n v="56.66"/>
    <n v="57.470001000000003"/>
    <n v="56.07"/>
    <n v="56.709998999999897"/>
    <n v="56.3648069999999"/>
    <n v="30301900"/>
    <n v="2.5920000000000001"/>
    <n v="7.6113370049919801E-3"/>
    <n v="2.4816035425659799E-2"/>
    <n v="4.2873927900151598E-2"/>
    <n v="0.16064563014008901"/>
    <n v="0.103454057072425"/>
    <n v="5.5631164042461E-3"/>
    <n v="1.0424702790166499E-2"/>
    <n v="1.4363351722201099E-2"/>
    <n v="1.8591050878252701E-2"/>
    <n v="57.599997999999999"/>
    <n v="42.360000999999997"/>
    <n v="-0.15403925515274799"/>
    <n v="5.0922850790659495E-4"/>
    <n v="1.3268969302514499"/>
    <n v="0.50252806231485803"/>
    <n v="0.51126254570330398"/>
    <s v="GreenGrest Capital"/>
    <x v="24"/>
    <s v="Information Technology"/>
    <s v="Semiconductors"/>
    <s v="Santa Clara, California"/>
    <d v="1976-12-31T00:00:00"/>
    <n v="50863"/>
    <m/>
    <s v="Santa Clara"/>
    <s v="California"/>
    <s v="United States"/>
  </r>
  <r>
    <d v="2019-05-03T00:00:00"/>
    <x v="24"/>
    <s v="buy"/>
    <n v="1300"/>
    <n v="7"/>
    <n v="51.080002"/>
    <n v="51.82"/>
    <n v="50.73"/>
    <n v="51.75"/>
    <n v="51.435001"/>
    <n v="25656600"/>
    <n v="2.5310000000000001"/>
    <n v="2.3461473236893599E-2"/>
    <n v="-1.30545358796883E-2"/>
    <n v="-4.9204155399271199E-2"/>
    <n v="6.6448303783670504E-2"/>
    <n v="1.3646930433679301E-2"/>
    <n v="1.74346723878641E-2"/>
    <n v="2.4150750594572098E-2"/>
    <n v="1.6872896011000799E-2"/>
    <n v="1.9347139514013598E-2"/>
    <n v="59.59"/>
    <n v="42.360000999999997"/>
    <n v="-0.176242417265871"/>
    <n v="9.5921274614703799E-3"/>
    <n v="1.2893977865069599"/>
    <n v="-7.5764200952571206E-2"/>
    <n v="-0.20236506335593901"/>
    <s v="GreenGrest Capital"/>
    <x v="24"/>
    <s v="Information Technology"/>
    <s v="Semiconductors"/>
    <s v="Santa Clara, California"/>
    <d v="1976-12-31T00:00:00"/>
    <n v="50863"/>
    <m/>
    <s v="Santa Clara"/>
    <s v="California"/>
    <s v="United States"/>
  </r>
  <r>
    <d v="2019-06-10T00:00:00"/>
    <x v="24"/>
    <s v="sell"/>
    <n v="500"/>
    <n v="7"/>
    <n v="46.23"/>
    <n v="47.189999"/>
    <n v="46.200001"/>
    <n v="46.799999"/>
    <n v="46.799999"/>
    <n v="20806100"/>
    <n v="2.1429999999999998"/>
    <n v="1.65898454518917E-2"/>
    <n v="7.4042229737460205E-2"/>
    <n v="-5.0823160377556797E-2"/>
    <n v="-0.124885241089059"/>
    <n v="-0.15256253596584299"/>
    <n v="1.30716056198863E-2"/>
    <n v="2.0681505701729899E-2"/>
    <n v="1.98498183035377E-2"/>
    <n v="1.99143056130178E-2"/>
    <n v="59.59"/>
    <n v="42.360000999999997"/>
    <n v="-0.176242417265871"/>
    <n v="4.6492198743191201E-3"/>
    <n v="1.28187087378774"/>
    <n v="-1.02690915954666"/>
    <n v="-1.28390891671303"/>
    <s v="GreenGrest Capital"/>
    <x v="24"/>
    <s v="Information Technology"/>
    <s v="Semiconductors"/>
    <s v="Santa Clara, California"/>
    <d v="1976-12-31T00:00:00"/>
    <n v="50863"/>
    <m/>
    <s v="Santa Clara"/>
    <s v="California"/>
    <s v="United States"/>
  </r>
  <r>
    <d v="2019-06-18T00:00:00"/>
    <x v="24"/>
    <s v="sell"/>
    <n v="1300"/>
    <n v="7"/>
    <n v="46.75"/>
    <n v="48"/>
    <n v="46.599997999999999"/>
    <n v="47.369999"/>
    <n v="47.369999"/>
    <n v="25732300"/>
    <n v="2.06"/>
    <n v="2.6525576577656799E-2"/>
    <n v="1.10381298302568E-2"/>
    <n v="3.9617668442102801E-2"/>
    <n v="-0.12803254863711"/>
    <n v="-0.12658129896620399"/>
    <n v="1.5793204237721899E-2"/>
    <n v="1.6607609367976301E-2"/>
    <n v="1.99243354007267E-2"/>
    <n v="1.99686693509986E-2"/>
    <n v="59.59"/>
    <n v="42.360000999999997"/>
    <n v="-0.176242417265871"/>
    <n v="9.6704895497130797E-3"/>
    <n v="1.29291664342096"/>
    <n v="-0.87481709915703998"/>
    <n v="-0.96658890794612595"/>
    <s v="GreenGrest Capital"/>
    <x v="24"/>
    <s v="Information Technology"/>
    <s v="Semiconductors"/>
    <s v="Santa Clara, California"/>
    <d v="1976-12-31T00:00:00"/>
    <n v="50863"/>
    <m/>
    <s v="Santa Clara"/>
    <s v="California"/>
    <s v="United States"/>
  </r>
  <r>
    <d v="2019-04-08T00:00:00"/>
    <x v="24"/>
    <s v="sell"/>
    <n v="700"/>
    <n v="8"/>
    <n v="55.279998999999997"/>
    <n v="55.740001999999997"/>
    <n v="55.200001"/>
    <n v="55.68"/>
    <n v="55.341079999999998"/>
    <n v="11758800"/>
    <n v="2.5190000000000001"/>
    <n v="1.43783203339785E-3"/>
    <n v="2.1236876375643799E-2"/>
    <n v="5.6904986754972499E-2"/>
    <n v="0.166473983699086"/>
    <n v="0.15650572084047701"/>
    <n v="1.0376790851461299E-2"/>
    <n v="1.1976536685601301E-2"/>
    <n v="1.44240895605492E-2"/>
    <n v="1.8848833962871701E-2"/>
    <n v="57.599997999999999"/>
    <n v="42.360000999999997"/>
    <n v="-0.15403925515274799"/>
    <n v="1.0469119934194001E-3"/>
    <n v="1.34375434500252"/>
    <n v="0.84586994137621896"/>
    <n v="0.71338268597989196"/>
    <s v="KKZ Asset Management"/>
    <x v="24"/>
    <s v="Information Technology"/>
    <s v="Semiconductors"/>
    <s v="Santa Clara, California"/>
    <d v="1976-12-31T00:00:00"/>
    <n v="50863"/>
    <m/>
    <s v="Santa Clara"/>
    <s v="California"/>
    <s v="United States"/>
  </r>
  <r>
    <d v="2019-04-23T00:00:00"/>
    <x v="24"/>
    <s v="sell"/>
    <n v="500"/>
    <n v="8"/>
    <n v="58.889998999999897"/>
    <n v="58.98"/>
    <n v="58.5"/>
    <n v="58.779998999999997"/>
    <n v="58.422206999999901"/>
    <n v="17739900"/>
    <n v="2.57"/>
    <n v="-6.8028033553396998E-4"/>
    <n v="4.3462437029249901E-2"/>
    <n v="7.3035447927354197E-2"/>
    <n v="0.20330998239482401"/>
    <n v="0.15604759910369001"/>
    <n v="1.3639811834337301E-2"/>
    <n v="1.17452395008531E-2"/>
    <n v="1.4419221505258499E-2"/>
    <n v="1.8556507362577399E-2"/>
    <n v="59.59"/>
    <n v="42.360000999999997"/>
    <n v="-0.15403925515274799"/>
    <n v="8.8023511954049196E-3"/>
    <n v="1.3088007112668401"/>
    <n v="0.85253592997068195"/>
    <n v="0.65099456848568005"/>
    <s v="KKZ Asset Management"/>
    <x v="24"/>
    <s v="Information Technology"/>
    <s v="Semiconductors"/>
    <s v="Santa Clara, California"/>
    <d v="1976-12-31T00:00:00"/>
    <n v="50863"/>
    <m/>
    <s v="Santa Clara"/>
    <s v="California"/>
    <s v="United States"/>
  </r>
  <r>
    <d v="2019-05-01T00:00:00"/>
    <x v="24"/>
    <s v="buy"/>
    <n v="600"/>
    <n v="8"/>
    <n v="51.099997999999999"/>
    <n v="51.599997999999999"/>
    <n v="50.740001999999997"/>
    <n v="50.759997999999896"/>
    <n v="50.451022999999999"/>
    <n v="20467600"/>
    <n v="2.5110000000000001"/>
    <n v="-5.5011019448515403E-3"/>
    <n v="-0.145671838405737"/>
    <n v="-5.6304430445747997E-2"/>
    <n v="7.1855773634790399E-2"/>
    <n v="7.6094982606521502E-3"/>
    <n v="3.7680758884994399E-2"/>
    <n v="2.3783231391475299E-2"/>
    <n v="1.71704411119298E-2"/>
    <n v="1.9436297256685799E-2"/>
    <n v="59.59"/>
    <n v="42.360000999999997"/>
    <n v="-0.176242417265871"/>
    <n v="-7.5304459681844096E-3"/>
    <n v="1.2906348969170001"/>
    <n v="-0.114005243218897"/>
    <n v="5.6627285253586103E-2"/>
    <s v="KKZ Asset Management"/>
    <x v="24"/>
    <s v="Information Technology"/>
    <s v="Semiconductors"/>
    <s v="Santa Clara, California"/>
    <d v="1976-12-31T00:00:00"/>
    <n v="50863"/>
    <m/>
    <s v="Santa Clara"/>
    <s v="California"/>
    <s v="United States"/>
  </r>
  <r>
    <d v="2019-05-07T00:00:00"/>
    <x v="24"/>
    <s v="sell"/>
    <n v="1000"/>
    <n v="8"/>
    <n v="50.599997999999999"/>
    <n v="50.880001"/>
    <n v="49.93"/>
    <n v="50.48"/>
    <n v="50.48"/>
    <n v="29713400"/>
    <n v="2.448"/>
    <n v="-1.45528820620449E-2"/>
    <n v="-4.9269078084037601E-3"/>
    <n v="-9.6239315089683197E-2"/>
    <n v="2.1778445213652201E-2"/>
    <n v="-1.97941983740463E-2"/>
    <n v="1.4338465407405999E-2"/>
    <n v="2.3592267370655201E-2"/>
    <n v="1.68433535082574E-2"/>
    <n v="1.9346616340365601E-2"/>
    <n v="59.59"/>
    <n v="42.360000999999997"/>
    <n v="-0.176242417265871"/>
    <n v="-1.6649488130547601E-2"/>
    <n v="1.2839770690080501"/>
    <n v="-0.28670842478832997"/>
    <n v="-0.18579245168688599"/>
    <s v="KKZ Asset Management"/>
    <x v="24"/>
    <s v="Information Technology"/>
    <s v="Semiconductors"/>
    <s v="Santa Clara, California"/>
    <d v="1976-12-31T00:00:00"/>
    <n v="50863"/>
    <m/>
    <s v="Santa Clara"/>
    <s v="California"/>
    <s v="United States"/>
  </r>
  <r>
    <d v="2019-05-09T00:00:00"/>
    <x v="24"/>
    <s v="sell"/>
    <n v="700"/>
    <n v="8"/>
    <n v="47.900002000000001"/>
    <n v="48.290000999999997"/>
    <n v="46.049999"/>
    <n v="46.619999"/>
    <n v="46.619999"/>
    <n v="59642200"/>
    <n v="2.4569999999999999"/>
    <n v="-5.4676729776046797E-2"/>
    <n v="-7.4827808630524295E-2"/>
    <n v="-0.171485877731758"/>
    <n v="-4.8368041821528401E-2"/>
    <n v="-0.115318169436711"/>
    <n v="2.85833787964242E-2"/>
    <n v="2.6136910468305199E-2"/>
    <n v="1.83900964356387E-2"/>
    <n v="1.9695402963565398E-2"/>
    <n v="59.59"/>
    <n v="42.360000999999997"/>
    <n v="-0.176242417265871"/>
    <n v="-3.0259986019249502E-3"/>
    <n v="1.2925739416487001"/>
    <n v="-0.89882727790114303"/>
    <n v="-0.37481495418745397"/>
    <s v="KKZ Asset Management"/>
    <x v="24"/>
    <s v="Information Technology"/>
    <s v="Semiconductors"/>
    <s v="Santa Clara, California"/>
    <d v="1976-12-31T00:00:00"/>
    <n v="50863"/>
    <m/>
    <s v="Santa Clara"/>
    <s v="California"/>
    <s v="United States"/>
  </r>
  <r>
    <d v="2019-05-15T00:00:00"/>
    <x v="24"/>
    <s v="buy"/>
    <n v="800"/>
    <n v="8"/>
    <n v="44.919998"/>
    <n v="45.75"/>
    <n v="44.759997999999896"/>
    <n v="45.619999"/>
    <n v="45.619999"/>
    <n v="23407900"/>
    <n v="2.379"/>
    <n v="9.9130895466946495E-3"/>
    <n v="-7.6360146997604905E-2"/>
    <n v="-0.20637191896049001"/>
    <n v="-9.4927361721546394E-2"/>
    <n v="-0.16040641799481101"/>
    <n v="2.77909709377193E-2"/>
    <n v="2.6536382203617499E-2"/>
    <n v="1.85562230084057E-2"/>
    <n v="1.9781889370299802E-2"/>
    <n v="59.59"/>
    <n v="42.360000999999997"/>
    <n v="-0.176242417265871"/>
    <n v="5.8219943882337104E-3"/>
    <n v="1.2899627691396101"/>
    <n v="-1.15767716371095"/>
    <n v="-1.1189253433583599"/>
    <s v="KKZ Asset Management"/>
    <x v="24"/>
    <s v="Information Technology"/>
    <s v="Semiconductors"/>
    <s v="Santa Clara, California"/>
    <d v="1976-12-31T00:00:00"/>
    <n v="50863"/>
    <m/>
    <s v="Santa Clara"/>
    <s v="California"/>
    <s v="United States"/>
  </r>
  <r>
    <d v="2019-05-20T00:00:00"/>
    <x v="24"/>
    <s v="buy"/>
    <n v="1200"/>
    <n v="8"/>
    <n v="44"/>
    <n v="44.52"/>
    <n v="43.450001"/>
    <n v="43.560001"/>
    <n v="43.560001"/>
    <n v="28675000"/>
    <n v="2.4159999999999999"/>
    <n v="-3.0075709495563398E-2"/>
    <n v="-2.7175517739370301E-2"/>
    <n v="-0.28980699405698401"/>
    <n v="-0.159393324515226"/>
    <n v="-0.20497246960454299"/>
    <n v="1.6900902036303501E-2"/>
    <n v="2.4804244452269801E-2"/>
    <n v="1.8773480705824401E-2"/>
    <n v="1.9835610077492901E-2"/>
    <n v="59.59"/>
    <n v="42.360000999999997"/>
    <n v="-0.176242417265871"/>
    <n v="-6.7722580366252503E-3"/>
    <n v="1.28910205171611"/>
    <n v="-1.4185573158631199"/>
    <n v="-1.2100865777349501"/>
    <s v="KKZ Asset Management"/>
    <x v="24"/>
    <s v="Information Technology"/>
    <s v="Semiconductors"/>
    <s v="Santa Clara, California"/>
    <d v="1976-12-31T00:00:00"/>
    <n v="50863"/>
    <m/>
    <s v="Santa Clara"/>
    <s v="California"/>
    <s v="United States"/>
  </r>
  <r>
    <d v="2019-06-24T00:00:00"/>
    <x v="24"/>
    <s v="sell"/>
    <n v="300"/>
    <n v="8"/>
    <n v="47.400002000000001"/>
    <n v="47.849997999999999"/>
    <n v="47.169998"/>
    <n v="47.630001"/>
    <n v="47.630001"/>
    <n v="14479900"/>
    <n v="2.0209999999999999"/>
    <n v="3.5756058706976701E-3"/>
    <n v="3.1999316560344097E-2"/>
    <n v="7.9273201889678693E-2"/>
    <n v="-9.6563910354060201E-2"/>
    <n v="-6.6667262270355701E-2"/>
    <n v="1.2155206500882899E-2"/>
    <n v="1.38677448340327E-2"/>
    <n v="1.9596774564549099E-2"/>
    <n v="1.9789614006900099E-2"/>
    <n v="59.59"/>
    <n v="42.360000999999997"/>
    <n v="-0.176242417265871"/>
    <n v="-1.73338836506086E-3"/>
    <n v="1.27946701616324"/>
    <n v="-0.52315246652407998"/>
    <n v="-0.69001899378362197"/>
    <s v="KKZ Asset Management"/>
    <x v="24"/>
    <s v="Information Technology"/>
    <s v="Semiconductors"/>
    <s v="Santa Clara, California"/>
    <d v="1976-12-31T00:00:00"/>
    <n v="50863"/>
    <m/>
    <s v="Santa Clara"/>
    <s v="California"/>
    <s v="United States"/>
  </r>
  <r>
    <d v="2019-04-02T00:00:00"/>
    <x v="24"/>
    <s v="sell"/>
    <n v="1600"/>
    <n v="9"/>
    <n v="54.529998999999997"/>
    <n v="54.799999"/>
    <n v="54.23"/>
    <n v="54.360000999999997"/>
    <n v="54.029114"/>
    <n v="13704500"/>
    <n v="2.4809999999999999"/>
    <n v="-2.7555640894258099E-3"/>
    <n v="1.7069097404121401E-2"/>
    <n v="1.9692242165325401E-2"/>
    <n v="0.15329002069596001"/>
    <n v="0.12985246748399901"/>
    <n v="8.9998967794398498E-3"/>
    <n v="1.20033892703058E-2"/>
    <n v="1.7612808899246799E-2"/>
    <n v="1.8944972360540002E-2"/>
    <n v="57.599997999999999"/>
    <n v="42.360000999999997"/>
    <n v="-0.15403925515274799"/>
    <n v="1.7455614805152698E-5"/>
    <n v="1.3410502288627"/>
    <n v="0.67599060894695395"/>
    <n v="0.36124701836283701"/>
    <s v="Netpune Capital"/>
    <x v="24"/>
    <s v="Information Technology"/>
    <s v="Semiconductors"/>
    <s v="Santa Clara, California"/>
    <d v="1976-12-31T00:00:00"/>
    <n v="50863"/>
    <m/>
    <s v="Santa Clara"/>
    <s v="California"/>
    <s v="United States"/>
  </r>
  <r>
    <d v="2019-04-03T00:00:00"/>
    <x v="24"/>
    <s v="buy"/>
    <n v="900"/>
    <n v="9"/>
    <n v="55.029998999999997"/>
    <n v="55.990001999999997"/>
    <n v="54.889998999999897"/>
    <n v="55.48"/>
    <n v="55.142295999999902"/>
    <n v="24552800"/>
    <n v="2.5169999999999999"/>
    <n v="2.03939947676583E-2"/>
    <n v="4.2716356388996402E-2"/>
    <n v="2.8150313238298998E-2"/>
    <n v="0.17049286102651201"/>
    <n v="0.13342223684962101"/>
    <n v="1.0070305387841901E-2"/>
    <n v="1.2499073754542799E-2"/>
    <n v="1.7757507910613601E-2"/>
    <n v="1.8958545402803201E-2"/>
    <n v="57.599997999999999"/>
    <n v="42.360000999999997"/>
    <n v="-0.15403925515274799"/>
    <n v="2.1460723821998401E-3"/>
    <n v="1.34234124946966"/>
    <n v="0.696785803864722"/>
    <n v="0.483158985800695"/>
    <s v="Netpune Capital"/>
    <x v="24"/>
    <s v="Information Technology"/>
    <s v="Semiconductors"/>
    <s v="Santa Clara, California"/>
    <d v="1976-12-31T00:00:00"/>
    <n v="50863"/>
    <m/>
    <s v="Santa Clara"/>
    <s v="California"/>
    <s v="United States"/>
  </r>
  <r>
    <d v="2019-04-22T00:00:00"/>
    <x v="24"/>
    <s v="buy"/>
    <n v="900"/>
    <n v="9"/>
    <n v="58.150002000000001"/>
    <n v="58.830002"/>
    <n v="57.880001"/>
    <n v="58.82"/>
    <n v="58.461964000000002"/>
    <n v="12327500"/>
    <n v="2.59"/>
    <n v="5.6260769481823597E-3"/>
    <n v="4.1658240843194798E-2"/>
    <n v="8.8836748309197994E-2"/>
    <n v="0.18511021279197601"/>
    <n v="0.14342640347070301"/>
    <n v="1.3969633050212E-2"/>
    <n v="1.19699681729604E-2"/>
    <n v="1.46787465345351E-2"/>
    <n v="1.8577049704890901E-2"/>
    <n v="59.59"/>
    <n v="42.360000999999997"/>
    <n v="-0.15403925515274799"/>
    <n v="1.0115060212163699E-3"/>
    <n v="1.31434659399145"/>
    <n v="0.76736488009617898"/>
    <n v="0.58485784299077703"/>
    <s v="Netpune Capital"/>
    <x v="24"/>
    <s v="Information Technology"/>
    <s v="Semiconductors"/>
    <s v="Santa Clara, California"/>
    <d v="1976-12-31T00:00:00"/>
    <n v="50863"/>
    <m/>
    <s v="Santa Clara"/>
    <s v="California"/>
    <s v="United States"/>
  </r>
  <r>
    <d v="2019-04-25T00:00:00"/>
    <x v="24"/>
    <s v="sell"/>
    <n v="1200"/>
    <n v="9"/>
    <n v="58.299999"/>
    <n v="58.380001"/>
    <n v="57.23"/>
    <n v="57.610000999999997"/>
    <n v="57.259331000000003"/>
    <n v="27949900"/>
    <n v="2.5339999999999998"/>
    <n v="-1.90842464492566E-2"/>
    <n v="-1.6355699025594701E-2"/>
    <n v="8.7563869890990603E-2"/>
    <n v="0.15280337672976699"/>
    <n v="0.13749572824953399"/>
    <n v="9.2910654194667697E-3"/>
    <n v="1.07345175134946E-2"/>
    <n v="1.3973448361973499E-2"/>
    <n v="1.8585474242145902E-2"/>
    <n v="59.59"/>
    <n v="42.360000999999997"/>
    <n v="-0.15403925515274799"/>
    <n v="-3.6904169755480902E-4"/>
    <n v="1.32431060683039"/>
    <n v="0.73547740796021899"/>
    <n v="0.76408596608157597"/>
    <s v="Netpune Capital"/>
    <x v="24"/>
    <s v="Information Technology"/>
    <s v="Semiconductors"/>
    <s v="Santa Clara, California"/>
    <d v="1976-12-31T00:00:00"/>
    <n v="50863"/>
    <m/>
    <s v="Santa Clara"/>
    <s v="California"/>
    <s v="United States"/>
  </r>
  <r>
    <d v="2019-04-29T00:00:00"/>
    <x v="24"/>
    <s v="buy"/>
    <n v="1400"/>
    <n v="9"/>
    <n v="52.169998"/>
    <n v="52.43"/>
    <n v="51"/>
    <n v="51.110000999999997"/>
    <n v="50.798896999999997"/>
    <n v="42142300"/>
    <n v="2.536"/>
    <n v="-2.5498788154406499E-2"/>
    <n v="-0.14050171298942801"/>
    <n v="-3.9326046052651303E-2"/>
    <n v="9.6340585213149796E-2"/>
    <n v="-1.28445998414627E-2"/>
    <n v="3.8550727003756301E-2"/>
    <n v="2.3947446182254899E-2"/>
    <n v="1.7342299963153601E-2"/>
    <n v="1.94830466553517E-2"/>
    <n v="59.59"/>
    <n v="42.360000999999997"/>
    <n v="-0.176242417265871"/>
    <n v="1.07094833958194E-3"/>
    <n v="1.2960980004887299"/>
    <n v="-0.24976696848751601"/>
    <n v="0.47435059954172798"/>
    <s v="Netpune Capital"/>
    <x v="24"/>
    <s v="Information Technology"/>
    <s v="Semiconductors"/>
    <s v="Santa Clara, California"/>
    <d v="1976-12-31T00:00:00"/>
    <n v="50863"/>
    <m/>
    <s v="Santa Clara"/>
    <s v="California"/>
    <s v="United States"/>
  </r>
  <r>
    <d v="2019-05-02T00:00:00"/>
    <x v="24"/>
    <s v="buy"/>
    <n v="600"/>
    <n v="9"/>
    <n v="50.799999"/>
    <n v="51.330002"/>
    <n v="50.119999"/>
    <n v="50.549999"/>
    <n v="50.242305999999999"/>
    <n v="22655400"/>
    <n v="2.552"/>
    <n v="-4.1456033083961301E-3"/>
    <n v="-0.13073319526487601"/>
    <n v="-7.54211927255906E-2"/>
    <n v="7.6584090483390793E-2"/>
    <n v="-2.9126025248393101E-2"/>
    <n v="3.9236969674401198E-2"/>
    <n v="2.3459257766463001E-2"/>
    <n v="1.7136261184401001E-2"/>
    <n v="1.9328583477499502E-2"/>
    <n v="59.59"/>
    <n v="42.360000999999997"/>
    <n v="-0.176242417265871"/>
    <n v="-2.1262443276895502E-3"/>
    <n v="1.2878196640439901"/>
    <n v="-0.35538126907899098"/>
    <n v="-0.161544450154256"/>
    <s v="Netpune Capital"/>
    <x v="24"/>
    <s v="Information Technology"/>
    <s v="Semiconductors"/>
    <s v="Santa Clara, California"/>
    <d v="1976-12-31T00:00:00"/>
    <n v="50863"/>
    <m/>
    <s v="Santa Clara"/>
    <s v="California"/>
    <s v="United States"/>
  </r>
  <r>
    <d v="2019-06-05T00:00:00"/>
    <x v="24"/>
    <s v="sell"/>
    <n v="800"/>
    <n v="9"/>
    <n v="45.110000999999997"/>
    <n v="45.18"/>
    <n v="44.189999"/>
    <n v="44.549999"/>
    <n v="44.549999"/>
    <n v="20802000"/>
    <n v="2.1230000000000002"/>
    <n v="-5.3727910754916902E-3"/>
    <n v="7.2088395898936303E-3"/>
    <n v="-0.14370676255487799"/>
    <n v="-0.166630408625386"/>
    <n v="-0.218691532211162"/>
    <n v="1.91763798437561E-2"/>
    <n v="1.9719964846346801E-2"/>
    <n v="1.9556751569790101E-2"/>
    <n v="1.9872321082588199E-2"/>
    <n v="59.59"/>
    <n v="42.360000999999997"/>
    <n v="-0.176242417265871"/>
    <n v="8.1287266899663802E-3"/>
    <n v="1.2749108538359999"/>
    <n v="-1.4198790294522099"/>
    <n v="-1.3761398428459899"/>
    <s v="Netpune Capital"/>
    <x v="24"/>
    <s v="Information Technology"/>
    <s v="Semiconductors"/>
    <s v="Santa Clara, California"/>
    <d v="1976-12-31T00:00:00"/>
    <n v="50863"/>
    <m/>
    <s v="Santa Clara"/>
    <s v="California"/>
    <s v="United States"/>
  </r>
  <r>
    <d v="2019-04-02T00:00:00"/>
    <x v="24"/>
    <s v="buy"/>
    <n v="1000"/>
    <n v="10"/>
    <n v="54.529998999999997"/>
    <n v="54.799999"/>
    <n v="54.23"/>
    <n v="54.360000999999997"/>
    <n v="54.029114"/>
    <n v="13704500"/>
    <n v="2.4809999999999999"/>
    <n v="-2.7555640894258099E-3"/>
    <n v="1.7069097404121401E-2"/>
    <n v="1.9692242165325401E-2"/>
    <n v="0.15329002069596001"/>
    <n v="0.12985246748399901"/>
    <n v="8.9998967794398498E-3"/>
    <n v="1.20033892703058E-2"/>
    <n v="1.7612808899246799E-2"/>
    <n v="1.8944972360540002E-2"/>
    <n v="57.599997999999999"/>
    <n v="42.360000999999997"/>
    <n v="-0.15403925515274799"/>
    <n v="1.7455614805152698E-5"/>
    <n v="1.3410502288627"/>
    <n v="0.67599060894695395"/>
    <n v="0.36124701836283701"/>
    <s v="Spectrum Group"/>
    <x v="24"/>
    <s v="Information Technology"/>
    <s v="Semiconductors"/>
    <s v="Santa Clara, California"/>
    <d v="1976-12-31T00:00:00"/>
    <n v="50863"/>
    <m/>
    <s v="Santa Clara"/>
    <s v="California"/>
    <s v="United States"/>
  </r>
  <r>
    <d v="2019-04-24T00:00:00"/>
    <x v="24"/>
    <s v="sell"/>
    <n v="2500"/>
    <n v="10"/>
    <n v="58.52"/>
    <n v="59.290000999999997"/>
    <n v="58.139998999999897"/>
    <n v="58.720001000000003"/>
    <n v="58.362575999999997"/>
    <n v="17723700"/>
    <n v="2.5219999999999998"/>
    <n v="-1.02121190193565E-3"/>
    <n v="3.4829888122322301E-2"/>
    <n v="9.7594890601985104E-2"/>
    <n v="0.20914884623692501"/>
    <n v="0.16340604339345999"/>
    <n v="1.4339288296767101E-2"/>
    <n v="9.8878363759346104E-3"/>
    <n v="1.43720271657568E-2"/>
    <n v="1.8548078096892701E-2"/>
    <n v="59.59"/>
    <n v="42.360000999999997"/>
    <n v="-0.15403925515274799"/>
    <n v="-2.1941687255359501E-3"/>
    <n v="1.30848652113482"/>
    <n v="0.90516776320944503"/>
    <n v="0.731522508664598"/>
    <s v="Spectrum Group"/>
    <x v="24"/>
    <s v="Information Technology"/>
    <s v="Semiconductors"/>
    <s v="Santa Clara, California"/>
    <d v="1976-12-31T00:00:00"/>
    <n v="50863"/>
    <m/>
    <s v="Santa Clara"/>
    <s v="California"/>
    <s v="United States"/>
  </r>
  <r>
    <d v="2019-05-30T00:00:00"/>
    <x v="24"/>
    <s v="sell"/>
    <n v="600"/>
    <n v="10"/>
    <n v="44.299999"/>
    <n v="45.029998999999997"/>
    <n v="44.23"/>
    <n v="44.73"/>
    <n v="44.73"/>
    <n v="21618900"/>
    <n v="2.2269999999999999"/>
    <n v="1.1241125564521301E-2"/>
    <n v="1.6454783526495501E-2"/>
    <n v="-0.12723022430553199"/>
    <n v="-0.162786921753656"/>
    <n v="-0.18772923916576301"/>
    <n v="1.54705301521912E-2"/>
    <n v="1.9041475444800698E-2"/>
    <n v="1.9164948086391399E-2"/>
    <n v="1.9867600946781399E-2"/>
    <n v="59.59"/>
    <n v="42.360000999999997"/>
    <n v="-0.176242417265871"/>
    <n v="2.0962723552933101E-3"/>
    <n v="1.27941709342719"/>
    <n v="-1.26061221602796"/>
    <n v="-1.2975439771815001"/>
    <s v="Spectrum Group"/>
    <x v="24"/>
    <s v="Information Technology"/>
    <s v="Semiconductors"/>
    <s v="Santa Clara, California"/>
    <d v="1976-12-31T00:00:00"/>
    <n v="50863"/>
    <m/>
    <s v="Santa Clara"/>
    <s v="California"/>
    <s v="United States"/>
  </r>
  <r>
    <d v="2019-06-04T00:00:00"/>
    <x v="24"/>
    <s v="buy"/>
    <n v="2400"/>
    <n v="10"/>
    <n v="44.16"/>
    <n v="44.860000999999997"/>
    <n v="43.77"/>
    <n v="44.790000999999997"/>
    <n v="44.790000999999997"/>
    <n v="28094900"/>
    <n v="2.1190000000000002"/>
    <n v="3.0143970727001399E-2"/>
    <n v="2.76160824162698E-2"/>
    <n v="-0.114872498242493"/>
    <n v="-0.17495000929566801"/>
    <n v="-0.21770816344091201"/>
    <n v="1.9531806772537599E-2"/>
    <n v="2.0732878898221702E-2"/>
    <n v="1.96035018068993E-2"/>
    <n v="1.9871529468280202E-2"/>
    <n v="59.59"/>
    <n v="42.360000999999997"/>
    <n v="-0.176242417265871"/>
    <n v="2.1205927310919401E-2"/>
    <n v="1.27826816638135"/>
    <n v="-1.41813811753449"/>
    <n v="-1.36145055685435"/>
    <s v="Spectrum Group"/>
    <x v="24"/>
    <s v="Information Technology"/>
    <s v="Semiconductors"/>
    <s v="Santa Clara, California"/>
    <d v="1976-12-31T00:00:00"/>
    <n v="50863"/>
    <m/>
    <s v="Santa Clara"/>
    <s v="California"/>
    <s v="United States"/>
  </r>
  <r>
    <d v="2019-05-17T00:00:00"/>
    <x v="24"/>
    <s v="buy"/>
    <n v="400"/>
    <n v="11"/>
    <n v="45.18"/>
    <n v="45.73"/>
    <n v="44.759997999999896"/>
    <n v="44.889998999999897"/>
    <n v="44.889998999999897"/>
    <n v="22500400"/>
    <n v="2.3929999999999998"/>
    <n v="-1.41563968659857E-2"/>
    <n v="-2.87647892155505E-2"/>
    <n v="-0.227629943862761"/>
    <n v="-0.13436318349927001"/>
    <n v="-0.17179034142323599"/>
    <n v="1.74850208035323E-2"/>
    <n v="2.6284709242504901E-2"/>
    <n v="1.8443078021571701E-2"/>
    <n v="1.9750537844751399E-2"/>
    <n v="59.59"/>
    <n v="42.360000999999997"/>
    <n v="-0.176242417265871"/>
    <n v="-5.8544371529206298E-3"/>
    <n v="1.28268672308123"/>
    <n v="-1.21866613403396"/>
    <n v="-1.18655714811684"/>
    <s v="Beta Dynamic Fund"/>
    <x v="24"/>
    <s v="Information Technology"/>
    <s v="Semiconductors"/>
    <s v="Santa Clara, California"/>
    <d v="1976-12-31T00:00:00"/>
    <n v="50863"/>
    <m/>
    <s v="Santa Clara"/>
    <s v="California"/>
    <s v="United States"/>
  </r>
  <r>
    <d v="2019-06-24T00:00:00"/>
    <x v="24"/>
    <s v="sell"/>
    <n v="1100"/>
    <n v="11"/>
    <n v="47.400002000000001"/>
    <n v="47.849997999999999"/>
    <n v="47.169998"/>
    <n v="47.630001"/>
    <n v="47.630001"/>
    <n v="14479900"/>
    <n v="2.0209999999999999"/>
    <n v="3.5756058706976701E-3"/>
    <n v="3.1999316560344097E-2"/>
    <n v="7.9273201889678693E-2"/>
    <n v="-9.6563910354060201E-2"/>
    <n v="-6.6667262270355701E-2"/>
    <n v="1.2155206500882899E-2"/>
    <n v="1.38677448340327E-2"/>
    <n v="1.9596774564549099E-2"/>
    <n v="1.9789614006900099E-2"/>
    <n v="59.59"/>
    <n v="42.360000999999997"/>
    <n v="-0.176242417265871"/>
    <n v="-1.73338836506086E-3"/>
    <n v="1.27946701616324"/>
    <n v="-0.52315246652407998"/>
    <n v="-0.69001899378362197"/>
    <s v="Beta Dynamic Fund"/>
    <x v="24"/>
    <s v="Information Technology"/>
    <s v="Semiconductors"/>
    <s v="Santa Clara, California"/>
    <d v="1976-12-31T00:00:00"/>
    <n v="50863"/>
    <m/>
    <s v="Santa Clara"/>
    <s v="California"/>
    <s v="United States"/>
  </r>
  <r>
    <d v="2019-04-03T00:00:00"/>
    <x v="24"/>
    <s v="sell"/>
    <n v="1200"/>
    <n v="12"/>
    <n v="55.029998999999997"/>
    <n v="55.990001999999997"/>
    <n v="54.889998999999897"/>
    <n v="55.48"/>
    <n v="55.142295999999902"/>
    <n v="24552800"/>
    <n v="2.5169999999999999"/>
    <n v="2.03939947676583E-2"/>
    <n v="4.2716356388996402E-2"/>
    <n v="2.8150313238298998E-2"/>
    <n v="0.17049286102651201"/>
    <n v="0.13342223684962101"/>
    <n v="1.0070305387841901E-2"/>
    <n v="1.2499073754542799E-2"/>
    <n v="1.7757507910613601E-2"/>
    <n v="1.8958545402803201E-2"/>
    <n v="57.599997999999999"/>
    <n v="42.360000999999997"/>
    <n v="-0.15403925515274799"/>
    <n v="2.1460723821998401E-3"/>
    <n v="1.34234124946966"/>
    <n v="0.696785803864722"/>
    <n v="0.483158985800695"/>
    <s v="6igma Capital"/>
    <x v="24"/>
    <s v="Information Technology"/>
    <s v="Semiconductors"/>
    <s v="Santa Clara, California"/>
    <d v="1976-12-31T00:00:00"/>
    <n v="50863"/>
    <m/>
    <s v="Santa Clara"/>
    <s v="California"/>
    <s v="United States"/>
  </r>
  <r>
    <d v="2019-04-08T00:00:00"/>
    <x v="24"/>
    <s v="buy"/>
    <n v="1400"/>
    <n v="12"/>
    <n v="55.279998999999997"/>
    <n v="55.740001999999997"/>
    <n v="55.200001"/>
    <n v="55.68"/>
    <n v="55.341079999999998"/>
    <n v="11758800"/>
    <n v="2.5190000000000001"/>
    <n v="1.43783203339785E-3"/>
    <n v="2.1236876375643799E-2"/>
    <n v="5.6904986754972499E-2"/>
    <n v="0.166473983699086"/>
    <n v="0.15650572084047701"/>
    <n v="1.0376790851461299E-2"/>
    <n v="1.1976536685601301E-2"/>
    <n v="1.44240895605492E-2"/>
    <n v="1.8848833962871701E-2"/>
    <n v="57.599997999999999"/>
    <n v="42.360000999999997"/>
    <n v="-0.15403925515274799"/>
    <n v="1.0469119934194001E-3"/>
    <n v="1.34375434500252"/>
    <n v="0.84586994137621896"/>
    <n v="0.71338268597989196"/>
    <s v="6igma Capital"/>
    <x v="24"/>
    <s v="Information Technology"/>
    <s v="Semiconductors"/>
    <s v="Santa Clara, California"/>
    <d v="1976-12-31T00:00:00"/>
    <n v="50863"/>
    <m/>
    <s v="Santa Clara"/>
    <s v="California"/>
    <s v="United States"/>
  </r>
  <r>
    <d v="2019-04-12T00:00:00"/>
    <x v="24"/>
    <s v="sell"/>
    <n v="1000"/>
    <n v="12"/>
    <n v="56.209998999999897"/>
    <n v="56.490001999999997"/>
    <n v="55.84"/>
    <n v="56.419998"/>
    <n v="56.076571999999999"/>
    <n v="12910200"/>
    <n v="2.56"/>
    <n v="1.1049834997734299E-2"/>
    <n v="1.46404560405717E-2"/>
    <n v="3.70111620245984E-2"/>
    <n v="0.14875162387445301"/>
    <n v="9.2238887421341703E-2"/>
    <n v="6.7847110871228199E-3"/>
    <n v="1.1567250277314501E-2"/>
    <n v="1.4454635573772299E-2"/>
    <n v="1.86255652060132E-2"/>
    <n v="57.599997999999999"/>
    <n v="42.360000999999997"/>
    <n v="-0.15403925515274799"/>
    <n v="6.5875784763498903E-3"/>
    <n v="1.32846278603163"/>
    <n v="0.430524884168"/>
    <n v="0.61676190645001505"/>
    <s v="6igma Capital"/>
    <x v="24"/>
    <s v="Information Technology"/>
    <s v="Semiconductors"/>
    <s v="Santa Clara, California"/>
    <d v="1976-12-31T00:00:00"/>
    <n v="50863"/>
    <m/>
    <s v="Santa Clara"/>
    <s v="California"/>
    <s v="United States"/>
  </r>
  <r>
    <d v="2019-04-16T00:00:00"/>
    <x v="24"/>
    <s v="sell"/>
    <n v="400"/>
    <n v="12"/>
    <n v="56.66"/>
    <n v="57.470001000000003"/>
    <n v="56.07"/>
    <n v="56.709998999999897"/>
    <n v="56.3648069999999"/>
    <n v="30301900"/>
    <n v="2.5920000000000001"/>
    <n v="7.6113370049919801E-3"/>
    <n v="2.4816035425659799E-2"/>
    <n v="4.2873927900151598E-2"/>
    <n v="0.16064563014008901"/>
    <n v="0.103454057072425"/>
    <n v="5.5631164042461E-3"/>
    <n v="1.0424702790166499E-2"/>
    <n v="1.4363351722201099E-2"/>
    <n v="1.8591050878252701E-2"/>
    <n v="57.599997999999999"/>
    <n v="42.360000999999997"/>
    <n v="-0.15403925515274799"/>
    <n v="5.0922850790659495E-4"/>
    <n v="1.3268969302514499"/>
    <n v="0.50252806231485803"/>
    <n v="0.51126254570330398"/>
    <s v="6igma Capital"/>
    <x v="24"/>
    <s v="Information Technology"/>
    <s v="Semiconductors"/>
    <s v="Santa Clara, California"/>
    <d v="1976-12-31T00:00:00"/>
    <n v="50863"/>
    <m/>
    <s v="Santa Clara"/>
    <s v="California"/>
    <s v="United States"/>
  </r>
  <r>
    <d v="2019-04-22T00:00:00"/>
    <x v="24"/>
    <s v="buy"/>
    <n v="2000"/>
    <n v="12"/>
    <n v="58.150002000000001"/>
    <n v="58.830002"/>
    <n v="57.880001"/>
    <n v="58.82"/>
    <n v="58.461964000000002"/>
    <n v="12327500"/>
    <n v="2.59"/>
    <n v="5.6260769481823597E-3"/>
    <n v="4.1658240843194798E-2"/>
    <n v="8.8836748309197994E-2"/>
    <n v="0.18511021279197601"/>
    <n v="0.14342640347070301"/>
    <n v="1.3969633050212E-2"/>
    <n v="1.19699681729604E-2"/>
    <n v="1.46787465345351E-2"/>
    <n v="1.8577049704890901E-2"/>
    <n v="59.59"/>
    <n v="42.360000999999997"/>
    <n v="-0.15403925515274799"/>
    <n v="1.0115060212163699E-3"/>
    <n v="1.31434659399145"/>
    <n v="0.76736488009617898"/>
    <n v="0.58485784299077703"/>
    <s v="6igma Capital"/>
    <x v="24"/>
    <s v="Information Technology"/>
    <s v="Semiconductors"/>
    <s v="Santa Clara, California"/>
    <d v="1976-12-31T00:00:00"/>
    <n v="50863"/>
    <m/>
    <s v="Santa Clara"/>
    <s v="California"/>
    <s v="United States"/>
  </r>
  <r>
    <d v="2019-06-05T00:00:00"/>
    <x v="24"/>
    <s v="buy"/>
    <n v="1700"/>
    <n v="12"/>
    <n v="45.110000999999997"/>
    <n v="45.18"/>
    <n v="44.189999"/>
    <n v="44.549999"/>
    <n v="44.549999"/>
    <n v="20802000"/>
    <n v="2.1230000000000002"/>
    <n v="-5.3727910754916902E-3"/>
    <n v="7.2088395898936303E-3"/>
    <n v="-0.14370676255487799"/>
    <n v="-0.166630408625386"/>
    <n v="-0.218691532211162"/>
    <n v="1.91763798437561E-2"/>
    <n v="1.9719964846346801E-2"/>
    <n v="1.9556751569790101E-2"/>
    <n v="1.9872321082588199E-2"/>
    <n v="59.59"/>
    <n v="42.360000999999997"/>
    <n v="-0.176242417265871"/>
    <n v="8.1287266899663802E-3"/>
    <n v="1.2749108538359999"/>
    <n v="-1.4198790294522099"/>
    <n v="-1.3761398428459899"/>
    <s v="6igma Capital"/>
    <x v="24"/>
    <s v="Information Technology"/>
    <s v="Semiconductors"/>
    <s v="Santa Clara, California"/>
    <d v="1976-12-31T00:00:00"/>
    <n v="50863"/>
    <m/>
    <s v="Santa Clara"/>
    <s v="California"/>
    <s v="United States"/>
  </r>
  <r>
    <d v="2019-06-14T00:00:00"/>
    <x v="24"/>
    <s v="buy"/>
    <n v="1100"/>
    <n v="12"/>
    <n v="45.830002"/>
    <n v="46.419998"/>
    <n v="45.549999"/>
    <n v="46.189999"/>
    <n v="46.189999"/>
    <n v="15381100"/>
    <n v="2.093"/>
    <n v="-1.0980883295321601E-2"/>
    <n v="3.46996668861834E-3"/>
    <n v="2.2330197403469299E-2"/>
    <n v="-0.15620774368696699"/>
    <n v="-0.150354366475142"/>
    <n v="1.2152454631962101E-2"/>
    <n v="1.5792732111357E-2"/>
    <n v="1.9592609610604599E-2"/>
    <n v="1.99101342337486E-2"/>
    <n v="59.59"/>
    <n v="42.360000999999997"/>
    <n v="-0.176242417265871"/>
    <n v="-1.6128120944145399E-3"/>
    <n v="1.2879525690026099"/>
    <n v="-1.01368874597513"/>
    <n v="-0.96802956228874804"/>
    <s v="6igma Capital"/>
    <x v="24"/>
    <s v="Information Technology"/>
    <s v="Semiconductors"/>
    <s v="Santa Clara, California"/>
    <d v="1976-12-31T00:00:00"/>
    <n v="50863"/>
    <m/>
    <s v="Santa Clara"/>
    <s v="California"/>
    <s v="United States"/>
  </r>
  <r>
    <d v="2019-06-27T00:00:00"/>
    <x v="24"/>
    <s v="buy"/>
    <n v="1700"/>
    <n v="12"/>
    <n v="48.150002000000001"/>
    <n v="48.419998"/>
    <n v="47.240001999999997"/>
    <n v="47.459998999999897"/>
    <n v="47.459998999999897"/>
    <n v="23062900"/>
    <n v="2.0049999999999999"/>
    <n v="-1.5264279963805701E-2"/>
    <n v="5.7052453898766E-3"/>
    <n v="8.5518389807891296E-2"/>
    <n v="-0.106372489764849"/>
    <n v="-2.07530695477826E-2"/>
    <n v="1.8301199287476699E-2"/>
    <n v="1.4854258246211199E-2"/>
    <n v="2.0038865116161299E-2"/>
    <n v="1.9754247169291202E-2"/>
    <n v="59.59"/>
    <n v="42.360000999999997"/>
    <n v="-0.176242417265871"/>
    <n v="3.81588593721357E-3"/>
    <n v="1.26788898186757"/>
    <n v="-0.24892508255005399"/>
    <n v="-0.48092607055778502"/>
    <s v="6igma Capital"/>
    <x v="24"/>
    <s v="Information Technology"/>
    <s v="Semiconductors"/>
    <s v="Santa Clara, California"/>
    <d v="1976-12-31T00:00:00"/>
    <n v="50863"/>
    <m/>
    <s v="Santa Clara"/>
    <s v="California"/>
    <s v="United States"/>
  </r>
  <r>
    <d v="2019-04-15T00:00:00"/>
    <x v="24"/>
    <s v="buy"/>
    <n v="900"/>
    <n v="13"/>
    <n v="56.459998999999897"/>
    <n v="56.560001"/>
    <n v="55.919998"/>
    <n v="56.279998999999997"/>
    <n v="55.937424"/>
    <n v="11676900"/>
    <n v="2.5529999999999999"/>
    <n v="-2.4844765215888999E-3"/>
    <n v="1.0718147485585101E-2"/>
    <n v="5.1779685354776103E-2"/>
    <n v="0.158191619550062"/>
    <n v="0.106201423460507"/>
    <n v="7.21330947422199E-3"/>
    <n v="1.0820457898570701E-2"/>
    <n v="1.43527277364115E-2"/>
    <n v="1.8596095307407901E-2"/>
    <n v="57.599997999999999"/>
    <n v="42.360000999999997"/>
    <n v="-0.15403925515274799"/>
    <n v="-6.2956724975841202E-4"/>
    <n v="1.3267352201174301"/>
    <n v="0.52185230249616599"/>
    <n v="0.55195837867400399"/>
    <s v="Marquee Group Funds"/>
    <x v="24"/>
    <s v="Information Technology"/>
    <s v="Semiconductors"/>
    <s v="Santa Clara, California"/>
    <d v="1976-12-31T00:00:00"/>
    <n v="50863"/>
    <m/>
    <s v="Santa Clara"/>
    <s v="California"/>
    <s v="United States"/>
  </r>
  <r>
    <d v="2019-05-03T00:00:00"/>
    <x v="24"/>
    <s v="buy"/>
    <n v="1500"/>
    <n v="13"/>
    <n v="51.080002"/>
    <n v="51.82"/>
    <n v="50.73"/>
    <n v="51.75"/>
    <n v="51.435001"/>
    <n v="25656600"/>
    <n v="2.5310000000000001"/>
    <n v="2.3461473236893599E-2"/>
    <n v="-1.30545358796883E-2"/>
    <n v="-4.9204155399271199E-2"/>
    <n v="6.6448303783670504E-2"/>
    <n v="1.3646930433679301E-2"/>
    <n v="1.74346723878641E-2"/>
    <n v="2.4150750594572098E-2"/>
    <n v="1.6872896011000799E-2"/>
    <n v="1.9347139514013598E-2"/>
    <n v="59.59"/>
    <n v="42.360000999999997"/>
    <n v="-0.176242417265871"/>
    <n v="9.5921274614703799E-3"/>
    <n v="1.2893977865069599"/>
    <n v="-7.5764200952571206E-2"/>
    <n v="-0.20236506335593901"/>
    <s v="Marquee Group Funds"/>
    <x v="24"/>
    <s v="Information Technology"/>
    <s v="Semiconductors"/>
    <s v="Santa Clara, California"/>
    <d v="1976-12-31T00:00:00"/>
    <n v="50863"/>
    <m/>
    <s v="Santa Clara"/>
    <s v="California"/>
    <s v="United States"/>
  </r>
  <r>
    <d v="2019-05-22T00:00:00"/>
    <x v="24"/>
    <s v="buy"/>
    <n v="1200"/>
    <n v="13"/>
    <n v="44.150002000000001"/>
    <n v="44.459998999999897"/>
    <n v="43.849997999999999"/>
    <n v="44"/>
    <n v="44"/>
    <n v="16932500"/>
    <n v="2.3929999999999998"/>
    <n v="-1.04002521256613E-2"/>
    <n v="-3.6156561017770102E-2"/>
    <n v="-0.28418672082145502"/>
    <n v="-0.14953750352502601"/>
    <n v="-0.18594204038114201"/>
    <n v="1.8532289752347799E-2"/>
    <n v="2.5411101285340999E-2"/>
    <n v="1.9018680552916799E-2"/>
    <n v="1.9809416047829601E-2"/>
    <n v="59.59"/>
    <n v="42.360000999999997"/>
    <n v="-0.176242417265871"/>
    <n v="-2.8283920525026501E-3"/>
    <n v="1.28913415989682"/>
    <n v="-1.2877770051134501"/>
    <n v="-1.22343573035785"/>
    <s v="Marquee Group Funds"/>
    <x v="24"/>
    <s v="Information Technology"/>
    <s v="Semiconductors"/>
    <s v="Santa Clara, California"/>
    <d v="1976-12-31T00:00:00"/>
    <n v="50863"/>
    <m/>
    <s v="Santa Clara"/>
    <s v="California"/>
    <s v="United States"/>
  </r>
  <r>
    <d v="2019-05-23T00:00:00"/>
    <x v="24"/>
    <s v="buy"/>
    <n v="600"/>
    <n v="13"/>
    <n v="43.369999"/>
    <n v="44.740001999999997"/>
    <n v="42.860000999999997"/>
    <n v="44.529998999999997"/>
    <n v="44.529998999999997"/>
    <n v="35783900"/>
    <n v="2.2959999999999998"/>
    <n v="1.19734629585788E-2"/>
    <n v="-2.2208330506309899E-2"/>
    <n v="-0.27153297752734301"/>
    <n v="-0.15835406582782899"/>
    <n v="-0.176358931892347"/>
    <n v="2.04698836974181E-2"/>
    <n v="2.58408497715251E-2"/>
    <n v="1.8877398870900501E-2"/>
    <n v="1.9824637743882999E-2"/>
    <n v="59.59"/>
    <n v="42.360000999999997"/>
    <n v="-0.176242417265871"/>
    <n v="-1.1985692488440201E-2"/>
    <n v="1.27529579729873"/>
    <n v="-1.21779929348986"/>
    <n v="-1.25618213984826"/>
    <s v="Marquee Group Funds"/>
    <x v="24"/>
    <s v="Information Technology"/>
    <s v="Semiconductors"/>
    <s v="Santa Clara, California"/>
    <d v="1976-12-31T00:00:00"/>
    <n v="50863"/>
    <m/>
    <s v="Santa Clara"/>
    <s v="California"/>
    <s v="United States"/>
  </r>
  <r>
    <d v="2019-05-29T00:00:00"/>
    <x v="24"/>
    <s v="sell"/>
    <n v="1200"/>
    <n v="13"/>
    <n v="43.349997999999999"/>
    <n v="44.529998999999997"/>
    <n v="43.330002"/>
    <n v="44.23"/>
    <n v="44.23"/>
    <n v="28450300"/>
    <n v="2.2360000000000002"/>
    <n v="1.50344517508846E-2"/>
    <n v="-5.1865941636871004E-3"/>
    <n v="-0.16397013802446"/>
    <n v="-0.179301173663512"/>
    <n v="-0.201137209446315"/>
    <n v="1.5715624243538898E-2"/>
    <n v="1.9088335206110901E-2"/>
    <n v="1.9085577922925999E-2"/>
    <n v="1.9853322261181298E-2"/>
    <n v="59.59"/>
    <n v="42.360000999999997"/>
    <n v="-0.176242417265871"/>
    <n v="-6.9359101493404697E-3"/>
    <n v="1.27171139859576"/>
    <n v="-1.34643259949403"/>
    <n v="-1.3029769349986"/>
    <s v="Marquee Group Funds"/>
    <x v="24"/>
    <s v="Information Technology"/>
    <s v="Semiconductors"/>
    <s v="Santa Clara, California"/>
    <d v="1976-12-31T00:00:00"/>
    <n v="50863"/>
    <m/>
    <s v="Santa Clara"/>
    <s v="California"/>
    <s v="United States"/>
  </r>
  <r>
    <d v="2019-06-04T00:00:00"/>
    <x v="24"/>
    <s v="sell"/>
    <n v="900"/>
    <n v="13"/>
    <n v="44.16"/>
    <n v="44.860000999999997"/>
    <n v="43.77"/>
    <n v="44.790000999999997"/>
    <n v="44.790000999999997"/>
    <n v="28094900"/>
    <n v="2.1190000000000002"/>
    <n v="3.0143970727001399E-2"/>
    <n v="2.76160824162698E-2"/>
    <n v="-0.114872498242493"/>
    <n v="-0.17495000929566801"/>
    <n v="-0.21770816344091201"/>
    <n v="1.9531806772537599E-2"/>
    <n v="2.0732878898221702E-2"/>
    <n v="1.96035018068993E-2"/>
    <n v="1.9871529468280202E-2"/>
    <n v="59.59"/>
    <n v="42.360000999999997"/>
    <n v="-0.176242417265871"/>
    <n v="2.1205927310919401E-2"/>
    <n v="1.27826816638135"/>
    <n v="-1.41813811753449"/>
    <n v="-1.36145055685435"/>
    <s v="Marquee Group Funds"/>
    <x v="24"/>
    <s v="Information Technology"/>
    <s v="Semiconductors"/>
    <s v="Santa Clara, California"/>
    <d v="1976-12-31T00:00:00"/>
    <n v="50863"/>
    <m/>
    <s v="Santa Clara"/>
    <s v="California"/>
    <s v="United States"/>
  </r>
  <r>
    <d v="2019-06-20T00:00:00"/>
    <x v="24"/>
    <s v="buy"/>
    <n v="800"/>
    <n v="13"/>
    <n v="47.869999"/>
    <n v="48.049999"/>
    <n v="46.869999"/>
    <n v="47.189999"/>
    <n v="47.189999"/>
    <n v="20126800"/>
    <n v="2.0009999999999999"/>
    <n v="2.5461291343147801E-3"/>
    <n v="1.0437798459237899E-2"/>
    <n v="8.0042663525765001E-2"/>
    <n v="-0.14047864192946299"/>
    <n v="-9.0027474616473604E-2"/>
    <n v="1.4585372449441501E-2"/>
    <n v="1.46613927706323E-2"/>
    <n v="1.9811956657831899E-2"/>
    <n v="1.9851671311448799E-2"/>
    <n v="59.59"/>
    <n v="42.360000999999997"/>
    <n v="-0.176242417265871"/>
    <n v="9.4276054361659405E-3"/>
    <n v="1.28531020221805"/>
    <n v="-0.65744853810404003"/>
    <n v="-0.86564669064033695"/>
    <s v="Marquee Group Funds"/>
    <x v="24"/>
    <s v="Information Technology"/>
    <s v="Semiconductors"/>
    <s v="Santa Clara, California"/>
    <d v="1976-12-31T00:00:00"/>
    <n v="50863"/>
    <m/>
    <s v="Santa Clara"/>
    <s v="California"/>
    <s v="United States"/>
  </r>
  <r>
    <d v="2019-06-25T00:00:00"/>
    <x v="24"/>
    <s v="sell"/>
    <n v="2900"/>
    <n v="13"/>
    <n v="47.560001"/>
    <n v="47.68"/>
    <n v="46.799999"/>
    <n v="46.849997999999999"/>
    <n v="46.849997999999999"/>
    <n v="16665600"/>
    <n v="1.994"/>
    <n v="-1.6511869812943999E-2"/>
    <n v="-1.10381298302568E-2"/>
    <n v="5.0787869118155998E-2"/>
    <n v="-0.125502986025161"/>
    <n v="-8.9101388210262006E-2"/>
    <n v="9.2257113857794303E-3"/>
    <n v="1.43697446821596E-2"/>
    <n v="1.9603440048111001E-2"/>
    <n v="1.9812119111789601E-2"/>
    <n v="59.59"/>
    <n v="42.360000999999997"/>
    <n v="-0.176242417265871"/>
    <n v="-9.5417756928269908E-3"/>
    <n v="1.2806997649845999"/>
    <n v="-0.65936052096611997"/>
    <n v="-0.64692767814543795"/>
    <s v="Marquee Group Funds"/>
    <x v="24"/>
    <s v="Information Technology"/>
    <s v="Semiconductors"/>
    <s v="Santa Clara, California"/>
    <d v="1976-12-31T00:00:00"/>
    <n v="50863"/>
    <m/>
    <s v="Santa Clara"/>
    <s v="California"/>
    <s v="United States"/>
  </r>
  <r>
    <d v="2019-06-27T00:00:00"/>
    <x v="24"/>
    <s v="buy"/>
    <n v="800"/>
    <n v="13"/>
    <n v="48.150002000000001"/>
    <n v="48.419998"/>
    <n v="47.240001999999997"/>
    <n v="47.459998999999897"/>
    <n v="47.459998999999897"/>
    <n v="23062900"/>
    <n v="2.0049999999999999"/>
    <n v="-1.5264279963805701E-2"/>
    <n v="5.7052453898766E-3"/>
    <n v="8.5518389807891296E-2"/>
    <n v="-0.106372489764849"/>
    <n v="-2.07530695477826E-2"/>
    <n v="1.8301199287476699E-2"/>
    <n v="1.4854258246211199E-2"/>
    <n v="2.0038865116161299E-2"/>
    <n v="1.9754247169291202E-2"/>
    <n v="59.59"/>
    <n v="42.360000999999997"/>
    <n v="-0.176242417265871"/>
    <n v="3.81588593721357E-3"/>
    <n v="1.26788898186757"/>
    <n v="-0.24892508255005399"/>
    <n v="-0.48092607055778502"/>
    <s v="Marquee Group Funds"/>
    <x v="24"/>
    <s v="Information Technology"/>
    <s v="Semiconductors"/>
    <s v="Santa Clara, California"/>
    <d v="1976-12-31T00:00:00"/>
    <n v="50863"/>
    <m/>
    <s v="Santa Clara"/>
    <s v="California"/>
    <s v="United States"/>
  </r>
  <r>
    <d v="2019-04-11T00:00:00"/>
    <x v="24"/>
    <s v="buy"/>
    <n v="700"/>
    <n v="14"/>
    <n v="55.759997999999896"/>
    <n v="56.07"/>
    <n v="55.630001"/>
    <n v="55.799999"/>
    <n v="55.460345999999902"/>
    <n v="10845800"/>
    <n v="2.504"/>
    <n v="8.9642925966580396E-4"/>
    <n v="-2.1482544238531501E-3"/>
    <n v="4.0784602887399497E-2"/>
    <n v="0.14529229573270799"/>
    <n v="0.11239945979"/>
    <n v="5.8504411690315601E-3"/>
    <n v="1.1739461291384701E-2"/>
    <n v="1.44276421727256E-2"/>
    <n v="1.8714722524564499E-2"/>
    <n v="57.599997999999999"/>
    <n v="42.360000999999997"/>
    <n v="-0.15403925515274799"/>
    <n v="3.8122194279549302E-5"/>
    <n v="1.3348796324449701"/>
    <n v="0.56364990390772396"/>
    <n v="0.65686851073374597"/>
    <s v="DJT Green Funds"/>
    <x v="24"/>
    <s v="Information Technology"/>
    <s v="Semiconductors"/>
    <s v="Santa Clara, California"/>
    <d v="1976-12-31T00:00:00"/>
    <n v="50863"/>
    <m/>
    <s v="Santa Clara"/>
    <s v="California"/>
    <s v="United States"/>
  </r>
  <r>
    <d v="2019-04-16T00:00:00"/>
    <x v="24"/>
    <s v="buy"/>
    <n v="900"/>
    <n v="14"/>
    <n v="56.66"/>
    <n v="57.470001000000003"/>
    <n v="56.07"/>
    <n v="56.709998999999897"/>
    <n v="56.3648069999999"/>
    <n v="30301900"/>
    <n v="2.5920000000000001"/>
    <n v="7.6113370049919801E-3"/>
    <n v="2.4816035425659799E-2"/>
    <n v="4.2873927900151598E-2"/>
    <n v="0.16064563014008901"/>
    <n v="0.103454057072425"/>
    <n v="5.5631164042461E-3"/>
    <n v="1.0424702790166499E-2"/>
    <n v="1.4363351722201099E-2"/>
    <n v="1.8591050878252701E-2"/>
    <n v="57.599997999999999"/>
    <n v="42.360000999999997"/>
    <n v="-0.15403925515274799"/>
    <n v="5.0922850790659495E-4"/>
    <n v="1.3268969302514499"/>
    <n v="0.50252806231485803"/>
    <n v="0.51126254570330398"/>
    <s v="DJT Green Funds"/>
    <x v="24"/>
    <s v="Information Technology"/>
    <s v="Semiconductors"/>
    <s v="Santa Clara, California"/>
    <d v="1976-12-31T00:00:00"/>
    <n v="50863"/>
    <m/>
    <s v="Santa Clara"/>
    <s v="California"/>
    <s v="United States"/>
  </r>
  <r>
    <d v="2019-05-13T00:00:00"/>
    <x v="24"/>
    <s v="sell"/>
    <n v="700"/>
    <n v="14"/>
    <n v="45.330002"/>
    <n v="45.639998999999897"/>
    <n v="44.700001"/>
    <n v="44.759997999999896"/>
    <n v="44.759997999999896"/>
    <n v="39091900"/>
    <n v="2.4049999999999998"/>
    <n v="-3.1664980971743702E-2"/>
    <n v="-0.13481526153403101"/>
    <n v="-0.21345701087815"/>
    <n v="-7.9695011967601606E-2"/>
    <n v="-0.18089386245627001"/>
    <n v="1.78145337967845E-2"/>
    <n v="2.6361999838508201E-2"/>
    <n v="1.8804470924445298E-2"/>
    <n v="1.97658150611245E-2"/>
    <n v="59.59"/>
    <n v="42.360000999999997"/>
    <n v="-0.176242417265871"/>
    <n v="-2.4426469085879299E-2"/>
    <n v="1.28890381050633"/>
    <n v="-1.3009101677725601"/>
    <n v="-0.807572939147983"/>
    <s v="DJT Green Funds"/>
    <x v="24"/>
    <s v="Information Technology"/>
    <s v="Semiconductors"/>
    <s v="Santa Clara, California"/>
    <d v="1976-12-31T00:00:00"/>
    <n v="50863"/>
    <m/>
    <s v="Santa Clara"/>
    <s v="California"/>
    <s v="United States"/>
  </r>
  <r>
    <d v="2019-04-04T00:00:00"/>
    <x v="24"/>
    <s v="sell"/>
    <n v="1400"/>
    <n v="15"/>
    <n v="55.27"/>
    <n v="56.139998999999897"/>
    <n v="55.27"/>
    <n v="55.919998"/>
    <n v="55.579616999999999"/>
    <n v="16520500"/>
    <n v="2.512"/>
    <n v="7.8994891307039607E-3"/>
    <n v="5.1556813620548599E-2"/>
    <n v="4.0881601481351698E-2"/>
    <n v="0.234976309448726"/>
    <n v="0.13650918062961001"/>
    <n v="8.6671380003212391E-3"/>
    <n v="1.24973729937437E-2"/>
    <n v="1.6062400602660998E-2"/>
    <n v="1.89623207986141E-2"/>
    <n v="57.599997999999999"/>
    <n v="42.360000999999997"/>
    <n v="-0.15403925515274799"/>
    <n v="2.0824655091414399E-3"/>
    <n v="1.34778986214191"/>
    <n v="0.71720917012494301"/>
    <n v="0.57853163117133599"/>
    <s v="Turtle River Asset Management"/>
    <x v="24"/>
    <s v="Information Technology"/>
    <s v="Semiconductors"/>
    <s v="Santa Clara, California"/>
    <d v="1976-12-31T00:00:00"/>
    <n v="50863"/>
    <m/>
    <s v="Santa Clara"/>
    <s v="California"/>
    <s v="United States"/>
  </r>
  <r>
    <d v="2019-05-02T00:00:00"/>
    <x v="24"/>
    <s v="buy"/>
    <n v="1900"/>
    <n v="15"/>
    <n v="50.799999"/>
    <n v="51.330002"/>
    <n v="50.119999"/>
    <n v="50.549999"/>
    <n v="50.242305999999999"/>
    <n v="22655400"/>
    <n v="2.552"/>
    <n v="-4.1456033083961301E-3"/>
    <n v="-0.13073319526487601"/>
    <n v="-7.54211927255906E-2"/>
    <n v="7.6584090483390793E-2"/>
    <n v="-2.9126025248393101E-2"/>
    <n v="3.9236969674401198E-2"/>
    <n v="2.3459257766463001E-2"/>
    <n v="1.7136261184401001E-2"/>
    <n v="1.9328583477499502E-2"/>
    <n v="59.59"/>
    <n v="42.360000999999997"/>
    <n v="-0.176242417265871"/>
    <n v="-2.1262443276895502E-3"/>
    <n v="1.2878196640439901"/>
    <n v="-0.35538126907899098"/>
    <n v="-0.161544450154256"/>
    <s v="Turtle River Asset Management"/>
    <x v="24"/>
    <s v="Information Technology"/>
    <s v="Semiconductors"/>
    <s v="Santa Clara, California"/>
    <d v="1976-12-31T00:00:00"/>
    <n v="50863"/>
    <m/>
    <s v="Santa Clara"/>
    <s v="California"/>
    <s v="United States"/>
  </r>
  <r>
    <d v="2019-05-24T00:00:00"/>
    <x v="24"/>
    <s v="sell"/>
    <n v="1600"/>
    <n v="15"/>
    <n v="44.59"/>
    <n v="45.049999"/>
    <n v="44.490001999999997"/>
    <n v="44.57"/>
    <n v="44.57"/>
    <n v="27168100"/>
    <n v="2.3239999999999998"/>
    <n v="8.9789008162440703E-4"/>
    <n v="-7.15404355869968E-3"/>
    <n v="-0.26961387554378202"/>
    <n v="-0.16901039114127001"/>
    <n v="-0.189322291649965"/>
    <n v="1.9779238544760901E-2"/>
    <n v="2.5884090039602001E-2"/>
    <n v="1.8796884147824398E-2"/>
    <n v="1.9803511127968999E-2"/>
    <n v="59.59"/>
    <n v="42.360000999999997"/>
    <n v="-0.176242417265871"/>
    <n v="1.3526439988342199E-3"/>
    <n v="1.2738713111278399"/>
    <n v="-1.2932154744134401"/>
    <n v="-1.2710920079241499"/>
    <s v="Turtle River Asset Management"/>
    <x v="24"/>
    <s v="Information Technology"/>
    <s v="Semiconductors"/>
    <s v="Santa Clara, California"/>
    <d v="1976-12-31T00:00:00"/>
    <n v="50863"/>
    <m/>
    <s v="Santa Clara"/>
    <s v="California"/>
    <s v="United States"/>
  </r>
  <r>
    <d v="2019-06-20T00:00:00"/>
    <x v="24"/>
    <s v="buy"/>
    <n v="1200"/>
    <n v="15"/>
    <n v="47.869999"/>
    <n v="48.049999"/>
    <n v="46.869999"/>
    <n v="47.189999"/>
    <n v="47.189999"/>
    <n v="20126800"/>
    <n v="2.0009999999999999"/>
    <n v="2.5461291343147801E-3"/>
    <n v="1.0437798459237899E-2"/>
    <n v="8.0042663525765001E-2"/>
    <n v="-0.14047864192946299"/>
    <n v="-9.0027474616473604E-2"/>
    <n v="1.4585372449441501E-2"/>
    <n v="1.46613927706323E-2"/>
    <n v="1.9811956657831899E-2"/>
    <n v="1.9851671311448799E-2"/>
    <n v="59.59"/>
    <n v="42.360000999999997"/>
    <n v="-0.176242417265871"/>
    <n v="9.4276054361659405E-3"/>
    <n v="1.28531020221805"/>
    <n v="-0.65744853810404003"/>
    <n v="-0.86564669064033695"/>
    <s v="Turtle River Asset Management"/>
    <x v="24"/>
    <s v="Information Technology"/>
    <s v="Semiconductors"/>
    <s v="Santa Clara, California"/>
    <d v="1976-12-31T00:00:00"/>
    <n v="50863"/>
    <m/>
    <s v="Santa Clara"/>
    <s v="California"/>
    <s v="United States"/>
  </r>
  <r>
    <d v="2019-04-05T00:00:00"/>
    <x v="24"/>
    <s v="sell"/>
    <n v="1700"/>
    <n v="16"/>
    <n v="55.75"/>
    <n v="55.950001"/>
    <n v="54.869999"/>
    <n v="55.599997999999999"/>
    <n v="55.261566000000002"/>
    <n v="19268400"/>
    <n v="2.5009999999999999"/>
    <n v="-5.7388754666905101E-3"/>
    <n v="3.4770203313692301E-2"/>
    <n v="4.8835117760434997E-2"/>
    <n v="0.16968423371428301"/>
    <n v="0.122998971673992"/>
    <n v="1.1193602742590399E-2"/>
    <n v="1.21359155424703E-2"/>
    <n v="1.4425435761587301E-2"/>
    <n v="1.8960897688590099E-2"/>
    <n v="57.599997999999999"/>
    <n v="42.360000999999997"/>
    <n v="-0.15403925515274799"/>
    <n v="4.62571739556182E-3"/>
    <n v="1.34600365043413"/>
    <n v="0.63105790558665698"/>
    <n v="0.60218387553793196"/>
    <s v="Bridgebay Associates"/>
    <x v="24"/>
    <s v="Information Technology"/>
    <s v="Semiconductors"/>
    <s v="Santa Clara, California"/>
    <d v="1976-12-31T00:00:00"/>
    <n v="50863"/>
    <m/>
    <s v="Santa Clara"/>
    <s v="California"/>
    <s v="United States"/>
  </r>
  <r>
    <d v="2019-04-18T00:00:00"/>
    <x v="24"/>
    <s v="sell"/>
    <n v="1300"/>
    <n v="16"/>
    <n v="58.709998999999897"/>
    <n v="58.880001"/>
    <n v="58.119999"/>
    <n v="58.490001999999997"/>
    <n v="58.133975999999997"/>
    <n v="20464200"/>
    <n v="2.56"/>
    <n v="-1.1960372870507799E-3"/>
    <n v="4.7081998892746703E-2"/>
    <n v="7.6728633329171403E-2"/>
    <n v="0.19422933422455399"/>
    <n v="0.111530251798466"/>
    <n v="1.39175032240268E-2"/>
    <n v="1.2170160630693099E-2"/>
    <n v="1.4750465655485301E-2"/>
    <n v="1.8650970641772801E-2"/>
    <n v="59.59"/>
    <n v="42.360000999999997"/>
    <n v="-0.15403925515274799"/>
    <n v="1.5778467813143101E-3"/>
    <n v="1.31927321330277"/>
    <n v="0.55988384917138301"/>
    <n v="0.51748984380514096"/>
    <s v="Bridgebay Associates"/>
    <x v="24"/>
    <s v="Information Technology"/>
    <s v="Semiconductors"/>
    <s v="Santa Clara, California"/>
    <d v="1976-12-31T00:00:00"/>
    <n v="50863"/>
    <m/>
    <s v="Santa Clara"/>
    <s v="California"/>
    <s v="United States"/>
  </r>
  <r>
    <d v="2019-04-24T00:00:00"/>
    <x v="24"/>
    <s v="sell"/>
    <n v="1100"/>
    <n v="16"/>
    <n v="58.52"/>
    <n v="59.290000999999997"/>
    <n v="58.139998999999897"/>
    <n v="58.720001000000003"/>
    <n v="58.362575999999997"/>
    <n v="17723700"/>
    <n v="2.5219999999999998"/>
    <n v="-1.02121190193565E-3"/>
    <n v="3.4829888122322301E-2"/>
    <n v="9.7594890601985104E-2"/>
    <n v="0.20914884623692501"/>
    <n v="0.16340604339345999"/>
    <n v="1.4339288296767101E-2"/>
    <n v="9.8878363759346104E-3"/>
    <n v="1.43720271657568E-2"/>
    <n v="1.8548078096892701E-2"/>
    <n v="59.59"/>
    <n v="42.360000999999997"/>
    <n v="-0.15403925515274799"/>
    <n v="-2.1941687255359501E-3"/>
    <n v="1.30848652113482"/>
    <n v="0.90516776320944503"/>
    <n v="0.731522508664598"/>
    <s v="Bridgebay Associates"/>
    <x v="24"/>
    <s v="Information Technology"/>
    <s v="Semiconductors"/>
    <s v="Santa Clara, California"/>
    <d v="1976-12-31T00:00:00"/>
    <n v="50863"/>
    <m/>
    <s v="Santa Clara"/>
    <s v="California"/>
    <s v="United States"/>
  </r>
  <r>
    <d v="2019-04-30T00:00:00"/>
    <x v="24"/>
    <s v="buy"/>
    <n v="2100"/>
    <n v="16"/>
    <n v="51"/>
    <n v="51.43"/>
    <n v="50.869999"/>
    <n v="51.040000999999997"/>
    <n v="50.729323999999998"/>
    <n v="27130900"/>
    <n v="2.5089999999999999"/>
    <n v="-1.37051570892765E-3"/>
    <n v="-0.14119194836282101"/>
    <n v="-3.9755593660730698E-2"/>
    <n v="9.8616165487764001E-2"/>
    <n v="-8.1647940410826993E-3"/>
    <n v="3.8429034453590097E-2"/>
    <n v="2.39468981822939E-2"/>
    <n v="1.7333714683666498E-2"/>
    <n v="1.9479535480018E-2"/>
    <n v="59.59"/>
    <n v="42.360000999999997"/>
    <n v="-0.176242417265871"/>
    <n v="9.5096475723260604E-4"/>
    <n v="1.2962724502580301"/>
    <n v="-0.216907635041686"/>
    <n v="0.26046188653925401"/>
    <s v="Bridgebay Associates"/>
    <x v="24"/>
    <s v="Information Technology"/>
    <s v="Semiconductors"/>
    <s v="Santa Clara, California"/>
    <d v="1976-12-31T00:00:00"/>
    <n v="50863"/>
    <m/>
    <s v="Santa Clara"/>
    <s v="California"/>
    <s v="United States"/>
  </r>
  <r>
    <d v="2019-05-22T00:00:00"/>
    <x v="24"/>
    <s v="sell"/>
    <n v="2100"/>
    <n v="16"/>
    <n v="44.150002000000001"/>
    <n v="44.459998999999897"/>
    <n v="43.849997999999999"/>
    <n v="44"/>
    <n v="44"/>
    <n v="16932500"/>
    <n v="2.3929999999999998"/>
    <n v="-1.04002521256613E-2"/>
    <n v="-3.6156561017770102E-2"/>
    <n v="-0.28418672082145502"/>
    <n v="-0.14953750352502601"/>
    <n v="-0.18594204038114201"/>
    <n v="1.8532289752347799E-2"/>
    <n v="2.5411101285340999E-2"/>
    <n v="1.9018680552916799E-2"/>
    <n v="1.9809416047829601E-2"/>
    <n v="59.59"/>
    <n v="42.360000999999997"/>
    <n v="-0.176242417265871"/>
    <n v="-2.8283920525026501E-3"/>
    <n v="1.28913415989682"/>
    <n v="-1.2877770051134501"/>
    <n v="-1.22343573035785"/>
    <s v="Bridgebay Associates"/>
    <x v="24"/>
    <s v="Information Technology"/>
    <s v="Semiconductors"/>
    <s v="Santa Clara, California"/>
    <d v="1976-12-31T00:00:00"/>
    <n v="50863"/>
    <m/>
    <s v="Santa Clara"/>
    <s v="California"/>
    <s v="United States"/>
  </r>
  <r>
    <d v="2019-05-24T00:00:00"/>
    <x v="24"/>
    <s v="buy"/>
    <n v="900"/>
    <n v="16"/>
    <n v="44.59"/>
    <n v="45.049999"/>
    <n v="44.490001999999997"/>
    <n v="44.57"/>
    <n v="44.57"/>
    <n v="27168100"/>
    <n v="2.3239999999999998"/>
    <n v="8.9789008162440703E-4"/>
    <n v="-7.15404355869968E-3"/>
    <n v="-0.26961387554378202"/>
    <n v="-0.16901039114127001"/>
    <n v="-0.189322291649965"/>
    <n v="1.9779238544760901E-2"/>
    <n v="2.5884090039602001E-2"/>
    <n v="1.8796884147824398E-2"/>
    <n v="1.9803511127968999E-2"/>
    <n v="59.59"/>
    <n v="42.360000999999997"/>
    <n v="-0.176242417265871"/>
    <n v="1.3526439988342199E-3"/>
    <n v="1.2738713111278399"/>
    <n v="-1.2932154744134401"/>
    <n v="-1.2710920079241499"/>
    <s v="Bridgebay Associates"/>
    <x v="24"/>
    <s v="Information Technology"/>
    <s v="Semiconductors"/>
    <s v="Santa Clara, California"/>
    <d v="1976-12-31T00:00:00"/>
    <n v="50863"/>
    <m/>
    <s v="Santa Clara"/>
    <s v="California"/>
    <s v="United States"/>
  </r>
  <r>
    <d v="2019-04-24T00:00:00"/>
    <x v="24"/>
    <s v="sell"/>
    <n v="1000"/>
    <n v="17"/>
    <n v="58.52"/>
    <n v="59.290000999999997"/>
    <n v="58.139998999999897"/>
    <n v="58.720001000000003"/>
    <n v="58.362575999999997"/>
    <n v="17723700"/>
    <n v="2.5219999999999998"/>
    <n v="-1.02121190193565E-3"/>
    <n v="3.4829888122322301E-2"/>
    <n v="9.7594890601985104E-2"/>
    <n v="0.20914884623692501"/>
    <n v="0.16340604339345999"/>
    <n v="1.4339288296767101E-2"/>
    <n v="9.8878363759346104E-3"/>
    <n v="1.43720271657568E-2"/>
    <n v="1.8548078096892701E-2"/>
    <n v="59.59"/>
    <n v="42.360000999999997"/>
    <n v="-0.15403925515274799"/>
    <n v="-2.1941687255359501E-3"/>
    <n v="1.30848652113482"/>
    <n v="0.90516776320944503"/>
    <n v="0.731522508664598"/>
    <s v="Los Santos Asset Management"/>
    <x v="24"/>
    <s v="Information Technology"/>
    <s v="Semiconductors"/>
    <s v="Santa Clara, California"/>
    <d v="1976-12-31T00:00:00"/>
    <n v="50863"/>
    <m/>
    <s v="Santa Clara"/>
    <s v="California"/>
    <s v="United States"/>
  </r>
  <r>
    <d v="2019-04-30T00:00:00"/>
    <x v="24"/>
    <s v="sell"/>
    <n v="1000"/>
    <n v="17"/>
    <n v="51"/>
    <n v="51.43"/>
    <n v="50.869999"/>
    <n v="51.040000999999997"/>
    <n v="50.729323999999998"/>
    <n v="27130900"/>
    <n v="2.5089999999999999"/>
    <n v="-1.37051570892765E-3"/>
    <n v="-0.14119194836282101"/>
    <n v="-3.9755593660730698E-2"/>
    <n v="9.8616165487764001E-2"/>
    <n v="-8.1647940410826993E-3"/>
    <n v="3.8429034453590097E-2"/>
    <n v="2.39468981822939E-2"/>
    <n v="1.7333714683666498E-2"/>
    <n v="1.9479535480018E-2"/>
    <n v="59.59"/>
    <n v="42.360000999999997"/>
    <n v="-0.176242417265871"/>
    <n v="9.5096475723260604E-4"/>
    <n v="1.2962724502580301"/>
    <n v="-0.216907635041686"/>
    <n v="0.26046188653925401"/>
    <s v="Los Santos Asset Management"/>
    <x v="24"/>
    <s v="Information Technology"/>
    <s v="Semiconductors"/>
    <s v="Santa Clara, California"/>
    <d v="1976-12-31T00:00:00"/>
    <n v="50863"/>
    <m/>
    <s v="Santa Clara"/>
    <s v="California"/>
    <s v="United States"/>
  </r>
  <r>
    <d v="2019-05-30T00:00:00"/>
    <x v="24"/>
    <s v="sell"/>
    <n v="1400"/>
    <n v="17"/>
    <n v="44.299999"/>
    <n v="45.029998999999997"/>
    <n v="44.23"/>
    <n v="44.73"/>
    <n v="44.73"/>
    <n v="21618900"/>
    <n v="2.2269999999999999"/>
    <n v="1.1241125564521301E-2"/>
    <n v="1.6454783526495501E-2"/>
    <n v="-0.12723022430553199"/>
    <n v="-0.162786921753656"/>
    <n v="-0.18772923916576301"/>
    <n v="1.54705301521912E-2"/>
    <n v="1.9041475444800698E-2"/>
    <n v="1.9164948086391399E-2"/>
    <n v="1.9867600946781399E-2"/>
    <n v="59.59"/>
    <n v="42.360000999999997"/>
    <n v="-0.176242417265871"/>
    <n v="2.0962723552933101E-3"/>
    <n v="1.27941709342719"/>
    <n v="-1.26061221602796"/>
    <n v="-1.2975439771815001"/>
    <s v="Los Santos Asset Management"/>
    <x v="24"/>
    <s v="Information Technology"/>
    <s v="Semiconductors"/>
    <s v="Santa Clara, California"/>
    <d v="1976-12-31T00:00:00"/>
    <n v="50863"/>
    <m/>
    <s v="Santa Clara"/>
    <s v="California"/>
    <s v="United States"/>
  </r>
  <r>
    <d v="2019-06-24T00:00:00"/>
    <x v="24"/>
    <s v="buy"/>
    <n v="2300"/>
    <n v="17"/>
    <n v="47.400002000000001"/>
    <n v="47.849997999999999"/>
    <n v="47.169998"/>
    <n v="47.630001"/>
    <n v="47.630001"/>
    <n v="14479900"/>
    <n v="2.0209999999999999"/>
    <n v="3.5756058706976701E-3"/>
    <n v="3.1999316560344097E-2"/>
    <n v="7.9273201889678693E-2"/>
    <n v="-9.6563910354060201E-2"/>
    <n v="-6.6667262270355701E-2"/>
    <n v="1.2155206500882899E-2"/>
    <n v="1.38677448340327E-2"/>
    <n v="1.9596774564549099E-2"/>
    <n v="1.9789614006900099E-2"/>
    <n v="59.59"/>
    <n v="42.360000999999997"/>
    <n v="-0.176242417265871"/>
    <n v="-1.73338836506086E-3"/>
    <n v="1.27946701616324"/>
    <n v="-0.52315246652407998"/>
    <n v="-0.69001899378362197"/>
    <s v="Los Santos Asset Management"/>
    <x v="24"/>
    <s v="Information Technology"/>
    <s v="Semiconductors"/>
    <s v="Santa Clara, California"/>
    <d v="1976-12-31T00:00:00"/>
    <n v="50863"/>
    <m/>
    <s v="Santa Clara"/>
    <s v="California"/>
    <s v="United States"/>
  </r>
  <r>
    <d v="2019-04-24T00:00:00"/>
    <x v="24"/>
    <s v="sell"/>
    <n v="900"/>
    <n v="18"/>
    <n v="58.52"/>
    <n v="59.290000999999997"/>
    <n v="58.139998999999897"/>
    <n v="58.720001000000003"/>
    <n v="58.362575999999997"/>
    <n v="17723700"/>
    <n v="2.5219999999999998"/>
    <n v="-1.02121190193565E-3"/>
    <n v="3.4829888122322301E-2"/>
    <n v="9.7594890601985104E-2"/>
    <n v="0.20914884623692501"/>
    <n v="0.16340604339345999"/>
    <n v="1.4339288296767101E-2"/>
    <n v="9.8878363759346104E-3"/>
    <n v="1.43720271657568E-2"/>
    <n v="1.8548078096892701E-2"/>
    <n v="59.59"/>
    <n v="42.360000999999997"/>
    <n v="-0.15403925515274799"/>
    <n v="-2.1941687255359501E-3"/>
    <n v="1.30848652113482"/>
    <n v="0.90516776320944503"/>
    <n v="0.731522508664598"/>
    <s v="Ironman Funds"/>
    <x v="24"/>
    <s v="Information Technology"/>
    <s v="Semiconductors"/>
    <s v="Santa Clara, California"/>
    <d v="1976-12-31T00:00:00"/>
    <n v="50863"/>
    <m/>
    <s v="Santa Clara"/>
    <s v="California"/>
    <s v="United States"/>
  </r>
  <r>
    <d v="2019-04-26T00:00:00"/>
    <x v="24"/>
    <s v="sell"/>
    <n v="2600"/>
    <n v="18"/>
    <n v="52.740001999999997"/>
    <n v="53.09"/>
    <n v="51.52"/>
    <n v="52.43"/>
    <n v="52.110863000000002"/>
    <n v="72364500"/>
    <n v="2.5049999999999999"/>
    <n v="-9.4217186148295107E-2"/>
    <n v="-0.10937684788683801"/>
    <n v="-1.90805221154614E-2"/>
    <n v="0.11479928773642201"/>
    <n v="4.4640049364191699E-2"/>
    <n v="4.1477662827167402E-2"/>
    <n v="2.3375038627104001E-2"/>
    <n v="1.7031443614722599E-2"/>
    <n v="1.9520396931097E-2"/>
    <n v="59.59"/>
    <n v="42.360000999999997"/>
    <n v="-0.176242417265871"/>
    <n v="4.6743503443647796E-3"/>
    <n v="1.3053945754084599"/>
    <n v="0.12833886505584299"/>
    <n v="0.67777696925846798"/>
    <s v="Ironman Funds"/>
    <x v="24"/>
    <s v="Information Technology"/>
    <s v="Semiconductors"/>
    <s v="Santa Clara, California"/>
    <d v="1976-12-31T00:00:00"/>
    <n v="50863"/>
    <m/>
    <s v="Santa Clara"/>
    <s v="California"/>
    <s v="United States"/>
  </r>
  <r>
    <d v="2019-05-28T00:00:00"/>
    <x v="24"/>
    <s v="sell"/>
    <n v="2100"/>
    <n v="18"/>
    <n v="44.66"/>
    <n v="44.689999"/>
    <n v="43.299999"/>
    <n v="43.57"/>
    <n v="43.57"/>
    <n v="34779900"/>
    <n v="2.2679999999999998"/>
    <n v="-2.2692146829113701E-2"/>
    <n v="2.29519107750113E-4"/>
    <n v="-0.27322177592364"/>
    <n v="-0.19414774374021401"/>
    <n v="-0.203647783518938"/>
    <n v="1.7215428165881799E-2"/>
    <n v="2.5940785075631499E-2"/>
    <n v="1.8952431666032998E-2"/>
    <n v="1.9845974199112899E-2"/>
    <n v="59.59"/>
    <n v="42.360000999999997"/>
    <n v="-0.176242417265871"/>
    <n v="-8.4109499934704197E-3"/>
    <n v="1.2774870672837899"/>
    <n v="-1.3696603024821601"/>
    <n v="-1.26131260524796"/>
    <s v="Ironman Funds"/>
    <x v="24"/>
    <s v="Information Technology"/>
    <s v="Semiconductors"/>
    <s v="Santa Clara, California"/>
    <d v="1976-12-31T00:00:00"/>
    <n v="50863"/>
    <m/>
    <s v="Santa Clara"/>
    <s v="California"/>
    <s v="United States"/>
  </r>
  <r>
    <d v="2019-05-30T00:00:00"/>
    <x v="24"/>
    <s v="buy"/>
    <n v="1200"/>
    <n v="18"/>
    <n v="44.299999"/>
    <n v="45.029998999999997"/>
    <n v="44.23"/>
    <n v="44.73"/>
    <n v="44.73"/>
    <n v="21618900"/>
    <n v="2.2269999999999999"/>
    <n v="1.1241125564521301E-2"/>
    <n v="1.6454783526495501E-2"/>
    <n v="-0.12723022430553199"/>
    <n v="-0.162786921753656"/>
    <n v="-0.18772923916576301"/>
    <n v="1.54705301521912E-2"/>
    <n v="1.9041475444800698E-2"/>
    <n v="1.9164948086391399E-2"/>
    <n v="1.9867600946781399E-2"/>
    <n v="59.59"/>
    <n v="42.360000999999997"/>
    <n v="-0.176242417265871"/>
    <n v="2.0962723552933101E-3"/>
    <n v="1.27941709342719"/>
    <n v="-1.26061221602796"/>
    <n v="-1.2975439771815001"/>
    <s v="Ironman Funds"/>
    <x v="24"/>
    <s v="Information Technology"/>
    <s v="Semiconductors"/>
    <s v="Santa Clara, California"/>
    <d v="1976-12-31T00:00:00"/>
    <n v="50863"/>
    <m/>
    <s v="Santa Clara"/>
    <s v="California"/>
    <s v="United States"/>
  </r>
  <r>
    <d v="2019-06-03T00:00:00"/>
    <x v="24"/>
    <s v="sell"/>
    <n v="2800"/>
    <n v="18"/>
    <n v="44.25"/>
    <n v="44.59"/>
    <n v="43.200001"/>
    <n v="43.459998999999897"/>
    <n v="43.459998999999897"/>
    <n v="31155700"/>
    <n v="2.081"/>
    <n v="-1.32573827424901E-2"/>
    <n v="-2.52200351398452E-2"/>
    <n v="-0.14916207227789"/>
    <n v="-0.209925779135018"/>
    <n v="-0.21436121037242101"/>
    <n v="1.70114669182008E-2"/>
    <n v="1.9178231584085999E-2"/>
    <n v="1.91460629348877E-2"/>
    <n v="1.98934432426617E-2"/>
    <n v="59.59"/>
    <n v="42.360000999999997"/>
    <n v="-0.176242417265871"/>
    <n v="-2.7690708645509302E-3"/>
    <n v="1.28420154812781"/>
    <n v="-1.3999565380960399"/>
    <n v="-1.35175499384389"/>
    <s v="Ironman Funds"/>
    <x v="24"/>
    <s v="Information Technology"/>
    <s v="Semiconductors"/>
    <s v="Santa Clara, California"/>
    <d v="1976-12-31T00:00:00"/>
    <n v="50863"/>
    <m/>
    <s v="Santa Clara"/>
    <s v="California"/>
    <s v="United States"/>
  </r>
  <r>
    <d v="2019-06-05T00:00:00"/>
    <x v="24"/>
    <s v="buy"/>
    <n v="1700"/>
    <n v="18"/>
    <n v="45.110000999999997"/>
    <n v="45.18"/>
    <n v="44.189999"/>
    <n v="44.549999"/>
    <n v="44.549999"/>
    <n v="20802000"/>
    <n v="2.1230000000000002"/>
    <n v="-5.3727910754916902E-3"/>
    <n v="7.2088395898936303E-3"/>
    <n v="-0.14370676255487799"/>
    <n v="-0.166630408625386"/>
    <n v="-0.218691532211162"/>
    <n v="1.91763798437561E-2"/>
    <n v="1.9719964846346801E-2"/>
    <n v="1.9556751569790101E-2"/>
    <n v="1.9872321082588199E-2"/>
    <n v="59.59"/>
    <n v="42.360000999999997"/>
    <n v="-0.176242417265871"/>
    <n v="8.1287266899663802E-3"/>
    <n v="1.2749108538359999"/>
    <n v="-1.4198790294522099"/>
    <n v="-1.3761398428459899"/>
    <s v="Ironman Funds"/>
    <x v="24"/>
    <s v="Information Technology"/>
    <s v="Semiconductors"/>
    <s v="Santa Clara, California"/>
    <d v="1976-12-31T00:00:00"/>
    <n v="50863"/>
    <m/>
    <s v="Santa Clara"/>
    <s v="California"/>
    <s v="United States"/>
  </r>
  <r>
    <d v="2019-06-13T00:00:00"/>
    <x v="24"/>
    <s v="sell"/>
    <n v="2100"/>
    <n v="18"/>
    <n v="46.599997999999999"/>
    <n v="46.959998999999897"/>
    <n v="46.529998999999997"/>
    <n v="46.700001"/>
    <n v="46.700001"/>
    <n v="12267600"/>
    <n v="2.0910000000000002"/>
    <n v="8.1703528233878706E-3"/>
    <n v="3.48619839253939E-2"/>
    <n v="4.24293473271566E-2"/>
    <n v="-0.12870976593202901"/>
    <n v="-0.135550140475834"/>
    <n v="1.27092461841688E-2"/>
    <n v="1.5646415920134899E-2"/>
    <n v="1.97061297177029E-2"/>
    <n v="1.9901211089477299E-2"/>
    <n v="59.59"/>
    <n v="42.360000999999997"/>
    <n v="-0.176242417265871"/>
    <n v="4.0890106107655602E-3"/>
    <n v="1.28560394701398"/>
    <n v="-0.92524033948362805"/>
    <n v="-1.0135776317241301"/>
    <s v="Ironman Funds"/>
    <x v="24"/>
    <s v="Information Technology"/>
    <s v="Semiconductors"/>
    <s v="Santa Clara, California"/>
    <d v="1976-12-31T00:00:00"/>
    <n v="50863"/>
    <m/>
    <s v="Santa Clara"/>
    <s v="California"/>
    <s v="United States"/>
  </r>
  <r>
    <d v="2019-04-29T00:00:00"/>
    <x v="24"/>
    <s v="buy"/>
    <n v="1000"/>
    <n v="19"/>
    <n v="52.169998"/>
    <n v="52.43"/>
    <n v="51"/>
    <n v="51.110000999999997"/>
    <n v="50.798896999999997"/>
    <n v="42142300"/>
    <n v="2.536"/>
    <n v="-2.5498788154406499E-2"/>
    <n v="-0.14050171298942801"/>
    <n v="-3.9326046052651303E-2"/>
    <n v="9.6340585213149796E-2"/>
    <n v="-1.28445998414627E-2"/>
    <n v="3.8550727003756301E-2"/>
    <n v="2.3947446182254899E-2"/>
    <n v="1.7342299963153601E-2"/>
    <n v="1.94830466553517E-2"/>
    <n v="59.59"/>
    <n v="42.360000999999997"/>
    <n v="-0.176242417265871"/>
    <n v="1.07094833958194E-3"/>
    <n v="1.2960980004887299"/>
    <n v="-0.24976696848751601"/>
    <n v="0.47435059954172798"/>
    <s v="Second Point Management"/>
    <x v="24"/>
    <s v="Information Technology"/>
    <s v="Semiconductors"/>
    <s v="Santa Clara, California"/>
    <d v="1976-12-31T00:00:00"/>
    <n v="50863"/>
    <m/>
    <s v="Santa Clara"/>
    <s v="California"/>
    <s v="United States"/>
  </r>
  <r>
    <d v="2019-04-30T00:00:00"/>
    <x v="24"/>
    <s v="buy"/>
    <n v="2100"/>
    <n v="19"/>
    <n v="51"/>
    <n v="51.43"/>
    <n v="50.869999"/>
    <n v="51.040000999999997"/>
    <n v="50.729323999999998"/>
    <n v="27130900"/>
    <n v="2.5089999999999999"/>
    <n v="-1.37051570892765E-3"/>
    <n v="-0.14119194836282101"/>
    <n v="-3.9755593660730698E-2"/>
    <n v="9.8616165487764001E-2"/>
    <n v="-8.1647940410826993E-3"/>
    <n v="3.8429034453590097E-2"/>
    <n v="2.39468981822939E-2"/>
    <n v="1.7333714683666498E-2"/>
    <n v="1.9479535480018E-2"/>
    <n v="59.59"/>
    <n v="42.360000999999997"/>
    <n v="-0.176242417265871"/>
    <n v="9.5096475723260604E-4"/>
    <n v="1.2962724502580301"/>
    <n v="-0.216907635041686"/>
    <n v="0.26046188653925401"/>
    <s v="Second Point Management"/>
    <x v="24"/>
    <s v="Information Technology"/>
    <s v="Semiconductors"/>
    <s v="Santa Clara, California"/>
    <d v="1976-12-31T00:00:00"/>
    <n v="50863"/>
    <m/>
    <s v="Santa Clara"/>
    <s v="California"/>
    <s v="United States"/>
  </r>
  <r>
    <d v="2019-05-06T00:00:00"/>
    <x v="24"/>
    <s v="sell"/>
    <n v="2200"/>
    <n v="19"/>
    <n v="50.25"/>
    <n v="51.279998999999997"/>
    <n v="50.189999"/>
    <n v="51.220001000000003"/>
    <n v="51.220001000000003"/>
    <n v="26245200"/>
    <n v="2.5"/>
    <n v="-4.1887937300046996E-3"/>
    <n v="8.2554585447136095E-3"/>
    <n v="-7.3786943896934104E-2"/>
    <n v="5.2254276114298601E-2"/>
    <n v="1.00318179669543E-2"/>
    <n v="1.22849772375445E-2"/>
    <n v="2.36166150352481E-2"/>
    <n v="1.68461978317745E-2"/>
    <n v="1.93489470998039E-2"/>
    <n v="59.59"/>
    <n v="42.360000999999997"/>
    <n v="-0.176242417265871"/>
    <n v="-4.4810132310555703E-3"/>
    <n v="1.2892773124180099"/>
    <n v="-9.71031203956077E-2"/>
    <n v="-0.17183229373755701"/>
    <s v="Second Point Management"/>
    <x v="24"/>
    <s v="Information Technology"/>
    <s v="Semiconductors"/>
    <s v="Santa Clara, California"/>
    <d v="1976-12-31T00:00:00"/>
    <n v="50863"/>
    <m/>
    <s v="Santa Clara"/>
    <s v="California"/>
    <s v="United States"/>
  </r>
  <r>
    <d v="2019-05-21T00:00:00"/>
    <x v="24"/>
    <s v="buy"/>
    <n v="1200"/>
    <n v="19"/>
    <n v="44.34"/>
    <n v="44.779998999999997"/>
    <n v="44.18"/>
    <n v="44.459998999999897"/>
    <n v="44.459998999999897"/>
    <n v="25543400"/>
    <n v="2.4260000000000002"/>
    <n v="2.04505650223217E-2"/>
    <n v="-1.5843219345414199E-2"/>
    <n v="-0.26816039174761203"/>
    <n v="-0.13874813186093399"/>
    <n v="-0.16033102490946299"/>
    <n v="1.9844048320745499E-2"/>
    <n v="2.5714606710263599E-2"/>
    <n v="1.89937982017097E-2"/>
    <n v="1.98253377420444E-2"/>
    <n v="59.59"/>
    <n v="42.360000999999997"/>
    <n v="-0.176242417265871"/>
    <n v="8.4599491109458805E-3"/>
    <n v="1.2904433904230901"/>
    <n v="-1.13811095074086"/>
    <n v="-1.19741576207735"/>
    <s v="Second Point Management"/>
    <x v="24"/>
    <s v="Information Technology"/>
    <s v="Semiconductors"/>
    <s v="Santa Clara, California"/>
    <d v="1976-12-31T00:00:00"/>
    <n v="50863"/>
    <m/>
    <s v="Santa Clara"/>
    <s v="California"/>
    <s v="United States"/>
  </r>
  <r>
    <d v="2019-05-24T00:00:00"/>
    <x v="24"/>
    <s v="sell"/>
    <n v="1600"/>
    <n v="19"/>
    <n v="44.59"/>
    <n v="45.049999"/>
    <n v="44.490001999999997"/>
    <n v="44.57"/>
    <n v="44.57"/>
    <n v="27168100"/>
    <n v="2.3239999999999998"/>
    <n v="8.9789008162440703E-4"/>
    <n v="-7.15404355869968E-3"/>
    <n v="-0.26961387554378202"/>
    <n v="-0.16901039114127001"/>
    <n v="-0.189322291649965"/>
    <n v="1.9779238544760901E-2"/>
    <n v="2.5884090039602001E-2"/>
    <n v="1.8796884147824398E-2"/>
    <n v="1.9803511127968999E-2"/>
    <n v="59.59"/>
    <n v="42.360000999999997"/>
    <n v="-0.176242417265871"/>
    <n v="1.3526439988342199E-3"/>
    <n v="1.2738713111278399"/>
    <n v="-1.2932154744134401"/>
    <n v="-1.2710920079241499"/>
    <s v="Second Point Management"/>
    <x v="24"/>
    <s v="Information Technology"/>
    <s v="Semiconductors"/>
    <s v="Santa Clara, California"/>
    <d v="1976-12-31T00:00:00"/>
    <n v="50863"/>
    <m/>
    <s v="Santa Clara"/>
    <s v="California"/>
    <s v="United States"/>
  </r>
  <r>
    <d v="2019-05-30T00:00:00"/>
    <x v="24"/>
    <s v="sell"/>
    <n v="1000"/>
    <n v="19"/>
    <n v="44.299999"/>
    <n v="45.029998999999997"/>
    <n v="44.23"/>
    <n v="44.73"/>
    <n v="44.73"/>
    <n v="21618900"/>
    <n v="2.2269999999999999"/>
    <n v="1.1241125564521301E-2"/>
    <n v="1.6454783526495501E-2"/>
    <n v="-0.12723022430553199"/>
    <n v="-0.162786921753656"/>
    <n v="-0.18772923916576301"/>
    <n v="1.54705301521912E-2"/>
    <n v="1.9041475444800698E-2"/>
    <n v="1.9164948086391399E-2"/>
    <n v="1.9867600946781399E-2"/>
    <n v="59.59"/>
    <n v="42.360000999999997"/>
    <n v="-0.176242417265871"/>
    <n v="2.0962723552933101E-3"/>
    <n v="1.27941709342719"/>
    <n v="-1.26061221602796"/>
    <n v="-1.2975439771815001"/>
    <s v="Second Point Management"/>
    <x v="24"/>
    <s v="Information Technology"/>
    <s v="Semiconductors"/>
    <s v="Santa Clara, California"/>
    <d v="1976-12-31T00:00:00"/>
    <n v="50863"/>
    <m/>
    <s v="Santa Clara"/>
    <s v="California"/>
    <s v="United States"/>
  </r>
  <r>
    <d v="2019-06-03T00:00:00"/>
    <x v="24"/>
    <s v="sell"/>
    <n v="1000"/>
    <n v="19"/>
    <n v="44.25"/>
    <n v="44.59"/>
    <n v="43.200001"/>
    <n v="43.459998999999897"/>
    <n v="43.459998999999897"/>
    <n v="31155700"/>
    <n v="2.081"/>
    <n v="-1.32573827424901E-2"/>
    <n v="-2.52200351398452E-2"/>
    <n v="-0.14916207227789"/>
    <n v="-0.209925779135018"/>
    <n v="-0.21436121037242101"/>
    <n v="1.70114669182008E-2"/>
    <n v="1.9178231584085999E-2"/>
    <n v="1.91460629348877E-2"/>
    <n v="1.98934432426617E-2"/>
    <n v="59.59"/>
    <n v="42.360000999999997"/>
    <n v="-0.176242417265871"/>
    <n v="-2.7690708645509302E-3"/>
    <n v="1.28420154812781"/>
    <n v="-1.3999565380960399"/>
    <n v="-1.35175499384389"/>
    <s v="Second Point Management"/>
    <x v="24"/>
    <s v="Information Technology"/>
    <s v="Semiconductors"/>
    <s v="Santa Clara, California"/>
    <d v="1976-12-31T00:00:00"/>
    <n v="50863"/>
    <m/>
    <s v="Santa Clara"/>
    <s v="California"/>
    <s v="United States"/>
  </r>
  <r>
    <d v="2019-06-20T00:00:00"/>
    <x v="24"/>
    <s v="sell"/>
    <n v="3000"/>
    <n v="19"/>
    <n v="47.869999"/>
    <n v="48.049999"/>
    <n v="46.869999"/>
    <n v="47.189999"/>
    <n v="47.189999"/>
    <n v="20126800"/>
    <n v="2.0009999999999999"/>
    <n v="2.5461291343147801E-3"/>
    <n v="1.0437798459237899E-2"/>
    <n v="8.0042663525765001E-2"/>
    <n v="-0.14047864192946299"/>
    <n v="-9.0027474616473604E-2"/>
    <n v="1.4585372449441501E-2"/>
    <n v="1.46613927706323E-2"/>
    <n v="1.9811956657831899E-2"/>
    <n v="1.9851671311448799E-2"/>
    <n v="59.59"/>
    <n v="42.360000999999997"/>
    <n v="-0.176242417265871"/>
    <n v="9.4276054361659405E-3"/>
    <n v="1.28531020221805"/>
    <n v="-0.65744853810404003"/>
    <n v="-0.86564669064033695"/>
    <s v="Second Point Management"/>
    <x v="24"/>
    <s v="Information Technology"/>
    <s v="Semiconductors"/>
    <s v="Santa Clara, California"/>
    <d v="1976-12-31T00:00:00"/>
    <n v="50863"/>
    <m/>
    <s v="Santa Clara"/>
    <s v="California"/>
    <s v="United States"/>
  </r>
  <r>
    <d v="2019-06-25T00:00:00"/>
    <x v="24"/>
    <s v="buy"/>
    <n v="1100"/>
    <n v="19"/>
    <n v="47.560001"/>
    <n v="47.68"/>
    <n v="46.799999"/>
    <n v="46.849997999999999"/>
    <n v="46.849997999999999"/>
    <n v="16665600"/>
    <n v="1.994"/>
    <n v="-1.6511869812943999E-2"/>
    <n v="-1.10381298302568E-2"/>
    <n v="5.0787869118155998E-2"/>
    <n v="-0.125502986025161"/>
    <n v="-8.9101388210262006E-2"/>
    <n v="9.2257113857794303E-3"/>
    <n v="1.43697446821596E-2"/>
    <n v="1.9603440048111001E-2"/>
    <n v="1.9812119111789601E-2"/>
    <n v="59.59"/>
    <n v="42.360000999999997"/>
    <n v="-0.176242417265871"/>
    <n v="-9.5417756928269908E-3"/>
    <n v="1.2806997649845999"/>
    <n v="-0.65936052096611997"/>
    <n v="-0.64692767814543795"/>
    <s v="Second Point Management"/>
    <x v="24"/>
    <s v="Information Technology"/>
    <s v="Semiconductors"/>
    <s v="Santa Clara, California"/>
    <d v="1976-12-31T00:00:00"/>
    <n v="50863"/>
    <m/>
    <s v="Santa Clara"/>
    <s v="California"/>
    <s v="United States"/>
  </r>
  <r>
    <d v="2019-06-28T00:00:00"/>
    <x v="24"/>
    <s v="sell"/>
    <n v="1500"/>
    <n v="19"/>
    <n v="47.77"/>
    <n v="48.200001"/>
    <n v="47.68"/>
    <n v="47.869999"/>
    <n v="47.869999"/>
    <n v="26646200"/>
    <n v="2"/>
    <n v="8.6017525772650802E-3"/>
    <n v="8.6017525772650802E-3"/>
    <n v="7.9085690634271802E-2"/>
    <n v="-0.10881847202775"/>
    <n v="6.3396059917886103E-3"/>
    <n v="1.8526250560982199E-2"/>
    <n v="1.4686750808671999E-2"/>
    <n v="2.0016147524707099E-2"/>
    <n v="1.9727367495441801E-2"/>
    <n v="59.59"/>
    <n v="42.360000999999997"/>
    <n v="-0.176242417265871"/>
    <n v="5.7409418775350302E-3"/>
    <n v="1.2655837900556799"/>
    <n v="-8.3722139150383804E-2"/>
    <n v="-0.35977427368068499"/>
    <s v="Second Point Management"/>
    <x v="24"/>
    <s v="Information Technology"/>
    <s v="Semiconductors"/>
    <s v="Santa Clara, California"/>
    <d v="1976-12-31T00:00:00"/>
    <n v="50863"/>
    <m/>
    <s v="Santa Clara"/>
    <s v="California"/>
    <s v="United States"/>
  </r>
  <r>
    <d v="2019-04-11T00:00:00"/>
    <x v="24"/>
    <s v="sell"/>
    <n v="1900"/>
    <n v="20"/>
    <n v="55.759997999999896"/>
    <n v="56.07"/>
    <n v="55.630001"/>
    <n v="55.799999"/>
    <n v="55.460345999999902"/>
    <n v="10845800"/>
    <n v="2.504"/>
    <n v="8.9642925966580396E-4"/>
    <n v="-2.1482544238531501E-3"/>
    <n v="4.0784602887399497E-2"/>
    <n v="0.14529229573270799"/>
    <n v="0.11239945979"/>
    <n v="5.8504411690315601E-3"/>
    <n v="1.1739461291384701E-2"/>
    <n v="1.44276421727256E-2"/>
    <n v="1.8714722524564499E-2"/>
    <n v="57.599997999999999"/>
    <n v="42.360000999999997"/>
    <n v="-0.15403925515274799"/>
    <n v="3.8122194279549302E-5"/>
    <n v="1.3348796324449701"/>
    <n v="0.56364990390772396"/>
    <n v="0.65686851073374597"/>
    <s v="Jaguar Group of Funds"/>
    <x v="24"/>
    <s v="Information Technology"/>
    <s v="Semiconductors"/>
    <s v="Santa Clara, California"/>
    <d v="1976-12-31T00:00:00"/>
    <n v="50863"/>
    <m/>
    <s v="Santa Clara"/>
    <s v="California"/>
    <s v="United States"/>
  </r>
  <r>
    <d v="2019-04-18T00:00:00"/>
    <x v="24"/>
    <s v="sell"/>
    <n v="3400"/>
    <n v="20"/>
    <n v="58.709998999999897"/>
    <n v="58.880001"/>
    <n v="58.119999"/>
    <n v="58.490001999999997"/>
    <n v="58.133975999999997"/>
    <n v="20464200"/>
    <n v="2.56"/>
    <n v="-1.1960372870507799E-3"/>
    <n v="4.7081998892746703E-2"/>
    <n v="7.6728633329171403E-2"/>
    <n v="0.19422933422455399"/>
    <n v="0.111530251798466"/>
    <n v="1.39175032240268E-2"/>
    <n v="1.2170160630693099E-2"/>
    <n v="1.4750465655485301E-2"/>
    <n v="1.8650970641772801E-2"/>
    <n v="59.59"/>
    <n v="42.360000999999997"/>
    <n v="-0.15403925515274799"/>
    <n v="1.5778467813143101E-3"/>
    <n v="1.31927321330277"/>
    <n v="0.55988384917138301"/>
    <n v="0.51748984380514096"/>
    <s v="Jaguar Group of Funds"/>
    <x v="24"/>
    <s v="Information Technology"/>
    <s v="Semiconductors"/>
    <s v="Santa Clara, California"/>
    <d v="1976-12-31T00:00:00"/>
    <n v="50863"/>
    <m/>
    <s v="Santa Clara"/>
    <s v="California"/>
    <s v="United States"/>
  </r>
  <r>
    <d v="2019-05-03T00:00:00"/>
    <x v="24"/>
    <s v="sell"/>
    <n v="2000"/>
    <n v="20"/>
    <n v="51.080002"/>
    <n v="51.82"/>
    <n v="50.73"/>
    <n v="51.75"/>
    <n v="51.435001"/>
    <n v="25656600"/>
    <n v="2.5310000000000001"/>
    <n v="2.3461473236893599E-2"/>
    <n v="-1.30545358796883E-2"/>
    <n v="-4.9204155399271199E-2"/>
    <n v="6.6448303783670504E-2"/>
    <n v="1.3646930433679301E-2"/>
    <n v="1.74346723878641E-2"/>
    <n v="2.4150750594572098E-2"/>
    <n v="1.6872896011000799E-2"/>
    <n v="1.9347139514013598E-2"/>
    <n v="59.59"/>
    <n v="42.360000999999997"/>
    <n v="-0.176242417265871"/>
    <n v="9.5921274614703799E-3"/>
    <n v="1.2893977865069599"/>
    <n v="-7.5764200952571206E-2"/>
    <n v="-0.20236506335593901"/>
    <s v="Jaguar Group of Funds"/>
    <x v="24"/>
    <s v="Information Technology"/>
    <s v="Semiconductors"/>
    <s v="Santa Clara, California"/>
    <d v="1976-12-31T00:00:00"/>
    <n v="50863"/>
    <m/>
    <s v="Santa Clara"/>
    <s v="California"/>
    <s v="United States"/>
  </r>
  <r>
    <d v="2019-05-07T00:00:00"/>
    <x v="24"/>
    <s v="sell"/>
    <n v="1800"/>
    <n v="20"/>
    <n v="50.599997999999999"/>
    <n v="50.880001"/>
    <n v="49.93"/>
    <n v="50.48"/>
    <n v="50.48"/>
    <n v="29713400"/>
    <n v="2.448"/>
    <n v="-1.45528820620449E-2"/>
    <n v="-4.9269078084037601E-3"/>
    <n v="-9.6239315089683197E-2"/>
    <n v="2.1778445213652201E-2"/>
    <n v="-1.97941983740463E-2"/>
    <n v="1.4338465407405999E-2"/>
    <n v="2.3592267370655201E-2"/>
    <n v="1.68433535082574E-2"/>
    <n v="1.9346616340365601E-2"/>
    <n v="59.59"/>
    <n v="42.360000999999997"/>
    <n v="-0.176242417265871"/>
    <n v="-1.6649488130547601E-2"/>
    <n v="1.2839770690080501"/>
    <n v="-0.28670842478832997"/>
    <n v="-0.18579245168688599"/>
    <s v="Jaguar Group of Funds"/>
    <x v="24"/>
    <s v="Information Technology"/>
    <s v="Semiconductors"/>
    <s v="Santa Clara, California"/>
    <d v="1976-12-31T00:00:00"/>
    <n v="50863"/>
    <m/>
    <s v="Santa Clara"/>
    <s v="California"/>
    <s v="United States"/>
  </r>
  <r>
    <d v="2019-05-10T00:00:00"/>
    <x v="24"/>
    <s v="buy"/>
    <n v="2100"/>
    <n v="20"/>
    <n v="46.439999"/>
    <n v="46.799999"/>
    <n v="45.099997999999999"/>
    <n v="46.200001"/>
    <n v="46.200001"/>
    <n v="42522800"/>
    <n v="2.4550000000000001"/>
    <n v="-9.0497924248747804E-3"/>
    <n v="-0.107339074292292"/>
    <n v="-0.17404911922155"/>
    <n v="-4.9464271051634E-2"/>
    <n v="-0.13751994014239199"/>
    <n v="2.0093537549865099E-2"/>
    <n v="2.61365139997808E-2"/>
    <n v="1.83975223421062E-2"/>
    <n v="1.96839350409093E-2"/>
    <n v="59.59"/>
    <n v="42.360000999999997"/>
    <n v="-0.176242417265871"/>
    <n v="3.7133938472042301E-3"/>
    <n v="1.2899125141719801"/>
    <n v="-1.0357470783782601"/>
    <n v="-0.56681152967259296"/>
    <s v="Jaguar Group of Funds"/>
    <x v="24"/>
    <s v="Information Technology"/>
    <s v="Semiconductors"/>
    <s v="Santa Clara, California"/>
    <d v="1976-12-31T00:00:00"/>
    <n v="50863"/>
    <m/>
    <s v="Santa Clara"/>
    <s v="California"/>
    <s v="United States"/>
  </r>
  <r>
    <d v="2019-05-24T00:00:00"/>
    <x v="24"/>
    <s v="sell"/>
    <n v="1600"/>
    <n v="20"/>
    <n v="44.59"/>
    <n v="45.049999"/>
    <n v="44.490001999999997"/>
    <n v="44.57"/>
    <n v="44.57"/>
    <n v="27168100"/>
    <n v="2.3239999999999998"/>
    <n v="8.9789008162440703E-4"/>
    <n v="-7.15404355869968E-3"/>
    <n v="-0.26961387554378202"/>
    <n v="-0.16901039114127001"/>
    <n v="-0.189322291649965"/>
    <n v="1.9779238544760901E-2"/>
    <n v="2.5884090039602001E-2"/>
    <n v="1.8796884147824398E-2"/>
    <n v="1.9803511127968999E-2"/>
    <n v="59.59"/>
    <n v="42.360000999999997"/>
    <n v="-0.176242417265871"/>
    <n v="1.3526439988342199E-3"/>
    <n v="1.2738713111278399"/>
    <n v="-1.2932154744134401"/>
    <n v="-1.2710920079241499"/>
    <s v="Jaguar Group of Funds"/>
    <x v="24"/>
    <s v="Information Technology"/>
    <s v="Semiconductors"/>
    <s v="Santa Clara, California"/>
    <d v="1976-12-31T00:00:00"/>
    <n v="50863"/>
    <m/>
    <s v="Santa Clara"/>
    <s v="California"/>
    <s v="United States"/>
  </r>
  <r>
    <d v="2019-06-10T00:00:00"/>
    <x v="24"/>
    <s v="sell"/>
    <n v="3200"/>
    <n v="20"/>
    <n v="46.23"/>
    <n v="47.189999"/>
    <n v="46.200001"/>
    <n v="46.799999"/>
    <n v="46.799999"/>
    <n v="20806100"/>
    <n v="2.1429999999999998"/>
    <n v="1.65898454518917E-2"/>
    <n v="7.4042229737460205E-2"/>
    <n v="-5.0823160377556797E-2"/>
    <n v="-0.124885241089059"/>
    <n v="-0.15256253596584299"/>
    <n v="1.30716056198863E-2"/>
    <n v="2.0681505701729899E-2"/>
    <n v="1.98498183035377E-2"/>
    <n v="1.99143056130178E-2"/>
    <n v="59.59"/>
    <n v="42.360000999999997"/>
    <n v="-0.176242417265871"/>
    <n v="4.6492198743191201E-3"/>
    <n v="1.28187087378774"/>
    <n v="-1.02690915954666"/>
    <n v="-1.28390891671303"/>
    <s v="Jaguar Group of Funds"/>
    <x v="24"/>
    <s v="Information Technology"/>
    <s v="Semiconductors"/>
    <s v="Santa Clara, California"/>
    <d v="1976-12-31T00:00:00"/>
    <n v="50863"/>
    <m/>
    <s v="Santa Clara"/>
    <s v="California"/>
    <s v="United States"/>
  </r>
  <r>
    <d v="2019-06-17T00:00:00"/>
    <x v="24"/>
    <s v="buy"/>
    <n v="1600"/>
    <n v="20"/>
    <n v="46.139998999999897"/>
    <n v="46.529998999999997"/>
    <n v="45.799999"/>
    <n v="46.130001"/>
    <n v="46.130001"/>
    <n v="12643300"/>
    <n v="2.0859999999999999"/>
    <n v="-1.2997835452102501E-3"/>
    <n v="-1.4419662308483501E-2"/>
    <n v="1.1117324311564401E-2"/>
    <n v="-0.153265096913556"/>
    <n v="-0.16087915857273999"/>
    <n v="8.3369341040370401E-3"/>
    <n v="1.5672368210756502E-2"/>
    <n v="1.95918465898978E-2"/>
    <n v="1.9900485961556798E-2"/>
    <n v="59.59"/>
    <n v="42.360000999999997"/>
    <n v="-0.176242417265871"/>
    <n v="9.3131563797728401E-4"/>
    <n v="1.2872216877746701"/>
    <n v="-1.0770833283684"/>
    <n v="-0.97806439605309503"/>
    <s v="Jaguar Group of Funds"/>
    <x v="24"/>
    <s v="Information Technology"/>
    <s v="Semiconductors"/>
    <s v="Santa Clara, California"/>
    <d v="1976-12-31T00:00:00"/>
    <n v="50863"/>
    <m/>
    <s v="Santa Clara"/>
    <s v="California"/>
    <s v="United States"/>
  </r>
  <r>
    <d v="2019-06-21T00:00:00"/>
    <x v="24"/>
    <s v="buy"/>
    <n v="2200"/>
    <n v="20"/>
    <n v="46.950001"/>
    <n v="47.73"/>
    <n v="46.799999"/>
    <n v="47.459998999999897"/>
    <n v="47.459998999999897"/>
    <n v="31096300"/>
    <n v="2.0680000000000001"/>
    <n v="5.7052453898766E-3"/>
    <n v="2.7123927144436E-2"/>
    <n v="6.5297343893319704E-2"/>
    <n v="-0.10919274196302001"/>
    <n v="-9.4285694329258804E-2"/>
    <n v="1.2624880470293001E-2"/>
    <n v="1.4185543212814501E-2"/>
    <n v="1.9608265205847599E-2"/>
    <n v="1.9844662396990401E-2"/>
    <n v="59.59"/>
    <n v="42.360000999999997"/>
    <n v="-0.176242417265871"/>
    <n v="-1.26001638019446E-3"/>
    <n v="1.28427674409311"/>
    <n v="-0.68948112353588198"/>
    <n v="-0.80080516615248598"/>
    <s v="Jaguar Group of Funds"/>
    <x v="24"/>
    <s v="Information Technology"/>
    <s v="Semiconductors"/>
    <s v="Santa Clara, California"/>
    <d v="1976-12-31T00:00:00"/>
    <n v="50863"/>
    <m/>
    <s v="Santa Clara"/>
    <s v="California"/>
    <s v="United States"/>
  </r>
  <r>
    <d v="2019-05-06T00:00:00"/>
    <x v="25"/>
    <s v="sell"/>
    <n v="200"/>
    <n v="1"/>
    <n v="30.459999"/>
    <n v="30.639999"/>
    <n v="30.379998999999899"/>
    <n v="30.59"/>
    <n v="30.134501"/>
    <n v="25182000"/>
    <n v="2.5"/>
    <n v="-3.58949477651628E-3"/>
    <n v="-9.4355088670592408E-3"/>
    <n v="-2.5121053996323198E-2"/>
    <n v="4.8431921433956603E-2"/>
    <n v="1.9308647231941999E-2"/>
    <n v="4.1698438245782402E-3"/>
    <n v="1.12034138533205E-2"/>
    <n v="1.0277134717360401E-2"/>
    <n v="1.42050454439681E-2"/>
    <n v="34.529998999999997"/>
    <n v="26.799999"/>
    <n v="-0.140114156382384"/>
    <n v="-4.4810132310555703E-3"/>
    <n v="0.66092987417046201"/>
    <n v="-0.108826591332348"/>
    <n v="-0.33832428533366299"/>
    <s v="CapitalAlley Funds"/>
    <x v="25"/>
    <s v="Communication Services"/>
    <s v="Integrated Telecommunication Services"/>
    <s v="Dallas, Texas"/>
    <d v="1983-11-30T00:00:00"/>
    <n v="732717"/>
    <n v="1983"/>
    <s v="Dallas"/>
    <s v="Texas"/>
    <s v="United States"/>
  </r>
  <r>
    <d v="2019-04-22T00:00:00"/>
    <x v="25"/>
    <s v="buy"/>
    <n v="400"/>
    <n v="2"/>
    <n v="32.020000000000003"/>
    <n v="32.18"/>
    <n v="31.92"/>
    <n v="32.080002"/>
    <n v="31.602314"/>
    <n v="22239100"/>
    <n v="2.59"/>
    <n v="1.5598676472859999E-3"/>
    <n v="-3.7336965176027899E-3"/>
    <n v="6.60491670847312E-2"/>
    <n v="5.1407692953868801E-2"/>
    <n v="-1.9464319839797E-2"/>
    <n v="6.63127576769495E-3"/>
    <n v="9.4082784938383495E-3"/>
    <n v="1.08960006412787E-2"/>
    <n v="1.44892778276183E-2"/>
    <n v="35.330002"/>
    <n v="26.799999"/>
    <n v="-0.140114156382384"/>
    <n v="1.0115060212163699E-3"/>
    <n v="0.62299403810318599"/>
    <n v="-0.92294428714374199"/>
    <n v="-1.1814821861420599"/>
    <s v="InvestBurg"/>
    <x v="25"/>
    <s v="Communication Services"/>
    <s v="Integrated Telecommunication Services"/>
    <s v="Dallas, Texas"/>
    <d v="1983-11-30T00:00:00"/>
    <n v="732717"/>
    <n v="1983"/>
    <s v="Dallas"/>
    <s v="Texas"/>
    <s v="United States"/>
  </r>
  <r>
    <d v="2019-05-01T00:00:00"/>
    <x v="25"/>
    <s v="buy"/>
    <n v="100"/>
    <n v="2"/>
    <n v="31.049999"/>
    <n v="31.209999"/>
    <n v="30.780000999999999"/>
    <n v="30.790001"/>
    <n v="30.3315219999999"/>
    <n v="27047000"/>
    <n v="2.5110000000000001"/>
    <n v="-5.5060337429334704E-3"/>
    <n v="0"/>
    <n v="-2.4723527693101101E-3"/>
    <n v="6.3087105799850496E-2"/>
    <n v="2.3095389501678002E-3"/>
    <n v="1.02492355828283E-2"/>
    <n v="1.21885789554313E-2"/>
    <n v="1.0766273411650699E-2"/>
    <n v="1.4234475428654501E-2"/>
    <n v="34.529998999999997"/>
    <n v="26.799999"/>
    <n v="-0.140114156382384"/>
    <n v="-7.5304459681844096E-3"/>
    <n v="0.66487817989932496"/>
    <n v="-0.44919074001186998"/>
    <n v="-1.1585525951866"/>
    <s v="InvestBurg"/>
    <x v="25"/>
    <s v="Communication Services"/>
    <s v="Integrated Telecommunication Services"/>
    <s v="Dallas, Texas"/>
    <d v="1983-11-30T00:00:00"/>
    <n v="732717"/>
    <n v="1983"/>
    <s v="Dallas"/>
    <s v="Texas"/>
    <s v="United States"/>
  </r>
  <r>
    <d v="2019-05-13T00:00:00"/>
    <x v="25"/>
    <s v="sell"/>
    <n v="200"/>
    <n v="2"/>
    <n v="30.35"/>
    <n v="30.65"/>
    <n v="30.34"/>
    <n v="30.469998999999898"/>
    <n v="30.016286999999998"/>
    <n v="27713300"/>
    <n v="2.4049999999999998"/>
    <n v="-4.9108493590727499E-3"/>
    <n v="-3.9305936339924397E-3"/>
    <n v="-4.52362475585871E-2"/>
    <n v="4.1129809525606499E-2"/>
    <n v="1.7258519239988199E-2"/>
    <n v="6.1428904059276897E-3"/>
    <n v="1.10117439495034E-2"/>
    <n v="1.03582761164895E-2"/>
    <n v="1.41588709697551E-2"/>
    <n v="34.529998999999997"/>
    <n v="26.799999"/>
    <n v="-0.140114156382384"/>
    <n v="-2.4426469085879299E-2"/>
    <n v="0.64696109212855701"/>
    <n v="-0.123736176027154"/>
    <n v="-0.113767742555792"/>
    <s v="InvestBurg"/>
    <x v="25"/>
    <s v="Communication Services"/>
    <s v="Integrated Telecommunication Services"/>
    <s v="Dallas, Texas"/>
    <d v="1983-11-30T00:00:00"/>
    <n v="732717"/>
    <n v="1983"/>
    <s v="Dallas"/>
    <s v="Texas"/>
    <s v="United States"/>
  </r>
  <r>
    <d v="2019-06-19T00:00:00"/>
    <x v="25"/>
    <s v="buy"/>
    <n v="200"/>
    <n v="2"/>
    <n v="32.540000999999997"/>
    <n v="32.590000000000003"/>
    <n v="32.32"/>
    <n v="32.409999999999997"/>
    <n v="31.927398999999902"/>
    <n v="21209600"/>
    <n v="2.0289999999999999"/>
    <n v="-9.2517188037144905E-4"/>
    <n v="7.1218381849822198E-3"/>
    <n v="1.90007657700976E-2"/>
    <n v="7.6283365290950797E-2"/>
    <n v="6.9305842462407702E-2"/>
    <n v="2.5933037863308502E-3"/>
    <n v="1.23258050841464E-2"/>
    <n v="1.14550236056344E-2"/>
    <n v="1.3650205040428401E-2"/>
    <n v="34.299999"/>
    <n v="26.799999"/>
    <n v="-0.140114156382384"/>
    <n v="2.98071681438073E-3"/>
    <n v="0.64106618501771395"/>
    <n v="0.69997921029685795"/>
    <n v="0.37311680151422499"/>
    <s v="InvestBurg"/>
    <x v="25"/>
    <s v="Communication Services"/>
    <s v="Integrated Telecommunication Services"/>
    <s v="Dallas, Texas"/>
    <d v="1983-11-30T00:00:00"/>
    <n v="732717"/>
    <n v="1983"/>
    <s v="Dallas"/>
    <s v="Texas"/>
    <s v="United States"/>
  </r>
  <r>
    <d v="2019-04-05T00:00:00"/>
    <x v="25"/>
    <s v="sell"/>
    <n v="100"/>
    <n v="3"/>
    <n v="32.07"/>
    <n v="32.360000999999997"/>
    <n v="31.92"/>
    <n v="32.349997999999999"/>
    <n v="31.366506999999999"/>
    <n v="39928700"/>
    <n v="2.5009999999999999"/>
    <n v="1.1503333090481099E-2"/>
    <n v="3.1080813031464701E-2"/>
    <n v="8.1770084241990795E-2"/>
    <n v="8.0585782955610197E-2"/>
    <n v="-5.0029804119900101E-2"/>
    <n v="1.06873545288096E-2"/>
    <n v="9.9314689548520296E-3"/>
    <n v="1.16867293394699E-2"/>
    <n v="1.46078479412551E-2"/>
    <n v="36.389998999999897"/>
    <n v="26.799999"/>
    <n v="-0.140114156382384"/>
    <n v="4.62571739556182E-3"/>
    <n v="0.62712119465233596"/>
    <n v="-1.59767870487734"/>
    <n v="-1.5649303203535601"/>
    <s v="FinanCorp"/>
    <x v="25"/>
    <s v="Communication Services"/>
    <s v="Integrated Telecommunication Services"/>
    <s v="Dallas, Texas"/>
    <d v="1983-11-30T00:00:00"/>
    <n v="732717"/>
    <n v="1983"/>
    <s v="Dallas"/>
    <s v="Texas"/>
    <s v="United States"/>
  </r>
  <r>
    <d v="2019-04-15T00:00:00"/>
    <x v="25"/>
    <s v="sell"/>
    <n v="400"/>
    <n v="3"/>
    <n v="32.209998999999897"/>
    <n v="32.25"/>
    <n v="31.940000999999999"/>
    <n v="32.020000000000003"/>
    <n v="31.543206999999999"/>
    <n v="19463700"/>
    <n v="2.5529999999999999"/>
    <n v="-5.6057855059183301E-3"/>
    <n v="4.3818748677702298E-3"/>
    <n v="7.1744126776694395E-2"/>
    <n v="6.0578214327402999E-2"/>
    <n v="-3.04847277093372E-2"/>
    <n v="6.3389824874331797E-3"/>
    <n v="9.5211043120261799E-3"/>
    <n v="1.0861424131552401E-2"/>
    <n v="1.45242274628551E-2"/>
    <n v="35.82"/>
    <n v="26.799999"/>
    <n v="-0.140114156382384"/>
    <n v="-6.2956724975841202E-4"/>
    <n v="0.62054569848882102"/>
    <n v="-1.1599190338357801"/>
    <n v="-1.270492285829"/>
    <s v="FinanCorp"/>
    <x v="25"/>
    <s v="Communication Services"/>
    <s v="Integrated Telecommunication Services"/>
    <s v="Dallas, Texas"/>
    <d v="1983-11-30T00:00:00"/>
    <n v="732717"/>
    <n v="1983"/>
    <s v="Dallas"/>
    <s v="Texas"/>
    <s v="United States"/>
  </r>
  <r>
    <d v="2019-04-26T00:00:00"/>
    <x v="25"/>
    <s v="sell"/>
    <n v="200"/>
    <n v="3"/>
    <n v="30.469998999999898"/>
    <n v="30.959999"/>
    <n v="30.280000999999999"/>
    <n v="30.68"/>
    <n v="30.223159999999901"/>
    <n v="35191800"/>
    <n v="2.5049999999999999"/>
    <n v="1.11440281411008E-2"/>
    <n v="-4.3061960222513303E-2"/>
    <n v="-7.0075464900365304E-3"/>
    <n v="1.6522990034633402E-2"/>
    <n v="-7.4940503808487199E-2"/>
    <n v="2.0669822215331701E-2"/>
    <n v="1.25752493573166E-2"/>
    <n v="1.21341760706673E-2"/>
    <n v="1.47556896100397E-2"/>
    <n v="34.529998999999997"/>
    <n v="26.799999"/>
    <n v="-0.140114156382384"/>
    <n v="4.6743503443647796E-3"/>
    <n v="0.63581197891252395"/>
    <n v="-2.0160659647496999"/>
    <n v="-1.5306718645572499"/>
    <s v="FinanCorp"/>
    <x v="25"/>
    <s v="Communication Services"/>
    <s v="Integrated Telecommunication Services"/>
    <s v="Dallas, Texas"/>
    <d v="1983-11-30T00:00:00"/>
    <n v="732717"/>
    <n v="1983"/>
    <s v="Dallas"/>
    <s v="Texas"/>
    <s v="United States"/>
  </r>
  <r>
    <d v="2019-05-01T00:00:00"/>
    <x v="25"/>
    <s v="buy"/>
    <n v="500"/>
    <n v="3"/>
    <n v="31.049999"/>
    <n v="31.209999"/>
    <n v="30.780000999999999"/>
    <n v="30.790001"/>
    <n v="30.3315219999999"/>
    <n v="27047000"/>
    <n v="2.5110000000000001"/>
    <n v="-5.5060337429334704E-3"/>
    <n v="0"/>
    <n v="-2.4723527693101101E-3"/>
    <n v="6.3087105799850496E-2"/>
    <n v="2.3095389501678002E-3"/>
    <n v="1.02492355828283E-2"/>
    <n v="1.21885789554313E-2"/>
    <n v="1.0766273411650699E-2"/>
    <n v="1.4234475428654501E-2"/>
    <n v="34.529998999999997"/>
    <n v="26.799999"/>
    <n v="-0.140114156382384"/>
    <n v="-7.5304459681844096E-3"/>
    <n v="0.66487817989932496"/>
    <n v="-0.44919074001186998"/>
    <n v="-1.1585525951866"/>
    <s v="FinanCorp"/>
    <x v="25"/>
    <s v="Communication Services"/>
    <s v="Integrated Telecommunication Services"/>
    <s v="Dallas, Texas"/>
    <d v="1983-11-30T00:00:00"/>
    <n v="732717"/>
    <n v="1983"/>
    <s v="Dallas"/>
    <s v="Texas"/>
    <s v="United States"/>
  </r>
  <r>
    <d v="2019-05-06T00:00:00"/>
    <x v="25"/>
    <s v="buy"/>
    <n v="300"/>
    <n v="3"/>
    <n v="30.459999"/>
    <n v="30.639999"/>
    <n v="30.379998999999899"/>
    <n v="30.59"/>
    <n v="30.134501"/>
    <n v="25182000"/>
    <n v="2.5"/>
    <n v="-3.58949477651628E-3"/>
    <n v="-9.4355088670592408E-3"/>
    <n v="-2.5121053996323198E-2"/>
    <n v="4.8431921433956603E-2"/>
    <n v="1.9308647231941999E-2"/>
    <n v="4.1698438245782402E-3"/>
    <n v="1.12034138533205E-2"/>
    <n v="1.0277134717360401E-2"/>
    <n v="1.42050454439681E-2"/>
    <n v="34.529998999999997"/>
    <n v="26.799999"/>
    <n v="-0.140114156382384"/>
    <n v="-4.4810132310555703E-3"/>
    <n v="0.66092987417046201"/>
    <n v="-0.108826591332348"/>
    <n v="-0.33832428533366299"/>
    <s v="FinanCorp"/>
    <x v="25"/>
    <s v="Communication Services"/>
    <s v="Integrated Telecommunication Services"/>
    <s v="Dallas, Texas"/>
    <d v="1983-11-30T00:00:00"/>
    <n v="732717"/>
    <n v="1983"/>
    <s v="Dallas"/>
    <s v="Texas"/>
    <s v="United States"/>
  </r>
  <r>
    <d v="2019-05-08T00:00:00"/>
    <x v="25"/>
    <s v="sell"/>
    <n v="200"/>
    <n v="3"/>
    <n v="30.389999"/>
    <n v="30.5"/>
    <n v="30.17"/>
    <n v="30.299999"/>
    <n v="29.848817999999898"/>
    <n v="25015200"/>
    <n v="2.4820000000000002"/>
    <n v="-7.5621212921691099E-3"/>
    <n v="-1.6042260715416801E-2"/>
    <n v="-4.9595426516191497E-2"/>
    <n v="4.0596518271036802E-2"/>
    <n v="6.6572137641188302E-3"/>
    <n v="3.8702484033181798E-3"/>
    <n v="1.0844283432619501E-2"/>
    <n v="1.0328844180170001E-2"/>
    <n v="1.42069624222087E-2"/>
    <n v="34.529998999999997"/>
    <n v="26.799999"/>
    <n v="-0.140114156382384"/>
    <n v="-1.60671540560346E-3"/>
    <n v="0.65627095648607903"/>
    <n v="-0.341166319952727"/>
    <n v="-0.25764193647908601"/>
    <s v="FinanCorp"/>
    <x v="25"/>
    <s v="Communication Services"/>
    <s v="Integrated Telecommunication Services"/>
    <s v="Dallas, Texas"/>
    <d v="1983-11-30T00:00:00"/>
    <n v="732717"/>
    <n v="1983"/>
    <s v="Dallas"/>
    <s v="Texas"/>
    <s v="United States"/>
  </r>
  <r>
    <d v="2019-05-10T00:00:00"/>
    <x v="25"/>
    <s v="sell"/>
    <n v="400"/>
    <n v="3"/>
    <n v="30.25"/>
    <n v="30.719998999999898"/>
    <n v="30.16"/>
    <n v="30.620000999999998"/>
    <n v="30.164054999999902"/>
    <n v="22013300"/>
    <n v="2.4550000000000001"/>
    <n v="7.8689833952259296E-3"/>
    <n v="-2.6092390514359698E-3"/>
    <n v="-3.6239277147907298E-2"/>
    <n v="5.14406486192098E-2"/>
    <n v="3.7340185131250203E-2"/>
    <n v="5.9463587399705099E-3"/>
    <n v="1.10676022727185E-2"/>
    <n v="1.0350404231125701E-2"/>
    <n v="1.41872181292736E-2"/>
    <n v="34.529998999999997"/>
    <n v="26.799999"/>
    <n v="-0.140114156382384"/>
    <n v="3.7133938472042301E-3"/>
    <n v="0.66278514374097397"/>
    <n v="0.23510483162529999"/>
    <n v="-0.11078582561683099"/>
    <s v="FinanCorp"/>
    <x v="25"/>
    <s v="Communication Services"/>
    <s v="Integrated Telecommunication Services"/>
    <s v="Dallas, Texas"/>
    <d v="1983-11-30T00:00:00"/>
    <n v="732717"/>
    <n v="1983"/>
    <s v="Dallas"/>
    <s v="Texas"/>
    <s v="United States"/>
  </r>
  <r>
    <d v="2019-05-17T00:00:00"/>
    <x v="25"/>
    <s v="buy"/>
    <n v="100"/>
    <n v="3"/>
    <n v="31.41"/>
    <n v="32"/>
    <n v="31.379998999999899"/>
    <n v="31.799999"/>
    <n v="31.326481000000001"/>
    <n v="30889500"/>
    <n v="2.3929999999999998"/>
    <n v="5.6763712039618504E-3"/>
    <n v="3.7812794491722299E-2"/>
    <n v="-1.40517767660422E-2"/>
    <n v="5.8594575122679203E-2"/>
    <n v="4.6893700587520702E-2"/>
    <n v="9.2335663647448597E-3"/>
    <n v="1.20533395418256E-2"/>
    <n v="1.03976934316933E-2"/>
    <n v="1.4210857782818999E-2"/>
    <n v="34.529998999999997"/>
    <n v="26.799999"/>
    <n v="-0.140114156382384"/>
    <n v="-5.8544371529206298E-3"/>
    <n v="0.65127626768994995"/>
    <n v="0.39888424686565999"/>
    <n v="0.172317934207767"/>
    <s v="FinanCorp"/>
    <x v="25"/>
    <s v="Communication Services"/>
    <s v="Integrated Telecommunication Services"/>
    <s v="Dallas, Texas"/>
    <d v="1983-11-30T00:00:00"/>
    <n v="732717"/>
    <n v="1983"/>
    <s v="Dallas"/>
    <s v="Texas"/>
    <s v="United States"/>
  </r>
  <r>
    <d v="2019-06-12T00:00:00"/>
    <x v="25"/>
    <s v="sell"/>
    <n v="100"/>
    <n v="3"/>
    <n v="32.110000999999997"/>
    <n v="32.310001"/>
    <n v="32.029998999999997"/>
    <n v="32.18"/>
    <n v="31.700824999999998"/>
    <n v="19282900"/>
    <n v="2.1269999999999998"/>
    <n v="2.1776755783787E-3"/>
    <n v="1.5659614029248502E-2"/>
    <n v="4.9691722076837697E-2"/>
    <n v="7.6728575786247602E-2"/>
    <n v="2.1992363472643399E-3"/>
    <n v="1.23378177236503E-2"/>
    <n v="1.3245946993197401E-2"/>
    <n v="1.1587772269116999E-2"/>
    <n v="1.4419784580476099E-2"/>
    <n v="34.529998999999997"/>
    <n v="26.799999"/>
    <n v="-0.140114156382384"/>
    <n v="-2.0396578921351798E-3"/>
    <n v="0.65607064573002905"/>
    <n v="-0.28316041072961501"/>
    <n v="-2.3235504085770398E-2"/>
    <s v="FinanCorp"/>
    <x v="25"/>
    <s v="Communication Services"/>
    <s v="Integrated Telecommunication Services"/>
    <s v="Dallas, Texas"/>
    <d v="1983-11-30T00:00:00"/>
    <n v="732717"/>
    <n v="1983"/>
    <s v="Dallas"/>
    <s v="Texas"/>
    <s v="United States"/>
  </r>
  <r>
    <d v="2019-06-19T00:00:00"/>
    <x v="25"/>
    <s v="buy"/>
    <n v="100"/>
    <n v="3"/>
    <n v="32.540000999999997"/>
    <n v="32.590000000000003"/>
    <n v="32.32"/>
    <n v="32.409999999999997"/>
    <n v="31.927398999999902"/>
    <n v="21209600"/>
    <n v="2.0289999999999999"/>
    <n v="-9.2517188037144905E-4"/>
    <n v="7.1218381849822198E-3"/>
    <n v="1.90007657700976E-2"/>
    <n v="7.6283365290950797E-2"/>
    <n v="6.9305842462407702E-2"/>
    <n v="2.5933037863308502E-3"/>
    <n v="1.23258050841464E-2"/>
    <n v="1.14550236056344E-2"/>
    <n v="1.3650205040428401E-2"/>
    <n v="34.299999"/>
    <n v="26.799999"/>
    <n v="-0.140114156382384"/>
    <n v="2.98071681438073E-3"/>
    <n v="0.64106618501771395"/>
    <n v="0.69997921029685795"/>
    <n v="0.37311680151422499"/>
    <s v="FinanCorp"/>
    <x v="25"/>
    <s v="Communication Services"/>
    <s v="Integrated Telecommunication Services"/>
    <s v="Dallas, Texas"/>
    <d v="1983-11-30T00:00:00"/>
    <n v="732717"/>
    <n v="1983"/>
    <s v="Dallas"/>
    <s v="Texas"/>
    <s v="United States"/>
  </r>
  <r>
    <d v="2019-04-02T00:00:00"/>
    <x v="25"/>
    <s v="sell"/>
    <n v="900"/>
    <n v="4"/>
    <n v="31.91"/>
    <n v="31.950001"/>
    <n v="31.549999"/>
    <n v="31.629998999999899"/>
    <n v="30.668396000000001"/>
    <n v="31945800"/>
    <n v="2.4809999999999999"/>
    <n v="-1.00662250486391E-2"/>
    <n v="7.6166137151719099E-3"/>
    <n v="2.5942185059950499E-2"/>
    <n v="0.11923810279244799"/>
    <n v="-4.3338781779319997E-2"/>
    <n v="1.3410907834665401E-2"/>
    <n v="1.18117516592813E-2"/>
    <n v="1.26843927494484E-2"/>
    <n v="1.4623786005331501E-2"/>
    <n v="36.389998999999897"/>
    <n v="26.799999"/>
    <n v="-0.140114156382384"/>
    <n v="1.7455614805152698E-5"/>
    <n v="0.629379175684602"/>
    <n v="-1.4661569718868901"/>
    <n v="-1.62496346145929"/>
    <s v="CapitalOwl"/>
    <x v="25"/>
    <s v="Communication Services"/>
    <s v="Integrated Telecommunication Services"/>
    <s v="Dallas, Texas"/>
    <d v="1983-11-30T00:00:00"/>
    <n v="732717"/>
    <n v="1983"/>
    <s v="Dallas"/>
    <s v="Texas"/>
    <s v="United States"/>
  </r>
  <r>
    <d v="2019-04-05T00:00:00"/>
    <x v="25"/>
    <s v="sell"/>
    <n v="300"/>
    <n v="4"/>
    <n v="32.07"/>
    <n v="32.360000999999997"/>
    <n v="31.92"/>
    <n v="32.349997999999999"/>
    <n v="31.366506999999999"/>
    <n v="39928700"/>
    <n v="2.5009999999999999"/>
    <n v="1.1503333090481099E-2"/>
    <n v="3.1080813031464701E-2"/>
    <n v="8.1770084241990795E-2"/>
    <n v="8.0585782955610197E-2"/>
    <n v="-5.0029804119900101E-2"/>
    <n v="1.06873545288096E-2"/>
    <n v="9.9314689548520296E-3"/>
    <n v="1.16867293394699E-2"/>
    <n v="1.46078479412551E-2"/>
    <n v="36.389998999999897"/>
    <n v="26.799999"/>
    <n v="-0.140114156382384"/>
    <n v="4.62571739556182E-3"/>
    <n v="0.62712119465233596"/>
    <n v="-1.59767870487734"/>
    <n v="-1.5649303203535601"/>
    <s v="CapitalOwl"/>
    <x v="25"/>
    <s v="Communication Services"/>
    <s v="Integrated Telecommunication Services"/>
    <s v="Dallas, Texas"/>
    <d v="1983-11-30T00:00:00"/>
    <n v="732717"/>
    <n v="1983"/>
    <s v="Dallas"/>
    <s v="Texas"/>
    <s v="United States"/>
  </r>
  <r>
    <d v="2019-04-22T00:00:00"/>
    <x v="25"/>
    <s v="sell"/>
    <n v="100"/>
    <n v="4"/>
    <n v="32.020000000000003"/>
    <n v="32.18"/>
    <n v="31.92"/>
    <n v="32.080002"/>
    <n v="31.602314"/>
    <n v="22239100"/>
    <n v="2.59"/>
    <n v="1.5598676472859999E-3"/>
    <n v="-3.7336965176027899E-3"/>
    <n v="6.60491670847312E-2"/>
    <n v="5.1407692953868801E-2"/>
    <n v="-1.9464319839797E-2"/>
    <n v="6.63127576769495E-3"/>
    <n v="9.4082784938383495E-3"/>
    <n v="1.08960006412787E-2"/>
    <n v="1.44892778276183E-2"/>
    <n v="35.330002"/>
    <n v="26.799999"/>
    <n v="-0.140114156382384"/>
    <n v="1.0115060212163699E-3"/>
    <n v="0.62299403810318599"/>
    <n v="-0.92294428714374199"/>
    <n v="-1.1814821861420599"/>
    <s v="CapitalOwl"/>
    <x v="25"/>
    <s v="Communication Services"/>
    <s v="Integrated Telecommunication Services"/>
    <s v="Dallas, Texas"/>
    <d v="1983-11-30T00:00:00"/>
    <n v="732717"/>
    <n v="1983"/>
    <s v="Dallas"/>
    <s v="Texas"/>
    <s v="United States"/>
  </r>
  <r>
    <d v="2019-05-06T00:00:00"/>
    <x v="25"/>
    <s v="buy"/>
    <n v="100"/>
    <n v="4"/>
    <n v="30.459999"/>
    <n v="30.639999"/>
    <n v="30.379998999999899"/>
    <n v="30.59"/>
    <n v="30.134501"/>
    <n v="25182000"/>
    <n v="2.5"/>
    <n v="-3.58949477651628E-3"/>
    <n v="-9.4355088670592408E-3"/>
    <n v="-2.5121053996323198E-2"/>
    <n v="4.8431921433956603E-2"/>
    <n v="1.9308647231941999E-2"/>
    <n v="4.1698438245782402E-3"/>
    <n v="1.12034138533205E-2"/>
    <n v="1.0277134717360401E-2"/>
    <n v="1.42050454439681E-2"/>
    <n v="34.529998999999997"/>
    <n v="26.799999"/>
    <n v="-0.140114156382384"/>
    <n v="-4.4810132310555703E-3"/>
    <n v="0.66092987417046201"/>
    <n v="-0.108826591332348"/>
    <n v="-0.33832428533366299"/>
    <s v="CapitalOwl"/>
    <x v="25"/>
    <s v="Communication Services"/>
    <s v="Integrated Telecommunication Services"/>
    <s v="Dallas, Texas"/>
    <d v="1983-11-30T00:00:00"/>
    <n v="732717"/>
    <n v="1983"/>
    <s v="Dallas"/>
    <s v="Texas"/>
    <s v="United States"/>
  </r>
  <r>
    <d v="2019-05-08T00:00:00"/>
    <x v="25"/>
    <s v="buy"/>
    <n v="800"/>
    <n v="4"/>
    <n v="30.389999"/>
    <n v="30.5"/>
    <n v="30.17"/>
    <n v="30.299999"/>
    <n v="29.848817999999898"/>
    <n v="25015200"/>
    <n v="2.4820000000000002"/>
    <n v="-7.5621212921691099E-3"/>
    <n v="-1.6042260715416801E-2"/>
    <n v="-4.9595426516191497E-2"/>
    <n v="4.0596518271036802E-2"/>
    <n v="6.6572137641188302E-3"/>
    <n v="3.8702484033181798E-3"/>
    <n v="1.0844283432619501E-2"/>
    <n v="1.0328844180170001E-2"/>
    <n v="1.42069624222087E-2"/>
    <n v="34.529998999999997"/>
    <n v="26.799999"/>
    <n v="-0.140114156382384"/>
    <n v="-1.60671540560346E-3"/>
    <n v="0.65627095648607903"/>
    <n v="-0.341166319952727"/>
    <n v="-0.25764193647908601"/>
    <s v="CapitalOwl"/>
    <x v="25"/>
    <s v="Communication Services"/>
    <s v="Integrated Telecommunication Services"/>
    <s v="Dallas, Texas"/>
    <d v="1983-11-30T00:00:00"/>
    <n v="732717"/>
    <n v="1983"/>
    <s v="Dallas"/>
    <s v="Texas"/>
    <s v="United States"/>
  </r>
  <r>
    <d v="2019-05-13T00:00:00"/>
    <x v="25"/>
    <s v="buy"/>
    <n v="200"/>
    <n v="4"/>
    <n v="30.35"/>
    <n v="30.65"/>
    <n v="30.34"/>
    <n v="30.469998999999898"/>
    <n v="30.016286999999998"/>
    <n v="27713300"/>
    <n v="2.4049999999999998"/>
    <n v="-4.9108493590727499E-3"/>
    <n v="-3.9305936339924397E-3"/>
    <n v="-4.52362475585871E-2"/>
    <n v="4.1129809525606499E-2"/>
    <n v="1.7258519239988199E-2"/>
    <n v="6.1428904059276897E-3"/>
    <n v="1.10117439495034E-2"/>
    <n v="1.03582761164895E-2"/>
    <n v="1.41588709697551E-2"/>
    <n v="34.529998999999997"/>
    <n v="26.799999"/>
    <n v="-0.140114156382384"/>
    <n v="-2.4426469085879299E-2"/>
    <n v="0.64696109212855701"/>
    <n v="-0.123736176027154"/>
    <n v="-0.113767742555792"/>
    <s v="CapitalOwl"/>
    <x v="25"/>
    <s v="Communication Services"/>
    <s v="Integrated Telecommunication Services"/>
    <s v="Dallas, Texas"/>
    <d v="1983-11-30T00:00:00"/>
    <n v="732717"/>
    <n v="1983"/>
    <s v="Dallas"/>
    <s v="Texas"/>
    <s v="United States"/>
  </r>
  <r>
    <d v="2019-05-22T00:00:00"/>
    <x v="25"/>
    <s v="buy"/>
    <n v="600"/>
    <n v="4"/>
    <n v="32.240001999999997"/>
    <n v="32.450001"/>
    <n v="32.119999"/>
    <n v="32.279998999999997"/>
    <n v="31.799334000000002"/>
    <n v="19988800"/>
    <n v="2.3929999999999998"/>
    <n v="-4.0191977955706297E-3"/>
    <n v="3.2428442403723903E-2"/>
    <n v="6.2150004106491198E-3"/>
    <n v="6.1830407133423103E-2"/>
    <n v="5.2936959562771599E-2"/>
    <n v="6.5493714456795801E-3"/>
    <n v="1.22925888064939E-2"/>
    <n v="1.04948697647548E-2"/>
    <n v="1.41803729629453E-2"/>
    <n v="34.529998999999997"/>
    <n v="26.799999"/>
    <n v="-0.140114156382384"/>
    <n v="-2.8283920525026501E-3"/>
    <n v="0.64347694624363205"/>
    <n v="0.48090582757359202"/>
    <n v="0.58385740755835902"/>
    <s v="CapitalOwl"/>
    <x v="25"/>
    <s v="Communication Services"/>
    <s v="Integrated Telecommunication Services"/>
    <s v="Dallas, Texas"/>
    <d v="1983-11-30T00:00:00"/>
    <n v="732717"/>
    <n v="1983"/>
    <s v="Dallas"/>
    <s v="Texas"/>
    <s v="United States"/>
  </r>
  <r>
    <d v="2019-06-04T00:00:00"/>
    <x v="25"/>
    <s v="sell"/>
    <n v="200"/>
    <n v="4"/>
    <n v="31.389999"/>
    <n v="31.5"/>
    <n v="30.98"/>
    <n v="31.48"/>
    <n v="31.011247999999998"/>
    <n v="31262200"/>
    <n v="2.1190000000000002"/>
    <n v="1.24662413811822E-2"/>
    <n v="-1.41935422156165E-2"/>
    <n v="2.7698993680437801E-2"/>
    <n v="6.5693934975768101E-2"/>
    <n v="3.1530512012018397E-2"/>
    <n v="2.27648827057573E-2"/>
    <n v="1.2370257997130801E-2"/>
    <n v="1.1414262455676401E-2"/>
    <n v="1.44321535505942E-2"/>
    <n v="34.529998999999997"/>
    <n v="26.799999"/>
    <n v="-0.140114156382384"/>
    <n v="2.1205927310919401E-2"/>
    <n v="0.66011374995434702"/>
    <n v="0.159369216777867"/>
    <n v="0.12064972311802299"/>
    <s v="CapitalOwl"/>
    <x v="25"/>
    <s v="Communication Services"/>
    <s v="Integrated Telecommunication Services"/>
    <s v="Dallas, Texas"/>
    <d v="1983-11-30T00:00:00"/>
    <n v="732717"/>
    <n v="1983"/>
    <s v="Dallas"/>
    <s v="Texas"/>
    <s v="United States"/>
  </r>
  <r>
    <d v="2019-06-10T00:00:00"/>
    <x v="25"/>
    <s v="buy"/>
    <n v="400"/>
    <n v="4"/>
    <n v="32.689999"/>
    <n v="33"/>
    <n v="31.860001"/>
    <n v="31.93"/>
    <n v="31.454546000000001"/>
    <n v="30927300"/>
    <n v="2.1429999999999998"/>
    <n v="-1.73864268716411E-2"/>
    <n v="2.6659783596798801E-2"/>
    <n v="5.2398278535753899E-2"/>
    <n v="7.0912932832575201E-2"/>
    <n v="5.2840166930970397E-3"/>
    <n v="1.2989945478476501E-2"/>
    <n v="1.32817946309455E-2"/>
    <n v="1.1788530829274399E-2"/>
    <n v="1.4429431257979601E-2"/>
    <n v="34.529998999999997"/>
    <n v="26.799999"/>
    <n v="-0.140114156382384"/>
    <n v="4.6492198743191201E-3"/>
    <n v="0.65673570775075196"/>
    <n v="-0.24184048610696199"/>
    <n v="0.15484919285884399"/>
    <s v="CapitalOwl"/>
    <x v="25"/>
    <s v="Communication Services"/>
    <s v="Integrated Telecommunication Services"/>
    <s v="Dallas, Texas"/>
    <d v="1983-11-30T00:00:00"/>
    <n v="732717"/>
    <n v="1983"/>
    <s v="Dallas"/>
    <s v="Texas"/>
    <s v="United States"/>
  </r>
  <r>
    <d v="2019-06-11T00:00:00"/>
    <x v="25"/>
    <s v="buy"/>
    <n v="800"/>
    <n v="4"/>
    <n v="32.060001"/>
    <n v="32.439999"/>
    <n v="32.029998999999997"/>
    <n v="32.110000999999997"/>
    <n v="31.631865999999999"/>
    <n v="19612600"/>
    <n v="2.14"/>
    <n v="5.6215106024046502E-3"/>
    <n v="1.9815052818021098E-2"/>
    <n v="5.5383029893685001E-2"/>
    <n v="6.3058422922208798E-2"/>
    <n v="1.0314212134378799E-2"/>
    <n v="1.2397282868270401E-2"/>
    <n v="1.32997557753654E-2"/>
    <n v="1.16969858016121E-2"/>
    <n v="1.44337020488743E-2"/>
    <n v="34.529998999999997"/>
    <n v="26.799999"/>
    <n v="-0.140114156382384"/>
    <n v="-3.4994119269314301E-4"/>
    <n v="0.65678296094240296"/>
    <n v="-0.165256376965327"/>
    <n v="8.9924074110205199E-2"/>
    <s v="CapitalOwl"/>
    <x v="25"/>
    <s v="Communication Services"/>
    <s v="Integrated Telecommunication Services"/>
    <s v="Dallas, Texas"/>
    <d v="1983-11-30T00:00:00"/>
    <n v="732717"/>
    <n v="1983"/>
    <s v="Dallas"/>
    <s v="Texas"/>
    <s v="United States"/>
  </r>
  <r>
    <d v="2019-06-13T00:00:00"/>
    <x v="25"/>
    <s v="sell"/>
    <n v="100"/>
    <n v="4"/>
    <n v="32.220001000000003"/>
    <n v="32.330002"/>
    <n v="32.119999"/>
    <n v="32.290000999999997"/>
    <n v="31.809186999999898"/>
    <n v="16873400"/>
    <n v="2.0910000000000002"/>
    <n v="3.4124416526353498E-3"/>
    <n v="5.9016554397519202E-3"/>
    <n v="5.8015013088545703E-2"/>
    <n v="8.0141017438882897E-2"/>
    <n v="6.5033806819681102E-4"/>
    <n v="1.10583802514865E-2"/>
    <n v="1.31499354015119E-2"/>
    <n v="1.15899627753638E-2"/>
    <n v="1.4417995119946901E-2"/>
    <n v="34.299999"/>
    <n v="26.799999"/>
    <n v="-0.140114156382384"/>
    <n v="4.0890106107655602E-3"/>
    <n v="0.65594221073190895"/>
    <n v="-0.29965952058851097"/>
    <n v="-0.153961743064812"/>
    <s v="CapitalOwl"/>
    <x v="25"/>
    <s v="Communication Services"/>
    <s v="Integrated Telecommunication Services"/>
    <s v="Dallas, Texas"/>
    <d v="1983-11-30T00:00:00"/>
    <n v="732717"/>
    <n v="1983"/>
    <s v="Dallas"/>
    <s v="Texas"/>
    <s v="United States"/>
  </r>
  <r>
    <d v="2019-04-03T00:00:00"/>
    <x v="25"/>
    <s v="buy"/>
    <n v="100"/>
    <n v="5"/>
    <n v="31.799999"/>
    <n v="31.959999"/>
    <n v="31.639999"/>
    <n v="31.870000999999998"/>
    <n v="30.9011"/>
    <n v="28780000"/>
    <n v="2.5169999999999999"/>
    <n v="7.5591038802337897E-3"/>
    <n v="1.48572278575686E-2"/>
    <n v="6.11346042354418E-2"/>
    <n v="9.23584966742097E-2"/>
    <n v="-4.3442562800524699E-2"/>
    <n v="1.3637297464431E-2"/>
    <n v="9.9621046304747395E-3"/>
    <n v="1.2005920583897199E-2"/>
    <n v="1.4623565943504301E-2"/>
    <n v="36.389998999999897"/>
    <n v="26.799999"/>
    <n v="-0.140114156382384"/>
    <n v="2.1460723821998401E-3"/>
    <n v="0.62977166423042397"/>
    <n v="-1.46977465941311"/>
    <n v="-1.6458752197845701"/>
    <s v="Alpha Capital"/>
    <x v="25"/>
    <s v="Communication Services"/>
    <s v="Integrated Telecommunication Services"/>
    <s v="Dallas, Texas"/>
    <d v="1983-11-30T00:00:00"/>
    <n v="732717"/>
    <n v="1983"/>
    <s v="Dallas"/>
    <s v="Texas"/>
    <s v="United States"/>
  </r>
  <r>
    <d v="2019-04-26T00:00:00"/>
    <x v="25"/>
    <s v="sell"/>
    <n v="500"/>
    <n v="5"/>
    <n v="30.469998999999898"/>
    <n v="30.959999"/>
    <n v="30.280000999999999"/>
    <n v="30.68"/>
    <n v="30.223159999999901"/>
    <n v="35191800"/>
    <n v="2.5049999999999999"/>
    <n v="1.11440281411008E-2"/>
    <n v="-4.3061960222513303E-2"/>
    <n v="-7.0075464900365304E-3"/>
    <n v="1.6522990034633402E-2"/>
    <n v="-7.4940503808487199E-2"/>
    <n v="2.0669822215331701E-2"/>
    <n v="1.25752493573166E-2"/>
    <n v="1.21341760706673E-2"/>
    <n v="1.47556896100397E-2"/>
    <n v="34.529998999999997"/>
    <n v="26.799999"/>
    <n v="-0.140114156382384"/>
    <n v="4.6743503443647796E-3"/>
    <n v="0.63581197891252395"/>
    <n v="-2.0160659647496999"/>
    <n v="-1.5306718645572499"/>
    <s v="Alpha Capital"/>
    <x v="25"/>
    <s v="Communication Services"/>
    <s v="Integrated Telecommunication Services"/>
    <s v="Dallas, Texas"/>
    <d v="1983-11-30T00:00:00"/>
    <n v="732717"/>
    <n v="1983"/>
    <s v="Dallas"/>
    <s v="Texas"/>
    <s v="United States"/>
  </r>
  <r>
    <d v="2019-05-02T00:00:00"/>
    <x v="25"/>
    <s v="sell"/>
    <n v="900"/>
    <n v="5"/>
    <n v="30.959999"/>
    <n v="31.01"/>
    <n v="30.59"/>
    <n v="30.620000999999998"/>
    <n v="30.164054999999902"/>
    <n v="29711500"/>
    <n v="2.552"/>
    <n v="-5.5365180757174703E-3"/>
    <n v="9.1864939553002005E-3"/>
    <n v="-2.6647919439648299E-2"/>
    <n v="3.4328909919227997E-2"/>
    <n v="1.6780052531521299E-3"/>
    <n v="7.3687674516902998E-3"/>
    <n v="1.14871139763414E-2"/>
    <n v="1.04128169965115E-2"/>
    <n v="1.4235399611482499E-2"/>
    <n v="34.529998999999997"/>
    <n v="26.799999"/>
    <n v="-0.140114156382384"/>
    <n v="-2.1262443276895502E-3"/>
    <n v="0.66593728254868401"/>
    <n v="-0.46579711192099399"/>
    <n v="-0.82528216269550603"/>
    <s v="Alpha Capital"/>
    <x v="25"/>
    <s v="Communication Services"/>
    <s v="Integrated Telecommunication Services"/>
    <s v="Dallas, Texas"/>
    <d v="1983-11-30T00:00:00"/>
    <n v="732717"/>
    <n v="1983"/>
    <s v="Dallas"/>
    <s v="Texas"/>
    <s v="United States"/>
  </r>
  <r>
    <d v="2019-05-21T00:00:00"/>
    <x v="25"/>
    <s v="sell"/>
    <n v="200"/>
    <n v="5"/>
    <n v="32.240001999999997"/>
    <n v="32.639998999999897"/>
    <n v="32.090000000000003"/>
    <n v="32.409999999999997"/>
    <n v="31.927398999999902"/>
    <n v="23313500"/>
    <n v="2.4260000000000002"/>
    <n v="6.8112005172240699E-3"/>
    <n v="4.1580807962564199E-2"/>
    <n v="1.1794065853505901E-2"/>
    <n v="6.5201162275520294E-2"/>
    <n v="7.3664499232348801E-2"/>
    <n v="3.4022265827794002E-3"/>
    <n v="1.22571160633061E-2"/>
    <n v="1.0477542719363899E-2"/>
    <n v="1.4215813653498E-2"/>
    <n v="34.529998999999997"/>
    <n v="26.799999"/>
    <n v="-0.140114156382384"/>
    <n v="8.4599491109458805E-3"/>
    <n v="0.64685787991163402"/>
    <n v="0.82953015418957499"/>
    <n v="0.52001685754910498"/>
    <s v="Alpha Capital"/>
    <x v="25"/>
    <s v="Communication Services"/>
    <s v="Integrated Telecommunication Services"/>
    <s v="Dallas, Texas"/>
    <d v="1983-11-30T00:00:00"/>
    <n v="732717"/>
    <n v="1983"/>
    <s v="Dallas"/>
    <s v="Texas"/>
    <s v="United States"/>
  </r>
  <r>
    <d v="2019-06-05T00:00:00"/>
    <x v="25"/>
    <s v="buy"/>
    <n v="300"/>
    <n v="5"/>
    <n v="31.620000999999998"/>
    <n v="31.709999"/>
    <n v="31.42"/>
    <n v="31.68"/>
    <n v="31.208269000000001"/>
    <n v="20430800"/>
    <n v="2.1230000000000002"/>
    <n v="6.3331143671513804E-3"/>
    <n v="-7.2338992613320101E-3"/>
    <n v="3.1422868996153201E-2"/>
    <n v="7.6712508413087993E-2"/>
    <n v="3.9713202630906198E-2"/>
    <n v="2.31435779772984E-2"/>
    <n v="1.2415009668641201E-2"/>
    <n v="1.1409491117870299E-2"/>
    <n v="1.44368973300471E-2"/>
    <n v="34.529998999999997"/>
    <n v="26.799999"/>
    <n v="-0.140114156382384"/>
    <n v="8.1287266899663802E-3"/>
    <n v="0.66132688088922398"/>
    <n v="0.28263748025026297"/>
    <n v="0.108981665964726"/>
    <s v="Alpha Capital"/>
    <x v="25"/>
    <s v="Communication Services"/>
    <s v="Integrated Telecommunication Services"/>
    <s v="Dallas, Texas"/>
    <d v="1983-11-30T00:00:00"/>
    <n v="732717"/>
    <n v="1983"/>
    <s v="Dallas"/>
    <s v="Texas"/>
    <s v="United States"/>
  </r>
  <r>
    <d v="2019-04-11T00:00:00"/>
    <x v="25"/>
    <s v="buy"/>
    <n v="800"/>
    <n v="6"/>
    <n v="31.92"/>
    <n v="32.25"/>
    <n v="31.879998999999899"/>
    <n v="32.200001"/>
    <n v="31.720528000000002"/>
    <n v="24930900"/>
    <n v="2.504"/>
    <n v="9.9876603736886501E-3"/>
    <n v="2.2726707787191901E-2"/>
    <n v="6.5857434996952596E-2"/>
    <n v="7.3394793838390995E-2"/>
    <n v="-2.8004319175660701E-2"/>
    <n v="6.3972482941248099E-3"/>
    <n v="9.8588881242138108E-3"/>
    <n v="1.10402467820908E-2"/>
    <n v="1.4520936761997101E-2"/>
    <n v="35.82"/>
    <n v="26.799999"/>
    <n v="-0.140114156382384"/>
    <n v="3.8122194279549302E-5"/>
    <n v="0.61860273281845601"/>
    <n v="-1.1105016611382099"/>
    <n v="-1.3987160853988601"/>
    <s v="DecaFund"/>
    <x v="25"/>
    <s v="Communication Services"/>
    <s v="Integrated Telecommunication Services"/>
    <s v="Dallas, Texas"/>
    <d v="1983-11-30T00:00:00"/>
    <n v="732717"/>
    <n v="1983"/>
    <s v="Dallas"/>
    <s v="Texas"/>
    <s v="United States"/>
  </r>
  <r>
    <d v="2019-04-12T00:00:00"/>
    <x v="25"/>
    <s v="sell"/>
    <n v="600"/>
    <n v="6"/>
    <n v="32.299999"/>
    <n v="32.32"/>
    <n v="31.959999"/>
    <n v="32.200001"/>
    <n v="31.720528000000002"/>
    <n v="26021100"/>
    <n v="2.56"/>
    <n v="0"/>
    <n v="1.12233746967108E-2"/>
    <n v="7.7349912282612801E-2"/>
    <n v="5.8052571319603098E-2"/>
    <n v="-2.5447944733138699E-2"/>
    <n v="5.2316415255754404E-3"/>
    <n v="9.3459049455224003E-3"/>
    <n v="1.08906768904268E-2"/>
    <n v="1.4520114624208101E-2"/>
    <n v="35.82"/>
    <n v="26.799999"/>
    <n v="-0.140114156382384"/>
    <n v="6.5875784763498903E-3"/>
    <n v="0.62011139754675704"/>
    <n v="-1.06257517324582"/>
    <n v="-1.29169537907256"/>
    <s v="DecaFund"/>
    <x v="25"/>
    <s v="Communication Services"/>
    <s v="Integrated Telecommunication Services"/>
    <s v="Dallas, Texas"/>
    <d v="1983-11-30T00:00:00"/>
    <n v="732717"/>
    <n v="1983"/>
    <s v="Dallas"/>
    <s v="Texas"/>
    <s v="United States"/>
  </r>
  <r>
    <d v="2019-05-02T00:00:00"/>
    <x v="25"/>
    <s v="buy"/>
    <n v="900"/>
    <n v="6"/>
    <n v="30.959999"/>
    <n v="31.01"/>
    <n v="30.59"/>
    <n v="30.620000999999998"/>
    <n v="30.164054999999902"/>
    <n v="29711500"/>
    <n v="2.552"/>
    <n v="-5.5365180757174703E-3"/>
    <n v="9.1864939553002005E-3"/>
    <n v="-2.6647919439648299E-2"/>
    <n v="3.4328909919227997E-2"/>
    <n v="1.6780052531521299E-3"/>
    <n v="7.3687674516902998E-3"/>
    <n v="1.14871139763414E-2"/>
    <n v="1.04128169965115E-2"/>
    <n v="1.4235399611482499E-2"/>
    <n v="34.529998999999997"/>
    <n v="26.799999"/>
    <n v="-0.140114156382384"/>
    <n v="-2.1262443276895502E-3"/>
    <n v="0.66593728254868401"/>
    <n v="-0.46579711192099399"/>
    <n v="-0.82528216269550603"/>
    <s v="DecaFund"/>
    <x v="25"/>
    <s v="Communication Services"/>
    <s v="Integrated Telecommunication Services"/>
    <s v="Dallas, Texas"/>
    <d v="1983-11-30T00:00:00"/>
    <n v="732717"/>
    <n v="1983"/>
    <s v="Dallas"/>
    <s v="Texas"/>
    <s v="United States"/>
  </r>
  <r>
    <d v="2019-05-07T00:00:00"/>
    <x v="25"/>
    <s v="sell"/>
    <n v="1100"/>
    <n v="6"/>
    <n v="30.52"/>
    <n v="30.59"/>
    <n v="30.280000999999999"/>
    <n v="30.530000999999999"/>
    <n v="30.075393999999999"/>
    <n v="25771200"/>
    <n v="2.448"/>
    <n v="-1.9633656224499899E-3"/>
    <n v="-1.39861731661812E-2"/>
    <n v="-3.0529972133541299E-2"/>
    <n v="4.5793335211012698E-2"/>
    <n v="1.11032304657107E-2"/>
    <n v="3.3687623008974801E-3"/>
    <n v="1.11572029632098E-2"/>
    <n v="1.02828969575677E-2"/>
    <n v="1.4200260109424399E-2"/>
    <n v="34.529998999999997"/>
    <n v="26.799999"/>
    <n v="-0.140114156382384"/>
    <n v="-1.6649488130547601E-2"/>
    <n v="0.65499276183522903"/>
    <n v="-0.25330804157421799"/>
    <n v="-0.27924682049091398"/>
    <s v="DecaFund"/>
    <x v="25"/>
    <s v="Communication Services"/>
    <s v="Integrated Telecommunication Services"/>
    <s v="Dallas, Texas"/>
    <d v="1983-11-30T00:00:00"/>
    <n v="732717"/>
    <n v="1983"/>
    <s v="Dallas"/>
    <s v="Texas"/>
    <s v="United States"/>
  </r>
  <r>
    <d v="2019-05-21T00:00:00"/>
    <x v="25"/>
    <s v="buy"/>
    <n v="1000"/>
    <n v="6"/>
    <n v="32.240001999999997"/>
    <n v="32.639998999999897"/>
    <n v="32.090000000000003"/>
    <n v="32.409999999999997"/>
    <n v="31.927398999999902"/>
    <n v="23313500"/>
    <n v="2.4260000000000002"/>
    <n v="6.8112005172240699E-3"/>
    <n v="4.1580807962564199E-2"/>
    <n v="1.1794065853505901E-2"/>
    <n v="6.5201162275520294E-2"/>
    <n v="7.3664499232348801E-2"/>
    <n v="3.4022265827794002E-3"/>
    <n v="1.22571160633061E-2"/>
    <n v="1.0477542719363899E-2"/>
    <n v="1.4215813653498E-2"/>
    <n v="34.529998999999997"/>
    <n v="26.799999"/>
    <n v="-0.140114156382384"/>
    <n v="8.4599491109458805E-3"/>
    <n v="0.64685787991163402"/>
    <n v="0.82953015418957499"/>
    <n v="0.52001685754910498"/>
    <s v="DecaFund"/>
    <x v="25"/>
    <s v="Communication Services"/>
    <s v="Integrated Telecommunication Services"/>
    <s v="Dallas, Texas"/>
    <d v="1983-11-30T00:00:00"/>
    <n v="732717"/>
    <n v="1983"/>
    <s v="Dallas"/>
    <s v="Texas"/>
    <s v="United States"/>
  </r>
  <r>
    <d v="2019-06-26T00:00:00"/>
    <x v="25"/>
    <s v="sell"/>
    <n v="1900"/>
    <n v="6"/>
    <n v="32.590000000000003"/>
    <n v="32.790000999999997"/>
    <n v="32.520000000000003"/>
    <n v="32.529998999999997"/>
    <n v="32.045611999999998"/>
    <n v="27960900"/>
    <n v="2.0489999999999999"/>
    <n v="-6.1465343092988298E-4"/>
    <n v="3.6957189508995702E-3"/>
    <n v="8.0247196454257697E-3"/>
    <n v="5.1225708799044999E-2"/>
    <n v="8.8025378133905596E-2"/>
    <n v="3.0893504596239E-3"/>
    <n v="1.19493131636103E-2"/>
    <n v="1.09364688032287E-2"/>
    <n v="1.36030448187576E-2"/>
    <n v="34.299999"/>
    <n v="26.799999"/>
    <n v="-0.140114156382384"/>
    <n v="-1.2346958449604901E-3"/>
    <n v="0.64327500310565899"/>
    <n v="0.91595663912735303"/>
    <n v="0.86470610172065598"/>
    <s v="DecaFund"/>
    <x v="25"/>
    <s v="Communication Services"/>
    <s v="Integrated Telecommunication Services"/>
    <s v="Dallas, Texas"/>
    <d v="1983-11-30T00:00:00"/>
    <n v="732717"/>
    <n v="1983"/>
    <s v="Dallas"/>
    <s v="Texas"/>
    <s v="United States"/>
  </r>
  <r>
    <d v="2019-04-03T00:00:00"/>
    <x v="25"/>
    <s v="buy"/>
    <n v="1600"/>
    <n v="7"/>
    <n v="31.799999"/>
    <n v="31.959999"/>
    <n v="31.639999"/>
    <n v="31.870000999999998"/>
    <n v="30.9011"/>
    <n v="28780000"/>
    <n v="2.5169999999999999"/>
    <n v="7.5591038802337897E-3"/>
    <n v="1.48572278575686E-2"/>
    <n v="6.11346042354418E-2"/>
    <n v="9.23584966742097E-2"/>
    <n v="-4.3442562800524699E-2"/>
    <n v="1.3637297464431E-2"/>
    <n v="9.9621046304747395E-3"/>
    <n v="1.2005920583897199E-2"/>
    <n v="1.4623565943504301E-2"/>
    <n v="36.389998999999897"/>
    <n v="26.799999"/>
    <n v="-0.140114156382384"/>
    <n v="2.1460723821998401E-3"/>
    <n v="0.62977166423042397"/>
    <n v="-1.46977465941311"/>
    <n v="-1.6458752197845701"/>
    <s v="GreenGrest Capital"/>
    <x v="25"/>
    <s v="Communication Services"/>
    <s v="Integrated Telecommunication Services"/>
    <s v="Dallas, Texas"/>
    <d v="1983-11-30T00:00:00"/>
    <n v="732717"/>
    <n v="1983"/>
    <s v="Dallas"/>
    <s v="Texas"/>
    <s v="United States"/>
  </r>
  <r>
    <d v="2019-04-16T00:00:00"/>
    <x v="25"/>
    <s v="sell"/>
    <n v="300"/>
    <n v="7"/>
    <n v="32.119999"/>
    <n v="32.25"/>
    <n v="31.940000999999999"/>
    <n v="32.25"/>
    <n v="31.769780999999998"/>
    <n v="21701900"/>
    <n v="2.5920000000000001"/>
    <n v="7.1572981904798596E-3"/>
    <n v="1.5625294109857E-2"/>
    <n v="6.6103955503194103E-2"/>
    <n v="6.8388894889817295E-2"/>
    <n v="-3.74559537628655E-2"/>
    <n v="6.12926444017652E-3"/>
    <n v="9.3260310938800706E-3"/>
    <n v="1.08872401688164E-2"/>
    <n v="1.4503603243481799E-2"/>
    <n v="35.770000000000003"/>
    <n v="26.799999"/>
    <n v="-0.140114156382384"/>
    <n v="5.0922850790659495E-4"/>
    <n v="0.61735577827820398"/>
    <n v="-1.3081295231841299"/>
    <n v="-1.2588213973989999"/>
    <s v="GreenGrest Capital"/>
    <x v="25"/>
    <s v="Communication Services"/>
    <s v="Integrated Telecommunication Services"/>
    <s v="Dallas, Texas"/>
    <d v="1983-11-30T00:00:00"/>
    <n v="732717"/>
    <n v="1983"/>
    <s v="Dallas"/>
    <s v="Texas"/>
    <s v="United States"/>
  </r>
  <r>
    <d v="2019-04-23T00:00:00"/>
    <x v="25"/>
    <s v="buy"/>
    <n v="1700"/>
    <n v="7"/>
    <n v="32.060001"/>
    <n v="32.279998999999997"/>
    <n v="31.879998999999899"/>
    <n v="32.099997999999999"/>
    <n v="31.622012999999999"/>
    <n v="31675000"/>
    <n v="2.57"/>
    <n v="6.2314623412111495E-4"/>
    <n v="2.4952352224366201E-3"/>
    <n v="4.8805998201378598E-2"/>
    <n v="6.4380641481364603E-2"/>
    <n v="-1.45241682895809E-2"/>
    <n v="6.0498266812707598E-3"/>
    <n v="8.8102594733624993E-3"/>
    <n v="1.07649693527248E-2"/>
    <n v="1.4486860407694899E-2"/>
    <n v="35.330002"/>
    <n v="26.799999"/>
    <n v="-0.140114156382384"/>
    <n v="8.8023511954049196E-3"/>
    <n v="0.62178257495137002"/>
    <n v="-0.81246618751958299"/>
    <n v="-1.11199161687882"/>
    <s v="GreenGrest Capital"/>
    <x v="25"/>
    <s v="Communication Services"/>
    <s v="Integrated Telecommunication Services"/>
    <s v="Dallas, Texas"/>
    <d v="1983-11-30T00:00:00"/>
    <n v="732717"/>
    <n v="1983"/>
    <s v="Dallas"/>
    <s v="Texas"/>
    <s v="United States"/>
  </r>
  <r>
    <d v="2019-05-14T00:00:00"/>
    <x v="25"/>
    <s v="sell"/>
    <n v="900"/>
    <n v="7"/>
    <n v="30.700001"/>
    <n v="31.379998999999899"/>
    <n v="30.620000999999998"/>
    <n v="31.09"/>
    <n v="30.627053999999902"/>
    <n v="37525200"/>
    <n v="2.419"/>
    <n v="2.0143601658328399E-2"/>
    <n v="1.8176373646785999E-2"/>
    <n v="-3.5080306273947301E-2"/>
    <n v="5.7913152664754303E-2"/>
    <n v="2.46232269983566E-2"/>
    <n v="1.10664368117356E-2"/>
    <n v="1.1730133674639201E-2"/>
    <n v="1.06409956595393E-2"/>
    <n v="1.4192770868283799E-2"/>
    <n v="34.529998999999997"/>
    <n v="26.799999"/>
    <n v="-0.140114156382384"/>
    <n v="7.98398755130913E-3"/>
    <n v="0.65130675222184797"/>
    <n v="7.8124366350375597E-3"/>
    <n v="-6.1543646913941603E-2"/>
    <s v="GreenGrest Capital"/>
    <x v="25"/>
    <s v="Communication Services"/>
    <s v="Integrated Telecommunication Services"/>
    <s v="Dallas, Texas"/>
    <d v="1983-11-30T00:00:00"/>
    <n v="732717"/>
    <n v="1983"/>
    <s v="Dallas"/>
    <s v="Texas"/>
    <s v="United States"/>
  </r>
  <r>
    <d v="2019-05-16T00:00:00"/>
    <x v="25"/>
    <s v="buy"/>
    <n v="900"/>
    <n v="7"/>
    <n v="31.35"/>
    <n v="31.879998999999899"/>
    <n v="31.35"/>
    <n v="31.620000999999998"/>
    <n v="31.149163999999999"/>
    <n v="23634900"/>
    <n v="2.4049999999999998"/>
    <n v="1.1770503225235001E-2"/>
    <n v="4.0005406682986203E-2"/>
    <n v="-1.2570849779524201E-2"/>
    <n v="7.5487965732976697E-2"/>
    <n v="4.7740063123216103E-2"/>
    <n v="9.1734627262307997E-3"/>
    <n v="1.2094352680807399E-2"/>
    <n v="1.0734452095294901E-2"/>
    <n v="1.42122604665714E-2"/>
    <n v="34.529998999999997"/>
    <n v="26.799999"/>
    <n v="-0.140114156382384"/>
    <n v="8.8559569696340101E-3"/>
    <n v="0.65442179414536905"/>
    <n v="0.416926086037952"/>
    <n v="0.139562051159695"/>
    <s v="GreenGrest Capital"/>
    <x v="25"/>
    <s v="Communication Services"/>
    <s v="Integrated Telecommunication Services"/>
    <s v="Dallas, Texas"/>
    <d v="1983-11-30T00:00:00"/>
    <n v="732717"/>
    <n v="1983"/>
    <s v="Dallas"/>
    <s v="Texas"/>
    <s v="United States"/>
  </r>
  <r>
    <d v="2019-06-21T00:00:00"/>
    <x v="25"/>
    <s v="buy"/>
    <n v="1100"/>
    <n v="7"/>
    <n v="32.689999"/>
    <n v="32.700001"/>
    <n v="32.419998"/>
    <n v="32.450001"/>
    <n v="31.966804999999901"/>
    <n v="39218600"/>
    <n v="2.0680000000000001"/>
    <n v="-2.7696942108804E-3"/>
    <n v="3.0864863636427698E-3"/>
    <n v="1.2334766701604001E-3"/>
    <n v="5.9328620624861099E-2"/>
    <n v="7.6459273906654607E-2"/>
    <n v="3.3070147913663102E-3"/>
    <n v="1.2022785463142701E-2"/>
    <n v="1.1271125769359401E-2"/>
    <n v="1.3626024110717699E-2"/>
    <n v="34.299999"/>
    <n v="26.799999"/>
    <n v="-0.140114156382384"/>
    <n v="-1.26001638019446E-3"/>
    <n v="0.64274064355148997"/>
    <n v="0.78181101367712802"/>
    <n v="0.58921514457070601"/>
    <s v="GreenGrest Capital"/>
    <x v="25"/>
    <s v="Communication Services"/>
    <s v="Integrated Telecommunication Services"/>
    <s v="Dallas, Texas"/>
    <d v="1983-11-30T00:00:00"/>
    <n v="732717"/>
    <n v="1983"/>
    <s v="Dallas"/>
    <s v="Texas"/>
    <s v="United States"/>
  </r>
  <r>
    <d v="2019-06-28T00:00:00"/>
    <x v="25"/>
    <s v="buy"/>
    <n v="1100"/>
    <n v="7"/>
    <n v="33.040000999999997"/>
    <n v="33.549999"/>
    <n v="32.919998"/>
    <n v="33.509997999999896"/>
    <n v="33.011016999999903"/>
    <n v="40771300"/>
    <n v="2"/>
    <n v="1.5942523122595E-2"/>
    <n v="3.2143333600003099E-2"/>
    <n v="4.8924363223062199E-2"/>
    <n v="8.2181499686955997E-2"/>
    <n v="0.119600382894612"/>
    <n v="7.9606053517070705E-3"/>
    <n v="1.23884815611311E-2"/>
    <n v="1.10064401161616E-2"/>
    <n v="1.36626501990366E-2"/>
    <n v="34.299999"/>
    <n v="26.799999"/>
    <n v="-0.140114156382384"/>
    <n v="5.7409418775350302E-3"/>
    <n v="0.650466377362518"/>
    <n v="1.3160886629655799"/>
    <n v="1.06486697200208"/>
    <s v="GreenGrest Capital"/>
    <x v="25"/>
    <s v="Communication Services"/>
    <s v="Integrated Telecommunication Services"/>
    <s v="Dallas, Texas"/>
    <d v="1983-11-30T00:00:00"/>
    <n v="732717"/>
    <n v="1983"/>
    <s v="Dallas"/>
    <s v="Texas"/>
    <s v="United States"/>
  </r>
  <r>
    <d v="2019-04-02T00:00:00"/>
    <x v="25"/>
    <s v="sell"/>
    <n v="600"/>
    <n v="8"/>
    <n v="31.91"/>
    <n v="31.950001"/>
    <n v="31.549999"/>
    <n v="31.629998999999899"/>
    <n v="30.668396000000001"/>
    <n v="31945800"/>
    <n v="2.4809999999999999"/>
    <n v="-1.00662250486391E-2"/>
    <n v="7.6166137151719099E-3"/>
    <n v="2.5942185059950499E-2"/>
    <n v="0.11923810279244799"/>
    <n v="-4.3338781779319997E-2"/>
    <n v="1.3410907834665401E-2"/>
    <n v="1.18117516592813E-2"/>
    <n v="1.26843927494484E-2"/>
    <n v="1.4623786005331501E-2"/>
    <n v="36.389998999999897"/>
    <n v="26.799999"/>
    <n v="-0.140114156382384"/>
    <n v="1.7455614805152698E-5"/>
    <n v="0.629379175684602"/>
    <n v="-1.4661569718868901"/>
    <n v="-1.62496346145929"/>
    <s v="KKZ Asset Management"/>
    <x v="25"/>
    <s v="Communication Services"/>
    <s v="Integrated Telecommunication Services"/>
    <s v="Dallas, Texas"/>
    <d v="1983-11-30T00:00:00"/>
    <n v="732717"/>
    <n v="1983"/>
    <s v="Dallas"/>
    <s v="Texas"/>
    <s v="United States"/>
  </r>
  <r>
    <d v="2019-04-05T00:00:00"/>
    <x v="25"/>
    <s v="sell"/>
    <n v="200"/>
    <n v="8"/>
    <n v="32.07"/>
    <n v="32.360000999999997"/>
    <n v="31.92"/>
    <n v="32.349997999999999"/>
    <n v="31.366506999999999"/>
    <n v="39928700"/>
    <n v="2.5009999999999999"/>
    <n v="1.1503333090481099E-2"/>
    <n v="3.1080813031464701E-2"/>
    <n v="8.1770084241990795E-2"/>
    <n v="8.0585782955610197E-2"/>
    <n v="-5.0029804119900101E-2"/>
    <n v="1.06873545288096E-2"/>
    <n v="9.9314689548520296E-3"/>
    <n v="1.16867293394699E-2"/>
    <n v="1.46078479412551E-2"/>
    <n v="36.389998999999897"/>
    <n v="26.799999"/>
    <n v="-0.140114156382384"/>
    <n v="4.62571739556182E-3"/>
    <n v="0.62712119465233596"/>
    <n v="-1.59767870487734"/>
    <n v="-1.5649303203535601"/>
    <s v="KKZ Asset Management"/>
    <x v="25"/>
    <s v="Communication Services"/>
    <s v="Integrated Telecommunication Services"/>
    <s v="Dallas, Texas"/>
    <d v="1983-11-30T00:00:00"/>
    <n v="732717"/>
    <n v="1983"/>
    <s v="Dallas"/>
    <s v="Texas"/>
    <s v="United States"/>
  </r>
  <r>
    <d v="2019-04-09T00:00:00"/>
    <x v="25"/>
    <s v="buy"/>
    <n v="600"/>
    <n v="8"/>
    <n v="31.85"/>
    <n v="31.889999"/>
    <n v="31.540001"/>
    <n v="31.75"/>
    <n v="31.277227"/>
    <n v="26779000"/>
    <n v="2.4990000000000001"/>
    <n v="-4.0861210516070102E-3"/>
    <n v="1.9657582756898301E-2"/>
    <n v="7.3900418239854396E-2"/>
    <n v="4.7223377575540397E-2"/>
    <n v="-3.9805967797820502E-2"/>
    <n v="5.9640133082180299E-3"/>
    <n v="1.00708748502252E-2"/>
    <n v="1.14114190380079E-2"/>
    <n v="1.4583088414002601E-2"/>
    <n v="36.389998999999897"/>
    <n v="26.799999"/>
    <n v="-0.140114156382384"/>
    <n v="-6.0859766572597396E-3"/>
    <n v="0.62727216403598496"/>
    <n v="-1.36648396533417"/>
    <n v="-1.4793090678984699"/>
    <s v="KKZ Asset Management"/>
    <x v="25"/>
    <s v="Communication Services"/>
    <s v="Integrated Telecommunication Services"/>
    <s v="Dallas, Texas"/>
    <d v="1983-11-30T00:00:00"/>
    <n v="732717"/>
    <n v="1983"/>
    <s v="Dallas"/>
    <s v="Texas"/>
    <s v="United States"/>
  </r>
  <r>
    <d v="2019-04-29T00:00:00"/>
    <x v="25"/>
    <s v="sell"/>
    <n v="800"/>
    <n v="8"/>
    <n v="30.91"/>
    <n v="31.309998999999902"/>
    <n v="30.82"/>
    <n v="30.879998999999899"/>
    <n v="30.420180999999999"/>
    <n v="31762700"/>
    <n v="2.536"/>
    <n v="6.4977189561783296E-3"/>
    <n v="-3.8124108913621099E-2"/>
    <n v="-8.2831727169534403E-4"/>
    <n v="2.2694637387408598E-2"/>
    <n v="-6.9298691649706404E-3"/>
    <n v="2.13829974147665E-2"/>
    <n v="1.26588847607879E-2"/>
    <n v="1.21595855979423E-2"/>
    <n v="1.4244702846928E-2"/>
    <n v="34.529998999999997"/>
    <n v="26.799999"/>
    <n v="-0.140114156382384"/>
    <n v="1.07094833958194E-3"/>
    <n v="0.66645686005149896"/>
    <n v="-0.64666163100701202"/>
    <n v="-1.4754153333299"/>
    <s v="KKZ Asset Management"/>
    <x v="25"/>
    <s v="Communication Services"/>
    <s v="Integrated Telecommunication Services"/>
    <s v="Dallas, Texas"/>
    <d v="1983-11-30T00:00:00"/>
    <n v="732717"/>
    <n v="1983"/>
    <s v="Dallas"/>
    <s v="Texas"/>
    <s v="United States"/>
  </r>
  <r>
    <d v="2019-04-30T00:00:00"/>
    <x v="25"/>
    <s v="buy"/>
    <n v="400"/>
    <n v="8"/>
    <n v="30.940000999999999"/>
    <n v="31.139999"/>
    <n v="30.76"/>
    <n v="30.959999"/>
    <n v="30.498989000000002"/>
    <n v="35001300"/>
    <n v="2.5089999999999999"/>
    <n v="2.5872986766719598E-3"/>
    <n v="-3.6159956471070197E-2"/>
    <n v="1.42570957566884E-2"/>
    <n v="2.43041571373303E-2"/>
    <n v="-2.5283603263270798E-3"/>
    <n v="2.1589448595705499E-2"/>
    <n v="1.23567559347667E-2"/>
    <n v="1.2162594494165501E-2"/>
    <n v="1.4245201794373399E-2"/>
    <n v="34.529998999999997"/>
    <n v="26.799999"/>
    <n v="-0.140114156382384"/>
    <n v="9.5096475723260604E-4"/>
    <n v="0.66658755485557897"/>
    <n v="-0.54869536578796196"/>
    <n v="-1.42266116898358"/>
    <s v="KKZ Asset Management"/>
    <x v="25"/>
    <s v="Communication Services"/>
    <s v="Integrated Telecommunication Services"/>
    <s v="Dallas, Texas"/>
    <d v="1983-11-30T00:00:00"/>
    <n v="732717"/>
    <n v="1983"/>
    <s v="Dallas"/>
    <s v="Texas"/>
    <s v="United States"/>
  </r>
  <r>
    <d v="2019-06-14T00:00:00"/>
    <x v="25"/>
    <s v="buy"/>
    <n v="1100"/>
    <n v="8"/>
    <n v="32.340000000000003"/>
    <n v="32.439999"/>
    <n v="32.18"/>
    <n v="32.349997999999999"/>
    <n v="31.868291999999901"/>
    <n v="19848500"/>
    <n v="2.093"/>
    <n v="1.8563868388644801E-3"/>
    <n v="-4.3184121993581704E-3"/>
    <n v="3.9727798269081897E-2"/>
    <n v="6.91999348137671E-2"/>
    <n v="6.6521263105096207E-2"/>
    <n v="9.3540457167472293E-3"/>
    <n v="1.2555146453023001E-2"/>
    <n v="1.14960690272935E-2"/>
    <n v="1.38382159395224E-2"/>
    <n v="34.299999"/>
    <n v="26.799999"/>
    <n v="-0.140114156382384"/>
    <n v="-1.6128120944145399E-3"/>
    <n v="0.64480515312664899"/>
    <n v="0.66759532822182199"/>
    <n v="-6.4464293233715303E-2"/>
    <s v="KKZ Asset Management"/>
    <x v="25"/>
    <s v="Communication Services"/>
    <s v="Integrated Telecommunication Services"/>
    <s v="Dallas, Texas"/>
    <d v="1983-11-30T00:00:00"/>
    <n v="732717"/>
    <n v="1983"/>
    <s v="Dallas"/>
    <s v="Texas"/>
    <s v="United States"/>
  </r>
  <r>
    <d v="2019-06-17T00:00:00"/>
    <x v="25"/>
    <s v="sell"/>
    <n v="600"/>
    <n v="8"/>
    <n v="32.25"/>
    <n v="32.389998999999897"/>
    <n v="32.169998"/>
    <n v="32.299999"/>
    <n v="31.819035999999901"/>
    <n v="16814200"/>
    <n v="2.0859999999999999"/>
    <n v="-1.5468072336423601E-3"/>
    <n v="1.15212074386407E-2"/>
    <n v="3.3047823272169798E-2"/>
    <n v="6.3423441973661898E-2"/>
    <n v="5.570651274242E-2"/>
    <n v="2.6114914778237702E-3"/>
    <n v="1.25516195033654E-2"/>
    <n v="1.1493727636415299E-2"/>
    <n v="1.38269461859342E-2"/>
    <n v="34.299999"/>
    <n v="26.799999"/>
    <n v="-0.140114156382384"/>
    <n v="9.3131563797728401E-4"/>
    <n v="0.64398806661974695"/>
    <n v="0.50586928275357501"/>
    <n v="8.5077660538392302E-2"/>
    <s v="KKZ Asset Management"/>
    <x v="25"/>
    <s v="Communication Services"/>
    <s v="Integrated Telecommunication Services"/>
    <s v="Dallas, Texas"/>
    <d v="1983-11-30T00:00:00"/>
    <n v="732717"/>
    <n v="1983"/>
    <s v="Dallas"/>
    <s v="Texas"/>
    <s v="United States"/>
  </r>
  <r>
    <d v="2019-04-16T00:00:00"/>
    <x v="25"/>
    <s v="buy"/>
    <n v="800"/>
    <n v="9"/>
    <n v="32.119999"/>
    <n v="32.25"/>
    <n v="31.940000999999999"/>
    <n v="32.25"/>
    <n v="31.769780999999998"/>
    <n v="21701900"/>
    <n v="2.5920000000000001"/>
    <n v="7.1572981904798596E-3"/>
    <n v="1.5625294109857E-2"/>
    <n v="6.6103955503194103E-2"/>
    <n v="6.8388894889817295E-2"/>
    <n v="-3.74559537628655E-2"/>
    <n v="6.12926444017652E-3"/>
    <n v="9.3260310938800706E-3"/>
    <n v="1.08872401688164E-2"/>
    <n v="1.4503603243481799E-2"/>
    <n v="35.770000000000003"/>
    <n v="26.799999"/>
    <n v="-0.140114156382384"/>
    <n v="5.0922850790659495E-4"/>
    <n v="0.61735577827820398"/>
    <n v="-1.3081295231841299"/>
    <n v="-1.2588213973989999"/>
    <s v="Netpune Capital"/>
    <x v="25"/>
    <s v="Communication Services"/>
    <s v="Integrated Telecommunication Services"/>
    <s v="Dallas, Texas"/>
    <d v="1983-11-30T00:00:00"/>
    <n v="732717"/>
    <n v="1983"/>
    <s v="Dallas"/>
    <s v="Texas"/>
    <s v="United States"/>
  </r>
  <r>
    <d v="2019-04-17T00:00:00"/>
    <x v="25"/>
    <s v="buy"/>
    <n v="800"/>
    <n v="9"/>
    <n v="32.080002"/>
    <n v="32.200001"/>
    <n v="31.950001"/>
    <n v="31.950001"/>
    <n v="31.474249"/>
    <n v="22364800"/>
    <n v="2.5920000000000001"/>
    <n v="-9.3458355228654404E-3"/>
    <n v="2.1933375353845501E-3"/>
    <n v="5.2528434373865798E-2"/>
    <n v="6.0351038735708303E-2"/>
    <n v="-3.8914403668082E-2"/>
    <n v="8.1973715906014499E-3"/>
    <n v="9.6833946320465103E-3"/>
    <n v="1.09625778586103E-2"/>
    <n v="1.45069942005527E-2"/>
    <n v="35.540000999999997"/>
    <n v="26.799999"/>
    <n v="-0.140114156382384"/>
    <n v="-2.2764010197428601E-3"/>
    <n v="0.62469317085967402"/>
    <n v="-1.33359056864619"/>
    <n v="-1.19494319201002"/>
    <s v="Netpune Capital"/>
    <x v="25"/>
    <s v="Communication Services"/>
    <s v="Integrated Telecommunication Services"/>
    <s v="Dallas, Texas"/>
    <d v="1983-11-30T00:00:00"/>
    <n v="732717"/>
    <n v="1983"/>
    <s v="Dallas"/>
    <s v="Texas"/>
    <s v="United States"/>
  </r>
  <r>
    <d v="2019-04-18T00:00:00"/>
    <x v="25"/>
    <s v="buy"/>
    <n v="1000"/>
    <n v="9"/>
    <n v="31.950001"/>
    <n v="32.099997999999999"/>
    <n v="31.85"/>
    <n v="32.029998999999997"/>
    <n v="31.553056999999999"/>
    <n v="23317500"/>
    <n v="2.56"/>
    <n v="2.5007586734150998E-3"/>
    <n v="-5.2935641648889599E-3"/>
    <n v="5.8932846105329902E-2"/>
    <n v="6.0237479926284698E-2"/>
    <n v="-3.21624622622773E-2"/>
    <n v="6.5315736958135896E-3"/>
    <n v="9.5809796667681701E-3"/>
    <n v="1.0962310451026599E-2"/>
    <n v="1.4505632742450199E-2"/>
    <n v="35.330002"/>
    <n v="26.799999"/>
    <n v="-0.140114156382384"/>
    <n v="1.5778467813143101E-3"/>
    <n v="0.624909120805347"/>
    <n v="-1.1828275179004699"/>
    <n v="-1.2094083633624799"/>
    <s v="Netpune Capital"/>
    <x v="25"/>
    <s v="Communication Services"/>
    <s v="Integrated Telecommunication Services"/>
    <s v="Dallas, Texas"/>
    <d v="1983-11-30T00:00:00"/>
    <n v="732717"/>
    <n v="1983"/>
    <s v="Dallas"/>
    <s v="Texas"/>
    <s v="United States"/>
  </r>
  <r>
    <d v="2019-04-24T00:00:00"/>
    <x v="25"/>
    <s v="buy"/>
    <n v="1100"/>
    <n v="9"/>
    <n v="31.07"/>
    <n v="31.59"/>
    <n v="30.52"/>
    <n v="30.790001"/>
    <n v="30.3315219999999"/>
    <n v="72249300"/>
    <n v="2.5219999999999998"/>
    <n v="-4.1665990214003697E-2"/>
    <n v="-4.6328053182046899E-2"/>
    <n v="6.8181017685981799E-3"/>
    <n v="1.2628361302496401E-2"/>
    <n v="-6.2515637407652203E-2"/>
    <n v="1.87297688991016E-2"/>
    <n v="1.2858471526496201E-2"/>
    <n v="1.19693322622452E-2"/>
    <n v="1.47162432493563E-2"/>
    <n v="35.330002"/>
    <n v="26.799999"/>
    <n v="-0.140114156382384"/>
    <n v="-2.1941687255359501E-3"/>
    <n v="0.62643683924341398"/>
    <n v="-1.7697336089967499"/>
    <n v="-1.20431243404134"/>
    <s v="Netpune Capital"/>
    <x v="25"/>
    <s v="Communication Services"/>
    <s v="Integrated Telecommunication Services"/>
    <s v="Dallas, Texas"/>
    <d v="1983-11-30T00:00:00"/>
    <n v="732717"/>
    <n v="1983"/>
    <s v="Dallas"/>
    <s v="Texas"/>
    <s v="United States"/>
  </r>
  <r>
    <d v="2019-04-29T00:00:00"/>
    <x v="25"/>
    <s v="buy"/>
    <n v="1400"/>
    <n v="9"/>
    <n v="30.91"/>
    <n v="31.309998999999902"/>
    <n v="30.82"/>
    <n v="30.879998999999899"/>
    <n v="30.420180999999999"/>
    <n v="31762700"/>
    <n v="2.536"/>
    <n v="6.4977189561783296E-3"/>
    <n v="-3.8124108913621099E-2"/>
    <n v="-8.2831727169534403E-4"/>
    <n v="2.2694637387408598E-2"/>
    <n v="-6.9298691649706404E-3"/>
    <n v="2.13829974147665E-2"/>
    <n v="1.26588847607879E-2"/>
    <n v="1.21595855979423E-2"/>
    <n v="1.4244702846928E-2"/>
    <n v="34.529998999999997"/>
    <n v="26.799999"/>
    <n v="-0.140114156382384"/>
    <n v="1.07094833958194E-3"/>
    <n v="0.66645686005149896"/>
    <n v="-0.64666163100701202"/>
    <n v="-1.4754153333299"/>
    <s v="Netpune Capital"/>
    <x v="25"/>
    <s v="Communication Services"/>
    <s v="Integrated Telecommunication Services"/>
    <s v="Dallas, Texas"/>
    <d v="1983-11-30T00:00:00"/>
    <n v="732717"/>
    <n v="1983"/>
    <s v="Dallas"/>
    <s v="Texas"/>
    <s v="United States"/>
  </r>
  <r>
    <d v="2019-05-16T00:00:00"/>
    <x v="25"/>
    <s v="buy"/>
    <n v="1000"/>
    <n v="9"/>
    <n v="31.35"/>
    <n v="31.879998999999899"/>
    <n v="31.35"/>
    <n v="31.620000999999998"/>
    <n v="31.149163999999999"/>
    <n v="23634900"/>
    <n v="2.4049999999999998"/>
    <n v="1.1770503225235001E-2"/>
    <n v="4.0005406682986203E-2"/>
    <n v="-1.2570849779524201E-2"/>
    <n v="7.5487965732976697E-2"/>
    <n v="4.7740063123216103E-2"/>
    <n v="9.1734627262307997E-3"/>
    <n v="1.2094352680807399E-2"/>
    <n v="1.0734452095294901E-2"/>
    <n v="1.42122604665714E-2"/>
    <n v="34.529998999999997"/>
    <n v="26.799999"/>
    <n v="-0.140114156382384"/>
    <n v="8.8559569696340101E-3"/>
    <n v="0.65442179414536905"/>
    <n v="0.416926086037952"/>
    <n v="0.139562051159695"/>
    <s v="Netpune Capital"/>
    <x v="25"/>
    <s v="Communication Services"/>
    <s v="Integrated Telecommunication Services"/>
    <s v="Dallas, Texas"/>
    <d v="1983-11-30T00:00:00"/>
    <n v="732717"/>
    <n v="1983"/>
    <s v="Dallas"/>
    <s v="Texas"/>
    <s v="United States"/>
  </r>
  <r>
    <d v="2019-06-04T00:00:00"/>
    <x v="25"/>
    <s v="sell"/>
    <n v="800"/>
    <n v="9"/>
    <n v="31.389999"/>
    <n v="31.5"/>
    <n v="30.98"/>
    <n v="31.48"/>
    <n v="31.011247999999998"/>
    <n v="31262200"/>
    <n v="2.1190000000000002"/>
    <n v="1.24662413811822E-2"/>
    <n v="-1.41935422156165E-2"/>
    <n v="2.7698993680437801E-2"/>
    <n v="6.5693934975768101E-2"/>
    <n v="3.1530512012018397E-2"/>
    <n v="2.27648827057573E-2"/>
    <n v="1.2370257997130801E-2"/>
    <n v="1.1414262455676401E-2"/>
    <n v="1.44321535505942E-2"/>
    <n v="34.529998999999997"/>
    <n v="26.799999"/>
    <n v="-0.140114156382384"/>
    <n v="2.1205927310919401E-2"/>
    <n v="0.66011374995434702"/>
    <n v="0.159369216777867"/>
    <n v="0.12064972311802299"/>
    <s v="Netpune Capital"/>
    <x v="25"/>
    <s v="Communication Services"/>
    <s v="Integrated Telecommunication Services"/>
    <s v="Dallas, Texas"/>
    <d v="1983-11-30T00:00:00"/>
    <n v="732717"/>
    <n v="1983"/>
    <s v="Dallas"/>
    <s v="Texas"/>
    <s v="United States"/>
  </r>
  <r>
    <d v="2019-06-05T00:00:00"/>
    <x v="25"/>
    <s v="buy"/>
    <n v="300"/>
    <n v="9"/>
    <n v="31.620000999999998"/>
    <n v="31.709999"/>
    <n v="31.42"/>
    <n v="31.68"/>
    <n v="31.208269000000001"/>
    <n v="20430800"/>
    <n v="2.1230000000000002"/>
    <n v="6.3331143671513804E-3"/>
    <n v="-7.2338992613320101E-3"/>
    <n v="3.1422868996153201E-2"/>
    <n v="7.6712508413087993E-2"/>
    <n v="3.9713202630906198E-2"/>
    <n v="2.31435779772984E-2"/>
    <n v="1.2415009668641201E-2"/>
    <n v="1.1409491117870299E-2"/>
    <n v="1.44368973300471E-2"/>
    <n v="34.529998999999997"/>
    <n v="26.799999"/>
    <n v="-0.140114156382384"/>
    <n v="8.1287266899663802E-3"/>
    <n v="0.66132688088922398"/>
    <n v="0.28263748025026297"/>
    <n v="0.108981665964726"/>
    <s v="Netpune Capital"/>
    <x v="25"/>
    <s v="Communication Services"/>
    <s v="Integrated Telecommunication Services"/>
    <s v="Dallas, Texas"/>
    <d v="1983-11-30T00:00:00"/>
    <n v="732717"/>
    <n v="1983"/>
    <s v="Dallas"/>
    <s v="Texas"/>
    <s v="United States"/>
  </r>
  <r>
    <d v="2019-06-12T00:00:00"/>
    <x v="25"/>
    <s v="buy"/>
    <n v="900"/>
    <n v="9"/>
    <n v="32.110000999999997"/>
    <n v="32.310001"/>
    <n v="32.029998999999997"/>
    <n v="32.18"/>
    <n v="31.700824999999998"/>
    <n v="19282900"/>
    <n v="2.1269999999999998"/>
    <n v="2.1776755783787E-3"/>
    <n v="1.5659614029248502E-2"/>
    <n v="4.9691722076837697E-2"/>
    <n v="7.6728575786247602E-2"/>
    <n v="2.1992363472643399E-3"/>
    <n v="1.23378177236503E-2"/>
    <n v="1.3245946993197401E-2"/>
    <n v="1.1587772269116999E-2"/>
    <n v="1.4419784580476099E-2"/>
    <n v="34.529998999999997"/>
    <n v="26.799999"/>
    <n v="-0.140114156382384"/>
    <n v="-2.0396578921351798E-3"/>
    <n v="0.65607064573002905"/>
    <n v="-0.28316041072961501"/>
    <n v="-2.3235504085770398E-2"/>
    <s v="Netpune Capital"/>
    <x v="25"/>
    <s v="Communication Services"/>
    <s v="Integrated Telecommunication Services"/>
    <s v="Dallas, Texas"/>
    <d v="1983-11-30T00:00:00"/>
    <n v="732717"/>
    <n v="1983"/>
    <s v="Dallas"/>
    <s v="Texas"/>
    <s v="United States"/>
  </r>
  <r>
    <d v="2019-04-08T00:00:00"/>
    <x v="25"/>
    <s v="buy"/>
    <n v="1100"/>
    <n v="10"/>
    <n v="32.450001"/>
    <n v="32.520000000000003"/>
    <n v="32.189999"/>
    <n v="32.389998999999897"/>
    <n v="31.405290999999998"/>
    <n v="37252000"/>
    <n v="2.5190000000000001"/>
    <n v="1.23571432302222E-3"/>
    <n v="1.3677478759866E-2"/>
    <n v="7.9322547043255601E-2"/>
    <n v="6.3855975332477902E-2"/>
    <n v="-3.4581964474999699E-2"/>
    <n v="8.1666968133911992E-3"/>
    <n v="9.9455614971244999E-3"/>
    <n v="1.1489870521983201E-2"/>
    <n v="1.45811950957887E-2"/>
    <n v="36.389998999999897"/>
    <n v="26.799999"/>
    <n v="-0.140114156382384"/>
    <n v="1.0469119934194001E-3"/>
    <n v="0.62723879189009102"/>
    <n v="-1.26593450005355"/>
    <n v="-1.4992436692090101"/>
    <s v="Spectrum Group"/>
    <x v="25"/>
    <s v="Communication Services"/>
    <s v="Integrated Telecommunication Services"/>
    <s v="Dallas, Texas"/>
    <d v="1983-11-30T00:00:00"/>
    <n v="732717"/>
    <n v="1983"/>
    <s v="Dallas"/>
    <s v="Texas"/>
    <s v="United States"/>
  </r>
  <r>
    <d v="2019-05-21T00:00:00"/>
    <x v="25"/>
    <s v="buy"/>
    <n v="400"/>
    <n v="10"/>
    <n v="32.240001999999997"/>
    <n v="32.639998999999897"/>
    <n v="32.090000000000003"/>
    <n v="32.409999999999997"/>
    <n v="31.927398999999902"/>
    <n v="23313500"/>
    <n v="2.4260000000000002"/>
    <n v="6.8112005172240699E-3"/>
    <n v="4.1580807962564199E-2"/>
    <n v="1.1794065853505901E-2"/>
    <n v="6.5201162275520294E-2"/>
    <n v="7.3664499232348801E-2"/>
    <n v="3.4022265827794002E-3"/>
    <n v="1.22571160633061E-2"/>
    <n v="1.0477542719363899E-2"/>
    <n v="1.4215813653498E-2"/>
    <n v="34.529998999999997"/>
    <n v="26.799999"/>
    <n v="-0.140114156382384"/>
    <n v="8.4599491109458805E-3"/>
    <n v="0.64685787991163402"/>
    <n v="0.82953015418957499"/>
    <n v="0.52001685754910498"/>
    <s v="Spectrum Group"/>
    <x v="25"/>
    <s v="Communication Services"/>
    <s v="Integrated Telecommunication Services"/>
    <s v="Dallas, Texas"/>
    <d v="1983-11-30T00:00:00"/>
    <n v="732717"/>
    <n v="1983"/>
    <s v="Dallas"/>
    <s v="Texas"/>
    <s v="United States"/>
  </r>
  <r>
    <d v="2019-05-23T00:00:00"/>
    <x v="25"/>
    <s v="sell"/>
    <n v="1000"/>
    <n v="10"/>
    <n v="32.18"/>
    <n v="32.32"/>
    <n v="31.93"/>
    <n v="32.139998999999897"/>
    <n v="31.661418999999999"/>
    <n v="24665500"/>
    <n v="2.2959999999999998"/>
    <n v="-4.3464727600099999E-3"/>
    <n v="1.63114664184788E-2"/>
    <n v="1.24538141651809E-3"/>
    <n v="4.7157947308070297E-2"/>
    <n v="5.3512134224569297E-2"/>
    <n v="7.2289717908957697E-3"/>
    <n v="1.2331630417779699E-2"/>
    <n v="1.04468476911904E-2"/>
    <n v="1.41795899513026E-2"/>
    <n v="34.529998999999997"/>
    <n v="26.799999"/>
    <n v="-0.140114156382384"/>
    <n v="-1.1985692488440201E-2"/>
    <n v="0.641337222924798"/>
    <n v="0.50028174739410902"/>
    <n v="0.60052853982958998"/>
    <s v="Spectrum Group"/>
    <x v="25"/>
    <s v="Communication Services"/>
    <s v="Integrated Telecommunication Services"/>
    <s v="Dallas, Texas"/>
    <d v="1983-11-30T00:00:00"/>
    <n v="732717"/>
    <n v="1983"/>
    <s v="Dallas"/>
    <s v="Texas"/>
    <s v="United States"/>
  </r>
  <r>
    <d v="2019-06-03T00:00:00"/>
    <x v="25"/>
    <s v="buy"/>
    <n v="600"/>
    <n v="10"/>
    <n v="30.719998999999898"/>
    <n v="31.35"/>
    <n v="30.68"/>
    <n v="31.09"/>
    <n v="30.627053999999902"/>
    <n v="36323600"/>
    <n v="2.081"/>
    <n v="1.65399957129371E-2"/>
    <n v="-3.7251807268037798E-2"/>
    <n v="9.6962342235382901E-3"/>
    <n v="5.2226558263454501E-2"/>
    <n v="2.3694641369543801E-2"/>
    <n v="2.1168934957172699E-2"/>
    <n v="1.2187690092274699E-2"/>
    <n v="1.1322612780778099E-2"/>
    <n v="1.4413887926286501E-2"/>
    <n v="34.529998999999997"/>
    <n v="26.799999"/>
    <n v="-0.140114156382384"/>
    <n v="-2.7690708645509302E-3"/>
    <n v="0.66038559333945401"/>
    <n v="4.4777150721187702E-2"/>
    <n v="0.13214874683605099"/>
    <s v="Spectrum Group"/>
    <x v="25"/>
    <s v="Communication Services"/>
    <s v="Integrated Telecommunication Services"/>
    <s v="Dallas, Texas"/>
    <d v="1983-11-30T00:00:00"/>
    <n v="732717"/>
    <n v="1983"/>
    <s v="Dallas"/>
    <s v="Texas"/>
    <s v="United States"/>
  </r>
  <r>
    <d v="2019-06-24T00:00:00"/>
    <x v="25"/>
    <s v="buy"/>
    <n v="1500"/>
    <n v="10"/>
    <n v="32.490001999999997"/>
    <n v="32.689999"/>
    <n v="32.459998999999897"/>
    <n v="32.580002"/>
    <n v="32.094867999999998"/>
    <n v="21745400"/>
    <n v="2.0209999999999999"/>
    <n v="3.9981213288098E-3"/>
    <n v="8.63141492609488E-3"/>
    <n v="9.2507957945408194E-3"/>
    <n v="7.3029258688423193E-2"/>
    <n v="9.3036216339755298E-2"/>
    <n v="3.32951812400855E-3"/>
    <n v="1.2014881810069799E-2"/>
    <n v="1.11943500545664E-2"/>
    <n v="1.3603580844901099E-2"/>
    <n v="34.299999"/>
    <n v="26.799999"/>
    <n v="-0.140114156382384"/>
    <n v="-1.73338836506086E-3"/>
    <n v="0.63989669124716098"/>
    <n v="1.00897737682572"/>
    <n v="0.689836763385135"/>
    <s v="Spectrum Group"/>
    <x v="25"/>
    <s v="Communication Services"/>
    <s v="Integrated Telecommunication Services"/>
    <s v="Dallas, Texas"/>
    <d v="1983-11-30T00:00:00"/>
    <n v="732717"/>
    <n v="1983"/>
    <s v="Dallas"/>
    <s v="Texas"/>
    <s v="United States"/>
  </r>
  <r>
    <d v="2019-04-05T00:00:00"/>
    <x v="25"/>
    <s v="buy"/>
    <n v="1400"/>
    <n v="11"/>
    <n v="32.07"/>
    <n v="32.360000999999997"/>
    <n v="31.92"/>
    <n v="32.349997999999999"/>
    <n v="31.366506999999999"/>
    <n v="39928700"/>
    <n v="2.5009999999999999"/>
    <n v="1.1503333090481099E-2"/>
    <n v="3.1080813031464701E-2"/>
    <n v="8.1770084241990795E-2"/>
    <n v="8.0585782955610197E-2"/>
    <n v="-5.0029804119900101E-2"/>
    <n v="1.06873545288096E-2"/>
    <n v="9.9314689548520296E-3"/>
    <n v="1.16867293394699E-2"/>
    <n v="1.46078479412551E-2"/>
    <n v="36.389998999999897"/>
    <n v="26.799999"/>
    <n v="-0.140114156382384"/>
    <n v="4.62571739556182E-3"/>
    <n v="0.62712119465233596"/>
    <n v="-1.59767870487734"/>
    <n v="-1.5649303203535601"/>
    <s v="Beta Dynamic Fund"/>
    <x v="25"/>
    <s v="Communication Services"/>
    <s v="Integrated Telecommunication Services"/>
    <s v="Dallas, Texas"/>
    <d v="1983-11-30T00:00:00"/>
    <n v="732717"/>
    <n v="1983"/>
    <s v="Dallas"/>
    <s v="Texas"/>
    <s v="United States"/>
  </r>
  <r>
    <d v="2019-04-15T00:00:00"/>
    <x v="25"/>
    <s v="buy"/>
    <n v="1000"/>
    <n v="11"/>
    <n v="32.209998999999897"/>
    <n v="32.25"/>
    <n v="31.940000999999999"/>
    <n v="32.020000000000003"/>
    <n v="31.543206999999999"/>
    <n v="19463700"/>
    <n v="2.5529999999999999"/>
    <n v="-5.6057855059183301E-3"/>
    <n v="4.3818748677702298E-3"/>
    <n v="7.1744126776694395E-2"/>
    <n v="6.0578214327402999E-2"/>
    <n v="-3.04847277093372E-2"/>
    <n v="6.3389824874331797E-3"/>
    <n v="9.5211043120261799E-3"/>
    <n v="1.0861424131552401E-2"/>
    <n v="1.45242274628551E-2"/>
    <n v="35.82"/>
    <n v="26.799999"/>
    <n v="-0.140114156382384"/>
    <n v="-6.2956724975841202E-4"/>
    <n v="0.62054569848882102"/>
    <n v="-1.1599190338357801"/>
    <n v="-1.270492285829"/>
    <s v="Beta Dynamic Fund"/>
    <x v="25"/>
    <s v="Communication Services"/>
    <s v="Integrated Telecommunication Services"/>
    <s v="Dallas, Texas"/>
    <d v="1983-11-30T00:00:00"/>
    <n v="732717"/>
    <n v="1983"/>
    <s v="Dallas"/>
    <s v="Texas"/>
    <s v="United States"/>
  </r>
  <r>
    <d v="2019-05-03T00:00:00"/>
    <x v="25"/>
    <s v="buy"/>
    <n v="1300"/>
    <n v="11"/>
    <n v="30.66"/>
    <n v="30.790001"/>
    <n v="30.57"/>
    <n v="30.700001"/>
    <n v="30.242863"/>
    <n v="28225600"/>
    <n v="2.5310000000000001"/>
    <n v="2.6092390514360301E-3"/>
    <n v="6.5170486563518302E-4"/>
    <n v="-1.3972455339573E-2"/>
    <n v="3.8936154927085097E-2"/>
    <n v="1.9148156798484601E-2"/>
    <n v="5.39923815547218E-3"/>
    <n v="1.13387504796449E-2"/>
    <n v="1.0410848208633401E-2"/>
    <n v="1.42052140616064E-2"/>
    <n v="34.529998999999997"/>
    <n v="26.799999"/>
    <n v="-0.140114156382384"/>
    <n v="9.5921274614703799E-3"/>
    <n v="0.66108626046309704"/>
    <n v="-0.119111617615159"/>
    <n v="-0.445891293268596"/>
    <s v="Beta Dynamic Fund"/>
    <x v="25"/>
    <s v="Communication Services"/>
    <s v="Integrated Telecommunication Services"/>
    <s v="Dallas, Texas"/>
    <d v="1983-11-30T00:00:00"/>
    <n v="732717"/>
    <n v="1983"/>
    <s v="Dallas"/>
    <s v="Texas"/>
    <s v="United States"/>
  </r>
  <r>
    <d v="2019-06-06T00:00:00"/>
    <x v="25"/>
    <s v="sell"/>
    <n v="600"/>
    <n v="11"/>
    <n v="31.799999"/>
    <n v="32.169998"/>
    <n v="31.700001"/>
    <n v="32.099997999999999"/>
    <n v="31.622012999999999"/>
    <n v="24411700"/>
    <n v="2.1240000000000001"/>
    <n v="1.31704002421319E-2"/>
    <n v="7.50462161203E-3"/>
    <n v="4.8182764014801399E-2"/>
    <n v="8.6199657133462504E-2"/>
    <n v="4.4587350503995003E-2"/>
    <n v="2.4045286633692299E-2"/>
    <n v="1.26051994139502E-2"/>
    <n v="1.1504769306995901E-2"/>
    <n v="1.4451102639805201E-2"/>
    <n v="34.529998999999997"/>
    <n v="26.799999"/>
    <n v="-0.140114156382384"/>
    <n v="6.1168407152111899E-3"/>
    <n v="0.66344301566444197"/>
    <n v="0.35397167430670001"/>
    <n v="9.9490164049925695E-2"/>
    <s v="Beta Dynamic Fund"/>
    <x v="25"/>
    <s v="Communication Services"/>
    <s v="Integrated Telecommunication Services"/>
    <s v="Dallas, Texas"/>
    <d v="1983-11-30T00:00:00"/>
    <n v="732717"/>
    <n v="1983"/>
    <s v="Dallas"/>
    <s v="Texas"/>
    <s v="United States"/>
  </r>
  <r>
    <d v="2019-06-18T00:00:00"/>
    <x v="25"/>
    <s v="sell"/>
    <n v="1000"/>
    <n v="11"/>
    <n v="32.439999"/>
    <n v="32.700001"/>
    <n v="32.400002000000001"/>
    <n v="32.439999"/>
    <n v="31.956951"/>
    <n v="20534100"/>
    <n v="2.06"/>
    <n v="4.3249888074962098E-3"/>
    <n v="1.02246856437321E-2"/>
    <n v="2.5602308854430898E-2"/>
    <n v="7.1652083839207403E-2"/>
    <n v="4.0843995713913998E-2"/>
    <n v="2.23732555483178E-3"/>
    <n v="1.2360490217202799E-2"/>
    <n v="1.1483777057275799E-2"/>
    <n v="1.37773320055902E-2"/>
    <n v="34.299999"/>
    <n v="26.799999"/>
    <n v="-0.140114156382384"/>
    <n v="9.6704895497130797E-3"/>
    <n v="0.64418479166619902"/>
    <n v="0.29179970688736601"/>
    <n v="0.17648887730893101"/>
    <s v="Beta Dynamic Fund"/>
    <x v="25"/>
    <s v="Communication Services"/>
    <s v="Integrated Telecommunication Services"/>
    <s v="Dallas, Texas"/>
    <d v="1983-11-30T00:00:00"/>
    <n v="732717"/>
    <n v="1983"/>
    <s v="Dallas"/>
    <s v="Texas"/>
    <s v="United States"/>
  </r>
  <r>
    <d v="2019-04-29T00:00:00"/>
    <x v="25"/>
    <s v="sell"/>
    <n v="900"/>
    <n v="12"/>
    <n v="30.91"/>
    <n v="31.309998999999902"/>
    <n v="30.82"/>
    <n v="30.879998999999899"/>
    <n v="30.420180999999999"/>
    <n v="31762700"/>
    <n v="2.536"/>
    <n v="6.4977189561783296E-3"/>
    <n v="-3.8124108913621099E-2"/>
    <n v="-8.2831727169534403E-4"/>
    <n v="2.2694637387408598E-2"/>
    <n v="-6.9298691649706404E-3"/>
    <n v="2.13829974147665E-2"/>
    <n v="1.26588847607879E-2"/>
    <n v="1.21595855979423E-2"/>
    <n v="1.4244702846928E-2"/>
    <n v="34.529998999999997"/>
    <n v="26.799999"/>
    <n v="-0.140114156382384"/>
    <n v="1.07094833958194E-3"/>
    <n v="0.66645686005149896"/>
    <n v="-0.64666163100701202"/>
    <n v="-1.4754153333299"/>
    <s v="6igma Capital"/>
    <x v="25"/>
    <s v="Communication Services"/>
    <s v="Integrated Telecommunication Services"/>
    <s v="Dallas, Texas"/>
    <d v="1983-11-30T00:00:00"/>
    <n v="732717"/>
    <n v="1983"/>
    <s v="Dallas"/>
    <s v="Texas"/>
    <s v="United States"/>
  </r>
  <r>
    <d v="2019-05-14T00:00:00"/>
    <x v="25"/>
    <s v="buy"/>
    <n v="700"/>
    <n v="12"/>
    <n v="30.700001"/>
    <n v="31.379998999999899"/>
    <n v="30.620000999999998"/>
    <n v="31.09"/>
    <n v="30.627053999999902"/>
    <n v="37525200"/>
    <n v="2.419"/>
    <n v="2.0143601658328399E-2"/>
    <n v="1.8176373646785999E-2"/>
    <n v="-3.5080306273947301E-2"/>
    <n v="5.7913152664754303E-2"/>
    <n v="2.46232269983566E-2"/>
    <n v="1.10664368117356E-2"/>
    <n v="1.1730133674639201E-2"/>
    <n v="1.06409956595393E-2"/>
    <n v="1.4192770868283799E-2"/>
    <n v="34.529998999999997"/>
    <n v="26.799999"/>
    <n v="-0.140114156382384"/>
    <n v="7.98398755130913E-3"/>
    <n v="0.65130675222184797"/>
    <n v="7.8124366350375597E-3"/>
    <n v="-6.1543646913941603E-2"/>
    <s v="6igma Capital"/>
    <x v="25"/>
    <s v="Communication Services"/>
    <s v="Integrated Telecommunication Services"/>
    <s v="Dallas, Texas"/>
    <d v="1983-11-30T00:00:00"/>
    <n v="732717"/>
    <n v="1983"/>
    <s v="Dallas"/>
    <s v="Texas"/>
    <s v="United States"/>
  </r>
  <r>
    <d v="2019-05-29T00:00:00"/>
    <x v="25"/>
    <s v="buy"/>
    <n v="1000"/>
    <n v="12"/>
    <n v="31.91"/>
    <n v="32.209998999999897"/>
    <n v="31.690000999999999"/>
    <n v="31.91"/>
    <n v="31.434844999999999"/>
    <n v="26948900"/>
    <n v="2.2360000000000002"/>
    <n v="-6.26528587133107E-4"/>
    <n v="-1.55475529528986E-2"/>
    <n v="3.9308473123120601E-2"/>
    <n v="4.2869497220578701E-2"/>
    <n v="4.3866483388643698E-2"/>
    <n v="5.3753767983866002E-3"/>
    <n v="7.4806239764041004E-3"/>
    <n v="1.05236529202765E-2"/>
    <n v="1.41604130470425E-2"/>
    <n v="34.529998999999997"/>
    <n v="26.799999"/>
    <n v="-0.140114156382384"/>
    <n v="-6.9359101493404697E-3"/>
    <n v="0.64368994704949201"/>
    <n v="0.34097776601674601"/>
    <n v="0.42869947934105401"/>
    <s v="6igma Capital"/>
    <x v="25"/>
    <s v="Communication Services"/>
    <s v="Integrated Telecommunication Services"/>
    <s v="Dallas, Texas"/>
    <d v="1983-11-30T00:00:00"/>
    <n v="732717"/>
    <n v="1983"/>
    <s v="Dallas"/>
    <s v="Texas"/>
    <s v="United States"/>
  </r>
  <r>
    <d v="2019-05-31T00:00:00"/>
    <x v="25"/>
    <s v="buy"/>
    <n v="1500"/>
    <n v="12"/>
    <n v="31.059998999999902"/>
    <n v="31.16"/>
    <n v="30.379998999999899"/>
    <n v="30.58"/>
    <n v="30.124648999999899"/>
    <n v="49412600"/>
    <n v="2.1419999999999999"/>
    <n v="-4.1005130091372501E-2"/>
    <n v="-4.9755133119920601E-2"/>
    <n v="-1.2349795232332299E-2"/>
    <n v="8.0532472552600001E-3"/>
    <n v="-5.5075928748413204E-4"/>
    <n v="1.8149678019582099E-2"/>
    <n v="1.16974181562588E-2"/>
    <n v="1.1695595667344001E-2"/>
    <n v="1.43845631591601E-2"/>
    <n v="34.529998999999997"/>
    <n v="26.799999"/>
    <n v="-0.140114156382384"/>
    <n v="-1.3283204951564801E-2"/>
    <n v="0.663574245005357"/>
    <n v="-0.34330470180640699"/>
    <n v="0.24408686076237299"/>
    <s v="6igma Capital"/>
    <x v="25"/>
    <s v="Communication Services"/>
    <s v="Integrated Telecommunication Services"/>
    <s v="Dallas, Texas"/>
    <d v="1983-11-30T00:00:00"/>
    <n v="732717"/>
    <n v="1983"/>
    <s v="Dallas"/>
    <s v="Texas"/>
    <s v="United States"/>
  </r>
  <r>
    <d v="2019-06-18T00:00:00"/>
    <x v="25"/>
    <s v="sell"/>
    <n v="400"/>
    <n v="12"/>
    <n v="32.439999"/>
    <n v="32.700001"/>
    <n v="32.400002000000001"/>
    <n v="32.439999"/>
    <n v="31.956951"/>
    <n v="20534100"/>
    <n v="2.06"/>
    <n v="4.3249888074962098E-3"/>
    <n v="1.02246856437321E-2"/>
    <n v="2.5602308854430898E-2"/>
    <n v="7.1652083839207403E-2"/>
    <n v="4.0843995713913998E-2"/>
    <n v="2.23732555483178E-3"/>
    <n v="1.2360490217202799E-2"/>
    <n v="1.1483777057275799E-2"/>
    <n v="1.37773320055902E-2"/>
    <n v="34.299999"/>
    <n v="26.799999"/>
    <n v="-0.140114156382384"/>
    <n v="9.6704895497130797E-3"/>
    <n v="0.64418479166619902"/>
    <n v="0.29179970688736601"/>
    <n v="0.17648887730893101"/>
    <s v="6igma Capital"/>
    <x v="25"/>
    <s v="Communication Services"/>
    <s v="Integrated Telecommunication Services"/>
    <s v="Dallas, Texas"/>
    <d v="1983-11-30T00:00:00"/>
    <n v="732717"/>
    <n v="1983"/>
    <s v="Dallas"/>
    <s v="Texas"/>
    <s v="United States"/>
  </r>
  <r>
    <d v="2019-06-20T00:00:00"/>
    <x v="25"/>
    <s v="sell"/>
    <n v="1200"/>
    <n v="12"/>
    <n v="32.580002"/>
    <n v="32.599997999999999"/>
    <n v="32.310001"/>
    <n v="32.540000999999997"/>
    <n v="32.055465999999903"/>
    <n v="27066000"/>
    <n v="2.0009999999999999"/>
    <n v="4.0031708810407398E-3"/>
    <n v="7.7125674133875204E-3"/>
    <n v="1.0814371398265001E-2"/>
    <n v="6.2420221054518103E-2"/>
    <n v="6.71151232530455E-2"/>
    <n v="2.7170247417151001E-3"/>
    <n v="1.2088895420863501E-2"/>
    <n v="1.12614321502724E-2"/>
    <n v="1.364711775303E-2"/>
    <n v="34.299999"/>
    <n v="26.799999"/>
    <n v="-0.140114156382384"/>
    <n v="9.4276054361659405E-3"/>
    <n v="0.64179089359627395"/>
    <n v="0.66661650923858595"/>
    <n v="0.566372007479645"/>
    <s v="6igma Capital"/>
    <x v="25"/>
    <s v="Communication Services"/>
    <s v="Integrated Telecommunication Services"/>
    <s v="Dallas, Texas"/>
    <d v="1983-11-30T00:00:00"/>
    <n v="732717"/>
    <n v="1983"/>
    <s v="Dallas"/>
    <s v="Texas"/>
    <s v="United States"/>
  </r>
  <r>
    <d v="2019-04-12T00:00:00"/>
    <x v="25"/>
    <s v="sell"/>
    <n v="1700"/>
    <n v="13"/>
    <n v="32.299999"/>
    <n v="32.32"/>
    <n v="31.959999"/>
    <n v="32.200001"/>
    <n v="31.720528000000002"/>
    <n v="26021100"/>
    <n v="2.56"/>
    <n v="0"/>
    <n v="1.12233746967108E-2"/>
    <n v="7.7349912282612801E-2"/>
    <n v="5.8052571319603098E-2"/>
    <n v="-2.5447944733138699E-2"/>
    <n v="5.2316415255754404E-3"/>
    <n v="9.3459049455224003E-3"/>
    <n v="1.08906768904268E-2"/>
    <n v="1.4520114624208101E-2"/>
    <n v="35.82"/>
    <n v="26.799999"/>
    <n v="-0.140114156382384"/>
    <n v="6.5875784763498903E-3"/>
    <n v="0.62011139754675704"/>
    <n v="-1.06257517324582"/>
    <n v="-1.29169537907256"/>
    <s v="Marquee Group Funds"/>
    <x v="25"/>
    <s v="Communication Services"/>
    <s v="Integrated Telecommunication Services"/>
    <s v="Dallas, Texas"/>
    <d v="1983-11-30T00:00:00"/>
    <n v="732717"/>
    <n v="1983"/>
    <s v="Dallas"/>
    <s v="Texas"/>
    <s v="United States"/>
  </r>
  <r>
    <d v="2019-04-26T00:00:00"/>
    <x v="25"/>
    <s v="sell"/>
    <n v="500"/>
    <n v="13"/>
    <n v="30.469998999999898"/>
    <n v="30.959999"/>
    <n v="30.280000999999999"/>
    <n v="30.68"/>
    <n v="30.223159999999901"/>
    <n v="35191800"/>
    <n v="2.5049999999999999"/>
    <n v="1.11440281411008E-2"/>
    <n v="-4.3061960222513303E-2"/>
    <n v="-7.0075464900365304E-3"/>
    <n v="1.6522990034633402E-2"/>
    <n v="-7.4940503808487199E-2"/>
    <n v="2.0669822215331701E-2"/>
    <n v="1.25752493573166E-2"/>
    <n v="1.21341760706673E-2"/>
    <n v="1.47556896100397E-2"/>
    <n v="34.529998999999997"/>
    <n v="26.799999"/>
    <n v="-0.140114156382384"/>
    <n v="4.6743503443647796E-3"/>
    <n v="0.63581197891252395"/>
    <n v="-2.0160659647496999"/>
    <n v="-1.5306718645572499"/>
    <s v="Marquee Group Funds"/>
    <x v="25"/>
    <s v="Communication Services"/>
    <s v="Integrated Telecommunication Services"/>
    <s v="Dallas, Texas"/>
    <d v="1983-11-30T00:00:00"/>
    <n v="732717"/>
    <n v="1983"/>
    <s v="Dallas"/>
    <s v="Texas"/>
    <s v="United States"/>
  </r>
  <r>
    <d v="2019-05-07T00:00:00"/>
    <x v="25"/>
    <s v="buy"/>
    <n v="1700"/>
    <n v="13"/>
    <n v="30.52"/>
    <n v="30.59"/>
    <n v="30.280000999999999"/>
    <n v="30.530000999999999"/>
    <n v="30.075393999999999"/>
    <n v="25771200"/>
    <n v="2.448"/>
    <n v="-1.9633656224499899E-3"/>
    <n v="-1.39861731661812E-2"/>
    <n v="-3.0529972133541299E-2"/>
    <n v="4.5793335211012698E-2"/>
    <n v="1.11032304657107E-2"/>
    <n v="3.3687623008974801E-3"/>
    <n v="1.11572029632098E-2"/>
    <n v="1.02828969575677E-2"/>
    <n v="1.4200260109424399E-2"/>
    <n v="34.529998999999997"/>
    <n v="26.799999"/>
    <n v="-0.140114156382384"/>
    <n v="-1.6649488130547601E-2"/>
    <n v="0.65499276183522903"/>
    <n v="-0.25330804157421799"/>
    <n v="-0.27924682049091398"/>
    <s v="Marquee Group Funds"/>
    <x v="25"/>
    <s v="Communication Services"/>
    <s v="Integrated Telecommunication Services"/>
    <s v="Dallas, Texas"/>
    <d v="1983-11-30T00:00:00"/>
    <n v="732717"/>
    <n v="1983"/>
    <s v="Dallas"/>
    <s v="Texas"/>
    <s v="United States"/>
  </r>
  <r>
    <d v="2019-05-16T00:00:00"/>
    <x v="25"/>
    <s v="sell"/>
    <n v="900"/>
    <n v="13"/>
    <n v="31.35"/>
    <n v="31.879998999999899"/>
    <n v="31.35"/>
    <n v="31.620000999999998"/>
    <n v="31.149163999999999"/>
    <n v="23634900"/>
    <n v="2.4049999999999998"/>
    <n v="1.1770503225235001E-2"/>
    <n v="4.0005406682986203E-2"/>
    <n v="-1.2570849779524201E-2"/>
    <n v="7.5487965732976697E-2"/>
    <n v="4.7740063123216103E-2"/>
    <n v="9.1734627262307997E-3"/>
    <n v="1.2094352680807399E-2"/>
    <n v="1.0734452095294901E-2"/>
    <n v="1.42122604665714E-2"/>
    <n v="34.529998999999997"/>
    <n v="26.799999"/>
    <n v="-0.140114156382384"/>
    <n v="8.8559569696340101E-3"/>
    <n v="0.65442179414536905"/>
    <n v="0.416926086037952"/>
    <n v="0.139562051159695"/>
    <s v="Marquee Group Funds"/>
    <x v="25"/>
    <s v="Communication Services"/>
    <s v="Integrated Telecommunication Services"/>
    <s v="Dallas, Texas"/>
    <d v="1983-11-30T00:00:00"/>
    <n v="732717"/>
    <n v="1983"/>
    <s v="Dallas"/>
    <s v="Texas"/>
    <s v="United States"/>
  </r>
  <r>
    <d v="2019-05-24T00:00:00"/>
    <x v="25"/>
    <s v="buy"/>
    <n v="800"/>
    <n v="13"/>
    <n v="32.32"/>
    <n v="32.349997999999999"/>
    <n v="32.099997999999999"/>
    <n v="32.270000000000003"/>
    <n v="31.789484000000002"/>
    <n v="16156700"/>
    <n v="2.3239999999999998"/>
    <n v="4.0366698610543403E-3"/>
    <n v="1.46717650755714E-2"/>
    <n v="4.6948041491576102E-2"/>
    <n v="5.1836879012652097E-2"/>
    <n v="6.0637067047122802E-2"/>
    <n v="7.1285744611725502E-3"/>
    <n v="8.0875404961091805E-3"/>
    <n v="1.0453430394597899E-2"/>
    <n v="1.4180085848314899E-2"/>
    <n v="34.529998999999997"/>
    <n v="26.799999"/>
    <n v="-0.140114156382384"/>
    <n v="1.3526439988342199E-3"/>
    <n v="0.64221018403716201"/>
    <n v="0.60446772035279805"/>
    <n v="0.64164523452701805"/>
    <s v="Marquee Group Funds"/>
    <x v="25"/>
    <s v="Communication Services"/>
    <s v="Integrated Telecommunication Services"/>
    <s v="Dallas, Texas"/>
    <d v="1983-11-30T00:00:00"/>
    <n v="732717"/>
    <n v="1983"/>
    <s v="Dallas"/>
    <s v="Texas"/>
    <s v="United States"/>
  </r>
  <r>
    <d v="2019-05-30T00:00:00"/>
    <x v="25"/>
    <s v="sell"/>
    <n v="1200"/>
    <n v="13"/>
    <n v="31.959999"/>
    <n v="32.07"/>
    <n v="31.639999"/>
    <n v="31.860001"/>
    <n v="31.385590000000001"/>
    <n v="24227600"/>
    <n v="2.2269999999999999"/>
    <n v="-1.5681206312302301E-3"/>
    <n v="-1.3096475788558101E-2"/>
    <n v="3.1242633535712099E-2"/>
    <n v="3.9371458657456997E-2"/>
    <n v="4.7850394157520203E-2"/>
    <n v="5.3834352239365002E-3"/>
    <n v="7.4362662612036598E-3"/>
    <n v="1.05261820954134E-2"/>
    <n v="1.41562180241182E-2"/>
    <n v="34.529998999999997"/>
    <n v="26.799999"/>
    <n v="-0.140114156382384"/>
    <n v="2.0962723552933101E-3"/>
    <n v="0.64436059952783298"/>
    <n v="0.40142918388070298"/>
    <n v="0.41280415060247699"/>
    <s v="Marquee Group Funds"/>
    <x v="25"/>
    <s v="Communication Services"/>
    <s v="Integrated Telecommunication Services"/>
    <s v="Dallas, Texas"/>
    <d v="1983-11-30T00:00:00"/>
    <n v="732717"/>
    <n v="1983"/>
    <s v="Dallas"/>
    <s v="Texas"/>
    <s v="United States"/>
  </r>
  <r>
    <d v="2019-06-10T00:00:00"/>
    <x v="25"/>
    <s v="buy"/>
    <n v="1500"/>
    <n v="13"/>
    <n v="32.689999"/>
    <n v="33"/>
    <n v="31.860001"/>
    <n v="31.93"/>
    <n v="31.454546000000001"/>
    <n v="30927300"/>
    <n v="2.1429999999999998"/>
    <n v="-1.73864268716411E-2"/>
    <n v="2.6659783596798801E-2"/>
    <n v="5.2398278535753899E-2"/>
    <n v="7.0912932832575201E-2"/>
    <n v="5.2840166930970397E-3"/>
    <n v="1.2989945478476501E-2"/>
    <n v="1.32817946309455E-2"/>
    <n v="1.1788530829274399E-2"/>
    <n v="1.4429431257979601E-2"/>
    <n v="34.529998999999997"/>
    <n v="26.799999"/>
    <n v="-0.140114156382384"/>
    <n v="4.6492198743191201E-3"/>
    <n v="0.65673570775075196"/>
    <n v="-0.24184048610696199"/>
    <n v="0.15484919285884399"/>
    <s v="Marquee Group Funds"/>
    <x v="25"/>
    <s v="Communication Services"/>
    <s v="Integrated Telecommunication Services"/>
    <s v="Dallas, Texas"/>
    <d v="1983-11-30T00:00:00"/>
    <n v="732717"/>
    <n v="1983"/>
    <s v="Dallas"/>
    <s v="Texas"/>
    <s v="United States"/>
  </r>
  <r>
    <d v="2019-06-13T00:00:00"/>
    <x v="25"/>
    <s v="buy"/>
    <n v="1300"/>
    <n v="13"/>
    <n v="32.220001000000003"/>
    <n v="32.330002"/>
    <n v="32.119999"/>
    <n v="32.290000999999997"/>
    <n v="31.809186999999898"/>
    <n v="16873400"/>
    <n v="2.0910000000000002"/>
    <n v="3.4124416526353498E-3"/>
    <n v="5.9016554397519202E-3"/>
    <n v="5.8015013088545703E-2"/>
    <n v="8.0141017438882897E-2"/>
    <n v="6.5033806819681102E-4"/>
    <n v="1.10583802514865E-2"/>
    <n v="1.31499354015119E-2"/>
    <n v="1.15899627753638E-2"/>
    <n v="1.4417995119946901E-2"/>
    <n v="34.299999"/>
    <n v="26.799999"/>
    <n v="-0.140114156382384"/>
    <n v="4.0890106107655602E-3"/>
    <n v="0.65594221073190895"/>
    <n v="-0.29965952058851097"/>
    <n v="-0.153961743064812"/>
    <s v="Marquee Group Funds"/>
    <x v="25"/>
    <s v="Communication Services"/>
    <s v="Integrated Telecommunication Services"/>
    <s v="Dallas, Texas"/>
    <d v="1983-11-30T00:00:00"/>
    <n v="732717"/>
    <n v="1983"/>
    <s v="Dallas"/>
    <s v="Texas"/>
    <s v="United States"/>
  </r>
  <r>
    <d v="2019-06-21T00:00:00"/>
    <x v="25"/>
    <s v="sell"/>
    <n v="1500"/>
    <n v="13"/>
    <n v="32.689999"/>
    <n v="32.700001"/>
    <n v="32.419998"/>
    <n v="32.450001"/>
    <n v="31.966804999999901"/>
    <n v="39218600"/>
    <n v="2.0680000000000001"/>
    <n v="-2.7696942108804E-3"/>
    <n v="3.0864863636427698E-3"/>
    <n v="1.2334766701604001E-3"/>
    <n v="5.9328620624861099E-2"/>
    <n v="7.6459273906654607E-2"/>
    <n v="3.3070147913663102E-3"/>
    <n v="1.2022785463142701E-2"/>
    <n v="1.1271125769359401E-2"/>
    <n v="1.3626024110717699E-2"/>
    <n v="34.299999"/>
    <n v="26.799999"/>
    <n v="-0.140114156382384"/>
    <n v="-1.26001638019446E-3"/>
    <n v="0.64274064355148997"/>
    <n v="0.78181101367712802"/>
    <n v="0.58921514457070601"/>
    <s v="Marquee Group Funds"/>
    <x v="25"/>
    <s v="Communication Services"/>
    <s v="Integrated Telecommunication Services"/>
    <s v="Dallas, Texas"/>
    <d v="1983-11-30T00:00:00"/>
    <n v="732717"/>
    <n v="1983"/>
    <s v="Dallas"/>
    <s v="Texas"/>
    <s v="United States"/>
  </r>
  <r>
    <d v="2019-06-27T00:00:00"/>
    <x v="25"/>
    <s v="buy"/>
    <n v="1500"/>
    <n v="13"/>
    <n v="32.759997999999896"/>
    <n v="33.029998999999997"/>
    <n v="32.560001"/>
    <n v="32.979999999999997"/>
    <n v="32.488911000000002"/>
    <n v="28184300"/>
    <n v="2.0049999999999999"/>
    <n v="1.3738568196669E-2"/>
    <n v="1.34311162665276E-2"/>
    <n v="3.2355311513333797E-2"/>
    <n v="7.7462391347425802E-2"/>
    <n v="0.104606043675129"/>
    <n v="6.6624303921511401E-3"/>
    <n v="1.20127062639601E-2"/>
    <n v="1.0920937458255399E-2"/>
    <n v="1.36276240163611E-2"/>
    <n v="34.299999"/>
    <n v="26.799999"/>
    <n v="-0.140114156382384"/>
    <n v="3.81588593721357E-3"/>
    <n v="0.64530247169985799"/>
    <n v="1.1331432113572899"/>
    <n v="0.95801144214439704"/>
    <s v="Marquee Group Funds"/>
    <x v="25"/>
    <s v="Communication Services"/>
    <s v="Integrated Telecommunication Services"/>
    <s v="Dallas, Texas"/>
    <d v="1983-11-30T00:00:00"/>
    <n v="732717"/>
    <n v="1983"/>
    <s v="Dallas"/>
    <s v="Texas"/>
    <s v="United States"/>
  </r>
  <r>
    <d v="2019-04-02T00:00:00"/>
    <x v="25"/>
    <s v="sell"/>
    <n v="1400"/>
    <n v="14"/>
    <n v="31.91"/>
    <n v="31.950001"/>
    <n v="31.549999"/>
    <n v="31.629998999999899"/>
    <n v="30.668396000000001"/>
    <n v="31945800"/>
    <n v="2.4809999999999999"/>
    <n v="-1.00662250486391E-2"/>
    <n v="7.6166137151719099E-3"/>
    <n v="2.5942185059950499E-2"/>
    <n v="0.11923810279244799"/>
    <n v="-4.3338781779319997E-2"/>
    <n v="1.3410907834665401E-2"/>
    <n v="1.18117516592813E-2"/>
    <n v="1.26843927494484E-2"/>
    <n v="1.4623786005331501E-2"/>
    <n v="36.389998999999897"/>
    <n v="26.799999"/>
    <n v="-0.140114156382384"/>
    <n v="1.7455614805152698E-5"/>
    <n v="0.629379175684602"/>
    <n v="-1.4661569718868901"/>
    <n v="-1.62496346145929"/>
    <s v="DJT Green Funds"/>
    <x v="25"/>
    <s v="Communication Services"/>
    <s v="Integrated Telecommunication Services"/>
    <s v="Dallas, Texas"/>
    <d v="1983-11-30T00:00:00"/>
    <n v="732717"/>
    <n v="1983"/>
    <s v="Dallas"/>
    <s v="Texas"/>
    <s v="United States"/>
  </r>
  <r>
    <d v="2019-04-04T00:00:00"/>
    <x v="25"/>
    <s v="buy"/>
    <n v="800"/>
    <n v="14"/>
    <n v="31.950001"/>
    <n v="32.130001"/>
    <n v="31.92"/>
    <n v="31.98"/>
    <n v="31.007755"/>
    <n v="28212000"/>
    <n v="2.512"/>
    <n v="3.4455525147680799E-3"/>
    <n v="3.0800894724048501E-2"/>
    <n v="6.5581292081341197E-2"/>
    <n v="9.4450925404031494E-2"/>
    <n v="-5.4313107447718098E-2"/>
    <n v="1.0653413995980601E-2"/>
    <n v="9.9268073073750102E-3"/>
    <n v="1.2008497233553701E-2"/>
    <n v="1.45966654499546E-2"/>
    <n v="36.389998999999897"/>
    <n v="26.799999"/>
    <n v="-0.140114156382384"/>
    <n v="2.0824655091414399E-3"/>
    <n v="0.62639881448791701"/>
    <n v="-1.6966735098141801"/>
    <n v="-1.6317416916375"/>
    <s v="DJT Green Funds"/>
    <x v="25"/>
    <s v="Communication Services"/>
    <s v="Integrated Telecommunication Services"/>
    <s v="Dallas, Texas"/>
    <d v="1983-11-30T00:00:00"/>
    <n v="732717"/>
    <n v="1983"/>
    <s v="Dallas"/>
    <s v="Texas"/>
    <s v="United States"/>
  </r>
  <r>
    <d v="2019-04-08T00:00:00"/>
    <x v="25"/>
    <s v="buy"/>
    <n v="2000"/>
    <n v="14"/>
    <n v="32.450001"/>
    <n v="32.520000000000003"/>
    <n v="32.189999"/>
    <n v="32.389998999999897"/>
    <n v="31.405290999999998"/>
    <n v="37252000"/>
    <n v="2.5190000000000001"/>
    <n v="1.23571432302222E-3"/>
    <n v="1.3677478759866E-2"/>
    <n v="7.9322547043255601E-2"/>
    <n v="6.3855975332477902E-2"/>
    <n v="-3.4581964474999699E-2"/>
    <n v="8.1666968133911992E-3"/>
    <n v="9.9455614971244999E-3"/>
    <n v="1.1489870521983201E-2"/>
    <n v="1.45811950957887E-2"/>
    <n v="36.389998999999897"/>
    <n v="26.799999"/>
    <n v="-0.140114156382384"/>
    <n v="1.0469119934194001E-3"/>
    <n v="0.62723879189009102"/>
    <n v="-1.26593450005355"/>
    <n v="-1.4992436692090101"/>
    <s v="DJT Green Funds"/>
    <x v="25"/>
    <s v="Communication Services"/>
    <s v="Integrated Telecommunication Services"/>
    <s v="Dallas, Texas"/>
    <d v="1983-11-30T00:00:00"/>
    <n v="732717"/>
    <n v="1983"/>
    <s v="Dallas"/>
    <s v="Texas"/>
    <s v="United States"/>
  </r>
  <r>
    <d v="2019-04-09T00:00:00"/>
    <x v="25"/>
    <s v="sell"/>
    <n v="1500"/>
    <n v="14"/>
    <n v="31.85"/>
    <n v="31.889999"/>
    <n v="31.540001"/>
    <n v="31.75"/>
    <n v="31.277227"/>
    <n v="26779000"/>
    <n v="2.4990000000000001"/>
    <n v="-4.0861210516070102E-3"/>
    <n v="1.9657582756898301E-2"/>
    <n v="7.3900418239854396E-2"/>
    <n v="4.7223377575540397E-2"/>
    <n v="-3.9805967797820502E-2"/>
    <n v="5.9640133082180299E-3"/>
    <n v="1.00708748502252E-2"/>
    <n v="1.14114190380079E-2"/>
    <n v="1.4583088414002601E-2"/>
    <n v="36.389998999999897"/>
    <n v="26.799999"/>
    <n v="-0.140114156382384"/>
    <n v="-6.0859766572597396E-3"/>
    <n v="0.62727216403598496"/>
    <n v="-1.36648396533417"/>
    <n v="-1.4793090678984699"/>
    <s v="DJT Green Funds"/>
    <x v="25"/>
    <s v="Communication Services"/>
    <s v="Integrated Telecommunication Services"/>
    <s v="Dallas, Texas"/>
    <d v="1983-11-30T00:00:00"/>
    <n v="732717"/>
    <n v="1983"/>
    <s v="Dallas"/>
    <s v="Texas"/>
    <s v="United States"/>
  </r>
  <r>
    <d v="2019-04-22T00:00:00"/>
    <x v="25"/>
    <s v="sell"/>
    <n v="1500"/>
    <n v="14"/>
    <n v="32.020000000000003"/>
    <n v="32.18"/>
    <n v="31.92"/>
    <n v="32.080002"/>
    <n v="31.602314"/>
    <n v="22239100"/>
    <n v="2.59"/>
    <n v="1.5598676472859999E-3"/>
    <n v="-3.7336965176027899E-3"/>
    <n v="6.60491670847312E-2"/>
    <n v="5.1407692953868801E-2"/>
    <n v="-1.9464319839797E-2"/>
    <n v="6.63127576769495E-3"/>
    <n v="9.4082784938383495E-3"/>
    <n v="1.08960006412787E-2"/>
    <n v="1.44892778276183E-2"/>
    <n v="35.330002"/>
    <n v="26.799999"/>
    <n v="-0.140114156382384"/>
    <n v="1.0115060212163699E-3"/>
    <n v="0.62299403810318599"/>
    <n v="-0.92294428714374199"/>
    <n v="-1.1814821861420599"/>
    <s v="DJT Green Funds"/>
    <x v="25"/>
    <s v="Communication Services"/>
    <s v="Integrated Telecommunication Services"/>
    <s v="Dallas, Texas"/>
    <d v="1983-11-30T00:00:00"/>
    <n v="732717"/>
    <n v="1983"/>
    <s v="Dallas"/>
    <s v="Texas"/>
    <s v="United States"/>
  </r>
  <r>
    <d v="2019-04-23T00:00:00"/>
    <x v="25"/>
    <s v="buy"/>
    <n v="300"/>
    <n v="14"/>
    <n v="32.060001"/>
    <n v="32.279998999999997"/>
    <n v="31.879998999999899"/>
    <n v="32.099997999999999"/>
    <n v="31.622012999999999"/>
    <n v="31675000"/>
    <n v="2.57"/>
    <n v="6.2314623412111495E-4"/>
    <n v="2.4952352224366201E-3"/>
    <n v="4.8805998201378598E-2"/>
    <n v="6.4380641481364603E-2"/>
    <n v="-1.45241682895809E-2"/>
    <n v="6.0498266812707598E-3"/>
    <n v="8.8102594733624993E-3"/>
    <n v="1.07649693527248E-2"/>
    <n v="1.4486860407694899E-2"/>
    <n v="35.330002"/>
    <n v="26.799999"/>
    <n v="-0.140114156382384"/>
    <n v="8.8023511954049196E-3"/>
    <n v="0.62178257495137002"/>
    <n v="-0.81246618751958299"/>
    <n v="-1.11199161687882"/>
    <s v="DJT Green Funds"/>
    <x v="25"/>
    <s v="Communication Services"/>
    <s v="Integrated Telecommunication Services"/>
    <s v="Dallas, Texas"/>
    <d v="1983-11-30T00:00:00"/>
    <n v="732717"/>
    <n v="1983"/>
    <s v="Dallas"/>
    <s v="Texas"/>
    <s v="United States"/>
  </r>
  <r>
    <d v="2019-05-09T00:00:00"/>
    <x v="25"/>
    <s v="sell"/>
    <n v="1400"/>
    <n v="14"/>
    <n v="30.27"/>
    <n v="30.450001"/>
    <n v="30.129998999999899"/>
    <n v="30.379998999999899"/>
    <n v="29.927626"/>
    <n v="27078400"/>
    <n v="2.4569999999999999"/>
    <n v="2.63675924447362E-3"/>
    <n v="-7.8689833952258394E-3"/>
    <n v="-4.8194381594740203E-2"/>
    <n v="4.6961364821981502E-2"/>
    <n v="1.99624449235608E-2"/>
    <n v="4.3388190663339503E-3"/>
    <n v="1.0869838760769201E-2"/>
    <n v="1.0316506755849299E-2"/>
    <n v="1.41917733064607E-2"/>
    <n v="34.529998999999997"/>
    <n v="26.799999"/>
    <n v="-0.140114156382384"/>
    <n v="-3.0259986019249502E-3"/>
    <n v="0.65530629435572396"/>
    <n v="-8.5733006850182203E-2"/>
    <n v="-0.181629115464923"/>
    <s v="DJT Green Funds"/>
    <x v="25"/>
    <s v="Communication Services"/>
    <s v="Integrated Telecommunication Services"/>
    <s v="Dallas, Texas"/>
    <d v="1983-11-30T00:00:00"/>
    <n v="732717"/>
    <n v="1983"/>
    <s v="Dallas"/>
    <s v="Texas"/>
    <s v="United States"/>
  </r>
  <r>
    <d v="2019-05-14T00:00:00"/>
    <x v="25"/>
    <s v="sell"/>
    <n v="1700"/>
    <n v="14"/>
    <n v="30.700001"/>
    <n v="31.379998999999899"/>
    <n v="30.620000999999998"/>
    <n v="31.09"/>
    <n v="30.627053999999902"/>
    <n v="37525200"/>
    <n v="2.419"/>
    <n v="2.0143601658328399E-2"/>
    <n v="1.8176373646785999E-2"/>
    <n v="-3.5080306273947301E-2"/>
    <n v="5.7913152664754303E-2"/>
    <n v="2.46232269983566E-2"/>
    <n v="1.10664368117356E-2"/>
    <n v="1.1730133674639201E-2"/>
    <n v="1.06409956595393E-2"/>
    <n v="1.4192770868283799E-2"/>
    <n v="34.529998999999997"/>
    <n v="26.799999"/>
    <n v="-0.140114156382384"/>
    <n v="7.98398755130913E-3"/>
    <n v="0.65130675222184797"/>
    <n v="7.8124366350375597E-3"/>
    <n v="-6.1543646913941603E-2"/>
    <s v="DJT Green Funds"/>
    <x v="25"/>
    <s v="Communication Services"/>
    <s v="Integrated Telecommunication Services"/>
    <s v="Dallas, Texas"/>
    <d v="1983-11-30T00:00:00"/>
    <n v="732717"/>
    <n v="1983"/>
    <s v="Dallas"/>
    <s v="Texas"/>
    <s v="United States"/>
  </r>
  <r>
    <d v="2019-05-16T00:00:00"/>
    <x v="25"/>
    <s v="sell"/>
    <n v="1500"/>
    <n v="14"/>
    <n v="31.35"/>
    <n v="31.879998999999899"/>
    <n v="31.35"/>
    <n v="31.620000999999998"/>
    <n v="31.149163999999999"/>
    <n v="23634900"/>
    <n v="2.4049999999999998"/>
    <n v="1.1770503225235001E-2"/>
    <n v="4.0005406682986203E-2"/>
    <n v="-1.2570849779524201E-2"/>
    <n v="7.5487965732976697E-2"/>
    <n v="4.7740063123216103E-2"/>
    <n v="9.1734627262307997E-3"/>
    <n v="1.2094352680807399E-2"/>
    <n v="1.0734452095294901E-2"/>
    <n v="1.42122604665714E-2"/>
    <n v="34.529998999999997"/>
    <n v="26.799999"/>
    <n v="-0.140114156382384"/>
    <n v="8.8559569696340101E-3"/>
    <n v="0.65442179414536905"/>
    <n v="0.416926086037952"/>
    <n v="0.139562051159695"/>
    <s v="DJT Green Funds"/>
    <x v="25"/>
    <s v="Communication Services"/>
    <s v="Integrated Telecommunication Services"/>
    <s v="Dallas, Texas"/>
    <d v="1983-11-30T00:00:00"/>
    <n v="732717"/>
    <n v="1983"/>
    <s v="Dallas"/>
    <s v="Texas"/>
    <s v="United States"/>
  </r>
  <r>
    <d v="2019-05-24T00:00:00"/>
    <x v="25"/>
    <s v="sell"/>
    <n v="1700"/>
    <n v="14"/>
    <n v="32.32"/>
    <n v="32.349997999999999"/>
    <n v="32.099997999999999"/>
    <n v="32.270000000000003"/>
    <n v="31.789484000000002"/>
    <n v="16156700"/>
    <n v="2.3239999999999998"/>
    <n v="4.0366698610543403E-3"/>
    <n v="1.46717650755714E-2"/>
    <n v="4.6948041491576102E-2"/>
    <n v="5.1836879012652097E-2"/>
    <n v="6.0637067047122802E-2"/>
    <n v="7.1285744611725502E-3"/>
    <n v="8.0875404961091805E-3"/>
    <n v="1.0453430394597899E-2"/>
    <n v="1.4180085848314899E-2"/>
    <n v="34.529998999999997"/>
    <n v="26.799999"/>
    <n v="-0.140114156382384"/>
    <n v="1.3526439988342199E-3"/>
    <n v="0.64221018403716201"/>
    <n v="0.60446772035279805"/>
    <n v="0.64164523452701805"/>
    <s v="DJT Green Funds"/>
    <x v="25"/>
    <s v="Communication Services"/>
    <s v="Integrated Telecommunication Services"/>
    <s v="Dallas, Texas"/>
    <d v="1983-11-30T00:00:00"/>
    <n v="732717"/>
    <n v="1983"/>
    <s v="Dallas"/>
    <s v="Texas"/>
    <s v="United States"/>
  </r>
  <r>
    <d v="2019-06-12T00:00:00"/>
    <x v="25"/>
    <s v="sell"/>
    <n v="800"/>
    <n v="14"/>
    <n v="32.110000999999997"/>
    <n v="32.310001"/>
    <n v="32.029998999999997"/>
    <n v="32.18"/>
    <n v="31.700824999999998"/>
    <n v="19282900"/>
    <n v="2.1269999999999998"/>
    <n v="2.1776755783787E-3"/>
    <n v="1.5659614029248502E-2"/>
    <n v="4.9691722076837697E-2"/>
    <n v="7.6728575786247602E-2"/>
    <n v="2.1992363472643399E-3"/>
    <n v="1.23378177236503E-2"/>
    <n v="1.3245946993197401E-2"/>
    <n v="1.1587772269116999E-2"/>
    <n v="1.4419784580476099E-2"/>
    <n v="34.529998999999997"/>
    <n v="26.799999"/>
    <n v="-0.140114156382384"/>
    <n v="-2.0396578921351798E-3"/>
    <n v="0.65607064573002905"/>
    <n v="-0.28316041072961501"/>
    <n v="-2.3235504085770398E-2"/>
    <s v="DJT Green Funds"/>
    <x v="25"/>
    <s v="Communication Services"/>
    <s v="Integrated Telecommunication Services"/>
    <s v="Dallas, Texas"/>
    <d v="1983-11-30T00:00:00"/>
    <n v="732717"/>
    <n v="1983"/>
    <s v="Dallas"/>
    <s v="Texas"/>
    <s v="United States"/>
  </r>
  <r>
    <d v="2019-06-18T00:00:00"/>
    <x v="25"/>
    <s v="buy"/>
    <n v="1600"/>
    <n v="14"/>
    <n v="32.439999"/>
    <n v="32.700001"/>
    <n v="32.400002000000001"/>
    <n v="32.439999"/>
    <n v="31.956951"/>
    <n v="20534100"/>
    <n v="2.06"/>
    <n v="4.3249888074962098E-3"/>
    <n v="1.02246856437321E-2"/>
    <n v="2.5602308854430898E-2"/>
    <n v="7.1652083839207403E-2"/>
    <n v="4.0843995713913998E-2"/>
    <n v="2.23732555483178E-3"/>
    <n v="1.2360490217202799E-2"/>
    <n v="1.1483777057275799E-2"/>
    <n v="1.37773320055902E-2"/>
    <n v="34.299999"/>
    <n v="26.799999"/>
    <n v="-0.140114156382384"/>
    <n v="9.6704895497130797E-3"/>
    <n v="0.64418479166619902"/>
    <n v="0.29179970688736601"/>
    <n v="0.17648887730893101"/>
    <s v="DJT Green Funds"/>
    <x v="25"/>
    <s v="Communication Services"/>
    <s v="Integrated Telecommunication Services"/>
    <s v="Dallas, Texas"/>
    <d v="1983-11-30T00:00:00"/>
    <n v="732717"/>
    <n v="1983"/>
    <s v="Dallas"/>
    <s v="Texas"/>
    <s v="United States"/>
  </r>
  <r>
    <d v="2019-04-02T00:00:00"/>
    <x v="25"/>
    <s v="buy"/>
    <n v="800"/>
    <n v="15"/>
    <n v="31.91"/>
    <n v="31.950001"/>
    <n v="31.549999"/>
    <n v="31.629998999999899"/>
    <n v="30.668396000000001"/>
    <n v="31945800"/>
    <n v="2.4809999999999999"/>
    <n v="-1.00662250486391E-2"/>
    <n v="7.6166137151719099E-3"/>
    <n v="2.5942185059950499E-2"/>
    <n v="0.11923810279244799"/>
    <n v="-4.3338781779319997E-2"/>
    <n v="1.3410907834665401E-2"/>
    <n v="1.18117516592813E-2"/>
    <n v="1.26843927494484E-2"/>
    <n v="1.4623786005331501E-2"/>
    <n v="36.389998999999897"/>
    <n v="26.799999"/>
    <n v="-0.140114156382384"/>
    <n v="1.7455614805152698E-5"/>
    <n v="0.629379175684602"/>
    <n v="-1.4661569718868901"/>
    <n v="-1.62496346145929"/>
    <s v="Turtle River Asset Management"/>
    <x v="25"/>
    <s v="Communication Services"/>
    <s v="Integrated Telecommunication Services"/>
    <s v="Dallas, Texas"/>
    <d v="1983-11-30T00:00:00"/>
    <n v="732717"/>
    <n v="1983"/>
    <s v="Dallas"/>
    <s v="Texas"/>
    <s v="United States"/>
  </r>
  <r>
    <d v="2019-04-05T00:00:00"/>
    <x v="25"/>
    <s v="buy"/>
    <n v="1700"/>
    <n v="15"/>
    <n v="32.07"/>
    <n v="32.360000999999997"/>
    <n v="31.92"/>
    <n v="32.349997999999999"/>
    <n v="31.366506999999999"/>
    <n v="39928700"/>
    <n v="2.5009999999999999"/>
    <n v="1.1503333090481099E-2"/>
    <n v="3.1080813031464701E-2"/>
    <n v="8.1770084241990795E-2"/>
    <n v="8.0585782955610197E-2"/>
    <n v="-5.0029804119900101E-2"/>
    <n v="1.06873545288096E-2"/>
    <n v="9.9314689548520296E-3"/>
    <n v="1.16867293394699E-2"/>
    <n v="1.46078479412551E-2"/>
    <n v="36.389998999999897"/>
    <n v="26.799999"/>
    <n v="-0.140114156382384"/>
    <n v="4.62571739556182E-3"/>
    <n v="0.62712119465233596"/>
    <n v="-1.59767870487734"/>
    <n v="-1.5649303203535601"/>
    <s v="Turtle River Asset Management"/>
    <x v="25"/>
    <s v="Communication Services"/>
    <s v="Integrated Telecommunication Services"/>
    <s v="Dallas, Texas"/>
    <d v="1983-11-30T00:00:00"/>
    <n v="732717"/>
    <n v="1983"/>
    <s v="Dallas"/>
    <s v="Texas"/>
    <s v="United States"/>
  </r>
  <r>
    <d v="2019-05-03T00:00:00"/>
    <x v="25"/>
    <s v="buy"/>
    <n v="1500"/>
    <n v="15"/>
    <n v="30.66"/>
    <n v="30.790001"/>
    <n v="30.57"/>
    <n v="30.700001"/>
    <n v="30.242863"/>
    <n v="28225600"/>
    <n v="2.5310000000000001"/>
    <n v="2.6092390514360301E-3"/>
    <n v="6.5170486563518302E-4"/>
    <n v="-1.3972455339573E-2"/>
    <n v="3.8936154927085097E-2"/>
    <n v="1.9148156798484601E-2"/>
    <n v="5.39923815547218E-3"/>
    <n v="1.13387504796449E-2"/>
    <n v="1.0410848208633401E-2"/>
    <n v="1.42052140616064E-2"/>
    <n v="34.529998999999997"/>
    <n v="26.799999"/>
    <n v="-0.140114156382384"/>
    <n v="9.5921274614703799E-3"/>
    <n v="0.66108626046309704"/>
    <n v="-0.119111617615159"/>
    <n v="-0.445891293268596"/>
    <s v="Turtle River Asset Management"/>
    <x v="25"/>
    <s v="Communication Services"/>
    <s v="Integrated Telecommunication Services"/>
    <s v="Dallas, Texas"/>
    <d v="1983-11-30T00:00:00"/>
    <n v="732717"/>
    <n v="1983"/>
    <s v="Dallas"/>
    <s v="Texas"/>
    <s v="United States"/>
  </r>
  <r>
    <d v="2019-05-07T00:00:00"/>
    <x v="25"/>
    <s v="sell"/>
    <n v="1100"/>
    <n v="15"/>
    <n v="30.52"/>
    <n v="30.59"/>
    <n v="30.280000999999999"/>
    <n v="30.530000999999999"/>
    <n v="30.075393999999999"/>
    <n v="25771200"/>
    <n v="2.448"/>
    <n v="-1.9633656224499899E-3"/>
    <n v="-1.39861731661812E-2"/>
    <n v="-3.0529972133541299E-2"/>
    <n v="4.5793335211012698E-2"/>
    <n v="1.11032304657107E-2"/>
    <n v="3.3687623008974801E-3"/>
    <n v="1.11572029632098E-2"/>
    <n v="1.02828969575677E-2"/>
    <n v="1.4200260109424399E-2"/>
    <n v="34.529998999999997"/>
    <n v="26.799999"/>
    <n v="-0.140114156382384"/>
    <n v="-1.6649488130547601E-2"/>
    <n v="0.65499276183522903"/>
    <n v="-0.25330804157421799"/>
    <n v="-0.27924682049091398"/>
    <s v="Turtle River Asset Management"/>
    <x v="25"/>
    <s v="Communication Services"/>
    <s v="Integrated Telecommunication Services"/>
    <s v="Dallas, Texas"/>
    <d v="1983-11-30T00:00:00"/>
    <n v="732717"/>
    <n v="1983"/>
    <s v="Dallas"/>
    <s v="Texas"/>
    <s v="United States"/>
  </r>
  <r>
    <d v="2019-06-05T00:00:00"/>
    <x v="25"/>
    <s v="sell"/>
    <n v="1800"/>
    <n v="15"/>
    <n v="31.620000999999998"/>
    <n v="31.709999"/>
    <n v="31.42"/>
    <n v="31.68"/>
    <n v="31.208269000000001"/>
    <n v="20430800"/>
    <n v="2.1230000000000002"/>
    <n v="6.3331143671513804E-3"/>
    <n v="-7.2338992613320101E-3"/>
    <n v="3.1422868996153201E-2"/>
    <n v="7.6712508413087993E-2"/>
    <n v="3.9713202630906198E-2"/>
    <n v="2.31435779772984E-2"/>
    <n v="1.2415009668641201E-2"/>
    <n v="1.1409491117870299E-2"/>
    <n v="1.44368973300471E-2"/>
    <n v="34.529998999999997"/>
    <n v="26.799999"/>
    <n v="-0.140114156382384"/>
    <n v="8.1287266899663802E-3"/>
    <n v="0.66132688088922398"/>
    <n v="0.28263748025026297"/>
    <n v="0.108981665964726"/>
    <s v="Turtle River Asset Management"/>
    <x v="25"/>
    <s v="Communication Services"/>
    <s v="Integrated Telecommunication Services"/>
    <s v="Dallas, Texas"/>
    <d v="1983-11-30T00:00:00"/>
    <n v="732717"/>
    <n v="1983"/>
    <s v="Dallas"/>
    <s v="Texas"/>
    <s v="United States"/>
  </r>
  <r>
    <d v="2019-06-07T00:00:00"/>
    <x v="25"/>
    <s v="buy"/>
    <n v="900"/>
    <n v="15"/>
    <n v="32.169998"/>
    <n v="32.700001"/>
    <n v="32.139998999999897"/>
    <n v="32.490001999999997"/>
    <n v="32.006209999999903"/>
    <n v="31788400"/>
    <n v="2.0840000000000001"/>
    <n v="1.2076454477974501E-2"/>
    <n v="6.0586206181377097E-2"/>
    <n v="6.2222584115225903E-2"/>
    <n v="9.6940103859642801E-2"/>
    <n v="3.5470181900736003E-2"/>
    <n v="3.6827126330796702E-3"/>
    <n v="1.27395900785729E-2"/>
    <n v="1.1583592408041E-2"/>
    <n v="1.44096296042456E-2"/>
    <n v="34.529998999999997"/>
    <n v="26.799999"/>
    <n v="-0.140114156382384"/>
    <n v="1.0442979367750601E-2"/>
    <n v="0.66014997291256206"/>
    <n v="0.22010807906633501"/>
    <n v="0.212172720224474"/>
    <s v="Turtle River Asset Management"/>
    <x v="25"/>
    <s v="Communication Services"/>
    <s v="Integrated Telecommunication Services"/>
    <s v="Dallas, Texas"/>
    <d v="1983-11-30T00:00:00"/>
    <n v="732717"/>
    <n v="1983"/>
    <s v="Dallas"/>
    <s v="Texas"/>
    <s v="United States"/>
  </r>
  <r>
    <d v="2019-06-17T00:00:00"/>
    <x v="25"/>
    <s v="sell"/>
    <n v="1300"/>
    <n v="15"/>
    <n v="32.25"/>
    <n v="32.389998999999897"/>
    <n v="32.169998"/>
    <n v="32.299999"/>
    <n v="31.819035999999901"/>
    <n v="16814200"/>
    <n v="2.0859999999999999"/>
    <n v="-1.5468072336423601E-3"/>
    <n v="1.15212074386407E-2"/>
    <n v="3.3047823272169798E-2"/>
    <n v="6.3423441973661898E-2"/>
    <n v="5.570651274242E-2"/>
    <n v="2.6114914778237702E-3"/>
    <n v="1.25516195033654E-2"/>
    <n v="1.1493727636415299E-2"/>
    <n v="1.38269461859342E-2"/>
    <n v="34.299999"/>
    <n v="26.799999"/>
    <n v="-0.140114156382384"/>
    <n v="9.3131563797728401E-4"/>
    <n v="0.64398806661974695"/>
    <n v="0.50586928275357501"/>
    <n v="8.5077660538392302E-2"/>
    <s v="Turtle River Asset Management"/>
    <x v="25"/>
    <s v="Communication Services"/>
    <s v="Integrated Telecommunication Services"/>
    <s v="Dallas, Texas"/>
    <d v="1983-11-30T00:00:00"/>
    <n v="732717"/>
    <n v="1983"/>
    <s v="Dallas"/>
    <s v="Texas"/>
    <s v="United States"/>
  </r>
  <r>
    <d v="2019-06-26T00:00:00"/>
    <x v="25"/>
    <s v="sell"/>
    <n v="2800"/>
    <n v="15"/>
    <n v="32.590000000000003"/>
    <n v="32.790000999999997"/>
    <n v="32.520000000000003"/>
    <n v="32.529998999999997"/>
    <n v="32.045611999999998"/>
    <n v="27960900"/>
    <n v="2.0489999999999999"/>
    <n v="-6.1465343092988298E-4"/>
    <n v="3.6957189508995702E-3"/>
    <n v="8.0247196454257697E-3"/>
    <n v="5.1225708799044999E-2"/>
    <n v="8.8025378133905596E-2"/>
    <n v="3.0893504596239E-3"/>
    <n v="1.19493131636103E-2"/>
    <n v="1.09364688032287E-2"/>
    <n v="1.36030448187576E-2"/>
    <n v="34.299999"/>
    <n v="26.799999"/>
    <n v="-0.140114156382384"/>
    <n v="-1.2346958449604901E-3"/>
    <n v="0.64327500310565899"/>
    <n v="0.91595663912735303"/>
    <n v="0.86470610172065598"/>
    <s v="Turtle River Asset Management"/>
    <x v="25"/>
    <s v="Communication Services"/>
    <s v="Integrated Telecommunication Services"/>
    <s v="Dallas, Texas"/>
    <d v="1983-11-30T00:00:00"/>
    <n v="732717"/>
    <n v="1983"/>
    <s v="Dallas"/>
    <s v="Texas"/>
    <s v="United States"/>
  </r>
  <r>
    <d v="2019-04-08T00:00:00"/>
    <x v="25"/>
    <s v="buy"/>
    <n v="800"/>
    <n v="16"/>
    <n v="32.450001"/>
    <n v="32.520000000000003"/>
    <n v="32.189999"/>
    <n v="32.389998999999897"/>
    <n v="31.405290999999998"/>
    <n v="37252000"/>
    <n v="2.5190000000000001"/>
    <n v="1.23571432302222E-3"/>
    <n v="1.3677478759866E-2"/>
    <n v="7.9322547043255601E-2"/>
    <n v="6.3855975332477902E-2"/>
    <n v="-3.4581964474999699E-2"/>
    <n v="8.1666968133911992E-3"/>
    <n v="9.9455614971244999E-3"/>
    <n v="1.1489870521983201E-2"/>
    <n v="1.45811950957887E-2"/>
    <n v="36.389998999999897"/>
    <n v="26.799999"/>
    <n v="-0.140114156382384"/>
    <n v="1.0469119934194001E-3"/>
    <n v="0.62723879189009102"/>
    <n v="-1.26593450005355"/>
    <n v="-1.4992436692090101"/>
    <s v="Bridgebay Associates"/>
    <x v="25"/>
    <s v="Communication Services"/>
    <s v="Integrated Telecommunication Services"/>
    <s v="Dallas, Texas"/>
    <d v="1983-11-30T00:00:00"/>
    <n v="732717"/>
    <n v="1983"/>
    <s v="Dallas"/>
    <s v="Texas"/>
    <s v="United States"/>
  </r>
  <r>
    <d v="2019-04-12T00:00:00"/>
    <x v="25"/>
    <s v="sell"/>
    <n v="2100"/>
    <n v="16"/>
    <n v="32.299999"/>
    <n v="32.32"/>
    <n v="31.959999"/>
    <n v="32.200001"/>
    <n v="31.720528000000002"/>
    <n v="26021100"/>
    <n v="2.56"/>
    <n v="0"/>
    <n v="1.12233746967108E-2"/>
    <n v="7.7349912282612801E-2"/>
    <n v="5.8052571319603098E-2"/>
    <n v="-2.5447944733138699E-2"/>
    <n v="5.2316415255754404E-3"/>
    <n v="9.3459049455224003E-3"/>
    <n v="1.08906768904268E-2"/>
    <n v="1.4520114624208101E-2"/>
    <n v="35.82"/>
    <n v="26.799999"/>
    <n v="-0.140114156382384"/>
    <n v="6.5875784763498903E-3"/>
    <n v="0.62011139754675704"/>
    <n v="-1.06257517324582"/>
    <n v="-1.29169537907256"/>
    <s v="Bridgebay Associates"/>
    <x v="25"/>
    <s v="Communication Services"/>
    <s v="Integrated Telecommunication Services"/>
    <s v="Dallas, Texas"/>
    <d v="1983-11-30T00:00:00"/>
    <n v="732717"/>
    <n v="1983"/>
    <s v="Dallas"/>
    <s v="Texas"/>
    <s v="United States"/>
  </r>
  <r>
    <d v="2019-05-06T00:00:00"/>
    <x v="25"/>
    <s v="sell"/>
    <n v="700"/>
    <n v="16"/>
    <n v="30.459999"/>
    <n v="30.639999"/>
    <n v="30.379998999999899"/>
    <n v="30.59"/>
    <n v="30.134501"/>
    <n v="25182000"/>
    <n v="2.5"/>
    <n v="-3.58949477651628E-3"/>
    <n v="-9.4355088670592408E-3"/>
    <n v="-2.5121053996323198E-2"/>
    <n v="4.8431921433956603E-2"/>
    <n v="1.9308647231941999E-2"/>
    <n v="4.1698438245782402E-3"/>
    <n v="1.12034138533205E-2"/>
    <n v="1.0277134717360401E-2"/>
    <n v="1.42050454439681E-2"/>
    <n v="34.529998999999997"/>
    <n v="26.799999"/>
    <n v="-0.140114156382384"/>
    <n v="-4.4810132310555703E-3"/>
    <n v="0.66092987417046201"/>
    <n v="-0.108826591332348"/>
    <n v="-0.33832428533366299"/>
    <s v="Bridgebay Associates"/>
    <x v="25"/>
    <s v="Communication Services"/>
    <s v="Integrated Telecommunication Services"/>
    <s v="Dallas, Texas"/>
    <d v="1983-11-30T00:00:00"/>
    <n v="732717"/>
    <n v="1983"/>
    <s v="Dallas"/>
    <s v="Texas"/>
    <s v="United States"/>
  </r>
  <r>
    <d v="2019-05-22T00:00:00"/>
    <x v="25"/>
    <s v="sell"/>
    <n v="700"/>
    <n v="16"/>
    <n v="32.240001999999997"/>
    <n v="32.450001"/>
    <n v="32.119999"/>
    <n v="32.279998999999997"/>
    <n v="31.799334000000002"/>
    <n v="19988800"/>
    <n v="2.3929999999999998"/>
    <n v="-4.0191977955706297E-3"/>
    <n v="3.2428442403723903E-2"/>
    <n v="6.2150004106491198E-3"/>
    <n v="6.1830407133423103E-2"/>
    <n v="5.2936959562771599E-2"/>
    <n v="6.5493714456795801E-3"/>
    <n v="1.22925888064939E-2"/>
    <n v="1.04948697647548E-2"/>
    <n v="1.41803729629453E-2"/>
    <n v="34.529998999999997"/>
    <n v="26.799999"/>
    <n v="-0.140114156382384"/>
    <n v="-2.8283920525026501E-3"/>
    <n v="0.64347694624363205"/>
    <n v="0.48090582757359202"/>
    <n v="0.58385740755835902"/>
    <s v="Bridgebay Associates"/>
    <x v="25"/>
    <s v="Communication Services"/>
    <s v="Integrated Telecommunication Services"/>
    <s v="Dallas, Texas"/>
    <d v="1983-11-30T00:00:00"/>
    <n v="732717"/>
    <n v="1983"/>
    <s v="Dallas"/>
    <s v="Texas"/>
    <s v="United States"/>
  </r>
  <r>
    <d v="2019-06-21T00:00:00"/>
    <x v="25"/>
    <s v="buy"/>
    <n v="1700"/>
    <n v="16"/>
    <n v="32.689999"/>
    <n v="32.700001"/>
    <n v="32.419998"/>
    <n v="32.450001"/>
    <n v="31.966804999999901"/>
    <n v="39218600"/>
    <n v="2.0680000000000001"/>
    <n v="-2.7696942108804E-3"/>
    <n v="3.0864863636427698E-3"/>
    <n v="1.2334766701604001E-3"/>
    <n v="5.9328620624861099E-2"/>
    <n v="7.6459273906654607E-2"/>
    <n v="3.3070147913663102E-3"/>
    <n v="1.2022785463142701E-2"/>
    <n v="1.1271125769359401E-2"/>
    <n v="1.3626024110717699E-2"/>
    <n v="34.299999"/>
    <n v="26.799999"/>
    <n v="-0.140114156382384"/>
    <n v="-1.26001638019446E-3"/>
    <n v="0.64274064355148997"/>
    <n v="0.78181101367712802"/>
    <n v="0.58921514457070601"/>
    <s v="Bridgebay Associates"/>
    <x v="25"/>
    <s v="Communication Services"/>
    <s v="Integrated Telecommunication Services"/>
    <s v="Dallas, Texas"/>
    <d v="1983-11-30T00:00:00"/>
    <n v="732717"/>
    <n v="1983"/>
    <s v="Dallas"/>
    <s v="Texas"/>
    <s v="United States"/>
  </r>
  <r>
    <d v="2019-05-02T00:00:00"/>
    <x v="25"/>
    <s v="sell"/>
    <n v="1000"/>
    <n v="17"/>
    <n v="30.959999"/>
    <n v="31.01"/>
    <n v="30.59"/>
    <n v="30.620000999999998"/>
    <n v="30.164054999999902"/>
    <n v="29711500"/>
    <n v="2.552"/>
    <n v="-5.5365180757174703E-3"/>
    <n v="9.1864939553002005E-3"/>
    <n v="-2.6647919439648299E-2"/>
    <n v="3.4328909919227997E-2"/>
    <n v="1.6780052531521299E-3"/>
    <n v="7.3687674516902998E-3"/>
    <n v="1.14871139763414E-2"/>
    <n v="1.04128169965115E-2"/>
    <n v="1.4235399611482499E-2"/>
    <n v="34.529998999999997"/>
    <n v="26.799999"/>
    <n v="-0.140114156382384"/>
    <n v="-2.1262443276895502E-3"/>
    <n v="0.66593728254868401"/>
    <n v="-0.46579711192099399"/>
    <n v="-0.82528216269550603"/>
    <s v="Los Santos Asset Management"/>
    <x v="25"/>
    <s v="Communication Services"/>
    <s v="Integrated Telecommunication Services"/>
    <s v="Dallas, Texas"/>
    <d v="1983-11-30T00:00:00"/>
    <n v="732717"/>
    <n v="1983"/>
    <s v="Dallas"/>
    <s v="Texas"/>
    <s v="United States"/>
  </r>
  <r>
    <d v="2019-05-06T00:00:00"/>
    <x v="25"/>
    <s v="buy"/>
    <n v="1100"/>
    <n v="17"/>
    <n v="30.459999"/>
    <n v="30.639999"/>
    <n v="30.379998999999899"/>
    <n v="30.59"/>
    <n v="30.134501"/>
    <n v="25182000"/>
    <n v="2.5"/>
    <n v="-3.58949477651628E-3"/>
    <n v="-9.4355088670592408E-3"/>
    <n v="-2.5121053996323198E-2"/>
    <n v="4.8431921433956603E-2"/>
    <n v="1.9308647231941999E-2"/>
    <n v="4.1698438245782402E-3"/>
    <n v="1.12034138533205E-2"/>
    <n v="1.0277134717360401E-2"/>
    <n v="1.42050454439681E-2"/>
    <n v="34.529998999999997"/>
    <n v="26.799999"/>
    <n v="-0.140114156382384"/>
    <n v="-4.4810132310555703E-3"/>
    <n v="0.66092987417046201"/>
    <n v="-0.108826591332348"/>
    <n v="-0.33832428533366299"/>
    <s v="Los Santos Asset Management"/>
    <x v="25"/>
    <s v="Communication Services"/>
    <s v="Integrated Telecommunication Services"/>
    <s v="Dallas, Texas"/>
    <d v="1983-11-30T00:00:00"/>
    <n v="732717"/>
    <n v="1983"/>
    <s v="Dallas"/>
    <s v="Texas"/>
    <s v="United States"/>
  </r>
  <r>
    <d v="2019-05-23T00:00:00"/>
    <x v="25"/>
    <s v="sell"/>
    <n v="2600"/>
    <n v="17"/>
    <n v="32.18"/>
    <n v="32.32"/>
    <n v="31.93"/>
    <n v="32.139998999999897"/>
    <n v="31.661418999999999"/>
    <n v="24665500"/>
    <n v="2.2959999999999998"/>
    <n v="-4.3464727600099999E-3"/>
    <n v="1.63114664184788E-2"/>
    <n v="1.24538141651809E-3"/>
    <n v="4.7157947308070297E-2"/>
    <n v="5.3512134224569297E-2"/>
    <n v="7.2289717908957697E-3"/>
    <n v="1.2331630417779699E-2"/>
    <n v="1.04468476911904E-2"/>
    <n v="1.41795899513026E-2"/>
    <n v="34.529998999999997"/>
    <n v="26.799999"/>
    <n v="-0.140114156382384"/>
    <n v="-1.1985692488440201E-2"/>
    <n v="0.641337222924798"/>
    <n v="0.50028174739410902"/>
    <n v="0.60052853982958998"/>
    <s v="Los Santos Asset Management"/>
    <x v="25"/>
    <s v="Communication Services"/>
    <s v="Integrated Telecommunication Services"/>
    <s v="Dallas, Texas"/>
    <d v="1983-11-30T00:00:00"/>
    <n v="732717"/>
    <n v="1983"/>
    <s v="Dallas"/>
    <s v="Texas"/>
    <s v="United States"/>
  </r>
  <r>
    <d v="2019-05-31T00:00:00"/>
    <x v="25"/>
    <s v="buy"/>
    <n v="700"/>
    <n v="17"/>
    <n v="31.059998999999902"/>
    <n v="31.16"/>
    <n v="30.379998999999899"/>
    <n v="30.58"/>
    <n v="30.124648999999899"/>
    <n v="49412600"/>
    <n v="2.1419999999999999"/>
    <n v="-4.1005130091372501E-2"/>
    <n v="-4.9755133119920601E-2"/>
    <n v="-1.2349795232332299E-2"/>
    <n v="8.0532472552600001E-3"/>
    <n v="-5.5075928748413204E-4"/>
    <n v="1.8149678019582099E-2"/>
    <n v="1.16974181562588E-2"/>
    <n v="1.1695595667344001E-2"/>
    <n v="1.43845631591601E-2"/>
    <n v="34.529998999999997"/>
    <n v="26.799999"/>
    <n v="-0.140114156382384"/>
    <n v="-1.3283204951564801E-2"/>
    <n v="0.663574245005357"/>
    <n v="-0.34330470180640699"/>
    <n v="0.24408686076237299"/>
    <s v="Los Santos Asset Management"/>
    <x v="25"/>
    <s v="Communication Services"/>
    <s v="Integrated Telecommunication Services"/>
    <s v="Dallas, Texas"/>
    <d v="1983-11-30T00:00:00"/>
    <n v="732717"/>
    <n v="1983"/>
    <s v="Dallas"/>
    <s v="Texas"/>
    <s v="United States"/>
  </r>
  <r>
    <d v="2019-06-06T00:00:00"/>
    <x v="25"/>
    <s v="buy"/>
    <n v="1600"/>
    <n v="17"/>
    <n v="31.799999"/>
    <n v="32.169998"/>
    <n v="31.700001"/>
    <n v="32.099997999999999"/>
    <n v="31.622012999999999"/>
    <n v="24411700"/>
    <n v="2.1240000000000001"/>
    <n v="1.31704002421319E-2"/>
    <n v="7.50462161203E-3"/>
    <n v="4.8182764014801399E-2"/>
    <n v="8.6199657133462504E-2"/>
    <n v="4.4587350503995003E-2"/>
    <n v="2.4045286633692299E-2"/>
    <n v="1.26051994139502E-2"/>
    <n v="1.1504769306995901E-2"/>
    <n v="1.4451102639805201E-2"/>
    <n v="34.529998999999997"/>
    <n v="26.799999"/>
    <n v="-0.140114156382384"/>
    <n v="6.1168407152111899E-3"/>
    <n v="0.66344301566444197"/>
    <n v="0.35397167430670001"/>
    <n v="9.9490164049925695E-2"/>
    <s v="Los Santos Asset Management"/>
    <x v="25"/>
    <s v="Communication Services"/>
    <s v="Integrated Telecommunication Services"/>
    <s v="Dallas, Texas"/>
    <d v="1983-11-30T00:00:00"/>
    <n v="732717"/>
    <n v="1983"/>
    <s v="Dallas"/>
    <s v="Texas"/>
    <s v="United States"/>
  </r>
  <r>
    <d v="2019-06-12T00:00:00"/>
    <x v="25"/>
    <s v="sell"/>
    <n v="1000"/>
    <n v="17"/>
    <n v="32.110000999999997"/>
    <n v="32.310001"/>
    <n v="32.029998999999997"/>
    <n v="32.18"/>
    <n v="31.700824999999998"/>
    <n v="19282900"/>
    <n v="2.1269999999999998"/>
    <n v="2.1776755783787E-3"/>
    <n v="1.5659614029248502E-2"/>
    <n v="4.9691722076837697E-2"/>
    <n v="7.6728575786247602E-2"/>
    <n v="2.1992363472643399E-3"/>
    <n v="1.23378177236503E-2"/>
    <n v="1.3245946993197401E-2"/>
    <n v="1.1587772269116999E-2"/>
    <n v="1.4419784580476099E-2"/>
    <n v="34.529998999999997"/>
    <n v="26.799999"/>
    <n v="-0.140114156382384"/>
    <n v="-2.0396578921351798E-3"/>
    <n v="0.65607064573002905"/>
    <n v="-0.28316041072961501"/>
    <n v="-2.3235504085770398E-2"/>
    <s v="Los Santos Asset Management"/>
    <x v="25"/>
    <s v="Communication Services"/>
    <s v="Integrated Telecommunication Services"/>
    <s v="Dallas, Texas"/>
    <d v="1983-11-30T00:00:00"/>
    <n v="732717"/>
    <n v="1983"/>
    <s v="Dallas"/>
    <s v="Texas"/>
    <s v="United States"/>
  </r>
  <r>
    <d v="2019-06-17T00:00:00"/>
    <x v="25"/>
    <s v="sell"/>
    <n v="1700"/>
    <n v="17"/>
    <n v="32.25"/>
    <n v="32.389998999999897"/>
    <n v="32.169998"/>
    <n v="32.299999"/>
    <n v="31.819035999999901"/>
    <n v="16814200"/>
    <n v="2.0859999999999999"/>
    <n v="-1.5468072336423601E-3"/>
    <n v="1.15212074386407E-2"/>
    <n v="3.3047823272169798E-2"/>
    <n v="6.3423441973661898E-2"/>
    <n v="5.570651274242E-2"/>
    <n v="2.6114914778237702E-3"/>
    <n v="1.25516195033654E-2"/>
    <n v="1.1493727636415299E-2"/>
    <n v="1.38269461859342E-2"/>
    <n v="34.299999"/>
    <n v="26.799999"/>
    <n v="-0.140114156382384"/>
    <n v="9.3131563797728401E-4"/>
    <n v="0.64398806661974695"/>
    <n v="0.50586928275357501"/>
    <n v="8.5077660538392302E-2"/>
    <s v="Los Santos Asset Management"/>
    <x v="25"/>
    <s v="Communication Services"/>
    <s v="Integrated Telecommunication Services"/>
    <s v="Dallas, Texas"/>
    <d v="1983-11-30T00:00:00"/>
    <n v="732717"/>
    <n v="1983"/>
    <s v="Dallas"/>
    <s v="Texas"/>
    <s v="United States"/>
  </r>
  <r>
    <d v="2019-06-26T00:00:00"/>
    <x v="25"/>
    <s v="buy"/>
    <n v="1100"/>
    <n v="17"/>
    <n v="32.590000000000003"/>
    <n v="32.790000999999997"/>
    <n v="32.520000000000003"/>
    <n v="32.529998999999997"/>
    <n v="32.045611999999998"/>
    <n v="27960900"/>
    <n v="2.0489999999999999"/>
    <n v="-6.1465343092988298E-4"/>
    <n v="3.6957189508995702E-3"/>
    <n v="8.0247196454257697E-3"/>
    <n v="5.1225708799044999E-2"/>
    <n v="8.8025378133905596E-2"/>
    <n v="3.0893504596239E-3"/>
    <n v="1.19493131636103E-2"/>
    <n v="1.09364688032287E-2"/>
    <n v="1.36030448187576E-2"/>
    <n v="34.299999"/>
    <n v="26.799999"/>
    <n v="-0.140114156382384"/>
    <n v="-1.2346958449604901E-3"/>
    <n v="0.64327500310565899"/>
    <n v="0.91595663912735303"/>
    <n v="0.86470610172065598"/>
    <s v="Los Santos Asset Management"/>
    <x v="25"/>
    <s v="Communication Services"/>
    <s v="Integrated Telecommunication Services"/>
    <s v="Dallas, Texas"/>
    <d v="1983-11-30T00:00:00"/>
    <n v="732717"/>
    <n v="1983"/>
    <s v="Dallas"/>
    <s v="Texas"/>
    <s v="United States"/>
  </r>
  <r>
    <d v="2019-04-24T00:00:00"/>
    <x v="25"/>
    <s v="buy"/>
    <n v="2400"/>
    <n v="18"/>
    <n v="31.07"/>
    <n v="31.59"/>
    <n v="30.52"/>
    <n v="30.790001"/>
    <n v="30.3315219999999"/>
    <n v="72249300"/>
    <n v="2.5219999999999998"/>
    <n v="-4.1665990214003697E-2"/>
    <n v="-4.6328053182046899E-2"/>
    <n v="6.8181017685981799E-3"/>
    <n v="1.2628361302496401E-2"/>
    <n v="-6.2515637407652203E-2"/>
    <n v="1.87297688991016E-2"/>
    <n v="1.2858471526496201E-2"/>
    <n v="1.19693322622452E-2"/>
    <n v="1.47162432493563E-2"/>
    <n v="35.330002"/>
    <n v="26.799999"/>
    <n v="-0.140114156382384"/>
    <n v="-2.1941687255359501E-3"/>
    <n v="0.62643683924341398"/>
    <n v="-1.7697336089967499"/>
    <n v="-1.20431243404134"/>
    <s v="Ironman Funds"/>
    <x v="25"/>
    <s v="Communication Services"/>
    <s v="Integrated Telecommunication Services"/>
    <s v="Dallas, Texas"/>
    <d v="1983-11-30T00:00:00"/>
    <n v="732717"/>
    <n v="1983"/>
    <s v="Dallas"/>
    <s v="Texas"/>
    <s v="United States"/>
  </r>
  <r>
    <d v="2019-05-14T00:00:00"/>
    <x v="25"/>
    <s v="sell"/>
    <n v="1400"/>
    <n v="18"/>
    <n v="30.700001"/>
    <n v="31.379998999999899"/>
    <n v="30.620000999999998"/>
    <n v="31.09"/>
    <n v="30.627053999999902"/>
    <n v="37525200"/>
    <n v="2.419"/>
    <n v="2.0143601658328399E-2"/>
    <n v="1.8176373646785999E-2"/>
    <n v="-3.5080306273947301E-2"/>
    <n v="5.7913152664754303E-2"/>
    <n v="2.46232269983566E-2"/>
    <n v="1.10664368117356E-2"/>
    <n v="1.1730133674639201E-2"/>
    <n v="1.06409956595393E-2"/>
    <n v="1.4192770868283799E-2"/>
    <n v="34.529998999999997"/>
    <n v="26.799999"/>
    <n v="-0.140114156382384"/>
    <n v="7.98398755130913E-3"/>
    <n v="0.65130675222184797"/>
    <n v="7.8124366350375597E-3"/>
    <n v="-6.1543646913941603E-2"/>
    <s v="Ironman Funds"/>
    <x v="25"/>
    <s v="Communication Services"/>
    <s v="Integrated Telecommunication Services"/>
    <s v="Dallas, Texas"/>
    <d v="1983-11-30T00:00:00"/>
    <n v="732717"/>
    <n v="1983"/>
    <s v="Dallas"/>
    <s v="Texas"/>
    <s v="United States"/>
  </r>
  <r>
    <d v="2019-05-22T00:00:00"/>
    <x v="25"/>
    <s v="sell"/>
    <n v="2000"/>
    <n v="18"/>
    <n v="32.240001999999997"/>
    <n v="32.450001"/>
    <n v="32.119999"/>
    <n v="32.279998999999997"/>
    <n v="31.799334000000002"/>
    <n v="19988800"/>
    <n v="2.3929999999999998"/>
    <n v="-4.0191977955706297E-3"/>
    <n v="3.2428442403723903E-2"/>
    <n v="6.2150004106491198E-3"/>
    <n v="6.1830407133423103E-2"/>
    <n v="5.2936959562771599E-2"/>
    <n v="6.5493714456795801E-3"/>
    <n v="1.22925888064939E-2"/>
    <n v="1.04948697647548E-2"/>
    <n v="1.41803729629453E-2"/>
    <n v="34.529998999999997"/>
    <n v="26.799999"/>
    <n v="-0.140114156382384"/>
    <n v="-2.8283920525026501E-3"/>
    <n v="0.64347694624363205"/>
    <n v="0.48090582757359202"/>
    <n v="0.58385740755835902"/>
    <s v="Ironman Funds"/>
    <x v="25"/>
    <s v="Communication Services"/>
    <s v="Integrated Telecommunication Services"/>
    <s v="Dallas, Texas"/>
    <d v="1983-11-30T00:00:00"/>
    <n v="732717"/>
    <n v="1983"/>
    <s v="Dallas"/>
    <s v="Texas"/>
    <s v="United States"/>
  </r>
  <r>
    <d v="2019-06-05T00:00:00"/>
    <x v="25"/>
    <s v="buy"/>
    <n v="1300"/>
    <n v="18"/>
    <n v="31.620000999999998"/>
    <n v="31.709999"/>
    <n v="31.42"/>
    <n v="31.68"/>
    <n v="31.208269000000001"/>
    <n v="20430800"/>
    <n v="2.1230000000000002"/>
    <n v="6.3331143671513804E-3"/>
    <n v="-7.2338992613320101E-3"/>
    <n v="3.1422868996153201E-2"/>
    <n v="7.6712508413087993E-2"/>
    <n v="3.9713202630906198E-2"/>
    <n v="2.31435779772984E-2"/>
    <n v="1.2415009668641201E-2"/>
    <n v="1.1409491117870299E-2"/>
    <n v="1.44368973300471E-2"/>
    <n v="34.529998999999997"/>
    <n v="26.799999"/>
    <n v="-0.140114156382384"/>
    <n v="8.1287266899663802E-3"/>
    <n v="0.66132688088922398"/>
    <n v="0.28263748025026297"/>
    <n v="0.108981665964726"/>
    <s v="Ironman Funds"/>
    <x v="25"/>
    <s v="Communication Services"/>
    <s v="Integrated Telecommunication Services"/>
    <s v="Dallas, Texas"/>
    <d v="1983-11-30T00:00:00"/>
    <n v="732717"/>
    <n v="1983"/>
    <s v="Dallas"/>
    <s v="Texas"/>
    <s v="United States"/>
  </r>
  <r>
    <d v="2019-04-24T00:00:00"/>
    <x v="25"/>
    <s v="sell"/>
    <n v="1100"/>
    <n v="19"/>
    <n v="31.07"/>
    <n v="31.59"/>
    <n v="30.52"/>
    <n v="30.790001"/>
    <n v="30.3315219999999"/>
    <n v="72249300"/>
    <n v="2.5219999999999998"/>
    <n v="-4.1665990214003697E-2"/>
    <n v="-4.6328053182046899E-2"/>
    <n v="6.8181017685981799E-3"/>
    <n v="1.2628361302496401E-2"/>
    <n v="-6.2515637407652203E-2"/>
    <n v="1.87297688991016E-2"/>
    <n v="1.2858471526496201E-2"/>
    <n v="1.19693322622452E-2"/>
    <n v="1.47162432493563E-2"/>
    <n v="35.330002"/>
    <n v="26.799999"/>
    <n v="-0.140114156382384"/>
    <n v="-2.1941687255359501E-3"/>
    <n v="0.62643683924341398"/>
    <n v="-1.7697336089967499"/>
    <n v="-1.20431243404134"/>
    <s v="Second Point Management"/>
    <x v="25"/>
    <s v="Communication Services"/>
    <s v="Integrated Telecommunication Services"/>
    <s v="Dallas, Texas"/>
    <d v="1983-11-30T00:00:00"/>
    <n v="732717"/>
    <n v="1983"/>
    <s v="Dallas"/>
    <s v="Texas"/>
    <s v="United States"/>
  </r>
  <r>
    <d v="2019-05-07T00:00:00"/>
    <x v="25"/>
    <s v="sell"/>
    <n v="1600"/>
    <n v="19"/>
    <n v="30.52"/>
    <n v="30.59"/>
    <n v="30.280000999999999"/>
    <n v="30.530000999999999"/>
    <n v="30.075393999999999"/>
    <n v="25771200"/>
    <n v="2.448"/>
    <n v="-1.9633656224499899E-3"/>
    <n v="-1.39861731661812E-2"/>
    <n v="-3.0529972133541299E-2"/>
    <n v="4.5793335211012698E-2"/>
    <n v="1.11032304657107E-2"/>
    <n v="3.3687623008974801E-3"/>
    <n v="1.11572029632098E-2"/>
    <n v="1.02828969575677E-2"/>
    <n v="1.4200260109424399E-2"/>
    <n v="34.529998999999997"/>
    <n v="26.799999"/>
    <n v="-0.140114156382384"/>
    <n v="-1.6649488130547601E-2"/>
    <n v="0.65499276183522903"/>
    <n v="-0.25330804157421799"/>
    <n v="-0.27924682049091398"/>
    <s v="Second Point Management"/>
    <x v="25"/>
    <s v="Communication Services"/>
    <s v="Integrated Telecommunication Services"/>
    <s v="Dallas, Texas"/>
    <d v="1983-11-30T00:00:00"/>
    <n v="732717"/>
    <n v="1983"/>
    <s v="Dallas"/>
    <s v="Texas"/>
    <s v="United States"/>
  </r>
  <r>
    <d v="2019-05-15T00:00:00"/>
    <x v="25"/>
    <s v="buy"/>
    <n v="2200"/>
    <n v="19"/>
    <n v="31.040001"/>
    <n v="31.299999"/>
    <n v="30.889999"/>
    <n v="31.25"/>
    <n v="30.784671999999901"/>
    <n v="23931300"/>
    <n v="2.379"/>
    <n v="5.1331677632696603E-3"/>
    <n v="3.0871662702224599E-2"/>
    <n v="-2.9947138510677599E-2"/>
    <n v="6.2040451112854202E-2"/>
    <n v="3.2858202263113E-2"/>
    <n v="9.1445616060922899E-3"/>
    <n v="1.18141133292181E-2"/>
    <n v="1.06542343935037E-2"/>
    <n v="1.419485496418E-2"/>
    <n v="34.529998999999997"/>
    <n v="26.799999"/>
    <n v="-0.140114156382384"/>
    <n v="5.8219943882337104E-3"/>
    <n v="0.65175277016838695"/>
    <n v="0.16170307752732199"/>
    <n v="3.9030232582068197E-2"/>
    <s v="Second Point Management"/>
    <x v="25"/>
    <s v="Communication Services"/>
    <s v="Integrated Telecommunication Services"/>
    <s v="Dallas, Texas"/>
    <d v="1983-11-30T00:00:00"/>
    <n v="732717"/>
    <n v="1983"/>
    <s v="Dallas"/>
    <s v="Texas"/>
    <s v="United States"/>
  </r>
  <r>
    <d v="2019-05-17T00:00:00"/>
    <x v="25"/>
    <s v="sell"/>
    <n v="1200"/>
    <n v="19"/>
    <n v="31.41"/>
    <n v="32"/>
    <n v="31.379998999999899"/>
    <n v="31.799999"/>
    <n v="31.326481000000001"/>
    <n v="30889500"/>
    <n v="2.3929999999999998"/>
    <n v="5.6763712039618504E-3"/>
    <n v="3.7812794491722299E-2"/>
    <n v="-1.40517767660422E-2"/>
    <n v="5.8594575122679203E-2"/>
    <n v="4.6893700587520702E-2"/>
    <n v="9.2335663647448597E-3"/>
    <n v="1.20533395418256E-2"/>
    <n v="1.03976934316933E-2"/>
    <n v="1.4210857782818999E-2"/>
    <n v="34.529998999999997"/>
    <n v="26.799999"/>
    <n v="-0.140114156382384"/>
    <n v="-5.8544371529206298E-3"/>
    <n v="0.65127626768994995"/>
    <n v="0.39888424686565999"/>
    <n v="0.172317934207767"/>
    <s v="Second Point Management"/>
    <x v="25"/>
    <s v="Communication Services"/>
    <s v="Integrated Telecommunication Services"/>
    <s v="Dallas, Texas"/>
    <d v="1983-11-30T00:00:00"/>
    <n v="732717"/>
    <n v="1983"/>
    <s v="Dallas"/>
    <s v="Texas"/>
    <s v="United States"/>
  </r>
  <r>
    <d v="2019-05-28T00:00:00"/>
    <x v="25"/>
    <s v="buy"/>
    <n v="1800"/>
    <n v="19"/>
    <n v="32.330002"/>
    <n v="32.419998"/>
    <n v="31.91"/>
    <n v="31.93"/>
    <n v="31.454546000000001"/>
    <n v="24523100"/>
    <n v="2.2679999999999998"/>
    <n v="-1.05920236712391E-2"/>
    <n v="-8.1098238485412394E-3"/>
    <n v="5.1079029851354603E-2"/>
    <n v="3.8357952967325401E-2"/>
    <n v="3.62221396665642E-2"/>
    <n v="7.0137374007663202E-3"/>
    <n v="7.7169931854827196E-3"/>
    <n v="1.0548012263607701E-2"/>
    <n v="1.41703194058757E-2"/>
    <n v="34.529998999999997"/>
    <n v="26.799999"/>
    <n v="-0.140114156382384"/>
    <n v="-8.4109499934704197E-3"/>
    <n v="0.64555167114785905"/>
    <n v="0.216864335368008"/>
    <n v="0.52640995697561999"/>
    <s v="Second Point Management"/>
    <x v="25"/>
    <s v="Communication Services"/>
    <s v="Integrated Telecommunication Services"/>
    <s v="Dallas, Texas"/>
    <d v="1983-11-30T00:00:00"/>
    <n v="732717"/>
    <n v="1983"/>
    <s v="Dallas"/>
    <s v="Texas"/>
    <s v="United States"/>
  </r>
  <r>
    <d v="2019-05-31T00:00:00"/>
    <x v="25"/>
    <s v="sell"/>
    <n v="2000"/>
    <n v="19"/>
    <n v="31.059998999999902"/>
    <n v="31.16"/>
    <n v="30.379998999999899"/>
    <n v="30.58"/>
    <n v="30.124648999999899"/>
    <n v="49412600"/>
    <n v="2.1419999999999999"/>
    <n v="-4.1005130091372501E-2"/>
    <n v="-4.9755133119920601E-2"/>
    <n v="-1.2349795232332299E-2"/>
    <n v="8.0532472552600001E-3"/>
    <n v="-5.5075928748413204E-4"/>
    <n v="1.8149678019582099E-2"/>
    <n v="1.16974181562588E-2"/>
    <n v="1.1695595667344001E-2"/>
    <n v="1.43845631591601E-2"/>
    <n v="34.529998999999997"/>
    <n v="26.799999"/>
    <n v="-0.140114156382384"/>
    <n v="-1.3283204951564801E-2"/>
    <n v="0.663574245005357"/>
    <n v="-0.34330470180640699"/>
    <n v="0.24408686076237299"/>
    <s v="Second Point Management"/>
    <x v="25"/>
    <s v="Communication Services"/>
    <s v="Integrated Telecommunication Services"/>
    <s v="Dallas, Texas"/>
    <d v="1983-11-30T00:00:00"/>
    <n v="732717"/>
    <n v="1983"/>
    <s v="Dallas"/>
    <s v="Texas"/>
    <s v="United States"/>
  </r>
  <r>
    <d v="2019-06-07T00:00:00"/>
    <x v="25"/>
    <s v="buy"/>
    <n v="1700"/>
    <n v="19"/>
    <n v="32.169998"/>
    <n v="32.700001"/>
    <n v="32.139998999999897"/>
    <n v="32.490001999999997"/>
    <n v="32.006209999999903"/>
    <n v="31788400"/>
    <n v="2.0840000000000001"/>
    <n v="1.2076454477974501E-2"/>
    <n v="6.0586206181377097E-2"/>
    <n v="6.2222584115225903E-2"/>
    <n v="9.6940103859642801E-2"/>
    <n v="3.5470181900736003E-2"/>
    <n v="3.6827126330796702E-3"/>
    <n v="1.27395900785729E-2"/>
    <n v="1.1583592408041E-2"/>
    <n v="1.44096296042456E-2"/>
    <n v="34.529998999999997"/>
    <n v="26.799999"/>
    <n v="-0.140114156382384"/>
    <n v="1.0442979367750601E-2"/>
    <n v="0.66014997291256206"/>
    <n v="0.22010807906633501"/>
    <n v="0.212172720224474"/>
    <s v="Second Point Management"/>
    <x v="25"/>
    <s v="Communication Services"/>
    <s v="Integrated Telecommunication Services"/>
    <s v="Dallas, Texas"/>
    <d v="1983-11-30T00:00:00"/>
    <n v="732717"/>
    <n v="1983"/>
    <s v="Dallas"/>
    <s v="Texas"/>
    <s v="United States"/>
  </r>
  <r>
    <d v="2019-06-10T00:00:00"/>
    <x v="25"/>
    <s v="buy"/>
    <n v="2100"/>
    <n v="19"/>
    <n v="32.689999"/>
    <n v="33"/>
    <n v="31.860001"/>
    <n v="31.93"/>
    <n v="31.454546000000001"/>
    <n v="30927300"/>
    <n v="2.1429999999999998"/>
    <n v="-1.73864268716411E-2"/>
    <n v="2.6659783596798801E-2"/>
    <n v="5.2398278535753899E-2"/>
    <n v="7.0912932832575201E-2"/>
    <n v="5.2840166930970397E-3"/>
    <n v="1.2989945478476501E-2"/>
    <n v="1.32817946309455E-2"/>
    <n v="1.1788530829274399E-2"/>
    <n v="1.4429431257979601E-2"/>
    <n v="34.529998999999997"/>
    <n v="26.799999"/>
    <n v="-0.140114156382384"/>
    <n v="4.6492198743191201E-3"/>
    <n v="0.65673570775075196"/>
    <n v="-0.24184048610696199"/>
    <n v="0.15484919285884399"/>
    <s v="Second Point Management"/>
    <x v="25"/>
    <s v="Communication Services"/>
    <s v="Integrated Telecommunication Services"/>
    <s v="Dallas, Texas"/>
    <d v="1983-11-30T00:00:00"/>
    <n v="732717"/>
    <n v="1983"/>
    <s v="Dallas"/>
    <s v="Texas"/>
    <s v="United States"/>
  </r>
  <r>
    <d v="2019-06-21T00:00:00"/>
    <x v="25"/>
    <s v="buy"/>
    <n v="2900"/>
    <n v="19"/>
    <n v="32.689999"/>
    <n v="32.700001"/>
    <n v="32.419998"/>
    <n v="32.450001"/>
    <n v="31.966804999999901"/>
    <n v="39218600"/>
    <n v="2.0680000000000001"/>
    <n v="-2.7696942108804E-3"/>
    <n v="3.0864863636427698E-3"/>
    <n v="1.2334766701604001E-3"/>
    <n v="5.9328620624861099E-2"/>
    <n v="7.6459273906654607E-2"/>
    <n v="3.3070147913663102E-3"/>
    <n v="1.2022785463142701E-2"/>
    <n v="1.1271125769359401E-2"/>
    <n v="1.3626024110717699E-2"/>
    <n v="34.299999"/>
    <n v="26.799999"/>
    <n v="-0.140114156382384"/>
    <n v="-1.26001638019446E-3"/>
    <n v="0.64274064355148997"/>
    <n v="0.78181101367712802"/>
    <n v="0.58921514457070601"/>
    <s v="Second Point Management"/>
    <x v="25"/>
    <s v="Communication Services"/>
    <s v="Integrated Telecommunication Services"/>
    <s v="Dallas, Texas"/>
    <d v="1983-11-30T00:00:00"/>
    <n v="732717"/>
    <n v="1983"/>
    <s v="Dallas"/>
    <s v="Texas"/>
    <s v="United States"/>
  </r>
  <r>
    <d v="2019-06-24T00:00:00"/>
    <x v="25"/>
    <s v="sell"/>
    <n v="500"/>
    <n v="19"/>
    <n v="32.490001999999997"/>
    <n v="32.689999"/>
    <n v="32.459998999999897"/>
    <n v="32.580002"/>
    <n v="32.094867999999998"/>
    <n v="21745400"/>
    <n v="2.0209999999999999"/>
    <n v="3.9981213288098E-3"/>
    <n v="8.63141492609488E-3"/>
    <n v="9.2507957945408194E-3"/>
    <n v="7.3029258688423193E-2"/>
    <n v="9.3036216339755298E-2"/>
    <n v="3.32951812400855E-3"/>
    <n v="1.2014881810069799E-2"/>
    <n v="1.11943500545664E-2"/>
    <n v="1.3603580844901099E-2"/>
    <n v="34.299999"/>
    <n v="26.799999"/>
    <n v="-0.140114156382384"/>
    <n v="-1.73338836506086E-3"/>
    <n v="0.63989669124716098"/>
    <n v="1.00897737682572"/>
    <n v="0.689836763385135"/>
    <s v="Second Point Management"/>
    <x v="25"/>
    <s v="Communication Services"/>
    <s v="Integrated Telecommunication Services"/>
    <s v="Dallas, Texas"/>
    <d v="1983-11-30T00:00:00"/>
    <n v="732717"/>
    <n v="1983"/>
    <s v="Dallas"/>
    <s v="Texas"/>
    <s v="United States"/>
  </r>
  <r>
    <d v="2019-06-25T00:00:00"/>
    <x v="25"/>
    <s v="sell"/>
    <n v="1900"/>
    <n v="19"/>
    <n v="32.599997999999999"/>
    <n v="32.599997999999999"/>
    <n v="32.450001"/>
    <n v="32.549999"/>
    <n v="32.065314999999998"/>
    <n v="19229700"/>
    <n v="1.994"/>
    <n v="-9.2122561714081199E-4"/>
    <n v="3.3852005014578502E-3"/>
    <n v="1.26760429374099E-2"/>
    <n v="5.2158851967811899E-2"/>
    <n v="8.9270823922454501E-2"/>
    <n v="3.1262693599313899E-3"/>
    <n v="1.1972285571370299E-2"/>
    <n v="1.09351357489863E-2"/>
    <n v="1.3602919444745501E-2"/>
    <n v="34.299999"/>
    <n v="26.799999"/>
    <n v="-0.140114156382384"/>
    <n v="-9.5417756928269908E-3"/>
    <n v="0.63774285522635499"/>
    <n v="0.95016896973447296"/>
    <n v="0.82151061595455699"/>
    <s v="Second Point Management"/>
    <x v="25"/>
    <s v="Communication Services"/>
    <s v="Integrated Telecommunication Services"/>
    <s v="Dallas, Texas"/>
    <d v="1983-11-30T00:00:00"/>
    <n v="732717"/>
    <n v="1983"/>
    <s v="Dallas"/>
    <s v="Texas"/>
    <s v="United States"/>
  </r>
  <r>
    <d v="2019-04-02T00:00:00"/>
    <x v="25"/>
    <s v="buy"/>
    <n v="2800"/>
    <n v="20"/>
    <n v="31.91"/>
    <n v="31.950001"/>
    <n v="31.549999"/>
    <n v="31.629998999999899"/>
    <n v="30.668396000000001"/>
    <n v="31945800"/>
    <n v="2.4809999999999999"/>
    <n v="-1.00662250486391E-2"/>
    <n v="7.6166137151719099E-3"/>
    <n v="2.5942185059950499E-2"/>
    <n v="0.11923810279244799"/>
    <n v="-4.3338781779319997E-2"/>
    <n v="1.3410907834665401E-2"/>
    <n v="1.18117516592813E-2"/>
    <n v="1.26843927494484E-2"/>
    <n v="1.4623786005331501E-2"/>
    <n v="36.389998999999897"/>
    <n v="26.799999"/>
    <n v="-0.140114156382384"/>
    <n v="1.7455614805152698E-5"/>
    <n v="0.629379175684602"/>
    <n v="-1.4661569718868901"/>
    <n v="-1.62496346145929"/>
    <s v="Jaguar Group of Funds"/>
    <x v="25"/>
    <s v="Communication Services"/>
    <s v="Integrated Telecommunication Services"/>
    <s v="Dallas, Texas"/>
    <d v="1983-11-30T00:00:00"/>
    <n v="732717"/>
    <n v="1983"/>
    <s v="Dallas"/>
    <s v="Texas"/>
    <s v="United States"/>
  </r>
  <r>
    <d v="2019-04-22T00:00:00"/>
    <x v="25"/>
    <s v="sell"/>
    <n v="1600"/>
    <n v="20"/>
    <n v="32.020000000000003"/>
    <n v="32.18"/>
    <n v="31.92"/>
    <n v="32.080002"/>
    <n v="31.602314"/>
    <n v="22239100"/>
    <n v="2.59"/>
    <n v="1.5598676472859999E-3"/>
    <n v="-3.7336965176027899E-3"/>
    <n v="6.60491670847312E-2"/>
    <n v="5.1407692953868801E-2"/>
    <n v="-1.9464319839797E-2"/>
    <n v="6.63127576769495E-3"/>
    <n v="9.4082784938383495E-3"/>
    <n v="1.08960006412787E-2"/>
    <n v="1.44892778276183E-2"/>
    <n v="35.330002"/>
    <n v="26.799999"/>
    <n v="-0.140114156382384"/>
    <n v="1.0115060212163699E-3"/>
    <n v="0.62299403810318599"/>
    <n v="-0.92294428714374199"/>
    <n v="-1.1814821861420599"/>
    <s v="Jaguar Group of Funds"/>
    <x v="25"/>
    <s v="Communication Services"/>
    <s v="Integrated Telecommunication Services"/>
    <s v="Dallas, Texas"/>
    <d v="1983-11-30T00:00:00"/>
    <n v="732717"/>
    <n v="1983"/>
    <s v="Dallas"/>
    <s v="Texas"/>
    <s v="United States"/>
  </r>
  <r>
    <d v="2019-05-01T00:00:00"/>
    <x v="25"/>
    <s v="buy"/>
    <n v="2000"/>
    <n v="20"/>
    <n v="31.049999"/>
    <n v="31.209999"/>
    <n v="30.780000999999999"/>
    <n v="30.790001"/>
    <n v="30.3315219999999"/>
    <n v="27047000"/>
    <n v="2.5110000000000001"/>
    <n v="-5.5060337429334704E-3"/>
    <n v="0"/>
    <n v="-2.4723527693101101E-3"/>
    <n v="6.3087105799850496E-2"/>
    <n v="2.3095389501678002E-3"/>
    <n v="1.02492355828283E-2"/>
    <n v="1.21885789554313E-2"/>
    <n v="1.0766273411650699E-2"/>
    <n v="1.4234475428654501E-2"/>
    <n v="34.529998999999997"/>
    <n v="26.799999"/>
    <n v="-0.140114156382384"/>
    <n v="-7.5304459681844096E-3"/>
    <n v="0.66487817989932496"/>
    <n v="-0.44919074001186998"/>
    <n v="-1.1585525951866"/>
    <s v="Jaguar Group of Funds"/>
    <x v="25"/>
    <s v="Communication Services"/>
    <s v="Integrated Telecommunication Services"/>
    <s v="Dallas, Texas"/>
    <d v="1983-11-30T00:00:00"/>
    <n v="732717"/>
    <n v="1983"/>
    <s v="Dallas"/>
    <s v="Texas"/>
    <s v="United States"/>
  </r>
  <r>
    <d v="2019-05-16T00:00:00"/>
    <x v="25"/>
    <s v="buy"/>
    <n v="1400"/>
    <n v="20"/>
    <n v="31.35"/>
    <n v="31.879998999999899"/>
    <n v="31.35"/>
    <n v="31.620000999999998"/>
    <n v="31.149163999999999"/>
    <n v="23634900"/>
    <n v="2.4049999999999998"/>
    <n v="1.1770503225235001E-2"/>
    <n v="4.0005406682986203E-2"/>
    <n v="-1.2570849779524201E-2"/>
    <n v="7.5487965732976697E-2"/>
    <n v="4.7740063123216103E-2"/>
    <n v="9.1734627262307997E-3"/>
    <n v="1.2094352680807399E-2"/>
    <n v="1.0734452095294901E-2"/>
    <n v="1.42122604665714E-2"/>
    <n v="34.529998999999997"/>
    <n v="26.799999"/>
    <n v="-0.140114156382384"/>
    <n v="8.8559569696340101E-3"/>
    <n v="0.65442179414536905"/>
    <n v="0.416926086037952"/>
    <n v="0.139562051159695"/>
    <s v="Jaguar Group of Funds"/>
    <x v="25"/>
    <s v="Communication Services"/>
    <s v="Integrated Telecommunication Services"/>
    <s v="Dallas, Texas"/>
    <d v="1983-11-30T00:00:00"/>
    <n v="732717"/>
    <n v="1983"/>
    <s v="Dallas"/>
    <s v="Texas"/>
    <s v="United States"/>
  </r>
  <r>
    <d v="2019-06-13T00:00:00"/>
    <x v="25"/>
    <s v="buy"/>
    <n v="2700"/>
    <n v="20"/>
    <n v="32.220001000000003"/>
    <n v="32.330002"/>
    <n v="32.119999"/>
    <n v="32.290000999999997"/>
    <n v="31.809186999999898"/>
    <n v="16873400"/>
    <n v="2.0910000000000002"/>
    <n v="3.4124416526353498E-3"/>
    <n v="5.9016554397519202E-3"/>
    <n v="5.8015013088545703E-2"/>
    <n v="8.0141017438882897E-2"/>
    <n v="6.5033806819681102E-4"/>
    <n v="1.10583802514865E-2"/>
    <n v="1.31499354015119E-2"/>
    <n v="1.15899627753638E-2"/>
    <n v="1.4417995119946901E-2"/>
    <n v="34.299999"/>
    <n v="26.799999"/>
    <n v="-0.140114156382384"/>
    <n v="4.0890106107655602E-3"/>
    <n v="0.65594221073190895"/>
    <n v="-0.29965952058851097"/>
    <n v="-0.153961743064812"/>
    <s v="Jaguar Group of Funds"/>
    <x v="25"/>
    <s v="Communication Services"/>
    <s v="Integrated Telecommunication Services"/>
    <s v="Dallas, Texas"/>
    <d v="1983-11-30T00:00:00"/>
    <n v="732717"/>
    <n v="1983"/>
    <s v="Dallas"/>
    <s v="Texas"/>
    <s v="United States"/>
  </r>
  <r>
    <d v="2019-05-09T00:00:00"/>
    <x v="26"/>
    <s v="buy"/>
    <n v="400"/>
    <n v="1"/>
    <n v="26.700001"/>
    <n v="27.379998999999899"/>
    <n v="26.030000999999999"/>
    <n v="27.209999"/>
    <n v="27.209999"/>
    <n v="73150900"/>
    <n v="2.4569999999999999"/>
    <n v="4.4198599469560604E-3"/>
    <n v="-3.89239046176948E-2"/>
    <n v="-4.73716842322719E-2"/>
    <n v="0.18254205152452199"/>
    <n v="0.85171772033415905"/>
    <n v="1.9973645907922E-2"/>
    <n v="2.28141301453809E-2"/>
    <n v="2.8954559924927299E-2"/>
    <n v="4.2314559296737699E-2"/>
    <n v="34.139998999999897"/>
    <n v="11.57"/>
    <n v="-0.31651469177689201"/>
    <n v="-3.0259986019249502E-3"/>
    <n v="2.27829221132433"/>
    <n v="3.0687913041029602"/>
    <n v="3.1711999727932598"/>
    <s v="CapitalAlley Funds"/>
    <x v="26"/>
    <s v="Information Technology"/>
    <s v="Semiconductors"/>
    <s v="Sunnyvale, California"/>
    <d v="2017-03-20T00:00:00"/>
    <n v="2488"/>
    <n v="1969"/>
    <s v="Sunnyvale"/>
    <s v="California"/>
    <s v="United States"/>
  </r>
  <r>
    <d v="2019-04-24T00:00:00"/>
    <x v="26"/>
    <s v="buy"/>
    <n v="600"/>
    <n v="2"/>
    <n v="28.1"/>
    <n v="28.85"/>
    <n v="27.93"/>
    <n v="28.459999"/>
    <n v="28.459999"/>
    <n v="51784700"/>
    <n v="2.5219999999999998"/>
    <n v="1.7367086063395699E-2"/>
    <n v="1.8798177567585901E-2"/>
    <n v="7.6272519237595704E-2"/>
    <n v="0.36281767032923301"/>
    <n v="1.0419224432610801"/>
    <n v="1.5058009962653199E-2"/>
    <n v="2.5856561920205499E-2"/>
    <n v="3.9442661936189997E-2"/>
    <n v="4.2916387656081301E-2"/>
    <n v="34.139998999999897"/>
    <n v="9.56"/>
    <n v="-0.365870333192029"/>
    <n v="-2.1941687255359501E-3"/>
    <n v="2.3223987153967101"/>
    <n v="3.4799250824370702"/>
    <n v="3.31047429279193"/>
    <s v="InvestBurg"/>
    <x v="26"/>
    <s v="Information Technology"/>
    <s v="Semiconductors"/>
    <s v="Sunnyvale, California"/>
    <d v="2017-03-20T00:00:00"/>
    <n v="2488"/>
    <n v="1969"/>
    <s v="Sunnyvale"/>
    <s v="California"/>
    <s v="United States"/>
  </r>
  <r>
    <d v="2019-05-22T00:00:00"/>
    <x v="26"/>
    <s v="sell"/>
    <n v="100"/>
    <n v="2"/>
    <n v="27.120000999999998"/>
    <n v="27.59"/>
    <n v="27.07"/>
    <n v="27.41"/>
    <n v="27.41"/>
    <n v="40035300"/>
    <n v="2.3929999999999998"/>
    <n v="2.1913814467040601E-3"/>
    <n v="-6.1829620504612699E-3"/>
    <n v="-2.77045961558397E-2"/>
    <n v="0.13619298123226301"/>
    <n v="0.74672807963218601"/>
    <n v="2.29439365451851E-2"/>
    <n v="2.7206242377781999E-2"/>
    <n v="3.1018182350490101E-2"/>
    <n v="4.2599778065853099E-2"/>
    <n v="34.139998999999897"/>
    <n v="12.71"/>
    <n v="-0.31403794770969101"/>
    <n v="-2.8283920525026501E-3"/>
    <n v="2.3194862644963301"/>
    <n v="2.8210033918217801"/>
    <n v="2.8348699723861701"/>
    <s v="InvestBurg"/>
    <x v="26"/>
    <s v="Information Technology"/>
    <s v="Semiconductors"/>
    <s v="Sunnyvale, California"/>
    <d v="2017-03-20T00:00:00"/>
    <n v="2488"/>
    <n v="1969"/>
    <s v="Sunnyvale"/>
    <s v="California"/>
    <s v="United States"/>
  </r>
  <r>
    <d v="2019-04-02T00:00:00"/>
    <x v="26"/>
    <s v="sell"/>
    <n v="100"/>
    <n v="3"/>
    <n v="26.51"/>
    <n v="26.799999"/>
    <n v="26.09"/>
    <n v="26.75"/>
    <n v="26.75"/>
    <n v="53358800"/>
    <n v="2.4809999999999999"/>
    <n v="1.46867257714426E-2"/>
    <n v="4.0432623294572E-2"/>
    <n v="0.12190366332621"/>
    <n v="0.37092829843849101"/>
    <n v="1.0320897556758999"/>
    <n v="2.4060145028154501E-2"/>
    <n v="3.8299119159251702E-2"/>
    <n v="4.4046657066090199E-2"/>
    <n v="4.2825365920214298E-2"/>
    <n v="34.139998999999897"/>
    <n v="9.0399999999999991"/>
    <n v="-0.365870333192029"/>
    <n v="1.7455614805152698E-5"/>
    <n v="2.3119810130144698"/>
    <n v="3.1202502343079002"/>
    <n v="2.8279882056068399"/>
    <s v="FinanCorp"/>
    <x v="26"/>
    <s v="Information Technology"/>
    <s v="Semiconductors"/>
    <s v="Sunnyvale, California"/>
    <d v="2017-03-20T00:00:00"/>
    <n v="2488"/>
    <n v="1969"/>
    <s v="Sunnyvale"/>
    <s v="California"/>
    <s v="United States"/>
  </r>
  <r>
    <d v="2019-04-08T00:00:00"/>
    <x v="26"/>
    <s v="buy"/>
    <n v="600"/>
    <n v="3"/>
    <n v="28.690000999999999"/>
    <n v="28.950001"/>
    <n v="28.18"/>
    <n v="28.530000999999999"/>
    <n v="28.530000999999999"/>
    <n v="58002500"/>
    <n v="2.5190000000000001"/>
    <n v="-1.5649736616304501E-2"/>
    <n v="7.9108452705658902E-2"/>
    <n v="0.256283978867337"/>
    <n v="0.327122496611366"/>
    <n v="1.08815197729403"/>
    <n v="3.8286324854222502E-2"/>
    <n v="3.9468149133900503E-2"/>
    <n v="4.0037647513982699E-2"/>
    <n v="4.29888167040487E-2"/>
    <n v="34.139998999999897"/>
    <n v="9.52"/>
    <n v="-0.365870333192029"/>
    <n v="1.0469119934194001E-3"/>
    <n v="2.3369887624507699"/>
    <n v="3.3799056711966999"/>
    <n v="3.3012120212815299"/>
    <s v="FinanCorp"/>
    <x v="26"/>
    <s v="Information Technology"/>
    <s v="Semiconductors"/>
    <s v="Sunnyvale, California"/>
    <d v="2017-03-20T00:00:00"/>
    <n v="2488"/>
    <n v="1969"/>
    <s v="Sunnyvale"/>
    <s v="California"/>
    <s v="United States"/>
  </r>
  <r>
    <d v="2019-04-12T00:00:00"/>
    <x v="26"/>
    <s v="sell"/>
    <n v="300"/>
    <n v="3"/>
    <n v="28.209999"/>
    <n v="28.379998999999899"/>
    <n v="27.66"/>
    <n v="27.85"/>
    <n v="27.85"/>
    <n v="41048800"/>
    <n v="2.56"/>
    <n v="2.1566866347144898E-3"/>
    <n v="-3.9772970519243202E-2"/>
    <n v="0.17495205310097101"/>
    <n v="0.31769100590938398"/>
    <n v="1.0162797037300699"/>
    <n v="2.5175913740889799E-2"/>
    <n v="4.0576143089144902E-2"/>
    <n v="4.0172141466468102E-2"/>
    <n v="4.2991793422096101E-2"/>
    <n v="34.139998999999897"/>
    <n v="9.56"/>
    <n v="-0.365870333192029"/>
    <n v="6.5875784763498903E-3"/>
    <n v="2.3406373951570001"/>
    <n v="3.2311810453112599"/>
    <n v="3.2814387873455302"/>
    <s v="FinanCorp"/>
    <x v="26"/>
    <s v="Information Technology"/>
    <s v="Semiconductors"/>
    <s v="Sunnyvale, California"/>
    <d v="2017-03-20T00:00:00"/>
    <n v="2488"/>
    <n v="1969"/>
    <s v="Sunnyvale"/>
    <s v="California"/>
    <s v="United States"/>
  </r>
  <r>
    <d v="2019-04-16T00:00:00"/>
    <x v="26"/>
    <s v="buy"/>
    <n v="500"/>
    <n v="3"/>
    <n v="27.719998999999898"/>
    <n v="28.18"/>
    <n v="27.49"/>
    <n v="27.93"/>
    <n v="27.93"/>
    <n v="47340100"/>
    <n v="2.5920000000000001"/>
    <n v="2.1716380017108801E-2"/>
    <n v="2.5014898675773799E-2"/>
    <n v="0.181677253123953"/>
    <n v="0.315147401230221"/>
    <n v="1.01815654559156"/>
    <n v="1.7084943547450802E-2"/>
    <n v="4.0408243079204598E-2"/>
    <n v="4.0331205818368798E-2"/>
    <n v="4.3007146697542797E-2"/>
    <n v="34.139998999999897"/>
    <n v="9.56"/>
    <n v="-0.365870333192029"/>
    <n v="5.0922850790659495E-4"/>
    <n v="2.34212692714393"/>
    <n v="3.2725613046280602"/>
    <n v="3.2515285030798902"/>
    <s v="FinanCorp"/>
    <x v="26"/>
    <s v="Information Technology"/>
    <s v="Semiconductors"/>
    <s v="Sunnyvale, California"/>
    <d v="2017-03-20T00:00:00"/>
    <n v="2488"/>
    <n v="1969"/>
    <s v="Sunnyvale"/>
    <s v="California"/>
    <s v="United States"/>
  </r>
  <r>
    <d v="2019-04-30T00:00:00"/>
    <x v="26"/>
    <s v="buy"/>
    <n v="200"/>
    <n v="3"/>
    <n v="27.59"/>
    <n v="27.799999"/>
    <n v="26.940000999999999"/>
    <n v="27.629998999999899"/>
    <n v="27.629998999999899"/>
    <n v="73165900"/>
    <n v="2.5089999999999999"/>
    <n v="-2.1692705542104098E-3"/>
    <n v="-1.22303687184954E-2"/>
    <n v="9.7629193179088497E-2"/>
    <n v="0.36139104200898597"/>
    <n v="0.91105649909124098"/>
    <n v="1.7312384678265701E-2"/>
    <n v="2.52604151546886E-2"/>
    <n v="3.6596272502242497E-2"/>
    <n v="4.21636173352146E-2"/>
    <n v="34.139998999999897"/>
    <n v="10.77"/>
    <n v="-0.31651469177689201"/>
    <n v="9.5096475723260604E-4"/>
    <n v="2.2997540846816298"/>
    <n v="3.16283101467952"/>
    <n v="3.3596466350360199"/>
    <s v="FinanCorp"/>
    <x v="26"/>
    <s v="Information Technology"/>
    <s v="Semiconductors"/>
    <s v="Sunnyvale, California"/>
    <d v="2017-03-20T00:00:00"/>
    <n v="2488"/>
    <n v="1969"/>
    <s v="Sunnyvale"/>
    <s v="California"/>
    <s v="United States"/>
  </r>
  <r>
    <d v="2019-05-03T00:00:00"/>
    <x v="26"/>
    <s v="sell"/>
    <n v="100"/>
    <n v="3"/>
    <n v="28.299999"/>
    <n v="28.42"/>
    <n v="27.66"/>
    <n v="28.219998999999898"/>
    <n v="28.219998999999898"/>
    <n v="55503100"/>
    <n v="2.5310000000000001"/>
    <n v="-2.4775096728486198E-3"/>
    <n v="1.21213609644895E-2"/>
    <n v="5.3496437646790497E-2"/>
    <n v="0.14094971344878399"/>
    <n v="0.94486663670166704"/>
    <n v="3.09158375763397E-2"/>
    <n v="2.75237835132436E-2"/>
    <n v="2.9072720209770999E-2"/>
    <n v="4.22763205646291E-2"/>
    <n v="34.139998999999897"/>
    <n v="10.83"/>
    <n v="-0.31651469177689201"/>
    <n v="9.5921274614703799E-3"/>
    <n v="2.2842292503363901"/>
    <n v="3.3676078189233798"/>
    <n v="3.2335727287687099"/>
    <s v="FinanCorp"/>
    <x v="26"/>
    <s v="Information Technology"/>
    <s v="Semiconductors"/>
    <s v="Sunnyvale, California"/>
    <d v="2017-03-20T00:00:00"/>
    <n v="2488"/>
    <n v="1969"/>
    <s v="Sunnyvale"/>
    <s v="California"/>
    <s v="United States"/>
  </r>
  <r>
    <d v="2019-06-04T00:00:00"/>
    <x v="26"/>
    <s v="buy"/>
    <n v="500"/>
    <n v="3"/>
    <n v="28.389999"/>
    <n v="29.59"/>
    <n v="27.91"/>
    <n v="29.57"/>
    <n v="29.57"/>
    <n v="107549500"/>
    <n v="2.1190000000000002"/>
    <n v="6.9669461499230201E-2"/>
    <n v="1.7741884989874099E-2"/>
    <n v="4.4251913202731002E-2"/>
    <n v="0.22975991271427201"/>
    <n v="0.71953212728242999"/>
    <n v="4.0197225643015297E-2"/>
    <n v="3.6077619269312002E-2"/>
    <n v="3.45224505737243E-2"/>
    <n v="4.3190425178390099E-2"/>
    <n v="34.139998999999897"/>
    <n v="14.31"/>
    <n v="-0.31403794770969101"/>
    <n v="2.1205927310919401E-2"/>
    <n v="2.3045269370867598"/>
    <n v="2.8286167141897298"/>
    <n v="2.7823601831932701"/>
    <s v="FinanCorp"/>
    <x v="26"/>
    <s v="Information Technology"/>
    <s v="Semiconductors"/>
    <s v="Sunnyvale, California"/>
    <d v="2017-03-20T00:00:00"/>
    <n v="2488"/>
    <n v="1969"/>
    <s v="Sunnyvale"/>
    <s v="California"/>
    <s v="United States"/>
  </r>
  <r>
    <d v="2019-06-24T00:00:00"/>
    <x v="26"/>
    <s v="buy"/>
    <n v="300"/>
    <n v="3"/>
    <n v="29.32"/>
    <n v="29.4"/>
    <n v="28.67"/>
    <n v="29.26"/>
    <n v="29.26"/>
    <n v="55724800"/>
    <n v="2.0209999999999999"/>
    <n v="5.4832214145313996E-3"/>
    <n v="2.05265207116739E-3"/>
    <n v="6.5313485277283798E-2"/>
    <n v="0.11927940842329"/>
    <n v="0.62575047860581601"/>
    <n v="2.7383671216296299E-2"/>
    <n v="3.8017661996612898E-2"/>
    <n v="3.1007791257532401E-2"/>
    <n v="4.3163620847959598E-2"/>
    <n v="34.299999"/>
    <n v="14.54"/>
    <n v="-0.31403794770969101"/>
    <n v="-1.73338836506086E-3"/>
    <n v="2.2778771311476"/>
    <n v="2.6045028449818002"/>
    <n v="2.4446834333374099"/>
    <s v="FinanCorp"/>
    <x v="26"/>
    <s v="Information Technology"/>
    <s v="Semiconductors"/>
    <s v="Sunnyvale, California"/>
    <d v="2017-03-20T00:00:00"/>
    <n v="2488"/>
    <n v="1969"/>
    <s v="Sunnyvale"/>
    <s v="California"/>
    <s v="United States"/>
  </r>
  <r>
    <d v="2019-06-27T00:00:00"/>
    <x v="26"/>
    <s v="sell"/>
    <n v="700"/>
    <n v="3"/>
    <n v="30.41"/>
    <n v="30.959999"/>
    <n v="30.209999"/>
    <n v="30.74"/>
    <n v="30.74"/>
    <n v="55623300"/>
    <n v="2.0049999999999999"/>
    <n v="2.7037585004173199E-2"/>
    <n v="2.4034078658173998E-2"/>
    <n v="5.6546289235937998E-2"/>
    <n v="0.20429182854675801"/>
    <n v="0.68472471418524805"/>
    <n v="2.7768246602471701E-2"/>
    <n v="3.2532072574881603E-2"/>
    <n v="3.1168700195997899E-2"/>
    <n v="4.3125788793017497E-2"/>
    <n v="34.299999"/>
    <n v="14.74"/>
    <n v="-0.31403794770969101"/>
    <n v="3.81588593721357E-3"/>
    <n v="2.2646645127983498"/>
    <n v="2.96170390007534"/>
    <n v="2.66817228042233"/>
    <s v="FinanCorp"/>
    <x v="26"/>
    <s v="Information Technology"/>
    <s v="Semiconductors"/>
    <s v="Sunnyvale, California"/>
    <d v="2017-03-20T00:00:00"/>
    <n v="2488"/>
    <n v="1969"/>
    <s v="Sunnyvale"/>
    <s v="California"/>
    <s v="United States"/>
  </r>
  <r>
    <d v="2019-04-24T00:00:00"/>
    <x v="26"/>
    <s v="buy"/>
    <n v="400"/>
    <n v="4"/>
    <n v="28.1"/>
    <n v="28.85"/>
    <n v="27.93"/>
    <n v="28.459999"/>
    <n v="28.459999"/>
    <n v="51784700"/>
    <n v="2.5219999999999998"/>
    <n v="1.7367086063395699E-2"/>
    <n v="1.8798177567585901E-2"/>
    <n v="7.6272519237595704E-2"/>
    <n v="0.36281767032923301"/>
    <n v="1.0419224432610801"/>
    <n v="1.5058009962653199E-2"/>
    <n v="2.5856561920205499E-2"/>
    <n v="3.9442661936189997E-2"/>
    <n v="4.2916387656081301E-2"/>
    <n v="34.139998999999897"/>
    <n v="9.56"/>
    <n v="-0.365870333192029"/>
    <n v="-2.1941687255359501E-3"/>
    <n v="2.3223987153967101"/>
    <n v="3.4799250824370702"/>
    <n v="3.31047429279193"/>
    <s v="CapitalOwl"/>
    <x v="26"/>
    <s v="Information Technology"/>
    <s v="Semiconductors"/>
    <s v="Sunnyvale, California"/>
    <d v="2017-03-20T00:00:00"/>
    <n v="2488"/>
    <n v="1969"/>
    <s v="Sunnyvale"/>
    <s v="California"/>
    <s v="United States"/>
  </r>
  <r>
    <d v="2019-05-16T00:00:00"/>
    <x v="26"/>
    <s v="buy"/>
    <n v="200"/>
    <n v="4"/>
    <n v="27.370000999999998"/>
    <n v="28.370000999999998"/>
    <n v="27.27"/>
    <n v="28.01"/>
    <n v="28.01"/>
    <n v="67330100"/>
    <n v="2.4049999999999998"/>
    <n v="1.54707169068615E-2"/>
    <n v="2.8977073228057301E-2"/>
    <n v="2.4576589332040499E-2"/>
    <n v="0.19143115626256499"/>
    <n v="0.81084096636129999"/>
    <n v="4.0491503724226899E-2"/>
    <n v="2.65194353284312E-2"/>
    <n v="3.0631270430845601E-2"/>
    <n v="4.2542802445378197E-2"/>
    <n v="34.139998999999897"/>
    <n v="12.62"/>
    <n v="-0.31403794770969101"/>
    <n v="8.8559569696340101E-3"/>
    <n v="2.30655367648931"/>
    <n v="2.9911650898231601"/>
    <n v="2.97146456267394"/>
    <s v="CapitalOwl"/>
    <x v="26"/>
    <s v="Information Technology"/>
    <s v="Semiconductors"/>
    <s v="Sunnyvale, California"/>
    <d v="2017-03-20T00:00:00"/>
    <n v="2488"/>
    <n v="1969"/>
    <s v="Sunnyvale"/>
    <s v="California"/>
    <s v="United States"/>
  </r>
  <r>
    <d v="2019-05-24T00:00:00"/>
    <x v="26"/>
    <s v="sell"/>
    <n v="200"/>
    <n v="4"/>
    <n v="26.610001"/>
    <n v="26.93"/>
    <n v="26.4"/>
    <n v="26.440000999999999"/>
    <n v="26.440000999999999"/>
    <n v="39835800"/>
    <n v="2.3239999999999998"/>
    <n v="3.0303052343946301E-3"/>
    <n v="-3.9307951867558102E-2"/>
    <n v="-7.3621504719703704E-2"/>
    <n v="6.7670073273895195E-2"/>
    <n v="0.70226582259786097"/>
    <n v="2.6278287411485201E-2"/>
    <n v="2.80387517583011E-2"/>
    <n v="3.1333991422977797E-2"/>
    <n v="4.2679444021270198E-2"/>
    <n v="34.139998999999897"/>
    <n v="13.03"/>
    <n v="-0.31403794770969101"/>
    <n v="1.3526439988342199E-3"/>
    <n v="2.3272686645193601"/>
    <n v="2.6784729164539098"/>
    <n v="2.7431360350201199"/>
    <s v="CapitalOwl"/>
    <x v="26"/>
    <s v="Information Technology"/>
    <s v="Semiconductors"/>
    <s v="Sunnyvale, California"/>
    <d v="2017-03-20T00:00:00"/>
    <n v="2488"/>
    <n v="1969"/>
    <s v="Sunnyvale"/>
    <s v="California"/>
    <s v="United States"/>
  </r>
  <r>
    <d v="2019-06-25T00:00:00"/>
    <x v="26"/>
    <s v="buy"/>
    <n v="300"/>
    <n v="4"/>
    <n v="29.26"/>
    <n v="29.719998999999898"/>
    <n v="28.799999"/>
    <n v="28.860001"/>
    <n v="28.860001"/>
    <n v="53680900"/>
    <n v="1.994"/>
    <n v="-1.3764807596219401E-2"/>
    <n v="-5.3629439000869097E-2"/>
    <n v="9.0608840425185896E-2"/>
    <n v="0.116354737948315"/>
    <n v="0.60244664796283698"/>
    <n v="1.46414855965271E-2"/>
    <n v="3.70563862225003E-2"/>
    <n v="3.10293444976752E-2"/>
    <n v="4.3173406234343702E-2"/>
    <n v="34.299999"/>
    <n v="14.54"/>
    <n v="-0.31403794770969101"/>
    <n v="-9.5417756928269908E-3"/>
    <n v="2.2751268301527601"/>
    <n v="2.53329929136705"/>
    <n v="2.44373020296619"/>
    <s v="CapitalOwl"/>
    <x v="26"/>
    <s v="Information Technology"/>
    <s v="Semiconductors"/>
    <s v="Sunnyvale, California"/>
    <d v="2017-03-20T00:00:00"/>
    <n v="2488"/>
    <n v="1969"/>
    <s v="Sunnyvale"/>
    <s v="California"/>
    <s v="United States"/>
  </r>
  <r>
    <d v="2019-06-26T00:00:00"/>
    <x v="26"/>
    <s v="buy"/>
    <n v="400"/>
    <n v="4"/>
    <n v="29.98"/>
    <n v="30.48"/>
    <n v="29.780000999999999"/>
    <n v="29.92"/>
    <n v="29.92"/>
    <n v="65064200"/>
    <n v="2.0489999999999999"/>
    <n v="3.6070565110517698E-2"/>
    <n v="-1.91995305070893E-2"/>
    <n v="0.123649100301309"/>
    <n v="0.184061076903554"/>
    <n v="0.68317037682162796"/>
    <n v="2.5774916422378401E-2"/>
    <n v="3.7674555562175797E-2"/>
    <n v="3.1023471629894099E-2"/>
    <n v="4.31224075613547E-2"/>
    <n v="34.299999"/>
    <n v="14.74"/>
    <n v="-0.31403794770969101"/>
    <n v="-1.2346958449604901E-3"/>
    <n v="2.2637174742757402"/>
    <n v="2.91860994371465"/>
    <n v="2.5561695334541001"/>
    <s v="CapitalOwl"/>
    <x v="26"/>
    <s v="Information Technology"/>
    <s v="Semiconductors"/>
    <s v="Sunnyvale, California"/>
    <d v="2017-03-20T00:00:00"/>
    <n v="2488"/>
    <n v="1969"/>
    <s v="Sunnyvale"/>
    <s v="California"/>
    <s v="United States"/>
  </r>
  <r>
    <d v="2019-04-02T00:00:00"/>
    <x v="26"/>
    <s v="sell"/>
    <n v="300"/>
    <n v="5"/>
    <n v="26.51"/>
    <n v="26.799999"/>
    <n v="26.09"/>
    <n v="26.75"/>
    <n v="26.75"/>
    <n v="53358800"/>
    <n v="2.4809999999999999"/>
    <n v="1.46867257714426E-2"/>
    <n v="4.0432623294572E-2"/>
    <n v="0.12190366332621"/>
    <n v="0.37092829843849101"/>
    <n v="1.0320897556758999"/>
    <n v="2.4060145028154501E-2"/>
    <n v="3.8299119159251702E-2"/>
    <n v="4.4046657066090199E-2"/>
    <n v="4.2825365920214298E-2"/>
    <n v="34.139998999999897"/>
    <n v="9.0399999999999991"/>
    <n v="-0.365870333192029"/>
    <n v="1.7455614805152698E-5"/>
    <n v="2.3119810130144698"/>
    <n v="3.1202502343079002"/>
    <n v="2.8279882056068399"/>
    <s v="Alpha Capital"/>
    <x v="26"/>
    <s v="Information Technology"/>
    <s v="Semiconductors"/>
    <s v="Sunnyvale, California"/>
    <d v="2017-03-20T00:00:00"/>
    <n v="2488"/>
    <n v="1969"/>
    <s v="Sunnyvale"/>
    <s v="California"/>
    <s v="United States"/>
  </r>
  <r>
    <d v="2019-04-16T00:00:00"/>
    <x v="26"/>
    <s v="buy"/>
    <n v="500"/>
    <n v="5"/>
    <n v="27.719998999999898"/>
    <n v="28.18"/>
    <n v="27.49"/>
    <n v="27.93"/>
    <n v="27.93"/>
    <n v="47340100"/>
    <n v="2.5920000000000001"/>
    <n v="2.1716380017108801E-2"/>
    <n v="2.5014898675773799E-2"/>
    <n v="0.181677253123953"/>
    <n v="0.315147401230221"/>
    <n v="1.01815654559156"/>
    <n v="1.7084943547450802E-2"/>
    <n v="4.0408243079204598E-2"/>
    <n v="4.0331205818368798E-2"/>
    <n v="4.3007146697542797E-2"/>
    <n v="34.139998999999897"/>
    <n v="9.56"/>
    <n v="-0.365870333192029"/>
    <n v="5.0922850790659495E-4"/>
    <n v="2.34212692714393"/>
    <n v="3.2725613046280602"/>
    <n v="3.2515285030798902"/>
    <s v="Alpha Capital"/>
    <x v="26"/>
    <s v="Information Technology"/>
    <s v="Semiconductors"/>
    <s v="Sunnyvale, California"/>
    <d v="2017-03-20T00:00:00"/>
    <n v="2488"/>
    <n v="1969"/>
    <s v="Sunnyvale"/>
    <s v="California"/>
    <s v="United States"/>
  </r>
  <r>
    <d v="2019-04-29T00:00:00"/>
    <x v="26"/>
    <s v="buy"/>
    <n v="1100"/>
    <n v="5"/>
    <n v="27.9"/>
    <n v="28.139999"/>
    <n v="27.5"/>
    <n v="27.690000999999999"/>
    <n v="27.690000999999999"/>
    <n v="44532700"/>
    <n v="2.536"/>
    <n v="-6.8381767273261798E-3"/>
    <n v="-1.75411331735436E-2"/>
    <n v="0.106605297094268"/>
    <n v="0.31637935837152698"/>
    <n v="0.91954633244804096"/>
    <n v="1.7453495031017702E-2"/>
    <n v="2.52210783524624E-2"/>
    <n v="3.7187707841542302E-2"/>
    <n v="4.2162368676383802E-2"/>
    <n v="34.139998999999897"/>
    <n v="10.77"/>
    <n v="-0.31651469177689201"/>
    <n v="1.07094833958194E-3"/>
    <n v="2.2999668745922999"/>
    <n v="3.15768063322701"/>
    <n v="3.40866410847753"/>
    <s v="Alpha Capital"/>
    <x v="26"/>
    <s v="Information Technology"/>
    <s v="Semiconductors"/>
    <s v="Sunnyvale, California"/>
    <d v="2017-03-20T00:00:00"/>
    <n v="2488"/>
    <n v="1969"/>
    <s v="Sunnyvale"/>
    <s v="California"/>
    <s v="United States"/>
  </r>
  <r>
    <d v="2019-05-07T00:00:00"/>
    <x v="26"/>
    <s v="buy"/>
    <n v="200"/>
    <n v="5"/>
    <n v="27.200001"/>
    <n v="27.35"/>
    <n v="26.209999"/>
    <n v="26.66"/>
    <n v="26.66"/>
    <n v="75868800"/>
    <n v="2.448"/>
    <n v="-2.8108359383605699E-2"/>
    <n v="-3.5737787992217399E-2"/>
    <n v="-8.7230157756547605E-2"/>
    <n v="0.13428190460294001"/>
    <n v="0.86013306868064898"/>
    <n v="3.5926150959055103E-2"/>
    <n v="2.2541001443897299E-2"/>
    <n v="2.9130020554682098E-2"/>
    <n v="4.2333634696565502E-2"/>
    <n v="34.139998999999897"/>
    <n v="11.3"/>
    <n v="-0.31651469177689201"/>
    <n v="-1.6649488130547601E-2"/>
    <n v="2.2833646319978702"/>
    <n v="3.0816864438216198"/>
    <n v="3.2435684470904298"/>
    <s v="Alpha Capital"/>
    <x v="26"/>
    <s v="Information Technology"/>
    <s v="Semiconductors"/>
    <s v="Sunnyvale, California"/>
    <d v="2017-03-20T00:00:00"/>
    <n v="2488"/>
    <n v="1969"/>
    <s v="Sunnyvale"/>
    <s v="California"/>
    <s v="United States"/>
  </r>
  <r>
    <d v="2019-05-22T00:00:00"/>
    <x v="26"/>
    <s v="sell"/>
    <n v="700"/>
    <n v="5"/>
    <n v="27.120000999999998"/>
    <n v="27.59"/>
    <n v="27.07"/>
    <n v="27.41"/>
    <n v="27.41"/>
    <n v="40035300"/>
    <n v="2.3929999999999998"/>
    <n v="2.1913814467040601E-3"/>
    <n v="-6.1829620504612699E-3"/>
    <n v="-2.77045961558397E-2"/>
    <n v="0.13619298123226301"/>
    <n v="0.74672807963218601"/>
    <n v="2.29439365451851E-2"/>
    <n v="2.7206242377781999E-2"/>
    <n v="3.1018182350490101E-2"/>
    <n v="4.2599778065853099E-2"/>
    <n v="34.139998999999897"/>
    <n v="12.71"/>
    <n v="-0.31403794770969101"/>
    <n v="-2.8283920525026501E-3"/>
    <n v="2.3194862644963301"/>
    <n v="2.8210033918217801"/>
    <n v="2.8348699723861701"/>
    <s v="Alpha Capital"/>
    <x v="26"/>
    <s v="Information Technology"/>
    <s v="Semiconductors"/>
    <s v="Sunnyvale, California"/>
    <d v="2017-03-20T00:00:00"/>
    <n v="2488"/>
    <n v="1969"/>
    <s v="Sunnyvale"/>
    <s v="California"/>
    <s v="United States"/>
  </r>
  <r>
    <d v="2019-05-24T00:00:00"/>
    <x v="26"/>
    <s v="sell"/>
    <n v="100"/>
    <n v="5"/>
    <n v="26.610001"/>
    <n v="26.93"/>
    <n v="26.4"/>
    <n v="26.440000999999999"/>
    <n v="26.440000999999999"/>
    <n v="39835800"/>
    <n v="2.3239999999999998"/>
    <n v="3.0303052343946301E-3"/>
    <n v="-3.9307951867558102E-2"/>
    <n v="-7.3621504719703704E-2"/>
    <n v="6.7670073273895195E-2"/>
    <n v="0.70226582259786097"/>
    <n v="2.6278287411485201E-2"/>
    <n v="2.80387517583011E-2"/>
    <n v="3.1333991422977797E-2"/>
    <n v="4.2679444021270198E-2"/>
    <n v="34.139998999999897"/>
    <n v="13.03"/>
    <n v="-0.31403794770969101"/>
    <n v="1.3526439988342199E-3"/>
    <n v="2.3272686645193601"/>
    <n v="2.6784729164539098"/>
    <n v="2.7431360350201199"/>
    <s v="Alpha Capital"/>
    <x v="26"/>
    <s v="Information Technology"/>
    <s v="Semiconductors"/>
    <s v="Sunnyvale, California"/>
    <d v="2017-03-20T00:00:00"/>
    <n v="2488"/>
    <n v="1969"/>
    <s v="Sunnyvale"/>
    <s v="California"/>
    <s v="United States"/>
  </r>
  <r>
    <d v="2019-06-04T00:00:00"/>
    <x v="26"/>
    <s v="buy"/>
    <n v="500"/>
    <n v="5"/>
    <n v="28.389999"/>
    <n v="29.59"/>
    <n v="27.91"/>
    <n v="29.57"/>
    <n v="29.57"/>
    <n v="107549500"/>
    <n v="2.1190000000000002"/>
    <n v="6.9669461499230201E-2"/>
    <n v="1.7741884989874099E-2"/>
    <n v="4.4251913202731002E-2"/>
    <n v="0.22975991271427201"/>
    <n v="0.71953212728242999"/>
    <n v="4.0197225643015297E-2"/>
    <n v="3.6077619269312002E-2"/>
    <n v="3.45224505737243E-2"/>
    <n v="4.3190425178390099E-2"/>
    <n v="34.139998999999897"/>
    <n v="14.31"/>
    <n v="-0.31403794770969101"/>
    <n v="2.1205927310919401E-2"/>
    <n v="2.3045269370867598"/>
    <n v="2.8286167141897298"/>
    <n v="2.7823601831932701"/>
    <s v="Alpha Capital"/>
    <x v="26"/>
    <s v="Information Technology"/>
    <s v="Semiconductors"/>
    <s v="Sunnyvale, California"/>
    <d v="2017-03-20T00:00:00"/>
    <n v="2488"/>
    <n v="1969"/>
    <s v="Sunnyvale"/>
    <s v="California"/>
    <s v="United States"/>
  </r>
  <r>
    <d v="2019-04-08T00:00:00"/>
    <x v="26"/>
    <s v="sell"/>
    <n v="300"/>
    <n v="6"/>
    <n v="28.690000999999999"/>
    <n v="28.950001"/>
    <n v="28.18"/>
    <n v="28.530000999999999"/>
    <n v="28.530000999999999"/>
    <n v="58002500"/>
    <n v="2.5190000000000001"/>
    <n v="-1.5649736616304501E-2"/>
    <n v="7.9108452705658902E-2"/>
    <n v="0.256283978867337"/>
    <n v="0.327122496611366"/>
    <n v="1.08815197729403"/>
    <n v="3.8286324854222502E-2"/>
    <n v="3.9468149133900503E-2"/>
    <n v="4.0037647513982699E-2"/>
    <n v="4.29888167040487E-2"/>
    <n v="34.139998999999897"/>
    <n v="9.52"/>
    <n v="-0.365870333192029"/>
    <n v="1.0469119934194001E-3"/>
    <n v="2.3369887624507699"/>
    <n v="3.3799056711966999"/>
    <n v="3.3012120212815299"/>
    <s v="DecaFund"/>
    <x v="26"/>
    <s v="Information Technology"/>
    <s v="Semiconductors"/>
    <s v="Sunnyvale, California"/>
    <d v="2017-03-20T00:00:00"/>
    <n v="2488"/>
    <n v="1969"/>
    <s v="Sunnyvale"/>
    <s v="California"/>
    <s v="United States"/>
  </r>
  <r>
    <d v="2019-04-09T00:00:00"/>
    <x v="26"/>
    <s v="buy"/>
    <n v="200"/>
    <n v="6"/>
    <n v="28.24"/>
    <n v="28.379998999999899"/>
    <n v="27.190000999999999"/>
    <n v="27.24"/>
    <n v="27.24"/>
    <n v="75539800"/>
    <n v="2.4990000000000001"/>
    <n v="-4.6269718994920203E-2"/>
    <n v="1.8152007939296E-2"/>
    <n v="0.213189585742941"/>
    <n v="0.27214023460460401"/>
    <n v="1.0502417636151999"/>
    <n v="4.7366359488582602E-2"/>
    <n v="4.1267337864026497E-2"/>
    <n v="4.0555576201666797E-2"/>
    <n v="4.3099547914181503E-2"/>
    <n v="34.139998999999897"/>
    <n v="9.56"/>
    <n v="-0.365870333192029"/>
    <n v="-6.0859766572597396E-3"/>
    <n v="2.3494647443038201"/>
    <n v="3.2813245864552898"/>
    <n v="3.3334268917110101"/>
    <s v="DecaFund"/>
    <x v="26"/>
    <s v="Information Technology"/>
    <s v="Semiconductors"/>
    <s v="Sunnyvale, California"/>
    <d v="2017-03-20T00:00:00"/>
    <n v="2488"/>
    <n v="1969"/>
    <s v="Sunnyvale"/>
    <s v="California"/>
    <s v="United States"/>
  </r>
  <r>
    <d v="2019-05-23T00:00:00"/>
    <x v="26"/>
    <s v="sell"/>
    <n v="200"/>
    <n v="6"/>
    <n v="26.99"/>
    <n v="27.1"/>
    <n v="26.030000999999999"/>
    <n v="26.360001"/>
    <n v="26.360001"/>
    <n v="67809200"/>
    <n v="2.2959999999999998"/>
    <n v="-3.90601627441216E-2"/>
    <n v="-6.0713841701444303E-2"/>
    <n v="-5.9284723890702697E-2"/>
    <n v="7.8905263677974194E-2"/>
    <n v="0.70843803629462798"/>
    <n v="2.57995243069363E-2"/>
    <n v="2.83587962171566E-2"/>
    <n v="3.1377247008930999E-2"/>
    <n v="4.26813553532902E-2"/>
    <n v="34.139998999999897"/>
    <n v="12.9"/>
    <n v="-0.31403794770969101"/>
    <n v="-1.1985692488440201E-2"/>
    <n v="2.32729428557864"/>
    <n v="2.6902027292191999"/>
    <n v="2.7746775002653798"/>
    <s v="DecaFund"/>
    <x v="26"/>
    <s v="Information Technology"/>
    <s v="Semiconductors"/>
    <s v="Sunnyvale, California"/>
    <d v="2017-03-20T00:00:00"/>
    <n v="2488"/>
    <n v="1969"/>
    <s v="Sunnyvale"/>
    <s v="California"/>
    <s v="United States"/>
  </r>
  <r>
    <d v="2019-06-13T00:00:00"/>
    <x v="26"/>
    <s v="buy"/>
    <n v="300"/>
    <n v="6"/>
    <n v="32.389998999999897"/>
    <n v="32.5"/>
    <n v="31.059998999999902"/>
    <n v="31.389999"/>
    <n v="31.389999"/>
    <n v="63556000"/>
    <n v="2.0910000000000002"/>
    <n v="-2.4855802567654801E-2"/>
    <n v="-1.3605683913058501E-2"/>
    <n v="0.17920437492069399"/>
    <n v="0.31885199456265201"/>
    <n v="0.68331983867329205"/>
    <n v="2.3545945449259802E-2"/>
    <n v="3.6045719537059401E-2"/>
    <n v="3.4943565232433402E-2"/>
    <n v="4.3197874017403E-2"/>
    <n v="34.299999"/>
    <n v="14.54"/>
    <n v="-0.31403794770969101"/>
    <n v="4.0890106107655602E-3"/>
    <n v="2.2857420009035598"/>
    <n v="2.7663358201905299"/>
    <n v="2.9572006534744402"/>
    <s v="DecaFund"/>
    <x v="26"/>
    <s v="Information Technology"/>
    <s v="Semiconductors"/>
    <s v="Sunnyvale, California"/>
    <d v="2017-03-20T00:00:00"/>
    <n v="2488"/>
    <n v="1969"/>
    <s v="Sunnyvale"/>
    <s v="California"/>
    <s v="United States"/>
  </r>
  <r>
    <d v="2019-06-18T00:00:00"/>
    <x v="26"/>
    <s v="buy"/>
    <n v="200"/>
    <n v="6"/>
    <n v="29.76"/>
    <n v="30.969998999999898"/>
    <n v="29.58"/>
    <n v="30.450001"/>
    <n v="30.450001"/>
    <n v="86444500"/>
    <n v="2.06"/>
    <n v="4.1917283475816997E-2"/>
    <n v="-6.2380990156827902E-2"/>
    <n v="8.3524437724610698E-2"/>
    <n v="0.157989488975145"/>
    <n v="0.62246993756477098"/>
    <n v="3.2703566928434097E-2"/>
    <n v="3.83342102874282E-2"/>
    <n v="3.3213573112307E-2"/>
    <n v="4.3372764996975698E-2"/>
    <n v="34.299999"/>
    <n v="14.54"/>
    <n v="-0.31403794770969101"/>
    <n v="9.6704895497130797E-3"/>
    <n v="2.3017523056038902"/>
    <n v="2.5380654432231502"/>
    <n v="2.6165880422540901"/>
    <s v="DecaFund"/>
    <x v="26"/>
    <s v="Information Technology"/>
    <s v="Semiconductors"/>
    <s v="Sunnyvale, California"/>
    <d v="2017-03-20T00:00:00"/>
    <n v="2488"/>
    <n v="1969"/>
    <s v="Sunnyvale"/>
    <s v="California"/>
    <s v="United States"/>
  </r>
  <r>
    <d v="2019-06-25T00:00:00"/>
    <x v="26"/>
    <s v="buy"/>
    <n v="700"/>
    <n v="6"/>
    <n v="29.26"/>
    <n v="29.719998999999898"/>
    <n v="28.799999"/>
    <n v="28.860001"/>
    <n v="28.860001"/>
    <n v="53680900"/>
    <n v="1.994"/>
    <n v="-1.3764807596219401E-2"/>
    <n v="-5.3629439000869097E-2"/>
    <n v="9.0608840425185896E-2"/>
    <n v="0.116354737948315"/>
    <n v="0.60244664796283698"/>
    <n v="1.46414855965271E-2"/>
    <n v="3.70563862225003E-2"/>
    <n v="3.10293444976752E-2"/>
    <n v="4.3173406234343702E-2"/>
    <n v="34.299999"/>
    <n v="14.54"/>
    <n v="-0.31403794770969101"/>
    <n v="-9.5417756928269908E-3"/>
    <n v="2.2751268301527601"/>
    <n v="2.53329929136705"/>
    <n v="2.44373020296619"/>
    <s v="DecaFund"/>
    <x v="26"/>
    <s v="Information Technology"/>
    <s v="Semiconductors"/>
    <s v="Sunnyvale, California"/>
    <d v="2017-03-20T00:00:00"/>
    <n v="2488"/>
    <n v="1969"/>
    <s v="Sunnyvale"/>
    <s v="California"/>
    <s v="United States"/>
  </r>
  <r>
    <d v="2019-04-09T00:00:00"/>
    <x v="26"/>
    <s v="sell"/>
    <n v="700"/>
    <n v="7"/>
    <n v="28.24"/>
    <n v="28.379998999999899"/>
    <n v="27.190000999999999"/>
    <n v="27.24"/>
    <n v="27.24"/>
    <n v="75539800"/>
    <n v="2.4990000000000001"/>
    <n v="-4.6269718994920203E-2"/>
    <n v="1.8152007939296E-2"/>
    <n v="0.213189585742941"/>
    <n v="0.27214023460460401"/>
    <n v="1.0502417636151999"/>
    <n v="4.7366359488582602E-2"/>
    <n v="4.1267337864026497E-2"/>
    <n v="4.0555576201666797E-2"/>
    <n v="4.3099547914181503E-2"/>
    <n v="34.139998999999897"/>
    <n v="9.56"/>
    <n v="-0.365870333192029"/>
    <n v="-6.0859766572597396E-3"/>
    <n v="2.3494647443038201"/>
    <n v="3.2813245864552898"/>
    <n v="3.3334268917110101"/>
    <s v="GreenGrest Capital"/>
    <x v="26"/>
    <s v="Information Technology"/>
    <s v="Semiconductors"/>
    <s v="Sunnyvale, California"/>
    <d v="2017-03-20T00:00:00"/>
    <n v="2488"/>
    <n v="1969"/>
    <s v="Sunnyvale"/>
    <s v="California"/>
    <s v="United States"/>
  </r>
  <r>
    <d v="2019-06-04T00:00:00"/>
    <x v="26"/>
    <s v="sell"/>
    <n v="900"/>
    <n v="7"/>
    <n v="28.389999"/>
    <n v="29.59"/>
    <n v="27.91"/>
    <n v="29.57"/>
    <n v="29.57"/>
    <n v="107549500"/>
    <n v="2.1190000000000002"/>
    <n v="6.9669461499230201E-2"/>
    <n v="1.7741884989874099E-2"/>
    <n v="4.4251913202731002E-2"/>
    <n v="0.22975991271427201"/>
    <n v="0.71953212728242999"/>
    <n v="4.0197225643015297E-2"/>
    <n v="3.6077619269312002E-2"/>
    <n v="3.45224505737243E-2"/>
    <n v="4.3190425178390099E-2"/>
    <n v="34.139998999999897"/>
    <n v="14.31"/>
    <n v="-0.31403794770969101"/>
    <n v="2.1205927310919401E-2"/>
    <n v="2.3045269370867598"/>
    <n v="2.8286167141897298"/>
    <n v="2.7823601831932701"/>
    <s v="GreenGrest Capital"/>
    <x v="26"/>
    <s v="Information Technology"/>
    <s v="Semiconductors"/>
    <s v="Sunnyvale, California"/>
    <d v="2017-03-20T00:00:00"/>
    <n v="2488"/>
    <n v="1969"/>
    <s v="Sunnyvale"/>
    <s v="California"/>
    <s v="United States"/>
  </r>
  <r>
    <d v="2019-06-13T00:00:00"/>
    <x v="26"/>
    <s v="sell"/>
    <n v="1000"/>
    <n v="7"/>
    <n v="32.389998999999897"/>
    <n v="32.5"/>
    <n v="31.059998999999902"/>
    <n v="31.389999"/>
    <n v="31.389999"/>
    <n v="63556000"/>
    <n v="2.0910000000000002"/>
    <n v="-2.4855802567654801E-2"/>
    <n v="-1.3605683913058501E-2"/>
    <n v="0.17920437492069399"/>
    <n v="0.31885199456265201"/>
    <n v="0.68331983867329205"/>
    <n v="2.3545945449259802E-2"/>
    <n v="3.6045719537059401E-2"/>
    <n v="3.4943565232433402E-2"/>
    <n v="4.3197874017403E-2"/>
    <n v="34.299999"/>
    <n v="14.54"/>
    <n v="-0.31403794770969101"/>
    <n v="4.0890106107655602E-3"/>
    <n v="2.2857420009035598"/>
    <n v="2.7663358201905299"/>
    <n v="2.9572006534744402"/>
    <s v="GreenGrest Capital"/>
    <x v="26"/>
    <s v="Information Technology"/>
    <s v="Semiconductors"/>
    <s v="Sunnyvale, California"/>
    <d v="2017-03-20T00:00:00"/>
    <n v="2488"/>
    <n v="1969"/>
    <s v="Sunnyvale"/>
    <s v="California"/>
    <s v="United States"/>
  </r>
  <r>
    <d v="2019-04-17T00:00:00"/>
    <x v="26"/>
    <s v="sell"/>
    <n v="1100"/>
    <n v="8"/>
    <n v="28.209999"/>
    <n v="28.27"/>
    <n v="27.219998999999898"/>
    <n v="27.49"/>
    <n v="27.49"/>
    <n v="48240800"/>
    <n v="2.5920000000000001"/>
    <n v="-1.5879077779931E-2"/>
    <n v="-1.2292273360644999E-2"/>
    <n v="0.167517170143789"/>
    <n v="0.33168198214263001"/>
    <n v="0.96054409486758996"/>
    <n v="1.6244169000227199E-2"/>
    <n v="4.0686545101148601E-2"/>
    <n v="4.0137127689915397E-2"/>
    <n v="4.2959080146339902E-2"/>
    <n v="34.139998999999897"/>
    <n v="9.56"/>
    <n v="-0.365870333192029"/>
    <n v="-2.2764010197428601E-3"/>
    <n v="2.3374356247032901"/>
    <n v="3.1019695576710999"/>
    <n v="3.2271078122337098"/>
    <s v="KKZ Asset Management"/>
    <x v="26"/>
    <s v="Information Technology"/>
    <s v="Semiconductors"/>
    <s v="Sunnyvale, California"/>
    <d v="2017-03-20T00:00:00"/>
    <n v="2488"/>
    <n v="1969"/>
    <s v="Sunnyvale"/>
    <s v="California"/>
    <s v="United States"/>
  </r>
  <r>
    <d v="2019-04-25T00:00:00"/>
    <x v="26"/>
    <s v="sell"/>
    <n v="1000"/>
    <n v="8"/>
    <n v="28.67"/>
    <n v="28.860001"/>
    <n v="27.360001"/>
    <n v="27.66"/>
    <n v="27.66"/>
    <n v="57329700"/>
    <n v="2.5339999999999998"/>
    <n v="-2.8512231288058999E-2"/>
    <n v="6.1650240594577797E-3"/>
    <n v="6.30453390679242E-2"/>
    <n v="0.28263337799180099"/>
    <n v="1.0084424918710899"/>
    <n v="1.9563037019248001E-2"/>
    <n v="2.64601002978995E-2"/>
    <n v="3.9230361007991703E-2"/>
    <n v="4.2965592321728897E-2"/>
    <n v="34.139998999999897"/>
    <n v="9.56"/>
    <n v="-0.365870333192029"/>
    <n v="-3.6904169755480902E-4"/>
    <n v="2.3440745594412098"/>
    <n v="3.3974518346133098"/>
    <n v="3.3695707481803701"/>
    <s v="KKZ Asset Management"/>
    <x v="26"/>
    <s v="Information Technology"/>
    <s v="Semiconductors"/>
    <s v="Sunnyvale, California"/>
    <d v="2017-03-20T00:00:00"/>
    <n v="2488"/>
    <n v="1969"/>
    <s v="Sunnyvale"/>
    <s v="California"/>
    <s v="United States"/>
  </r>
  <r>
    <d v="2019-06-10T00:00:00"/>
    <x v="26"/>
    <s v="buy"/>
    <n v="600"/>
    <n v="8"/>
    <n v="33.529998999999997"/>
    <n v="34.299999"/>
    <n v="33.080002"/>
    <n v="33.229999999999997"/>
    <n v="33.229999999999997"/>
    <n v="97668800"/>
    <n v="2.1429999999999998"/>
    <n v="2.4986065213046801E-2"/>
    <n v="0.18636221000134701"/>
    <n v="0.204288426269499"/>
    <n v="0.36969955446914499"/>
    <n v="0.80276323567058505"/>
    <n v="3.39349402699008E-2"/>
    <n v="3.8013095927390703E-2"/>
    <n v="3.4777471359393797E-2"/>
    <n v="4.31790393970393E-2"/>
    <n v="34.299999"/>
    <n v="14.31"/>
    <n v="-0.31403794770969101"/>
    <n v="4.6492198743191201E-3"/>
    <n v="2.2937070249810798"/>
    <n v="3.2128601281372902"/>
    <n v="2.9299528955449898"/>
    <s v="KKZ Asset Management"/>
    <x v="26"/>
    <s v="Information Technology"/>
    <s v="Semiconductors"/>
    <s v="Sunnyvale, California"/>
    <d v="2017-03-20T00:00:00"/>
    <n v="2488"/>
    <n v="1969"/>
    <s v="Sunnyvale"/>
    <s v="California"/>
    <s v="United States"/>
  </r>
  <r>
    <d v="2019-06-12T00:00:00"/>
    <x v="26"/>
    <s v="buy"/>
    <n v="400"/>
    <n v="8"/>
    <n v="32"/>
    <n v="32.57"/>
    <n v="31.92"/>
    <n v="32.18"/>
    <n v="32.18"/>
    <n v="56298700"/>
    <n v="2.1269999999999998"/>
    <n v="-7.1218755892187499E-3"/>
    <n v="8.69548782184629E-2"/>
    <n v="0.14057025996400699"/>
    <n v="0.31946422829191501"/>
    <n v="0.71577542449404996"/>
    <n v="3.8261725802326299E-2"/>
    <n v="3.8581938497051299E-2"/>
    <n v="3.4935195102788898E-2"/>
    <n v="4.3163724704528499E-2"/>
    <n v="34.299999"/>
    <n v="14.54"/>
    <n v="-0.31403794770969101"/>
    <n v="-2.0396578921351798E-3"/>
    <n v="2.2919690687834602"/>
    <n v="2.8878430031628599"/>
    <n v="3.0077072717838198"/>
    <s v="KKZ Asset Management"/>
    <x v="26"/>
    <s v="Information Technology"/>
    <s v="Semiconductors"/>
    <s v="Sunnyvale, California"/>
    <d v="2017-03-20T00:00:00"/>
    <n v="2488"/>
    <n v="1969"/>
    <s v="Sunnyvale"/>
    <s v="California"/>
    <s v="United States"/>
  </r>
  <r>
    <d v="2019-06-13T00:00:00"/>
    <x v="26"/>
    <s v="buy"/>
    <n v="700"/>
    <n v="8"/>
    <n v="32.389998999999897"/>
    <n v="32.5"/>
    <n v="31.059998999999902"/>
    <n v="31.389999"/>
    <n v="31.389999"/>
    <n v="63556000"/>
    <n v="2.0910000000000002"/>
    <n v="-2.4855802567654801E-2"/>
    <n v="-1.3605683913058501E-2"/>
    <n v="0.17920437492069399"/>
    <n v="0.31885199456265201"/>
    <n v="0.68331983867329205"/>
    <n v="2.3545945449259802E-2"/>
    <n v="3.6045719537059401E-2"/>
    <n v="3.4943565232433402E-2"/>
    <n v="4.3197874017403E-2"/>
    <n v="34.299999"/>
    <n v="14.54"/>
    <n v="-0.31403794770969101"/>
    <n v="4.0890106107655602E-3"/>
    <n v="2.2857420009035598"/>
    <n v="2.7663358201905299"/>
    <n v="2.9572006534744402"/>
    <s v="KKZ Asset Management"/>
    <x v="26"/>
    <s v="Information Technology"/>
    <s v="Semiconductors"/>
    <s v="Sunnyvale, California"/>
    <d v="2017-03-20T00:00:00"/>
    <n v="2488"/>
    <n v="1969"/>
    <s v="Sunnyvale"/>
    <s v="California"/>
    <s v="United States"/>
  </r>
  <r>
    <d v="2019-06-14T00:00:00"/>
    <x v="26"/>
    <s v="buy"/>
    <n v="400"/>
    <n v="8"/>
    <n v="30.700001"/>
    <n v="30.959999"/>
    <n v="30.02"/>
    <n v="30.360001"/>
    <n v="30.360001"/>
    <n v="70373000"/>
    <n v="2.093"/>
    <n v="-3.3363353531077097E-2"/>
    <n v="-6.5341031687950801E-2"/>
    <n v="0.105506950762915"/>
    <n v="0.26510185863237301"/>
    <n v="0.62073463592954403"/>
    <n v="2.3325748740834599E-2"/>
    <n v="3.6335210227182897E-2"/>
    <n v="3.5218437915451102E-2"/>
    <n v="4.3224753137382201E-2"/>
    <n v="34.299999"/>
    <n v="14.54"/>
    <n v="-0.31403794770969101"/>
    <n v="-1.6128120944145399E-3"/>
    <n v="2.29457361164047"/>
    <n v="2.5138898727036199"/>
    <n v="2.8825151303136902"/>
    <s v="KKZ Asset Management"/>
    <x v="26"/>
    <s v="Information Technology"/>
    <s v="Semiconductors"/>
    <s v="Sunnyvale, California"/>
    <d v="2017-03-20T00:00:00"/>
    <n v="2488"/>
    <n v="1969"/>
    <s v="Sunnyvale"/>
    <s v="California"/>
    <s v="United States"/>
  </r>
  <r>
    <d v="2019-06-20T00:00:00"/>
    <x v="26"/>
    <s v="sell"/>
    <n v="800"/>
    <n v="8"/>
    <n v="31.24"/>
    <n v="31.360001"/>
    <n v="29.84"/>
    <n v="30.01"/>
    <n v="30.01"/>
    <n v="72418200"/>
    <n v="2.0009999999999999"/>
    <n v="-1.6196024161090099E-2"/>
    <n v="-4.49586795443064E-2"/>
    <n v="0.117616438404852"/>
    <n v="7.3262493668024106E-2"/>
    <n v="0.58672086186241601"/>
    <n v="3.2590585650829097E-2"/>
    <n v="3.7517621245943503E-2"/>
    <n v="3.1660647471602202E-2"/>
    <n v="4.3266933109916E-2"/>
    <n v="34.299999"/>
    <n v="14.54"/>
    <n v="-0.31403794770969101"/>
    <n v="9.4276054361659405E-3"/>
    <n v="2.2872308866580799"/>
    <n v="2.4016901652342399"/>
    <n v="2.4373729688852701"/>
    <s v="KKZ Asset Management"/>
    <x v="26"/>
    <s v="Information Technology"/>
    <s v="Semiconductors"/>
    <s v="Sunnyvale, California"/>
    <d v="2017-03-20T00:00:00"/>
    <n v="2488"/>
    <n v="1969"/>
    <s v="Sunnyvale"/>
    <s v="California"/>
    <s v="United States"/>
  </r>
  <r>
    <d v="2019-04-05T00:00:00"/>
    <x v="26"/>
    <s v="sell"/>
    <n v="1800"/>
    <n v="9"/>
    <n v="29.639999"/>
    <n v="29.690000999999999"/>
    <n v="28.799999"/>
    <n v="28.98"/>
    <n v="28.98"/>
    <n v="65662700"/>
    <n v="2.5009999999999999"/>
    <n v="-3.7885356145739E-3"/>
    <n v="0.127143478415947"/>
    <n v="0.25709864907969998"/>
    <n v="0.42216695772609503"/>
    <n v="1.0620228412358099"/>
    <n v="3.4226451810218501E-2"/>
    <n v="3.94416898478884E-2"/>
    <n v="4.1018292112537699E-2"/>
    <n v="4.3068607085624697E-2"/>
    <n v="34.139998999999897"/>
    <n v="9.5"/>
    <n v="-0.365870333192029"/>
    <n v="4.62571739556182E-3"/>
    <n v="2.33122800308657"/>
    <n v="3.27402720734516"/>
    <n v="3.2032702045371502"/>
    <s v="Netpune Capital"/>
    <x v="26"/>
    <s v="Information Technology"/>
    <s v="Semiconductors"/>
    <s v="Sunnyvale, California"/>
    <d v="2017-03-20T00:00:00"/>
    <n v="2488"/>
    <n v="1969"/>
    <s v="Sunnyvale"/>
    <s v="California"/>
    <s v="United States"/>
  </r>
  <r>
    <d v="2019-04-10T00:00:00"/>
    <x v="26"/>
    <s v="buy"/>
    <n v="1200"/>
    <n v="9"/>
    <n v="27.459999"/>
    <n v="28.120000999999998"/>
    <n v="27.32"/>
    <n v="27.83"/>
    <n v="27.83"/>
    <n v="64368100"/>
    <n v="2.4769999999999999"/>
    <n v="2.14280942564876E-2"/>
    <n v="-4.1870671918242397E-2"/>
    <n v="0.19236104764044101"/>
    <n v="0.32092709368358402"/>
    <n v="1.0255314852144199"/>
    <n v="2.5072350854905799E-2"/>
    <n v="4.0719921807239802E-2"/>
    <n v="4.04064407725662E-2"/>
    <n v="4.3031735061189701E-2"/>
    <n v="34.139998999999897"/>
    <n v="9.56"/>
    <n v="-0.365870333192029"/>
    <n v="3.47183783585567E-3"/>
    <n v="2.3480575089229401"/>
    <n v="3.2240730119019898"/>
    <n v="3.30096655604539"/>
    <s v="Netpune Capital"/>
    <x v="26"/>
    <s v="Information Technology"/>
    <s v="Semiconductors"/>
    <s v="Sunnyvale, California"/>
    <d v="2017-03-20T00:00:00"/>
    <n v="2488"/>
    <n v="1969"/>
    <s v="Sunnyvale"/>
    <s v="California"/>
    <s v="United States"/>
  </r>
  <r>
    <d v="2019-04-11T00:00:00"/>
    <x v="26"/>
    <s v="sell"/>
    <n v="800"/>
    <n v="9"/>
    <n v="27.809998999999902"/>
    <n v="28.049999"/>
    <n v="27.459999"/>
    <n v="27.790001"/>
    <n v="27.790001"/>
    <n v="44801200"/>
    <n v="2.504"/>
    <n v="-1.4382957992206799E-3"/>
    <n v="-4.57181927685315E-2"/>
    <n v="0.16810148106775699"/>
    <n v="0.342029245733243"/>
    <n v="1.0402551573722001"/>
    <n v="2.47151544725004E-2"/>
    <n v="4.0648959294635703E-2"/>
    <n v="4.0260868051355002E-2"/>
    <n v="4.3014147910087397E-2"/>
    <n v="34.139998999999897"/>
    <n v="9.56"/>
    <n v="-0.365870333192029"/>
    <n v="3.8122194279549302E-5"/>
    <n v="2.3464485323278801"/>
    <n v="3.29070962186257"/>
    <n v="3.2900080197523098"/>
    <s v="Netpune Capital"/>
    <x v="26"/>
    <s v="Information Technology"/>
    <s v="Semiconductors"/>
    <s v="Sunnyvale, California"/>
    <d v="2017-03-20T00:00:00"/>
    <n v="2488"/>
    <n v="1969"/>
    <s v="Sunnyvale"/>
    <s v="California"/>
    <s v="United States"/>
  </r>
  <r>
    <d v="2019-04-18T00:00:00"/>
    <x v="26"/>
    <s v="sell"/>
    <n v="700"/>
    <n v="9"/>
    <n v="27.6"/>
    <n v="27.879998999999899"/>
    <n v="27.34"/>
    <n v="27.68"/>
    <n v="27.68"/>
    <n v="39880900"/>
    <n v="2.56"/>
    <n v="6.8878285723145798E-3"/>
    <n v="-3.9661489891098098E-3"/>
    <n v="6.2613592727986597E-2"/>
    <n v="0.31255533719692002"/>
    <n v="0.98275789391813095"/>
    <n v="1.6792405448454301E-2"/>
    <n v="3.3388592625764602E-2"/>
    <n v="4.0049887721798502E-2"/>
    <n v="4.2942441745537401E-2"/>
    <n v="34.139998999999897"/>
    <n v="9.56"/>
    <n v="-0.365870333192029"/>
    <n v="1.5778467813143101E-3"/>
    <n v="2.33794059106163"/>
    <n v="3.1992325106204502"/>
    <n v="3.2088123899852898"/>
    <s v="Netpune Capital"/>
    <x v="26"/>
    <s v="Information Technology"/>
    <s v="Semiconductors"/>
    <s v="Sunnyvale, California"/>
    <d v="2017-03-20T00:00:00"/>
    <n v="2488"/>
    <n v="1969"/>
    <s v="Sunnyvale"/>
    <s v="California"/>
    <s v="United States"/>
  </r>
  <r>
    <d v="2019-06-19T00:00:00"/>
    <x v="26"/>
    <s v="sell"/>
    <n v="1100"/>
    <n v="9"/>
    <n v="30.67"/>
    <n v="30.790001"/>
    <n v="30.059998999999902"/>
    <n v="30.5"/>
    <n v="30.5"/>
    <n v="63233900"/>
    <n v="2.0289999999999999"/>
    <n v="1.6406566167379E-3"/>
    <n v="-5.3618457950871098E-2"/>
    <n v="0.10354067894084"/>
    <n v="0.17123565280168601"/>
    <n v="0.57806353726391102"/>
    <n v="3.3291716618324897E-2"/>
    <n v="3.8019154066738899E-2"/>
    <n v="3.3164679866191697E-2"/>
    <n v="4.328513339245E-2"/>
    <n v="34.299999"/>
    <n v="14.54"/>
    <n v="-0.31403794770969101"/>
    <n v="2.98071681438073E-3"/>
    <n v="2.3057516838296501"/>
    <n v="2.3564132912750799"/>
    <n v="2.51030209987653"/>
    <s v="Netpune Capital"/>
    <x v="26"/>
    <s v="Information Technology"/>
    <s v="Semiconductors"/>
    <s v="Sunnyvale, California"/>
    <d v="2017-03-20T00:00:00"/>
    <n v="2488"/>
    <n v="1969"/>
    <s v="Sunnyvale"/>
    <s v="California"/>
    <s v="United States"/>
  </r>
  <r>
    <d v="2019-06-25T00:00:00"/>
    <x v="26"/>
    <s v="buy"/>
    <n v="1800"/>
    <n v="9"/>
    <n v="29.26"/>
    <n v="29.719998999999898"/>
    <n v="28.799999"/>
    <n v="28.860001"/>
    <n v="28.860001"/>
    <n v="53680900"/>
    <n v="1.994"/>
    <n v="-1.3764807596219401E-2"/>
    <n v="-5.3629439000869097E-2"/>
    <n v="9.0608840425185896E-2"/>
    <n v="0.116354737948315"/>
    <n v="0.60244664796283698"/>
    <n v="1.46414855965271E-2"/>
    <n v="3.70563862225003E-2"/>
    <n v="3.10293444976752E-2"/>
    <n v="4.3173406234343702E-2"/>
    <n v="34.299999"/>
    <n v="14.54"/>
    <n v="-0.31403794770969101"/>
    <n v="-9.5417756928269908E-3"/>
    <n v="2.2751268301527601"/>
    <n v="2.53329929136705"/>
    <n v="2.44373020296619"/>
    <s v="Netpune Capital"/>
    <x v="26"/>
    <s v="Information Technology"/>
    <s v="Semiconductors"/>
    <s v="Sunnyvale, California"/>
    <d v="2017-03-20T00:00:00"/>
    <n v="2488"/>
    <n v="1969"/>
    <s v="Sunnyvale"/>
    <s v="California"/>
    <s v="United States"/>
  </r>
  <r>
    <d v="2019-04-03T00:00:00"/>
    <x v="26"/>
    <s v="buy"/>
    <n v="700"/>
    <n v="10"/>
    <n v="28.02"/>
    <n v="29.950001"/>
    <n v="27.879998999999899"/>
    <n v="29.02"/>
    <n v="29.02"/>
    <n v="197650500"/>
    <n v="2.5169999999999999"/>
    <n v="8.1450774114026098E-2"/>
    <n v="0.15351917125331899"/>
    <n v="0.21653205611537399"/>
    <n v="0.43253390478698001"/>
    <n v="1.1114440929634"/>
    <n v="2.9842507221068199E-2"/>
    <n v="4.1293457162626099E-2"/>
    <n v="4.5034290671909699E-2"/>
    <n v="4.3101466600407E-2"/>
    <n v="34.139998999999897"/>
    <n v="9.0399999999999991"/>
    <n v="-0.365870333192029"/>
    <n v="2.1460723821998401E-3"/>
    <n v="2.3329845591621101"/>
    <n v="3.3863746902300802"/>
    <n v="2.9941157760278201"/>
    <s v="Spectrum Group"/>
    <x v="26"/>
    <s v="Information Technology"/>
    <s v="Semiconductors"/>
    <s v="Sunnyvale, California"/>
    <d v="2017-03-20T00:00:00"/>
    <n v="2488"/>
    <n v="1969"/>
    <s v="Sunnyvale"/>
    <s v="California"/>
    <s v="United States"/>
  </r>
  <r>
    <d v="2019-04-05T00:00:00"/>
    <x v="26"/>
    <s v="buy"/>
    <n v="1100"/>
    <n v="10"/>
    <n v="29.639999"/>
    <n v="29.690000999999999"/>
    <n v="28.799999"/>
    <n v="28.98"/>
    <n v="28.98"/>
    <n v="65662700"/>
    <n v="2.5009999999999999"/>
    <n v="-3.7885356145739E-3"/>
    <n v="0.127143478415947"/>
    <n v="0.25709864907969998"/>
    <n v="0.42216695772609503"/>
    <n v="1.0620228412358099"/>
    <n v="3.4226451810218501E-2"/>
    <n v="3.94416898478884E-2"/>
    <n v="4.1018292112537699E-2"/>
    <n v="4.3068607085624697E-2"/>
    <n v="34.139998999999897"/>
    <n v="9.5"/>
    <n v="-0.365870333192029"/>
    <n v="4.62571739556182E-3"/>
    <n v="2.33122800308657"/>
    <n v="3.27402720734516"/>
    <n v="3.2032702045371502"/>
    <s v="Spectrum Group"/>
    <x v="26"/>
    <s v="Information Technology"/>
    <s v="Semiconductors"/>
    <s v="Sunnyvale, California"/>
    <d v="2017-03-20T00:00:00"/>
    <n v="2488"/>
    <n v="1969"/>
    <s v="Sunnyvale"/>
    <s v="California"/>
    <s v="United States"/>
  </r>
  <r>
    <d v="2019-04-09T00:00:00"/>
    <x v="26"/>
    <s v="sell"/>
    <n v="700"/>
    <n v="10"/>
    <n v="28.24"/>
    <n v="28.379998999999899"/>
    <n v="27.190000999999999"/>
    <n v="27.24"/>
    <n v="27.24"/>
    <n v="75539800"/>
    <n v="2.4990000000000001"/>
    <n v="-4.6269718994920203E-2"/>
    <n v="1.8152007939296E-2"/>
    <n v="0.213189585742941"/>
    <n v="0.27214023460460401"/>
    <n v="1.0502417636151999"/>
    <n v="4.7366359488582602E-2"/>
    <n v="4.1267337864026497E-2"/>
    <n v="4.0555576201666797E-2"/>
    <n v="4.3099547914181503E-2"/>
    <n v="34.139998999999897"/>
    <n v="9.56"/>
    <n v="-0.365870333192029"/>
    <n v="-6.0859766572597396E-3"/>
    <n v="2.3494647443038201"/>
    <n v="3.2813245864552898"/>
    <n v="3.3334268917110101"/>
    <s v="Spectrum Group"/>
    <x v="26"/>
    <s v="Information Technology"/>
    <s v="Semiconductors"/>
    <s v="Sunnyvale, California"/>
    <d v="2017-03-20T00:00:00"/>
    <n v="2488"/>
    <n v="1969"/>
    <s v="Sunnyvale"/>
    <s v="California"/>
    <s v="United States"/>
  </r>
  <r>
    <d v="2019-04-23T00:00:00"/>
    <x v="26"/>
    <s v="sell"/>
    <n v="400"/>
    <n v="10"/>
    <n v="28.18"/>
    <n v="28.49"/>
    <n v="27.790001"/>
    <n v="27.969998999999898"/>
    <n v="27.969998999999898"/>
    <n v="41777500"/>
    <n v="2.57"/>
    <n v="-7.48003500925855E-3"/>
    <n v="2.3147471521298899E-2"/>
    <n v="2.86430567702381E-3"/>
    <n v="0.347472779141553"/>
    <n v="1.0295478788008099"/>
    <n v="1.6128184548037001E-2"/>
    <n v="2.8571421572378099E-2"/>
    <n v="3.9417193895402401E-2"/>
    <n v="4.29082653788685E-2"/>
    <n v="34.139998999999897"/>
    <n v="9.56"/>
    <n v="-0.365870333192029"/>
    <n v="8.8023511954049196E-3"/>
    <n v="2.3245718360445502"/>
    <n v="3.40791838188707"/>
    <n v="3.2690015372301202"/>
    <s v="Spectrum Group"/>
    <x v="26"/>
    <s v="Information Technology"/>
    <s v="Semiconductors"/>
    <s v="Sunnyvale, California"/>
    <d v="2017-03-20T00:00:00"/>
    <n v="2488"/>
    <n v="1969"/>
    <s v="Sunnyvale"/>
    <s v="California"/>
    <s v="United States"/>
  </r>
  <r>
    <d v="2019-05-24T00:00:00"/>
    <x v="26"/>
    <s v="buy"/>
    <n v="800"/>
    <n v="10"/>
    <n v="26.610001"/>
    <n v="26.93"/>
    <n v="26.4"/>
    <n v="26.440000999999999"/>
    <n v="26.440000999999999"/>
    <n v="39835800"/>
    <n v="2.3239999999999998"/>
    <n v="3.0303052343946301E-3"/>
    <n v="-3.9307951867558102E-2"/>
    <n v="-7.3621504719703704E-2"/>
    <n v="6.7670073273895195E-2"/>
    <n v="0.70226582259786097"/>
    <n v="2.6278287411485201E-2"/>
    <n v="2.80387517583011E-2"/>
    <n v="3.1333991422977797E-2"/>
    <n v="4.2679444021270198E-2"/>
    <n v="34.139998999999897"/>
    <n v="13.03"/>
    <n v="-0.31403794770969101"/>
    <n v="1.3526439988342199E-3"/>
    <n v="2.3272686645193601"/>
    <n v="2.6784729164539098"/>
    <n v="2.7431360350201199"/>
    <s v="Spectrum Group"/>
    <x v="26"/>
    <s v="Information Technology"/>
    <s v="Semiconductors"/>
    <s v="Sunnyvale, California"/>
    <d v="2017-03-20T00:00:00"/>
    <n v="2488"/>
    <n v="1969"/>
    <s v="Sunnyvale"/>
    <s v="California"/>
    <s v="United States"/>
  </r>
  <r>
    <d v="2019-06-14T00:00:00"/>
    <x v="26"/>
    <s v="sell"/>
    <n v="400"/>
    <n v="10"/>
    <n v="30.700001"/>
    <n v="30.959999"/>
    <n v="30.02"/>
    <n v="30.360001"/>
    <n v="30.360001"/>
    <n v="70373000"/>
    <n v="2.093"/>
    <n v="-3.3363353531077097E-2"/>
    <n v="-6.5341031687950801E-2"/>
    <n v="0.105506950762915"/>
    <n v="0.26510185863237301"/>
    <n v="0.62073463592954403"/>
    <n v="2.3325748740834599E-2"/>
    <n v="3.6335210227182897E-2"/>
    <n v="3.5218437915451102E-2"/>
    <n v="4.3224753137382201E-2"/>
    <n v="34.299999"/>
    <n v="14.54"/>
    <n v="-0.31403794770969101"/>
    <n v="-1.6128120944145399E-3"/>
    <n v="2.29457361164047"/>
    <n v="2.5138898727036199"/>
    <n v="2.8825151303136902"/>
    <s v="Spectrum Group"/>
    <x v="26"/>
    <s v="Information Technology"/>
    <s v="Semiconductors"/>
    <s v="Sunnyvale, California"/>
    <d v="2017-03-20T00:00:00"/>
    <n v="2488"/>
    <n v="1969"/>
    <s v="Sunnyvale"/>
    <s v="California"/>
    <s v="United States"/>
  </r>
  <r>
    <d v="2019-06-28T00:00:00"/>
    <x v="26"/>
    <s v="buy"/>
    <n v="300"/>
    <n v="10"/>
    <n v="31.08"/>
    <n v="31.110001"/>
    <n v="30.33"/>
    <n v="30.370000999999998"/>
    <n v="30.370000999999998"/>
    <n v="50090900"/>
    <n v="2"/>
    <n v="-1.2109426125562E-2"/>
    <n v="4.2717137807440901E-2"/>
    <n v="7.8041670868735494E-2"/>
    <n v="0.17399285350829799"/>
    <n v="0.70740711355334995"/>
    <n v="2.2546284306344699E-2"/>
    <n v="3.17061695015129E-2"/>
    <n v="3.1168107493709001E-2"/>
    <n v="4.3070826057425203E-2"/>
    <n v="34.299999"/>
    <n v="14.74"/>
    <n v="-0.31403794770969101"/>
    <n v="5.7409418775350302E-3"/>
    <n v="2.2518069585737202"/>
    <n v="3.0977079521939599"/>
    <n v="2.8231647864665299"/>
    <s v="Spectrum Group"/>
    <x v="26"/>
    <s v="Information Technology"/>
    <s v="Semiconductors"/>
    <s v="Sunnyvale, California"/>
    <d v="2017-03-20T00:00:00"/>
    <n v="2488"/>
    <n v="1969"/>
    <s v="Sunnyvale"/>
    <s v="California"/>
    <s v="United States"/>
  </r>
  <r>
    <d v="2019-05-07T00:00:00"/>
    <x v="26"/>
    <s v="buy"/>
    <n v="700"/>
    <n v="11"/>
    <n v="27.200001"/>
    <n v="27.35"/>
    <n v="26.209999"/>
    <n v="26.66"/>
    <n v="26.66"/>
    <n v="75868800"/>
    <n v="2.448"/>
    <n v="-2.8108359383605699E-2"/>
    <n v="-3.5737787992217399E-2"/>
    <n v="-8.7230157756547605E-2"/>
    <n v="0.13428190460294001"/>
    <n v="0.86013306868064898"/>
    <n v="3.5926150959055103E-2"/>
    <n v="2.2541001443897299E-2"/>
    <n v="2.9130020554682098E-2"/>
    <n v="4.2333634696565502E-2"/>
    <n v="34.139998999999897"/>
    <n v="11.3"/>
    <n v="-0.31651469177689201"/>
    <n v="-1.6649488130547601E-2"/>
    <n v="2.2833646319978702"/>
    <n v="3.0816864438216198"/>
    <n v="3.2435684470904298"/>
    <s v="Beta Dynamic Fund"/>
    <x v="26"/>
    <s v="Information Technology"/>
    <s v="Semiconductors"/>
    <s v="Sunnyvale, California"/>
    <d v="2017-03-20T00:00:00"/>
    <n v="2488"/>
    <n v="1969"/>
    <s v="Sunnyvale"/>
    <s v="California"/>
    <s v="United States"/>
  </r>
  <r>
    <d v="2019-05-08T00:00:00"/>
    <x v="26"/>
    <s v="sell"/>
    <n v="700"/>
    <n v="11"/>
    <n v="26.41"/>
    <n v="27.709999"/>
    <n v="26.27"/>
    <n v="27.09"/>
    <n v="27.09"/>
    <n v="65967500"/>
    <n v="2.4820000000000002"/>
    <n v="1.6000341346441099E-2"/>
    <n v="1.03897411486517E-2"/>
    <n v="-6.7441280795532604E-2"/>
    <n v="0.152429509006485"/>
    <n v="0.84902199874534301"/>
    <n v="3.4441854347658597E-2"/>
    <n v="2.2939688712774301E-2"/>
    <n v="2.91767176678491E-2"/>
    <n v="4.2314636070726497E-2"/>
    <n v="34.139998999999897"/>
    <n v="11.4"/>
    <n v="-0.31651469177689201"/>
    <n v="-1.60671540560346E-3"/>
    <n v="2.27957951431745"/>
    <n v="3.0491105014249902"/>
    <n v="3.2202271937389102"/>
    <s v="Beta Dynamic Fund"/>
    <x v="26"/>
    <s v="Information Technology"/>
    <s v="Semiconductors"/>
    <s v="Sunnyvale, California"/>
    <d v="2017-03-20T00:00:00"/>
    <n v="2488"/>
    <n v="1969"/>
    <s v="Sunnyvale"/>
    <s v="California"/>
    <s v="United States"/>
  </r>
  <r>
    <d v="2019-05-14T00:00:00"/>
    <x v="26"/>
    <s v="sell"/>
    <n v="1200"/>
    <n v="11"/>
    <n v="26.530000999999999"/>
    <n v="27.48"/>
    <n v="26.15"/>
    <n v="27.32"/>
    <n v="27.32"/>
    <n v="82980400"/>
    <n v="2.419"/>
    <n v="4.03340706267011E-2"/>
    <n v="2.44547199520267E-2"/>
    <n v="-1.70572450359893E-2"/>
    <n v="0.17998169026865901"/>
    <n v="0.82688775632506895"/>
    <n v="4.0475493447325199E-2"/>
    <n v="2.6559867468822902E-2"/>
    <n v="3.06019016251751E-2"/>
    <n v="4.2562507707510397E-2"/>
    <n v="34.139998999999897"/>
    <n v="12.11"/>
    <n v="-0.31403794770969101"/>
    <n v="7.98398755130913E-3"/>
    <n v="2.3021782227064702"/>
    <n v="3.0169935582045402"/>
    <n v="3.0000466495686098"/>
    <s v="Beta Dynamic Fund"/>
    <x v="26"/>
    <s v="Information Technology"/>
    <s v="Semiconductors"/>
    <s v="Sunnyvale, California"/>
    <d v="2017-03-20T00:00:00"/>
    <n v="2488"/>
    <n v="1969"/>
    <s v="Sunnyvale"/>
    <s v="California"/>
    <s v="United States"/>
  </r>
  <r>
    <d v="2019-05-31T00:00:00"/>
    <x v="26"/>
    <s v="buy"/>
    <n v="1000"/>
    <n v="11"/>
    <n v="27.57"/>
    <n v="28.360001"/>
    <n v="27.4"/>
    <n v="27.41"/>
    <n v="27.41"/>
    <n v="68667800"/>
    <n v="2.1419999999999999"/>
    <n v="-2.2367490538063198E-2"/>
    <n v="3.90601627441216E-2"/>
    <n v="-7.9941924280856301E-3"/>
    <n v="0.14627710029888899"/>
    <n v="0.68479109197516996"/>
    <n v="5.0499053129973E-2"/>
    <n v="3.5404107051850701E-2"/>
    <n v="3.3529531755639698E-2"/>
    <n v="4.3080249916409699E-2"/>
    <n v="34.139998999999897"/>
    <n v="13.69"/>
    <n v="-0.31403794770969101"/>
    <n v="-1.3283204951564801E-2"/>
    <n v="2.2964385923487001"/>
    <n v="2.6643152722808998"/>
    <n v="2.8002975116806401"/>
    <s v="Beta Dynamic Fund"/>
    <x v="26"/>
    <s v="Information Technology"/>
    <s v="Semiconductors"/>
    <s v="Sunnyvale, California"/>
    <d v="2017-03-20T00:00:00"/>
    <n v="2488"/>
    <n v="1969"/>
    <s v="Sunnyvale"/>
    <s v="California"/>
    <s v="United States"/>
  </r>
  <r>
    <d v="2019-06-13T00:00:00"/>
    <x v="26"/>
    <s v="sell"/>
    <n v="500"/>
    <n v="11"/>
    <n v="32.389998999999897"/>
    <n v="32.5"/>
    <n v="31.059998999999902"/>
    <n v="31.389999"/>
    <n v="31.389999"/>
    <n v="63556000"/>
    <n v="2.0910000000000002"/>
    <n v="-2.4855802567654801E-2"/>
    <n v="-1.3605683913058501E-2"/>
    <n v="0.17920437492069399"/>
    <n v="0.31885199456265201"/>
    <n v="0.68331983867329205"/>
    <n v="2.3545945449259802E-2"/>
    <n v="3.6045719537059401E-2"/>
    <n v="3.4943565232433402E-2"/>
    <n v="4.3197874017403E-2"/>
    <n v="34.299999"/>
    <n v="14.54"/>
    <n v="-0.31403794770969101"/>
    <n v="4.0890106107655602E-3"/>
    <n v="2.2857420009035598"/>
    <n v="2.7663358201905299"/>
    <n v="2.9572006534744402"/>
    <s v="Beta Dynamic Fund"/>
    <x v="26"/>
    <s v="Information Technology"/>
    <s v="Semiconductors"/>
    <s v="Sunnyvale, California"/>
    <d v="2017-03-20T00:00:00"/>
    <n v="2488"/>
    <n v="1969"/>
    <s v="Sunnyvale"/>
    <s v="California"/>
    <s v="United States"/>
  </r>
  <r>
    <d v="2019-06-21T00:00:00"/>
    <x v="26"/>
    <s v="sell"/>
    <n v="1500"/>
    <n v="11"/>
    <n v="29.65"/>
    <n v="30.35"/>
    <n v="28.969998999999898"/>
    <n v="29.1"/>
    <n v="29.1"/>
    <n v="81861300"/>
    <n v="2.0680000000000001"/>
    <n v="-3.0792485274828901E-2"/>
    <n v="-4.2387811288058103E-2"/>
    <n v="6.2021645309456502E-2"/>
    <n v="9.8511135890371193E-2"/>
    <n v="0.56616640608461399"/>
    <n v="3.2126936311031001E-2"/>
    <n v="3.8013772299166998E-2"/>
    <n v="3.1079325198211001E-2"/>
    <n v="4.3310069777786203E-2"/>
    <n v="34.299999"/>
    <n v="14.54"/>
    <n v="-0.31403794770969101"/>
    <n v="-1.26001638019446E-3"/>
    <n v="2.29010115449366"/>
    <n v="2.3227454219729098"/>
    <n v="2.39914407873913"/>
    <s v="Beta Dynamic Fund"/>
    <x v="26"/>
    <s v="Information Technology"/>
    <s v="Semiconductors"/>
    <s v="Sunnyvale, California"/>
    <d v="2017-03-20T00:00:00"/>
    <n v="2488"/>
    <n v="1969"/>
    <s v="Sunnyvale"/>
    <s v="California"/>
    <s v="United States"/>
  </r>
  <r>
    <d v="2019-04-16T00:00:00"/>
    <x v="26"/>
    <s v="buy"/>
    <n v="1600"/>
    <n v="12"/>
    <n v="27.719998999999898"/>
    <n v="28.18"/>
    <n v="27.49"/>
    <n v="27.93"/>
    <n v="27.93"/>
    <n v="47340100"/>
    <n v="2.5920000000000001"/>
    <n v="2.1716380017108801E-2"/>
    <n v="2.5014898675773799E-2"/>
    <n v="0.181677253123953"/>
    <n v="0.315147401230221"/>
    <n v="1.01815654559156"/>
    <n v="1.7084943547450802E-2"/>
    <n v="4.0408243079204598E-2"/>
    <n v="4.0331205818368798E-2"/>
    <n v="4.3007146697542797E-2"/>
    <n v="34.139998999999897"/>
    <n v="9.56"/>
    <n v="-0.365870333192029"/>
    <n v="5.0922850790659495E-4"/>
    <n v="2.34212692714393"/>
    <n v="3.2725613046280602"/>
    <n v="3.2515285030798902"/>
    <s v="6igma Capital"/>
    <x v="26"/>
    <s v="Information Technology"/>
    <s v="Semiconductors"/>
    <s v="Sunnyvale, California"/>
    <d v="2017-03-20T00:00:00"/>
    <n v="2488"/>
    <n v="1969"/>
    <s v="Sunnyvale"/>
    <s v="California"/>
    <s v="United States"/>
  </r>
  <r>
    <d v="2019-05-09T00:00:00"/>
    <x v="26"/>
    <s v="sell"/>
    <n v="800"/>
    <n v="12"/>
    <n v="26.700001"/>
    <n v="27.379998999999899"/>
    <n v="26.030000999999999"/>
    <n v="27.209999"/>
    <n v="27.209999"/>
    <n v="73150900"/>
    <n v="2.4569999999999999"/>
    <n v="4.4198599469560604E-3"/>
    <n v="-3.89239046176948E-2"/>
    <n v="-4.73716842322719E-2"/>
    <n v="0.18254205152452199"/>
    <n v="0.85171772033415905"/>
    <n v="1.9973645907922E-2"/>
    <n v="2.28141301453809E-2"/>
    <n v="2.8954559924927299E-2"/>
    <n v="4.2314559296737699E-2"/>
    <n v="34.139998999999897"/>
    <n v="11.57"/>
    <n v="-0.31651469177689201"/>
    <n v="-3.0259986019249502E-3"/>
    <n v="2.27829221132433"/>
    <n v="3.0687913041029602"/>
    <n v="3.1711999727932598"/>
    <s v="6igma Capital"/>
    <x v="26"/>
    <s v="Information Technology"/>
    <s v="Semiconductors"/>
    <s v="Sunnyvale, California"/>
    <d v="2017-03-20T00:00:00"/>
    <n v="2488"/>
    <n v="1969"/>
    <s v="Sunnyvale"/>
    <s v="California"/>
    <s v="United States"/>
  </r>
  <r>
    <d v="2019-05-28T00:00:00"/>
    <x v="26"/>
    <s v="sell"/>
    <n v="1200"/>
    <n v="12"/>
    <n v="27.27"/>
    <n v="29.67"/>
    <n v="27.059998999999902"/>
    <n v="29.049999"/>
    <n v="29.049999"/>
    <n v="146949600"/>
    <n v="2.2679999999999998"/>
    <n v="9.4140396069544094E-2"/>
    <n v="8.5104227827088694E-2"/>
    <n v="4.9031122637899403E-2"/>
    <n v="0.182252719229791"/>
    <n v="0.77301775158092401"/>
    <n v="4.8909876156568798E-2"/>
    <n v="3.4292970791169497E-2"/>
    <n v="3.3327010047977897E-2"/>
    <n v="4.3046646671367102E-2"/>
    <n v="34.139998999999897"/>
    <n v="13.26"/>
    <n v="-0.31403794770969101"/>
    <n v="-8.4109499934704197E-3"/>
    <n v="2.2887488046981201"/>
    <n v="2.9715985927147499"/>
    <n v="2.7905409989593299"/>
    <s v="6igma Capital"/>
    <x v="26"/>
    <s v="Information Technology"/>
    <s v="Semiconductors"/>
    <s v="Sunnyvale, California"/>
    <d v="2017-03-20T00:00:00"/>
    <n v="2488"/>
    <n v="1969"/>
    <s v="Sunnyvale"/>
    <s v="California"/>
    <s v="United States"/>
  </r>
  <r>
    <d v="2019-06-10T00:00:00"/>
    <x v="26"/>
    <s v="sell"/>
    <n v="600"/>
    <n v="12"/>
    <n v="33.529998999999997"/>
    <n v="34.299999"/>
    <n v="33.080002"/>
    <n v="33.229999999999997"/>
    <n v="33.229999999999997"/>
    <n v="97668800"/>
    <n v="2.1429999999999998"/>
    <n v="2.4986065213046801E-2"/>
    <n v="0.18636221000134701"/>
    <n v="0.204288426269499"/>
    <n v="0.36969955446914499"/>
    <n v="0.80276323567058505"/>
    <n v="3.39349402699008E-2"/>
    <n v="3.8013095927390703E-2"/>
    <n v="3.4777471359393797E-2"/>
    <n v="4.31790393970393E-2"/>
    <n v="34.299999"/>
    <n v="14.31"/>
    <n v="-0.31403794770969101"/>
    <n v="4.6492198743191201E-3"/>
    <n v="2.2937070249810798"/>
    <n v="3.2128601281372902"/>
    <n v="2.9299528955449898"/>
    <s v="6igma Capital"/>
    <x v="26"/>
    <s v="Information Technology"/>
    <s v="Semiconductors"/>
    <s v="Sunnyvale, California"/>
    <d v="2017-03-20T00:00:00"/>
    <n v="2488"/>
    <n v="1969"/>
    <s v="Sunnyvale"/>
    <s v="California"/>
    <s v="United States"/>
  </r>
  <r>
    <d v="2019-04-05T00:00:00"/>
    <x v="26"/>
    <s v="sell"/>
    <n v="900"/>
    <n v="13"/>
    <n v="29.639999"/>
    <n v="29.690000999999999"/>
    <n v="28.799999"/>
    <n v="28.98"/>
    <n v="28.98"/>
    <n v="65662700"/>
    <n v="2.5009999999999999"/>
    <n v="-3.7885356145739E-3"/>
    <n v="0.127143478415947"/>
    <n v="0.25709864907969998"/>
    <n v="0.42216695772609503"/>
    <n v="1.0620228412358099"/>
    <n v="3.4226451810218501E-2"/>
    <n v="3.94416898478884E-2"/>
    <n v="4.1018292112537699E-2"/>
    <n v="4.3068607085624697E-2"/>
    <n v="34.139998999999897"/>
    <n v="9.5"/>
    <n v="-0.365870333192029"/>
    <n v="4.62571739556182E-3"/>
    <n v="2.33122800308657"/>
    <n v="3.27402720734516"/>
    <n v="3.2032702045371502"/>
    <s v="Marquee Group Funds"/>
    <x v="26"/>
    <s v="Information Technology"/>
    <s v="Semiconductors"/>
    <s v="Sunnyvale, California"/>
    <d v="2017-03-20T00:00:00"/>
    <n v="2488"/>
    <n v="1969"/>
    <s v="Sunnyvale"/>
    <s v="California"/>
    <s v="United States"/>
  </r>
  <r>
    <d v="2019-04-10T00:00:00"/>
    <x v="26"/>
    <s v="sell"/>
    <n v="1600"/>
    <n v="13"/>
    <n v="27.459999"/>
    <n v="28.120000999999998"/>
    <n v="27.32"/>
    <n v="27.83"/>
    <n v="27.83"/>
    <n v="64368100"/>
    <n v="2.4769999999999999"/>
    <n v="2.14280942564876E-2"/>
    <n v="-4.1870671918242397E-2"/>
    <n v="0.19236104764044101"/>
    <n v="0.32092709368358402"/>
    <n v="1.0255314852144199"/>
    <n v="2.5072350854905799E-2"/>
    <n v="4.0719921807239802E-2"/>
    <n v="4.04064407725662E-2"/>
    <n v="4.3031735061189701E-2"/>
    <n v="34.139998999999897"/>
    <n v="9.56"/>
    <n v="-0.365870333192029"/>
    <n v="3.47183783585567E-3"/>
    <n v="2.3480575089229401"/>
    <n v="3.2240730119019898"/>
    <n v="3.30096655604539"/>
    <s v="Marquee Group Funds"/>
    <x v="26"/>
    <s v="Information Technology"/>
    <s v="Semiconductors"/>
    <s v="Sunnyvale, California"/>
    <d v="2017-03-20T00:00:00"/>
    <n v="2488"/>
    <n v="1969"/>
    <s v="Sunnyvale"/>
    <s v="California"/>
    <s v="United States"/>
  </r>
  <r>
    <d v="2019-04-12T00:00:00"/>
    <x v="26"/>
    <s v="sell"/>
    <n v="700"/>
    <n v="13"/>
    <n v="28.209999"/>
    <n v="28.379998999999899"/>
    <n v="27.66"/>
    <n v="27.85"/>
    <n v="27.85"/>
    <n v="41048800"/>
    <n v="2.56"/>
    <n v="2.1566866347144898E-3"/>
    <n v="-3.9772970519243202E-2"/>
    <n v="0.17495205310097101"/>
    <n v="0.31769100590938398"/>
    <n v="1.0162797037300699"/>
    <n v="2.5175913740889799E-2"/>
    <n v="4.0576143089144902E-2"/>
    <n v="4.0172141466468102E-2"/>
    <n v="4.2991793422096101E-2"/>
    <n v="34.139998999999897"/>
    <n v="9.56"/>
    <n v="-0.365870333192029"/>
    <n v="6.5875784763498903E-3"/>
    <n v="2.3406373951570001"/>
    <n v="3.2311810453112599"/>
    <n v="3.2814387873455302"/>
    <s v="Marquee Group Funds"/>
    <x v="26"/>
    <s v="Information Technology"/>
    <s v="Semiconductors"/>
    <s v="Sunnyvale, California"/>
    <d v="2017-03-20T00:00:00"/>
    <n v="2488"/>
    <n v="1969"/>
    <s v="Sunnyvale"/>
    <s v="California"/>
    <s v="United States"/>
  </r>
  <r>
    <d v="2019-05-10T00:00:00"/>
    <x v="26"/>
    <s v="buy"/>
    <n v="700"/>
    <n v="13"/>
    <n v="27.030000999999999"/>
    <n v="28.1"/>
    <n v="26.93"/>
    <n v="27.959999"/>
    <n v="27.959999"/>
    <n v="82930100"/>
    <n v="2.4550000000000001"/>
    <n v="2.7190365556269799E-2"/>
    <n v="-9.2560293885763506E-3"/>
    <n v="2.6088400318918199E-2"/>
    <n v="0.193109155541521"/>
    <n v="0.85004360322271"/>
    <n v="2.55677692733145E-2"/>
    <n v="2.1380533207458498E-2"/>
    <n v="2.9065748606012999E-2"/>
    <n v="4.2310673543195197E-2"/>
    <n v="34.139998999999897"/>
    <n v="11.69"/>
    <n v="-0.31651469177689201"/>
    <n v="3.7133938472042301E-3"/>
    <n v="2.2790128694519902"/>
    <n v="3.0708548950280301"/>
    <n v="3.11184938801419"/>
    <s v="Marquee Group Funds"/>
    <x v="26"/>
    <s v="Information Technology"/>
    <s v="Semiconductors"/>
    <s v="Sunnyvale, California"/>
    <d v="2017-03-20T00:00:00"/>
    <n v="2488"/>
    <n v="1969"/>
    <s v="Sunnyvale"/>
    <s v="California"/>
    <s v="United States"/>
  </r>
  <r>
    <d v="2019-05-21T00:00:00"/>
    <x v="26"/>
    <s v="sell"/>
    <n v="600"/>
    <n v="13"/>
    <n v="27.18"/>
    <n v="27.370000999999998"/>
    <n v="26.93"/>
    <n v="27.35"/>
    <n v="27.35"/>
    <n v="46079200"/>
    <n v="2.4260000000000002"/>
    <n v="2.48023078205672E-2"/>
    <n v="1.09749416540083E-3"/>
    <n v="-1.1993601881478499E-2"/>
    <n v="0.13274816325741301"/>
    <n v="0.74376717140645299"/>
    <n v="2.34414982353616E-2"/>
    <n v="2.75056833356325E-2"/>
    <n v="3.10211655140211E-2"/>
    <n v="4.2600400120703402E-2"/>
    <n v="34.139998999999897"/>
    <n v="12.71"/>
    <n v="-0.31403794770969101"/>
    <n v="8.4599491109458805E-3"/>
    <n v="2.31397648591396"/>
    <n v="2.7914273645871499"/>
    <n v="2.8674345502680998"/>
    <s v="Marquee Group Funds"/>
    <x v="26"/>
    <s v="Information Technology"/>
    <s v="Semiconductors"/>
    <s v="Sunnyvale, California"/>
    <d v="2017-03-20T00:00:00"/>
    <n v="2488"/>
    <n v="1969"/>
    <s v="Sunnyvale"/>
    <s v="California"/>
    <s v="United States"/>
  </r>
  <r>
    <d v="2019-05-22T00:00:00"/>
    <x v="26"/>
    <s v="buy"/>
    <n v="1400"/>
    <n v="13"/>
    <n v="27.120000999999998"/>
    <n v="27.59"/>
    <n v="27.07"/>
    <n v="27.41"/>
    <n v="27.41"/>
    <n v="40035300"/>
    <n v="2.3929999999999998"/>
    <n v="2.1913814467040601E-3"/>
    <n v="-6.1829620504612699E-3"/>
    <n v="-2.77045961558397E-2"/>
    <n v="0.13619298123226301"/>
    <n v="0.74672807963218601"/>
    <n v="2.29439365451851E-2"/>
    <n v="2.7206242377781999E-2"/>
    <n v="3.1018182350490101E-2"/>
    <n v="4.2599778065853099E-2"/>
    <n v="34.139998999999897"/>
    <n v="12.71"/>
    <n v="-0.31403794770969101"/>
    <n v="-2.8283920525026501E-3"/>
    <n v="2.3194862644963301"/>
    <n v="2.8210033918217801"/>
    <n v="2.8348699723861701"/>
    <s v="Marquee Group Funds"/>
    <x v="26"/>
    <s v="Information Technology"/>
    <s v="Semiconductors"/>
    <s v="Sunnyvale, California"/>
    <d v="2017-03-20T00:00:00"/>
    <n v="2488"/>
    <n v="1969"/>
    <s v="Sunnyvale"/>
    <s v="California"/>
    <s v="United States"/>
  </r>
  <r>
    <d v="2019-06-17T00:00:00"/>
    <x v="26"/>
    <s v="buy"/>
    <n v="800"/>
    <n v="13"/>
    <n v="30.25"/>
    <n v="30.450001"/>
    <n v="29.18"/>
    <n v="29.200001"/>
    <n v="29.200001"/>
    <n v="70865700"/>
    <n v="2.0859999999999999"/>
    <n v="-3.8957241944694201E-2"/>
    <n v="-0.12928433884569199"/>
    <n v="5.7077871155655102E-2"/>
    <n v="0.22786361148744499"/>
    <n v="0.58607583474506397"/>
    <n v="1.20491440841725E-2"/>
    <n v="3.7487172441890503E-2"/>
    <n v="3.5629607636031901E-2"/>
    <n v="4.3301425173018403E-2"/>
    <n v="34.299999"/>
    <n v="14.54"/>
    <n v="-0.31403794770969101"/>
    <n v="9.3131563797728401E-4"/>
    <n v="2.2943282055902099"/>
    <n v="2.3768060719904098"/>
    <n v="2.7153043190843098"/>
    <s v="Marquee Group Funds"/>
    <x v="26"/>
    <s v="Information Technology"/>
    <s v="Semiconductors"/>
    <s v="Sunnyvale, California"/>
    <d v="2017-03-20T00:00:00"/>
    <n v="2488"/>
    <n v="1969"/>
    <s v="Sunnyvale"/>
    <s v="California"/>
    <s v="United States"/>
  </r>
  <r>
    <d v="2019-04-03T00:00:00"/>
    <x v="26"/>
    <s v="sell"/>
    <n v="1700"/>
    <n v="14"/>
    <n v="28.02"/>
    <n v="29.950001"/>
    <n v="27.879998999999899"/>
    <n v="29.02"/>
    <n v="29.02"/>
    <n v="197650500"/>
    <n v="2.5169999999999999"/>
    <n v="8.1450774114026098E-2"/>
    <n v="0.15351917125331899"/>
    <n v="0.21653205611537399"/>
    <n v="0.43253390478698001"/>
    <n v="1.1114440929634"/>
    <n v="2.9842507221068199E-2"/>
    <n v="4.1293457162626099E-2"/>
    <n v="4.5034290671909699E-2"/>
    <n v="4.3101466600407E-2"/>
    <n v="34.139998999999897"/>
    <n v="9.0399999999999991"/>
    <n v="-0.365870333192029"/>
    <n v="2.1460723821998401E-3"/>
    <n v="2.3329845591621101"/>
    <n v="3.3863746902300802"/>
    <n v="2.9941157760278201"/>
    <s v="DJT Green Funds"/>
    <x v="26"/>
    <s v="Information Technology"/>
    <s v="Semiconductors"/>
    <s v="Sunnyvale, California"/>
    <d v="2017-03-20T00:00:00"/>
    <n v="2488"/>
    <n v="1969"/>
    <s v="Sunnyvale"/>
    <s v="California"/>
    <s v="United States"/>
  </r>
  <r>
    <d v="2019-04-08T00:00:00"/>
    <x v="26"/>
    <s v="buy"/>
    <n v="800"/>
    <n v="14"/>
    <n v="28.690000999999999"/>
    <n v="28.950001"/>
    <n v="28.18"/>
    <n v="28.530000999999999"/>
    <n v="28.530000999999999"/>
    <n v="58002500"/>
    <n v="2.5190000000000001"/>
    <n v="-1.5649736616304501E-2"/>
    <n v="7.9108452705658902E-2"/>
    <n v="0.256283978867337"/>
    <n v="0.327122496611366"/>
    <n v="1.08815197729403"/>
    <n v="3.8286324854222502E-2"/>
    <n v="3.9468149133900503E-2"/>
    <n v="4.0037647513982699E-2"/>
    <n v="4.29888167040487E-2"/>
    <n v="34.139998999999897"/>
    <n v="9.52"/>
    <n v="-0.365870333192029"/>
    <n v="1.0469119934194001E-3"/>
    <n v="2.3369887624507699"/>
    <n v="3.3799056711966999"/>
    <n v="3.3012120212815299"/>
    <s v="DJT Green Funds"/>
    <x v="26"/>
    <s v="Information Technology"/>
    <s v="Semiconductors"/>
    <s v="Sunnyvale, California"/>
    <d v="2017-03-20T00:00:00"/>
    <n v="2488"/>
    <n v="1969"/>
    <s v="Sunnyvale"/>
    <s v="California"/>
    <s v="United States"/>
  </r>
  <r>
    <d v="2019-05-16T00:00:00"/>
    <x v="26"/>
    <s v="buy"/>
    <n v="1600"/>
    <n v="14"/>
    <n v="27.370000999999998"/>
    <n v="28.370000999999998"/>
    <n v="27.27"/>
    <n v="28.01"/>
    <n v="28.01"/>
    <n v="67330100"/>
    <n v="2.4049999999999998"/>
    <n v="1.54707169068615E-2"/>
    <n v="2.8977073228057301E-2"/>
    <n v="2.4576589332040499E-2"/>
    <n v="0.19143115626256499"/>
    <n v="0.81084096636129999"/>
    <n v="4.0491503724226899E-2"/>
    <n v="2.65194353284312E-2"/>
    <n v="3.0631270430845601E-2"/>
    <n v="4.2542802445378197E-2"/>
    <n v="34.139998999999897"/>
    <n v="12.62"/>
    <n v="-0.31403794770969101"/>
    <n v="8.8559569696340101E-3"/>
    <n v="2.30655367648931"/>
    <n v="2.9911650898231601"/>
    <n v="2.97146456267394"/>
    <s v="DJT Green Funds"/>
    <x v="26"/>
    <s v="Information Technology"/>
    <s v="Semiconductors"/>
    <s v="Sunnyvale, California"/>
    <d v="2017-03-20T00:00:00"/>
    <n v="2488"/>
    <n v="1969"/>
    <s v="Sunnyvale"/>
    <s v="California"/>
    <s v="United States"/>
  </r>
  <r>
    <d v="2019-05-29T00:00:00"/>
    <x v="26"/>
    <s v="buy"/>
    <n v="1000"/>
    <n v="14"/>
    <n v="29"/>
    <n v="29.32"/>
    <n v="27.73"/>
    <n v="28.09"/>
    <n v="28.09"/>
    <n v="99969600"/>
    <n v="2.2360000000000002"/>
    <n v="-3.3604807758359299E-2"/>
    <n v="2.6697112248162101E-2"/>
    <n v="7.5040910918355297E-3"/>
    <n v="0.17926464615625601"/>
    <n v="0.72976537363202298"/>
    <n v="5.33592338123976E-2"/>
    <n v="3.5098094962984501E-2"/>
    <n v="3.3377556795862198E-2"/>
    <n v="4.31064928421264E-2"/>
    <n v="34.139998999999897"/>
    <n v="13.26"/>
    <n v="-0.31403794770969101"/>
    <n v="-6.9359101493404697E-3"/>
    <n v="2.2962551843246102"/>
    <n v="2.8140888594789"/>
    <n v="2.7950732979376798"/>
    <s v="DJT Green Funds"/>
    <x v="26"/>
    <s v="Information Technology"/>
    <s v="Semiconductors"/>
    <s v="Sunnyvale, California"/>
    <d v="2017-03-20T00:00:00"/>
    <n v="2488"/>
    <n v="1969"/>
    <s v="Sunnyvale"/>
    <s v="California"/>
    <s v="United States"/>
  </r>
  <r>
    <d v="2019-06-24T00:00:00"/>
    <x v="26"/>
    <s v="sell"/>
    <n v="1700"/>
    <n v="14"/>
    <n v="29.32"/>
    <n v="29.4"/>
    <n v="28.67"/>
    <n v="29.26"/>
    <n v="29.26"/>
    <n v="55724800"/>
    <n v="2.0209999999999999"/>
    <n v="5.4832214145313996E-3"/>
    <n v="2.05265207116739E-3"/>
    <n v="6.5313485277283798E-2"/>
    <n v="0.11927940842329"/>
    <n v="0.62575047860581601"/>
    <n v="2.7383671216296299E-2"/>
    <n v="3.8017661996612898E-2"/>
    <n v="3.1007791257532401E-2"/>
    <n v="4.3163620847959598E-2"/>
    <n v="34.299999"/>
    <n v="14.54"/>
    <n v="-0.31403794770969101"/>
    <n v="-1.73338836506086E-3"/>
    <n v="2.2778771311476"/>
    <n v="2.6045028449818002"/>
    <n v="2.4446834333374099"/>
    <s v="DJT Green Funds"/>
    <x v="26"/>
    <s v="Information Technology"/>
    <s v="Semiconductors"/>
    <s v="Sunnyvale, California"/>
    <d v="2017-03-20T00:00:00"/>
    <n v="2488"/>
    <n v="1969"/>
    <s v="Sunnyvale"/>
    <s v="California"/>
    <s v="United States"/>
  </r>
  <r>
    <d v="2019-05-01T00:00:00"/>
    <x v="26"/>
    <s v="buy"/>
    <n v="900"/>
    <n v="15"/>
    <n v="28.950001"/>
    <n v="29.15"/>
    <n v="26.780000999999999"/>
    <n v="26.809998999999902"/>
    <n v="26.809998999999902"/>
    <n v="136066900"/>
    <n v="2.5110000000000001"/>
    <n v="-3.0127187794427999E-2"/>
    <n v="-5.9724642576319202E-2"/>
    <n v="4.9312456471762897E-2"/>
    <n v="0.14937529158194801"/>
    <n v="0.90184867352055498"/>
    <n v="1.6743776580304199E-2"/>
    <n v="2.60944833653225E-2"/>
    <n v="2.9121242429088898E-2"/>
    <n v="4.2188945927533798E-2"/>
    <n v="34.139998999999897"/>
    <n v="10.77"/>
    <n v="-0.31651469177689201"/>
    <n v="-7.5304459681844096E-3"/>
    <n v="2.3034691193980401"/>
    <n v="3.16581676818257"/>
    <n v="3.2968249721851199"/>
    <s v="Turtle River Asset Management"/>
    <x v="26"/>
    <s v="Information Technology"/>
    <s v="Semiconductors"/>
    <s v="Sunnyvale, California"/>
    <d v="2017-03-20T00:00:00"/>
    <n v="2488"/>
    <n v="1969"/>
    <s v="Sunnyvale"/>
    <s v="California"/>
    <s v="United States"/>
  </r>
  <r>
    <d v="2019-05-15T00:00:00"/>
    <x v="26"/>
    <s v="buy"/>
    <n v="900"/>
    <n v="15"/>
    <n v="26.870000999999998"/>
    <n v="27.790001"/>
    <n v="26.73"/>
    <n v="27.58"/>
    <n v="27.58"/>
    <n v="55689900"/>
    <n v="2.379"/>
    <n v="9.4718376625663406E-3"/>
    <n v="1.7926216268151801E-2"/>
    <n v="-9.7420940081374297E-3"/>
    <n v="0.18813975502494101"/>
    <n v="0.81319892266607396"/>
    <n v="4.0131358948985001E-2"/>
    <n v="2.6643978266216398E-2"/>
    <n v="3.0612525445207001E-2"/>
    <n v="4.2545767362279802E-2"/>
    <n v="34.139998999999897"/>
    <n v="12.16"/>
    <n v="-0.31403794770969101"/>
    <n v="5.8219943882337104E-3"/>
    <n v="2.2999170338997699"/>
    <n v="2.9838262812314298"/>
    <n v="2.9869898055299"/>
    <s v="Turtle River Asset Management"/>
    <x v="26"/>
    <s v="Information Technology"/>
    <s v="Semiconductors"/>
    <s v="Sunnyvale, California"/>
    <d v="2017-03-20T00:00:00"/>
    <n v="2488"/>
    <n v="1969"/>
    <s v="Sunnyvale"/>
    <s v="California"/>
    <s v="United States"/>
  </r>
  <r>
    <d v="2019-06-03T00:00:00"/>
    <x v="26"/>
    <s v="buy"/>
    <n v="1400"/>
    <n v="15"/>
    <n v="28.75"/>
    <n v="29.620000999999998"/>
    <n v="27.290001"/>
    <n v="27.58"/>
    <n v="27.58"/>
    <n v="147532200"/>
    <n v="2.081"/>
    <n v="6.1829620504611502E-3"/>
    <n v="4.2212819560188103E-2"/>
    <n v="2.8315957416803501E-2"/>
    <n v="0.165637681024488"/>
    <n v="0.69750765258527603"/>
    <n v="5.0444074413340298E-2"/>
    <n v="3.4791561652368803E-2"/>
    <n v="3.3473859225022301E-2"/>
    <n v="4.3076818159477698E-2"/>
    <n v="34.139998999999897"/>
    <n v="13.92"/>
    <n v="-0.31403794770969101"/>
    <n v="-2.7690708645509302E-3"/>
    <n v="2.29724365772379"/>
    <n v="2.73176815254212"/>
    <n v="2.8109565588982801"/>
    <s v="Turtle River Asset Management"/>
    <x v="26"/>
    <s v="Information Technology"/>
    <s v="Semiconductors"/>
    <s v="Sunnyvale, California"/>
    <d v="2017-03-20T00:00:00"/>
    <n v="2488"/>
    <n v="1969"/>
    <s v="Sunnyvale"/>
    <s v="California"/>
    <s v="United States"/>
  </r>
  <r>
    <d v="2019-06-20T00:00:00"/>
    <x v="26"/>
    <s v="sell"/>
    <n v="1200"/>
    <n v="15"/>
    <n v="31.24"/>
    <n v="31.360001"/>
    <n v="29.84"/>
    <n v="30.01"/>
    <n v="30.01"/>
    <n v="72418200"/>
    <n v="2.0009999999999999"/>
    <n v="-1.6196024161090099E-2"/>
    <n v="-4.49586795443064E-2"/>
    <n v="0.117616438404852"/>
    <n v="7.3262493668024106E-2"/>
    <n v="0.58672086186241601"/>
    <n v="3.2590585650829097E-2"/>
    <n v="3.7517621245943503E-2"/>
    <n v="3.1660647471602202E-2"/>
    <n v="4.3266933109916E-2"/>
    <n v="34.299999"/>
    <n v="14.54"/>
    <n v="-0.31403794770969101"/>
    <n v="9.4276054361659405E-3"/>
    <n v="2.2872308866580799"/>
    <n v="2.4016901652342399"/>
    <n v="2.4373729688852701"/>
    <s v="Turtle River Asset Management"/>
    <x v="26"/>
    <s v="Information Technology"/>
    <s v="Semiconductors"/>
    <s v="Sunnyvale, California"/>
    <d v="2017-03-20T00:00:00"/>
    <n v="2488"/>
    <n v="1969"/>
    <s v="Sunnyvale"/>
    <s v="California"/>
    <s v="United States"/>
  </r>
  <r>
    <d v="2019-04-01T00:00:00"/>
    <x v="26"/>
    <s v="buy"/>
    <n v="2600"/>
    <n v="16"/>
    <n v="26.42"/>
    <n v="26.559998999999902"/>
    <n v="25.83"/>
    <n v="26.360001"/>
    <n v="26.360001"/>
    <n v="63000300"/>
    <n v="2.4969999999999999"/>
    <n v="3.2385289093983603E-2"/>
    <n v="1.4905760401884899E-2"/>
    <n v="0.113571502332364"/>
    <n v="0.391526325527909"/>
    <n v="0.96427511306548797"/>
    <n v="2.4999470197834099E-2"/>
    <n v="3.8245532740041902E-2"/>
    <n v="4.4189241704015302E-2"/>
    <n v="4.2971366004278297E-2"/>
    <n v="34.139998999999897"/>
    <n v="9.0399999999999991"/>
    <n v="-0.365870333192029"/>
    <n v="1.1502195497633099E-2"/>
    <n v="2.3159401412813598"/>
    <n v="2.8901965874747999"/>
    <n v="2.7203266925583098"/>
    <s v="Bridgebay Associates"/>
    <x v="26"/>
    <s v="Information Technology"/>
    <s v="Semiconductors"/>
    <s v="Sunnyvale, California"/>
    <d v="2017-03-20T00:00:00"/>
    <n v="2488"/>
    <n v="1969"/>
    <s v="Sunnyvale"/>
    <s v="California"/>
    <s v="United States"/>
  </r>
  <r>
    <d v="2019-04-02T00:00:00"/>
    <x v="26"/>
    <s v="sell"/>
    <n v="1000"/>
    <n v="16"/>
    <n v="26.51"/>
    <n v="26.799999"/>
    <n v="26.09"/>
    <n v="26.75"/>
    <n v="26.75"/>
    <n v="53358800"/>
    <n v="2.4809999999999999"/>
    <n v="1.46867257714426E-2"/>
    <n v="4.0432623294572E-2"/>
    <n v="0.12190366332621"/>
    <n v="0.37092829843849101"/>
    <n v="1.0320897556758999"/>
    <n v="2.4060145028154501E-2"/>
    <n v="3.8299119159251702E-2"/>
    <n v="4.4046657066090199E-2"/>
    <n v="4.2825365920214298E-2"/>
    <n v="34.139998999999897"/>
    <n v="9.0399999999999991"/>
    <n v="-0.365870333192029"/>
    <n v="1.7455614805152698E-5"/>
    <n v="2.3119810130144698"/>
    <n v="3.1202502343079002"/>
    <n v="2.8279882056068399"/>
    <s v="Bridgebay Associates"/>
    <x v="26"/>
    <s v="Information Technology"/>
    <s v="Semiconductors"/>
    <s v="Sunnyvale, California"/>
    <d v="2017-03-20T00:00:00"/>
    <n v="2488"/>
    <n v="1969"/>
    <s v="Sunnyvale"/>
    <s v="California"/>
    <s v="United States"/>
  </r>
  <r>
    <d v="2019-04-12T00:00:00"/>
    <x v="26"/>
    <s v="buy"/>
    <n v="2100"/>
    <n v="16"/>
    <n v="28.209999"/>
    <n v="28.379998999999899"/>
    <n v="27.66"/>
    <n v="27.85"/>
    <n v="27.85"/>
    <n v="41048800"/>
    <n v="2.56"/>
    <n v="2.1566866347144898E-3"/>
    <n v="-3.9772970519243202E-2"/>
    <n v="0.17495205310097101"/>
    <n v="0.31769100590938398"/>
    <n v="1.0162797037300699"/>
    <n v="2.5175913740889799E-2"/>
    <n v="4.0576143089144902E-2"/>
    <n v="4.0172141466468102E-2"/>
    <n v="4.2991793422096101E-2"/>
    <n v="34.139998999999897"/>
    <n v="9.56"/>
    <n v="-0.365870333192029"/>
    <n v="6.5875784763498903E-3"/>
    <n v="2.3406373951570001"/>
    <n v="3.2311810453112599"/>
    <n v="3.2814387873455302"/>
    <s v="Bridgebay Associates"/>
    <x v="26"/>
    <s v="Information Technology"/>
    <s v="Semiconductors"/>
    <s v="Sunnyvale, California"/>
    <d v="2017-03-20T00:00:00"/>
    <n v="2488"/>
    <n v="1969"/>
    <s v="Sunnyvale"/>
    <s v="California"/>
    <s v="United States"/>
  </r>
  <r>
    <d v="2019-05-28T00:00:00"/>
    <x v="26"/>
    <s v="buy"/>
    <n v="1300"/>
    <n v="16"/>
    <n v="27.27"/>
    <n v="29.67"/>
    <n v="27.059998999999902"/>
    <n v="29.049999"/>
    <n v="29.049999"/>
    <n v="146949600"/>
    <n v="2.2679999999999998"/>
    <n v="9.4140396069544094E-2"/>
    <n v="8.5104227827088694E-2"/>
    <n v="4.9031122637899403E-2"/>
    <n v="0.182252719229791"/>
    <n v="0.77301775158092401"/>
    <n v="4.8909876156568798E-2"/>
    <n v="3.4292970791169497E-2"/>
    <n v="3.3327010047977897E-2"/>
    <n v="4.3046646671367102E-2"/>
    <n v="34.139998999999897"/>
    <n v="13.26"/>
    <n v="-0.31403794770969101"/>
    <n v="-8.4109499934704197E-3"/>
    <n v="2.2887488046981201"/>
    <n v="2.9715985927147499"/>
    <n v="2.7905409989593299"/>
    <s v="Bridgebay Associates"/>
    <x v="26"/>
    <s v="Information Technology"/>
    <s v="Semiconductors"/>
    <s v="Sunnyvale, California"/>
    <d v="2017-03-20T00:00:00"/>
    <n v="2488"/>
    <n v="1969"/>
    <s v="Sunnyvale"/>
    <s v="California"/>
    <s v="United States"/>
  </r>
  <r>
    <d v="2019-06-21T00:00:00"/>
    <x v="26"/>
    <s v="buy"/>
    <n v="1700"/>
    <n v="16"/>
    <n v="29.65"/>
    <n v="30.35"/>
    <n v="28.969998999999898"/>
    <n v="29.1"/>
    <n v="29.1"/>
    <n v="81861300"/>
    <n v="2.0680000000000001"/>
    <n v="-3.0792485274828901E-2"/>
    <n v="-4.2387811288058103E-2"/>
    <n v="6.2021645309456502E-2"/>
    <n v="9.8511135890371193E-2"/>
    <n v="0.56616640608461399"/>
    <n v="3.2126936311031001E-2"/>
    <n v="3.8013772299166998E-2"/>
    <n v="3.1079325198211001E-2"/>
    <n v="4.3310069777786203E-2"/>
    <n v="34.299999"/>
    <n v="14.54"/>
    <n v="-0.31403794770969101"/>
    <n v="-1.26001638019446E-3"/>
    <n v="2.29010115449366"/>
    <n v="2.3227454219729098"/>
    <n v="2.39914407873913"/>
    <s v="Bridgebay Associates"/>
    <x v="26"/>
    <s v="Information Technology"/>
    <s v="Semiconductors"/>
    <s v="Sunnyvale, California"/>
    <d v="2017-03-20T00:00:00"/>
    <n v="2488"/>
    <n v="1969"/>
    <s v="Sunnyvale"/>
    <s v="California"/>
    <s v="United States"/>
  </r>
  <r>
    <d v="2019-06-25T00:00:00"/>
    <x v="26"/>
    <s v="sell"/>
    <n v="1600"/>
    <n v="16"/>
    <n v="29.26"/>
    <n v="29.719998999999898"/>
    <n v="28.799999"/>
    <n v="28.860001"/>
    <n v="28.860001"/>
    <n v="53680900"/>
    <n v="1.994"/>
    <n v="-1.3764807596219401E-2"/>
    <n v="-5.3629439000869097E-2"/>
    <n v="9.0608840425185896E-2"/>
    <n v="0.116354737948315"/>
    <n v="0.60244664796283698"/>
    <n v="1.46414855965271E-2"/>
    <n v="3.70563862225003E-2"/>
    <n v="3.10293444976752E-2"/>
    <n v="4.3173406234343702E-2"/>
    <n v="34.299999"/>
    <n v="14.54"/>
    <n v="-0.31403794770969101"/>
    <n v="-9.5417756928269908E-3"/>
    <n v="2.2751268301527601"/>
    <n v="2.53329929136705"/>
    <n v="2.44373020296619"/>
    <s v="Bridgebay Associates"/>
    <x v="26"/>
    <s v="Information Technology"/>
    <s v="Semiconductors"/>
    <s v="Sunnyvale, California"/>
    <d v="2017-03-20T00:00:00"/>
    <n v="2488"/>
    <n v="1969"/>
    <s v="Sunnyvale"/>
    <s v="California"/>
    <s v="United States"/>
  </r>
  <r>
    <d v="2019-04-04T00:00:00"/>
    <x v="26"/>
    <s v="sell"/>
    <n v="1300"/>
    <n v="17"/>
    <n v="28.879998999999899"/>
    <n v="29.389999"/>
    <n v="28.610001"/>
    <n v="29.09"/>
    <n v="29.09"/>
    <n v="82191100"/>
    <n v="2.512"/>
    <n v="2.40922505106839E-3"/>
    <n v="0.149121562943418"/>
    <n v="0.21339405135699599"/>
    <n v="0.53424432742861205"/>
    <n v="1.0910780064524099"/>
    <n v="3.0773167757903699E-2"/>
    <n v="4.1314414347060797E-2"/>
    <n v="4.2941384494458598E-2"/>
    <n v="4.3085985313845498E-2"/>
    <n v="34.139998999999897"/>
    <n v="9.5"/>
    <n v="-0.365870333192029"/>
    <n v="2.0824655091414399E-3"/>
    <n v="2.3361527525233501"/>
    <n v="3.3455023033279501"/>
    <n v="3.1188285997076299"/>
    <s v="Los Santos Asset Management"/>
    <x v="26"/>
    <s v="Information Technology"/>
    <s v="Semiconductors"/>
    <s v="Sunnyvale, California"/>
    <d v="2017-03-20T00:00:00"/>
    <n v="2488"/>
    <n v="1969"/>
    <s v="Sunnyvale"/>
    <s v="California"/>
    <s v="United States"/>
  </r>
  <r>
    <d v="2019-04-12T00:00:00"/>
    <x v="26"/>
    <s v="sell"/>
    <n v="1700"/>
    <n v="17"/>
    <n v="28.209999"/>
    <n v="28.379998999999899"/>
    <n v="27.66"/>
    <n v="27.85"/>
    <n v="27.85"/>
    <n v="41048800"/>
    <n v="2.56"/>
    <n v="2.1566866347144898E-3"/>
    <n v="-3.9772970519243202E-2"/>
    <n v="0.17495205310097101"/>
    <n v="0.31769100590938398"/>
    <n v="1.0162797037300699"/>
    <n v="2.5175913740889799E-2"/>
    <n v="4.0576143089144902E-2"/>
    <n v="4.0172141466468102E-2"/>
    <n v="4.2991793422096101E-2"/>
    <n v="34.139998999999897"/>
    <n v="9.56"/>
    <n v="-0.365870333192029"/>
    <n v="6.5875784763498903E-3"/>
    <n v="2.3406373951570001"/>
    <n v="3.2311810453112599"/>
    <n v="3.2814387873455302"/>
    <s v="Los Santos Asset Management"/>
    <x v="26"/>
    <s v="Information Technology"/>
    <s v="Semiconductors"/>
    <s v="Sunnyvale, California"/>
    <d v="2017-03-20T00:00:00"/>
    <n v="2488"/>
    <n v="1969"/>
    <s v="Sunnyvale"/>
    <s v="California"/>
    <s v="United States"/>
  </r>
  <r>
    <d v="2019-05-08T00:00:00"/>
    <x v="26"/>
    <s v="buy"/>
    <n v="1000"/>
    <n v="17"/>
    <n v="26.41"/>
    <n v="27.709999"/>
    <n v="26.27"/>
    <n v="27.09"/>
    <n v="27.09"/>
    <n v="65967500"/>
    <n v="2.4820000000000002"/>
    <n v="1.6000341346441099E-2"/>
    <n v="1.03897411486517E-2"/>
    <n v="-6.7441280795532604E-2"/>
    <n v="0.152429509006485"/>
    <n v="0.84902199874534301"/>
    <n v="3.4441854347658597E-2"/>
    <n v="2.2939688712774301E-2"/>
    <n v="2.91767176678491E-2"/>
    <n v="4.2314636070726497E-2"/>
    <n v="34.139998999999897"/>
    <n v="11.4"/>
    <n v="-0.31651469177689201"/>
    <n v="-1.60671540560346E-3"/>
    <n v="2.27957951431745"/>
    <n v="3.0491105014249902"/>
    <n v="3.2202271937389102"/>
    <s v="Los Santos Asset Management"/>
    <x v="26"/>
    <s v="Information Technology"/>
    <s v="Semiconductors"/>
    <s v="Sunnyvale, California"/>
    <d v="2017-03-20T00:00:00"/>
    <n v="2488"/>
    <n v="1969"/>
    <s v="Sunnyvale"/>
    <s v="California"/>
    <s v="United States"/>
  </r>
  <r>
    <d v="2019-05-09T00:00:00"/>
    <x v="26"/>
    <s v="buy"/>
    <n v="2600"/>
    <n v="17"/>
    <n v="26.700001"/>
    <n v="27.379998999999899"/>
    <n v="26.030000999999999"/>
    <n v="27.209999"/>
    <n v="27.209999"/>
    <n v="73150900"/>
    <n v="2.4569999999999999"/>
    <n v="4.4198599469560604E-3"/>
    <n v="-3.89239046176948E-2"/>
    <n v="-4.73716842322719E-2"/>
    <n v="0.18254205152452199"/>
    <n v="0.85171772033415905"/>
    <n v="1.9973645907922E-2"/>
    <n v="2.28141301453809E-2"/>
    <n v="2.8954559924927299E-2"/>
    <n v="4.2314559296737699E-2"/>
    <n v="34.139998999999897"/>
    <n v="11.57"/>
    <n v="-0.31651469177689201"/>
    <n v="-3.0259986019249502E-3"/>
    <n v="2.27829221132433"/>
    <n v="3.0687913041029602"/>
    <n v="3.1711999727932598"/>
    <s v="Los Santos Asset Management"/>
    <x v="26"/>
    <s v="Information Technology"/>
    <s v="Semiconductors"/>
    <s v="Sunnyvale, California"/>
    <d v="2017-03-20T00:00:00"/>
    <n v="2488"/>
    <n v="1969"/>
    <s v="Sunnyvale"/>
    <s v="California"/>
    <s v="United States"/>
  </r>
  <r>
    <d v="2019-05-10T00:00:00"/>
    <x v="26"/>
    <s v="buy"/>
    <n v="1000"/>
    <n v="17"/>
    <n v="27.030000999999999"/>
    <n v="28.1"/>
    <n v="26.93"/>
    <n v="27.959999"/>
    <n v="27.959999"/>
    <n v="82930100"/>
    <n v="2.4550000000000001"/>
    <n v="2.7190365556269799E-2"/>
    <n v="-9.2560293885763506E-3"/>
    <n v="2.6088400318918199E-2"/>
    <n v="0.193109155541521"/>
    <n v="0.85004360322271"/>
    <n v="2.55677692733145E-2"/>
    <n v="2.1380533207458498E-2"/>
    <n v="2.9065748606012999E-2"/>
    <n v="4.2310673543195197E-2"/>
    <n v="34.139998999999897"/>
    <n v="11.69"/>
    <n v="-0.31651469177689201"/>
    <n v="3.7133938472042301E-3"/>
    <n v="2.2790128694519902"/>
    <n v="3.0708548950280301"/>
    <n v="3.11184938801419"/>
    <s v="Los Santos Asset Management"/>
    <x v="26"/>
    <s v="Information Technology"/>
    <s v="Semiconductors"/>
    <s v="Sunnyvale, California"/>
    <d v="2017-03-20T00:00:00"/>
    <n v="2488"/>
    <n v="1969"/>
    <s v="Sunnyvale"/>
    <s v="California"/>
    <s v="United States"/>
  </r>
  <r>
    <d v="2019-05-29T00:00:00"/>
    <x v="26"/>
    <s v="sell"/>
    <n v="1500"/>
    <n v="17"/>
    <n v="29"/>
    <n v="29.32"/>
    <n v="27.73"/>
    <n v="28.09"/>
    <n v="28.09"/>
    <n v="99969600"/>
    <n v="2.2360000000000002"/>
    <n v="-3.3604807758359299E-2"/>
    <n v="2.6697112248162101E-2"/>
    <n v="7.5040910918355297E-3"/>
    <n v="0.17926464615625601"/>
    <n v="0.72976537363202298"/>
    <n v="5.33592338123976E-2"/>
    <n v="3.5098094962984501E-2"/>
    <n v="3.3377556795862198E-2"/>
    <n v="4.31064928421264E-2"/>
    <n v="34.139998999999897"/>
    <n v="13.26"/>
    <n v="-0.31403794770969101"/>
    <n v="-6.9359101493404697E-3"/>
    <n v="2.2962551843246102"/>
    <n v="2.8140888594789"/>
    <n v="2.7950732979376798"/>
    <s v="Los Santos Asset Management"/>
    <x v="26"/>
    <s v="Information Technology"/>
    <s v="Semiconductors"/>
    <s v="Sunnyvale, California"/>
    <d v="2017-03-20T00:00:00"/>
    <n v="2488"/>
    <n v="1969"/>
    <s v="Sunnyvale"/>
    <s v="California"/>
    <s v="United States"/>
  </r>
  <r>
    <d v="2019-06-17T00:00:00"/>
    <x v="26"/>
    <s v="buy"/>
    <n v="1300"/>
    <n v="17"/>
    <n v="30.25"/>
    <n v="30.450001"/>
    <n v="29.18"/>
    <n v="29.200001"/>
    <n v="29.200001"/>
    <n v="70865700"/>
    <n v="2.0859999999999999"/>
    <n v="-3.8957241944694201E-2"/>
    <n v="-0.12928433884569199"/>
    <n v="5.7077871155655102E-2"/>
    <n v="0.22786361148744499"/>
    <n v="0.58607583474506397"/>
    <n v="1.20491440841725E-2"/>
    <n v="3.7487172441890503E-2"/>
    <n v="3.5629607636031901E-2"/>
    <n v="4.3301425173018403E-2"/>
    <n v="34.299999"/>
    <n v="14.54"/>
    <n v="-0.31403794770969101"/>
    <n v="9.3131563797728401E-4"/>
    <n v="2.2943282055902099"/>
    <n v="2.3768060719904098"/>
    <n v="2.7153043190843098"/>
    <s v="Los Santos Asset Management"/>
    <x v="26"/>
    <s v="Information Technology"/>
    <s v="Semiconductors"/>
    <s v="Sunnyvale, California"/>
    <d v="2017-03-20T00:00:00"/>
    <n v="2488"/>
    <n v="1969"/>
    <s v="Sunnyvale"/>
    <s v="California"/>
    <s v="United States"/>
  </r>
  <r>
    <d v="2019-06-27T00:00:00"/>
    <x v="26"/>
    <s v="sell"/>
    <n v="1400"/>
    <n v="17"/>
    <n v="30.41"/>
    <n v="30.959999"/>
    <n v="30.209999"/>
    <n v="30.74"/>
    <n v="30.74"/>
    <n v="55623300"/>
    <n v="2.0049999999999999"/>
    <n v="2.7037585004173199E-2"/>
    <n v="2.4034078658173998E-2"/>
    <n v="5.6546289235937998E-2"/>
    <n v="0.20429182854675801"/>
    <n v="0.68472471418524805"/>
    <n v="2.7768246602471701E-2"/>
    <n v="3.2532072574881603E-2"/>
    <n v="3.1168700195997899E-2"/>
    <n v="4.3125788793017497E-2"/>
    <n v="34.299999"/>
    <n v="14.74"/>
    <n v="-0.31403794770969101"/>
    <n v="3.81588593721357E-3"/>
    <n v="2.2646645127983498"/>
    <n v="2.96170390007534"/>
    <n v="2.66817228042233"/>
    <s v="Los Santos Asset Management"/>
    <x v="26"/>
    <s v="Information Technology"/>
    <s v="Semiconductors"/>
    <s v="Sunnyvale, California"/>
    <d v="2017-03-20T00:00:00"/>
    <n v="2488"/>
    <n v="1969"/>
    <s v="Sunnyvale"/>
    <s v="California"/>
    <s v="United States"/>
  </r>
  <r>
    <d v="2019-04-08T00:00:00"/>
    <x v="26"/>
    <s v="buy"/>
    <n v="2000"/>
    <n v="18"/>
    <n v="28.690000999999999"/>
    <n v="28.950001"/>
    <n v="28.18"/>
    <n v="28.530000999999999"/>
    <n v="28.530000999999999"/>
    <n v="58002500"/>
    <n v="2.5190000000000001"/>
    <n v="-1.5649736616304501E-2"/>
    <n v="7.9108452705658902E-2"/>
    <n v="0.256283978867337"/>
    <n v="0.327122496611366"/>
    <n v="1.08815197729403"/>
    <n v="3.8286324854222502E-2"/>
    <n v="3.9468149133900503E-2"/>
    <n v="4.0037647513982699E-2"/>
    <n v="4.29888167040487E-2"/>
    <n v="34.139998999999897"/>
    <n v="9.52"/>
    <n v="-0.365870333192029"/>
    <n v="1.0469119934194001E-3"/>
    <n v="2.3369887624507699"/>
    <n v="3.3799056711966999"/>
    <n v="3.3012120212815299"/>
    <s v="Ironman Funds"/>
    <x v="26"/>
    <s v="Information Technology"/>
    <s v="Semiconductors"/>
    <s v="Sunnyvale, California"/>
    <d v="2017-03-20T00:00:00"/>
    <n v="2488"/>
    <n v="1969"/>
    <s v="Sunnyvale"/>
    <s v="California"/>
    <s v="United States"/>
  </r>
  <r>
    <d v="2019-04-30T00:00:00"/>
    <x v="26"/>
    <s v="sell"/>
    <n v="2100"/>
    <n v="18"/>
    <n v="27.59"/>
    <n v="27.799999"/>
    <n v="26.940000999999999"/>
    <n v="27.629998999999899"/>
    <n v="27.629998999999899"/>
    <n v="73165900"/>
    <n v="2.5089999999999999"/>
    <n v="-2.1692705542104098E-3"/>
    <n v="-1.22303687184954E-2"/>
    <n v="9.7629193179088497E-2"/>
    <n v="0.36139104200898597"/>
    <n v="0.91105649909124098"/>
    <n v="1.7312384678265701E-2"/>
    <n v="2.52604151546886E-2"/>
    <n v="3.6596272502242497E-2"/>
    <n v="4.21636173352146E-2"/>
    <n v="34.139998999999897"/>
    <n v="10.77"/>
    <n v="-0.31651469177689201"/>
    <n v="9.5096475723260604E-4"/>
    <n v="2.2997540846816298"/>
    <n v="3.16283101467952"/>
    <n v="3.3596466350360199"/>
    <s v="Ironman Funds"/>
    <x v="26"/>
    <s v="Information Technology"/>
    <s v="Semiconductors"/>
    <s v="Sunnyvale, California"/>
    <d v="2017-03-20T00:00:00"/>
    <n v="2488"/>
    <n v="1969"/>
    <s v="Sunnyvale"/>
    <s v="California"/>
    <s v="United States"/>
  </r>
  <r>
    <d v="2019-05-08T00:00:00"/>
    <x v="26"/>
    <s v="sell"/>
    <n v="1700"/>
    <n v="18"/>
    <n v="26.41"/>
    <n v="27.709999"/>
    <n v="26.27"/>
    <n v="27.09"/>
    <n v="27.09"/>
    <n v="65967500"/>
    <n v="2.4820000000000002"/>
    <n v="1.6000341346441099E-2"/>
    <n v="1.03897411486517E-2"/>
    <n v="-6.7441280795532604E-2"/>
    <n v="0.152429509006485"/>
    <n v="0.84902199874534301"/>
    <n v="3.4441854347658597E-2"/>
    <n v="2.2939688712774301E-2"/>
    <n v="2.91767176678491E-2"/>
    <n v="4.2314636070726497E-2"/>
    <n v="34.139998999999897"/>
    <n v="11.4"/>
    <n v="-0.31651469177689201"/>
    <n v="-1.60671540560346E-3"/>
    <n v="2.27957951431745"/>
    <n v="3.0491105014249902"/>
    <n v="3.2202271937389102"/>
    <s v="Ironman Funds"/>
    <x v="26"/>
    <s v="Information Technology"/>
    <s v="Semiconductors"/>
    <s v="Sunnyvale, California"/>
    <d v="2017-03-20T00:00:00"/>
    <n v="2488"/>
    <n v="1969"/>
    <s v="Sunnyvale"/>
    <s v="California"/>
    <s v="United States"/>
  </r>
  <r>
    <d v="2019-05-13T00:00:00"/>
    <x v="26"/>
    <s v="buy"/>
    <n v="800"/>
    <n v="18"/>
    <n v="26.98"/>
    <n v="27.23"/>
    <n v="26.1"/>
    <n v="26.24"/>
    <n v="26.24"/>
    <n v="99017900"/>
    <n v="2.4049999999999998"/>
    <n v="-6.3489917524341494E-2"/>
    <n v="-4.3987710058280199E-2"/>
    <n v="-5.8829611461911097E-2"/>
    <n v="0.13353143617853"/>
    <n v="0.77160324111992895"/>
    <n v="3.69084266512682E-2"/>
    <n v="2.49237881136837E-2"/>
    <n v="3.0241837391864201E-2"/>
    <n v="4.2513212988759999E-2"/>
    <n v="34.139998999999897"/>
    <n v="11.69"/>
    <n v="-0.31651469177689201"/>
    <n v="-2.4426469085879299E-2"/>
    <n v="2.29410596397592"/>
    <n v="2.7944829890826699"/>
    <n v="3.0129852266920301"/>
    <s v="Ironman Funds"/>
    <x v="26"/>
    <s v="Information Technology"/>
    <s v="Semiconductors"/>
    <s v="Sunnyvale, California"/>
    <d v="2017-03-20T00:00:00"/>
    <n v="2488"/>
    <n v="1969"/>
    <s v="Sunnyvale"/>
    <s v="California"/>
    <s v="United States"/>
  </r>
  <r>
    <d v="2019-05-17T00:00:00"/>
    <x v="26"/>
    <s v="buy"/>
    <n v="3000"/>
    <n v="18"/>
    <n v="27.690000999999999"/>
    <n v="28.459999"/>
    <n v="27.4"/>
    <n v="27.5"/>
    <n v="27.5"/>
    <n v="65385400"/>
    <n v="2.3929999999999998"/>
    <n v="-1.8375584599491599E-2"/>
    <n v="-1.6588876927703999E-2"/>
    <n v="-1.5515375284559801E-2"/>
    <n v="0.14955519465671999"/>
    <n v="0.76317955318000097"/>
    <n v="3.9590054346748997E-2"/>
    <n v="2.6413797993842001E-2"/>
    <n v="3.0634442038123599E-2"/>
    <n v="4.2532392200045503E-2"/>
    <n v="34.139998999999897"/>
    <n v="12.66"/>
    <n v="-0.31403794770969101"/>
    <n v="-5.8544371529206298E-3"/>
    <n v="2.3056410119771602"/>
    <n v="2.8361802426802001"/>
    <n v="2.9245296322043699"/>
    <s v="Ironman Funds"/>
    <x v="26"/>
    <s v="Information Technology"/>
    <s v="Semiconductors"/>
    <s v="Sunnyvale, California"/>
    <d v="2017-03-20T00:00:00"/>
    <n v="2488"/>
    <n v="1969"/>
    <s v="Sunnyvale"/>
    <s v="California"/>
    <s v="United States"/>
  </r>
  <r>
    <d v="2019-05-21T00:00:00"/>
    <x v="26"/>
    <s v="buy"/>
    <n v="1200"/>
    <n v="18"/>
    <n v="27.18"/>
    <n v="27.370000999999998"/>
    <n v="26.93"/>
    <n v="27.35"/>
    <n v="27.35"/>
    <n v="46079200"/>
    <n v="2.4260000000000002"/>
    <n v="2.48023078205672E-2"/>
    <n v="1.09749416540083E-3"/>
    <n v="-1.1993601881478499E-2"/>
    <n v="0.13274816325741301"/>
    <n v="0.74376717140645299"/>
    <n v="2.34414982353616E-2"/>
    <n v="2.75056833356325E-2"/>
    <n v="3.10211655140211E-2"/>
    <n v="4.2600400120703402E-2"/>
    <n v="34.139998999999897"/>
    <n v="12.71"/>
    <n v="-0.31403794770969101"/>
    <n v="8.4599491109458805E-3"/>
    <n v="2.31397648591396"/>
    <n v="2.7914273645871499"/>
    <n v="2.8674345502680998"/>
    <s v="Ironman Funds"/>
    <x v="26"/>
    <s v="Information Technology"/>
    <s v="Semiconductors"/>
    <s v="Sunnyvale, California"/>
    <d v="2017-03-20T00:00:00"/>
    <n v="2488"/>
    <n v="1969"/>
    <s v="Sunnyvale"/>
    <s v="California"/>
    <s v="United States"/>
  </r>
  <r>
    <d v="2019-06-07T00:00:00"/>
    <x v="26"/>
    <s v="sell"/>
    <n v="1900"/>
    <n v="18"/>
    <n v="31.940000999999999"/>
    <n v="32.599997999999999"/>
    <n v="31.57"/>
    <n v="32.409999999999997"/>
    <n v="32.409999999999997"/>
    <n v="86841100"/>
    <n v="2.0840000000000001"/>
    <n v="1.8371994243814999E-2"/>
    <n v="0.16755910683876099"/>
    <n v="0.19530270240289299"/>
    <n v="0.38697012161508498"/>
    <n v="0.726718960785526"/>
    <n v="3.65759827474611E-2"/>
    <n v="3.78844244709588E-2"/>
    <n v="3.4997968838053603E-2"/>
    <n v="4.3291652844370997E-2"/>
    <n v="34.139998999999897"/>
    <n v="14.31"/>
    <n v="-0.31403794770969101"/>
    <n v="1.0442979367750601E-2"/>
    <n v="2.29340296068347"/>
    <n v="2.8873174885073598"/>
    <n v="2.83373450042596"/>
    <s v="Ironman Funds"/>
    <x v="26"/>
    <s v="Information Technology"/>
    <s v="Semiconductors"/>
    <s v="Sunnyvale, California"/>
    <d v="2017-03-20T00:00:00"/>
    <n v="2488"/>
    <n v="1969"/>
    <s v="Sunnyvale"/>
    <s v="California"/>
    <s v="United States"/>
  </r>
  <r>
    <d v="2019-06-27T00:00:00"/>
    <x v="26"/>
    <s v="sell"/>
    <n v="800"/>
    <n v="18"/>
    <n v="30.41"/>
    <n v="30.959999"/>
    <n v="30.209999"/>
    <n v="30.74"/>
    <n v="30.74"/>
    <n v="55623300"/>
    <n v="2.0049999999999999"/>
    <n v="2.7037585004173199E-2"/>
    <n v="2.4034078658173998E-2"/>
    <n v="5.6546289235937998E-2"/>
    <n v="0.20429182854675801"/>
    <n v="0.68472471418524805"/>
    <n v="2.7768246602471701E-2"/>
    <n v="3.2532072574881603E-2"/>
    <n v="3.1168700195997899E-2"/>
    <n v="4.3125788793017497E-2"/>
    <n v="34.299999"/>
    <n v="14.74"/>
    <n v="-0.31403794770969101"/>
    <n v="3.81588593721357E-3"/>
    <n v="2.2646645127983498"/>
    <n v="2.96170390007534"/>
    <n v="2.66817228042233"/>
    <s v="Ironman Funds"/>
    <x v="26"/>
    <s v="Information Technology"/>
    <s v="Semiconductors"/>
    <s v="Sunnyvale, California"/>
    <d v="2017-03-20T00:00:00"/>
    <n v="2488"/>
    <n v="1969"/>
    <s v="Sunnyvale"/>
    <s v="California"/>
    <s v="United States"/>
  </r>
  <r>
    <d v="2019-04-11T00:00:00"/>
    <x v="26"/>
    <s v="sell"/>
    <n v="1500"/>
    <n v="19"/>
    <n v="27.809998999999902"/>
    <n v="28.049999"/>
    <n v="27.459999"/>
    <n v="27.790001"/>
    <n v="27.790001"/>
    <n v="44801200"/>
    <n v="2.504"/>
    <n v="-1.4382957992206799E-3"/>
    <n v="-4.57181927685315E-2"/>
    <n v="0.16810148106775699"/>
    <n v="0.342029245733243"/>
    <n v="1.0402551573722001"/>
    <n v="2.47151544725004E-2"/>
    <n v="4.0648959294635703E-2"/>
    <n v="4.0260868051355002E-2"/>
    <n v="4.3014147910087397E-2"/>
    <n v="34.139998999999897"/>
    <n v="9.56"/>
    <n v="-0.365870333192029"/>
    <n v="3.8122194279549302E-5"/>
    <n v="2.3464485323278801"/>
    <n v="3.29070962186257"/>
    <n v="3.2900080197523098"/>
    <s v="Second Point Management"/>
    <x v="26"/>
    <s v="Information Technology"/>
    <s v="Semiconductors"/>
    <s v="Sunnyvale, California"/>
    <d v="2017-03-20T00:00:00"/>
    <n v="2488"/>
    <n v="1969"/>
    <s v="Sunnyvale"/>
    <s v="California"/>
    <s v="United States"/>
  </r>
  <r>
    <d v="2019-04-18T00:00:00"/>
    <x v="26"/>
    <s v="buy"/>
    <n v="1600"/>
    <n v="19"/>
    <n v="27.6"/>
    <n v="27.879998999999899"/>
    <n v="27.34"/>
    <n v="27.68"/>
    <n v="27.68"/>
    <n v="39880900"/>
    <n v="2.56"/>
    <n v="6.8878285723145798E-3"/>
    <n v="-3.9661489891098098E-3"/>
    <n v="6.2613592727986597E-2"/>
    <n v="0.31255533719692002"/>
    <n v="0.98275789391813095"/>
    <n v="1.6792405448454301E-2"/>
    <n v="3.3388592625764602E-2"/>
    <n v="4.0049887721798502E-2"/>
    <n v="4.2942441745537401E-2"/>
    <n v="34.139998999999897"/>
    <n v="9.56"/>
    <n v="-0.365870333192029"/>
    <n v="1.5778467813143101E-3"/>
    <n v="2.33794059106163"/>
    <n v="3.1992325106204502"/>
    <n v="3.2088123899852898"/>
    <s v="Second Point Management"/>
    <x v="26"/>
    <s v="Information Technology"/>
    <s v="Semiconductors"/>
    <s v="Sunnyvale, California"/>
    <d v="2017-03-20T00:00:00"/>
    <n v="2488"/>
    <n v="1969"/>
    <s v="Sunnyvale"/>
    <s v="California"/>
    <s v="United States"/>
  </r>
  <r>
    <d v="2019-05-08T00:00:00"/>
    <x v="26"/>
    <s v="sell"/>
    <n v="1500"/>
    <n v="19"/>
    <n v="26.41"/>
    <n v="27.709999"/>
    <n v="26.27"/>
    <n v="27.09"/>
    <n v="27.09"/>
    <n v="65967500"/>
    <n v="2.4820000000000002"/>
    <n v="1.6000341346441099E-2"/>
    <n v="1.03897411486517E-2"/>
    <n v="-6.7441280795532604E-2"/>
    <n v="0.152429509006485"/>
    <n v="0.84902199874534301"/>
    <n v="3.4441854347658597E-2"/>
    <n v="2.2939688712774301E-2"/>
    <n v="2.91767176678491E-2"/>
    <n v="4.2314636070726497E-2"/>
    <n v="34.139998999999897"/>
    <n v="11.4"/>
    <n v="-0.31651469177689201"/>
    <n v="-1.60671540560346E-3"/>
    <n v="2.27957951431745"/>
    <n v="3.0491105014249902"/>
    <n v="3.2202271937389102"/>
    <s v="Second Point Management"/>
    <x v="26"/>
    <s v="Information Technology"/>
    <s v="Semiconductors"/>
    <s v="Sunnyvale, California"/>
    <d v="2017-03-20T00:00:00"/>
    <n v="2488"/>
    <n v="1969"/>
    <s v="Sunnyvale"/>
    <s v="California"/>
    <s v="United States"/>
  </r>
  <r>
    <d v="2019-06-05T00:00:00"/>
    <x v="26"/>
    <s v="sell"/>
    <n v="3100"/>
    <n v="19"/>
    <n v="29.93"/>
    <n v="29.99"/>
    <n v="29.030000999999999"/>
    <n v="29.5"/>
    <n v="29.5"/>
    <n v="79481500"/>
    <n v="2.1230000000000002"/>
    <n v="-2.3700705186116698E-3"/>
    <n v="4.8976622229621798E-2"/>
    <n v="4.4359352356967897E-2"/>
    <n v="0.274882975532938"/>
    <n v="0.68639039809706504"/>
    <n v="3.5081387226572898E-2"/>
    <n v="3.6076989958158202E-2"/>
    <n v="3.3906928914111803E-2"/>
    <n v="4.31555253521856E-2"/>
    <n v="34.139998999999897"/>
    <n v="14.31"/>
    <n v="-0.31403794770969101"/>
    <n v="8.1287266899663802E-3"/>
    <n v="2.2930988300072399"/>
    <n v="2.7021012351532598"/>
    <n v="2.75996265832815"/>
    <s v="Second Point Management"/>
    <x v="26"/>
    <s v="Information Technology"/>
    <s v="Semiconductors"/>
    <s v="Sunnyvale, California"/>
    <d v="2017-03-20T00:00:00"/>
    <n v="2488"/>
    <n v="1969"/>
    <s v="Sunnyvale"/>
    <s v="California"/>
    <s v="United States"/>
  </r>
  <r>
    <d v="2019-06-19T00:00:00"/>
    <x v="26"/>
    <s v="buy"/>
    <n v="1100"/>
    <n v="19"/>
    <n v="30.67"/>
    <n v="30.790001"/>
    <n v="30.059998999999902"/>
    <n v="30.5"/>
    <n v="30.5"/>
    <n v="63233900"/>
    <n v="2.0289999999999999"/>
    <n v="1.6406566167379E-3"/>
    <n v="-5.3618457950871098E-2"/>
    <n v="0.10354067894084"/>
    <n v="0.17123565280168601"/>
    <n v="0.57806353726391102"/>
    <n v="3.3291716618324897E-2"/>
    <n v="3.8019154066738899E-2"/>
    <n v="3.3164679866191697E-2"/>
    <n v="4.328513339245E-2"/>
    <n v="34.299999"/>
    <n v="14.54"/>
    <n v="-0.31403794770969101"/>
    <n v="2.98071681438073E-3"/>
    <n v="2.3057516838296501"/>
    <n v="2.3564132912750799"/>
    <n v="2.51030209987653"/>
    <s v="Second Point Management"/>
    <x v="26"/>
    <s v="Information Technology"/>
    <s v="Semiconductors"/>
    <s v="Sunnyvale, California"/>
    <d v="2017-03-20T00:00:00"/>
    <n v="2488"/>
    <n v="1969"/>
    <s v="Sunnyvale"/>
    <s v="California"/>
    <s v="United States"/>
  </r>
  <r>
    <d v="2019-05-10T00:00:00"/>
    <x v="26"/>
    <s v="buy"/>
    <n v="1700"/>
    <n v="20"/>
    <n v="27.030000999999999"/>
    <n v="28.1"/>
    <n v="26.93"/>
    <n v="27.959999"/>
    <n v="27.959999"/>
    <n v="82930100"/>
    <n v="2.4550000000000001"/>
    <n v="2.7190365556269799E-2"/>
    <n v="-9.2560293885763506E-3"/>
    <n v="2.6088400318918199E-2"/>
    <n v="0.193109155541521"/>
    <n v="0.85004360322271"/>
    <n v="2.55677692733145E-2"/>
    <n v="2.1380533207458498E-2"/>
    <n v="2.9065748606012999E-2"/>
    <n v="4.2310673543195197E-2"/>
    <n v="34.139998999999897"/>
    <n v="11.69"/>
    <n v="-0.31651469177689201"/>
    <n v="3.7133938472042301E-3"/>
    <n v="2.2790128694519902"/>
    <n v="3.0708548950280301"/>
    <n v="3.11184938801419"/>
    <s v="Jaguar Group of Funds"/>
    <x v="26"/>
    <s v="Information Technology"/>
    <s v="Semiconductors"/>
    <s v="Sunnyvale, California"/>
    <d v="2017-03-20T00:00:00"/>
    <n v="2488"/>
    <n v="1969"/>
    <s v="Sunnyvale"/>
    <s v="California"/>
    <s v="United States"/>
  </r>
  <r>
    <d v="2019-05-23T00:00:00"/>
    <x v="26"/>
    <s v="sell"/>
    <n v="2200"/>
    <n v="20"/>
    <n v="26.99"/>
    <n v="27.1"/>
    <n v="26.030000999999999"/>
    <n v="26.360001"/>
    <n v="26.360001"/>
    <n v="67809200"/>
    <n v="2.2959999999999998"/>
    <n v="-3.90601627441216E-2"/>
    <n v="-6.0713841701444303E-2"/>
    <n v="-5.9284723890702697E-2"/>
    <n v="7.8905263677974194E-2"/>
    <n v="0.70843803629462798"/>
    <n v="2.57995243069363E-2"/>
    <n v="2.83587962171566E-2"/>
    <n v="3.1377247008930999E-2"/>
    <n v="4.26813553532902E-2"/>
    <n v="34.139998999999897"/>
    <n v="12.9"/>
    <n v="-0.31403794770969101"/>
    <n v="-1.1985692488440201E-2"/>
    <n v="2.32729428557864"/>
    <n v="2.6902027292191999"/>
    <n v="2.7746775002653798"/>
    <s v="Jaguar Group of Funds"/>
    <x v="26"/>
    <s v="Information Technology"/>
    <s v="Semiconductors"/>
    <s v="Sunnyvale, California"/>
    <d v="2017-03-20T00:00:00"/>
    <n v="2488"/>
    <n v="1969"/>
    <s v="Sunnyvale"/>
    <s v="California"/>
    <s v="United States"/>
  </r>
  <r>
    <d v="2019-06-07T00:00:00"/>
    <x v="26"/>
    <s v="sell"/>
    <n v="1400"/>
    <n v="20"/>
    <n v="31.940000999999999"/>
    <n v="32.599997999999999"/>
    <n v="31.57"/>
    <n v="32.409999999999997"/>
    <n v="32.409999999999997"/>
    <n v="86841100"/>
    <n v="2.0840000000000001"/>
    <n v="1.8371994243814999E-2"/>
    <n v="0.16755910683876099"/>
    <n v="0.19530270240289299"/>
    <n v="0.38697012161508498"/>
    <n v="0.726718960785526"/>
    <n v="3.65759827474611E-2"/>
    <n v="3.78844244709588E-2"/>
    <n v="3.4997968838053603E-2"/>
    <n v="4.3291652844370997E-2"/>
    <n v="34.139998999999897"/>
    <n v="14.31"/>
    <n v="-0.31403794770969101"/>
    <n v="1.0442979367750601E-2"/>
    <n v="2.29340296068347"/>
    <n v="2.8873174885073598"/>
    <n v="2.83373450042596"/>
    <s v="Jaguar Group of Funds"/>
    <x v="26"/>
    <s v="Information Technology"/>
    <s v="Semiconductors"/>
    <s v="Sunnyvale, California"/>
    <d v="2017-03-20T00:00:00"/>
    <n v="2488"/>
    <n v="1969"/>
    <s v="Sunnyvale"/>
    <s v="California"/>
    <s v="United States"/>
  </r>
  <r>
    <d v="2019-06-10T00:00:00"/>
    <x v="26"/>
    <s v="buy"/>
    <n v="1900"/>
    <n v="20"/>
    <n v="33.529998999999997"/>
    <n v="34.299999"/>
    <n v="33.080002"/>
    <n v="33.229999999999997"/>
    <n v="33.229999999999997"/>
    <n v="97668800"/>
    <n v="2.1429999999999998"/>
    <n v="2.4986065213046801E-2"/>
    <n v="0.18636221000134701"/>
    <n v="0.204288426269499"/>
    <n v="0.36969955446914499"/>
    <n v="0.80276323567058505"/>
    <n v="3.39349402699008E-2"/>
    <n v="3.8013095927390703E-2"/>
    <n v="3.4777471359393797E-2"/>
    <n v="4.31790393970393E-2"/>
    <n v="34.299999"/>
    <n v="14.31"/>
    <n v="-0.31403794770969101"/>
    <n v="4.6492198743191201E-3"/>
    <n v="2.2937070249810798"/>
    <n v="3.2128601281372902"/>
    <n v="2.9299528955449898"/>
    <s v="Jaguar Group of Funds"/>
    <x v="26"/>
    <s v="Information Technology"/>
    <s v="Semiconductors"/>
    <s v="Sunnyvale, California"/>
    <d v="2017-03-20T00:00:00"/>
    <n v="2488"/>
    <n v="1969"/>
    <s v="Sunnyvale"/>
    <s v="California"/>
    <s v="United States"/>
  </r>
  <r>
    <d v="2019-05-10T00:00:00"/>
    <x v="27"/>
    <s v="buy"/>
    <n v="200"/>
    <n v="1"/>
    <n v="120.230003"/>
    <n v="120.620003"/>
    <n v="117.199997"/>
    <n v="118.760002"/>
    <n v="118.436516"/>
    <n v="2343000"/>
    <n v="2.4550000000000001"/>
    <n v="-4.5366697698865401E-3"/>
    <n v="-6.7869472120733604E-2"/>
    <n v="-4.2692948062106502E-2"/>
    <n v="-9.4021220929612806E-2"/>
    <n v="6.6824506620861798E-2"/>
    <n v="8.5501046224658594E-3"/>
    <n v="1.0973604434032599E-2"/>
    <n v="1.1332252967032601E-2"/>
    <n v="1.49772321158133E-2"/>
    <n v="139.770004"/>
    <n v="108.110001"/>
    <n v="-0.123137904846137"/>
    <n v="3.7133938472042301E-3"/>
    <n v="0.87566984142837001"/>
    <n v="0.31813409869291598"/>
    <n v="0.55948156925146098"/>
    <s v="CapitalAlley Funds"/>
    <x v="27"/>
    <s v="Consumer Discretionary"/>
    <s v="Internet &amp; Direct Marketing Retail"/>
    <s v="Bellevue, Washington"/>
    <d v="2007-10-02T00:00:00"/>
    <n v="1324424"/>
    <m/>
    <s v="Bellevue"/>
    <s v="Washington"/>
    <s v="United States"/>
  </r>
  <r>
    <d v="2019-06-04T00:00:00"/>
    <x v="27"/>
    <s v="buy"/>
    <n v="300"/>
    <n v="1"/>
    <n v="117.010002"/>
    <n v="120.400002"/>
    <n v="117.010002"/>
    <n v="120.150002"/>
    <n v="120.150002"/>
    <n v="2118100"/>
    <n v="2.1190000000000002"/>
    <n v="3.3686360519102503E-2"/>
    <n v="3.52370155774182E-2"/>
    <n v="-6.2356928707115997E-2"/>
    <n v="-4.20317087761643E-2"/>
    <n v="1.14082815121719E-2"/>
    <n v="1.6432237844531902E-2"/>
    <n v="1.33608198839131E-2"/>
    <n v="1.09081093583238E-2"/>
    <n v="1.50976058979527E-2"/>
    <n v="139.770004"/>
    <n v="108.110001"/>
    <n v="-0.123137904846137"/>
    <n v="2.1205927310919401E-2"/>
    <n v="0.89173001938791296"/>
    <n v="-7.6539969403442099E-2"/>
    <n v="-0.229746155191865"/>
    <s v="CapitalAlley Funds"/>
    <x v="27"/>
    <s v="Consumer Discretionary"/>
    <s v="Internet &amp; Direct Marketing Retail"/>
    <s v="Bellevue, Washington"/>
    <d v="2007-10-02T00:00:00"/>
    <n v="1324424"/>
    <m/>
    <s v="Bellevue"/>
    <s v="Washington"/>
    <s v="United States"/>
  </r>
  <r>
    <d v="2019-06-05T00:00:00"/>
    <x v="27"/>
    <s v="sell"/>
    <n v="200"/>
    <n v="1"/>
    <n v="120.199997"/>
    <n v="120.620003"/>
    <n v="118.779999"/>
    <n v="120.57"/>
    <n v="120.57"/>
    <n v="1543900"/>
    <n v="2.1230000000000002"/>
    <n v="3.4895183008822098E-3"/>
    <n v="3.8467932948912202E-2"/>
    <n v="-5.0016062054327098E-2"/>
    <n v="-3.5593128087772798E-2"/>
    <n v="2.4441535628132099E-2"/>
    <n v="1.6159801252930199E-2"/>
    <n v="1.335523349627E-2"/>
    <n v="1.0916543888768299E-2"/>
    <n v="1.5086946335842601E-2"/>
    <n v="139.770004"/>
    <n v="108.110001"/>
    <n v="-0.123137904846137"/>
    <n v="8.1287266899663802E-3"/>
    <n v="0.89296538224823296"/>
    <n v="2.5203501573509202E-2"/>
    <n v="-0.18210242166036"/>
    <s v="CapitalAlley Funds"/>
    <x v="27"/>
    <s v="Consumer Discretionary"/>
    <s v="Internet &amp; Direct Marketing Retail"/>
    <s v="Bellevue, Washington"/>
    <d v="2007-10-02T00:00:00"/>
    <n v="1324424"/>
    <m/>
    <s v="Bellevue"/>
    <s v="Washington"/>
    <s v="United States"/>
  </r>
  <r>
    <d v="2019-05-28T00:00:00"/>
    <x v="27"/>
    <s v="buy"/>
    <n v="100"/>
    <n v="2"/>
    <n v="116.040001"/>
    <n v="117.220001"/>
    <n v="115.629997"/>
    <n v="115.989998"/>
    <n v="115.989998"/>
    <n v="1588700"/>
    <n v="2.2679999999999998"/>
    <n v="6.0368249177029096E-4"/>
    <n v="-1.48806378967384E-3"/>
    <n v="-7.3840680632003705E-2"/>
    <n v="-8.9811790952048304E-2"/>
    <n v="1.7411044929237301E-3"/>
    <n v="5.3199187193249302E-3"/>
    <n v="1.2216760916117401E-2"/>
    <n v="1.12158920869454E-2"/>
    <n v="1.50309864277751E-2"/>
    <n v="139.770004"/>
    <n v="108.110001"/>
    <n v="-0.123137904846137"/>
    <n v="-8.4109499934704197E-3"/>
    <n v="0.85903448063277199"/>
    <n v="-0.16159621775625399"/>
    <n v="-5.8573600060662E-2"/>
    <s v="InvestBurg"/>
    <x v="27"/>
    <s v="Consumer Discretionary"/>
    <s v="Internet &amp; Direct Marketing Retail"/>
    <s v="Bellevue, Washington"/>
    <d v="2007-10-02T00:00:00"/>
    <n v="1324424"/>
    <m/>
    <s v="Bellevue"/>
    <s v="Washington"/>
    <s v="United States"/>
  </r>
  <r>
    <d v="2019-06-14T00:00:00"/>
    <x v="27"/>
    <s v="sell"/>
    <n v="100"/>
    <n v="2"/>
    <n v="125.790001"/>
    <n v="127.839996"/>
    <n v="124.919997999999"/>
    <n v="126.80999799999999"/>
    <n v="126.80999799999999"/>
    <n v="1632500"/>
    <n v="2.093"/>
    <n v="9.3488323385014799E-3"/>
    <n v="3.3762880286283901E-2"/>
    <n v="6.1599179340078601E-2"/>
    <n v="4.5009541898947597E-2"/>
    <n v="4.6211479336578001E-2"/>
    <n v="7.7099654575559498E-3"/>
    <n v="1.06654899060764E-2"/>
    <n v="1.09576492015688E-2"/>
    <n v="1.49771208996347E-2"/>
    <n v="139.770004"/>
    <n v="108.110001"/>
    <n v="-0.123137904846137"/>
    <n v="-1.6128120944145399E-3"/>
    <n v="0.88358358582723995"/>
    <n v="0.201515296234586"/>
    <n v="4.1067777806503399E-2"/>
    <s v="InvestBurg"/>
    <x v="27"/>
    <s v="Consumer Discretionary"/>
    <s v="Internet &amp; Direct Marketing Retail"/>
    <s v="Bellevue, Washington"/>
    <d v="2007-10-02T00:00:00"/>
    <n v="1324424"/>
    <m/>
    <s v="Bellevue"/>
    <s v="Washington"/>
    <s v="United States"/>
  </r>
  <r>
    <d v="2019-04-15T00:00:00"/>
    <x v="27"/>
    <s v="buy"/>
    <n v="400"/>
    <n v="3"/>
    <n v="126.19000200000001"/>
    <n v="126.19000200000001"/>
    <n v="124.279999"/>
    <n v="125.449997"/>
    <n v="125.108284"/>
    <n v="869200"/>
    <n v="2.5529999999999999"/>
    <n v="-2.7066339023563402E-3"/>
    <n v="1.8017020244965001E-2"/>
    <n v="3.7770881367075501E-2"/>
    <n v="8.7694160577058297E-2"/>
    <n v="0.16739200688752601"/>
    <n v="4.5902444332016597E-3"/>
    <n v="8.5891604814746902E-3"/>
    <n v="1.19652313751114E-2"/>
    <n v="1.58473747838162E-2"/>
    <n v="139.770004"/>
    <n v="105.870003"/>
    <n v="-0.123137904846137"/>
    <n v="-6.2956724975841202E-4"/>
    <n v="0.84005891016623502"/>
    <n v="1.1114243754244499"/>
    <n v="1.06030873026427"/>
    <s v="FinanCorp"/>
    <x v="27"/>
    <s v="Consumer Discretionary"/>
    <s v="Internet &amp; Direct Marketing Retail"/>
    <s v="Bellevue, Washington"/>
    <d v="2007-10-02T00:00:00"/>
    <n v="1324424"/>
    <m/>
    <s v="Bellevue"/>
    <s v="Washington"/>
    <s v="United States"/>
  </r>
  <r>
    <d v="2019-06-25T00:00:00"/>
    <x v="27"/>
    <s v="buy"/>
    <n v="400"/>
    <n v="3"/>
    <n v="130.820007"/>
    <n v="131.60000600000001"/>
    <n v="129.69000199999999"/>
    <n v="129.75"/>
    <n v="129.75"/>
    <n v="1007900"/>
    <n v="1.994"/>
    <n v="-3.6925652187243399E-3"/>
    <n v="1.6787555462765901E-2"/>
    <n v="0.108233385992347"/>
    <n v="6.3496772359918602E-2"/>
    <n v="4.8982335234264297E-2"/>
    <n v="8.0762328786764103E-3"/>
    <n v="9.5760226099618692E-3"/>
    <n v="1.0676367324609699E-2"/>
    <n v="1.4965102589386299E-2"/>
    <n v="139.770004"/>
    <n v="108.110001"/>
    <n v="-0.123137904846137"/>
    <n v="-9.5417756928269908E-3"/>
    <n v="0.87619057377890996"/>
    <n v="0.23446435830701501"/>
    <n v="0.254050303274857"/>
    <s v="FinanCorp"/>
    <x v="27"/>
    <s v="Consumer Discretionary"/>
    <s v="Internet &amp; Direct Marketing Retail"/>
    <s v="Bellevue, Washington"/>
    <d v="2007-10-02T00:00:00"/>
    <n v="1324424"/>
    <m/>
    <s v="Bellevue"/>
    <s v="Washington"/>
    <s v="United States"/>
  </r>
  <r>
    <d v="2019-04-01T00:00:00"/>
    <x v="27"/>
    <s v="buy"/>
    <n v="500"/>
    <n v="4"/>
    <n v="120.550003"/>
    <n v="120.80999799999999"/>
    <n v="119.779999"/>
    <n v="120.25"/>
    <n v="119.922455"/>
    <n v="2331600"/>
    <n v="2.4969999999999999"/>
    <n v="1.0449431325502301E-2"/>
    <n v="-1.5103696961811E-2"/>
    <n v="-2.2585062254650401E-2"/>
    <n v="6.21654887132801E-2"/>
    <n v="9.5553233884060701E-2"/>
    <n v="1.07688318603714E-2"/>
    <n v="1.0195543047553501E-2"/>
    <n v="1.41478717427775E-2"/>
    <n v="1.6109387354393399E-2"/>
    <n v="139.770004"/>
    <n v="105.120003"/>
    <n v="-0.123137904846137"/>
    <n v="1.1502195497633099E-2"/>
    <n v="0.85655049108701198"/>
    <n v="0.58508310362938798"/>
    <n v="0.842440893027255"/>
    <s v="CapitalOwl"/>
    <x v="27"/>
    <s v="Consumer Discretionary"/>
    <s v="Internet &amp; Direct Marketing Retail"/>
    <s v="Bellevue, Washington"/>
    <d v="2007-10-02T00:00:00"/>
    <n v="1324424"/>
    <m/>
    <s v="Bellevue"/>
    <s v="Washington"/>
    <s v="United States"/>
  </r>
  <r>
    <d v="2019-04-16T00:00:00"/>
    <x v="27"/>
    <s v="sell"/>
    <n v="300"/>
    <n v="4"/>
    <n v="127.959999"/>
    <n v="128.240005"/>
    <n v="125.790001"/>
    <n v="125.989998"/>
    <n v="125.646819999999"/>
    <n v="2014400"/>
    <n v="2.5920000000000001"/>
    <n v="4.29532096773628E-3"/>
    <n v="1.6404920148079701E-2"/>
    <n v="3.5794609696765699E-2"/>
    <n v="7.8882464912255201E-2"/>
    <n v="0.15356889644494401"/>
    <n v="4.4421801262391897E-3"/>
    <n v="8.5494989226375297E-3"/>
    <n v="1.18772579536337E-2"/>
    <n v="1.5810599508681598E-2"/>
    <n v="139.770004"/>
    <n v="105.870003"/>
    <n v="-0.123137904846137"/>
    <n v="5.0922850790659495E-4"/>
    <n v="0.83632054780166099"/>
    <n v="0.99478972631900497"/>
    <n v="1.0511053898490199"/>
    <s v="CapitalOwl"/>
    <x v="27"/>
    <s v="Consumer Discretionary"/>
    <s v="Internet &amp; Direct Marketing Retail"/>
    <s v="Bellevue, Washington"/>
    <d v="2007-10-02T00:00:00"/>
    <n v="1324424"/>
    <m/>
    <s v="Bellevue"/>
    <s v="Washington"/>
    <s v="United States"/>
  </r>
  <r>
    <d v="2019-04-17T00:00:00"/>
    <x v="27"/>
    <s v="sell"/>
    <n v="1100"/>
    <n v="4"/>
    <n v="126.589996"/>
    <n v="127.05999799999999"/>
    <n v="123.150002"/>
    <n v="124.82"/>
    <n v="124.480003"/>
    <n v="1985400"/>
    <n v="2.5920000000000001"/>
    <n v="-9.3298707426609801E-3"/>
    <n v="5.3015847044753199E-3"/>
    <n v="2.9843191882317099E-2"/>
    <n v="7.5826002722764393E-2"/>
    <n v="0.13249088224949501"/>
    <n v="7.2635406149878703E-3"/>
    <n v="8.8057378051937096E-3"/>
    <n v="1.1914676812277101E-2"/>
    <n v="1.5807191584064999E-2"/>
    <n v="139.770004"/>
    <n v="105.870003"/>
    <n v="-0.123137904846137"/>
    <n v="-2.2764010197428601E-3"/>
    <n v="0.83603323530931495"/>
    <n v="0.82723409728081199"/>
    <n v="1.0247160623243601"/>
    <s v="CapitalOwl"/>
    <x v="27"/>
    <s v="Consumer Discretionary"/>
    <s v="Internet &amp; Direct Marketing Retail"/>
    <s v="Bellevue, Washington"/>
    <d v="2007-10-02T00:00:00"/>
    <n v="1324424"/>
    <m/>
    <s v="Bellevue"/>
    <s v="Washington"/>
    <s v="United States"/>
  </r>
  <r>
    <d v="2019-05-02T00:00:00"/>
    <x v="27"/>
    <s v="buy"/>
    <n v="700"/>
    <n v="4"/>
    <n v="128.55999800000001"/>
    <n v="128.929993"/>
    <n v="126.470001"/>
    <n v="128.229996"/>
    <n v="127.880713999999"/>
    <n v="2238300"/>
    <n v="2.552"/>
    <n v="-4.5129462270996797E-3"/>
    <n v="2.3753263652530401E-2"/>
    <n v="6.4252581969338099E-2"/>
    <n v="7.5146920495354805E-2"/>
    <n v="0.1322037483055"/>
    <n v="1.29628878984896E-2"/>
    <n v="8.1622469869178406E-3"/>
    <n v="1.1733728837043199E-2"/>
    <n v="1.49651955408408E-2"/>
    <n v="139.770004"/>
    <n v="108.110001"/>
    <n v="-0.123137904846137"/>
    <n v="-2.1262443276895502E-3"/>
    <n v="0.86926625411452096"/>
    <n v="0.80082324726905696"/>
    <n v="0.97373504191913096"/>
    <s v="CapitalOwl"/>
    <x v="27"/>
    <s v="Consumer Discretionary"/>
    <s v="Internet &amp; Direct Marketing Retail"/>
    <s v="Bellevue, Washington"/>
    <d v="2007-10-02T00:00:00"/>
    <n v="1324424"/>
    <m/>
    <s v="Bellevue"/>
    <s v="Washington"/>
    <s v="United States"/>
  </r>
  <r>
    <d v="2019-05-03T00:00:00"/>
    <x v="27"/>
    <s v="buy"/>
    <n v="900"/>
    <n v="4"/>
    <n v="124.389999"/>
    <n v="127.18"/>
    <n v="123"/>
    <n v="127.099998"/>
    <n v="126.753791999999"/>
    <n v="3869900"/>
    <n v="2.5310000000000001"/>
    <n v="-8.8513483519066308E-3"/>
    <n v="-5.1793945871990701E-3"/>
    <n v="5.3822434537927198E-2"/>
    <n v="4.3742566086090597E-2"/>
    <n v="0.1151919198631"/>
    <n v="1.0661982609751699E-2"/>
    <n v="8.5381514607081304E-3"/>
    <n v="1.1475891182428701E-2"/>
    <n v="1.49689825928932E-2"/>
    <n v="139.770004"/>
    <n v="108.110001"/>
    <n v="-0.123137904846137"/>
    <n v="9.5921274614703799E-3"/>
    <n v="0.86702068063006899"/>
    <n v="0.67382194312342503"/>
    <n v="0.88175174652144706"/>
    <s v="CapitalOwl"/>
    <x v="27"/>
    <s v="Consumer Discretionary"/>
    <s v="Internet &amp; Direct Marketing Retail"/>
    <s v="Bellevue, Washington"/>
    <d v="2007-10-02T00:00:00"/>
    <n v="1324424"/>
    <m/>
    <s v="Bellevue"/>
    <s v="Washington"/>
    <s v="United States"/>
  </r>
  <r>
    <d v="2019-06-18T00:00:00"/>
    <x v="27"/>
    <s v="sell"/>
    <n v="200"/>
    <n v="4"/>
    <n v="127.69000200000001"/>
    <n v="129.16999799999999"/>
    <n v="127.370003"/>
    <n v="127.589996"/>
    <n v="127.589996"/>
    <n v="1308600"/>
    <n v="2.06"/>
    <n v="4.1625664854399403E-3"/>
    <n v="3.6149941523122599E-2"/>
    <n v="7.9425272839306504E-2"/>
    <n v="4.5563277943321399E-2"/>
    <n v="3.7898682449771903E-2"/>
    <n v="3.95794375969596E-3"/>
    <n v="1.02737054083985E-2"/>
    <n v="1.09051012244388E-2"/>
    <n v="1.49642494844136E-2"/>
    <n v="139.770004"/>
    <n v="108.110001"/>
    <n v="-0.123137904846137"/>
    <n v="9.6704895497130797E-3"/>
    <n v="0.88135089138064704"/>
    <n v="0.13834046738815101"/>
    <n v="8.4741951033381099E-2"/>
    <s v="CapitalOwl"/>
    <x v="27"/>
    <s v="Consumer Discretionary"/>
    <s v="Internet &amp; Direct Marketing Retail"/>
    <s v="Bellevue, Washington"/>
    <d v="2007-10-02T00:00:00"/>
    <n v="1324424"/>
    <m/>
    <s v="Bellevue"/>
    <s v="Washington"/>
    <s v="United States"/>
  </r>
  <r>
    <d v="2019-06-27T00:00:00"/>
    <x v="27"/>
    <s v="sell"/>
    <n v="400"/>
    <n v="4"/>
    <n v="128.38999899999999"/>
    <n v="130.320007"/>
    <n v="127.949997"/>
    <n v="130.13999899999999"/>
    <n v="130.13999899999999"/>
    <n v="1029500"/>
    <n v="2.0049999999999999"/>
    <n v="1.92402752216656E-2"/>
    <n v="4.1579561683357299E-3"/>
    <n v="0.115106823131886"/>
    <n v="9.1710813882218495E-2"/>
    <n v="7.4669461938742798E-2"/>
    <n v="1.31675994649841E-2"/>
    <n v="1.0843963411899899E-2"/>
    <n v="1.07998060163189E-2"/>
    <n v="1.5008518709044899E-2"/>
    <n v="139.770004"/>
    <n v="108.110001"/>
    <n v="-0.123137904846137"/>
    <n v="3.81588593721357E-3"/>
    <n v="0.87815552417072196"/>
    <n v="0.44449068447460699"/>
    <n v="0.30246975122383701"/>
    <s v="CapitalOwl"/>
    <x v="27"/>
    <s v="Consumer Discretionary"/>
    <s v="Internet &amp; Direct Marketing Retail"/>
    <s v="Bellevue, Washington"/>
    <d v="2007-10-02T00:00:00"/>
    <n v="1324424"/>
    <m/>
    <s v="Bellevue"/>
    <s v="Washington"/>
    <s v="United States"/>
  </r>
  <r>
    <d v="2019-05-01T00:00:00"/>
    <x v="27"/>
    <s v="buy"/>
    <n v="600"/>
    <n v="5"/>
    <n v="130.029999"/>
    <n v="131.71000699999999"/>
    <n v="128.69000199999999"/>
    <n v="128.80999800000001"/>
    <n v="128.459137"/>
    <n v="1604100"/>
    <n v="2.5110000000000001"/>
    <n v="-7.9644465140013398E-3"/>
    <n v="3.4113076430017701E-2"/>
    <n v="7.9214959521940104E-2"/>
    <n v="7.8235248662200496E-2"/>
    <n v="0.122370759441616"/>
    <n v="1.1896093115072E-2"/>
    <n v="8.1366843953163404E-3"/>
    <n v="1.1715944624254701E-2"/>
    <n v="1.4991179224139201E-2"/>
    <n v="139.770004"/>
    <n v="108.110001"/>
    <n v="-0.123137904846137"/>
    <n v="-7.5304459681844096E-3"/>
    <n v="0.86731153343279699"/>
    <n v="0.73179662388075695"/>
    <n v="0.97747515290237197"/>
    <s v="Alpha Capital"/>
    <x v="27"/>
    <s v="Consumer Discretionary"/>
    <s v="Internet &amp; Direct Marketing Retail"/>
    <s v="Bellevue, Washington"/>
    <d v="2007-10-02T00:00:00"/>
    <n v="1324424"/>
    <m/>
    <s v="Bellevue"/>
    <s v="Washington"/>
    <s v="United States"/>
  </r>
  <r>
    <d v="2019-05-24T00:00:00"/>
    <x v="27"/>
    <s v="sell"/>
    <n v="100"/>
    <n v="5"/>
    <n v="117"/>
    <n v="117.739998"/>
    <n v="115.69000200000001"/>
    <n v="115.919997999999"/>
    <n v="115.919997999999"/>
    <n v="1416800"/>
    <n v="2.3239999999999998"/>
    <n v="-4.4758552945018499E-3"/>
    <n v="-2.0117886847525199E-4"/>
    <n v="-6.8597496573386305E-2"/>
    <n v="-7.9379581063029406E-2"/>
    <n v="1.6295686782761401E-2"/>
    <n v="5.4048757037976798E-3"/>
    <n v="1.23481296210705E-2"/>
    <n v="1.1322835607088E-2"/>
    <n v="1.5061221097999899E-2"/>
    <n v="139.770004"/>
    <n v="108.110001"/>
    <n v="-0.123137904846137"/>
    <n v="1.3526439988342199E-3"/>
    <n v="0.86037443421849702"/>
    <n v="-5.3441333797606301E-2"/>
    <n v="-3.6922873659911197E-2"/>
    <s v="Alpha Capital"/>
    <x v="27"/>
    <s v="Consumer Discretionary"/>
    <s v="Internet &amp; Direct Marketing Retail"/>
    <s v="Bellevue, Washington"/>
    <d v="2007-10-02T00:00:00"/>
    <n v="1324424"/>
    <m/>
    <s v="Bellevue"/>
    <s v="Washington"/>
    <s v="United States"/>
  </r>
  <r>
    <d v="2019-06-24T00:00:00"/>
    <x v="27"/>
    <s v="buy"/>
    <n v="700"/>
    <n v="5"/>
    <n v="131"/>
    <n v="131.949997"/>
    <n v="130.11999499999999"/>
    <n v="130.229996"/>
    <n v="130.229996"/>
    <n v="1047400"/>
    <n v="2.0209999999999999"/>
    <n v="-1.91784039199632E-3"/>
    <n v="2.4642687166930199E-2"/>
    <n v="0.109609870408706"/>
    <n v="6.7353064736796295E-2"/>
    <n v="6.2334502601178197E-2"/>
    <n v="7.0623308725817199E-3"/>
    <n v="9.5214136599946798E-3"/>
    <n v="1.0660025656707499E-2"/>
    <n v="1.4974919663312601E-2"/>
    <n v="139.770004"/>
    <n v="108.110001"/>
    <n v="-0.123137904846137"/>
    <n v="-1.73338836506086E-3"/>
    <n v="0.87866953004542903"/>
    <n v="0.33910755132509401"/>
    <n v="0.23482552509108401"/>
    <s v="Alpha Capital"/>
    <x v="27"/>
    <s v="Consumer Discretionary"/>
    <s v="Internet &amp; Direct Marketing Retail"/>
    <s v="Bellevue, Washington"/>
    <d v="2007-10-02T00:00:00"/>
    <n v="1324424"/>
    <m/>
    <s v="Bellevue"/>
    <s v="Washington"/>
    <s v="United States"/>
  </r>
  <r>
    <d v="2019-04-12T00:00:00"/>
    <x v="27"/>
    <s v="buy"/>
    <n v="900"/>
    <n v="6"/>
    <n v="125.099998"/>
    <n v="126.290001"/>
    <n v="124.75"/>
    <n v="125.790001"/>
    <n v="125.447364999999"/>
    <n v="1066500"/>
    <n v="2.56"/>
    <n v="9.5855650141967192E-3"/>
    <n v="2.6502807722032999E-2"/>
    <n v="4.3130050211424298E-2"/>
    <n v="9.9030998503734494E-2"/>
    <n v="0.17009864078988199"/>
    <n v="2.9494476201553702E-3"/>
    <n v="8.5335471201292302E-3"/>
    <n v="1.1987824894278199E-2"/>
    <n v="1.58459982065264E-2"/>
    <n v="139.770004"/>
    <n v="105.870003"/>
    <n v="-0.123137904846137"/>
    <n v="6.5875784763498903E-3"/>
    <n v="0.83965412183822097"/>
    <n v="1.13847877449806"/>
    <n v="1.0331377088676199"/>
    <s v="DecaFund"/>
    <x v="27"/>
    <s v="Consumer Discretionary"/>
    <s v="Internet &amp; Direct Marketing Retail"/>
    <s v="Bellevue, Washington"/>
    <d v="2007-10-02T00:00:00"/>
    <n v="1324424"/>
    <m/>
    <s v="Bellevue"/>
    <s v="Washington"/>
    <s v="United States"/>
  </r>
  <r>
    <d v="2019-04-15T00:00:00"/>
    <x v="27"/>
    <s v="sell"/>
    <n v="1300"/>
    <n v="6"/>
    <n v="126.19000200000001"/>
    <n v="126.19000200000001"/>
    <n v="124.279999"/>
    <n v="125.449997"/>
    <n v="125.108284"/>
    <n v="869200"/>
    <n v="2.5529999999999999"/>
    <n v="-2.7066339023563402E-3"/>
    <n v="1.8017020244965001E-2"/>
    <n v="3.7770881367075501E-2"/>
    <n v="8.7694160577058297E-2"/>
    <n v="0.16739200688752601"/>
    <n v="4.5902444332016597E-3"/>
    <n v="8.5891604814746902E-3"/>
    <n v="1.19652313751114E-2"/>
    <n v="1.58473747838162E-2"/>
    <n v="139.770004"/>
    <n v="105.870003"/>
    <n v="-0.123137904846137"/>
    <n v="-6.2956724975841202E-4"/>
    <n v="0.84005891016623502"/>
    <n v="1.1114243754244499"/>
    <n v="1.06030873026427"/>
    <s v="DecaFund"/>
    <x v="27"/>
    <s v="Consumer Discretionary"/>
    <s v="Internet &amp; Direct Marketing Retail"/>
    <s v="Bellevue, Washington"/>
    <d v="2007-10-02T00:00:00"/>
    <n v="1324424"/>
    <m/>
    <s v="Bellevue"/>
    <s v="Washington"/>
    <s v="United States"/>
  </r>
  <r>
    <d v="2019-05-17T00:00:00"/>
    <x v="27"/>
    <s v="sell"/>
    <n v="700"/>
    <n v="6"/>
    <n v="117.75"/>
    <n v="118.220001"/>
    <n v="116.019997"/>
    <n v="116.260002"/>
    <n v="115.943321"/>
    <n v="1793100"/>
    <n v="2.3929999999999998"/>
    <n v="-1.6295234116301498E-2"/>
    <n v="-2.1275627435189001E-2"/>
    <n v="-8.0373495645375298E-2"/>
    <n v="-8.6522886889987202E-2"/>
    <n v="1.5960692197306899E-2"/>
    <n v="1.6562857581003301E-2"/>
    <n v="1.2673791655687701E-2"/>
    <n v="1.1385028375387501E-2"/>
    <n v="1.50716094423375E-2"/>
    <n v="139.770004"/>
    <n v="108.110001"/>
    <n v="-0.123137904846137"/>
    <n v="-5.8544371529206298E-3"/>
    <n v="0.86689584129322805"/>
    <n v="-6.0601037513842798E-2"/>
    <n v="0.12710085169202101"/>
    <s v="DecaFund"/>
    <x v="27"/>
    <s v="Consumer Discretionary"/>
    <s v="Internet &amp; Direct Marketing Retail"/>
    <s v="Bellevue, Washington"/>
    <d v="2007-10-02T00:00:00"/>
    <n v="1324424"/>
    <m/>
    <s v="Bellevue"/>
    <s v="Washington"/>
    <s v="United States"/>
  </r>
  <r>
    <d v="2019-06-17T00:00:00"/>
    <x v="27"/>
    <s v="buy"/>
    <n v="300"/>
    <n v="6"/>
    <n v="126.629997"/>
    <n v="128.39999399999999"/>
    <n v="126.120003"/>
    <n v="127.05999799999999"/>
    <n v="127.05999799999999"/>
    <n v="1357900"/>
    <n v="2.0859999999999999"/>
    <n v="1.96951262261089E-3"/>
    <n v="4.2689638135092897E-2"/>
    <n v="6.7087740709706301E-2"/>
    <n v="5.0357507449770897E-2"/>
    <n v="3.8096245004513099E-2"/>
    <n v="3.7668078157821298E-3"/>
    <n v="1.0574445001152E-2"/>
    <n v="1.09461395453008E-2"/>
    <n v="1.49644656936622E-2"/>
    <n v="139.770004"/>
    <n v="108.110001"/>
    <n v="-0.123137904846137"/>
    <n v="9.3131563797728401E-4"/>
    <n v="0.88284578017054205"/>
    <n v="0.13764576024410799"/>
    <n v="6.7735672183774603E-2"/>
    <s v="DecaFund"/>
    <x v="27"/>
    <s v="Consumer Discretionary"/>
    <s v="Internet &amp; Direct Marketing Retail"/>
    <s v="Bellevue, Washington"/>
    <d v="2007-10-02T00:00:00"/>
    <n v="1324424"/>
    <m/>
    <s v="Bellevue"/>
    <s v="Washington"/>
    <s v="United States"/>
  </r>
  <r>
    <d v="2019-06-21T00:00:00"/>
    <x v="27"/>
    <s v="sell"/>
    <n v="600"/>
    <n v="6"/>
    <n v="129.679993"/>
    <n v="131.13999899999999"/>
    <n v="128.64999399999999"/>
    <n v="130.479996"/>
    <n v="130.479996"/>
    <n v="1731200"/>
    <n v="2.0680000000000001"/>
    <n v="6.7670974422491797E-3"/>
    <n v="2.8530040181537399E-2"/>
    <n v="0.10767937155584099"/>
    <n v="7.2881638580847105E-2"/>
    <n v="5.4032126680989299E-2"/>
    <n v="6.2921916934035099E-3"/>
    <n v="9.5966323522918597E-3"/>
    <n v="1.0657795936823001E-2"/>
    <n v="1.4988828704192599E-2"/>
    <n v="139.770004"/>
    <n v="108.110001"/>
    <n v="-0.123137904846137"/>
    <n v="-1.26001638019446E-3"/>
    <n v="0.87993112327623402"/>
    <n v="0.26790015250946198"/>
    <n v="0.194533166874887"/>
    <s v="DecaFund"/>
    <x v="27"/>
    <s v="Consumer Discretionary"/>
    <s v="Internet &amp; Direct Marketing Retail"/>
    <s v="Bellevue, Washington"/>
    <d v="2007-10-02T00:00:00"/>
    <n v="1324424"/>
    <m/>
    <s v="Bellevue"/>
    <s v="Washington"/>
    <s v="United States"/>
  </r>
  <r>
    <d v="2019-04-11T00:00:00"/>
    <x v="27"/>
    <s v="sell"/>
    <n v="1100"/>
    <n v="7"/>
    <n v="124.470001"/>
    <n v="125"/>
    <n v="123.94000200000001"/>
    <n v="124.589996"/>
    <n v="124.250626"/>
    <n v="687400"/>
    <n v="2.504"/>
    <n v="3.45720336755969E-3"/>
    <n v="1.6509144777722699E-2"/>
    <n v="3.2963647382550899E-2"/>
    <n v="8.9620568390928204E-2"/>
    <n v="0.15771849853030001"/>
    <n v="2.69489533689049E-3"/>
    <n v="8.37475762438172E-3"/>
    <n v="1.19449135435898E-2"/>
    <n v="1.5837451441329E-2"/>
    <n v="139.770004"/>
    <n v="105.870003"/>
    <n v="-0.123137904846137"/>
    <n v="3.8122194279549302E-5"/>
    <n v="0.83514732066004804"/>
    <n v="1.0516533380994799"/>
    <n v="0.954469210403743"/>
    <s v="GreenGrest Capital"/>
    <x v="27"/>
    <s v="Consumer Discretionary"/>
    <s v="Internet &amp; Direct Marketing Retail"/>
    <s v="Bellevue, Washington"/>
    <d v="2007-10-02T00:00:00"/>
    <n v="1324424"/>
    <m/>
    <s v="Bellevue"/>
    <s v="Washington"/>
    <s v="United States"/>
  </r>
  <r>
    <d v="2019-05-07T00:00:00"/>
    <x v="27"/>
    <s v="buy"/>
    <n v="300"/>
    <n v="7"/>
    <n v="123.099998"/>
    <n v="125.339996"/>
    <n v="122.470001"/>
    <n v="122.870003"/>
    <n v="122.535324"/>
    <n v="2425200"/>
    <n v="2.448"/>
    <n v="-9.8801426073272004E-3"/>
    <n v="-5.5175952675617597E-2"/>
    <n v="2.6077891852367102E-3"/>
    <n v="-2.4276748761898299E-2"/>
    <n v="0.119737325948982"/>
    <n v="7.5050969688027604E-3"/>
    <n v="1.0090519833453999E-2"/>
    <n v="1.1526568513226599E-2"/>
    <n v="1.4939518890422099E-2"/>
    <n v="139.770004"/>
    <n v="108.110001"/>
    <n v="-0.123137904846137"/>
    <n v="-1.6649488130547601E-2"/>
    <n v="0.87695129409699901"/>
    <n v="0.71425873212407898"/>
    <n v="0.72522762320437595"/>
    <s v="GreenGrest Capital"/>
    <x v="27"/>
    <s v="Consumer Discretionary"/>
    <s v="Internet &amp; Direct Marketing Retail"/>
    <s v="Bellevue, Washington"/>
    <d v="2007-10-02T00:00:00"/>
    <n v="1324424"/>
    <m/>
    <s v="Bellevue"/>
    <s v="Washington"/>
    <s v="United States"/>
  </r>
  <r>
    <d v="2019-05-13T00:00:00"/>
    <x v="27"/>
    <s v="buy"/>
    <n v="700"/>
    <n v="7"/>
    <n v="116.169997999999"/>
    <n v="117.029999"/>
    <n v="115.07"/>
    <n v="116.769997"/>
    <n v="116.451927"/>
    <n v="2155100"/>
    <n v="2.4049999999999998"/>
    <n v="-1.6898542994753001E-2"/>
    <n v="-6.0800946140204003E-2"/>
    <n v="-6.1364955757803201E-2"/>
    <n v="-7.8519767118384903E-2"/>
    <n v="3.4803005418383902E-2"/>
    <n v="6.8091768074528998E-3"/>
    <n v="1.13869571184218E-2"/>
    <n v="1.0806429431530099E-2"/>
    <n v="1.4986509017703001E-2"/>
    <n v="139.770004"/>
    <n v="108.110001"/>
    <n v="-0.123137904846137"/>
    <n v="-2.4426469085879299E-2"/>
    <n v="0.86807410339722801"/>
    <n v="8.1064877631905397E-2"/>
    <n v="0.43460703085293001"/>
    <s v="GreenGrest Capital"/>
    <x v="27"/>
    <s v="Consumer Discretionary"/>
    <s v="Internet &amp; Direct Marketing Retail"/>
    <s v="Bellevue, Washington"/>
    <d v="2007-10-02T00:00:00"/>
    <n v="1324424"/>
    <m/>
    <s v="Bellevue"/>
    <s v="Washington"/>
    <s v="United States"/>
  </r>
  <r>
    <d v="2019-05-20T00:00:00"/>
    <x v="27"/>
    <s v="buy"/>
    <n v="500"/>
    <n v="7"/>
    <n v="115.239998"/>
    <n v="116.970001"/>
    <n v="114.480003"/>
    <n v="116.480003"/>
    <n v="116.162727"/>
    <n v="2485800"/>
    <n v="2.4159999999999999"/>
    <n v="1.8905674129690499E-3"/>
    <n v="-2.48651702746689E-3"/>
    <n v="-6.9153057489745304E-2"/>
    <n v="-9.3718357171729202E-2"/>
    <n v="1.7159475923013399E-2"/>
    <n v="1.50384540924132E-2"/>
    <n v="1.26602380379525E-2"/>
    <n v="1.13142802523277E-2"/>
    <n v="1.5071997772711E-2"/>
    <n v="139.770004"/>
    <n v="108.110001"/>
    <n v="-0.123137904846137"/>
    <n v="-6.7722580366252503E-3"/>
    <n v="0.86458605798980703"/>
    <n v="-5.33425857525004E-2"/>
    <n v="0.100219359015139"/>
    <s v="GreenGrest Capital"/>
    <x v="27"/>
    <s v="Consumer Discretionary"/>
    <s v="Internet &amp; Direct Marketing Retail"/>
    <s v="Bellevue, Washington"/>
    <d v="2007-10-02T00:00:00"/>
    <n v="1324424"/>
    <m/>
    <s v="Bellevue"/>
    <s v="Washington"/>
    <s v="United States"/>
  </r>
  <r>
    <d v="2019-06-20T00:00:00"/>
    <x v="27"/>
    <s v="sell"/>
    <n v="200"/>
    <n v="7"/>
    <n v="130"/>
    <n v="130.800003"/>
    <n v="129.070007"/>
    <n v="129.60000600000001"/>
    <n v="129.60000600000001"/>
    <n v="1305100"/>
    <n v="2.0009999999999999"/>
    <n v="-3.0854034520832498E-4"/>
    <n v="3.1111775077789901E-2"/>
    <n v="0.10946080317387601"/>
    <n v="4.6092762730910897E-2"/>
    <n v="4.91081406297958E-2"/>
    <n v="6.5034201075375199E-3"/>
    <n v="9.6206707015209607E-3"/>
    <n v="1.09604585567418E-2"/>
    <n v="1.49834610336148E-2"/>
    <n v="139.770004"/>
    <n v="108.110001"/>
    <n v="-0.123137904846137"/>
    <n v="9.4276054361659405E-3"/>
    <n v="0.88046036332921496"/>
    <n v="0.233380187614947"/>
    <n v="0.18125619561991199"/>
    <s v="GreenGrest Capital"/>
    <x v="27"/>
    <s v="Consumer Discretionary"/>
    <s v="Internet &amp; Direct Marketing Retail"/>
    <s v="Bellevue, Washington"/>
    <d v="2007-10-02T00:00:00"/>
    <n v="1324424"/>
    <m/>
    <s v="Bellevue"/>
    <s v="Washington"/>
    <s v="United States"/>
  </r>
  <r>
    <d v="2019-06-21T00:00:00"/>
    <x v="27"/>
    <s v="sell"/>
    <n v="300"/>
    <n v="7"/>
    <n v="129.679993"/>
    <n v="131.13999899999999"/>
    <n v="128.64999399999999"/>
    <n v="130.479996"/>
    <n v="130.479996"/>
    <n v="1731200"/>
    <n v="2.0680000000000001"/>
    <n v="6.7670974422491797E-3"/>
    <n v="2.8530040181537399E-2"/>
    <n v="0.10767937155584099"/>
    <n v="7.2881638580847105E-2"/>
    <n v="5.4032126680989299E-2"/>
    <n v="6.2921916934035099E-3"/>
    <n v="9.5966323522918597E-3"/>
    <n v="1.0657795936823001E-2"/>
    <n v="1.4988828704192599E-2"/>
    <n v="139.770004"/>
    <n v="108.110001"/>
    <n v="-0.123137904846137"/>
    <n v="-1.26001638019446E-3"/>
    <n v="0.87993112327623402"/>
    <n v="0.26790015250946198"/>
    <n v="0.194533166874887"/>
    <s v="GreenGrest Capital"/>
    <x v="27"/>
    <s v="Consumer Discretionary"/>
    <s v="Internet &amp; Direct Marketing Retail"/>
    <s v="Bellevue, Washington"/>
    <d v="2007-10-02T00:00:00"/>
    <n v="1324424"/>
    <m/>
    <s v="Bellevue"/>
    <s v="Washington"/>
    <s v="United States"/>
  </r>
  <r>
    <d v="2019-04-01T00:00:00"/>
    <x v="27"/>
    <s v="sell"/>
    <n v="900"/>
    <n v="8"/>
    <n v="120.550003"/>
    <n v="120.80999799999999"/>
    <n v="119.779999"/>
    <n v="120.25"/>
    <n v="119.922455"/>
    <n v="2331600"/>
    <n v="2.4969999999999999"/>
    <n v="1.0449431325502301E-2"/>
    <n v="-1.5103696961811E-2"/>
    <n v="-2.2585062254650401E-2"/>
    <n v="6.21654887132801E-2"/>
    <n v="9.5553233884060701E-2"/>
    <n v="1.07688318603714E-2"/>
    <n v="1.0195543047553501E-2"/>
    <n v="1.41478717427775E-2"/>
    <n v="1.6109387354393399E-2"/>
    <n v="139.770004"/>
    <n v="105.120003"/>
    <n v="-0.123137904846137"/>
    <n v="1.1502195497633099E-2"/>
    <n v="0.85655049108701198"/>
    <n v="0.58508310362938798"/>
    <n v="0.842440893027255"/>
    <s v="KKZ Asset Management"/>
    <x v="27"/>
    <s v="Consumer Discretionary"/>
    <s v="Internet &amp; Direct Marketing Retail"/>
    <s v="Bellevue, Washington"/>
    <d v="2007-10-02T00:00:00"/>
    <n v="1324424"/>
    <m/>
    <s v="Bellevue"/>
    <s v="Washington"/>
    <s v="United States"/>
  </r>
  <r>
    <d v="2019-04-03T00:00:00"/>
    <x v="27"/>
    <s v="sell"/>
    <n v="1000"/>
    <n v="8"/>
    <n v="121.5"/>
    <n v="122.459999"/>
    <n v="121.050003"/>
    <n v="122.07"/>
    <n v="121.737495"/>
    <n v="1962100"/>
    <n v="2.5169999999999999"/>
    <n v="1.3442921569718901E-2"/>
    <n v="1.8770899928356601E-2"/>
    <n v="-2.1175559047930999E-2"/>
    <n v="8.8817854629263004E-2"/>
    <n v="0.14222725466123301"/>
    <n v="8.0711320387653503E-3"/>
    <n v="1.00370629745403E-2"/>
    <n v="1.4177282370414801E-2"/>
    <n v="1.5988368434791601E-2"/>
    <n v="139.770004"/>
    <n v="105.120003"/>
    <n v="-0.123137904846137"/>
    <n v="2.1460723821998401E-3"/>
    <n v="0.84839015383757499"/>
    <n v="0.95983215167682201"/>
    <n v="0.82540247603625605"/>
    <s v="KKZ Asset Management"/>
    <x v="27"/>
    <s v="Consumer Discretionary"/>
    <s v="Internet &amp; Direct Marketing Retail"/>
    <s v="Bellevue, Washington"/>
    <d v="2007-10-02T00:00:00"/>
    <n v="1324424"/>
    <m/>
    <s v="Bellevue"/>
    <s v="Washington"/>
    <s v="United States"/>
  </r>
  <r>
    <d v="2019-04-30T00:00:00"/>
    <x v="27"/>
    <s v="sell"/>
    <n v="900"/>
    <n v="8"/>
    <n v="129.38999899999999"/>
    <n v="130.10000600000001"/>
    <n v="128.66000399999999"/>
    <n v="129.83999599999899"/>
    <n v="129.48632799999999"/>
    <n v="1800000"/>
    <n v="2.5089999999999999"/>
    <n v="-1.0776642214349E-3"/>
    <n v="3.09738324429614E-2"/>
    <n v="8.6675327775967106E-2"/>
    <n v="0.105988923532348"/>
    <n v="0.13094338863034199"/>
    <n v="1.29111618139293E-2"/>
    <n v="7.77935397430949E-3"/>
    <n v="1.18847640783365E-2"/>
    <n v="1.4981651358006E-2"/>
    <n v="139.770004"/>
    <n v="108.110001"/>
    <n v="-0.123137904846137"/>
    <n v="9.5096475723260604E-4"/>
    <n v="0.86379630975680199"/>
    <n v="0.79874487497178603"/>
    <n v="0.99210780709267798"/>
    <s v="KKZ Asset Management"/>
    <x v="27"/>
    <s v="Consumer Discretionary"/>
    <s v="Internet &amp; Direct Marketing Retail"/>
    <s v="Bellevue, Washington"/>
    <d v="2007-10-02T00:00:00"/>
    <n v="1324424"/>
    <m/>
    <s v="Bellevue"/>
    <s v="Washington"/>
    <s v="United States"/>
  </r>
  <r>
    <d v="2019-05-01T00:00:00"/>
    <x v="27"/>
    <s v="buy"/>
    <n v="1100"/>
    <n v="8"/>
    <n v="130.029999"/>
    <n v="131.71000699999999"/>
    <n v="128.69000199999999"/>
    <n v="128.80999800000001"/>
    <n v="128.459137"/>
    <n v="1604100"/>
    <n v="2.5110000000000001"/>
    <n v="-7.9644465140013398E-3"/>
    <n v="3.4113076430017701E-2"/>
    <n v="7.9214959521940104E-2"/>
    <n v="7.8235248662200496E-2"/>
    <n v="0.122370759441616"/>
    <n v="1.1896093115072E-2"/>
    <n v="8.1366843953163404E-3"/>
    <n v="1.1715944624254701E-2"/>
    <n v="1.4991179224139201E-2"/>
    <n v="139.770004"/>
    <n v="108.110001"/>
    <n v="-0.123137904846137"/>
    <n v="-7.5304459681844096E-3"/>
    <n v="0.86731153343279699"/>
    <n v="0.73179662388075695"/>
    <n v="0.97747515290237197"/>
    <s v="KKZ Asset Management"/>
    <x v="27"/>
    <s v="Consumer Discretionary"/>
    <s v="Internet &amp; Direct Marketing Retail"/>
    <s v="Bellevue, Washington"/>
    <d v="2007-10-02T00:00:00"/>
    <n v="1324424"/>
    <m/>
    <s v="Bellevue"/>
    <s v="Washington"/>
    <s v="United States"/>
  </r>
  <r>
    <d v="2019-05-08T00:00:00"/>
    <x v="27"/>
    <s v="buy"/>
    <n v="500"/>
    <n v="8"/>
    <n v="122.230003"/>
    <n v="122.800003"/>
    <n v="120.599998"/>
    <n v="121.870003"/>
    <n v="121.538048"/>
    <n v="1574600"/>
    <n v="2.4820000000000002"/>
    <n v="-8.1719815788949494E-3"/>
    <n v="-5.5383487740511099E-2"/>
    <n v="-5.1560944635447104E-3"/>
    <n v="-4.5593841226508502E-2"/>
    <n v="0.104056472681457"/>
    <n v="7.4844138809873903E-3"/>
    <n v="1.0244408075301199E-2"/>
    <n v="1.1435496475138E-2"/>
    <n v="1.4942761872657299E-2"/>
    <n v="139.770004"/>
    <n v="108.110001"/>
    <n v="-0.123137904846137"/>
    <n v="-1.60671540560346E-3"/>
    <n v="0.87693891485339204"/>
    <n v="0.59460643793481005"/>
    <n v="0.69778958601518604"/>
    <s v="KKZ Asset Management"/>
    <x v="27"/>
    <s v="Consumer Discretionary"/>
    <s v="Internet &amp; Direct Marketing Retail"/>
    <s v="Bellevue, Washington"/>
    <d v="2007-10-02T00:00:00"/>
    <n v="1324424"/>
    <m/>
    <s v="Bellevue"/>
    <s v="Washington"/>
    <s v="United States"/>
  </r>
  <r>
    <d v="2019-05-09T00:00:00"/>
    <x v="27"/>
    <s v="buy"/>
    <n v="1000"/>
    <n v="8"/>
    <n v="120.05999799999999"/>
    <n v="120.870003"/>
    <n v="118.269997"/>
    <n v="119.300003"/>
    <n v="118.975044"/>
    <n v="1550700"/>
    <n v="2.4569999999999999"/>
    <n v="-2.1313609189342199E-2"/>
    <n v="-7.2184150702753705E-2"/>
    <n v="-3.2248857227598397E-2"/>
    <n v="-6.6829236684727303E-2"/>
    <n v="8.6445053417073106E-2"/>
    <n v="7.5717382073088096E-3"/>
    <n v="1.1081329985207E-2"/>
    <n v="1.1725451594306199E-2"/>
    <n v="1.5003146609607399E-2"/>
    <n v="139.770004"/>
    <n v="108.110001"/>
    <n v="-0.123137904846137"/>
    <n v="-3.0259986019249502E-3"/>
    <n v="0.87963864294303895"/>
    <n v="0.46497100788094098"/>
    <n v="0.63061913813756298"/>
    <s v="KKZ Asset Management"/>
    <x v="27"/>
    <s v="Consumer Discretionary"/>
    <s v="Internet &amp; Direct Marketing Retail"/>
    <s v="Bellevue, Washington"/>
    <d v="2007-10-02T00:00:00"/>
    <n v="1324424"/>
    <m/>
    <s v="Bellevue"/>
    <s v="Washington"/>
    <s v="United States"/>
  </r>
  <r>
    <d v="2019-05-28T00:00:00"/>
    <x v="27"/>
    <s v="sell"/>
    <n v="1100"/>
    <n v="8"/>
    <n v="116.040001"/>
    <n v="117.220001"/>
    <n v="115.629997"/>
    <n v="115.989998"/>
    <n v="115.989998"/>
    <n v="1588700"/>
    <n v="2.2679999999999998"/>
    <n v="6.0368249177029096E-4"/>
    <n v="-1.48806378967384E-3"/>
    <n v="-7.3840680632003705E-2"/>
    <n v="-8.9811790952048304E-2"/>
    <n v="1.7411044929237301E-3"/>
    <n v="5.3199187193249302E-3"/>
    <n v="1.2216760916117401E-2"/>
    <n v="1.12158920869454E-2"/>
    <n v="1.50309864277751E-2"/>
    <n v="139.770004"/>
    <n v="108.110001"/>
    <n v="-0.123137904846137"/>
    <n v="-8.4109499934704197E-3"/>
    <n v="0.85903448063277199"/>
    <n v="-0.16159621775625399"/>
    <n v="-5.8573600060662E-2"/>
    <s v="KKZ Asset Management"/>
    <x v="27"/>
    <s v="Consumer Discretionary"/>
    <s v="Internet &amp; Direct Marketing Retail"/>
    <s v="Bellevue, Washington"/>
    <d v="2007-10-02T00:00:00"/>
    <n v="1324424"/>
    <m/>
    <s v="Bellevue"/>
    <s v="Washington"/>
    <s v="United States"/>
  </r>
  <r>
    <d v="2019-06-10T00:00:00"/>
    <x v="27"/>
    <s v="buy"/>
    <n v="200"/>
    <n v="8"/>
    <n v="123.199997"/>
    <n v="124.489998"/>
    <n v="121.540001"/>
    <n v="121.75"/>
    <n v="121.75"/>
    <n v="1468200"/>
    <n v="2.1429999999999998"/>
    <n v="-6.9572452261979804E-3"/>
    <n v="4.6915143653464698E-2"/>
    <n v="1.7423959406574999E-3"/>
    <n v="1.7423959406574999E-3"/>
    <n v="2.19743297728268E-2"/>
    <n v="1.6187294448927698E-2"/>
    <n v="1.28391746355848E-2"/>
    <n v="1.07945630231619E-2"/>
    <n v="1.50333283348008E-2"/>
    <n v="139.770004"/>
    <n v="108.110001"/>
    <n v="-0.123137904846137"/>
    <n v="4.6492198743191201E-3"/>
    <n v="0.88808957490489904"/>
    <n v="4.3062883577525898E-3"/>
    <n v="-3.6287105149134601E-2"/>
    <s v="KKZ Asset Management"/>
    <x v="27"/>
    <s v="Consumer Discretionary"/>
    <s v="Internet &amp; Direct Marketing Retail"/>
    <s v="Bellevue, Washington"/>
    <d v="2007-10-02T00:00:00"/>
    <n v="1324424"/>
    <m/>
    <s v="Bellevue"/>
    <s v="Washington"/>
    <s v="United States"/>
  </r>
  <r>
    <d v="2019-06-18T00:00:00"/>
    <x v="27"/>
    <s v="sell"/>
    <n v="500"/>
    <n v="8"/>
    <n v="127.69000200000001"/>
    <n v="129.16999799999999"/>
    <n v="127.370003"/>
    <n v="127.589996"/>
    <n v="127.589996"/>
    <n v="1308600"/>
    <n v="2.06"/>
    <n v="4.1625664854399403E-3"/>
    <n v="3.6149941523122599E-2"/>
    <n v="7.9425272839306504E-2"/>
    <n v="4.5563277943321399E-2"/>
    <n v="3.7898682449771903E-2"/>
    <n v="3.95794375969596E-3"/>
    <n v="1.02737054083985E-2"/>
    <n v="1.09051012244388E-2"/>
    <n v="1.49642494844136E-2"/>
    <n v="139.770004"/>
    <n v="108.110001"/>
    <n v="-0.123137904846137"/>
    <n v="9.6704895497130797E-3"/>
    <n v="0.88135089138064704"/>
    <n v="0.13834046738815101"/>
    <n v="8.4741951033381099E-2"/>
    <s v="KKZ Asset Management"/>
    <x v="27"/>
    <s v="Consumer Discretionary"/>
    <s v="Internet &amp; Direct Marketing Retail"/>
    <s v="Bellevue, Washington"/>
    <d v="2007-10-02T00:00:00"/>
    <n v="1324424"/>
    <m/>
    <s v="Bellevue"/>
    <s v="Washington"/>
    <s v="United States"/>
  </r>
  <r>
    <d v="2019-06-27T00:00:00"/>
    <x v="27"/>
    <s v="buy"/>
    <n v="1000"/>
    <n v="8"/>
    <n v="128.38999899999999"/>
    <n v="130.320007"/>
    <n v="127.949997"/>
    <n v="130.13999899999999"/>
    <n v="130.13999899999999"/>
    <n v="1029500"/>
    <n v="2.0049999999999999"/>
    <n v="1.92402752216656E-2"/>
    <n v="4.1579561683357299E-3"/>
    <n v="0.115106823131886"/>
    <n v="9.1710813882218495E-2"/>
    <n v="7.4669461938742798E-2"/>
    <n v="1.31675994649841E-2"/>
    <n v="1.0843963411899899E-2"/>
    <n v="1.07998060163189E-2"/>
    <n v="1.5008518709044899E-2"/>
    <n v="139.770004"/>
    <n v="108.110001"/>
    <n v="-0.123137904846137"/>
    <n v="3.81588593721357E-3"/>
    <n v="0.87815552417072196"/>
    <n v="0.44449068447460699"/>
    <n v="0.30246975122383701"/>
    <s v="KKZ Asset Management"/>
    <x v="27"/>
    <s v="Consumer Discretionary"/>
    <s v="Internet &amp; Direct Marketing Retail"/>
    <s v="Bellevue, Washington"/>
    <d v="2007-10-02T00:00:00"/>
    <n v="1324424"/>
    <m/>
    <s v="Bellevue"/>
    <s v="Washington"/>
    <s v="United States"/>
  </r>
  <r>
    <d v="2019-04-03T00:00:00"/>
    <x v="27"/>
    <s v="sell"/>
    <n v="1100"/>
    <n v="9"/>
    <n v="121.5"/>
    <n v="122.459999"/>
    <n v="121.050003"/>
    <n v="122.07"/>
    <n v="121.737495"/>
    <n v="1962100"/>
    <n v="2.5169999999999999"/>
    <n v="1.3442921569718901E-2"/>
    <n v="1.8770899928356601E-2"/>
    <n v="-2.1175559047930999E-2"/>
    <n v="8.8817854629263004E-2"/>
    <n v="0.14222725466123301"/>
    <n v="8.0711320387653503E-3"/>
    <n v="1.00370629745403E-2"/>
    <n v="1.4177282370414801E-2"/>
    <n v="1.5988368434791601E-2"/>
    <n v="139.770004"/>
    <n v="105.120003"/>
    <n v="-0.123137904846137"/>
    <n v="2.1460723821998401E-3"/>
    <n v="0.84839015383757499"/>
    <n v="0.95983215167682201"/>
    <n v="0.82540247603625605"/>
    <s v="Netpune Capital"/>
    <x v="27"/>
    <s v="Consumer Discretionary"/>
    <s v="Internet &amp; Direct Marketing Retail"/>
    <s v="Bellevue, Washington"/>
    <d v="2007-10-02T00:00:00"/>
    <n v="1324424"/>
    <m/>
    <s v="Bellevue"/>
    <s v="Washington"/>
    <s v="United States"/>
  </r>
  <r>
    <d v="2019-05-06T00:00:00"/>
    <x v="27"/>
    <s v="sell"/>
    <n v="600"/>
    <n v="9"/>
    <n v="124.519997"/>
    <n v="125.94000200000001"/>
    <n v="123.449997"/>
    <n v="124.089996"/>
    <n v="123.75199099999899"/>
    <n v="1889200"/>
    <n v="2.5"/>
    <n v="-2.39670689752828E-2"/>
    <n v="-4.6373474289725297E-2"/>
    <n v="1.6412443992925602E-2"/>
    <n v="6.9856287688797496E-3"/>
    <n v="0.11913863024424901"/>
    <n v="8.7696549457491006E-3"/>
    <n v="9.8658624532716906E-3"/>
    <n v="1.1781336770894799E-2"/>
    <n v="1.4941219722304401E-2"/>
    <n v="139.770004"/>
    <n v="108.110001"/>
    <n v="-0.123137904846137"/>
    <n v="-4.4810132310555703E-3"/>
    <n v="0.86832958842258801"/>
    <n v="0.70543756962456305"/>
    <n v="0.74212485177391696"/>
    <s v="Netpune Capital"/>
    <x v="27"/>
    <s v="Consumer Discretionary"/>
    <s v="Internet &amp; Direct Marketing Retail"/>
    <s v="Bellevue, Washington"/>
    <d v="2007-10-02T00:00:00"/>
    <n v="1324424"/>
    <m/>
    <s v="Bellevue"/>
    <s v="Washington"/>
    <s v="United States"/>
  </r>
  <r>
    <d v="2019-05-10T00:00:00"/>
    <x v="27"/>
    <s v="buy"/>
    <n v="500"/>
    <n v="9"/>
    <n v="120.230003"/>
    <n v="120.620003"/>
    <n v="117.199997"/>
    <n v="118.760002"/>
    <n v="118.436516"/>
    <n v="2343000"/>
    <n v="2.4550000000000001"/>
    <n v="-4.5366697698865401E-3"/>
    <n v="-6.7869472120733604E-2"/>
    <n v="-4.2692948062106502E-2"/>
    <n v="-9.4021220929612806E-2"/>
    <n v="6.6824506620861798E-2"/>
    <n v="8.5501046224658594E-3"/>
    <n v="1.0973604434032599E-2"/>
    <n v="1.1332252967032601E-2"/>
    <n v="1.49772321158133E-2"/>
    <n v="139.770004"/>
    <n v="108.110001"/>
    <n v="-0.123137904846137"/>
    <n v="3.7133938472042301E-3"/>
    <n v="0.87566984142837001"/>
    <n v="0.31813409869291598"/>
    <n v="0.55948156925146098"/>
    <s v="Netpune Capital"/>
    <x v="27"/>
    <s v="Consumer Discretionary"/>
    <s v="Internet &amp; Direct Marketing Retail"/>
    <s v="Bellevue, Washington"/>
    <d v="2007-10-02T00:00:00"/>
    <n v="1324424"/>
    <m/>
    <s v="Bellevue"/>
    <s v="Washington"/>
    <s v="United States"/>
  </r>
  <r>
    <d v="2019-06-11T00:00:00"/>
    <x v="27"/>
    <s v="buy"/>
    <n v="700"/>
    <n v="9"/>
    <n v="122.510002"/>
    <n v="124.160004"/>
    <n v="122.5"/>
    <n v="123.05999799999999"/>
    <n v="123.05999799999999"/>
    <n v="1376800"/>
    <n v="2.14"/>
    <n v="1.07022630974102E-2"/>
    <n v="2.39310462317722E-2"/>
    <n v="3.3758268227409897E-2"/>
    <n v="2.3334969249237801E-2"/>
    <n v="2.81165639368345E-2"/>
    <n v="9.4014454040852596E-3"/>
    <n v="1.2091591073053401E-2"/>
    <n v="1.07851041351202E-2"/>
    <n v="1.50455834375628E-2"/>
    <n v="139.770004"/>
    <n v="108.110001"/>
    <n v="-0.123137904846137"/>
    <n v="-3.4994119269314301E-4"/>
    <n v="0.88762145544818205"/>
    <n v="5.33090731401187E-2"/>
    <n v="-1.03172966404225E-2"/>
    <s v="Netpune Capital"/>
    <x v="27"/>
    <s v="Consumer Discretionary"/>
    <s v="Internet &amp; Direct Marketing Retail"/>
    <s v="Bellevue, Washington"/>
    <d v="2007-10-02T00:00:00"/>
    <n v="1324424"/>
    <m/>
    <s v="Bellevue"/>
    <s v="Washington"/>
    <s v="United States"/>
  </r>
  <r>
    <d v="2019-06-18T00:00:00"/>
    <x v="27"/>
    <s v="buy"/>
    <n v="1200"/>
    <n v="9"/>
    <n v="127.69000200000001"/>
    <n v="129.16999799999999"/>
    <n v="127.370003"/>
    <n v="127.589996"/>
    <n v="127.589996"/>
    <n v="1308600"/>
    <n v="2.06"/>
    <n v="4.1625664854399403E-3"/>
    <n v="3.6149941523122599E-2"/>
    <n v="7.9425272839306504E-2"/>
    <n v="4.5563277943321399E-2"/>
    <n v="3.7898682449771903E-2"/>
    <n v="3.95794375969596E-3"/>
    <n v="1.02737054083985E-2"/>
    <n v="1.09051012244388E-2"/>
    <n v="1.49642494844136E-2"/>
    <n v="139.770004"/>
    <n v="108.110001"/>
    <n v="-0.123137904846137"/>
    <n v="9.6704895497130797E-3"/>
    <n v="0.88135089138064704"/>
    <n v="0.13834046738815101"/>
    <n v="8.4741951033381099E-2"/>
    <s v="Netpune Capital"/>
    <x v="27"/>
    <s v="Consumer Discretionary"/>
    <s v="Internet &amp; Direct Marketing Retail"/>
    <s v="Bellevue, Washington"/>
    <d v="2007-10-02T00:00:00"/>
    <n v="1324424"/>
    <m/>
    <s v="Bellevue"/>
    <s v="Washington"/>
    <s v="United States"/>
  </r>
  <r>
    <d v="2019-06-27T00:00:00"/>
    <x v="27"/>
    <s v="sell"/>
    <n v="700"/>
    <n v="9"/>
    <n v="128.38999899999999"/>
    <n v="130.320007"/>
    <n v="127.949997"/>
    <n v="130.13999899999999"/>
    <n v="130.13999899999999"/>
    <n v="1029500"/>
    <n v="2.0049999999999999"/>
    <n v="1.92402752216656E-2"/>
    <n v="4.1579561683357299E-3"/>
    <n v="0.115106823131886"/>
    <n v="9.1710813882218495E-2"/>
    <n v="7.4669461938742798E-2"/>
    <n v="1.31675994649841E-2"/>
    <n v="1.0843963411899899E-2"/>
    <n v="1.07998060163189E-2"/>
    <n v="1.5008518709044899E-2"/>
    <n v="139.770004"/>
    <n v="108.110001"/>
    <n v="-0.123137904846137"/>
    <n v="3.81588593721357E-3"/>
    <n v="0.87815552417072196"/>
    <n v="0.44449068447460699"/>
    <n v="0.30246975122383701"/>
    <s v="Netpune Capital"/>
    <x v="27"/>
    <s v="Consumer Discretionary"/>
    <s v="Internet &amp; Direct Marketing Retail"/>
    <s v="Bellevue, Washington"/>
    <d v="2007-10-02T00:00:00"/>
    <n v="1324424"/>
    <m/>
    <s v="Bellevue"/>
    <s v="Washington"/>
    <s v="United States"/>
  </r>
  <r>
    <d v="2019-04-01T00:00:00"/>
    <x v="27"/>
    <s v="buy"/>
    <n v="900"/>
    <n v="10"/>
    <n v="120.550003"/>
    <n v="120.80999799999999"/>
    <n v="119.779999"/>
    <n v="120.25"/>
    <n v="119.922455"/>
    <n v="2331600"/>
    <n v="2.4969999999999999"/>
    <n v="1.0449431325502301E-2"/>
    <n v="-1.5103696961811E-2"/>
    <n v="-2.2585062254650401E-2"/>
    <n v="6.21654887132801E-2"/>
    <n v="9.5553233884060701E-2"/>
    <n v="1.07688318603714E-2"/>
    <n v="1.0195543047553501E-2"/>
    <n v="1.41478717427775E-2"/>
    <n v="1.6109387354393399E-2"/>
    <n v="139.770004"/>
    <n v="105.120003"/>
    <n v="-0.123137904846137"/>
    <n v="1.1502195497633099E-2"/>
    <n v="0.85655049108701198"/>
    <n v="0.58508310362938798"/>
    <n v="0.842440893027255"/>
    <s v="Spectrum Group"/>
    <x v="27"/>
    <s v="Consumer Discretionary"/>
    <s v="Internet &amp; Direct Marketing Retail"/>
    <s v="Bellevue, Washington"/>
    <d v="2007-10-02T00:00:00"/>
    <n v="1324424"/>
    <m/>
    <s v="Bellevue"/>
    <s v="Washington"/>
    <s v="United States"/>
  </r>
  <r>
    <d v="2019-04-25T00:00:00"/>
    <x v="27"/>
    <s v="sell"/>
    <n v="2200"/>
    <n v="10"/>
    <n v="124.620003"/>
    <n v="126.389999"/>
    <n v="123.959999"/>
    <n v="125.220001"/>
    <n v="124.878922"/>
    <n v="1328200"/>
    <n v="2.5339999999999998"/>
    <n v="5.8468665503877797E-3"/>
    <n v="3.1995593525844901E-3"/>
    <n v="2.5395621354996699E-2"/>
    <n v="6.6858491563404801E-2"/>
    <n v="0.13270705025249999"/>
    <n v="8.8432648540222192E-3"/>
    <n v="7.8130314462430493E-3"/>
    <n v="1.1479985087775001E-2"/>
    <n v="1.5802397663366202E-2"/>
    <n v="139.770004"/>
    <n v="105.870003"/>
    <n v="-0.123137904846137"/>
    <n v="-3.6904169755480902E-4"/>
    <n v="0.84847621315265898"/>
    <n v="0.819523802185263"/>
    <n v="0.82092932228874904"/>
    <s v="Spectrum Group"/>
    <x v="27"/>
    <s v="Consumer Discretionary"/>
    <s v="Internet &amp; Direct Marketing Retail"/>
    <s v="Bellevue, Washington"/>
    <d v="2007-10-02T00:00:00"/>
    <n v="1324424"/>
    <m/>
    <s v="Bellevue"/>
    <s v="Washington"/>
    <s v="United States"/>
  </r>
  <r>
    <d v="2019-05-30T00:00:00"/>
    <x v="27"/>
    <s v="buy"/>
    <n v="1400"/>
    <n v="10"/>
    <n v="116.110001"/>
    <n v="116.80999799999999"/>
    <n v="115.699997"/>
    <n v="116.099998"/>
    <n v="116.099998"/>
    <n v="1381700"/>
    <n v="2.2269999999999999"/>
    <n v="6.8930729700959401E-4"/>
    <n v="-5.24034537869937E-3"/>
    <n v="-0.11020109302067201"/>
    <n v="-5.4978516343448601E-2"/>
    <n v="3.8377734341852199E-4"/>
    <n v="2.2809931227446602E-3"/>
    <n v="1.00725298236326E-2"/>
    <n v="1.01142551641142E-2"/>
    <n v="1.50211566535842E-2"/>
    <n v="139.770004"/>
    <n v="108.110001"/>
    <n v="-0.123137904846137"/>
    <n v="2.0962723552933101E-3"/>
    <n v="0.86068630907351795"/>
    <n v="-0.169953025843988"/>
    <n v="-0.133048436537482"/>
    <s v="Spectrum Group"/>
    <x v="27"/>
    <s v="Consumer Discretionary"/>
    <s v="Internet &amp; Direct Marketing Retail"/>
    <s v="Bellevue, Washington"/>
    <d v="2007-10-02T00:00:00"/>
    <n v="1324424"/>
    <m/>
    <s v="Bellevue"/>
    <s v="Washington"/>
    <s v="United States"/>
  </r>
  <r>
    <d v="2019-06-10T00:00:00"/>
    <x v="27"/>
    <s v="buy"/>
    <n v="1100"/>
    <n v="10"/>
    <n v="123.199997"/>
    <n v="124.489998"/>
    <n v="121.540001"/>
    <n v="121.75"/>
    <n v="121.75"/>
    <n v="1468200"/>
    <n v="2.1429999999999998"/>
    <n v="-6.9572452261979804E-3"/>
    <n v="4.6915143653464698E-2"/>
    <n v="1.7423959406574999E-3"/>
    <n v="1.7423959406574999E-3"/>
    <n v="2.19743297728268E-2"/>
    <n v="1.6187294448927698E-2"/>
    <n v="1.28391746355848E-2"/>
    <n v="1.07945630231619E-2"/>
    <n v="1.50333283348008E-2"/>
    <n v="139.770004"/>
    <n v="108.110001"/>
    <n v="-0.123137904846137"/>
    <n v="4.6492198743191201E-3"/>
    <n v="0.88808957490489904"/>
    <n v="4.3062883577525898E-3"/>
    <n v="-3.6287105149134601E-2"/>
    <s v="Spectrum Group"/>
    <x v="27"/>
    <s v="Consumer Discretionary"/>
    <s v="Internet &amp; Direct Marketing Retail"/>
    <s v="Bellevue, Washington"/>
    <d v="2007-10-02T00:00:00"/>
    <n v="1324424"/>
    <m/>
    <s v="Bellevue"/>
    <s v="Washington"/>
    <s v="United States"/>
  </r>
  <r>
    <d v="2019-06-25T00:00:00"/>
    <x v="27"/>
    <s v="buy"/>
    <n v="1400"/>
    <n v="10"/>
    <n v="130.820007"/>
    <n v="131.60000600000001"/>
    <n v="129.69000199999999"/>
    <n v="129.75"/>
    <n v="129.75"/>
    <n v="1007900"/>
    <n v="1.994"/>
    <n v="-3.6925652187243399E-3"/>
    <n v="1.6787555462765901E-2"/>
    <n v="0.108233385992347"/>
    <n v="6.3496772359918602E-2"/>
    <n v="4.8982335234264297E-2"/>
    <n v="8.0762328786764103E-3"/>
    <n v="9.5760226099618692E-3"/>
    <n v="1.0676367324609699E-2"/>
    <n v="1.4965102589386299E-2"/>
    <n v="139.770004"/>
    <n v="108.110001"/>
    <n v="-0.123137904846137"/>
    <n v="-9.5417756928269908E-3"/>
    <n v="0.87619057377890996"/>
    <n v="0.23446435830701501"/>
    <n v="0.254050303274857"/>
    <s v="Spectrum Group"/>
    <x v="27"/>
    <s v="Consumer Discretionary"/>
    <s v="Internet &amp; Direct Marketing Retail"/>
    <s v="Bellevue, Washington"/>
    <d v="2007-10-02T00:00:00"/>
    <n v="1324424"/>
    <m/>
    <s v="Bellevue"/>
    <s v="Washington"/>
    <s v="United States"/>
  </r>
  <r>
    <d v="2019-04-11T00:00:00"/>
    <x v="27"/>
    <s v="buy"/>
    <n v="1100"/>
    <n v="11"/>
    <n v="124.470001"/>
    <n v="125"/>
    <n v="123.94000200000001"/>
    <n v="124.589996"/>
    <n v="124.250626"/>
    <n v="687400"/>
    <n v="2.504"/>
    <n v="3.45720336755969E-3"/>
    <n v="1.6509144777722699E-2"/>
    <n v="3.2963647382550899E-2"/>
    <n v="8.9620568390928204E-2"/>
    <n v="0.15771849853030001"/>
    <n v="2.69489533689049E-3"/>
    <n v="8.37475762438172E-3"/>
    <n v="1.19449135435898E-2"/>
    <n v="1.5837451441329E-2"/>
    <n v="139.770004"/>
    <n v="105.870003"/>
    <n v="-0.123137904846137"/>
    <n v="3.8122194279549302E-5"/>
    <n v="0.83514732066004804"/>
    <n v="1.0516533380994799"/>
    <n v="0.954469210403743"/>
    <s v="Beta Dynamic Fund"/>
    <x v="27"/>
    <s v="Consumer Discretionary"/>
    <s v="Internet &amp; Direct Marketing Retail"/>
    <s v="Bellevue, Washington"/>
    <d v="2007-10-02T00:00:00"/>
    <n v="1324424"/>
    <m/>
    <s v="Bellevue"/>
    <s v="Washington"/>
    <s v="United States"/>
  </r>
  <r>
    <d v="2019-04-12T00:00:00"/>
    <x v="27"/>
    <s v="sell"/>
    <n v="1200"/>
    <n v="11"/>
    <n v="125.099998"/>
    <n v="126.290001"/>
    <n v="124.75"/>
    <n v="125.790001"/>
    <n v="125.447364999999"/>
    <n v="1066500"/>
    <n v="2.56"/>
    <n v="9.5855650141967192E-3"/>
    <n v="2.6502807722032999E-2"/>
    <n v="4.3130050211424298E-2"/>
    <n v="9.9030998503734494E-2"/>
    <n v="0.17009864078988199"/>
    <n v="2.9494476201553702E-3"/>
    <n v="8.5335471201292302E-3"/>
    <n v="1.1987824894278199E-2"/>
    <n v="1.58459982065264E-2"/>
    <n v="139.770004"/>
    <n v="105.870003"/>
    <n v="-0.123137904846137"/>
    <n v="6.5875784763498903E-3"/>
    <n v="0.83965412183822097"/>
    <n v="1.13847877449806"/>
    <n v="1.0331377088676199"/>
    <s v="Beta Dynamic Fund"/>
    <x v="27"/>
    <s v="Consumer Discretionary"/>
    <s v="Internet &amp; Direct Marketing Retail"/>
    <s v="Bellevue, Washington"/>
    <d v="2007-10-02T00:00:00"/>
    <n v="1324424"/>
    <m/>
    <s v="Bellevue"/>
    <s v="Washington"/>
    <s v="United States"/>
  </r>
  <r>
    <d v="2019-04-18T00:00:00"/>
    <x v="27"/>
    <s v="buy"/>
    <n v="1300"/>
    <n v="11"/>
    <n v="125.169997999999"/>
    <n v="125.169997999999"/>
    <n v="123.68"/>
    <n v="124.510002"/>
    <n v="124.17085299999999"/>
    <n v="1154600"/>
    <n v="2.56"/>
    <n v="-2.4866205109446101E-3"/>
    <n v="-6.4223917402891396E-4"/>
    <n v="1.8399775379483001E-2"/>
    <n v="6.7237342369382697E-2"/>
    <n v="0.13154457220113799"/>
    <n v="7.2595795564810396E-3"/>
    <n v="8.6723817407170604E-3"/>
    <n v="1.19068578655588E-2"/>
    <n v="1.5807796752521201E-2"/>
    <n v="139.770004"/>
    <n v="105.870003"/>
    <n v="-0.123137904846137"/>
    <n v="1.5778467813143101E-3"/>
    <n v="0.835858235938851"/>
    <n v="0.81928459171983303"/>
    <n v="0.97824231304843401"/>
    <s v="Beta Dynamic Fund"/>
    <x v="27"/>
    <s v="Consumer Discretionary"/>
    <s v="Internet &amp; Direct Marketing Retail"/>
    <s v="Bellevue, Washington"/>
    <d v="2007-10-02T00:00:00"/>
    <n v="1324424"/>
    <m/>
    <s v="Bellevue"/>
    <s v="Washington"/>
    <s v="United States"/>
  </r>
  <r>
    <d v="2019-04-29T00:00:00"/>
    <x v="27"/>
    <s v="sell"/>
    <n v="700"/>
    <n v="11"/>
    <n v="127.610001"/>
    <n v="130.63999899999999"/>
    <n v="127.589996"/>
    <n v="129.979996"/>
    <n v="129.625946"/>
    <n v="1791500"/>
    <n v="2.536"/>
    <n v="1.7227010727243301E-2"/>
    <n v="4.4280403033200903E-2"/>
    <n v="8.1556818211007395E-2"/>
    <n v="0.107408338291456"/>
    <n v="0.210826099439681"/>
    <n v="1.2398609085589801E-2"/>
    <n v="8.0096885799880203E-3"/>
    <n v="1.1880792153004799E-2"/>
    <n v="1.57719876318781E-2"/>
    <n v="139.770004"/>
    <n v="108.110001"/>
    <n v="-0.123137904846137"/>
    <n v="1.07094833958194E-3"/>
    <n v="0.86637972439886901"/>
    <n v="1.4035720433622101"/>
    <n v="1.01881726050153"/>
    <s v="Beta Dynamic Fund"/>
    <x v="27"/>
    <s v="Consumer Discretionary"/>
    <s v="Internet &amp; Direct Marketing Retail"/>
    <s v="Bellevue, Washington"/>
    <d v="2007-10-02T00:00:00"/>
    <n v="1324424"/>
    <m/>
    <s v="Bellevue"/>
    <s v="Washington"/>
    <s v="United States"/>
  </r>
  <r>
    <d v="2019-05-22T00:00:00"/>
    <x v="27"/>
    <s v="buy"/>
    <n v="500"/>
    <n v="11"/>
    <n v="116.260002"/>
    <n v="117.75"/>
    <n v="116.260002"/>
    <n v="116.709999"/>
    <n v="116.709999"/>
    <n v="1029900"/>
    <n v="2.3929999999999998"/>
    <n v="-3.84833924486121E-3"/>
    <n v="-1.7879442532069401E-2"/>
    <n v="-6.0680344608771898E-2"/>
    <n v="-8.7847919009474196E-2"/>
    <n v="1.5911995160844201E-2"/>
    <n v="9.4853984407322796E-3"/>
    <n v="1.2902503038349999E-2"/>
    <n v="1.1373443531058999E-2"/>
    <n v="1.50636317851987E-2"/>
    <n v="139.770004"/>
    <n v="108.110001"/>
    <n v="-0.123137904846137"/>
    <n v="-2.8283920525026501E-3"/>
    <n v="0.86336423389143901"/>
    <n v="-6.1369707484792202E-2"/>
    <n v="8.5268950230246894E-3"/>
    <s v="Beta Dynamic Fund"/>
    <x v="27"/>
    <s v="Consumer Discretionary"/>
    <s v="Internet &amp; Direct Marketing Retail"/>
    <s v="Bellevue, Washington"/>
    <d v="2007-10-02T00:00:00"/>
    <n v="1324424"/>
    <m/>
    <s v="Bellevue"/>
    <s v="Washington"/>
    <s v="United States"/>
  </r>
  <r>
    <d v="2019-06-04T00:00:00"/>
    <x v="27"/>
    <s v="sell"/>
    <n v="1500"/>
    <n v="11"/>
    <n v="117.010002"/>
    <n v="120.400002"/>
    <n v="117.010002"/>
    <n v="120.150002"/>
    <n v="120.150002"/>
    <n v="2118100"/>
    <n v="2.1190000000000002"/>
    <n v="3.3686360519102503E-2"/>
    <n v="3.52370155774182E-2"/>
    <n v="-6.2356928707115997E-2"/>
    <n v="-4.20317087761643E-2"/>
    <n v="1.14082815121719E-2"/>
    <n v="1.6432237844531902E-2"/>
    <n v="1.33608198839131E-2"/>
    <n v="1.09081093583238E-2"/>
    <n v="1.50976058979527E-2"/>
    <n v="139.770004"/>
    <n v="108.110001"/>
    <n v="-0.123137904846137"/>
    <n v="2.1205927310919401E-2"/>
    <n v="0.89173001938791296"/>
    <n v="-7.6539969403442099E-2"/>
    <n v="-0.229746155191865"/>
    <s v="Beta Dynamic Fund"/>
    <x v="27"/>
    <s v="Consumer Discretionary"/>
    <s v="Internet &amp; Direct Marketing Retail"/>
    <s v="Bellevue, Washington"/>
    <d v="2007-10-02T00:00:00"/>
    <n v="1324424"/>
    <m/>
    <s v="Bellevue"/>
    <s v="Washington"/>
    <s v="United States"/>
  </r>
  <r>
    <d v="2019-06-18T00:00:00"/>
    <x v="27"/>
    <s v="sell"/>
    <n v="1700"/>
    <n v="11"/>
    <n v="127.69000200000001"/>
    <n v="129.16999799999999"/>
    <n v="127.370003"/>
    <n v="127.589996"/>
    <n v="127.589996"/>
    <n v="1308600"/>
    <n v="2.06"/>
    <n v="4.1625664854399403E-3"/>
    <n v="3.6149941523122599E-2"/>
    <n v="7.9425272839306504E-2"/>
    <n v="4.5563277943321399E-2"/>
    <n v="3.7898682449771903E-2"/>
    <n v="3.95794375969596E-3"/>
    <n v="1.02737054083985E-2"/>
    <n v="1.09051012244388E-2"/>
    <n v="1.49642494844136E-2"/>
    <n v="139.770004"/>
    <n v="108.110001"/>
    <n v="-0.123137904846137"/>
    <n v="9.6704895497130797E-3"/>
    <n v="0.88135089138064704"/>
    <n v="0.13834046738815101"/>
    <n v="8.4741951033381099E-2"/>
    <s v="Beta Dynamic Fund"/>
    <x v="27"/>
    <s v="Consumer Discretionary"/>
    <s v="Internet &amp; Direct Marketing Retail"/>
    <s v="Bellevue, Washington"/>
    <d v="2007-10-02T00:00:00"/>
    <n v="1324424"/>
    <m/>
    <s v="Bellevue"/>
    <s v="Washington"/>
    <s v="United States"/>
  </r>
  <r>
    <d v="2019-06-19T00:00:00"/>
    <x v="27"/>
    <s v="buy"/>
    <n v="1100"/>
    <n v="11"/>
    <n v="127.339996"/>
    <n v="129.94000199999999"/>
    <n v="126.949997"/>
    <n v="129.63999899999999"/>
    <n v="129.63999899999999"/>
    <n v="1692100"/>
    <n v="2.0289999999999999"/>
    <n v="1.5939403976445901E-2"/>
    <n v="4.2707175378287499E-2"/>
    <n v="0.111659910932054"/>
    <n v="5.96228684473337E-2"/>
    <n v="4.4695416906904997E-2"/>
    <n v="5.5965133526604E-3"/>
    <n v="9.5744683904328502E-3"/>
    <n v="1.10717404990117E-2"/>
    <n v="1.4986629891856999E-2"/>
    <n v="139.770004"/>
    <n v="108.110001"/>
    <n v="-0.123137904846137"/>
    <n v="2.98071681438073E-3"/>
    <n v="0.88400733964306699"/>
    <n v="0.19539926661777099"/>
    <n v="0.133521661708908"/>
    <s v="Beta Dynamic Fund"/>
    <x v="27"/>
    <s v="Consumer Discretionary"/>
    <s v="Internet &amp; Direct Marketing Retail"/>
    <s v="Bellevue, Washington"/>
    <d v="2007-10-02T00:00:00"/>
    <n v="1324424"/>
    <m/>
    <s v="Bellevue"/>
    <s v="Washington"/>
    <s v="United States"/>
  </r>
  <r>
    <d v="2019-04-17T00:00:00"/>
    <x v="27"/>
    <s v="buy"/>
    <n v="1600"/>
    <n v="12"/>
    <n v="126.589996"/>
    <n v="127.05999799999999"/>
    <n v="123.150002"/>
    <n v="124.82"/>
    <n v="124.480003"/>
    <n v="1985400"/>
    <n v="2.5920000000000001"/>
    <n v="-9.3298707426609801E-3"/>
    <n v="5.3015847044753199E-3"/>
    <n v="2.9843191882317099E-2"/>
    <n v="7.5826002722764393E-2"/>
    <n v="0.13249088224949501"/>
    <n v="7.2635406149878703E-3"/>
    <n v="8.8057378051937096E-3"/>
    <n v="1.1914676812277101E-2"/>
    <n v="1.5807191584064999E-2"/>
    <n v="139.770004"/>
    <n v="105.870003"/>
    <n v="-0.123137904846137"/>
    <n v="-2.2764010197428601E-3"/>
    <n v="0.83603323530931495"/>
    <n v="0.82723409728081199"/>
    <n v="1.0247160623243601"/>
    <s v="6igma Capital"/>
    <x v="27"/>
    <s v="Consumer Discretionary"/>
    <s v="Internet &amp; Direct Marketing Retail"/>
    <s v="Bellevue, Washington"/>
    <d v="2007-10-02T00:00:00"/>
    <n v="1324424"/>
    <m/>
    <s v="Bellevue"/>
    <s v="Washington"/>
    <s v="United States"/>
  </r>
  <r>
    <d v="2019-04-23T00:00:00"/>
    <x v="27"/>
    <s v="sell"/>
    <n v="700"/>
    <n v="12"/>
    <n v="124.449997"/>
    <n v="126.480003"/>
    <n v="124.099998"/>
    <n v="125.879997"/>
    <n v="125.53711699999999"/>
    <n v="1631600"/>
    <n v="2.57"/>
    <n v="1.2228906368804599E-2"/>
    <n v="3.4218335283297801E-3"/>
    <n v="1.4241400350034E-2"/>
    <n v="8.7304188754675993E-2"/>
    <n v="0.14712286793653101"/>
    <n v="8.0705863986744696E-3"/>
    <n v="8.6146062332471598E-3"/>
    <n v="1.14165179648295E-2"/>
    <n v="1.57860865895613E-2"/>
    <n v="139.770004"/>
    <n v="105.870003"/>
    <n v="-0.123137904846137"/>
    <n v="8.8023511954049196E-3"/>
    <n v="0.83839384293250796"/>
    <n v="0.93229214201605104"/>
    <n v="0.86043734760520296"/>
    <s v="6igma Capital"/>
    <x v="27"/>
    <s v="Consumer Discretionary"/>
    <s v="Internet &amp; Direct Marketing Retail"/>
    <s v="Bellevue, Washington"/>
    <d v="2007-10-02T00:00:00"/>
    <n v="1324424"/>
    <m/>
    <s v="Bellevue"/>
    <s v="Washington"/>
    <s v="United States"/>
  </r>
  <r>
    <d v="2019-04-24T00:00:00"/>
    <x v="27"/>
    <s v="sell"/>
    <n v="1200"/>
    <n v="12"/>
    <n v="126"/>
    <n v="126.5"/>
    <n v="124.30999799999999"/>
    <n v="124.489998"/>
    <n v="124.150902"/>
    <n v="1252900"/>
    <n v="2.5219999999999998"/>
    <n v="-1.11036905010575E-2"/>
    <n v="-1.1977177940464099E-2"/>
    <n v="2.3159488256663401E-2"/>
    <n v="6.7590886380860901E-2"/>
    <n v="0.13038699660422601"/>
    <n v="9.20639520193553E-3"/>
    <n v="7.7634659482273801E-3"/>
    <n v="1.14852790685689E-2"/>
    <n v="1.5799961357329501E-2"/>
    <n v="139.770004"/>
    <n v="105.870003"/>
    <n v="-0.123137904846137"/>
    <n v="-2.1941687255359501E-3"/>
    <n v="0.83955444492578801"/>
    <n v="0.80495989483228503"/>
    <n v="0.82247138130785902"/>
    <s v="6igma Capital"/>
    <x v="27"/>
    <s v="Consumer Discretionary"/>
    <s v="Internet &amp; Direct Marketing Retail"/>
    <s v="Bellevue, Washington"/>
    <d v="2007-10-02T00:00:00"/>
    <n v="1324424"/>
    <m/>
    <s v="Bellevue"/>
    <s v="Washington"/>
    <s v="United States"/>
  </r>
  <r>
    <d v="2019-05-08T00:00:00"/>
    <x v="27"/>
    <s v="sell"/>
    <n v="1600"/>
    <n v="12"/>
    <n v="122.230003"/>
    <n v="122.800003"/>
    <n v="120.599998"/>
    <n v="121.870003"/>
    <n v="121.538048"/>
    <n v="1574600"/>
    <n v="2.4820000000000002"/>
    <n v="-8.1719815788949494E-3"/>
    <n v="-5.5383487740511099E-2"/>
    <n v="-5.1560944635447104E-3"/>
    <n v="-4.5593841226508502E-2"/>
    <n v="0.104056472681457"/>
    <n v="7.4844138809873903E-3"/>
    <n v="1.0244408075301199E-2"/>
    <n v="1.1435496475138E-2"/>
    <n v="1.4942761872657299E-2"/>
    <n v="139.770004"/>
    <n v="108.110001"/>
    <n v="-0.123137904846137"/>
    <n v="-1.60671540560346E-3"/>
    <n v="0.87693891485339204"/>
    <n v="0.59460643793481005"/>
    <n v="0.69778958601518604"/>
    <s v="6igma Capital"/>
    <x v="27"/>
    <s v="Consumer Discretionary"/>
    <s v="Internet &amp; Direct Marketing Retail"/>
    <s v="Bellevue, Washington"/>
    <d v="2007-10-02T00:00:00"/>
    <n v="1324424"/>
    <m/>
    <s v="Bellevue"/>
    <s v="Washington"/>
    <s v="United States"/>
  </r>
  <r>
    <d v="2019-05-21T00:00:00"/>
    <x v="27"/>
    <s v="sell"/>
    <n v="800"/>
    <n v="12"/>
    <n v="117.25"/>
    <n v="117.910004"/>
    <n v="116.379997"/>
    <n v="117.480003"/>
    <n v="117.160004"/>
    <n v="1450700"/>
    <n v="2.4260000000000002"/>
    <n v="8.54852906028453E-3"/>
    <n v="-1.7550152034225198E-2"/>
    <n v="-5.8117907918516301E-2"/>
    <n v="-8.78173177526963E-2"/>
    <n v="3.0908644454666099E-2"/>
    <n v="9.48417694405739E-3"/>
    <n v="1.2903759258033901E-2"/>
    <n v="1.13733376919238E-2"/>
    <n v="1.5077733830629001E-2"/>
    <n v="139.770004"/>
    <n v="108.110001"/>
    <n v="-0.123137904846137"/>
    <n v="8.4599491109458805E-3"/>
    <n v="0.86470478006214102"/>
    <n v="5.0775697940894697E-2"/>
    <n v="5.8437065207904003E-2"/>
    <s v="6igma Capital"/>
    <x v="27"/>
    <s v="Consumer Discretionary"/>
    <s v="Internet &amp; Direct Marketing Retail"/>
    <s v="Bellevue, Washington"/>
    <d v="2007-10-02T00:00:00"/>
    <n v="1324424"/>
    <m/>
    <s v="Bellevue"/>
    <s v="Washington"/>
    <s v="United States"/>
  </r>
  <r>
    <d v="2019-05-29T00:00:00"/>
    <x v="27"/>
    <s v="sell"/>
    <n v="800"/>
    <n v="12"/>
    <n v="115.44000200000001"/>
    <n v="116.5"/>
    <n v="115.169997999999"/>
    <n v="116.019997"/>
    <n v="116.019997"/>
    <n v="1460200"/>
    <n v="2.2360000000000002"/>
    <n v="2.58600929388203E-4"/>
    <n v="-9.7779919205701494E-3"/>
    <n v="-9.3663389590438406E-2"/>
    <n v="-9.4557826662227396E-2"/>
    <n v="-5.1547144904200998E-3"/>
    <n v="2.3193052642830701E-3"/>
    <n v="1.1084342228459099E-2"/>
    <n v="1.11879095118077E-2"/>
    <n v="1.5024197818159699E-2"/>
    <n v="139.770004"/>
    <n v="108.110001"/>
    <n v="-0.123137904846137"/>
    <n v="-6.9359101493404697E-3"/>
    <n v="0.85810541655079697"/>
    <n v="-0.213015166084013"/>
    <n v="-0.111331772865643"/>
    <s v="6igma Capital"/>
    <x v="27"/>
    <s v="Consumer Discretionary"/>
    <s v="Internet &amp; Direct Marketing Retail"/>
    <s v="Bellevue, Washington"/>
    <d v="2007-10-02T00:00:00"/>
    <n v="1324424"/>
    <m/>
    <s v="Bellevue"/>
    <s v="Washington"/>
    <s v="United States"/>
  </r>
  <r>
    <d v="2019-05-30T00:00:00"/>
    <x v="27"/>
    <s v="sell"/>
    <n v="1200"/>
    <n v="12"/>
    <n v="116.110001"/>
    <n v="116.80999799999999"/>
    <n v="115.699997"/>
    <n v="116.099998"/>
    <n v="116.099998"/>
    <n v="1381700"/>
    <n v="2.2269999999999999"/>
    <n v="6.8930729700959401E-4"/>
    <n v="-5.24034537869937E-3"/>
    <n v="-0.11020109302067201"/>
    <n v="-5.4978516343448601E-2"/>
    <n v="3.8377734341852199E-4"/>
    <n v="2.2809931227446602E-3"/>
    <n v="1.00725298236326E-2"/>
    <n v="1.01142551641142E-2"/>
    <n v="1.50211566535842E-2"/>
    <n v="139.770004"/>
    <n v="108.110001"/>
    <n v="-0.123137904846137"/>
    <n v="2.0962723552933101E-3"/>
    <n v="0.86068630907351795"/>
    <n v="-0.169953025843988"/>
    <n v="-0.133048436537482"/>
    <s v="6igma Capital"/>
    <x v="27"/>
    <s v="Consumer Discretionary"/>
    <s v="Internet &amp; Direct Marketing Retail"/>
    <s v="Bellevue, Washington"/>
    <d v="2007-10-02T00:00:00"/>
    <n v="1324424"/>
    <m/>
    <s v="Bellevue"/>
    <s v="Washington"/>
    <s v="United States"/>
  </r>
  <r>
    <d v="2019-06-18T00:00:00"/>
    <x v="27"/>
    <s v="sell"/>
    <n v="1700"/>
    <n v="12"/>
    <n v="127.69000200000001"/>
    <n v="129.16999799999999"/>
    <n v="127.370003"/>
    <n v="127.589996"/>
    <n v="127.589996"/>
    <n v="1308600"/>
    <n v="2.06"/>
    <n v="4.1625664854399403E-3"/>
    <n v="3.6149941523122599E-2"/>
    <n v="7.9425272839306504E-2"/>
    <n v="4.5563277943321399E-2"/>
    <n v="3.7898682449771903E-2"/>
    <n v="3.95794375969596E-3"/>
    <n v="1.02737054083985E-2"/>
    <n v="1.09051012244388E-2"/>
    <n v="1.49642494844136E-2"/>
    <n v="139.770004"/>
    <n v="108.110001"/>
    <n v="-0.123137904846137"/>
    <n v="9.6704895497130797E-3"/>
    <n v="0.88135089138064704"/>
    <n v="0.13834046738815101"/>
    <n v="8.4741951033381099E-2"/>
    <s v="6igma Capital"/>
    <x v="27"/>
    <s v="Consumer Discretionary"/>
    <s v="Internet &amp; Direct Marketing Retail"/>
    <s v="Bellevue, Washington"/>
    <d v="2007-10-02T00:00:00"/>
    <n v="1324424"/>
    <m/>
    <s v="Bellevue"/>
    <s v="Washington"/>
    <s v="United States"/>
  </r>
  <r>
    <d v="2019-04-11T00:00:00"/>
    <x v="27"/>
    <s v="sell"/>
    <n v="1100"/>
    <n v="13"/>
    <n v="124.470001"/>
    <n v="125"/>
    <n v="123.94000200000001"/>
    <n v="124.589996"/>
    <n v="124.250626"/>
    <n v="687400"/>
    <n v="2.504"/>
    <n v="3.45720336755969E-3"/>
    <n v="1.6509144777722699E-2"/>
    <n v="3.2963647382550899E-2"/>
    <n v="8.9620568390928204E-2"/>
    <n v="0.15771849853030001"/>
    <n v="2.69489533689049E-3"/>
    <n v="8.37475762438172E-3"/>
    <n v="1.19449135435898E-2"/>
    <n v="1.5837451441329E-2"/>
    <n v="139.770004"/>
    <n v="105.870003"/>
    <n v="-0.123137904846137"/>
    <n v="3.8122194279549302E-5"/>
    <n v="0.83514732066004804"/>
    <n v="1.0516533380994799"/>
    <n v="0.954469210403743"/>
    <s v="Marquee Group Funds"/>
    <x v="27"/>
    <s v="Consumer Discretionary"/>
    <s v="Internet &amp; Direct Marketing Retail"/>
    <s v="Bellevue, Washington"/>
    <d v="2007-10-02T00:00:00"/>
    <n v="1324424"/>
    <m/>
    <s v="Bellevue"/>
    <s v="Washington"/>
    <s v="United States"/>
  </r>
  <r>
    <d v="2019-04-23T00:00:00"/>
    <x v="27"/>
    <s v="buy"/>
    <n v="2400"/>
    <n v="13"/>
    <n v="124.449997"/>
    <n v="126.480003"/>
    <n v="124.099998"/>
    <n v="125.879997"/>
    <n v="125.53711699999999"/>
    <n v="1631600"/>
    <n v="2.57"/>
    <n v="1.2228906368804599E-2"/>
    <n v="3.4218335283297801E-3"/>
    <n v="1.4241400350034E-2"/>
    <n v="8.7304188754675993E-2"/>
    <n v="0.14712286793653101"/>
    <n v="8.0705863986744696E-3"/>
    <n v="8.6146062332471598E-3"/>
    <n v="1.14165179648295E-2"/>
    <n v="1.57860865895613E-2"/>
    <n v="139.770004"/>
    <n v="105.870003"/>
    <n v="-0.123137904846137"/>
    <n v="8.8023511954049196E-3"/>
    <n v="0.83839384293250796"/>
    <n v="0.93229214201605104"/>
    <n v="0.86043734760520296"/>
    <s v="Marquee Group Funds"/>
    <x v="27"/>
    <s v="Consumer Discretionary"/>
    <s v="Internet &amp; Direct Marketing Retail"/>
    <s v="Bellevue, Washington"/>
    <d v="2007-10-02T00:00:00"/>
    <n v="1324424"/>
    <m/>
    <s v="Bellevue"/>
    <s v="Washington"/>
    <s v="United States"/>
  </r>
  <r>
    <d v="2019-05-13T00:00:00"/>
    <x v="27"/>
    <s v="sell"/>
    <n v="1000"/>
    <n v="13"/>
    <n v="116.169997999999"/>
    <n v="117.029999"/>
    <n v="115.07"/>
    <n v="116.769997"/>
    <n v="116.451927"/>
    <n v="2155100"/>
    <n v="2.4049999999999998"/>
    <n v="-1.6898542994753001E-2"/>
    <n v="-6.0800946140204003E-2"/>
    <n v="-6.1364955757803201E-2"/>
    <n v="-7.8519767118384903E-2"/>
    <n v="3.4803005418383902E-2"/>
    <n v="6.8091768074528998E-3"/>
    <n v="1.13869571184218E-2"/>
    <n v="1.0806429431530099E-2"/>
    <n v="1.4986509017703001E-2"/>
    <n v="139.770004"/>
    <n v="108.110001"/>
    <n v="-0.123137904846137"/>
    <n v="-2.4426469085879299E-2"/>
    <n v="0.86807410339722801"/>
    <n v="8.1064877631905397E-2"/>
    <n v="0.43460703085293001"/>
    <s v="Marquee Group Funds"/>
    <x v="27"/>
    <s v="Consumer Discretionary"/>
    <s v="Internet &amp; Direct Marketing Retail"/>
    <s v="Bellevue, Washington"/>
    <d v="2007-10-02T00:00:00"/>
    <n v="1324424"/>
    <m/>
    <s v="Bellevue"/>
    <s v="Washington"/>
    <s v="United States"/>
  </r>
  <r>
    <d v="2019-06-07T00:00:00"/>
    <x v="27"/>
    <s v="buy"/>
    <n v="800"/>
    <n v="13"/>
    <n v="120.879997"/>
    <n v="122.94000200000001"/>
    <n v="120.55999799999999"/>
    <n v="122.599998"/>
    <n v="122.599998"/>
    <n v="1384700"/>
    <n v="2.0840000000000001"/>
    <n v="1.7111317818931101E-2"/>
    <n v="6.3994878825647097E-2"/>
    <n v="5.2765958796064597E-4"/>
    <n v="1.28932349758006E-2"/>
    <n v="1.1876511860627201E-2"/>
    <n v="1.3447237499738101E-2"/>
    <n v="1.28734423474653E-2"/>
    <n v="1.0769575673793901E-2"/>
    <n v="1.5065602825304201E-2"/>
    <n v="139.770004"/>
    <n v="108.110001"/>
    <n v="-0.123137904846137"/>
    <n v="1.0442979367750601E-2"/>
    <n v="0.89079891328553795"/>
    <n v="-7.0722870840417701E-2"/>
    <n v="-0.117471245634377"/>
    <s v="Marquee Group Funds"/>
    <x v="27"/>
    <s v="Consumer Discretionary"/>
    <s v="Internet &amp; Direct Marketing Retail"/>
    <s v="Bellevue, Washington"/>
    <d v="2007-10-02T00:00:00"/>
    <n v="1324424"/>
    <m/>
    <s v="Bellevue"/>
    <s v="Washington"/>
    <s v="United States"/>
  </r>
  <r>
    <d v="2019-06-14T00:00:00"/>
    <x v="27"/>
    <s v="sell"/>
    <n v="1500"/>
    <n v="13"/>
    <n v="125.790001"/>
    <n v="127.839996"/>
    <n v="124.919997999999"/>
    <n v="126.80999799999999"/>
    <n v="126.80999799999999"/>
    <n v="1632500"/>
    <n v="2.093"/>
    <n v="9.3488323385014799E-3"/>
    <n v="3.3762880286283901E-2"/>
    <n v="6.1599179340078601E-2"/>
    <n v="4.5009541898947597E-2"/>
    <n v="4.6211479336578001E-2"/>
    <n v="7.7099654575559498E-3"/>
    <n v="1.06654899060764E-2"/>
    <n v="1.09576492015688E-2"/>
    <n v="1.49771208996347E-2"/>
    <n v="139.770004"/>
    <n v="108.110001"/>
    <n v="-0.123137904846137"/>
    <n v="-1.6128120944145399E-3"/>
    <n v="0.88358358582723995"/>
    <n v="0.201515296234586"/>
    <n v="4.1067777806503399E-2"/>
    <s v="Marquee Group Funds"/>
    <x v="27"/>
    <s v="Consumer Discretionary"/>
    <s v="Internet &amp; Direct Marketing Retail"/>
    <s v="Bellevue, Washington"/>
    <d v="2007-10-02T00:00:00"/>
    <n v="1324424"/>
    <m/>
    <s v="Bellevue"/>
    <s v="Washington"/>
    <s v="United States"/>
  </r>
  <r>
    <d v="2019-04-10T00:00:00"/>
    <x v="27"/>
    <s v="sell"/>
    <n v="500"/>
    <n v="14"/>
    <n v="123.849998"/>
    <n v="124.349998"/>
    <n v="122.150002"/>
    <n v="124.160004"/>
    <n v="123.821808"/>
    <n v="752600"/>
    <n v="2.4769999999999999"/>
    <n v="1.77346470094359E-3"/>
    <n v="1.69764536105248E-2"/>
    <n v="1.8616133803821201E-2"/>
    <n v="8.2492273628805998E-2"/>
    <n v="0.14509421060776601"/>
    <n v="2.7096937656126601E-3"/>
    <n v="8.7645191839011392E-3"/>
    <n v="1.1959082318494499E-2"/>
    <n v="1.5848422309168098E-2"/>
    <n v="139.770004"/>
    <n v="105.870003"/>
    <n v="-0.123137904846137"/>
    <n v="3.47183783585567E-3"/>
    <n v="0.83644744379361802"/>
    <n v="0.95918073490412403"/>
    <n v="0.90702807084758696"/>
    <s v="DJT Green Funds"/>
    <x v="27"/>
    <s v="Consumer Discretionary"/>
    <s v="Internet &amp; Direct Marketing Retail"/>
    <s v="Bellevue, Washington"/>
    <d v="2007-10-02T00:00:00"/>
    <n v="1324424"/>
    <m/>
    <s v="Bellevue"/>
    <s v="Washington"/>
    <s v="United States"/>
  </r>
  <r>
    <d v="2019-04-15T00:00:00"/>
    <x v="27"/>
    <s v="buy"/>
    <n v="2000"/>
    <n v="14"/>
    <n v="126.19000200000001"/>
    <n v="126.19000200000001"/>
    <n v="124.279999"/>
    <n v="125.449997"/>
    <n v="125.108284"/>
    <n v="869200"/>
    <n v="2.5529999999999999"/>
    <n v="-2.7066339023563402E-3"/>
    <n v="1.8017020244965001E-2"/>
    <n v="3.7770881367075501E-2"/>
    <n v="8.7694160577058297E-2"/>
    <n v="0.16739200688752601"/>
    <n v="4.5902444332016597E-3"/>
    <n v="8.5891604814746902E-3"/>
    <n v="1.19652313751114E-2"/>
    <n v="1.58473747838162E-2"/>
    <n v="139.770004"/>
    <n v="105.870003"/>
    <n v="-0.123137904846137"/>
    <n v="-6.2956724975841202E-4"/>
    <n v="0.84005891016623502"/>
    <n v="1.1114243754244499"/>
    <n v="1.06030873026427"/>
    <s v="DJT Green Funds"/>
    <x v="27"/>
    <s v="Consumer Discretionary"/>
    <s v="Internet &amp; Direct Marketing Retail"/>
    <s v="Bellevue, Washington"/>
    <d v="2007-10-02T00:00:00"/>
    <n v="1324424"/>
    <m/>
    <s v="Bellevue"/>
    <s v="Washington"/>
    <s v="United States"/>
  </r>
  <r>
    <d v="2019-05-29T00:00:00"/>
    <x v="27"/>
    <s v="buy"/>
    <n v="1000"/>
    <n v="14"/>
    <n v="115.44000200000001"/>
    <n v="116.5"/>
    <n v="115.169997999999"/>
    <n v="116.019997"/>
    <n v="116.019997"/>
    <n v="1460200"/>
    <n v="2.2360000000000002"/>
    <n v="2.58600929388203E-4"/>
    <n v="-9.7779919205701494E-3"/>
    <n v="-9.3663389590438406E-2"/>
    <n v="-9.4557826662227396E-2"/>
    <n v="-5.1547144904200998E-3"/>
    <n v="2.3193052642830701E-3"/>
    <n v="1.1084342228459099E-2"/>
    <n v="1.11879095118077E-2"/>
    <n v="1.5024197818159699E-2"/>
    <n v="139.770004"/>
    <n v="108.110001"/>
    <n v="-0.123137904846137"/>
    <n v="-6.9359101493404697E-3"/>
    <n v="0.85810541655079697"/>
    <n v="-0.213015166084013"/>
    <n v="-0.111331772865643"/>
    <s v="DJT Green Funds"/>
    <x v="27"/>
    <s v="Consumer Discretionary"/>
    <s v="Internet &amp; Direct Marketing Retail"/>
    <s v="Bellevue, Washington"/>
    <d v="2007-10-02T00:00:00"/>
    <n v="1324424"/>
    <m/>
    <s v="Bellevue"/>
    <s v="Washington"/>
    <s v="United States"/>
  </r>
  <r>
    <d v="2019-06-14T00:00:00"/>
    <x v="27"/>
    <s v="sell"/>
    <n v="1700"/>
    <n v="14"/>
    <n v="125.790001"/>
    <n v="127.839996"/>
    <n v="124.919997999999"/>
    <n v="126.80999799999999"/>
    <n v="126.80999799999999"/>
    <n v="1632500"/>
    <n v="2.093"/>
    <n v="9.3488323385014799E-3"/>
    <n v="3.3762880286283901E-2"/>
    <n v="6.1599179340078601E-2"/>
    <n v="4.5009541898947597E-2"/>
    <n v="4.6211479336578001E-2"/>
    <n v="7.7099654575559498E-3"/>
    <n v="1.06654899060764E-2"/>
    <n v="1.09576492015688E-2"/>
    <n v="1.49771208996347E-2"/>
    <n v="139.770004"/>
    <n v="108.110001"/>
    <n v="-0.123137904846137"/>
    <n v="-1.6128120944145399E-3"/>
    <n v="0.88358358582723995"/>
    <n v="0.201515296234586"/>
    <n v="4.1067777806503399E-2"/>
    <s v="DJT Green Funds"/>
    <x v="27"/>
    <s v="Consumer Discretionary"/>
    <s v="Internet &amp; Direct Marketing Retail"/>
    <s v="Bellevue, Washington"/>
    <d v="2007-10-02T00:00:00"/>
    <n v="1324424"/>
    <m/>
    <s v="Bellevue"/>
    <s v="Washington"/>
    <s v="United States"/>
  </r>
  <r>
    <d v="2019-06-17T00:00:00"/>
    <x v="27"/>
    <s v="sell"/>
    <n v="1500"/>
    <n v="14"/>
    <n v="126.629997"/>
    <n v="128.39999399999999"/>
    <n v="126.120003"/>
    <n v="127.05999799999999"/>
    <n v="127.05999799999999"/>
    <n v="1357900"/>
    <n v="2.0859999999999999"/>
    <n v="1.96951262261089E-3"/>
    <n v="4.2689638135092897E-2"/>
    <n v="6.7087740709706301E-2"/>
    <n v="5.0357507449770897E-2"/>
    <n v="3.8096245004513099E-2"/>
    <n v="3.7668078157821298E-3"/>
    <n v="1.0574445001152E-2"/>
    <n v="1.09461395453008E-2"/>
    <n v="1.49644656936622E-2"/>
    <n v="139.770004"/>
    <n v="108.110001"/>
    <n v="-0.123137904846137"/>
    <n v="9.3131563797728401E-4"/>
    <n v="0.88284578017054205"/>
    <n v="0.13764576024410799"/>
    <n v="6.7735672183774603E-2"/>
    <s v="DJT Green Funds"/>
    <x v="27"/>
    <s v="Consumer Discretionary"/>
    <s v="Internet &amp; Direct Marketing Retail"/>
    <s v="Bellevue, Washington"/>
    <d v="2007-10-02T00:00:00"/>
    <n v="1324424"/>
    <m/>
    <s v="Bellevue"/>
    <s v="Washington"/>
    <s v="United States"/>
  </r>
  <r>
    <d v="2019-06-24T00:00:00"/>
    <x v="27"/>
    <s v="buy"/>
    <n v="1000"/>
    <n v="14"/>
    <n v="131"/>
    <n v="131.949997"/>
    <n v="130.11999499999999"/>
    <n v="130.229996"/>
    <n v="130.229996"/>
    <n v="1047400"/>
    <n v="2.0209999999999999"/>
    <n v="-1.91784039199632E-3"/>
    <n v="2.4642687166930199E-2"/>
    <n v="0.109609870408706"/>
    <n v="6.7353064736796295E-2"/>
    <n v="6.2334502601178197E-2"/>
    <n v="7.0623308725817199E-3"/>
    <n v="9.5214136599946798E-3"/>
    <n v="1.0660025656707499E-2"/>
    <n v="1.4974919663312601E-2"/>
    <n v="139.770004"/>
    <n v="108.110001"/>
    <n v="-0.123137904846137"/>
    <n v="-1.73338836506086E-3"/>
    <n v="0.87866953004542903"/>
    <n v="0.33910755132509401"/>
    <n v="0.23482552509108401"/>
    <s v="DJT Green Funds"/>
    <x v="27"/>
    <s v="Consumer Discretionary"/>
    <s v="Internet &amp; Direct Marketing Retail"/>
    <s v="Bellevue, Washington"/>
    <d v="2007-10-02T00:00:00"/>
    <n v="1324424"/>
    <m/>
    <s v="Bellevue"/>
    <s v="Washington"/>
    <s v="United States"/>
  </r>
  <r>
    <d v="2019-04-08T00:00:00"/>
    <x v="27"/>
    <s v="sell"/>
    <n v="600"/>
    <n v="15"/>
    <n v="122.25"/>
    <n v="123.32"/>
    <n v="122.089996"/>
    <n v="123.209999"/>
    <n v="122.874389999999"/>
    <n v="1435900"/>
    <n v="2.5190000000000001"/>
    <n v="5.7791535747115904E-3"/>
    <n v="2.4317288494182899E-2"/>
    <n v="4.05846312051191E-4"/>
    <n v="7.5335058999635704E-2"/>
    <n v="0.146115445668479"/>
    <n v="5.3363282997917197E-3"/>
    <n v="9.3228036177694599E-3"/>
    <n v="1.25031771068746E-2"/>
    <n v="1.5861077485291E-2"/>
    <n v="139.770004"/>
    <n v="105.870003"/>
    <n v="-0.123137904846137"/>
    <n v="1.0469119934194001E-3"/>
    <n v="0.83703924926184703"/>
    <n v="0.97556926844121805"/>
    <n v="0.873315778097842"/>
    <s v="Turtle River Asset Management"/>
    <x v="27"/>
    <s v="Consumer Discretionary"/>
    <s v="Internet &amp; Direct Marketing Retail"/>
    <s v="Bellevue, Washington"/>
    <d v="2007-10-02T00:00:00"/>
    <n v="1324424"/>
    <m/>
    <s v="Bellevue"/>
    <s v="Washington"/>
    <s v="United States"/>
  </r>
  <r>
    <d v="2019-06-04T00:00:00"/>
    <x v="27"/>
    <s v="buy"/>
    <n v="2100"/>
    <n v="15"/>
    <n v="117.010002"/>
    <n v="120.400002"/>
    <n v="117.010002"/>
    <n v="120.150002"/>
    <n v="120.150002"/>
    <n v="2118100"/>
    <n v="2.1190000000000002"/>
    <n v="3.3686360519102503E-2"/>
    <n v="3.52370155774182E-2"/>
    <n v="-6.2356928707115997E-2"/>
    <n v="-4.20317087761643E-2"/>
    <n v="1.14082815121719E-2"/>
    <n v="1.6432237844531902E-2"/>
    <n v="1.33608198839131E-2"/>
    <n v="1.09081093583238E-2"/>
    <n v="1.50976058979527E-2"/>
    <n v="139.770004"/>
    <n v="108.110001"/>
    <n v="-0.123137904846137"/>
    <n v="2.1205927310919401E-2"/>
    <n v="0.89173001938791296"/>
    <n v="-7.6539969403442099E-2"/>
    <n v="-0.229746155191865"/>
    <s v="Turtle River Asset Management"/>
    <x v="27"/>
    <s v="Consumer Discretionary"/>
    <s v="Internet &amp; Direct Marketing Retail"/>
    <s v="Bellevue, Washington"/>
    <d v="2007-10-02T00:00:00"/>
    <n v="1324424"/>
    <m/>
    <s v="Bellevue"/>
    <s v="Washington"/>
    <s v="United States"/>
  </r>
  <r>
    <d v="2019-06-05T00:00:00"/>
    <x v="27"/>
    <s v="buy"/>
    <n v="800"/>
    <n v="15"/>
    <n v="120.199997"/>
    <n v="120.620003"/>
    <n v="118.779999"/>
    <n v="120.57"/>
    <n v="120.57"/>
    <n v="1543900"/>
    <n v="2.1230000000000002"/>
    <n v="3.4895183008822098E-3"/>
    <n v="3.8467932948912202E-2"/>
    <n v="-5.0016062054327098E-2"/>
    <n v="-3.5593128087772798E-2"/>
    <n v="2.4441535628132099E-2"/>
    <n v="1.6159801252930199E-2"/>
    <n v="1.335523349627E-2"/>
    <n v="1.0916543888768299E-2"/>
    <n v="1.5086946335842601E-2"/>
    <n v="139.770004"/>
    <n v="108.110001"/>
    <n v="-0.123137904846137"/>
    <n v="8.1287266899663802E-3"/>
    <n v="0.89296538224823296"/>
    <n v="2.5203501573509202E-2"/>
    <n v="-0.18210242166036"/>
    <s v="Turtle River Asset Management"/>
    <x v="27"/>
    <s v="Consumer Discretionary"/>
    <s v="Internet &amp; Direct Marketing Retail"/>
    <s v="Bellevue, Washington"/>
    <d v="2007-10-02T00:00:00"/>
    <n v="1324424"/>
    <m/>
    <s v="Bellevue"/>
    <s v="Washington"/>
    <s v="United States"/>
  </r>
  <r>
    <d v="2019-04-01T00:00:00"/>
    <x v="27"/>
    <s v="buy"/>
    <n v="1000"/>
    <n v="16"/>
    <n v="120.550003"/>
    <n v="120.80999799999999"/>
    <n v="119.779999"/>
    <n v="120.25"/>
    <n v="119.922455"/>
    <n v="2331600"/>
    <n v="2.4969999999999999"/>
    <n v="1.0449431325502301E-2"/>
    <n v="-1.5103696961811E-2"/>
    <n v="-2.2585062254650401E-2"/>
    <n v="6.21654887132801E-2"/>
    <n v="9.5553233884060701E-2"/>
    <n v="1.07688318603714E-2"/>
    <n v="1.0195543047553501E-2"/>
    <n v="1.41478717427775E-2"/>
    <n v="1.6109387354393399E-2"/>
    <n v="139.770004"/>
    <n v="105.120003"/>
    <n v="-0.123137904846137"/>
    <n v="1.1502195497633099E-2"/>
    <n v="0.85655049108701198"/>
    <n v="0.58508310362938798"/>
    <n v="0.842440893027255"/>
    <s v="Bridgebay Associates"/>
    <x v="27"/>
    <s v="Consumer Discretionary"/>
    <s v="Internet &amp; Direct Marketing Retail"/>
    <s v="Bellevue, Washington"/>
    <d v="2007-10-02T00:00:00"/>
    <n v="1324424"/>
    <m/>
    <s v="Bellevue"/>
    <s v="Washington"/>
    <s v="United States"/>
  </r>
  <r>
    <d v="2019-04-10T00:00:00"/>
    <x v="27"/>
    <s v="sell"/>
    <n v="1900"/>
    <n v="16"/>
    <n v="123.849998"/>
    <n v="124.349998"/>
    <n v="122.150002"/>
    <n v="124.160004"/>
    <n v="123.821808"/>
    <n v="752600"/>
    <n v="2.4769999999999999"/>
    <n v="1.77346470094359E-3"/>
    <n v="1.69764536105248E-2"/>
    <n v="1.8616133803821201E-2"/>
    <n v="8.2492273628805998E-2"/>
    <n v="0.14509421060776601"/>
    <n v="2.7096937656126601E-3"/>
    <n v="8.7645191839011392E-3"/>
    <n v="1.1959082318494499E-2"/>
    <n v="1.5848422309168098E-2"/>
    <n v="139.770004"/>
    <n v="105.870003"/>
    <n v="-0.123137904846137"/>
    <n v="3.47183783585567E-3"/>
    <n v="0.83644744379361802"/>
    <n v="0.95918073490412403"/>
    <n v="0.90702807084758696"/>
    <s v="Bridgebay Associates"/>
    <x v="27"/>
    <s v="Consumer Discretionary"/>
    <s v="Internet &amp; Direct Marketing Retail"/>
    <s v="Bellevue, Washington"/>
    <d v="2007-10-02T00:00:00"/>
    <n v="1324424"/>
    <m/>
    <s v="Bellevue"/>
    <s v="Washington"/>
    <s v="United States"/>
  </r>
  <r>
    <d v="2019-04-16T00:00:00"/>
    <x v="27"/>
    <s v="sell"/>
    <n v="1500"/>
    <n v="16"/>
    <n v="127.959999"/>
    <n v="128.240005"/>
    <n v="125.790001"/>
    <n v="125.989998"/>
    <n v="125.646819999999"/>
    <n v="2014400"/>
    <n v="2.5920000000000001"/>
    <n v="4.29532096773628E-3"/>
    <n v="1.6404920148079701E-2"/>
    <n v="3.5794609696765699E-2"/>
    <n v="7.8882464912255201E-2"/>
    <n v="0.15356889644494401"/>
    <n v="4.4421801262391897E-3"/>
    <n v="8.5494989226375297E-3"/>
    <n v="1.18772579536337E-2"/>
    <n v="1.5810599508681598E-2"/>
    <n v="139.770004"/>
    <n v="105.870003"/>
    <n v="-0.123137904846137"/>
    <n v="5.0922850790659495E-4"/>
    <n v="0.83632054780166099"/>
    <n v="0.99478972631900497"/>
    <n v="1.0511053898490199"/>
    <s v="Bridgebay Associates"/>
    <x v="27"/>
    <s v="Consumer Discretionary"/>
    <s v="Internet &amp; Direct Marketing Retail"/>
    <s v="Bellevue, Washington"/>
    <d v="2007-10-02T00:00:00"/>
    <n v="1324424"/>
    <m/>
    <s v="Bellevue"/>
    <s v="Washington"/>
    <s v="United States"/>
  </r>
  <r>
    <d v="2019-05-20T00:00:00"/>
    <x v="27"/>
    <s v="sell"/>
    <n v="1100"/>
    <n v="16"/>
    <n v="115.239998"/>
    <n v="116.970001"/>
    <n v="114.480003"/>
    <n v="116.480003"/>
    <n v="116.162727"/>
    <n v="2485800"/>
    <n v="2.4159999999999999"/>
    <n v="1.8905674129690499E-3"/>
    <n v="-2.48651702746689E-3"/>
    <n v="-6.9153057489745304E-2"/>
    <n v="-9.3718357171729202E-2"/>
    <n v="1.7159475923013399E-2"/>
    <n v="1.50384540924132E-2"/>
    <n v="1.26602380379525E-2"/>
    <n v="1.13142802523277E-2"/>
    <n v="1.5071997772711E-2"/>
    <n v="139.770004"/>
    <n v="108.110001"/>
    <n v="-0.123137904846137"/>
    <n v="-6.7722580366252503E-3"/>
    <n v="0.86458605798980703"/>
    <n v="-5.33425857525004E-2"/>
    <n v="0.100219359015139"/>
    <s v="Bridgebay Associates"/>
    <x v="27"/>
    <s v="Consumer Discretionary"/>
    <s v="Internet &amp; Direct Marketing Retail"/>
    <s v="Bellevue, Washington"/>
    <d v="2007-10-02T00:00:00"/>
    <n v="1324424"/>
    <m/>
    <s v="Bellevue"/>
    <s v="Washington"/>
    <s v="United States"/>
  </r>
  <r>
    <d v="2019-05-28T00:00:00"/>
    <x v="27"/>
    <s v="buy"/>
    <n v="2200"/>
    <n v="16"/>
    <n v="116.040001"/>
    <n v="117.220001"/>
    <n v="115.629997"/>
    <n v="115.989998"/>
    <n v="115.989998"/>
    <n v="1588700"/>
    <n v="2.2679999999999998"/>
    <n v="6.0368249177029096E-4"/>
    <n v="-1.48806378967384E-3"/>
    <n v="-7.3840680632003705E-2"/>
    <n v="-8.9811790952048304E-2"/>
    <n v="1.7411044929237301E-3"/>
    <n v="5.3199187193249302E-3"/>
    <n v="1.2216760916117401E-2"/>
    <n v="1.12158920869454E-2"/>
    <n v="1.50309864277751E-2"/>
    <n v="139.770004"/>
    <n v="108.110001"/>
    <n v="-0.123137904846137"/>
    <n v="-8.4109499934704197E-3"/>
    <n v="0.85903448063277199"/>
    <n v="-0.16159621775625399"/>
    <n v="-5.8573600060662E-2"/>
    <s v="Bridgebay Associates"/>
    <x v="27"/>
    <s v="Consumer Discretionary"/>
    <s v="Internet &amp; Direct Marketing Retail"/>
    <s v="Bellevue, Washington"/>
    <d v="2007-10-02T00:00:00"/>
    <n v="1324424"/>
    <m/>
    <s v="Bellevue"/>
    <s v="Washington"/>
    <s v="United States"/>
  </r>
  <r>
    <d v="2019-06-07T00:00:00"/>
    <x v="27"/>
    <s v="buy"/>
    <n v="1400"/>
    <n v="16"/>
    <n v="120.879997"/>
    <n v="122.94000200000001"/>
    <n v="120.55999799999999"/>
    <n v="122.599998"/>
    <n v="122.599998"/>
    <n v="1384700"/>
    <n v="2.0840000000000001"/>
    <n v="1.7111317818931101E-2"/>
    <n v="6.3994878825647097E-2"/>
    <n v="5.2765958796064597E-4"/>
    <n v="1.28932349758006E-2"/>
    <n v="1.1876511860627201E-2"/>
    <n v="1.3447237499738101E-2"/>
    <n v="1.28734423474653E-2"/>
    <n v="1.0769575673793901E-2"/>
    <n v="1.5065602825304201E-2"/>
    <n v="139.770004"/>
    <n v="108.110001"/>
    <n v="-0.123137904846137"/>
    <n v="1.0442979367750601E-2"/>
    <n v="0.89079891328553795"/>
    <n v="-7.0722870840417701E-2"/>
    <n v="-0.117471245634377"/>
    <s v="Bridgebay Associates"/>
    <x v="27"/>
    <s v="Consumer Discretionary"/>
    <s v="Internet &amp; Direct Marketing Retail"/>
    <s v="Bellevue, Washington"/>
    <d v="2007-10-02T00:00:00"/>
    <n v="1324424"/>
    <m/>
    <s v="Bellevue"/>
    <s v="Washington"/>
    <s v="United States"/>
  </r>
  <r>
    <d v="2019-06-13T00:00:00"/>
    <x v="27"/>
    <s v="sell"/>
    <n v="1400"/>
    <n v="16"/>
    <n v="124.910004"/>
    <n v="126.339996"/>
    <n v="124.480003"/>
    <n v="125.629997"/>
    <n v="125.629997"/>
    <n v="1308700"/>
    <n v="2.0910000000000002"/>
    <n v="1.1286859955289301E-2"/>
    <n v="4.15253657667135E-2"/>
    <n v="7.5862511068619798E-2"/>
    <n v="4.1932302198492297E-2"/>
    <n v="2.0244871703411702E-2"/>
    <n v="9.0316944349773595E-3"/>
    <n v="1.1484604215216101E-2"/>
    <n v="1.0925350516642901E-2"/>
    <n v="1.5003113800608699E-2"/>
    <n v="139.770004"/>
    <n v="108.110001"/>
    <n v="-0.123137904846137"/>
    <n v="4.0890106107655602E-3"/>
    <n v="0.88671080307449801"/>
    <n v="-5.2924819400717903E-3"/>
    <n v="-1.33798556084975E-2"/>
    <s v="Bridgebay Associates"/>
    <x v="27"/>
    <s v="Consumer Discretionary"/>
    <s v="Internet &amp; Direct Marketing Retail"/>
    <s v="Bellevue, Washington"/>
    <d v="2007-10-02T00:00:00"/>
    <n v="1324424"/>
    <m/>
    <s v="Bellevue"/>
    <s v="Washington"/>
    <s v="United States"/>
  </r>
  <r>
    <d v="2019-06-20T00:00:00"/>
    <x v="27"/>
    <s v="sell"/>
    <n v="2100"/>
    <n v="16"/>
    <n v="130"/>
    <n v="130.800003"/>
    <n v="129.070007"/>
    <n v="129.60000600000001"/>
    <n v="129.60000600000001"/>
    <n v="1305100"/>
    <n v="2.0009999999999999"/>
    <n v="-3.0854034520832498E-4"/>
    <n v="3.1111775077789901E-2"/>
    <n v="0.10946080317387601"/>
    <n v="4.6092762730910897E-2"/>
    <n v="4.91081406297958E-2"/>
    <n v="6.5034201075375199E-3"/>
    <n v="9.6206707015209607E-3"/>
    <n v="1.09604585567418E-2"/>
    <n v="1.49834610336148E-2"/>
    <n v="139.770004"/>
    <n v="108.110001"/>
    <n v="-0.123137904846137"/>
    <n v="9.4276054361659405E-3"/>
    <n v="0.88046036332921496"/>
    <n v="0.233380187614947"/>
    <n v="0.18125619561991199"/>
    <s v="Bridgebay Associates"/>
    <x v="27"/>
    <s v="Consumer Discretionary"/>
    <s v="Internet &amp; Direct Marketing Retail"/>
    <s v="Bellevue, Washington"/>
    <d v="2007-10-02T00:00:00"/>
    <n v="1324424"/>
    <m/>
    <s v="Bellevue"/>
    <s v="Washington"/>
    <s v="United States"/>
  </r>
  <r>
    <d v="2019-06-28T00:00:00"/>
    <x v="27"/>
    <s v="buy"/>
    <n v="1000"/>
    <n v="16"/>
    <n v="130.38999899999999"/>
    <n v="133.28999299999899"/>
    <n v="130.33999599999899"/>
    <n v="133.029999"/>
    <n v="133.029999"/>
    <n v="1710100"/>
    <n v="2"/>
    <n v="2.1963872795907498E-2"/>
    <n v="1.9354731521994298E-2"/>
    <n v="0.13681209499840499"/>
    <n v="0.1141787649381"/>
    <n v="0.11057922698884"/>
    <n v="1.6268815234404599E-2"/>
    <n v="1.1345700251730401E-2"/>
    <n v="1.11008213725755E-2"/>
    <n v="1.50431901610699E-2"/>
    <n v="139.770004"/>
    <n v="108.110001"/>
    <n v="-0.123137904846137"/>
    <n v="5.7409418775350302E-3"/>
    <n v="0.87958533377923198"/>
    <n v="0.73847736805914499"/>
    <n v="0.39658519433377398"/>
    <s v="Bridgebay Associates"/>
    <x v="27"/>
    <s v="Consumer Discretionary"/>
    <s v="Internet &amp; Direct Marketing Retail"/>
    <s v="Bellevue, Washington"/>
    <d v="2007-10-02T00:00:00"/>
    <n v="1324424"/>
    <m/>
    <s v="Bellevue"/>
    <s v="Washington"/>
    <s v="United States"/>
  </r>
  <r>
    <d v="2019-04-05T00:00:00"/>
    <x v="27"/>
    <s v="sell"/>
    <n v="2400"/>
    <n v="17"/>
    <n v="123.160004"/>
    <n v="124.089996"/>
    <n v="122.169997999999"/>
    <n v="122.5"/>
    <n v="122.16632799999999"/>
    <n v="1080200"/>
    <n v="2.5009999999999999"/>
    <n v="-4.0809793011343799E-4"/>
    <n v="2.89875662449736E-2"/>
    <n v="-2.24401647314059E-2"/>
    <n v="8.2470657435709499E-2"/>
    <n v="0.116812255346823"/>
    <n v="5.91413354726281E-3"/>
    <n v="9.9047977115578698E-3"/>
    <n v="1.25774655906137E-2"/>
    <n v="1.59300730544009E-2"/>
    <n v="139.770004"/>
    <n v="105.870003"/>
    <n v="-0.123137904846137"/>
    <n v="4.62571739556182E-3"/>
    <n v="0.84188884302310496"/>
    <n v="0.745136282178674"/>
    <n v="0.79521854513547596"/>
    <s v="Los Santos Asset Management"/>
    <x v="27"/>
    <s v="Consumer Discretionary"/>
    <s v="Internet &amp; Direct Marketing Retail"/>
    <s v="Bellevue, Washington"/>
    <d v="2007-10-02T00:00:00"/>
    <n v="1324424"/>
    <m/>
    <s v="Bellevue"/>
    <s v="Washington"/>
    <s v="United States"/>
  </r>
  <r>
    <d v="2019-05-07T00:00:00"/>
    <x v="27"/>
    <s v="buy"/>
    <n v="2000"/>
    <n v="17"/>
    <n v="123.099998"/>
    <n v="125.339996"/>
    <n v="122.470001"/>
    <n v="122.870003"/>
    <n v="122.535324"/>
    <n v="2425200"/>
    <n v="2.448"/>
    <n v="-9.8801426073272004E-3"/>
    <n v="-5.5175952675617597E-2"/>
    <n v="2.6077891852367102E-3"/>
    <n v="-2.4276748761898299E-2"/>
    <n v="0.119737325948982"/>
    <n v="7.5050969688027604E-3"/>
    <n v="1.0090519833453999E-2"/>
    <n v="1.1526568513226599E-2"/>
    <n v="1.4939518890422099E-2"/>
    <n v="139.770004"/>
    <n v="108.110001"/>
    <n v="-0.123137904846137"/>
    <n v="-1.6649488130547601E-2"/>
    <n v="0.87695129409699901"/>
    <n v="0.71425873212407898"/>
    <n v="0.72522762320437595"/>
    <s v="Los Santos Asset Management"/>
    <x v="27"/>
    <s v="Consumer Discretionary"/>
    <s v="Internet &amp; Direct Marketing Retail"/>
    <s v="Bellevue, Washington"/>
    <d v="2007-10-02T00:00:00"/>
    <n v="1324424"/>
    <m/>
    <s v="Bellevue"/>
    <s v="Washington"/>
    <s v="United States"/>
  </r>
  <r>
    <d v="2019-04-01T00:00:00"/>
    <x v="27"/>
    <s v="sell"/>
    <n v="2700"/>
    <n v="18"/>
    <n v="120.550003"/>
    <n v="120.80999799999999"/>
    <n v="119.779999"/>
    <n v="120.25"/>
    <n v="119.922455"/>
    <n v="2331600"/>
    <n v="2.4969999999999999"/>
    <n v="1.0449431325502301E-2"/>
    <n v="-1.5103696961811E-2"/>
    <n v="-2.2585062254650401E-2"/>
    <n v="6.21654887132801E-2"/>
    <n v="9.5553233884060701E-2"/>
    <n v="1.07688318603714E-2"/>
    <n v="1.0195543047553501E-2"/>
    <n v="1.41478717427775E-2"/>
    <n v="1.6109387354393399E-2"/>
    <n v="139.770004"/>
    <n v="105.120003"/>
    <n v="-0.123137904846137"/>
    <n v="1.1502195497633099E-2"/>
    <n v="0.85655049108701198"/>
    <n v="0.58508310362938798"/>
    <n v="0.842440893027255"/>
    <s v="Ironman Funds"/>
    <x v="27"/>
    <s v="Consumer Discretionary"/>
    <s v="Internet &amp; Direct Marketing Retail"/>
    <s v="Bellevue, Washington"/>
    <d v="2007-10-02T00:00:00"/>
    <n v="1324424"/>
    <m/>
    <s v="Bellevue"/>
    <s v="Washington"/>
    <s v="United States"/>
  </r>
  <r>
    <d v="2019-04-08T00:00:00"/>
    <x v="27"/>
    <s v="sell"/>
    <n v="2600"/>
    <n v="18"/>
    <n v="122.25"/>
    <n v="123.32"/>
    <n v="122.089996"/>
    <n v="123.209999"/>
    <n v="122.874389999999"/>
    <n v="1435900"/>
    <n v="2.5190000000000001"/>
    <n v="5.7791535747115904E-3"/>
    <n v="2.4317288494182899E-2"/>
    <n v="4.05846312051191E-4"/>
    <n v="7.5335058999635704E-2"/>
    <n v="0.146115445668479"/>
    <n v="5.3363282997917197E-3"/>
    <n v="9.3228036177694599E-3"/>
    <n v="1.25031771068746E-2"/>
    <n v="1.5861077485291E-2"/>
    <n v="139.770004"/>
    <n v="105.870003"/>
    <n v="-0.123137904846137"/>
    <n v="1.0469119934194001E-3"/>
    <n v="0.83703924926184703"/>
    <n v="0.97556926844121805"/>
    <n v="0.873315778097842"/>
    <s v="Ironman Funds"/>
    <x v="27"/>
    <s v="Consumer Discretionary"/>
    <s v="Internet &amp; Direct Marketing Retail"/>
    <s v="Bellevue, Washington"/>
    <d v="2007-10-02T00:00:00"/>
    <n v="1324424"/>
    <m/>
    <s v="Bellevue"/>
    <s v="Washington"/>
    <s v="United States"/>
  </r>
  <r>
    <d v="2019-04-24T00:00:00"/>
    <x v="27"/>
    <s v="buy"/>
    <n v="1100"/>
    <n v="18"/>
    <n v="126"/>
    <n v="126.5"/>
    <n v="124.30999799999999"/>
    <n v="124.489998"/>
    <n v="124.150902"/>
    <n v="1252900"/>
    <n v="2.5219999999999998"/>
    <n v="-1.11036905010575E-2"/>
    <n v="-1.1977177940464099E-2"/>
    <n v="2.3159488256663401E-2"/>
    <n v="6.7590886380860901E-2"/>
    <n v="0.13038699660422601"/>
    <n v="9.20639520193553E-3"/>
    <n v="7.7634659482273801E-3"/>
    <n v="1.14852790685689E-2"/>
    <n v="1.5799961357329501E-2"/>
    <n v="139.770004"/>
    <n v="105.870003"/>
    <n v="-0.123137904846137"/>
    <n v="-2.1941687255359501E-3"/>
    <n v="0.83955444492578801"/>
    <n v="0.80495989483228503"/>
    <n v="0.82247138130785902"/>
    <s v="Ironman Funds"/>
    <x v="27"/>
    <s v="Consumer Discretionary"/>
    <s v="Internet &amp; Direct Marketing Retail"/>
    <s v="Bellevue, Washington"/>
    <d v="2007-10-02T00:00:00"/>
    <n v="1324424"/>
    <m/>
    <s v="Bellevue"/>
    <s v="Washington"/>
    <s v="United States"/>
  </r>
  <r>
    <d v="2019-06-11T00:00:00"/>
    <x v="27"/>
    <s v="sell"/>
    <n v="1700"/>
    <n v="18"/>
    <n v="122.510002"/>
    <n v="124.160004"/>
    <n v="122.5"/>
    <n v="123.05999799999999"/>
    <n v="123.05999799999999"/>
    <n v="1376800"/>
    <n v="2.14"/>
    <n v="1.07022630974102E-2"/>
    <n v="2.39310462317722E-2"/>
    <n v="3.3758268227409897E-2"/>
    <n v="2.3334969249237801E-2"/>
    <n v="2.81165639368345E-2"/>
    <n v="9.4014454040852596E-3"/>
    <n v="1.2091591073053401E-2"/>
    <n v="1.07851041351202E-2"/>
    <n v="1.50455834375628E-2"/>
    <n v="139.770004"/>
    <n v="108.110001"/>
    <n v="-0.123137904846137"/>
    <n v="-3.4994119269314301E-4"/>
    <n v="0.88762145544818205"/>
    <n v="5.33090731401187E-2"/>
    <n v="-1.03172966404225E-2"/>
    <s v="Ironman Funds"/>
    <x v="27"/>
    <s v="Consumer Discretionary"/>
    <s v="Internet &amp; Direct Marketing Retail"/>
    <s v="Bellevue, Washington"/>
    <d v="2007-10-02T00:00:00"/>
    <n v="1324424"/>
    <m/>
    <s v="Bellevue"/>
    <s v="Washington"/>
    <s v="United States"/>
  </r>
  <r>
    <d v="2019-04-05T00:00:00"/>
    <x v="27"/>
    <s v="sell"/>
    <n v="1800"/>
    <n v="19"/>
    <n v="123.160004"/>
    <n v="124.089996"/>
    <n v="122.169997999999"/>
    <n v="122.5"/>
    <n v="122.16632799999999"/>
    <n v="1080200"/>
    <n v="2.5009999999999999"/>
    <n v="-4.0809793011343799E-4"/>
    <n v="2.89875662449736E-2"/>
    <n v="-2.24401647314059E-2"/>
    <n v="8.2470657435709499E-2"/>
    <n v="0.116812255346823"/>
    <n v="5.91413354726281E-3"/>
    <n v="9.9047977115578698E-3"/>
    <n v="1.25774655906137E-2"/>
    <n v="1.59300730544009E-2"/>
    <n v="139.770004"/>
    <n v="105.870003"/>
    <n v="-0.123137904846137"/>
    <n v="4.62571739556182E-3"/>
    <n v="0.84188884302310496"/>
    <n v="0.745136282178674"/>
    <n v="0.79521854513547596"/>
    <s v="Second Point Management"/>
    <x v="27"/>
    <s v="Consumer Discretionary"/>
    <s v="Internet &amp; Direct Marketing Retail"/>
    <s v="Bellevue, Washington"/>
    <d v="2007-10-02T00:00:00"/>
    <n v="1324424"/>
    <m/>
    <s v="Bellevue"/>
    <s v="Washington"/>
    <s v="United States"/>
  </r>
  <r>
    <d v="2019-04-10T00:00:00"/>
    <x v="27"/>
    <s v="sell"/>
    <n v="2200"/>
    <n v="19"/>
    <n v="123.849998"/>
    <n v="124.349998"/>
    <n v="122.150002"/>
    <n v="124.160004"/>
    <n v="123.821808"/>
    <n v="752600"/>
    <n v="2.4769999999999999"/>
    <n v="1.77346470094359E-3"/>
    <n v="1.69764536105248E-2"/>
    <n v="1.8616133803821201E-2"/>
    <n v="8.2492273628805998E-2"/>
    <n v="0.14509421060776601"/>
    <n v="2.7096937656126601E-3"/>
    <n v="8.7645191839011392E-3"/>
    <n v="1.1959082318494499E-2"/>
    <n v="1.5848422309168098E-2"/>
    <n v="139.770004"/>
    <n v="105.870003"/>
    <n v="-0.123137904846137"/>
    <n v="3.47183783585567E-3"/>
    <n v="0.83644744379361802"/>
    <n v="0.95918073490412403"/>
    <n v="0.90702807084758696"/>
    <s v="Second Point Management"/>
    <x v="27"/>
    <s v="Consumer Discretionary"/>
    <s v="Internet &amp; Direct Marketing Retail"/>
    <s v="Bellevue, Washington"/>
    <d v="2007-10-02T00:00:00"/>
    <n v="1324424"/>
    <m/>
    <s v="Bellevue"/>
    <s v="Washington"/>
    <s v="United States"/>
  </r>
  <r>
    <d v="2019-04-29T00:00:00"/>
    <x v="27"/>
    <s v="buy"/>
    <n v="3200"/>
    <n v="19"/>
    <n v="127.610001"/>
    <n v="130.63999899999999"/>
    <n v="127.589996"/>
    <n v="129.979996"/>
    <n v="129.625946"/>
    <n v="1791500"/>
    <n v="2.536"/>
    <n v="1.7227010727243301E-2"/>
    <n v="4.4280403033200903E-2"/>
    <n v="8.1556818211007395E-2"/>
    <n v="0.107408338291456"/>
    <n v="0.210826099439681"/>
    <n v="1.2398609085589801E-2"/>
    <n v="8.0096885799880203E-3"/>
    <n v="1.1880792153004799E-2"/>
    <n v="1.57719876318781E-2"/>
    <n v="139.770004"/>
    <n v="108.110001"/>
    <n v="-0.123137904846137"/>
    <n v="1.07094833958194E-3"/>
    <n v="0.86637972439886901"/>
    <n v="1.4035720433622101"/>
    <n v="1.01881726050153"/>
    <s v="Second Point Management"/>
    <x v="27"/>
    <s v="Consumer Discretionary"/>
    <s v="Internet &amp; Direct Marketing Retail"/>
    <s v="Bellevue, Washington"/>
    <d v="2007-10-02T00:00:00"/>
    <n v="1324424"/>
    <m/>
    <s v="Bellevue"/>
    <s v="Washington"/>
    <s v="United States"/>
  </r>
  <r>
    <d v="2019-06-04T00:00:00"/>
    <x v="27"/>
    <s v="buy"/>
    <n v="1700"/>
    <n v="19"/>
    <n v="117.010002"/>
    <n v="120.400002"/>
    <n v="117.010002"/>
    <n v="120.150002"/>
    <n v="120.150002"/>
    <n v="2118100"/>
    <n v="2.1190000000000002"/>
    <n v="3.3686360519102503E-2"/>
    <n v="3.52370155774182E-2"/>
    <n v="-6.2356928707115997E-2"/>
    <n v="-4.20317087761643E-2"/>
    <n v="1.14082815121719E-2"/>
    <n v="1.6432237844531902E-2"/>
    <n v="1.33608198839131E-2"/>
    <n v="1.09081093583238E-2"/>
    <n v="1.50976058979527E-2"/>
    <n v="139.770004"/>
    <n v="108.110001"/>
    <n v="-0.123137904846137"/>
    <n v="2.1205927310919401E-2"/>
    <n v="0.89173001938791296"/>
    <n v="-7.6539969403442099E-2"/>
    <n v="-0.229746155191865"/>
    <s v="Second Point Management"/>
    <x v="27"/>
    <s v="Consumer Discretionary"/>
    <s v="Internet &amp; Direct Marketing Retail"/>
    <s v="Bellevue, Washington"/>
    <d v="2007-10-02T00:00:00"/>
    <n v="1324424"/>
    <m/>
    <s v="Bellevue"/>
    <s v="Washington"/>
    <s v="United States"/>
  </r>
  <r>
    <d v="2019-04-24T00:00:00"/>
    <x v="27"/>
    <s v="sell"/>
    <n v="2200"/>
    <n v="20"/>
    <n v="126"/>
    <n v="126.5"/>
    <n v="124.30999799999999"/>
    <n v="124.489998"/>
    <n v="124.150902"/>
    <n v="1252900"/>
    <n v="2.5219999999999998"/>
    <n v="-1.11036905010575E-2"/>
    <n v="-1.1977177940464099E-2"/>
    <n v="2.3159488256663401E-2"/>
    <n v="6.7590886380860901E-2"/>
    <n v="0.13038699660422601"/>
    <n v="9.20639520193553E-3"/>
    <n v="7.7634659482273801E-3"/>
    <n v="1.14852790685689E-2"/>
    <n v="1.5799961357329501E-2"/>
    <n v="139.770004"/>
    <n v="105.870003"/>
    <n v="-0.123137904846137"/>
    <n v="-2.1941687255359501E-3"/>
    <n v="0.83955444492578801"/>
    <n v="0.80495989483228503"/>
    <n v="0.82247138130785902"/>
    <s v="Jaguar Group of Funds"/>
    <x v="27"/>
    <s v="Consumer Discretionary"/>
    <s v="Internet &amp; Direct Marketing Retail"/>
    <s v="Bellevue, Washington"/>
    <d v="2007-10-02T00:00:00"/>
    <n v="1324424"/>
    <m/>
    <s v="Bellevue"/>
    <s v="Washington"/>
    <s v="United States"/>
  </r>
  <r>
    <d v="2019-05-07T00:00:00"/>
    <x v="27"/>
    <s v="sell"/>
    <n v="1200"/>
    <n v="20"/>
    <n v="123.099998"/>
    <n v="125.339996"/>
    <n v="122.470001"/>
    <n v="122.870003"/>
    <n v="122.535324"/>
    <n v="2425200"/>
    <n v="2.448"/>
    <n v="-9.8801426073272004E-3"/>
    <n v="-5.5175952675617597E-2"/>
    <n v="2.6077891852367102E-3"/>
    <n v="-2.4276748761898299E-2"/>
    <n v="0.119737325948982"/>
    <n v="7.5050969688027604E-3"/>
    <n v="1.0090519833453999E-2"/>
    <n v="1.1526568513226599E-2"/>
    <n v="1.4939518890422099E-2"/>
    <n v="139.770004"/>
    <n v="108.110001"/>
    <n v="-0.123137904846137"/>
    <n v="-1.6649488130547601E-2"/>
    <n v="0.87695129409699901"/>
    <n v="0.71425873212407898"/>
    <n v="0.72522762320437595"/>
    <s v="Jaguar Group of Funds"/>
    <x v="27"/>
    <s v="Consumer Discretionary"/>
    <s v="Internet &amp; Direct Marketing Retail"/>
    <s v="Bellevue, Washington"/>
    <d v="2007-10-02T00:00:00"/>
    <n v="1324424"/>
    <m/>
    <s v="Bellevue"/>
    <s v="Washington"/>
    <s v="United States"/>
  </r>
  <r>
    <d v="2019-05-14T00:00:00"/>
    <x v="27"/>
    <s v="sell"/>
    <n v="2400"/>
    <n v="20"/>
    <n v="117.550003"/>
    <n v="119.919997999999"/>
    <n v="117.050003"/>
    <n v="119.55999799999999"/>
    <n v="119.234329"/>
    <n v="2271200"/>
    <n v="2.419"/>
    <n v="2.3612164067042599E-2"/>
    <n v="-2.7308639465833898E-2"/>
    <n v="-4.1209995058320001E-2"/>
    <n v="-5.4512738555523799E-2"/>
    <n v="5.8590744752190997E-2"/>
    <n v="1.7575375398424999E-2"/>
    <n v="1.2653764989800099E-2"/>
    <n v="1.12510681378794E-2"/>
    <n v="1.50592648714107E-2"/>
    <n v="139.770004"/>
    <n v="108.110001"/>
    <n v="-0.123137904846137"/>
    <n v="7.98398755130913E-3"/>
    <n v="0.87389944300527"/>
    <n v="0.259687166977073"/>
    <n v="0.343692717823528"/>
    <s v="Jaguar Group of Funds"/>
    <x v="27"/>
    <s v="Consumer Discretionary"/>
    <s v="Internet &amp; Direct Marketing Retail"/>
    <s v="Bellevue, Washington"/>
    <d v="2007-10-02T00:00:00"/>
    <n v="1324424"/>
    <m/>
    <s v="Bellevue"/>
    <s v="Washington"/>
    <s v="United States"/>
  </r>
  <r>
    <d v="2019-05-23T00:00:00"/>
    <x v="27"/>
    <s v="sell"/>
    <n v="1400"/>
    <n v="20"/>
    <n v="114.58000199999999"/>
    <n v="117.389999"/>
    <n v="114.58000199999999"/>
    <n v="116.44000200000001"/>
    <n v="116.44000200000001"/>
    <n v="1417300"/>
    <n v="2.2959999999999998"/>
    <n v="-2.3160808023656499E-3"/>
    <n v="-1.2020557690274899E-2"/>
    <n v="-7.5225331779942103E-2"/>
    <n v="-8.1382376180829594E-2"/>
    <n v="1.41977881429627E-2"/>
    <n v="9.1304631992597095E-3"/>
    <n v="1.24631499718144E-2"/>
    <n v="1.13348154269521E-2"/>
    <n v="1.50643203222828E-2"/>
    <n v="139.770004"/>
    <n v="108.110001"/>
    <n v="-0.123137904846137"/>
    <n v="-1.1985692488440201E-2"/>
    <n v="0.85941740763463803"/>
    <n v="-6.7236439205548407E-2"/>
    <n v="-3.8354814403158501E-2"/>
    <s v="Jaguar Group of Funds"/>
    <x v="27"/>
    <s v="Consumer Discretionary"/>
    <s v="Internet &amp; Direct Marketing Retail"/>
    <s v="Bellevue, Washington"/>
    <d v="2007-10-02T00:00:00"/>
    <n v="1324424"/>
    <m/>
    <s v="Bellevue"/>
    <s v="Washington"/>
    <s v="United States"/>
  </r>
  <r>
    <d v="2019-06-25T00:00:00"/>
    <x v="27"/>
    <s v="sell"/>
    <n v="1500"/>
    <n v="20"/>
    <n v="130.820007"/>
    <n v="131.60000600000001"/>
    <n v="129.69000199999999"/>
    <n v="129.75"/>
    <n v="129.75"/>
    <n v="1007900"/>
    <n v="1.994"/>
    <n v="-3.6925652187243399E-3"/>
    <n v="1.6787555462765901E-2"/>
    <n v="0.108233385992347"/>
    <n v="6.3496772359918602E-2"/>
    <n v="4.8982335234264297E-2"/>
    <n v="8.0762328786764103E-3"/>
    <n v="9.5760226099618692E-3"/>
    <n v="1.0676367324609699E-2"/>
    <n v="1.4965102589386299E-2"/>
    <n v="139.770004"/>
    <n v="108.110001"/>
    <n v="-0.123137904846137"/>
    <n v="-9.5417756928269908E-3"/>
    <n v="0.87619057377890996"/>
    <n v="0.23446435830701501"/>
    <n v="0.254050303274857"/>
    <s v="Jaguar Group of Funds"/>
    <x v="27"/>
    <s v="Consumer Discretionary"/>
    <s v="Internet &amp; Direct Marketing Retail"/>
    <s v="Bellevue, Washington"/>
    <d v="2007-10-02T00:00:00"/>
    <n v="1324424"/>
    <m/>
    <s v="Bellevue"/>
    <s v="Washington"/>
    <s v="United States"/>
  </r>
  <r>
    <d v="2019-06-26T00:00:00"/>
    <x v="27"/>
    <s v="sell"/>
    <n v="2700"/>
    <n v="20"/>
    <n v="130.03999299999899"/>
    <n v="130.71000699999999"/>
    <n v="127.519997"/>
    <n v="127.660004"/>
    <n v="127.660004"/>
    <n v="1502400"/>
    <n v="2.0489999999999999"/>
    <n v="-1.6239010884858299E-2"/>
    <n v="-1.53908593985382E-2"/>
    <n v="9.6470230401991097E-2"/>
    <n v="6.6274364874158095E-2"/>
    <n v="4.84065197031322E-2"/>
    <n v="8.3596010448260694E-3"/>
    <n v="1.04170860859935E-2"/>
    <n v="1.0597787058527E-2"/>
    <n v="1.4967577241807899E-2"/>
    <n v="139.770004"/>
    <n v="108.110001"/>
    <n v="-0.123137904846137"/>
    <n v="-1.2346958449604901E-3"/>
    <n v="0.87503830294420504"/>
    <n v="0.22638600950300999"/>
    <n v="0.26024765185190502"/>
    <s v="Jaguar Group of Funds"/>
    <x v="27"/>
    <s v="Consumer Discretionary"/>
    <s v="Internet &amp; Direct Marketing Retail"/>
    <s v="Bellevue, Washington"/>
    <d v="2007-10-02T00:00:00"/>
    <n v="1324424"/>
    <m/>
    <s v="Bellevue"/>
    <s v="Washington"/>
    <s v="United States"/>
  </r>
  <r>
    <d v="2019-05-10T00:00:00"/>
    <x v="28"/>
    <s v="sell"/>
    <n v="100"/>
    <n v="1"/>
    <n v="67.269997000000004"/>
    <n v="68.099997999999999"/>
    <n v="66.529999000000004"/>
    <n v="67.900002000000001"/>
    <n v="67.393355999999997"/>
    <n v="12318700"/>
    <n v="2.4550000000000001"/>
    <n v="3.9844320635749799E-3"/>
    <n v="-3.9985087169337699E-2"/>
    <n v="4.6992809276570201E-2"/>
    <n v="9.7156658819698399E-2"/>
    <n v="-3.1370630117521198E-2"/>
    <n v="1.4497426171132101E-2"/>
    <n v="1.33216353060961E-2"/>
    <n v="1.36406918613232E-2"/>
    <n v="1.5217803883635601E-2"/>
    <n v="75.239998"/>
    <n v="48.419998"/>
    <n v="-0.12966808361451501"/>
    <n v="3.7133938472042301E-3"/>
    <n v="1.1406534373009101"/>
    <n v="-0.433104792833788"/>
    <n v="-9.00399627295356E-2"/>
    <s v="CapitalAlley Funds"/>
    <x v="28"/>
    <s v="Financials"/>
    <s v="Diversified Banks"/>
    <s v="New York, New York"/>
    <d v="1988-05-31T00:00:00"/>
    <n v="831001"/>
    <m/>
    <s v="New York"/>
    <s v="New York"/>
    <s v="United States"/>
  </r>
  <r>
    <d v="2019-06-14T00:00:00"/>
    <x v="28"/>
    <s v="sell"/>
    <n v="100"/>
    <n v="1"/>
    <n v="67.150002000000001"/>
    <n v="67.720000999999996"/>
    <n v="66.5"/>
    <n v="67.480002999999996"/>
    <n v="66.976493999999903"/>
    <n v="8901900"/>
    <n v="2.093"/>
    <n v="5.9453751478215702E-3"/>
    <n v="2.6884523021404899E-2"/>
    <n v="3.3452007593509303E-2"/>
    <n v="4.0941528050977102E-2"/>
    <n v="2.9384291612622002E-2"/>
    <n v="1.36935460351283E-2"/>
    <n v="1.6694886855843399E-2"/>
    <n v="1.70319094165064E-2"/>
    <n v="1.5853346091379599E-2"/>
    <n v="75.239998"/>
    <n v="48.419998"/>
    <n v="-0.13257874749057899"/>
    <n v="-1.6128120944145399E-3"/>
    <n v="1.1809152414128601"/>
    <n v="7.2914776540928206E-2"/>
    <n v="-4.41309992151128E-2"/>
    <s v="CapitalAlley Funds"/>
    <x v="28"/>
    <s v="Financials"/>
    <s v="Diversified Banks"/>
    <s v="New York, New York"/>
    <d v="1988-05-31T00:00:00"/>
    <n v="831001"/>
    <m/>
    <s v="New York"/>
    <s v="New York"/>
    <s v="United States"/>
  </r>
  <r>
    <d v="2019-05-20T00:00:00"/>
    <x v="28"/>
    <s v="buy"/>
    <n v="300"/>
    <n v="2"/>
    <n v="64.75"/>
    <n v="65.5"/>
    <n v="64.519997000000004"/>
    <n v="64.959998999999996"/>
    <n v="64.475296"/>
    <n v="11605900"/>
    <n v="2.4159999999999999"/>
    <n v="-1.6918831776768599E-3"/>
    <n v="8.9687281096414301E-3"/>
    <n v="-7.32947920787545E-2"/>
    <n v="1.5384987130766199E-2"/>
    <n v="-7.0199697988207396E-2"/>
    <n v="1.31125392219722E-2"/>
    <n v="1.6225454027320198E-2"/>
    <n v="1.49724012587225E-2"/>
    <n v="1.56424658679504E-2"/>
    <n v="75.239998"/>
    <n v="48.419998"/>
    <n v="-0.13257874749057899"/>
    <n v="-6.7722580366252503E-3"/>
    <n v="1.17424530874609"/>
    <n v="-0.76155986503157103"/>
    <n v="-0.80277561872348202"/>
    <s v="InvestBurg"/>
    <x v="28"/>
    <s v="Financials"/>
    <s v="Diversified Banks"/>
    <s v="New York, New York"/>
    <d v="1988-05-31T00:00:00"/>
    <n v="831001"/>
    <m/>
    <s v="New York"/>
    <s v="New York"/>
    <s v="United States"/>
  </r>
  <r>
    <d v="2019-05-30T00:00:00"/>
    <x v="28"/>
    <s v="sell"/>
    <n v="100"/>
    <n v="2"/>
    <n v="64.769997000000004"/>
    <n v="65.25"/>
    <n v="63.25"/>
    <n v="63.610000999999997"/>
    <n v="63.135368"/>
    <n v="13570900"/>
    <n v="2.2269999999999999"/>
    <n v="-1.57080051622962E-3"/>
    <n v="-1.6372123269025599E-2"/>
    <n v="-0.103915347908587"/>
    <n v="6.1635801364590701E-4"/>
    <n v="-5.9158132860777698E-3"/>
    <n v="7.6847876053730097E-3"/>
    <n v="1.6246591296304E-2"/>
    <n v="1.54337915107994E-2"/>
    <n v="1.5424103721672199E-2"/>
    <n v="75.239998"/>
    <n v="48.419998"/>
    <n v="-0.13257874749057899"/>
    <n v="2.0962723552933101E-3"/>
    <n v="1.1618426014998"/>
    <n v="-0.235501372533227"/>
    <n v="-0.59842125475087604"/>
    <s v="InvestBurg"/>
    <x v="28"/>
    <s v="Financials"/>
    <s v="Diversified Banks"/>
    <s v="New York, New York"/>
    <d v="1988-05-31T00:00:00"/>
    <n v="831001"/>
    <m/>
    <s v="New York"/>
    <s v="New York"/>
    <s v="United States"/>
  </r>
  <r>
    <d v="2019-06-07T00:00:00"/>
    <x v="28"/>
    <s v="buy"/>
    <n v="100"/>
    <n v="2"/>
    <n v="66.160004000000001"/>
    <n v="66.800003000000004"/>
    <n v="65.620002999999997"/>
    <n v="65.690002000000007"/>
    <n v="65.199852000000007"/>
    <n v="11674200"/>
    <n v="2.0840000000000001"/>
    <n v="-1.1803980751083101E-2"/>
    <n v="5.5395918472577299E-2"/>
    <n v="-3.6911160578498699E-2"/>
    <n v="6.3261317848099102E-2"/>
    <n v="-1.1372884916170301E-2"/>
    <n v="2.3890263053862701E-2"/>
    <n v="1.9588143072675399E-2"/>
    <n v="1.6868212532752499E-2"/>
    <n v="1.57554537743523E-2"/>
    <n v="75.239998"/>
    <n v="48.419998"/>
    <n v="-0.13257874749057899"/>
    <n v="1.0442979367750601E-2"/>
    <n v="1.17606329780981"/>
    <n v="-0.27505591010234498"/>
    <n v="-0.20707645220828799"/>
    <s v="InvestBurg"/>
    <x v="28"/>
    <s v="Financials"/>
    <s v="Diversified Banks"/>
    <s v="New York, New York"/>
    <d v="1988-05-31T00:00:00"/>
    <n v="831001"/>
    <m/>
    <s v="New York"/>
    <s v="New York"/>
    <s v="United States"/>
  </r>
  <r>
    <d v="2019-04-23T00:00:00"/>
    <x v="28"/>
    <s v="sell"/>
    <n v="200"/>
    <n v="3"/>
    <n v="68.839995999999999"/>
    <n v="69.300003000000004"/>
    <n v="68.379997000000003"/>
    <n v="69.199996999999996"/>
    <n v="68.244377"/>
    <n v="13205000"/>
    <n v="2.57"/>
    <n v="1.5908755905638899E-3"/>
    <n v="2.6652646274921199E-2"/>
    <n v="7.9524998067236799E-2"/>
    <n v="0.119294314301007"/>
    <n v="1.3375125839169199E-2"/>
    <n v="1.6155939913716801E-2"/>
    <n v="1.7084735881567201E-2"/>
    <n v="1.3220952999347699E-2"/>
    <n v="1.51811392946209E-2"/>
    <n v="75.239998"/>
    <n v="48.419998"/>
    <n v="-0.12966808361451501"/>
    <n v="8.8023511954049196E-3"/>
    <n v="1.10987754918105"/>
    <n v="-9.0734640541040398E-2"/>
    <n v="-3.7388310661335099E-2"/>
    <s v="FinanCorp"/>
    <x v="28"/>
    <s v="Financials"/>
    <s v="Diversified Banks"/>
    <s v="New York, New York"/>
    <d v="1988-05-31T00:00:00"/>
    <n v="831001"/>
    <m/>
    <s v="New York"/>
    <s v="New York"/>
    <s v="United States"/>
  </r>
  <r>
    <d v="2019-05-06T00:00:00"/>
    <x v="28"/>
    <s v="sell"/>
    <n v="100"/>
    <n v="3"/>
    <n v="69.050003000000004"/>
    <n v="70.669997999999893"/>
    <n v="68.760002"/>
    <n v="70.410004000000001"/>
    <n v="69.884628000000006"/>
    <n v="12004000"/>
    <n v="2.5"/>
    <n v="-3.6858136690337798E-3"/>
    <n v="-2.35075666983406E-3"/>
    <n v="8.5441667199738794E-2"/>
    <n v="0.10093145415106"/>
    <n v="6.6996308715303807E-2"/>
    <n v="8.5774283630734097E-3"/>
    <n v="1.14192123015576E-2"/>
    <n v="1.3228346713113801E-2"/>
    <n v="1.5268834336478901E-2"/>
    <n v="75.239998"/>
    <n v="48.419998"/>
    <n v="-0.12966808361451501"/>
    <n v="-4.4810132310555703E-3"/>
    <n v="1.1255322067643501"/>
    <n v="0.31909924383307697"/>
    <n v="0.24958871206158101"/>
    <s v="FinanCorp"/>
    <x v="28"/>
    <s v="Financials"/>
    <s v="Diversified Banks"/>
    <s v="New York, New York"/>
    <d v="1988-05-31T00:00:00"/>
    <n v="831001"/>
    <m/>
    <s v="New York"/>
    <s v="New York"/>
    <s v="United States"/>
  </r>
  <r>
    <d v="2019-05-28T00:00:00"/>
    <x v="28"/>
    <s v="sell"/>
    <n v="200"/>
    <n v="3"/>
    <n v="64.089995999999999"/>
    <n v="64.449996999999996"/>
    <n v="63.759997999999896"/>
    <n v="63.790000999999997"/>
    <n v="63.314025999999998"/>
    <n v="14727400"/>
    <n v="2.2679999999999998"/>
    <n v="-9.3618555135368906E-3"/>
    <n v="-1.8175258299797901E-2"/>
    <n v="-6.8173102604048602E-2"/>
    <n v="1.2563558580353401E-3"/>
    <n v="-5.6428006150725303E-2"/>
    <n v="1.5683137596258102E-2"/>
    <n v="1.7476246794284798E-2"/>
    <n v="1.54639303511514E-2"/>
    <n v="1.56548516383982E-2"/>
    <n v="75.239998"/>
    <n v="48.419998"/>
    <n v="-0.13257874749057899"/>
    <n v="-8.4109499934704197E-3"/>
    <n v="1.1790018328494101"/>
    <n v="-0.65696602716920605"/>
    <n v="-0.663185524878393"/>
    <s v="FinanCorp"/>
    <x v="28"/>
    <s v="Financials"/>
    <s v="Diversified Banks"/>
    <s v="New York, New York"/>
    <d v="1988-05-31T00:00:00"/>
    <n v="831001"/>
    <m/>
    <s v="New York"/>
    <s v="New York"/>
    <s v="United States"/>
  </r>
  <r>
    <d v="2019-04-23T00:00:00"/>
    <x v="28"/>
    <s v="sell"/>
    <n v="300"/>
    <n v="4"/>
    <n v="68.839995999999999"/>
    <n v="69.300003000000004"/>
    <n v="68.379997000000003"/>
    <n v="69.199996999999996"/>
    <n v="68.244377"/>
    <n v="13205000"/>
    <n v="2.57"/>
    <n v="1.5908755905638899E-3"/>
    <n v="2.6652646274921199E-2"/>
    <n v="7.9524998067236799E-2"/>
    <n v="0.119294314301007"/>
    <n v="1.3375125839169199E-2"/>
    <n v="1.6155939913716801E-2"/>
    <n v="1.7084735881567201E-2"/>
    <n v="1.3220952999347699E-2"/>
    <n v="1.51811392946209E-2"/>
    <n v="75.239998"/>
    <n v="48.419998"/>
    <n v="-0.12966808361451501"/>
    <n v="8.8023511954049196E-3"/>
    <n v="1.10987754918105"/>
    <n v="-9.0734640541040398E-2"/>
    <n v="-3.7388310661335099E-2"/>
    <s v="CapitalOwl"/>
    <x v="28"/>
    <s v="Financials"/>
    <s v="Diversified Banks"/>
    <s v="New York, New York"/>
    <d v="1988-05-31T00:00:00"/>
    <n v="831001"/>
    <m/>
    <s v="New York"/>
    <s v="New York"/>
    <s v="United States"/>
  </r>
  <r>
    <d v="2019-05-01T00:00:00"/>
    <x v="28"/>
    <s v="buy"/>
    <n v="1100"/>
    <n v="4"/>
    <n v="70.680000000000007"/>
    <n v="71.169997999999893"/>
    <n v="69.739998"/>
    <n v="69.959998999999996"/>
    <n v="68.993881000000002"/>
    <n v="13261700"/>
    <n v="2.5110000000000001"/>
    <n v="-1.0521838096274201E-2"/>
    <n v="1.6283951354287202E-2"/>
    <n v="0.117247162524556"/>
    <n v="9.2614527689954901E-2"/>
    <n v="4.93229025559681E-2"/>
    <n v="1.3007224211535801E-2"/>
    <n v="1.29549505219596E-2"/>
    <n v="1.31930141200408E-2"/>
    <n v="1.5250604664822E-2"/>
    <n v="75.239998"/>
    <n v="48.419998"/>
    <n v="-0.12966808361451501"/>
    <n v="-7.5304459681844096E-3"/>
    <n v="1.1246349047595501"/>
    <n v="0.182608765951742"/>
    <n v="0.105625845030867"/>
    <s v="CapitalOwl"/>
    <x v="28"/>
    <s v="Financials"/>
    <s v="Diversified Banks"/>
    <s v="New York, New York"/>
    <d v="1988-05-31T00:00:00"/>
    <n v="831001"/>
    <m/>
    <s v="New York"/>
    <s v="New York"/>
    <s v="United States"/>
  </r>
  <r>
    <d v="2019-05-06T00:00:00"/>
    <x v="28"/>
    <s v="sell"/>
    <n v="200"/>
    <n v="4"/>
    <n v="69.050003000000004"/>
    <n v="70.669997999999893"/>
    <n v="68.760002"/>
    <n v="70.410004000000001"/>
    <n v="69.884628000000006"/>
    <n v="12004000"/>
    <n v="2.5"/>
    <n v="-3.6858136690337798E-3"/>
    <n v="-2.35075666983406E-3"/>
    <n v="8.5441667199738794E-2"/>
    <n v="0.10093145415106"/>
    <n v="6.6996308715303807E-2"/>
    <n v="8.5774283630734097E-3"/>
    <n v="1.14192123015576E-2"/>
    <n v="1.3228346713113801E-2"/>
    <n v="1.5268834336478901E-2"/>
    <n v="75.239998"/>
    <n v="48.419998"/>
    <n v="-0.12966808361451501"/>
    <n v="-4.4810132310555703E-3"/>
    <n v="1.1255322067643501"/>
    <n v="0.31909924383307697"/>
    <n v="0.24958871206158101"/>
    <s v="CapitalOwl"/>
    <x v="28"/>
    <s v="Financials"/>
    <s v="Diversified Banks"/>
    <s v="New York, New York"/>
    <d v="1988-05-31T00:00:00"/>
    <n v="831001"/>
    <m/>
    <s v="New York"/>
    <s v="New York"/>
    <s v="United States"/>
  </r>
  <r>
    <d v="2019-05-07T00:00:00"/>
    <x v="28"/>
    <s v="sell"/>
    <n v="300"/>
    <n v="4"/>
    <n v="69.349997999999999"/>
    <n v="69.5"/>
    <n v="67.620002999999997"/>
    <n v="68.160004000000001"/>
    <n v="67.651420999999999"/>
    <n v="17673400"/>
    <n v="2.448"/>
    <n v="-3.2477351322129602E-2"/>
    <n v="-3.01712980318272E-2"/>
    <n v="4.1350503817003698E-2"/>
    <n v="7.2364208545831699E-2"/>
    <n v="2.97977623568055E-2"/>
    <n v="1.6929451745330601E-2"/>
    <n v="1.3649304991639201E-2"/>
    <n v="1.38932553679242E-2"/>
    <n v="1.54047955948727E-2"/>
    <n v="75.239998"/>
    <n v="48.419998"/>
    <n v="-0.12966808361451501"/>
    <n v="-1.6649488130547601E-2"/>
    <n v="1.14102057424187"/>
    <n v="4.0531157280874502E-2"/>
    <n v="0.22122211937199601"/>
    <s v="CapitalOwl"/>
    <x v="28"/>
    <s v="Financials"/>
    <s v="Diversified Banks"/>
    <s v="New York, New York"/>
    <d v="1988-05-31T00:00:00"/>
    <n v="831001"/>
    <m/>
    <s v="New York"/>
    <s v="New York"/>
    <s v="United States"/>
  </r>
  <r>
    <d v="2019-05-09T00:00:00"/>
    <x v="28"/>
    <s v="buy"/>
    <n v="200"/>
    <n v="4"/>
    <n v="66.830001999999993"/>
    <n v="67.860000999999997"/>
    <n v="66.430000000000007"/>
    <n v="67.629997000000003"/>
    <n v="67.125366"/>
    <n v="16994200"/>
    <n v="2.4569999999999999"/>
    <n v="-8.6861703307097599E-3"/>
    <n v="-3.3156995069796101E-2"/>
    <n v="2.9753054685138901E-2"/>
    <n v="8.0353548822593199E-2"/>
    <n v="-2.20636517548627E-2"/>
    <n v="1.6137073906339401E-2"/>
    <n v="1.3709143945198E-2"/>
    <n v="1.37559565042532E-2"/>
    <n v="1.5239094417709299E-2"/>
    <n v="75.239998"/>
    <n v="48.419998"/>
    <n v="-0.12966808361451501"/>
    <n v="-3.0259986019249502E-3"/>
    <n v="1.1417672606203499"/>
    <n v="-0.358738426059732"/>
    <n v="6.4273586972811894E-2"/>
    <s v="CapitalOwl"/>
    <x v="28"/>
    <s v="Financials"/>
    <s v="Diversified Banks"/>
    <s v="New York, New York"/>
    <d v="1988-05-31T00:00:00"/>
    <n v="831001"/>
    <m/>
    <s v="New York"/>
    <s v="New York"/>
    <s v="United States"/>
  </r>
  <r>
    <d v="2019-06-18T00:00:00"/>
    <x v="28"/>
    <s v="buy"/>
    <n v="1100"/>
    <n v="4"/>
    <n v="66.809997999999993"/>
    <n v="68.25"/>
    <n v="66.5"/>
    <n v="67.980002999999996"/>
    <n v="67.472763"/>
    <n v="12199100"/>
    <n v="2.06"/>
    <n v="2.1410344079759801E-2"/>
    <n v="1.4721655912134099E-3"/>
    <n v="2.9861880367866901E-2"/>
    <n v="4.1596889330019898E-2"/>
    <n v="5.0985363339417299E-2"/>
    <n v="1.5482426233909601E-2"/>
    <n v="1.71753434570572E-2"/>
    <n v="1.72698936798064E-2"/>
    <n v="1.5897777874224101E-2"/>
    <n v="75.239998"/>
    <n v="48.419998"/>
    <n v="-0.13257874749057899"/>
    <n v="9.6704895497130797E-3"/>
    <n v="1.18659154017915"/>
    <n v="0.26198324606499601"/>
    <n v="5.8815805898026603E-2"/>
    <s v="CapitalOwl"/>
    <x v="28"/>
    <s v="Financials"/>
    <s v="Diversified Banks"/>
    <s v="New York, New York"/>
    <d v="1988-05-31T00:00:00"/>
    <n v="831001"/>
    <m/>
    <s v="New York"/>
    <s v="New York"/>
    <s v="United States"/>
  </r>
  <r>
    <d v="2019-06-24T00:00:00"/>
    <x v="28"/>
    <s v="sell"/>
    <n v="200"/>
    <n v="4"/>
    <n v="67.819999999999993"/>
    <n v="68.5"/>
    <n v="67.379997000000003"/>
    <n v="67.410004000000001"/>
    <n v="66.907013000000006"/>
    <n v="11223700"/>
    <n v="2.0209999999999999"/>
    <n v="-8.2730935583355605E-3"/>
    <n v="1.29901284866475E-2"/>
    <n v="4.1650546819464097E-2"/>
    <n v="0.117380117231086"/>
    <n v="2.3306607945141299E-2"/>
    <n v="1.21074716205664E-2"/>
    <n v="1.5973740615636001E-2"/>
    <n v="1.5907240195043498E-2"/>
    <n v="1.5902536607689099E-2"/>
    <n v="75.239998"/>
    <n v="48.419998"/>
    <n v="-0.13257874749057899"/>
    <n v="-1.73338836506086E-3"/>
    <n v="1.18925786219955"/>
    <n v="2.6773693415457499E-2"/>
    <n v="0.160438515761505"/>
    <s v="CapitalOwl"/>
    <x v="28"/>
    <s v="Financials"/>
    <s v="Diversified Banks"/>
    <s v="New York, New York"/>
    <d v="1988-05-31T00:00:00"/>
    <n v="831001"/>
    <m/>
    <s v="New York"/>
    <s v="New York"/>
    <s v="United States"/>
  </r>
  <r>
    <d v="2019-05-20T00:00:00"/>
    <x v="28"/>
    <s v="buy"/>
    <n v="300"/>
    <n v="5"/>
    <n v="64.75"/>
    <n v="65.5"/>
    <n v="64.519997000000004"/>
    <n v="64.959998999999996"/>
    <n v="64.475296"/>
    <n v="11605900"/>
    <n v="2.4159999999999999"/>
    <n v="-1.6918831776768599E-3"/>
    <n v="8.9687281096414301E-3"/>
    <n v="-7.32947920787545E-2"/>
    <n v="1.5384987130766199E-2"/>
    <n v="-7.0199697988207396E-2"/>
    <n v="1.31125392219722E-2"/>
    <n v="1.6225454027320198E-2"/>
    <n v="1.49724012587225E-2"/>
    <n v="1.56424658679504E-2"/>
    <n v="75.239998"/>
    <n v="48.419998"/>
    <n v="-0.13257874749057899"/>
    <n v="-6.7722580366252503E-3"/>
    <n v="1.17424530874609"/>
    <n v="-0.76155986503157103"/>
    <n v="-0.80277561872348202"/>
    <s v="Alpha Capital"/>
    <x v="28"/>
    <s v="Financials"/>
    <s v="Diversified Banks"/>
    <s v="New York, New York"/>
    <d v="1988-05-31T00:00:00"/>
    <n v="831001"/>
    <m/>
    <s v="New York"/>
    <s v="New York"/>
    <s v="United States"/>
  </r>
  <r>
    <d v="2019-05-30T00:00:00"/>
    <x v="28"/>
    <s v="sell"/>
    <n v="200"/>
    <n v="5"/>
    <n v="64.769997000000004"/>
    <n v="65.25"/>
    <n v="63.25"/>
    <n v="63.610000999999997"/>
    <n v="63.135368"/>
    <n v="13570900"/>
    <n v="2.2269999999999999"/>
    <n v="-1.57080051622962E-3"/>
    <n v="-1.6372123269025599E-2"/>
    <n v="-0.103915347908587"/>
    <n v="6.1635801364590701E-4"/>
    <n v="-5.9158132860777698E-3"/>
    <n v="7.6847876053730097E-3"/>
    <n v="1.6246591296304E-2"/>
    <n v="1.54337915107994E-2"/>
    <n v="1.5424103721672199E-2"/>
    <n v="75.239998"/>
    <n v="48.419998"/>
    <n v="-0.13257874749057899"/>
    <n v="2.0962723552933101E-3"/>
    <n v="1.1618426014998"/>
    <n v="-0.235501372533227"/>
    <n v="-0.59842125475087604"/>
    <s v="Alpha Capital"/>
    <x v="28"/>
    <s v="Financials"/>
    <s v="Diversified Banks"/>
    <s v="New York, New York"/>
    <d v="1988-05-31T00:00:00"/>
    <n v="831001"/>
    <m/>
    <s v="New York"/>
    <s v="New York"/>
    <s v="United States"/>
  </r>
  <r>
    <d v="2019-06-12T00:00:00"/>
    <x v="28"/>
    <s v="sell"/>
    <n v="200"/>
    <n v="5"/>
    <n v="67.650002000000001"/>
    <n v="67.809997999999993"/>
    <n v="66.629997000000003"/>
    <n v="66.809997999999993"/>
    <n v="66.311485000000005"/>
    <n v="9878300"/>
    <n v="2.1269999999999998"/>
    <n v="-1.58887298013826E-2"/>
    <n v="1.5536830122600501E-2"/>
    <n v="-1.6183327449443501E-2"/>
    <n v="5.4869560151233503E-2"/>
    <n v="7.2933272584288803E-3"/>
    <n v="1.6147262321199899E-2"/>
    <n v="2.0538606040721202E-2"/>
    <n v="1.7153700012459298E-2"/>
    <n v="1.5856913997290101E-2"/>
    <n v="75.239998"/>
    <n v="48.419998"/>
    <n v="-0.13257874749057899"/>
    <n v="-2.0396578921351798E-3"/>
    <n v="1.18097262352245"/>
    <n v="-0.12031685226654"/>
    <n v="-0.10825515093893801"/>
    <s v="Alpha Capital"/>
    <x v="28"/>
    <s v="Financials"/>
    <s v="Diversified Banks"/>
    <s v="New York, New York"/>
    <d v="1988-05-31T00:00:00"/>
    <n v="831001"/>
    <m/>
    <s v="New York"/>
    <s v="New York"/>
    <s v="United States"/>
  </r>
  <r>
    <d v="2019-06-17T00:00:00"/>
    <x v="28"/>
    <s v="buy"/>
    <n v="600"/>
    <n v="5"/>
    <n v="67.5"/>
    <n v="67.510002"/>
    <n v="66.400002000000001"/>
    <n v="66.540001000000004"/>
    <n v="66.043503000000001"/>
    <n v="8135900"/>
    <n v="2.0859999999999999"/>
    <n v="-1.40280607576875E-2"/>
    <n v="-8.6788478079604207E-3"/>
    <n v="2.5417893490628E-2"/>
    <n v="1.5625959570533799E-2"/>
    <n v="3.2291933130358302E-2"/>
    <n v="1.2374982389540301E-2"/>
    <n v="1.69529626637955E-2"/>
    <n v="1.7075467027428098E-2"/>
    <n v="1.58419397727095E-2"/>
    <n v="75.239998"/>
    <n v="48.419998"/>
    <n v="-0.13257874749057899"/>
    <n v="9.3131563797728401E-4"/>
    <n v="1.18236461226911"/>
    <n v="9.8592165003374005E-2"/>
    <n v="4.2176877778693701E-4"/>
    <s v="Alpha Capital"/>
    <x v="28"/>
    <s v="Financials"/>
    <s v="Diversified Banks"/>
    <s v="New York, New York"/>
    <d v="1988-05-31T00:00:00"/>
    <n v="831001"/>
    <m/>
    <s v="New York"/>
    <s v="New York"/>
    <s v="United States"/>
  </r>
  <r>
    <d v="2019-06-18T00:00:00"/>
    <x v="28"/>
    <s v="buy"/>
    <n v="100"/>
    <n v="5"/>
    <n v="66.809997999999993"/>
    <n v="68.25"/>
    <n v="66.5"/>
    <n v="67.980002999999996"/>
    <n v="67.472763"/>
    <n v="12199100"/>
    <n v="2.06"/>
    <n v="2.1410344079759801E-2"/>
    <n v="1.4721655912134099E-3"/>
    <n v="2.9861880367866901E-2"/>
    <n v="4.1596889330019898E-2"/>
    <n v="5.0985363339417299E-2"/>
    <n v="1.5482426233909601E-2"/>
    <n v="1.71753434570572E-2"/>
    <n v="1.72698936798064E-2"/>
    <n v="1.5897777874224101E-2"/>
    <n v="75.239998"/>
    <n v="48.419998"/>
    <n v="-0.13257874749057899"/>
    <n v="9.6704895497130797E-3"/>
    <n v="1.18659154017915"/>
    <n v="0.26198324606499601"/>
    <n v="5.8815805898026603E-2"/>
    <s v="Alpha Capital"/>
    <x v="28"/>
    <s v="Financials"/>
    <s v="Diversified Banks"/>
    <s v="New York, New York"/>
    <d v="1988-05-31T00:00:00"/>
    <n v="831001"/>
    <m/>
    <s v="New York"/>
    <s v="New York"/>
    <s v="United States"/>
  </r>
  <r>
    <d v="2019-04-16T00:00:00"/>
    <x v="28"/>
    <s v="sell"/>
    <n v="400"/>
    <n v="6"/>
    <n v="67.5"/>
    <n v="69.419997999999893"/>
    <n v="67.389999000000003"/>
    <n v="69.309997999999993"/>
    <n v="68.352858999999995"/>
    <n v="18635700"/>
    <n v="2.5920000000000001"/>
    <n v="2.8240994999737201E-2"/>
    <n v="6.1129763002261098E-2"/>
    <n v="6.1283197155587603E-2"/>
    <n v="0.12851065103127801"/>
    <n v="1.3963984274664601E-2"/>
    <n v="1.24781151600428E-2"/>
    <n v="1.7542062919778199E-2"/>
    <n v="1.3395175539320601E-2"/>
    <n v="1.5196645812926299E-2"/>
    <n v="75.239998"/>
    <n v="48.419998"/>
    <n v="-0.12966808361451501"/>
    <n v="5.0922850790659495E-4"/>
    <n v="1.09900071780736"/>
    <n v="-8.6194608961756694E-2"/>
    <n v="-0.37726042090469097"/>
    <s v="DecaFund"/>
    <x v="28"/>
    <s v="Financials"/>
    <s v="Diversified Banks"/>
    <s v="New York, New York"/>
    <d v="1988-05-31T00:00:00"/>
    <n v="831001"/>
    <m/>
    <s v="New York"/>
    <s v="New York"/>
    <s v="United States"/>
  </r>
  <r>
    <d v="2019-05-02T00:00:00"/>
    <x v="28"/>
    <s v="sell"/>
    <n v="700"/>
    <n v="6"/>
    <n v="69.739998"/>
    <n v="70.480002999999996"/>
    <n v="69.480002999999996"/>
    <n v="70.360000999999997"/>
    <n v="69.388351"/>
    <n v="12186700"/>
    <n v="2.552"/>
    <n v="5.7011808924938403E-3"/>
    <n v="2.3439013410089901E-2"/>
    <n v="8.9132520115785596E-2"/>
    <n v="9.4585558483980398E-2"/>
    <n v="5.53169995903285E-2"/>
    <n v="1.27504623867397E-2"/>
    <n v="1.1290914300520099E-2"/>
    <n v="1.32007949426676E-2"/>
    <n v="1.5254513445071199E-2"/>
    <n v="75.239998"/>
    <n v="48.419998"/>
    <n v="-0.12966808361451501"/>
    <n v="-2.1262443276895502E-3"/>
    <n v="1.1239786774661"/>
    <n v="0.22540847411633599"/>
    <n v="0.159822878464146"/>
    <s v="DecaFund"/>
    <x v="28"/>
    <s v="Financials"/>
    <s v="Diversified Banks"/>
    <s v="New York, New York"/>
    <d v="1988-05-31T00:00:00"/>
    <n v="831001"/>
    <m/>
    <s v="New York"/>
    <s v="New York"/>
    <s v="United States"/>
  </r>
  <r>
    <d v="2019-05-08T00:00:00"/>
    <x v="28"/>
    <s v="buy"/>
    <n v="300"/>
    <n v="6"/>
    <n v="67.879997000000003"/>
    <n v="68.849997999999999"/>
    <n v="67.709998999999996"/>
    <n v="68.220000999999996"/>
    <n v="67.710967999999994"/>
    <n v="9470500"/>
    <n v="2.4820000000000002"/>
    <n v="8.7981608896064696E-4"/>
    <n v="-1.87696438465925E-2"/>
    <n v="4.6340645999548298E-2"/>
    <n v="7.1991202771460705E-2"/>
    <n v="2.2468533344283701E-2"/>
    <n v="1.69417522999805E-2"/>
    <n v="1.35863426588339E-2"/>
    <n v="1.38932897328098E-2"/>
    <n v="1.53963758008102E-2"/>
    <n v="75.239998"/>
    <n v="48.419998"/>
    <n v="-0.12966808361451501"/>
    <n v="-1.60671540560346E-3"/>
    <n v="1.1401306957541599"/>
    <n v="-1.79869958681107E-2"/>
    <n v="0.181102967008025"/>
    <s v="DecaFund"/>
    <x v="28"/>
    <s v="Financials"/>
    <s v="Diversified Banks"/>
    <s v="New York, New York"/>
    <d v="1988-05-31T00:00:00"/>
    <n v="831001"/>
    <m/>
    <s v="New York"/>
    <s v="New York"/>
    <s v="United States"/>
  </r>
  <r>
    <d v="2019-05-13T00:00:00"/>
    <x v="28"/>
    <s v="sell"/>
    <n v="100"/>
    <n v="6"/>
    <n v="66.129997000000003"/>
    <n v="66.330001999999993"/>
    <n v="63.959998999999897"/>
    <n v="64.379997000000003"/>
    <n v="63.899619999999999"/>
    <n v="23494400"/>
    <n v="2.4049999999999998"/>
    <n v="-5.3233022817760697E-2"/>
    <n v="-8.95322963180646E-2"/>
    <n v="-1.11362007499985E-2"/>
    <n v="5.03950186988944E-2"/>
    <n v="-9.31839504603659E-2"/>
    <n v="2.43794277037724E-2"/>
    <n v="1.7770106874114799E-2"/>
    <n v="1.5259920789885599E-2"/>
    <n v="1.55710108902319E-2"/>
    <n v="75.239998"/>
    <n v="48.419998"/>
    <n v="-0.13257874749057899"/>
    <n v="-2.4426469085879299E-2"/>
    <n v="1.1682050508420001"/>
    <n v="-0.91448488894131597"/>
    <n v="-0.33675678928441399"/>
    <s v="DecaFund"/>
    <x v="28"/>
    <s v="Financials"/>
    <s v="Diversified Banks"/>
    <s v="New York, New York"/>
    <d v="1988-05-31T00:00:00"/>
    <n v="831001"/>
    <m/>
    <s v="New York"/>
    <s v="New York"/>
    <s v="United States"/>
  </r>
  <r>
    <d v="2019-05-14T00:00:00"/>
    <x v="28"/>
    <s v="buy"/>
    <n v="600"/>
    <n v="6"/>
    <n v="64.620002999999997"/>
    <n v="65.970000999999996"/>
    <n v="64.349997999999999"/>
    <n v="65.260002"/>
    <n v="64.773055999999997"/>
    <n v="15096400"/>
    <n v="2.419"/>
    <n v="1.35762998453316E-2"/>
    <n v="-4.34786451506032E-2"/>
    <n v="-3.4947400877823401E-3"/>
    <n v="4.6912663350167402E-2"/>
    <n v="-8.3595920772580698E-2"/>
    <n v="2.6134706087948999E-2"/>
    <n v="1.7975494117531701E-2"/>
    <n v="1.5206290212310999E-2"/>
    <n v="1.5593400267655501E-2"/>
    <n v="75.239998"/>
    <n v="48.419998"/>
    <n v="-0.13257874749057899"/>
    <n v="7.98398755130913E-3"/>
    <n v="1.1696689806082099"/>
    <n v="-0.84696400869275901"/>
    <n v="-0.51425582247914103"/>
    <s v="DecaFund"/>
    <x v="28"/>
    <s v="Financials"/>
    <s v="Diversified Banks"/>
    <s v="New York, New York"/>
    <d v="1988-05-31T00:00:00"/>
    <n v="831001"/>
    <m/>
    <s v="New York"/>
    <s v="New York"/>
    <s v="United States"/>
  </r>
  <r>
    <d v="2019-06-03T00:00:00"/>
    <x v="28"/>
    <s v="buy"/>
    <n v="900"/>
    <n v="6"/>
    <n v="62.099997999999999"/>
    <n v="62.779998999999997"/>
    <n v="61.939999"/>
    <n v="62.610000999999997"/>
    <n v="62.142829999999996"/>
    <n v="19636800"/>
    <n v="2.081"/>
    <n v="7.3741647328628198E-3"/>
    <n v="-2.8033294645658499E-2"/>
    <n v="-0.104582374253766"/>
    <n v="-1.1627931025429999E-2"/>
    <n v="-3.6565387348461098E-2"/>
    <n v="1.14896997490848E-2"/>
    <n v="1.6899998677392499E-2"/>
    <n v="1.5645043949570898E-2"/>
    <n v="1.5472281193694501E-2"/>
    <n v="75.239998"/>
    <n v="48.419998"/>
    <n v="-0.13257874749057899"/>
    <n v="-2.7690708645509302E-3"/>
    <n v="1.1673356073699099"/>
    <n v="-0.48291374131727499"/>
    <n v="-0.496824880170262"/>
    <s v="DecaFund"/>
    <x v="28"/>
    <s v="Financials"/>
    <s v="Diversified Banks"/>
    <s v="New York, New York"/>
    <d v="1988-05-31T00:00:00"/>
    <n v="831001"/>
    <m/>
    <s v="New York"/>
    <s v="New York"/>
    <s v="United States"/>
  </r>
  <r>
    <d v="2019-06-27T00:00:00"/>
    <x v="28"/>
    <s v="sell"/>
    <n v="500"/>
    <n v="6"/>
    <n v="67.620002999999997"/>
    <n v="68.430000000000007"/>
    <n v="67.529999000000004"/>
    <n v="68.150002000000001"/>
    <n v="67.641494999999907"/>
    <n v="11989100"/>
    <n v="2.0049999999999999"/>
    <n v="1.37403994938857E-2"/>
    <n v="7.3397572701008895E-4"/>
    <n v="6.6114741708666699E-2"/>
    <n v="0.10131566409477601"/>
    <n v="5.3935121738881799E-2"/>
    <n v="1.15424083827251E-2"/>
    <n v="1.60559480796355E-2"/>
    <n v="1.5817019884577999E-2"/>
    <n v="1.5885378046398401E-2"/>
    <n v="75.239998"/>
    <n v="48.419998"/>
    <n v="-0.13257874749057899"/>
    <n v="3.81588593721357E-3"/>
    <n v="1.1874773967452601"/>
    <n v="0.29332952507687099"/>
    <n v="0.13242449372043599"/>
    <s v="DecaFund"/>
    <x v="28"/>
    <s v="Financials"/>
    <s v="Diversified Banks"/>
    <s v="New York, New York"/>
    <d v="1988-05-31T00:00:00"/>
    <n v="831001"/>
    <m/>
    <s v="New York"/>
    <s v="New York"/>
    <s v="United States"/>
  </r>
  <r>
    <d v="2019-04-05T00:00:00"/>
    <x v="28"/>
    <s v="sell"/>
    <n v="500"/>
    <n v="7"/>
    <n v="65.930000000000007"/>
    <n v="66.410004000000001"/>
    <n v="65.190002000000007"/>
    <n v="65.550003000000004"/>
    <n v="64.644790999999998"/>
    <n v="11062400"/>
    <n v="2.5009999999999999"/>
    <n v="-4.1103260935841596E-3"/>
    <n v="5.21368726784152E-2"/>
    <n v="4.74868723959656E-2"/>
    <n v="0.180124836698626"/>
    <n v="-4.3950305234935302E-2"/>
    <n v="1.45793621170941E-2"/>
    <n v="1.6347983405173998E-2"/>
    <n v="1.4367485160282E-2"/>
    <n v="1.53020975943225E-2"/>
    <n v="75.239998"/>
    <n v="48.419998"/>
    <n v="-0.12966808361451501"/>
    <n v="4.62571739556182E-3"/>
    <n v="1.0933185395534899"/>
    <n v="-0.480235718113044"/>
    <n v="-0.37341013925222399"/>
    <s v="GreenGrest Capital"/>
    <x v="28"/>
    <s v="Financials"/>
    <s v="Diversified Banks"/>
    <s v="New York, New York"/>
    <d v="1988-05-31T00:00:00"/>
    <n v="831001"/>
    <m/>
    <s v="New York"/>
    <s v="New York"/>
    <s v="United States"/>
  </r>
  <r>
    <d v="2019-05-08T00:00:00"/>
    <x v="28"/>
    <s v="buy"/>
    <n v="800"/>
    <n v="7"/>
    <n v="67.879997000000003"/>
    <n v="68.849997999999999"/>
    <n v="67.709998999999996"/>
    <n v="68.220000999999996"/>
    <n v="67.710967999999994"/>
    <n v="9470500"/>
    <n v="2.4820000000000002"/>
    <n v="8.7981608896064696E-4"/>
    <n v="-1.87696438465925E-2"/>
    <n v="4.6340645999548298E-2"/>
    <n v="7.1991202771460705E-2"/>
    <n v="2.2468533344283701E-2"/>
    <n v="1.69417522999805E-2"/>
    <n v="1.35863426588339E-2"/>
    <n v="1.38932897328098E-2"/>
    <n v="1.53963758008102E-2"/>
    <n v="75.239998"/>
    <n v="48.419998"/>
    <n v="-0.12966808361451501"/>
    <n v="-1.60671540560346E-3"/>
    <n v="1.1401306957541599"/>
    <n v="-1.79869958681107E-2"/>
    <n v="0.181102967008025"/>
    <s v="GreenGrest Capital"/>
    <x v="28"/>
    <s v="Financials"/>
    <s v="Diversified Banks"/>
    <s v="New York, New York"/>
    <d v="1988-05-31T00:00:00"/>
    <n v="831001"/>
    <m/>
    <s v="New York"/>
    <s v="New York"/>
    <s v="United States"/>
  </r>
  <r>
    <d v="2019-05-15T00:00:00"/>
    <x v="28"/>
    <s v="buy"/>
    <n v="400"/>
    <n v="7"/>
    <n v="64.459998999999996"/>
    <n v="65.220000999999996"/>
    <n v="64.019997000000004"/>
    <n v="64.870002999999997"/>
    <n v="64.385970999999998"/>
    <n v="14570900"/>
    <n v="2.379"/>
    <n v="-5.9939466548063298E-3"/>
    <n v="-5.0352407894369997E-2"/>
    <n v="-3.2140045797081303E-2"/>
    <n v="3.5032126658345097E-2"/>
    <n v="-8.6290336380275806E-2"/>
    <n v="2.5681950325269199E-2"/>
    <n v="1.7268097321886701E-2"/>
    <n v="1.5215159484040701E-2"/>
    <n v="1.5596366820121801E-2"/>
    <n v="75.239998"/>
    <n v="48.419998"/>
    <n v="-0.13257874749057899"/>
    <n v="5.8219943882337104E-3"/>
    <n v="1.1667506769682501"/>
    <n v="-0.87098628161785996"/>
    <n v="-0.684855679629091"/>
    <s v="GreenGrest Capital"/>
    <x v="28"/>
    <s v="Financials"/>
    <s v="Diversified Banks"/>
    <s v="New York, New York"/>
    <d v="1988-05-31T00:00:00"/>
    <n v="831001"/>
    <m/>
    <s v="New York"/>
    <s v="New York"/>
    <s v="United States"/>
  </r>
  <r>
    <d v="2019-05-24T00:00:00"/>
    <x v="28"/>
    <s v="sell"/>
    <n v="900"/>
    <n v="7"/>
    <n v="64.290001000000004"/>
    <n v="64.709998999999996"/>
    <n v="64.059997999999993"/>
    <n v="64.389999000000003"/>
    <n v="63.909545999999999"/>
    <n v="9715400"/>
    <n v="2.3239999999999998"/>
    <n v="7.63892018844692E-3"/>
    <n v="-1.05052859639379E-2"/>
    <n v="-6.0265128253820598E-2"/>
    <n v="4.2442927136019703E-3"/>
    <n v="-6.0394820295212398E-2"/>
    <n v="1.53546177557378E-2"/>
    <n v="1.7422536350038199E-2"/>
    <n v="1.5439254753940101E-2"/>
    <n v="1.5666067002227599E-2"/>
    <n v="75.239998"/>
    <n v="48.419998"/>
    <n v="-0.13257874749057899"/>
    <n v="1.3526439988342199E-3"/>
    <n v="1.18032508158163"/>
    <n v="-0.69150657648070402"/>
    <n v="-0.68410429245086601"/>
    <s v="GreenGrest Capital"/>
    <x v="28"/>
    <s v="Financials"/>
    <s v="Diversified Banks"/>
    <s v="New York, New York"/>
    <d v="1988-05-31T00:00:00"/>
    <n v="831001"/>
    <m/>
    <s v="New York"/>
    <s v="New York"/>
    <s v="United States"/>
  </r>
  <r>
    <d v="2019-05-31T00:00:00"/>
    <x v="28"/>
    <s v="sell"/>
    <n v="200"/>
    <n v="7"/>
    <n v="62.389998999999897"/>
    <n v="62.869999"/>
    <n v="61.970001000000003"/>
    <n v="62.150002000000001"/>
    <n v="61.686264000000001"/>
    <n v="19968900"/>
    <n v="2.1419999999999999"/>
    <n v="-2.3219839134452299E-2"/>
    <n v="-2.77685391900746E-2"/>
    <n v="-0.122478377082903"/>
    <n v="-3.0232909302922099E-2"/>
    <n v="-4.3789456639952901E-2"/>
    <n v="1.1564842902331901E-2"/>
    <n v="1.6718162639934801E-2"/>
    <n v="1.5675628019603299E-2"/>
    <n v="1.5464984676873199E-2"/>
    <n v="75.239998"/>
    <n v="48.419998"/>
    <n v="-0.13257874749057899"/>
    <n v="-1.3283204951564801E-2"/>
    <n v="1.16612086547266"/>
    <n v="-0.54661692553783403"/>
    <n v="-0.538543447202948"/>
    <s v="GreenGrest Capital"/>
    <x v="28"/>
    <s v="Financials"/>
    <s v="Diversified Banks"/>
    <s v="New York, New York"/>
    <d v="1988-05-31T00:00:00"/>
    <n v="831001"/>
    <m/>
    <s v="New York"/>
    <s v="New York"/>
    <s v="United States"/>
  </r>
  <r>
    <d v="2019-04-03T00:00:00"/>
    <x v="28"/>
    <s v="sell"/>
    <n v="1900"/>
    <n v="8"/>
    <n v="64.989998"/>
    <n v="65.349997999999999"/>
    <n v="64.529999000000004"/>
    <n v="65.059997999999993"/>
    <n v="64.161544999999904"/>
    <n v="11560800"/>
    <n v="2.5169999999999999"/>
    <n v="9.8857640436177292E-3"/>
    <n v="6.8872089919411794E-2"/>
    <n v="2.0340667415173899E-2"/>
    <n v="0.202073229383469"/>
    <n v="-2.6362264850378701E-2"/>
    <n v="1.34486952044844E-2"/>
    <n v="1.6556905467070001E-2"/>
    <n v="1.5619875975451799E-2"/>
    <n v="1.53240070034185E-2"/>
    <n v="75.239998"/>
    <n v="48.419998"/>
    <n v="-0.12966808361451501"/>
    <n v="2.1460723821998401E-3"/>
    <n v="1.0958375671081699"/>
    <n v="-0.35606158864264498"/>
    <n v="-0.46228658701765901"/>
    <s v="KKZ Asset Management"/>
    <x v="28"/>
    <s v="Financials"/>
    <s v="Diversified Banks"/>
    <s v="New York, New York"/>
    <d v="1988-05-31T00:00:00"/>
    <n v="831001"/>
    <m/>
    <s v="New York"/>
    <s v="New York"/>
    <s v="United States"/>
  </r>
  <r>
    <d v="2019-04-08T00:00:00"/>
    <x v="28"/>
    <s v="sell"/>
    <n v="300"/>
    <n v="8"/>
    <n v="65.129997000000003"/>
    <n v="66.099997999999999"/>
    <n v="65.019997000000004"/>
    <n v="66.069999999999993"/>
    <n v="65.157600000000002"/>
    <n v="10466400"/>
    <n v="2.5190000000000001"/>
    <n v="7.9014209836998205E-3"/>
    <n v="2.6222470360850701E-2"/>
    <n v="6.5194557450300603E-2"/>
    <n v="0.17935726335999999"/>
    <n v="-1.2708221315045501E-2"/>
    <n v="6.6196838133834798E-3"/>
    <n v="1.6165749705158401E-2"/>
    <n v="1.4362803585574201E-2"/>
    <n v="1.5240093395388E-2"/>
    <n v="75.239998"/>
    <n v="48.419998"/>
    <n v="-0.12966808361451501"/>
    <n v="1.0469119934194001E-3"/>
    <n v="1.09492259200536"/>
    <n v="-0.26482050397881701"/>
    <n v="-0.36076586126547999"/>
    <s v="KKZ Asset Management"/>
    <x v="28"/>
    <s v="Financials"/>
    <s v="Diversified Banks"/>
    <s v="New York, New York"/>
    <d v="1988-05-31T00:00:00"/>
    <n v="831001"/>
    <m/>
    <s v="New York"/>
    <s v="New York"/>
    <s v="United States"/>
  </r>
  <r>
    <d v="2019-04-15T00:00:00"/>
    <x v="28"/>
    <s v="sell"/>
    <n v="1200"/>
    <n v="8"/>
    <n v="67.389999000000003"/>
    <n v="67.779999000000004"/>
    <n v="66.269997000000004"/>
    <n v="67.379997000000003"/>
    <n v="66.449508999999907"/>
    <n v="19493900"/>
    <n v="2.5529999999999999"/>
    <n v="-5.9341744389244304E-4"/>
    <n v="1.9633445474667399E-2"/>
    <n v="4.9747823029581098E-2"/>
    <n v="0.14100348868493801"/>
    <n v="-2.7602910321459499E-2"/>
    <n v="1.2954134062459099E-2"/>
    <n v="1.69058243585774E-2"/>
    <n v="1.38732465070905E-2"/>
    <n v="1.5114862362402301E-2"/>
    <n v="75.239998"/>
    <n v="48.419998"/>
    <n v="-0.12966808361451501"/>
    <n v="-6.2956724975841202E-4"/>
    <n v="1.09133958349996"/>
    <n v="-0.38088242241026399"/>
    <n v="-0.44857241762198502"/>
    <s v="KKZ Asset Management"/>
    <x v="28"/>
    <s v="Financials"/>
    <s v="Diversified Banks"/>
    <s v="New York, New York"/>
    <d v="1988-05-31T00:00:00"/>
    <n v="831001"/>
    <m/>
    <s v="New York"/>
    <s v="New York"/>
    <s v="United States"/>
  </r>
  <r>
    <d v="2019-04-23T00:00:00"/>
    <x v="28"/>
    <s v="sell"/>
    <n v="900"/>
    <n v="8"/>
    <n v="68.839995999999999"/>
    <n v="69.300003000000004"/>
    <n v="68.379997000000003"/>
    <n v="69.199996999999996"/>
    <n v="68.244377"/>
    <n v="13205000"/>
    <n v="2.57"/>
    <n v="1.5908755905638899E-3"/>
    <n v="2.6652646274921199E-2"/>
    <n v="7.9524998067236799E-2"/>
    <n v="0.119294314301007"/>
    <n v="1.3375125839169199E-2"/>
    <n v="1.6155939913716801E-2"/>
    <n v="1.7084735881567201E-2"/>
    <n v="1.3220952999347699E-2"/>
    <n v="1.51811392946209E-2"/>
    <n v="75.239998"/>
    <n v="48.419998"/>
    <n v="-0.12966808361451501"/>
    <n v="8.8023511954049196E-3"/>
    <n v="1.10987754918105"/>
    <n v="-9.0734640541040398E-2"/>
    <n v="-3.7388310661335099E-2"/>
    <s v="KKZ Asset Management"/>
    <x v="28"/>
    <s v="Financials"/>
    <s v="Diversified Banks"/>
    <s v="New York, New York"/>
    <d v="1988-05-31T00:00:00"/>
    <n v="831001"/>
    <m/>
    <s v="New York"/>
    <s v="New York"/>
    <s v="United States"/>
  </r>
  <r>
    <d v="2019-06-05T00:00:00"/>
    <x v="28"/>
    <s v="buy"/>
    <n v="900"/>
    <n v="8"/>
    <n v="65.449996999999996"/>
    <n v="66.019997000000004"/>
    <n v="64.5"/>
    <n v="65.779999000000004"/>
    <n v="65.289176999999995"/>
    <n v="12536300"/>
    <n v="2.1230000000000002"/>
    <n v="-1.51902109140322E-3"/>
    <n v="3.1974359650175803E-2"/>
    <n v="-7.1705244741381693E-2"/>
    <n v="5.7405622556335301E-2"/>
    <n v="3.1260875685141E-3"/>
    <n v="2.7320576231698201E-2"/>
    <n v="2.0360983470302501E-2"/>
    <n v="1.6803940745564901E-2"/>
    <n v="1.5793523014029899E-2"/>
    <n v="75.239998"/>
    <n v="48.419998"/>
    <n v="-0.13257874749057899"/>
    <n v="8.1287266899663802E-3"/>
    <n v="1.1897574381145299"/>
    <n v="-0.15345695113293001"/>
    <n v="-0.31014005423633501"/>
    <s v="KKZ Asset Management"/>
    <x v="28"/>
    <s v="Financials"/>
    <s v="Diversified Banks"/>
    <s v="New York, New York"/>
    <d v="1988-05-31T00:00:00"/>
    <n v="831001"/>
    <m/>
    <s v="New York"/>
    <s v="New York"/>
    <s v="United States"/>
  </r>
  <r>
    <d v="2019-06-07T00:00:00"/>
    <x v="28"/>
    <s v="buy"/>
    <n v="400"/>
    <n v="8"/>
    <n v="66.160004000000001"/>
    <n v="66.800003000000004"/>
    <n v="65.620002999999997"/>
    <n v="65.690002000000007"/>
    <n v="65.199852000000007"/>
    <n v="11674200"/>
    <n v="2.0840000000000001"/>
    <n v="-1.1803980751083101E-2"/>
    <n v="5.5395918472577299E-2"/>
    <n v="-3.6911160578498699E-2"/>
    <n v="6.3261317848099102E-2"/>
    <n v="-1.1372884916170301E-2"/>
    <n v="2.3890263053862701E-2"/>
    <n v="1.9588143072675399E-2"/>
    <n v="1.6868212532752499E-2"/>
    <n v="1.57554537743523E-2"/>
    <n v="75.239998"/>
    <n v="48.419998"/>
    <n v="-0.13257874749057899"/>
    <n v="1.0442979367750601E-2"/>
    <n v="1.17606329780981"/>
    <n v="-0.27505591010234498"/>
    <n v="-0.20707645220828799"/>
    <s v="KKZ Asset Management"/>
    <x v="28"/>
    <s v="Financials"/>
    <s v="Diversified Banks"/>
    <s v="New York, New York"/>
    <d v="1988-05-31T00:00:00"/>
    <n v="831001"/>
    <m/>
    <s v="New York"/>
    <s v="New York"/>
    <s v="United States"/>
  </r>
  <r>
    <d v="2019-06-18T00:00:00"/>
    <x v="28"/>
    <s v="sell"/>
    <n v="800"/>
    <n v="8"/>
    <n v="66.809997999999993"/>
    <n v="68.25"/>
    <n v="66.5"/>
    <n v="67.980002999999996"/>
    <n v="67.472763"/>
    <n v="12199100"/>
    <n v="2.06"/>
    <n v="2.1410344079759801E-2"/>
    <n v="1.4721655912134099E-3"/>
    <n v="2.9861880367866901E-2"/>
    <n v="4.1596889330019898E-2"/>
    <n v="5.0985363339417299E-2"/>
    <n v="1.5482426233909601E-2"/>
    <n v="1.71753434570572E-2"/>
    <n v="1.72698936798064E-2"/>
    <n v="1.5897777874224101E-2"/>
    <n v="75.239998"/>
    <n v="48.419998"/>
    <n v="-0.13257874749057899"/>
    <n v="9.6704895497130797E-3"/>
    <n v="1.18659154017915"/>
    <n v="0.26198324606499601"/>
    <n v="5.8815805898026603E-2"/>
    <s v="KKZ Asset Management"/>
    <x v="28"/>
    <s v="Financials"/>
    <s v="Diversified Banks"/>
    <s v="New York, New York"/>
    <d v="1988-05-31T00:00:00"/>
    <n v="831001"/>
    <m/>
    <s v="New York"/>
    <s v="New York"/>
    <s v="United States"/>
  </r>
  <r>
    <d v="2019-06-26T00:00:00"/>
    <x v="28"/>
    <s v="buy"/>
    <n v="300"/>
    <n v="8"/>
    <n v="67.040001000000004"/>
    <n v="67.720000999999996"/>
    <n v="66.769997000000004"/>
    <n v="67.220000999999996"/>
    <n v="66.718429999999998"/>
    <n v="13654100"/>
    <n v="2.0489999999999999"/>
    <n v="1.01675653434707E-2"/>
    <n v="-5.4891283793033702E-3"/>
    <n v="4.30124867012441E-2"/>
    <n v="0.10794927282571"/>
    <n v="4.8675849967884502E-2"/>
    <n v="9.9335486457197801E-3"/>
    <n v="1.6075866827355002E-2"/>
    <n v="1.59208274628635E-2"/>
    <n v="1.5870984651775801E-2"/>
    <n v="75.239998"/>
    <n v="48.419998"/>
    <n v="-0.13257874749057899"/>
    <n v="-1.2346958449604901E-3"/>
    <n v="1.1865644180811901"/>
    <n v="0.244047091403928"/>
    <n v="0.118831574328884"/>
    <s v="KKZ Asset Management"/>
    <x v="28"/>
    <s v="Financials"/>
    <s v="Diversified Banks"/>
    <s v="New York, New York"/>
    <d v="1988-05-31T00:00:00"/>
    <n v="831001"/>
    <m/>
    <s v="New York"/>
    <s v="New York"/>
    <s v="United States"/>
  </r>
  <r>
    <d v="2019-06-28T00:00:00"/>
    <x v="28"/>
    <s v="buy"/>
    <n v="500"/>
    <n v="8"/>
    <n v="69.279999000000004"/>
    <n v="70.209998999999996"/>
    <n v="69.129997000000003"/>
    <n v="70.029999000000004"/>
    <n v="69.507462000000004"/>
    <n v="20388700"/>
    <n v="2"/>
    <n v="2.72124876213529E-2"/>
    <n v="2.9857230413726302E-2"/>
    <n v="9.4582193544322193E-2"/>
    <n v="0.124663456732931"/>
    <n v="9.4049115079365406E-2"/>
    <n v="1.6519640729571801E-2"/>
    <n v="1.6824966653353701E-2"/>
    <n v="1.6140951273713101E-2"/>
    <n v="1.59542633506966E-2"/>
    <n v="75.239998"/>
    <n v="48.419998"/>
    <n v="-0.13257874749057899"/>
    <n v="5.7409418775350302E-3"/>
    <n v="1.1912301367526901"/>
    <n v="0.63936969527360199"/>
    <n v="0.2350838750225"/>
    <s v="KKZ Asset Management"/>
    <x v="28"/>
    <s v="Financials"/>
    <s v="Diversified Banks"/>
    <s v="New York, New York"/>
    <d v="1988-05-31T00:00:00"/>
    <n v="831001"/>
    <m/>
    <s v="New York"/>
    <s v="New York"/>
    <s v="United States"/>
  </r>
  <r>
    <d v="2019-05-20T00:00:00"/>
    <x v="28"/>
    <s v="buy"/>
    <n v="1300"/>
    <n v="9"/>
    <n v="64.75"/>
    <n v="65.5"/>
    <n v="64.519997000000004"/>
    <n v="64.959998999999996"/>
    <n v="64.475296"/>
    <n v="11605900"/>
    <n v="2.4159999999999999"/>
    <n v="-1.6918831776768599E-3"/>
    <n v="8.9687281096414301E-3"/>
    <n v="-7.32947920787545E-2"/>
    <n v="1.5384987130766199E-2"/>
    <n v="-7.0199697988207396E-2"/>
    <n v="1.31125392219722E-2"/>
    <n v="1.6225454027320198E-2"/>
    <n v="1.49724012587225E-2"/>
    <n v="1.56424658679504E-2"/>
    <n v="75.239998"/>
    <n v="48.419998"/>
    <n v="-0.13257874749057899"/>
    <n v="-6.7722580366252503E-3"/>
    <n v="1.17424530874609"/>
    <n v="-0.76155986503157103"/>
    <n v="-0.80277561872348202"/>
    <s v="Netpune Capital"/>
    <x v="28"/>
    <s v="Financials"/>
    <s v="Diversified Banks"/>
    <s v="New York, New York"/>
    <d v="1988-05-31T00:00:00"/>
    <n v="831001"/>
    <m/>
    <s v="New York"/>
    <s v="New York"/>
    <s v="United States"/>
  </r>
  <r>
    <d v="2019-05-22T00:00:00"/>
    <x v="28"/>
    <s v="buy"/>
    <n v="500"/>
    <n v="9"/>
    <n v="65.839995999999999"/>
    <n v="65.919997999999893"/>
    <n v="64.639999000000003"/>
    <n v="64.660004000000001"/>
    <n v="64.177536000000003"/>
    <n v="12564900"/>
    <n v="2.3929999999999998"/>
    <n v="-2.1723302100971498E-2"/>
    <n v="-3.2425248421885898E-3"/>
    <n v="-5.9850923879734799E-2"/>
    <n v="1.1688450183800599E-2"/>
    <n v="-5.8911814824231003E-2"/>
    <n v="1.7646647657777698E-2"/>
    <n v="1.7196107461052799E-2"/>
    <n v="1.53578548576489E-2"/>
    <n v="1.5669662933953301E-2"/>
    <n v="75.239998"/>
    <n v="48.419998"/>
    <n v="-0.13257874749057899"/>
    <n v="-2.8283920525026501E-3"/>
    <n v="1.1774717329542801"/>
    <n v="-0.67677502846416004"/>
    <n v="-0.68347537215427401"/>
    <s v="Netpune Capital"/>
    <x v="28"/>
    <s v="Financials"/>
    <s v="Diversified Banks"/>
    <s v="New York, New York"/>
    <d v="1988-05-31T00:00:00"/>
    <n v="831001"/>
    <m/>
    <s v="New York"/>
    <s v="New York"/>
    <s v="United States"/>
  </r>
  <r>
    <d v="2019-04-11T00:00:00"/>
    <x v="28"/>
    <s v="buy"/>
    <n v="700"/>
    <n v="10"/>
    <n v="65.800003000000004"/>
    <n v="66.440002000000007"/>
    <n v="65.309997999999993"/>
    <n v="65.910004000000001"/>
    <n v="64.999816999999993"/>
    <n v="11358700"/>
    <n v="2.504"/>
    <n v="5.9348391831155704E-3"/>
    <n v="1.36659875418282E-3"/>
    <n v="4.8175998001521503E-2"/>
    <n v="0.16211767765843799"/>
    <n v="-3.3762639072604399E-2"/>
    <n v="8.8579102772889991E-3"/>
    <n v="1.6509525957633699E-2"/>
    <n v="1.43904166117662E-2"/>
    <n v="1.5210139545536201E-2"/>
    <n v="75.239998"/>
    <n v="48.419998"/>
    <n v="-0.12966808361451501"/>
    <n v="3.8122194279549302E-5"/>
    <n v="1.09670025238443"/>
    <n v="-0.416315192176058"/>
    <n v="-0.42414066730461403"/>
    <s v="Spectrum Group"/>
    <x v="28"/>
    <s v="Financials"/>
    <s v="Diversified Banks"/>
    <s v="New York, New York"/>
    <d v="1988-05-31T00:00:00"/>
    <n v="831001"/>
    <m/>
    <s v="New York"/>
    <s v="New York"/>
    <s v="United States"/>
  </r>
  <r>
    <d v="2019-04-17T00:00:00"/>
    <x v="28"/>
    <s v="buy"/>
    <n v="700"/>
    <n v="10"/>
    <n v="69.949996999999996"/>
    <n v="70.75"/>
    <n v="69.559997999999993"/>
    <n v="70.349997999999999"/>
    <n v="69.378493999999904"/>
    <n v="20509000"/>
    <n v="2.5920000000000001"/>
    <n v="1.48935436449443E-2"/>
    <n v="7.1127319438397493E-2"/>
    <n v="6.4889233077776096E-2"/>
    <n v="0.13029412252639799"/>
    <n v="3.3578377434873498E-2"/>
    <n v="1.17920614629967E-2"/>
    <n v="1.76418498631442E-2"/>
    <n v="1.3420808498637801E-2"/>
    <n v="1.52222943810871E-2"/>
    <n v="75.239998"/>
    <n v="48.419998"/>
    <n v="-0.12966808361451501"/>
    <n v="-2.2764010197428601E-3"/>
    <n v="1.1043809264267099"/>
    <n v="5.5460870525213098E-2"/>
    <n v="-0.26285278085826302"/>
    <s v="Spectrum Group"/>
    <x v="28"/>
    <s v="Financials"/>
    <s v="Diversified Banks"/>
    <s v="New York, New York"/>
    <d v="1988-05-31T00:00:00"/>
    <n v="831001"/>
    <m/>
    <s v="New York"/>
    <s v="New York"/>
    <s v="United States"/>
  </r>
  <r>
    <d v="2019-05-09T00:00:00"/>
    <x v="28"/>
    <s v="buy"/>
    <n v="1200"/>
    <n v="10"/>
    <n v="66.830001999999993"/>
    <n v="67.860000999999997"/>
    <n v="66.430000000000007"/>
    <n v="67.629997000000003"/>
    <n v="67.125366"/>
    <n v="16994200"/>
    <n v="2.4569999999999999"/>
    <n v="-8.6861703307097599E-3"/>
    <n v="-3.3156995069796101E-2"/>
    <n v="2.9753054685138901E-2"/>
    <n v="8.0353548822593199E-2"/>
    <n v="-2.20636517548627E-2"/>
    <n v="1.6137073906339401E-2"/>
    <n v="1.3709143945198E-2"/>
    <n v="1.37559565042532E-2"/>
    <n v="1.5239094417709299E-2"/>
    <n v="75.239998"/>
    <n v="48.419998"/>
    <n v="-0.12966808361451501"/>
    <n v="-3.0259986019249502E-3"/>
    <n v="1.1417672606203499"/>
    <n v="-0.358738426059732"/>
    <n v="6.4273586972811894E-2"/>
    <s v="Spectrum Group"/>
    <x v="28"/>
    <s v="Financials"/>
    <s v="Diversified Banks"/>
    <s v="New York, New York"/>
    <d v="1988-05-31T00:00:00"/>
    <n v="831001"/>
    <m/>
    <s v="New York"/>
    <s v="New York"/>
    <s v="United States"/>
  </r>
  <r>
    <d v="2019-06-03T00:00:00"/>
    <x v="28"/>
    <s v="buy"/>
    <n v="400"/>
    <n v="10"/>
    <n v="62.099997999999999"/>
    <n v="62.779998999999997"/>
    <n v="61.939999"/>
    <n v="62.610000999999997"/>
    <n v="62.142829999999996"/>
    <n v="19636800"/>
    <n v="2.081"/>
    <n v="7.3741647328628198E-3"/>
    <n v="-2.8033294645658499E-2"/>
    <n v="-0.104582374253766"/>
    <n v="-1.1627931025429999E-2"/>
    <n v="-3.6565387348461098E-2"/>
    <n v="1.14896997490848E-2"/>
    <n v="1.6899998677392499E-2"/>
    <n v="1.5645043949570898E-2"/>
    <n v="1.5472281193694501E-2"/>
    <n v="75.239998"/>
    <n v="48.419998"/>
    <n v="-0.13257874749057899"/>
    <n v="-2.7690708645509302E-3"/>
    <n v="1.1673356073699099"/>
    <n v="-0.48291374131727499"/>
    <n v="-0.496824880170262"/>
    <s v="Spectrum Group"/>
    <x v="28"/>
    <s v="Financials"/>
    <s v="Diversified Banks"/>
    <s v="New York, New York"/>
    <d v="1988-05-31T00:00:00"/>
    <n v="831001"/>
    <m/>
    <s v="New York"/>
    <s v="New York"/>
    <s v="United States"/>
  </r>
  <r>
    <d v="2019-06-24T00:00:00"/>
    <x v="28"/>
    <s v="buy"/>
    <n v="1200"/>
    <n v="10"/>
    <n v="67.819999999999993"/>
    <n v="68.5"/>
    <n v="67.379997000000003"/>
    <n v="67.410004000000001"/>
    <n v="66.907013000000006"/>
    <n v="11223700"/>
    <n v="2.0209999999999999"/>
    <n v="-8.2730935583355605E-3"/>
    <n v="1.29901284866475E-2"/>
    <n v="4.1650546819464097E-2"/>
    <n v="0.117380117231086"/>
    <n v="2.3306607945141299E-2"/>
    <n v="1.21074716205664E-2"/>
    <n v="1.5973740615636001E-2"/>
    <n v="1.5907240195043498E-2"/>
    <n v="1.5902536607689099E-2"/>
    <n v="75.239998"/>
    <n v="48.419998"/>
    <n v="-0.13257874749057899"/>
    <n v="-1.73338836506086E-3"/>
    <n v="1.18925786219955"/>
    <n v="2.6773693415457499E-2"/>
    <n v="0.160438515761505"/>
    <s v="Spectrum Group"/>
    <x v="28"/>
    <s v="Financials"/>
    <s v="Diversified Banks"/>
    <s v="New York, New York"/>
    <d v="1988-05-31T00:00:00"/>
    <n v="831001"/>
    <m/>
    <s v="New York"/>
    <s v="New York"/>
    <s v="United States"/>
  </r>
  <r>
    <d v="2019-04-08T00:00:00"/>
    <x v="28"/>
    <s v="buy"/>
    <n v="900"/>
    <n v="11"/>
    <n v="65.129997000000003"/>
    <n v="66.099997999999999"/>
    <n v="65.019997000000004"/>
    <n v="66.069999999999993"/>
    <n v="65.157600000000002"/>
    <n v="10466400"/>
    <n v="2.5190000000000001"/>
    <n v="7.9014209836998205E-3"/>
    <n v="2.6222470360850701E-2"/>
    <n v="6.5194557450300603E-2"/>
    <n v="0.17935726335999999"/>
    <n v="-1.2708221315045501E-2"/>
    <n v="6.6196838133834798E-3"/>
    <n v="1.6165749705158401E-2"/>
    <n v="1.4362803585574201E-2"/>
    <n v="1.5240093395388E-2"/>
    <n v="75.239998"/>
    <n v="48.419998"/>
    <n v="-0.12966808361451501"/>
    <n v="1.0469119934194001E-3"/>
    <n v="1.09492259200536"/>
    <n v="-0.26482050397881701"/>
    <n v="-0.36076586126547999"/>
    <s v="Beta Dynamic Fund"/>
    <x v="28"/>
    <s v="Financials"/>
    <s v="Diversified Banks"/>
    <s v="New York, New York"/>
    <d v="1988-05-31T00:00:00"/>
    <n v="831001"/>
    <m/>
    <s v="New York"/>
    <s v="New York"/>
    <s v="United States"/>
  </r>
  <r>
    <d v="2019-04-17T00:00:00"/>
    <x v="28"/>
    <s v="sell"/>
    <n v="400"/>
    <n v="11"/>
    <n v="69.949996999999996"/>
    <n v="70.75"/>
    <n v="69.559997999999993"/>
    <n v="70.349997999999999"/>
    <n v="69.378493999999904"/>
    <n v="20509000"/>
    <n v="2.5920000000000001"/>
    <n v="1.48935436449443E-2"/>
    <n v="7.1127319438397493E-2"/>
    <n v="6.4889233077776096E-2"/>
    <n v="0.13029412252639799"/>
    <n v="3.3578377434873498E-2"/>
    <n v="1.17920614629967E-2"/>
    <n v="1.76418498631442E-2"/>
    <n v="1.3420808498637801E-2"/>
    <n v="1.52222943810871E-2"/>
    <n v="75.239998"/>
    <n v="48.419998"/>
    <n v="-0.12966808361451501"/>
    <n v="-2.2764010197428601E-3"/>
    <n v="1.1043809264267099"/>
    <n v="5.5460870525213098E-2"/>
    <n v="-0.26285278085826302"/>
    <s v="Beta Dynamic Fund"/>
    <x v="28"/>
    <s v="Financials"/>
    <s v="Diversified Banks"/>
    <s v="New York, New York"/>
    <d v="1988-05-31T00:00:00"/>
    <n v="831001"/>
    <m/>
    <s v="New York"/>
    <s v="New York"/>
    <s v="United States"/>
  </r>
  <r>
    <d v="2019-04-30T00:00:00"/>
    <x v="28"/>
    <s v="sell"/>
    <n v="1100"/>
    <n v="11"/>
    <n v="71.019997000000004"/>
    <n v="71.330001999999993"/>
    <n v="70.220000999999996"/>
    <n v="70.699996999999996"/>
    <n v="69.723656000000005"/>
    <n v="11122000"/>
    <n v="2.5089999999999999"/>
    <n v="-4.6568099601364196E-3"/>
    <n v="2.1444615209126699E-2"/>
    <n v="0.13163369560402799"/>
    <n v="0.118988509085364"/>
    <n v="4.93534394063068E-2"/>
    <n v="1.17881693778946E-2"/>
    <n v="1.24707675474187E-2"/>
    <n v="1.32247602269094E-2"/>
    <n v="1.5250519287197501E-2"/>
    <n v="75.239998"/>
    <n v="48.419998"/>
    <n v="-0.12966808361451501"/>
    <n v="9.5096475723260604E-4"/>
    <n v="1.1243774507442901"/>
    <n v="0.18236412072880001"/>
    <n v="5.4664132590400101E-2"/>
    <s v="Beta Dynamic Fund"/>
    <x v="28"/>
    <s v="Financials"/>
    <s v="Diversified Banks"/>
    <s v="New York, New York"/>
    <d v="1988-05-31T00:00:00"/>
    <n v="831001"/>
    <m/>
    <s v="New York"/>
    <s v="New York"/>
    <s v="United States"/>
  </r>
  <r>
    <d v="2019-05-23T00:00:00"/>
    <x v="28"/>
    <s v="sell"/>
    <n v="500"/>
    <n v="11"/>
    <n v="63.82"/>
    <n v="63.939999"/>
    <n v="63.080002"/>
    <n v="63.900002000000001"/>
    <n v="63.423206"/>
    <n v="15042200"/>
    <n v="2.2959999999999998"/>
    <n v="-1.18234232134033E-2"/>
    <n v="-3.2032305258112799E-2"/>
    <n v="-7.3265222683702197E-2"/>
    <n v="2.6674532551108601E-3"/>
    <n v="-7.9921999603329394E-2"/>
    <n v="1.4953610194793901E-2"/>
    <n v="1.7273602826014499E-2"/>
    <n v="1.54280563097097E-2"/>
    <n v="1.56752328442641E-2"/>
    <n v="75.239998"/>
    <n v="48.419998"/>
    <n v="-0.13257874749057899"/>
    <n v="-1.1985692488440201E-2"/>
    <n v="1.1779310504965299"/>
    <n v="-0.84600596327747701"/>
    <n v="-0.70258875778748398"/>
    <s v="Beta Dynamic Fund"/>
    <x v="28"/>
    <s v="Financials"/>
    <s v="Diversified Banks"/>
    <s v="New York, New York"/>
    <d v="1988-05-31T00:00:00"/>
    <n v="831001"/>
    <m/>
    <s v="New York"/>
    <s v="New York"/>
    <s v="United States"/>
  </r>
  <r>
    <d v="2019-05-24T00:00:00"/>
    <x v="28"/>
    <s v="buy"/>
    <n v="900"/>
    <n v="11"/>
    <n v="64.290001000000004"/>
    <n v="64.709998999999996"/>
    <n v="64.059997999999993"/>
    <n v="64.389999000000003"/>
    <n v="63.909545999999999"/>
    <n v="9715400"/>
    <n v="2.3239999999999998"/>
    <n v="7.63892018844692E-3"/>
    <n v="-1.05052859639379E-2"/>
    <n v="-6.0265128253820598E-2"/>
    <n v="4.2442927136019703E-3"/>
    <n v="-6.0394820295212398E-2"/>
    <n v="1.53546177557378E-2"/>
    <n v="1.7422536350038199E-2"/>
    <n v="1.5439254753940101E-2"/>
    <n v="1.5666067002227599E-2"/>
    <n v="75.239998"/>
    <n v="48.419998"/>
    <n v="-0.13257874749057899"/>
    <n v="1.3526439988342199E-3"/>
    <n v="1.18032508158163"/>
    <n v="-0.69150657648070402"/>
    <n v="-0.68410429245086601"/>
    <s v="Beta Dynamic Fund"/>
    <x v="28"/>
    <s v="Financials"/>
    <s v="Diversified Banks"/>
    <s v="New York, New York"/>
    <d v="1988-05-31T00:00:00"/>
    <n v="831001"/>
    <m/>
    <s v="New York"/>
    <s v="New York"/>
    <s v="United States"/>
  </r>
  <r>
    <d v="2019-06-10T00:00:00"/>
    <x v="28"/>
    <s v="buy"/>
    <n v="300"/>
    <n v="11"/>
    <n v="66.879997000000003"/>
    <n v="67.980002999999996"/>
    <n v="66.730002999999996"/>
    <n v="67.120002999999997"/>
    <n v="66.619179000000003"/>
    <n v="10994700"/>
    <n v="2.1429999999999998"/>
    <n v="2.15353100716777E-2"/>
    <n v="6.9557063811392206E-2"/>
    <n v="-1.6255666595781499E-2"/>
    <n v="8.0776419216085402E-2"/>
    <n v="6.94315156966358E-3"/>
    <n v="2.4178887903388999E-2"/>
    <n v="2.0201974712259801E-2"/>
    <n v="1.7061951314109501E-2"/>
    <n v="1.5812716534579999E-2"/>
    <n v="75.239998"/>
    <n v="48.419998"/>
    <n v="-0.13257874749057899"/>
    <n v="4.6492198743191201E-3"/>
    <n v="1.1793251440377499"/>
    <n v="-0.124171674961124"/>
    <n v="-0.135328038937058"/>
    <s v="Beta Dynamic Fund"/>
    <x v="28"/>
    <s v="Financials"/>
    <s v="Diversified Banks"/>
    <s v="New York, New York"/>
    <d v="1988-05-31T00:00:00"/>
    <n v="831001"/>
    <m/>
    <s v="New York"/>
    <s v="New York"/>
    <s v="United States"/>
  </r>
  <r>
    <d v="2019-06-26T00:00:00"/>
    <x v="28"/>
    <s v="sell"/>
    <n v="800"/>
    <n v="11"/>
    <n v="67.040001000000004"/>
    <n v="67.720000999999996"/>
    <n v="66.769997000000004"/>
    <n v="67.220000999999996"/>
    <n v="66.718429999999998"/>
    <n v="13654100"/>
    <n v="2.0489999999999999"/>
    <n v="1.01675653434707E-2"/>
    <n v="-5.4891283793033702E-3"/>
    <n v="4.30124867012441E-2"/>
    <n v="0.10794927282571"/>
    <n v="4.8675849967884502E-2"/>
    <n v="9.9335486457197801E-3"/>
    <n v="1.6075866827355002E-2"/>
    <n v="1.59208274628635E-2"/>
    <n v="1.5870984651775801E-2"/>
    <n v="75.239998"/>
    <n v="48.419998"/>
    <n v="-0.13257874749057899"/>
    <n v="-1.2346958449604901E-3"/>
    <n v="1.1865644180811901"/>
    <n v="0.244047091403928"/>
    <n v="0.118831574328884"/>
    <s v="Beta Dynamic Fund"/>
    <x v="28"/>
    <s v="Financials"/>
    <s v="Diversified Banks"/>
    <s v="New York, New York"/>
    <d v="1988-05-31T00:00:00"/>
    <n v="831001"/>
    <m/>
    <s v="New York"/>
    <s v="New York"/>
    <s v="United States"/>
  </r>
  <r>
    <d v="2019-04-18T00:00:00"/>
    <x v="28"/>
    <s v="buy"/>
    <n v="1500"/>
    <n v="12"/>
    <n v="70.010002"/>
    <n v="70.389999000000003"/>
    <n v="69.620002999999997"/>
    <n v="69.669997999999893"/>
    <n v="68.707886000000002"/>
    <n v="13513800"/>
    <n v="2.56"/>
    <n v="-9.7129531843738199E-3"/>
    <n v="5.5479527070908002E-2"/>
    <n v="5.9736865573128697E-2"/>
    <n v="0.116088903768321"/>
    <n v="3.4822847997304597E-2"/>
    <n v="1.5902464643230599E-2"/>
    <n v="1.77799538867465E-2"/>
    <n v="1.3498528962991699E-2"/>
    <n v="1.5218883522800101E-2"/>
    <n v="75.239998"/>
    <n v="48.419998"/>
    <n v="-0.12966808361451501"/>
    <n v="1.5778467813143101E-3"/>
    <n v="1.1040161817296501"/>
    <n v="6.7088832519469996E-2"/>
    <n v="-0.166171975919157"/>
    <s v="6igma Capital"/>
    <x v="28"/>
    <s v="Financials"/>
    <s v="Diversified Banks"/>
    <s v="New York, New York"/>
    <d v="1988-05-31T00:00:00"/>
    <n v="831001"/>
    <m/>
    <s v="New York"/>
    <s v="New York"/>
    <s v="United States"/>
  </r>
  <r>
    <d v="2019-05-02T00:00:00"/>
    <x v="28"/>
    <s v="sell"/>
    <n v="600"/>
    <n v="12"/>
    <n v="69.739998"/>
    <n v="70.480002999999996"/>
    <n v="69.480002999999996"/>
    <n v="70.360000999999997"/>
    <n v="69.388351"/>
    <n v="12186700"/>
    <n v="2.552"/>
    <n v="5.7011808924938403E-3"/>
    <n v="2.3439013410089901E-2"/>
    <n v="8.9132520115785596E-2"/>
    <n v="9.4585558483980398E-2"/>
    <n v="5.53169995903285E-2"/>
    <n v="1.27504623867397E-2"/>
    <n v="1.1290914300520099E-2"/>
    <n v="1.32007949426676E-2"/>
    <n v="1.5254513445071199E-2"/>
    <n v="75.239998"/>
    <n v="48.419998"/>
    <n v="-0.12966808361451501"/>
    <n v="-2.1262443276895502E-3"/>
    <n v="1.1239786774661"/>
    <n v="0.22540847411633599"/>
    <n v="0.159822878464146"/>
    <s v="6igma Capital"/>
    <x v="28"/>
    <s v="Financials"/>
    <s v="Diversified Banks"/>
    <s v="New York, New York"/>
    <d v="1988-05-31T00:00:00"/>
    <n v="831001"/>
    <m/>
    <s v="New York"/>
    <s v="New York"/>
    <s v="United States"/>
  </r>
  <r>
    <d v="2019-06-13T00:00:00"/>
    <x v="28"/>
    <s v="buy"/>
    <n v="800"/>
    <n v="12"/>
    <n v="66.830001999999993"/>
    <n v="67.440002000000007"/>
    <n v="66.769997000000004"/>
    <n v="67.080001999999993"/>
    <n v="66.579475000000002"/>
    <n v="9453600"/>
    <n v="2.0910000000000002"/>
    <n v="4.0332369227023901E-3"/>
    <n v="9.1351671225002595E-3"/>
    <n v="4.1082932291019503E-2"/>
    <n v="5.1701773776886402E-2"/>
    <n v="1.8694730847128301E-2"/>
    <n v="1.5667678098036899E-2"/>
    <n v="1.6869554735417801E-2"/>
    <n v="1.7139482438975801E-2"/>
    <n v="1.5851988881455201E-2"/>
    <n v="75.239998"/>
    <n v="48.419998"/>
    <n v="-0.13257874749057899"/>
    <n v="4.0890106107655602E-3"/>
    <n v="1.1814912438457801"/>
    <n v="-1.9094305852625299E-2"/>
    <n v="-0.11372513654376699"/>
    <s v="6igma Capital"/>
    <x v="28"/>
    <s v="Financials"/>
    <s v="Diversified Banks"/>
    <s v="New York, New York"/>
    <d v="1988-05-31T00:00:00"/>
    <n v="831001"/>
    <m/>
    <s v="New York"/>
    <s v="New York"/>
    <s v="United States"/>
  </r>
  <r>
    <d v="2019-06-28T00:00:00"/>
    <x v="28"/>
    <s v="buy"/>
    <n v="2000"/>
    <n v="12"/>
    <n v="69.279999000000004"/>
    <n v="70.209998999999996"/>
    <n v="69.129997000000003"/>
    <n v="70.029999000000004"/>
    <n v="69.507462000000004"/>
    <n v="20388700"/>
    <n v="2"/>
    <n v="2.72124876213529E-2"/>
    <n v="2.9857230413726302E-2"/>
    <n v="9.4582193544322193E-2"/>
    <n v="0.124663456732931"/>
    <n v="9.4049115079365406E-2"/>
    <n v="1.6519640729571801E-2"/>
    <n v="1.6824966653353701E-2"/>
    <n v="1.6140951273713101E-2"/>
    <n v="1.59542633506966E-2"/>
    <n v="75.239998"/>
    <n v="48.419998"/>
    <n v="-0.13257874749057899"/>
    <n v="5.7409418775350302E-3"/>
    <n v="1.1912301367526901"/>
    <n v="0.63936969527360199"/>
    <n v="0.2350838750225"/>
    <s v="6igma Capital"/>
    <x v="28"/>
    <s v="Financials"/>
    <s v="Diversified Banks"/>
    <s v="New York, New York"/>
    <d v="1988-05-31T00:00:00"/>
    <n v="831001"/>
    <m/>
    <s v="New York"/>
    <s v="New York"/>
    <s v="United States"/>
  </r>
  <r>
    <d v="2019-04-01T00:00:00"/>
    <x v="28"/>
    <s v="sell"/>
    <n v="1500"/>
    <n v="13"/>
    <n v="62.849997999999999"/>
    <n v="64.629997000000003"/>
    <n v="62.82"/>
    <n v="64.360000999999997"/>
    <n v="63.471214000000003"/>
    <n v="17736300"/>
    <n v="2.4969999999999999"/>
    <n v="3.3815823301264203E-2"/>
    <n v="6.4662807771481298E-2"/>
    <n v="5.9217186425308396E-3"/>
    <n v="0.22352866615087799"/>
    <n v="-2.2765592443288098E-2"/>
    <n v="1.5939978506307299E-2"/>
    <n v="1.6704303413946499E-2"/>
    <n v="1.5902026762095199E-2"/>
    <n v="1.53291570163542E-2"/>
    <n v="75.239998"/>
    <n v="48.419998"/>
    <n v="-0.12966808361451501"/>
    <n v="1.1502195497633099E-2"/>
    <n v="1.0674585549066999"/>
    <n v="-0.32804189391253802"/>
    <n v="-0.64961608480247401"/>
    <s v="Marquee Group Funds"/>
    <x v="28"/>
    <s v="Financials"/>
    <s v="Diversified Banks"/>
    <s v="New York, New York"/>
    <d v="1988-05-31T00:00:00"/>
    <n v="831001"/>
    <m/>
    <s v="New York"/>
    <s v="New York"/>
    <s v="United States"/>
  </r>
  <r>
    <d v="2019-04-03T00:00:00"/>
    <x v="28"/>
    <s v="sell"/>
    <n v="1000"/>
    <n v="13"/>
    <n v="64.989998"/>
    <n v="65.349997999999999"/>
    <n v="64.529999000000004"/>
    <n v="65.059997999999993"/>
    <n v="64.161544999999904"/>
    <n v="11560800"/>
    <n v="2.5169999999999999"/>
    <n v="9.8857640436177292E-3"/>
    <n v="6.8872089919411794E-2"/>
    <n v="2.0340667415173899E-2"/>
    <n v="0.202073229383469"/>
    <n v="-2.6362264850378701E-2"/>
    <n v="1.34486952044844E-2"/>
    <n v="1.6556905467070001E-2"/>
    <n v="1.5619875975451799E-2"/>
    <n v="1.53240070034185E-2"/>
    <n v="75.239998"/>
    <n v="48.419998"/>
    <n v="-0.12966808361451501"/>
    <n v="2.1460723821998401E-3"/>
    <n v="1.0958375671081699"/>
    <n v="-0.35606158864264498"/>
    <n v="-0.46228658701765901"/>
    <s v="Marquee Group Funds"/>
    <x v="28"/>
    <s v="Financials"/>
    <s v="Diversified Banks"/>
    <s v="New York, New York"/>
    <d v="1988-05-31T00:00:00"/>
    <n v="831001"/>
    <m/>
    <s v="New York"/>
    <s v="New York"/>
    <s v="United States"/>
  </r>
  <r>
    <d v="2019-04-22T00:00:00"/>
    <x v="28"/>
    <s v="buy"/>
    <n v="700"/>
    <n v="13"/>
    <n v="69.580001999999993"/>
    <n v="69.709998999999996"/>
    <n v="69.010002"/>
    <n v="69.089995999999999"/>
    <n v="68.135894999999906"/>
    <n v="13195600"/>
    <n v="2.59"/>
    <n v="-8.3598147759505002E-3"/>
    <n v="2.4468353240465E-2"/>
    <n v="7.1850291866801794E-2"/>
    <n v="9.7377882203092098E-2"/>
    <n v="7.7924909045349999E-3"/>
    <n v="1.6311127227538198E-2"/>
    <n v="1.7205953600429601E-2"/>
    <n v="1.35141361757827E-2"/>
    <n v="1.5182959460308201E-2"/>
    <n v="75.239998"/>
    <n v="48.419998"/>
    <n v="-0.12966808361451501"/>
    <n v="1.0115060212163699E-3"/>
    <n v="1.1105097902765799"/>
    <n v="-0.13256200684856301"/>
    <n v="-9.5417867035179904E-2"/>
    <s v="Marquee Group Funds"/>
    <x v="28"/>
    <s v="Financials"/>
    <s v="Diversified Banks"/>
    <s v="New York, New York"/>
    <d v="1988-05-31T00:00:00"/>
    <n v="831001"/>
    <m/>
    <s v="New York"/>
    <s v="New York"/>
    <s v="United States"/>
  </r>
  <r>
    <d v="2019-06-04T00:00:00"/>
    <x v="28"/>
    <s v="buy"/>
    <n v="1700"/>
    <n v="13"/>
    <n v="63.790000999999997"/>
    <n v="65.940002000000007"/>
    <n v="63.759997999999896"/>
    <n v="65.879997000000003"/>
    <n v="65.388428000000005"/>
    <n v="17743100"/>
    <n v="2.1190000000000002"/>
    <n v="5.09098556593982E-2"/>
    <n v="3.2238416527276603E-2"/>
    <n v="-5.93736994868619E-2"/>
    <n v="5.2228124769842198E-2"/>
    <n v="5.5366275106657004E-3"/>
    <n v="2.73017027289587E-2"/>
    <n v="2.0579739060863401E-2"/>
    <n v="1.6828660384044E-2"/>
    <n v="1.5793321774927399E-2"/>
    <n v="75.239998"/>
    <n v="48.419998"/>
    <n v="-0.13257874749057899"/>
    <n v="2.1205927310919401E-2"/>
    <n v="1.1927514642242401"/>
    <n v="-0.13221128066040999"/>
    <n v="-0.39187393086850297"/>
    <s v="Marquee Group Funds"/>
    <x v="28"/>
    <s v="Financials"/>
    <s v="Diversified Banks"/>
    <s v="New York, New York"/>
    <d v="1988-05-31T00:00:00"/>
    <n v="831001"/>
    <m/>
    <s v="New York"/>
    <s v="New York"/>
    <s v="United States"/>
  </r>
  <r>
    <d v="2019-06-25T00:00:00"/>
    <x v="28"/>
    <s v="sell"/>
    <n v="3200"/>
    <n v="13"/>
    <n v="67.459998999999996"/>
    <n v="67.480002999999996"/>
    <n v="66.480002999999996"/>
    <n v="66.540001000000004"/>
    <n v="66.043503000000001"/>
    <n v="14205600"/>
    <n v="1.994"/>
    <n v="-1.29901284866475E-2"/>
    <n v="-2.14103440797597E-2"/>
    <n v="4.0483841546219999E-2"/>
    <n v="8.9745505828297198E-2"/>
    <n v="1.6694901972724E-2"/>
    <n v="7.7261277745448798E-3"/>
    <n v="1.60233074756173E-2"/>
    <n v="1.5930106978853598E-2"/>
    <n v="1.5918701196214701E-2"/>
    <n v="75.239998"/>
    <n v="48.419998"/>
    <n v="-0.13257874749057899"/>
    <n v="-9.5417756928269908E-3"/>
    <n v="1.1904133503479899"/>
    <n v="-2.8100630057356999E-2"/>
    <n v="0.102421740537034"/>
    <s v="Marquee Group Funds"/>
    <x v="28"/>
    <s v="Financials"/>
    <s v="Diversified Banks"/>
    <s v="New York, New York"/>
    <d v="1988-05-31T00:00:00"/>
    <n v="831001"/>
    <m/>
    <s v="New York"/>
    <s v="New York"/>
    <s v="United States"/>
  </r>
  <r>
    <d v="2019-06-28T00:00:00"/>
    <x v="28"/>
    <s v="sell"/>
    <n v="800"/>
    <n v="13"/>
    <n v="69.279999000000004"/>
    <n v="70.209998999999996"/>
    <n v="69.129997000000003"/>
    <n v="70.029999000000004"/>
    <n v="69.507462000000004"/>
    <n v="20388700"/>
    <n v="2"/>
    <n v="2.72124876213529E-2"/>
    <n v="2.9857230413726302E-2"/>
    <n v="9.4582193544322193E-2"/>
    <n v="0.124663456732931"/>
    <n v="9.4049115079365406E-2"/>
    <n v="1.6519640729571801E-2"/>
    <n v="1.6824966653353701E-2"/>
    <n v="1.6140951273713101E-2"/>
    <n v="1.59542633506966E-2"/>
    <n v="75.239998"/>
    <n v="48.419998"/>
    <n v="-0.13257874749057899"/>
    <n v="5.7409418775350302E-3"/>
    <n v="1.1912301367526901"/>
    <n v="0.63936969527360199"/>
    <n v="0.2350838750225"/>
    <s v="Marquee Group Funds"/>
    <x v="28"/>
    <s v="Financials"/>
    <s v="Diversified Banks"/>
    <s v="New York, New York"/>
    <d v="1988-05-31T00:00:00"/>
    <n v="831001"/>
    <m/>
    <s v="New York"/>
    <s v="New York"/>
    <s v="United States"/>
  </r>
  <r>
    <d v="2019-04-12T00:00:00"/>
    <x v="28"/>
    <s v="sell"/>
    <n v="1200"/>
    <n v="14"/>
    <n v="67.080001999999993"/>
    <n v="68.309997999999993"/>
    <n v="66.639999000000003"/>
    <n v="67.419997999999893"/>
    <n v="66.488952999999995"/>
    <n v="19238700"/>
    <n v="2.56"/>
    <n v="2.2651359054492601E-2"/>
    <n v="2.8128283902259601E-2"/>
    <n v="5.7542263770523003E-2"/>
    <n v="0.180349379384211"/>
    <n v="-4.26587876306063E-2"/>
    <n v="1.27688393336641E-2"/>
    <n v="1.6924813192035398E-2"/>
    <n v="1.46097940164254E-2"/>
    <n v="1.5146505728466901E-2"/>
    <n v="75.239998"/>
    <n v="48.419998"/>
    <n v="-0.12966808361451501"/>
    <n v="6.5875784763498903E-3"/>
    <n v="1.09308089688184"/>
    <n v="-0.48633255126845099"/>
    <n v="-0.42536003393569499"/>
    <s v="DJT Green Funds"/>
    <x v="28"/>
    <s v="Financials"/>
    <s v="Diversified Banks"/>
    <s v="New York, New York"/>
    <d v="1988-05-31T00:00:00"/>
    <n v="831001"/>
    <m/>
    <s v="New York"/>
    <s v="New York"/>
    <s v="United States"/>
  </r>
  <r>
    <d v="2019-04-25T00:00:00"/>
    <x v="28"/>
    <s v="sell"/>
    <n v="900"/>
    <n v="14"/>
    <n v="68.559997999999993"/>
    <n v="69.180000000000007"/>
    <n v="68.150002000000001"/>
    <n v="68.730002999999996"/>
    <n v="67.780868999999996"/>
    <n v="8913600"/>
    <n v="2.5339999999999998"/>
    <n v="-1.4538811633087901E-3"/>
    <n v="-2.32969477745038E-2"/>
    <n v="0.13035631447717699"/>
    <n v="9.8670399799535305E-2"/>
    <n v="1.92112512058553E-2"/>
    <n v="4.7187194332027598E-3"/>
    <n v="1.2645933488847299E-2"/>
    <n v="1.32181871984753E-2"/>
    <n v="1.5174251199298199E-2"/>
    <n v="75.239998"/>
    <n v="48.419998"/>
    <n v="-0.12966808361451501"/>
    <n v="-3.6904169755480902E-4"/>
    <n v="1.1164040932622401"/>
    <n v="-4.5576693050056599E-2"/>
    <n v="-5.47968608341564E-2"/>
    <s v="DJT Green Funds"/>
    <x v="28"/>
    <s v="Financials"/>
    <s v="Diversified Banks"/>
    <s v="New York, New York"/>
    <d v="1988-05-31T00:00:00"/>
    <n v="831001"/>
    <m/>
    <s v="New York"/>
    <s v="New York"/>
    <s v="United States"/>
  </r>
  <r>
    <d v="2019-05-20T00:00:00"/>
    <x v="28"/>
    <s v="sell"/>
    <n v="1300"/>
    <n v="14"/>
    <n v="64.75"/>
    <n v="65.5"/>
    <n v="64.519997000000004"/>
    <n v="64.959998999999996"/>
    <n v="64.475296"/>
    <n v="11605900"/>
    <n v="2.4159999999999999"/>
    <n v="-1.6918831776768599E-3"/>
    <n v="8.9687281096414301E-3"/>
    <n v="-7.32947920787545E-2"/>
    <n v="1.5384987130766199E-2"/>
    <n v="-7.0199697988207396E-2"/>
    <n v="1.31125392219722E-2"/>
    <n v="1.6225454027320198E-2"/>
    <n v="1.49724012587225E-2"/>
    <n v="1.56424658679504E-2"/>
    <n v="75.239998"/>
    <n v="48.419998"/>
    <n v="-0.13257874749057899"/>
    <n v="-6.7722580366252503E-3"/>
    <n v="1.17424530874609"/>
    <n v="-0.76155986503157103"/>
    <n v="-0.80277561872348202"/>
    <s v="DJT Green Funds"/>
    <x v="28"/>
    <s v="Financials"/>
    <s v="Diversified Banks"/>
    <s v="New York, New York"/>
    <d v="1988-05-31T00:00:00"/>
    <n v="831001"/>
    <m/>
    <s v="New York"/>
    <s v="New York"/>
    <s v="United States"/>
  </r>
  <r>
    <d v="2019-06-25T00:00:00"/>
    <x v="28"/>
    <s v="sell"/>
    <n v="800"/>
    <n v="14"/>
    <n v="67.459998999999996"/>
    <n v="67.480002999999996"/>
    <n v="66.480002999999996"/>
    <n v="66.540001000000004"/>
    <n v="66.043503000000001"/>
    <n v="14205600"/>
    <n v="1.994"/>
    <n v="-1.29901284866475E-2"/>
    <n v="-2.14103440797597E-2"/>
    <n v="4.0483841546219999E-2"/>
    <n v="8.9745505828297198E-2"/>
    <n v="1.6694901972724E-2"/>
    <n v="7.7261277745448798E-3"/>
    <n v="1.60233074756173E-2"/>
    <n v="1.5930106978853598E-2"/>
    <n v="1.5918701196214701E-2"/>
    <n v="75.239998"/>
    <n v="48.419998"/>
    <n v="-0.13257874749057899"/>
    <n v="-9.5417756928269908E-3"/>
    <n v="1.1904133503479899"/>
    <n v="-2.8100630057356999E-2"/>
    <n v="0.102421740537034"/>
    <s v="DJT Green Funds"/>
    <x v="28"/>
    <s v="Financials"/>
    <s v="Diversified Banks"/>
    <s v="New York, New York"/>
    <d v="1988-05-31T00:00:00"/>
    <n v="831001"/>
    <m/>
    <s v="New York"/>
    <s v="New York"/>
    <s v="United States"/>
  </r>
  <r>
    <d v="2019-05-13T00:00:00"/>
    <x v="28"/>
    <s v="sell"/>
    <n v="900"/>
    <n v="15"/>
    <n v="66.129997000000003"/>
    <n v="66.330001999999993"/>
    <n v="63.959998999999897"/>
    <n v="64.379997000000003"/>
    <n v="63.899619999999999"/>
    <n v="23494400"/>
    <n v="2.4049999999999998"/>
    <n v="-5.3233022817760697E-2"/>
    <n v="-8.95322963180646E-2"/>
    <n v="-1.11362007499985E-2"/>
    <n v="5.03950186988944E-2"/>
    <n v="-9.31839504603659E-2"/>
    <n v="2.43794277037724E-2"/>
    <n v="1.7770106874114799E-2"/>
    <n v="1.5259920789885599E-2"/>
    <n v="1.55710108902319E-2"/>
    <n v="75.239998"/>
    <n v="48.419998"/>
    <n v="-0.13257874749057899"/>
    <n v="-2.4426469085879299E-2"/>
    <n v="1.1682050508420001"/>
    <n v="-0.91448488894131597"/>
    <n v="-0.33675678928441399"/>
    <s v="Turtle River Asset Management"/>
    <x v="28"/>
    <s v="Financials"/>
    <s v="Diversified Banks"/>
    <s v="New York, New York"/>
    <d v="1988-05-31T00:00:00"/>
    <n v="831001"/>
    <m/>
    <s v="New York"/>
    <s v="New York"/>
    <s v="United States"/>
  </r>
  <r>
    <d v="2019-06-10T00:00:00"/>
    <x v="28"/>
    <s v="sell"/>
    <n v="2200"/>
    <n v="15"/>
    <n v="66.879997000000003"/>
    <n v="67.980002999999996"/>
    <n v="66.730002999999996"/>
    <n v="67.120002999999997"/>
    <n v="66.619179000000003"/>
    <n v="10994700"/>
    <n v="2.1429999999999998"/>
    <n v="2.15353100716777E-2"/>
    <n v="6.9557063811392206E-2"/>
    <n v="-1.6255666595781499E-2"/>
    <n v="8.0776419216085402E-2"/>
    <n v="6.94315156966358E-3"/>
    <n v="2.4178887903388999E-2"/>
    <n v="2.0201974712259801E-2"/>
    <n v="1.7061951314109501E-2"/>
    <n v="1.5812716534579999E-2"/>
    <n v="75.239998"/>
    <n v="48.419998"/>
    <n v="-0.13257874749057899"/>
    <n v="4.6492198743191201E-3"/>
    <n v="1.1793251440377499"/>
    <n v="-0.124171674961124"/>
    <n v="-0.135328038937058"/>
    <s v="Turtle River Asset Management"/>
    <x v="28"/>
    <s v="Financials"/>
    <s v="Diversified Banks"/>
    <s v="New York, New York"/>
    <d v="1988-05-31T00:00:00"/>
    <n v="831001"/>
    <m/>
    <s v="New York"/>
    <s v="New York"/>
    <s v="United States"/>
  </r>
  <r>
    <d v="2019-06-12T00:00:00"/>
    <x v="28"/>
    <s v="buy"/>
    <n v="1200"/>
    <n v="15"/>
    <n v="67.650002000000001"/>
    <n v="67.809997999999993"/>
    <n v="66.629997000000003"/>
    <n v="66.809997999999993"/>
    <n v="66.311485000000005"/>
    <n v="9878300"/>
    <n v="2.1269999999999998"/>
    <n v="-1.58887298013826E-2"/>
    <n v="1.5536830122600501E-2"/>
    <n v="-1.6183327449443501E-2"/>
    <n v="5.4869560151233503E-2"/>
    <n v="7.2933272584288803E-3"/>
    <n v="1.6147262321199899E-2"/>
    <n v="2.0538606040721202E-2"/>
    <n v="1.7153700012459298E-2"/>
    <n v="1.5856913997290101E-2"/>
    <n v="75.239998"/>
    <n v="48.419998"/>
    <n v="-0.13257874749057899"/>
    <n v="-2.0396578921351798E-3"/>
    <n v="1.18097262352245"/>
    <n v="-0.12031685226654"/>
    <n v="-0.10825515093893801"/>
    <s v="Turtle River Asset Management"/>
    <x v="28"/>
    <s v="Financials"/>
    <s v="Diversified Banks"/>
    <s v="New York, New York"/>
    <d v="1988-05-31T00:00:00"/>
    <n v="831001"/>
    <m/>
    <s v="New York"/>
    <s v="New York"/>
    <s v="United States"/>
  </r>
  <r>
    <d v="2019-04-08T00:00:00"/>
    <x v="28"/>
    <s v="buy"/>
    <n v="1900"/>
    <n v="16"/>
    <n v="65.129997000000003"/>
    <n v="66.099997999999999"/>
    <n v="65.019997000000004"/>
    <n v="66.069999999999993"/>
    <n v="65.157600000000002"/>
    <n v="10466400"/>
    <n v="2.5190000000000001"/>
    <n v="7.9014209836998205E-3"/>
    <n v="2.6222470360850701E-2"/>
    <n v="6.5194557450300603E-2"/>
    <n v="0.17935726335999999"/>
    <n v="-1.2708221315045501E-2"/>
    <n v="6.6196838133834798E-3"/>
    <n v="1.6165749705158401E-2"/>
    <n v="1.4362803585574201E-2"/>
    <n v="1.5240093395388E-2"/>
    <n v="75.239998"/>
    <n v="48.419998"/>
    <n v="-0.12966808361451501"/>
    <n v="1.0469119934194001E-3"/>
    <n v="1.09492259200536"/>
    <n v="-0.26482050397881701"/>
    <n v="-0.36076586126547999"/>
    <s v="Bridgebay Associates"/>
    <x v="28"/>
    <s v="Financials"/>
    <s v="Diversified Banks"/>
    <s v="New York, New York"/>
    <d v="1988-05-31T00:00:00"/>
    <n v="831001"/>
    <m/>
    <s v="New York"/>
    <s v="New York"/>
    <s v="United States"/>
  </r>
  <r>
    <d v="2019-05-24T00:00:00"/>
    <x v="28"/>
    <s v="buy"/>
    <n v="2000"/>
    <n v="16"/>
    <n v="64.290001000000004"/>
    <n v="64.709998999999996"/>
    <n v="64.059997999999993"/>
    <n v="64.389999000000003"/>
    <n v="63.909545999999999"/>
    <n v="9715400"/>
    <n v="2.3239999999999998"/>
    <n v="7.63892018844692E-3"/>
    <n v="-1.05052859639379E-2"/>
    <n v="-6.0265128253820598E-2"/>
    <n v="4.2442927136019703E-3"/>
    <n v="-6.0394820295212398E-2"/>
    <n v="1.53546177557378E-2"/>
    <n v="1.7422536350038199E-2"/>
    <n v="1.5439254753940101E-2"/>
    <n v="1.5666067002227599E-2"/>
    <n v="75.239998"/>
    <n v="48.419998"/>
    <n v="-0.13257874749057899"/>
    <n v="1.3526439988342199E-3"/>
    <n v="1.18032508158163"/>
    <n v="-0.69150657648070402"/>
    <n v="-0.68410429245086601"/>
    <s v="Bridgebay Associates"/>
    <x v="28"/>
    <s v="Financials"/>
    <s v="Diversified Banks"/>
    <s v="New York, New York"/>
    <d v="1988-05-31T00:00:00"/>
    <n v="831001"/>
    <m/>
    <s v="New York"/>
    <s v="New York"/>
    <s v="United States"/>
  </r>
  <r>
    <d v="2019-06-05T00:00:00"/>
    <x v="28"/>
    <s v="buy"/>
    <n v="1000"/>
    <n v="16"/>
    <n v="65.449996999999996"/>
    <n v="66.019997000000004"/>
    <n v="64.5"/>
    <n v="65.779999000000004"/>
    <n v="65.289176999999995"/>
    <n v="12536300"/>
    <n v="2.1230000000000002"/>
    <n v="-1.51902109140322E-3"/>
    <n v="3.1974359650175803E-2"/>
    <n v="-7.1705244741381693E-2"/>
    <n v="5.7405622556335301E-2"/>
    <n v="3.1260875685141E-3"/>
    <n v="2.7320576231698201E-2"/>
    <n v="2.0360983470302501E-2"/>
    <n v="1.6803940745564901E-2"/>
    <n v="1.5793523014029899E-2"/>
    <n v="75.239998"/>
    <n v="48.419998"/>
    <n v="-0.13257874749057899"/>
    <n v="8.1287266899663802E-3"/>
    <n v="1.1897574381145299"/>
    <n v="-0.15345695113293001"/>
    <n v="-0.31014005423633501"/>
    <s v="Bridgebay Associates"/>
    <x v="28"/>
    <s v="Financials"/>
    <s v="Diversified Banks"/>
    <s v="New York, New York"/>
    <d v="1988-05-31T00:00:00"/>
    <n v="831001"/>
    <m/>
    <s v="New York"/>
    <s v="New York"/>
    <s v="United States"/>
  </r>
  <r>
    <d v="2019-06-06T00:00:00"/>
    <x v="28"/>
    <s v="buy"/>
    <n v="2700"/>
    <n v="16"/>
    <n v="65.819999999999993"/>
    <n v="66.769997000000004"/>
    <n v="65.5"/>
    <n v="66.470000999999996"/>
    <n v="65.974029999999999"/>
    <n v="10868900"/>
    <n v="2.1240000000000001"/>
    <n v="1.0434899922802599E-2"/>
    <n v="4.3980060089207997E-2"/>
    <n v="-5.7584531149545197E-2"/>
    <n v="7.7646786549773195E-2"/>
    <n v="2.22113632393253E-2"/>
    <n v="2.6970808583461799E-2"/>
    <n v="2.0568409946143399E-2"/>
    <n v="1.67892169139022E-2"/>
    <n v="1.5797576200473399E-2"/>
    <n v="75.239998"/>
    <n v="48.419998"/>
    <n v="-0.13257874749057899"/>
    <n v="6.1168407152111899E-3"/>
    <n v="1.1908193171387"/>
    <n v="8.2556221715189108E-3"/>
    <n v="-0.26138865529538602"/>
    <s v="Bridgebay Associates"/>
    <x v="28"/>
    <s v="Financials"/>
    <s v="Diversified Banks"/>
    <s v="New York, New York"/>
    <d v="1988-05-31T00:00:00"/>
    <n v="831001"/>
    <m/>
    <s v="New York"/>
    <s v="New York"/>
    <s v="United States"/>
  </r>
  <r>
    <d v="2019-06-11T00:00:00"/>
    <x v="28"/>
    <s v="buy"/>
    <n v="1000"/>
    <n v="16"/>
    <n v="67.580001999999993"/>
    <n v="68.029999000000004"/>
    <n v="67.160004000000001"/>
    <n v="67.879997000000003"/>
    <n v="67.373504999999994"/>
    <n v="9800900"/>
    <n v="2.14"/>
    <n v="1.12593306805859E-2"/>
    <n v="2.9906538832580001E-2"/>
    <n v="3.6898344155141898E-3"/>
    <n v="8.4043383238107297E-2"/>
    <n v="1.7910422185481101E-2"/>
    <n v="1.286653039203E-2"/>
    <n v="2.02757546457124E-2"/>
    <n v="1.7087619993512201E-2"/>
    <n v="1.58285319860225E-2"/>
    <n v="75.239998"/>
    <n v="48.419998"/>
    <n v="-0.13257874749057899"/>
    <n v="-3.4994119269314301E-4"/>
    <n v="1.1794810039775001"/>
    <n v="-2.9986939536202201E-2"/>
    <n v="-0.114883170712216"/>
    <s v="Bridgebay Associates"/>
    <x v="28"/>
    <s v="Financials"/>
    <s v="Diversified Banks"/>
    <s v="New York, New York"/>
    <d v="1988-05-31T00:00:00"/>
    <n v="831001"/>
    <m/>
    <s v="New York"/>
    <s v="New York"/>
    <s v="United States"/>
  </r>
  <r>
    <d v="2019-06-12T00:00:00"/>
    <x v="28"/>
    <s v="buy"/>
    <n v="1400"/>
    <n v="16"/>
    <n v="67.650002000000001"/>
    <n v="67.809997999999993"/>
    <n v="66.629997000000003"/>
    <n v="66.809997999999993"/>
    <n v="66.311485000000005"/>
    <n v="9878300"/>
    <n v="2.1269999999999998"/>
    <n v="-1.58887298013826E-2"/>
    <n v="1.5536830122600501E-2"/>
    <n v="-1.6183327449443501E-2"/>
    <n v="5.4869560151233503E-2"/>
    <n v="7.2933272584288803E-3"/>
    <n v="1.6147262321199899E-2"/>
    <n v="2.0538606040721202E-2"/>
    <n v="1.7153700012459298E-2"/>
    <n v="1.5856913997290101E-2"/>
    <n v="75.239998"/>
    <n v="48.419998"/>
    <n v="-0.13257874749057899"/>
    <n v="-2.0396578921351798E-3"/>
    <n v="1.18097262352245"/>
    <n v="-0.12031685226654"/>
    <n v="-0.10825515093893801"/>
    <s v="Bridgebay Associates"/>
    <x v="28"/>
    <s v="Financials"/>
    <s v="Diversified Banks"/>
    <s v="New York, New York"/>
    <d v="1988-05-31T00:00:00"/>
    <n v="831001"/>
    <m/>
    <s v="New York"/>
    <s v="New York"/>
    <s v="United States"/>
  </r>
  <r>
    <d v="2019-06-21T00:00:00"/>
    <x v="28"/>
    <s v="buy"/>
    <n v="1200"/>
    <n v="16"/>
    <n v="68.029999000000004"/>
    <n v="68.959998999999996"/>
    <n v="67.819999999999993"/>
    <n v="67.970000999999996"/>
    <n v="67.462836999999993"/>
    <n v="19502500"/>
    <n v="2.0680000000000001"/>
    <n v="-1.9107670653633899E-3"/>
    <n v="7.2351612872955601E-3"/>
    <n v="2.8200338276828101E-2"/>
    <n v="0.11493679115731199"/>
    <n v="3.5283032086243497E-2"/>
    <n v="1.3582940252546199E-2"/>
    <n v="1.6625469423748599E-2"/>
    <n v="1.59353054603899E-2"/>
    <n v="1.5895330491402401E-2"/>
    <n v="75.239998"/>
    <n v="48.419998"/>
    <n v="-0.13257874749057899"/>
    <n v="-1.26001638019446E-3"/>
    <n v="1.18554020904839"/>
    <n v="0.12607278876327799"/>
    <n v="0.174802210079088"/>
    <s v="Bridgebay Associates"/>
    <x v="28"/>
    <s v="Financials"/>
    <s v="Diversified Banks"/>
    <s v="New York, New York"/>
    <d v="1988-05-31T00:00:00"/>
    <n v="831001"/>
    <m/>
    <s v="New York"/>
    <s v="New York"/>
    <s v="United States"/>
  </r>
  <r>
    <d v="2019-04-08T00:00:00"/>
    <x v="28"/>
    <s v="buy"/>
    <n v="2100"/>
    <n v="17"/>
    <n v="65.129997000000003"/>
    <n v="66.099997999999999"/>
    <n v="65.019997000000004"/>
    <n v="66.069999999999993"/>
    <n v="65.157600000000002"/>
    <n v="10466400"/>
    <n v="2.5190000000000001"/>
    <n v="7.9014209836998205E-3"/>
    <n v="2.6222470360850701E-2"/>
    <n v="6.5194557450300603E-2"/>
    <n v="0.17935726335999999"/>
    <n v="-1.2708221315045501E-2"/>
    <n v="6.6196838133834798E-3"/>
    <n v="1.6165749705158401E-2"/>
    <n v="1.4362803585574201E-2"/>
    <n v="1.5240093395388E-2"/>
    <n v="75.239998"/>
    <n v="48.419998"/>
    <n v="-0.12966808361451501"/>
    <n v="1.0469119934194001E-3"/>
    <n v="1.09492259200536"/>
    <n v="-0.26482050397881701"/>
    <n v="-0.36076586126547999"/>
    <s v="Los Santos Asset Management"/>
    <x v="28"/>
    <s v="Financials"/>
    <s v="Diversified Banks"/>
    <s v="New York, New York"/>
    <d v="1988-05-31T00:00:00"/>
    <n v="831001"/>
    <m/>
    <s v="New York"/>
    <s v="New York"/>
    <s v="United States"/>
  </r>
  <r>
    <d v="2019-04-17T00:00:00"/>
    <x v="28"/>
    <s v="sell"/>
    <n v="1000"/>
    <n v="17"/>
    <n v="69.949996999999996"/>
    <n v="70.75"/>
    <n v="69.559997999999993"/>
    <n v="70.349997999999999"/>
    <n v="69.378493999999904"/>
    <n v="20509000"/>
    <n v="2.5920000000000001"/>
    <n v="1.48935436449443E-2"/>
    <n v="7.1127319438397493E-2"/>
    <n v="6.4889233077776096E-2"/>
    <n v="0.13029412252639799"/>
    <n v="3.3578377434873498E-2"/>
    <n v="1.17920614629967E-2"/>
    <n v="1.76418498631442E-2"/>
    <n v="1.3420808498637801E-2"/>
    <n v="1.52222943810871E-2"/>
    <n v="75.239998"/>
    <n v="48.419998"/>
    <n v="-0.12966808361451501"/>
    <n v="-2.2764010197428601E-3"/>
    <n v="1.1043809264267099"/>
    <n v="5.5460870525213098E-2"/>
    <n v="-0.26285278085826302"/>
    <s v="Los Santos Asset Management"/>
    <x v="28"/>
    <s v="Financials"/>
    <s v="Diversified Banks"/>
    <s v="New York, New York"/>
    <d v="1988-05-31T00:00:00"/>
    <n v="831001"/>
    <m/>
    <s v="New York"/>
    <s v="New York"/>
    <s v="United States"/>
  </r>
  <r>
    <d v="2019-04-29T00:00:00"/>
    <x v="28"/>
    <s v="sell"/>
    <n v="1400"/>
    <n v="17"/>
    <n v="69.690002000000007"/>
    <n v="71.940002000000007"/>
    <n v="69.580001999999993"/>
    <n v="71.029999000000004"/>
    <n v="70.049103000000002"/>
    <n v="16491400"/>
    <n v="2.536"/>
    <n v="2.1631675704735401E-2"/>
    <n v="2.7692300759826899E-2"/>
    <n v="0.15666451378898399"/>
    <n v="0.113571343977335"/>
    <n v="5.1259962685586302E-2"/>
    <n v="1.0900577453586E-2"/>
    <n v="1.2595009938589899E-2"/>
    <n v="1.32854769784369E-2"/>
    <n v="1.52485751370212E-2"/>
    <n v="75.239998"/>
    <n v="48.419998"/>
    <n v="-0.12966808361451501"/>
    <n v="1.07094833958194E-3"/>
    <n v="1.12439354622573"/>
    <n v="0.193955277928998"/>
    <n v="4.4380336431909497E-5"/>
    <s v="Los Santos Asset Management"/>
    <x v="28"/>
    <s v="Financials"/>
    <s v="Diversified Banks"/>
    <s v="New York, New York"/>
    <d v="1988-05-31T00:00:00"/>
    <n v="831001"/>
    <m/>
    <s v="New York"/>
    <s v="New York"/>
    <s v="United States"/>
  </r>
  <r>
    <d v="2019-05-08T00:00:00"/>
    <x v="28"/>
    <s v="buy"/>
    <n v="1400"/>
    <n v="17"/>
    <n v="67.879997000000003"/>
    <n v="68.849997999999999"/>
    <n v="67.709998999999996"/>
    <n v="68.220000999999996"/>
    <n v="67.710967999999994"/>
    <n v="9470500"/>
    <n v="2.4820000000000002"/>
    <n v="8.7981608896064696E-4"/>
    <n v="-1.87696438465925E-2"/>
    <n v="4.6340645999548298E-2"/>
    <n v="7.1991202771460705E-2"/>
    <n v="2.2468533344283701E-2"/>
    <n v="1.69417522999805E-2"/>
    <n v="1.35863426588339E-2"/>
    <n v="1.38932897328098E-2"/>
    <n v="1.53963758008102E-2"/>
    <n v="75.239998"/>
    <n v="48.419998"/>
    <n v="-0.12966808361451501"/>
    <n v="-1.60671540560346E-3"/>
    <n v="1.1401306957541599"/>
    <n v="-1.79869958681107E-2"/>
    <n v="0.181102967008025"/>
    <s v="Los Santos Asset Management"/>
    <x v="28"/>
    <s v="Financials"/>
    <s v="Diversified Banks"/>
    <s v="New York, New York"/>
    <d v="1988-05-31T00:00:00"/>
    <n v="831001"/>
    <m/>
    <s v="New York"/>
    <s v="New York"/>
    <s v="United States"/>
  </r>
  <r>
    <d v="2019-05-13T00:00:00"/>
    <x v="28"/>
    <s v="buy"/>
    <n v="1800"/>
    <n v="17"/>
    <n v="66.129997000000003"/>
    <n v="66.330001999999993"/>
    <n v="63.959998999999897"/>
    <n v="64.379997000000003"/>
    <n v="63.899619999999999"/>
    <n v="23494400"/>
    <n v="2.4049999999999998"/>
    <n v="-5.3233022817760697E-2"/>
    <n v="-8.95322963180646E-2"/>
    <n v="-1.11362007499985E-2"/>
    <n v="5.03950186988944E-2"/>
    <n v="-9.31839504603659E-2"/>
    <n v="2.43794277037724E-2"/>
    <n v="1.7770106874114799E-2"/>
    <n v="1.5259920789885599E-2"/>
    <n v="1.55710108902319E-2"/>
    <n v="75.239998"/>
    <n v="48.419998"/>
    <n v="-0.13257874749057899"/>
    <n v="-2.4426469085879299E-2"/>
    <n v="1.1682050508420001"/>
    <n v="-0.91448488894131597"/>
    <n v="-0.33675678928441399"/>
    <s v="Los Santos Asset Management"/>
    <x v="28"/>
    <s v="Financials"/>
    <s v="Diversified Banks"/>
    <s v="New York, New York"/>
    <d v="1988-05-31T00:00:00"/>
    <n v="831001"/>
    <m/>
    <s v="New York"/>
    <s v="New York"/>
    <s v="United States"/>
  </r>
  <r>
    <d v="2019-05-15T00:00:00"/>
    <x v="28"/>
    <s v="sell"/>
    <n v="2600"/>
    <n v="17"/>
    <n v="64.459998999999996"/>
    <n v="65.220000999999996"/>
    <n v="64.019997000000004"/>
    <n v="64.870002999999997"/>
    <n v="64.385970999999998"/>
    <n v="14570900"/>
    <n v="2.379"/>
    <n v="-5.9939466548063298E-3"/>
    <n v="-5.0352407894369997E-2"/>
    <n v="-3.2140045797081303E-2"/>
    <n v="3.5032126658345097E-2"/>
    <n v="-8.6290336380275806E-2"/>
    <n v="2.5681950325269199E-2"/>
    <n v="1.7268097321886701E-2"/>
    <n v="1.5215159484040701E-2"/>
    <n v="1.5596366820121801E-2"/>
    <n v="75.239998"/>
    <n v="48.419998"/>
    <n v="-0.13257874749057899"/>
    <n v="5.8219943882337104E-3"/>
    <n v="1.1667506769682501"/>
    <n v="-0.87098628161785996"/>
    <n v="-0.684855679629091"/>
    <s v="Los Santos Asset Management"/>
    <x v="28"/>
    <s v="Financials"/>
    <s v="Diversified Banks"/>
    <s v="New York, New York"/>
    <d v="1988-05-31T00:00:00"/>
    <n v="831001"/>
    <m/>
    <s v="New York"/>
    <s v="New York"/>
    <s v="United States"/>
  </r>
  <r>
    <d v="2019-06-03T00:00:00"/>
    <x v="28"/>
    <s v="buy"/>
    <n v="2000"/>
    <n v="17"/>
    <n v="62.099997999999999"/>
    <n v="62.779998999999997"/>
    <n v="61.939999"/>
    <n v="62.610000999999997"/>
    <n v="62.142829999999996"/>
    <n v="19636800"/>
    <n v="2.081"/>
    <n v="7.3741647328628198E-3"/>
    <n v="-2.8033294645658499E-2"/>
    <n v="-0.104582374253766"/>
    <n v="-1.1627931025429999E-2"/>
    <n v="-3.6565387348461098E-2"/>
    <n v="1.14896997490848E-2"/>
    <n v="1.6899998677392499E-2"/>
    <n v="1.5645043949570898E-2"/>
    <n v="1.5472281193694501E-2"/>
    <n v="75.239998"/>
    <n v="48.419998"/>
    <n v="-0.13257874749057899"/>
    <n v="-2.7690708645509302E-3"/>
    <n v="1.1673356073699099"/>
    <n v="-0.48291374131727499"/>
    <n v="-0.496824880170262"/>
    <s v="Los Santos Asset Management"/>
    <x v="28"/>
    <s v="Financials"/>
    <s v="Diversified Banks"/>
    <s v="New York, New York"/>
    <d v="1988-05-31T00:00:00"/>
    <n v="831001"/>
    <m/>
    <s v="New York"/>
    <s v="New York"/>
    <s v="United States"/>
  </r>
  <r>
    <d v="2019-06-17T00:00:00"/>
    <x v="28"/>
    <s v="buy"/>
    <n v="1600"/>
    <n v="17"/>
    <n v="67.5"/>
    <n v="67.510002"/>
    <n v="66.400002000000001"/>
    <n v="66.540001000000004"/>
    <n v="66.043503000000001"/>
    <n v="8135900"/>
    <n v="2.0859999999999999"/>
    <n v="-1.40280607576875E-2"/>
    <n v="-8.6788478079604207E-3"/>
    <n v="2.5417893490628E-2"/>
    <n v="1.5625959570533799E-2"/>
    <n v="3.2291933130358302E-2"/>
    <n v="1.2374982389540301E-2"/>
    <n v="1.69529626637955E-2"/>
    <n v="1.7075467027428098E-2"/>
    <n v="1.58419397727095E-2"/>
    <n v="75.239998"/>
    <n v="48.419998"/>
    <n v="-0.13257874749057899"/>
    <n v="9.3131563797728401E-4"/>
    <n v="1.18236461226911"/>
    <n v="9.8592165003374005E-2"/>
    <n v="4.2176877778693701E-4"/>
    <s v="Los Santos Asset Management"/>
    <x v="28"/>
    <s v="Financials"/>
    <s v="Diversified Banks"/>
    <s v="New York, New York"/>
    <d v="1988-05-31T00:00:00"/>
    <n v="831001"/>
    <m/>
    <s v="New York"/>
    <s v="New York"/>
    <s v="United States"/>
  </r>
  <r>
    <d v="2019-06-28T00:00:00"/>
    <x v="28"/>
    <s v="buy"/>
    <n v="2300"/>
    <n v="17"/>
    <n v="69.279999000000004"/>
    <n v="70.209998999999996"/>
    <n v="69.129997000000003"/>
    <n v="70.029999000000004"/>
    <n v="69.507462000000004"/>
    <n v="20388700"/>
    <n v="2"/>
    <n v="2.72124876213529E-2"/>
    <n v="2.9857230413726302E-2"/>
    <n v="9.4582193544322193E-2"/>
    <n v="0.124663456732931"/>
    <n v="9.4049115079365406E-2"/>
    <n v="1.6519640729571801E-2"/>
    <n v="1.6824966653353701E-2"/>
    <n v="1.6140951273713101E-2"/>
    <n v="1.59542633506966E-2"/>
    <n v="75.239998"/>
    <n v="48.419998"/>
    <n v="-0.13257874749057899"/>
    <n v="5.7409418775350302E-3"/>
    <n v="1.1912301367526901"/>
    <n v="0.63936969527360199"/>
    <n v="0.2350838750225"/>
    <s v="Los Santos Asset Management"/>
    <x v="28"/>
    <s v="Financials"/>
    <s v="Diversified Banks"/>
    <s v="New York, New York"/>
    <d v="1988-05-31T00:00:00"/>
    <n v="831001"/>
    <m/>
    <s v="New York"/>
    <s v="New York"/>
    <s v="United States"/>
  </r>
  <r>
    <d v="2019-04-09T00:00:00"/>
    <x v="28"/>
    <s v="sell"/>
    <n v="1000"/>
    <n v="18"/>
    <n v="65.599997999999999"/>
    <n v="65.599997999999999"/>
    <n v="64.680000000000007"/>
    <n v="65.199996999999996"/>
    <n v="64.299614000000005"/>
    <n v="10221000"/>
    <n v="2.4990000000000001"/>
    <n v="-1.32553225278563E-2"/>
    <n v="1.20353484664826E-2"/>
    <n v="4.9357746971853599E-2"/>
    <n v="0.168803017962079"/>
    <n v="-3.8134078057782898E-2"/>
    <n v="1.07082894086539E-2"/>
    <n v="1.6532019841732099E-2"/>
    <n v="1.4489552473334499E-2"/>
    <n v="1.52430277963245E-2"/>
    <n v="75.239998"/>
    <n v="48.419998"/>
    <n v="-0.12966808361451501"/>
    <n v="-6.0859766572597396E-3"/>
    <n v="1.0954762897397301"/>
    <n v="-0.44275459254822203"/>
    <n v="-0.38077943323478203"/>
    <s v="Ironman Funds"/>
    <x v="28"/>
    <s v="Financials"/>
    <s v="Diversified Banks"/>
    <s v="New York, New York"/>
    <d v="1988-05-31T00:00:00"/>
    <n v="831001"/>
    <m/>
    <s v="New York"/>
    <s v="New York"/>
    <s v="United States"/>
  </r>
  <r>
    <d v="2019-04-11T00:00:00"/>
    <x v="28"/>
    <s v="sell"/>
    <n v="900"/>
    <n v="18"/>
    <n v="65.800003000000004"/>
    <n v="66.440002000000007"/>
    <n v="65.309997999999993"/>
    <n v="65.910004000000001"/>
    <n v="64.999816999999993"/>
    <n v="11358700"/>
    <n v="2.504"/>
    <n v="5.9348391831155704E-3"/>
    <n v="1.36659875418282E-3"/>
    <n v="4.8175998001521503E-2"/>
    <n v="0.16211767765843799"/>
    <n v="-3.3762639072604399E-2"/>
    <n v="8.8579102772889991E-3"/>
    <n v="1.6509525957633699E-2"/>
    <n v="1.43904166117662E-2"/>
    <n v="1.5210139545536201E-2"/>
    <n v="75.239998"/>
    <n v="48.419998"/>
    <n v="-0.12966808361451501"/>
    <n v="3.8122194279549302E-5"/>
    <n v="1.09670025238443"/>
    <n v="-0.416315192176058"/>
    <n v="-0.42414066730461403"/>
    <s v="Ironman Funds"/>
    <x v="28"/>
    <s v="Financials"/>
    <s v="Diversified Banks"/>
    <s v="New York, New York"/>
    <d v="1988-05-31T00:00:00"/>
    <n v="831001"/>
    <m/>
    <s v="New York"/>
    <s v="New York"/>
    <s v="United States"/>
  </r>
  <r>
    <d v="2019-04-29T00:00:00"/>
    <x v="28"/>
    <s v="sell"/>
    <n v="1800"/>
    <n v="18"/>
    <n v="69.690002000000007"/>
    <n v="71.940002000000007"/>
    <n v="69.580001999999993"/>
    <n v="71.029999000000004"/>
    <n v="70.049103000000002"/>
    <n v="16491400"/>
    <n v="2.536"/>
    <n v="2.1631675704735401E-2"/>
    <n v="2.7692300759826899E-2"/>
    <n v="0.15666451378898399"/>
    <n v="0.113571343977335"/>
    <n v="5.1259962685586302E-2"/>
    <n v="1.0900577453586E-2"/>
    <n v="1.2595009938589899E-2"/>
    <n v="1.32854769784369E-2"/>
    <n v="1.52485751370212E-2"/>
    <n v="75.239998"/>
    <n v="48.419998"/>
    <n v="-0.12966808361451501"/>
    <n v="1.07094833958194E-3"/>
    <n v="1.12439354622573"/>
    <n v="0.193955277928998"/>
    <n v="4.4380336431909497E-5"/>
    <s v="Ironman Funds"/>
    <x v="28"/>
    <s v="Financials"/>
    <s v="Diversified Banks"/>
    <s v="New York, New York"/>
    <d v="1988-05-31T00:00:00"/>
    <n v="831001"/>
    <m/>
    <s v="New York"/>
    <s v="New York"/>
    <s v="United States"/>
  </r>
  <r>
    <d v="2019-05-08T00:00:00"/>
    <x v="28"/>
    <s v="buy"/>
    <n v="1200"/>
    <n v="18"/>
    <n v="67.879997000000003"/>
    <n v="68.849997999999999"/>
    <n v="67.709998999999996"/>
    <n v="68.220000999999996"/>
    <n v="67.710967999999994"/>
    <n v="9470500"/>
    <n v="2.4820000000000002"/>
    <n v="8.7981608896064696E-4"/>
    <n v="-1.87696438465925E-2"/>
    <n v="4.6340645999548298E-2"/>
    <n v="7.1991202771460705E-2"/>
    <n v="2.2468533344283701E-2"/>
    <n v="1.69417522999805E-2"/>
    <n v="1.35863426588339E-2"/>
    <n v="1.38932897328098E-2"/>
    <n v="1.53963758008102E-2"/>
    <n v="75.239998"/>
    <n v="48.419998"/>
    <n v="-0.12966808361451501"/>
    <n v="-1.60671540560346E-3"/>
    <n v="1.1401306957541599"/>
    <n v="-1.79869958681107E-2"/>
    <n v="0.181102967008025"/>
    <s v="Ironman Funds"/>
    <x v="28"/>
    <s v="Financials"/>
    <s v="Diversified Banks"/>
    <s v="New York, New York"/>
    <d v="1988-05-31T00:00:00"/>
    <n v="831001"/>
    <m/>
    <s v="New York"/>
    <s v="New York"/>
    <s v="United States"/>
  </r>
  <r>
    <d v="2019-05-29T00:00:00"/>
    <x v="28"/>
    <s v="sell"/>
    <n v="2100"/>
    <n v="18"/>
    <n v="63.150002000000001"/>
    <n v="63.830002"/>
    <n v="62.720001000000003"/>
    <n v="63.709998999999897"/>
    <n v="63.234618999999903"/>
    <n v="13836300"/>
    <n v="2.2360000000000002"/>
    <n v="-1.25496421430263E-3"/>
    <n v="-3.6524624853767597E-2"/>
    <n v="-8.0712871687622395E-2"/>
    <n v="-4.3558771464187697E-3"/>
    <n v="-4.5051307269458399E-2"/>
    <n v="1.1095696485491699E-2"/>
    <n v="1.71868830298855E-2"/>
    <n v="1.54547037558064E-2"/>
    <n v="1.5635319439157601E-2"/>
    <n v="75.239998"/>
    <n v="48.419998"/>
    <n v="-0.13257874749057899"/>
    <n v="-6.9359101493404697E-3"/>
    <n v="1.1758001895630401"/>
    <n v="-0.56212633429376702"/>
    <n v="-0.68667598593706303"/>
    <s v="Ironman Funds"/>
    <x v="28"/>
    <s v="Financials"/>
    <s v="Diversified Banks"/>
    <s v="New York, New York"/>
    <d v="1988-05-31T00:00:00"/>
    <n v="831001"/>
    <m/>
    <s v="New York"/>
    <s v="New York"/>
    <s v="United States"/>
  </r>
  <r>
    <d v="2019-05-30T00:00:00"/>
    <x v="28"/>
    <s v="sell"/>
    <n v="1500"/>
    <n v="18"/>
    <n v="64.769997000000004"/>
    <n v="65.25"/>
    <n v="63.25"/>
    <n v="63.610000999999997"/>
    <n v="63.135368"/>
    <n v="13570900"/>
    <n v="2.2269999999999999"/>
    <n v="-1.57080051622962E-3"/>
    <n v="-1.6372123269025599E-2"/>
    <n v="-0.103915347908587"/>
    <n v="6.1635801364590701E-4"/>
    <n v="-5.9158132860777698E-3"/>
    <n v="7.6847876053730097E-3"/>
    <n v="1.6246591296304E-2"/>
    <n v="1.54337915107994E-2"/>
    <n v="1.5424103721672199E-2"/>
    <n v="75.239998"/>
    <n v="48.419998"/>
    <n v="-0.13257874749057899"/>
    <n v="2.0962723552933101E-3"/>
    <n v="1.1618426014998"/>
    <n v="-0.235501372533227"/>
    <n v="-0.59842125475087604"/>
    <s v="Ironman Funds"/>
    <x v="28"/>
    <s v="Financials"/>
    <s v="Diversified Banks"/>
    <s v="New York, New York"/>
    <d v="1988-05-31T00:00:00"/>
    <n v="831001"/>
    <m/>
    <s v="New York"/>
    <s v="New York"/>
    <s v="United States"/>
  </r>
  <r>
    <d v="2019-06-04T00:00:00"/>
    <x v="28"/>
    <s v="sell"/>
    <n v="1700"/>
    <n v="18"/>
    <n v="63.790000999999997"/>
    <n v="65.940002000000007"/>
    <n v="63.759997999999896"/>
    <n v="65.879997000000003"/>
    <n v="65.388428000000005"/>
    <n v="17743100"/>
    <n v="2.1190000000000002"/>
    <n v="5.09098556593982E-2"/>
    <n v="3.2238416527276603E-2"/>
    <n v="-5.93736994868619E-2"/>
    <n v="5.2228124769842198E-2"/>
    <n v="5.5366275106657004E-3"/>
    <n v="2.73017027289587E-2"/>
    <n v="2.0579739060863401E-2"/>
    <n v="1.6828660384044E-2"/>
    <n v="1.5793321774927399E-2"/>
    <n v="75.239998"/>
    <n v="48.419998"/>
    <n v="-0.13257874749057899"/>
    <n v="2.1205927310919401E-2"/>
    <n v="1.1927514642242401"/>
    <n v="-0.13221128066040999"/>
    <n v="-0.39187393086850297"/>
    <s v="Ironman Funds"/>
    <x v="28"/>
    <s v="Financials"/>
    <s v="Diversified Banks"/>
    <s v="New York, New York"/>
    <d v="1988-05-31T00:00:00"/>
    <n v="831001"/>
    <m/>
    <s v="New York"/>
    <s v="New York"/>
    <s v="United States"/>
  </r>
  <r>
    <d v="2019-06-11T00:00:00"/>
    <x v="28"/>
    <s v="sell"/>
    <n v="1500"/>
    <n v="18"/>
    <n v="67.580001999999993"/>
    <n v="68.029999000000004"/>
    <n v="67.160004000000001"/>
    <n v="67.879997000000003"/>
    <n v="67.373504999999994"/>
    <n v="9800900"/>
    <n v="2.14"/>
    <n v="1.12593306805859E-2"/>
    <n v="2.9906538832580001E-2"/>
    <n v="3.6898344155141898E-3"/>
    <n v="8.4043383238107297E-2"/>
    <n v="1.7910422185481101E-2"/>
    <n v="1.286653039203E-2"/>
    <n v="2.02757546457124E-2"/>
    <n v="1.7087619993512201E-2"/>
    <n v="1.58285319860225E-2"/>
    <n v="75.239998"/>
    <n v="48.419998"/>
    <n v="-0.13257874749057899"/>
    <n v="-3.4994119269314301E-4"/>
    <n v="1.1794810039775001"/>
    <n v="-2.9986939536202201E-2"/>
    <n v="-0.114883170712216"/>
    <s v="Ironman Funds"/>
    <x v="28"/>
    <s v="Financials"/>
    <s v="Diversified Banks"/>
    <s v="New York, New York"/>
    <d v="1988-05-31T00:00:00"/>
    <n v="831001"/>
    <m/>
    <s v="New York"/>
    <s v="New York"/>
    <s v="United States"/>
  </r>
  <r>
    <d v="2019-04-09T00:00:00"/>
    <x v="28"/>
    <s v="sell"/>
    <n v="2500"/>
    <n v="19"/>
    <n v="65.599997999999999"/>
    <n v="65.599997999999999"/>
    <n v="64.680000000000007"/>
    <n v="65.199996999999996"/>
    <n v="64.299614000000005"/>
    <n v="10221000"/>
    <n v="2.4990000000000001"/>
    <n v="-1.32553225278563E-2"/>
    <n v="1.20353484664826E-2"/>
    <n v="4.9357746971853599E-2"/>
    <n v="0.168803017962079"/>
    <n v="-3.8134078057782898E-2"/>
    <n v="1.07082894086539E-2"/>
    <n v="1.6532019841732099E-2"/>
    <n v="1.4489552473334499E-2"/>
    <n v="1.52430277963245E-2"/>
    <n v="75.239998"/>
    <n v="48.419998"/>
    <n v="-0.12966808361451501"/>
    <n v="-6.0859766572597396E-3"/>
    <n v="1.0954762897397301"/>
    <n v="-0.44275459254822203"/>
    <n v="-0.38077943323478203"/>
    <s v="Second Point Management"/>
    <x v="28"/>
    <s v="Financials"/>
    <s v="Diversified Banks"/>
    <s v="New York, New York"/>
    <d v="1988-05-31T00:00:00"/>
    <n v="831001"/>
    <m/>
    <s v="New York"/>
    <s v="New York"/>
    <s v="United States"/>
  </r>
  <r>
    <d v="2019-05-21T00:00:00"/>
    <x v="28"/>
    <s v="sell"/>
    <n v="2200"/>
    <n v="19"/>
    <n v="65.5"/>
    <n v="66.089995999999999"/>
    <n v="65.199996999999996"/>
    <n v="66.080001999999993"/>
    <n v="65.586937000000006"/>
    <n v="11051500"/>
    <n v="2.4260000000000002"/>
    <n v="1.7094402339667001E-2"/>
    <n v="1.24868306039768E-2"/>
    <n v="-4.6487436554713699E-2"/>
    <n v="2.8449008910803899E-2"/>
    <n v="-3.0492883135854802E-2"/>
    <n v="1.3969259485792E-2"/>
    <n v="1.6722391944603301E-2"/>
    <n v="1.5115468756248101E-2"/>
    <n v="1.56165626829855E-2"/>
    <n v="75.239998"/>
    <n v="48.419998"/>
    <n v="-0.13257874749057899"/>
    <n v="8.4599491109458805E-3"/>
    <n v="1.1746236208355401"/>
    <n v="-0.44467402900042102"/>
    <n v="-0.72231762278501399"/>
    <s v="Second Point Management"/>
    <x v="28"/>
    <s v="Financials"/>
    <s v="Diversified Banks"/>
    <s v="New York, New York"/>
    <d v="1988-05-31T00:00:00"/>
    <n v="831001"/>
    <m/>
    <s v="New York"/>
    <s v="New York"/>
    <s v="United States"/>
  </r>
  <r>
    <d v="2019-05-24T00:00:00"/>
    <x v="28"/>
    <s v="buy"/>
    <n v="1200"/>
    <n v="19"/>
    <n v="64.290001000000004"/>
    <n v="64.709998999999996"/>
    <n v="64.059997999999993"/>
    <n v="64.389999000000003"/>
    <n v="63.909545999999999"/>
    <n v="9715400"/>
    <n v="2.3239999999999998"/>
    <n v="7.63892018844692E-3"/>
    <n v="-1.05052859639379E-2"/>
    <n v="-6.0265128253820598E-2"/>
    <n v="4.2442927136019703E-3"/>
    <n v="-6.0394820295212398E-2"/>
    <n v="1.53546177557378E-2"/>
    <n v="1.7422536350038199E-2"/>
    <n v="1.5439254753940101E-2"/>
    <n v="1.5666067002227599E-2"/>
    <n v="75.239998"/>
    <n v="48.419998"/>
    <n v="-0.13257874749057899"/>
    <n v="1.3526439988342199E-3"/>
    <n v="1.18032508158163"/>
    <n v="-0.69150657648070402"/>
    <n v="-0.68410429245086601"/>
    <s v="Second Point Management"/>
    <x v="28"/>
    <s v="Financials"/>
    <s v="Diversified Banks"/>
    <s v="New York, New York"/>
    <d v="1988-05-31T00:00:00"/>
    <n v="831001"/>
    <m/>
    <s v="New York"/>
    <s v="New York"/>
    <s v="United States"/>
  </r>
  <r>
    <d v="2019-06-05T00:00:00"/>
    <x v="28"/>
    <s v="buy"/>
    <n v="1500"/>
    <n v="19"/>
    <n v="65.449996999999996"/>
    <n v="66.019997000000004"/>
    <n v="64.5"/>
    <n v="65.779999000000004"/>
    <n v="65.289176999999995"/>
    <n v="12536300"/>
    <n v="2.1230000000000002"/>
    <n v="-1.51902109140322E-3"/>
    <n v="3.1974359650175803E-2"/>
    <n v="-7.1705244741381693E-2"/>
    <n v="5.7405622556335301E-2"/>
    <n v="3.1260875685141E-3"/>
    <n v="2.7320576231698201E-2"/>
    <n v="2.0360983470302501E-2"/>
    <n v="1.6803940745564901E-2"/>
    <n v="1.5793523014029899E-2"/>
    <n v="75.239998"/>
    <n v="48.419998"/>
    <n v="-0.13257874749057899"/>
    <n v="8.1287266899663802E-3"/>
    <n v="1.1897574381145299"/>
    <n v="-0.15345695113293001"/>
    <n v="-0.31014005423633501"/>
    <s v="Second Point Management"/>
    <x v="28"/>
    <s v="Financials"/>
    <s v="Diversified Banks"/>
    <s v="New York, New York"/>
    <d v="1988-05-31T00:00:00"/>
    <n v="831001"/>
    <m/>
    <s v="New York"/>
    <s v="New York"/>
    <s v="United States"/>
  </r>
  <r>
    <d v="2019-04-09T00:00:00"/>
    <x v="28"/>
    <s v="buy"/>
    <n v="2300"/>
    <n v="20"/>
    <n v="65.599997999999999"/>
    <n v="65.599997999999999"/>
    <n v="64.680000000000007"/>
    <n v="65.199996999999996"/>
    <n v="64.299614000000005"/>
    <n v="10221000"/>
    <n v="2.4990000000000001"/>
    <n v="-1.32553225278563E-2"/>
    <n v="1.20353484664826E-2"/>
    <n v="4.9357746971853599E-2"/>
    <n v="0.168803017962079"/>
    <n v="-3.8134078057782898E-2"/>
    <n v="1.07082894086539E-2"/>
    <n v="1.6532019841732099E-2"/>
    <n v="1.4489552473334499E-2"/>
    <n v="1.52430277963245E-2"/>
    <n v="75.239998"/>
    <n v="48.419998"/>
    <n v="-0.12966808361451501"/>
    <n v="-6.0859766572597396E-3"/>
    <n v="1.0954762897397301"/>
    <n v="-0.44275459254822203"/>
    <n v="-0.38077943323478203"/>
    <s v="Jaguar Group of Funds"/>
    <x v="28"/>
    <s v="Financials"/>
    <s v="Diversified Banks"/>
    <s v="New York, New York"/>
    <d v="1988-05-31T00:00:00"/>
    <n v="831001"/>
    <m/>
    <s v="New York"/>
    <s v="New York"/>
    <s v="United States"/>
  </r>
  <r>
    <d v="2019-04-25T00:00:00"/>
    <x v="28"/>
    <s v="sell"/>
    <n v="2300"/>
    <n v="20"/>
    <n v="68.559997999999993"/>
    <n v="69.180000000000007"/>
    <n v="68.150002000000001"/>
    <n v="68.730002999999996"/>
    <n v="67.780868999999996"/>
    <n v="8913600"/>
    <n v="2.5339999999999998"/>
    <n v="-1.4538811633087901E-3"/>
    <n v="-2.32969477745038E-2"/>
    <n v="0.13035631447717699"/>
    <n v="9.8670399799535305E-2"/>
    <n v="1.92112512058553E-2"/>
    <n v="4.7187194332027598E-3"/>
    <n v="1.2645933488847299E-2"/>
    <n v="1.32181871984753E-2"/>
    <n v="1.5174251199298199E-2"/>
    <n v="75.239998"/>
    <n v="48.419998"/>
    <n v="-0.12966808361451501"/>
    <n v="-3.6904169755480902E-4"/>
    <n v="1.1164040932622401"/>
    <n v="-4.5576693050056599E-2"/>
    <n v="-5.47968608341564E-2"/>
    <s v="Jaguar Group of Funds"/>
    <x v="28"/>
    <s v="Financials"/>
    <s v="Diversified Banks"/>
    <s v="New York, New York"/>
    <d v="1988-05-31T00:00:00"/>
    <n v="831001"/>
    <m/>
    <s v="New York"/>
    <s v="New York"/>
    <s v="United States"/>
  </r>
  <r>
    <d v="2019-05-13T00:00:00"/>
    <x v="28"/>
    <s v="buy"/>
    <n v="2100"/>
    <n v="20"/>
    <n v="66.129997000000003"/>
    <n v="66.330001999999993"/>
    <n v="63.959998999999897"/>
    <n v="64.379997000000003"/>
    <n v="63.899619999999999"/>
    <n v="23494400"/>
    <n v="2.4049999999999998"/>
    <n v="-5.3233022817760697E-2"/>
    <n v="-8.95322963180646E-2"/>
    <n v="-1.11362007499985E-2"/>
    <n v="5.03950186988944E-2"/>
    <n v="-9.31839504603659E-2"/>
    <n v="2.43794277037724E-2"/>
    <n v="1.7770106874114799E-2"/>
    <n v="1.5259920789885599E-2"/>
    <n v="1.55710108902319E-2"/>
    <n v="75.239998"/>
    <n v="48.419998"/>
    <n v="-0.13257874749057899"/>
    <n v="-2.4426469085879299E-2"/>
    <n v="1.1682050508420001"/>
    <n v="-0.91448488894131597"/>
    <n v="-0.33675678928441399"/>
    <s v="Jaguar Group of Funds"/>
    <x v="28"/>
    <s v="Financials"/>
    <s v="Diversified Banks"/>
    <s v="New York, New York"/>
    <d v="1988-05-31T00:00:00"/>
    <n v="831001"/>
    <m/>
    <s v="New York"/>
    <s v="New York"/>
    <s v="United States"/>
  </r>
  <r>
    <d v="2019-05-15T00:00:00"/>
    <x v="28"/>
    <s v="sell"/>
    <n v="1300"/>
    <n v="20"/>
    <n v="64.459998999999996"/>
    <n v="65.220000999999996"/>
    <n v="64.019997000000004"/>
    <n v="64.870002999999997"/>
    <n v="64.385970999999998"/>
    <n v="14570900"/>
    <n v="2.379"/>
    <n v="-5.9939466548063298E-3"/>
    <n v="-5.0352407894369997E-2"/>
    <n v="-3.2140045797081303E-2"/>
    <n v="3.5032126658345097E-2"/>
    <n v="-8.6290336380275806E-2"/>
    <n v="2.5681950325269199E-2"/>
    <n v="1.7268097321886701E-2"/>
    <n v="1.5215159484040701E-2"/>
    <n v="1.5596366820121801E-2"/>
    <n v="75.239998"/>
    <n v="48.419998"/>
    <n v="-0.13257874749057899"/>
    <n v="5.8219943882337104E-3"/>
    <n v="1.1667506769682501"/>
    <n v="-0.87098628161785996"/>
    <n v="-0.684855679629091"/>
    <s v="Jaguar Group of Funds"/>
    <x v="28"/>
    <s v="Financials"/>
    <s v="Diversified Banks"/>
    <s v="New York, New York"/>
    <d v="1988-05-31T00:00:00"/>
    <n v="831001"/>
    <m/>
    <s v="New York"/>
    <s v="New York"/>
    <s v="United States"/>
  </r>
  <r>
    <d v="2019-06-05T00:00:00"/>
    <x v="28"/>
    <s v="buy"/>
    <n v="1400"/>
    <n v="20"/>
    <n v="65.449996999999996"/>
    <n v="66.019997000000004"/>
    <n v="64.5"/>
    <n v="65.779999000000004"/>
    <n v="65.289176999999995"/>
    <n v="12536300"/>
    <n v="2.1230000000000002"/>
    <n v="-1.51902109140322E-3"/>
    <n v="3.1974359650175803E-2"/>
    <n v="-7.1705244741381693E-2"/>
    <n v="5.7405622556335301E-2"/>
    <n v="3.1260875685141E-3"/>
    <n v="2.7320576231698201E-2"/>
    <n v="2.0360983470302501E-2"/>
    <n v="1.6803940745564901E-2"/>
    <n v="1.5793523014029899E-2"/>
    <n v="75.239998"/>
    <n v="48.419998"/>
    <n v="-0.13257874749057899"/>
    <n v="8.1287266899663802E-3"/>
    <n v="1.1897574381145299"/>
    <n v="-0.15345695113293001"/>
    <n v="-0.31014005423633501"/>
    <s v="Jaguar Group of Funds"/>
    <x v="28"/>
    <s v="Financials"/>
    <s v="Diversified Banks"/>
    <s v="New York, New York"/>
    <d v="1988-05-31T00:00:00"/>
    <n v="831001"/>
    <m/>
    <s v="New York"/>
    <s v="New York"/>
    <s v="United States"/>
  </r>
  <r>
    <d v="2019-05-15T00:00:00"/>
    <x v="29"/>
    <s v="sell"/>
    <n v="100"/>
    <n v="1"/>
    <n v="51.759997999999896"/>
    <n v="52.709998999999897"/>
    <n v="51.689999"/>
    <n v="52.439999"/>
    <n v="52.111129999999903"/>
    <n v="30577200"/>
    <n v="2.379"/>
    <n v="8.0413209207526506E-3"/>
    <n v="-1.94511559067902E-2"/>
    <n v="-7.0847307214475505E-2"/>
    <n v="0.105251289253459"/>
    <n v="0.16609772506117601"/>
    <n v="2.1844682493237001E-2"/>
    <n v="1.16718358733904E-2"/>
    <n v="1.03493484030227E-2"/>
    <n v="1.4614570099223199E-2"/>
    <n v="57.529998999999997"/>
    <n v="40.25"/>
    <n v="-0.12637857358971899"/>
    <n v="5.8219943882337104E-3"/>
    <n v="1.24905094427995"/>
    <n v="1.51316660882082"/>
    <n v="1.45449196493512"/>
    <s v="CapitalAlley Funds"/>
    <x v="29"/>
    <s v="Information Technology"/>
    <s v="Communications Equipment"/>
    <s v="San Jose, California"/>
    <d v="1993-12-01T00:00:00"/>
    <n v="858877"/>
    <m/>
    <s v="San Jose"/>
    <s v="California"/>
    <s v="United States"/>
  </r>
  <r>
    <d v="2019-05-23T00:00:00"/>
    <x v="29"/>
    <s v="sell"/>
    <n v="500"/>
    <n v="1"/>
    <n v="54.91"/>
    <n v="55.009997999999896"/>
    <n v="53.939999"/>
    <n v="54.189999"/>
    <n v="53.850155000000001"/>
    <n v="22734200"/>
    <n v="2.2959999999999998"/>
    <n v="-2.7304281026617801E-2"/>
    <n v="-3.1604594219632902E-2"/>
    <n v="-4.51014991133026E-2"/>
    <n v="8.4587180291716704E-2"/>
    <n v="0.24481943456469199"/>
    <n v="1.5324598513301001E-2"/>
    <n v="1.9575514582130801E-2"/>
    <n v="1.3295826202871199E-2"/>
    <n v="1.50740470777925E-2"/>
    <n v="57.529998999999997"/>
    <n v="40.25"/>
    <n v="-0.12637857358971899"/>
    <n v="-1.1985692488440201E-2"/>
    <n v="1.27265125911934"/>
    <n v="2.3670783400531401"/>
    <n v="2.6072542101157001"/>
    <s v="CapitalAlley Funds"/>
    <x v="29"/>
    <s v="Information Technology"/>
    <s v="Communications Equipment"/>
    <s v="San Jose, California"/>
    <d v="1993-12-01T00:00:00"/>
    <n v="858877"/>
    <m/>
    <s v="San Jose"/>
    <s v="California"/>
    <s v="United States"/>
  </r>
  <r>
    <d v="2019-04-29T00:00:00"/>
    <x v="29"/>
    <s v="sell"/>
    <n v="200"/>
    <n v="2"/>
    <n v="55.669998"/>
    <n v="56.220001000000003"/>
    <n v="55.549999"/>
    <n v="56.130001"/>
    <n v="55.777991999999998"/>
    <n v="16259500"/>
    <n v="2.536"/>
    <n v="4.4638914083379002E-3"/>
    <n v="-3.7343330072499301E-3"/>
    <n v="6.1051931329869802E-2"/>
    <n v="0.21079005777988399"/>
    <n v="0.26724592156785998"/>
    <n v="7.5071608283090096E-3"/>
    <n v="7.4967864948782296E-3"/>
    <n v="8.4945720780588707E-3"/>
    <n v="1.44514814682563E-2"/>
    <n v="57.529998999999997"/>
    <n v="40.25"/>
    <n v="-0.12974552636392001"/>
    <n v="1.07094833958194E-3"/>
    <n v="1.2405062116949199"/>
    <n v="2.6205172708222402"/>
    <n v="2.7204230904409399"/>
    <s v="InvestBurg"/>
    <x v="29"/>
    <s v="Information Technology"/>
    <s v="Communications Equipment"/>
    <s v="San Jose, California"/>
    <d v="1993-12-01T00:00:00"/>
    <n v="858877"/>
    <m/>
    <s v="San Jose"/>
    <s v="California"/>
    <s v="United States"/>
  </r>
  <r>
    <d v="2019-05-23T00:00:00"/>
    <x v="29"/>
    <s v="buy"/>
    <n v="400"/>
    <n v="2"/>
    <n v="54.91"/>
    <n v="55.009997999999896"/>
    <n v="53.939999"/>
    <n v="54.189999"/>
    <n v="53.850155000000001"/>
    <n v="22734200"/>
    <n v="2.2959999999999998"/>
    <n v="-2.7304281026617801E-2"/>
    <n v="-3.1604594219632902E-2"/>
    <n v="-4.51014991133026E-2"/>
    <n v="8.4587180291716704E-2"/>
    <n v="0.24481943456469199"/>
    <n v="1.5324598513301001E-2"/>
    <n v="1.9575514582130801E-2"/>
    <n v="1.3295826202871199E-2"/>
    <n v="1.50740470777925E-2"/>
    <n v="57.529998999999997"/>
    <n v="40.25"/>
    <n v="-0.12637857358971899"/>
    <n v="-1.1985692488440201E-2"/>
    <n v="1.27265125911934"/>
    <n v="2.3670783400531401"/>
    <n v="2.6072542101157001"/>
    <s v="InvestBurg"/>
    <x v="29"/>
    <s v="Information Technology"/>
    <s v="Communications Equipment"/>
    <s v="San Jose, California"/>
    <d v="1993-12-01T00:00:00"/>
    <n v="858877"/>
    <m/>
    <s v="San Jose"/>
    <s v="California"/>
    <s v="United States"/>
  </r>
  <r>
    <d v="2019-06-05T00:00:00"/>
    <x v="29"/>
    <s v="sell"/>
    <n v="100"/>
    <n v="2"/>
    <n v="53.849997999999999"/>
    <n v="54.790000999999997"/>
    <n v="53.75"/>
    <n v="54.75"/>
    <n v="54.406647"/>
    <n v="22521900"/>
    <n v="2.1230000000000002"/>
    <n v="2.8155228265934199E-2"/>
    <n v="2.9094981399023601E-2"/>
    <n v="-3.46430363021781E-3"/>
    <n v="6.4211566755133301E-2"/>
    <n v="0.25670542215412201"/>
    <n v="2.4049885720964E-2"/>
    <n v="2.23785942689699E-2"/>
    <n v="1.46556737058546E-2"/>
    <n v="1.53520977426241E-2"/>
    <n v="57.529998999999997"/>
    <n v="40.25"/>
    <n v="-0.12637857358971899"/>
    <n v="8.1287266899663802E-3"/>
    <n v="1.30120781613926"/>
    <n v="2.5259951103564098"/>
    <n v="2.2913273178203801"/>
    <s v="InvestBurg"/>
    <x v="29"/>
    <s v="Information Technology"/>
    <s v="Communications Equipment"/>
    <s v="San Jose, California"/>
    <d v="1993-12-01T00:00:00"/>
    <n v="858877"/>
    <m/>
    <s v="San Jose"/>
    <s v="California"/>
    <s v="United States"/>
  </r>
  <r>
    <d v="2019-06-20T00:00:00"/>
    <x v="29"/>
    <s v="sell"/>
    <n v="200"/>
    <n v="2"/>
    <n v="57"/>
    <n v="57.540000999999997"/>
    <n v="56.68"/>
    <n v="57.41"/>
    <n v="57.049965"/>
    <n v="20969800"/>
    <n v="2.0009999999999999"/>
    <n v="2.2548079825379E-2"/>
    <n v="2.1835758633867601E-2"/>
    <n v="2.4688326444429601E-2"/>
    <n v="6.8657695206722893E-2"/>
    <n v="0.29865470275527101"/>
    <n v="1.8344476794202098E-2"/>
    <n v="1.7216694930147401E-2"/>
    <n v="1.55691196582148E-2"/>
    <n v="1.5544816761381801E-2"/>
    <n v="57.560001"/>
    <n v="40.25"/>
    <n v="-0.12637857358971899"/>
    <n v="9.4276054361659405E-3"/>
    <n v="1.3060169600462599"/>
    <n v="3.0447751746657001"/>
    <n v="2.6543044753888698"/>
    <s v="InvestBurg"/>
    <x v="29"/>
    <s v="Information Technology"/>
    <s v="Communications Equipment"/>
    <s v="San Jose, California"/>
    <d v="1993-12-01T00:00:00"/>
    <n v="858877"/>
    <m/>
    <s v="San Jose"/>
    <s v="California"/>
    <s v="United States"/>
  </r>
  <r>
    <d v="2019-04-03T00:00:00"/>
    <x v="29"/>
    <s v="sell"/>
    <n v="100"/>
    <n v="3"/>
    <n v="55.459998999999897"/>
    <n v="55.799999"/>
    <n v="55.07"/>
    <n v="55.630001"/>
    <n v="54.933323000000001"/>
    <n v="21110400"/>
    <n v="2.5169999999999999"/>
    <n v="6.1305812761748698E-3"/>
    <n v="4.5792689044732798E-2"/>
    <n v="8.3764659623975599E-2"/>
    <n v="0.266398961641096"/>
    <n v="0.32614682879444401"/>
    <n v="5.8054162203086297E-3"/>
    <n v="8.7864091592393095E-3"/>
    <n v="1.1339855008745601E-2"/>
    <n v="1.48539159185726E-2"/>
    <n v="55.799999"/>
    <n v="40.189999"/>
    <n v="-0.12974552636392001"/>
    <n v="2.1460723821998401E-3"/>
    <n v="1.2520587454357599"/>
    <n v="3.2509720010160099"/>
    <n v="2.92308448084668"/>
    <s v="FinanCorp"/>
    <x v="29"/>
    <s v="Information Technology"/>
    <s v="Communications Equipment"/>
    <s v="San Jose, California"/>
    <d v="1993-12-01T00:00:00"/>
    <n v="858877"/>
    <m/>
    <s v="San Jose"/>
    <s v="California"/>
    <s v="United States"/>
  </r>
  <r>
    <d v="2019-05-06T00:00:00"/>
    <x v="29"/>
    <s v="sell"/>
    <n v="300"/>
    <n v="3"/>
    <n v="53.860000999999997"/>
    <n v="54.759997999999896"/>
    <n v="53.560001"/>
    <n v="54.59"/>
    <n v="54.24765"/>
    <n v="17025900"/>
    <n v="2.5"/>
    <n v="-6.3909640178619097E-3"/>
    <n v="-2.78197094756166E-2"/>
    <n v="-1.25604671904796E-2"/>
    <n v="0.14859537555623301"/>
    <n v="0.23423734300781399"/>
    <n v="4.3166580467444704E-3"/>
    <n v="6.9611410190722096E-3"/>
    <n v="8.6336319444703206E-3"/>
    <n v="1.4352097673545901E-2"/>
    <n v="57.529998999999997"/>
    <n v="40.25"/>
    <n v="-0.12974552636392001"/>
    <n v="-4.4810132310555703E-3"/>
    <n v="1.2320798983565899"/>
    <n v="2.2631620264262602"/>
    <n v="2.3864667088777698"/>
    <s v="FinanCorp"/>
    <x v="29"/>
    <s v="Information Technology"/>
    <s v="Communications Equipment"/>
    <s v="San Jose, California"/>
    <d v="1993-12-01T00:00:00"/>
    <n v="858877"/>
    <m/>
    <s v="San Jose"/>
    <s v="California"/>
    <s v="United States"/>
  </r>
  <r>
    <d v="2019-05-20T00:00:00"/>
    <x v="29"/>
    <s v="buy"/>
    <n v="300"/>
    <n v="3"/>
    <n v="55.799999"/>
    <n v="56.389998999999897"/>
    <n v="55.549999"/>
    <n v="56.009997999999896"/>
    <n v="55.658740999999999"/>
    <n v="21004100"/>
    <n v="2.4159999999999999"/>
    <n v="-6.0519989637447102E-3"/>
    <n v="8.7839417860205202E-2"/>
    <n v="-5.3419539609443501E-3"/>
    <n v="0.12684320804440399"/>
    <n v="0.28221567918124302"/>
    <n v="2.7201818592290899E-2"/>
    <n v="1.8431172227894099E-2"/>
    <n v="1.26934954724443E-2"/>
    <n v="1.49503772273816E-2"/>
    <n v="57.529998999999997"/>
    <n v="40.25"/>
    <n v="-0.12637857358971899"/>
    <n v="-6.7722580366252503E-3"/>
    <n v="1.26615423360309"/>
    <n v="2.7432540052860301"/>
    <n v="2.05555763980828"/>
    <s v="FinanCorp"/>
    <x v="29"/>
    <s v="Information Technology"/>
    <s v="Communications Equipment"/>
    <s v="San Jose, California"/>
    <d v="1993-12-01T00:00:00"/>
    <n v="858877"/>
    <m/>
    <s v="San Jose"/>
    <s v="California"/>
    <s v="United States"/>
  </r>
  <r>
    <d v="2019-06-04T00:00:00"/>
    <x v="29"/>
    <s v="sell"/>
    <n v="200"/>
    <n v="3"/>
    <n v="52.48"/>
    <n v="53.639998999999897"/>
    <n v="52.41"/>
    <n v="53.23"/>
    <n v="52.896178999999997"/>
    <n v="21689300"/>
    <n v="2.1190000000000002"/>
    <n v="2.76182384882766E-2"/>
    <n v="-1.3064760411738501E-2"/>
    <n v="-3.1619531896151999E-2"/>
    <n v="4.3242804113746099E-2"/>
    <n v="0.22671625620775199"/>
    <n v="2.1518384751676799E-2"/>
    <n v="2.1468930520923201E-2"/>
    <n v="1.4262287912965899E-2"/>
    <n v="1.5256843418465E-2"/>
    <n v="57.529998999999997"/>
    <n v="40.25"/>
    <n v="-0.12637857358971899"/>
    <n v="2.1205927310919401E-2"/>
    <n v="1.2938834794471901"/>
    <n v="2.2027987799897599"/>
    <n v="2.2410780503693002"/>
    <s v="FinanCorp"/>
    <x v="29"/>
    <s v="Information Technology"/>
    <s v="Communications Equipment"/>
    <s v="San Jose, California"/>
    <d v="1993-12-01T00:00:00"/>
    <n v="858877"/>
    <m/>
    <s v="San Jose"/>
    <s v="California"/>
    <s v="United States"/>
  </r>
  <r>
    <d v="2019-06-06T00:00:00"/>
    <x v="29"/>
    <s v="buy"/>
    <n v="100"/>
    <n v="3"/>
    <n v="54.889998999999897"/>
    <n v="55.299999"/>
    <n v="54.209998999999897"/>
    <n v="55.099997999999999"/>
    <n v="54.754447999999996"/>
    <n v="15927300"/>
    <n v="2.1240000000000001"/>
    <n v="6.3722735081769904E-3"/>
    <n v="2.8160434555821401E-2"/>
    <n v="9.2989338958210203E-3"/>
    <n v="7.7965281022334201E-2"/>
    <n v="0.261014808387252"/>
    <n v="2.40390610903835E-2"/>
    <n v="2.2374738748104198E-2"/>
    <n v="1.4630935524732E-2"/>
    <n v="1.53556652336922E-2"/>
    <n v="57.529998999999997"/>
    <n v="40.25"/>
    <n v="-0.12637857358971899"/>
    <n v="6.1168407152111899E-3"/>
    <n v="1.3005747333809099"/>
    <n v="2.5751976387533499"/>
    <n v="2.3208054843535999"/>
    <s v="FinanCorp"/>
    <x v="29"/>
    <s v="Information Technology"/>
    <s v="Communications Equipment"/>
    <s v="San Jose, California"/>
    <d v="1993-12-01T00:00:00"/>
    <n v="858877"/>
    <m/>
    <s v="San Jose"/>
    <s v="California"/>
    <s v="United States"/>
  </r>
  <r>
    <d v="2019-04-09T00:00:00"/>
    <x v="29"/>
    <s v="sell"/>
    <n v="200"/>
    <n v="4"/>
    <n v="55.080002"/>
    <n v="55.419998"/>
    <n v="54.860000999999997"/>
    <n v="55.18"/>
    <n v="54.833950000000002"/>
    <n v="15508400"/>
    <n v="2.4990000000000001"/>
    <n v="-5.6022573825457002E-3"/>
    <n v="4.3199682504136902E-3"/>
    <n v="8.3714745122474801E-2"/>
    <n v="0.24277270123269001"/>
    <n v="0.321417210751127"/>
    <n v="4.9716027281222503E-3"/>
    <n v="8.6038188612279198E-3"/>
    <n v="8.8030391090313399E-3"/>
    <n v="1.4722964437599699E-2"/>
    <n v="55.799999"/>
    <n v="40.25"/>
    <n v="-0.12974552636392001"/>
    <n v="-6.0859766572597396E-3"/>
    <n v="1.2541919513995801"/>
    <n v="3.2023567750803301"/>
    <n v="3.2108506598871398"/>
    <s v="CapitalOwl"/>
    <x v="29"/>
    <s v="Information Technology"/>
    <s v="Communications Equipment"/>
    <s v="San Jose, California"/>
    <d v="1993-12-01T00:00:00"/>
    <n v="858877"/>
    <m/>
    <s v="San Jose"/>
    <s v="California"/>
    <s v="United States"/>
  </r>
  <r>
    <d v="2019-04-30T00:00:00"/>
    <x v="29"/>
    <s v="buy"/>
    <n v="600"/>
    <n v="4"/>
    <n v="56"/>
    <n v="56.119999"/>
    <n v="55.529998999999997"/>
    <n v="55.950001"/>
    <n v="55.599120999999997"/>
    <n v="20846000"/>
    <n v="2.5089999999999999"/>
    <n v="-3.21199120653536E-3"/>
    <n v="-1.3139389298339301E-2"/>
    <n v="5.3708494975977197E-2"/>
    <n v="0.20299847336684801"/>
    <n v="0.25278767396690099"/>
    <n v="6.4353132315542504E-3"/>
    <n v="7.5963405598037702E-3"/>
    <n v="8.5329538595882298E-3"/>
    <n v="1.443957729193E-2"/>
    <n v="57.529998999999997"/>
    <n v="40.25"/>
    <n v="-0.12974552636392001"/>
    <n v="9.5096475723260604E-4"/>
    <n v="1.24007750687951"/>
    <n v="2.4665746835920301"/>
    <n v="2.6632590172947999"/>
    <s v="CapitalOwl"/>
    <x v="29"/>
    <s v="Information Technology"/>
    <s v="Communications Equipment"/>
    <s v="San Jose, California"/>
    <d v="1993-12-01T00:00:00"/>
    <n v="858877"/>
    <m/>
    <s v="San Jose"/>
    <s v="California"/>
    <s v="United States"/>
  </r>
  <r>
    <d v="2019-05-13T00:00:00"/>
    <x v="29"/>
    <s v="sell"/>
    <n v="200"/>
    <n v="4"/>
    <n v="51.830002"/>
    <n v="52.259997999999896"/>
    <n v="51.060001"/>
    <n v="51.299999"/>
    <n v="50.978282999999998"/>
    <n v="28869900"/>
    <n v="2.4049999999999998"/>
    <n v="-3.9370646607323798E-2"/>
    <n v="-6.2159955003638898E-2"/>
    <n v="-8.4441461783332006E-2"/>
    <n v="8.1589663120323896E-2"/>
    <n v="0.13107533885438699"/>
    <n v="1.8696679309716999E-2"/>
    <n v="1.1283598616683601E-2"/>
    <n v="1.0287052989666401E-2"/>
    <n v="1.45971072872263E-2"/>
    <n v="57.529998999999997"/>
    <n v="40.25"/>
    <n v="-0.12974552636392001"/>
    <n v="-2.4426469085879299E-2"/>
    <n v="1.2468030312857801"/>
    <n v="1.14356190540631"/>
    <n v="1.5883137661212301"/>
    <s v="CapitalOwl"/>
    <x v="29"/>
    <s v="Information Technology"/>
    <s v="Communications Equipment"/>
    <s v="San Jose, California"/>
    <d v="1993-12-01T00:00:00"/>
    <n v="858877"/>
    <m/>
    <s v="San Jose"/>
    <s v="California"/>
    <s v="United States"/>
  </r>
  <r>
    <d v="2019-06-03T00:00:00"/>
    <x v="29"/>
    <s v="sell"/>
    <n v="400"/>
    <n v="4"/>
    <n v="52.049999"/>
    <n v="52.57"/>
    <n v="51.490001999999997"/>
    <n v="51.779998999999997"/>
    <n v="51.455269000000001"/>
    <n v="22380500"/>
    <n v="2.081"/>
    <n v="-4.8164978823222598E-3"/>
    <n v="-4.88086275623359E-2"/>
    <n v="-7.0819507321964098E-2"/>
    <n v="1.8357386066929202E-2"/>
    <n v="0.22109736711805"/>
    <n v="1.33519983641669E-2"/>
    <n v="2.0549656974393701E-2"/>
    <n v="1.38427987555742E-2"/>
    <n v="1.52217052908371E-2"/>
    <n v="57.529998999999997"/>
    <n v="40.25"/>
    <n v="-0.12637857358971899"/>
    <n v="-2.7690708645509302E-3"/>
    <n v="1.2978063199666201"/>
    <n v="2.1452094768212202"/>
    <n v="2.2690958538627402"/>
    <s v="CapitalOwl"/>
    <x v="29"/>
    <s v="Information Technology"/>
    <s v="Communications Equipment"/>
    <s v="San Jose, California"/>
    <d v="1993-12-01T00:00:00"/>
    <n v="858877"/>
    <m/>
    <s v="San Jose"/>
    <s v="California"/>
    <s v="United States"/>
  </r>
  <r>
    <d v="2019-06-06T00:00:00"/>
    <x v="29"/>
    <s v="sell"/>
    <n v="200"/>
    <n v="4"/>
    <n v="54.889998999999897"/>
    <n v="55.299999"/>
    <n v="54.209998999999897"/>
    <n v="55.099997999999999"/>
    <n v="54.754447999999996"/>
    <n v="15927300"/>
    <n v="2.1240000000000001"/>
    <n v="6.3722735081769904E-3"/>
    <n v="2.8160434555821401E-2"/>
    <n v="9.2989338958210203E-3"/>
    <n v="7.7965281022334201E-2"/>
    <n v="0.261014808387252"/>
    <n v="2.40390610903835E-2"/>
    <n v="2.2374738748104198E-2"/>
    <n v="1.4630935524732E-2"/>
    <n v="1.53556652336922E-2"/>
    <n v="57.529998999999997"/>
    <n v="40.25"/>
    <n v="-0.12637857358971899"/>
    <n v="6.1168407152111899E-3"/>
    <n v="1.3005747333809099"/>
    <n v="2.5751976387533499"/>
    <n v="2.3208054843535999"/>
    <s v="CapitalOwl"/>
    <x v="29"/>
    <s v="Information Technology"/>
    <s v="Communications Equipment"/>
    <s v="San Jose, California"/>
    <d v="1993-12-01T00:00:00"/>
    <n v="858877"/>
    <m/>
    <s v="San Jose"/>
    <s v="California"/>
    <s v="United States"/>
  </r>
  <r>
    <d v="2019-06-14T00:00:00"/>
    <x v="29"/>
    <s v="sell"/>
    <n v="100"/>
    <n v="4"/>
    <n v="55.990001999999997"/>
    <n v="56.02"/>
    <n v="54.66"/>
    <n v="54.75"/>
    <n v="54.406647"/>
    <n v="22530500"/>
    <n v="2.093"/>
    <n v="-2.56053702794838E-2"/>
    <n v="-2.1323542286106799E-2"/>
    <n v="5.1149101235023302E-2"/>
    <n v="3.5030399489030403E-2"/>
    <n v="0.24688703897130099"/>
    <n v="1.8089592983551901E-2"/>
    <n v="2.1443548882344302E-2"/>
    <n v="1.5296952313640101E-2"/>
    <n v="1.55112820673714E-2"/>
    <n v="57.560001"/>
    <n v="40.25"/>
    <n v="-0.12637857358971899"/>
    <n v="-1.6128120944145399E-3"/>
    <n v="1.3053834235941499"/>
    <n v="2.4506221197734499"/>
    <n v="2.75715601042161"/>
    <s v="CapitalOwl"/>
    <x v="29"/>
    <s v="Information Technology"/>
    <s v="Communications Equipment"/>
    <s v="San Jose, California"/>
    <d v="1993-12-01T00:00:00"/>
    <n v="858877"/>
    <m/>
    <s v="San Jose"/>
    <s v="California"/>
    <s v="United States"/>
  </r>
  <r>
    <d v="2019-06-27T00:00:00"/>
    <x v="29"/>
    <s v="buy"/>
    <n v="100"/>
    <n v="4"/>
    <n v="56.939999"/>
    <n v="57.25"/>
    <n v="55.470001000000003"/>
    <n v="55.73"/>
    <n v="55.380501000000002"/>
    <n v="23959900"/>
    <n v="2.0049999999999999"/>
    <n v="-1.5490312909097E-2"/>
    <n v="-2.9699898521852602E-2"/>
    <n v="3.28316982456947E-2"/>
    <n v="4.9768667486038802E-2"/>
    <n v="0.29836521983523701"/>
    <n v="1.2010946528963E-2"/>
    <n v="1.6666637125551002E-2"/>
    <n v="1.56588746534264E-2"/>
    <n v="1.55551860807564E-2"/>
    <n v="58.150002000000001"/>
    <n v="40.25"/>
    <n v="-0.12637857358971899"/>
    <n v="3.81588593721357E-3"/>
    <n v="1.3016216664549001"/>
    <n v="3.0476801245755398"/>
    <n v="3.0875310954793602"/>
    <s v="CapitalOwl"/>
    <x v="29"/>
    <s v="Information Technology"/>
    <s v="Communications Equipment"/>
    <s v="San Jose, California"/>
    <d v="1993-12-01T00:00:00"/>
    <n v="858877"/>
    <m/>
    <s v="San Jose"/>
    <s v="California"/>
    <s v="United States"/>
  </r>
  <r>
    <d v="2019-04-08T00:00:00"/>
    <x v="29"/>
    <s v="buy"/>
    <n v="600"/>
    <n v="5"/>
    <n v="55.200001"/>
    <n v="55.560001"/>
    <n v="54.790000999999997"/>
    <n v="55.490001999999997"/>
    <n v="55.142006000000002"/>
    <n v="13862800"/>
    <n v="2.5190000000000001"/>
    <n v="5.0587273454938096E-3"/>
    <n v="1.5544808049526E-2"/>
    <n v="8.50184586737774E-2"/>
    <n v="0.25644238144068598"/>
    <n v="0.33776433343687301"/>
    <n v="3.6911953915189501E-3"/>
    <n v="8.5401928996409401E-3"/>
    <n v="8.7344106812661301E-3"/>
    <n v="1.47285521263296E-2"/>
    <n v="55.799999"/>
    <n v="40.25"/>
    <n v="-0.12974552636392001"/>
    <n v="1.0469119934194001E-3"/>
    <n v="1.2552760252677"/>
    <n v="3.37666741695385"/>
    <n v="3.2273544529307698"/>
    <s v="Alpha Capital"/>
    <x v="29"/>
    <s v="Information Technology"/>
    <s v="Communications Equipment"/>
    <s v="San Jose, California"/>
    <d v="1993-12-01T00:00:00"/>
    <n v="858877"/>
    <m/>
    <s v="San Jose"/>
    <s v="California"/>
    <s v="United States"/>
  </r>
  <r>
    <d v="2019-05-09T00:00:00"/>
    <x v="29"/>
    <s v="sell"/>
    <n v="900"/>
    <n v="5"/>
    <n v="52.82"/>
    <n v="53.209998999999897"/>
    <n v="52.23"/>
    <n v="52.919998"/>
    <n v="52.588119999999897"/>
    <n v="24322800"/>
    <n v="2.4569999999999999"/>
    <n v="-1.03394707689733E-2"/>
    <n v="-3.7460398806671402E-2"/>
    <n v="-4.7421546336073803E-2"/>
    <n v="0.13134853582227901"/>
    <n v="0.17499058895456199"/>
    <n v="8.8404622054599705E-3"/>
    <n v="8.2846861546029098E-3"/>
    <n v="8.9361102396879003E-3"/>
    <n v="1.4378696076962001E-2"/>
    <n v="57.529998999999997"/>
    <n v="40.25"/>
    <n v="-0.12974552636392001"/>
    <n v="-3.0259986019249502E-3"/>
    <n v="1.23128904771944"/>
    <n v="1.61708173677738"/>
    <n v="1.98155718762976"/>
    <s v="Alpha Capital"/>
    <x v="29"/>
    <s v="Information Technology"/>
    <s v="Communications Equipment"/>
    <s v="San Jose, California"/>
    <d v="1993-12-01T00:00:00"/>
    <n v="858877"/>
    <m/>
    <s v="San Jose"/>
    <s v="California"/>
    <s v="United States"/>
  </r>
  <r>
    <d v="2019-05-31T00:00:00"/>
    <x v="29"/>
    <s v="buy"/>
    <n v="400"/>
    <n v="5"/>
    <n v="52.790000999999997"/>
    <n v="52.880001"/>
    <n v="52.009997999999896"/>
    <n v="52.029998999999997"/>
    <n v="51.703701000000002"/>
    <n v="20480400"/>
    <n v="2.1419999999999999"/>
    <n v="-2.91688078242439E-2"/>
    <n v="-4.0675916938362401E-2"/>
    <n v="-7.2638026753325702E-2"/>
    <n v="1.82991574648072E-2"/>
    <n v="0.22264124247331099"/>
    <n v="1.45469278329892E-2"/>
    <n v="2.0560043361907698E-2"/>
    <n v="1.38431472418946E-2"/>
    <n v="1.5219715033201299E-2"/>
    <n v="57.529998999999997"/>
    <n v="40.25"/>
    <n v="-0.12637857358971899"/>
    <n v="-1.3283204951564801E-2"/>
    <n v="1.29609277373319"/>
    <n v="2.1548264158472201"/>
    <n v="2.3189119758449599"/>
    <s v="Alpha Capital"/>
    <x v="29"/>
    <s v="Information Technology"/>
    <s v="Communications Equipment"/>
    <s v="San Jose, California"/>
    <d v="1993-12-01T00:00:00"/>
    <n v="858877"/>
    <m/>
    <s v="San Jose"/>
    <s v="California"/>
    <s v="United States"/>
  </r>
  <r>
    <d v="2019-06-06T00:00:00"/>
    <x v="29"/>
    <s v="sell"/>
    <n v="400"/>
    <n v="5"/>
    <n v="54.889998999999897"/>
    <n v="55.299999"/>
    <n v="54.209998999999897"/>
    <n v="55.099997999999999"/>
    <n v="54.754447999999996"/>
    <n v="15927300"/>
    <n v="2.1240000000000001"/>
    <n v="6.3722735081769904E-3"/>
    <n v="2.8160434555821401E-2"/>
    <n v="9.2989338958210203E-3"/>
    <n v="7.7965281022334201E-2"/>
    <n v="0.261014808387252"/>
    <n v="2.40390610903835E-2"/>
    <n v="2.2374738748104198E-2"/>
    <n v="1.4630935524732E-2"/>
    <n v="1.53556652336922E-2"/>
    <n v="57.529998999999997"/>
    <n v="40.25"/>
    <n v="-0.12637857358971899"/>
    <n v="6.1168407152111899E-3"/>
    <n v="1.3005747333809099"/>
    <n v="2.5751976387533499"/>
    <n v="2.3208054843535999"/>
    <s v="Alpha Capital"/>
    <x v="29"/>
    <s v="Information Technology"/>
    <s v="Communications Equipment"/>
    <s v="San Jose, California"/>
    <d v="1993-12-01T00:00:00"/>
    <n v="858877"/>
    <m/>
    <s v="San Jose"/>
    <s v="California"/>
    <s v="United States"/>
  </r>
  <r>
    <d v="2019-06-11T00:00:00"/>
    <x v="29"/>
    <s v="buy"/>
    <n v="400"/>
    <n v="5"/>
    <n v="56.740001999999997"/>
    <n v="57.560001"/>
    <n v="56.73"/>
    <n v="57.110000999999997"/>
    <n v="56.751845999999901"/>
    <n v="26723700"/>
    <n v="2.14"/>
    <n v="1.2155584137111E-2"/>
    <n v="7.0357078835150397E-2"/>
    <n v="7.6197945745669807E-2"/>
    <n v="9.7166456271776502E-2"/>
    <n v="0.30120477399524898"/>
    <n v="8.5247231661541092E-3"/>
    <n v="2.19828730240289E-2"/>
    <n v="1.4676898643084199E-2"/>
    <n v="1.53517464864001E-2"/>
    <n v="57.560001"/>
    <n v="40.25"/>
    <n v="-0.12637857358971899"/>
    <n v="-3.4994119269314301E-4"/>
    <n v="1.3009805236824299"/>
    <n v="3.0182102455875399"/>
    <n v="2.7124240542795599"/>
    <s v="Alpha Capital"/>
    <x v="29"/>
    <s v="Information Technology"/>
    <s v="Communications Equipment"/>
    <s v="San Jose, California"/>
    <d v="1993-12-01T00:00:00"/>
    <n v="858877"/>
    <m/>
    <s v="San Jose"/>
    <s v="California"/>
    <s v="United States"/>
  </r>
  <r>
    <d v="2019-06-14T00:00:00"/>
    <x v="29"/>
    <s v="buy"/>
    <n v="600"/>
    <n v="5"/>
    <n v="55.990001999999997"/>
    <n v="56.02"/>
    <n v="54.66"/>
    <n v="54.75"/>
    <n v="54.406647"/>
    <n v="22530500"/>
    <n v="2.093"/>
    <n v="-2.56053702794838E-2"/>
    <n v="-2.1323542286106799E-2"/>
    <n v="5.1149101235023302E-2"/>
    <n v="3.5030399489030403E-2"/>
    <n v="0.24688703897130099"/>
    <n v="1.8089592983551901E-2"/>
    <n v="2.1443548882344302E-2"/>
    <n v="1.5296952313640101E-2"/>
    <n v="1.55112820673714E-2"/>
    <n v="57.560001"/>
    <n v="40.25"/>
    <n v="-0.12637857358971899"/>
    <n v="-1.6128120944145399E-3"/>
    <n v="1.3053834235941499"/>
    <n v="2.4506221197734499"/>
    <n v="2.75715601042161"/>
    <s v="Alpha Capital"/>
    <x v="29"/>
    <s v="Information Technology"/>
    <s v="Communications Equipment"/>
    <s v="San Jose, California"/>
    <d v="1993-12-01T00:00:00"/>
    <n v="858877"/>
    <m/>
    <s v="San Jose"/>
    <s v="California"/>
    <s v="United States"/>
  </r>
  <r>
    <d v="2019-04-05T00:00:00"/>
    <x v="29"/>
    <s v="buy"/>
    <n v="900"/>
    <n v="6"/>
    <n v="55.25"/>
    <n v="55.610000999999997"/>
    <n v="55.130001"/>
    <n v="55.209998999999897"/>
    <n v="54.863762000000001"/>
    <n v="13817500"/>
    <n v="2.5009999999999999"/>
    <n v="1.26869052510674E-3"/>
    <n v="2.8656685306687801E-2"/>
    <n v="7.2578290569259699E-2"/>
    <n v="0.25811770527893702"/>
    <n v="0.30629588415717401"/>
    <n v="7.7969053452236203E-3"/>
    <n v="8.8630929186327909E-3"/>
    <n v="8.7400163971850294E-3"/>
    <n v="1.4829952699251E-2"/>
    <n v="55.799999"/>
    <n v="40.25"/>
    <n v="-0.12974552636392001"/>
    <n v="4.62571739556182E-3"/>
    <n v="1.2546098515920201"/>
    <n v="3.0390962738327398"/>
    <n v="3.0995212572184299"/>
    <s v="DecaFund"/>
    <x v="29"/>
    <s v="Information Technology"/>
    <s v="Communications Equipment"/>
    <s v="San Jose, California"/>
    <d v="1993-12-01T00:00:00"/>
    <n v="858877"/>
    <m/>
    <s v="San Jose"/>
    <s v="California"/>
    <s v="United States"/>
  </r>
  <r>
    <d v="2019-05-24T00:00:00"/>
    <x v="29"/>
    <s v="sell"/>
    <n v="500"/>
    <n v="6"/>
    <n v="54.57"/>
    <n v="54.669998"/>
    <n v="54.060001"/>
    <n v="54.369999"/>
    <n v="54.029029999999999"/>
    <n v="13057600"/>
    <n v="2.3239999999999998"/>
    <n v="3.3162127416513599E-3"/>
    <n v="-3.57696406245415E-2"/>
    <n v="-4.5131253208029201E-2"/>
    <n v="7.44244589539544E-2"/>
    <n v="0.24744870367883601"/>
    <n v="1.44765149810058E-2"/>
    <n v="1.9575125044972701E-2"/>
    <n v="1.32075637587344E-2"/>
    <n v="1.50747592481742E-2"/>
    <n v="57.529998999999997"/>
    <n v="40.25"/>
    <n v="-0.12637857358971899"/>
    <n v="1.3526439988342199E-3"/>
    <n v="1.27326342151224"/>
    <n v="2.39429008673229"/>
    <n v="2.6056834811236298"/>
    <s v="DecaFund"/>
    <x v="29"/>
    <s v="Information Technology"/>
    <s v="Communications Equipment"/>
    <s v="San Jose, California"/>
    <d v="1993-12-01T00:00:00"/>
    <n v="858877"/>
    <m/>
    <s v="San Jose"/>
    <s v="California"/>
    <s v="United States"/>
  </r>
  <r>
    <d v="2019-05-28T00:00:00"/>
    <x v="29"/>
    <s v="sell"/>
    <n v="700"/>
    <n v="6"/>
    <n v="54.740001999999997"/>
    <n v="55.029998999999997"/>
    <n v="53.82"/>
    <n v="53.93"/>
    <n v="53.591788999999999"/>
    <n v="29769200"/>
    <n v="2.2679999999999998"/>
    <n v="-8.1256286623209491E-3"/>
    <n v="-3.7843270323117698E-2"/>
    <n v="-4.3540345535077199E-2"/>
    <n v="5.8649541465835703E-2"/>
    <n v="0.24184447179250601"/>
    <n v="1.4466754214525399E-2"/>
    <n v="1.9548380630203099E-2"/>
    <n v="1.32324742656947E-2"/>
    <n v="1.50840790664386E-2"/>
    <n v="57.529998999999997"/>
    <n v="40.25"/>
    <n v="-0.12637857358971899"/>
    <n v="-8.4109499934704197E-3"/>
    <n v="1.2725432789961899"/>
    <n v="2.34288779745695"/>
    <n v="2.5256102395578099"/>
    <s v="DecaFund"/>
    <x v="29"/>
    <s v="Information Technology"/>
    <s v="Communications Equipment"/>
    <s v="San Jose, California"/>
    <d v="1993-12-01T00:00:00"/>
    <n v="858877"/>
    <m/>
    <s v="San Jose"/>
    <s v="California"/>
    <s v="United States"/>
  </r>
  <r>
    <d v="2019-06-21T00:00:00"/>
    <x v="29"/>
    <s v="sell"/>
    <n v="400"/>
    <n v="6"/>
    <n v="57.41"/>
    <n v="58.150002000000001"/>
    <n v="56.98"/>
    <n v="57.029998999999997"/>
    <n v="56.672348"/>
    <n v="57588800"/>
    <n v="2.0680000000000001"/>
    <n v="-6.6410606308623804E-3"/>
    <n v="4.0800068282489103E-2"/>
    <n v="8.9828937771041992E-3"/>
    <n v="8.4514678516341799E-2"/>
    <n v="0.29384087755765198"/>
    <n v="1.1146512584857601E-2"/>
    <n v="1.7197292752709401E-2"/>
    <n v="1.53076160109355E-2"/>
    <n v="1.55514896478272E-2"/>
    <n v="58.150002000000001"/>
    <n v="40.25"/>
    <n v="-0.12637857358971899"/>
    <n v="-1.26001638019446E-3"/>
    <n v="1.3066911385628099"/>
    <n v="2.9883534562301901"/>
    <n v="2.7618507426802101"/>
    <s v="DecaFund"/>
    <x v="29"/>
    <s v="Information Technology"/>
    <s v="Communications Equipment"/>
    <s v="San Jose, California"/>
    <d v="1993-12-01T00:00:00"/>
    <n v="858877"/>
    <m/>
    <s v="San Jose"/>
    <s v="California"/>
    <s v="United States"/>
  </r>
  <r>
    <d v="2019-04-17T00:00:00"/>
    <x v="29"/>
    <s v="sell"/>
    <n v="400"/>
    <n v="7"/>
    <n v="57.18"/>
    <n v="57.32"/>
    <n v="56.290000999999997"/>
    <n v="56.310001"/>
    <n v="55.956862999999998"/>
    <n v="26093600"/>
    <n v="2.5920000000000001"/>
    <n v="-1.1301561813633201E-2"/>
    <n v="8.7399100378174593E-3"/>
    <n v="5.7315070933761397E-2"/>
    <n v="0.25390347025890297"/>
    <n v="0.26188894872347401"/>
    <n v="9.3579195079375697E-3"/>
    <n v="9.1089339678539997E-3"/>
    <n v="8.7618133111763107E-3"/>
    <n v="1.4475225626270301E-2"/>
    <n v="57.529998999999997"/>
    <n v="40.25"/>
    <n v="-0.12974552636392001"/>
    <n v="-2.2764010197428601E-3"/>
    <n v="1.2405921682102601"/>
    <n v="2.5513255862016901"/>
    <n v="2.8695946217319301"/>
    <s v="GreenGrest Capital"/>
    <x v="29"/>
    <s v="Information Technology"/>
    <s v="Communications Equipment"/>
    <s v="San Jose, California"/>
    <d v="1993-12-01T00:00:00"/>
    <n v="858877"/>
    <m/>
    <s v="San Jose"/>
    <s v="California"/>
    <s v="United States"/>
  </r>
  <r>
    <d v="2019-06-07T00:00:00"/>
    <x v="29"/>
    <s v="buy"/>
    <n v="300"/>
    <n v="7"/>
    <n v="55.41"/>
    <n v="56.299999"/>
    <n v="55.029998999999997"/>
    <n v="55.93"/>
    <n v="55.579246999999903"/>
    <n v="17394900"/>
    <n v="2.0840000000000001"/>
    <n v="1.4951268777929801E-2"/>
    <n v="7.2280511157995303E-2"/>
    <n v="4.5354286200642302E-2"/>
    <n v="9.7215093631507099E-2"/>
    <n v="0.26254606647078299"/>
    <n v="1.4123867006182501E-2"/>
    <n v="2.2040866439292199E-2"/>
    <n v="1.4714224603202999E-2"/>
    <n v="1.53608874299883E-2"/>
    <n v="57.529998999999997"/>
    <n v="40.25"/>
    <n v="-0.12637857358971899"/>
    <n v="1.0442979367750601E-2"/>
    <n v="1.30027523767245"/>
    <n v="2.6010182899602001"/>
    <n v="2.4100438591761999"/>
    <s v="GreenGrest Capital"/>
    <x v="29"/>
    <s v="Information Technology"/>
    <s v="Communications Equipment"/>
    <s v="San Jose, California"/>
    <d v="1993-12-01T00:00:00"/>
    <n v="858877"/>
    <m/>
    <s v="San Jose"/>
    <s v="California"/>
    <s v="United States"/>
  </r>
  <r>
    <d v="2019-06-10T00:00:00"/>
    <x v="29"/>
    <s v="buy"/>
    <n v="400"/>
    <n v="7"/>
    <n v="56.139998999999897"/>
    <n v="56.650002000000001"/>
    <n v="55.959998999999897"/>
    <n v="56.419998"/>
    <n v="56.0661699999999"/>
    <n v="16871000"/>
    <n v="2.1429999999999998"/>
    <n v="8.7227241459984402E-3"/>
    <n v="8.5819733186315902E-2"/>
    <n v="5.3702890839585397E-2"/>
    <n v="8.94310470377013E-2"/>
    <n v="0.28514675293032299"/>
    <n v="1.02799669178482E-2"/>
    <n v="2.20822609197391E-2"/>
    <n v="1.46189199623523E-2"/>
    <n v="1.53393929020451E-2"/>
    <n v="57.529998999999997"/>
    <n v="40.25"/>
    <n v="-0.12637857358971899"/>
    <n v="4.6492198743191201E-3"/>
    <n v="1.3001073242830601"/>
    <n v="2.84169898674027"/>
    <n v="2.5493417611600102"/>
    <s v="GreenGrest Capital"/>
    <x v="29"/>
    <s v="Information Technology"/>
    <s v="Communications Equipment"/>
    <s v="San Jose, California"/>
    <d v="1993-12-01T00:00:00"/>
    <n v="858877"/>
    <m/>
    <s v="San Jose"/>
    <s v="California"/>
    <s v="United States"/>
  </r>
  <r>
    <d v="2019-06-13T00:00:00"/>
    <x v="29"/>
    <s v="buy"/>
    <n v="1300"/>
    <n v="7"/>
    <n v="55.919998"/>
    <n v="56.27"/>
    <n v="55.779998999999997"/>
    <n v="56.169998"/>
    <n v="55.817737999999999"/>
    <n v="15785300"/>
    <n v="2.0910000000000002"/>
    <n v="5.5341761294685696E-3"/>
    <n v="1.9233096771306999E-2"/>
    <n v="9.0691985670767097E-2"/>
    <n v="6.9319980513336502E-2"/>
    <n v="0.27408420638486602"/>
    <n v="1.49482042149325E-2"/>
    <n v="2.0632862324545701E-2"/>
    <n v="1.49573497454544E-2"/>
    <n v="1.54199178620168E-2"/>
    <n v="57.560001"/>
    <n v="40.25"/>
    <n v="-0.12637857358971899"/>
    <n v="4.0890106107655602E-3"/>
    <n v="1.3024897931444599"/>
    <n v="2.7415989341778402"/>
    <n v="2.7872352444589601"/>
    <s v="GreenGrest Capital"/>
    <x v="29"/>
    <s v="Information Technology"/>
    <s v="Communications Equipment"/>
    <s v="San Jose, California"/>
    <d v="1993-12-01T00:00:00"/>
    <n v="858877"/>
    <m/>
    <s v="San Jose"/>
    <s v="California"/>
    <s v="United States"/>
  </r>
  <r>
    <d v="2019-04-17T00:00:00"/>
    <x v="29"/>
    <s v="buy"/>
    <n v="600"/>
    <n v="8"/>
    <n v="57.18"/>
    <n v="57.32"/>
    <n v="56.290000999999997"/>
    <n v="56.310001"/>
    <n v="55.956862999999998"/>
    <n v="26093600"/>
    <n v="2.5920000000000001"/>
    <n v="-1.1301561813633201E-2"/>
    <n v="8.7399100378174593E-3"/>
    <n v="5.7315070933761397E-2"/>
    <n v="0.25390347025890297"/>
    <n v="0.26188894872347401"/>
    <n v="9.3579195079375697E-3"/>
    <n v="9.1089339678539997E-3"/>
    <n v="8.7618133111763107E-3"/>
    <n v="1.4475225626270301E-2"/>
    <n v="57.529998999999997"/>
    <n v="40.25"/>
    <n v="-0.12974552636392001"/>
    <n v="-2.2764010197428601E-3"/>
    <n v="1.2405921682102601"/>
    <n v="2.5513255862016901"/>
    <n v="2.8695946217319301"/>
    <s v="KKZ Asset Management"/>
    <x v="29"/>
    <s v="Information Technology"/>
    <s v="Communications Equipment"/>
    <s v="San Jose, California"/>
    <d v="1993-12-01T00:00:00"/>
    <n v="858877"/>
    <m/>
    <s v="San Jose"/>
    <s v="California"/>
    <s v="United States"/>
  </r>
  <r>
    <d v="2019-04-26T00:00:00"/>
    <x v="29"/>
    <s v="sell"/>
    <n v="400"/>
    <n v="8"/>
    <n v="56.02"/>
    <n v="56.369999"/>
    <n v="55.68"/>
    <n v="55.880001"/>
    <n v="55.529559999999996"/>
    <n v="18010900"/>
    <n v="2.5049999999999999"/>
    <n v="-8.02072000124689E-3"/>
    <n v="-9.2626254307613103E-3"/>
    <n v="5.4895869084341603E-2"/>
    <n v="0.198054462994535"/>
    <n v="0.27415613373587"/>
    <n v="6.9330058497694101E-3"/>
    <n v="7.5454802275019897E-3"/>
    <n v="8.61817697085796E-3"/>
    <n v="1.44645152196205E-2"/>
    <n v="57.529998999999997"/>
    <n v="40.25"/>
    <n v="-0.12974552636392001"/>
    <n v="4.6743503443647796E-3"/>
    <n v="1.2395030421797399"/>
    <n v="2.6985896627260599"/>
    <n v="2.7098206566313001"/>
    <s v="KKZ Asset Management"/>
    <x v="29"/>
    <s v="Information Technology"/>
    <s v="Communications Equipment"/>
    <s v="San Jose, California"/>
    <d v="1993-12-01T00:00:00"/>
    <n v="858877"/>
    <m/>
    <s v="San Jose"/>
    <s v="California"/>
    <s v="United States"/>
  </r>
  <r>
    <d v="2019-05-15T00:00:00"/>
    <x v="29"/>
    <s v="sell"/>
    <n v="600"/>
    <n v="8"/>
    <n v="51.759997999999896"/>
    <n v="52.709998999999897"/>
    <n v="51.689999"/>
    <n v="52.439999"/>
    <n v="52.111129999999903"/>
    <n v="30577200"/>
    <n v="2.379"/>
    <n v="8.0413209207526506E-3"/>
    <n v="-1.94511559067902E-2"/>
    <n v="-7.0847307214475505E-2"/>
    <n v="0.105251289253459"/>
    <n v="0.16609772506117601"/>
    <n v="2.1844682493237001E-2"/>
    <n v="1.16718358733904E-2"/>
    <n v="1.03493484030227E-2"/>
    <n v="1.4614570099223199E-2"/>
    <n v="57.529998999999997"/>
    <n v="40.25"/>
    <n v="-0.12637857358971899"/>
    <n v="5.8219943882337104E-3"/>
    <n v="1.24905094427995"/>
    <n v="1.51316660882082"/>
    <n v="1.45449196493512"/>
    <s v="KKZ Asset Management"/>
    <x v="29"/>
    <s v="Information Technology"/>
    <s v="Communications Equipment"/>
    <s v="San Jose, California"/>
    <d v="1993-12-01T00:00:00"/>
    <n v="858877"/>
    <m/>
    <s v="San Jose"/>
    <s v="California"/>
    <s v="United States"/>
  </r>
  <r>
    <d v="2019-05-22T00:00:00"/>
    <x v="29"/>
    <s v="sell"/>
    <n v="1300"/>
    <n v="8"/>
    <n v="56.220001000000003"/>
    <n v="56.299999"/>
    <n v="55.669998"/>
    <n v="55.689999"/>
    <n v="55.340752000000002"/>
    <n v="19479200"/>
    <n v="2.3929999999999998"/>
    <n v="-1.4793945412293201E-2"/>
    <n v="6.0131009407362199E-2"/>
    <n v="-1.1604153002130701E-2"/>
    <n v="0.12595922534256199"/>
    <n v="0.26983541280677698"/>
    <n v="3.0910626266369701E-2"/>
    <n v="1.8805251153078201E-2"/>
    <n v="1.28730840949512E-2"/>
    <n v="1.4969101459919899E-2"/>
    <n v="57.529998999999997"/>
    <n v="40.25"/>
    <n v="-0.12637857358971899"/>
    <n v="-2.8283920525026501E-3"/>
    <n v="1.2657232136552099"/>
    <n v="2.6210733057801998"/>
    <n v="2.5831193813253202"/>
    <s v="KKZ Asset Management"/>
    <x v="29"/>
    <s v="Information Technology"/>
    <s v="Communications Equipment"/>
    <s v="San Jose, California"/>
    <d v="1993-12-01T00:00:00"/>
    <n v="858877"/>
    <m/>
    <s v="San Jose"/>
    <s v="California"/>
    <s v="United States"/>
  </r>
  <r>
    <d v="2019-06-05T00:00:00"/>
    <x v="29"/>
    <s v="sell"/>
    <n v="500"/>
    <n v="8"/>
    <n v="53.849997999999999"/>
    <n v="54.790000999999997"/>
    <n v="53.75"/>
    <n v="54.75"/>
    <n v="54.406647"/>
    <n v="22521900"/>
    <n v="2.1230000000000002"/>
    <n v="2.8155228265934199E-2"/>
    <n v="2.9094981399023601E-2"/>
    <n v="-3.46430363021781E-3"/>
    <n v="6.4211566755133301E-2"/>
    <n v="0.25670542215412201"/>
    <n v="2.4049885720964E-2"/>
    <n v="2.23785942689699E-2"/>
    <n v="1.46556737058546E-2"/>
    <n v="1.53520977426241E-2"/>
    <n v="57.529998999999997"/>
    <n v="40.25"/>
    <n v="-0.12637857358971899"/>
    <n v="8.1287266899663802E-3"/>
    <n v="1.30120781613926"/>
    <n v="2.5259951103564098"/>
    <n v="2.2913273178203801"/>
    <s v="KKZ Asset Management"/>
    <x v="29"/>
    <s v="Information Technology"/>
    <s v="Communications Equipment"/>
    <s v="San Jose, California"/>
    <d v="1993-12-01T00:00:00"/>
    <n v="858877"/>
    <m/>
    <s v="San Jose"/>
    <s v="California"/>
    <s v="United States"/>
  </r>
  <r>
    <d v="2019-06-28T00:00:00"/>
    <x v="29"/>
    <s v="buy"/>
    <n v="700"/>
    <n v="8"/>
    <n v="55.91"/>
    <n v="55.98"/>
    <n v="54.029998999999997"/>
    <n v="54.73"/>
    <n v="54.386772000000001"/>
    <n v="103123400"/>
    <n v="2"/>
    <n v="-1.8106601760535499E-2"/>
    <n v="-4.11654396515257E-2"/>
    <n v="2.8729610029987099E-2"/>
    <n v="1.9924590123525002E-2"/>
    <n v="0.28544239503162999"/>
    <n v="1.3212634078782801E-2"/>
    <n v="1.6869970382533898E-2"/>
    <n v="1.5773353145806201E-2"/>
    <n v="1.55975063217202E-2"/>
    <n v="58.150002000000001"/>
    <n v="40.25"/>
    <n v="-0.12637857358971899"/>
    <n v="5.7409418775350302E-3"/>
    <n v="1.2975633468763099"/>
    <n v="2.9079560838424001"/>
    <n v="3.0714516210017999"/>
    <s v="KKZ Asset Management"/>
    <x v="29"/>
    <s v="Information Technology"/>
    <s v="Communications Equipment"/>
    <s v="San Jose, California"/>
    <d v="1993-12-01T00:00:00"/>
    <n v="858877"/>
    <m/>
    <s v="San Jose"/>
    <s v="California"/>
    <s v="United States"/>
  </r>
  <r>
    <d v="2019-04-11T00:00:00"/>
    <x v="29"/>
    <s v="buy"/>
    <n v="1400"/>
    <n v="9"/>
    <n v="55.93"/>
    <n v="55.950001"/>
    <n v="55.310001"/>
    <n v="55.599997999999999"/>
    <n v="55.251311999999999"/>
    <n v="13186000"/>
    <n v="2.504"/>
    <n v="-3.9490935674103798E-3"/>
    <n v="8.3077195356189102E-3"/>
    <n v="7.0370358527198806E-2"/>
    <n v="0.25772853011061497"/>
    <n v="0.29885394301726698"/>
    <n v="6.9526307439155702E-3"/>
    <n v="8.4643930152089094E-3"/>
    <n v="8.7992070321769693E-3"/>
    <n v="1.46108701317654E-2"/>
    <n v="55.950001"/>
    <n v="40.25"/>
    <n v="-0.12974552636392001"/>
    <n v="3.8122194279549302E-5"/>
    <n v="1.24877559841216"/>
    <n v="2.9578381612272402"/>
    <n v="3.11182135623406"/>
    <s v="Netpune Capital"/>
    <x v="29"/>
    <s v="Information Technology"/>
    <s v="Communications Equipment"/>
    <s v="San Jose, California"/>
    <d v="1993-12-01T00:00:00"/>
    <n v="858877"/>
    <m/>
    <s v="San Jose"/>
    <s v="California"/>
    <s v="United States"/>
  </r>
  <r>
    <d v="2019-04-15T00:00:00"/>
    <x v="29"/>
    <s v="buy"/>
    <n v="800"/>
    <n v="9"/>
    <n v="56.400002000000001"/>
    <n v="56.610000999999997"/>
    <n v="56.240001999999997"/>
    <n v="56.560001"/>
    <n v="56.205295999999997"/>
    <n v="12198400"/>
    <n v="2.5529999999999999"/>
    <n v="4.7851265374459304E-3"/>
    <n v="1.9099202278030501E-2"/>
    <n v="7.6239263671503493E-2"/>
    <n v="0.27554158371871601"/>
    <n v="0.30262840003360802"/>
    <n v="8.3967724932258805E-3"/>
    <n v="8.6238086420769508E-3"/>
    <n v="8.7526011433913097E-3"/>
    <n v="1.4563576442185601E-2"/>
    <n v="56.610000999999997"/>
    <n v="40.25"/>
    <n v="-0.12974552636392001"/>
    <n v="-6.2956724975841202E-4"/>
    <n v="1.2452240202770699"/>
    <n v="2.99364841287978"/>
    <n v="2.9986002685750299"/>
    <s v="Netpune Capital"/>
    <x v="29"/>
    <s v="Information Technology"/>
    <s v="Communications Equipment"/>
    <s v="San Jose, California"/>
    <d v="1993-12-01T00:00:00"/>
    <n v="858877"/>
    <m/>
    <s v="San Jose"/>
    <s v="California"/>
    <s v="United States"/>
  </r>
  <r>
    <d v="2019-04-16T00:00:00"/>
    <x v="29"/>
    <s v="sell"/>
    <n v="1000"/>
    <n v="9"/>
    <n v="56.619999"/>
    <n v="57.529998999999997"/>
    <n v="56.610000999999997"/>
    <n v="56.950001"/>
    <n v="56.592849999999999"/>
    <n v="19718300"/>
    <n v="2.5920000000000001"/>
    <n v="6.8716648058488499E-3"/>
    <n v="3.1573124466425198E-2"/>
    <n v="7.4426717732529998E-2"/>
    <n v="0.26384107617365199"/>
    <n v="0.30254755720299198"/>
    <n v="6.5467761236463699E-3"/>
    <n v="8.5801237178458299E-3"/>
    <n v="8.5686669101513492E-3"/>
    <n v="1.45634501316231E-2"/>
    <n v="57.529998999999997"/>
    <n v="40.25"/>
    <n v="-0.12974552636392001"/>
    <n v="5.0922850790659495E-4"/>
    <n v="1.2465948129620501"/>
    <n v="2.9891511087392502"/>
    <n v="2.9559591353068102"/>
    <s v="Netpune Capital"/>
    <x v="29"/>
    <s v="Information Technology"/>
    <s v="Communications Equipment"/>
    <s v="San Jose, California"/>
    <d v="1993-12-01T00:00:00"/>
    <n v="858877"/>
    <m/>
    <s v="San Jose"/>
    <s v="California"/>
    <s v="United States"/>
  </r>
  <r>
    <d v="2019-04-29T00:00:00"/>
    <x v="29"/>
    <s v="buy"/>
    <n v="1000"/>
    <n v="9"/>
    <n v="55.669998"/>
    <n v="56.220001000000003"/>
    <n v="55.549999"/>
    <n v="56.130001"/>
    <n v="55.777991999999998"/>
    <n v="16259500"/>
    <n v="2.536"/>
    <n v="4.4638914083379002E-3"/>
    <n v="-3.7343330072499301E-3"/>
    <n v="6.1051931329869802E-2"/>
    <n v="0.21079005777988399"/>
    <n v="0.26724592156785998"/>
    <n v="7.5071608283090096E-3"/>
    <n v="7.4967864948782296E-3"/>
    <n v="8.4945720780588707E-3"/>
    <n v="1.44514814682563E-2"/>
    <n v="57.529998999999997"/>
    <n v="40.25"/>
    <n v="-0.12974552636392001"/>
    <n v="1.07094833958194E-3"/>
    <n v="1.2405062116949199"/>
    <n v="2.6205172708222402"/>
    <n v="2.7204230904409399"/>
    <s v="Netpune Capital"/>
    <x v="29"/>
    <s v="Information Technology"/>
    <s v="Communications Equipment"/>
    <s v="San Jose, California"/>
    <d v="1993-12-01T00:00:00"/>
    <n v="858877"/>
    <m/>
    <s v="San Jose"/>
    <s v="California"/>
    <s v="United States"/>
  </r>
  <r>
    <d v="2019-05-21T00:00:00"/>
    <x v="29"/>
    <s v="buy"/>
    <n v="1100"/>
    <n v="9"/>
    <n v="56.68"/>
    <n v="56.75"/>
    <n v="56.130001"/>
    <n v="56.52"/>
    <n v="56.165545999999999"/>
    <n v="18562300"/>
    <n v="2.4260000000000002"/>
    <n v="9.0643720364628495E-3"/>
    <n v="8.2966275740408199E-2"/>
    <n v="2.1253913949891099E-3"/>
    <n v="0.13631047011077399"/>
    <n v="0.29704904232491602"/>
    <n v="2.74505754148631E-2"/>
    <n v="1.85351332170469E-2"/>
    <n v="1.2720439899757199E-2"/>
    <n v="1.4952347038465E-2"/>
    <n v="57.529998999999997"/>
    <n v="40.25"/>
    <n v="-0.12637857358971899"/>
    <n v="8.4599491109458805E-3"/>
    <n v="1.26482824291991"/>
    <n v="2.90272166776642"/>
    <n v="2.3615380419334402"/>
    <s v="Netpune Capital"/>
    <x v="29"/>
    <s v="Information Technology"/>
    <s v="Communications Equipment"/>
    <s v="San Jose, California"/>
    <d v="1993-12-01T00:00:00"/>
    <n v="858877"/>
    <m/>
    <s v="San Jose"/>
    <s v="California"/>
    <s v="United States"/>
  </r>
  <r>
    <d v="2019-05-28T00:00:00"/>
    <x v="29"/>
    <s v="sell"/>
    <n v="300"/>
    <n v="9"/>
    <n v="54.740001999999997"/>
    <n v="55.029998999999997"/>
    <n v="53.82"/>
    <n v="53.93"/>
    <n v="53.591788999999999"/>
    <n v="29769200"/>
    <n v="2.2679999999999998"/>
    <n v="-8.1256286623209491E-3"/>
    <n v="-3.7843270323117698E-2"/>
    <n v="-4.3540345535077199E-2"/>
    <n v="5.8649541465835703E-2"/>
    <n v="0.24184447179250601"/>
    <n v="1.4466754214525399E-2"/>
    <n v="1.9548380630203099E-2"/>
    <n v="1.32324742656947E-2"/>
    <n v="1.50840790664386E-2"/>
    <n v="57.529998999999997"/>
    <n v="40.25"/>
    <n v="-0.12637857358971899"/>
    <n v="-8.4109499934704197E-3"/>
    <n v="1.2725432789961899"/>
    <n v="2.34288779745695"/>
    <n v="2.5256102395578099"/>
    <s v="Netpune Capital"/>
    <x v="29"/>
    <s v="Information Technology"/>
    <s v="Communications Equipment"/>
    <s v="San Jose, California"/>
    <d v="1993-12-01T00:00:00"/>
    <n v="858877"/>
    <m/>
    <s v="San Jose"/>
    <s v="California"/>
    <s v="United States"/>
  </r>
  <r>
    <d v="2019-06-10T00:00:00"/>
    <x v="29"/>
    <s v="buy"/>
    <n v="1000"/>
    <n v="9"/>
    <n v="56.139998999999897"/>
    <n v="56.650002000000001"/>
    <n v="55.959998999999897"/>
    <n v="56.419998"/>
    <n v="56.0661699999999"/>
    <n v="16871000"/>
    <n v="2.1429999999999998"/>
    <n v="8.7227241459984402E-3"/>
    <n v="8.5819733186315902E-2"/>
    <n v="5.3702890839585397E-2"/>
    <n v="8.94310470377013E-2"/>
    <n v="0.28514675293032299"/>
    <n v="1.02799669178482E-2"/>
    <n v="2.20822609197391E-2"/>
    <n v="1.46189199623523E-2"/>
    <n v="1.53393929020451E-2"/>
    <n v="57.529998999999997"/>
    <n v="40.25"/>
    <n v="-0.12637857358971899"/>
    <n v="4.6492198743191201E-3"/>
    <n v="1.3001073242830601"/>
    <n v="2.84169898674027"/>
    <n v="2.5493417611600102"/>
    <s v="Netpune Capital"/>
    <x v="29"/>
    <s v="Information Technology"/>
    <s v="Communications Equipment"/>
    <s v="San Jose, California"/>
    <d v="1993-12-01T00:00:00"/>
    <n v="858877"/>
    <m/>
    <s v="San Jose"/>
    <s v="California"/>
    <s v="United States"/>
  </r>
  <r>
    <d v="2019-06-12T00:00:00"/>
    <x v="29"/>
    <s v="sell"/>
    <n v="1200"/>
    <n v="9"/>
    <n v="56.049999"/>
    <n v="56.59"/>
    <n v="55.650002000000001"/>
    <n v="55.860000999999997"/>
    <n v="55.509686000000002"/>
    <n v="23183000"/>
    <n v="2.1269999999999998"/>
    <n v="-2.2130656419200999E-2"/>
    <n v="2.0071194150015199E-2"/>
    <n v="4.5787162933974501E-2"/>
    <n v="6.6634045979633905E-2"/>
    <n v="0.27425579743769701"/>
    <n v="1.49765302773849E-2"/>
    <n v="2.26126885198904E-2"/>
    <n v="1.4948333022768901E-2"/>
    <n v="1.5420118783091999E-2"/>
    <n v="57.560001"/>
    <n v="40.25"/>
    <n v="-0.12637857358971899"/>
    <n v="-2.0396578921351798E-3"/>
    <n v="1.30277862463025"/>
    <n v="2.7336497658289098"/>
    <n v="2.7539549853740599"/>
    <s v="Netpune Capital"/>
    <x v="29"/>
    <s v="Information Technology"/>
    <s v="Communications Equipment"/>
    <s v="San Jose, California"/>
    <d v="1993-12-01T00:00:00"/>
    <n v="858877"/>
    <m/>
    <s v="San Jose"/>
    <s v="California"/>
    <s v="United States"/>
  </r>
  <r>
    <d v="2019-04-24T00:00:00"/>
    <x v="29"/>
    <s v="sell"/>
    <n v="1100"/>
    <n v="10"/>
    <n v="56.639998999999897"/>
    <n v="57.150002000000001"/>
    <n v="56.580002"/>
    <n v="56.880001"/>
    <n v="56.523288999999998"/>
    <n v="13212000"/>
    <n v="2.5219999999999998"/>
    <n v="3.3459668363779302E-3"/>
    <n v="-1.2299042273452401E-3"/>
    <n v="8.1881024250006998E-2"/>
    <n v="0.23042250254208299"/>
    <n v="0.27961492906756402"/>
    <n v="6.7204121803798702E-3"/>
    <n v="6.7549267332252796E-3"/>
    <n v="8.3910553628988201E-3"/>
    <n v="1.4459572118994001E-2"/>
    <n v="57.529998999999997"/>
    <n v="40.25"/>
    <n v="-0.12974552636392001"/>
    <n v="-2.1941687255359501E-3"/>
    <n v="1.2389079155173499"/>
    <n v="2.7557136934441799"/>
    <n v="2.6381575708716798"/>
    <s v="Spectrum Group"/>
    <x v="29"/>
    <s v="Information Technology"/>
    <s v="Communications Equipment"/>
    <s v="San Jose, California"/>
    <d v="1993-12-01T00:00:00"/>
    <n v="858877"/>
    <m/>
    <s v="San Jose"/>
    <s v="California"/>
    <s v="United States"/>
  </r>
  <r>
    <d v="2019-05-09T00:00:00"/>
    <x v="29"/>
    <s v="buy"/>
    <n v="1300"/>
    <n v="10"/>
    <n v="52.82"/>
    <n v="53.209998999999897"/>
    <n v="52.23"/>
    <n v="52.919998"/>
    <n v="52.588119999999897"/>
    <n v="24322800"/>
    <n v="2.4569999999999999"/>
    <n v="-1.03394707689733E-2"/>
    <n v="-3.7460398806671402E-2"/>
    <n v="-4.7421546336073803E-2"/>
    <n v="0.13134853582227901"/>
    <n v="0.17499058895456199"/>
    <n v="8.8404622054599705E-3"/>
    <n v="8.2846861546029098E-3"/>
    <n v="8.9361102396879003E-3"/>
    <n v="1.4378696076962001E-2"/>
    <n v="57.529998999999997"/>
    <n v="40.25"/>
    <n v="-0.12974552636392001"/>
    <n v="-3.0259986019249502E-3"/>
    <n v="1.23128904771944"/>
    <n v="1.61708173677738"/>
    <n v="1.98155718762976"/>
    <s v="Spectrum Group"/>
    <x v="29"/>
    <s v="Information Technology"/>
    <s v="Communications Equipment"/>
    <s v="San Jose, California"/>
    <d v="1993-12-01T00:00:00"/>
    <n v="858877"/>
    <m/>
    <s v="San Jose"/>
    <s v="California"/>
    <s v="United States"/>
  </r>
  <r>
    <d v="2019-06-06T00:00:00"/>
    <x v="29"/>
    <s v="buy"/>
    <n v="1600"/>
    <n v="10"/>
    <n v="54.889998999999897"/>
    <n v="55.299999"/>
    <n v="54.209998999999897"/>
    <n v="55.099997999999999"/>
    <n v="54.754447999999996"/>
    <n v="15927300"/>
    <n v="2.1240000000000001"/>
    <n v="6.3722735081769904E-3"/>
    <n v="2.8160434555821401E-2"/>
    <n v="9.2989338958210203E-3"/>
    <n v="7.7965281022334201E-2"/>
    <n v="0.261014808387252"/>
    <n v="2.40390610903835E-2"/>
    <n v="2.2374738748104198E-2"/>
    <n v="1.4630935524732E-2"/>
    <n v="1.53556652336922E-2"/>
    <n v="57.529998999999997"/>
    <n v="40.25"/>
    <n v="-0.12637857358971899"/>
    <n v="6.1168407152111899E-3"/>
    <n v="1.3005747333809099"/>
    <n v="2.5751976387533499"/>
    <n v="2.3208054843535999"/>
    <s v="Spectrum Group"/>
    <x v="29"/>
    <s v="Information Technology"/>
    <s v="Communications Equipment"/>
    <s v="San Jose, California"/>
    <d v="1993-12-01T00:00:00"/>
    <n v="858877"/>
    <m/>
    <s v="San Jose"/>
    <s v="California"/>
    <s v="United States"/>
  </r>
  <r>
    <d v="2019-06-07T00:00:00"/>
    <x v="29"/>
    <s v="buy"/>
    <n v="600"/>
    <n v="10"/>
    <n v="55.41"/>
    <n v="56.299999"/>
    <n v="55.029998999999997"/>
    <n v="55.93"/>
    <n v="55.579246999999903"/>
    <n v="17394900"/>
    <n v="2.0840000000000001"/>
    <n v="1.4951268777929801E-2"/>
    <n v="7.2280511157995303E-2"/>
    <n v="4.5354286200642302E-2"/>
    <n v="9.7215093631507099E-2"/>
    <n v="0.26254606647078299"/>
    <n v="1.4123867006182501E-2"/>
    <n v="2.2040866439292199E-2"/>
    <n v="1.4714224603202999E-2"/>
    <n v="1.53608874299883E-2"/>
    <n v="57.529998999999997"/>
    <n v="40.25"/>
    <n v="-0.12637857358971899"/>
    <n v="1.0442979367750601E-2"/>
    <n v="1.30027523767245"/>
    <n v="2.6010182899602001"/>
    <n v="2.4100438591761999"/>
    <s v="Spectrum Group"/>
    <x v="29"/>
    <s v="Information Technology"/>
    <s v="Communications Equipment"/>
    <s v="San Jose, California"/>
    <d v="1993-12-01T00:00:00"/>
    <n v="858877"/>
    <m/>
    <s v="San Jose"/>
    <s v="California"/>
    <s v="United States"/>
  </r>
  <r>
    <d v="2019-04-02T00:00:00"/>
    <x v="29"/>
    <s v="buy"/>
    <n v="1400"/>
    <n v="11"/>
    <n v="55"/>
    <n v="55.41"/>
    <n v="54.970001000000003"/>
    <n v="55.290000999999997"/>
    <n v="54.597580000000001"/>
    <n v="17264000"/>
    <n v="2.4809999999999999"/>
    <n v="5.6225824165664299E-3"/>
    <n v="3.7969936931367701E-2"/>
    <n v="7.2759351863356594E-2"/>
    <n v="0.25145981682603002"/>
    <n v="0.32899794298679103"/>
    <n v="7.6016724672544004E-3"/>
    <n v="8.9594307980204995E-3"/>
    <n v="1.1455052108380799E-2"/>
    <n v="1.48586993985289E-2"/>
    <n v="55.41"/>
    <n v="40.189999"/>
    <n v="-0.12974552636392001"/>
    <n v="1.7455614805152698E-5"/>
    <n v="1.2480143306837399"/>
    <n v="3.2848757402984798"/>
    <n v="2.6912072367047699"/>
    <s v="Beta Dynamic Fund"/>
    <x v="29"/>
    <s v="Information Technology"/>
    <s v="Communications Equipment"/>
    <s v="San Jose, California"/>
    <d v="1993-12-01T00:00:00"/>
    <n v="858877"/>
    <m/>
    <s v="San Jose"/>
    <s v="California"/>
    <s v="United States"/>
  </r>
  <r>
    <d v="2019-04-11T00:00:00"/>
    <x v="29"/>
    <s v="sell"/>
    <n v="700"/>
    <n v="11"/>
    <n v="55.93"/>
    <n v="55.950001"/>
    <n v="55.310001"/>
    <n v="55.599997999999999"/>
    <n v="55.251311999999999"/>
    <n v="13186000"/>
    <n v="2.504"/>
    <n v="-3.9490935674103798E-3"/>
    <n v="8.3077195356189102E-3"/>
    <n v="7.0370358527198806E-2"/>
    <n v="0.25772853011061497"/>
    <n v="0.29885394301726698"/>
    <n v="6.9526307439155702E-3"/>
    <n v="8.4643930152089094E-3"/>
    <n v="8.7992070321769693E-3"/>
    <n v="1.46108701317654E-2"/>
    <n v="55.950001"/>
    <n v="40.25"/>
    <n v="-0.12974552636392001"/>
    <n v="3.8122194279549302E-5"/>
    <n v="1.24877559841216"/>
    <n v="2.9578381612272402"/>
    <n v="3.11182135623406"/>
    <s v="Beta Dynamic Fund"/>
    <x v="29"/>
    <s v="Information Technology"/>
    <s v="Communications Equipment"/>
    <s v="San Jose, California"/>
    <d v="1993-12-01T00:00:00"/>
    <n v="858877"/>
    <m/>
    <s v="San Jose"/>
    <s v="California"/>
    <s v="United States"/>
  </r>
  <r>
    <d v="2019-04-18T00:00:00"/>
    <x v="29"/>
    <s v="sell"/>
    <n v="700"/>
    <n v="11"/>
    <n v="56.630001"/>
    <n v="56.700001"/>
    <n v="56.110000999999997"/>
    <n v="56.400002000000001"/>
    <n v="56.046298999999998"/>
    <n v="18332000"/>
    <n v="2.56"/>
    <n v="1.59702668052944E-3"/>
    <n v="1.42860302857573E-2"/>
    <n v="6.2656694231464805E-2"/>
    <n v="0.24982964480477299"/>
    <n v="0.26258929839869499"/>
    <n v="8.8274693076644192E-3"/>
    <n v="9.00218348488851E-3"/>
    <n v="8.7645421747945002E-3"/>
    <n v="1.4475265377164001E-2"/>
    <n v="57.529998999999997"/>
    <n v="40.25"/>
    <n v="-0.12974552636392001"/>
    <n v="1.5778467813143101E-3"/>
    <n v="1.2405514107528499"/>
    <n v="2.5638484236157302"/>
    <n v="2.7907966742096302"/>
    <s v="Beta Dynamic Fund"/>
    <x v="29"/>
    <s v="Information Technology"/>
    <s v="Communications Equipment"/>
    <s v="San Jose, California"/>
    <d v="1993-12-01T00:00:00"/>
    <n v="858877"/>
    <m/>
    <s v="San Jose"/>
    <s v="California"/>
    <s v="United States"/>
  </r>
  <r>
    <d v="2019-04-24T00:00:00"/>
    <x v="29"/>
    <s v="buy"/>
    <n v="900"/>
    <n v="11"/>
    <n v="56.639998999999897"/>
    <n v="57.150002000000001"/>
    <n v="56.580002"/>
    <n v="56.880001"/>
    <n v="56.523288999999998"/>
    <n v="13212000"/>
    <n v="2.5219999999999998"/>
    <n v="3.3459668363779302E-3"/>
    <n v="-1.2299042273452401E-3"/>
    <n v="8.1881024250006998E-2"/>
    <n v="0.23042250254208299"/>
    <n v="0.27961492906756402"/>
    <n v="6.7204121803798702E-3"/>
    <n v="6.7549267332252796E-3"/>
    <n v="8.3910553628988201E-3"/>
    <n v="1.4459572118994001E-2"/>
    <n v="57.529998999999997"/>
    <n v="40.25"/>
    <n v="-0.12974552636392001"/>
    <n v="-2.1941687255359501E-3"/>
    <n v="1.2389079155173499"/>
    <n v="2.7557136934441799"/>
    <n v="2.6381575708716798"/>
    <s v="Beta Dynamic Fund"/>
    <x v="29"/>
    <s v="Information Technology"/>
    <s v="Communications Equipment"/>
    <s v="San Jose, California"/>
    <d v="1993-12-01T00:00:00"/>
    <n v="858877"/>
    <m/>
    <s v="San Jose"/>
    <s v="California"/>
    <s v="United States"/>
  </r>
  <r>
    <d v="2019-05-07T00:00:00"/>
    <x v="29"/>
    <s v="buy"/>
    <n v="1100"/>
    <n v="11"/>
    <n v="53.860000999999997"/>
    <n v="54.240001999999997"/>
    <n v="52.939999"/>
    <n v="53.450001"/>
    <n v="53.114798999999998"/>
    <n v="25289700"/>
    <n v="2.448"/>
    <n v="-2.1104083526891301E-2"/>
    <n v="-4.5711801795972701E-2"/>
    <n v="-3.1128777203554898E-2"/>
    <n v="0.12939388511167699"/>
    <n v="0.193966080038807"/>
    <n v="7.8497306186888407E-3"/>
    <n v="8.2221681369463607E-3"/>
    <n v="9.1121549702773107E-3"/>
    <n v="1.4372407567639901E-2"/>
    <n v="57.529998999999997"/>
    <n v="40.25"/>
    <n v="-0.12974552636392001"/>
    <n v="-1.6649488130547601E-2"/>
    <n v="1.2311142242525599"/>
    <n v="1.8301131128703201"/>
    <n v="2.2591743947334302"/>
    <s v="Beta Dynamic Fund"/>
    <x v="29"/>
    <s v="Information Technology"/>
    <s v="Communications Equipment"/>
    <s v="San Jose, California"/>
    <d v="1993-12-01T00:00:00"/>
    <n v="858877"/>
    <m/>
    <s v="San Jose"/>
    <s v="California"/>
    <s v="United States"/>
  </r>
  <r>
    <d v="2019-05-15T00:00:00"/>
    <x v="29"/>
    <s v="buy"/>
    <n v="400"/>
    <n v="11"/>
    <n v="51.759997999999896"/>
    <n v="52.709998999999897"/>
    <n v="51.689999"/>
    <n v="52.439999"/>
    <n v="52.111129999999903"/>
    <n v="30577200"/>
    <n v="2.379"/>
    <n v="8.0413209207526506E-3"/>
    <n v="-1.94511559067902E-2"/>
    <n v="-7.0847307214475505E-2"/>
    <n v="0.105251289253459"/>
    <n v="0.16609772506117601"/>
    <n v="2.1844682493237001E-2"/>
    <n v="1.16718358733904E-2"/>
    <n v="1.03493484030227E-2"/>
    <n v="1.4614570099223199E-2"/>
    <n v="57.529998999999997"/>
    <n v="40.25"/>
    <n v="-0.12637857358971899"/>
    <n v="5.8219943882337104E-3"/>
    <n v="1.24905094427995"/>
    <n v="1.51316660882082"/>
    <n v="1.45449196493512"/>
    <s v="Beta Dynamic Fund"/>
    <x v="29"/>
    <s v="Information Technology"/>
    <s v="Communications Equipment"/>
    <s v="San Jose, California"/>
    <d v="1993-12-01T00:00:00"/>
    <n v="858877"/>
    <m/>
    <s v="San Jose"/>
    <s v="California"/>
    <s v="United States"/>
  </r>
  <r>
    <d v="2019-05-23T00:00:00"/>
    <x v="29"/>
    <s v="buy"/>
    <n v="500"/>
    <n v="11"/>
    <n v="54.91"/>
    <n v="55.009997999999896"/>
    <n v="53.939999"/>
    <n v="54.189999"/>
    <n v="53.850155000000001"/>
    <n v="22734200"/>
    <n v="2.2959999999999998"/>
    <n v="-2.7304281026617801E-2"/>
    <n v="-3.1604594219632902E-2"/>
    <n v="-4.51014991133026E-2"/>
    <n v="8.4587180291716704E-2"/>
    <n v="0.24481943456469199"/>
    <n v="1.5324598513301001E-2"/>
    <n v="1.9575514582130801E-2"/>
    <n v="1.3295826202871199E-2"/>
    <n v="1.50740470777925E-2"/>
    <n v="57.529998999999997"/>
    <n v="40.25"/>
    <n v="-0.12637857358971899"/>
    <n v="-1.1985692488440201E-2"/>
    <n v="1.27265125911934"/>
    <n v="2.3670783400531401"/>
    <n v="2.6072542101157001"/>
    <s v="Beta Dynamic Fund"/>
    <x v="29"/>
    <s v="Information Technology"/>
    <s v="Communications Equipment"/>
    <s v="San Jose, California"/>
    <d v="1993-12-01T00:00:00"/>
    <n v="858877"/>
    <m/>
    <s v="San Jose"/>
    <s v="California"/>
    <s v="United States"/>
  </r>
  <r>
    <d v="2019-05-28T00:00:00"/>
    <x v="29"/>
    <s v="buy"/>
    <n v="900"/>
    <n v="11"/>
    <n v="54.740001999999997"/>
    <n v="55.029998999999997"/>
    <n v="53.82"/>
    <n v="53.93"/>
    <n v="53.591788999999999"/>
    <n v="29769200"/>
    <n v="2.2679999999999998"/>
    <n v="-8.1256286623209491E-3"/>
    <n v="-3.7843270323117698E-2"/>
    <n v="-4.3540345535077199E-2"/>
    <n v="5.8649541465835703E-2"/>
    <n v="0.24184447179250601"/>
    <n v="1.4466754214525399E-2"/>
    <n v="1.9548380630203099E-2"/>
    <n v="1.32324742656947E-2"/>
    <n v="1.50840790664386E-2"/>
    <n v="57.529998999999997"/>
    <n v="40.25"/>
    <n v="-0.12637857358971899"/>
    <n v="-8.4109499934704197E-3"/>
    <n v="1.2725432789961899"/>
    <n v="2.34288779745695"/>
    <n v="2.5256102395578099"/>
    <s v="Beta Dynamic Fund"/>
    <x v="29"/>
    <s v="Information Technology"/>
    <s v="Communications Equipment"/>
    <s v="San Jose, California"/>
    <d v="1993-12-01T00:00:00"/>
    <n v="858877"/>
    <m/>
    <s v="San Jose"/>
    <s v="California"/>
    <s v="United States"/>
  </r>
  <r>
    <d v="2019-06-04T00:00:00"/>
    <x v="29"/>
    <s v="buy"/>
    <n v="700"/>
    <n v="11"/>
    <n v="52.48"/>
    <n v="53.639998999999897"/>
    <n v="52.41"/>
    <n v="53.23"/>
    <n v="52.896178999999997"/>
    <n v="21689300"/>
    <n v="2.1190000000000002"/>
    <n v="2.76182384882766E-2"/>
    <n v="-1.3064760411738501E-2"/>
    <n v="-3.1619531896151999E-2"/>
    <n v="4.3242804113746099E-2"/>
    <n v="0.22671625620775199"/>
    <n v="2.1518384751676799E-2"/>
    <n v="2.1468930520923201E-2"/>
    <n v="1.4262287912965899E-2"/>
    <n v="1.5256843418465E-2"/>
    <n v="57.529998999999997"/>
    <n v="40.25"/>
    <n v="-0.12637857358971899"/>
    <n v="2.1205927310919401E-2"/>
    <n v="1.2938834794471901"/>
    <n v="2.2027987799897599"/>
    <n v="2.2410780503693002"/>
    <s v="Beta Dynamic Fund"/>
    <x v="29"/>
    <s v="Information Technology"/>
    <s v="Communications Equipment"/>
    <s v="San Jose, California"/>
    <d v="1993-12-01T00:00:00"/>
    <n v="858877"/>
    <m/>
    <s v="San Jose"/>
    <s v="California"/>
    <s v="United States"/>
  </r>
  <r>
    <d v="2019-05-06T00:00:00"/>
    <x v="29"/>
    <s v="buy"/>
    <n v="900"/>
    <n v="12"/>
    <n v="53.860000999999997"/>
    <n v="54.759997999999896"/>
    <n v="53.560001"/>
    <n v="54.59"/>
    <n v="54.24765"/>
    <n v="17025900"/>
    <n v="2.5"/>
    <n v="-6.3909640178619097E-3"/>
    <n v="-2.78197094756166E-2"/>
    <n v="-1.25604671904796E-2"/>
    <n v="0.14859537555623301"/>
    <n v="0.23423734300781399"/>
    <n v="4.3166580467444704E-3"/>
    <n v="6.9611410190722096E-3"/>
    <n v="8.6336319444703206E-3"/>
    <n v="1.4352097673545901E-2"/>
    <n v="57.529998999999997"/>
    <n v="40.25"/>
    <n v="-0.12974552636392001"/>
    <n v="-4.4810132310555703E-3"/>
    <n v="1.2320798983565899"/>
    <n v="2.2631620264262602"/>
    <n v="2.3864667088777698"/>
    <s v="6igma Capital"/>
    <x v="29"/>
    <s v="Information Technology"/>
    <s v="Communications Equipment"/>
    <s v="San Jose, California"/>
    <d v="1993-12-01T00:00:00"/>
    <n v="858877"/>
    <m/>
    <s v="San Jose"/>
    <s v="California"/>
    <s v="United States"/>
  </r>
  <r>
    <d v="2019-05-13T00:00:00"/>
    <x v="29"/>
    <s v="sell"/>
    <n v="800"/>
    <n v="12"/>
    <n v="51.830002"/>
    <n v="52.259997999999896"/>
    <n v="51.060001"/>
    <n v="51.299999"/>
    <n v="50.978282999999998"/>
    <n v="28869900"/>
    <n v="2.4049999999999998"/>
    <n v="-3.9370646607323798E-2"/>
    <n v="-6.2159955003638898E-2"/>
    <n v="-8.4441461783332006E-2"/>
    <n v="8.1589663120323896E-2"/>
    <n v="0.13107533885438699"/>
    <n v="1.8696679309716999E-2"/>
    <n v="1.1283598616683601E-2"/>
    <n v="1.0287052989666401E-2"/>
    <n v="1.45971072872263E-2"/>
    <n v="57.529998999999997"/>
    <n v="40.25"/>
    <n v="-0.12974552636392001"/>
    <n v="-2.4426469085879299E-2"/>
    <n v="1.2468030312857801"/>
    <n v="1.14356190540631"/>
    <n v="1.5883137661212301"/>
    <s v="6igma Capital"/>
    <x v="29"/>
    <s v="Information Technology"/>
    <s v="Communications Equipment"/>
    <s v="San Jose, California"/>
    <d v="1993-12-01T00:00:00"/>
    <n v="858877"/>
    <m/>
    <s v="San Jose"/>
    <s v="California"/>
    <s v="United States"/>
  </r>
  <r>
    <d v="2019-05-30T00:00:00"/>
    <x v="29"/>
    <s v="sell"/>
    <n v="800"/>
    <n v="12"/>
    <n v="53.439999"/>
    <n v="53.779998999999997"/>
    <n v="53.34"/>
    <n v="53.57"/>
    <n v="53.234046999999997"/>
    <n v="12954300"/>
    <n v="2.2269999999999999"/>
    <n v="7.3068203513790998E-3"/>
    <n v="-3.8811390140736299E-2"/>
    <n v="-4.6681210135617102E-2"/>
    <n v="4.0489851572094199E-2"/>
    <n v="0.249013468542926"/>
    <n v="1.38816253806035E-2"/>
    <n v="1.97331000818767E-2"/>
    <n v="1.3355194871109701E-2"/>
    <n v="1.5102467174678001E-2"/>
    <n v="57.529998999999997"/>
    <n v="40.25"/>
    <n v="-0.12637857358971899"/>
    <n v="2.0962723552933101E-3"/>
    <n v="1.27786679676157"/>
    <n v="2.42780680608724"/>
    <n v="2.3613623606861398"/>
    <s v="6igma Capital"/>
    <x v="29"/>
    <s v="Information Technology"/>
    <s v="Communications Equipment"/>
    <s v="San Jose, California"/>
    <d v="1993-12-01T00:00:00"/>
    <n v="858877"/>
    <m/>
    <s v="San Jose"/>
    <s v="California"/>
    <s v="United States"/>
  </r>
  <r>
    <d v="2019-05-31T00:00:00"/>
    <x v="29"/>
    <s v="sell"/>
    <n v="400"/>
    <n v="12"/>
    <n v="52.790000999999997"/>
    <n v="52.880001"/>
    <n v="52.009997999999896"/>
    <n v="52.029998999999997"/>
    <n v="51.703701000000002"/>
    <n v="20480400"/>
    <n v="2.1419999999999999"/>
    <n v="-2.91688078242439E-2"/>
    <n v="-4.0675916938362401E-2"/>
    <n v="-7.2638026753325702E-2"/>
    <n v="1.82991574648072E-2"/>
    <n v="0.22264124247331099"/>
    <n v="1.45469278329892E-2"/>
    <n v="2.0560043361907698E-2"/>
    <n v="1.38431472418946E-2"/>
    <n v="1.5219715033201299E-2"/>
    <n v="57.529998999999997"/>
    <n v="40.25"/>
    <n v="-0.12637857358971899"/>
    <n v="-1.3283204951564801E-2"/>
    <n v="1.29609277373319"/>
    <n v="2.1548264158472201"/>
    <n v="2.3189119758449599"/>
    <s v="6igma Capital"/>
    <x v="29"/>
    <s v="Information Technology"/>
    <s v="Communications Equipment"/>
    <s v="San Jose, California"/>
    <d v="1993-12-01T00:00:00"/>
    <n v="858877"/>
    <m/>
    <s v="San Jose"/>
    <s v="California"/>
    <s v="United States"/>
  </r>
  <r>
    <d v="2019-06-07T00:00:00"/>
    <x v="29"/>
    <s v="sell"/>
    <n v="700"/>
    <n v="12"/>
    <n v="55.41"/>
    <n v="56.299999"/>
    <n v="55.029998999999997"/>
    <n v="55.93"/>
    <n v="55.579246999999903"/>
    <n v="17394900"/>
    <n v="2.0840000000000001"/>
    <n v="1.4951268777929801E-2"/>
    <n v="7.2280511157995303E-2"/>
    <n v="4.5354286200642302E-2"/>
    <n v="9.7215093631507099E-2"/>
    <n v="0.26254606647078299"/>
    <n v="1.4123867006182501E-2"/>
    <n v="2.2040866439292199E-2"/>
    <n v="1.4714224603202999E-2"/>
    <n v="1.53608874299883E-2"/>
    <n v="57.529998999999997"/>
    <n v="40.25"/>
    <n v="-0.12637857358971899"/>
    <n v="1.0442979367750601E-2"/>
    <n v="1.30027523767245"/>
    <n v="2.6010182899602001"/>
    <n v="2.4100438591761999"/>
    <s v="6igma Capital"/>
    <x v="29"/>
    <s v="Information Technology"/>
    <s v="Communications Equipment"/>
    <s v="San Jose, California"/>
    <d v="1993-12-01T00:00:00"/>
    <n v="858877"/>
    <m/>
    <s v="San Jose"/>
    <s v="California"/>
    <s v="United States"/>
  </r>
  <r>
    <d v="2019-06-14T00:00:00"/>
    <x v="29"/>
    <s v="sell"/>
    <n v="400"/>
    <n v="12"/>
    <n v="55.990001999999997"/>
    <n v="56.02"/>
    <n v="54.66"/>
    <n v="54.75"/>
    <n v="54.406647"/>
    <n v="22530500"/>
    <n v="2.093"/>
    <n v="-2.56053702794838E-2"/>
    <n v="-2.1323542286106799E-2"/>
    <n v="5.1149101235023302E-2"/>
    <n v="3.5030399489030403E-2"/>
    <n v="0.24688703897130099"/>
    <n v="1.8089592983551901E-2"/>
    <n v="2.1443548882344302E-2"/>
    <n v="1.5296952313640101E-2"/>
    <n v="1.55112820673714E-2"/>
    <n v="57.560001"/>
    <n v="40.25"/>
    <n v="-0.12637857358971899"/>
    <n v="-1.6128120944145399E-3"/>
    <n v="1.3053834235941499"/>
    <n v="2.4506221197734499"/>
    <n v="2.75715601042161"/>
    <s v="6igma Capital"/>
    <x v="29"/>
    <s v="Information Technology"/>
    <s v="Communications Equipment"/>
    <s v="San Jose, California"/>
    <d v="1993-12-01T00:00:00"/>
    <n v="858877"/>
    <m/>
    <s v="San Jose"/>
    <s v="California"/>
    <s v="United States"/>
  </r>
  <r>
    <d v="2019-04-26T00:00:00"/>
    <x v="29"/>
    <s v="buy"/>
    <n v="1200"/>
    <n v="13"/>
    <n v="56.02"/>
    <n v="56.369999"/>
    <n v="55.68"/>
    <n v="55.880001"/>
    <n v="55.529559999999996"/>
    <n v="18010900"/>
    <n v="2.5049999999999999"/>
    <n v="-8.02072000124689E-3"/>
    <n v="-9.2626254307613103E-3"/>
    <n v="5.4895869084341603E-2"/>
    <n v="0.198054462994535"/>
    <n v="0.27415613373587"/>
    <n v="6.9330058497694101E-3"/>
    <n v="7.5454802275019897E-3"/>
    <n v="8.61817697085796E-3"/>
    <n v="1.44645152196205E-2"/>
    <n v="57.529998999999997"/>
    <n v="40.25"/>
    <n v="-0.12974552636392001"/>
    <n v="4.6743503443647796E-3"/>
    <n v="1.2395030421797399"/>
    <n v="2.6985896627260599"/>
    <n v="2.7098206566313001"/>
    <s v="Marquee Group Funds"/>
    <x v="29"/>
    <s v="Information Technology"/>
    <s v="Communications Equipment"/>
    <s v="San Jose, California"/>
    <d v="1993-12-01T00:00:00"/>
    <n v="858877"/>
    <m/>
    <s v="San Jose"/>
    <s v="California"/>
    <s v="United States"/>
  </r>
  <r>
    <d v="2019-04-29T00:00:00"/>
    <x v="29"/>
    <s v="sell"/>
    <n v="1100"/>
    <n v="13"/>
    <n v="55.669998"/>
    <n v="56.220001000000003"/>
    <n v="55.549999"/>
    <n v="56.130001"/>
    <n v="55.777991999999998"/>
    <n v="16259500"/>
    <n v="2.536"/>
    <n v="4.4638914083379002E-3"/>
    <n v="-3.7343330072499301E-3"/>
    <n v="6.1051931329869802E-2"/>
    <n v="0.21079005777988399"/>
    <n v="0.26724592156785998"/>
    <n v="7.5071608283090096E-3"/>
    <n v="7.4967864948782296E-3"/>
    <n v="8.4945720780588707E-3"/>
    <n v="1.44514814682563E-2"/>
    <n v="57.529998999999997"/>
    <n v="40.25"/>
    <n v="-0.12974552636392001"/>
    <n v="1.07094833958194E-3"/>
    <n v="1.2405062116949199"/>
    <n v="2.6205172708222402"/>
    <n v="2.7204230904409399"/>
    <s v="Marquee Group Funds"/>
    <x v="29"/>
    <s v="Information Technology"/>
    <s v="Communications Equipment"/>
    <s v="San Jose, California"/>
    <d v="1993-12-01T00:00:00"/>
    <n v="858877"/>
    <m/>
    <s v="San Jose"/>
    <s v="California"/>
    <s v="United States"/>
  </r>
  <r>
    <d v="2019-04-30T00:00:00"/>
    <x v="29"/>
    <s v="buy"/>
    <n v="900"/>
    <n v="13"/>
    <n v="56"/>
    <n v="56.119999"/>
    <n v="55.529998999999997"/>
    <n v="55.950001"/>
    <n v="55.599120999999997"/>
    <n v="20846000"/>
    <n v="2.5089999999999999"/>
    <n v="-3.21199120653536E-3"/>
    <n v="-1.3139389298339301E-2"/>
    <n v="5.3708494975977197E-2"/>
    <n v="0.20299847336684801"/>
    <n v="0.25278767396690099"/>
    <n v="6.4353132315542504E-3"/>
    <n v="7.5963405598037702E-3"/>
    <n v="8.5329538595882298E-3"/>
    <n v="1.443957729193E-2"/>
    <n v="57.529998999999997"/>
    <n v="40.25"/>
    <n v="-0.12974552636392001"/>
    <n v="9.5096475723260604E-4"/>
    <n v="1.24007750687951"/>
    <n v="2.4665746835920301"/>
    <n v="2.6632590172947999"/>
    <s v="Marquee Group Funds"/>
    <x v="29"/>
    <s v="Information Technology"/>
    <s v="Communications Equipment"/>
    <s v="San Jose, California"/>
    <d v="1993-12-01T00:00:00"/>
    <n v="858877"/>
    <m/>
    <s v="San Jose"/>
    <s v="California"/>
    <s v="United States"/>
  </r>
  <r>
    <d v="2019-06-25T00:00:00"/>
    <x v="29"/>
    <s v="sell"/>
    <n v="1300"/>
    <n v="13"/>
    <n v="57.060001"/>
    <n v="57.200001"/>
    <n v="56.009997999999896"/>
    <n v="56.080002"/>
    <n v="55.728306000000003"/>
    <n v="25520600"/>
    <n v="1.994"/>
    <n v="-1.9424933962418799E-2"/>
    <n v="5.3509569890443495E-4"/>
    <n v="3.4282922600556202E-2"/>
    <n v="5.84685820717371E-2"/>
    <n v="0.28946522154181398"/>
    <n v="1.53193046984743E-2"/>
    <n v="1.6301872391712501E-2"/>
    <n v="1.5493115413673699E-2"/>
    <n v="1.5579043901853299E-2"/>
    <n v="58.150002000000001"/>
    <n v="40.25"/>
    <n v="-0.12637857358971899"/>
    <n v="-9.5417756928269908E-3"/>
    <n v="1.3080939586773499"/>
    <n v="2.9524260425297801"/>
    <n v="2.9702256803059299"/>
    <s v="Marquee Group Funds"/>
    <x v="29"/>
    <s v="Information Technology"/>
    <s v="Communications Equipment"/>
    <s v="San Jose, California"/>
    <d v="1993-12-01T00:00:00"/>
    <n v="858877"/>
    <m/>
    <s v="San Jose"/>
    <s v="California"/>
    <s v="United States"/>
  </r>
  <r>
    <d v="2019-04-09T00:00:00"/>
    <x v="29"/>
    <s v="sell"/>
    <n v="2100"/>
    <n v="14"/>
    <n v="55.080002"/>
    <n v="55.419998"/>
    <n v="54.860000999999997"/>
    <n v="55.18"/>
    <n v="54.833950000000002"/>
    <n v="15508400"/>
    <n v="2.4990000000000001"/>
    <n v="-5.6022573825457002E-3"/>
    <n v="4.3199682504136902E-3"/>
    <n v="8.3714745122474801E-2"/>
    <n v="0.24277270123269001"/>
    <n v="0.321417210751127"/>
    <n v="4.9716027281222503E-3"/>
    <n v="8.6038188612279198E-3"/>
    <n v="8.8030391090313399E-3"/>
    <n v="1.4722964437599699E-2"/>
    <n v="55.799999"/>
    <n v="40.25"/>
    <n v="-0.12974552636392001"/>
    <n v="-6.0859766572597396E-3"/>
    <n v="1.2541919513995801"/>
    <n v="3.2023567750803301"/>
    <n v="3.2108506598871398"/>
    <s v="DJT Green Funds"/>
    <x v="29"/>
    <s v="Information Technology"/>
    <s v="Communications Equipment"/>
    <s v="San Jose, California"/>
    <d v="1993-12-01T00:00:00"/>
    <n v="858877"/>
    <m/>
    <s v="San Jose"/>
    <s v="California"/>
    <s v="United States"/>
  </r>
  <r>
    <d v="2019-04-10T00:00:00"/>
    <x v="29"/>
    <s v="buy"/>
    <n v="2500"/>
    <n v="14"/>
    <n v="55.110000999999997"/>
    <n v="55.84"/>
    <n v="55.110000999999997"/>
    <n v="55.82"/>
    <n v="55.469935999999997"/>
    <n v="13460200"/>
    <n v="2.4769999999999999"/>
    <n v="1.1531652614974399E-2"/>
    <n v="9.72103958921346E-3"/>
    <n v="7.8739626997645099E-2"/>
    <n v="0.25982917401023198"/>
    <n v="0.30091934201016901"/>
    <n v="6.69131943251216E-3"/>
    <n v="8.3145968145106105E-3"/>
    <n v="8.7721875057472799E-3"/>
    <n v="1.4608557257913799E-2"/>
    <n v="55.84"/>
    <n v="40.25"/>
    <n v="-0.12974552636392001"/>
    <n v="3.47183783585567E-3"/>
    <n v="1.2476041831339699"/>
    <n v="2.98314815407611"/>
    <n v="3.1572858904991601"/>
    <s v="DJT Green Funds"/>
    <x v="29"/>
    <s v="Information Technology"/>
    <s v="Communications Equipment"/>
    <s v="San Jose, California"/>
    <d v="1993-12-01T00:00:00"/>
    <n v="858877"/>
    <m/>
    <s v="San Jose"/>
    <s v="California"/>
    <s v="United States"/>
  </r>
  <r>
    <d v="2019-04-12T00:00:00"/>
    <x v="29"/>
    <s v="buy"/>
    <n v="2400"/>
    <n v="14"/>
    <n v="55.93"/>
    <n v="56.360000999999997"/>
    <n v="55.790000999999997"/>
    <n v="56.290000999999997"/>
    <n v="55.936988999999997"/>
    <n v="14331700"/>
    <n v="2.56"/>
    <n v="1.23337740755665E-2"/>
    <n v="1.93728030860786E-2"/>
    <n v="7.4302378729823607E-2"/>
    <n v="0.26429729737034202"/>
    <n v="0.289967387192131"/>
    <n v="8.4055226672362197E-3"/>
    <n v="8.6195800074979206E-3"/>
    <n v="8.8580852534900292E-3"/>
    <n v="1.45729983994704E-2"/>
    <n v="56.360000999999997"/>
    <n v="40.25"/>
    <n v="-0.12974552636392001"/>
    <n v="6.5875784763498903E-3"/>
    <n v="1.2461515404104699"/>
    <n v="2.85600983961164"/>
    <n v="3.0752040693898399"/>
    <s v="DJT Green Funds"/>
    <x v="29"/>
    <s v="Information Technology"/>
    <s v="Communications Equipment"/>
    <s v="San Jose, California"/>
    <d v="1993-12-01T00:00:00"/>
    <n v="858877"/>
    <m/>
    <s v="San Jose"/>
    <s v="California"/>
    <s v="United States"/>
  </r>
  <r>
    <d v="2019-04-26T00:00:00"/>
    <x v="29"/>
    <s v="sell"/>
    <n v="3200"/>
    <n v="14"/>
    <n v="56.02"/>
    <n v="56.369999"/>
    <n v="55.68"/>
    <n v="55.880001"/>
    <n v="55.529559999999996"/>
    <n v="18010900"/>
    <n v="2.5049999999999999"/>
    <n v="-8.02072000124689E-3"/>
    <n v="-9.2626254307613103E-3"/>
    <n v="5.4895869084341603E-2"/>
    <n v="0.198054462994535"/>
    <n v="0.27415613373587"/>
    <n v="6.9330058497694101E-3"/>
    <n v="7.5454802275019897E-3"/>
    <n v="8.61817697085796E-3"/>
    <n v="1.44645152196205E-2"/>
    <n v="57.529998999999997"/>
    <n v="40.25"/>
    <n v="-0.12974552636392001"/>
    <n v="4.6743503443647796E-3"/>
    <n v="1.2395030421797399"/>
    <n v="2.6985896627260599"/>
    <n v="2.7098206566313001"/>
    <s v="DJT Green Funds"/>
    <x v="29"/>
    <s v="Information Technology"/>
    <s v="Communications Equipment"/>
    <s v="San Jose, California"/>
    <d v="1993-12-01T00:00:00"/>
    <n v="858877"/>
    <m/>
    <s v="San Jose"/>
    <s v="California"/>
    <s v="United States"/>
  </r>
  <r>
    <d v="2019-05-01T00:00:00"/>
    <x v="29"/>
    <s v="sell"/>
    <n v="1900"/>
    <n v="14"/>
    <n v="56"/>
    <n v="56.349997999999999"/>
    <n v="55.509997999999896"/>
    <n v="55.580002"/>
    <n v="55.231440999999997"/>
    <n v="17648500"/>
    <n v="2.5110000000000001"/>
    <n v="-6.6350173136838697E-3"/>
    <n v="-2.3120373448401101E-2"/>
    <n v="3.53360020603148E-2"/>
    <n v="0.18017668673899201"/>
    <n v="0.25559101531412798"/>
    <n v="5.6146986291244301E-3"/>
    <n v="7.5353438768854496E-3"/>
    <n v="8.4577870931203999E-3"/>
    <n v="1.44325791998658E-2"/>
    <n v="57.529998999999997"/>
    <n v="40.25"/>
    <n v="-0.12974552636392001"/>
    <n v="-7.5304459681844096E-3"/>
    <n v="1.23938842579126"/>
    <n v="2.4962547699465798"/>
    <n v="2.6113672325952799"/>
    <s v="DJT Green Funds"/>
    <x v="29"/>
    <s v="Information Technology"/>
    <s v="Communications Equipment"/>
    <s v="San Jose, California"/>
    <d v="1993-12-01T00:00:00"/>
    <n v="858877"/>
    <m/>
    <s v="San Jose"/>
    <s v="California"/>
    <s v="United States"/>
  </r>
  <r>
    <d v="2019-06-24T00:00:00"/>
    <x v="29"/>
    <s v="sell"/>
    <n v="1800"/>
    <n v="14"/>
    <n v="57.25"/>
    <n v="57.290000999999997"/>
    <n v="56.689999"/>
    <n v="57.18"/>
    <n v="56.821406999999901"/>
    <n v="17794100"/>
    <n v="2.0209999999999999"/>
    <n v="2.6267363469597502E-3"/>
    <n v="3.1624591616104397E-2"/>
    <n v="2.6403575536357301E-2"/>
    <n v="8.7331065941029906E-2"/>
    <n v="0.30981659995117999"/>
    <n v="1.1152271499964801E-2"/>
    <n v="1.6861766578435699E-2"/>
    <n v="1.5307184787674099E-2"/>
    <n v="1.5524622700671099E-2"/>
    <n v="58.150002000000001"/>
    <n v="40.25"/>
    <n v="-0.12637857358971899"/>
    <n v="-1.73338836506086E-3"/>
    <n v="1.3047003468793601"/>
    <n v="3.16979059327684"/>
    <n v="2.9120543542352602"/>
    <s v="DJT Green Funds"/>
    <x v="29"/>
    <s v="Information Technology"/>
    <s v="Communications Equipment"/>
    <s v="San Jose, California"/>
    <d v="1993-12-01T00:00:00"/>
    <n v="858877"/>
    <m/>
    <s v="San Jose"/>
    <s v="California"/>
    <s v="United States"/>
  </r>
  <r>
    <d v="2019-04-08T00:00:00"/>
    <x v="29"/>
    <s v="buy"/>
    <n v="1400"/>
    <n v="15"/>
    <n v="55.200001"/>
    <n v="55.560001"/>
    <n v="54.790000999999997"/>
    <n v="55.490001999999997"/>
    <n v="55.142006000000002"/>
    <n v="13862800"/>
    <n v="2.5190000000000001"/>
    <n v="5.0587273454938096E-3"/>
    <n v="1.5544808049526E-2"/>
    <n v="8.50184586737774E-2"/>
    <n v="0.25644238144068598"/>
    <n v="0.33776433343687301"/>
    <n v="3.6911953915189501E-3"/>
    <n v="8.5401928996409401E-3"/>
    <n v="8.7344106812661301E-3"/>
    <n v="1.47285521263296E-2"/>
    <n v="55.799999"/>
    <n v="40.25"/>
    <n v="-0.12974552636392001"/>
    <n v="1.0469119934194001E-3"/>
    <n v="1.2552760252677"/>
    <n v="3.37666741695385"/>
    <n v="3.2273544529307698"/>
    <s v="Turtle River Asset Management"/>
    <x v="29"/>
    <s v="Information Technology"/>
    <s v="Communications Equipment"/>
    <s v="San Jose, California"/>
    <d v="1993-12-01T00:00:00"/>
    <n v="858877"/>
    <m/>
    <s v="San Jose"/>
    <s v="California"/>
    <s v="United States"/>
  </r>
  <r>
    <d v="2019-04-15T00:00:00"/>
    <x v="29"/>
    <s v="sell"/>
    <n v="1000"/>
    <n v="15"/>
    <n v="56.400002000000001"/>
    <n v="56.610000999999997"/>
    <n v="56.240001999999997"/>
    <n v="56.560001"/>
    <n v="56.205295999999997"/>
    <n v="12198400"/>
    <n v="2.5529999999999999"/>
    <n v="4.7851265374459304E-3"/>
    <n v="1.9099202278030501E-2"/>
    <n v="7.6239263671503493E-2"/>
    <n v="0.27554158371871601"/>
    <n v="0.30262840003360802"/>
    <n v="8.3967724932258805E-3"/>
    <n v="8.6238086420769508E-3"/>
    <n v="8.7526011433913097E-3"/>
    <n v="1.4563576442185601E-2"/>
    <n v="56.610000999999997"/>
    <n v="40.25"/>
    <n v="-0.12974552636392001"/>
    <n v="-6.2956724975841202E-4"/>
    <n v="1.2452240202770699"/>
    <n v="2.99364841287978"/>
    <n v="2.9986002685750299"/>
    <s v="Turtle River Asset Management"/>
    <x v="29"/>
    <s v="Information Technology"/>
    <s v="Communications Equipment"/>
    <s v="San Jose, California"/>
    <d v="1993-12-01T00:00:00"/>
    <n v="858877"/>
    <m/>
    <s v="San Jose"/>
    <s v="California"/>
    <s v="United States"/>
  </r>
  <r>
    <d v="2019-04-23T00:00:00"/>
    <x v="29"/>
    <s v="buy"/>
    <n v="2300"/>
    <n v="15"/>
    <n v="56.43"/>
    <n v="56.700001"/>
    <n v="56.200001"/>
    <n v="56.689999"/>
    <n v="56.334479999999999"/>
    <n v="18796600"/>
    <n v="2.57"/>
    <n v="6.1930650845540801E-3"/>
    <n v="2.2957937421255801E-3"/>
    <n v="5.6037013473147997E-2"/>
    <n v="0.24214769717311399"/>
    <n v="0.27989135646764601"/>
    <n v="7.3472518966448503E-3"/>
    <n v="8.7700582979772703E-3"/>
    <n v="8.5131782240454399E-3"/>
    <n v="1.4459752935841E-2"/>
    <n v="57.529998999999997"/>
    <n v="40.25"/>
    <n v="-0.12974552636392001"/>
    <n v="8.8023511954049196E-3"/>
    <n v="1.2394859588332201"/>
    <n v="2.7523950493227001"/>
    <n v="2.6848450539306898"/>
    <s v="Turtle River Asset Management"/>
    <x v="29"/>
    <s v="Information Technology"/>
    <s v="Communications Equipment"/>
    <s v="San Jose, California"/>
    <d v="1993-12-01T00:00:00"/>
    <n v="858877"/>
    <m/>
    <s v="San Jose"/>
    <s v="California"/>
    <s v="United States"/>
  </r>
  <r>
    <d v="2019-05-02T00:00:00"/>
    <x v="29"/>
    <s v="sell"/>
    <n v="2500"/>
    <n v="15"/>
    <n v="55.48"/>
    <n v="55.889998999999897"/>
    <n v="54.82"/>
    <n v="54.939999"/>
    <n v="54.595455000000001"/>
    <n v="24220600"/>
    <n v="2.552"/>
    <n v="-1.15817369375354E-2"/>
    <n v="-2.4985574050663501E-2"/>
    <n v="5.5836605201236601E-3"/>
    <n v="0.156254247013417"/>
    <n v="0.23189052412039299"/>
    <n v="6.0802850769850402E-3"/>
    <n v="7.0768375100309696E-3"/>
    <n v="8.5616471705063004E-3"/>
    <n v="1.44371497869297E-2"/>
    <n v="57.529998999999997"/>
    <n v="40.25"/>
    <n v="-0.12974552636392001"/>
    <n v="-2.1262443276895502E-3"/>
    <n v="1.23963099921682"/>
    <n v="2.2338951613707798"/>
    <n v="2.50316630969155"/>
    <s v="Turtle River Asset Management"/>
    <x v="29"/>
    <s v="Information Technology"/>
    <s v="Communications Equipment"/>
    <s v="San Jose, California"/>
    <d v="1993-12-01T00:00:00"/>
    <n v="858877"/>
    <m/>
    <s v="San Jose"/>
    <s v="California"/>
    <s v="United States"/>
  </r>
  <r>
    <d v="2019-05-23T00:00:00"/>
    <x v="29"/>
    <s v="buy"/>
    <n v="1600"/>
    <n v="15"/>
    <n v="54.91"/>
    <n v="55.009997999999896"/>
    <n v="53.939999"/>
    <n v="54.189999"/>
    <n v="53.850155000000001"/>
    <n v="22734200"/>
    <n v="2.2959999999999998"/>
    <n v="-2.7304281026617801E-2"/>
    <n v="-3.1604594219632902E-2"/>
    <n v="-4.51014991133026E-2"/>
    <n v="8.4587180291716704E-2"/>
    <n v="0.24481943456469199"/>
    <n v="1.5324598513301001E-2"/>
    <n v="1.9575514582130801E-2"/>
    <n v="1.3295826202871199E-2"/>
    <n v="1.50740470777925E-2"/>
    <n v="57.529998999999997"/>
    <n v="40.25"/>
    <n v="-0.12637857358971899"/>
    <n v="-1.1985692488440201E-2"/>
    <n v="1.27265125911934"/>
    <n v="2.3670783400531401"/>
    <n v="2.6072542101157001"/>
    <s v="Turtle River Asset Management"/>
    <x v="29"/>
    <s v="Information Technology"/>
    <s v="Communications Equipment"/>
    <s v="San Jose, California"/>
    <d v="1993-12-01T00:00:00"/>
    <n v="858877"/>
    <m/>
    <s v="San Jose"/>
    <s v="California"/>
    <s v="United States"/>
  </r>
  <r>
    <d v="2019-05-28T00:00:00"/>
    <x v="29"/>
    <s v="buy"/>
    <n v="1000"/>
    <n v="15"/>
    <n v="54.740001999999997"/>
    <n v="55.029998999999997"/>
    <n v="53.82"/>
    <n v="53.93"/>
    <n v="53.591788999999999"/>
    <n v="29769200"/>
    <n v="2.2679999999999998"/>
    <n v="-8.1256286623209491E-3"/>
    <n v="-3.7843270323117698E-2"/>
    <n v="-4.3540345535077199E-2"/>
    <n v="5.8649541465835703E-2"/>
    <n v="0.24184447179250601"/>
    <n v="1.4466754214525399E-2"/>
    <n v="1.9548380630203099E-2"/>
    <n v="1.32324742656947E-2"/>
    <n v="1.50840790664386E-2"/>
    <n v="57.529998999999997"/>
    <n v="40.25"/>
    <n v="-0.12637857358971899"/>
    <n v="-8.4109499934704197E-3"/>
    <n v="1.2725432789961899"/>
    <n v="2.34288779745695"/>
    <n v="2.5256102395578099"/>
    <s v="Turtle River Asset Management"/>
    <x v="29"/>
    <s v="Information Technology"/>
    <s v="Communications Equipment"/>
    <s v="San Jose, California"/>
    <d v="1993-12-01T00:00:00"/>
    <n v="858877"/>
    <m/>
    <s v="San Jose"/>
    <s v="California"/>
    <s v="United States"/>
  </r>
  <r>
    <d v="2019-06-14T00:00:00"/>
    <x v="29"/>
    <s v="buy"/>
    <n v="1100"/>
    <n v="15"/>
    <n v="55.990001999999997"/>
    <n v="56.02"/>
    <n v="54.66"/>
    <n v="54.75"/>
    <n v="54.406647"/>
    <n v="22530500"/>
    <n v="2.093"/>
    <n v="-2.56053702794838E-2"/>
    <n v="-2.1323542286106799E-2"/>
    <n v="5.1149101235023302E-2"/>
    <n v="3.5030399489030403E-2"/>
    <n v="0.24688703897130099"/>
    <n v="1.8089592983551901E-2"/>
    <n v="2.1443548882344302E-2"/>
    <n v="1.5296952313640101E-2"/>
    <n v="1.55112820673714E-2"/>
    <n v="57.560001"/>
    <n v="40.25"/>
    <n v="-0.12637857358971899"/>
    <n v="-1.6128120944145399E-3"/>
    <n v="1.3053834235941499"/>
    <n v="2.4506221197734499"/>
    <n v="2.75715601042161"/>
    <s v="Turtle River Asset Management"/>
    <x v="29"/>
    <s v="Information Technology"/>
    <s v="Communications Equipment"/>
    <s v="San Jose, California"/>
    <d v="1993-12-01T00:00:00"/>
    <n v="858877"/>
    <m/>
    <s v="San Jose"/>
    <s v="California"/>
    <s v="United States"/>
  </r>
  <r>
    <d v="2019-04-10T00:00:00"/>
    <x v="29"/>
    <s v="sell"/>
    <n v="2900"/>
    <n v="16"/>
    <n v="55.110000999999997"/>
    <n v="55.84"/>
    <n v="55.110000999999997"/>
    <n v="55.82"/>
    <n v="55.469935999999997"/>
    <n v="13460200"/>
    <n v="2.4769999999999999"/>
    <n v="1.1531652614974399E-2"/>
    <n v="9.72103958921346E-3"/>
    <n v="7.8739626997645099E-2"/>
    <n v="0.25982917401023198"/>
    <n v="0.30091934201016901"/>
    <n v="6.69131943251216E-3"/>
    <n v="8.3145968145106105E-3"/>
    <n v="8.7721875057472799E-3"/>
    <n v="1.4608557257913799E-2"/>
    <n v="55.84"/>
    <n v="40.25"/>
    <n v="-0.12974552636392001"/>
    <n v="3.47183783585567E-3"/>
    <n v="1.2476041831339699"/>
    <n v="2.98314815407611"/>
    <n v="3.1572858904991601"/>
    <s v="Bridgebay Associates"/>
    <x v="29"/>
    <s v="Information Technology"/>
    <s v="Communications Equipment"/>
    <s v="San Jose, California"/>
    <d v="1993-12-01T00:00:00"/>
    <n v="858877"/>
    <m/>
    <s v="San Jose"/>
    <s v="California"/>
    <s v="United States"/>
  </r>
  <r>
    <d v="2019-04-26T00:00:00"/>
    <x v="29"/>
    <s v="sell"/>
    <n v="1600"/>
    <n v="16"/>
    <n v="56.02"/>
    <n v="56.369999"/>
    <n v="55.68"/>
    <n v="55.880001"/>
    <n v="55.529559999999996"/>
    <n v="18010900"/>
    <n v="2.5049999999999999"/>
    <n v="-8.02072000124689E-3"/>
    <n v="-9.2626254307613103E-3"/>
    <n v="5.4895869084341603E-2"/>
    <n v="0.198054462994535"/>
    <n v="0.27415613373587"/>
    <n v="6.9330058497694101E-3"/>
    <n v="7.5454802275019897E-3"/>
    <n v="8.61817697085796E-3"/>
    <n v="1.44645152196205E-2"/>
    <n v="57.529998999999997"/>
    <n v="40.25"/>
    <n v="-0.12974552636392001"/>
    <n v="4.6743503443647796E-3"/>
    <n v="1.2395030421797399"/>
    <n v="2.6985896627260599"/>
    <n v="2.7098206566313001"/>
    <s v="Bridgebay Associates"/>
    <x v="29"/>
    <s v="Information Technology"/>
    <s v="Communications Equipment"/>
    <s v="San Jose, California"/>
    <d v="1993-12-01T00:00:00"/>
    <n v="858877"/>
    <m/>
    <s v="San Jose"/>
    <s v="California"/>
    <s v="United States"/>
  </r>
  <r>
    <d v="2019-04-29T00:00:00"/>
    <x v="29"/>
    <s v="sell"/>
    <n v="1500"/>
    <n v="16"/>
    <n v="55.669998"/>
    <n v="56.220001000000003"/>
    <n v="55.549999"/>
    <n v="56.130001"/>
    <n v="55.777991999999998"/>
    <n v="16259500"/>
    <n v="2.536"/>
    <n v="4.4638914083379002E-3"/>
    <n v="-3.7343330072499301E-3"/>
    <n v="6.1051931329869802E-2"/>
    <n v="0.21079005777988399"/>
    <n v="0.26724592156785998"/>
    <n v="7.5071608283090096E-3"/>
    <n v="7.4967864948782296E-3"/>
    <n v="8.4945720780588707E-3"/>
    <n v="1.44514814682563E-2"/>
    <n v="57.529998999999997"/>
    <n v="40.25"/>
    <n v="-0.12974552636392001"/>
    <n v="1.07094833958194E-3"/>
    <n v="1.2405062116949199"/>
    <n v="2.6205172708222402"/>
    <n v="2.7204230904409399"/>
    <s v="Bridgebay Associates"/>
    <x v="29"/>
    <s v="Information Technology"/>
    <s v="Communications Equipment"/>
    <s v="San Jose, California"/>
    <d v="1993-12-01T00:00:00"/>
    <n v="858877"/>
    <m/>
    <s v="San Jose"/>
    <s v="California"/>
    <s v="United States"/>
  </r>
  <r>
    <d v="2019-05-02T00:00:00"/>
    <x v="29"/>
    <s v="sell"/>
    <n v="1900"/>
    <n v="16"/>
    <n v="55.48"/>
    <n v="55.889998999999897"/>
    <n v="54.82"/>
    <n v="54.939999"/>
    <n v="54.595455000000001"/>
    <n v="24220600"/>
    <n v="2.552"/>
    <n v="-1.15817369375354E-2"/>
    <n v="-2.4985574050663501E-2"/>
    <n v="5.5836605201236601E-3"/>
    <n v="0.156254247013417"/>
    <n v="0.23189052412039299"/>
    <n v="6.0802850769850402E-3"/>
    <n v="7.0768375100309696E-3"/>
    <n v="8.5616471705063004E-3"/>
    <n v="1.44371497869297E-2"/>
    <n v="57.529998999999997"/>
    <n v="40.25"/>
    <n v="-0.12974552636392001"/>
    <n v="-2.1262443276895502E-3"/>
    <n v="1.23963099921682"/>
    <n v="2.2338951613707798"/>
    <n v="2.50316630969155"/>
    <s v="Bridgebay Associates"/>
    <x v="29"/>
    <s v="Information Technology"/>
    <s v="Communications Equipment"/>
    <s v="San Jose, California"/>
    <d v="1993-12-01T00:00:00"/>
    <n v="858877"/>
    <m/>
    <s v="San Jose"/>
    <s v="California"/>
    <s v="United States"/>
  </r>
  <r>
    <d v="2019-05-16T00:00:00"/>
    <x v="29"/>
    <s v="sell"/>
    <n v="2100"/>
    <n v="16"/>
    <n v="54.27"/>
    <n v="56.400002000000001"/>
    <n v="54.119999"/>
    <n v="55.93"/>
    <n v="55.579246999999903"/>
    <n v="46057800"/>
    <n v="2.4049999999999998"/>
    <n v="6.44313226003774E-2"/>
    <n v="5.5319637462560398E-2"/>
    <n v="-1.1201111151543999E-2"/>
    <n v="0.15091250851111301"/>
    <n v="0.235354745647116"/>
    <n v="3.6799688601253898E-2"/>
    <n v="1.8531586436744501E-2"/>
    <n v="1.28604009617971E-2"/>
    <n v="1.5152317938468799E-2"/>
    <n v="57.529998999999997"/>
    <n v="40.25"/>
    <n v="-0.12637857358971899"/>
    <n v="8.8559569696340101E-3"/>
    <n v="1.2700058384634101"/>
    <n v="2.2464041961012402"/>
    <n v="1.58035645679989"/>
    <s v="Bridgebay Associates"/>
    <x v="29"/>
    <s v="Information Technology"/>
    <s v="Communications Equipment"/>
    <s v="San Jose, California"/>
    <d v="1993-12-01T00:00:00"/>
    <n v="858877"/>
    <m/>
    <s v="San Jose"/>
    <s v="California"/>
    <s v="United States"/>
  </r>
  <r>
    <d v="2019-05-29T00:00:00"/>
    <x v="29"/>
    <s v="buy"/>
    <n v="1200"/>
    <n v="16"/>
    <n v="53.549999"/>
    <n v="53.549999"/>
    <n v="52.860000999999997"/>
    <n v="53.18"/>
    <n v="52.846493000000002"/>
    <n v="19762100"/>
    <n v="2.2360000000000002"/>
    <n v="-1.4004513544827899E-2"/>
    <n v="-6.0912155904408599E-2"/>
    <n v="-4.95241390786582E-2"/>
    <n v="3.6666011147376901E-2"/>
    <n v="0.23498056144947499"/>
    <n v="1.11296444641207E-2"/>
    <n v="1.9677645855078901E-2"/>
    <n v="1.3333090554354299E-2"/>
    <n v="1.5104947025243501E-2"/>
    <n v="57.529998999999997"/>
    <n v="40.25"/>
    <n v="-0.12637857358971899"/>
    <n v="-6.9359101493404697E-3"/>
    <n v="1.2738356137550499"/>
    <n v="2.2747487731010199"/>
    <n v="2.4000156606247298"/>
    <s v="Bridgebay Associates"/>
    <x v="29"/>
    <s v="Information Technology"/>
    <s v="Communications Equipment"/>
    <s v="San Jose, California"/>
    <d v="1993-12-01T00:00:00"/>
    <n v="858877"/>
    <m/>
    <s v="San Jose"/>
    <s v="California"/>
    <s v="United States"/>
  </r>
  <r>
    <d v="2019-06-19T00:00:00"/>
    <x v="29"/>
    <s v="buy"/>
    <n v="1700"/>
    <n v="16"/>
    <n v="56.040000999999997"/>
    <n v="56.369999"/>
    <n v="55.77"/>
    <n v="56.130001"/>
    <n v="55.777991999999998"/>
    <n v="21096300"/>
    <n v="2.0289999999999999"/>
    <n v="1.4262741198468099E-3"/>
    <n v="4.8218549379572201E-3"/>
    <n v="-3.9117523446942802E-3"/>
    <n v="5.8796370959675603E-2"/>
    <n v="0.26724592156785998"/>
    <n v="1.54838668543032E-2"/>
    <n v="1.65901960134461E-2"/>
    <n v="1.53985400989093E-2"/>
    <n v="1.54986957712253E-2"/>
    <n v="57.560001"/>
    <n v="40.25"/>
    <n v="-0.12637857358971899"/>
    <n v="2.98071681438073E-3"/>
    <n v="1.3031469839335501"/>
    <n v="2.6957831348270802"/>
    <n v="2.59366922729129"/>
    <s v="Bridgebay Associates"/>
    <x v="29"/>
    <s v="Information Technology"/>
    <s v="Communications Equipment"/>
    <s v="San Jose, California"/>
    <d v="1993-12-01T00:00:00"/>
    <n v="858877"/>
    <m/>
    <s v="San Jose"/>
    <s v="California"/>
    <s v="United States"/>
  </r>
  <r>
    <d v="2019-06-24T00:00:00"/>
    <x v="29"/>
    <s v="sell"/>
    <n v="1300"/>
    <n v="16"/>
    <n v="57.25"/>
    <n v="57.290000999999997"/>
    <n v="56.689999"/>
    <n v="57.18"/>
    <n v="56.821406999999901"/>
    <n v="17794100"/>
    <n v="2.0209999999999999"/>
    <n v="2.6267363469597502E-3"/>
    <n v="3.1624591616104397E-2"/>
    <n v="2.6403575536357301E-2"/>
    <n v="8.7331065941029906E-2"/>
    <n v="0.30981659995117999"/>
    <n v="1.1152271499964801E-2"/>
    <n v="1.6861766578435699E-2"/>
    <n v="1.5307184787674099E-2"/>
    <n v="1.5524622700671099E-2"/>
    <n v="58.150002000000001"/>
    <n v="40.25"/>
    <n v="-0.12637857358971899"/>
    <n v="-1.73338836506086E-3"/>
    <n v="1.3047003468793601"/>
    <n v="3.16979059327684"/>
    <n v="2.9120543542352602"/>
    <s v="Bridgebay Associates"/>
    <x v="29"/>
    <s v="Information Technology"/>
    <s v="Communications Equipment"/>
    <s v="San Jose, California"/>
    <d v="1993-12-01T00:00:00"/>
    <n v="858877"/>
    <m/>
    <s v="San Jose"/>
    <s v="California"/>
    <s v="United States"/>
  </r>
  <r>
    <d v="2019-04-11T00:00:00"/>
    <x v="29"/>
    <s v="buy"/>
    <n v="1600"/>
    <n v="17"/>
    <n v="55.93"/>
    <n v="55.950001"/>
    <n v="55.310001"/>
    <n v="55.599997999999999"/>
    <n v="55.251311999999999"/>
    <n v="13186000"/>
    <n v="2.504"/>
    <n v="-3.9490935674103798E-3"/>
    <n v="8.3077195356189102E-3"/>
    <n v="7.0370358527198806E-2"/>
    <n v="0.25772853011061497"/>
    <n v="0.29885394301726698"/>
    <n v="6.9526307439155702E-3"/>
    <n v="8.4643930152089094E-3"/>
    <n v="8.7992070321769693E-3"/>
    <n v="1.46108701317654E-2"/>
    <n v="55.950001"/>
    <n v="40.25"/>
    <n v="-0.12974552636392001"/>
    <n v="3.8122194279549302E-5"/>
    <n v="1.24877559841216"/>
    <n v="2.9578381612272402"/>
    <n v="3.11182135623406"/>
    <s v="Los Santos Asset Management"/>
    <x v="29"/>
    <s v="Information Technology"/>
    <s v="Communications Equipment"/>
    <s v="San Jose, California"/>
    <d v="1993-12-01T00:00:00"/>
    <n v="858877"/>
    <m/>
    <s v="San Jose"/>
    <s v="California"/>
    <s v="United States"/>
  </r>
  <r>
    <d v="2019-04-16T00:00:00"/>
    <x v="29"/>
    <s v="buy"/>
    <n v="1200"/>
    <n v="17"/>
    <n v="56.619999"/>
    <n v="57.529998999999997"/>
    <n v="56.610000999999997"/>
    <n v="56.950001"/>
    <n v="56.592849999999999"/>
    <n v="19718300"/>
    <n v="2.5920000000000001"/>
    <n v="6.8716648058488499E-3"/>
    <n v="3.1573124466425198E-2"/>
    <n v="7.4426717732529998E-2"/>
    <n v="0.26384107617365199"/>
    <n v="0.30254755720299198"/>
    <n v="6.5467761236463699E-3"/>
    <n v="8.5801237178458299E-3"/>
    <n v="8.5686669101513492E-3"/>
    <n v="1.45634501316231E-2"/>
    <n v="57.529998999999997"/>
    <n v="40.25"/>
    <n v="-0.12974552636392001"/>
    <n v="5.0922850790659495E-4"/>
    <n v="1.2465948129620501"/>
    <n v="2.9891511087392502"/>
    <n v="2.9559591353068102"/>
    <s v="Los Santos Asset Management"/>
    <x v="29"/>
    <s v="Information Technology"/>
    <s v="Communications Equipment"/>
    <s v="San Jose, California"/>
    <d v="1993-12-01T00:00:00"/>
    <n v="858877"/>
    <m/>
    <s v="San Jose"/>
    <s v="California"/>
    <s v="United States"/>
  </r>
  <r>
    <d v="2019-04-18T00:00:00"/>
    <x v="29"/>
    <s v="buy"/>
    <n v="1000"/>
    <n v="17"/>
    <n v="56.630001"/>
    <n v="56.700001"/>
    <n v="56.110000999999997"/>
    <n v="56.400002000000001"/>
    <n v="56.046298999999998"/>
    <n v="18332000"/>
    <n v="2.56"/>
    <n v="1.59702668052944E-3"/>
    <n v="1.42860302857573E-2"/>
    <n v="6.2656694231464805E-2"/>
    <n v="0.24982964480477299"/>
    <n v="0.26258929839869499"/>
    <n v="8.8274693076644192E-3"/>
    <n v="9.00218348488851E-3"/>
    <n v="8.7645421747945002E-3"/>
    <n v="1.4475265377164001E-2"/>
    <n v="57.529998999999997"/>
    <n v="40.25"/>
    <n v="-0.12974552636392001"/>
    <n v="1.5778467813143101E-3"/>
    <n v="1.2405514107528499"/>
    <n v="2.5638484236157302"/>
    <n v="2.7907966742096302"/>
    <s v="Los Santos Asset Management"/>
    <x v="29"/>
    <s v="Information Technology"/>
    <s v="Communications Equipment"/>
    <s v="San Jose, California"/>
    <d v="1993-12-01T00:00:00"/>
    <n v="858877"/>
    <m/>
    <s v="San Jose"/>
    <s v="California"/>
    <s v="United States"/>
  </r>
  <r>
    <d v="2019-05-06T00:00:00"/>
    <x v="29"/>
    <s v="sell"/>
    <n v="1000"/>
    <n v="17"/>
    <n v="53.860000999999997"/>
    <n v="54.759997999999896"/>
    <n v="53.560001"/>
    <n v="54.59"/>
    <n v="54.24765"/>
    <n v="17025900"/>
    <n v="2.5"/>
    <n v="-6.3909640178619097E-3"/>
    <n v="-2.78197094756166E-2"/>
    <n v="-1.25604671904796E-2"/>
    <n v="0.14859537555623301"/>
    <n v="0.23423734300781399"/>
    <n v="4.3166580467444704E-3"/>
    <n v="6.9611410190722096E-3"/>
    <n v="8.6336319444703206E-3"/>
    <n v="1.4352097673545901E-2"/>
    <n v="57.529998999999997"/>
    <n v="40.25"/>
    <n v="-0.12974552636392001"/>
    <n v="-4.4810132310555703E-3"/>
    <n v="1.2320798983565899"/>
    <n v="2.2631620264262602"/>
    <n v="2.3864667088777698"/>
    <s v="Los Santos Asset Management"/>
    <x v="29"/>
    <s v="Information Technology"/>
    <s v="Communications Equipment"/>
    <s v="San Jose, California"/>
    <d v="1993-12-01T00:00:00"/>
    <n v="858877"/>
    <m/>
    <s v="San Jose"/>
    <s v="California"/>
    <s v="United States"/>
  </r>
  <r>
    <d v="2019-05-08T00:00:00"/>
    <x v="29"/>
    <s v="buy"/>
    <n v="1800"/>
    <n v="17"/>
    <n v="53.169998"/>
    <n v="53.939999"/>
    <n v="53.130001"/>
    <n v="53.470001000000003"/>
    <n v="53.134673999999997"/>
    <n v="21525100"/>
    <n v="2.4820000000000002"/>
    <n v="3.7411950705521603E-4"/>
    <n v="-3.87026649752336E-2"/>
    <n v="-3.2023348221606601E-2"/>
    <n v="0.125123660413513"/>
    <n v="0.18489274196862401"/>
    <n v="8.9571773350540403E-3"/>
    <n v="8.2104680691462897E-3"/>
    <n v="9.1084561935667E-3"/>
    <n v="1.4361943037632699E-2"/>
    <n v="57.529998999999997"/>
    <n v="40.25"/>
    <n v="-0.12974552636392001"/>
    <n v="-1.60671540560346E-3"/>
    <n v="1.2302651635341599"/>
    <n v="1.7249821590216401"/>
    <n v="2.1049198725484399"/>
    <s v="Los Santos Asset Management"/>
    <x v="29"/>
    <s v="Information Technology"/>
    <s v="Communications Equipment"/>
    <s v="San Jose, California"/>
    <d v="1993-12-01T00:00:00"/>
    <n v="858877"/>
    <m/>
    <s v="San Jose"/>
    <s v="California"/>
    <s v="United States"/>
  </r>
  <r>
    <d v="2019-06-07T00:00:00"/>
    <x v="29"/>
    <s v="buy"/>
    <n v="1700"/>
    <n v="17"/>
    <n v="55.41"/>
    <n v="56.299999"/>
    <n v="55.029998999999997"/>
    <n v="55.93"/>
    <n v="55.579246999999903"/>
    <n v="17394900"/>
    <n v="2.0840000000000001"/>
    <n v="1.4951268777929801E-2"/>
    <n v="7.2280511157995303E-2"/>
    <n v="4.5354286200642302E-2"/>
    <n v="9.7215093631507099E-2"/>
    <n v="0.26254606647078299"/>
    <n v="1.4123867006182501E-2"/>
    <n v="2.2040866439292199E-2"/>
    <n v="1.4714224603202999E-2"/>
    <n v="1.53608874299883E-2"/>
    <n v="57.529998999999997"/>
    <n v="40.25"/>
    <n v="-0.12637857358971899"/>
    <n v="1.0442979367750601E-2"/>
    <n v="1.30027523767245"/>
    <n v="2.6010182899602001"/>
    <n v="2.4100438591761999"/>
    <s v="Los Santos Asset Management"/>
    <x v="29"/>
    <s v="Information Technology"/>
    <s v="Communications Equipment"/>
    <s v="San Jose, California"/>
    <d v="1993-12-01T00:00:00"/>
    <n v="858877"/>
    <m/>
    <s v="San Jose"/>
    <s v="California"/>
    <s v="United States"/>
  </r>
  <r>
    <d v="2019-05-03T00:00:00"/>
    <x v="29"/>
    <s v="sell"/>
    <n v="1500"/>
    <n v="18"/>
    <n v="54.639998999999897"/>
    <n v="54.990001999999997"/>
    <n v="54.18"/>
    <n v="54.939999"/>
    <n v="54.595455000000001"/>
    <n v="26887100"/>
    <n v="2.5310000000000001"/>
    <n v="0"/>
    <n v="-1.6964854049416601E-2"/>
    <n v="-3.8921896442802099E-5"/>
    <n v="0.15519749596003199"/>
    <n v="0.25376547486678702"/>
    <n v="6.14088846739347E-3"/>
    <n v="6.9745041077190198E-3"/>
    <n v="8.5655153089715802E-3"/>
    <n v="1.43651281741633E-2"/>
    <n v="57.529998999999997"/>
    <n v="40.25"/>
    <n v="-0.12974552636392001"/>
    <n v="9.5921274614703799E-3"/>
    <n v="1.2299107407694601"/>
    <n v="2.4724469030531502"/>
    <n v="2.4579377577569699"/>
    <s v="Ironman Funds"/>
    <x v="29"/>
    <s v="Information Technology"/>
    <s v="Communications Equipment"/>
    <s v="San Jose, California"/>
    <d v="1993-12-01T00:00:00"/>
    <n v="858877"/>
    <m/>
    <s v="San Jose"/>
    <s v="California"/>
    <s v="United States"/>
  </r>
  <r>
    <d v="2019-05-10T00:00:00"/>
    <x v="29"/>
    <s v="sell"/>
    <n v="1300"/>
    <n v="18"/>
    <n v="52.610000999999997"/>
    <n v="53.549999"/>
    <n v="51.950001"/>
    <n v="53.360000999999997"/>
    <n v="53.025364000000003"/>
    <n v="21795900"/>
    <n v="2.4550000000000001"/>
    <n v="8.28012639249435E-3"/>
    <n v="-2.91802724141772E-2"/>
    <n v="-3.3539162561033703E-2"/>
    <n v="0.129190897165464"/>
    <n v="0.17607735797881499"/>
    <n v="1.1085285485929099E-2"/>
    <n v="8.53457768977702E-3"/>
    <n v="8.9076703756794905E-3"/>
    <n v="1.43808158808476E-2"/>
    <n v="57.529998999999997"/>
    <n v="40.25"/>
    <n v="-0.12974552636392001"/>
    <n v="3.7133938472042301E-3"/>
    <n v="1.2339229027754199"/>
    <n v="1.62582991653043"/>
    <n v="1.8122337903252199"/>
    <s v="Ironman Funds"/>
    <x v="29"/>
    <s v="Information Technology"/>
    <s v="Communications Equipment"/>
    <s v="San Jose, California"/>
    <d v="1993-12-01T00:00:00"/>
    <n v="858877"/>
    <m/>
    <s v="San Jose"/>
    <s v="California"/>
    <s v="United States"/>
  </r>
  <r>
    <d v="2019-05-24T00:00:00"/>
    <x v="29"/>
    <s v="buy"/>
    <n v="1300"/>
    <n v="18"/>
    <n v="54.57"/>
    <n v="54.669998"/>
    <n v="54.060001"/>
    <n v="54.369999"/>
    <n v="54.029029999999999"/>
    <n v="13057600"/>
    <n v="2.3239999999999998"/>
    <n v="3.3162127416513599E-3"/>
    <n v="-3.57696406245415E-2"/>
    <n v="-4.5131253208029201E-2"/>
    <n v="7.44244589539544E-2"/>
    <n v="0.24744870367883601"/>
    <n v="1.44765149810058E-2"/>
    <n v="1.9575125044972701E-2"/>
    <n v="1.32075637587344E-2"/>
    <n v="1.50747592481742E-2"/>
    <n v="57.529998999999997"/>
    <n v="40.25"/>
    <n v="-0.12637857358971899"/>
    <n v="1.3526439988342199E-3"/>
    <n v="1.27326342151224"/>
    <n v="2.39429008673229"/>
    <n v="2.6056834811236298"/>
    <s v="Ironman Funds"/>
    <x v="29"/>
    <s v="Information Technology"/>
    <s v="Communications Equipment"/>
    <s v="San Jose, California"/>
    <d v="1993-12-01T00:00:00"/>
    <n v="858877"/>
    <m/>
    <s v="San Jose"/>
    <s v="California"/>
    <s v="United States"/>
  </r>
  <r>
    <d v="2019-06-17T00:00:00"/>
    <x v="29"/>
    <s v="sell"/>
    <n v="700"/>
    <n v="18"/>
    <n v="54.990001999999997"/>
    <n v="55.470001000000003"/>
    <n v="54.860000999999997"/>
    <n v="55.400002000000001"/>
    <n v="55.052569999999903"/>
    <n v="20392600"/>
    <n v="2.0859999999999999"/>
    <n v="1.18022130133445E-2"/>
    <n v="-1.8244053418760502E-2"/>
    <n v="5.4909993327615203E-2"/>
    <n v="4.1022527517239699E-2"/>
    <n v="0.24335628805680301"/>
    <n v="1.8684949871645502E-2"/>
    <n v="2.1506189793180301E-2"/>
    <n v="1.5348689140650001E-2"/>
    <n v="1.54998559204457E-2"/>
    <n v="57.560001"/>
    <n v="40.25"/>
    <n v="-0.12637857358971899"/>
    <n v="9.3131563797728401E-4"/>
    <n v="1.3045922582159399"/>
    <n v="2.4187725355016099"/>
    <n v="2.67257072017388"/>
    <s v="Ironman Funds"/>
    <x v="29"/>
    <s v="Information Technology"/>
    <s v="Communications Equipment"/>
    <s v="San Jose, California"/>
    <d v="1993-12-01T00:00:00"/>
    <n v="858877"/>
    <m/>
    <s v="San Jose"/>
    <s v="California"/>
    <s v="United States"/>
  </r>
  <r>
    <d v="2019-06-18T00:00:00"/>
    <x v="29"/>
    <s v="buy"/>
    <n v="1800"/>
    <n v="18"/>
    <n v="56.07"/>
    <n v="56.650002000000001"/>
    <n v="55.75"/>
    <n v="56.049999"/>
    <n v="55.698493999999997"/>
    <n v="21173200"/>
    <n v="2.06"/>
    <n v="1.16645619547811E-2"/>
    <n v="-1.87350756010904E-2"/>
    <n v="2.14323268201899E-3"/>
    <n v="5.6431686089194501E-2"/>
    <n v="0.26491529001953601"/>
    <n v="1.8582126305806301E-2"/>
    <n v="1.66681167034676E-2"/>
    <n v="1.54002009361601E-2"/>
    <n v="1.5499172004678201E-2"/>
    <n v="57.560001"/>
    <n v="40.25"/>
    <n v="-0.12637857358971899"/>
    <n v="9.6704895497130797E-3"/>
    <n v="1.3034229733134901"/>
    <n v="2.6615694121764402"/>
    <n v="2.6012425534916601"/>
    <s v="Ironman Funds"/>
    <x v="29"/>
    <s v="Information Technology"/>
    <s v="Communications Equipment"/>
    <s v="San Jose, California"/>
    <d v="1993-12-01T00:00:00"/>
    <n v="858877"/>
    <m/>
    <s v="San Jose"/>
    <s v="California"/>
    <s v="United States"/>
  </r>
  <r>
    <d v="2019-04-12T00:00:00"/>
    <x v="29"/>
    <s v="sell"/>
    <n v="1600"/>
    <n v="19"/>
    <n v="55.93"/>
    <n v="56.360000999999997"/>
    <n v="55.790000999999997"/>
    <n v="56.290000999999997"/>
    <n v="55.936988999999997"/>
    <n v="14331700"/>
    <n v="2.56"/>
    <n v="1.23337740755665E-2"/>
    <n v="1.93728030860786E-2"/>
    <n v="7.4302378729823607E-2"/>
    <n v="0.26429729737034202"/>
    <n v="0.289967387192131"/>
    <n v="8.4055226672362197E-3"/>
    <n v="8.6195800074979206E-3"/>
    <n v="8.8580852534900292E-3"/>
    <n v="1.45729983994704E-2"/>
    <n v="56.360000999999997"/>
    <n v="40.25"/>
    <n v="-0.12974552636392001"/>
    <n v="6.5875784763498903E-3"/>
    <n v="1.2461515404104699"/>
    <n v="2.85600983961164"/>
    <n v="3.0752040693898399"/>
    <s v="Second Point Management"/>
    <x v="29"/>
    <s v="Information Technology"/>
    <s v="Communications Equipment"/>
    <s v="San Jose, California"/>
    <d v="1993-12-01T00:00:00"/>
    <n v="858877"/>
    <m/>
    <s v="San Jose"/>
    <s v="California"/>
    <s v="United States"/>
  </r>
  <r>
    <d v="2019-04-24T00:00:00"/>
    <x v="29"/>
    <s v="buy"/>
    <n v="1600"/>
    <n v="19"/>
    <n v="56.639998999999897"/>
    <n v="57.150002000000001"/>
    <n v="56.580002"/>
    <n v="56.880001"/>
    <n v="56.523288999999998"/>
    <n v="13212000"/>
    <n v="2.5219999999999998"/>
    <n v="3.3459668363779302E-3"/>
    <n v="-1.2299042273452401E-3"/>
    <n v="8.1881024250006998E-2"/>
    <n v="0.23042250254208299"/>
    <n v="0.27961492906756402"/>
    <n v="6.7204121803798702E-3"/>
    <n v="6.7549267332252796E-3"/>
    <n v="8.3910553628988201E-3"/>
    <n v="1.4459572118994001E-2"/>
    <n v="57.529998999999997"/>
    <n v="40.25"/>
    <n v="-0.12974552636392001"/>
    <n v="-2.1941687255359501E-3"/>
    <n v="1.2389079155173499"/>
    <n v="2.7557136934441799"/>
    <n v="2.6381575708716798"/>
    <s v="Second Point Management"/>
    <x v="29"/>
    <s v="Information Technology"/>
    <s v="Communications Equipment"/>
    <s v="San Jose, California"/>
    <d v="1993-12-01T00:00:00"/>
    <n v="858877"/>
    <m/>
    <s v="San Jose"/>
    <s v="California"/>
    <s v="United States"/>
  </r>
  <r>
    <d v="2019-05-06T00:00:00"/>
    <x v="29"/>
    <s v="buy"/>
    <n v="2100"/>
    <n v="19"/>
    <n v="53.860000999999997"/>
    <n v="54.759997999999896"/>
    <n v="53.560001"/>
    <n v="54.59"/>
    <n v="54.24765"/>
    <n v="17025900"/>
    <n v="2.5"/>
    <n v="-6.3909640178619097E-3"/>
    <n v="-2.78197094756166E-2"/>
    <n v="-1.25604671904796E-2"/>
    <n v="0.14859537555623301"/>
    <n v="0.23423734300781399"/>
    <n v="4.3166580467444704E-3"/>
    <n v="6.9611410190722096E-3"/>
    <n v="8.6336319444703206E-3"/>
    <n v="1.4352097673545901E-2"/>
    <n v="57.529998999999997"/>
    <n v="40.25"/>
    <n v="-0.12974552636392001"/>
    <n v="-4.4810132310555703E-3"/>
    <n v="1.2320798983565899"/>
    <n v="2.2631620264262602"/>
    <n v="2.3864667088777698"/>
    <s v="Second Point Management"/>
    <x v="29"/>
    <s v="Information Technology"/>
    <s v="Communications Equipment"/>
    <s v="San Jose, California"/>
    <d v="1993-12-01T00:00:00"/>
    <n v="858877"/>
    <m/>
    <s v="San Jose"/>
    <s v="California"/>
    <s v="United States"/>
  </r>
  <r>
    <d v="2019-05-21T00:00:00"/>
    <x v="29"/>
    <s v="buy"/>
    <n v="1100"/>
    <n v="19"/>
    <n v="56.68"/>
    <n v="56.75"/>
    <n v="56.130001"/>
    <n v="56.52"/>
    <n v="56.165545999999999"/>
    <n v="18562300"/>
    <n v="2.4260000000000002"/>
    <n v="9.0643720364628495E-3"/>
    <n v="8.2966275740408199E-2"/>
    <n v="2.1253913949891099E-3"/>
    <n v="0.13631047011077399"/>
    <n v="0.29704904232491602"/>
    <n v="2.74505754148631E-2"/>
    <n v="1.85351332170469E-2"/>
    <n v="1.2720439899757199E-2"/>
    <n v="1.4952347038465E-2"/>
    <n v="57.529998999999997"/>
    <n v="40.25"/>
    <n v="-0.12637857358971899"/>
    <n v="8.4599491109458805E-3"/>
    <n v="1.26482824291991"/>
    <n v="2.90272166776642"/>
    <n v="2.3615380419334402"/>
    <s v="Second Point Management"/>
    <x v="29"/>
    <s v="Information Technology"/>
    <s v="Communications Equipment"/>
    <s v="San Jose, California"/>
    <d v="1993-12-01T00:00:00"/>
    <n v="858877"/>
    <m/>
    <s v="San Jose"/>
    <s v="California"/>
    <s v="United States"/>
  </r>
  <r>
    <d v="2019-05-22T00:00:00"/>
    <x v="29"/>
    <s v="buy"/>
    <n v="2100"/>
    <n v="19"/>
    <n v="56.220001000000003"/>
    <n v="56.299999"/>
    <n v="55.669998"/>
    <n v="55.689999"/>
    <n v="55.340752000000002"/>
    <n v="19479200"/>
    <n v="2.3929999999999998"/>
    <n v="-1.4793945412293201E-2"/>
    <n v="6.0131009407362199E-2"/>
    <n v="-1.1604153002130701E-2"/>
    <n v="0.12595922534256199"/>
    <n v="0.26983541280677698"/>
    <n v="3.0910626266369701E-2"/>
    <n v="1.8805251153078201E-2"/>
    <n v="1.28730840949512E-2"/>
    <n v="1.4969101459919899E-2"/>
    <n v="57.529998999999997"/>
    <n v="40.25"/>
    <n v="-0.12637857358971899"/>
    <n v="-2.8283920525026501E-3"/>
    <n v="1.2657232136552099"/>
    <n v="2.6210733057801998"/>
    <n v="2.5831193813253202"/>
    <s v="Second Point Management"/>
    <x v="29"/>
    <s v="Information Technology"/>
    <s v="Communications Equipment"/>
    <s v="San Jose, California"/>
    <d v="1993-12-01T00:00:00"/>
    <n v="858877"/>
    <m/>
    <s v="San Jose"/>
    <s v="California"/>
    <s v="United States"/>
  </r>
  <r>
    <d v="2019-05-28T00:00:00"/>
    <x v="29"/>
    <s v="sell"/>
    <n v="2000"/>
    <n v="19"/>
    <n v="54.740001999999997"/>
    <n v="55.029998999999997"/>
    <n v="53.82"/>
    <n v="53.93"/>
    <n v="53.591788999999999"/>
    <n v="29769200"/>
    <n v="2.2679999999999998"/>
    <n v="-8.1256286623209491E-3"/>
    <n v="-3.7843270323117698E-2"/>
    <n v="-4.3540345535077199E-2"/>
    <n v="5.8649541465835703E-2"/>
    <n v="0.24184447179250601"/>
    <n v="1.4466754214525399E-2"/>
    <n v="1.9548380630203099E-2"/>
    <n v="1.32324742656947E-2"/>
    <n v="1.50840790664386E-2"/>
    <n v="57.529998999999997"/>
    <n v="40.25"/>
    <n v="-0.12637857358971899"/>
    <n v="-8.4109499934704197E-3"/>
    <n v="1.2725432789961899"/>
    <n v="2.34288779745695"/>
    <n v="2.5256102395578099"/>
    <s v="Second Point Management"/>
    <x v="29"/>
    <s v="Information Technology"/>
    <s v="Communications Equipment"/>
    <s v="San Jose, California"/>
    <d v="1993-12-01T00:00:00"/>
    <n v="858877"/>
    <m/>
    <s v="San Jose"/>
    <s v="California"/>
    <s v="United States"/>
  </r>
  <r>
    <d v="2019-06-25T00:00:00"/>
    <x v="29"/>
    <s v="sell"/>
    <n v="1300"/>
    <n v="19"/>
    <n v="57.060001"/>
    <n v="57.200001"/>
    <n v="56.009997999999896"/>
    <n v="56.080002"/>
    <n v="55.728306000000003"/>
    <n v="25520600"/>
    <n v="1.994"/>
    <n v="-1.9424933962418799E-2"/>
    <n v="5.3509569890443495E-4"/>
    <n v="3.4282922600556202E-2"/>
    <n v="5.84685820717371E-2"/>
    <n v="0.28946522154181398"/>
    <n v="1.53193046984743E-2"/>
    <n v="1.6301872391712501E-2"/>
    <n v="1.5493115413673699E-2"/>
    <n v="1.5579043901853299E-2"/>
    <n v="58.150002000000001"/>
    <n v="40.25"/>
    <n v="-0.12637857358971899"/>
    <n v="-9.5417756928269908E-3"/>
    <n v="1.3080939586773499"/>
    <n v="2.9524260425297801"/>
    <n v="2.9702256803059299"/>
    <s v="Second Point Management"/>
    <x v="29"/>
    <s v="Information Technology"/>
    <s v="Communications Equipment"/>
    <s v="San Jose, California"/>
    <d v="1993-12-01T00:00:00"/>
    <n v="858877"/>
    <m/>
    <s v="San Jose"/>
    <s v="California"/>
    <s v="United States"/>
  </r>
  <r>
    <d v="2019-06-28T00:00:00"/>
    <x v="29"/>
    <s v="sell"/>
    <n v="1900"/>
    <n v="19"/>
    <n v="55.91"/>
    <n v="55.98"/>
    <n v="54.029998999999997"/>
    <n v="54.73"/>
    <n v="54.386772000000001"/>
    <n v="103123400"/>
    <n v="2"/>
    <n v="-1.8106601760535499E-2"/>
    <n v="-4.11654396515257E-2"/>
    <n v="2.8729610029987099E-2"/>
    <n v="1.9924590123525002E-2"/>
    <n v="0.28544239503162999"/>
    <n v="1.3212634078782801E-2"/>
    <n v="1.6869970382533898E-2"/>
    <n v="1.5773353145806201E-2"/>
    <n v="1.55975063217202E-2"/>
    <n v="58.150002000000001"/>
    <n v="40.25"/>
    <n v="-0.12637857358971899"/>
    <n v="5.7409418775350302E-3"/>
    <n v="1.2975633468763099"/>
    <n v="2.9079560838424001"/>
    <n v="3.0714516210017999"/>
    <s v="Second Point Management"/>
    <x v="29"/>
    <s v="Information Technology"/>
    <s v="Communications Equipment"/>
    <s v="San Jose, California"/>
    <d v="1993-12-01T00:00:00"/>
    <n v="858877"/>
    <m/>
    <s v="San Jose"/>
    <s v="California"/>
    <s v="United States"/>
  </r>
  <r>
    <d v="2019-04-23T00:00:00"/>
    <x v="29"/>
    <s v="buy"/>
    <n v="2400"/>
    <n v="20"/>
    <n v="56.43"/>
    <n v="56.700001"/>
    <n v="56.200001"/>
    <n v="56.689999"/>
    <n v="56.334479999999999"/>
    <n v="18796600"/>
    <n v="2.57"/>
    <n v="6.1930650845540801E-3"/>
    <n v="2.2957937421255801E-3"/>
    <n v="5.6037013473147997E-2"/>
    <n v="0.24214769717311399"/>
    <n v="0.27989135646764601"/>
    <n v="7.3472518966448503E-3"/>
    <n v="8.7700582979772703E-3"/>
    <n v="8.5131782240454399E-3"/>
    <n v="1.4459752935841E-2"/>
    <n v="57.529998999999997"/>
    <n v="40.25"/>
    <n v="-0.12974552636392001"/>
    <n v="8.8023511954049196E-3"/>
    <n v="1.2394859588332201"/>
    <n v="2.7523950493227001"/>
    <n v="2.6848450539306898"/>
    <s v="Jaguar Group of Funds"/>
    <x v="29"/>
    <s v="Information Technology"/>
    <s v="Communications Equipment"/>
    <s v="San Jose, California"/>
    <d v="1993-12-01T00:00:00"/>
    <n v="858877"/>
    <m/>
    <s v="San Jose"/>
    <s v="California"/>
    <s v="United States"/>
  </r>
  <r>
    <d v="2019-06-03T00:00:00"/>
    <x v="29"/>
    <s v="buy"/>
    <n v="2100"/>
    <n v="20"/>
    <n v="52.049999"/>
    <n v="52.57"/>
    <n v="51.490001999999997"/>
    <n v="51.779998999999997"/>
    <n v="51.455269000000001"/>
    <n v="22380500"/>
    <n v="2.081"/>
    <n v="-4.8164978823222598E-3"/>
    <n v="-4.88086275623359E-2"/>
    <n v="-7.0819507321964098E-2"/>
    <n v="1.8357386066929202E-2"/>
    <n v="0.22109736711805"/>
    <n v="1.33519983641669E-2"/>
    <n v="2.0549656974393701E-2"/>
    <n v="1.38427987555742E-2"/>
    <n v="1.52217052908371E-2"/>
    <n v="57.529998999999997"/>
    <n v="40.25"/>
    <n v="-0.12637857358971899"/>
    <n v="-2.7690708645509302E-3"/>
    <n v="1.2978063199666201"/>
    <n v="2.1452094768212202"/>
    <n v="2.2690958538627402"/>
    <s v="Jaguar Group of Funds"/>
    <x v="29"/>
    <s v="Information Technology"/>
    <s v="Communications Equipment"/>
    <s v="San Jose, California"/>
    <d v="1993-12-01T00:00:00"/>
    <n v="858877"/>
    <m/>
    <s v="San Jose"/>
    <s v="California"/>
    <s v="United States"/>
  </r>
  <r>
    <d v="2019-06-27T00:00:00"/>
    <x v="29"/>
    <s v="buy"/>
    <n v="4400"/>
    <n v="20"/>
    <n v="56.939999"/>
    <n v="57.25"/>
    <n v="55.470001000000003"/>
    <n v="55.73"/>
    <n v="55.380501000000002"/>
    <n v="23959900"/>
    <n v="2.0049999999999999"/>
    <n v="-1.5490312909097E-2"/>
    <n v="-2.9699898521852602E-2"/>
    <n v="3.28316982456947E-2"/>
    <n v="4.9768667486038802E-2"/>
    <n v="0.29836521983523701"/>
    <n v="1.2010946528963E-2"/>
    <n v="1.6666637125551002E-2"/>
    <n v="1.56588746534264E-2"/>
    <n v="1.55551860807564E-2"/>
    <n v="58.150002000000001"/>
    <n v="40.25"/>
    <n v="-0.12637857358971899"/>
    <n v="3.81588593721357E-3"/>
    <n v="1.3016216664549001"/>
    <n v="3.0476801245755398"/>
    <n v="3.0875310954793602"/>
    <s v="Jaguar Group of Funds"/>
    <x v="29"/>
    <s v="Information Technology"/>
    <s v="Communications Equipment"/>
    <s v="San Jose, California"/>
    <d v="1993-12-01T00:00:00"/>
    <n v="858877"/>
    <m/>
    <s v="San Jose"/>
    <s v="California"/>
    <s v="United States"/>
  </r>
  <r>
    <d v="2019-05-16T00:00:00"/>
    <x v="30"/>
    <s v="buy"/>
    <n v="100"/>
    <n v="1"/>
    <n v="163.449997"/>
    <n v="165.60000600000001"/>
    <n v="162.86000100000001"/>
    <n v="164.86999499999999"/>
    <n v="164.86999499999999"/>
    <n v="9745500"/>
    <n v="2.4049999999999998"/>
    <n v="1.42331719874269E-2"/>
    <n v="3.2708555020358701E-2"/>
    <n v="2.8774051865871501E-2"/>
    <n v="0.14273120808385201"/>
    <n v="0.23737904119540301"/>
    <n v="1.6249924005020899E-2"/>
    <n v="9.6678971170655499E-3"/>
    <n v="8.3742018334312298E-3"/>
    <n v="1.4632497200927699E-2"/>
    <n v="165.740005"/>
    <n v="121.599998"/>
    <n v="-0.12336660539774399"/>
    <n v="8.8559569696340101E-3"/>
    <n v="1.26386227892527"/>
    <n v="2.7379645543586402"/>
    <n v="2.4120502065448699"/>
    <s v="CapitalAlley Funds"/>
    <x v="30"/>
    <s v="Information Technology"/>
    <s v="IT Services"/>
    <s v="San Francisco, California"/>
    <d v="2009-12-21T00:00:00"/>
    <n v="1403161"/>
    <m/>
    <s v="San Francisco"/>
    <s v="California"/>
    <s v="United States"/>
  </r>
  <r>
    <d v="2019-06-04T00:00:00"/>
    <x v="30"/>
    <s v="sell"/>
    <n v="100"/>
    <n v="2"/>
    <n v="160.28999299999899"/>
    <n v="162.36999499999999"/>
    <n v="158.64999399999999"/>
    <n v="162.33000200000001"/>
    <n v="162.33000200000001"/>
    <n v="6684800"/>
    <n v="2.1190000000000002"/>
    <n v="2.32459656115666E-2"/>
    <n v="-8.4652999814507808E-3"/>
    <n v="9.0188201133329701E-3"/>
    <n v="9.4293808675915303E-2"/>
    <n v="0.22215614086777499"/>
    <n v="1.5258382949471299E-2"/>
    <n v="1.1708436231093199E-2"/>
    <n v="9.2208070513509505E-3"/>
    <n v="1.47710471279279E-2"/>
    <n v="165.770004"/>
    <n v="121.599998"/>
    <n v="-0.12336660539774399"/>
    <n v="2.1205927310919401E-2"/>
    <n v="1.2637108179975101"/>
    <n v="2.6248094665755599"/>
    <n v="2.5732606666020601"/>
    <s v="InvestBurg"/>
    <x v="30"/>
    <s v="Information Technology"/>
    <s v="IT Services"/>
    <s v="San Francisco, California"/>
    <d v="2009-12-21T00:00:00"/>
    <n v="1403161"/>
    <m/>
    <s v="San Francisco"/>
    <s v="California"/>
    <s v="United States"/>
  </r>
  <r>
    <d v="2019-04-04T00:00:00"/>
    <x v="30"/>
    <s v="sell"/>
    <n v="200"/>
    <n v="3"/>
    <n v="158.529999"/>
    <n v="158.69000199999999"/>
    <n v="156.529999"/>
    <n v="157.63999899999999"/>
    <n v="157.39790300000001"/>
    <n v="5100200"/>
    <n v="2.512"/>
    <n v="-5.18834637343137E-3"/>
    <n v="1.90201321179388E-2"/>
    <n v="6.3439509182534701E-2"/>
    <n v="0.20901232151469401"/>
    <n v="0.28105215313203902"/>
    <n v="5.6171116427868898E-3"/>
    <n v="8.8475784205057396E-3"/>
    <n v="1.08897640658084E-2"/>
    <n v="1.5039883499234401E-2"/>
    <n v="159.11000100000001"/>
    <n v="117.120003"/>
    <n v="-0.12336660539774399"/>
    <n v="2.0824655091414399E-3"/>
    <n v="1.2733707194364501"/>
    <n v="3.2056491996737999"/>
    <n v="3.3006754311254598"/>
    <s v="FinanCorp"/>
    <x v="30"/>
    <s v="Information Technology"/>
    <s v="IT Services"/>
    <s v="San Francisco, California"/>
    <d v="2009-12-21T00:00:00"/>
    <n v="1403161"/>
    <m/>
    <s v="San Francisco"/>
    <s v="California"/>
    <s v="United States"/>
  </r>
  <r>
    <d v="2019-04-10T00:00:00"/>
    <x v="30"/>
    <s v="buy"/>
    <n v="200"/>
    <n v="3"/>
    <n v="157.990005"/>
    <n v="158.779999"/>
    <n v="157.520004"/>
    <n v="158.55999800000001"/>
    <n v="158.316498"/>
    <n v="3918600"/>
    <n v="2.4769999999999999"/>
    <n v="6.7711267992552303E-3"/>
    <n v="6.30821768825498E-4"/>
    <n v="5.1041060707788202E-2"/>
    <n v="0.13765656718928701"/>
    <n v="0.27930463216205897"/>
    <n v="4.3535790093229103E-3"/>
    <n v="7.5695598652119802E-3"/>
    <n v="9.4435824207558007E-3"/>
    <n v="1.48698013189457E-2"/>
    <n v="159.11000100000001"/>
    <n v="119.370003"/>
    <n v="-0.12336660539774399"/>
    <n v="3.47183783585567E-3"/>
    <n v="1.2720462445137899"/>
    <n v="3.1912373892731498"/>
    <n v="3.2409200202234101"/>
    <s v="FinanCorp"/>
    <x v="30"/>
    <s v="Information Technology"/>
    <s v="IT Services"/>
    <s v="San Francisco, California"/>
    <d v="2009-12-21T00:00:00"/>
    <n v="1403161"/>
    <m/>
    <s v="San Francisco"/>
    <s v="California"/>
    <s v="United States"/>
  </r>
  <r>
    <d v="2019-04-11T00:00:00"/>
    <x v="30"/>
    <s v="sell"/>
    <n v="300"/>
    <n v="3"/>
    <n v="159.11000100000001"/>
    <n v="159.300003"/>
    <n v="157.44000199999999"/>
    <n v="157.86000100000001"/>
    <n v="157.617569"/>
    <n v="5771400"/>
    <n v="2.504"/>
    <n v="-4.4245316552948798E-3"/>
    <n v="1.39463648696205E-3"/>
    <n v="3.9605965480368502E-2"/>
    <n v="0.131355381600645"/>
    <n v="0.28269714561298898"/>
    <n v="4.1280360970541398E-3"/>
    <n v="7.6245458592997199E-3"/>
    <n v="9.4801986690544807E-3"/>
    <n v="1.48632227777031E-2"/>
    <n v="159.300003"/>
    <n v="119.370003"/>
    <n v="-0.12336660539774399"/>
    <n v="3.8122194279549302E-5"/>
    <n v="1.2717393462867399"/>
    <n v="3.2313074167133"/>
    <n v="3.2460516636313201"/>
    <s v="FinanCorp"/>
    <x v="30"/>
    <s v="Information Technology"/>
    <s v="IT Services"/>
    <s v="San Francisco, California"/>
    <d v="2009-12-21T00:00:00"/>
    <n v="1403161"/>
    <m/>
    <s v="San Francisco"/>
    <s v="California"/>
    <s v="United States"/>
  </r>
  <r>
    <d v="2019-04-30T00:00:00"/>
    <x v="30"/>
    <s v="sell"/>
    <n v="200"/>
    <n v="3"/>
    <n v="164.979996"/>
    <n v="165.699997"/>
    <n v="163.91999799999999"/>
    <n v="164.429993"/>
    <n v="164.17747499999999"/>
    <n v="6432700"/>
    <n v="2.5089999999999999"/>
    <n v="1.70431605917422E-3"/>
    <n v="1.6989497025956101E-2"/>
    <n v="6.1191126308272399E-2"/>
    <n v="0.19895393044889501"/>
    <n v="0.27276898311138498"/>
    <n v="6.1131331061042796E-3"/>
    <n v="4.99899393899294E-3"/>
    <n v="8.9076502328039996E-3"/>
    <n v="1.44498830077189E-2"/>
    <n v="165.699997"/>
    <n v="121.599998"/>
    <n v="-0.12336660539774399"/>
    <n v="9.5096475723260604E-4"/>
    <n v="1.2562166507211401"/>
    <n v="3.1299579202729602"/>
    <n v="3.2034184267521302"/>
    <s v="FinanCorp"/>
    <x v="30"/>
    <s v="Information Technology"/>
    <s v="IT Services"/>
    <s v="San Francisco, California"/>
    <d v="2009-12-21T00:00:00"/>
    <n v="1403161"/>
    <m/>
    <s v="San Francisco"/>
    <s v="California"/>
    <s v="United States"/>
  </r>
  <r>
    <d v="2019-05-31T00:00:00"/>
    <x v="30"/>
    <s v="sell"/>
    <n v="500"/>
    <n v="3"/>
    <n v="160.91000399999999"/>
    <n v="162.13000500000001"/>
    <n v="160.55999800000001"/>
    <n v="161.33000200000001"/>
    <n v="161.33000200000001"/>
    <n v="5079000"/>
    <n v="2.1419999999999999"/>
    <n v="-8.8247233384071908E-3"/>
    <n v="-1.1150602175829701E-3"/>
    <n v="-1.74960382652854E-2"/>
    <n v="7.7893118341438805E-2"/>
    <n v="0.21758316657957499"/>
    <n v="7.1645460220009496E-3"/>
    <n v="1.03366743988386E-2"/>
    <n v="8.6020686525275607E-3"/>
    <n v="1.4659731630459701E-2"/>
    <n v="165.770004"/>
    <n v="121.599998"/>
    <n v="-0.12336660539774399"/>
    <n v="-1.3283204951564801E-2"/>
    <n v="1.25710550847025"/>
    <n v="2.558897546996"/>
    <n v="2.6023784384925701"/>
    <s v="FinanCorp"/>
    <x v="30"/>
    <s v="Information Technology"/>
    <s v="IT Services"/>
    <s v="San Francisco, California"/>
    <d v="2009-12-21T00:00:00"/>
    <n v="1403161"/>
    <m/>
    <s v="San Francisco"/>
    <s v="California"/>
    <s v="United States"/>
  </r>
  <r>
    <d v="2019-06-03T00:00:00"/>
    <x v="30"/>
    <s v="buy"/>
    <n v="100"/>
    <n v="3"/>
    <n v="161.53999299999899"/>
    <n v="162.83000200000001"/>
    <n v="156.75"/>
    <n v="158.60000600000001"/>
    <n v="158.60000600000001"/>
    <n v="8034600"/>
    <n v="2.081"/>
    <n v="-1.7066622043234399E-2"/>
    <n v="-2.5153816139773799E-2"/>
    <n v="-2.45387352269671E-2"/>
    <n v="7.0980191609356993E-2"/>
    <n v="0.19990430506228701"/>
    <n v="8.9678257471510897E-3"/>
    <n v="1.07373797982747E-2"/>
    <n v="8.7917061857100097E-3"/>
    <n v="1.47031752345288E-2"/>
    <n v="165.770004"/>
    <n v="121.599998"/>
    <n v="-0.12336660539774399"/>
    <n v="-2.7690708645509302E-3"/>
    <n v="1.2614270687629301"/>
    <n v="2.3369851518468998"/>
    <n v="2.5685337480867201"/>
    <s v="FinanCorp"/>
    <x v="30"/>
    <s v="Information Technology"/>
    <s v="IT Services"/>
    <s v="San Francisco, California"/>
    <d v="2009-12-21T00:00:00"/>
    <n v="1403161"/>
    <m/>
    <s v="San Francisco"/>
    <s v="California"/>
    <s v="United States"/>
  </r>
  <r>
    <d v="2019-06-05T00:00:00"/>
    <x v="30"/>
    <s v="buy"/>
    <n v="200"/>
    <n v="3"/>
    <n v="163.5"/>
    <n v="165.39999399999999"/>
    <n v="162.69000199999999"/>
    <n v="165.38999899999999"/>
    <n v="165.38999899999999"/>
    <n v="7769300"/>
    <n v="2.1230000000000002"/>
    <n v="1.8675002580051801E-2"/>
    <n v="1.6213954131458E-2"/>
    <n v="2.19999907095004E-2"/>
    <n v="0.113915531635274"/>
    <n v="0.224007611857311"/>
    <n v="1.7361822232025301E-2"/>
    <n v="1.22995747281699E-2"/>
    <n v="9.4650928597444905E-3"/>
    <n v="1.4779466298397799E-2"/>
    <n v="165.770004"/>
    <n v="121.599998"/>
    <n v="-0.12336660539774399"/>
    <n v="8.1287266899663802E-3"/>
    <n v="1.2643887586092399"/>
    <n v="2.6520993115864702"/>
    <n v="2.5856257777338199"/>
    <s v="FinanCorp"/>
    <x v="30"/>
    <s v="Information Technology"/>
    <s v="IT Services"/>
    <s v="San Francisco, California"/>
    <d v="2009-12-21T00:00:00"/>
    <n v="1403161"/>
    <m/>
    <s v="San Francisco"/>
    <s v="California"/>
    <s v="United States"/>
  </r>
  <r>
    <d v="2019-06-25T00:00:00"/>
    <x v="30"/>
    <s v="sell"/>
    <n v="100"/>
    <n v="3"/>
    <n v="174.80999800000001"/>
    <n v="174.94000199999999"/>
    <n v="170.58999599999899"/>
    <n v="171.279999"/>
    <n v="171.279999"/>
    <n v="9899900"/>
    <n v="1.994"/>
    <n v="-1.48932545233465E-2"/>
    <n v="1.1745495680471899E-2"/>
    <n v="5.8732609150448201E-2"/>
    <n v="9.9477774431872903E-2"/>
    <n v="0.242159938410029"/>
    <n v="1.20960856570708E-2"/>
    <n v="1.0990181001029199E-2"/>
    <n v="9.2809962779080695E-3"/>
    <n v="1.47978948519419E-2"/>
    <n v="174.94000199999999"/>
    <n v="121.599998"/>
    <n v="-0.12336660539774399"/>
    <n v="-9.5417756928269908E-3"/>
    <n v="1.2561017983034599"/>
    <n v="3.0540770791874001"/>
    <n v="3.1269800847970401"/>
    <s v="FinanCorp"/>
    <x v="30"/>
    <s v="Information Technology"/>
    <s v="IT Services"/>
    <s v="San Francisco, California"/>
    <d v="2009-12-21T00:00:00"/>
    <n v="1403161"/>
    <m/>
    <s v="San Francisco"/>
    <s v="California"/>
    <s v="United States"/>
  </r>
  <r>
    <d v="2019-04-09T00:00:00"/>
    <x v="30"/>
    <s v="buy"/>
    <n v="400"/>
    <n v="4"/>
    <n v="156.55999800000001"/>
    <n v="157.990005"/>
    <n v="156.470001"/>
    <n v="157.490005"/>
    <n v="157.24813799999899"/>
    <n v="6364100"/>
    <n v="2.4990000000000001"/>
    <n v="-1.64952002682608E-3"/>
    <n v="-1.8396703842878501E-3"/>
    <n v="6.6551202629324402E-2"/>
    <n v="0.14258568787725201"/>
    <n v="0.28864999257253299"/>
    <n v="3.4592127278439402E-3"/>
    <n v="8.64915751760785E-3"/>
    <n v="9.5024266087291708E-3"/>
    <n v="1.4895611448472301E-2"/>
    <n v="159.11000100000001"/>
    <n v="119.370003"/>
    <n v="-0.12336660539774399"/>
    <n v="-6.0859766572597396E-3"/>
    <n v="1.2678166366982699"/>
    <n v="3.3039358716850198"/>
    <n v="3.26933215535424"/>
    <s v="CapitalOwl"/>
    <x v="30"/>
    <s v="Information Technology"/>
    <s v="IT Services"/>
    <s v="San Francisco, California"/>
    <d v="2009-12-21T00:00:00"/>
    <n v="1403161"/>
    <m/>
    <s v="San Francisco"/>
    <s v="California"/>
    <s v="United States"/>
  </r>
  <r>
    <d v="2019-04-23T00:00:00"/>
    <x v="30"/>
    <s v="sell"/>
    <n v="100"/>
    <n v="4"/>
    <n v="161"/>
    <n v="161.88000500000001"/>
    <n v="159.86999499999999"/>
    <n v="161.66000399999999"/>
    <n v="161.411743"/>
    <n v="6522900"/>
    <n v="2.57"/>
    <n v="7.8247122614950801E-3"/>
    <n v="7.5753079340411698E-3"/>
    <n v="3.6922211889372003E-2"/>
    <n v="0.15962328988027299"/>
    <n v="0.27024758091180501"/>
    <n v="3.8233952894747101E-3"/>
    <n v="6.9432896524054596E-3"/>
    <n v="9.4203399956239893E-3"/>
    <n v="1.48288573562361E-2"/>
    <n v="161.88000500000001"/>
    <n v="119.370003"/>
    <n v="-0.12336660539774399"/>
    <n v="8.8023511954049196E-3"/>
    <n v="1.27543278842006"/>
    <n v="3.0836779471048401"/>
    <n v="3.0470894166998601"/>
    <s v="CapitalOwl"/>
    <x v="30"/>
    <s v="Information Technology"/>
    <s v="IT Services"/>
    <s v="San Francisco, California"/>
    <d v="2009-12-21T00:00:00"/>
    <n v="1403161"/>
    <m/>
    <s v="San Francisco"/>
    <s v="California"/>
    <s v="United States"/>
  </r>
  <r>
    <d v="2019-05-03T00:00:00"/>
    <x v="30"/>
    <s v="buy"/>
    <n v="200"/>
    <n v="4"/>
    <n v="162.300003"/>
    <n v="162.740005"/>
    <n v="161.179993"/>
    <n v="162.03999299999899"/>
    <n v="161.79115300000001"/>
    <n v="4317500"/>
    <n v="2.5310000000000001"/>
    <n v="5.6938319838844799E-3"/>
    <n v="-5.4773980290091298E-3"/>
    <n v="2.66415996366424E-2"/>
    <n v="0.146873741803178"/>
    <n v="0.25519529528326501"/>
    <n v="8.5408302934508306E-3"/>
    <n v="5.9713816712059697E-3"/>
    <n v="7.3215346567184099E-3"/>
    <n v="1.44670961211051E-2"/>
    <n v="165.740005"/>
    <n v="121.599998"/>
    <n v="-0.12336660539774399"/>
    <n v="9.5921274614703799E-3"/>
    <n v="1.26095728714296"/>
    <n v="2.9144902707199001"/>
    <n v="2.9369551519859902"/>
    <s v="CapitalOwl"/>
    <x v="30"/>
    <s v="Information Technology"/>
    <s v="IT Services"/>
    <s v="San Francisco, California"/>
    <d v="2009-12-21T00:00:00"/>
    <n v="1403161"/>
    <m/>
    <s v="San Francisco"/>
    <s v="California"/>
    <s v="United States"/>
  </r>
  <r>
    <d v="2019-06-11T00:00:00"/>
    <x v="30"/>
    <s v="sell"/>
    <n v="400"/>
    <n v="4"/>
    <n v="171.949997"/>
    <n v="172.179993"/>
    <n v="168.41999799999999"/>
    <n v="170.30999800000001"/>
    <n v="170.30999800000001"/>
    <n v="6082900"/>
    <n v="2.14"/>
    <n v="-2.9901173893556198E-3"/>
    <n v="4.7988981464117703E-2"/>
    <n v="6.5171594881649197E-2"/>
    <n v="0.117054609950904"/>
    <n v="0.240849752176367"/>
    <n v="9.3200114629371708E-3"/>
    <n v="1.24426766660125E-2"/>
    <n v="9.3324579334825297E-3"/>
    <n v="1.4730448700162499E-2"/>
    <n v="172.179993"/>
    <n v="121.599998"/>
    <n v="-0.12336660539774399"/>
    <n v="-3.4994119269314301E-4"/>
    <n v="1.2622321664671601"/>
    <n v="2.8963484790096699"/>
    <n v="2.8029245341767401"/>
    <s v="CapitalOwl"/>
    <x v="30"/>
    <s v="Information Technology"/>
    <s v="IT Services"/>
    <s v="San Francisco, California"/>
    <d v="2009-12-21T00:00:00"/>
    <n v="1403161"/>
    <m/>
    <s v="San Francisco"/>
    <s v="California"/>
    <s v="United States"/>
  </r>
  <r>
    <d v="2019-06-19T00:00:00"/>
    <x v="30"/>
    <s v="sell"/>
    <n v="600"/>
    <n v="4"/>
    <n v="169.38999899999999"/>
    <n v="171.199997"/>
    <n v="169.21000699999999"/>
    <n v="170.69000199999999"/>
    <n v="170.69000199999999"/>
    <n v="6323900"/>
    <n v="2.0289999999999999"/>
    <n v="8.2949147308273002E-3"/>
    <n v="-5.25882949275809E-3"/>
    <n v="3.9434024083197301E-2"/>
    <n v="0.106058038530978"/>
    <n v="0.23230138256081301"/>
    <n v="7.7840385192161502E-3"/>
    <n v="1.0656682930296601E-2"/>
    <n v="9.4012738854865E-3"/>
    <n v="1.47485634977669E-2"/>
    <n v="172.199997"/>
    <n v="121.599998"/>
    <n v="-0.12336660539774399"/>
    <n v="2.98071681438073E-3"/>
    <n v="1.2536872485506201"/>
    <n v="2.8632502762853398"/>
    <n v="2.8637015480950598"/>
    <s v="CapitalOwl"/>
    <x v="30"/>
    <s v="Information Technology"/>
    <s v="IT Services"/>
    <s v="San Francisco, California"/>
    <d v="2009-12-21T00:00:00"/>
    <n v="1403161"/>
    <m/>
    <s v="San Francisco"/>
    <s v="California"/>
    <s v="United States"/>
  </r>
  <r>
    <d v="2019-06-20T00:00:00"/>
    <x v="30"/>
    <s v="buy"/>
    <n v="100"/>
    <n v="4"/>
    <n v="172.509995"/>
    <n v="173.94000199999999"/>
    <n v="171.75"/>
    <n v="173.740005"/>
    <n v="173.740005"/>
    <n v="11474100"/>
    <n v="2.0009999999999999"/>
    <n v="1.7710900117019299E-2"/>
    <n v="2.5592342917045E-2"/>
    <n v="6.0930464229961803E-2"/>
    <n v="0.110523659185448"/>
    <n v="0.25804719217532401"/>
    <n v="8.0298148177769101E-3"/>
    <n v="1.1097277969902499E-2"/>
    <n v="9.5061029332949906E-3"/>
    <n v="1.47754198193781E-2"/>
    <n v="173.94000199999999"/>
    <n v="121.599998"/>
    <n v="-0.12336660539774399"/>
    <n v="9.4276054361659405E-3"/>
    <n v="1.25505301408343"/>
    <n v="3.2274619556794901"/>
    <n v="2.9416392568829099"/>
    <s v="CapitalOwl"/>
    <x v="30"/>
    <s v="Information Technology"/>
    <s v="IT Services"/>
    <s v="San Francisco, California"/>
    <d v="2009-12-21T00:00:00"/>
    <n v="1403161"/>
    <m/>
    <s v="San Francisco"/>
    <s v="California"/>
    <s v="United States"/>
  </r>
  <r>
    <d v="2019-06-28T00:00:00"/>
    <x v="30"/>
    <s v="buy"/>
    <n v="100"/>
    <n v="4"/>
    <n v="171.96000699999999"/>
    <n v="173.550003"/>
    <n v="170.520004"/>
    <n v="173.550003"/>
    <n v="173.550003"/>
    <n v="8442700"/>
    <n v="2"/>
    <n v="1.34581009533927E-2"/>
    <n v="6.3402981123335603E-4"/>
    <n v="6.4373398501950702E-2"/>
    <n v="0.106929457290677"/>
    <n v="0.28769223864176102"/>
    <n v="1.01373416776051E-2"/>
    <n v="1.10432020843168E-2"/>
    <n v="9.2866590006473893E-3"/>
    <n v="1.46231392337627E-2"/>
    <n v="174.94000199999999"/>
    <n v="121.599998"/>
    <n v="-0.12336660539774399"/>
    <n v="5.7409418775350302E-3"/>
    <n v="1.24563600970369"/>
    <n v="3.69879328217751"/>
    <n v="3.3814636824142101"/>
    <s v="CapitalOwl"/>
    <x v="30"/>
    <s v="Information Technology"/>
    <s v="IT Services"/>
    <s v="San Francisco, California"/>
    <d v="2009-12-21T00:00:00"/>
    <n v="1403161"/>
    <m/>
    <s v="San Francisco"/>
    <s v="California"/>
    <s v="United States"/>
  </r>
  <r>
    <d v="2019-04-09T00:00:00"/>
    <x v="30"/>
    <s v="buy"/>
    <n v="100"/>
    <n v="5"/>
    <n v="156.55999800000001"/>
    <n v="157.990005"/>
    <n v="156.470001"/>
    <n v="157.490005"/>
    <n v="157.24813799999899"/>
    <n v="6364100"/>
    <n v="2.4990000000000001"/>
    <n v="-1.64952002682608E-3"/>
    <n v="-1.8396703842878501E-3"/>
    <n v="6.6551202629324402E-2"/>
    <n v="0.14258568787725201"/>
    <n v="0.28864999257253299"/>
    <n v="3.4592127278439402E-3"/>
    <n v="8.64915751760785E-3"/>
    <n v="9.5024266087291708E-3"/>
    <n v="1.4895611448472301E-2"/>
    <n v="159.11000100000001"/>
    <n v="119.370003"/>
    <n v="-0.12336660539774399"/>
    <n v="-6.0859766572597396E-3"/>
    <n v="1.2678166366982699"/>
    <n v="3.3039358716850198"/>
    <n v="3.26933215535424"/>
    <s v="Alpha Capital"/>
    <x v="30"/>
    <s v="Information Technology"/>
    <s v="IT Services"/>
    <s v="San Francisco, California"/>
    <d v="2009-12-21T00:00:00"/>
    <n v="1403161"/>
    <m/>
    <s v="San Francisco"/>
    <s v="California"/>
    <s v="United States"/>
  </r>
  <r>
    <d v="2019-04-12T00:00:00"/>
    <x v="30"/>
    <s v="buy"/>
    <n v="800"/>
    <n v="5"/>
    <n v="158.71000699999999"/>
    <n v="159.63999899999999"/>
    <n v="157.86000100000001"/>
    <n v="159.63999899999999"/>
    <n v="159.394836"/>
    <n v="6745100"/>
    <n v="2.56"/>
    <n v="1.1212719707594901E-2"/>
    <n v="1.2543952023177899E-2"/>
    <n v="4.5953373474513198E-2"/>
    <n v="0.14697673760426"/>
    <n v="0.283197701412223"/>
    <n v="6.3797070258097199E-3"/>
    <n v="7.8624364936230404E-3"/>
    <n v="9.5118539513384896E-3"/>
    <n v="1.4864542934364899E-2"/>
    <n v="159.63999899999999"/>
    <n v="119.370003"/>
    <n v="-0.12336660539774399"/>
    <n v="6.5875784763498903E-3"/>
    <n v="1.27247804874227"/>
    <n v="3.23229143149001"/>
    <n v="3.2792506139019899"/>
    <s v="Alpha Capital"/>
    <x v="30"/>
    <s v="Information Technology"/>
    <s v="IT Services"/>
    <s v="San Francisco, California"/>
    <d v="2009-12-21T00:00:00"/>
    <n v="1403161"/>
    <m/>
    <s v="San Francisco"/>
    <s v="California"/>
    <s v="United States"/>
  </r>
  <r>
    <d v="2019-04-16T00:00:00"/>
    <x v="30"/>
    <s v="sell"/>
    <n v="400"/>
    <n v="5"/>
    <n v="161.03999299999899"/>
    <n v="161.10000600000001"/>
    <n v="159.550003"/>
    <n v="160.229996"/>
    <n v="159.98393200000001"/>
    <n v="6021400"/>
    <n v="2.5920000000000001"/>
    <n v="-1.3098171893918199E-3"/>
    <n v="1.7248330697942599E-2"/>
    <n v="3.0221750747892701E-2"/>
    <n v="0.155894591203497"/>
    <n v="0.28021859959506301"/>
    <n v="6.2919133051378504E-3"/>
    <n v="7.5145134730598096E-3"/>
    <n v="9.45409695388107E-3"/>
    <n v="1.48564459060909E-2"/>
    <n v="161.10000600000001"/>
    <n v="119.370003"/>
    <n v="-0.12336660539774399"/>
    <n v="5.0922850790659495E-4"/>
    <n v="1.2728545318805899"/>
    <n v="3.1947005139651199"/>
    <n v="3.2360193903719199"/>
    <s v="Alpha Capital"/>
    <x v="30"/>
    <s v="Information Technology"/>
    <s v="IT Services"/>
    <s v="San Francisco, California"/>
    <d v="2009-12-21T00:00:00"/>
    <n v="1403161"/>
    <m/>
    <s v="San Francisco"/>
    <s v="California"/>
    <s v="United States"/>
  </r>
  <r>
    <d v="2019-04-23T00:00:00"/>
    <x v="30"/>
    <s v="sell"/>
    <n v="800"/>
    <n v="5"/>
    <n v="161"/>
    <n v="161.88000500000001"/>
    <n v="159.86999499999999"/>
    <n v="161.66000399999999"/>
    <n v="161.411743"/>
    <n v="6522900"/>
    <n v="2.57"/>
    <n v="7.8247122614950801E-3"/>
    <n v="7.5753079340411698E-3"/>
    <n v="3.6922211889372003E-2"/>
    <n v="0.15962328988027299"/>
    <n v="0.27024758091180501"/>
    <n v="3.8233952894747101E-3"/>
    <n v="6.9432896524054596E-3"/>
    <n v="9.4203399956239893E-3"/>
    <n v="1.48288573562361E-2"/>
    <n v="161.88000500000001"/>
    <n v="119.370003"/>
    <n v="-0.12336660539774399"/>
    <n v="8.8023511954049196E-3"/>
    <n v="1.27543278842006"/>
    <n v="3.0836779471048401"/>
    <n v="3.0470894166998601"/>
    <s v="Alpha Capital"/>
    <x v="30"/>
    <s v="Information Technology"/>
    <s v="IT Services"/>
    <s v="San Francisco, California"/>
    <d v="2009-12-21T00:00:00"/>
    <n v="1403161"/>
    <m/>
    <s v="San Francisco"/>
    <s v="California"/>
    <s v="United States"/>
  </r>
  <r>
    <d v="2019-05-03T00:00:00"/>
    <x v="30"/>
    <s v="sell"/>
    <n v="1200"/>
    <n v="5"/>
    <n v="162.300003"/>
    <n v="162.740005"/>
    <n v="161.179993"/>
    <n v="162.03999299999899"/>
    <n v="161.79115300000001"/>
    <n v="4317500"/>
    <n v="2.5310000000000001"/>
    <n v="5.6938319838844799E-3"/>
    <n v="-5.4773980290091298E-3"/>
    <n v="2.66415996366424E-2"/>
    <n v="0.146873741803178"/>
    <n v="0.25519529528326501"/>
    <n v="8.5408302934508306E-3"/>
    <n v="5.9713816712059697E-3"/>
    <n v="7.3215346567184099E-3"/>
    <n v="1.44670961211051E-2"/>
    <n v="165.740005"/>
    <n v="121.599998"/>
    <n v="-0.12336660539774399"/>
    <n v="9.5921274614703799E-3"/>
    <n v="1.26095728714296"/>
    <n v="2.9144902707199001"/>
    <n v="2.9369551519859902"/>
    <s v="Alpha Capital"/>
    <x v="30"/>
    <s v="Information Technology"/>
    <s v="IT Services"/>
    <s v="San Francisco, California"/>
    <d v="2009-12-21T00:00:00"/>
    <n v="1403161"/>
    <m/>
    <s v="San Francisco"/>
    <s v="California"/>
    <s v="United States"/>
  </r>
  <r>
    <d v="2019-05-15T00:00:00"/>
    <x v="30"/>
    <s v="buy"/>
    <n v="500"/>
    <n v="5"/>
    <n v="159.320007"/>
    <n v="163.16000399999999"/>
    <n v="159.10000600000001"/>
    <n v="162.78999299999899"/>
    <n v="162.53999299999899"/>
    <n v="7547000"/>
    <n v="2.379"/>
    <n v="1.59754548777899E-2"/>
    <n v="1.25484794715492E-2"/>
    <n v="1.9539712914223899E-2"/>
    <n v="0.127939356917497"/>
    <n v="0.222307194772626"/>
    <n v="1.6365070795542402E-2"/>
    <n v="9.2723794243639301E-3"/>
    <n v="8.2395289579135604E-3"/>
    <n v="1.4608737368484E-2"/>
    <n v="165.740005"/>
    <n v="121.599998"/>
    <n v="-0.12336660539774399"/>
    <n v="5.8219943882337104E-3"/>
    <n v="1.2607398328072501"/>
    <n v="2.5431383059422599"/>
    <n v="2.3464816730156799"/>
    <s v="Alpha Capital"/>
    <x v="30"/>
    <s v="Information Technology"/>
    <s v="IT Services"/>
    <s v="San Francisco, California"/>
    <d v="2009-12-21T00:00:00"/>
    <n v="1403161"/>
    <m/>
    <s v="San Francisco"/>
    <s v="California"/>
    <s v="United States"/>
  </r>
  <r>
    <d v="2019-05-23T00:00:00"/>
    <x v="30"/>
    <s v="sell"/>
    <n v="200"/>
    <n v="5"/>
    <n v="163.5"/>
    <n v="164.25"/>
    <n v="160.820007"/>
    <n v="161.509995"/>
    <n v="161.509995"/>
    <n v="6138000"/>
    <n v="2.2959999999999998"/>
    <n v="-1.6761773861345499E-2"/>
    <n v="-2.05902249535765E-2"/>
    <n v="6.0851897825389602E-4"/>
    <n v="0.10338813981402301"/>
    <n v="0.21816248617271"/>
    <n v="7.8107062899740098E-3"/>
    <n v="1.03723982342784E-2"/>
    <n v="8.4968364002178005E-3"/>
    <n v="1.4672782144813599E-2"/>
    <n v="165.740005"/>
    <n v="121.599998"/>
    <n v="-0.12336660539774399"/>
    <n v="-1.1985692488440201E-2"/>
    <n v="1.26261873241395"/>
    <n v="2.5308814162523601"/>
    <n v="2.69456218843104"/>
    <s v="Alpha Capital"/>
    <x v="30"/>
    <s v="Information Technology"/>
    <s v="IT Services"/>
    <s v="San Francisco, California"/>
    <d v="2009-12-21T00:00:00"/>
    <n v="1403161"/>
    <m/>
    <s v="San Francisco"/>
    <s v="California"/>
    <s v="United States"/>
  </r>
  <r>
    <d v="2019-06-03T00:00:00"/>
    <x v="30"/>
    <s v="buy"/>
    <n v="200"/>
    <n v="5"/>
    <n v="161.53999299999899"/>
    <n v="162.83000200000001"/>
    <n v="156.75"/>
    <n v="158.60000600000001"/>
    <n v="158.60000600000001"/>
    <n v="8034600"/>
    <n v="2.081"/>
    <n v="-1.7066622043234399E-2"/>
    <n v="-2.5153816139773799E-2"/>
    <n v="-2.45387352269671E-2"/>
    <n v="7.0980191609356993E-2"/>
    <n v="0.19990430506228701"/>
    <n v="8.9678257471510897E-3"/>
    <n v="1.07373797982747E-2"/>
    <n v="8.7917061857100097E-3"/>
    <n v="1.47031752345288E-2"/>
    <n v="165.770004"/>
    <n v="121.599998"/>
    <n v="-0.12336660539774399"/>
    <n v="-2.7690708645509302E-3"/>
    <n v="1.2614270687629301"/>
    <n v="2.3369851518468998"/>
    <n v="2.5685337480867201"/>
    <s v="Alpha Capital"/>
    <x v="30"/>
    <s v="Information Technology"/>
    <s v="IT Services"/>
    <s v="San Francisco, California"/>
    <d v="2009-12-21T00:00:00"/>
    <n v="1403161"/>
    <m/>
    <s v="San Francisco"/>
    <s v="California"/>
    <s v="United States"/>
  </r>
  <r>
    <d v="2019-06-14T00:00:00"/>
    <x v="30"/>
    <s v="sell"/>
    <n v="1300"/>
    <n v="5"/>
    <n v="169.770004"/>
    <n v="170.63999899999999"/>
    <n v="168.83999599999899"/>
    <n v="169.66000399999999"/>
    <n v="169.66000399999999"/>
    <n v="4999900"/>
    <n v="2.093"/>
    <n v="1.8288432627895899E-3"/>
    <n v="-2.29607113892097E-3"/>
    <n v="5.8847830575207899E-2"/>
    <n v="8.89448235131471E-2"/>
    <n v="0.23955257827045401"/>
    <n v="8.0680410507824804E-3"/>
    <n v="1.13526515739395E-2"/>
    <n v="9.4242905344789595E-3"/>
    <n v="1.4748655644074101E-2"/>
    <n v="172.199997"/>
    <n v="121.599998"/>
    <n v="-0.12336660539774399"/>
    <n v="-1.6128120944145399E-3"/>
    <n v="1.2581518324807699"/>
    <n v="2.9161499845954699"/>
    <n v="2.9509684984224398"/>
    <s v="Alpha Capital"/>
    <x v="30"/>
    <s v="Information Technology"/>
    <s v="IT Services"/>
    <s v="San Francisco, California"/>
    <d v="2009-12-21T00:00:00"/>
    <n v="1403161"/>
    <m/>
    <s v="San Francisco"/>
    <s v="California"/>
    <s v="United States"/>
  </r>
  <r>
    <d v="2019-04-01T00:00:00"/>
    <x v="30"/>
    <s v="buy"/>
    <n v="700"/>
    <n v="6"/>
    <n v="157.529999"/>
    <n v="157.729996"/>
    <n v="156.550003"/>
    <n v="157.259995"/>
    <n v="157.018494"/>
    <n v="6420100"/>
    <n v="2.4969999999999999"/>
    <n v="6.8272922860241596E-3"/>
    <n v="2.7266552165480299E-2"/>
    <n v="5.9877719724057303E-2"/>
    <n v="0.184905015147283"/>
    <n v="0.28022572207781399"/>
    <n v="8.1787146850599499E-3"/>
    <n v="9.2400439624522393E-3"/>
    <n v="1.1985537373618E-2"/>
    <n v="1.50564181213842E-2"/>
    <n v="157.729996"/>
    <n v="116.709999"/>
    <n v="-0.12336660539774399"/>
    <n v="1.1502195497633099E-2"/>
    <n v="1.24751374020285"/>
    <n v="3.1964271992137201"/>
    <n v="3.2038354228261299"/>
    <s v="DecaFund"/>
    <x v="30"/>
    <s v="Information Technology"/>
    <s v="IT Services"/>
    <s v="San Francisco, California"/>
    <d v="2009-12-21T00:00:00"/>
    <n v="1403161"/>
    <m/>
    <s v="San Francisco"/>
    <s v="California"/>
    <s v="United States"/>
  </r>
  <r>
    <d v="2019-04-11T00:00:00"/>
    <x v="30"/>
    <s v="sell"/>
    <n v="200"/>
    <n v="6"/>
    <n v="159.11000100000001"/>
    <n v="159.300003"/>
    <n v="157.44000199999999"/>
    <n v="157.86000100000001"/>
    <n v="157.617569"/>
    <n v="5771400"/>
    <n v="2.504"/>
    <n v="-4.4245316552948798E-3"/>
    <n v="1.39463648696205E-3"/>
    <n v="3.9605965480368502E-2"/>
    <n v="0.131355381600645"/>
    <n v="0.28269714561298898"/>
    <n v="4.1280360970541398E-3"/>
    <n v="7.6245458592997199E-3"/>
    <n v="9.4801986690544807E-3"/>
    <n v="1.48632227777031E-2"/>
    <n v="159.300003"/>
    <n v="119.370003"/>
    <n v="-0.12336660539774399"/>
    <n v="3.8122194279549302E-5"/>
    <n v="1.2717393462867399"/>
    <n v="3.2313074167133"/>
    <n v="3.2460516636313201"/>
    <s v="DecaFund"/>
    <x v="30"/>
    <s v="Information Technology"/>
    <s v="IT Services"/>
    <s v="San Francisco, California"/>
    <d v="2009-12-21T00:00:00"/>
    <n v="1403161"/>
    <m/>
    <s v="San Francisco"/>
    <s v="California"/>
    <s v="United States"/>
  </r>
  <r>
    <d v="2019-05-06T00:00:00"/>
    <x v="30"/>
    <s v="sell"/>
    <n v="1300"/>
    <n v="6"/>
    <n v="158.21000699999999"/>
    <n v="162.64999399999999"/>
    <n v="158.199997"/>
    <n v="162.279999"/>
    <n v="162.030777"/>
    <n v="10442400"/>
    <n v="2.5"/>
    <n v="1.4799741557826799E-3"/>
    <n v="-1.14573926114446E-2"/>
    <n v="2.38209391462832E-2"/>
    <n v="0.13876725747681101"/>
    <n v="0.25036517579177398"/>
    <n v="7.3835683628544497E-3"/>
    <n v="5.9320362698450004E-3"/>
    <n v="7.2629714123514499E-3"/>
    <n v="1.44632488793867E-2"/>
    <n v="165.740005"/>
    <n v="121.599998"/>
    <n v="-0.12336660539774399"/>
    <n v="-4.4810132310555703E-3"/>
    <n v="1.2605334965082799"/>
    <n v="2.8596649271146601"/>
    <n v="2.9097927813594602"/>
    <s v="DecaFund"/>
    <x v="30"/>
    <s v="Information Technology"/>
    <s v="IT Services"/>
    <s v="San Francisco, California"/>
    <d v="2009-12-21T00:00:00"/>
    <n v="1403161"/>
    <m/>
    <s v="San Francisco"/>
    <s v="California"/>
    <s v="United States"/>
  </r>
  <r>
    <d v="2019-05-09T00:00:00"/>
    <x v="30"/>
    <s v="sell"/>
    <n v="100"/>
    <n v="6"/>
    <n v="158.86000100000001"/>
    <n v="159.85000600000001"/>
    <n v="157.16999799999999"/>
    <n v="159.80999800000001"/>
    <n v="159.56457499999999"/>
    <n v="6813700"/>
    <n v="2.4569999999999999"/>
    <n v="-5.9269035613825098E-3"/>
    <n v="-8.1637933041985005E-3"/>
    <n v="1.2974124706021301E-2"/>
    <n v="0.13287346892986299"/>
    <n v="0.21386615160318301"/>
    <n v="7.6314921921923698E-3"/>
    <n v="6.6956435940912998E-3"/>
    <n v="7.3105633401667697E-3"/>
    <n v="1.4480119401306E-2"/>
    <n v="165.740005"/>
    <n v="121.599998"/>
    <n v="-0.12336660539774399"/>
    <n v="-3.0259986019249502E-3"/>
    <n v="1.2591516663765701"/>
    <n v="2.4101218867126999"/>
    <n v="2.6668194132190099"/>
    <s v="DecaFund"/>
    <x v="30"/>
    <s v="Information Technology"/>
    <s v="IT Services"/>
    <s v="San Francisco, California"/>
    <d v="2009-12-21T00:00:00"/>
    <n v="1403161"/>
    <m/>
    <s v="San Francisco"/>
    <s v="California"/>
    <s v="United States"/>
  </r>
  <r>
    <d v="2019-05-29T00:00:00"/>
    <x v="30"/>
    <s v="buy"/>
    <n v="200"/>
    <n v="6"/>
    <n v="163.300003"/>
    <n v="163.5"/>
    <n v="161.479996"/>
    <n v="162.729996"/>
    <n v="162.729996"/>
    <n v="6456000"/>
    <n v="2.2360000000000002"/>
    <n v="-6.0042515328568198E-3"/>
    <n v="-6.9200497245103E-3"/>
    <n v="3.0863854903337998E-4"/>
    <n v="0.101701190136802"/>
    <n v="0.22133657394794201"/>
    <n v="1.0054938456175101E-2"/>
    <n v="1.0324126896210499E-2"/>
    <n v="8.5773624735313199E-3"/>
    <n v="1.46756622913866E-2"/>
    <n v="165.770004"/>
    <n v="121.599998"/>
    <n v="-0.12336660539774399"/>
    <n v="-6.9359101493404697E-3"/>
    <n v="1.2555775191701899"/>
    <n v="2.5902737559276798"/>
    <n v="2.5930254982776999"/>
    <s v="DecaFund"/>
    <x v="30"/>
    <s v="Information Technology"/>
    <s v="IT Services"/>
    <s v="San Francisco, California"/>
    <d v="2009-12-21T00:00:00"/>
    <n v="1403161"/>
    <m/>
    <s v="San Francisco"/>
    <s v="California"/>
    <s v="United States"/>
  </r>
  <r>
    <d v="2019-04-01T00:00:00"/>
    <x v="30"/>
    <s v="buy"/>
    <n v="200"/>
    <n v="7"/>
    <n v="157.529999"/>
    <n v="157.729996"/>
    <n v="156.550003"/>
    <n v="157.259995"/>
    <n v="157.018494"/>
    <n v="6420100"/>
    <n v="2.4969999999999999"/>
    <n v="6.8272922860241596E-3"/>
    <n v="2.7266552165480299E-2"/>
    <n v="5.9877719724057303E-2"/>
    <n v="0.184905015147283"/>
    <n v="0.28022572207781399"/>
    <n v="8.1787146850599499E-3"/>
    <n v="9.2400439624522393E-3"/>
    <n v="1.1985537373618E-2"/>
    <n v="1.50564181213842E-2"/>
    <n v="157.729996"/>
    <n v="116.709999"/>
    <n v="-0.12336660539774399"/>
    <n v="1.1502195497633099E-2"/>
    <n v="1.24751374020285"/>
    <n v="3.1964271992137201"/>
    <n v="3.2038354228261299"/>
    <s v="GreenGrest Capital"/>
    <x v="30"/>
    <s v="Information Technology"/>
    <s v="IT Services"/>
    <s v="San Francisco, California"/>
    <d v="2009-12-21T00:00:00"/>
    <n v="1403161"/>
    <m/>
    <s v="San Francisco"/>
    <s v="California"/>
    <s v="United States"/>
  </r>
  <r>
    <d v="2019-04-09T00:00:00"/>
    <x v="30"/>
    <s v="buy"/>
    <n v="1000"/>
    <n v="7"/>
    <n v="156.55999800000001"/>
    <n v="157.990005"/>
    <n v="156.470001"/>
    <n v="157.490005"/>
    <n v="157.24813799999899"/>
    <n v="6364100"/>
    <n v="2.4990000000000001"/>
    <n v="-1.64952002682608E-3"/>
    <n v="-1.8396703842878501E-3"/>
    <n v="6.6551202629324402E-2"/>
    <n v="0.14258568787725201"/>
    <n v="0.28864999257253299"/>
    <n v="3.4592127278439402E-3"/>
    <n v="8.64915751760785E-3"/>
    <n v="9.5024266087291708E-3"/>
    <n v="1.4895611448472301E-2"/>
    <n v="159.11000100000001"/>
    <n v="119.370003"/>
    <n v="-0.12336660539774399"/>
    <n v="-6.0859766572597396E-3"/>
    <n v="1.2678166366982699"/>
    <n v="3.3039358716850198"/>
    <n v="3.26933215535424"/>
    <s v="GreenGrest Capital"/>
    <x v="30"/>
    <s v="Information Technology"/>
    <s v="IT Services"/>
    <s v="San Francisco, California"/>
    <d v="2009-12-21T00:00:00"/>
    <n v="1403161"/>
    <m/>
    <s v="San Francisco"/>
    <s v="California"/>
    <s v="United States"/>
  </r>
  <r>
    <d v="2019-05-28T00:00:00"/>
    <x v="30"/>
    <s v="sell"/>
    <n v="1300"/>
    <n v="7"/>
    <n v="163.39999399999999"/>
    <n v="165.770004"/>
    <n v="163.33000200000001"/>
    <n v="163.71000699999999"/>
    <n v="163.71000699999999"/>
    <n v="10202300"/>
    <n v="2.2679999999999998"/>
    <n v="6.5574494532437003E-3"/>
    <n v="1.4671192443389499E-3"/>
    <n v="1.8104922013698E-2"/>
    <n v="0.108928920726484"/>
    <n v="0.22270490373760299"/>
    <n v="9.7875091102043992E-3"/>
    <n v="1.0525355703460399E-2"/>
    <n v="8.5219756278980107E-3"/>
    <n v="1.46733586033523E-2"/>
    <n v="165.770004"/>
    <n v="121.599998"/>
    <n v="-0.12336660539774399"/>
    <n v="-8.4109499934704197E-3"/>
    <n v="1.2564259078026701"/>
    <n v="2.60117487399887"/>
    <n v="2.6287036232726702"/>
    <s v="GreenGrest Capital"/>
    <x v="30"/>
    <s v="Information Technology"/>
    <s v="IT Services"/>
    <s v="San Francisco, California"/>
    <d v="2009-12-21T00:00:00"/>
    <n v="1403161"/>
    <m/>
    <s v="San Francisco"/>
    <s v="California"/>
    <s v="United States"/>
  </r>
  <r>
    <d v="2019-05-30T00:00:00"/>
    <x v="30"/>
    <s v="buy"/>
    <n v="500"/>
    <n v="7"/>
    <n v="162.800003"/>
    <n v="163.5"/>
    <n v="161.94000199999999"/>
    <n v="162.759995"/>
    <n v="162.759995"/>
    <n v="4750600"/>
    <n v="2.2269999999999999"/>
    <n v="1.84331321481168E-4"/>
    <n v="-9.0521107405213096E-3"/>
    <n v="-6.9669988677038596E-3"/>
    <n v="9.5790817548240495E-2"/>
    <n v="0.23370622172289701"/>
    <n v="9.9028370918511303E-3"/>
    <n v="1.0189911846898599E-2"/>
    <n v="8.5598721308806497E-3"/>
    <n v="1.4652462208335E-2"/>
    <n v="165.770004"/>
    <n v="121.599998"/>
    <n v="-0.12336660539774399"/>
    <n v="2.0962723552933101E-3"/>
    <n v="1.2561483435338101"/>
    <n v="2.7553374116642999"/>
    <n v="2.5967752123438399"/>
    <s v="GreenGrest Capital"/>
    <x v="30"/>
    <s v="Information Technology"/>
    <s v="IT Services"/>
    <s v="San Francisco, California"/>
    <d v="2009-12-21T00:00:00"/>
    <n v="1403161"/>
    <m/>
    <s v="San Francisco"/>
    <s v="California"/>
    <s v="United States"/>
  </r>
  <r>
    <d v="2019-05-31T00:00:00"/>
    <x v="30"/>
    <s v="buy"/>
    <n v="700"/>
    <n v="7"/>
    <n v="160.91000399999999"/>
    <n v="162.13000500000001"/>
    <n v="160.55999800000001"/>
    <n v="161.33000200000001"/>
    <n v="161.33000200000001"/>
    <n v="5079000"/>
    <n v="2.1419999999999999"/>
    <n v="-8.8247233384071908E-3"/>
    <n v="-1.1150602175829701E-3"/>
    <n v="-1.74960382652854E-2"/>
    <n v="7.7893118341438805E-2"/>
    <n v="0.21758316657957499"/>
    <n v="7.1645460220009496E-3"/>
    <n v="1.03366743988386E-2"/>
    <n v="8.6020686525275607E-3"/>
    <n v="1.4659731630459701E-2"/>
    <n v="165.770004"/>
    <n v="121.599998"/>
    <n v="-0.12336660539774399"/>
    <n v="-1.3283204951564801E-2"/>
    <n v="1.25710550847025"/>
    <n v="2.558897546996"/>
    <n v="2.6023784384925701"/>
    <s v="GreenGrest Capital"/>
    <x v="30"/>
    <s v="Information Technology"/>
    <s v="IT Services"/>
    <s v="San Francisco, California"/>
    <d v="2009-12-21T00:00:00"/>
    <n v="1403161"/>
    <m/>
    <s v="San Francisco"/>
    <s v="California"/>
    <s v="United States"/>
  </r>
  <r>
    <d v="2019-06-12T00:00:00"/>
    <x v="30"/>
    <s v="buy"/>
    <n v="1400"/>
    <n v="7"/>
    <n v="170.38000500000001"/>
    <n v="171.61999499999999"/>
    <n v="169.699997"/>
    <n v="171.58999599999899"/>
    <n v="171.58999599999899"/>
    <n v="6772000"/>
    <n v="2.1269999999999998"/>
    <n v="7.4875928786946096E-3"/>
    <n v="3.6801571762760499E-2"/>
    <n v="6.7043279122485699E-2"/>
    <n v="0.119676891116149"/>
    <n v="0.25451647984562398"/>
    <n v="7.8178659489022296E-3"/>
    <n v="1.24680572550447E-2"/>
    <n v="9.3519145873877402E-3"/>
    <n v="1.4729233874978201E-2"/>
    <n v="172.179993"/>
    <n v="121.599998"/>
    <n v="-0.12336660539774399"/>
    <n v="-2.0396578921351798E-3"/>
    <n v="1.2617005179466301"/>
    <n v="3.08805539212341"/>
    <n v="2.8901157502841301"/>
    <s v="GreenGrest Capital"/>
    <x v="30"/>
    <s v="Information Technology"/>
    <s v="IT Services"/>
    <s v="San Francisco, California"/>
    <d v="2009-12-21T00:00:00"/>
    <n v="1403161"/>
    <m/>
    <s v="San Francisco"/>
    <s v="California"/>
    <s v="United States"/>
  </r>
  <r>
    <d v="2019-06-18T00:00:00"/>
    <x v="30"/>
    <s v="buy"/>
    <n v="600"/>
    <n v="7"/>
    <n v="170.64999399999999"/>
    <n v="170.66999799999999"/>
    <n v="167.550003"/>
    <n v="169.279999"/>
    <n v="169.279999"/>
    <n v="6969300"/>
    <n v="2.06"/>
    <n v="-1.6526919266395101E-3"/>
    <n v="-6.0661513448906903E-3"/>
    <n v="2.6396888516399701E-2"/>
    <n v="9.2314644303192694E-2"/>
    <n v="0.232115383023491"/>
    <n v="7.5464375452743001E-3"/>
    <n v="1.0640347664123801E-2"/>
    <n v="9.4048375379281804E-3"/>
    <n v="1.4748197690594799E-2"/>
    <n v="172.199997"/>
    <n v="121.599998"/>
    <n v="-0.12336660539774399"/>
    <n v="9.6704895497130797E-3"/>
    <n v="1.2522317679122901"/>
    <n v="2.84237196008044"/>
    <n v="2.9086625712626701"/>
    <s v="GreenGrest Capital"/>
    <x v="30"/>
    <s v="Information Technology"/>
    <s v="IT Services"/>
    <s v="San Francisco, California"/>
    <d v="2009-12-21T00:00:00"/>
    <n v="1403161"/>
    <m/>
    <s v="San Francisco"/>
    <s v="California"/>
    <s v="United States"/>
  </r>
  <r>
    <d v="2019-06-19T00:00:00"/>
    <x v="30"/>
    <s v="buy"/>
    <n v="300"/>
    <n v="7"/>
    <n v="169.38999899999999"/>
    <n v="171.199997"/>
    <n v="169.21000699999999"/>
    <n v="170.69000199999999"/>
    <n v="170.69000199999999"/>
    <n v="6323900"/>
    <n v="2.0289999999999999"/>
    <n v="8.2949147308273002E-3"/>
    <n v="-5.25882949275809E-3"/>
    <n v="3.9434024083197301E-2"/>
    <n v="0.106058038530978"/>
    <n v="0.23230138256081301"/>
    <n v="7.7840385192161502E-3"/>
    <n v="1.0656682930296601E-2"/>
    <n v="9.4012738854865E-3"/>
    <n v="1.47485634977669E-2"/>
    <n v="172.199997"/>
    <n v="121.599998"/>
    <n v="-0.12336660539774399"/>
    <n v="2.98071681438073E-3"/>
    <n v="1.2536872485506201"/>
    <n v="2.8632502762853398"/>
    <n v="2.8637015480950598"/>
    <s v="GreenGrest Capital"/>
    <x v="30"/>
    <s v="Information Technology"/>
    <s v="IT Services"/>
    <s v="San Francisco, California"/>
    <d v="2009-12-21T00:00:00"/>
    <n v="1403161"/>
    <m/>
    <s v="San Francisco"/>
    <s v="California"/>
    <s v="United States"/>
  </r>
  <r>
    <d v="2019-06-28T00:00:00"/>
    <x v="30"/>
    <s v="buy"/>
    <n v="800"/>
    <n v="7"/>
    <n v="171.96000699999999"/>
    <n v="173.550003"/>
    <n v="170.520004"/>
    <n v="173.550003"/>
    <n v="173.550003"/>
    <n v="8442700"/>
    <n v="2"/>
    <n v="1.34581009533927E-2"/>
    <n v="6.3402981123335603E-4"/>
    <n v="6.4373398501950702E-2"/>
    <n v="0.106929457290677"/>
    <n v="0.28769223864176102"/>
    <n v="1.01373416776051E-2"/>
    <n v="1.10432020843168E-2"/>
    <n v="9.2866590006473893E-3"/>
    <n v="1.46231392337627E-2"/>
    <n v="174.94000199999999"/>
    <n v="121.599998"/>
    <n v="-0.12336660539774399"/>
    <n v="5.7409418775350302E-3"/>
    <n v="1.24563600970369"/>
    <n v="3.69879328217751"/>
    <n v="3.3814636824142101"/>
    <s v="GreenGrest Capital"/>
    <x v="30"/>
    <s v="Information Technology"/>
    <s v="IT Services"/>
    <s v="San Francisco, California"/>
    <d v="2009-12-21T00:00:00"/>
    <n v="1403161"/>
    <m/>
    <s v="San Francisco"/>
    <s v="California"/>
    <s v="United States"/>
  </r>
  <r>
    <d v="2019-04-18T00:00:00"/>
    <x v="30"/>
    <s v="sell"/>
    <n v="900"/>
    <n v="8"/>
    <n v="160.929993"/>
    <n v="161.10000600000001"/>
    <n v="159"/>
    <n v="160.16000399999999"/>
    <n v="159.91404700000001"/>
    <n v="7859400"/>
    <n v="2.56"/>
    <n v="-1.7467377434398101E-3"/>
    <n v="1.44648149999343E-2"/>
    <n v="3.5396966177481497E-2"/>
    <n v="0.15589449578006501"/>
    <n v="0.25867359020053998"/>
    <n v="5.3700459785699399E-3"/>
    <n v="7.4292336473465604E-3"/>
    <n v="9.4579998747456803E-3"/>
    <n v="1.48264512116296E-2"/>
    <n v="161.10000600000001"/>
    <n v="119.370003"/>
    <n v="-0.12336660539774399"/>
    <n v="1.5778467813143101E-3"/>
    <n v="1.2714469971070701"/>
    <n v="2.9342705696062001"/>
    <n v="3.1419042223245501"/>
    <s v="KKZ Asset Management"/>
    <x v="30"/>
    <s v="Information Technology"/>
    <s v="IT Services"/>
    <s v="San Francisco, California"/>
    <d v="2009-12-21T00:00:00"/>
    <n v="1403161"/>
    <m/>
    <s v="San Francisco"/>
    <s v="California"/>
    <s v="United States"/>
  </r>
  <r>
    <d v="2019-04-24T00:00:00"/>
    <x v="30"/>
    <s v="buy"/>
    <n v="1100"/>
    <n v="8"/>
    <n v="161.75"/>
    <n v="162.029999"/>
    <n v="160.64999399999999"/>
    <n v="161.490005"/>
    <n v="161.24200400000001"/>
    <n v="7376500"/>
    <n v="2.5219999999999998"/>
    <n v="-1.0521434648548501E-3"/>
    <n v="7.8329816585781704E-3"/>
    <n v="5.3547916765496001E-2"/>
    <n v="0.166133142242259"/>
    <n v="0.26710428691834998"/>
    <n v="3.77725855236655E-3"/>
    <n v="5.4886282833351702E-3"/>
    <n v="9.3432021516183204E-3"/>
    <n v="1.4829319016736E-2"/>
    <n v="162.029999"/>
    <n v="119.370003"/>
    <n v="-0.12336660539774399"/>
    <n v="-2.1941687255359501E-3"/>
    <n v="1.2753211425805999"/>
    <n v="3.0520769433542601"/>
    <n v="3.0185647025776898"/>
    <s v="KKZ Asset Management"/>
    <x v="30"/>
    <s v="Information Technology"/>
    <s v="IT Services"/>
    <s v="San Francisco, California"/>
    <d v="2009-12-21T00:00:00"/>
    <n v="1403161"/>
    <m/>
    <s v="San Francisco"/>
    <s v="California"/>
    <s v="United States"/>
  </r>
  <r>
    <d v="2019-04-26T00:00:00"/>
    <x v="30"/>
    <s v="buy"/>
    <n v="600"/>
    <n v="8"/>
    <n v="161.259995"/>
    <n v="163.029999"/>
    <n v="160.39999399999999"/>
    <n v="162.929993"/>
    <n v="162.679779"/>
    <n v="7525400"/>
    <n v="2.5049999999999999"/>
    <n v="1.1792031931807801E-2"/>
    <n v="1.71472579060446E-2"/>
    <n v="4.7961858531734403E-2"/>
    <n v="0.162967454506624"/>
    <n v="0.30244134324545502"/>
    <n v="6.1910580501351098E-3"/>
    <n v="5.2962656316185002E-3"/>
    <n v="9.4202003869593692E-3"/>
    <n v="1.47475902545855E-2"/>
    <n v="163.029999"/>
    <n v="121.599998"/>
    <n v="-0.12336660539774399"/>
    <n v="4.6743503443647796E-3"/>
    <n v="1.270788391537"/>
    <n v="3.4985198972824301"/>
    <n v="3.1960870074050201"/>
    <s v="KKZ Asset Management"/>
    <x v="30"/>
    <s v="Information Technology"/>
    <s v="IT Services"/>
    <s v="San Francisco, California"/>
    <d v="2009-12-21T00:00:00"/>
    <n v="1403161"/>
    <m/>
    <s v="San Francisco"/>
    <s v="California"/>
    <s v="United States"/>
  </r>
  <r>
    <d v="2019-05-10T00:00:00"/>
    <x v="30"/>
    <s v="buy"/>
    <n v="1400"/>
    <n v="8"/>
    <n v="158.86000100000001"/>
    <n v="161.39999399999999"/>
    <n v="157.270004"/>
    <n v="160.71000699999999"/>
    <n v="160.46319599999899"/>
    <n v="5192500"/>
    <n v="2.4550000000000001"/>
    <n v="5.6159086378581996E-3"/>
    <n v="-8.2417166502246498E-3"/>
    <n v="2.0239553370705599E-2"/>
    <n v="0.13699215479899901"/>
    <n v="0.21227164214352001"/>
    <n v="7.6128464623991601E-3"/>
    <n v="6.7588154426429098E-3"/>
    <n v="7.3234079869180504E-3"/>
    <n v="1.44776765898812E-2"/>
    <n v="165.740005"/>
    <n v="121.599998"/>
    <n v="-0.12336660539774399"/>
    <n v="3.7133938472042301E-3"/>
    <n v="1.26150108118899"/>
    <n v="2.3940774787207402"/>
    <n v="2.56273685481918"/>
    <s v="KKZ Asset Management"/>
    <x v="30"/>
    <s v="Information Technology"/>
    <s v="IT Services"/>
    <s v="San Francisco, California"/>
    <d v="2009-12-21T00:00:00"/>
    <n v="1403161"/>
    <m/>
    <s v="San Francisco"/>
    <s v="California"/>
    <s v="United States"/>
  </r>
  <r>
    <d v="2019-06-03T00:00:00"/>
    <x v="30"/>
    <s v="sell"/>
    <n v="800"/>
    <n v="8"/>
    <n v="161.53999299999899"/>
    <n v="162.83000200000001"/>
    <n v="156.75"/>
    <n v="158.60000600000001"/>
    <n v="158.60000600000001"/>
    <n v="8034600"/>
    <n v="2.081"/>
    <n v="-1.7066622043234399E-2"/>
    <n v="-2.5153816139773799E-2"/>
    <n v="-2.45387352269671E-2"/>
    <n v="7.0980191609356993E-2"/>
    <n v="0.19990430506228701"/>
    <n v="8.9678257471510897E-3"/>
    <n v="1.07373797982747E-2"/>
    <n v="8.7917061857100097E-3"/>
    <n v="1.47031752345288E-2"/>
    <n v="165.770004"/>
    <n v="121.599998"/>
    <n v="-0.12336660539774399"/>
    <n v="-2.7690708645509302E-3"/>
    <n v="1.2614270687629301"/>
    <n v="2.3369851518468998"/>
    <n v="2.5685337480867201"/>
    <s v="KKZ Asset Management"/>
    <x v="30"/>
    <s v="Information Technology"/>
    <s v="IT Services"/>
    <s v="San Francisco, California"/>
    <d v="2009-12-21T00:00:00"/>
    <n v="1403161"/>
    <m/>
    <s v="San Francisco"/>
    <s v="California"/>
    <s v="United States"/>
  </r>
  <r>
    <d v="2019-06-13T00:00:00"/>
    <x v="30"/>
    <s v="buy"/>
    <n v="500"/>
    <n v="8"/>
    <n v="172.13999899999999"/>
    <n v="172.199997"/>
    <n v="168.720001"/>
    <n v="169.35000600000001"/>
    <n v="169.35000600000001"/>
    <n v="6901400"/>
    <n v="2.0910000000000002"/>
    <n v="-1.3140272292783599E-2"/>
    <n v="1.4452970951799799E-2"/>
    <n v="7.5158948672568199E-2"/>
    <n v="9.5254027854668702E-2"/>
    <n v="0.234306950189233"/>
    <n v="1.18473944053645E-2"/>
    <n v="1.181785497352E-2"/>
    <n v="9.4622390305961809E-3"/>
    <n v="1.47511127642338E-2"/>
    <n v="172.199997"/>
    <n v="121.599998"/>
    <n v="-0.12336660539774399"/>
    <n v="4.0890106107655602E-3"/>
    <n v="1.25822310148454"/>
    <n v="2.83777341174022"/>
    <n v="2.9119943197026501"/>
    <s v="KKZ Asset Management"/>
    <x v="30"/>
    <s v="Information Technology"/>
    <s v="IT Services"/>
    <s v="San Francisco, California"/>
    <d v="2009-12-21T00:00:00"/>
    <n v="1403161"/>
    <m/>
    <s v="San Francisco"/>
    <s v="California"/>
    <s v="United States"/>
  </r>
  <r>
    <d v="2019-06-19T00:00:00"/>
    <x v="30"/>
    <s v="buy"/>
    <n v="1400"/>
    <n v="8"/>
    <n v="169.38999899999999"/>
    <n v="171.199997"/>
    <n v="169.21000699999999"/>
    <n v="170.69000199999999"/>
    <n v="170.69000199999999"/>
    <n v="6323900"/>
    <n v="2.0289999999999999"/>
    <n v="8.2949147308273002E-3"/>
    <n v="-5.25882949275809E-3"/>
    <n v="3.9434024083197301E-2"/>
    <n v="0.106058038530978"/>
    <n v="0.23230138256081301"/>
    <n v="7.7840385192161502E-3"/>
    <n v="1.0656682930296601E-2"/>
    <n v="9.4012738854865E-3"/>
    <n v="1.47485634977669E-2"/>
    <n v="172.199997"/>
    <n v="121.599998"/>
    <n v="-0.12336660539774399"/>
    <n v="2.98071681438073E-3"/>
    <n v="1.2536872485506201"/>
    <n v="2.8632502762853398"/>
    <n v="2.8637015480950598"/>
    <s v="KKZ Asset Management"/>
    <x v="30"/>
    <s v="Information Technology"/>
    <s v="IT Services"/>
    <s v="San Francisco, California"/>
    <d v="2009-12-21T00:00:00"/>
    <n v="1403161"/>
    <m/>
    <s v="San Francisco"/>
    <s v="California"/>
    <s v="United States"/>
  </r>
  <r>
    <d v="2019-04-05T00:00:00"/>
    <x v="30"/>
    <s v="sell"/>
    <n v="1500"/>
    <n v="9"/>
    <n v="158"/>
    <n v="158.63000500000001"/>
    <n v="157.229996"/>
    <n v="157.64999399999999"/>
    <n v="157.407883"/>
    <n v="4178300"/>
    <n v="2.5009999999999999"/>
    <n v="6.3404171378984901E-5"/>
    <n v="9.3041150181309602E-3"/>
    <n v="6.4449633733221504E-2"/>
    <n v="0.16689669647677999"/>
    <n v="0.26966304600963498"/>
    <n v="4.6264048250877297E-3"/>
    <n v="8.8293565109322791E-3"/>
    <n v="9.6925487235428199E-3"/>
    <n v="1.50258019149527E-2"/>
    <n v="159.11000100000001"/>
    <n v="117.120003"/>
    <n v="-0.12336660539774399"/>
    <n v="4.62571739556182E-3"/>
    <n v="1.2716039854106"/>
    <n v="3.06629668013665"/>
    <n v="3.2341352020998801"/>
    <s v="Netpune Capital"/>
    <x v="30"/>
    <s v="Information Technology"/>
    <s v="IT Services"/>
    <s v="San Francisco, California"/>
    <d v="2009-12-21T00:00:00"/>
    <n v="1403161"/>
    <m/>
    <s v="San Francisco"/>
    <s v="California"/>
    <s v="United States"/>
  </r>
  <r>
    <d v="2019-05-17T00:00:00"/>
    <x v="30"/>
    <s v="sell"/>
    <n v="300"/>
    <n v="9"/>
    <n v="163.28999299999899"/>
    <n v="165.199997"/>
    <n v="163.199997"/>
    <n v="164.08999599999899"/>
    <n v="164.08999599999899"/>
    <n v="4582500"/>
    <n v="2.3929999999999998"/>
    <n v="-4.7422208359701396E-3"/>
    <n v="2.2350425546530401E-2"/>
    <n v="2.53416482192932E-2"/>
    <n v="0.125839003384521"/>
    <n v="0.23423989101072901"/>
    <n v="1.7038573584560401E-2"/>
    <n v="9.7395829760189203E-3"/>
    <n v="8.3228874463427797E-3"/>
    <n v="1.4636008277389799E-2"/>
    <n v="165.740005"/>
    <n v="121.599998"/>
    <n v="-0.12336660539774399"/>
    <n v="-5.8544371529206298E-3"/>
    <n v="1.2645720320879199"/>
    <n v="2.70406113361364"/>
    <n v="2.47404693752345"/>
    <s v="Netpune Capital"/>
    <x v="30"/>
    <s v="Information Technology"/>
    <s v="IT Services"/>
    <s v="San Francisco, California"/>
    <d v="2009-12-21T00:00:00"/>
    <n v="1403161"/>
    <m/>
    <s v="San Francisco"/>
    <s v="California"/>
    <s v="United States"/>
  </r>
  <r>
    <d v="2019-06-13T00:00:00"/>
    <x v="30"/>
    <s v="sell"/>
    <n v="300"/>
    <n v="9"/>
    <n v="172.13999899999999"/>
    <n v="172.199997"/>
    <n v="168.720001"/>
    <n v="169.35000600000001"/>
    <n v="169.35000600000001"/>
    <n v="6901400"/>
    <n v="2.0910000000000002"/>
    <n v="-1.3140272292783599E-2"/>
    <n v="1.4452970951799799E-2"/>
    <n v="7.5158948672568199E-2"/>
    <n v="9.5254027854668702E-2"/>
    <n v="0.234306950189233"/>
    <n v="1.18473944053645E-2"/>
    <n v="1.181785497352E-2"/>
    <n v="9.4622390305961809E-3"/>
    <n v="1.47511127642338E-2"/>
    <n v="172.199997"/>
    <n v="121.599998"/>
    <n v="-0.12336660539774399"/>
    <n v="4.0890106107655602E-3"/>
    <n v="1.25822310148454"/>
    <n v="2.83777341174022"/>
    <n v="2.9119943197026501"/>
    <s v="Netpune Capital"/>
    <x v="30"/>
    <s v="Information Technology"/>
    <s v="IT Services"/>
    <s v="San Francisco, California"/>
    <d v="2009-12-21T00:00:00"/>
    <n v="1403161"/>
    <m/>
    <s v="San Francisco"/>
    <s v="California"/>
    <s v="United States"/>
  </r>
  <r>
    <d v="2019-04-30T00:00:00"/>
    <x v="30"/>
    <s v="sell"/>
    <n v="1400"/>
    <n v="10"/>
    <n v="164.979996"/>
    <n v="165.699997"/>
    <n v="163.91999799999999"/>
    <n v="164.429993"/>
    <n v="164.17747499999999"/>
    <n v="6432700"/>
    <n v="2.5089999999999999"/>
    <n v="1.70431605917422E-3"/>
    <n v="1.6989497025956101E-2"/>
    <n v="6.1191126308272399E-2"/>
    <n v="0.19895393044889501"/>
    <n v="0.27276898311138498"/>
    <n v="6.1131331061042796E-3"/>
    <n v="4.99899393899294E-3"/>
    <n v="8.9076502328039996E-3"/>
    <n v="1.44498830077189E-2"/>
    <n v="165.699997"/>
    <n v="121.599998"/>
    <n v="-0.12336660539774399"/>
    <n v="9.5096475723260604E-4"/>
    <n v="1.2562166507211401"/>
    <n v="3.1299579202729602"/>
    <n v="3.2034184267521302"/>
    <s v="Spectrum Group"/>
    <x v="30"/>
    <s v="Information Technology"/>
    <s v="IT Services"/>
    <s v="San Francisco, California"/>
    <d v="2009-12-21T00:00:00"/>
    <n v="1403161"/>
    <m/>
    <s v="San Francisco"/>
    <s v="California"/>
    <s v="United States"/>
  </r>
  <r>
    <d v="2019-05-15T00:00:00"/>
    <x v="30"/>
    <s v="sell"/>
    <n v="300"/>
    <n v="10"/>
    <n v="159.320007"/>
    <n v="163.16000399999999"/>
    <n v="159.10000600000001"/>
    <n v="162.78999299999899"/>
    <n v="162.53999299999899"/>
    <n v="7547000"/>
    <n v="2.379"/>
    <n v="1.59754548777899E-2"/>
    <n v="1.25484794715492E-2"/>
    <n v="1.9539712914223899E-2"/>
    <n v="0.127939356917497"/>
    <n v="0.222307194772626"/>
    <n v="1.6365070795542402E-2"/>
    <n v="9.2723794243639301E-3"/>
    <n v="8.2395289579135604E-3"/>
    <n v="1.4608737368484E-2"/>
    <n v="165.740005"/>
    <n v="121.599998"/>
    <n v="-0.12336660539774399"/>
    <n v="5.8219943882337104E-3"/>
    <n v="1.2607398328072501"/>
    <n v="2.5431383059422599"/>
    <n v="2.3464816730156799"/>
    <s v="Spectrum Group"/>
    <x v="30"/>
    <s v="Information Technology"/>
    <s v="IT Services"/>
    <s v="San Francisco, California"/>
    <d v="2009-12-21T00:00:00"/>
    <n v="1403161"/>
    <m/>
    <s v="San Francisco"/>
    <s v="California"/>
    <s v="United States"/>
  </r>
  <r>
    <d v="2019-06-05T00:00:00"/>
    <x v="30"/>
    <s v="buy"/>
    <n v="1100"/>
    <n v="10"/>
    <n v="163.5"/>
    <n v="165.39999399999999"/>
    <n v="162.69000199999999"/>
    <n v="165.38999899999999"/>
    <n v="165.38999899999999"/>
    <n v="7769300"/>
    <n v="2.1230000000000002"/>
    <n v="1.8675002580051801E-2"/>
    <n v="1.6213954131458E-2"/>
    <n v="2.19999907095004E-2"/>
    <n v="0.113915531635274"/>
    <n v="0.224007611857311"/>
    <n v="1.7361822232025301E-2"/>
    <n v="1.22995747281699E-2"/>
    <n v="9.4650928597444905E-3"/>
    <n v="1.4779466298397799E-2"/>
    <n v="165.770004"/>
    <n v="121.599998"/>
    <n v="-0.12336660539774399"/>
    <n v="8.1287266899663802E-3"/>
    <n v="1.2643887586092399"/>
    <n v="2.6520993115864702"/>
    <n v="2.5856257777338199"/>
    <s v="Spectrum Group"/>
    <x v="30"/>
    <s v="Information Technology"/>
    <s v="IT Services"/>
    <s v="San Francisco, California"/>
    <d v="2009-12-21T00:00:00"/>
    <n v="1403161"/>
    <m/>
    <s v="San Francisco"/>
    <s v="California"/>
    <s v="United States"/>
  </r>
  <r>
    <d v="2019-04-05T00:00:00"/>
    <x v="30"/>
    <s v="buy"/>
    <n v="700"/>
    <n v="11"/>
    <n v="158"/>
    <n v="158.63000500000001"/>
    <n v="157.229996"/>
    <n v="157.64999399999999"/>
    <n v="157.407883"/>
    <n v="4178300"/>
    <n v="2.5009999999999999"/>
    <n v="6.3404171378984901E-5"/>
    <n v="9.3041150181309602E-3"/>
    <n v="6.4449633733221504E-2"/>
    <n v="0.16689669647677999"/>
    <n v="0.26966304600963498"/>
    <n v="4.6264048250877297E-3"/>
    <n v="8.8293565109322791E-3"/>
    <n v="9.6925487235428199E-3"/>
    <n v="1.50258019149527E-2"/>
    <n v="159.11000100000001"/>
    <n v="117.120003"/>
    <n v="-0.12336660539774399"/>
    <n v="4.62571739556182E-3"/>
    <n v="1.2716039854106"/>
    <n v="3.06629668013665"/>
    <n v="3.2341352020998801"/>
    <s v="Beta Dynamic Fund"/>
    <x v="30"/>
    <s v="Information Technology"/>
    <s v="IT Services"/>
    <s v="San Francisco, California"/>
    <d v="2009-12-21T00:00:00"/>
    <n v="1403161"/>
    <m/>
    <s v="San Francisco"/>
    <s v="California"/>
    <s v="United States"/>
  </r>
  <r>
    <d v="2019-04-09T00:00:00"/>
    <x v="30"/>
    <s v="buy"/>
    <n v="1900"/>
    <n v="11"/>
    <n v="156.55999800000001"/>
    <n v="157.990005"/>
    <n v="156.470001"/>
    <n v="157.490005"/>
    <n v="157.24813799999899"/>
    <n v="6364100"/>
    <n v="2.4990000000000001"/>
    <n v="-1.64952002682608E-3"/>
    <n v="-1.8396703842878501E-3"/>
    <n v="6.6551202629324402E-2"/>
    <n v="0.14258568787725201"/>
    <n v="0.28864999257253299"/>
    <n v="3.4592127278439402E-3"/>
    <n v="8.64915751760785E-3"/>
    <n v="9.5024266087291708E-3"/>
    <n v="1.4895611448472301E-2"/>
    <n v="159.11000100000001"/>
    <n v="119.370003"/>
    <n v="-0.12336660539774399"/>
    <n v="-6.0859766572597396E-3"/>
    <n v="1.2678166366982699"/>
    <n v="3.3039358716850198"/>
    <n v="3.26933215535424"/>
    <s v="Beta Dynamic Fund"/>
    <x v="30"/>
    <s v="Information Technology"/>
    <s v="IT Services"/>
    <s v="San Francisco, California"/>
    <d v="2009-12-21T00:00:00"/>
    <n v="1403161"/>
    <m/>
    <s v="San Francisco"/>
    <s v="California"/>
    <s v="United States"/>
  </r>
  <r>
    <d v="2019-04-12T00:00:00"/>
    <x v="30"/>
    <s v="sell"/>
    <n v="1200"/>
    <n v="11"/>
    <n v="158.71000699999999"/>
    <n v="159.63999899999999"/>
    <n v="157.86000100000001"/>
    <n v="159.63999899999999"/>
    <n v="159.394836"/>
    <n v="6745100"/>
    <n v="2.56"/>
    <n v="1.1212719707594901E-2"/>
    <n v="1.2543952023177899E-2"/>
    <n v="4.5953373474513198E-2"/>
    <n v="0.14697673760426"/>
    <n v="0.283197701412223"/>
    <n v="6.3797070258097199E-3"/>
    <n v="7.8624364936230404E-3"/>
    <n v="9.5118539513384896E-3"/>
    <n v="1.4864542934364899E-2"/>
    <n v="159.63999899999999"/>
    <n v="119.370003"/>
    <n v="-0.12336660539774399"/>
    <n v="6.5875784763498903E-3"/>
    <n v="1.27247804874227"/>
    <n v="3.23229143149001"/>
    <n v="3.2792506139019899"/>
    <s v="Beta Dynamic Fund"/>
    <x v="30"/>
    <s v="Information Technology"/>
    <s v="IT Services"/>
    <s v="San Francisco, California"/>
    <d v="2009-12-21T00:00:00"/>
    <n v="1403161"/>
    <m/>
    <s v="San Francisco"/>
    <s v="California"/>
    <s v="United States"/>
  </r>
  <r>
    <d v="2019-04-22T00:00:00"/>
    <x v="30"/>
    <s v="sell"/>
    <n v="1000"/>
    <n v="11"/>
    <n v="159.199997"/>
    <n v="160.479996"/>
    <n v="159.070007"/>
    <n v="160.39999399999999"/>
    <n v="160.153671"/>
    <n v="4602600"/>
    <n v="2.59"/>
    <n v="1.49733341598592E-3"/>
    <n v="4.7494287083254504E-3"/>
    <n v="4.2342779090425997E-2"/>
    <n v="0.14854414759916201"/>
    <n v="0.26435711113176502"/>
    <n v="2.7019094799203198E-3"/>
    <n v="7.2607094832180703E-3"/>
    <n v="9.4233865591567007E-3"/>
    <n v="1.48228126011968E-2"/>
    <n v="161.10000600000001"/>
    <n v="119.370003"/>
    <n v="-0.12336660539774399"/>
    <n v="1.0115060212163699E-3"/>
    <n v="1.27209064089963"/>
    <n v="3.0050996566798398"/>
    <n v="3.0964658673625198"/>
    <s v="Beta Dynamic Fund"/>
    <x v="30"/>
    <s v="Information Technology"/>
    <s v="IT Services"/>
    <s v="San Francisco, California"/>
    <d v="2009-12-21T00:00:00"/>
    <n v="1403161"/>
    <m/>
    <s v="San Francisco"/>
    <s v="California"/>
    <s v="United States"/>
  </r>
  <r>
    <d v="2019-05-06T00:00:00"/>
    <x v="30"/>
    <s v="sell"/>
    <n v="1000"/>
    <n v="11"/>
    <n v="158.21000699999999"/>
    <n v="162.64999399999999"/>
    <n v="158.199997"/>
    <n v="162.279999"/>
    <n v="162.030777"/>
    <n v="10442400"/>
    <n v="2.5"/>
    <n v="1.4799741557826799E-3"/>
    <n v="-1.14573926114446E-2"/>
    <n v="2.38209391462832E-2"/>
    <n v="0.13876725747681101"/>
    <n v="0.25036517579177398"/>
    <n v="7.3835683628544497E-3"/>
    <n v="5.9320362698450004E-3"/>
    <n v="7.2629714123514499E-3"/>
    <n v="1.44632488793867E-2"/>
    <n v="165.740005"/>
    <n v="121.599998"/>
    <n v="-0.12336660539774399"/>
    <n v="-4.4810132310555703E-3"/>
    <n v="1.2605334965082799"/>
    <n v="2.8596649271146601"/>
    <n v="2.9097927813594602"/>
    <s v="Beta Dynamic Fund"/>
    <x v="30"/>
    <s v="Information Technology"/>
    <s v="IT Services"/>
    <s v="San Francisco, California"/>
    <d v="2009-12-21T00:00:00"/>
    <n v="1403161"/>
    <m/>
    <s v="San Francisco"/>
    <s v="California"/>
    <s v="United States"/>
  </r>
  <r>
    <d v="2019-05-30T00:00:00"/>
    <x v="30"/>
    <s v="buy"/>
    <n v="900"/>
    <n v="11"/>
    <n v="162.800003"/>
    <n v="163.5"/>
    <n v="161.94000199999999"/>
    <n v="162.759995"/>
    <n v="162.759995"/>
    <n v="4750600"/>
    <n v="2.2269999999999999"/>
    <n v="1.84331321481168E-4"/>
    <n v="-9.0521107405213096E-3"/>
    <n v="-6.9669988677038596E-3"/>
    <n v="9.5790817548240495E-2"/>
    <n v="0.23370622172289701"/>
    <n v="9.9028370918511303E-3"/>
    <n v="1.0189911846898599E-2"/>
    <n v="8.5598721308806497E-3"/>
    <n v="1.4652462208335E-2"/>
    <n v="165.770004"/>
    <n v="121.599998"/>
    <n v="-0.12336660539774399"/>
    <n v="2.0962723552933101E-3"/>
    <n v="1.2561483435338101"/>
    <n v="2.7553374116642999"/>
    <n v="2.5967752123438399"/>
    <s v="Beta Dynamic Fund"/>
    <x v="30"/>
    <s v="Information Technology"/>
    <s v="IT Services"/>
    <s v="San Francisco, California"/>
    <d v="2009-12-21T00:00:00"/>
    <n v="1403161"/>
    <m/>
    <s v="San Francisco"/>
    <s v="California"/>
    <s v="United States"/>
  </r>
  <r>
    <d v="2019-06-18T00:00:00"/>
    <x v="30"/>
    <s v="sell"/>
    <n v="800"/>
    <n v="11"/>
    <n v="170.64999399999999"/>
    <n v="170.66999799999999"/>
    <n v="167.550003"/>
    <n v="169.279999"/>
    <n v="169.279999"/>
    <n v="6969300"/>
    <n v="2.06"/>
    <n v="-1.6526919266395101E-3"/>
    <n v="-6.0661513448906903E-3"/>
    <n v="2.6396888516399701E-2"/>
    <n v="9.2314644303192694E-2"/>
    <n v="0.232115383023491"/>
    <n v="7.5464375452743001E-3"/>
    <n v="1.0640347664123801E-2"/>
    <n v="9.4048375379281804E-3"/>
    <n v="1.4748197690594799E-2"/>
    <n v="172.199997"/>
    <n v="121.599998"/>
    <n v="-0.12336660539774399"/>
    <n v="9.6704895497130797E-3"/>
    <n v="1.2522317679122901"/>
    <n v="2.84237196008044"/>
    <n v="2.9086625712626701"/>
    <s v="Beta Dynamic Fund"/>
    <x v="30"/>
    <s v="Information Technology"/>
    <s v="IT Services"/>
    <s v="San Francisco, California"/>
    <d v="2009-12-21T00:00:00"/>
    <n v="1403161"/>
    <m/>
    <s v="San Francisco"/>
    <s v="California"/>
    <s v="United States"/>
  </r>
  <r>
    <d v="2019-04-01T00:00:00"/>
    <x v="30"/>
    <s v="sell"/>
    <n v="300"/>
    <n v="12"/>
    <n v="157.529999"/>
    <n v="157.729996"/>
    <n v="156.550003"/>
    <n v="157.259995"/>
    <n v="157.018494"/>
    <n v="6420100"/>
    <n v="2.4969999999999999"/>
    <n v="6.8272922860241596E-3"/>
    <n v="2.7266552165480299E-2"/>
    <n v="5.9877719724057303E-2"/>
    <n v="0.184905015147283"/>
    <n v="0.28022572207781399"/>
    <n v="8.1787146850599499E-3"/>
    <n v="9.2400439624522393E-3"/>
    <n v="1.1985537373618E-2"/>
    <n v="1.50564181213842E-2"/>
    <n v="157.729996"/>
    <n v="116.709999"/>
    <n v="-0.12336660539774399"/>
    <n v="1.1502195497633099E-2"/>
    <n v="1.24751374020285"/>
    <n v="3.1964271992137201"/>
    <n v="3.2038354228261299"/>
    <s v="6igma Capital"/>
    <x v="30"/>
    <s v="Information Technology"/>
    <s v="IT Services"/>
    <s v="San Francisco, California"/>
    <d v="2009-12-21T00:00:00"/>
    <n v="1403161"/>
    <m/>
    <s v="San Francisco"/>
    <s v="California"/>
    <s v="United States"/>
  </r>
  <r>
    <d v="2019-04-18T00:00:00"/>
    <x v="30"/>
    <s v="sell"/>
    <n v="500"/>
    <n v="12"/>
    <n v="160.929993"/>
    <n v="161.10000600000001"/>
    <n v="159"/>
    <n v="160.16000399999999"/>
    <n v="159.91404700000001"/>
    <n v="7859400"/>
    <n v="2.56"/>
    <n v="-1.7467377434398101E-3"/>
    <n v="1.44648149999343E-2"/>
    <n v="3.5396966177481497E-2"/>
    <n v="0.15589449578006501"/>
    <n v="0.25867359020053998"/>
    <n v="5.3700459785699399E-3"/>
    <n v="7.4292336473465604E-3"/>
    <n v="9.4579998747456803E-3"/>
    <n v="1.48264512116296E-2"/>
    <n v="161.10000600000001"/>
    <n v="119.370003"/>
    <n v="-0.12336660539774399"/>
    <n v="1.5778467813143101E-3"/>
    <n v="1.2714469971070701"/>
    <n v="2.9342705696062001"/>
    <n v="3.1419042223245501"/>
    <s v="6igma Capital"/>
    <x v="30"/>
    <s v="Information Technology"/>
    <s v="IT Services"/>
    <s v="San Francisco, California"/>
    <d v="2009-12-21T00:00:00"/>
    <n v="1403161"/>
    <m/>
    <s v="San Francisco"/>
    <s v="California"/>
    <s v="United States"/>
  </r>
  <r>
    <d v="2019-05-17T00:00:00"/>
    <x v="30"/>
    <s v="buy"/>
    <n v="800"/>
    <n v="12"/>
    <n v="163.28999299999899"/>
    <n v="165.199997"/>
    <n v="163.199997"/>
    <n v="164.08999599999899"/>
    <n v="164.08999599999899"/>
    <n v="4582500"/>
    <n v="2.3929999999999998"/>
    <n v="-4.7422208359701396E-3"/>
    <n v="2.2350425546530401E-2"/>
    <n v="2.53416482192932E-2"/>
    <n v="0.125839003384521"/>
    <n v="0.23423989101072901"/>
    <n v="1.7038573584560401E-2"/>
    <n v="9.7395829760189203E-3"/>
    <n v="8.3228874463427797E-3"/>
    <n v="1.4636008277389799E-2"/>
    <n v="165.740005"/>
    <n v="121.599998"/>
    <n v="-0.12336660539774399"/>
    <n v="-5.8544371529206298E-3"/>
    <n v="1.2645720320879199"/>
    <n v="2.70406113361364"/>
    <n v="2.47404693752345"/>
    <s v="6igma Capital"/>
    <x v="30"/>
    <s v="Information Technology"/>
    <s v="IT Services"/>
    <s v="San Francisco, California"/>
    <d v="2009-12-21T00:00:00"/>
    <n v="1403161"/>
    <m/>
    <s v="San Francisco"/>
    <s v="California"/>
    <s v="United States"/>
  </r>
  <r>
    <d v="2019-06-21T00:00:00"/>
    <x v="30"/>
    <s v="buy"/>
    <n v="1800"/>
    <n v="12"/>
    <n v="173.270004"/>
    <n v="174.80999800000001"/>
    <n v="173.16000399999999"/>
    <n v="173.44000199999999"/>
    <n v="173.44000199999999"/>
    <n v="11728200"/>
    <n v="2.0680000000000001"/>
    <n v="-1.7282278277621699E-3"/>
    <n v="2.2035271826493098E-2"/>
    <n v="5.6819318966207198E-2"/>
    <n v="0.12647327969866501"/>
    <n v="0.25343664182382902"/>
    <n v="8.5357596334361806E-3"/>
    <n v="1.11386362148106E-2"/>
    <n v="9.1872736625514297E-3"/>
    <n v="1.4775964081980101E-2"/>
    <n v="174.80999800000001"/>
    <n v="121.599998"/>
    <n v="-0.12336660539774399"/>
    <n v="-1.26001638019446E-3"/>
    <n v="1.2551037371979299"/>
    <n v="3.1703924145550602"/>
    <n v="2.9924877428748302"/>
    <s v="6igma Capital"/>
    <x v="30"/>
    <s v="Information Technology"/>
    <s v="IT Services"/>
    <s v="San Francisco, California"/>
    <d v="2009-12-21T00:00:00"/>
    <n v="1403161"/>
    <m/>
    <s v="San Francisco"/>
    <s v="California"/>
    <s v="United States"/>
  </r>
  <r>
    <d v="2019-05-07T00:00:00"/>
    <x v="30"/>
    <s v="buy"/>
    <n v="700"/>
    <n v="13"/>
    <n v="160.949997"/>
    <n v="161.779999"/>
    <n v="158.679993"/>
    <n v="160.21000699999999"/>
    <n v="159.96397400000001"/>
    <n v="6413600"/>
    <n v="2.448"/>
    <n v="-1.2837671288723601E-2"/>
    <n v="-2.5999379959342799E-2"/>
    <n v="1.61716142309908E-2"/>
    <n v="0.11867690809296701"/>
    <n v="0.22985123097076099"/>
    <n v="8.2314982749200297E-3"/>
    <n v="6.5128527901357298E-3"/>
    <n v="7.4756040945609201E-3"/>
    <n v="1.44832022540962E-2"/>
    <n v="165.740005"/>
    <n v="121.599998"/>
    <n v="-0.12336660539774399"/>
    <n v="-1.6649488130547601E-2"/>
    <n v="1.25958502336376"/>
    <n v="2.6079476093293499"/>
    <n v="2.8053907191707399"/>
    <s v="Marquee Group Funds"/>
    <x v="30"/>
    <s v="Information Technology"/>
    <s v="IT Services"/>
    <s v="San Francisco, California"/>
    <d v="2009-12-21T00:00:00"/>
    <n v="1403161"/>
    <m/>
    <s v="San Francisco"/>
    <s v="California"/>
    <s v="United States"/>
  </r>
  <r>
    <d v="2019-05-17T00:00:00"/>
    <x v="30"/>
    <s v="sell"/>
    <n v="1200"/>
    <n v="13"/>
    <n v="163.28999299999899"/>
    <n v="165.199997"/>
    <n v="163.199997"/>
    <n v="164.08999599999899"/>
    <n v="164.08999599999899"/>
    <n v="4582500"/>
    <n v="2.3929999999999998"/>
    <n v="-4.7422208359701396E-3"/>
    <n v="2.2350425546530401E-2"/>
    <n v="2.53416482192932E-2"/>
    <n v="0.125839003384521"/>
    <n v="0.23423989101072901"/>
    <n v="1.7038573584560401E-2"/>
    <n v="9.7395829760189203E-3"/>
    <n v="8.3228874463427797E-3"/>
    <n v="1.4636008277389799E-2"/>
    <n v="165.740005"/>
    <n v="121.599998"/>
    <n v="-0.12336660539774399"/>
    <n v="-5.8544371529206298E-3"/>
    <n v="1.2645720320879199"/>
    <n v="2.70406113361364"/>
    <n v="2.47404693752345"/>
    <s v="Marquee Group Funds"/>
    <x v="30"/>
    <s v="Information Technology"/>
    <s v="IT Services"/>
    <s v="San Francisco, California"/>
    <d v="2009-12-21T00:00:00"/>
    <n v="1403161"/>
    <m/>
    <s v="San Francisco"/>
    <s v="California"/>
    <s v="United States"/>
  </r>
  <r>
    <d v="2019-05-24T00:00:00"/>
    <x v="30"/>
    <s v="buy"/>
    <n v="1000"/>
    <n v="13"/>
    <n v="162.75"/>
    <n v="163.41000399999999"/>
    <n v="161.720001"/>
    <n v="162.63999899999999"/>
    <n v="162.63999899999999"/>
    <n v="4105600"/>
    <n v="2.3239999999999998"/>
    <n v="6.9721338789562404E-3"/>
    <n v="-8.8758702386500504E-3"/>
    <n v="8.6327963220649007E-3"/>
    <n v="0.109058565601458"/>
    <n v="0.21622327448047199"/>
    <n v="9.2084985419861598E-3"/>
    <n v="1.0473214170918E-2"/>
    <n v="8.5231759508277802E-3"/>
    <n v="1.46690537741838E-2"/>
    <n v="165.740005"/>
    <n v="121.599998"/>
    <n v="-0.12336660539774399"/>
    <n v="1.3526439988342199E-3"/>
    <n v="1.2623047499912201"/>
    <n v="2.50620860387613"/>
    <n v="2.6549916824835398"/>
    <s v="Marquee Group Funds"/>
    <x v="30"/>
    <s v="Information Technology"/>
    <s v="IT Services"/>
    <s v="San Francisco, California"/>
    <d v="2009-12-21T00:00:00"/>
    <n v="1403161"/>
    <m/>
    <s v="San Francisco"/>
    <s v="California"/>
    <s v="United States"/>
  </r>
  <r>
    <d v="2019-04-04T00:00:00"/>
    <x v="30"/>
    <s v="sell"/>
    <n v="1100"/>
    <n v="14"/>
    <n v="158.529999"/>
    <n v="158.69000199999999"/>
    <n v="156.529999"/>
    <n v="157.63999899999999"/>
    <n v="157.39790300000001"/>
    <n v="5100200"/>
    <n v="2.512"/>
    <n v="-5.18834637343137E-3"/>
    <n v="1.90201321179388E-2"/>
    <n v="6.3439509182534701E-2"/>
    <n v="0.20901232151469401"/>
    <n v="0.28105215313203902"/>
    <n v="5.6171116427868898E-3"/>
    <n v="8.8475784205057396E-3"/>
    <n v="1.08897640658084E-2"/>
    <n v="1.5039883499234401E-2"/>
    <n v="159.11000100000001"/>
    <n v="117.120003"/>
    <n v="-0.12336660539774399"/>
    <n v="2.0824655091414399E-3"/>
    <n v="1.2733707194364501"/>
    <n v="3.2056491996737999"/>
    <n v="3.3006754311254598"/>
    <s v="DJT Green Funds"/>
    <x v="30"/>
    <s v="Information Technology"/>
    <s v="IT Services"/>
    <s v="San Francisco, California"/>
    <d v="2009-12-21T00:00:00"/>
    <n v="1403161"/>
    <m/>
    <s v="San Francisco"/>
    <s v="California"/>
    <s v="United States"/>
  </r>
  <r>
    <d v="2019-04-11T00:00:00"/>
    <x v="30"/>
    <s v="sell"/>
    <n v="800"/>
    <n v="14"/>
    <n v="159.11000100000001"/>
    <n v="159.300003"/>
    <n v="157.44000199999999"/>
    <n v="157.86000100000001"/>
    <n v="157.617569"/>
    <n v="5771400"/>
    <n v="2.504"/>
    <n v="-4.4245316552948798E-3"/>
    <n v="1.39463648696205E-3"/>
    <n v="3.9605965480368502E-2"/>
    <n v="0.131355381600645"/>
    <n v="0.28269714561298898"/>
    <n v="4.1280360970541398E-3"/>
    <n v="7.6245458592997199E-3"/>
    <n v="9.4801986690544807E-3"/>
    <n v="1.48632227777031E-2"/>
    <n v="159.300003"/>
    <n v="119.370003"/>
    <n v="-0.12336660539774399"/>
    <n v="3.8122194279549302E-5"/>
    <n v="1.2717393462867399"/>
    <n v="3.2313074167133"/>
    <n v="3.2460516636313201"/>
    <s v="DJT Green Funds"/>
    <x v="30"/>
    <s v="Information Technology"/>
    <s v="IT Services"/>
    <s v="San Francisco, California"/>
    <d v="2009-12-21T00:00:00"/>
    <n v="1403161"/>
    <m/>
    <s v="San Francisco"/>
    <s v="California"/>
    <s v="United States"/>
  </r>
  <r>
    <d v="2019-04-26T00:00:00"/>
    <x v="30"/>
    <s v="buy"/>
    <n v="2100"/>
    <n v="14"/>
    <n v="161.259995"/>
    <n v="163.029999"/>
    <n v="160.39999399999999"/>
    <n v="162.929993"/>
    <n v="162.679779"/>
    <n v="7525400"/>
    <n v="2.5049999999999999"/>
    <n v="1.1792031931807801E-2"/>
    <n v="1.71472579060446E-2"/>
    <n v="4.7961858531734403E-2"/>
    <n v="0.162967454506624"/>
    <n v="0.30244134324545502"/>
    <n v="6.1910580501351098E-3"/>
    <n v="5.2962656316185002E-3"/>
    <n v="9.4202003869593692E-3"/>
    <n v="1.47475902545855E-2"/>
    <n v="163.029999"/>
    <n v="121.599998"/>
    <n v="-0.12336660539774399"/>
    <n v="4.6743503443647796E-3"/>
    <n v="1.270788391537"/>
    <n v="3.4985198972824301"/>
    <n v="3.1960870074050201"/>
    <s v="DJT Green Funds"/>
    <x v="30"/>
    <s v="Information Technology"/>
    <s v="IT Services"/>
    <s v="San Francisco, California"/>
    <d v="2009-12-21T00:00:00"/>
    <n v="1403161"/>
    <m/>
    <s v="San Francisco"/>
    <s v="California"/>
    <s v="United States"/>
  </r>
  <r>
    <d v="2019-05-16T00:00:00"/>
    <x v="30"/>
    <s v="buy"/>
    <n v="1300"/>
    <n v="14"/>
    <n v="163.449997"/>
    <n v="165.60000600000001"/>
    <n v="162.86000100000001"/>
    <n v="164.86999499999999"/>
    <n v="164.86999499999999"/>
    <n v="9745500"/>
    <n v="2.4049999999999998"/>
    <n v="1.42331719874269E-2"/>
    <n v="3.2708555020358701E-2"/>
    <n v="2.8774051865871501E-2"/>
    <n v="0.14273120808385201"/>
    <n v="0.23737904119540301"/>
    <n v="1.6249924005020899E-2"/>
    <n v="9.6678971170655499E-3"/>
    <n v="8.3742018334312298E-3"/>
    <n v="1.4632497200927699E-2"/>
    <n v="165.740005"/>
    <n v="121.599998"/>
    <n v="-0.12336660539774399"/>
    <n v="8.8559569696340101E-3"/>
    <n v="1.26386227892527"/>
    <n v="2.7379645543586402"/>
    <n v="2.4120502065448699"/>
    <s v="DJT Green Funds"/>
    <x v="30"/>
    <s v="Information Technology"/>
    <s v="IT Services"/>
    <s v="San Francisco, California"/>
    <d v="2009-12-21T00:00:00"/>
    <n v="1403161"/>
    <m/>
    <s v="San Francisco"/>
    <s v="California"/>
    <s v="United States"/>
  </r>
  <r>
    <d v="2019-06-24T00:00:00"/>
    <x v="30"/>
    <s v="sell"/>
    <n v="700"/>
    <n v="14"/>
    <n v="174.60000600000001"/>
    <n v="174.729996"/>
    <n v="172.720001"/>
    <n v="173.85000600000001"/>
    <n v="173.85000600000001"/>
    <n v="5554900"/>
    <n v="2.0209999999999999"/>
    <n v="2.3611631837341402E-3"/>
    <n v="2.4986058277179E-2"/>
    <n v="5.6864089812449101E-2"/>
    <n v="0.12909585054263301"/>
    <n v="0.262982195331881"/>
    <n v="8.1993021853974894E-3"/>
    <n v="1.11385893337253E-2"/>
    <n v="9.1827676390880998E-3"/>
    <n v="1.47671172684421E-2"/>
    <n v="174.80999800000001"/>
    <n v="121.599998"/>
    <n v="-0.12336660539774399"/>
    <n v="-1.73338836506086E-3"/>
    <n v="1.2548104169923899"/>
    <n v="3.31971869827803"/>
    <n v="3.0846390609756398"/>
    <s v="DJT Green Funds"/>
    <x v="30"/>
    <s v="Information Technology"/>
    <s v="IT Services"/>
    <s v="San Francisco, California"/>
    <d v="2009-12-21T00:00:00"/>
    <n v="1403161"/>
    <m/>
    <s v="San Francisco"/>
    <s v="California"/>
    <s v="United States"/>
  </r>
  <r>
    <d v="2019-06-28T00:00:00"/>
    <x v="30"/>
    <s v="sell"/>
    <n v="1900"/>
    <n v="14"/>
    <n v="171.96000699999999"/>
    <n v="173.550003"/>
    <n v="170.520004"/>
    <n v="173.550003"/>
    <n v="173.550003"/>
    <n v="8442700"/>
    <n v="2"/>
    <n v="1.34581009533927E-2"/>
    <n v="6.3402981123335603E-4"/>
    <n v="6.4373398501950702E-2"/>
    <n v="0.106929457290677"/>
    <n v="0.28769223864176102"/>
    <n v="1.01373416776051E-2"/>
    <n v="1.10432020843168E-2"/>
    <n v="9.2866590006473893E-3"/>
    <n v="1.46231392337627E-2"/>
    <n v="174.94000199999999"/>
    <n v="121.599998"/>
    <n v="-0.12336660539774399"/>
    <n v="5.7409418775350302E-3"/>
    <n v="1.24563600970369"/>
    <n v="3.69879328217751"/>
    <n v="3.3814636824142101"/>
    <s v="DJT Green Funds"/>
    <x v="30"/>
    <s v="Information Technology"/>
    <s v="IT Services"/>
    <s v="San Francisco, California"/>
    <d v="2009-12-21T00:00:00"/>
    <n v="1403161"/>
    <m/>
    <s v="San Francisco"/>
    <s v="California"/>
    <s v="United States"/>
  </r>
  <r>
    <d v="2019-04-09T00:00:00"/>
    <x v="30"/>
    <s v="sell"/>
    <n v="1300"/>
    <n v="15"/>
    <n v="156.55999800000001"/>
    <n v="157.990005"/>
    <n v="156.470001"/>
    <n v="157.490005"/>
    <n v="157.24813799999899"/>
    <n v="6364100"/>
    <n v="2.4990000000000001"/>
    <n v="-1.64952002682608E-3"/>
    <n v="-1.8396703842878501E-3"/>
    <n v="6.6551202629324402E-2"/>
    <n v="0.14258568787725201"/>
    <n v="0.28864999257253299"/>
    <n v="3.4592127278439402E-3"/>
    <n v="8.64915751760785E-3"/>
    <n v="9.5024266087291708E-3"/>
    <n v="1.4895611448472301E-2"/>
    <n v="159.11000100000001"/>
    <n v="119.370003"/>
    <n v="-0.12336660539774399"/>
    <n v="-6.0859766572597396E-3"/>
    <n v="1.2678166366982699"/>
    <n v="3.3039358716850198"/>
    <n v="3.26933215535424"/>
    <s v="Turtle River Asset Management"/>
    <x v="30"/>
    <s v="Information Technology"/>
    <s v="IT Services"/>
    <s v="San Francisco, California"/>
    <d v="2009-12-21T00:00:00"/>
    <n v="1403161"/>
    <m/>
    <s v="San Francisco"/>
    <s v="California"/>
    <s v="United States"/>
  </r>
  <r>
    <d v="2019-04-15T00:00:00"/>
    <x v="30"/>
    <s v="buy"/>
    <n v="2300"/>
    <n v="15"/>
    <n v="159.83000200000001"/>
    <n v="160.479996"/>
    <n v="159.19000199999999"/>
    <n v="160.44000199999999"/>
    <n v="160.19361899999899"/>
    <n v="8142800"/>
    <n v="2.5529999999999999"/>
    <n v="4.9988330357793303E-3"/>
    <n v="1.69086278605084E-2"/>
    <n v="3.9669615541595697E-2"/>
    <n v="0.15895330137348099"/>
    <n v="0.29084312118468197"/>
    <n v="6.35764560499488E-3"/>
    <n v="7.6230341097489702E-3"/>
    <n v="9.4421956943871992E-3"/>
    <n v="1.48646190671836E-2"/>
    <n v="160.479996"/>
    <n v="119.370003"/>
    <n v="-0.12336660539774399"/>
    <n v="-6.2956724975841202E-4"/>
    <n v="1.2723053252896299"/>
    <n v="3.3305602004181298"/>
    <n v="3.2578664619159001"/>
    <s v="Turtle River Asset Management"/>
    <x v="30"/>
    <s v="Information Technology"/>
    <s v="IT Services"/>
    <s v="San Francisco, California"/>
    <d v="2009-12-21T00:00:00"/>
    <n v="1403161"/>
    <m/>
    <s v="San Francisco"/>
    <s v="California"/>
    <s v="United States"/>
  </r>
  <r>
    <d v="2019-04-17T00:00:00"/>
    <x v="30"/>
    <s v="sell"/>
    <n v="1200"/>
    <n v="15"/>
    <n v="160.86999499999999"/>
    <n v="161.070007"/>
    <n v="160.30999800000001"/>
    <n v="160.44000199999999"/>
    <n v="160.19361899999899"/>
    <n v="4609100"/>
    <n v="2.5920000000000001"/>
    <n v="1.3098171893919301E-3"/>
    <n v="1.17870210880794E-2"/>
    <n v="3.4753043822477597E-2"/>
    <n v="0.15720440839288799"/>
    <n v="0.265898111077851"/>
    <n v="6.0401648206499696E-3"/>
    <n v="7.4443368114718803E-3"/>
    <n v="9.4500067499333693E-3"/>
    <n v="1.48280521467535E-2"/>
    <n v="161.10000600000001"/>
    <n v="119.370003"/>
    <n v="-0.12336660539774399"/>
    <n v="-2.2764010197428601E-3"/>
    <n v="1.27179646478051"/>
    <n v="3.0176983961434298"/>
    <n v="3.20131159174597"/>
    <s v="Turtle River Asset Management"/>
    <x v="30"/>
    <s v="Information Technology"/>
    <s v="IT Services"/>
    <s v="San Francisco, California"/>
    <d v="2009-12-21T00:00:00"/>
    <n v="1403161"/>
    <m/>
    <s v="San Francisco"/>
    <s v="California"/>
    <s v="United States"/>
  </r>
  <r>
    <d v="2019-04-18T00:00:00"/>
    <x v="30"/>
    <s v="sell"/>
    <n v="2700"/>
    <n v="15"/>
    <n v="160.929993"/>
    <n v="161.10000600000001"/>
    <n v="159"/>
    <n v="160.16000399999999"/>
    <n v="159.91404700000001"/>
    <n v="7859400"/>
    <n v="2.56"/>
    <n v="-1.7467377434398101E-3"/>
    <n v="1.44648149999343E-2"/>
    <n v="3.5396966177481497E-2"/>
    <n v="0.15589449578006501"/>
    <n v="0.25867359020053998"/>
    <n v="5.3700459785699399E-3"/>
    <n v="7.4292336473465604E-3"/>
    <n v="9.4579998747456803E-3"/>
    <n v="1.48264512116296E-2"/>
    <n v="161.10000600000001"/>
    <n v="119.370003"/>
    <n v="-0.12336660539774399"/>
    <n v="1.5778467813143101E-3"/>
    <n v="1.2714469971070701"/>
    <n v="2.9342705696062001"/>
    <n v="3.1419042223245501"/>
    <s v="Turtle River Asset Management"/>
    <x v="30"/>
    <s v="Information Technology"/>
    <s v="IT Services"/>
    <s v="San Francisco, California"/>
    <d v="2009-12-21T00:00:00"/>
    <n v="1403161"/>
    <m/>
    <s v="San Francisco"/>
    <s v="California"/>
    <s v="United States"/>
  </r>
  <r>
    <d v="2019-05-01T00:00:00"/>
    <x v="30"/>
    <s v="buy"/>
    <n v="700"/>
    <n v="15"/>
    <n v="165.53999299999899"/>
    <n v="165.740005"/>
    <n v="162.75"/>
    <n v="162.78999299999899"/>
    <n v="162.53999299999899"/>
    <n v="5248100"/>
    <n v="2.5110000000000001"/>
    <n v="-1.00239250815527E-2"/>
    <n v="8.0177154092584101E-3"/>
    <n v="4.1387779955532798E-2"/>
    <n v="0.169853917749719"/>
    <n v="0.25586465238669598"/>
    <n v="8.5692109237659603E-3"/>
    <n v="5.4421956383445E-3"/>
    <n v="8.8229928325467399E-3"/>
    <n v="1.4462092094852899E-2"/>
    <n v="165.740005"/>
    <n v="121.599998"/>
    <n v="-0.12336660539774399"/>
    <n v="-7.5304459681844096E-3"/>
    <n v="1.2630931190964401"/>
    <n v="2.9198400797316699"/>
    <n v="3.1769710540276201"/>
    <s v="Turtle River Asset Management"/>
    <x v="30"/>
    <s v="Information Technology"/>
    <s v="IT Services"/>
    <s v="San Francisco, California"/>
    <d v="2009-12-21T00:00:00"/>
    <n v="1403161"/>
    <m/>
    <s v="San Francisco"/>
    <s v="California"/>
    <s v="United States"/>
  </r>
  <r>
    <d v="2019-05-10T00:00:00"/>
    <x v="30"/>
    <s v="sell"/>
    <n v="2200"/>
    <n v="15"/>
    <n v="158.86000100000001"/>
    <n v="161.39999399999999"/>
    <n v="157.270004"/>
    <n v="160.71000699999999"/>
    <n v="160.46319599999899"/>
    <n v="5192500"/>
    <n v="2.4550000000000001"/>
    <n v="5.6159086378581996E-3"/>
    <n v="-8.2417166502246498E-3"/>
    <n v="2.0239553370705599E-2"/>
    <n v="0.13699215479899901"/>
    <n v="0.21227164214352001"/>
    <n v="7.6128464623991601E-3"/>
    <n v="6.7588154426429098E-3"/>
    <n v="7.3234079869180504E-3"/>
    <n v="1.44776765898812E-2"/>
    <n v="165.740005"/>
    <n v="121.599998"/>
    <n v="-0.12336660539774399"/>
    <n v="3.7133938472042301E-3"/>
    <n v="1.26150108118899"/>
    <n v="2.3940774787207402"/>
    <n v="2.56273685481918"/>
    <s v="Turtle River Asset Management"/>
    <x v="30"/>
    <s v="Information Technology"/>
    <s v="IT Services"/>
    <s v="San Francisco, California"/>
    <d v="2009-12-21T00:00:00"/>
    <n v="1403161"/>
    <m/>
    <s v="San Francisco"/>
    <s v="California"/>
    <s v="United States"/>
  </r>
  <r>
    <d v="2019-06-04T00:00:00"/>
    <x v="30"/>
    <s v="sell"/>
    <n v="1600"/>
    <n v="15"/>
    <n v="160.28999299999899"/>
    <n v="162.36999499999999"/>
    <n v="158.64999399999999"/>
    <n v="162.33000200000001"/>
    <n v="162.33000200000001"/>
    <n v="6684800"/>
    <n v="2.1190000000000002"/>
    <n v="2.32459656115666E-2"/>
    <n v="-8.4652999814507808E-3"/>
    <n v="9.0188201133329701E-3"/>
    <n v="9.4293808675915303E-2"/>
    <n v="0.22215614086777499"/>
    <n v="1.5258382949471299E-2"/>
    <n v="1.1708436231093199E-2"/>
    <n v="9.2208070513509505E-3"/>
    <n v="1.47710471279279E-2"/>
    <n v="165.770004"/>
    <n v="121.599998"/>
    <n v="-0.12336660539774399"/>
    <n v="2.1205927310919401E-2"/>
    <n v="1.2637108179975101"/>
    <n v="2.6248094665755599"/>
    <n v="2.5732606666020601"/>
    <s v="Turtle River Asset Management"/>
    <x v="30"/>
    <s v="Information Technology"/>
    <s v="IT Services"/>
    <s v="San Francisco, California"/>
    <d v="2009-12-21T00:00:00"/>
    <n v="1403161"/>
    <m/>
    <s v="San Francisco"/>
    <s v="California"/>
    <s v="United States"/>
  </r>
  <r>
    <d v="2019-04-01T00:00:00"/>
    <x v="30"/>
    <s v="sell"/>
    <n v="2300"/>
    <n v="16"/>
    <n v="157.529999"/>
    <n v="157.729996"/>
    <n v="156.550003"/>
    <n v="157.259995"/>
    <n v="157.018494"/>
    <n v="6420100"/>
    <n v="2.4969999999999999"/>
    <n v="6.8272922860241596E-3"/>
    <n v="2.7266552165480299E-2"/>
    <n v="5.9877719724057303E-2"/>
    <n v="0.184905015147283"/>
    <n v="0.28022572207781399"/>
    <n v="8.1787146850599499E-3"/>
    <n v="9.2400439624522393E-3"/>
    <n v="1.1985537373618E-2"/>
    <n v="1.50564181213842E-2"/>
    <n v="157.729996"/>
    <n v="116.709999"/>
    <n v="-0.12336660539774399"/>
    <n v="1.1502195497633099E-2"/>
    <n v="1.24751374020285"/>
    <n v="3.1964271992137201"/>
    <n v="3.2038354228261299"/>
    <s v="Bridgebay Associates"/>
    <x v="30"/>
    <s v="Information Technology"/>
    <s v="IT Services"/>
    <s v="San Francisco, California"/>
    <d v="2009-12-21T00:00:00"/>
    <n v="1403161"/>
    <m/>
    <s v="San Francisco"/>
    <s v="California"/>
    <s v="United States"/>
  </r>
  <r>
    <d v="2019-04-02T00:00:00"/>
    <x v="30"/>
    <s v="buy"/>
    <n v="2100"/>
    <n v="16"/>
    <n v="157.66000399999999"/>
    <n v="158.14999399999999"/>
    <n v="156.75"/>
    <n v="157.779999"/>
    <n v="157.537689"/>
    <n v="6215100"/>
    <n v="2.4809999999999999"/>
    <n v="3.3011302880172899E-3"/>
    <n v="1.58428608660829E-2"/>
    <n v="5.4105874143680198E-2"/>
    <n v="0.18059811839079001"/>
    <n v="0.29386272136765001"/>
    <n v="6.3272488355898496E-3"/>
    <n v="9.1324371679893292E-3"/>
    <n v="1.19707270764117E-2"/>
    <n v="1.5039606121032599E-2"/>
    <n v="158.14999399999999"/>
    <n v="116.709999"/>
    <n v="-0.12336660539774399"/>
    <n v="1.7455614805152698E-5"/>
    <n v="1.2641015560144799"/>
    <n v="3.36900486654811"/>
    <n v="3.2124134543805698"/>
    <s v="Bridgebay Associates"/>
    <x v="30"/>
    <s v="Information Technology"/>
    <s v="IT Services"/>
    <s v="San Francisco, California"/>
    <d v="2009-12-21T00:00:00"/>
    <n v="1403161"/>
    <m/>
    <s v="San Francisco"/>
    <s v="California"/>
    <s v="United States"/>
  </r>
  <r>
    <d v="2019-04-04T00:00:00"/>
    <x v="30"/>
    <s v="buy"/>
    <n v="1200"/>
    <n v="16"/>
    <n v="158.529999"/>
    <n v="158.69000199999999"/>
    <n v="156.529999"/>
    <n v="157.63999899999999"/>
    <n v="157.39790300000001"/>
    <n v="5100200"/>
    <n v="2.512"/>
    <n v="-5.18834637343137E-3"/>
    <n v="1.90201321179388E-2"/>
    <n v="6.3439509182534701E-2"/>
    <n v="0.20901232151469401"/>
    <n v="0.28105215313203902"/>
    <n v="5.6171116427868898E-3"/>
    <n v="8.8475784205057396E-3"/>
    <n v="1.08897640658084E-2"/>
    <n v="1.5039883499234401E-2"/>
    <n v="159.11000100000001"/>
    <n v="117.120003"/>
    <n v="-0.12336660539774399"/>
    <n v="2.0824655091414399E-3"/>
    <n v="1.2733707194364501"/>
    <n v="3.2056491996737999"/>
    <n v="3.3006754311254598"/>
    <s v="Bridgebay Associates"/>
    <x v="30"/>
    <s v="Information Technology"/>
    <s v="IT Services"/>
    <s v="San Francisco, California"/>
    <d v="2009-12-21T00:00:00"/>
    <n v="1403161"/>
    <m/>
    <s v="San Francisco"/>
    <s v="California"/>
    <s v="United States"/>
  </r>
  <r>
    <d v="2019-04-05T00:00:00"/>
    <x v="30"/>
    <s v="sell"/>
    <n v="600"/>
    <n v="16"/>
    <n v="158"/>
    <n v="158.63000500000001"/>
    <n v="157.229996"/>
    <n v="157.64999399999999"/>
    <n v="157.407883"/>
    <n v="4178300"/>
    <n v="2.5009999999999999"/>
    <n v="6.3404171378984901E-5"/>
    <n v="9.3041150181309602E-3"/>
    <n v="6.4449633733221504E-2"/>
    <n v="0.16689669647677999"/>
    <n v="0.26966304600963498"/>
    <n v="4.6264048250877297E-3"/>
    <n v="8.8293565109322791E-3"/>
    <n v="9.6925487235428199E-3"/>
    <n v="1.50258019149527E-2"/>
    <n v="159.11000100000001"/>
    <n v="117.120003"/>
    <n v="-0.12336660539774399"/>
    <n v="4.62571739556182E-3"/>
    <n v="1.2716039854106"/>
    <n v="3.06629668013665"/>
    <n v="3.2341352020998801"/>
    <s v="Bridgebay Associates"/>
    <x v="30"/>
    <s v="Information Technology"/>
    <s v="IT Services"/>
    <s v="San Francisco, California"/>
    <d v="2009-12-21T00:00:00"/>
    <n v="1403161"/>
    <m/>
    <s v="San Francisco"/>
    <s v="California"/>
    <s v="United States"/>
  </r>
  <r>
    <d v="2019-04-10T00:00:00"/>
    <x v="30"/>
    <s v="buy"/>
    <n v="1500"/>
    <n v="16"/>
    <n v="157.990005"/>
    <n v="158.779999"/>
    <n v="157.520004"/>
    <n v="158.55999800000001"/>
    <n v="158.316498"/>
    <n v="3918600"/>
    <n v="2.4769999999999999"/>
    <n v="6.7711267992552303E-3"/>
    <n v="6.30821768825498E-4"/>
    <n v="5.1041060707788202E-2"/>
    <n v="0.13765656718928701"/>
    <n v="0.27930463216205897"/>
    <n v="4.3535790093229103E-3"/>
    <n v="7.5695598652119802E-3"/>
    <n v="9.4435824207558007E-3"/>
    <n v="1.48698013189457E-2"/>
    <n v="159.11000100000001"/>
    <n v="119.370003"/>
    <n v="-0.12336660539774399"/>
    <n v="3.47183783585567E-3"/>
    <n v="1.2720462445137899"/>
    <n v="3.1912373892731498"/>
    <n v="3.2409200202234101"/>
    <s v="Bridgebay Associates"/>
    <x v="30"/>
    <s v="Information Technology"/>
    <s v="IT Services"/>
    <s v="San Francisco, California"/>
    <d v="2009-12-21T00:00:00"/>
    <n v="1403161"/>
    <m/>
    <s v="San Francisco"/>
    <s v="California"/>
    <s v="United States"/>
  </r>
  <r>
    <d v="2019-04-25T00:00:00"/>
    <x v="30"/>
    <s v="sell"/>
    <n v="1100"/>
    <n v="16"/>
    <n v="160.520004"/>
    <n v="161.60000600000001"/>
    <n v="158.550003"/>
    <n v="161.020004"/>
    <n v="160.77271999999999"/>
    <n v="8862500"/>
    <n v="2.5339999999999998"/>
    <n v="-2.9146762383892798E-3"/>
    <n v="3.6084882307969601E-3"/>
    <n v="5.0894648187341303E-2"/>
    <n v="0.15819505651510901"/>
    <n v="0.29015450054222303"/>
    <n v="4.2871123166145896E-3"/>
    <n v="5.5790806188982002E-3"/>
    <n v="9.3640035970867196E-3"/>
    <n v="1.4732736159195599E-2"/>
    <n v="162.029999"/>
    <n v="119.370003"/>
    <n v="-0.12336660539774399"/>
    <n v="-3.6904169755480902E-4"/>
    <n v="1.26957158573673"/>
    <n v="3.3410605926038599"/>
    <n v="3.0832371418697799"/>
    <s v="Bridgebay Associates"/>
    <x v="30"/>
    <s v="Information Technology"/>
    <s v="IT Services"/>
    <s v="San Francisco, California"/>
    <d v="2009-12-21T00:00:00"/>
    <n v="1403161"/>
    <m/>
    <s v="San Francisco"/>
    <s v="California"/>
    <s v="United States"/>
  </r>
  <r>
    <d v="2019-04-29T00:00:00"/>
    <x v="30"/>
    <s v="sell"/>
    <n v="1400"/>
    <n v="16"/>
    <n v="163.21000699999999"/>
    <n v="164.5"/>
    <n v="163.10000600000001"/>
    <n v="164.14999399999999"/>
    <n v="163.89790300000001"/>
    <n v="10003600"/>
    <n v="2.536"/>
    <n v="7.4599687382182998E-3"/>
    <n v="2.31098932282769E-2"/>
    <n v="6.2400380553889398E-2"/>
    <n v="0.189943057115289"/>
    <n v="0.262609076697016"/>
    <n v="6.2991702444041599E-3"/>
    <n v="4.9932316272637703E-3"/>
    <n v="9.0031995609836102E-3"/>
    <n v="1.4462309312466099E-2"/>
    <n v="164.5"/>
    <n v="121.599998"/>
    <n v="-0.12336660539774399"/>
    <n v="1.07094833958194E-3"/>
    <n v="1.2558783256219499"/>
    <n v="2.9954767802472899"/>
    <n v="3.1941624321185098"/>
    <s v="Bridgebay Associates"/>
    <x v="30"/>
    <s v="Information Technology"/>
    <s v="IT Services"/>
    <s v="San Francisco, California"/>
    <d v="2009-12-21T00:00:00"/>
    <n v="1403161"/>
    <m/>
    <s v="San Francisco"/>
    <s v="California"/>
    <s v="United States"/>
  </r>
  <r>
    <d v="2019-05-01T00:00:00"/>
    <x v="30"/>
    <s v="buy"/>
    <n v="2500"/>
    <n v="16"/>
    <n v="165.53999299999899"/>
    <n v="165.740005"/>
    <n v="162.75"/>
    <n v="162.78999299999899"/>
    <n v="162.53999299999899"/>
    <n v="5248100"/>
    <n v="2.5110000000000001"/>
    <n v="-1.00239250815527E-2"/>
    <n v="8.0177154092584101E-3"/>
    <n v="4.1387779955532798E-2"/>
    <n v="0.169853917749719"/>
    <n v="0.25586465238669598"/>
    <n v="8.5692109237659603E-3"/>
    <n v="5.4421956383445E-3"/>
    <n v="8.8229928325467399E-3"/>
    <n v="1.4462092094852899E-2"/>
    <n v="165.740005"/>
    <n v="121.599998"/>
    <n v="-0.12336660539774399"/>
    <n v="-7.5304459681844096E-3"/>
    <n v="1.2630931190964401"/>
    <n v="2.9198400797316699"/>
    <n v="3.1769710540276201"/>
    <s v="Bridgebay Associates"/>
    <x v="30"/>
    <s v="Information Technology"/>
    <s v="IT Services"/>
    <s v="San Francisco, California"/>
    <d v="2009-12-21T00:00:00"/>
    <n v="1403161"/>
    <m/>
    <s v="San Francisco"/>
    <s v="California"/>
    <s v="United States"/>
  </r>
  <r>
    <d v="2019-05-08T00:00:00"/>
    <x v="30"/>
    <s v="sell"/>
    <n v="2400"/>
    <n v="16"/>
    <n v="159.770004"/>
    <n v="161.699997"/>
    <n v="159.520004"/>
    <n v="160.759995"/>
    <n v="160.51310699999999"/>
    <n v="5445900"/>
    <n v="2.4820000000000002"/>
    <n v="3.4269754062407698E-3"/>
    <n v="-1.25484794715492E-2"/>
    <n v="1.95351854658526E-2"/>
    <n v="0.129427212445756"/>
    <n v="0.22473207057243799"/>
    <n v="8.4557085161285992E-3"/>
    <n v="6.5357741653590496E-3"/>
    <n v="7.38418678330137E-3"/>
    <n v="1.4476040407761501E-2"/>
    <n v="165.740005"/>
    <n v="121.599998"/>
    <n v="-0.12336660539774399"/>
    <n v="-1.60671540560346E-3"/>
    <n v="1.2586434516630201"/>
    <n v="2.5418723722185801"/>
    <n v="2.72979717766813"/>
    <s v="Bridgebay Associates"/>
    <x v="30"/>
    <s v="Information Technology"/>
    <s v="IT Services"/>
    <s v="San Francisco, California"/>
    <d v="2009-12-21T00:00:00"/>
    <n v="1403161"/>
    <m/>
    <s v="San Francisco"/>
    <s v="California"/>
    <s v="United States"/>
  </r>
  <r>
    <d v="2019-05-15T00:00:00"/>
    <x v="30"/>
    <s v="buy"/>
    <n v="500"/>
    <n v="16"/>
    <n v="159.320007"/>
    <n v="163.16000399999999"/>
    <n v="159.10000600000001"/>
    <n v="162.78999299999899"/>
    <n v="162.53999299999899"/>
    <n v="7547000"/>
    <n v="2.379"/>
    <n v="1.59754548777899E-2"/>
    <n v="1.25484794715492E-2"/>
    <n v="1.9539712914223899E-2"/>
    <n v="0.127939356917497"/>
    <n v="0.222307194772626"/>
    <n v="1.6365070795542402E-2"/>
    <n v="9.2723794243639301E-3"/>
    <n v="8.2395289579135604E-3"/>
    <n v="1.4608737368484E-2"/>
    <n v="165.740005"/>
    <n v="121.599998"/>
    <n v="-0.12336660539774399"/>
    <n v="5.8219943882337104E-3"/>
    <n v="1.2607398328072501"/>
    <n v="2.5431383059422599"/>
    <n v="2.3464816730156799"/>
    <s v="Bridgebay Associates"/>
    <x v="30"/>
    <s v="Information Technology"/>
    <s v="IT Services"/>
    <s v="San Francisco, California"/>
    <d v="2009-12-21T00:00:00"/>
    <n v="1403161"/>
    <m/>
    <s v="San Francisco"/>
    <s v="California"/>
    <s v="United States"/>
  </r>
  <r>
    <d v="2019-05-23T00:00:00"/>
    <x v="30"/>
    <s v="buy"/>
    <n v="1100"/>
    <n v="16"/>
    <n v="163.5"/>
    <n v="164.25"/>
    <n v="160.820007"/>
    <n v="161.509995"/>
    <n v="161.509995"/>
    <n v="6138000"/>
    <n v="2.2959999999999998"/>
    <n v="-1.6761773861345499E-2"/>
    <n v="-2.05902249535765E-2"/>
    <n v="6.0851897825389602E-4"/>
    <n v="0.10338813981402301"/>
    <n v="0.21816248617271"/>
    <n v="7.8107062899740098E-3"/>
    <n v="1.03723982342784E-2"/>
    <n v="8.4968364002178005E-3"/>
    <n v="1.4672782144813599E-2"/>
    <n v="165.740005"/>
    <n v="121.599998"/>
    <n v="-0.12336660539774399"/>
    <n v="-1.1985692488440201E-2"/>
    <n v="1.26261873241395"/>
    <n v="2.5308814162523601"/>
    <n v="2.69456218843104"/>
    <s v="Bridgebay Associates"/>
    <x v="30"/>
    <s v="Information Technology"/>
    <s v="IT Services"/>
    <s v="San Francisco, California"/>
    <d v="2009-12-21T00:00:00"/>
    <n v="1403161"/>
    <m/>
    <s v="San Francisco"/>
    <s v="California"/>
    <s v="United States"/>
  </r>
  <r>
    <d v="2019-06-03T00:00:00"/>
    <x v="30"/>
    <s v="sell"/>
    <n v="1100"/>
    <n v="16"/>
    <n v="161.53999299999899"/>
    <n v="162.83000200000001"/>
    <n v="156.75"/>
    <n v="158.60000600000001"/>
    <n v="158.60000600000001"/>
    <n v="8034600"/>
    <n v="2.081"/>
    <n v="-1.7066622043234399E-2"/>
    <n v="-2.5153816139773799E-2"/>
    <n v="-2.45387352269671E-2"/>
    <n v="7.0980191609356993E-2"/>
    <n v="0.19990430506228701"/>
    <n v="8.9678257471510897E-3"/>
    <n v="1.07373797982747E-2"/>
    <n v="8.7917061857100097E-3"/>
    <n v="1.47031752345288E-2"/>
    <n v="165.770004"/>
    <n v="121.599998"/>
    <n v="-0.12336660539774399"/>
    <n v="-2.7690708645509302E-3"/>
    <n v="1.2614270687629301"/>
    <n v="2.3369851518468998"/>
    <n v="2.5685337480867201"/>
    <s v="Bridgebay Associates"/>
    <x v="30"/>
    <s v="Information Technology"/>
    <s v="IT Services"/>
    <s v="San Francisco, California"/>
    <d v="2009-12-21T00:00:00"/>
    <n v="1403161"/>
    <m/>
    <s v="San Francisco"/>
    <s v="California"/>
    <s v="United States"/>
  </r>
  <r>
    <d v="2019-06-04T00:00:00"/>
    <x v="30"/>
    <s v="sell"/>
    <n v="1500"/>
    <n v="16"/>
    <n v="160.28999299999899"/>
    <n v="162.36999499999999"/>
    <n v="158.64999399999999"/>
    <n v="162.33000200000001"/>
    <n v="162.33000200000001"/>
    <n v="6684800"/>
    <n v="2.1190000000000002"/>
    <n v="2.32459656115666E-2"/>
    <n v="-8.4652999814507808E-3"/>
    <n v="9.0188201133329701E-3"/>
    <n v="9.4293808675915303E-2"/>
    <n v="0.22215614086777499"/>
    <n v="1.5258382949471299E-2"/>
    <n v="1.1708436231093199E-2"/>
    <n v="9.2208070513509505E-3"/>
    <n v="1.47710471279279E-2"/>
    <n v="165.770004"/>
    <n v="121.599998"/>
    <n v="-0.12336660539774399"/>
    <n v="2.1205927310919401E-2"/>
    <n v="1.2637108179975101"/>
    <n v="2.6248094665755599"/>
    <n v="2.5732606666020601"/>
    <s v="Bridgebay Associates"/>
    <x v="30"/>
    <s v="Information Technology"/>
    <s v="IT Services"/>
    <s v="San Francisco, California"/>
    <d v="2009-12-21T00:00:00"/>
    <n v="1403161"/>
    <m/>
    <s v="San Francisco"/>
    <s v="California"/>
    <s v="United States"/>
  </r>
  <r>
    <d v="2019-06-07T00:00:00"/>
    <x v="30"/>
    <s v="buy"/>
    <n v="1100"/>
    <n v="16"/>
    <n v="168"/>
    <n v="171.61000100000001"/>
    <n v="167.800003"/>
    <n v="170.050003"/>
    <n v="170.050003"/>
    <n v="10528800"/>
    <n v="2.0840000000000001"/>
    <n v="1.85778853535103E-2"/>
    <n v="5.2640560020071302E-2"/>
    <n v="6.1143901714128798E-2"/>
    <n v="0.14481867723144201"/>
    <n v="0.22795748955068701"/>
    <n v="1.6249043456517599E-2"/>
    <n v="1.25202122208679E-2"/>
    <n v="9.6726412139425694E-3"/>
    <n v="1.4779854224623501E-2"/>
    <n v="171.61000100000001"/>
    <n v="121.599998"/>
    <n v="-0.12336660539774399"/>
    <n v="1.0442979367750601E-2"/>
    <n v="1.26347437734485"/>
    <n v="2.7212790909964899"/>
    <n v="2.6127107171305801"/>
    <s v="Bridgebay Associates"/>
    <x v="30"/>
    <s v="Information Technology"/>
    <s v="IT Services"/>
    <s v="San Francisco, California"/>
    <d v="2009-12-21T00:00:00"/>
    <n v="1403161"/>
    <m/>
    <s v="San Francisco"/>
    <s v="California"/>
    <s v="United States"/>
  </r>
  <r>
    <d v="2019-06-11T00:00:00"/>
    <x v="30"/>
    <s v="sell"/>
    <n v="2100"/>
    <n v="16"/>
    <n v="171.949997"/>
    <n v="172.179993"/>
    <n v="168.41999799999999"/>
    <n v="170.30999800000001"/>
    <n v="170.30999800000001"/>
    <n v="6082900"/>
    <n v="2.14"/>
    <n v="-2.9901173893556198E-3"/>
    <n v="4.7988981464117703E-2"/>
    <n v="6.5171594881649197E-2"/>
    <n v="0.117054609950904"/>
    <n v="0.240849752176367"/>
    <n v="9.3200114629371708E-3"/>
    <n v="1.24426766660125E-2"/>
    <n v="9.3324579334825297E-3"/>
    <n v="1.4730448700162499E-2"/>
    <n v="172.179993"/>
    <n v="121.599998"/>
    <n v="-0.12336660539774399"/>
    <n v="-3.4994119269314301E-4"/>
    <n v="1.2622321664671601"/>
    <n v="2.8963484790096699"/>
    <n v="2.8029245341767401"/>
    <s v="Bridgebay Associates"/>
    <x v="30"/>
    <s v="Information Technology"/>
    <s v="IT Services"/>
    <s v="San Francisco, California"/>
    <d v="2009-12-21T00:00:00"/>
    <n v="1403161"/>
    <m/>
    <s v="San Francisco"/>
    <s v="California"/>
    <s v="United States"/>
  </r>
  <r>
    <d v="2019-06-18T00:00:00"/>
    <x v="30"/>
    <s v="sell"/>
    <n v="600"/>
    <n v="16"/>
    <n v="170.64999399999999"/>
    <n v="170.66999799999999"/>
    <n v="167.550003"/>
    <n v="169.279999"/>
    <n v="169.279999"/>
    <n v="6969300"/>
    <n v="2.06"/>
    <n v="-1.6526919266395101E-3"/>
    <n v="-6.0661513448906903E-3"/>
    <n v="2.6396888516399701E-2"/>
    <n v="9.2314644303192694E-2"/>
    <n v="0.232115383023491"/>
    <n v="7.5464375452743001E-3"/>
    <n v="1.0640347664123801E-2"/>
    <n v="9.4048375379281804E-3"/>
    <n v="1.4748197690594799E-2"/>
    <n v="172.199997"/>
    <n v="121.599998"/>
    <n v="-0.12336660539774399"/>
    <n v="9.6704895497130797E-3"/>
    <n v="1.2522317679122901"/>
    <n v="2.84237196008044"/>
    <n v="2.9086625712626701"/>
    <s v="Bridgebay Associates"/>
    <x v="30"/>
    <s v="Information Technology"/>
    <s v="IT Services"/>
    <s v="San Francisco, California"/>
    <d v="2009-12-21T00:00:00"/>
    <n v="1403161"/>
    <m/>
    <s v="San Francisco"/>
    <s v="California"/>
    <s v="United States"/>
  </r>
  <r>
    <d v="2019-06-26T00:00:00"/>
    <x v="30"/>
    <s v="buy"/>
    <n v="1400"/>
    <n v="16"/>
    <n v="171.38999899999999"/>
    <n v="172.38999899999999"/>
    <n v="170.820007"/>
    <n v="171.05999800000001"/>
    <n v="171.05999800000001"/>
    <n v="7129900"/>
    <n v="2.0489999999999999"/>
    <n v="-1.2852779822025301E-3"/>
    <n v="2.1653029674421199E-3"/>
    <n v="5.04751972892893E-2"/>
    <n v="0.105171049733606"/>
    <n v="0.273928162246042"/>
    <n v="1.1670059001141E-2"/>
    <n v="1.0977241946163801E-2"/>
    <n v="9.2238689580981092E-3"/>
    <n v="1.4641459762035E-2"/>
    <n v="174.94000199999999"/>
    <n v="121.599998"/>
    <n v="-0.12336660539774399"/>
    <n v="-1.2346958449604901E-3"/>
    <n v="1.24632608297731"/>
    <n v="3.48796317131927"/>
    <n v="3.2519226638038199"/>
    <s v="Bridgebay Associates"/>
    <x v="30"/>
    <s v="Information Technology"/>
    <s v="IT Services"/>
    <s v="San Francisco, California"/>
    <d v="2009-12-21T00:00:00"/>
    <n v="1403161"/>
    <m/>
    <s v="San Francisco"/>
    <s v="California"/>
    <s v="United States"/>
  </r>
  <r>
    <d v="2019-04-15T00:00:00"/>
    <x v="30"/>
    <s v="sell"/>
    <n v="900"/>
    <n v="17"/>
    <n v="159.83000200000001"/>
    <n v="160.479996"/>
    <n v="159.19000199999999"/>
    <n v="160.44000199999999"/>
    <n v="160.19361899999899"/>
    <n v="8142800"/>
    <n v="2.5529999999999999"/>
    <n v="4.9988330357793303E-3"/>
    <n v="1.69086278605084E-2"/>
    <n v="3.9669615541595697E-2"/>
    <n v="0.15895330137348099"/>
    <n v="0.29084312118468197"/>
    <n v="6.35764560499488E-3"/>
    <n v="7.6230341097489702E-3"/>
    <n v="9.4421956943871992E-3"/>
    <n v="1.48646190671836E-2"/>
    <n v="160.479996"/>
    <n v="119.370003"/>
    <n v="-0.12336660539774399"/>
    <n v="-6.2956724975841202E-4"/>
    <n v="1.2723053252896299"/>
    <n v="3.3305602004181298"/>
    <n v="3.2578664619159001"/>
    <s v="Los Santos Asset Management"/>
    <x v="30"/>
    <s v="Information Technology"/>
    <s v="IT Services"/>
    <s v="San Francisco, California"/>
    <d v="2009-12-21T00:00:00"/>
    <n v="1403161"/>
    <m/>
    <s v="San Francisco"/>
    <s v="California"/>
    <s v="United States"/>
  </r>
  <r>
    <d v="2019-04-23T00:00:00"/>
    <x v="30"/>
    <s v="sell"/>
    <n v="2300"/>
    <n v="17"/>
    <n v="161"/>
    <n v="161.88000500000001"/>
    <n v="159.86999499999999"/>
    <n v="161.66000399999999"/>
    <n v="161.411743"/>
    <n v="6522900"/>
    <n v="2.57"/>
    <n v="7.8247122614950801E-3"/>
    <n v="7.5753079340411698E-3"/>
    <n v="3.6922211889372003E-2"/>
    <n v="0.15962328988027299"/>
    <n v="0.27024758091180501"/>
    <n v="3.8233952894747101E-3"/>
    <n v="6.9432896524054596E-3"/>
    <n v="9.4203399956239893E-3"/>
    <n v="1.48288573562361E-2"/>
    <n v="161.88000500000001"/>
    <n v="119.370003"/>
    <n v="-0.12336660539774399"/>
    <n v="8.8023511954049196E-3"/>
    <n v="1.27543278842006"/>
    <n v="3.0836779471048401"/>
    <n v="3.0470894166998601"/>
    <s v="Los Santos Asset Management"/>
    <x v="30"/>
    <s v="Information Technology"/>
    <s v="IT Services"/>
    <s v="San Francisco, California"/>
    <d v="2009-12-21T00:00:00"/>
    <n v="1403161"/>
    <m/>
    <s v="San Francisco"/>
    <s v="California"/>
    <s v="United States"/>
  </r>
  <r>
    <d v="2019-05-22T00:00:00"/>
    <x v="30"/>
    <s v="buy"/>
    <n v="2600"/>
    <n v="17"/>
    <n v="163.60000600000001"/>
    <n v="165.63000500000001"/>
    <n v="163.449997"/>
    <n v="164.240005"/>
    <n v="164.240005"/>
    <n v="5416400"/>
    <n v="2.3929999999999998"/>
    <n v="2.3163923374921302E-3"/>
    <n v="1.04047208951958E-2"/>
    <n v="2.5195005101094198E-2"/>
    <n v="0.133052420140472"/>
    <n v="0.235306818975969"/>
    <n v="7.5629769632093403E-3"/>
    <n v="9.7851963639992694E-3"/>
    <n v="8.2797391826845198E-3"/>
    <n v="1.46304086105533E-2"/>
    <n v="165.740005"/>
    <n v="121.599998"/>
    <n v="-0.12336660539774399"/>
    <n v="-2.8283920525026501E-3"/>
    <n v="1.26086466091256"/>
    <n v="2.7365888413336101"/>
    <n v="2.7359788160523002"/>
    <s v="Los Santos Asset Management"/>
    <x v="30"/>
    <s v="Information Technology"/>
    <s v="IT Services"/>
    <s v="San Francisco, California"/>
    <d v="2009-12-21T00:00:00"/>
    <n v="1403161"/>
    <m/>
    <s v="San Francisco"/>
    <s v="California"/>
    <s v="United States"/>
  </r>
  <r>
    <d v="2019-05-23T00:00:00"/>
    <x v="30"/>
    <s v="sell"/>
    <n v="2600"/>
    <n v="17"/>
    <n v="163.5"/>
    <n v="164.25"/>
    <n v="160.820007"/>
    <n v="161.509995"/>
    <n v="161.509995"/>
    <n v="6138000"/>
    <n v="2.2959999999999998"/>
    <n v="-1.6761773861345499E-2"/>
    <n v="-2.05902249535765E-2"/>
    <n v="6.0851897825389602E-4"/>
    <n v="0.10338813981402301"/>
    <n v="0.21816248617271"/>
    <n v="7.8107062899740098E-3"/>
    <n v="1.03723982342784E-2"/>
    <n v="8.4968364002178005E-3"/>
    <n v="1.4672782144813599E-2"/>
    <n v="165.740005"/>
    <n v="121.599998"/>
    <n v="-0.12336660539774399"/>
    <n v="-1.1985692488440201E-2"/>
    <n v="1.26261873241395"/>
    <n v="2.5308814162523601"/>
    <n v="2.69456218843104"/>
    <s v="Los Santos Asset Management"/>
    <x v="30"/>
    <s v="Information Technology"/>
    <s v="IT Services"/>
    <s v="San Francisco, California"/>
    <d v="2009-12-21T00:00:00"/>
    <n v="1403161"/>
    <m/>
    <s v="San Francisco"/>
    <s v="California"/>
    <s v="United States"/>
  </r>
  <r>
    <d v="2019-06-03T00:00:00"/>
    <x v="30"/>
    <s v="sell"/>
    <n v="1400"/>
    <n v="17"/>
    <n v="161.53999299999899"/>
    <n v="162.83000200000001"/>
    <n v="156.75"/>
    <n v="158.60000600000001"/>
    <n v="158.60000600000001"/>
    <n v="8034600"/>
    <n v="2.081"/>
    <n v="-1.7066622043234399E-2"/>
    <n v="-2.5153816139773799E-2"/>
    <n v="-2.45387352269671E-2"/>
    <n v="7.0980191609356993E-2"/>
    <n v="0.19990430506228701"/>
    <n v="8.9678257471510897E-3"/>
    <n v="1.07373797982747E-2"/>
    <n v="8.7917061857100097E-3"/>
    <n v="1.47031752345288E-2"/>
    <n v="165.770004"/>
    <n v="121.599998"/>
    <n v="-0.12336660539774399"/>
    <n v="-2.7690708645509302E-3"/>
    <n v="1.2614270687629301"/>
    <n v="2.3369851518468998"/>
    <n v="2.5685337480867201"/>
    <s v="Los Santos Asset Management"/>
    <x v="30"/>
    <s v="Information Technology"/>
    <s v="IT Services"/>
    <s v="San Francisco, California"/>
    <d v="2009-12-21T00:00:00"/>
    <n v="1403161"/>
    <m/>
    <s v="San Francisco"/>
    <s v="California"/>
    <s v="United States"/>
  </r>
  <r>
    <d v="2019-06-19T00:00:00"/>
    <x v="30"/>
    <s v="sell"/>
    <n v="2000"/>
    <n v="17"/>
    <n v="169.38999899999999"/>
    <n v="171.199997"/>
    <n v="169.21000699999999"/>
    <n v="170.69000199999999"/>
    <n v="170.69000199999999"/>
    <n v="6323900"/>
    <n v="2.0289999999999999"/>
    <n v="8.2949147308273002E-3"/>
    <n v="-5.25882949275809E-3"/>
    <n v="3.9434024083197301E-2"/>
    <n v="0.106058038530978"/>
    <n v="0.23230138256081301"/>
    <n v="7.7840385192161502E-3"/>
    <n v="1.0656682930296601E-2"/>
    <n v="9.4012738854865E-3"/>
    <n v="1.47485634977669E-2"/>
    <n v="172.199997"/>
    <n v="121.599998"/>
    <n v="-0.12336660539774399"/>
    <n v="2.98071681438073E-3"/>
    <n v="1.2536872485506201"/>
    <n v="2.8632502762853398"/>
    <n v="2.8637015480950598"/>
    <s v="Los Santos Asset Management"/>
    <x v="30"/>
    <s v="Information Technology"/>
    <s v="IT Services"/>
    <s v="San Francisco, California"/>
    <d v="2009-12-21T00:00:00"/>
    <n v="1403161"/>
    <m/>
    <s v="San Francisco"/>
    <s v="California"/>
    <s v="United States"/>
  </r>
  <r>
    <d v="2019-06-24T00:00:00"/>
    <x v="30"/>
    <s v="sell"/>
    <n v="3100"/>
    <n v="17"/>
    <n v="174.60000600000001"/>
    <n v="174.729996"/>
    <n v="172.720001"/>
    <n v="173.85000600000001"/>
    <n v="173.85000600000001"/>
    <n v="5554900"/>
    <n v="2.0209999999999999"/>
    <n v="2.3611631837341402E-3"/>
    <n v="2.4986058277179E-2"/>
    <n v="5.6864089812449101E-2"/>
    <n v="0.12909585054263301"/>
    <n v="0.262982195331881"/>
    <n v="8.1993021853974894E-3"/>
    <n v="1.11385893337253E-2"/>
    <n v="9.1827676390880998E-3"/>
    <n v="1.47671172684421E-2"/>
    <n v="174.80999800000001"/>
    <n v="121.599998"/>
    <n v="-0.12336660539774399"/>
    <n v="-1.73338836506086E-3"/>
    <n v="1.2548104169923899"/>
    <n v="3.31971869827803"/>
    <n v="3.0846390609756398"/>
    <s v="Los Santos Asset Management"/>
    <x v="30"/>
    <s v="Information Technology"/>
    <s v="IT Services"/>
    <s v="San Francisco, California"/>
    <d v="2009-12-21T00:00:00"/>
    <n v="1403161"/>
    <m/>
    <s v="San Francisco"/>
    <s v="California"/>
    <s v="United States"/>
  </r>
  <r>
    <d v="2019-04-04T00:00:00"/>
    <x v="30"/>
    <s v="buy"/>
    <n v="2400"/>
    <n v="18"/>
    <n v="158.529999"/>
    <n v="158.69000199999999"/>
    <n v="156.529999"/>
    <n v="157.63999899999999"/>
    <n v="157.39790300000001"/>
    <n v="5100200"/>
    <n v="2.512"/>
    <n v="-5.18834637343137E-3"/>
    <n v="1.90201321179388E-2"/>
    <n v="6.3439509182534701E-2"/>
    <n v="0.20901232151469401"/>
    <n v="0.28105215313203902"/>
    <n v="5.6171116427868898E-3"/>
    <n v="8.8475784205057396E-3"/>
    <n v="1.08897640658084E-2"/>
    <n v="1.5039883499234401E-2"/>
    <n v="159.11000100000001"/>
    <n v="117.120003"/>
    <n v="-0.12336660539774399"/>
    <n v="2.0824655091414399E-3"/>
    <n v="1.2733707194364501"/>
    <n v="3.2056491996737999"/>
    <n v="3.3006754311254598"/>
    <s v="Ironman Funds"/>
    <x v="30"/>
    <s v="Information Technology"/>
    <s v="IT Services"/>
    <s v="San Francisco, California"/>
    <d v="2009-12-21T00:00:00"/>
    <n v="1403161"/>
    <m/>
    <s v="San Francisco"/>
    <s v="California"/>
    <s v="United States"/>
  </r>
  <r>
    <d v="2019-04-23T00:00:00"/>
    <x v="30"/>
    <s v="buy"/>
    <n v="2200"/>
    <n v="18"/>
    <n v="161"/>
    <n v="161.88000500000001"/>
    <n v="159.86999499999999"/>
    <n v="161.66000399999999"/>
    <n v="161.411743"/>
    <n v="6522900"/>
    <n v="2.57"/>
    <n v="7.8247122614950801E-3"/>
    <n v="7.5753079340411698E-3"/>
    <n v="3.6922211889372003E-2"/>
    <n v="0.15962328988027299"/>
    <n v="0.27024758091180501"/>
    <n v="3.8233952894747101E-3"/>
    <n v="6.9432896524054596E-3"/>
    <n v="9.4203399956239893E-3"/>
    <n v="1.48288573562361E-2"/>
    <n v="161.88000500000001"/>
    <n v="119.370003"/>
    <n v="-0.12336660539774399"/>
    <n v="8.8023511954049196E-3"/>
    <n v="1.27543278842006"/>
    <n v="3.0836779471048401"/>
    <n v="3.0470894166998601"/>
    <s v="Ironman Funds"/>
    <x v="30"/>
    <s v="Information Technology"/>
    <s v="IT Services"/>
    <s v="San Francisco, California"/>
    <d v="2009-12-21T00:00:00"/>
    <n v="1403161"/>
    <m/>
    <s v="San Francisco"/>
    <s v="California"/>
    <s v="United States"/>
  </r>
  <r>
    <d v="2019-05-01T00:00:00"/>
    <x v="30"/>
    <s v="sell"/>
    <n v="1800"/>
    <n v="18"/>
    <n v="165.53999299999899"/>
    <n v="165.740005"/>
    <n v="162.75"/>
    <n v="162.78999299999899"/>
    <n v="162.53999299999899"/>
    <n v="5248100"/>
    <n v="2.5110000000000001"/>
    <n v="-1.00239250815527E-2"/>
    <n v="8.0177154092584101E-3"/>
    <n v="4.1387779955532798E-2"/>
    <n v="0.169853917749719"/>
    <n v="0.25586465238669598"/>
    <n v="8.5692109237659603E-3"/>
    <n v="5.4421956383445E-3"/>
    <n v="8.8229928325467399E-3"/>
    <n v="1.4462092094852899E-2"/>
    <n v="165.740005"/>
    <n v="121.599998"/>
    <n v="-0.12336660539774399"/>
    <n v="-7.5304459681844096E-3"/>
    <n v="1.2630931190964401"/>
    <n v="2.9198400797316699"/>
    <n v="3.1769710540276201"/>
    <s v="Ironman Funds"/>
    <x v="30"/>
    <s v="Information Technology"/>
    <s v="IT Services"/>
    <s v="San Francisco, California"/>
    <d v="2009-12-21T00:00:00"/>
    <n v="1403161"/>
    <m/>
    <s v="San Francisco"/>
    <s v="California"/>
    <s v="United States"/>
  </r>
  <r>
    <d v="2019-05-08T00:00:00"/>
    <x v="30"/>
    <s v="sell"/>
    <n v="2000"/>
    <n v="18"/>
    <n v="159.770004"/>
    <n v="161.699997"/>
    <n v="159.520004"/>
    <n v="160.759995"/>
    <n v="160.51310699999999"/>
    <n v="5445900"/>
    <n v="2.4820000000000002"/>
    <n v="3.4269754062407698E-3"/>
    <n v="-1.25484794715492E-2"/>
    <n v="1.95351854658526E-2"/>
    <n v="0.129427212445756"/>
    <n v="0.22473207057243799"/>
    <n v="8.4557085161285992E-3"/>
    <n v="6.5357741653590496E-3"/>
    <n v="7.38418678330137E-3"/>
    <n v="1.4476040407761501E-2"/>
    <n v="165.740005"/>
    <n v="121.599998"/>
    <n v="-0.12336660539774399"/>
    <n v="-1.60671540560346E-3"/>
    <n v="1.2586434516630201"/>
    <n v="2.5418723722185801"/>
    <n v="2.72979717766813"/>
    <s v="Ironman Funds"/>
    <x v="30"/>
    <s v="Information Technology"/>
    <s v="IT Services"/>
    <s v="San Francisco, California"/>
    <d v="2009-12-21T00:00:00"/>
    <n v="1403161"/>
    <m/>
    <s v="San Francisco"/>
    <s v="California"/>
    <s v="United States"/>
  </r>
  <r>
    <d v="2019-05-24T00:00:00"/>
    <x v="30"/>
    <s v="sell"/>
    <n v="1400"/>
    <n v="18"/>
    <n v="162.75"/>
    <n v="163.41000399999999"/>
    <n v="161.720001"/>
    <n v="162.63999899999999"/>
    <n v="162.63999899999999"/>
    <n v="4105600"/>
    <n v="2.3239999999999998"/>
    <n v="6.9721338789562404E-3"/>
    <n v="-8.8758702386500504E-3"/>
    <n v="8.6327963220649007E-3"/>
    <n v="0.109058565601458"/>
    <n v="0.21622327448047199"/>
    <n v="9.2084985419861598E-3"/>
    <n v="1.0473214170918E-2"/>
    <n v="8.5231759508277802E-3"/>
    <n v="1.46690537741838E-2"/>
    <n v="165.740005"/>
    <n v="121.599998"/>
    <n v="-0.12336660539774399"/>
    <n v="1.3526439988342199E-3"/>
    <n v="1.2623047499912201"/>
    <n v="2.50620860387613"/>
    <n v="2.6549916824835398"/>
    <s v="Ironman Funds"/>
    <x v="30"/>
    <s v="Information Technology"/>
    <s v="IT Services"/>
    <s v="San Francisco, California"/>
    <d v="2009-12-21T00:00:00"/>
    <n v="1403161"/>
    <m/>
    <s v="San Francisco"/>
    <s v="California"/>
    <s v="United States"/>
  </r>
  <r>
    <d v="2019-06-12T00:00:00"/>
    <x v="30"/>
    <s v="sell"/>
    <n v="700"/>
    <n v="18"/>
    <n v="170.38000500000001"/>
    <n v="171.61999499999999"/>
    <n v="169.699997"/>
    <n v="171.58999599999899"/>
    <n v="171.58999599999899"/>
    <n v="6772000"/>
    <n v="2.1269999999999998"/>
    <n v="7.4875928786946096E-3"/>
    <n v="3.6801571762760499E-2"/>
    <n v="6.7043279122485699E-2"/>
    <n v="0.119676891116149"/>
    <n v="0.25451647984562398"/>
    <n v="7.8178659489022296E-3"/>
    <n v="1.24680572550447E-2"/>
    <n v="9.3519145873877402E-3"/>
    <n v="1.4729233874978201E-2"/>
    <n v="172.179993"/>
    <n v="121.599998"/>
    <n v="-0.12336660539774399"/>
    <n v="-2.0396578921351798E-3"/>
    <n v="1.2617005179466301"/>
    <n v="3.08805539212341"/>
    <n v="2.8901157502841301"/>
    <s v="Ironman Funds"/>
    <x v="30"/>
    <s v="Information Technology"/>
    <s v="IT Services"/>
    <s v="San Francisco, California"/>
    <d v="2009-12-21T00:00:00"/>
    <n v="1403161"/>
    <m/>
    <s v="San Francisco"/>
    <s v="California"/>
    <s v="United States"/>
  </r>
  <r>
    <d v="2019-06-17T00:00:00"/>
    <x v="30"/>
    <s v="sell"/>
    <n v="1400"/>
    <n v="18"/>
    <n v="169.729996"/>
    <n v="170.41999799999999"/>
    <n v="169.029999"/>
    <n v="169.55999800000001"/>
    <n v="169.55999800000001"/>
    <n v="6410200"/>
    <n v="2.0859999999999999"/>
    <n v="-5.89623266951716E-4"/>
    <n v="-7.4035768076068497E-3"/>
    <n v="4.2282752430466003E-2"/>
    <n v="9.1576676131388202E-2"/>
    <n v="0.23450858241842101"/>
    <n v="7.5894884283337401E-3"/>
    <n v="1.0971426615069901E-2"/>
    <n v="9.4092422073135708E-3"/>
    <n v="1.47473042483357E-2"/>
    <n v="172.199997"/>
    <n v="121.599998"/>
    <n v="-0.12336660539774399"/>
    <n v="9.3131563797728401E-4"/>
    <n v="1.2580097182672101"/>
    <n v="2.85896210777398"/>
    <n v="2.9194578750485198"/>
    <s v="Ironman Funds"/>
    <x v="30"/>
    <s v="Information Technology"/>
    <s v="IT Services"/>
    <s v="San Francisco, California"/>
    <d v="2009-12-21T00:00:00"/>
    <n v="1403161"/>
    <m/>
    <s v="San Francisco"/>
    <s v="California"/>
    <s v="United States"/>
  </r>
  <r>
    <d v="2019-06-20T00:00:00"/>
    <x v="30"/>
    <s v="buy"/>
    <n v="1800"/>
    <n v="18"/>
    <n v="172.509995"/>
    <n v="173.94000199999999"/>
    <n v="171.75"/>
    <n v="173.740005"/>
    <n v="173.740005"/>
    <n v="11474100"/>
    <n v="2.0009999999999999"/>
    <n v="1.7710900117019299E-2"/>
    <n v="2.5592342917045E-2"/>
    <n v="6.0930464229961803E-2"/>
    <n v="0.110523659185448"/>
    <n v="0.25804719217532401"/>
    <n v="8.0298148177769101E-3"/>
    <n v="1.1097277969902499E-2"/>
    <n v="9.5061029332949906E-3"/>
    <n v="1.47754198193781E-2"/>
    <n v="173.94000199999999"/>
    <n v="121.599998"/>
    <n v="-0.12336660539774399"/>
    <n v="9.4276054361659405E-3"/>
    <n v="1.25505301408343"/>
    <n v="3.2274619556794901"/>
    <n v="2.9416392568829099"/>
    <s v="Ironman Funds"/>
    <x v="30"/>
    <s v="Information Technology"/>
    <s v="IT Services"/>
    <s v="San Francisco, California"/>
    <d v="2009-12-21T00:00:00"/>
    <n v="1403161"/>
    <m/>
    <s v="San Francisco"/>
    <s v="California"/>
    <s v="United States"/>
  </r>
  <r>
    <d v="2019-04-10T00:00:00"/>
    <x v="30"/>
    <s v="buy"/>
    <n v="2500"/>
    <n v="19"/>
    <n v="157.990005"/>
    <n v="158.779999"/>
    <n v="157.520004"/>
    <n v="158.55999800000001"/>
    <n v="158.316498"/>
    <n v="3918600"/>
    <n v="2.4769999999999999"/>
    <n v="6.7711267992552303E-3"/>
    <n v="6.30821768825498E-4"/>
    <n v="5.1041060707788202E-2"/>
    <n v="0.13765656718928701"/>
    <n v="0.27930463216205897"/>
    <n v="4.3535790093229103E-3"/>
    <n v="7.5695598652119802E-3"/>
    <n v="9.4435824207558007E-3"/>
    <n v="1.48698013189457E-2"/>
    <n v="159.11000100000001"/>
    <n v="119.370003"/>
    <n v="-0.12336660539774399"/>
    <n v="3.47183783585567E-3"/>
    <n v="1.2720462445137899"/>
    <n v="3.1912373892731498"/>
    <n v="3.2409200202234101"/>
    <s v="Second Point Management"/>
    <x v="30"/>
    <s v="Information Technology"/>
    <s v="IT Services"/>
    <s v="San Francisco, California"/>
    <d v="2009-12-21T00:00:00"/>
    <n v="1403161"/>
    <m/>
    <s v="San Francisco"/>
    <s v="California"/>
    <s v="United States"/>
  </r>
  <r>
    <d v="2019-04-23T00:00:00"/>
    <x v="30"/>
    <s v="sell"/>
    <n v="1700"/>
    <n v="19"/>
    <n v="161"/>
    <n v="161.88000500000001"/>
    <n v="159.86999499999999"/>
    <n v="161.66000399999999"/>
    <n v="161.411743"/>
    <n v="6522900"/>
    <n v="2.57"/>
    <n v="7.8247122614950801E-3"/>
    <n v="7.5753079340411698E-3"/>
    <n v="3.6922211889372003E-2"/>
    <n v="0.15962328988027299"/>
    <n v="0.27024758091180501"/>
    <n v="3.8233952894747101E-3"/>
    <n v="6.9432896524054596E-3"/>
    <n v="9.4203399956239893E-3"/>
    <n v="1.48288573562361E-2"/>
    <n v="161.88000500000001"/>
    <n v="119.370003"/>
    <n v="-0.12336660539774399"/>
    <n v="8.8023511954049196E-3"/>
    <n v="1.27543278842006"/>
    <n v="3.0836779471048401"/>
    <n v="3.0470894166998601"/>
    <s v="Second Point Management"/>
    <x v="30"/>
    <s v="Information Technology"/>
    <s v="IT Services"/>
    <s v="San Francisco, California"/>
    <d v="2009-12-21T00:00:00"/>
    <n v="1403161"/>
    <m/>
    <s v="San Francisco"/>
    <s v="California"/>
    <s v="United States"/>
  </r>
  <r>
    <d v="2019-05-01T00:00:00"/>
    <x v="30"/>
    <s v="buy"/>
    <n v="2000"/>
    <n v="19"/>
    <n v="165.53999299999899"/>
    <n v="165.740005"/>
    <n v="162.75"/>
    <n v="162.78999299999899"/>
    <n v="162.53999299999899"/>
    <n v="5248100"/>
    <n v="2.5110000000000001"/>
    <n v="-1.00239250815527E-2"/>
    <n v="8.0177154092584101E-3"/>
    <n v="4.1387779955532798E-2"/>
    <n v="0.169853917749719"/>
    <n v="0.25586465238669598"/>
    <n v="8.5692109237659603E-3"/>
    <n v="5.4421956383445E-3"/>
    <n v="8.8229928325467399E-3"/>
    <n v="1.4462092094852899E-2"/>
    <n v="165.740005"/>
    <n v="121.599998"/>
    <n v="-0.12336660539774399"/>
    <n v="-7.5304459681844096E-3"/>
    <n v="1.2630931190964401"/>
    <n v="2.9198400797316699"/>
    <n v="3.1769710540276201"/>
    <s v="Second Point Management"/>
    <x v="30"/>
    <s v="Information Technology"/>
    <s v="IT Services"/>
    <s v="San Francisco, California"/>
    <d v="2009-12-21T00:00:00"/>
    <n v="1403161"/>
    <m/>
    <s v="San Francisco"/>
    <s v="California"/>
    <s v="United States"/>
  </r>
  <r>
    <d v="2019-05-06T00:00:00"/>
    <x v="30"/>
    <s v="buy"/>
    <n v="2300"/>
    <n v="19"/>
    <n v="158.21000699999999"/>
    <n v="162.64999399999999"/>
    <n v="158.199997"/>
    <n v="162.279999"/>
    <n v="162.030777"/>
    <n v="10442400"/>
    <n v="2.5"/>
    <n v="1.4799741557826799E-3"/>
    <n v="-1.14573926114446E-2"/>
    <n v="2.38209391462832E-2"/>
    <n v="0.13876725747681101"/>
    <n v="0.25036517579177398"/>
    <n v="7.3835683628544497E-3"/>
    <n v="5.9320362698450004E-3"/>
    <n v="7.2629714123514499E-3"/>
    <n v="1.44632488793867E-2"/>
    <n v="165.740005"/>
    <n v="121.599998"/>
    <n v="-0.12336660539774399"/>
    <n v="-4.4810132310555703E-3"/>
    <n v="1.2605334965082799"/>
    <n v="2.8596649271146601"/>
    <n v="2.9097927813594602"/>
    <s v="Second Point Management"/>
    <x v="30"/>
    <s v="Information Technology"/>
    <s v="IT Services"/>
    <s v="San Francisco, California"/>
    <d v="2009-12-21T00:00:00"/>
    <n v="1403161"/>
    <m/>
    <s v="San Francisco"/>
    <s v="California"/>
    <s v="United States"/>
  </r>
  <r>
    <d v="2019-05-24T00:00:00"/>
    <x v="30"/>
    <s v="buy"/>
    <n v="900"/>
    <n v="19"/>
    <n v="162.75"/>
    <n v="163.41000399999999"/>
    <n v="161.720001"/>
    <n v="162.63999899999999"/>
    <n v="162.63999899999999"/>
    <n v="4105600"/>
    <n v="2.3239999999999998"/>
    <n v="6.9721338789562404E-3"/>
    <n v="-8.8758702386500504E-3"/>
    <n v="8.6327963220649007E-3"/>
    <n v="0.109058565601458"/>
    <n v="0.21622327448047199"/>
    <n v="9.2084985419861598E-3"/>
    <n v="1.0473214170918E-2"/>
    <n v="8.5231759508277802E-3"/>
    <n v="1.46690537741838E-2"/>
    <n v="165.740005"/>
    <n v="121.599998"/>
    <n v="-0.12336660539774399"/>
    <n v="1.3526439988342199E-3"/>
    <n v="1.2623047499912201"/>
    <n v="2.50620860387613"/>
    <n v="2.6549916824835398"/>
    <s v="Second Point Management"/>
    <x v="30"/>
    <s v="Information Technology"/>
    <s v="IT Services"/>
    <s v="San Francisco, California"/>
    <d v="2009-12-21T00:00:00"/>
    <n v="1403161"/>
    <m/>
    <s v="San Francisco"/>
    <s v="California"/>
    <s v="United States"/>
  </r>
  <r>
    <d v="2019-06-04T00:00:00"/>
    <x v="30"/>
    <s v="buy"/>
    <n v="1700"/>
    <n v="19"/>
    <n v="160.28999299999899"/>
    <n v="162.36999499999999"/>
    <n v="158.64999399999999"/>
    <n v="162.33000200000001"/>
    <n v="162.33000200000001"/>
    <n v="6684800"/>
    <n v="2.1190000000000002"/>
    <n v="2.32459656115666E-2"/>
    <n v="-8.4652999814507808E-3"/>
    <n v="9.0188201133329701E-3"/>
    <n v="9.4293808675915303E-2"/>
    <n v="0.22215614086777499"/>
    <n v="1.5258382949471299E-2"/>
    <n v="1.1708436231093199E-2"/>
    <n v="9.2208070513509505E-3"/>
    <n v="1.47710471279279E-2"/>
    <n v="165.770004"/>
    <n v="121.599998"/>
    <n v="-0.12336660539774399"/>
    <n v="2.1205927310919401E-2"/>
    <n v="1.2637108179975101"/>
    <n v="2.6248094665755599"/>
    <n v="2.5732606666020601"/>
    <s v="Second Point Management"/>
    <x v="30"/>
    <s v="Information Technology"/>
    <s v="IT Services"/>
    <s v="San Francisco, California"/>
    <d v="2009-12-21T00:00:00"/>
    <n v="1403161"/>
    <m/>
    <s v="San Francisco"/>
    <s v="California"/>
    <s v="United States"/>
  </r>
  <r>
    <d v="2019-06-12T00:00:00"/>
    <x v="30"/>
    <s v="buy"/>
    <n v="1400"/>
    <n v="19"/>
    <n v="170.38000500000001"/>
    <n v="171.61999499999999"/>
    <n v="169.699997"/>
    <n v="171.58999599999899"/>
    <n v="171.58999599999899"/>
    <n v="6772000"/>
    <n v="2.1269999999999998"/>
    <n v="7.4875928786946096E-3"/>
    <n v="3.6801571762760499E-2"/>
    <n v="6.7043279122485699E-2"/>
    <n v="0.119676891116149"/>
    <n v="0.25451647984562398"/>
    <n v="7.8178659489022296E-3"/>
    <n v="1.24680572550447E-2"/>
    <n v="9.3519145873877402E-3"/>
    <n v="1.4729233874978201E-2"/>
    <n v="172.179993"/>
    <n v="121.599998"/>
    <n v="-0.12336660539774399"/>
    <n v="-2.0396578921351798E-3"/>
    <n v="1.2617005179466301"/>
    <n v="3.08805539212341"/>
    <n v="2.8901157502841301"/>
    <s v="Second Point Management"/>
    <x v="30"/>
    <s v="Information Technology"/>
    <s v="IT Services"/>
    <s v="San Francisco, California"/>
    <d v="2009-12-21T00:00:00"/>
    <n v="1403161"/>
    <m/>
    <s v="San Francisco"/>
    <s v="California"/>
    <s v="United States"/>
  </r>
  <r>
    <d v="2019-06-14T00:00:00"/>
    <x v="30"/>
    <s v="sell"/>
    <n v="1300"/>
    <n v="19"/>
    <n v="169.770004"/>
    <n v="170.63999899999999"/>
    <n v="168.83999599999899"/>
    <n v="169.66000399999999"/>
    <n v="169.66000399999999"/>
    <n v="4999900"/>
    <n v="2.093"/>
    <n v="1.8288432627895899E-3"/>
    <n v="-2.29607113892097E-3"/>
    <n v="5.8847830575207899E-2"/>
    <n v="8.89448235131471E-2"/>
    <n v="0.23955257827045401"/>
    <n v="8.0680410507824804E-3"/>
    <n v="1.13526515739395E-2"/>
    <n v="9.4242905344789595E-3"/>
    <n v="1.4748655644074101E-2"/>
    <n v="172.199997"/>
    <n v="121.599998"/>
    <n v="-0.12336660539774399"/>
    <n v="-1.6128120944145399E-3"/>
    <n v="1.2581518324807699"/>
    <n v="2.9161499845954699"/>
    <n v="2.9509684984224398"/>
    <s v="Second Point Management"/>
    <x v="30"/>
    <s v="Information Technology"/>
    <s v="IT Services"/>
    <s v="San Francisco, California"/>
    <d v="2009-12-21T00:00:00"/>
    <n v="1403161"/>
    <m/>
    <s v="San Francisco"/>
    <s v="California"/>
    <s v="United States"/>
  </r>
  <r>
    <d v="2019-06-24T00:00:00"/>
    <x v="30"/>
    <s v="buy"/>
    <n v="1300"/>
    <n v="19"/>
    <n v="174.60000600000001"/>
    <n v="174.729996"/>
    <n v="172.720001"/>
    <n v="173.85000600000001"/>
    <n v="173.85000600000001"/>
    <n v="5554900"/>
    <n v="2.0209999999999999"/>
    <n v="2.3611631837341402E-3"/>
    <n v="2.4986058277179E-2"/>
    <n v="5.6864089812449101E-2"/>
    <n v="0.12909585054263301"/>
    <n v="0.262982195331881"/>
    <n v="8.1993021853974894E-3"/>
    <n v="1.11385893337253E-2"/>
    <n v="9.1827676390880998E-3"/>
    <n v="1.47671172684421E-2"/>
    <n v="174.80999800000001"/>
    <n v="121.599998"/>
    <n v="-0.12336660539774399"/>
    <n v="-1.73338836506086E-3"/>
    <n v="1.2548104169923899"/>
    <n v="3.31971869827803"/>
    <n v="3.0846390609756398"/>
    <s v="Second Point Management"/>
    <x v="30"/>
    <s v="Information Technology"/>
    <s v="IT Services"/>
    <s v="San Francisco, California"/>
    <d v="2009-12-21T00:00:00"/>
    <n v="1403161"/>
    <m/>
    <s v="San Francisco"/>
    <s v="California"/>
    <s v="United States"/>
  </r>
  <r>
    <d v="2019-04-01T00:00:00"/>
    <x v="30"/>
    <s v="sell"/>
    <n v="1700"/>
    <n v="20"/>
    <n v="157.529999"/>
    <n v="157.729996"/>
    <n v="156.550003"/>
    <n v="157.259995"/>
    <n v="157.018494"/>
    <n v="6420100"/>
    <n v="2.4969999999999999"/>
    <n v="6.8272922860241596E-3"/>
    <n v="2.7266552165480299E-2"/>
    <n v="5.9877719724057303E-2"/>
    <n v="0.184905015147283"/>
    <n v="0.28022572207781399"/>
    <n v="8.1787146850599499E-3"/>
    <n v="9.2400439624522393E-3"/>
    <n v="1.1985537373618E-2"/>
    <n v="1.50564181213842E-2"/>
    <n v="157.729996"/>
    <n v="116.709999"/>
    <n v="-0.12336660539774399"/>
    <n v="1.1502195497633099E-2"/>
    <n v="1.24751374020285"/>
    <n v="3.1964271992137201"/>
    <n v="3.2038354228261299"/>
    <s v="Jaguar Group of Funds"/>
    <x v="30"/>
    <s v="Information Technology"/>
    <s v="IT Services"/>
    <s v="San Francisco, California"/>
    <d v="2009-12-21T00:00:00"/>
    <n v="1403161"/>
    <m/>
    <s v="San Francisco"/>
    <s v="California"/>
    <s v="United States"/>
  </r>
  <r>
    <d v="2019-05-07T00:00:00"/>
    <x v="30"/>
    <s v="sell"/>
    <n v="2700"/>
    <n v="20"/>
    <n v="160.949997"/>
    <n v="161.779999"/>
    <n v="158.679993"/>
    <n v="160.21000699999999"/>
    <n v="159.96397400000001"/>
    <n v="6413600"/>
    <n v="2.448"/>
    <n v="-1.2837671288723601E-2"/>
    <n v="-2.5999379959342799E-2"/>
    <n v="1.61716142309908E-2"/>
    <n v="0.11867690809296701"/>
    <n v="0.22985123097076099"/>
    <n v="8.2314982749200297E-3"/>
    <n v="6.5128527901357298E-3"/>
    <n v="7.4756040945609201E-3"/>
    <n v="1.44832022540962E-2"/>
    <n v="165.740005"/>
    <n v="121.599998"/>
    <n v="-0.12336660539774399"/>
    <n v="-1.6649488130547601E-2"/>
    <n v="1.25958502336376"/>
    <n v="2.6079476093293499"/>
    <n v="2.8053907191707399"/>
    <s v="Jaguar Group of Funds"/>
    <x v="30"/>
    <s v="Information Technology"/>
    <s v="IT Services"/>
    <s v="San Francisco, California"/>
    <d v="2009-12-21T00:00:00"/>
    <n v="1403161"/>
    <m/>
    <s v="San Francisco"/>
    <s v="California"/>
    <s v="United States"/>
  </r>
  <r>
    <d v="2019-05-09T00:00:00"/>
    <x v="30"/>
    <s v="buy"/>
    <n v="3100"/>
    <n v="20"/>
    <n v="158.86000100000001"/>
    <n v="159.85000600000001"/>
    <n v="157.16999799999999"/>
    <n v="159.80999800000001"/>
    <n v="159.56457499999999"/>
    <n v="6813700"/>
    <n v="2.4569999999999999"/>
    <n v="-5.9269035613825098E-3"/>
    <n v="-8.1637933041985005E-3"/>
    <n v="1.2974124706021301E-2"/>
    <n v="0.13287346892986299"/>
    <n v="0.21386615160318301"/>
    <n v="7.6314921921923698E-3"/>
    <n v="6.6956435940912998E-3"/>
    <n v="7.3105633401667697E-3"/>
    <n v="1.4480119401306E-2"/>
    <n v="165.740005"/>
    <n v="121.599998"/>
    <n v="-0.12336660539774399"/>
    <n v="-3.0259986019249502E-3"/>
    <n v="1.2591516663765701"/>
    <n v="2.4101218867126999"/>
    <n v="2.6668194132190099"/>
    <s v="Jaguar Group of Funds"/>
    <x v="30"/>
    <s v="Information Technology"/>
    <s v="IT Services"/>
    <s v="San Francisco, California"/>
    <d v="2009-12-21T00:00:00"/>
    <n v="1403161"/>
    <m/>
    <s v="San Francisco"/>
    <s v="California"/>
    <s v="United States"/>
  </r>
  <r>
    <d v="2019-05-29T00:00:00"/>
    <x v="30"/>
    <s v="buy"/>
    <n v="900"/>
    <n v="20"/>
    <n v="163.300003"/>
    <n v="163.5"/>
    <n v="161.479996"/>
    <n v="162.729996"/>
    <n v="162.729996"/>
    <n v="6456000"/>
    <n v="2.2360000000000002"/>
    <n v="-6.0042515328568198E-3"/>
    <n v="-6.9200497245103E-3"/>
    <n v="3.0863854903337998E-4"/>
    <n v="0.101701190136802"/>
    <n v="0.22133657394794201"/>
    <n v="1.0054938456175101E-2"/>
    <n v="1.0324126896210499E-2"/>
    <n v="8.5773624735313199E-3"/>
    <n v="1.46756622913866E-2"/>
    <n v="165.770004"/>
    <n v="121.599998"/>
    <n v="-0.12336660539774399"/>
    <n v="-6.9359101493404697E-3"/>
    <n v="1.2555775191701899"/>
    <n v="2.5902737559276798"/>
    <n v="2.5930254982776999"/>
    <s v="Jaguar Group of Funds"/>
    <x v="30"/>
    <s v="Information Technology"/>
    <s v="IT Services"/>
    <s v="San Francisco, California"/>
    <d v="2009-12-21T00:00:00"/>
    <n v="1403161"/>
    <m/>
    <s v="San Francisco"/>
    <s v="California"/>
    <s v="United States"/>
  </r>
  <r>
    <d v="2019-06-07T00:00:00"/>
    <x v="30"/>
    <s v="sell"/>
    <n v="1600"/>
    <n v="20"/>
    <n v="168"/>
    <n v="171.61000100000001"/>
    <n v="167.800003"/>
    <n v="170.050003"/>
    <n v="170.050003"/>
    <n v="10528800"/>
    <n v="2.0840000000000001"/>
    <n v="1.85778853535103E-2"/>
    <n v="5.2640560020071302E-2"/>
    <n v="6.1143901714128798E-2"/>
    <n v="0.14481867723144201"/>
    <n v="0.22795748955068701"/>
    <n v="1.6249043456517599E-2"/>
    <n v="1.25202122208679E-2"/>
    <n v="9.6726412139425694E-3"/>
    <n v="1.4779854224623501E-2"/>
    <n v="171.61000100000001"/>
    <n v="121.599998"/>
    <n v="-0.12336660539774399"/>
    <n v="1.0442979367750601E-2"/>
    <n v="1.26347437734485"/>
    <n v="2.7212790909964899"/>
    <n v="2.6127107171305801"/>
    <s v="Jaguar Group of Funds"/>
    <x v="30"/>
    <s v="Information Technology"/>
    <s v="IT Services"/>
    <s v="San Francisco, California"/>
    <d v="2009-12-21T00:00:00"/>
    <n v="1403161"/>
    <m/>
    <s v="San Francisco"/>
    <s v="California"/>
    <s v="United States"/>
  </r>
  <r>
    <d v="2019-06-27T00:00:00"/>
    <x v="30"/>
    <s v="buy"/>
    <n v="2100"/>
    <n v="20"/>
    <n v="172.11999499999999"/>
    <n v="172.39999399999999"/>
    <n v="170.320007"/>
    <n v="171.229996"/>
    <n v="171.229996"/>
    <n v="5873400"/>
    <n v="2.0049999999999999"/>
    <n v="9.9329817965549804E-4"/>
    <n v="-1.45522989699217E-2"/>
    <n v="4.4911046015700999E-2"/>
    <n v="0.103250777608471"/>
    <n v="0.262624401091891"/>
    <n v="6.9039045656296696E-3"/>
    <n v="1.0938372512226799E-2"/>
    <n v="9.2228639308666802E-3"/>
    <n v="1.4624284640690899E-2"/>
    <n v="174.94000199999999"/>
    <n v="121.599998"/>
    <n v="-0.12336660539774399"/>
    <n v="3.81588593721357E-3"/>
    <n v="1.24493291599665"/>
    <n v="3.3467661811089999"/>
    <n v="3.2757835088897198"/>
    <s v="Jaguar Group of Funds"/>
    <x v="30"/>
    <s v="Information Technology"/>
    <s v="IT Services"/>
    <s v="San Francisco, California"/>
    <d v="2009-12-21T00:00:00"/>
    <n v="1403161"/>
    <m/>
    <s v="San Francisco"/>
    <s v="California"/>
    <s v="United States"/>
  </r>
  <r>
    <d v="2019-05-17T00:00:00"/>
    <x v="31"/>
    <s v="buy"/>
    <n v="100"/>
    <n v="1"/>
    <n v="128.30999800000001"/>
    <n v="130.46000699999999"/>
    <n v="127.919997999999"/>
    <n v="128.070007"/>
    <n v="128.070007"/>
    <n v="25770500"/>
    <n v="2.3929999999999998"/>
    <n v="-6.6925230341294498E-3"/>
    <n v="1.106164941345E-2"/>
    <n v="6.2383953241880299E-2"/>
    <n v="0.176367267912315"/>
    <n v="0.29242898375897702"/>
    <n v="2.1046996283978599E-2"/>
    <n v="1.5256871096768401E-2"/>
    <n v="1.14451037486896E-2"/>
    <n v="1.6111224567246198E-2"/>
    <n v="131.36999499999999"/>
    <n v="93.959998999999996"/>
    <n v="-0.133015886510125"/>
    <n v="-5.8544371529206298E-3"/>
    <n v="1.4200254240996599"/>
    <n v="2.90594120944594"/>
    <n v="2.7117318967578199"/>
    <s v="CapitalAlley Funds"/>
    <x v="31"/>
    <s v="Information Technology"/>
    <s v="Systems Software"/>
    <s v="Redmond, Washington"/>
    <d v="1994-06-01T00:00:00"/>
    <n v="789019"/>
    <n v="1975"/>
    <s v="Redmond"/>
    <s v="Washington"/>
    <s v="United States"/>
  </r>
  <r>
    <d v="2019-04-12T00:00:00"/>
    <x v="31"/>
    <s v="sell"/>
    <n v="200"/>
    <n v="2"/>
    <n v="120.639999"/>
    <n v="120.980003"/>
    <n v="120.370003"/>
    <n v="120.949997"/>
    <n v="120.50393699999999"/>
    <n v="19745100"/>
    <n v="2.56"/>
    <n v="5.1392148627134602E-3"/>
    <n v="8.8025920084257095E-3"/>
    <n v="5.4802383977019899E-2"/>
    <n v="0.166853454990223"/>
    <n v="0.27329886631025202"/>
    <n v="4.9919523360466298E-3"/>
    <n v="9.5604542701279195E-3"/>
    <n v="1.1982489390614399E-2"/>
    <n v="1.5957295183032301E-2"/>
    <n v="120.980003"/>
    <n v="90.279999000000004"/>
    <n v="-0.133015886510125"/>
    <n v="6.5875784763498903E-3"/>
    <n v="1.42122431858993"/>
    <n v="2.64654327446681"/>
    <n v="2.7758118018774098"/>
    <s v="InvestBurg"/>
    <x v="31"/>
    <s v="Information Technology"/>
    <s v="Systems Software"/>
    <s v="Redmond, Washington"/>
    <d v="1994-06-01T00:00:00"/>
    <n v="789019"/>
    <n v="1975"/>
    <s v="Redmond"/>
    <s v="Washington"/>
    <s v="United States"/>
  </r>
  <r>
    <d v="2019-04-24T00:00:00"/>
    <x v="31"/>
    <s v="sell"/>
    <n v="100"/>
    <n v="2"/>
    <n v="125.790001"/>
    <n v="125.849998"/>
    <n v="124.519997"/>
    <n v="125.010002"/>
    <n v="124.548965"/>
    <n v="31257000"/>
    <n v="2.5219999999999998"/>
    <n v="-3.43382116765149E-3"/>
    <n v="3.4505840904257498E-2"/>
    <n v="6.57925175300966E-2"/>
    <n v="0.162540449732471"/>
    <n v="0.28757773071505799"/>
    <n v="7.1383930643736703E-3"/>
    <n v="5.9420756401815204E-3"/>
    <n v="1.1189540708022199E-2"/>
    <n v="1.5917043303042101E-2"/>
    <n v="125.849998"/>
    <n v="90.279999000000004"/>
    <n v="-0.133015886510125"/>
    <n v="-2.1941687255359501E-3"/>
    <n v="1.4197291934877301"/>
    <n v="2.8283745323806699"/>
    <n v="2.6670832615065301"/>
    <s v="InvestBurg"/>
    <x v="31"/>
    <s v="Information Technology"/>
    <s v="Systems Software"/>
    <s v="Redmond, Washington"/>
    <d v="1994-06-01T00:00:00"/>
    <n v="789019"/>
    <n v="1975"/>
    <s v="Redmond"/>
    <s v="Washington"/>
    <s v="United States"/>
  </r>
  <r>
    <d v="2019-05-09T00:00:00"/>
    <x v="31"/>
    <s v="buy"/>
    <n v="100"/>
    <n v="2"/>
    <n v="124.290001"/>
    <n v="125.790001"/>
    <n v="123.57"/>
    <n v="125.5"/>
    <n v="125.037155"/>
    <n v="27235800"/>
    <n v="2.4569999999999999"/>
    <n v="-7.9749114382860698E-5"/>
    <n v="-5.6414315609549402E-3"/>
    <n v="4.5397487562449101E-2"/>
    <n v="0.180038931229622"/>
    <n v="0.28667698062951502"/>
    <n v="1.5020538756304399E-2"/>
    <n v="1.22078095902019E-2"/>
    <n v="1.02853840051714E-2"/>
    <n v="1.5907457853469701E-2"/>
    <n v="131.36999499999999"/>
    <n v="93.959998999999996"/>
    <n v="-0.133015886510125"/>
    <n v="-3.0259986019249502E-3"/>
    <n v="1.4143900874867299"/>
    <n v="2.8273551876869298"/>
    <n v="3.0237214583113099"/>
    <s v="InvestBurg"/>
    <x v="31"/>
    <s v="Information Technology"/>
    <s v="Systems Software"/>
    <s v="Redmond, Washington"/>
    <d v="1994-06-01T00:00:00"/>
    <n v="789019"/>
    <n v="1975"/>
    <s v="Redmond"/>
    <s v="Washington"/>
    <s v="United States"/>
  </r>
  <r>
    <d v="2019-05-13T00:00:00"/>
    <x v="31"/>
    <s v="sell"/>
    <n v="300"/>
    <n v="2"/>
    <n v="124.110001"/>
    <n v="125.550003"/>
    <n v="123.040001"/>
    <n v="123.349998"/>
    <n v="122.89508799999901"/>
    <n v="33944900"/>
    <n v="2.4049999999999998"/>
    <n v="-3.0184346362082701E-2"/>
    <n v="-3.8175533791814799E-2"/>
    <n v="2.5952019079723401E-2"/>
    <n v="0.16294899942346799"/>
    <n v="0.24771531253239901"/>
    <n v="1.7436684268589499E-2"/>
    <n v="1.41135366078725E-2"/>
    <n v="1.1143740334160801E-2"/>
    <n v="1.60227029052483E-2"/>
    <n v="131.36999499999999"/>
    <n v="93.959998999999996"/>
    <n v="-0.133015886510125"/>
    <n v="-2.4426469085879299E-2"/>
    <n v="1.41427158498118"/>
    <n v="2.4137579788601999"/>
    <n v="2.7526815612602502"/>
    <s v="InvestBurg"/>
    <x v="31"/>
    <s v="Information Technology"/>
    <s v="Systems Software"/>
    <s v="Redmond, Washington"/>
    <d v="1994-06-01T00:00:00"/>
    <n v="789019"/>
    <n v="1975"/>
    <s v="Redmond"/>
    <s v="Washington"/>
    <s v="United States"/>
  </r>
  <r>
    <d v="2019-05-16T00:00:00"/>
    <x v="31"/>
    <s v="buy"/>
    <n v="100"/>
    <n v="2"/>
    <n v="126.75"/>
    <n v="129.38000500000001"/>
    <n v="126.459999"/>
    <n v="128.929993"/>
    <n v="128.929993"/>
    <n v="30112200"/>
    <n v="2.4049999999999998"/>
    <n v="2.2828966421553298E-2"/>
    <n v="3.06586339944733E-2"/>
    <n v="6.6760623243314901E-2"/>
    <n v="0.19533216323233199"/>
    <n v="0.30169812982843103"/>
    <n v="2.07973623533847E-2"/>
    <n v="1.51549077015397E-2"/>
    <n v="1.14408248451707E-2"/>
    <n v="1.6103803782902701E-2"/>
    <n v="131.36999499999999"/>
    <n v="93.959998999999996"/>
    <n v="-0.133015886510125"/>
    <n v="8.8559569696340101E-3"/>
    <n v="1.4195442041830799"/>
    <n v="3.00360809297714"/>
    <n v="2.6988757719908798"/>
    <s v="InvestBurg"/>
    <x v="31"/>
    <s v="Information Technology"/>
    <s v="Systems Software"/>
    <s v="Redmond, Washington"/>
    <d v="1994-06-01T00:00:00"/>
    <n v="789019"/>
    <n v="1975"/>
    <s v="Redmond"/>
    <s v="Washington"/>
    <s v="United States"/>
  </r>
  <r>
    <d v="2019-05-22T00:00:00"/>
    <x v="31"/>
    <s v="sell"/>
    <n v="200"/>
    <n v="2"/>
    <n v="126.620003"/>
    <n v="128.240005"/>
    <n v="126.519997"/>
    <n v="127.669997999999"/>
    <n v="127.669997999999"/>
    <n v="15396500"/>
    <n v="2.3929999999999998"/>
    <n v="6.0494036860888898E-3"/>
    <n v="1.3008193458707899E-2"/>
    <n v="3.4799341433722097E-2"/>
    <n v="0.15804128068818299"/>
    <n v="0.28467941016306603"/>
    <n v="1.4224042575998099E-2"/>
    <n v="1.54902199369424E-2"/>
    <n v="1.13825107895061E-2"/>
    <n v="1.6114593619756101E-2"/>
    <n v="131.36999499999999"/>
    <n v="93.959998999999996"/>
    <n v="-0.133015886510125"/>
    <n v="-2.8283920525026501E-3"/>
    <n v="1.4175608614673201"/>
    <n v="2.83073443845071"/>
    <n v="2.89879097607326"/>
    <s v="InvestBurg"/>
    <x v="31"/>
    <s v="Information Technology"/>
    <s v="Systems Software"/>
    <s v="Redmond, Washington"/>
    <d v="1994-06-01T00:00:00"/>
    <n v="789019"/>
    <n v="1975"/>
    <s v="Redmond"/>
    <s v="Washington"/>
    <s v="United States"/>
  </r>
  <r>
    <d v="2019-05-29T00:00:00"/>
    <x v="31"/>
    <s v="sell"/>
    <n v="100"/>
    <n v="2"/>
    <n v="125.379997"/>
    <n v="125.389999"/>
    <n v="124.040001"/>
    <n v="124.94000200000001"/>
    <n v="124.94000200000001"/>
    <n v="22763100"/>
    <n v="2.2360000000000002"/>
    <n v="-9.7173362874454303E-3"/>
    <n v="-1.5565752407675699E-2"/>
    <n v="-3.5159477652535701E-2"/>
    <n v="0.111512878212868"/>
    <n v="0.255307518864268"/>
    <n v="7.43308729542487E-3"/>
    <n v="1.3771723530256399E-2"/>
    <n v="1.14885145431513E-2"/>
    <n v="1.6132135700109799E-2"/>
    <n v="131.36999499999999"/>
    <n v="93.959998999999996"/>
    <n v="-0.133015886510125"/>
    <n v="-6.9359101493404697E-3"/>
    <n v="1.41124796648353"/>
    <n v="2.5364265402764601"/>
    <n v="2.6681648045018802"/>
    <s v="InvestBurg"/>
    <x v="31"/>
    <s v="Information Technology"/>
    <s v="Systems Software"/>
    <s v="Redmond, Washington"/>
    <d v="1994-06-01T00:00:00"/>
    <n v="789019"/>
    <n v="1975"/>
    <s v="Redmond"/>
    <s v="Washington"/>
    <s v="United States"/>
  </r>
  <r>
    <d v="2019-06-17T00:00:00"/>
    <x v="31"/>
    <s v="buy"/>
    <n v="100"/>
    <n v="2"/>
    <n v="132.63000500000001"/>
    <n v="133.729996"/>
    <n v="132.529999"/>
    <n v="132.85000600000001"/>
    <n v="132.85000600000001"/>
    <n v="14517800"/>
    <n v="2.0859999999999999"/>
    <n v="3.0155243015181298E-3"/>
    <n v="1.88359436891004E-3"/>
    <n v="5.27801166613759E-2"/>
    <n v="0.12588159841471"/>
    <n v="0.28605854609424203"/>
    <n v="4.5999263813238196E-3"/>
    <n v="1.48614617159167E-2"/>
    <n v="1.31617634301389E-2"/>
    <n v="1.6453490011149999E-2"/>
    <n v="134.240005"/>
    <n v="93.959998999999996"/>
    <n v="-0.133015886510125"/>
    <n v="9.3131563797728401E-4"/>
    <n v="1.4356566316646899"/>
    <n v="2.9109285901340201"/>
    <n v="2.8672408840039099"/>
    <s v="InvestBurg"/>
    <x v="31"/>
    <s v="Information Technology"/>
    <s v="Systems Software"/>
    <s v="Redmond, Washington"/>
    <d v="1994-06-01T00:00:00"/>
    <n v="789019"/>
    <n v="1975"/>
    <s v="Redmond"/>
    <s v="Washington"/>
    <s v="United States"/>
  </r>
  <r>
    <d v="2019-06-24T00:00:00"/>
    <x v="31"/>
    <s v="buy"/>
    <n v="200"/>
    <n v="2"/>
    <n v="137"/>
    <n v="138.39999399999999"/>
    <n v="137"/>
    <n v="137.779999"/>
    <n v="137.779999"/>
    <n v="20628800"/>
    <n v="2.0209999999999999"/>
    <n v="5.8962718595037501E-3"/>
    <n v="3.6437485537562299E-2"/>
    <n v="7.6209408740230397E-2"/>
    <n v="0.16155387610521901"/>
    <n v="0.32526066792066899"/>
    <n v="6.46464918705474E-3"/>
    <n v="1.39562631370956E-2"/>
    <n v="1.25412796360286E-2"/>
    <n v="1.6449853905211999E-2"/>
    <n v="138.39999399999999"/>
    <n v="93.959998999999996"/>
    <n v="-0.133015886510125"/>
    <n v="-1.73338836506086E-3"/>
    <n v="1.43481841799288"/>
    <n v="3.3736836090714801"/>
    <n v="3.2776125958892202"/>
    <s v="InvestBurg"/>
    <x v="31"/>
    <s v="Information Technology"/>
    <s v="Systems Software"/>
    <s v="Redmond, Washington"/>
    <d v="1994-06-01T00:00:00"/>
    <n v="789019"/>
    <n v="1975"/>
    <s v="Redmond"/>
    <s v="Washington"/>
    <s v="United States"/>
  </r>
  <r>
    <d v="2019-05-30T00:00:00"/>
    <x v="31"/>
    <s v="sell"/>
    <n v="200"/>
    <n v="3"/>
    <n v="125.260002"/>
    <n v="125.760002"/>
    <n v="124.779999"/>
    <n v="125.730003"/>
    <n v="125.730003"/>
    <n v="16829600"/>
    <n v="2.2269999999999999"/>
    <n v="6.3031363926359203E-3"/>
    <n v="-1.5312019701128599E-2"/>
    <n v="-2.7932089926016E-2"/>
    <n v="0.119064866722514"/>
    <n v="0.26517535489989402"/>
    <n v="7.5117296698296102E-3"/>
    <n v="1.38743849775272E-2"/>
    <n v="1.14959037630788E-2"/>
    <n v="1.61329557660428E-2"/>
    <n v="131.36999499999999"/>
    <n v="93.959998999999996"/>
    <n v="-0.133015886510125"/>
    <n v="2.0962723552933101E-3"/>
    <n v="1.41755656744939"/>
    <n v="2.6458609711494301"/>
    <n v="2.6311901110416298"/>
    <s v="FinanCorp"/>
    <x v="31"/>
    <s v="Information Technology"/>
    <s v="Systems Software"/>
    <s v="Redmond, Washington"/>
    <d v="1994-06-01T00:00:00"/>
    <n v="789019"/>
    <n v="1975"/>
    <s v="Redmond"/>
    <s v="Washington"/>
    <s v="United States"/>
  </r>
  <r>
    <d v="2019-06-18T00:00:00"/>
    <x v="31"/>
    <s v="sell"/>
    <n v="200"/>
    <n v="3"/>
    <n v="134.19000199999999"/>
    <n v="135.240005"/>
    <n v="133.570007"/>
    <n v="135.16000399999999"/>
    <n v="135.16000399999999"/>
    <n v="25934500"/>
    <n v="2.06"/>
    <n v="1.7238574071103501E-2"/>
    <n v="2.2900034492228501E-2"/>
    <n v="4.7189724310925898E-2"/>
    <n v="0.14243996640624099"/>
    <n v="0.31609799782403603"/>
    <n v="8.1141962718297208E-3"/>
    <n v="1.45398203135929E-2"/>
    <n v="1.3299628599761699E-2"/>
    <n v="1.6460937355533001E-2"/>
    <n v="135.240005"/>
    <n v="93.959998999999996"/>
    <n v="-0.133015886510125"/>
    <n v="9.6704895497130797E-3"/>
    <n v="1.4360058340142601"/>
    <n v="3.2478308473876401"/>
    <n v="2.9563811805075502"/>
    <s v="FinanCorp"/>
    <x v="31"/>
    <s v="Information Technology"/>
    <s v="Systems Software"/>
    <s v="Redmond, Washington"/>
    <d v="1994-06-01T00:00:00"/>
    <n v="789019"/>
    <n v="1975"/>
    <s v="Redmond"/>
    <s v="Washington"/>
    <s v="United States"/>
  </r>
  <r>
    <d v="2019-05-20T00:00:00"/>
    <x v="31"/>
    <s v="sell"/>
    <n v="300"/>
    <n v="4"/>
    <n v="126.519997"/>
    <n v="127.589996"/>
    <n v="125.760002"/>
    <n v="126.220001"/>
    <n v="126.220001"/>
    <n v="23706900"/>
    <n v="2.4159999999999999"/>
    <n v="-1.4550620016819799E-2"/>
    <n v="2.6695375758712999E-2"/>
    <n v="3.95871992492422E-2"/>
    <n v="0.16227879736359799"/>
    <n v="0.287913079428957"/>
    <n v="1.54472763622618E-2"/>
    <n v="1.5641215997126399E-2"/>
    <n v="1.16457399032445E-2"/>
    <n v="1.6126230855521E-2"/>
    <n v="131.36999499999999"/>
    <n v="93.959998999999996"/>
    <n v="-0.133015886510125"/>
    <n v="-6.7722580366252503E-3"/>
    <n v="1.4213502099958799"/>
    <n v="2.85711475215642"/>
    <n v="2.8004032514170598"/>
    <s v="CapitalOwl"/>
    <x v="31"/>
    <s v="Information Technology"/>
    <s v="Systems Software"/>
    <s v="Redmond, Washington"/>
    <d v="1994-06-01T00:00:00"/>
    <n v="789019"/>
    <n v="1975"/>
    <s v="Redmond"/>
    <s v="Washington"/>
    <s v="United States"/>
  </r>
  <r>
    <d v="2019-06-04T00:00:00"/>
    <x v="31"/>
    <s v="sell"/>
    <n v="300"/>
    <n v="4"/>
    <n v="121.279999"/>
    <n v="123.279999"/>
    <n v="120.650002"/>
    <n v="123.160004"/>
    <n v="123.160004"/>
    <n v="29382600"/>
    <n v="2.1190000000000002"/>
    <n v="2.7326869143304601E-2"/>
    <n v="-2.40666188261764E-2"/>
    <n v="-2.0768009161822702E-2"/>
    <n v="0.10136248846385"/>
    <n v="0.216553277976058"/>
    <n v="2.2528305902965E-2"/>
    <n v="1.6055989674766302E-2"/>
    <n v="1.2836923462908901E-2"/>
    <n v="1.6333066272101501E-2"/>
    <n v="131.36999499999999"/>
    <n v="93.959998999999996"/>
    <n v="-0.133015886510125"/>
    <n v="2.1205927310919401E-2"/>
    <n v="1.4226371445077799"/>
    <n v="2.1258831850289099"/>
    <n v="2.34507555187189"/>
    <s v="CapitalOwl"/>
    <x v="31"/>
    <s v="Information Technology"/>
    <s v="Systems Software"/>
    <s v="Redmond, Washington"/>
    <d v="1994-06-01T00:00:00"/>
    <n v="789019"/>
    <n v="1975"/>
    <s v="Redmond"/>
    <s v="Washington"/>
    <s v="United States"/>
  </r>
  <r>
    <d v="2019-06-07T00:00:00"/>
    <x v="31"/>
    <s v="sell"/>
    <n v="500"/>
    <n v="4"/>
    <n v="129.19000199999999"/>
    <n v="132.25"/>
    <n v="128.259995"/>
    <n v="131.39999399999999"/>
    <n v="131.39999399999999"/>
    <n v="33885600"/>
    <n v="2.0840000000000001"/>
    <n v="2.7623036166272801E-2"/>
    <n v="6.0548475549296703E-2"/>
    <n v="4.9475763325378203E-2"/>
    <n v="0.176834782574528"/>
    <n v="0.26458896035402901"/>
    <n v="2.48875048521164E-2"/>
    <n v="1.67366872940292E-2"/>
    <n v="1.34412844478868E-2"/>
    <n v="1.6486909989494002E-2"/>
    <n v="132.25"/>
    <n v="93.959998999999996"/>
    <n v="-0.133015886510125"/>
    <n v="1.0442979367750601E-2"/>
    <n v="1.4357804649393899"/>
    <n v="2.6546218407206998"/>
    <n v="2.2939185144071601"/>
    <s v="CapitalOwl"/>
    <x v="31"/>
    <s v="Information Technology"/>
    <s v="Systems Software"/>
    <s v="Redmond, Washington"/>
    <d v="1994-06-01T00:00:00"/>
    <n v="789019"/>
    <n v="1975"/>
    <s v="Redmond"/>
    <s v="Washington"/>
    <s v="United States"/>
  </r>
  <r>
    <d v="2019-06-25T00:00:00"/>
    <x v="31"/>
    <s v="buy"/>
    <n v="700"/>
    <n v="4"/>
    <n v="137.25"/>
    <n v="137.58999599999899"/>
    <n v="132.729996"/>
    <n v="133.429993"/>
    <n v="133.429993"/>
    <n v="33327400"/>
    <n v="1.994"/>
    <n v="-3.2081259614739399E-2"/>
    <n v="-1.28823481482806E-2"/>
    <n v="5.5867484349699403E-2"/>
    <n v="0.12735011292444101"/>
    <n v="0.300423166027176"/>
    <n v="1.6819279344010701E-2"/>
    <n v="1.55897413872941E-2"/>
    <n v="1.32793449438844E-2"/>
    <n v="1.6575124717385498E-2"/>
    <n v="138.39999399999999"/>
    <n v="93.959998999999996"/>
    <n v="-0.133015886510125"/>
    <n v="-9.5417756928269908E-3"/>
    <n v="1.4435005879504199"/>
    <n v="3.1064313454646699"/>
    <n v="3.24933269550462"/>
    <s v="CapitalOwl"/>
    <x v="31"/>
    <s v="Information Technology"/>
    <s v="Systems Software"/>
    <s v="Redmond, Washington"/>
    <d v="1994-06-01T00:00:00"/>
    <n v="789019"/>
    <n v="1975"/>
    <s v="Redmond"/>
    <s v="Washington"/>
    <s v="United States"/>
  </r>
  <r>
    <d v="2019-04-01T00:00:00"/>
    <x v="31"/>
    <s v="sell"/>
    <n v="600"/>
    <n v="5"/>
    <n v="118.949997"/>
    <n v="119.110001"/>
    <n v="118.099998"/>
    <n v="119.019997"/>
    <n v="118.58105500000001"/>
    <n v="22789100"/>
    <n v="2.4969999999999999"/>
    <n v="9.1154833747031493E-3"/>
    <n v="1.14924083849701E-2"/>
    <n v="6.0524827443624397E-2"/>
    <n v="0.17449050589558901"/>
    <n v="0.282207677390232"/>
    <n v="7.6062148289228297E-3"/>
    <n v="1.07478816458365E-2"/>
    <n v="1.4278360537764399E-2"/>
    <n v="1.6364373462757702E-2"/>
    <n v="120.82"/>
    <n v="87.510002"/>
    <n v="-0.133015886510125"/>
    <n v="1.1502195497633099E-2"/>
    <n v="1.4186855750534499"/>
    <n v="2.7431570242366901"/>
    <n v="2.7603798666029502"/>
    <s v="Alpha Capital"/>
    <x v="31"/>
    <s v="Information Technology"/>
    <s v="Systems Software"/>
    <s v="Redmond, Washington"/>
    <d v="1994-06-01T00:00:00"/>
    <n v="789019"/>
    <n v="1975"/>
    <s v="Redmond"/>
    <s v="Washington"/>
    <s v="United States"/>
  </r>
  <r>
    <d v="2019-05-07T00:00:00"/>
    <x v="31"/>
    <s v="buy"/>
    <n v="500"/>
    <n v="5"/>
    <n v="126.459999"/>
    <n v="127.18"/>
    <n v="124.220001"/>
    <n v="125.519997"/>
    <n v="125.05708300000001"/>
    <n v="36017700"/>
    <n v="2.448"/>
    <n v="-2.0736285048839599E-2"/>
    <n v="-3.9674216082929203E-2"/>
    <n v="5.0320980737440402E-2"/>
    <n v="0.16184389445935199"/>
    <n v="0.29364375228422601"/>
    <n v="1.7390955181915999E-2"/>
    <n v="1.2204506700608599E-2"/>
    <n v="1.0498819566258101E-2"/>
    <n v="1.5923089949427E-2"/>
    <n v="131.36999499999999"/>
    <n v="93.959998999999996"/>
    <n v="-0.133015886510125"/>
    <n v="-1.6649488130547601E-2"/>
    <n v="1.41592176347681"/>
    <n v="2.9019077056723002"/>
    <n v="3.15266800216865"/>
    <s v="Alpha Capital"/>
    <x v="31"/>
    <s v="Information Technology"/>
    <s v="Systems Software"/>
    <s v="Redmond, Washington"/>
    <d v="1994-06-01T00:00:00"/>
    <n v="789019"/>
    <n v="1975"/>
    <s v="Redmond"/>
    <s v="Washington"/>
    <s v="United States"/>
  </r>
  <r>
    <d v="2019-05-08T00:00:00"/>
    <x v="31"/>
    <s v="sell"/>
    <n v="600"/>
    <n v="5"/>
    <n v="125.44000200000001"/>
    <n v="126.370003"/>
    <n v="124.75"/>
    <n v="125.510002"/>
    <n v="125.047127"/>
    <n v="28419000"/>
    <n v="2.4820000000000002"/>
    <n v="-7.9614813403246302E-5"/>
    <n v="-1.87068279565041E-2"/>
    <n v="4.5810849661897697E-2"/>
    <n v="0.17292502929891601"/>
    <n v="0.28248651931367003"/>
    <n v="1.59030727867852E-2"/>
    <n v="1.22046714749916E-2"/>
    <n v="1.0356955210823899E-2"/>
    <n v="1.59109253485132E-2"/>
    <n v="131.36999499999999"/>
    <n v="93.959998999999996"/>
    <n v="-0.133015886510125"/>
    <n v="-1.60671540560346E-3"/>
    <n v="1.41502218667824"/>
    <n v="2.7787263484705398"/>
    <n v="3.0518268406884101"/>
    <s v="Alpha Capital"/>
    <x v="31"/>
    <s v="Information Technology"/>
    <s v="Systems Software"/>
    <s v="Redmond, Washington"/>
    <d v="1994-06-01T00:00:00"/>
    <n v="789019"/>
    <n v="1975"/>
    <s v="Redmond"/>
    <s v="Washington"/>
    <s v="United States"/>
  </r>
  <r>
    <d v="2019-04-02T00:00:00"/>
    <x v="31"/>
    <s v="sell"/>
    <n v="200"/>
    <n v="6"/>
    <n v="119.05999799999999"/>
    <n v="119.480003"/>
    <n v="118.519997"/>
    <n v="119.19000200000001"/>
    <n v="118.750435"/>
    <n v="18142300"/>
    <n v="2.4809999999999999"/>
    <n v="1.42737087908344E-3"/>
    <n v="1.07972756980146E-2"/>
    <n v="5.74990650345771E-2"/>
    <n v="0.16423227871662799"/>
    <n v="0.31422871197327201"/>
    <n v="7.6165812529491997E-3"/>
    <n v="1.0744423856574601E-2"/>
    <n v="1.4233465799343E-2"/>
    <n v="1.6240995030613499E-2"/>
    <n v="120.82"/>
    <n v="87.730002999999996"/>
    <n v="-0.133015886510125"/>
    <n v="1.7455614805152698E-5"/>
    <n v="1.4194477110177901"/>
    <n v="3.0863406863109399"/>
    <n v="2.7493918442972598"/>
    <s v="DecaFund"/>
    <x v="31"/>
    <s v="Information Technology"/>
    <s v="Systems Software"/>
    <s v="Redmond, Washington"/>
    <d v="1994-06-01T00:00:00"/>
    <n v="789019"/>
    <n v="1975"/>
    <s v="Redmond"/>
    <s v="Washington"/>
    <s v="United States"/>
  </r>
  <r>
    <d v="2019-04-05T00:00:00"/>
    <x v="31"/>
    <s v="buy"/>
    <n v="600"/>
    <n v="6"/>
    <n v="119.389999"/>
    <n v="120.230003"/>
    <n v="119.370003"/>
    <n v="119.889999"/>
    <n v="119.447845"/>
    <n v="15826200"/>
    <n v="2.5009999999999999"/>
    <n v="4.43051626213952E-3"/>
    <n v="1.6398580775579898E-2"/>
    <n v="7.0310398569682603E-2"/>
    <n v="0.16654991864917601"/>
    <n v="0.27740244305394501"/>
    <n v="5.4660202179904003E-3"/>
    <n v="1.07061394321594E-2"/>
    <n v="1.21452568790207E-2"/>
    <n v="1.61385403614779E-2"/>
    <n v="120.82"/>
    <n v="89.480002999999996"/>
    <n v="-0.133015886510125"/>
    <n v="4.62571739556182E-3"/>
    <n v="1.4182579311988801"/>
    <n v="2.6926841451954902"/>
    <n v="2.8362857808866502"/>
    <s v="DecaFund"/>
    <x v="31"/>
    <s v="Information Technology"/>
    <s v="Systems Software"/>
    <s v="Redmond, Washington"/>
    <d v="1994-06-01T00:00:00"/>
    <n v="789019"/>
    <n v="1975"/>
    <s v="Redmond"/>
    <s v="Washington"/>
    <s v="United States"/>
  </r>
  <r>
    <d v="2019-04-18T00:00:00"/>
    <x v="31"/>
    <s v="sell"/>
    <n v="600"/>
    <n v="6"/>
    <n v="122.19000200000001"/>
    <n v="123.519997"/>
    <n v="121.300003"/>
    <n v="123.370003"/>
    <n v="122.91501599999999"/>
    <n v="27991000"/>
    <n v="2.56"/>
    <n v="1.30539649136799E-2"/>
    <n v="2.4949980009763801E-2"/>
    <n v="4.7473864708803402E-2"/>
    <n v="0.15487901172302401"/>
    <n v="0.26300518160166197"/>
    <n v="6.0490136350586201E-3"/>
    <n v="9.4200906338728803E-3"/>
    <n v="1.15528711313048E-2"/>
    <n v="1.5918338684645102E-2"/>
    <n v="123.519997"/>
    <n v="90.279999000000004"/>
    <n v="-0.133015886510125"/>
    <n v="1.5778467813143101E-3"/>
    <n v="1.4183508390941999"/>
    <n v="2.5480694119249598"/>
    <n v="2.5831611885637802"/>
    <s v="DecaFund"/>
    <x v="31"/>
    <s v="Information Technology"/>
    <s v="Systems Software"/>
    <s v="Redmond, Washington"/>
    <d v="1994-06-01T00:00:00"/>
    <n v="789019"/>
    <n v="1975"/>
    <s v="Redmond"/>
    <s v="Washington"/>
    <s v="United States"/>
  </r>
  <r>
    <d v="2019-04-29T00:00:00"/>
    <x v="31"/>
    <s v="sell"/>
    <n v="300"/>
    <n v="6"/>
    <n v="129.89999399999999"/>
    <n v="130.179993"/>
    <n v="129.35000600000001"/>
    <n v="129.770004"/>
    <n v="129.29141200000001"/>
    <n v="16324200"/>
    <n v="2.536"/>
    <n v="-9.2425133388379297E-4"/>
    <n v="4.7419411658609599E-2"/>
    <n v="0.105557530188213"/>
    <n v="0.215303354179923"/>
    <n v="0.33644492350181199"/>
    <n v="1.44816499112444E-2"/>
    <n v="8.1674335137634693E-3"/>
    <n v="1.1393141912118E-2"/>
    <n v="1.5904600169505699E-2"/>
    <n v="131.36999499999999"/>
    <n v="92.449996999999996"/>
    <n v="-0.133015886510125"/>
    <n v="1.07094833958194E-3"/>
    <n v="1.4132724594377599"/>
    <n v="3.35196214472295"/>
    <n v="3.2200495186480702"/>
    <s v="DecaFund"/>
    <x v="31"/>
    <s v="Information Technology"/>
    <s v="Systems Software"/>
    <s v="Redmond, Washington"/>
    <d v="1994-06-01T00:00:00"/>
    <n v="789019"/>
    <n v="1975"/>
    <s v="Redmond"/>
    <s v="Washington"/>
    <s v="United States"/>
  </r>
  <r>
    <d v="2019-04-30T00:00:00"/>
    <x v="31"/>
    <s v="buy"/>
    <n v="100"/>
    <n v="6"/>
    <n v="129.80999800000001"/>
    <n v="130.699997"/>
    <n v="129.38999899999999"/>
    <n v="130.60000600000001"/>
    <n v="130.11836199999999"/>
    <n v="24166500"/>
    <n v="2.5089999999999999"/>
    <n v="6.3756487542002901E-3"/>
    <n v="4.0311760220342698E-2"/>
    <n v="0.110563849638545"/>
    <n v="0.24225465644583799"/>
    <n v="0.32640620075479898"/>
    <n v="1.43390617506985E-2"/>
    <n v="8.1370394544172005E-3"/>
    <n v="1.09760568566911E-2"/>
    <n v="1.5879232437098E-2"/>
    <n v="131.36999499999999"/>
    <n v="92.449996999999996"/>
    <n v="-0.133015886510125"/>
    <n v="9.5096475723260604E-4"/>
    <n v="1.41292142278"/>
    <n v="3.2481646395349801"/>
    <n v="3.2903278041216102"/>
    <s v="DecaFund"/>
    <x v="31"/>
    <s v="Information Technology"/>
    <s v="Systems Software"/>
    <s v="Redmond, Washington"/>
    <d v="1994-06-01T00:00:00"/>
    <n v="789019"/>
    <n v="1975"/>
    <s v="Redmond"/>
    <s v="Washington"/>
    <s v="United States"/>
  </r>
  <r>
    <d v="2019-05-08T00:00:00"/>
    <x v="31"/>
    <s v="buy"/>
    <n v="100"/>
    <n v="6"/>
    <n v="125.44000200000001"/>
    <n v="126.370003"/>
    <n v="124.75"/>
    <n v="125.510002"/>
    <n v="125.047127"/>
    <n v="28419000"/>
    <n v="2.4820000000000002"/>
    <n v="-7.9614813403246302E-5"/>
    <n v="-1.87068279565041E-2"/>
    <n v="4.5810849661897697E-2"/>
    <n v="0.17292502929891601"/>
    <n v="0.28248651931367003"/>
    <n v="1.59030727867852E-2"/>
    <n v="1.22046714749916E-2"/>
    <n v="1.0356955210823899E-2"/>
    <n v="1.59109253485132E-2"/>
    <n v="131.36999499999999"/>
    <n v="93.959998999999996"/>
    <n v="-0.133015886510125"/>
    <n v="-1.60671540560346E-3"/>
    <n v="1.41502218667824"/>
    <n v="2.7787263484705398"/>
    <n v="3.0518268406884101"/>
    <s v="DecaFund"/>
    <x v="31"/>
    <s v="Information Technology"/>
    <s v="Systems Software"/>
    <s v="Redmond, Washington"/>
    <d v="1994-06-01T00:00:00"/>
    <n v="789019"/>
    <n v="1975"/>
    <s v="Redmond"/>
    <s v="Washington"/>
    <s v="United States"/>
  </r>
  <r>
    <d v="2019-05-24T00:00:00"/>
    <x v="31"/>
    <s v="buy"/>
    <n v="400"/>
    <n v="6"/>
    <n v="126.910004"/>
    <n v="127.419997999999"/>
    <n v="125.970001"/>
    <n v="126.239998"/>
    <n v="126.239998"/>
    <n v="14123400"/>
    <n v="2.3239999999999998"/>
    <n v="4.7538231206156902E-4"/>
    <n v="-1.4392202840863099E-2"/>
    <n v="1.3485909496759501E-2"/>
    <n v="0.127048255193844"/>
    <n v="0.26261336710455502"/>
    <n v="9.6668955088326895E-3"/>
    <n v="1.5476727594603199E-2"/>
    <n v="1.1415627447628101E-2"/>
    <n v="1.6120158982339899E-2"/>
    <n v="131.36999499999999"/>
    <n v="93.959998999999996"/>
    <n v="-0.133015886510125"/>
    <n v="1.3526439988342199E-3"/>
    <n v="1.41465313784639"/>
    <n v="2.6031994869837098"/>
    <n v="2.78294772741281"/>
    <s v="DecaFund"/>
    <x v="31"/>
    <s v="Information Technology"/>
    <s v="Systems Software"/>
    <s v="Redmond, Washington"/>
    <d v="1994-06-01T00:00:00"/>
    <n v="789019"/>
    <n v="1975"/>
    <s v="Redmond"/>
    <s v="Washington"/>
    <s v="United States"/>
  </r>
  <r>
    <d v="2019-06-05T00:00:00"/>
    <x v="31"/>
    <s v="sell"/>
    <n v="800"/>
    <n v="6"/>
    <n v="124.949997"/>
    <n v="125.870003"/>
    <n v="124.209999"/>
    <n v="125.83000199999999"/>
    <n v="125.83000199999999"/>
    <n v="24926100"/>
    <n v="2.1230000000000002"/>
    <n v="2.1447449963960901E-2"/>
    <n v="7.0981674252296898E-3"/>
    <n v="-2.0410202911802702E-2"/>
    <n v="0.12236237148029"/>
    <n v="0.229307622582448"/>
    <n v="2.50071409053951E-2"/>
    <n v="1.60795354266897E-2"/>
    <n v="1.30766892472211E-2"/>
    <n v="1.6377140007358501E-2"/>
    <n v="131.36999499999999"/>
    <n v="93.959998999999996"/>
    <n v="-0.133015886510125"/>
    <n v="8.1287266899663802E-3"/>
    <n v="1.4254697976303701"/>
    <n v="2.2640804267066899"/>
    <n v="2.2906063291579399"/>
    <s v="DecaFund"/>
    <x v="31"/>
    <s v="Information Technology"/>
    <s v="Systems Software"/>
    <s v="Redmond, Washington"/>
    <d v="1994-06-01T00:00:00"/>
    <n v="789019"/>
    <n v="1975"/>
    <s v="Redmond"/>
    <s v="Washington"/>
    <s v="United States"/>
  </r>
  <r>
    <d v="2019-06-14T00:00:00"/>
    <x v="31"/>
    <s v="buy"/>
    <n v="900"/>
    <n v="6"/>
    <n v="132.259995"/>
    <n v="133.78999299999899"/>
    <n v="131.63999899999999"/>
    <n v="132.449997"/>
    <n v="132.449997"/>
    <n v="17821700"/>
    <n v="2.093"/>
    <n v="9.8190889058645493E-4"/>
    <n v="7.95913267961312E-3"/>
    <n v="6.3748543062141394E-2"/>
    <n v="0.137085938617"/>
    <n v="0.288679048464349"/>
    <n v="6.0463077660597503E-3"/>
    <n v="1.50657042401212E-2"/>
    <n v="1.32511279419996E-2"/>
    <n v="1.64555111365388E-2"/>
    <n v="134.240005"/>
    <n v="93.959998999999996"/>
    <n v="-0.133015886510125"/>
    <n v="-1.6128120944145399E-3"/>
    <n v="1.4357468334969601"/>
    <n v="2.93382925232341"/>
    <n v="2.8693084158565001"/>
    <s v="DecaFund"/>
    <x v="31"/>
    <s v="Information Technology"/>
    <s v="Systems Software"/>
    <s v="Redmond, Washington"/>
    <d v="1994-06-01T00:00:00"/>
    <n v="789019"/>
    <n v="1975"/>
    <s v="Redmond"/>
    <s v="Washington"/>
    <s v="United States"/>
  </r>
  <r>
    <d v="2019-06-18T00:00:00"/>
    <x v="31"/>
    <s v="sell"/>
    <n v="1200"/>
    <n v="6"/>
    <n v="134.19000199999999"/>
    <n v="135.240005"/>
    <n v="133.570007"/>
    <n v="135.16000399999999"/>
    <n v="135.16000399999999"/>
    <n v="25934500"/>
    <n v="2.06"/>
    <n v="1.7238574071103501E-2"/>
    <n v="2.2900034492228501E-2"/>
    <n v="4.7189724310925898E-2"/>
    <n v="0.14243996640624099"/>
    <n v="0.31609799782403603"/>
    <n v="8.1141962718297208E-3"/>
    <n v="1.45398203135929E-2"/>
    <n v="1.3299628599761699E-2"/>
    <n v="1.6460937355533001E-2"/>
    <n v="135.240005"/>
    <n v="93.959998999999996"/>
    <n v="-0.133015886510125"/>
    <n v="9.6704895497130797E-3"/>
    <n v="1.4360058340142601"/>
    <n v="3.2478308473876401"/>
    <n v="2.9563811805075502"/>
    <s v="DecaFund"/>
    <x v="31"/>
    <s v="Information Technology"/>
    <s v="Systems Software"/>
    <s v="Redmond, Washington"/>
    <d v="1994-06-01T00:00:00"/>
    <n v="789019"/>
    <n v="1975"/>
    <s v="Redmond"/>
    <s v="Washington"/>
    <s v="United States"/>
  </r>
  <r>
    <d v="2019-04-25T00:00:00"/>
    <x v="31"/>
    <s v="sell"/>
    <n v="200"/>
    <n v="7"/>
    <n v="130.05999800000001"/>
    <n v="131.36999499999999"/>
    <n v="128.83000200000001"/>
    <n v="129.14999399999999"/>
    <n v="128.67369099999999"/>
    <n v="38033900"/>
    <n v="2.5339999999999998"/>
    <n v="3.2580740812846502E-2"/>
    <n v="5.8840447741286002E-2"/>
    <n v="9.3175345768929205E-2"/>
    <n v="0.19991202907386599"/>
    <n v="0.34382384710112501"/>
    <n v="1.36292289011127E-2"/>
    <n v="8.6687636564621792E-3"/>
    <n v="1.1768127241885499E-2"/>
    <n v="1.5962099744872001E-2"/>
    <n v="131.36999499999999"/>
    <n v="90.279999000000004"/>
    <n v="-0.133015886510125"/>
    <n v="-3.6904169755480902E-4"/>
    <n v="1.4153575671569301"/>
    <n v="3.43311506326725"/>
    <n v="2.8653669728743001"/>
    <s v="GreenGrest Capital"/>
    <x v="31"/>
    <s v="Information Technology"/>
    <s v="Systems Software"/>
    <s v="Redmond, Washington"/>
    <d v="1994-06-01T00:00:00"/>
    <n v="789019"/>
    <n v="1975"/>
    <s v="Redmond"/>
    <s v="Washington"/>
    <s v="United States"/>
  </r>
  <r>
    <d v="2019-05-17T00:00:00"/>
    <x v="31"/>
    <s v="buy"/>
    <n v="100"/>
    <n v="7"/>
    <n v="128.30999800000001"/>
    <n v="130.46000699999999"/>
    <n v="127.919997999999"/>
    <n v="128.070007"/>
    <n v="128.070007"/>
    <n v="25770500"/>
    <n v="2.3929999999999998"/>
    <n v="-6.6925230341294498E-3"/>
    <n v="1.106164941345E-2"/>
    <n v="6.2383953241880299E-2"/>
    <n v="0.176367267912315"/>
    <n v="0.29242898375897702"/>
    <n v="2.1046996283978599E-2"/>
    <n v="1.5256871096768401E-2"/>
    <n v="1.14451037486896E-2"/>
    <n v="1.6111224567246198E-2"/>
    <n v="131.36999499999999"/>
    <n v="93.959998999999996"/>
    <n v="-0.133015886510125"/>
    <n v="-5.8544371529206298E-3"/>
    <n v="1.4200254240996599"/>
    <n v="2.90594120944594"/>
    <n v="2.7117318967578199"/>
    <s v="GreenGrest Capital"/>
    <x v="31"/>
    <s v="Information Technology"/>
    <s v="Systems Software"/>
    <s v="Redmond, Washington"/>
    <d v="1994-06-01T00:00:00"/>
    <n v="789019"/>
    <n v="1975"/>
    <s v="Redmond"/>
    <s v="Washington"/>
    <s v="United States"/>
  </r>
  <r>
    <d v="2019-06-11T00:00:00"/>
    <x v="31"/>
    <s v="sell"/>
    <n v="900"/>
    <n v="7"/>
    <n v="133.88000500000001"/>
    <n v="134.240005"/>
    <n v="131.279999"/>
    <n v="132.10000600000001"/>
    <n v="132.10000600000001"/>
    <n v="23913700"/>
    <n v="2.14"/>
    <n v="-3.7778660522150499E-3"/>
    <n v="7.0074901414038507E-2"/>
    <n v="5.4948323813170601E-2"/>
    <n v="0.154394486976065"/>
    <n v="0.27832865278553798"/>
    <n v="1.20836760934766E-2"/>
    <n v="1.6837291303538601E-2"/>
    <n v="1.32810759896751E-2"/>
    <n v="1.6458098540104601E-2"/>
    <n v="134.240005"/>
    <n v="93.959998999999996"/>
    <n v="-0.133015886510125"/>
    <n v="-3.4994119269314301E-4"/>
    <n v="1.43533071357363"/>
    <n v="2.8021293648694399"/>
    <n v="2.6043562795433699"/>
    <s v="GreenGrest Capital"/>
    <x v="31"/>
    <s v="Information Technology"/>
    <s v="Systems Software"/>
    <s v="Redmond, Washington"/>
    <d v="1994-06-01T00:00:00"/>
    <n v="789019"/>
    <n v="1975"/>
    <s v="Redmond"/>
    <s v="Washington"/>
    <s v="United States"/>
  </r>
  <r>
    <d v="2019-06-24T00:00:00"/>
    <x v="31"/>
    <s v="buy"/>
    <n v="900"/>
    <n v="7"/>
    <n v="137"/>
    <n v="138.39999399999999"/>
    <n v="137"/>
    <n v="137.779999"/>
    <n v="137.779999"/>
    <n v="20628800"/>
    <n v="2.0209999999999999"/>
    <n v="5.8962718595037501E-3"/>
    <n v="3.6437485537562299E-2"/>
    <n v="7.6209408740230397E-2"/>
    <n v="0.16155387610521901"/>
    <n v="0.32526066792066899"/>
    <n v="6.46464918705474E-3"/>
    <n v="1.39562631370956E-2"/>
    <n v="1.25412796360286E-2"/>
    <n v="1.6449853905211999E-2"/>
    <n v="138.39999399999999"/>
    <n v="93.959998999999996"/>
    <n v="-0.133015886510125"/>
    <n v="-1.73338836506086E-3"/>
    <n v="1.43481841799288"/>
    <n v="3.3736836090714801"/>
    <n v="3.2776125958892202"/>
    <s v="GreenGrest Capital"/>
    <x v="31"/>
    <s v="Information Technology"/>
    <s v="Systems Software"/>
    <s v="Redmond, Washington"/>
    <d v="1994-06-01T00:00:00"/>
    <n v="789019"/>
    <n v="1975"/>
    <s v="Redmond"/>
    <s v="Washington"/>
    <s v="United States"/>
  </r>
  <r>
    <d v="2019-04-10T00:00:00"/>
    <x v="31"/>
    <s v="buy"/>
    <n v="500"/>
    <n v="8"/>
    <n v="119.760002"/>
    <n v="120.349998"/>
    <n v="119.540001"/>
    <n v="120.19000200000001"/>
    <n v="119.746742"/>
    <n v="16477200"/>
    <n v="2.4769999999999999"/>
    <n v="7.6001708374324704E-3"/>
    <n v="1.8320819429780001E-3"/>
    <n v="6.3191549590327301E-2"/>
    <n v="0.14635179656689101"/>
    <n v="0.27450384152774998"/>
    <n v="5.7522309392387802E-3"/>
    <n v="9.6483282987946603E-3"/>
    <n v="1.2100232094371499E-2"/>
    <n v="1.6011592618068001E-2"/>
    <n v="120.82"/>
    <n v="90.279999000000004"/>
    <n v="-0.133015886510125"/>
    <n v="3.47183783585567E-3"/>
    <n v="1.42571346965164"/>
    <n v="2.6658042973065901"/>
    <n v="2.7561065049367399"/>
    <s v="KKZ Asset Management"/>
    <x v="31"/>
    <s v="Information Technology"/>
    <s v="Systems Software"/>
    <s v="Redmond, Washington"/>
    <d v="1994-06-01T00:00:00"/>
    <n v="789019"/>
    <n v="1975"/>
    <s v="Redmond"/>
    <s v="Washington"/>
    <s v="United States"/>
  </r>
  <r>
    <d v="2019-05-22T00:00:00"/>
    <x v="31"/>
    <s v="sell"/>
    <n v="300"/>
    <n v="8"/>
    <n v="126.620003"/>
    <n v="128.240005"/>
    <n v="126.519997"/>
    <n v="127.669997999999"/>
    <n v="127.669997999999"/>
    <n v="15396500"/>
    <n v="2.3929999999999998"/>
    <n v="6.0494036860888898E-3"/>
    <n v="1.3008193458707899E-2"/>
    <n v="3.4799341433722097E-2"/>
    <n v="0.15804128068818299"/>
    <n v="0.28467941016306603"/>
    <n v="1.4224042575998099E-2"/>
    <n v="1.54902199369424E-2"/>
    <n v="1.13825107895061E-2"/>
    <n v="1.6114593619756101E-2"/>
    <n v="131.36999499999999"/>
    <n v="93.959998999999996"/>
    <n v="-0.133015886510125"/>
    <n v="-2.8283920525026501E-3"/>
    <n v="1.4175608614673201"/>
    <n v="2.83073443845071"/>
    <n v="2.89879097607326"/>
    <s v="KKZ Asset Management"/>
    <x v="31"/>
    <s v="Information Technology"/>
    <s v="Systems Software"/>
    <s v="Redmond, Washington"/>
    <d v="1994-06-01T00:00:00"/>
    <n v="789019"/>
    <n v="1975"/>
    <s v="Redmond"/>
    <s v="Washington"/>
    <s v="United States"/>
  </r>
  <r>
    <d v="2019-06-12T00:00:00"/>
    <x v="31"/>
    <s v="buy"/>
    <n v="1000"/>
    <n v="8"/>
    <n v="131.39999399999999"/>
    <n v="131.970001"/>
    <n v="130.71000699999999"/>
    <n v="131.490005"/>
    <n v="131.490005"/>
    <n v="17092500"/>
    <n v="2.1269999999999998"/>
    <n v="-4.6284158238828199E-3"/>
    <n v="4.3999035626194803E-2"/>
    <n v="3.7415446442394099E-2"/>
    <n v="0.14205080050539601"/>
    <n v="0.27942339824478302"/>
    <n v="1.36051954160976E-2"/>
    <n v="1.67358871094818E-2"/>
    <n v="1.3293202565961899E-2"/>
    <n v="1.64564335561504E-2"/>
    <n v="134.240005"/>
    <n v="93.959998999999996"/>
    <n v="-0.133015886510125"/>
    <n v="-2.0396578921351798E-3"/>
    <n v="1.43589260488305"/>
    <n v="2.8196034850947602"/>
    <n v="2.7154608912209799"/>
    <s v="KKZ Asset Management"/>
    <x v="31"/>
    <s v="Information Technology"/>
    <s v="Systems Software"/>
    <s v="Redmond, Washington"/>
    <d v="1994-06-01T00:00:00"/>
    <n v="789019"/>
    <n v="1975"/>
    <s v="Redmond"/>
    <s v="Washington"/>
    <s v="United States"/>
  </r>
  <r>
    <d v="2019-06-27T00:00:00"/>
    <x v="31"/>
    <s v="sell"/>
    <n v="800"/>
    <n v="8"/>
    <n v="134.13999899999999"/>
    <n v="134.71000699999999"/>
    <n v="133.509995"/>
    <n v="134.14999399999999"/>
    <n v="134.14999399999999"/>
    <n v="16557500"/>
    <n v="2.0049999999999999"/>
    <n v="1.6413090126589599E-3"/>
    <n v="-2.0657341657702701E-2"/>
    <n v="6.1407557785026302E-2"/>
    <n v="0.14107786863816399"/>
    <n v="0.31913901622019097"/>
    <n v="1.57744493463019E-2"/>
    <n v="1.5569145617767099E-2"/>
    <n v="1.31952270807205E-2"/>
    <n v="1.6515988354009099E-2"/>
    <n v="138.39999399999999"/>
    <n v="93.959998999999996"/>
    <n v="-0.133015886510125"/>
    <n v="3.81588593721357E-3"/>
    <n v="1.4415095830364399"/>
    <n v="3.3154063798405402"/>
    <n v="3.27642463707739"/>
    <s v="KKZ Asset Management"/>
    <x v="31"/>
    <s v="Information Technology"/>
    <s v="Systems Software"/>
    <s v="Redmond, Washington"/>
    <d v="1994-06-01T00:00:00"/>
    <n v="789019"/>
    <n v="1975"/>
    <s v="Redmond"/>
    <s v="Washington"/>
    <s v="United States"/>
  </r>
  <r>
    <d v="2019-06-28T00:00:00"/>
    <x v="31"/>
    <s v="sell"/>
    <n v="600"/>
    <n v="8"/>
    <n v="134.570007"/>
    <n v="134.60000600000001"/>
    <n v="133.16000399999999"/>
    <n v="133.96000699999999"/>
    <n v="133.96000699999999"/>
    <n v="30043000"/>
    <n v="2"/>
    <n v="-1.41723196517223E-3"/>
    <n v="-2.2220630867191601E-2"/>
    <n v="6.9707662107299395E-2"/>
    <n v="0.13106004836825699"/>
    <n v="0.33338680455373199"/>
    <n v="1.56837024334665E-2"/>
    <n v="1.53506309847013E-2"/>
    <n v="1.31776821334702E-2"/>
    <n v="1.6482148779957202E-2"/>
    <n v="138.39999399999999"/>
    <n v="93.959998999999996"/>
    <n v="-0.133015886510125"/>
    <n v="5.7409418775350302E-3"/>
    <n v="1.43753143555165"/>
    <n v="3.4758119955689399"/>
    <n v="3.3277626601436801"/>
    <s v="KKZ Asset Management"/>
    <x v="31"/>
    <s v="Information Technology"/>
    <s v="Systems Software"/>
    <s v="Redmond, Washington"/>
    <d v="1994-06-01T00:00:00"/>
    <n v="789019"/>
    <n v="1975"/>
    <s v="Redmond"/>
    <s v="Washington"/>
    <s v="United States"/>
  </r>
  <r>
    <d v="2019-04-10T00:00:00"/>
    <x v="31"/>
    <s v="sell"/>
    <n v="400"/>
    <n v="9"/>
    <n v="119.760002"/>
    <n v="120.349998"/>
    <n v="119.540001"/>
    <n v="120.19000200000001"/>
    <n v="119.746742"/>
    <n v="16477200"/>
    <n v="2.4769999999999999"/>
    <n v="7.6001708374324704E-3"/>
    <n v="1.8320819429780001E-3"/>
    <n v="6.3191549590327301E-2"/>
    <n v="0.14635179656689101"/>
    <n v="0.27450384152774998"/>
    <n v="5.7522309392387802E-3"/>
    <n v="9.6483282987946603E-3"/>
    <n v="1.2100232094371499E-2"/>
    <n v="1.6011592618068001E-2"/>
    <n v="120.82"/>
    <n v="90.279999000000004"/>
    <n v="-0.133015886510125"/>
    <n v="3.47183783585567E-3"/>
    <n v="1.42571346965164"/>
    <n v="2.6658042973065901"/>
    <n v="2.7561065049367399"/>
    <s v="Netpune Capital"/>
    <x v="31"/>
    <s v="Information Technology"/>
    <s v="Systems Software"/>
    <s v="Redmond, Washington"/>
    <d v="1994-06-01T00:00:00"/>
    <n v="789019"/>
    <n v="1975"/>
    <s v="Redmond"/>
    <s v="Washington"/>
    <s v="United States"/>
  </r>
  <r>
    <d v="2019-04-17T00:00:00"/>
    <x v="31"/>
    <s v="buy"/>
    <n v="600"/>
    <n v="9"/>
    <n v="121.239998"/>
    <n v="121.849998"/>
    <n v="120.540001"/>
    <n v="121.769997"/>
    <n v="121.320914999999"/>
    <n v="19300900"/>
    <n v="2.5920000000000001"/>
    <n v="8.2461339758180194E-3"/>
    <n v="1.30601955891941E-2"/>
    <n v="3.5100105874695899E-2"/>
    <n v="0.14882281019895599"/>
    <n v="0.25379519363090602"/>
    <n v="4.1139439353671701E-3"/>
    <n v="9.1025902614089108E-3"/>
    <n v="1.1488300605349101E-2"/>
    <n v="1.5901217483717402E-2"/>
    <n v="121.849998"/>
    <n v="90.279999000000004"/>
    <n v="-0.133015886510125"/>
    <n v="-2.2764010197428601E-3"/>
    <n v="1.41781115828544"/>
    <n v="2.4416965064284"/>
    <n v="2.63237296777868"/>
    <s v="Netpune Capital"/>
    <x v="31"/>
    <s v="Information Technology"/>
    <s v="Systems Software"/>
    <s v="Redmond, Washington"/>
    <d v="1994-06-01T00:00:00"/>
    <n v="789019"/>
    <n v="1975"/>
    <s v="Redmond"/>
    <s v="Washington"/>
    <s v="United States"/>
  </r>
  <r>
    <d v="2019-05-01T00:00:00"/>
    <x v="31"/>
    <s v="buy"/>
    <n v="700"/>
    <n v="9"/>
    <n v="130.529999"/>
    <n v="130.64999399999999"/>
    <n v="127.699997"/>
    <n v="127.879997"/>
    <n v="127.408379"/>
    <n v="26821700"/>
    <n v="2.5110000000000001"/>
    <n v="-2.1047002939828301E-2"/>
    <n v="2.26985784481658E-2"/>
    <n v="8.0916258393981796E-2"/>
    <n v="0.18833631531435599"/>
    <n v="0.32965529342470401"/>
    <n v="1.9206655631564901E-2"/>
    <n v="9.8015738413985299E-3"/>
    <n v="1.07765788524958E-2"/>
    <n v="1.58596776346124E-2"/>
    <n v="131.36999499999999"/>
    <n v="92.449996999999996"/>
    <n v="-0.133015886510125"/>
    <n v="-7.5304459681844096E-3"/>
    <n v="1.4116894929117401"/>
    <n v="3.2829321558717099"/>
    <n v="3.3812393288198201"/>
    <s v="Netpune Capital"/>
    <x v="31"/>
    <s v="Information Technology"/>
    <s v="Systems Software"/>
    <s v="Redmond, Washington"/>
    <d v="1994-06-01T00:00:00"/>
    <n v="789019"/>
    <n v="1975"/>
    <s v="Redmond"/>
    <s v="Washington"/>
    <s v="United States"/>
  </r>
  <r>
    <d v="2019-05-03T00:00:00"/>
    <x v="31"/>
    <s v="buy"/>
    <n v="600"/>
    <n v="9"/>
    <n v="127.360001"/>
    <n v="129.429993"/>
    <n v="127.25"/>
    <n v="128.89999399999999"/>
    <n v="128.42460600000001"/>
    <n v="24911100"/>
    <n v="2.5310000000000001"/>
    <n v="2.10896437139407E-2"/>
    <n v="-7.6511073155031504E-3"/>
    <n v="7.8317902344203896E-2"/>
    <n v="0.23070771320096101"/>
    <n v="0.33770671824193199"/>
    <n v="1.6510144640052501E-2"/>
    <n v="1.10598652938319E-2"/>
    <n v="1.0580081719527099E-2"/>
    <n v="1.5872208274296199E-2"/>
    <n v="131.36999499999999"/>
    <n v="92.449996999999996"/>
    <n v="-0.133015886510125"/>
    <n v="9.5921274614703799E-3"/>
    <n v="1.4124795720326999"/>
    <n v="3.3672787747789101"/>
    <n v="3.2436439628962002"/>
    <s v="Netpune Capital"/>
    <x v="31"/>
    <s v="Information Technology"/>
    <s v="Systems Software"/>
    <s v="Redmond, Washington"/>
    <d v="1994-06-01T00:00:00"/>
    <n v="789019"/>
    <n v="1975"/>
    <s v="Redmond"/>
    <s v="Washington"/>
    <s v="United States"/>
  </r>
  <r>
    <d v="2019-05-09T00:00:00"/>
    <x v="31"/>
    <s v="sell"/>
    <n v="700"/>
    <n v="9"/>
    <n v="124.290001"/>
    <n v="125.790001"/>
    <n v="123.57"/>
    <n v="125.5"/>
    <n v="125.037155"/>
    <n v="27235800"/>
    <n v="2.4569999999999999"/>
    <n v="-7.9749114382860698E-5"/>
    <n v="-5.6414315609549402E-3"/>
    <n v="4.5397487562449101E-2"/>
    <n v="0.180038931229622"/>
    <n v="0.28667698062951502"/>
    <n v="1.5020538756304399E-2"/>
    <n v="1.22078095902019E-2"/>
    <n v="1.02853840051714E-2"/>
    <n v="1.5907457853469701E-2"/>
    <n v="131.36999499999999"/>
    <n v="93.959998999999996"/>
    <n v="-0.133015886510125"/>
    <n v="-3.0259986019249502E-3"/>
    <n v="1.4143900874867299"/>
    <n v="2.8273551876869298"/>
    <n v="3.0237214583113099"/>
    <s v="Netpune Capital"/>
    <x v="31"/>
    <s v="Information Technology"/>
    <s v="Systems Software"/>
    <s v="Redmond, Washington"/>
    <d v="1994-06-01T00:00:00"/>
    <n v="789019"/>
    <n v="1975"/>
    <s v="Redmond"/>
    <s v="Washington"/>
    <s v="United States"/>
  </r>
  <r>
    <d v="2019-05-29T00:00:00"/>
    <x v="31"/>
    <s v="sell"/>
    <n v="1800"/>
    <n v="9"/>
    <n v="125.379997"/>
    <n v="125.389999"/>
    <n v="124.040001"/>
    <n v="124.94000200000001"/>
    <n v="124.94000200000001"/>
    <n v="22763100"/>
    <n v="2.2360000000000002"/>
    <n v="-9.7173362874454303E-3"/>
    <n v="-1.5565752407675699E-2"/>
    <n v="-3.5159477652535701E-2"/>
    <n v="0.111512878212868"/>
    <n v="0.255307518864268"/>
    <n v="7.43308729542487E-3"/>
    <n v="1.3771723530256399E-2"/>
    <n v="1.14885145431513E-2"/>
    <n v="1.6132135700109799E-2"/>
    <n v="131.36999499999999"/>
    <n v="93.959998999999996"/>
    <n v="-0.133015886510125"/>
    <n v="-6.9359101493404697E-3"/>
    <n v="1.41124796648353"/>
    <n v="2.5364265402764601"/>
    <n v="2.6681648045018802"/>
    <s v="Netpune Capital"/>
    <x v="31"/>
    <s v="Information Technology"/>
    <s v="Systems Software"/>
    <s v="Redmond, Washington"/>
    <d v="1994-06-01T00:00:00"/>
    <n v="789019"/>
    <n v="1975"/>
    <s v="Redmond"/>
    <s v="Washington"/>
    <s v="United States"/>
  </r>
  <r>
    <d v="2019-06-10T00:00:00"/>
    <x v="31"/>
    <s v="buy"/>
    <n v="1400"/>
    <n v="9"/>
    <n v="132.39999399999999"/>
    <n v="134.08000200000001"/>
    <n v="132"/>
    <n v="132.60000600000001"/>
    <n v="132.60000600000001"/>
    <n v="26477100"/>
    <n v="2.1429999999999998"/>
    <n v="9.0910626122214008E-3"/>
    <n v="0.101179636609558"/>
    <n v="5.8646440751002699E-2"/>
    <n v="0.16514964335062499"/>
    <n v="0.289513577610918"/>
    <n v="7.9243454894400902E-3"/>
    <n v="1.6790049752070602E-2"/>
    <n v="1.32688402225018E-2"/>
    <n v="1.64599610405218E-2"/>
    <n v="134.08000200000001"/>
    <n v="93.959998999999996"/>
    <n v="-0.133015886510125"/>
    <n v="4.6492198743191201E-3"/>
    <n v="1.4354959113983301"/>
    <n v="2.9212662493969699"/>
    <n v="2.4691070435752702"/>
    <s v="Netpune Capital"/>
    <x v="31"/>
    <s v="Information Technology"/>
    <s v="Systems Software"/>
    <s v="Redmond, Washington"/>
    <d v="1994-06-01T00:00:00"/>
    <n v="789019"/>
    <n v="1975"/>
    <s v="Redmond"/>
    <s v="Washington"/>
    <s v="United States"/>
  </r>
  <r>
    <d v="2019-04-01T00:00:00"/>
    <x v="31"/>
    <s v="buy"/>
    <n v="1100"/>
    <n v="10"/>
    <n v="118.949997"/>
    <n v="119.110001"/>
    <n v="118.099998"/>
    <n v="119.019997"/>
    <n v="118.58105500000001"/>
    <n v="22789100"/>
    <n v="2.4969999999999999"/>
    <n v="9.1154833747031493E-3"/>
    <n v="1.14924083849701E-2"/>
    <n v="6.0524827443624397E-2"/>
    <n v="0.17449050589558901"/>
    <n v="0.282207677390232"/>
    <n v="7.6062148289228297E-3"/>
    <n v="1.07478816458365E-2"/>
    <n v="1.4278360537764399E-2"/>
    <n v="1.6364373462757702E-2"/>
    <n v="120.82"/>
    <n v="87.510002"/>
    <n v="-0.133015886510125"/>
    <n v="1.1502195497633099E-2"/>
    <n v="1.4186855750534499"/>
    <n v="2.7431570242366901"/>
    <n v="2.7603798666029502"/>
    <s v="Spectrum Group"/>
    <x v="31"/>
    <s v="Information Technology"/>
    <s v="Systems Software"/>
    <s v="Redmond, Washington"/>
    <d v="1994-06-01T00:00:00"/>
    <n v="789019"/>
    <n v="1975"/>
    <s v="Redmond"/>
    <s v="Washington"/>
    <s v="United States"/>
  </r>
  <r>
    <d v="2019-04-11T00:00:00"/>
    <x v="31"/>
    <s v="buy"/>
    <n v="1100"/>
    <n v="10"/>
    <n v="120.540001"/>
    <n v="120.849998"/>
    <n v="119.919997999999"/>
    <n v="120.33000199999999"/>
    <n v="119.88623"/>
    <n v="14209100"/>
    <n v="2.504"/>
    <n v="1.16418049311E-3"/>
    <n v="8.0938934078516097E-3"/>
    <n v="5.7378439761092602E-2"/>
    <n v="0.153962313409888"/>
    <n v="0.28671065077623398"/>
    <n v="4.8808605941785604E-3"/>
    <n v="9.6100796179724706E-3"/>
    <n v="1.2049153229622101E-2"/>
    <n v="1.5993197786362399E-2"/>
    <n v="120.849998"/>
    <n v="90.279999000000004"/>
    <n v="-0.133015886510125"/>
    <n v="3.8122194279549302E-5"/>
    <n v="1.42472858713777"/>
    <n v="2.7941283079994799"/>
    <n v="2.7850399760231501"/>
    <s v="Spectrum Group"/>
    <x v="31"/>
    <s v="Information Technology"/>
    <s v="Systems Software"/>
    <s v="Redmond, Washington"/>
    <d v="1994-06-01T00:00:00"/>
    <n v="789019"/>
    <n v="1975"/>
    <s v="Redmond"/>
    <s v="Washington"/>
    <s v="United States"/>
  </r>
  <r>
    <d v="2019-04-22T00:00:00"/>
    <x v="31"/>
    <s v="sell"/>
    <n v="500"/>
    <n v="10"/>
    <n v="122.620003"/>
    <n v="124"/>
    <n v="122.57"/>
    <n v="123.760002"/>
    <n v="123.30358099999999"/>
    <n v="15648700"/>
    <n v="2.59"/>
    <n v="3.1562629899441301E-3"/>
    <n v="2.29670281369946E-2"/>
    <n v="5.1735740356264402E-2"/>
    <n v="0.143163510201333"/>
    <n v="0.269589293488252"/>
    <n v="6.1015603474332799E-3"/>
    <n v="9.3935662628478796E-3"/>
    <n v="1.1443609465344499E-2"/>
    <n v="1.59163734195392E-2"/>
    <n v="124"/>
    <n v="90.279999000000004"/>
    <n v="-0.133015886510125"/>
    <n v="1.0115060212163699E-3"/>
    <n v="1.4194809860275901"/>
    <n v="2.62050264463134"/>
    <n v="2.57795306259669"/>
    <s v="Spectrum Group"/>
    <x v="31"/>
    <s v="Information Technology"/>
    <s v="Systems Software"/>
    <s v="Redmond, Washington"/>
    <d v="1994-06-01T00:00:00"/>
    <n v="789019"/>
    <n v="1975"/>
    <s v="Redmond"/>
    <s v="Washington"/>
    <s v="United States"/>
  </r>
  <r>
    <d v="2019-04-29T00:00:00"/>
    <x v="31"/>
    <s v="sell"/>
    <n v="1000"/>
    <n v="10"/>
    <n v="129.89999399999999"/>
    <n v="130.179993"/>
    <n v="129.35000600000001"/>
    <n v="129.770004"/>
    <n v="129.29141200000001"/>
    <n v="16324200"/>
    <n v="2.536"/>
    <n v="-9.2425133388379297E-4"/>
    <n v="4.7419411658609599E-2"/>
    <n v="0.105557530188213"/>
    <n v="0.215303354179923"/>
    <n v="0.33644492350181199"/>
    <n v="1.44816499112444E-2"/>
    <n v="8.1674335137634693E-3"/>
    <n v="1.1393141912118E-2"/>
    <n v="1.5904600169505699E-2"/>
    <n v="131.36999499999999"/>
    <n v="92.449996999999996"/>
    <n v="-0.133015886510125"/>
    <n v="1.07094833958194E-3"/>
    <n v="1.4132724594377599"/>
    <n v="3.35196214472295"/>
    <n v="3.2200495186480702"/>
    <s v="Spectrum Group"/>
    <x v="31"/>
    <s v="Information Technology"/>
    <s v="Systems Software"/>
    <s v="Redmond, Washington"/>
    <d v="1994-06-01T00:00:00"/>
    <n v="789019"/>
    <n v="1975"/>
    <s v="Redmond"/>
    <s v="Washington"/>
    <s v="United States"/>
  </r>
  <r>
    <d v="2019-04-30T00:00:00"/>
    <x v="31"/>
    <s v="sell"/>
    <n v="1600"/>
    <n v="10"/>
    <n v="129.80999800000001"/>
    <n v="130.699997"/>
    <n v="129.38999899999999"/>
    <n v="130.60000600000001"/>
    <n v="130.11836199999999"/>
    <n v="24166500"/>
    <n v="2.5089999999999999"/>
    <n v="6.3756487542002901E-3"/>
    <n v="4.0311760220342698E-2"/>
    <n v="0.110563849638545"/>
    <n v="0.24225465644583799"/>
    <n v="0.32640620075479898"/>
    <n v="1.43390617506985E-2"/>
    <n v="8.1370394544172005E-3"/>
    <n v="1.09760568566911E-2"/>
    <n v="1.5879232437098E-2"/>
    <n v="131.36999499999999"/>
    <n v="92.449996999999996"/>
    <n v="-0.133015886510125"/>
    <n v="9.5096475723260604E-4"/>
    <n v="1.41292142278"/>
    <n v="3.2481646395349801"/>
    <n v="3.2903278041216102"/>
    <s v="Spectrum Group"/>
    <x v="31"/>
    <s v="Information Technology"/>
    <s v="Systems Software"/>
    <s v="Redmond, Washington"/>
    <d v="1994-06-01T00:00:00"/>
    <n v="789019"/>
    <n v="1975"/>
    <s v="Redmond"/>
    <s v="Washington"/>
    <s v="United States"/>
  </r>
  <r>
    <d v="2019-06-06T00:00:00"/>
    <x v="31"/>
    <s v="sell"/>
    <n v="1200"/>
    <n v="10"/>
    <n v="126.44000200000001"/>
    <n v="127.970001"/>
    <n v="125.599998"/>
    <n v="127.82"/>
    <n v="127.82"/>
    <n v="21459000"/>
    <n v="2.1240000000000001"/>
    <n v="1.56912187237984E-2"/>
    <n v="1.6486249756392301E-2"/>
    <n v="1.1164421102655699E-3"/>
    <n v="0.15029824325968399"/>
    <n v="0.23989715963598501"/>
    <n v="2.5805187035053301E-2"/>
    <n v="1.6418081537612601E-2"/>
    <n v="1.30614957203565E-2"/>
    <n v="1.64015060646923E-2"/>
    <n v="131.36999499999999"/>
    <n v="93.959998999999996"/>
    <n v="-0.133015886510125"/>
    <n v="6.1168407152111899E-3"/>
    <n v="1.42697403138349"/>
    <n v="2.3796835160230301"/>
    <n v="2.23737083813266"/>
    <s v="Spectrum Group"/>
    <x v="31"/>
    <s v="Information Technology"/>
    <s v="Systems Software"/>
    <s v="Redmond, Washington"/>
    <d v="1994-06-01T00:00:00"/>
    <n v="789019"/>
    <n v="1975"/>
    <s v="Redmond"/>
    <s v="Washington"/>
    <s v="United States"/>
  </r>
  <r>
    <d v="2019-06-11T00:00:00"/>
    <x v="31"/>
    <s v="buy"/>
    <n v="1000"/>
    <n v="10"/>
    <n v="133.88000500000001"/>
    <n v="134.240005"/>
    <n v="131.279999"/>
    <n v="132.10000600000001"/>
    <n v="132.10000600000001"/>
    <n v="23913700"/>
    <n v="2.14"/>
    <n v="-3.7778660522150499E-3"/>
    <n v="7.0074901414038507E-2"/>
    <n v="5.4948323813170601E-2"/>
    <n v="0.154394486976065"/>
    <n v="0.27832865278553798"/>
    <n v="1.20836760934766E-2"/>
    <n v="1.6837291303538601E-2"/>
    <n v="1.32810759896751E-2"/>
    <n v="1.6458098540104601E-2"/>
    <n v="134.240005"/>
    <n v="93.959998999999996"/>
    <n v="-0.133015886510125"/>
    <n v="-3.4994119269314301E-4"/>
    <n v="1.43533071357363"/>
    <n v="2.8021293648694399"/>
    <n v="2.6043562795433699"/>
    <s v="Spectrum Group"/>
    <x v="31"/>
    <s v="Information Technology"/>
    <s v="Systems Software"/>
    <s v="Redmond, Washington"/>
    <d v="1994-06-01T00:00:00"/>
    <n v="789019"/>
    <n v="1975"/>
    <s v="Redmond"/>
    <s v="Washington"/>
    <s v="United States"/>
  </r>
  <r>
    <d v="2019-06-13T00:00:00"/>
    <x v="31"/>
    <s v="buy"/>
    <n v="400"/>
    <n v="10"/>
    <n v="131.979996"/>
    <n v="133"/>
    <n v="131.55999800000001"/>
    <n v="132.320007"/>
    <n v="132.320007"/>
    <n v="17200800"/>
    <n v="2.0910000000000002"/>
    <n v="6.2924430529033796E-3"/>
    <n v="3.4600259955299799E-2"/>
    <n v="7.3892235857380306E-2"/>
    <n v="0.147557588155981"/>
    <n v="0.28314625707673902"/>
    <n v="1.30530963107315E-2"/>
    <n v="1.5159212517530499E-2"/>
    <n v="1.33014889095591E-2"/>
    <n v="1.64594209024089E-2"/>
    <n v="134.240005"/>
    <n v="93.959998999999996"/>
    <n v="-0.133015886510125"/>
    <n v="4.0890106107655602E-3"/>
    <n v="1.4358675719692899"/>
    <n v="2.8697137275979201"/>
    <n v="2.8134669335359601"/>
    <s v="Spectrum Group"/>
    <x v="31"/>
    <s v="Information Technology"/>
    <s v="Systems Software"/>
    <s v="Redmond, Washington"/>
    <d v="1994-06-01T00:00:00"/>
    <n v="789019"/>
    <n v="1975"/>
    <s v="Redmond"/>
    <s v="Washington"/>
    <s v="United States"/>
  </r>
  <r>
    <d v="2019-06-27T00:00:00"/>
    <x v="31"/>
    <s v="sell"/>
    <n v="1100"/>
    <n v="10"/>
    <n v="134.13999899999999"/>
    <n v="134.71000699999999"/>
    <n v="133.509995"/>
    <n v="134.14999399999999"/>
    <n v="134.14999399999999"/>
    <n v="16557500"/>
    <n v="2.0049999999999999"/>
    <n v="1.6413090126589599E-3"/>
    <n v="-2.0657341657702701E-2"/>
    <n v="6.1407557785026302E-2"/>
    <n v="0.14107786863816399"/>
    <n v="0.31913901622019097"/>
    <n v="1.57744493463019E-2"/>
    <n v="1.5569145617767099E-2"/>
    <n v="1.31952270807205E-2"/>
    <n v="1.6515988354009099E-2"/>
    <n v="138.39999399999999"/>
    <n v="93.959998999999996"/>
    <n v="-0.133015886510125"/>
    <n v="3.81588593721357E-3"/>
    <n v="1.4415095830364399"/>
    <n v="3.3154063798405402"/>
    <n v="3.27642463707739"/>
    <s v="Spectrum Group"/>
    <x v="31"/>
    <s v="Information Technology"/>
    <s v="Systems Software"/>
    <s v="Redmond, Washington"/>
    <d v="1994-06-01T00:00:00"/>
    <n v="789019"/>
    <n v="1975"/>
    <s v="Redmond"/>
    <s v="Washington"/>
    <s v="United States"/>
  </r>
  <r>
    <d v="2019-04-01T00:00:00"/>
    <x v="31"/>
    <s v="buy"/>
    <n v="1100"/>
    <n v="11"/>
    <n v="118.949997"/>
    <n v="119.110001"/>
    <n v="118.099998"/>
    <n v="119.019997"/>
    <n v="118.58105500000001"/>
    <n v="22789100"/>
    <n v="2.4969999999999999"/>
    <n v="9.1154833747031493E-3"/>
    <n v="1.14924083849701E-2"/>
    <n v="6.0524827443624397E-2"/>
    <n v="0.17449050589558901"/>
    <n v="0.282207677390232"/>
    <n v="7.6062148289228297E-3"/>
    <n v="1.07478816458365E-2"/>
    <n v="1.4278360537764399E-2"/>
    <n v="1.6364373462757702E-2"/>
    <n v="120.82"/>
    <n v="87.510002"/>
    <n v="-0.133015886510125"/>
    <n v="1.1502195497633099E-2"/>
    <n v="1.4186855750534499"/>
    <n v="2.7431570242366901"/>
    <n v="2.7603798666029502"/>
    <s v="Beta Dynamic Fund"/>
    <x v="31"/>
    <s v="Information Technology"/>
    <s v="Systems Software"/>
    <s v="Redmond, Washington"/>
    <d v="1994-06-01T00:00:00"/>
    <n v="789019"/>
    <n v="1975"/>
    <s v="Redmond"/>
    <s v="Washington"/>
    <s v="United States"/>
  </r>
  <r>
    <d v="2019-04-05T00:00:00"/>
    <x v="31"/>
    <s v="buy"/>
    <n v="700"/>
    <n v="11"/>
    <n v="119.389999"/>
    <n v="120.230003"/>
    <n v="119.370003"/>
    <n v="119.889999"/>
    <n v="119.447845"/>
    <n v="15826200"/>
    <n v="2.5009999999999999"/>
    <n v="4.43051626213952E-3"/>
    <n v="1.6398580775579898E-2"/>
    <n v="7.0310398569682603E-2"/>
    <n v="0.16654991864917601"/>
    <n v="0.27740244305394501"/>
    <n v="5.4660202179904003E-3"/>
    <n v="1.07061394321594E-2"/>
    <n v="1.21452568790207E-2"/>
    <n v="1.61385403614779E-2"/>
    <n v="120.82"/>
    <n v="89.480002999999996"/>
    <n v="-0.133015886510125"/>
    <n v="4.62571739556182E-3"/>
    <n v="1.4182579311988801"/>
    <n v="2.6926841451954902"/>
    <n v="2.8362857808866502"/>
    <s v="Beta Dynamic Fund"/>
    <x v="31"/>
    <s v="Information Technology"/>
    <s v="Systems Software"/>
    <s v="Redmond, Washington"/>
    <d v="1994-06-01T00:00:00"/>
    <n v="789019"/>
    <n v="1975"/>
    <s v="Redmond"/>
    <s v="Washington"/>
    <s v="United States"/>
  </r>
  <r>
    <d v="2019-04-22T00:00:00"/>
    <x v="31"/>
    <s v="sell"/>
    <n v="2000"/>
    <n v="11"/>
    <n v="122.620003"/>
    <n v="124"/>
    <n v="122.57"/>
    <n v="123.760002"/>
    <n v="123.30358099999999"/>
    <n v="15648700"/>
    <n v="2.59"/>
    <n v="3.1562629899441301E-3"/>
    <n v="2.29670281369946E-2"/>
    <n v="5.1735740356264402E-2"/>
    <n v="0.143163510201333"/>
    <n v="0.269589293488252"/>
    <n v="6.1015603474332799E-3"/>
    <n v="9.3935662628478796E-3"/>
    <n v="1.1443609465344499E-2"/>
    <n v="1.59163734195392E-2"/>
    <n v="124"/>
    <n v="90.279999000000004"/>
    <n v="-0.133015886510125"/>
    <n v="1.0115060212163699E-3"/>
    <n v="1.4194809860275901"/>
    <n v="2.62050264463134"/>
    <n v="2.57795306259669"/>
    <s v="Beta Dynamic Fund"/>
    <x v="31"/>
    <s v="Information Technology"/>
    <s v="Systems Software"/>
    <s v="Redmond, Washington"/>
    <d v="1994-06-01T00:00:00"/>
    <n v="789019"/>
    <n v="1975"/>
    <s v="Redmond"/>
    <s v="Washington"/>
    <s v="United States"/>
  </r>
  <r>
    <d v="2019-04-26T00:00:00"/>
    <x v="31"/>
    <s v="sell"/>
    <n v="1600"/>
    <n v="11"/>
    <n v="129.699997"/>
    <n v="130.520004"/>
    <n v="129.020004"/>
    <n v="129.88999899999999"/>
    <n v="129.410965"/>
    <n v="23654900"/>
    <n v="2.5049999999999999"/>
    <n v="5.7134431548313304E-3"/>
    <n v="5.1499925982437501E-2"/>
    <n v="9.6766285357721707E-2"/>
    <n v="0.19653324912175399"/>
    <n v="0.35827379525389003"/>
    <n v="1.3849658274767199E-2"/>
    <n v="8.6608918720493394E-3"/>
    <n v="1.17483997554166E-2"/>
    <n v="1.5951620530119202E-2"/>
    <n v="131.36999499999999"/>
    <n v="92.449996999999996"/>
    <n v="-0.133015886510125"/>
    <n v="4.6743503443647796E-3"/>
    <n v="1.4158033235152001"/>
    <n v="3.5900226407022"/>
    <n v="3.0737576186297502"/>
    <s v="Beta Dynamic Fund"/>
    <x v="31"/>
    <s v="Information Technology"/>
    <s v="Systems Software"/>
    <s v="Redmond, Washington"/>
    <d v="1994-06-01T00:00:00"/>
    <n v="789019"/>
    <n v="1975"/>
    <s v="Redmond"/>
    <s v="Washington"/>
    <s v="United States"/>
  </r>
  <r>
    <d v="2019-04-29T00:00:00"/>
    <x v="31"/>
    <s v="sell"/>
    <n v="600"/>
    <n v="11"/>
    <n v="129.89999399999999"/>
    <n v="130.179993"/>
    <n v="129.35000600000001"/>
    <n v="129.770004"/>
    <n v="129.29141200000001"/>
    <n v="16324200"/>
    <n v="2.536"/>
    <n v="-9.2425133388379297E-4"/>
    <n v="4.7419411658609599E-2"/>
    <n v="0.105557530188213"/>
    <n v="0.215303354179923"/>
    <n v="0.33644492350181199"/>
    <n v="1.44816499112444E-2"/>
    <n v="8.1674335137634693E-3"/>
    <n v="1.1393141912118E-2"/>
    <n v="1.5904600169505699E-2"/>
    <n v="131.36999499999999"/>
    <n v="92.449996999999996"/>
    <n v="-0.133015886510125"/>
    <n v="1.07094833958194E-3"/>
    <n v="1.4132724594377599"/>
    <n v="3.35196214472295"/>
    <n v="3.2200495186480702"/>
    <s v="Beta Dynamic Fund"/>
    <x v="31"/>
    <s v="Information Technology"/>
    <s v="Systems Software"/>
    <s v="Redmond, Washington"/>
    <d v="1994-06-01T00:00:00"/>
    <n v="789019"/>
    <n v="1975"/>
    <s v="Redmond"/>
    <s v="Washington"/>
    <s v="United States"/>
  </r>
  <r>
    <d v="2019-05-17T00:00:00"/>
    <x v="31"/>
    <s v="sell"/>
    <n v="600"/>
    <n v="11"/>
    <n v="128.30999800000001"/>
    <n v="130.46000699999999"/>
    <n v="127.919997999999"/>
    <n v="128.070007"/>
    <n v="128.070007"/>
    <n v="25770500"/>
    <n v="2.3929999999999998"/>
    <n v="-6.6925230341294498E-3"/>
    <n v="1.106164941345E-2"/>
    <n v="6.2383953241880299E-2"/>
    <n v="0.176367267912315"/>
    <n v="0.29242898375897702"/>
    <n v="2.1046996283978599E-2"/>
    <n v="1.5256871096768401E-2"/>
    <n v="1.14451037486896E-2"/>
    <n v="1.6111224567246198E-2"/>
    <n v="131.36999499999999"/>
    <n v="93.959998999999996"/>
    <n v="-0.133015886510125"/>
    <n v="-5.8544371529206298E-3"/>
    <n v="1.4200254240996599"/>
    <n v="2.90594120944594"/>
    <n v="2.7117318967578199"/>
    <s v="Beta Dynamic Fund"/>
    <x v="31"/>
    <s v="Information Technology"/>
    <s v="Systems Software"/>
    <s v="Redmond, Washington"/>
    <d v="1994-06-01T00:00:00"/>
    <n v="789019"/>
    <n v="1975"/>
    <s v="Redmond"/>
    <s v="Washington"/>
    <s v="United States"/>
  </r>
  <r>
    <d v="2019-06-06T00:00:00"/>
    <x v="31"/>
    <s v="buy"/>
    <n v="1700"/>
    <n v="11"/>
    <n v="126.44000200000001"/>
    <n v="127.970001"/>
    <n v="125.599998"/>
    <n v="127.82"/>
    <n v="127.82"/>
    <n v="21459000"/>
    <n v="2.1240000000000001"/>
    <n v="1.56912187237984E-2"/>
    <n v="1.6486249756392301E-2"/>
    <n v="1.1164421102655699E-3"/>
    <n v="0.15029824325968399"/>
    <n v="0.23989715963598501"/>
    <n v="2.5805187035053301E-2"/>
    <n v="1.6418081537612601E-2"/>
    <n v="1.30614957203565E-2"/>
    <n v="1.64015060646923E-2"/>
    <n v="131.36999499999999"/>
    <n v="93.959998999999996"/>
    <n v="-0.133015886510125"/>
    <n v="6.1168407152111899E-3"/>
    <n v="1.42697403138349"/>
    <n v="2.3796835160230301"/>
    <n v="2.23737083813266"/>
    <s v="Beta Dynamic Fund"/>
    <x v="31"/>
    <s v="Information Technology"/>
    <s v="Systems Software"/>
    <s v="Redmond, Washington"/>
    <d v="1994-06-01T00:00:00"/>
    <n v="789019"/>
    <n v="1975"/>
    <s v="Redmond"/>
    <s v="Washington"/>
    <s v="United States"/>
  </r>
  <r>
    <d v="2019-06-12T00:00:00"/>
    <x v="31"/>
    <s v="sell"/>
    <n v="1200"/>
    <n v="11"/>
    <n v="131.39999399999999"/>
    <n v="131.970001"/>
    <n v="130.71000699999999"/>
    <n v="131.490005"/>
    <n v="131.490005"/>
    <n v="17092500"/>
    <n v="2.1269999999999998"/>
    <n v="-4.6284158238828199E-3"/>
    <n v="4.3999035626194803E-2"/>
    <n v="3.7415446442394099E-2"/>
    <n v="0.14205080050539601"/>
    <n v="0.27942339824478302"/>
    <n v="1.36051954160976E-2"/>
    <n v="1.67358871094818E-2"/>
    <n v="1.3293202565961899E-2"/>
    <n v="1.64564335561504E-2"/>
    <n v="134.240005"/>
    <n v="93.959998999999996"/>
    <n v="-0.133015886510125"/>
    <n v="-2.0396578921351798E-3"/>
    <n v="1.43589260488305"/>
    <n v="2.8196034850947602"/>
    <n v="2.7154608912209799"/>
    <s v="Beta Dynamic Fund"/>
    <x v="31"/>
    <s v="Information Technology"/>
    <s v="Systems Software"/>
    <s v="Redmond, Washington"/>
    <d v="1994-06-01T00:00:00"/>
    <n v="789019"/>
    <n v="1975"/>
    <s v="Redmond"/>
    <s v="Washington"/>
    <s v="United States"/>
  </r>
  <r>
    <d v="2019-06-14T00:00:00"/>
    <x v="31"/>
    <s v="buy"/>
    <n v="900"/>
    <n v="11"/>
    <n v="132.259995"/>
    <n v="133.78999299999899"/>
    <n v="131.63999899999999"/>
    <n v="132.449997"/>
    <n v="132.449997"/>
    <n v="17821700"/>
    <n v="2.093"/>
    <n v="9.8190889058645493E-4"/>
    <n v="7.95913267961312E-3"/>
    <n v="6.3748543062141394E-2"/>
    <n v="0.137085938617"/>
    <n v="0.288679048464349"/>
    <n v="6.0463077660597503E-3"/>
    <n v="1.50657042401212E-2"/>
    <n v="1.32511279419996E-2"/>
    <n v="1.64555111365388E-2"/>
    <n v="134.240005"/>
    <n v="93.959998999999996"/>
    <n v="-0.133015886510125"/>
    <n v="-1.6128120944145399E-3"/>
    <n v="1.4357468334969601"/>
    <n v="2.93382925232341"/>
    <n v="2.8693084158565001"/>
    <s v="Beta Dynamic Fund"/>
    <x v="31"/>
    <s v="Information Technology"/>
    <s v="Systems Software"/>
    <s v="Redmond, Washington"/>
    <d v="1994-06-01T00:00:00"/>
    <n v="789019"/>
    <n v="1975"/>
    <s v="Redmond"/>
    <s v="Washington"/>
    <s v="United States"/>
  </r>
  <r>
    <d v="2019-06-18T00:00:00"/>
    <x v="31"/>
    <s v="sell"/>
    <n v="500"/>
    <n v="11"/>
    <n v="134.19000199999999"/>
    <n v="135.240005"/>
    <n v="133.570007"/>
    <n v="135.16000399999999"/>
    <n v="135.16000399999999"/>
    <n v="25934500"/>
    <n v="2.06"/>
    <n v="1.7238574071103501E-2"/>
    <n v="2.2900034492228501E-2"/>
    <n v="4.7189724310925898E-2"/>
    <n v="0.14243996640624099"/>
    <n v="0.31609799782403603"/>
    <n v="8.1141962718297208E-3"/>
    <n v="1.45398203135929E-2"/>
    <n v="1.3299628599761699E-2"/>
    <n v="1.6460937355533001E-2"/>
    <n v="135.240005"/>
    <n v="93.959998999999996"/>
    <n v="-0.133015886510125"/>
    <n v="9.6704895497130797E-3"/>
    <n v="1.4360058340142601"/>
    <n v="3.2478308473876401"/>
    <n v="2.9563811805075502"/>
    <s v="Beta Dynamic Fund"/>
    <x v="31"/>
    <s v="Information Technology"/>
    <s v="Systems Software"/>
    <s v="Redmond, Washington"/>
    <d v="1994-06-01T00:00:00"/>
    <n v="789019"/>
    <n v="1975"/>
    <s v="Redmond"/>
    <s v="Washington"/>
    <s v="United States"/>
  </r>
  <r>
    <d v="2019-06-19T00:00:00"/>
    <x v="31"/>
    <s v="sell"/>
    <n v="1000"/>
    <n v="11"/>
    <n v="135"/>
    <n v="135.929993"/>
    <n v="133.80999800000001"/>
    <n v="135.69000199999999"/>
    <n v="135.69000199999999"/>
    <n v="23744400"/>
    <n v="2.0289999999999999"/>
    <n v="3.9135954566974296E-3"/>
    <n v="3.1442045772808798E-2"/>
    <n v="5.7795842801752803E-2"/>
    <n v="0.14745917452045501"/>
    <n v="0.31274749139603403"/>
    <n v="6.4112516013681703E-3"/>
    <n v="1.4408078226305E-2"/>
    <n v="1.3294168676437399E-2"/>
    <n v="1.64574166285631E-2"/>
    <n v="135.929993"/>
    <n v="93.959998999999996"/>
    <n v="-0.133015886510125"/>
    <n v="2.98071681438073E-3"/>
    <n v="1.43677423298714"/>
    <n v="3.2195723945522099"/>
    <n v="3.0363749623990399"/>
    <s v="Beta Dynamic Fund"/>
    <x v="31"/>
    <s v="Information Technology"/>
    <s v="Systems Software"/>
    <s v="Redmond, Washington"/>
    <d v="1994-06-01T00:00:00"/>
    <n v="789019"/>
    <n v="1975"/>
    <s v="Redmond"/>
    <s v="Washington"/>
    <s v="United States"/>
  </r>
  <r>
    <d v="2019-06-20T00:00:00"/>
    <x v="31"/>
    <s v="buy"/>
    <n v="700"/>
    <n v="11"/>
    <n v="137.449997"/>
    <n v="137.66000399999999"/>
    <n v="135.720001"/>
    <n v="136.949997"/>
    <n v="136.949997"/>
    <n v="33042600"/>
    <n v="2.0009999999999999"/>
    <n v="9.2429869059409298E-3"/>
    <n v="3.4392589625846501E-2"/>
    <n v="8.1589449724513805E-2"/>
    <n v="0.133987248881273"/>
    <n v="0.32199047830197403"/>
    <n v="6.5460858532991398E-3"/>
    <n v="1.3942757646562999E-2"/>
    <n v="1.3067575714174801E-2"/>
    <n v="1.6464937833313799E-2"/>
    <n v="137.66000399999999"/>
    <n v="93.959998999999996"/>
    <n v="-0.133015886510125"/>
    <n v="9.4276054361659405E-3"/>
    <n v="1.4356294674332499"/>
    <n v="3.3278542481972702"/>
    <n v="3.12800306651891"/>
    <s v="Beta Dynamic Fund"/>
    <x v="31"/>
    <s v="Information Technology"/>
    <s v="Systems Software"/>
    <s v="Redmond, Washington"/>
    <d v="1994-06-01T00:00:00"/>
    <n v="789019"/>
    <n v="1975"/>
    <s v="Redmond"/>
    <s v="Washington"/>
    <s v="United States"/>
  </r>
  <r>
    <d v="2019-06-25T00:00:00"/>
    <x v="31"/>
    <s v="buy"/>
    <n v="800"/>
    <n v="11"/>
    <n v="137.25"/>
    <n v="137.58999599999899"/>
    <n v="132.729996"/>
    <n v="133.429993"/>
    <n v="133.429993"/>
    <n v="33327400"/>
    <n v="1.994"/>
    <n v="-3.2081259614739399E-2"/>
    <n v="-1.28823481482806E-2"/>
    <n v="5.5867484349699403E-2"/>
    <n v="0.12735011292444101"/>
    <n v="0.300423166027176"/>
    <n v="1.6819279344010701E-2"/>
    <n v="1.55897413872941E-2"/>
    <n v="1.32793449438844E-2"/>
    <n v="1.6575124717385498E-2"/>
    <n v="138.39999399999999"/>
    <n v="93.959998999999996"/>
    <n v="-0.133015886510125"/>
    <n v="-9.5417756928269908E-3"/>
    <n v="1.4435005879504199"/>
    <n v="3.1064313454646699"/>
    <n v="3.24933269550462"/>
    <s v="Beta Dynamic Fund"/>
    <x v="31"/>
    <s v="Information Technology"/>
    <s v="Systems Software"/>
    <s v="Redmond, Washington"/>
    <d v="1994-06-01T00:00:00"/>
    <n v="789019"/>
    <n v="1975"/>
    <s v="Redmond"/>
    <s v="Washington"/>
    <s v="United States"/>
  </r>
  <r>
    <d v="2019-04-10T00:00:00"/>
    <x v="31"/>
    <s v="sell"/>
    <n v="2000"/>
    <n v="12"/>
    <n v="119.760002"/>
    <n v="120.349998"/>
    <n v="119.540001"/>
    <n v="120.19000200000001"/>
    <n v="119.746742"/>
    <n v="16477200"/>
    <n v="2.4769999999999999"/>
    <n v="7.6001708374324704E-3"/>
    <n v="1.8320819429780001E-3"/>
    <n v="6.3191549590327301E-2"/>
    <n v="0.14635179656689101"/>
    <n v="0.27450384152774998"/>
    <n v="5.7522309392387802E-3"/>
    <n v="9.6483282987946603E-3"/>
    <n v="1.2100232094371499E-2"/>
    <n v="1.6011592618068001E-2"/>
    <n v="120.82"/>
    <n v="90.279999000000004"/>
    <n v="-0.133015886510125"/>
    <n v="3.47183783585567E-3"/>
    <n v="1.42571346965164"/>
    <n v="2.6658042973065901"/>
    <n v="2.7561065049367399"/>
    <s v="6igma Capital"/>
    <x v="31"/>
    <s v="Information Technology"/>
    <s v="Systems Software"/>
    <s v="Redmond, Washington"/>
    <d v="1994-06-01T00:00:00"/>
    <n v="789019"/>
    <n v="1975"/>
    <s v="Redmond"/>
    <s v="Washington"/>
    <s v="United States"/>
  </r>
  <r>
    <d v="2019-05-08T00:00:00"/>
    <x v="31"/>
    <s v="sell"/>
    <n v="1200"/>
    <n v="12"/>
    <n v="125.44000200000001"/>
    <n v="126.370003"/>
    <n v="124.75"/>
    <n v="125.510002"/>
    <n v="125.047127"/>
    <n v="28419000"/>
    <n v="2.4820000000000002"/>
    <n v="-7.9614813403246302E-5"/>
    <n v="-1.87068279565041E-2"/>
    <n v="4.5810849661897697E-2"/>
    <n v="0.17292502929891601"/>
    <n v="0.28248651931367003"/>
    <n v="1.59030727867852E-2"/>
    <n v="1.22046714749916E-2"/>
    <n v="1.0356955210823899E-2"/>
    <n v="1.59109253485132E-2"/>
    <n v="131.36999499999999"/>
    <n v="93.959998999999996"/>
    <n v="-0.133015886510125"/>
    <n v="-1.60671540560346E-3"/>
    <n v="1.41502218667824"/>
    <n v="2.7787263484705398"/>
    <n v="3.0518268406884101"/>
    <s v="6igma Capital"/>
    <x v="31"/>
    <s v="Information Technology"/>
    <s v="Systems Software"/>
    <s v="Redmond, Washington"/>
    <d v="1994-06-01T00:00:00"/>
    <n v="789019"/>
    <n v="1975"/>
    <s v="Redmond"/>
    <s v="Washington"/>
    <s v="United States"/>
  </r>
  <r>
    <d v="2019-05-10T00:00:00"/>
    <x v="31"/>
    <s v="buy"/>
    <n v="1600"/>
    <n v="12"/>
    <n v="124.910004"/>
    <n v="127.93"/>
    <n v="123.82"/>
    <n v="127.129997"/>
    <n v="126.661148"/>
    <n v="30915100"/>
    <n v="2.4550000000000001"/>
    <n v="1.2904461546893699E-2"/>
    <n v="-1.3826613728002099E-2"/>
    <n v="6.3736536279238601E-2"/>
    <n v="0.18915078370609101"/>
    <n v="0.28785616887434001"/>
    <n v="1.21691052929908E-2"/>
    <n v="1.2297231459807999E-2"/>
    <n v="1.03625178158092E-2"/>
    <n v="1.59107578086706E-2"/>
    <n v="131.36999499999999"/>
    <n v="93.959998999999996"/>
    <n v="-0.133015886510125"/>
    <n v="3.7133938472042301E-3"/>
    <n v="1.4165741042502999"/>
    <n v="2.84166058561126"/>
    <n v="2.91859782047778"/>
    <s v="6igma Capital"/>
    <x v="31"/>
    <s v="Information Technology"/>
    <s v="Systems Software"/>
    <s v="Redmond, Washington"/>
    <d v="1994-06-01T00:00:00"/>
    <n v="789019"/>
    <n v="1975"/>
    <s v="Redmond"/>
    <s v="Washington"/>
    <s v="United States"/>
  </r>
  <r>
    <d v="2019-05-28T00:00:00"/>
    <x v="31"/>
    <s v="sell"/>
    <n v="1900"/>
    <n v="12"/>
    <n v="126.980003"/>
    <n v="128"/>
    <n v="126.050003"/>
    <n v="126.160004"/>
    <n v="126.160004"/>
    <n v="23128400"/>
    <n v="2.2679999999999998"/>
    <n v="-6.3386689417208205E-4"/>
    <n v="-4.7544971821515702E-4"/>
    <n v="-1.9728698210258799E-2"/>
    <n v="0.11953777455619399"/>
    <n v="0.26553333097031701"/>
    <n v="7.1389531710889303E-3"/>
    <n v="1.37314083353088E-2"/>
    <n v="1.14032653598116E-2"/>
    <n v="1.6117891531710199E-2"/>
    <n v="131.36999499999999"/>
    <n v="93.959998999999996"/>
    <n v="-0.133015886510125"/>
    <n v="-8.4109499934704197E-3"/>
    <n v="1.41068570262048"/>
    <n v="2.64332998466138"/>
    <n v="2.7401907739137998"/>
    <s v="6igma Capital"/>
    <x v="31"/>
    <s v="Information Technology"/>
    <s v="Systems Software"/>
    <s v="Redmond, Washington"/>
    <d v="1994-06-01T00:00:00"/>
    <n v="789019"/>
    <n v="1975"/>
    <s v="Redmond"/>
    <s v="Washington"/>
    <s v="United States"/>
  </r>
  <r>
    <d v="2019-06-20T00:00:00"/>
    <x v="31"/>
    <s v="sell"/>
    <n v="700"/>
    <n v="12"/>
    <n v="137.449997"/>
    <n v="137.66000399999999"/>
    <n v="135.720001"/>
    <n v="136.949997"/>
    <n v="136.949997"/>
    <n v="33042600"/>
    <n v="2.0009999999999999"/>
    <n v="9.2429869059409298E-3"/>
    <n v="3.4392589625846501E-2"/>
    <n v="8.1589449724513805E-2"/>
    <n v="0.133987248881273"/>
    <n v="0.32199047830197403"/>
    <n v="6.5460858532991398E-3"/>
    <n v="1.3942757646562999E-2"/>
    <n v="1.3067575714174801E-2"/>
    <n v="1.6464937833313799E-2"/>
    <n v="137.66000399999999"/>
    <n v="93.959998999999996"/>
    <n v="-0.133015886510125"/>
    <n v="9.4276054361659405E-3"/>
    <n v="1.4356294674332499"/>
    <n v="3.3278542481972702"/>
    <n v="3.12800306651891"/>
    <s v="6igma Capital"/>
    <x v="31"/>
    <s v="Information Technology"/>
    <s v="Systems Software"/>
    <s v="Redmond, Washington"/>
    <d v="1994-06-01T00:00:00"/>
    <n v="789019"/>
    <n v="1975"/>
    <s v="Redmond"/>
    <s v="Washington"/>
    <s v="United States"/>
  </r>
  <r>
    <d v="2019-04-23T00:00:00"/>
    <x v="31"/>
    <s v="buy"/>
    <n v="1100"/>
    <n v="13"/>
    <n v="124.099998"/>
    <n v="125.58000199999999"/>
    <n v="123.83000199999999"/>
    <n v="125.44000200000001"/>
    <n v="124.977379"/>
    <n v="24025500"/>
    <n v="2.57"/>
    <n v="1.3483300192467001E-2"/>
    <n v="3.5623809039214298E-2"/>
    <n v="4.2504128003607797E-2"/>
    <n v="0.175673471665662"/>
    <n v="0.29468904632835602"/>
    <n v="6.7401433002779601E-3"/>
    <n v="8.6144888390004403E-3"/>
    <n v="1.1198026890144701E-2"/>
    <n v="1.5915203673696299E-2"/>
    <n v="125.58000199999999"/>
    <n v="90.279999000000004"/>
    <n v="-0.133015886510125"/>
    <n v="8.8023511954049196E-3"/>
    <n v="1.4195792344307301"/>
    <n v="2.89677321216727"/>
    <n v="2.6142658921801099"/>
    <s v="Marquee Group Funds"/>
    <x v="31"/>
    <s v="Information Technology"/>
    <s v="Systems Software"/>
    <s v="Redmond, Washington"/>
    <d v="1994-06-01T00:00:00"/>
    <n v="789019"/>
    <n v="1975"/>
    <s v="Redmond"/>
    <s v="Washington"/>
    <s v="United States"/>
  </r>
  <r>
    <d v="2019-05-02T00:00:00"/>
    <x v="31"/>
    <s v="buy"/>
    <n v="2400"/>
    <n v="13"/>
    <n v="127.980003"/>
    <n v="128"/>
    <n v="125.519997"/>
    <n v="126.209999"/>
    <n v="125.74453699999999"/>
    <n v="27350200"/>
    <n v="2.552"/>
    <n v="-1.3145145509932E-2"/>
    <n v="-2.3027307874612501E-2"/>
    <n v="5.8655629509346503E-2"/>
    <n v="0.19369178224540801"/>
    <n v="0.30080865809893798"/>
    <n v="1.2081663501817301E-2"/>
    <n v="1.03473392532653E-2"/>
    <n v="1.0624375032415799E-2"/>
    <n v="1.5859480155110399E-2"/>
    <n v="131.36999499999999"/>
    <n v="92.449996999999996"/>
    <n v="-0.133015886510125"/>
    <n v="-2.1262443276895502E-3"/>
    <n v="1.4118067028842101"/>
    <n v="2.9678820995724502"/>
    <n v="3.2881927360808598"/>
    <s v="Marquee Group Funds"/>
    <x v="31"/>
    <s v="Information Technology"/>
    <s v="Systems Software"/>
    <s v="Redmond, Washington"/>
    <d v="1994-06-01T00:00:00"/>
    <n v="789019"/>
    <n v="1975"/>
    <s v="Redmond"/>
    <s v="Washington"/>
    <s v="United States"/>
  </r>
  <r>
    <d v="2019-06-05T00:00:00"/>
    <x v="31"/>
    <s v="sell"/>
    <n v="1000"/>
    <n v="13"/>
    <n v="124.949997"/>
    <n v="125.870003"/>
    <n v="124.209999"/>
    <n v="125.83000199999999"/>
    <n v="125.83000199999999"/>
    <n v="24926100"/>
    <n v="2.1230000000000002"/>
    <n v="2.1447449963960901E-2"/>
    <n v="7.0981674252296898E-3"/>
    <n v="-2.0410202911802702E-2"/>
    <n v="0.12236237148029"/>
    <n v="0.229307622582448"/>
    <n v="2.50071409053951E-2"/>
    <n v="1.60795354266897E-2"/>
    <n v="1.30766892472211E-2"/>
    <n v="1.6377140007358501E-2"/>
    <n v="131.36999499999999"/>
    <n v="93.959998999999996"/>
    <n v="-0.133015886510125"/>
    <n v="8.1287266899663802E-3"/>
    <n v="1.4254697976303701"/>
    <n v="2.2640804267066899"/>
    <n v="2.2906063291579399"/>
    <s v="Marquee Group Funds"/>
    <x v="31"/>
    <s v="Information Technology"/>
    <s v="Systems Software"/>
    <s v="Redmond, Washington"/>
    <d v="1994-06-01T00:00:00"/>
    <n v="789019"/>
    <n v="1975"/>
    <s v="Redmond"/>
    <s v="Washington"/>
    <s v="United States"/>
  </r>
  <r>
    <d v="2019-04-01T00:00:00"/>
    <x v="31"/>
    <s v="sell"/>
    <n v="600"/>
    <n v="14"/>
    <n v="118.949997"/>
    <n v="119.110001"/>
    <n v="118.099998"/>
    <n v="119.019997"/>
    <n v="118.58105500000001"/>
    <n v="22789100"/>
    <n v="2.4969999999999999"/>
    <n v="9.1154833747031493E-3"/>
    <n v="1.14924083849701E-2"/>
    <n v="6.0524827443624397E-2"/>
    <n v="0.17449050589558901"/>
    <n v="0.282207677390232"/>
    <n v="7.6062148289228297E-3"/>
    <n v="1.07478816458365E-2"/>
    <n v="1.4278360537764399E-2"/>
    <n v="1.6364373462757702E-2"/>
    <n v="120.82"/>
    <n v="87.510002"/>
    <n v="-0.133015886510125"/>
    <n v="1.1502195497633099E-2"/>
    <n v="1.4186855750534499"/>
    <n v="2.7431570242366901"/>
    <n v="2.7603798666029502"/>
    <s v="DJT Green Funds"/>
    <x v="31"/>
    <s v="Information Technology"/>
    <s v="Systems Software"/>
    <s v="Redmond, Washington"/>
    <d v="1994-06-01T00:00:00"/>
    <n v="789019"/>
    <n v="1975"/>
    <s v="Redmond"/>
    <s v="Washington"/>
    <s v="United States"/>
  </r>
  <r>
    <d v="2019-04-23T00:00:00"/>
    <x v="31"/>
    <s v="buy"/>
    <n v="700"/>
    <n v="14"/>
    <n v="124.099998"/>
    <n v="125.58000199999999"/>
    <n v="123.83000199999999"/>
    <n v="125.44000200000001"/>
    <n v="124.977379"/>
    <n v="24025500"/>
    <n v="2.57"/>
    <n v="1.3483300192467001E-2"/>
    <n v="3.5623809039214298E-2"/>
    <n v="4.2504128003607797E-2"/>
    <n v="0.175673471665662"/>
    <n v="0.29468904632835602"/>
    <n v="6.7401433002779601E-3"/>
    <n v="8.6144888390004403E-3"/>
    <n v="1.1198026890144701E-2"/>
    <n v="1.5915203673696299E-2"/>
    <n v="125.58000199999999"/>
    <n v="90.279999000000004"/>
    <n v="-0.133015886510125"/>
    <n v="8.8023511954049196E-3"/>
    <n v="1.4195792344307301"/>
    <n v="2.89677321216727"/>
    <n v="2.6142658921801099"/>
    <s v="DJT Green Funds"/>
    <x v="31"/>
    <s v="Information Technology"/>
    <s v="Systems Software"/>
    <s v="Redmond, Washington"/>
    <d v="1994-06-01T00:00:00"/>
    <n v="789019"/>
    <n v="1975"/>
    <s v="Redmond"/>
    <s v="Washington"/>
    <s v="United States"/>
  </r>
  <r>
    <d v="2019-05-09T00:00:00"/>
    <x v="31"/>
    <s v="buy"/>
    <n v="1300"/>
    <n v="14"/>
    <n v="124.290001"/>
    <n v="125.790001"/>
    <n v="123.57"/>
    <n v="125.5"/>
    <n v="125.037155"/>
    <n v="27235800"/>
    <n v="2.4569999999999999"/>
    <n v="-7.9749114382860698E-5"/>
    <n v="-5.6414315609549402E-3"/>
    <n v="4.5397487562449101E-2"/>
    <n v="0.180038931229622"/>
    <n v="0.28667698062951502"/>
    <n v="1.5020538756304399E-2"/>
    <n v="1.22078095902019E-2"/>
    <n v="1.02853840051714E-2"/>
    <n v="1.5907457853469701E-2"/>
    <n v="131.36999499999999"/>
    <n v="93.959998999999996"/>
    <n v="-0.133015886510125"/>
    <n v="-3.0259986019249502E-3"/>
    <n v="1.4143900874867299"/>
    <n v="2.8273551876869298"/>
    <n v="3.0237214583113099"/>
    <s v="DJT Green Funds"/>
    <x v="31"/>
    <s v="Information Technology"/>
    <s v="Systems Software"/>
    <s v="Redmond, Washington"/>
    <d v="1994-06-01T00:00:00"/>
    <n v="789019"/>
    <n v="1975"/>
    <s v="Redmond"/>
    <s v="Washington"/>
    <s v="United States"/>
  </r>
  <r>
    <d v="2019-05-10T00:00:00"/>
    <x v="31"/>
    <s v="buy"/>
    <n v="500"/>
    <n v="14"/>
    <n v="124.910004"/>
    <n v="127.93"/>
    <n v="123.82"/>
    <n v="127.129997"/>
    <n v="126.661148"/>
    <n v="30915100"/>
    <n v="2.4550000000000001"/>
    <n v="1.2904461546893699E-2"/>
    <n v="-1.3826613728002099E-2"/>
    <n v="6.3736536279238601E-2"/>
    <n v="0.18915078370609101"/>
    <n v="0.28785616887434001"/>
    <n v="1.21691052929908E-2"/>
    <n v="1.2297231459807999E-2"/>
    <n v="1.03625178158092E-2"/>
    <n v="1.59107578086706E-2"/>
    <n v="131.36999499999999"/>
    <n v="93.959998999999996"/>
    <n v="-0.133015886510125"/>
    <n v="3.7133938472042301E-3"/>
    <n v="1.4165741042502999"/>
    <n v="2.84166058561126"/>
    <n v="2.91859782047778"/>
    <s v="DJT Green Funds"/>
    <x v="31"/>
    <s v="Information Technology"/>
    <s v="Systems Software"/>
    <s v="Redmond, Washington"/>
    <d v="1994-06-01T00:00:00"/>
    <n v="789019"/>
    <n v="1975"/>
    <s v="Redmond"/>
    <s v="Washington"/>
    <s v="United States"/>
  </r>
  <r>
    <d v="2019-05-30T00:00:00"/>
    <x v="31"/>
    <s v="sell"/>
    <n v="1800"/>
    <n v="14"/>
    <n v="125.260002"/>
    <n v="125.760002"/>
    <n v="124.779999"/>
    <n v="125.730003"/>
    <n v="125.730003"/>
    <n v="16829600"/>
    <n v="2.2269999999999999"/>
    <n v="6.3031363926359203E-3"/>
    <n v="-1.5312019701128599E-2"/>
    <n v="-2.7932089926016E-2"/>
    <n v="0.119064866722514"/>
    <n v="0.26517535489989402"/>
    <n v="7.5117296698296102E-3"/>
    <n v="1.38743849775272E-2"/>
    <n v="1.14959037630788E-2"/>
    <n v="1.61329557660428E-2"/>
    <n v="131.36999499999999"/>
    <n v="93.959998999999996"/>
    <n v="-0.133015886510125"/>
    <n v="2.0962723552933101E-3"/>
    <n v="1.41755656744939"/>
    <n v="2.6458609711494301"/>
    <n v="2.6311901110416298"/>
    <s v="DJT Green Funds"/>
    <x v="31"/>
    <s v="Information Technology"/>
    <s v="Systems Software"/>
    <s v="Redmond, Washington"/>
    <d v="1994-06-01T00:00:00"/>
    <n v="789019"/>
    <n v="1975"/>
    <s v="Redmond"/>
    <s v="Washington"/>
    <s v="United States"/>
  </r>
  <r>
    <d v="2019-06-05T00:00:00"/>
    <x v="31"/>
    <s v="buy"/>
    <n v="1200"/>
    <n v="14"/>
    <n v="124.949997"/>
    <n v="125.870003"/>
    <n v="124.209999"/>
    <n v="125.83000199999999"/>
    <n v="125.83000199999999"/>
    <n v="24926100"/>
    <n v="2.1230000000000002"/>
    <n v="2.1447449963960901E-2"/>
    <n v="7.0981674252296898E-3"/>
    <n v="-2.0410202911802702E-2"/>
    <n v="0.12236237148029"/>
    <n v="0.229307622582448"/>
    <n v="2.50071409053951E-2"/>
    <n v="1.60795354266897E-2"/>
    <n v="1.30766892472211E-2"/>
    <n v="1.6377140007358501E-2"/>
    <n v="131.36999499999999"/>
    <n v="93.959998999999996"/>
    <n v="-0.133015886510125"/>
    <n v="8.1287266899663802E-3"/>
    <n v="1.4254697976303701"/>
    <n v="2.2640804267066899"/>
    <n v="2.2906063291579399"/>
    <s v="DJT Green Funds"/>
    <x v="31"/>
    <s v="Information Technology"/>
    <s v="Systems Software"/>
    <s v="Redmond, Washington"/>
    <d v="1994-06-01T00:00:00"/>
    <n v="789019"/>
    <n v="1975"/>
    <s v="Redmond"/>
    <s v="Washington"/>
    <s v="United States"/>
  </r>
  <r>
    <d v="2019-06-10T00:00:00"/>
    <x v="31"/>
    <s v="buy"/>
    <n v="800"/>
    <n v="14"/>
    <n v="132.39999399999999"/>
    <n v="134.08000200000001"/>
    <n v="132"/>
    <n v="132.60000600000001"/>
    <n v="132.60000600000001"/>
    <n v="26477100"/>
    <n v="2.1429999999999998"/>
    <n v="9.0910626122214008E-3"/>
    <n v="0.101179636609558"/>
    <n v="5.8646440751002699E-2"/>
    <n v="0.16514964335062499"/>
    <n v="0.289513577610918"/>
    <n v="7.9243454894400902E-3"/>
    <n v="1.6790049752070602E-2"/>
    <n v="1.32688402225018E-2"/>
    <n v="1.64599610405218E-2"/>
    <n v="134.08000200000001"/>
    <n v="93.959998999999996"/>
    <n v="-0.133015886510125"/>
    <n v="4.6492198743191201E-3"/>
    <n v="1.4354959113983301"/>
    <n v="2.9212662493969699"/>
    <n v="2.4691070435752702"/>
    <s v="DJT Green Funds"/>
    <x v="31"/>
    <s v="Information Technology"/>
    <s v="Systems Software"/>
    <s v="Redmond, Washington"/>
    <d v="1994-06-01T00:00:00"/>
    <n v="789019"/>
    <n v="1975"/>
    <s v="Redmond"/>
    <s v="Washington"/>
    <s v="United States"/>
  </r>
  <r>
    <d v="2019-06-19T00:00:00"/>
    <x v="31"/>
    <s v="sell"/>
    <n v="1000"/>
    <n v="14"/>
    <n v="135"/>
    <n v="135.929993"/>
    <n v="133.80999800000001"/>
    <n v="135.69000199999999"/>
    <n v="135.69000199999999"/>
    <n v="23744400"/>
    <n v="2.0289999999999999"/>
    <n v="3.9135954566974296E-3"/>
    <n v="3.1442045772808798E-2"/>
    <n v="5.7795842801752803E-2"/>
    <n v="0.14745917452045501"/>
    <n v="0.31274749139603403"/>
    <n v="6.4112516013681703E-3"/>
    <n v="1.4408078226305E-2"/>
    <n v="1.3294168676437399E-2"/>
    <n v="1.64574166285631E-2"/>
    <n v="135.929993"/>
    <n v="93.959998999999996"/>
    <n v="-0.133015886510125"/>
    <n v="2.98071681438073E-3"/>
    <n v="1.43677423298714"/>
    <n v="3.2195723945522099"/>
    <n v="3.0363749623990399"/>
    <s v="DJT Green Funds"/>
    <x v="31"/>
    <s v="Information Technology"/>
    <s v="Systems Software"/>
    <s v="Redmond, Washington"/>
    <d v="1994-06-01T00:00:00"/>
    <n v="789019"/>
    <n v="1975"/>
    <s v="Redmond"/>
    <s v="Washington"/>
    <s v="United States"/>
  </r>
  <r>
    <d v="2019-06-26T00:00:00"/>
    <x v="31"/>
    <s v="buy"/>
    <n v="800"/>
    <n v="14"/>
    <n v="134.35000600000001"/>
    <n v="135.740005"/>
    <n v="133.60000600000001"/>
    <n v="133.929993"/>
    <n v="133.929993"/>
    <n v="23657700"/>
    <n v="2.0489999999999999"/>
    <n v="3.7402798405573E-3"/>
    <n v="-1.3055663764420701E-2"/>
    <n v="5.9132381878195098E-2"/>
    <n v="0.14080588892937401"/>
    <n v="0.32448610324056498"/>
    <n v="1.6802730447692399E-2"/>
    <n v="1.5584696373234799E-2"/>
    <n v="1.3195470384081901E-2"/>
    <n v="1.6519906217367999E-2"/>
    <n v="138.39999399999999"/>
    <n v="93.959998999999996"/>
    <n v="-0.133015886510125"/>
    <n v="-1.2346958449604901E-3"/>
    <n v="1.44246023326671"/>
    <n v="3.3674799707727701"/>
    <n v="3.2789142107487401"/>
    <s v="DJT Green Funds"/>
    <x v="31"/>
    <s v="Information Technology"/>
    <s v="Systems Software"/>
    <s v="Redmond, Washington"/>
    <d v="1994-06-01T00:00:00"/>
    <n v="789019"/>
    <n v="1975"/>
    <s v="Redmond"/>
    <s v="Washington"/>
    <s v="United States"/>
  </r>
  <r>
    <d v="2019-04-04T00:00:00"/>
    <x v="31"/>
    <s v="buy"/>
    <n v="600"/>
    <n v="15"/>
    <n v="120.099998"/>
    <n v="120.230003"/>
    <n v="118.379997"/>
    <n v="119.360001"/>
    <n v="118.9198"/>
    <n v="20112800"/>
    <n v="2.512"/>
    <n v="-5.0976309717636501E-3"/>
    <n v="2.0568652818175302E-2"/>
    <n v="6.63274492550643E-2"/>
    <n v="0.20757952015923001"/>
    <n v="0.27351339658117801"/>
    <n v="5.97952647523397E-3"/>
    <n v="1.0717937880579601E-2"/>
    <n v="1.3288842268865999E-2"/>
    <n v="1.61372030118054E-2"/>
    <n v="120.82"/>
    <n v="89.480002999999996"/>
    <n v="-0.133015886510125"/>
    <n v="2.0824655091414399E-3"/>
    <n v="1.4160478161202501"/>
    <n v="2.6494609525674599"/>
    <n v="2.8730305812171899"/>
    <s v="Turtle River Asset Management"/>
    <x v="31"/>
    <s v="Information Technology"/>
    <s v="Systems Software"/>
    <s v="Redmond, Washington"/>
    <d v="1994-06-01T00:00:00"/>
    <n v="789019"/>
    <n v="1975"/>
    <s v="Redmond"/>
    <s v="Washington"/>
    <s v="United States"/>
  </r>
  <r>
    <d v="2019-06-25T00:00:00"/>
    <x v="31"/>
    <s v="sell"/>
    <n v="1600"/>
    <n v="15"/>
    <n v="137.25"/>
    <n v="137.58999599999899"/>
    <n v="132.729996"/>
    <n v="133.429993"/>
    <n v="133.429993"/>
    <n v="33327400"/>
    <n v="1.994"/>
    <n v="-3.2081259614739399E-2"/>
    <n v="-1.28823481482806E-2"/>
    <n v="5.5867484349699403E-2"/>
    <n v="0.12735011292444101"/>
    <n v="0.300423166027176"/>
    <n v="1.6819279344010701E-2"/>
    <n v="1.55897413872941E-2"/>
    <n v="1.32793449438844E-2"/>
    <n v="1.6575124717385498E-2"/>
    <n v="138.39999399999999"/>
    <n v="93.959998999999996"/>
    <n v="-0.133015886510125"/>
    <n v="-9.5417756928269908E-3"/>
    <n v="1.4435005879504199"/>
    <n v="3.1064313454646699"/>
    <n v="3.24933269550462"/>
    <s v="Turtle River Asset Management"/>
    <x v="31"/>
    <s v="Information Technology"/>
    <s v="Systems Software"/>
    <s v="Redmond, Washington"/>
    <d v="1994-06-01T00:00:00"/>
    <n v="789019"/>
    <n v="1975"/>
    <s v="Redmond"/>
    <s v="Washington"/>
    <s v="United States"/>
  </r>
  <r>
    <d v="2019-06-27T00:00:00"/>
    <x v="31"/>
    <s v="sell"/>
    <n v="1700"/>
    <n v="15"/>
    <n v="134.13999899999999"/>
    <n v="134.71000699999999"/>
    <n v="133.509995"/>
    <n v="134.14999399999999"/>
    <n v="134.14999399999999"/>
    <n v="16557500"/>
    <n v="2.0049999999999999"/>
    <n v="1.6413090126589599E-3"/>
    <n v="-2.0657341657702701E-2"/>
    <n v="6.1407557785026302E-2"/>
    <n v="0.14107786863816399"/>
    <n v="0.31913901622019097"/>
    <n v="1.57744493463019E-2"/>
    <n v="1.5569145617767099E-2"/>
    <n v="1.31952270807205E-2"/>
    <n v="1.6515988354009099E-2"/>
    <n v="138.39999399999999"/>
    <n v="93.959998999999996"/>
    <n v="-0.133015886510125"/>
    <n v="3.81588593721357E-3"/>
    <n v="1.4415095830364399"/>
    <n v="3.3154063798405402"/>
    <n v="3.27642463707739"/>
    <s v="Turtle River Asset Management"/>
    <x v="31"/>
    <s v="Information Technology"/>
    <s v="Systems Software"/>
    <s v="Redmond, Washington"/>
    <d v="1994-06-01T00:00:00"/>
    <n v="789019"/>
    <n v="1975"/>
    <s v="Redmond"/>
    <s v="Washington"/>
    <s v="United States"/>
  </r>
  <r>
    <d v="2019-04-05T00:00:00"/>
    <x v="31"/>
    <s v="sell"/>
    <n v="1500"/>
    <n v="16"/>
    <n v="119.389999"/>
    <n v="120.230003"/>
    <n v="119.370003"/>
    <n v="119.889999"/>
    <n v="119.447845"/>
    <n v="15826200"/>
    <n v="2.5009999999999999"/>
    <n v="4.43051626213952E-3"/>
    <n v="1.6398580775579898E-2"/>
    <n v="7.0310398569682603E-2"/>
    <n v="0.16654991864917601"/>
    <n v="0.27740244305394501"/>
    <n v="5.4660202179904003E-3"/>
    <n v="1.07061394321594E-2"/>
    <n v="1.21452568790207E-2"/>
    <n v="1.61385403614779E-2"/>
    <n v="120.82"/>
    <n v="89.480002999999996"/>
    <n v="-0.133015886510125"/>
    <n v="4.62571739556182E-3"/>
    <n v="1.4182579311988801"/>
    <n v="2.6926841451954902"/>
    <n v="2.8362857808866502"/>
    <s v="Bridgebay Associates"/>
    <x v="31"/>
    <s v="Information Technology"/>
    <s v="Systems Software"/>
    <s v="Redmond, Washington"/>
    <d v="1994-06-01T00:00:00"/>
    <n v="789019"/>
    <n v="1975"/>
    <s v="Redmond"/>
    <s v="Washington"/>
    <s v="United States"/>
  </r>
  <r>
    <d v="2019-04-10T00:00:00"/>
    <x v="31"/>
    <s v="buy"/>
    <n v="1800"/>
    <n v="16"/>
    <n v="119.760002"/>
    <n v="120.349998"/>
    <n v="119.540001"/>
    <n v="120.19000200000001"/>
    <n v="119.746742"/>
    <n v="16477200"/>
    <n v="2.4769999999999999"/>
    <n v="7.6001708374324704E-3"/>
    <n v="1.8320819429780001E-3"/>
    <n v="6.3191549590327301E-2"/>
    <n v="0.14635179656689101"/>
    <n v="0.27450384152774998"/>
    <n v="5.7522309392387802E-3"/>
    <n v="9.6483282987946603E-3"/>
    <n v="1.2100232094371499E-2"/>
    <n v="1.6011592618068001E-2"/>
    <n v="120.82"/>
    <n v="90.279999000000004"/>
    <n v="-0.133015886510125"/>
    <n v="3.47183783585567E-3"/>
    <n v="1.42571346965164"/>
    <n v="2.6658042973065901"/>
    <n v="2.7561065049367399"/>
    <s v="Bridgebay Associates"/>
    <x v="31"/>
    <s v="Information Technology"/>
    <s v="Systems Software"/>
    <s v="Redmond, Washington"/>
    <d v="1994-06-01T00:00:00"/>
    <n v="789019"/>
    <n v="1975"/>
    <s v="Redmond"/>
    <s v="Washington"/>
    <s v="United States"/>
  </r>
  <r>
    <d v="2019-04-15T00:00:00"/>
    <x v="31"/>
    <s v="sell"/>
    <n v="1500"/>
    <n v="16"/>
    <n v="120.94000200000001"/>
    <n v="121.58000199999999"/>
    <n v="120.57"/>
    <n v="121.050003"/>
    <n v="120.603577"/>
    <n v="15792600"/>
    <n v="2.5529999999999999"/>
    <n v="8.2651929024729804E-4"/>
    <n v="9.2954983136075402E-3"/>
    <n v="5.4843247864948402E-2"/>
    <n v="0.175002444084536"/>
    <n v="0.27948268756713601"/>
    <n v="4.9615032109355797E-3"/>
    <n v="9.5601111305121892E-3"/>
    <n v="1.19169228165823E-2"/>
    <n v="1.59521034116414E-2"/>
    <n v="121.58000199999999"/>
    <n v="90.279999000000004"/>
    <n v="-0.133015886510125"/>
    <n v="-6.2956724975841202E-4"/>
    <n v="1.42091107183141"/>
    <n v="2.7152090642501401"/>
    <n v="2.7296686430921402"/>
    <s v="Bridgebay Associates"/>
    <x v="31"/>
    <s v="Information Technology"/>
    <s v="Systems Software"/>
    <s v="Redmond, Washington"/>
    <d v="1994-06-01T00:00:00"/>
    <n v="789019"/>
    <n v="1975"/>
    <s v="Redmond"/>
    <s v="Washington"/>
    <s v="United States"/>
  </r>
  <r>
    <d v="2019-04-30T00:00:00"/>
    <x v="31"/>
    <s v="buy"/>
    <n v="2300"/>
    <n v="16"/>
    <n v="129.80999800000001"/>
    <n v="130.699997"/>
    <n v="129.38999899999999"/>
    <n v="130.60000600000001"/>
    <n v="130.11836199999999"/>
    <n v="24166500"/>
    <n v="2.5089999999999999"/>
    <n v="6.3756487542002901E-3"/>
    <n v="4.0311760220342698E-2"/>
    <n v="0.110563849638545"/>
    <n v="0.24225465644583799"/>
    <n v="0.32640620075479898"/>
    <n v="1.43390617506985E-2"/>
    <n v="8.1370394544172005E-3"/>
    <n v="1.09760568566911E-2"/>
    <n v="1.5879232437098E-2"/>
    <n v="131.36999499999999"/>
    <n v="92.449996999999996"/>
    <n v="-0.133015886510125"/>
    <n v="9.5096475723260604E-4"/>
    <n v="1.41292142278"/>
    <n v="3.2481646395349801"/>
    <n v="3.2903278041216102"/>
    <s v="Bridgebay Associates"/>
    <x v="31"/>
    <s v="Information Technology"/>
    <s v="Systems Software"/>
    <s v="Redmond, Washington"/>
    <d v="1994-06-01T00:00:00"/>
    <n v="789019"/>
    <n v="1975"/>
    <s v="Redmond"/>
    <s v="Washington"/>
    <s v="United States"/>
  </r>
  <r>
    <d v="2019-05-03T00:00:00"/>
    <x v="31"/>
    <s v="buy"/>
    <n v="1700"/>
    <n v="16"/>
    <n v="127.360001"/>
    <n v="129.429993"/>
    <n v="127.25"/>
    <n v="128.89999399999999"/>
    <n v="128.42460600000001"/>
    <n v="24911100"/>
    <n v="2.5310000000000001"/>
    <n v="2.10896437139407E-2"/>
    <n v="-7.6511073155031504E-3"/>
    <n v="7.8317902344203896E-2"/>
    <n v="0.23070771320096101"/>
    <n v="0.33770671824193199"/>
    <n v="1.6510144640052501E-2"/>
    <n v="1.10598652938319E-2"/>
    <n v="1.0580081719527099E-2"/>
    <n v="1.5872208274296199E-2"/>
    <n v="131.36999499999999"/>
    <n v="92.449996999999996"/>
    <n v="-0.133015886510125"/>
    <n v="9.5921274614703799E-3"/>
    <n v="1.4124795720326999"/>
    <n v="3.3672787747789101"/>
    <n v="3.2436439628962002"/>
    <s v="Bridgebay Associates"/>
    <x v="31"/>
    <s v="Information Technology"/>
    <s v="Systems Software"/>
    <s v="Redmond, Washington"/>
    <d v="1994-06-01T00:00:00"/>
    <n v="789019"/>
    <n v="1975"/>
    <s v="Redmond"/>
    <s v="Washington"/>
    <s v="United States"/>
  </r>
  <r>
    <d v="2019-05-06T00:00:00"/>
    <x v="31"/>
    <s v="buy"/>
    <n v="2000"/>
    <n v="16"/>
    <n v="126.389999"/>
    <n v="128.55999800000001"/>
    <n v="126.110001"/>
    <n v="128.14999399999999"/>
    <n v="127.677376"/>
    <n v="24239800"/>
    <n v="2.5"/>
    <n v="-5.8354262982699802E-3"/>
    <n v="-1.25622822798893E-2"/>
    <n v="6.5959634814516305E-2"/>
    <n v="0.19647970560057301"/>
    <n v="0.32590054894156201"/>
    <n v="1.66108636523731E-2"/>
    <n v="1.12149648131552E-2"/>
    <n v="1.0160144454799E-2"/>
    <n v="1.5875909262020298E-2"/>
    <n v="131.36999499999999"/>
    <n v="92.919997999999893"/>
    <n v="-0.133015886510125"/>
    <n v="-4.4810132310555703E-3"/>
    <n v="1.4135515732970201"/>
    <n v="3.24333927494785"/>
    <n v="3.2219193889411799"/>
    <s v="Bridgebay Associates"/>
    <x v="31"/>
    <s v="Information Technology"/>
    <s v="Systems Software"/>
    <s v="Redmond, Washington"/>
    <d v="1994-06-01T00:00:00"/>
    <n v="789019"/>
    <n v="1975"/>
    <s v="Redmond"/>
    <s v="Washington"/>
    <s v="United States"/>
  </r>
  <r>
    <d v="2019-05-17T00:00:00"/>
    <x v="31"/>
    <s v="sell"/>
    <n v="2200"/>
    <n v="16"/>
    <n v="128.30999800000001"/>
    <n v="130.46000699999999"/>
    <n v="127.919997999999"/>
    <n v="128.070007"/>
    <n v="128.070007"/>
    <n v="25770500"/>
    <n v="2.3929999999999998"/>
    <n v="-6.6925230341294498E-3"/>
    <n v="1.106164941345E-2"/>
    <n v="6.2383953241880299E-2"/>
    <n v="0.176367267912315"/>
    <n v="0.29242898375897702"/>
    <n v="2.1046996283978599E-2"/>
    <n v="1.5256871096768401E-2"/>
    <n v="1.14451037486896E-2"/>
    <n v="1.6111224567246198E-2"/>
    <n v="131.36999499999999"/>
    <n v="93.959998999999996"/>
    <n v="-0.133015886510125"/>
    <n v="-5.8544371529206298E-3"/>
    <n v="1.4200254240996599"/>
    <n v="2.90594120944594"/>
    <n v="2.7117318967578199"/>
    <s v="Bridgebay Associates"/>
    <x v="31"/>
    <s v="Information Technology"/>
    <s v="Systems Software"/>
    <s v="Redmond, Washington"/>
    <d v="1994-06-01T00:00:00"/>
    <n v="789019"/>
    <n v="1975"/>
    <s v="Redmond"/>
    <s v="Washington"/>
    <s v="United States"/>
  </r>
  <r>
    <d v="2019-05-20T00:00:00"/>
    <x v="31"/>
    <s v="buy"/>
    <n v="1700"/>
    <n v="16"/>
    <n v="126.519997"/>
    <n v="127.589996"/>
    <n v="125.760002"/>
    <n v="126.220001"/>
    <n v="126.220001"/>
    <n v="23706900"/>
    <n v="2.4159999999999999"/>
    <n v="-1.4550620016819799E-2"/>
    <n v="2.6695375758712999E-2"/>
    <n v="3.95871992492422E-2"/>
    <n v="0.16227879736359799"/>
    <n v="0.287913079428957"/>
    <n v="1.54472763622618E-2"/>
    <n v="1.5641215997126399E-2"/>
    <n v="1.16457399032445E-2"/>
    <n v="1.6126230855521E-2"/>
    <n v="131.36999499999999"/>
    <n v="93.959998999999996"/>
    <n v="-0.133015886510125"/>
    <n v="-6.7722580366252503E-3"/>
    <n v="1.4213502099958799"/>
    <n v="2.85711475215642"/>
    <n v="2.8004032514170598"/>
    <s v="Bridgebay Associates"/>
    <x v="31"/>
    <s v="Information Technology"/>
    <s v="Systems Software"/>
    <s v="Redmond, Washington"/>
    <d v="1994-06-01T00:00:00"/>
    <n v="789019"/>
    <n v="1975"/>
    <s v="Redmond"/>
    <s v="Washington"/>
    <s v="United States"/>
  </r>
  <r>
    <d v="2019-04-02T00:00:00"/>
    <x v="31"/>
    <s v="buy"/>
    <n v="700"/>
    <n v="17"/>
    <n v="119.05999799999999"/>
    <n v="119.480003"/>
    <n v="118.519997"/>
    <n v="119.19000200000001"/>
    <n v="118.750435"/>
    <n v="18142300"/>
    <n v="2.4809999999999999"/>
    <n v="1.42737087908344E-3"/>
    <n v="1.07972756980146E-2"/>
    <n v="5.74990650345771E-2"/>
    <n v="0.16423227871662799"/>
    <n v="0.31422871197327201"/>
    <n v="7.6165812529491997E-3"/>
    <n v="1.0744423856574601E-2"/>
    <n v="1.4233465799343E-2"/>
    <n v="1.6240995030613499E-2"/>
    <n v="120.82"/>
    <n v="87.730002999999996"/>
    <n v="-0.133015886510125"/>
    <n v="1.7455614805152698E-5"/>
    <n v="1.4194477110177901"/>
    <n v="3.0863406863109399"/>
    <n v="2.7493918442972598"/>
    <s v="Los Santos Asset Management"/>
    <x v="31"/>
    <s v="Information Technology"/>
    <s v="Systems Software"/>
    <s v="Redmond, Washington"/>
    <d v="1994-06-01T00:00:00"/>
    <n v="789019"/>
    <n v="1975"/>
    <s v="Redmond"/>
    <s v="Washington"/>
    <s v="United States"/>
  </r>
  <r>
    <d v="2019-04-09T00:00:00"/>
    <x v="31"/>
    <s v="buy"/>
    <n v="1800"/>
    <n v="17"/>
    <n v="118.629997"/>
    <n v="119.540001"/>
    <n v="118.58000199999999"/>
    <n v="119.279999"/>
    <n v="118.840096"/>
    <n v="17612000"/>
    <n v="2.4990000000000001"/>
    <n v="-5.4345871698958199E-3"/>
    <n v="7.5475233696317495E-4"/>
    <n v="7.6367580589019005E-2"/>
    <n v="0.152949888796967"/>
    <n v="0.28988306620140197"/>
    <n v="5.4243635275622801E-3"/>
    <n v="1.03399354233453E-2"/>
    <n v="1.21749676848786E-2"/>
    <n v="1.60657255474961E-2"/>
    <n v="120.82"/>
    <n v="90.279999000000004"/>
    <n v="-0.133015886510125"/>
    <n v="-6.0859766572597396E-3"/>
    <n v="1.4245302053848801"/>
    <n v="2.82665827143766"/>
    <n v="2.8249028646999501"/>
    <s v="Los Santos Asset Management"/>
    <x v="31"/>
    <s v="Information Technology"/>
    <s v="Systems Software"/>
    <s v="Redmond, Washington"/>
    <d v="1994-06-01T00:00:00"/>
    <n v="789019"/>
    <n v="1975"/>
    <s v="Redmond"/>
    <s v="Washington"/>
    <s v="United States"/>
  </r>
  <r>
    <d v="2019-04-16T00:00:00"/>
    <x v="31"/>
    <s v="buy"/>
    <n v="2000"/>
    <n v="17"/>
    <n v="121.639999"/>
    <n v="121.650002"/>
    <n v="120.099998"/>
    <n v="120.769997"/>
    <n v="120.3246"/>
    <n v="14071800"/>
    <n v="2.5920000000000001"/>
    <n v="-2.3158530326947398E-3"/>
    <n v="1.2414232450808501E-2"/>
    <n v="4.1073836402686602E-2"/>
    <n v="0.144093930467912"/>
    <n v="0.26552458868592499"/>
    <n v="3.8972143359537999E-3"/>
    <n v="9.3948369940044605E-3"/>
    <n v="1.14646611978527E-2"/>
    <n v="1.5939612044618998E-2"/>
    <n v="121.650002"/>
    <n v="90.279999000000004"/>
    <n v="-0.133015886510125"/>
    <n v="5.0922850790659495E-4"/>
    <n v="1.4210314888409401"/>
    <n v="2.5642876857485799"/>
    <n v="2.6771945259543202"/>
    <s v="Los Santos Asset Management"/>
    <x v="31"/>
    <s v="Information Technology"/>
    <s v="Systems Software"/>
    <s v="Redmond, Washington"/>
    <d v="1994-06-01T00:00:00"/>
    <n v="789019"/>
    <n v="1975"/>
    <s v="Redmond"/>
    <s v="Washington"/>
    <s v="United States"/>
  </r>
  <r>
    <d v="2019-04-22T00:00:00"/>
    <x v="31"/>
    <s v="buy"/>
    <n v="1500"/>
    <n v="17"/>
    <n v="122.620003"/>
    <n v="124"/>
    <n v="122.57"/>
    <n v="123.760002"/>
    <n v="123.30358099999999"/>
    <n v="15648700"/>
    <n v="2.59"/>
    <n v="3.1562629899441301E-3"/>
    <n v="2.29670281369946E-2"/>
    <n v="5.1735740356264402E-2"/>
    <n v="0.143163510201333"/>
    <n v="0.269589293488252"/>
    <n v="6.1015603474332799E-3"/>
    <n v="9.3935662628478796E-3"/>
    <n v="1.1443609465344499E-2"/>
    <n v="1.59163734195392E-2"/>
    <n v="124"/>
    <n v="90.279999000000004"/>
    <n v="-0.133015886510125"/>
    <n v="1.0115060212163699E-3"/>
    <n v="1.4194809860275901"/>
    <n v="2.62050264463134"/>
    <n v="2.57795306259669"/>
    <s v="Los Santos Asset Management"/>
    <x v="31"/>
    <s v="Information Technology"/>
    <s v="Systems Software"/>
    <s v="Redmond, Washington"/>
    <d v="1994-06-01T00:00:00"/>
    <n v="789019"/>
    <n v="1975"/>
    <s v="Redmond"/>
    <s v="Washington"/>
    <s v="United States"/>
  </r>
  <r>
    <d v="2019-05-03T00:00:00"/>
    <x v="31"/>
    <s v="sell"/>
    <n v="1000"/>
    <n v="17"/>
    <n v="127.360001"/>
    <n v="129.429993"/>
    <n v="127.25"/>
    <n v="128.89999399999999"/>
    <n v="128.42460600000001"/>
    <n v="24911100"/>
    <n v="2.5310000000000001"/>
    <n v="2.10896437139407E-2"/>
    <n v="-7.6511073155031504E-3"/>
    <n v="7.8317902344203896E-2"/>
    <n v="0.23070771320096101"/>
    <n v="0.33770671824193199"/>
    <n v="1.6510144640052501E-2"/>
    <n v="1.10598652938319E-2"/>
    <n v="1.0580081719527099E-2"/>
    <n v="1.5872208274296199E-2"/>
    <n v="131.36999499999999"/>
    <n v="92.449996999999996"/>
    <n v="-0.133015886510125"/>
    <n v="9.5921274614703799E-3"/>
    <n v="1.4124795720326999"/>
    <n v="3.3672787747789101"/>
    <n v="3.2436439628962002"/>
    <s v="Los Santos Asset Management"/>
    <x v="31"/>
    <s v="Information Technology"/>
    <s v="Systems Software"/>
    <s v="Redmond, Washington"/>
    <d v="1994-06-01T00:00:00"/>
    <n v="789019"/>
    <n v="1975"/>
    <s v="Redmond"/>
    <s v="Washington"/>
    <s v="United States"/>
  </r>
  <r>
    <d v="2019-05-06T00:00:00"/>
    <x v="31"/>
    <s v="buy"/>
    <n v="2100"/>
    <n v="17"/>
    <n v="126.389999"/>
    <n v="128.55999800000001"/>
    <n v="126.110001"/>
    <n v="128.14999399999999"/>
    <n v="127.677376"/>
    <n v="24239800"/>
    <n v="2.5"/>
    <n v="-5.8354262982699802E-3"/>
    <n v="-1.25622822798893E-2"/>
    <n v="6.5959634814516305E-2"/>
    <n v="0.19647970560057301"/>
    <n v="0.32590054894156201"/>
    <n v="1.66108636523731E-2"/>
    <n v="1.12149648131552E-2"/>
    <n v="1.0160144454799E-2"/>
    <n v="1.5875909262020298E-2"/>
    <n v="131.36999499999999"/>
    <n v="92.919997999999893"/>
    <n v="-0.133015886510125"/>
    <n v="-4.4810132310555703E-3"/>
    <n v="1.4135515732970201"/>
    <n v="3.24333927494785"/>
    <n v="3.2219193889411799"/>
    <s v="Los Santos Asset Management"/>
    <x v="31"/>
    <s v="Information Technology"/>
    <s v="Systems Software"/>
    <s v="Redmond, Washington"/>
    <d v="1994-06-01T00:00:00"/>
    <n v="789019"/>
    <n v="1975"/>
    <s v="Redmond"/>
    <s v="Washington"/>
    <s v="United States"/>
  </r>
  <r>
    <d v="2019-06-12T00:00:00"/>
    <x v="31"/>
    <s v="buy"/>
    <n v="2200"/>
    <n v="17"/>
    <n v="131.39999399999999"/>
    <n v="131.970001"/>
    <n v="130.71000699999999"/>
    <n v="131.490005"/>
    <n v="131.490005"/>
    <n v="17092500"/>
    <n v="2.1269999999999998"/>
    <n v="-4.6284158238828199E-3"/>
    <n v="4.3999035626194803E-2"/>
    <n v="3.7415446442394099E-2"/>
    <n v="0.14205080050539601"/>
    <n v="0.27942339824478302"/>
    <n v="1.36051954160976E-2"/>
    <n v="1.67358871094818E-2"/>
    <n v="1.3293202565961899E-2"/>
    <n v="1.64564335561504E-2"/>
    <n v="134.240005"/>
    <n v="93.959998999999996"/>
    <n v="-0.133015886510125"/>
    <n v="-2.0396578921351798E-3"/>
    <n v="1.43589260488305"/>
    <n v="2.8196034850947602"/>
    <n v="2.7154608912209799"/>
    <s v="Los Santos Asset Management"/>
    <x v="31"/>
    <s v="Information Technology"/>
    <s v="Systems Software"/>
    <s v="Redmond, Washington"/>
    <d v="1994-06-01T00:00:00"/>
    <n v="789019"/>
    <n v="1975"/>
    <s v="Redmond"/>
    <s v="Washington"/>
    <s v="United States"/>
  </r>
  <r>
    <d v="2019-06-24T00:00:00"/>
    <x v="31"/>
    <s v="sell"/>
    <n v="900"/>
    <n v="17"/>
    <n v="137"/>
    <n v="138.39999399999999"/>
    <n v="137"/>
    <n v="137.779999"/>
    <n v="137.779999"/>
    <n v="20628800"/>
    <n v="2.0209999999999999"/>
    <n v="5.8962718595037501E-3"/>
    <n v="3.6437485537562299E-2"/>
    <n v="7.6209408740230397E-2"/>
    <n v="0.16155387610521901"/>
    <n v="0.32526066792066899"/>
    <n v="6.46464918705474E-3"/>
    <n v="1.39562631370956E-2"/>
    <n v="1.25412796360286E-2"/>
    <n v="1.6449853905211999E-2"/>
    <n v="138.39999399999999"/>
    <n v="93.959998999999996"/>
    <n v="-0.133015886510125"/>
    <n v="-1.73338836506086E-3"/>
    <n v="1.43481841799288"/>
    <n v="3.3736836090714801"/>
    <n v="3.2776125958892202"/>
    <s v="Los Santos Asset Management"/>
    <x v="31"/>
    <s v="Information Technology"/>
    <s v="Systems Software"/>
    <s v="Redmond, Washington"/>
    <d v="1994-06-01T00:00:00"/>
    <n v="789019"/>
    <n v="1975"/>
    <s v="Redmond"/>
    <s v="Washington"/>
    <s v="United States"/>
  </r>
  <r>
    <d v="2019-04-16T00:00:00"/>
    <x v="31"/>
    <s v="buy"/>
    <n v="1200"/>
    <n v="18"/>
    <n v="121.639999"/>
    <n v="121.650002"/>
    <n v="120.099998"/>
    <n v="120.769997"/>
    <n v="120.3246"/>
    <n v="14071800"/>
    <n v="2.5920000000000001"/>
    <n v="-2.3158530326947398E-3"/>
    <n v="1.2414232450808501E-2"/>
    <n v="4.1073836402686602E-2"/>
    <n v="0.144093930467912"/>
    <n v="0.26552458868592499"/>
    <n v="3.8972143359537999E-3"/>
    <n v="9.3948369940044605E-3"/>
    <n v="1.14646611978527E-2"/>
    <n v="1.5939612044618998E-2"/>
    <n v="121.650002"/>
    <n v="90.279999000000004"/>
    <n v="-0.133015886510125"/>
    <n v="5.0922850790659495E-4"/>
    <n v="1.4210314888409401"/>
    <n v="2.5642876857485799"/>
    <n v="2.6771945259543202"/>
    <s v="Ironman Funds"/>
    <x v="31"/>
    <s v="Information Technology"/>
    <s v="Systems Software"/>
    <s v="Redmond, Washington"/>
    <d v="1994-06-01T00:00:00"/>
    <n v="789019"/>
    <n v="1975"/>
    <s v="Redmond"/>
    <s v="Washington"/>
    <s v="United States"/>
  </r>
  <r>
    <d v="2019-04-22T00:00:00"/>
    <x v="31"/>
    <s v="buy"/>
    <n v="2000"/>
    <n v="18"/>
    <n v="122.620003"/>
    <n v="124"/>
    <n v="122.57"/>
    <n v="123.760002"/>
    <n v="123.30358099999999"/>
    <n v="15648700"/>
    <n v="2.59"/>
    <n v="3.1562629899441301E-3"/>
    <n v="2.29670281369946E-2"/>
    <n v="5.1735740356264402E-2"/>
    <n v="0.143163510201333"/>
    <n v="0.269589293488252"/>
    <n v="6.1015603474332799E-3"/>
    <n v="9.3935662628478796E-3"/>
    <n v="1.1443609465344499E-2"/>
    <n v="1.59163734195392E-2"/>
    <n v="124"/>
    <n v="90.279999000000004"/>
    <n v="-0.133015886510125"/>
    <n v="1.0115060212163699E-3"/>
    <n v="1.4194809860275901"/>
    <n v="2.62050264463134"/>
    <n v="2.57795306259669"/>
    <s v="Ironman Funds"/>
    <x v="31"/>
    <s v="Information Technology"/>
    <s v="Systems Software"/>
    <s v="Redmond, Washington"/>
    <d v="1994-06-01T00:00:00"/>
    <n v="789019"/>
    <n v="1975"/>
    <s v="Redmond"/>
    <s v="Washington"/>
    <s v="United States"/>
  </r>
  <r>
    <d v="2019-04-24T00:00:00"/>
    <x v="31"/>
    <s v="sell"/>
    <n v="1400"/>
    <n v="18"/>
    <n v="125.790001"/>
    <n v="125.849998"/>
    <n v="124.519997"/>
    <n v="125.010002"/>
    <n v="124.548965"/>
    <n v="31257000"/>
    <n v="2.5219999999999998"/>
    <n v="-3.43382116765149E-3"/>
    <n v="3.4505840904257498E-2"/>
    <n v="6.57925175300966E-2"/>
    <n v="0.162540449732471"/>
    <n v="0.28757773071505799"/>
    <n v="7.1383930643736703E-3"/>
    <n v="5.9420756401815204E-3"/>
    <n v="1.1189540708022199E-2"/>
    <n v="1.5917043303042101E-2"/>
    <n v="125.849998"/>
    <n v="90.279999000000004"/>
    <n v="-0.133015886510125"/>
    <n v="-2.1941687255359501E-3"/>
    <n v="1.4197291934877301"/>
    <n v="2.8283745323806699"/>
    <n v="2.6670832615065301"/>
    <s v="Ironman Funds"/>
    <x v="31"/>
    <s v="Information Technology"/>
    <s v="Systems Software"/>
    <s v="Redmond, Washington"/>
    <d v="1994-06-01T00:00:00"/>
    <n v="789019"/>
    <n v="1975"/>
    <s v="Redmond"/>
    <s v="Washington"/>
    <s v="United States"/>
  </r>
  <r>
    <d v="2019-04-25T00:00:00"/>
    <x v="31"/>
    <s v="sell"/>
    <n v="1400"/>
    <n v="18"/>
    <n v="130.05999800000001"/>
    <n v="131.36999499999999"/>
    <n v="128.83000200000001"/>
    <n v="129.14999399999999"/>
    <n v="128.67369099999999"/>
    <n v="38033900"/>
    <n v="2.5339999999999998"/>
    <n v="3.2580740812846502E-2"/>
    <n v="5.8840447741286002E-2"/>
    <n v="9.3175345768929205E-2"/>
    <n v="0.19991202907386599"/>
    <n v="0.34382384710112501"/>
    <n v="1.36292289011127E-2"/>
    <n v="8.6687636564621792E-3"/>
    <n v="1.1768127241885499E-2"/>
    <n v="1.5962099744872001E-2"/>
    <n v="131.36999499999999"/>
    <n v="90.279999000000004"/>
    <n v="-0.133015886510125"/>
    <n v="-3.6904169755480902E-4"/>
    <n v="1.4153575671569301"/>
    <n v="3.43311506326725"/>
    <n v="2.8653669728743001"/>
    <s v="Ironman Funds"/>
    <x v="31"/>
    <s v="Information Technology"/>
    <s v="Systems Software"/>
    <s v="Redmond, Washington"/>
    <d v="1994-06-01T00:00:00"/>
    <n v="789019"/>
    <n v="1975"/>
    <s v="Redmond"/>
    <s v="Washington"/>
    <s v="United States"/>
  </r>
  <r>
    <d v="2019-05-01T00:00:00"/>
    <x v="31"/>
    <s v="buy"/>
    <n v="1600"/>
    <n v="18"/>
    <n v="130.529999"/>
    <n v="130.64999399999999"/>
    <n v="127.699997"/>
    <n v="127.879997"/>
    <n v="127.408379"/>
    <n v="26821700"/>
    <n v="2.5110000000000001"/>
    <n v="-2.1047002939828301E-2"/>
    <n v="2.26985784481658E-2"/>
    <n v="8.0916258393981796E-2"/>
    <n v="0.18833631531435599"/>
    <n v="0.32965529342470401"/>
    <n v="1.9206655631564901E-2"/>
    <n v="9.8015738413985299E-3"/>
    <n v="1.07765788524958E-2"/>
    <n v="1.58596776346124E-2"/>
    <n v="131.36999499999999"/>
    <n v="92.449996999999996"/>
    <n v="-0.133015886510125"/>
    <n v="-7.5304459681844096E-3"/>
    <n v="1.4116894929117401"/>
    <n v="3.2829321558717099"/>
    <n v="3.3812393288198201"/>
    <s v="Ironman Funds"/>
    <x v="31"/>
    <s v="Information Technology"/>
    <s v="Systems Software"/>
    <s v="Redmond, Washington"/>
    <d v="1994-06-01T00:00:00"/>
    <n v="789019"/>
    <n v="1975"/>
    <s v="Redmond"/>
    <s v="Washington"/>
    <s v="United States"/>
  </r>
  <r>
    <d v="2019-05-03T00:00:00"/>
    <x v="31"/>
    <s v="buy"/>
    <n v="2100"/>
    <n v="18"/>
    <n v="127.360001"/>
    <n v="129.429993"/>
    <n v="127.25"/>
    <n v="128.89999399999999"/>
    <n v="128.42460600000001"/>
    <n v="24911100"/>
    <n v="2.5310000000000001"/>
    <n v="2.10896437139407E-2"/>
    <n v="-7.6511073155031504E-3"/>
    <n v="7.8317902344203896E-2"/>
    <n v="0.23070771320096101"/>
    <n v="0.33770671824193199"/>
    <n v="1.6510144640052501E-2"/>
    <n v="1.10598652938319E-2"/>
    <n v="1.0580081719527099E-2"/>
    <n v="1.5872208274296199E-2"/>
    <n v="131.36999499999999"/>
    <n v="92.449996999999996"/>
    <n v="-0.133015886510125"/>
    <n v="9.5921274614703799E-3"/>
    <n v="1.4124795720326999"/>
    <n v="3.3672787747789101"/>
    <n v="3.2436439628962002"/>
    <s v="Ironman Funds"/>
    <x v="31"/>
    <s v="Information Technology"/>
    <s v="Systems Software"/>
    <s v="Redmond, Washington"/>
    <d v="1994-06-01T00:00:00"/>
    <n v="789019"/>
    <n v="1975"/>
    <s v="Redmond"/>
    <s v="Washington"/>
    <s v="United States"/>
  </r>
  <r>
    <d v="2019-05-10T00:00:00"/>
    <x v="31"/>
    <s v="sell"/>
    <n v="2400"/>
    <n v="18"/>
    <n v="124.910004"/>
    <n v="127.93"/>
    <n v="123.82"/>
    <n v="127.129997"/>
    <n v="126.661148"/>
    <n v="30915100"/>
    <n v="2.4550000000000001"/>
    <n v="1.2904461546893699E-2"/>
    <n v="-1.3826613728002099E-2"/>
    <n v="6.3736536279238601E-2"/>
    <n v="0.18915078370609101"/>
    <n v="0.28785616887434001"/>
    <n v="1.21691052929908E-2"/>
    <n v="1.2297231459807999E-2"/>
    <n v="1.03625178158092E-2"/>
    <n v="1.59107578086706E-2"/>
    <n v="131.36999499999999"/>
    <n v="93.959998999999996"/>
    <n v="-0.133015886510125"/>
    <n v="3.7133938472042301E-3"/>
    <n v="1.4165741042502999"/>
    <n v="2.84166058561126"/>
    <n v="2.91859782047778"/>
    <s v="Ironman Funds"/>
    <x v="31"/>
    <s v="Information Technology"/>
    <s v="Systems Software"/>
    <s v="Redmond, Washington"/>
    <d v="1994-06-01T00:00:00"/>
    <n v="789019"/>
    <n v="1975"/>
    <s v="Redmond"/>
    <s v="Washington"/>
    <s v="United States"/>
  </r>
  <r>
    <d v="2019-05-13T00:00:00"/>
    <x v="31"/>
    <s v="buy"/>
    <n v="2700"/>
    <n v="18"/>
    <n v="124.110001"/>
    <n v="125.550003"/>
    <n v="123.040001"/>
    <n v="123.349998"/>
    <n v="122.89508799999901"/>
    <n v="33944900"/>
    <n v="2.4049999999999998"/>
    <n v="-3.0184346362082701E-2"/>
    <n v="-3.8175533791814799E-2"/>
    <n v="2.5952019079723401E-2"/>
    <n v="0.16294899942346799"/>
    <n v="0.24771531253239901"/>
    <n v="1.7436684268589499E-2"/>
    <n v="1.41135366078725E-2"/>
    <n v="1.1143740334160801E-2"/>
    <n v="1.60227029052483E-2"/>
    <n v="131.36999499999999"/>
    <n v="93.959998999999996"/>
    <n v="-0.133015886510125"/>
    <n v="-2.4426469085879299E-2"/>
    <n v="1.41427158498118"/>
    <n v="2.4137579788601999"/>
    <n v="2.7526815612602502"/>
    <s v="Ironman Funds"/>
    <x v="31"/>
    <s v="Information Technology"/>
    <s v="Systems Software"/>
    <s v="Redmond, Washington"/>
    <d v="1994-06-01T00:00:00"/>
    <n v="789019"/>
    <n v="1975"/>
    <s v="Redmond"/>
    <s v="Washington"/>
    <s v="United States"/>
  </r>
  <r>
    <d v="2019-05-20T00:00:00"/>
    <x v="31"/>
    <s v="buy"/>
    <n v="1400"/>
    <n v="18"/>
    <n v="126.519997"/>
    <n v="127.589996"/>
    <n v="125.760002"/>
    <n v="126.220001"/>
    <n v="126.220001"/>
    <n v="23706900"/>
    <n v="2.4159999999999999"/>
    <n v="-1.4550620016819799E-2"/>
    <n v="2.6695375758712999E-2"/>
    <n v="3.95871992492422E-2"/>
    <n v="0.16227879736359799"/>
    <n v="0.287913079428957"/>
    <n v="1.54472763622618E-2"/>
    <n v="1.5641215997126399E-2"/>
    <n v="1.16457399032445E-2"/>
    <n v="1.6126230855521E-2"/>
    <n v="131.36999499999999"/>
    <n v="93.959998999999996"/>
    <n v="-0.133015886510125"/>
    <n v="-6.7722580366252503E-3"/>
    <n v="1.4213502099958799"/>
    <n v="2.85711475215642"/>
    <n v="2.8004032514170598"/>
    <s v="Ironman Funds"/>
    <x v="31"/>
    <s v="Information Technology"/>
    <s v="Systems Software"/>
    <s v="Redmond, Washington"/>
    <d v="1994-06-01T00:00:00"/>
    <n v="789019"/>
    <n v="1975"/>
    <s v="Redmond"/>
    <s v="Washington"/>
    <s v="United States"/>
  </r>
  <r>
    <d v="2019-05-30T00:00:00"/>
    <x v="31"/>
    <s v="sell"/>
    <n v="1800"/>
    <n v="18"/>
    <n v="125.260002"/>
    <n v="125.760002"/>
    <n v="124.779999"/>
    <n v="125.730003"/>
    <n v="125.730003"/>
    <n v="16829600"/>
    <n v="2.2269999999999999"/>
    <n v="6.3031363926359203E-3"/>
    <n v="-1.5312019701128599E-2"/>
    <n v="-2.7932089926016E-2"/>
    <n v="0.119064866722514"/>
    <n v="0.26517535489989402"/>
    <n v="7.5117296698296102E-3"/>
    <n v="1.38743849775272E-2"/>
    <n v="1.14959037630788E-2"/>
    <n v="1.61329557660428E-2"/>
    <n v="131.36999499999999"/>
    <n v="93.959998999999996"/>
    <n v="-0.133015886510125"/>
    <n v="2.0962723552933101E-3"/>
    <n v="1.41755656744939"/>
    <n v="2.6458609711494301"/>
    <n v="2.6311901110416298"/>
    <s v="Ironman Funds"/>
    <x v="31"/>
    <s v="Information Technology"/>
    <s v="Systems Software"/>
    <s v="Redmond, Washington"/>
    <d v="1994-06-01T00:00:00"/>
    <n v="789019"/>
    <n v="1975"/>
    <s v="Redmond"/>
    <s v="Washington"/>
    <s v="United States"/>
  </r>
  <r>
    <d v="2019-06-04T00:00:00"/>
    <x v="31"/>
    <s v="sell"/>
    <n v="1800"/>
    <n v="18"/>
    <n v="121.279999"/>
    <n v="123.279999"/>
    <n v="120.650002"/>
    <n v="123.160004"/>
    <n v="123.160004"/>
    <n v="29382600"/>
    <n v="2.1190000000000002"/>
    <n v="2.7326869143304601E-2"/>
    <n v="-2.40666188261764E-2"/>
    <n v="-2.0768009161822702E-2"/>
    <n v="0.10136248846385"/>
    <n v="0.216553277976058"/>
    <n v="2.2528305902965E-2"/>
    <n v="1.6055989674766302E-2"/>
    <n v="1.2836923462908901E-2"/>
    <n v="1.6333066272101501E-2"/>
    <n v="131.36999499999999"/>
    <n v="93.959998999999996"/>
    <n v="-0.133015886510125"/>
    <n v="2.1205927310919401E-2"/>
    <n v="1.4226371445077799"/>
    <n v="2.1258831850289099"/>
    <n v="2.34507555187189"/>
    <s v="Ironman Funds"/>
    <x v="31"/>
    <s v="Information Technology"/>
    <s v="Systems Software"/>
    <s v="Redmond, Washington"/>
    <d v="1994-06-01T00:00:00"/>
    <n v="789019"/>
    <n v="1975"/>
    <s v="Redmond"/>
    <s v="Washington"/>
    <s v="United States"/>
  </r>
  <r>
    <d v="2019-06-21T00:00:00"/>
    <x v="31"/>
    <s v="buy"/>
    <n v="3900"/>
    <n v="18"/>
    <n v="136.58000200000001"/>
    <n v="137.729996"/>
    <n v="136.46000699999999"/>
    <n v="136.970001"/>
    <n v="136.970001"/>
    <n v="36727900"/>
    <n v="2.0680000000000001"/>
    <n v="1.46057244316686E-4"/>
    <n v="3.3556737979576798E-2"/>
    <n v="7.6362540566815296E-2"/>
    <n v="0.16085551681972901"/>
    <n v="0.31217249380912998"/>
    <n v="6.7420556789572804E-3"/>
    <n v="1.3957572063595099E-2"/>
    <n v="1.25385954400031E-2"/>
    <n v="1.6455915391962801E-2"/>
    <n v="137.729996"/>
    <n v="93.959998999999996"/>
    <n v="-0.133015886510125"/>
    <n v="-1.26001638019446E-3"/>
    <n v="1.43515515287579"/>
    <n v="3.2191218802374801"/>
    <n v="3.18506159210173"/>
    <s v="Ironman Funds"/>
    <x v="31"/>
    <s v="Information Technology"/>
    <s v="Systems Software"/>
    <s v="Redmond, Washington"/>
    <d v="1994-06-01T00:00:00"/>
    <n v="789019"/>
    <n v="1975"/>
    <s v="Redmond"/>
    <s v="Washington"/>
    <s v="United States"/>
  </r>
  <r>
    <d v="2019-04-05T00:00:00"/>
    <x v="31"/>
    <s v="buy"/>
    <n v="1900"/>
    <n v="19"/>
    <n v="119.389999"/>
    <n v="120.230003"/>
    <n v="119.370003"/>
    <n v="119.889999"/>
    <n v="119.447845"/>
    <n v="15826200"/>
    <n v="2.5009999999999999"/>
    <n v="4.43051626213952E-3"/>
    <n v="1.6398580775579898E-2"/>
    <n v="7.0310398569682603E-2"/>
    <n v="0.16654991864917601"/>
    <n v="0.27740244305394501"/>
    <n v="5.4660202179904003E-3"/>
    <n v="1.07061394321594E-2"/>
    <n v="1.21452568790207E-2"/>
    <n v="1.61385403614779E-2"/>
    <n v="120.82"/>
    <n v="89.480002999999996"/>
    <n v="-0.133015886510125"/>
    <n v="4.62571739556182E-3"/>
    <n v="1.4182579311988801"/>
    <n v="2.6926841451954902"/>
    <n v="2.8362857808866502"/>
    <s v="Second Point Management"/>
    <x v="31"/>
    <s v="Information Technology"/>
    <s v="Systems Software"/>
    <s v="Redmond, Washington"/>
    <d v="1994-06-01T00:00:00"/>
    <n v="789019"/>
    <n v="1975"/>
    <s v="Redmond"/>
    <s v="Washington"/>
    <s v="United States"/>
  </r>
  <r>
    <d v="2019-04-11T00:00:00"/>
    <x v="31"/>
    <s v="sell"/>
    <n v="1900"/>
    <n v="19"/>
    <n v="120.540001"/>
    <n v="120.849998"/>
    <n v="119.919997999999"/>
    <n v="120.33000199999999"/>
    <n v="119.88623"/>
    <n v="14209100"/>
    <n v="2.504"/>
    <n v="1.16418049311E-3"/>
    <n v="8.0938934078516097E-3"/>
    <n v="5.7378439761092602E-2"/>
    <n v="0.153962313409888"/>
    <n v="0.28671065077623398"/>
    <n v="4.8808605941785604E-3"/>
    <n v="9.6100796179724706E-3"/>
    <n v="1.2049153229622101E-2"/>
    <n v="1.5993197786362399E-2"/>
    <n v="120.849998"/>
    <n v="90.279999000000004"/>
    <n v="-0.133015886510125"/>
    <n v="3.8122194279549302E-5"/>
    <n v="1.42472858713777"/>
    <n v="2.7941283079994799"/>
    <n v="2.7850399760231501"/>
    <s v="Second Point Management"/>
    <x v="31"/>
    <s v="Information Technology"/>
    <s v="Systems Software"/>
    <s v="Redmond, Washington"/>
    <d v="1994-06-01T00:00:00"/>
    <n v="789019"/>
    <n v="1975"/>
    <s v="Redmond"/>
    <s v="Washington"/>
    <s v="United States"/>
  </r>
  <r>
    <d v="2019-04-12T00:00:00"/>
    <x v="31"/>
    <s v="buy"/>
    <n v="1300"/>
    <n v="19"/>
    <n v="120.639999"/>
    <n v="120.980003"/>
    <n v="120.370003"/>
    <n v="120.949997"/>
    <n v="120.50393699999999"/>
    <n v="19745100"/>
    <n v="2.56"/>
    <n v="5.1392148627134602E-3"/>
    <n v="8.8025920084257095E-3"/>
    <n v="5.4802383977019899E-2"/>
    <n v="0.166853454990223"/>
    <n v="0.27329886631025202"/>
    <n v="4.9919523360466298E-3"/>
    <n v="9.5604542701279195E-3"/>
    <n v="1.1982489390614399E-2"/>
    <n v="1.5957295183032301E-2"/>
    <n v="120.980003"/>
    <n v="90.279999000000004"/>
    <n v="-0.133015886510125"/>
    <n v="6.5875784763498903E-3"/>
    <n v="1.42122431858993"/>
    <n v="2.64654327446681"/>
    <n v="2.7758118018774098"/>
    <s v="Second Point Management"/>
    <x v="31"/>
    <s v="Information Technology"/>
    <s v="Systems Software"/>
    <s v="Redmond, Washington"/>
    <d v="1994-06-01T00:00:00"/>
    <n v="789019"/>
    <n v="1975"/>
    <s v="Redmond"/>
    <s v="Washington"/>
    <s v="United States"/>
  </r>
  <r>
    <d v="2019-05-02T00:00:00"/>
    <x v="31"/>
    <s v="buy"/>
    <n v="500"/>
    <n v="19"/>
    <n v="127.980003"/>
    <n v="128"/>
    <n v="125.519997"/>
    <n v="126.209999"/>
    <n v="125.74453699999999"/>
    <n v="27350200"/>
    <n v="2.552"/>
    <n v="-1.3145145509932E-2"/>
    <n v="-2.3027307874612501E-2"/>
    <n v="5.8655629509346503E-2"/>
    <n v="0.19369178224540801"/>
    <n v="0.30080865809893798"/>
    <n v="1.2081663501817301E-2"/>
    <n v="1.03473392532653E-2"/>
    <n v="1.0624375032415799E-2"/>
    <n v="1.5859480155110399E-2"/>
    <n v="131.36999499999999"/>
    <n v="92.449996999999996"/>
    <n v="-0.133015886510125"/>
    <n v="-2.1262443276895502E-3"/>
    <n v="1.4118067028842101"/>
    <n v="2.9678820995724502"/>
    <n v="3.2881927360808598"/>
    <s v="Second Point Management"/>
    <x v="31"/>
    <s v="Information Technology"/>
    <s v="Systems Software"/>
    <s v="Redmond, Washington"/>
    <d v="1994-06-01T00:00:00"/>
    <n v="789019"/>
    <n v="1975"/>
    <s v="Redmond"/>
    <s v="Washington"/>
    <s v="United States"/>
  </r>
  <r>
    <d v="2019-05-20T00:00:00"/>
    <x v="31"/>
    <s v="sell"/>
    <n v="3000"/>
    <n v="19"/>
    <n v="126.519997"/>
    <n v="127.589996"/>
    <n v="125.760002"/>
    <n v="126.220001"/>
    <n v="126.220001"/>
    <n v="23706900"/>
    <n v="2.4159999999999999"/>
    <n v="-1.4550620016819799E-2"/>
    <n v="2.6695375758712999E-2"/>
    <n v="3.95871992492422E-2"/>
    <n v="0.16227879736359799"/>
    <n v="0.287913079428957"/>
    <n v="1.54472763622618E-2"/>
    <n v="1.5641215997126399E-2"/>
    <n v="1.16457399032445E-2"/>
    <n v="1.6126230855521E-2"/>
    <n v="131.36999499999999"/>
    <n v="93.959998999999996"/>
    <n v="-0.133015886510125"/>
    <n v="-6.7722580366252503E-3"/>
    <n v="1.4213502099958799"/>
    <n v="2.85711475215642"/>
    <n v="2.8004032514170598"/>
    <s v="Second Point Management"/>
    <x v="31"/>
    <s v="Information Technology"/>
    <s v="Systems Software"/>
    <s v="Redmond, Washington"/>
    <d v="1994-06-01T00:00:00"/>
    <n v="789019"/>
    <n v="1975"/>
    <s v="Redmond"/>
    <s v="Washington"/>
    <s v="United States"/>
  </r>
  <r>
    <d v="2019-06-11T00:00:00"/>
    <x v="31"/>
    <s v="sell"/>
    <n v="1900"/>
    <n v="19"/>
    <n v="133.88000500000001"/>
    <n v="134.240005"/>
    <n v="131.279999"/>
    <n v="132.10000600000001"/>
    <n v="132.10000600000001"/>
    <n v="23913700"/>
    <n v="2.14"/>
    <n v="-3.7778660522150499E-3"/>
    <n v="7.0074901414038507E-2"/>
    <n v="5.4948323813170601E-2"/>
    <n v="0.154394486976065"/>
    <n v="0.27832865278553798"/>
    <n v="1.20836760934766E-2"/>
    <n v="1.6837291303538601E-2"/>
    <n v="1.32810759896751E-2"/>
    <n v="1.6458098540104601E-2"/>
    <n v="134.240005"/>
    <n v="93.959998999999996"/>
    <n v="-0.133015886510125"/>
    <n v="-3.4994119269314301E-4"/>
    <n v="1.43533071357363"/>
    <n v="2.8021293648694399"/>
    <n v="2.6043562795433699"/>
    <s v="Second Point Management"/>
    <x v="31"/>
    <s v="Information Technology"/>
    <s v="Systems Software"/>
    <s v="Redmond, Washington"/>
    <d v="1994-06-01T00:00:00"/>
    <n v="789019"/>
    <n v="1975"/>
    <s v="Redmond"/>
    <s v="Washington"/>
    <s v="United States"/>
  </r>
  <r>
    <d v="2019-06-13T00:00:00"/>
    <x v="31"/>
    <s v="buy"/>
    <n v="2100"/>
    <n v="19"/>
    <n v="131.979996"/>
    <n v="133"/>
    <n v="131.55999800000001"/>
    <n v="132.320007"/>
    <n v="132.320007"/>
    <n v="17200800"/>
    <n v="2.0910000000000002"/>
    <n v="6.2924430529033796E-3"/>
    <n v="3.4600259955299799E-2"/>
    <n v="7.3892235857380306E-2"/>
    <n v="0.147557588155981"/>
    <n v="0.28314625707673902"/>
    <n v="1.30530963107315E-2"/>
    <n v="1.5159212517530499E-2"/>
    <n v="1.33014889095591E-2"/>
    <n v="1.64594209024089E-2"/>
    <n v="134.240005"/>
    <n v="93.959998999999996"/>
    <n v="-0.133015886510125"/>
    <n v="4.0890106107655602E-3"/>
    <n v="1.4358675719692899"/>
    <n v="2.8697137275979201"/>
    <n v="2.8134669335359601"/>
    <s v="Second Point Management"/>
    <x v="31"/>
    <s v="Information Technology"/>
    <s v="Systems Software"/>
    <s v="Redmond, Washington"/>
    <d v="1994-06-01T00:00:00"/>
    <n v="789019"/>
    <n v="1975"/>
    <s v="Redmond"/>
    <s v="Washington"/>
    <s v="United States"/>
  </r>
  <r>
    <d v="2019-06-26T00:00:00"/>
    <x v="31"/>
    <s v="sell"/>
    <n v="1900"/>
    <n v="19"/>
    <n v="134.35000600000001"/>
    <n v="135.740005"/>
    <n v="133.60000600000001"/>
    <n v="133.929993"/>
    <n v="133.929993"/>
    <n v="23657700"/>
    <n v="2.0489999999999999"/>
    <n v="3.7402798405573E-3"/>
    <n v="-1.3055663764420701E-2"/>
    <n v="5.9132381878195098E-2"/>
    <n v="0.14080588892937401"/>
    <n v="0.32448610324056498"/>
    <n v="1.6802730447692399E-2"/>
    <n v="1.5584696373234799E-2"/>
    <n v="1.3195470384081901E-2"/>
    <n v="1.6519906217367999E-2"/>
    <n v="138.39999399999999"/>
    <n v="93.959998999999996"/>
    <n v="-0.133015886510125"/>
    <n v="-1.2346958449604901E-3"/>
    <n v="1.44246023326671"/>
    <n v="3.3674799707727701"/>
    <n v="3.2789142107487401"/>
    <s v="Second Point Management"/>
    <x v="31"/>
    <s v="Information Technology"/>
    <s v="Systems Software"/>
    <s v="Redmond, Washington"/>
    <d v="1994-06-01T00:00:00"/>
    <n v="789019"/>
    <n v="1975"/>
    <s v="Redmond"/>
    <s v="Washington"/>
    <s v="United States"/>
  </r>
  <r>
    <d v="2019-04-11T00:00:00"/>
    <x v="31"/>
    <s v="buy"/>
    <n v="2200"/>
    <n v="20"/>
    <n v="120.540001"/>
    <n v="120.849998"/>
    <n v="119.919997999999"/>
    <n v="120.33000199999999"/>
    <n v="119.88623"/>
    <n v="14209100"/>
    <n v="2.504"/>
    <n v="1.16418049311E-3"/>
    <n v="8.0938934078516097E-3"/>
    <n v="5.7378439761092602E-2"/>
    <n v="0.153962313409888"/>
    <n v="0.28671065077623398"/>
    <n v="4.8808605941785604E-3"/>
    <n v="9.6100796179724706E-3"/>
    <n v="1.2049153229622101E-2"/>
    <n v="1.5993197786362399E-2"/>
    <n v="120.849998"/>
    <n v="90.279999000000004"/>
    <n v="-0.133015886510125"/>
    <n v="3.8122194279549302E-5"/>
    <n v="1.42472858713777"/>
    <n v="2.7941283079994799"/>
    <n v="2.7850399760231501"/>
    <s v="Jaguar Group of Funds"/>
    <x v="31"/>
    <s v="Information Technology"/>
    <s v="Systems Software"/>
    <s v="Redmond, Washington"/>
    <d v="1994-06-01T00:00:00"/>
    <n v="789019"/>
    <n v="1975"/>
    <s v="Redmond"/>
    <s v="Washington"/>
    <s v="United States"/>
  </r>
  <r>
    <d v="2019-04-30T00:00:00"/>
    <x v="31"/>
    <s v="buy"/>
    <n v="2300"/>
    <n v="20"/>
    <n v="129.80999800000001"/>
    <n v="130.699997"/>
    <n v="129.38999899999999"/>
    <n v="130.60000600000001"/>
    <n v="130.11836199999999"/>
    <n v="24166500"/>
    <n v="2.5089999999999999"/>
    <n v="6.3756487542002901E-3"/>
    <n v="4.0311760220342698E-2"/>
    <n v="0.110563849638545"/>
    <n v="0.24225465644583799"/>
    <n v="0.32640620075479898"/>
    <n v="1.43390617506985E-2"/>
    <n v="8.1370394544172005E-3"/>
    <n v="1.09760568566911E-2"/>
    <n v="1.5879232437098E-2"/>
    <n v="131.36999499999999"/>
    <n v="92.449996999999996"/>
    <n v="-0.133015886510125"/>
    <n v="9.5096475723260604E-4"/>
    <n v="1.41292142278"/>
    <n v="3.2481646395349801"/>
    <n v="3.2903278041216102"/>
    <s v="Jaguar Group of Funds"/>
    <x v="31"/>
    <s v="Information Technology"/>
    <s v="Systems Software"/>
    <s v="Redmond, Washington"/>
    <d v="1994-06-01T00:00:00"/>
    <n v="789019"/>
    <n v="1975"/>
    <s v="Redmond"/>
    <s v="Washington"/>
    <s v="United States"/>
  </r>
  <r>
    <d v="2019-05-28T00:00:00"/>
    <x v="31"/>
    <s v="buy"/>
    <n v="1300"/>
    <n v="20"/>
    <n v="126.980003"/>
    <n v="128"/>
    <n v="126.050003"/>
    <n v="126.160004"/>
    <n v="126.160004"/>
    <n v="23128400"/>
    <n v="2.2679999999999998"/>
    <n v="-6.3386689417208205E-4"/>
    <n v="-4.7544971821515702E-4"/>
    <n v="-1.9728698210258799E-2"/>
    <n v="0.11953777455619399"/>
    <n v="0.26553333097031701"/>
    <n v="7.1389531710889303E-3"/>
    <n v="1.37314083353088E-2"/>
    <n v="1.14032653598116E-2"/>
    <n v="1.6117891531710199E-2"/>
    <n v="131.36999499999999"/>
    <n v="93.959998999999996"/>
    <n v="-0.133015886510125"/>
    <n v="-8.4109499934704197E-3"/>
    <n v="1.41068570262048"/>
    <n v="2.64332998466138"/>
    <n v="2.7401907739137998"/>
    <s v="Jaguar Group of Funds"/>
    <x v="31"/>
    <s v="Information Technology"/>
    <s v="Systems Software"/>
    <s v="Redmond, Washington"/>
    <d v="1994-06-01T00:00:00"/>
    <n v="789019"/>
    <n v="1975"/>
    <s v="Redmond"/>
    <s v="Washington"/>
    <s v="United States"/>
  </r>
  <r>
    <d v="2019-06-04T00:00:00"/>
    <x v="31"/>
    <s v="buy"/>
    <n v="1700"/>
    <n v="20"/>
    <n v="121.279999"/>
    <n v="123.279999"/>
    <n v="120.650002"/>
    <n v="123.160004"/>
    <n v="123.160004"/>
    <n v="29382600"/>
    <n v="2.1190000000000002"/>
    <n v="2.7326869143304601E-2"/>
    <n v="-2.40666188261764E-2"/>
    <n v="-2.0768009161822702E-2"/>
    <n v="0.10136248846385"/>
    <n v="0.216553277976058"/>
    <n v="2.2528305902965E-2"/>
    <n v="1.6055989674766302E-2"/>
    <n v="1.2836923462908901E-2"/>
    <n v="1.6333066272101501E-2"/>
    <n v="131.36999499999999"/>
    <n v="93.959998999999996"/>
    <n v="-0.133015886510125"/>
    <n v="2.1205927310919401E-2"/>
    <n v="1.4226371445077799"/>
    <n v="2.1258831850289099"/>
    <n v="2.34507555187189"/>
    <s v="Jaguar Group of Funds"/>
    <x v="31"/>
    <s v="Information Technology"/>
    <s v="Systems Software"/>
    <s v="Redmond, Washington"/>
    <d v="1994-06-01T00:00:00"/>
    <n v="789019"/>
    <n v="1975"/>
    <s v="Redmond"/>
    <s v="Washington"/>
    <s v="United States"/>
  </r>
  <r>
    <d v="2019-06-20T00:00:00"/>
    <x v="31"/>
    <s v="sell"/>
    <n v="2200"/>
    <n v="20"/>
    <n v="137.449997"/>
    <n v="137.66000399999999"/>
    <n v="135.720001"/>
    <n v="136.949997"/>
    <n v="136.949997"/>
    <n v="33042600"/>
    <n v="2.0009999999999999"/>
    <n v="9.2429869059409298E-3"/>
    <n v="3.4392589625846501E-2"/>
    <n v="8.1589449724513805E-2"/>
    <n v="0.133987248881273"/>
    <n v="0.32199047830197403"/>
    <n v="6.5460858532991398E-3"/>
    <n v="1.3942757646562999E-2"/>
    <n v="1.3067575714174801E-2"/>
    <n v="1.6464937833313799E-2"/>
    <n v="137.66000399999999"/>
    <n v="93.959998999999996"/>
    <n v="-0.133015886510125"/>
    <n v="9.4276054361659405E-3"/>
    <n v="1.4356294674332499"/>
    <n v="3.3278542481972702"/>
    <n v="3.12800306651891"/>
    <s v="Jaguar Group of Funds"/>
    <x v="31"/>
    <s v="Information Technology"/>
    <s v="Systems Software"/>
    <s v="Redmond, Washington"/>
    <d v="1994-06-01T00:00:00"/>
    <n v="789019"/>
    <n v="1975"/>
    <s v="Redmond"/>
    <s v="Washington"/>
    <s v="United States"/>
  </r>
  <r>
    <d v="2019-05-17T00:00:00"/>
    <x v="32"/>
    <s v="sell"/>
    <n v="100"/>
    <n v="1"/>
    <n v="52.25"/>
    <n v="53.400002000000001"/>
    <n v="52.220001000000003"/>
    <n v="53.040000999999997"/>
    <n v="53.040000999999997"/>
    <n v="4645500"/>
    <n v="2.3929999999999998"/>
    <n v="6.6206994890413299E-3"/>
    <n v="-1.7988476839180301E-2"/>
    <n v="-2.2587005108052401E-2"/>
    <n v="5.8817760440050902E-2"/>
    <n v="0.235123867012724"/>
    <n v="1.6698118608684101E-2"/>
    <n v="1.10573133914367E-2"/>
    <n v="1.0524383541287201E-2"/>
    <n v="1.27380791397122E-2"/>
    <n v="56.639998999999897"/>
    <n v="41.490001999999997"/>
    <n v="-9.6320966778014203E-2"/>
    <n v="-5.8544371529206298E-3"/>
    <n v="0.76401347014309395"/>
    <n v="2.3912210415731798"/>
    <n v="2.3662849659523699"/>
    <s v="CapitalAlley Funds"/>
    <x v="32"/>
    <s v="Consumer Discretionary"/>
    <s v="Apparel Retail"/>
    <s v="Framingham, Massachusetts"/>
    <d v="1985-09-30T00:00:00"/>
    <n v="109198"/>
    <m/>
    <s v="Framingham"/>
    <s v="Massachusetts"/>
    <s v="United States"/>
  </r>
  <r>
    <d v="2019-06-03T00:00:00"/>
    <x v="32"/>
    <s v="sell"/>
    <n v="100"/>
    <n v="1"/>
    <n v="50.290000999999997"/>
    <n v="50.849997999999999"/>
    <n v="49.689999"/>
    <n v="49.889998999999897"/>
    <n v="49.889998999999897"/>
    <n v="7498000"/>
    <n v="2.081"/>
    <n v="-7.9857082396934294E-3"/>
    <n v="-3.4088613089282502E-2"/>
    <n v="-7.3667893077652799E-2"/>
    <n v="-2.5628302976983899E-2"/>
    <n v="0.11542331692546801"/>
    <n v="1.6657651693390601E-2"/>
    <n v="1.3620053028246299E-2"/>
    <n v="1.07267609001006E-2"/>
    <n v="1.2837364934491899E-2"/>
    <n v="56.639998999999897"/>
    <n v="41.490001999999997"/>
    <n v="-9.6431180897019894E-2"/>
    <n v="-2.7690708645509302E-3"/>
    <n v="0.777544499252939"/>
    <n v="1.06983681033495"/>
    <n v="1.27682557570467"/>
    <s v="CapitalAlley Funds"/>
    <x v="32"/>
    <s v="Consumer Discretionary"/>
    <s v="Apparel Retail"/>
    <s v="Framingham, Massachusetts"/>
    <d v="1985-09-30T00:00:00"/>
    <n v="109198"/>
    <m/>
    <s v="Framingham"/>
    <s v="Massachusetts"/>
    <s v="United States"/>
  </r>
  <r>
    <d v="2019-04-15T00:00:00"/>
    <x v="32"/>
    <s v="buy"/>
    <n v="200"/>
    <n v="2"/>
    <n v="54.02"/>
    <n v="54.41"/>
    <n v="54"/>
    <n v="54.240001999999997"/>
    <n v="54.002743000000002"/>
    <n v="4026900"/>
    <n v="2.5529999999999999"/>
    <n v="4.9903635013042701E-3"/>
    <n v="-1.6578555298234401E-3"/>
    <n v="4.0253748918557403E-2"/>
    <n v="0.15189024346656901"/>
    <n v="0.30490957069774399"/>
    <n v="9.3515829990842708E-3"/>
    <n v="7.0019479568932197E-3"/>
    <n v="9.9791599693044904E-3"/>
    <n v="1.2727487234412801E-2"/>
    <n v="56.639998999999897"/>
    <n v="40.650002000000001"/>
    <n v="-9.6320966778014203E-2"/>
    <n v="-6.2956724975841202E-4"/>
    <n v="0.74335607737718401"/>
    <n v="2.5433291662667599"/>
    <n v="2.38420525281912"/>
    <s v="InvestBurg"/>
    <x v="32"/>
    <s v="Consumer Discretionary"/>
    <s v="Apparel Retail"/>
    <s v="Framingham, Massachusetts"/>
    <d v="1985-09-30T00:00:00"/>
    <n v="109198"/>
    <m/>
    <s v="Framingham"/>
    <s v="Massachusetts"/>
    <s v="United States"/>
  </r>
  <r>
    <d v="2019-04-24T00:00:00"/>
    <x v="32"/>
    <s v="sell"/>
    <n v="200"/>
    <n v="3"/>
    <n v="55.25"/>
    <n v="55.779998999999997"/>
    <n v="55.25"/>
    <n v="55.419998"/>
    <n v="55.177577999999997"/>
    <n v="4714500"/>
    <n v="2.5219999999999998"/>
    <n v="4.1587998719315403E-3"/>
    <n v="1.6923305271720101E-2"/>
    <n v="5.71796567095917E-2"/>
    <n v="0.13442162744024699"/>
    <n v="0.30247747147367898"/>
    <n v="1.04901742882839E-2"/>
    <n v="7.73401176908618E-3"/>
    <n v="9.73516895929755E-3"/>
    <n v="1.2725462209359099E-2"/>
    <n v="56.639998999999897"/>
    <n v="40.650002000000001"/>
    <n v="-9.6320966778014203E-2"/>
    <n v="-2.1941687255359501E-3"/>
    <n v="0.74061664612754297"/>
    <n v="2.6398677079870101"/>
    <n v="2.5539795537872498"/>
    <s v="FinanCorp"/>
    <x v="32"/>
    <s v="Consumer Discretionary"/>
    <s v="Apparel Retail"/>
    <s v="Framingham, Massachusetts"/>
    <d v="1985-09-30T00:00:00"/>
    <n v="109198"/>
    <m/>
    <s v="Framingham"/>
    <s v="Massachusetts"/>
    <s v="United States"/>
  </r>
  <r>
    <d v="2019-05-08T00:00:00"/>
    <x v="32"/>
    <s v="sell"/>
    <n v="200"/>
    <n v="3"/>
    <n v="53.380001"/>
    <n v="54.34"/>
    <n v="53.18"/>
    <n v="54.009997999999896"/>
    <n v="53.773743000000003"/>
    <n v="3747300"/>
    <n v="2.4820000000000002"/>
    <n v="1.09839852735582E-2"/>
    <n v="1.2968447997509999E-3"/>
    <n v="-1.8498793161318E-3"/>
    <n v="0.10618618074363601"/>
    <n v="0.29293708173586802"/>
    <n v="1.09816419196442E-2"/>
    <n v="9.0863467524277593E-3"/>
    <n v="9.9206681628038994E-3"/>
    <n v="1.2622083778045299E-2"/>
    <n v="56.639998999999897"/>
    <n v="40.825001"/>
    <n v="-9.6320966778014203E-2"/>
    <n v="-1.60671540560346E-3"/>
    <n v="0.74555029504686998"/>
    <n v="2.8164187170148001"/>
    <n v="2.6016008916807301"/>
    <s v="FinanCorp"/>
    <x v="32"/>
    <s v="Consumer Discretionary"/>
    <s v="Apparel Retail"/>
    <s v="Framingham, Massachusetts"/>
    <d v="1985-09-30T00:00:00"/>
    <n v="109198"/>
    <m/>
    <s v="Framingham"/>
    <s v="Massachusetts"/>
    <s v="United States"/>
  </r>
  <r>
    <d v="2019-05-29T00:00:00"/>
    <x v="32"/>
    <s v="buy"/>
    <n v="200"/>
    <n v="3"/>
    <n v="49.59"/>
    <n v="50.209998999999897"/>
    <n v="49.049999"/>
    <n v="49.73"/>
    <n v="49.73"/>
    <n v="9046900"/>
    <n v="2.2360000000000002"/>
    <n v="-6.8136536152063202E-3"/>
    <n v="-6.8577170107504706E-2"/>
    <n v="-9.74312674631444E-2"/>
    <n v="-3.1753986230420403E-2"/>
    <n v="0.13698400369824401"/>
    <n v="1.6403375551635201E-2"/>
    <n v="1.32236977784229E-2"/>
    <n v="1.07225682769385E-2"/>
    <n v="1.28229572734474E-2"/>
    <n v="56.639998999999897"/>
    <n v="41.490001999999997"/>
    <n v="-9.6431180897019894E-2"/>
    <n v="-6.9359101493404697E-3"/>
    <n v="0.77203195362691202"/>
    <n v="1.31179846064471"/>
    <n v="1.7084487440426399"/>
    <s v="FinanCorp"/>
    <x v="32"/>
    <s v="Consumer Discretionary"/>
    <s v="Apparel Retail"/>
    <s v="Framingham, Massachusetts"/>
    <d v="1985-09-30T00:00:00"/>
    <n v="109198"/>
    <m/>
    <s v="Framingham"/>
    <s v="Massachusetts"/>
    <s v="United States"/>
  </r>
  <r>
    <d v="2019-06-07T00:00:00"/>
    <x v="32"/>
    <s v="sell"/>
    <n v="200"/>
    <n v="3"/>
    <n v="51.389998999999897"/>
    <n v="52.150002000000001"/>
    <n v="51.07"/>
    <n v="51.919998"/>
    <n v="51.919998"/>
    <n v="4594200"/>
    <n v="2.0840000000000001"/>
    <n v="1.9841071025825399E-2"/>
    <n v="3.1897763806490301E-2"/>
    <n v="-2.40972805576617E-2"/>
    <n v="2.7767569560609801E-2"/>
    <n v="0.11218449110436"/>
    <n v="1.2458592324891099E-2"/>
    <n v="1.4661939591262E-2"/>
    <n v="1.0943967483428E-2"/>
    <n v="1.28154763124332E-2"/>
    <n v="56.639998999999897"/>
    <n v="41.490001999999997"/>
    <n v="-9.6431180897019894E-2"/>
    <n v="1.0442979367750601E-2"/>
    <n v="0.78031736319905598"/>
    <n v="1.003290095673"/>
    <n v="1.02707989666843"/>
    <s v="FinanCorp"/>
    <x v="32"/>
    <s v="Consumer Discretionary"/>
    <s v="Apparel Retail"/>
    <s v="Framingham, Massachusetts"/>
    <d v="1985-09-30T00:00:00"/>
    <n v="109198"/>
    <m/>
    <s v="Framingham"/>
    <s v="Massachusetts"/>
    <s v="United States"/>
  </r>
  <r>
    <d v="2019-04-08T00:00:00"/>
    <x v="32"/>
    <s v="sell"/>
    <n v="200"/>
    <n v="4"/>
    <n v="54.080002"/>
    <n v="54.599997999999999"/>
    <n v="54.02"/>
    <n v="54.330002"/>
    <n v="54.092345999999999"/>
    <n v="4572000"/>
    <n v="2.5190000000000001"/>
    <n v="4.0575180779213902E-3"/>
    <n v="2.0830215363470302E-2"/>
    <n v="4.8652120894587203E-2"/>
    <n v="0.15697425412900601"/>
    <n v="0.28009363075106802"/>
    <n v="9.3484179285998007E-3"/>
    <n v="8.7203425807904997E-3"/>
    <n v="1.00799677584764E-2"/>
    <n v="1.2743961497220299E-2"/>
    <n v="56.639998999999897"/>
    <n v="40.470001000000003"/>
    <n v="-9.6320966778014203E-2"/>
    <n v="1.0469119934194001E-3"/>
    <n v="0.73054750959973103"/>
    <n v="2.2453107520840101"/>
    <n v="2.1773050209726699"/>
    <s v="CapitalOwl"/>
    <x v="32"/>
    <s v="Consumer Discretionary"/>
    <s v="Apparel Retail"/>
    <s v="Framingham, Massachusetts"/>
    <d v="1985-09-30T00:00:00"/>
    <n v="109198"/>
    <m/>
    <s v="Framingham"/>
    <s v="Massachusetts"/>
    <s v="United States"/>
  </r>
  <r>
    <d v="2019-04-10T00:00:00"/>
    <x v="32"/>
    <s v="buy"/>
    <n v="500"/>
    <n v="4"/>
    <n v="53.98"/>
    <n v="54.549999"/>
    <n v="53.860000999999997"/>
    <n v="54.439999"/>
    <n v="54.201861999999998"/>
    <n v="4676800"/>
    <n v="2.4769999999999999"/>
    <n v="1.14539966275199E-2"/>
    <n v="2.3604800903975001E-2"/>
    <n v="5.1641350376963803E-2"/>
    <n v="0.14515054636043601"/>
    <n v="0.295022757253257"/>
    <n v="1.1578067568446E-2"/>
    <n v="7.0137053601964502E-3"/>
    <n v="1.01280756161501E-2"/>
    <n v="1.27560965428465E-2"/>
    <n v="56.639998999999897"/>
    <n v="40.470001000000003"/>
    <n v="-9.6320966778014203E-2"/>
    <n v="3.47183783585567E-3"/>
    <n v="0.74639777694804599"/>
    <n v="2.4091725879868902"/>
    <n v="2.2240849530898501"/>
    <s v="CapitalOwl"/>
    <x v="32"/>
    <s v="Consumer Discretionary"/>
    <s v="Apparel Retail"/>
    <s v="Framingham, Massachusetts"/>
    <d v="1985-09-30T00:00:00"/>
    <n v="109198"/>
    <m/>
    <s v="Framingham"/>
    <s v="Massachusetts"/>
    <s v="United States"/>
  </r>
  <r>
    <d v="2019-04-18T00:00:00"/>
    <x v="32"/>
    <s v="sell"/>
    <n v="100"/>
    <n v="4"/>
    <n v="55.049999"/>
    <n v="55.48"/>
    <n v="54.939999"/>
    <n v="55.119999"/>
    <n v="54.878891000000003"/>
    <n v="3577200"/>
    <n v="2.56"/>
    <n v="1.08913529771201E-3"/>
    <n v="2.2567719643144499E-2"/>
    <n v="5.4047050795608502E-2"/>
    <n v="0.14223891503998301"/>
    <n v="0.29765055568297"/>
    <n v="3.7372120603694301E-3"/>
    <n v="6.6561549098744397E-3"/>
    <n v="9.9204157495120498E-3"/>
    <n v="1.2686523442707799E-2"/>
    <n v="56.639998999999897"/>
    <n v="40.650002000000001"/>
    <n v="-9.6320966778014203E-2"/>
    <n v="1.5778467813143101E-3"/>
    <n v="0.73845889413834598"/>
    <n v="2.5253868141988098"/>
    <n v="2.4610416313299002"/>
    <s v="CapitalOwl"/>
    <x v="32"/>
    <s v="Consumer Discretionary"/>
    <s v="Apparel Retail"/>
    <s v="Framingham, Massachusetts"/>
    <d v="1985-09-30T00:00:00"/>
    <n v="109198"/>
    <m/>
    <s v="Framingham"/>
    <s v="Massachusetts"/>
    <s v="United States"/>
  </r>
  <r>
    <d v="2019-05-22T00:00:00"/>
    <x v="32"/>
    <s v="buy"/>
    <n v="200"/>
    <n v="4"/>
    <n v="52.360000999999997"/>
    <n v="52.77"/>
    <n v="51.299999"/>
    <n v="51.720001000000003"/>
    <n v="51.720001000000003"/>
    <n v="10859200"/>
    <n v="2.3929999999999998"/>
    <n v="-2.9340969595615201E-2"/>
    <n v="-1.1916323863463101E-2"/>
    <n v="-4.6319541175423903E-2"/>
    <n v="3.5608743858556099E-2"/>
    <n v="0.21569065098597401"/>
    <n v="1.5429671984111E-2"/>
    <n v="1.2165724044929899E-2"/>
    <n v="1.11532492711135E-2"/>
    <n v="1.2811049212484099E-2"/>
    <n v="56.639998999999897"/>
    <n v="41.490001999999997"/>
    <n v="-9.6320966778014203E-2"/>
    <n v="-2.8283920525026501E-3"/>
    <n v="0.76702398597977395"/>
    <n v="2.2041961020146599"/>
    <n v="2.3303712683225601"/>
    <s v="CapitalOwl"/>
    <x v="32"/>
    <s v="Consumer Discretionary"/>
    <s v="Apparel Retail"/>
    <s v="Framingham, Massachusetts"/>
    <d v="1985-09-30T00:00:00"/>
    <n v="109198"/>
    <m/>
    <s v="Framingham"/>
    <s v="Massachusetts"/>
    <s v="United States"/>
  </r>
  <r>
    <d v="2019-06-07T00:00:00"/>
    <x v="32"/>
    <s v="buy"/>
    <n v="500"/>
    <n v="4"/>
    <n v="51.389998999999897"/>
    <n v="52.150002000000001"/>
    <n v="51.07"/>
    <n v="51.919998"/>
    <n v="51.919998"/>
    <n v="4594200"/>
    <n v="2.0840000000000001"/>
    <n v="1.9841071025825399E-2"/>
    <n v="3.1897763806490301E-2"/>
    <n v="-2.40972805576617E-2"/>
    <n v="2.7767569560609801E-2"/>
    <n v="0.11218449110436"/>
    <n v="1.2458592324891099E-2"/>
    <n v="1.4661939591262E-2"/>
    <n v="1.0943967483428E-2"/>
    <n v="1.28154763124332E-2"/>
    <n v="56.639998999999897"/>
    <n v="41.490001999999997"/>
    <n v="-9.6431180897019894E-2"/>
    <n v="1.0442979367750601E-2"/>
    <n v="0.78031736319905598"/>
    <n v="1.003290095673"/>
    <n v="1.02707989666843"/>
    <s v="CapitalOwl"/>
    <x v="32"/>
    <s v="Consumer Discretionary"/>
    <s v="Apparel Retail"/>
    <s v="Framingham, Massachusetts"/>
    <d v="1985-09-30T00:00:00"/>
    <n v="109198"/>
    <m/>
    <s v="Framingham"/>
    <s v="Massachusetts"/>
    <s v="United States"/>
  </r>
  <r>
    <d v="2019-04-04T00:00:00"/>
    <x v="32"/>
    <s v="sell"/>
    <n v="600"/>
    <n v="5"/>
    <n v="53.169998"/>
    <n v="54.259997999999896"/>
    <n v="53.09"/>
    <n v="54.25"/>
    <n v="54.012694999999901"/>
    <n v="5155900"/>
    <n v="2.512"/>
    <n v="2.0108650331859001E-2"/>
    <n v="2.2179575565168499E-2"/>
    <n v="4.8919193087444697E-2"/>
    <n v="0.20903181720417"/>
    <n v="0.27228832578600398"/>
    <n v="8.9832259482164108E-3"/>
    <n v="8.7609483307345207E-3"/>
    <n v="1.09300537502111E-2"/>
    <n v="1.28152371926406E-2"/>
    <n v="56.639998999999897"/>
    <n v="40.470001000000003"/>
    <n v="-9.6320966778014203E-2"/>
    <n v="2.0824655091414399E-3"/>
    <n v="0.73590929686309703"/>
    <n v="2.1576968938138901"/>
    <n v="2.2125417965929701"/>
    <s v="Alpha Capital"/>
    <x v="32"/>
    <s v="Consumer Discretionary"/>
    <s v="Apparel Retail"/>
    <s v="Framingham, Massachusetts"/>
    <d v="1985-09-30T00:00:00"/>
    <n v="109198"/>
    <m/>
    <s v="Framingham"/>
    <s v="Massachusetts"/>
    <s v="United States"/>
  </r>
  <r>
    <d v="2019-05-21T00:00:00"/>
    <x v="32"/>
    <s v="sell"/>
    <n v="200"/>
    <n v="5"/>
    <n v="53.5"/>
    <n v="53.650002000000001"/>
    <n v="51.279998999999997"/>
    <n v="53.259997999999896"/>
    <n v="53.259997999999896"/>
    <n v="12248300"/>
    <n v="2.4260000000000002"/>
    <n v="5.4598083991062099E-3"/>
    <n v="1.72335673132131E-2"/>
    <n v="-2.9943232653351502E-2"/>
    <n v="5.73980838389615E-2"/>
    <n v="0.24396956168355899"/>
    <n v="3.8872776694104899E-3"/>
    <n v="1.08497529428995E-2"/>
    <n v="1.0531408578590499E-2"/>
    <n v="1.26685484113919E-2"/>
    <n v="56.639998999999897"/>
    <n v="41.490001999999997"/>
    <n v="-9.6320966778014203E-2"/>
    <n v="8.4599491109458805E-3"/>
    <n v="0.76103168412153799"/>
    <n v="2.5131182607801898"/>
    <n v="2.3498501219868002"/>
    <s v="Alpha Capital"/>
    <x v="32"/>
    <s v="Consumer Discretionary"/>
    <s v="Apparel Retail"/>
    <s v="Framingham, Massachusetts"/>
    <d v="1985-09-30T00:00:00"/>
    <n v="109198"/>
    <m/>
    <s v="Framingham"/>
    <s v="Massachusetts"/>
    <s v="United States"/>
  </r>
  <r>
    <d v="2019-06-24T00:00:00"/>
    <x v="32"/>
    <s v="buy"/>
    <n v="700"/>
    <n v="5"/>
    <n v="52.98"/>
    <n v="53.110000999999997"/>
    <n v="52.68"/>
    <n v="52.779998999999997"/>
    <n v="52.779998999999997"/>
    <n v="7225800"/>
    <n v="2.0209999999999999"/>
    <n v="-2.8379737412890398E-3"/>
    <n v="-1.46702273650142E-2"/>
    <n v="2.0287738890070298E-2"/>
    <n v="4.1944038582047696E-3"/>
    <n v="0.10772953788569101"/>
    <n v="9.2266824745692293E-3"/>
    <n v="1.2023026887846899E-2"/>
    <n v="1.0903694330822901E-2"/>
    <n v="1.28834193460489E-2"/>
    <n v="56.639998999999897"/>
    <n v="41.490001999999997"/>
    <n v="-9.6431180897019894E-2"/>
    <n v="-1.73338836506086E-3"/>
    <n v="0.77437602242527004"/>
    <n v="0.89254428160614796"/>
    <n v="1.0777593511224799"/>
    <s v="Alpha Capital"/>
    <x v="32"/>
    <s v="Consumer Discretionary"/>
    <s v="Apparel Retail"/>
    <s v="Framingham, Massachusetts"/>
    <d v="1985-09-30T00:00:00"/>
    <n v="109198"/>
    <m/>
    <s v="Framingham"/>
    <s v="Massachusetts"/>
    <s v="United States"/>
  </r>
  <r>
    <d v="2019-06-28T00:00:00"/>
    <x v="32"/>
    <s v="sell"/>
    <n v="100"/>
    <n v="5"/>
    <n v="52.91"/>
    <n v="53.049999"/>
    <n v="52.669998"/>
    <n v="52.880001"/>
    <n v="52.880001"/>
    <n v="6454100"/>
    <n v="2"/>
    <n v="0"/>
    <n v="-9.4507141572423695E-4"/>
    <n v="6.1416841727524797E-2"/>
    <n v="-1.83726728266362E-3"/>
    <n v="0.13146057254789001"/>
    <n v="3.4821130426694498E-3"/>
    <n v="9.1743392131390898E-3"/>
    <n v="1.0914577529649999E-2"/>
    <n v="1.2845226188928201E-2"/>
    <n v="56.639998999999897"/>
    <n v="41.490001999999997"/>
    <n v="-9.6431180897019894E-2"/>
    <n v="5.7409418775350302E-3"/>
    <n v="0.77481283320285699"/>
    <n v="1.1120773491982801"/>
    <n v="1.0194851167902399"/>
    <s v="Alpha Capital"/>
    <x v="32"/>
    <s v="Consumer Discretionary"/>
    <s v="Apparel Retail"/>
    <s v="Framingham, Massachusetts"/>
    <d v="1985-09-30T00:00:00"/>
    <n v="109198"/>
    <m/>
    <s v="Framingham"/>
    <s v="Massachusetts"/>
    <s v="United States"/>
  </r>
  <r>
    <d v="2019-04-01T00:00:00"/>
    <x v="32"/>
    <s v="sell"/>
    <n v="700"/>
    <n v="6"/>
    <n v="53.560001"/>
    <n v="53.560001"/>
    <n v="52.990001999999997"/>
    <n v="53.209998999999897"/>
    <n v="52.977244999999897"/>
    <n v="4849700"/>
    <n v="2.4969999999999999"/>
    <n v="0"/>
    <n v="7.9245734664332504E-3"/>
    <n v="3.6750558991277903E-2"/>
    <n v="0.19831149372747101"/>
    <n v="0.28205219898295197"/>
    <n v="1.8417941407127499E-3"/>
    <n v="8.7516165030979698E-3"/>
    <n v="1.10857228605674E-2"/>
    <n v="1.29049062096566E-2"/>
    <n v="56.639998999999897"/>
    <n v="39.860000999999997"/>
    <n v="-9.6320966778014203E-2"/>
    <n v="1.1502195497633099E-2"/>
    <n v="0.74205709728910196"/>
    <n v="2.1923244509842701"/>
    <n v="2.2284948537826299"/>
    <s v="DecaFund"/>
    <x v="32"/>
    <s v="Consumer Discretionary"/>
    <s v="Apparel Retail"/>
    <s v="Framingham, Massachusetts"/>
    <d v="1985-09-30T00:00:00"/>
    <n v="109198"/>
    <m/>
    <s v="Framingham"/>
    <s v="Massachusetts"/>
    <s v="United States"/>
  </r>
  <r>
    <d v="2019-04-25T00:00:00"/>
    <x v="32"/>
    <s v="buy"/>
    <n v="400"/>
    <n v="6"/>
    <n v="55.27"/>
    <n v="55.470001000000003"/>
    <n v="54.529998999999997"/>
    <n v="55.080002"/>
    <n v="54.839066000000003"/>
    <n v="5487200"/>
    <n v="2.5339999999999998"/>
    <n v="-6.1538519259645603E-3"/>
    <n v="3.6318299531891798E-4"/>
    <n v="4.2464914914708198E-2"/>
    <n v="0.12744574360494901"/>
    <n v="0.298007152640962"/>
    <n v="1.03320826700255E-2"/>
    <n v="7.8295600379434897E-3"/>
    <n v="9.7898467804677092E-3"/>
    <n v="1.2732612129535401E-2"/>
    <n v="56.639998999999897"/>
    <n v="40.650002000000001"/>
    <n v="-9.6320966778014203E-2"/>
    <n v="-3.6904169755480902E-4"/>
    <n v="0.74545459009901405"/>
    <n v="2.62071781091697"/>
    <n v="2.5850024544840502"/>
    <s v="DecaFund"/>
    <x v="32"/>
    <s v="Consumer Discretionary"/>
    <s v="Apparel Retail"/>
    <s v="Framingham, Massachusetts"/>
    <d v="1985-09-30T00:00:00"/>
    <n v="109198"/>
    <m/>
    <s v="Framingham"/>
    <s v="Massachusetts"/>
    <s v="United States"/>
  </r>
  <r>
    <d v="2019-05-13T00:00:00"/>
    <x v="32"/>
    <s v="buy"/>
    <n v="300"/>
    <n v="6"/>
    <n v="53.580002"/>
    <n v="53.619999"/>
    <n v="51.919998"/>
    <n v="52.48"/>
    <n v="52.250439"/>
    <n v="6723900"/>
    <n v="2.4049999999999998"/>
    <n v="-3.2986548846982398E-2"/>
    <n v="-3.2064207487897699E-2"/>
    <n v="-3.6666969375549301E-2"/>
    <n v="7.0500462206335796E-2"/>
    <n v="0.24748871881712101"/>
    <n v="1.7837294185189301E-2"/>
    <n v="1.11035615087876E-2"/>
    <n v="1.08104322946799E-2"/>
    <n v="1.27597672109151E-2"/>
    <n v="56.639998999999897"/>
    <n v="41.490001999999997"/>
    <n v="-9.6320966778014203E-2"/>
    <n v="-2.4426469085879299E-2"/>
    <n v="0.76646580498705796"/>
    <n v="2.4449991537016098"/>
    <n v="2.64412508665434"/>
    <s v="DecaFund"/>
    <x v="32"/>
    <s v="Consumer Discretionary"/>
    <s v="Apparel Retail"/>
    <s v="Framingham, Massachusetts"/>
    <d v="1985-09-30T00:00:00"/>
    <n v="109198"/>
    <m/>
    <s v="Framingham"/>
    <s v="Massachusetts"/>
    <s v="United States"/>
  </r>
  <r>
    <d v="2019-05-29T00:00:00"/>
    <x v="32"/>
    <s v="buy"/>
    <n v="400"/>
    <n v="6"/>
    <n v="49.59"/>
    <n v="50.209998999999897"/>
    <n v="49.049999"/>
    <n v="49.73"/>
    <n v="49.73"/>
    <n v="9046900"/>
    <n v="2.2360000000000002"/>
    <n v="-6.8136536152063202E-3"/>
    <n v="-6.8577170107504706E-2"/>
    <n v="-9.74312674631444E-2"/>
    <n v="-3.1753986230420403E-2"/>
    <n v="0.13698400369824401"/>
    <n v="1.6403375551635201E-2"/>
    <n v="1.32236977784229E-2"/>
    <n v="1.07225682769385E-2"/>
    <n v="1.28229572734474E-2"/>
    <n v="56.639998999999897"/>
    <n v="41.490001999999997"/>
    <n v="-9.6431180897019894E-2"/>
    <n v="-6.9359101493404697E-3"/>
    <n v="0.77203195362691202"/>
    <n v="1.31179846064471"/>
    <n v="1.7084487440426399"/>
    <s v="DecaFund"/>
    <x v="32"/>
    <s v="Consumer Discretionary"/>
    <s v="Apparel Retail"/>
    <s v="Framingham, Massachusetts"/>
    <d v="1985-09-30T00:00:00"/>
    <n v="109198"/>
    <m/>
    <s v="Framingham"/>
    <s v="Massachusetts"/>
    <s v="United States"/>
  </r>
  <r>
    <d v="2019-06-04T00:00:00"/>
    <x v="32"/>
    <s v="sell"/>
    <n v="500"/>
    <n v="6"/>
    <n v="50.470001000000003"/>
    <n v="50.700001"/>
    <n v="50.119999"/>
    <n v="50.700001"/>
    <n v="50.700001"/>
    <n v="7401100"/>
    <n v="2.1190000000000002"/>
    <n v="1.61053684921545E-2"/>
    <n v="1.25039039791496E-2"/>
    <n v="-6.6973090867648799E-2"/>
    <n v="-1.4373988118485699E-2"/>
    <n v="0.13042217945707699"/>
    <n v="1.26586264187264E-2"/>
    <n v="1.3988507553313699E-2"/>
    <n v="1.09079188031652E-2"/>
    <n v="1.28750985052989E-2"/>
    <n v="56.639998999999897"/>
    <n v="41.490001999999997"/>
    <n v="-9.6431180897019894E-2"/>
    <n v="2.1205927310919401E-2"/>
    <n v="0.780342728167566"/>
    <n v="1.2301725342013301"/>
    <n v="1.26131732459973"/>
    <s v="DecaFund"/>
    <x v="32"/>
    <s v="Consumer Discretionary"/>
    <s v="Apparel Retail"/>
    <s v="Framingham, Massachusetts"/>
    <d v="1985-09-30T00:00:00"/>
    <n v="109198"/>
    <m/>
    <s v="Framingham"/>
    <s v="Massachusetts"/>
    <s v="United States"/>
  </r>
  <r>
    <d v="2019-06-11T00:00:00"/>
    <x v="32"/>
    <s v="sell"/>
    <n v="300"/>
    <n v="6"/>
    <n v="51.990001999999997"/>
    <n v="52.389998999999897"/>
    <n v="51.759997999999896"/>
    <n v="52.060001"/>
    <n v="52.060001"/>
    <n v="6101500"/>
    <n v="2.14"/>
    <n v="8.2940005148828405E-3"/>
    <n v="2.6470988454021401E-2"/>
    <n v="-2.92358771397421E-2"/>
    <n v="6.6916050366009503E-3"/>
    <n v="0.10811352049775801"/>
    <n v="1.07380796980925E-2"/>
    <n v="1.45921399085908E-2"/>
    <n v="1.07386589914413E-2"/>
    <n v="1.28275413131782E-2"/>
    <n v="56.639998999999897"/>
    <n v="41.490001999999997"/>
    <n v="-9.6431180897019894E-2"/>
    <n v="-3.4994119269314301E-4"/>
    <n v="0.77816291847110197"/>
    <n v="0.93618333709853396"/>
    <n v="0.93514635434134397"/>
    <s v="DecaFund"/>
    <x v="32"/>
    <s v="Consumer Discretionary"/>
    <s v="Apparel Retail"/>
    <s v="Framingham, Massachusetts"/>
    <d v="1985-09-30T00:00:00"/>
    <n v="109198"/>
    <m/>
    <s v="Framingham"/>
    <s v="Massachusetts"/>
    <s v="United States"/>
  </r>
  <r>
    <d v="2019-04-03T00:00:00"/>
    <x v="32"/>
    <s v="sell"/>
    <n v="200"/>
    <n v="7"/>
    <n v="53.459998999999897"/>
    <n v="53.59"/>
    <n v="53.029998999999997"/>
    <n v="53.169998"/>
    <n v="52.937419999999904"/>
    <n v="4359400"/>
    <n v="2.5169999999999999"/>
    <n v="1.69407423601983E-3"/>
    <n v="2.0709252333096402E-3"/>
    <n v="3.3661596389241898E-2"/>
    <n v="0.17834334731252"/>
    <n v="0.271903576577045"/>
    <n v="1.9977827561871598E-3"/>
    <n v="7.8324278581907106E-3"/>
    <n v="1.08532506270375E-2"/>
    <n v="1.28129839059744E-2"/>
    <n v="56.639998999999897"/>
    <n v="40.470001000000003"/>
    <n v="-9.6320966778014203E-2"/>
    <n v="2.1460723821998401E-3"/>
    <n v="0.73954643831564904"/>
    <n v="2.1410012712503299"/>
    <n v="2.2325095718084902"/>
    <s v="GreenGrest Capital"/>
    <x v="32"/>
    <s v="Consumer Discretionary"/>
    <s v="Apparel Retail"/>
    <s v="Framingham, Massachusetts"/>
    <d v="1985-09-30T00:00:00"/>
    <n v="109198"/>
    <m/>
    <s v="Framingham"/>
    <s v="Massachusetts"/>
    <s v="United States"/>
  </r>
  <r>
    <d v="2019-04-11T00:00:00"/>
    <x v="32"/>
    <s v="buy"/>
    <n v="600"/>
    <n v="7"/>
    <n v="54.439999"/>
    <n v="54.439999"/>
    <n v="53.799999"/>
    <n v="53.889998999999897"/>
    <n v="53.654269999999997"/>
    <n v="5013700"/>
    <n v="2.504"/>
    <n v="-1.01542062546904E-2"/>
    <n v="-6.6580556825746899E-3"/>
    <n v="3.6855742105935098E-2"/>
    <n v="0.13881155927794001"/>
    <n v="0.28876085349477998"/>
    <n v="9.1859684440541607E-3"/>
    <n v="7.4774832029874802E-3"/>
    <n v="1.02209105066736E-2"/>
    <n v="1.27720876525345E-2"/>
    <n v="56.639998999999897"/>
    <n v="40.470001000000003"/>
    <n v="-9.6320966778014203E-2"/>
    <n v="3.8122194279549302E-5"/>
    <n v="0.74637539627251104"/>
    <n v="2.3654689158828699"/>
    <n v="2.2656393575036402"/>
    <s v="GreenGrest Capital"/>
    <x v="32"/>
    <s v="Consumer Discretionary"/>
    <s v="Apparel Retail"/>
    <s v="Framingham, Massachusetts"/>
    <d v="1985-09-30T00:00:00"/>
    <n v="109198"/>
    <m/>
    <s v="Framingham"/>
    <s v="Massachusetts"/>
    <s v="United States"/>
  </r>
  <r>
    <d v="2019-04-15T00:00:00"/>
    <x v="32"/>
    <s v="buy"/>
    <n v="500"/>
    <n v="7"/>
    <n v="54.02"/>
    <n v="54.41"/>
    <n v="54"/>
    <n v="54.240001999999997"/>
    <n v="54.002743000000002"/>
    <n v="4026900"/>
    <n v="2.5529999999999999"/>
    <n v="4.9903635013042701E-3"/>
    <n v="-1.6578555298234401E-3"/>
    <n v="4.0253748918557403E-2"/>
    <n v="0.15189024346656901"/>
    <n v="0.30490957069774399"/>
    <n v="9.3515829990842708E-3"/>
    <n v="7.0019479568932197E-3"/>
    <n v="9.9791599693044904E-3"/>
    <n v="1.2727487234412801E-2"/>
    <n v="56.639998999999897"/>
    <n v="40.650002000000001"/>
    <n v="-9.6320966778014203E-2"/>
    <n v="-6.2956724975841202E-4"/>
    <n v="0.74335607737718401"/>
    <n v="2.5433291662667599"/>
    <n v="2.38420525281912"/>
    <s v="GreenGrest Capital"/>
    <x v="32"/>
    <s v="Consumer Discretionary"/>
    <s v="Apparel Retail"/>
    <s v="Framingham, Massachusetts"/>
    <d v="1985-09-30T00:00:00"/>
    <n v="109198"/>
    <m/>
    <s v="Framingham"/>
    <s v="Massachusetts"/>
    <s v="United States"/>
  </r>
  <r>
    <d v="2019-05-17T00:00:00"/>
    <x v="32"/>
    <s v="buy"/>
    <n v="900"/>
    <n v="7"/>
    <n v="52.25"/>
    <n v="53.400002000000001"/>
    <n v="52.220001000000003"/>
    <n v="53.040000999999997"/>
    <n v="53.040000999999997"/>
    <n v="4645500"/>
    <n v="2.3929999999999998"/>
    <n v="6.6206994890413299E-3"/>
    <n v="-1.7988476839180301E-2"/>
    <n v="-2.2587005108052401E-2"/>
    <n v="5.8817760440050902E-2"/>
    <n v="0.235123867012724"/>
    <n v="1.6698118608684101E-2"/>
    <n v="1.10573133914367E-2"/>
    <n v="1.0524383541287201E-2"/>
    <n v="1.27380791397122E-2"/>
    <n v="56.639998999999897"/>
    <n v="41.490001999999997"/>
    <n v="-9.6320966778014203E-2"/>
    <n v="-5.8544371529206298E-3"/>
    <n v="0.76401347014309395"/>
    <n v="2.3912210415731798"/>
    <n v="2.3662849659523699"/>
    <s v="GreenGrest Capital"/>
    <x v="32"/>
    <s v="Consumer Discretionary"/>
    <s v="Apparel Retail"/>
    <s v="Framingham, Massachusetts"/>
    <d v="1985-09-30T00:00:00"/>
    <n v="109198"/>
    <m/>
    <s v="Framingham"/>
    <s v="Massachusetts"/>
    <s v="United States"/>
  </r>
  <r>
    <d v="2019-05-29T00:00:00"/>
    <x v="32"/>
    <s v="buy"/>
    <n v="1200"/>
    <n v="7"/>
    <n v="49.59"/>
    <n v="50.209998999999897"/>
    <n v="49.049999"/>
    <n v="49.73"/>
    <n v="49.73"/>
    <n v="9046900"/>
    <n v="2.2360000000000002"/>
    <n v="-6.8136536152063202E-3"/>
    <n v="-6.8577170107504706E-2"/>
    <n v="-9.74312674631444E-2"/>
    <n v="-3.1753986230420403E-2"/>
    <n v="0.13698400369824401"/>
    <n v="1.6403375551635201E-2"/>
    <n v="1.32236977784229E-2"/>
    <n v="1.07225682769385E-2"/>
    <n v="1.28229572734474E-2"/>
    <n v="56.639998999999897"/>
    <n v="41.490001999999997"/>
    <n v="-9.6431180897019894E-2"/>
    <n v="-6.9359101493404697E-3"/>
    <n v="0.77203195362691202"/>
    <n v="1.31179846064471"/>
    <n v="1.7084487440426399"/>
    <s v="GreenGrest Capital"/>
    <x v="32"/>
    <s v="Consumer Discretionary"/>
    <s v="Apparel Retail"/>
    <s v="Framingham, Massachusetts"/>
    <d v="1985-09-30T00:00:00"/>
    <n v="109198"/>
    <m/>
    <s v="Framingham"/>
    <s v="Massachusetts"/>
    <s v="United States"/>
  </r>
  <r>
    <d v="2019-06-12T00:00:00"/>
    <x v="32"/>
    <s v="sell"/>
    <n v="800"/>
    <n v="7"/>
    <n v="52.07"/>
    <n v="52.43"/>
    <n v="51.869999"/>
    <n v="52.130001"/>
    <n v="52.130001"/>
    <n v="4067200"/>
    <n v="2.1269999999999998"/>
    <n v="1.3436991878019E-3"/>
    <n v="1.8782641252184599E-2"/>
    <n v="-3.5294223607656001E-2"/>
    <n v="-2.3076747606735398E-3"/>
    <n v="0.108720094732679"/>
    <n v="1.0618830107384699E-2"/>
    <n v="1.4476230891848E-2"/>
    <n v="1.0659858339550601E-2"/>
    <n v="1.2827656268098999E-2"/>
    <n v="56.639998999999897"/>
    <n v="41.490001999999997"/>
    <n v="-9.6431180897019894E-2"/>
    <n v="-2.0396578921351798E-3"/>
    <n v="0.77793683329771801"/>
    <n v="0.93649684929636401"/>
    <n v="0.91983609109278397"/>
    <s v="GreenGrest Capital"/>
    <x v="32"/>
    <s v="Consumer Discretionary"/>
    <s v="Apparel Retail"/>
    <s v="Framingham, Massachusetts"/>
    <d v="1985-09-30T00:00:00"/>
    <n v="109198"/>
    <m/>
    <s v="Framingham"/>
    <s v="Massachusetts"/>
    <s v="United States"/>
  </r>
  <r>
    <d v="2019-04-02T00:00:00"/>
    <x v="32"/>
    <s v="sell"/>
    <n v="700"/>
    <n v="8"/>
    <n v="53.209998999999897"/>
    <n v="53.439999"/>
    <n v="52.91"/>
    <n v="53.080002"/>
    <n v="52.847816000000002"/>
    <n v="3931000"/>
    <n v="2.4809999999999999"/>
    <n v="-2.4460947777809302E-3"/>
    <n v="4.5317643025374601E-3"/>
    <n v="2.01720012123556E-2"/>
    <n v="0.17485956037841099"/>
    <n v="0.29194291784938797"/>
    <n v="2.6032830016296201E-3"/>
    <n v="8.3311197116312102E-3"/>
    <n v="1.0868001062361E-2"/>
    <n v="1.28788324145808E-2"/>
    <n v="56.639998999999897"/>
    <n v="40.314999"/>
    <n v="-9.6320966778014203E-2"/>
    <n v="1.7455614805152698E-5"/>
    <n v="0.74555713272472601"/>
    <n v="2.3001493500674299"/>
    <n v="2.2395472795285398"/>
    <s v="KKZ Asset Management"/>
    <x v="32"/>
    <s v="Consumer Discretionary"/>
    <s v="Apparel Retail"/>
    <s v="Framingham, Massachusetts"/>
    <d v="1985-09-30T00:00:00"/>
    <n v="109198"/>
    <m/>
    <s v="Framingham"/>
    <s v="Massachusetts"/>
    <s v="United States"/>
  </r>
  <r>
    <d v="2019-04-18T00:00:00"/>
    <x v="32"/>
    <s v="buy"/>
    <n v="700"/>
    <n v="8"/>
    <n v="55.049999"/>
    <n v="55.48"/>
    <n v="54.939999"/>
    <n v="55.119999"/>
    <n v="54.878891000000003"/>
    <n v="3577200"/>
    <n v="2.56"/>
    <n v="1.08913529771201E-3"/>
    <n v="2.2567719643144499E-2"/>
    <n v="5.4047050795608502E-2"/>
    <n v="0.14223891503998301"/>
    <n v="0.29765055568297"/>
    <n v="3.7372120603694301E-3"/>
    <n v="6.6561549098744397E-3"/>
    <n v="9.9204157495120498E-3"/>
    <n v="1.2686523442707799E-2"/>
    <n v="56.639998999999897"/>
    <n v="40.650002000000001"/>
    <n v="-9.6320966778014203E-2"/>
    <n v="1.5778467813143101E-3"/>
    <n v="0.73845889413834598"/>
    <n v="2.5253868141988098"/>
    <n v="2.4610416313299002"/>
    <s v="KKZ Asset Management"/>
    <x v="32"/>
    <s v="Consumer Discretionary"/>
    <s v="Apparel Retail"/>
    <s v="Framingham, Massachusetts"/>
    <d v="1985-09-30T00:00:00"/>
    <n v="109198"/>
    <m/>
    <s v="Framingham"/>
    <s v="Massachusetts"/>
    <s v="United States"/>
  </r>
  <r>
    <d v="2019-04-30T00:00:00"/>
    <x v="32"/>
    <s v="sell"/>
    <n v="600"/>
    <n v="8"/>
    <n v="54.860000999999997"/>
    <n v="55.02"/>
    <n v="54.529998999999997"/>
    <n v="54.880001"/>
    <n v="54.639941999999998"/>
    <n v="4737900"/>
    <n v="2.5089999999999999"/>
    <n v="1.8239006871861301E-3"/>
    <n v="-5.6327214705834596E-3"/>
    <n v="3.3725617806794998E-2"/>
    <n v="0.122576178157816"/>
    <n v="0.25414933896924302"/>
    <n v="4.4235750920655998E-3"/>
    <n v="7.9549346727992992E-3"/>
    <n v="9.7980284828047496E-3"/>
    <n v="1.2639842055870701E-2"/>
    <n v="56.639998999999897"/>
    <n v="40.650002000000001"/>
    <n v="-9.6320966778014203E-2"/>
    <n v="9.5096475723260604E-4"/>
    <n v="0.73822735623372304"/>
    <n v="2.25636671147269"/>
    <n v="2.5028987377819698"/>
    <s v="KKZ Asset Management"/>
    <x v="32"/>
    <s v="Consumer Discretionary"/>
    <s v="Apparel Retail"/>
    <s v="Framingham, Massachusetts"/>
    <d v="1985-09-30T00:00:00"/>
    <n v="109198"/>
    <m/>
    <s v="Framingham"/>
    <s v="Massachusetts"/>
    <s v="United States"/>
  </r>
  <r>
    <d v="2019-05-14T00:00:00"/>
    <x v="32"/>
    <s v="buy"/>
    <n v="800"/>
    <n v="8"/>
    <n v="52.869999"/>
    <n v="52.869999"/>
    <n v="52.060001"/>
    <n v="52.580002"/>
    <n v="52.350002000000003"/>
    <n v="6681400"/>
    <n v="2.419"/>
    <n v="1.90368279743851E-3"/>
    <n v="-1.5849338911755498E-2"/>
    <n v="-2.4609080323420299E-2"/>
    <n v="5.9252657520771801E-2"/>
    <n v="0.23983088110647399"/>
    <n v="1.75133705834578E-2"/>
    <n v="1.09613417714976E-2"/>
    <n v="1.07008333564419E-2"/>
    <n v="1.2748367069805E-2"/>
    <n v="56.639998999999897"/>
    <n v="41.490001999999997"/>
    <n v="-9.6320966778014203E-2"/>
    <n v="7.98398755130913E-3"/>
    <n v="0.76421550444748398"/>
    <n v="2.3904818676889499"/>
    <n v="2.6121968667528499"/>
    <s v="KKZ Asset Management"/>
    <x v="32"/>
    <s v="Consumer Discretionary"/>
    <s v="Apparel Retail"/>
    <s v="Framingham, Massachusetts"/>
    <d v="1985-09-30T00:00:00"/>
    <n v="109198"/>
    <m/>
    <s v="Framingham"/>
    <s v="Massachusetts"/>
    <s v="United States"/>
  </r>
  <r>
    <d v="2019-05-23T00:00:00"/>
    <x v="32"/>
    <s v="sell"/>
    <n v="900"/>
    <n v="8"/>
    <n v="51.380001"/>
    <n v="52.48"/>
    <n v="51.16"/>
    <n v="52.16"/>
    <n v="52.16"/>
    <n v="8858000"/>
    <n v="2.2959999999999998"/>
    <n v="8.4713443798607804E-3"/>
    <n v="-1.0109747623863401E-2"/>
    <n v="-5.2081957620745897E-2"/>
    <n v="3.9701213544431797E-2"/>
    <n v="0.19221044444277"/>
    <n v="1.5713067864582899E-2"/>
    <n v="1.18552606183123E-2"/>
    <n v="1.11876841173071E-2"/>
    <n v="1.2668582227491501E-2"/>
    <n v="56.639998999999897"/>
    <n v="41.490001999999997"/>
    <n v="-9.6320966778014203E-2"/>
    <n v="-1.1985692488440201E-2"/>
    <n v="0.76291114403774396"/>
    <n v="1.9497818208753099"/>
    <n v="2.2597011532051599"/>
    <s v="KKZ Asset Management"/>
    <x v="32"/>
    <s v="Consumer Discretionary"/>
    <s v="Apparel Retail"/>
    <s v="Framingham, Massachusetts"/>
    <d v="1985-09-30T00:00:00"/>
    <n v="109198"/>
    <m/>
    <s v="Framingham"/>
    <s v="Massachusetts"/>
    <s v="United States"/>
  </r>
  <r>
    <d v="2019-06-06T00:00:00"/>
    <x v="32"/>
    <s v="buy"/>
    <n v="700"/>
    <n v="8"/>
    <n v="50.77"/>
    <n v="51.080002"/>
    <n v="50.540000999999997"/>
    <n v="50.900002000000001"/>
    <n v="50.900002000000001"/>
    <n v="6033100"/>
    <n v="2.1240000000000001"/>
    <n v="-5.0950138614347497E-3"/>
    <n v="6.7021932321242898E-3"/>
    <n v="-5.8249537362190601E-2"/>
    <n v="-1.2177613356511701E-2"/>
    <n v="9.5210797713394704E-2"/>
    <n v="1.06110584436898E-2"/>
    <n v="1.41383145357316E-2"/>
    <n v="1.0958983897903301E-2"/>
    <n v="1.27576034306233E-2"/>
    <n v="56.639998999999897"/>
    <n v="41.490001999999997"/>
    <n v="-9.6431180897019894E-2"/>
    <n v="6.1168407152111899E-3"/>
    <n v="0.77385706496443096"/>
    <n v="0.81905187759376996"/>
    <n v="1.07208537033658"/>
    <s v="KKZ Asset Management"/>
    <x v="32"/>
    <s v="Consumer Discretionary"/>
    <s v="Apparel Retail"/>
    <s v="Framingham, Massachusetts"/>
    <d v="1985-09-30T00:00:00"/>
    <n v="109198"/>
    <m/>
    <s v="Framingham"/>
    <s v="Massachusetts"/>
    <s v="United States"/>
  </r>
  <r>
    <d v="2019-06-07T00:00:00"/>
    <x v="32"/>
    <s v="buy"/>
    <n v="1200"/>
    <n v="8"/>
    <n v="51.389998999999897"/>
    <n v="52.150002000000001"/>
    <n v="51.07"/>
    <n v="51.919998"/>
    <n v="51.919998"/>
    <n v="4594200"/>
    <n v="2.0840000000000001"/>
    <n v="1.9841071025825399E-2"/>
    <n v="3.1897763806490301E-2"/>
    <n v="-2.40972805576617E-2"/>
    <n v="2.7767569560609801E-2"/>
    <n v="0.11218449110436"/>
    <n v="1.2458592324891099E-2"/>
    <n v="1.4661939591262E-2"/>
    <n v="1.0943967483428E-2"/>
    <n v="1.28154763124332E-2"/>
    <n v="56.639998999999897"/>
    <n v="41.490001999999997"/>
    <n v="-9.6431180897019894E-2"/>
    <n v="1.0442979367750601E-2"/>
    <n v="0.78031736319905598"/>
    <n v="1.003290095673"/>
    <n v="1.02707989666843"/>
    <s v="KKZ Asset Management"/>
    <x v="32"/>
    <s v="Consumer Discretionary"/>
    <s v="Apparel Retail"/>
    <s v="Framingham, Massachusetts"/>
    <d v="1985-09-30T00:00:00"/>
    <n v="109198"/>
    <m/>
    <s v="Framingham"/>
    <s v="Massachusetts"/>
    <s v="United States"/>
  </r>
  <r>
    <d v="2019-04-11T00:00:00"/>
    <x v="32"/>
    <s v="buy"/>
    <n v="800"/>
    <n v="9"/>
    <n v="54.439999"/>
    <n v="54.439999"/>
    <n v="53.799999"/>
    <n v="53.889998999999897"/>
    <n v="53.654269999999997"/>
    <n v="5013700"/>
    <n v="2.504"/>
    <n v="-1.01542062546904E-2"/>
    <n v="-6.6580556825746899E-3"/>
    <n v="3.6855742105935098E-2"/>
    <n v="0.13881155927794001"/>
    <n v="0.28876085349477998"/>
    <n v="9.1859684440541607E-3"/>
    <n v="7.4774832029874802E-3"/>
    <n v="1.02209105066736E-2"/>
    <n v="1.27720876525345E-2"/>
    <n v="56.639998999999897"/>
    <n v="40.470001000000003"/>
    <n v="-9.6320966778014203E-2"/>
    <n v="3.8122194279549302E-5"/>
    <n v="0.74637539627251104"/>
    <n v="2.3654689158828699"/>
    <n v="2.2656393575036402"/>
    <s v="Netpune Capital"/>
    <x v="32"/>
    <s v="Consumer Discretionary"/>
    <s v="Apparel Retail"/>
    <s v="Framingham, Massachusetts"/>
    <d v="1985-09-30T00:00:00"/>
    <n v="109198"/>
    <m/>
    <s v="Framingham"/>
    <s v="Massachusetts"/>
    <s v="United States"/>
  </r>
  <r>
    <d v="2019-06-14T00:00:00"/>
    <x v="32"/>
    <s v="sell"/>
    <n v="1600"/>
    <n v="9"/>
    <n v="52.98"/>
    <n v="53.459998999999897"/>
    <n v="52.849997999999999"/>
    <n v="53.34"/>
    <n v="53.34"/>
    <n v="5459300"/>
    <n v="2.093"/>
    <n v="9.7966118848821192E-3"/>
    <n v="2.69824848788357E-2"/>
    <n v="1.8734543232929599E-2"/>
    <n v="3.4259534366080403E-2"/>
    <n v="0.13461746078398201"/>
    <n v="7.50391519962979E-3"/>
    <n v="1.31268456462122E-2"/>
    <n v="1.0778087526323201E-2"/>
    <n v="1.28544409157101E-2"/>
    <n v="56.639998999999897"/>
    <n v="41.490001999999997"/>
    <n v="-9.6431180897019894E-2"/>
    <n v="-1.6128120944145399E-3"/>
    <n v="0.77777399748575604"/>
    <n v="1.20191506470706"/>
    <n v="1.0012707150804501"/>
    <s v="Netpune Capital"/>
    <x v="32"/>
    <s v="Consumer Discretionary"/>
    <s v="Apparel Retail"/>
    <s v="Framingham, Massachusetts"/>
    <d v="1985-09-30T00:00:00"/>
    <n v="109198"/>
    <m/>
    <s v="Framingham"/>
    <s v="Massachusetts"/>
    <s v="United States"/>
  </r>
  <r>
    <d v="2019-06-20T00:00:00"/>
    <x v="32"/>
    <s v="sell"/>
    <n v="800"/>
    <n v="9"/>
    <n v="54.529998999999997"/>
    <n v="54.560001"/>
    <n v="53.610000999999997"/>
    <n v="53.830002"/>
    <n v="53.830002"/>
    <n v="5289300"/>
    <n v="2.0009999999999999"/>
    <n v="-5.7422959886546301E-3"/>
    <n v="1.8941062857882301E-2"/>
    <n v="1.6105235291822902E-2"/>
    <n v="2.9592151300930299E-2"/>
    <n v="0.13305208819105399"/>
    <n v="5.7531620820457704E-3"/>
    <n v="1.31672406310592E-2"/>
    <n v="1.07363832818472E-2"/>
    <n v="1.28532205432563E-2"/>
    <n v="56.639998999999897"/>
    <n v="41.490001999999997"/>
    <n v="-9.6431180897019894E-2"/>
    <n v="9.4276054361659405E-3"/>
    <n v="0.77364274060770999"/>
    <n v="1.1692872760134501"/>
    <n v="1.2158892975626401"/>
    <s v="Netpune Capital"/>
    <x v="32"/>
    <s v="Consumer Discretionary"/>
    <s v="Apparel Retail"/>
    <s v="Framingham, Massachusetts"/>
    <d v="1985-09-30T00:00:00"/>
    <n v="109198"/>
    <m/>
    <s v="Framingham"/>
    <s v="Massachusetts"/>
    <s v="United States"/>
  </r>
  <r>
    <d v="2019-04-04T00:00:00"/>
    <x v="32"/>
    <s v="sell"/>
    <n v="1200"/>
    <n v="10"/>
    <n v="53.169998"/>
    <n v="54.259997999999896"/>
    <n v="53.09"/>
    <n v="54.25"/>
    <n v="54.012694999999901"/>
    <n v="5155900"/>
    <n v="2.512"/>
    <n v="2.0108650331859001E-2"/>
    <n v="2.2179575565168499E-2"/>
    <n v="4.8919193087444697E-2"/>
    <n v="0.20903181720417"/>
    <n v="0.27228832578600398"/>
    <n v="8.9832259482164108E-3"/>
    <n v="8.7609483307345207E-3"/>
    <n v="1.09300537502111E-2"/>
    <n v="1.28152371926406E-2"/>
    <n v="56.639998999999897"/>
    <n v="40.470001000000003"/>
    <n v="-9.6320966778014203E-2"/>
    <n v="2.0824655091414399E-3"/>
    <n v="0.73590929686309703"/>
    <n v="2.1576968938138901"/>
    <n v="2.2125417965929701"/>
    <s v="Spectrum Group"/>
    <x v="32"/>
    <s v="Consumer Discretionary"/>
    <s v="Apparel Retail"/>
    <s v="Framingham, Massachusetts"/>
    <d v="1985-09-30T00:00:00"/>
    <n v="109198"/>
    <m/>
    <s v="Framingham"/>
    <s v="Massachusetts"/>
    <s v="United States"/>
  </r>
  <r>
    <d v="2019-04-15T00:00:00"/>
    <x v="32"/>
    <s v="buy"/>
    <n v="900"/>
    <n v="10"/>
    <n v="54.02"/>
    <n v="54.41"/>
    <n v="54"/>
    <n v="54.240001999999997"/>
    <n v="54.002743000000002"/>
    <n v="4026900"/>
    <n v="2.5529999999999999"/>
    <n v="4.9903635013042701E-3"/>
    <n v="-1.6578555298234401E-3"/>
    <n v="4.0253748918557403E-2"/>
    <n v="0.15189024346656901"/>
    <n v="0.30490957069774399"/>
    <n v="9.3515829990842708E-3"/>
    <n v="7.0019479568932197E-3"/>
    <n v="9.9791599693044904E-3"/>
    <n v="1.2727487234412801E-2"/>
    <n v="56.639998999999897"/>
    <n v="40.650002000000001"/>
    <n v="-9.6320966778014203E-2"/>
    <n v="-6.2956724975841202E-4"/>
    <n v="0.74335607737718401"/>
    <n v="2.5433291662667599"/>
    <n v="2.38420525281912"/>
    <s v="Spectrum Group"/>
    <x v="32"/>
    <s v="Consumer Discretionary"/>
    <s v="Apparel Retail"/>
    <s v="Framingham, Massachusetts"/>
    <d v="1985-09-30T00:00:00"/>
    <n v="109198"/>
    <m/>
    <s v="Framingham"/>
    <s v="Massachusetts"/>
    <s v="United States"/>
  </r>
  <r>
    <d v="2019-04-29T00:00:00"/>
    <x v="32"/>
    <s v="buy"/>
    <n v="700"/>
    <n v="10"/>
    <n v="54.98"/>
    <n v="55.18"/>
    <n v="54.759997999999896"/>
    <n v="54.779998999999997"/>
    <n v="54.540374999999997"/>
    <n v="4540500"/>
    <n v="2.536"/>
    <n v="-5.0983871084176796E-3"/>
    <n v="6.7771386674131198E-3"/>
    <n v="3.1901717119608798E-2"/>
    <n v="0.11624879334728"/>
    <n v="0.26864292661420203"/>
    <n v="8.2871133155931701E-3"/>
    <n v="7.9612600442130997E-3"/>
    <n v="9.8316683176396108E-3"/>
    <n v="1.2676488450788901E-2"/>
    <n v="56.639998999999897"/>
    <n v="40.650002000000001"/>
    <n v="-9.6320966778014203E-2"/>
    <n v="1.07094833958194E-3"/>
    <n v="0.73869870715515695"/>
    <n v="2.38014914281101"/>
    <n v="2.5832225595988199"/>
    <s v="Spectrum Group"/>
    <x v="32"/>
    <s v="Consumer Discretionary"/>
    <s v="Apparel Retail"/>
    <s v="Framingham, Massachusetts"/>
    <d v="1985-09-30T00:00:00"/>
    <n v="109198"/>
    <m/>
    <s v="Framingham"/>
    <s v="Massachusetts"/>
    <s v="United States"/>
  </r>
  <r>
    <d v="2019-05-07T00:00:00"/>
    <x v="32"/>
    <s v="sell"/>
    <n v="800"/>
    <n v="10"/>
    <n v="53.959998999999897"/>
    <n v="54.080002"/>
    <n v="52.98"/>
    <n v="53.419998"/>
    <n v="53.186324999999997"/>
    <n v="4456100"/>
    <n v="2.448"/>
    <n v="-1.4311185778703399E-2"/>
    <n v="-2.6963839335865498E-2"/>
    <n v="-1.5417797094239301E-2"/>
    <n v="8.5812469422139201E-2"/>
    <n v="0.27053965681657599"/>
    <n v="1.13484455215958E-2"/>
    <n v="8.7537067948856295E-3"/>
    <n v="9.9447089338639497E-3"/>
    <n v="1.26315021454743E-2"/>
    <n v="56.639998999999897"/>
    <n v="40.650002000000001"/>
    <n v="-9.6320966778014203E-2"/>
    <n v="-1.6649488130547601E-2"/>
    <n v="0.74442121448856302"/>
    <n v="2.5501229671964301"/>
    <n v="2.4971949316826598"/>
    <s v="Spectrum Group"/>
    <x v="32"/>
    <s v="Consumer Discretionary"/>
    <s v="Apparel Retail"/>
    <s v="Framingham, Massachusetts"/>
    <d v="1985-09-30T00:00:00"/>
    <n v="109198"/>
    <m/>
    <s v="Framingham"/>
    <s v="Massachusetts"/>
    <s v="United States"/>
  </r>
  <r>
    <d v="2019-06-21T00:00:00"/>
    <x v="32"/>
    <s v="sell"/>
    <n v="1000"/>
    <n v="10"/>
    <n v="53.880001"/>
    <n v="54.119999"/>
    <n v="52.91"/>
    <n v="52.93"/>
    <n v="52.93"/>
    <n v="10912300"/>
    <n v="2.0680000000000001"/>
    <n v="-1.68606838569723E-2"/>
    <n v="-7.71623288397205E-3"/>
    <n v="-6.2152569642556898E-3"/>
    <n v="1.5593267468413E-2"/>
    <n v="0.10611183168527701"/>
    <n v="9.7538360905367102E-3"/>
    <n v="1.36371480553934E-2"/>
    <n v="1.0949199834368E-2"/>
    <n v="1.28854557965697E-2"/>
    <n v="56.639998999999897"/>
    <n v="41.490001999999997"/>
    <n v="-9.6431180897019894E-2"/>
    <n v="-1.26001638019446E-3"/>
    <n v="0.77416039300940198"/>
    <n v="0.87724677347389901"/>
    <n v="1.1509556393160101"/>
    <s v="Spectrum Group"/>
    <x v="32"/>
    <s v="Consumer Discretionary"/>
    <s v="Apparel Retail"/>
    <s v="Framingham, Massachusetts"/>
    <d v="1985-09-30T00:00:00"/>
    <n v="109198"/>
    <m/>
    <s v="Framingham"/>
    <s v="Massachusetts"/>
    <s v="United States"/>
  </r>
  <r>
    <d v="2019-06-27T00:00:00"/>
    <x v="32"/>
    <s v="sell"/>
    <n v="200"/>
    <n v="10"/>
    <n v="52.939999"/>
    <n v="53.029998999999997"/>
    <n v="52.299999"/>
    <n v="52.880001"/>
    <n v="52.880001"/>
    <n v="4907800"/>
    <n v="2.0049999999999999"/>
    <n v="5.6753998087788601E-4"/>
    <n v="-1.7805755272696601E-2"/>
    <n v="5.4603188112318603E-2"/>
    <n v="9.8567849240700106E-4"/>
    <n v="0.121322112696764"/>
    <n v="8.2090308947283201E-3"/>
    <n v="9.3856453624333609E-3"/>
    <n v="1.09204922388098E-2"/>
    <n v="1.28627317852827E-2"/>
    <n v="56.639998999999897"/>
    <n v="41.490001999999997"/>
    <n v="-9.6431180897019894E-2"/>
    <n v="3.81588593721357E-3"/>
    <n v="0.77730556032422804"/>
    <n v="1.01547449764373"/>
    <n v="0.97251900164536997"/>
    <s v="Spectrum Group"/>
    <x v="32"/>
    <s v="Consumer Discretionary"/>
    <s v="Apparel Retail"/>
    <s v="Framingham, Massachusetts"/>
    <d v="1985-09-30T00:00:00"/>
    <n v="109198"/>
    <m/>
    <s v="Framingham"/>
    <s v="Massachusetts"/>
    <s v="United States"/>
  </r>
  <r>
    <d v="2019-04-15T00:00:00"/>
    <x v="32"/>
    <s v="buy"/>
    <n v="700"/>
    <n v="11"/>
    <n v="54.02"/>
    <n v="54.41"/>
    <n v="54"/>
    <n v="54.240001999999997"/>
    <n v="54.002743000000002"/>
    <n v="4026900"/>
    <n v="2.5529999999999999"/>
    <n v="4.9903635013042701E-3"/>
    <n v="-1.6578555298234401E-3"/>
    <n v="4.0253748918557403E-2"/>
    <n v="0.15189024346656901"/>
    <n v="0.30490957069774399"/>
    <n v="9.3515829990842708E-3"/>
    <n v="7.0019479568932197E-3"/>
    <n v="9.9791599693044904E-3"/>
    <n v="1.2727487234412801E-2"/>
    <n v="56.639998999999897"/>
    <n v="40.650002000000001"/>
    <n v="-9.6320966778014203E-2"/>
    <n v="-6.2956724975841202E-4"/>
    <n v="0.74335607737718401"/>
    <n v="2.5433291662667599"/>
    <n v="2.38420525281912"/>
    <s v="Beta Dynamic Fund"/>
    <x v="32"/>
    <s v="Consumer Discretionary"/>
    <s v="Apparel Retail"/>
    <s v="Framingham, Massachusetts"/>
    <d v="1985-09-30T00:00:00"/>
    <n v="109198"/>
    <m/>
    <s v="Framingham"/>
    <s v="Massachusetts"/>
    <s v="United States"/>
  </r>
  <r>
    <d v="2019-05-15T00:00:00"/>
    <x v="32"/>
    <s v="sell"/>
    <n v="1100"/>
    <n v="11"/>
    <n v="52.080002"/>
    <n v="52.709998999999897"/>
    <n v="51.709998999999897"/>
    <n v="52.34"/>
    <n v="52.34"/>
    <n v="5323900"/>
    <n v="2.379"/>
    <n v="-1.91078418938853E-4"/>
    <n v="-2.7024402604252699E-2"/>
    <n v="-2.6283580967178501E-2"/>
    <n v="5.2324173689709999E-2"/>
    <n v="0.22958008404827901"/>
    <n v="1.5893692277214402E-2"/>
    <n v="1.09482193040564E-2"/>
    <n v="1.06758699772912E-2"/>
    <n v="1.27355370295009E-2"/>
    <n v="56.639998999999897"/>
    <n v="41.490001999999997"/>
    <n v="-9.6320966778014203E-2"/>
    <n v="5.8219943882337104E-3"/>
    <n v="0.76259687246711905"/>
    <n v="2.30159037033583"/>
    <n v="2.50923119741705"/>
    <s v="Beta Dynamic Fund"/>
    <x v="32"/>
    <s v="Consumer Discretionary"/>
    <s v="Apparel Retail"/>
    <s v="Framingham, Massachusetts"/>
    <d v="1985-09-30T00:00:00"/>
    <n v="109198"/>
    <m/>
    <s v="Framingham"/>
    <s v="Massachusetts"/>
    <s v="United States"/>
  </r>
  <r>
    <d v="2019-06-07T00:00:00"/>
    <x v="32"/>
    <s v="sell"/>
    <n v="1400"/>
    <n v="11"/>
    <n v="51.389998999999897"/>
    <n v="52.150002000000001"/>
    <n v="51.07"/>
    <n v="51.919998"/>
    <n v="51.919998"/>
    <n v="4594200"/>
    <n v="2.0840000000000001"/>
    <n v="1.9841071025825399E-2"/>
    <n v="3.1897763806490301E-2"/>
    <n v="-2.40972805576617E-2"/>
    <n v="2.7767569560609801E-2"/>
    <n v="0.11218449110436"/>
    <n v="1.2458592324891099E-2"/>
    <n v="1.4661939591262E-2"/>
    <n v="1.0943967483428E-2"/>
    <n v="1.28154763124332E-2"/>
    <n v="56.639998999999897"/>
    <n v="41.490001999999997"/>
    <n v="-9.6431180897019894E-2"/>
    <n v="1.0442979367750601E-2"/>
    <n v="0.78031736319905598"/>
    <n v="1.003290095673"/>
    <n v="1.02707989666843"/>
    <s v="Beta Dynamic Fund"/>
    <x v="32"/>
    <s v="Consumer Discretionary"/>
    <s v="Apparel Retail"/>
    <s v="Framingham, Massachusetts"/>
    <d v="1985-09-30T00:00:00"/>
    <n v="109198"/>
    <m/>
    <s v="Framingham"/>
    <s v="Massachusetts"/>
    <s v="United States"/>
  </r>
  <r>
    <d v="2019-06-12T00:00:00"/>
    <x v="32"/>
    <s v="buy"/>
    <n v="600"/>
    <n v="11"/>
    <n v="52.07"/>
    <n v="52.43"/>
    <n v="51.869999"/>
    <n v="52.130001"/>
    <n v="52.130001"/>
    <n v="4067200"/>
    <n v="2.1269999999999998"/>
    <n v="1.3436991878019E-3"/>
    <n v="1.8782641252184599E-2"/>
    <n v="-3.5294223607656001E-2"/>
    <n v="-2.3076747606735398E-3"/>
    <n v="0.108720094732679"/>
    <n v="1.0618830107384699E-2"/>
    <n v="1.4476230891848E-2"/>
    <n v="1.0659858339550601E-2"/>
    <n v="1.2827656268098999E-2"/>
    <n v="56.639998999999897"/>
    <n v="41.490001999999997"/>
    <n v="-9.6431180897019894E-2"/>
    <n v="-2.0396578921351798E-3"/>
    <n v="0.77793683329771801"/>
    <n v="0.93649684929636401"/>
    <n v="0.91983609109278397"/>
    <s v="Beta Dynamic Fund"/>
    <x v="32"/>
    <s v="Consumer Discretionary"/>
    <s v="Apparel Retail"/>
    <s v="Framingham, Massachusetts"/>
    <d v="1985-09-30T00:00:00"/>
    <n v="109198"/>
    <m/>
    <s v="Framingham"/>
    <s v="Massachusetts"/>
    <s v="United States"/>
  </r>
  <r>
    <d v="2019-06-14T00:00:00"/>
    <x v="32"/>
    <s v="sell"/>
    <n v="1200"/>
    <n v="11"/>
    <n v="52.98"/>
    <n v="53.459998999999897"/>
    <n v="52.849997999999999"/>
    <n v="53.34"/>
    <n v="53.34"/>
    <n v="5459300"/>
    <n v="2.093"/>
    <n v="9.7966118848821192E-3"/>
    <n v="2.69824848788357E-2"/>
    <n v="1.8734543232929599E-2"/>
    <n v="3.4259534366080403E-2"/>
    <n v="0.13461746078398201"/>
    <n v="7.50391519962979E-3"/>
    <n v="1.31268456462122E-2"/>
    <n v="1.0778087526323201E-2"/>
    <n v="1.28544409157101E-2"/>
    <n v="56.639998999999897"/>
    <n v="41.490001999999997"/>
    <n v="-9.6431180897019894E-2"/>
    <n v="-1.6128120944145399E-3"/>
    <n v="0.77777399748575604"/>
    <n v="1.20191506470706"/>
    <n v="1.0012707150804501"/>
    <s v="Beta Dynamic Fund"/>
    <x v="32"/>
    <s v="Consumer Discretionary"/>
    <s v="Apparel Retail"/>
    <s v="Framingham, Massachusetts"/>
    <d v="1985-09-30T00:00:00"/>
    <n v="109198"/>
    <m/>
    <s v="Framingham"/>
    <s v="Massachusetts"/>
    <s v="United States"/>
  </r>
  <r>
    <d v="2019-06-17T00:00:00"/>
    <x v="32"/>
    <s v="buy"/>
    <n v="1500"/>
    <n v="11"/>
    <n v="53.200001"/>
    <n v="54.209998999999897"/>
    <n v="53.150002000000001"/>
    <n v="53.560001"/>
    <n v="53.560001"/>
    <n v="6854500"/>
    <n v="2.0859999999999999"/>
    <n v="4.1160207397530502E-3"/>
    <n v="3.6699621233479598E-2"/>
    <n v="2.30416423916214E-2"/>
    <n v="2.7234485811585201E-2"/>
    <n v="0.140529703406748"/>
    <n v="4.6648301738323999E-3"/>
    <n v="1.3142663893718E-2"/>
    <n v="1.07027580899305E-2"/>
    <n v="1.2855565922802299E-2"/>
    <n v="56.639998999999897"/>
    <n v="41.490001999999997"/>
    <n v="-9.6431180897019894E-2"/>
    <n v="9.3131563797728401E-4"/>
    <n v="0.77827980622236204"/>
    <n v="1.2585257225738"/>
    <n v="1.0721442004347499"/>
    <s v="Beta Dynamic Fund"/>
    <x v="32"/>
    <s v="Consumer Discretionary"/>
    <s v="Apparel Retail"/>
    <s v="Framingham, Massachusetts"/>
    <d v="1985-09-30T00:00:00"/>
    <n v="109198"/>
    <m/>
    <s v="Framingham"/>
    <s v="Massachusetts"/>
    <s v="United States"/>
  </r>
  <r>
    <d v="2019-06-18T00:00:00"/>
    <x v="32"/>
    <s v="buy"/>
    <n v="800"/>
    <n v="11"/>
    <n v="54"/>
    <n v="54.380001"/>
    <n v="53.57"/>
    <n v="53.830002"/>
    <n v="53.830002"/>
    <n v="6708100"/>
    <n v="2.06"/>
    <n v="5.0284302332472596E-3"/>
    <n v="3.3434050951843999E-2"/>
    <n v="2.1405304484607701E-2"/>
    <n v="3.4749245034973598E-2"/>
    <n v="0.13912786796946"/>
    <n v="4.7260584898681703E-3"/>
    <n v="1.3113958020458E-2"/>
    <n v="1.07115777334058E-2"/>
    <n v="1.28533177167327E-2"/>
    <n v="56.639998999999897"/>
    <n v="41.490001999999997"/>
    <n v="-9.6431180897019894E-2"/>
    <n v="9.6704895497130797E-3"/>
    <n v="0.77744780072165898"/>
    <n v="1.23978734819098"/>
    <n v="1.1328650026532401"/>
    <s v="Beta Dynamic Fund"/>
    <x v="32"/>
    <s v="Consumer Discretionary"/>
    <s v="Apparel Retail"/>
    <s v="Framingham, Massachusetts"/>
    <d v="1985-09-30T00:00:00"/>
    <n v="109198"/>
    <m/>
    <s v="Framingham"/>
    <s v="Massachusetts"/>
    <s v="United States"/>
  </r>
  <r>
    <d v="2019-06-27T00:00:00"/>
    <x v="32"/>
    <s v="buy"/>
    <n v="900"/>
    <n v="11"/>
    <n v="52.939999"/>
    <n v="53.029998999999997"/>
    <n v="52.299999"/>
    <n v="52.880001"/>
    <n v="52.880001"/>
    <n v="4907800"/>
    <n v="2.0049999999999999"/>
    <n v="5.6753998087788601E-4"/>
    <n v="-1.7805755272696601E-2"/>
    <n v="5.4603188112318603E-2"/>
    <n v="9.8567849240700106E-4"/>
    <n v="0.121322112696764"/>
    <n v="8.2090308947283201E-3"/>
    <n v="9.3856453624333609E-3"/>
    <n v="1.09204922388098E-2"/>
    <n v="1.28627317852827E-2"/>
    <n v="56.639998999999897"/>
    <n v="41.490001999999997"/>
    <n v="-9.6431180897019894E-2"/>
    <n v="3.81588593721357E-3"/>
    <n v="0.77730556032422804"/>
    <n v="1.01547449764373"/>
    <n v="0.97251900164536997"/>
    <s v="Beta Dynamic Fund"/>
    <x v="32"/>
    <s v="Consumer Discretionary"/>
    <s v="Apparel Retail"/>
    <s v="Framingham, Massachusetts"/>
    <d v="1985-09-30T00:00:00"/>
    <n v="109198"/>
    <m/>
    <s v="Framingham"/>
    <s v="Massachusetts"/>
    <s v="United States"/>
  </r>
  <r>
    <d v="2019-04-15T00:00:00"/>
    <x v="32"/>
    <s v="sell"/>
    <n v="1500"/>
    <n v="12"/>
    <n v="54.02"/>
    <n v="54.41"/>
    <n v="54"/>
    <n v="54.240001999999997"/>
    <n v="54.002743000000002"/>
    <n v="4026900"/>
    <n v="2.5529999999999999"/>
    <n v="4.9903635013042701E-3"/>
    <n v="-1.6578555298234401E-3"/>
    <n v="4.0253748918557403E-2"/>
    <n v="0.15189024346656901"/>
    <n v="0.30490957069774399"/>
    <n v="9.3515829990842708E-3"/>
    <n v="7.0019479568932197E-3"/>
    <n v="9.9791599693044904E-3"/>
    <n v="1.2727487234412801E-2"/>
    <n v="56.639998999999897"/>
    <n v="40.650002000000001"/>
    <n v="-9.6320966778014203E-2"/>
    <n v="-6.2956724975841202E-4"/>
    <n v="0.74335607737718401"/>
    <n v="2.5433291662667599"/>
    <n v="2.38420525281912"/>
    <s v="6igma Capital"/>
    <x v="32"/>
    <s v="Consumer Discretionary"/>
    <s v="Apparel Retail"/>
    <s v="Framingham, Massachusetts"/>
    <d v="1985-09-30T00:00:00"/>
    <n v="109198"/>
    <m/>
    <s v="Framingham"/>
    <s v="Massachusetts"/>
    <s v="United States"/>
  </r>
  <r>
    <d v="2019-04-23T00:00:00"/>
    <x v="32"/>
    <s v="buy"/>
    <n v="1000"/>
    <n v="12"/>
    <n v="54.470001000000003"/>
    <n v="55.43"/>
    <n v="54.439999"/>
    <n v="55.189999"/>
    <n v="54.948581999999902"/>
    <n v="4718000"/>
    <n v="2.57"/>
    <n v="1.42337608251827E-2"/>
    <n v="1.73630336686608E-2"/>
    <n v="5.0159056813205198E-2"/>
    <n v="0.12820889962839899"/>
    <n v="0.307370733510542"/>
    <n v="1.05001254383851E-2"/>
    <n v="7.8110474772514196E-3"/>
    <n v="9.7457849869025098E-3"/>
    <n v="1.2733725157624999E-2"/>
    <n v="56.639998999999897"/>
    <n v="40.650002000000001"/>
    <n v="-9.6320966778014203E-2"/>
    <n v="8.8023511954049196E-3"/>
    <n v="0.74105802593815795"/>
    <n v="2.65798582055691"/>
    <n v="2.5127482059315698"/>
    <s v="6igma Capital"/>
    <x v="32"/>
    <s v="Consumer Discretionary"/>
    <s v="Apparel Retail"/>
    <s v="Framingham, Massachusetts"/>
    <d v="1985-09-30T00:00:00"/>
    <n v="109198"/>
    <m/>
    <s v="Framingham"/>
    <s v="Massachusetts"/>
    <s v="United States"/>
  </r>
  <r>
    <d v="2019-04-29T00:00:00"/>
    <x v="32"/>
    <s v="buy"/>
    <n v="1000"/>
    <n v="12"/>
    <n v="54.98"/>
    <n v="55.18"/>
    <n v="54.759997999999896"/>
    <n v="54.779998999999997"/>
    <n v="54.540374999999997"/>
    <n v="4540500"/>
    <n v="2.536"/>
    <n v="-5.0983871084176796E-3"/>
    <n v="6.7771386674131198E-3"/>
    <n v="3.1901717119608798E-2"/>
    <n v="0.11624879334728"/>
    <n v="0.26864292661420203"/>
    <n v="8.2871133155931701E-3"/>
    <n v="7.9612600442130997E-3"/>
    <n v="9.8316683176396108E-3"/>
    <n v="1.2676488450788901E-2"/>
    <n v="56.639998999999897"/>
    <n v="40.650002000000001"/>
    <n v="-9.6320966778014203E-2"/>
    <n v="1.07094833958194E-3"/>
    <n v="0.73869870715515695"/>
    <n v="2.38014914281101"/>
    <n v="2.5832225595988199"/>
    <s v="6igma Capital"/>
    <x v="32"/>
    <s v="Consumer Discretionary"/>
    <s v="Apparel Retail"/>
    <s v="Framingham, Massachusetts"/>
    <d v="1985-09-30T00:00:00"/>
    <n v="109198"/>
    <m/>
    <s v="Framingham"/>
    <s v="Massachusetts"/>
    <s v="United States"/>
  </r>
  <r>
    <d v="2019-05-02T00:00:00"/>
    <x v="32"/>
    <s v="buy"/>
    <n v="1500"/>
    <n v="12"/>
    <n v="54.040000999999997"/>
    <n v="54.509997999999896"/>
    <n v="53.84"/>
    <n v="54.450001"/>
    <n v="54.211822999999903"/>
    <n v="3515900"/>
    <n v="2.552"/>
    <n v="9.4105662821503799E-3"/>
    <n v="-1.1503801996458399E-2"/>
    <n v="2.3036539451816201E-2"/>
    <n v="9.4601825171876805E-2"/>
    <n v="0.28074312751587899"/>
    <n v="9.8745589263316107E-3"/>
    <n v="9.0909521408916796E-3"/>
    <n v="9.9527447019049607E-3"/>
    <n v="1.2596999139892699E-2"/>
    <n v="56.639998999999897"/>
    <n v="40.650002000000001"/>
    <n v="-9.6320966778014203E-2"/>
    <n v="-2.1262443276895502E-3"/>
    <n v="0.73785447805841997"/>
    <n v="2.5574115296106998"/>
    <n v="2.4211417233282102"/>
    <s v="6igma Capital"/>
    <x v="32"/>
    <s v="Consumer Discretionary"/>
    <s v="Apparel Retail"/>
    <s v="Framingham, Massachusetts"/>
    <d v="1985-09-30T00:00:00"/>
    <n v="109198"/>
    <m/>
    <s v="Framingham"/>
    <s v="Massachusetts"/>
    <s v="United States"/>
  </r>
  <r>
    <d v="2019-05-07T00:00:00"/>
    <x v="32"/>
    <s v="sell"/>
    <n v="700"/>
    <n v="12"/>
    <n v="53.959998999999897"/>
    <n v="54.080002"/>
    <n v="52.98"/>
    <n v="53.419998"/>
    <n v="53.186324999999997"/>
    <n v="4456100"/>
    <n v="2.448"/>
    <n v="-1.4311185778703399E-2"/>
    <n v="-2.6963839335865498E-2"/>
    <n v="-1.5417797094239301E-2"/>
    <n v="8.5812469422139201E-2"/>
    <n v="0.27053965681657599"/>
    <n v="1.13484455215958E-2"/>
    <n v="8.7537067948856295E-3"/>
    <n v="9.9447089338639497E-3"/>
    <n v="1.26315021454743E-2"/>
    <n v="56.639998999999897"/>
    <n v="40.650002000000001"/>
    <n v="-9.6320966778014203E-2"/>
    <n v="-1.6649488130547601E-2"/>
    <n v="0.74442121448856302"/>
    <n v="2.5501229671964301"/>
    <n v="2.4971949316826598"/>
    <s v="6igma Capital"/>
    <x v="32"/>
    <s v="Consumer Discretionary"/>
    <s v="Apparel Retail"/>
    <s v="Framingham, Massachusetts"/>
    <d v="1985-09-30T00:00:00"/>
    <n v="109198"/>
    <m/>
    <s v="Framingham"/>
    <s v="Massachusetts"/>
    <s v="United States"/>
  </r>
  <r>
    <d v="2019-06-04T00:00:00"/>
    <x v="32"/>
    <s v="buy"/>
    <n v="1000"/>
    <n v="12"/>
    <n v="50.470001000000003"/>
    <n v="50.700001"/>
    <n v="50.119999"/>
    <n v="50.700001"/>
    <n v="50.700001"/>
    <n v="7401100"/>
    <n v="2.1190000000000002"/>
    <n v="1.61053684921545E-2"/>
    <n v="1.25039039791496E-2"/>
    <n v="-6.6973090867648799E-2"/>
    <n v="-1.4373988118485699E-2"/>
    <n v="0.13042217945707699"/>
    <n v="1.26586264187264E-2"/>
    <n v="1.3988507553313699E-2"/>
    <n v="1.09079188031652E-2"/>
    <n v="1.28750985052989E-2"/>
    <n v="56.639998999999897"/>
    <n v="41.490001999999997"/>
    <n v="-9.6431180897019894E-2"/>
    <n v="2.1205927310919401E-2"/>
    <n v="0.780342728167566"/>
    <n v="1.2301725342013301"/>
    <n v="1.26131732459973"/>
    <s v="6igma Capital"/>
    <x v="32"/>
    <s v="Consumer Discretionary"/>
    <s v="Apparel Retail"/>
    <s v="Framingham, Massachusetts"/>
    <d v="1985-09-30T00:00:00"/>
    <n v="109198"/>
    <m/>
    <s v="Framingham"/>
    <s v="Massachusetts"/>
    <s v="United States"/>
  </r>
  <r>
    <d v="2019-06-12T00:00:00"/>
    <x v="32"/>
    <s v="sell"/>
    <n v="1200"/>
    <n v="12"/>
    <n v="52.07"/>
    <n v="52.43"/>
    <n v="51.869999"/>
    <n v="52.130001"/>
    <n v="52.130001"/>
    <n v="4067200"/>
    <n v="2.1269999999999998"/>
    <n v="1.3436991878019E-3"/>
    <n v="1.8782641252184599E-2"/>
    <n v="-3.5294223607656001E-2"/>
    <n v="-2.3076747606735398E-3"/>
    <n v="0.108720094732679"/>
    <n v="1.0618830107384699E-2"/>
    <n v="1.4476230891848E-2"/>
    <n v="1.0659858339550601E-2"/>
    <n v="1.2827656268098999E-2"/>
    <n v="56.639998999999897"/>
    <n v="41.490001999999997"/>
    <n v="-9.6431180897019894E-2"/>
    <n v="-2.0396578921351798E-3"/>
    <n v="0.77793683329771801"/>
    <n v="0.93649684929636401"/>
    <n v="0.91983609109278397"/>
    <s v="6igma Capital"/>
    <x v="32"/>
    <s v="Consumer Discretionary"/>
    <s v="Apparel Retail"/>
    <s v="Framingham, Massachusetts"/>
    <d v="1985-09-30T00:00:00"/>
    <n v="109198"/>
    <m/>
    <s v="Framingham"/>
    <s v="Massachusetts"/>
    <s v="United States"/>
  </r>
  <r>
    <d v="2019-06-17T00:00:00"/>
    <x v="32"/>
    <s v="sell"/>
    <n v="1600"/>
    <n v="12"/>
    <n v="53.200001"/>
    <n v="54.209998999999897"/>
    <n v="53.150002000000001"/>
    <n v="53.560001"/>
    <n v="53.560001"/>
    <n v="6854500"/>
    <n v="2.0859999999999999"/>
    <n v="4.1160207397530502E-3"/>
    <n v="3.6699621233479598E-2"/>
    <n v="2.30416423916214E-2"/>
    <n v="2.7234485811585201E-2"/>
    <n v="0.140529703406748"/>
    <n v="4.6648301738323999E-3"/>
    <n v="1.3142663893718E-2"/>
    <n v="1.07027580899305E-2"/>
    <n v="1.2855565922802299E-2"/>
    <n v="56.639998999999897"/>
    <n v="41.490001999999997"/>
    <n v="-9.6431180897019894E-2"/>
    <n v="9.3131563797728401E-4"/>
    <n v="0.77827980622236204"/>
    <n v="1.2585257225738"/>
    <n v="1.0721442004347499"/>
    <s v="6igma Capital"/>
    <x v="32"/>
    <s v="Consumer Discretionary"/>
    <s v="Apparel Retail"/>
    <s v="Framingham, Massachusetts"/>
    <d v="1985-09-30T00:00:00"/>
    <n v="109198"/>
    <m/>
    <s v="Framingham"/>
    <s v="Massachusetts"/>
    <s v="United States"/>
  </r>
  <r>
    <d v="2019-06-19T00:00:00"/>
    <x v="32"/>
    <s v="buy"/>
    <n v="800"/>
    <n v="12"/>
    <n v="53.82"/>
    <n v="54.459998999999897"/>
    <n v="53.360000999999997"/>
    <n v="54.139998999999897"/>
    <n v="54.139998999999897"/>
    <n v="6312100"/>
    <n v="2.0289999999999999"/>
    <n v="5.74229598865465E-3"/>
    <n v="3.7832647752696603E-2"/>
    <n v="2.05269009842209E-2"/>
    <n v="3.4382324664478298E-2"/>
    <n v="0.13660352200894399"/>
    <n v="3.8018500932708301E-3"/>
    <n v="1.3097270418972899E-2"/>
    <n v="1.0708606515737001E-2"/>
    <n v="1.28482641054513E-2"/>
    <n v="56.639998999999897"/>
    <n v="41.490001999999997"/>
    <n v="-9.6431180897019894E-2"/>
    <n v="2.98071681438073E-3"/>
    <n v="0.778745511354071"/>
    <n v="1.2099310763279401"/>
    <n v="1.1875518480595599"/>
    <s v="6igma Capital"/>
    <x v="32"/>
    <s v="Consumer Discretionary"/>
    <s v="Apparel Retail"/>
    <s v="Framingham, Massachusetts"/>
    <d v="1985-09-30T00:00:00"/>
    <n v="109198"/>
    <m/>
    <s v="Framingham"/>
    <s v="Massachusetts"/>
    <s v="United States"/>
  </r>
  <r>
    <d v="2019-04-09T00:00:00"/>
    <x v="32"/>
    <s v="sell"/>
    <n v="1200"/>
    <n v="13"/>
    <n v="54.060001"/>
    <n v="54.41"/>
    <n v="53.740001999999997"/>
    <n v="53.82"/>
    <n v="53.584575999999998"/>
    <n v="4155300"/>
    <n v="2.4990000000000001"/>
    <n v="-9.4314316287765002E-3"/>
    <n v="1.3844878512474901E-2"/>
    <n v="5.9324801157106803E-2"/>
    <n v="0.132850703456664"/>
    <n v="0.28065909171775399"/>
    <n v="1.0965669566767601E-2"/>
    <n v="7.6511016786815298E-3"/>
    <n v="1.00672159804427E-2"/>
    <n v="1.2742047435870299E-2"/>
    <n v="56.639998999999897"/>
    <n v="40.470001000000003"/>
    <n v="-9.6320966778014203E-2"/>
    <n v="-6.0859766572597396E-3"/>
    <n v="0.73387942303467602"/>
    <n v="2.2658776939167602"/>
    <n v="2.17045068974253"/>
    <s v="Marquee Group Funds"/>
    <x v="32"/>
    <s v="Consumer Discretionary"/>
    <s v="Apparel Retail"/>
    <s v="Framingham, Massachusetts"/>
    <d v="1985-09-30T00:00:00"/>
    <n v="109198"/>
    <m/>
    <s v="Framingham"/>
    <s v="Massachusetts"/>
    <s v="United States"/>
  </r>
  <r>
    <d v="2019-04-25T00:00:00"/>
    <x v="32"/>
    <s v="sell"/>
    <n v="1200"/>
    <n v="13"/>
    <n v="55.27"/>
    <n v="55.470001000000003"/>
    <n v="54.529998999999997"/>
    <n v="55.080002"/>
    <n v="54.839066000000003"/>
    <n v="5487200"/>
    <n v="2.5339999999999998"/>
    <n v="-6.1538519259645603E-3"/>
    <n v="3.6318299531891798E-4"/>
    <n v="4.2464914914708198E-2"/>
    <n v="0.12744574360494901"/>
    <n v="0.298007152640962"/>
    <n v="1.03320826700255E-2"/>
    <n v="7.8295600379434897E-3"/>
    <n v="9.7898467804677092E-3"/>
    <n v="1.2732612129535401E-2"/>
    <n v="56.639998999999897"/>
    <n v="40.650002000000001"/>
    <n v="-9.6320966778014203E-2"/>
    <n v="-3.6904169755480902E-4"/>
    <n v="0.74545459009901405"/>
    <n v="2.62071781091697"/>
    <n v="2.5850024544840502"/>
    <s v="Marquee Group Funds"/>
    <x v="32"/>
    <s v="Consumer Discretionary"/>
    <s v="Apparel Retail"/>
    <s v="Framingham, Massachusetts"/>
    <d v="1985-09-30T00:00:00"/>
    <n v="109198"/>
    <m/>
    <s v="Framingham"/>
    <s v="Massachusetts"/>
    <s v="United States"/>
  </r>
  <r>
    <d v="2019-05-16T00:00:00"/>
    <x v="32"/>
    <s v="sell"/>
    <n v="1500"/>
    <n v="13"/>
    <n v="52.41"/>
    <n v="53.380001"/>
    <n v="52.380001"/>
    <n v="52.689999"/>
    <n v="52.689999"/>
    <n v="5239000"/>
    <n v="2.4049999999999998"/>
    <n v="6.6647681402610603E-3"/>
    <n v="-1.7207130672505799E-2"/>
    <n v="-2.4609176328221599E-2"/>
    <n v="6.6836853371791294E-2"/>
    <n v="0.22838596979982601"/>
    <n v="1.6820859587476901E-2"/>
    <n v="1.09989662787772E-2"/>
    <n v="1.06421104133292E-2"/>
    <n v="1.27331635508594E-2"/>
    <n v="56.639998999999897"/>
    <n v="41.490001999999997"/>
    <n v="-9.6320966778014203E-2"/>
    <n v="8.8559569696340101E-3"/>
    <n v="0.76608848447869504"/>
    <n v="2.30313239646234"/>
    <n v="2.4234069911960301"/>
    <s v="Marquee Group Funds"/>
    <x v="32"/>
    <s v="Consumer Discretionary"/>
    <s v="Apparel Retail"/>
    <s v="Framingham, Massachusetts"/>
    <d v="1985-09-30T00:00:00"/>
    <n v="109198"/>
    <m/>
    <s v="Framingham"/>
    <s v="Massachusetts"/>
    <s v="United States"/>
  </r>
  <r>
    <d v="2019-06-11T00:00:00"/>
    <x v="32"/>
    <s v="buy"/>
    <n v="1400"/>
    <n v="13"/>
    <n v="51.990001999999997"/>
    <n v="52.389998999999897"/>
    <n v="51.759997999999896"/>
    <n v="52.060001"/>
    <n v="52.060001"/>
    <n v="6101500"/>
    <n v="2.14"/>
    <n v="8.2940005148828405E-3"/>
    <n v="2.6470988454021401E-2"/>
    <n v="-2.92358771397421E-2"/>
    <n v="6.6916050366009503E-3"/>
    <n v="0.10811352049775801"/>
    <n v="1.07380796980925E-2"/>
    <n v="1.45921399085908E-2"/>
    <n v="1.07386589914413E-2"/>
    <n v="1.28275413131782E-2"/>
    <n v="56.639998999999897"/>
    <n v="41.490001999999997"/>
    <n v="-9.6431180897019894E-2"/>
    <n v="-3.4994119269314301E-4"/>
    <n v="0.77816291847110197"/>
    <n v="0.93618333709853396"/>
    <n v="0.93514635434134397"/>
    <s v="Marquee Group Funds"/>
    <x v="32"/>
    <s v="Consumer Discretionary"/>
    <s v="Apparel Retail"/>
    <s v="Framingham, Massachusetts"/>
    <d v="1985-09-30T00:00:00"/>
    <n v="109198"/>
    <m/>
    <s v="Framingham"/>
    <s v="Massachusetts"/>
    <s v="United States"/>
  </r>
  <r>
    <d v="2019-04-01T00:00:00"/>
    <x v="32"/>
    <s v="sell"/>
    <n v="1000"/>
    <n v="14"/>
    <n v="53.560001"/>
    <n v="53.560001"/>
    <n v="52.990001999999997"/>
    <n v="53.209998999999897"/>
    <n v="52.977244999999897"/>
    <n v="4849700"/>
    <n v="2.4969999999999999"/>
    <n v="0"/>
    <n v="7.9245734664332504E-3"/>
    <n v="3.6750558991277903E-2"/>
    <n v="0.19831149372747101"/>
    <n v="0.28205219898295197"/>
    <n v="1.8417941407127499E-3"/>
    <n v="8.7516165030979698E-3"/>
    <n v="1.10857228605674E-2"/>
    <n v="1.29049062096566E-2"/>
    <n v="56.639998999999897"/>
    <n v="39.860000999999997"/>
    <n v="-9.6320966778014203E-2"/>
    <n v="1.1502195497633099E-2"/>
    <n v="0.74205709728910196"/>
    <n v="2.1923244509842701"/>
    <n v="2.2284948537826299"/>
    <s v="DJT Green Funds"/>
    <x v="32"/>
    <s v="Consumer Discretionary"/>
    <s v="Apparel Retail"/>
    <s v="Framingham, Massachusetts"/>
    <d v="1985-09-30T00:00:00"/>
    <n v="109198"/>
    <m/>
    <s v="Framingham"/>
    <s v="Massachusetts"/>
    <s v="United States"/>
  </r>
  <r>
    <d v="2019-04-04T00:00:00"/>
    <x v="32"/>
    <s v="sell"/>
    <n v="1300"/>
    <n v="14"/>
    <n v="53.169998"/>
    <n v="54.259997999999896"/>
    <n v="53.09"/>
    <n v="54.25"/>
    <n v="54.012694999999901"/>
    <n v="5155900"/>
    <n v="2.512"/>
    <n v="2.0108650331859001E-2"/>
    <n v="2.2179575565168499E-2"/>
    <n v="4.8919193087444697E-2"/>
    <n v="0.20903181720417"/>
    <n v="0.27228832578600398"/>
    <n v="8.9832259482164108E-3"/>
    <n v="8.7609483307345207E-3"/>
    <n v="1.09300537502111E-2"/>
    <n v="1.28152371926406E-2"/>
    <n v="56.639998999999897"/>
    <n v="40.470001000000003"/>
    <n v="-9.6320966778014203E-2"/>
    <n v="2.0824655091414399E-3"/>
    <n v="0.73590929686309703"/>
    <n v="2.1576968938138901"/>
    <n v="2.2125417965929701"/>
    <s v="DJT Green Funds"/>
    <x v="32"/>
    <s v="Consumer Discretionary"/>
    <s v="Apparel Retail"/>
    <s v="Framingham, Massachusetts"/>
    <d v="1985-09-30T00:00:00"/>
    <n v="109198"/>
    <m/>
    <s v="Framingham"/>
    <s v="Massachusetts"/>
    <s v="United States"/>
  </r>
  <r>
    <d v="2019-04-09T00:00:00"/>
    <x v="32"/>
    <s v="sell"/>
    <n v="1300"/>
    <n v="14"/>
    <n v="54.060001"/>
    <n v="54.41"/>
    <n v="53.740001999999997"/>
    <n v="53.82"/>
    <n v="53.584575999999998"/>
    <n v="4155300"/>
    <n v="2.4990000000000001"/>
    <n v="-9.4314316287765002E-3"/>
    <n v="1.3844878512474901E-2"/>
    <n v="5.9324801157106803E-2"/>
    <n v="0.132850703456664"/>
    <n v="0.28065909171775399"/>
    <n v="1.0965669566767601E-2"/>
    <n v="7.6511016786815298E-3"/>
    <n v="1.00672159804427E-2"/>
    <n v="1.2742047435870299E-2"/>
    <n v="56.639998999999897"/>
    <n v="40.470001000000003"/>
    <n v="-9.6320966778014203E-2"/>
    <n v="-6.0859766572597396E-3"/>
    <n v="0.73387942303467602"/>
    <n v="2.2658776939167602"/>
    <n v="2.17045068974253"/>
    <s v="DJT Green Funds"/>
    <x v="32"/>
    <s v="Consumer Discretionary"/>
    <s v="Apparel Retail"/>
    <s v="Framingham, Massachusetts"/>
    <d v="1985-09-30T00:00:00"/>
    <n v="109198"/>
    <m/>
    <s v="Framingham"/>
    <s v="Massachusetts"/>
    <s v="United States"/>
  </r>
  <r>
    <d v="2019-04-25T00:00:00"/>
    <x v="32"/>
    <s v="sell"/>
    <n v="1400"/>
    <n v="14"/>
    <n v="55.27"/>
    <n v="55.470001000000003"/>
    <n v="54.529998999999997"/>
    <n v="55.080002"/>
    <n v="54.839066000000003"/>
    <n v="5487200"/>
    <n v="2.5339999999999998"/>
    <n v="-6.1538519259645603E-3"/>
    <n v="3.6318299531891798E-4"/>
    <n v="4.2464914914708198E-2"/>
    <n v="0.12744574360494901"/>
    <n v="0.298007152640962"/>
    <n v="1.03320826700255E-2"/>
    <n v="7.8295600379434897E-3"/>
    <n v="9.7898467804677092E-3"/>
    <n v="1.2732612129535401E-2"/>
    <n v="56.639998999999897"/>
    <n v="40.650002000000001"/>
    <n v="-9.6320966778014203E-2"/>
    <n v="-3.6904169755480902E-4"/>
    <n v="0.74545459009901405"/>
    <n v="2.62071781091697"/>
    <n v="2.5850024544840502"/>
    <s v="DJT Green Funds"/>
    <x v="32"/>
    <s v="Consumer Discretionary"/>
    <s v="Apparel Retail"/>
    <s v="Framingham, Massachusetts"/>
    <d v="1985-09-30T00:00:00"/>
    <n v="109198"/>
    <m/>
    <s v="Framingham"/>
    <s v="Massachusetts"/>
    <s v="United States"/>
  </r>
  <r>
    <d v="2019-05-13T00:00:00"/>
    <x v="32"/>
    <s v="sell"/>
    <n v="1500"/>
    <n v="14"/>
    <n v="53.580002"/>
    <n v="53.619999"/>
    <n v="51.919998"/>
    <n v="52.48"/>
    <n v="52.250439"/>
    <n v="6723900"/>
    <n v="2.4049999999999998"/>
    <n v="-3.2986548846982398E-2"/>
    <n v="-3.2064207487897699E-2"/>
    <n v="-3.6666969375549301E-2"/>
    <n v="7.0500462206335796E-2"/>
    <n v="0.24748871881712101"/>
    <n v="1.7837294185189301E-2"/>
    <n v="1.11035615087876E-2"/>
    <n v="1.08104322946799E-2"/>
    <n v="1.27597672109151E-2"/>
    <n v="56.639998999999897"/>
    <n v="41.490001999999997"/>
    <n v="-9.6320966778014203E-2"/>
    <n v="-2.4426469085879299E-2"/>
    <n v="0.76646580498705796"/>
    <n v="2.4449991537016098"/>
    <n v="2.64412508665434"/>
    <s v="DJT Green Funds"/>
    <x v="32"/>
    <s v="Consumer Discretionary"/>
    <s v="Apparel Retail"/>
    <s v="Framingham, Massachusetts"/>
    <d v="1985-09-30T00:00:00"/>
    <n v="109198"/>
    <m/>
    <s v="Framingham"/>
    <s v="Massachusetts"/>
    <s v="United States"/>
  </r>
  <r>
    <d v="2019-05-17T00:00:00"/>
    <x v="32"/>
    <s v="buy"/>
    <n v="1100"/>
    <n v="14"/>
    <n v="52.25"/>
    <n v="53.400002000000001"/>
    <n v="52.220001000000003"/>
    <n v="53.040000999999997"/>
    <n v="53.040000999999997"/>
    <n v="4645500"/>
    <n v="2.3929999999999998"/>
    <n v="6.6206994890413299E-3"/>
    <n v="-1.7988476839180301E-2"/>
    <n v="-2.2587005108052401E-2"/>
    <n v="5.8817760440050902E-2"/>
    <n v="0.235123867012724"/>
    <n v="1.6698118608684101E-2"/>
    <n v="1.10573133914367E-2"/>
    <n v="1.0524383541287201E-2"/>
    <n v="1.27380791397122E-2"/>
    <n v="56.639998999999897"/>
    <n v="41.490001999999997"/>
    <n v="-9.6320966778014203E-2"/>
    <n v="-5.8544371529206298E-3"/>
    <n v="0.76401347014309395"/>
    <n v="2.3912210415731798"/>
    <n v="2.3662849659523699"/>
    <s v="DJT Green Funds"/>
    <x v="32"/>
    <s v="Consumer Discretionary"/>
    <s v="Apparel Retail"/>
    <s v="Framingham, Massachusetts"/>
    <d v="1985-09-30T00:00:00"/>
    <n v="109198"/>
    <m/>
    <s v="Framingham"/>
    <s v="Massachusetts"/>
    <s v="United States"/>
  </r>
  <r>
    <d v="2019-05-28T00:00:00"/>
    <x v="32"/>
    <s v="sell"/>
    <n v="1900"/>
    <n v="14"/>
    <n v="51.59"/>
    <n v="52.110000999999997"/>
    <n v="50.07"/>
    <n v="50.07"/>
    <n v="50.07"/>
    <n v="9810600"/>
    <n v="2.2679999999999998"/>
    <n v="-3.0487148576277798E-2"/>
    <n v="-5.6303708093192302E-2"/>
    <n v="-9.0980796843256995E-2"/>
    <n v="1.13985701780816E-2"/>
    <n v="0.13667291366731199"/>
    <n v="1.84811437220543E-2"/>
    <n v="1.32398009084313E-2"/>
    <n v="1.1651102550086501E-2"/>
    <n v="1.2823683341310701E-2"/>
    <n v="56.639998999999897"/>
    <n v="41.490001999999997"/>
    <n v="-9.6431180897019894E-2"/>
    <n v="-8.4109499934704197E-3"/>
    <n v="0.77205931320183196"/>
    <n v="1.30771378972604"/>
    <n v="1.9487127040697401"/>
    <s v="DJT Green Funds"/>
    <x v="32"/>
    <s v="Consumer Discretionary"/>
    <s v="Apparel Retail"/>
    <s v="Framingham, Massachusetts"/>
    <d v="1985-09-30T00:00:00"/>
    <n v="109198"/>
    <m/>
    <s v="Framingham"/>
    <s v="Massachusetts"/>
    <s v="United States"/>
  </r>
  <r>
    <d v="2019-06-24T00:00:00"/>
    <x v="32"/>
    <s v="buy"/>
    <n v="1600"/>
    <n v="14"/>
    <n v="52.98"/>
    <n v="53.110000999999997"/>
    <n v="52.68"/>
    <n v="52.779998999999997"/>
    <n v="52.779998999999997"/>
    <n v="7225800"/>
    <n v="2.0209999999999999"/>
    <n v="-2.8379737412890398E-3"/>
    <n v="-1.46702273650142E-2"/>
    <n v="2.0287738890070298E-2"/>
    <n v="4.1944038582047696E-3"/>
    <n v="0.10772953788569101"/>
    <n v="9.2266824745692293E-3"/>
    <n v="1.2023026887846899E-2"/>
    <n v="1.0903694330822901E-2"/>
    <n v="1.28834193460489E-2"/>
    <n v="56.639998999999897"/>
    <n v="41.490001999999997"/>
    <n v="-9.6431180897019894E-2"/>
    <n v="-1.73338836506086E-3"/>
    <n v="0.77437602242527004"/>
    <n v="0.89254428160614796"/>
    <n v="1.0777593511224799"/>
    <s v="DJT Green Funds"/>
    <x v="32"/>
    <s v="Consumer Discretionary"/>
    <s v="Apparel Retail"/>
    <s v="Framingham, Massachusetts"/>
    <d v="1985-09-30T00:00:00"/>
    <n v="109198"/>
    <m/>
    <s v="Framingham"/>
    <s v="Massachusetts"/>
    <s v="United States"/>
  </r>
  <r>
    <d v="2019-04-03T00:00:00"/>
    <x v="32"/>
    <s v="sell"/>
    <n v="500"/>
    <n v="15"/>
    <n v="53.459998999999897"/>
    <n v="53.59"/>
    <n v="53.029998999999997"/>
    <n v="53.169998"/>
    <n v="52.937419999999904"/>
    <n v="4359400"/>
    <n v="2.5169999999999999"/>
    <n v="1.69407423601983E-3"/>
    <n v="2.0709252333096402E-3"/>
    <n v="3.3661596389241898E-2"/>
    <n v="0.17834334731252"/>
    <n v="0.271903576577045"/>
    <n v="1.9977827561871598E-3"/>
    <n v="7.8324278581907106E-3"/>
    <n v="1.08532506270375E-2"/>
    <n v="1.28129839059744E-2"/>
    <n v="56.639998999999897"/>
    <n v="40.470001000000003"/>
    <n v="-9.6320966778014203E-2"/>
    <n v="2.1460723821998401E-3"/>
    <n v="0.73954643831564904"/>
    <n v="2.1410012712503299"/>
    <n v="2.2325095718084902"/>
    <s v="Turtle River Asset Management"/>
    <x v="32"/>
    <s v="Consumer Discretionary"/>
    <s v="Apparel Retail"/>
    <s v="Framingham, Massachusetts"/>
    <d v="1985-09-30T00:00:00"/>
    <n v="109198"/>
    <m/>
    <s v="Framingham"/>
    <s v="Massachusetts"/>
    <s v="United States"/>
  </r>
  <r>
    <d v="2019-04-16T00:00:00"/>
    <x v="32"/>
    <s v="buy"/>
    <n v="1800"/>
    <n v="15"/>
    <n v="54.439999"/>
    <n v="54.790000999999997"/>
    <n v="54.34"/>
    <n v="54.490001999999997"/>
    <n v="54.251647999999904"/>
    <n v="3639900"/>
    <n v="2.5920000000000001"/>
    <n v="4.5985282688722302E-3"/>
    <n v="1.23721043678251E-2"/>
    <n v="5.1206385451566902E-2"/>
    <n v="0.145011505943591"/>
    <n v="0.29145901093305598"/>
    <n v="7.9362913523927901E-3"/>
    <n v="6.7781560400651704E-3"/>
    <n v="9.9157920051677999E-3"/>
    <n v="1.26847196016846E-2"/>
    <n v="56.639998999999897"/>
    <n v="40.650002000000001"/>
    <n v="-9.6320966778014203E-2"/>
    <n v="5.0922850790659495E-4"/>
    <n v="0.73957069415767296"/>
    <n v="2.4337109687086498"/>
    <n v="2.4177719077775"/>
    <s v="Turtle River Asset Management"/>
    <x v="32"/>
    <s v="Consumer Discretionary"/>
    <s v="Apparel Retail"/>
    <s v="Framingham, Massachusetts"/>
    <d v="1985-09-30T00:00:00"/>
    <n v="109198"/>
    <m/>
    <s v="Framingham"/>
    <s v="Massachusetts"/>
    <s v="United States"/>
  </r>
  <r>
    <d v="2019-04-17T00:00:00"/>
    <x v="32"/>
    <s v="sell"/>
    <n v="1400"/>
    <n v="15"/>
    <n v="54.869999"/>
    <n v="55.240001999999997"/>
    <n v="54.740001999999997"/>
    <n v="55.060001"/>
    <n v="54.819153"/>
    <n v="4945300"/>
    <n v="2.5920000000000001"/>
    <n v="1.04062703504366E-2"/>
    <n v="1.1324378090742E-2"/>
    <n v="5.0471586507755302E-2"/>
    <n v="0.15098970114686799"/>
    <n v="0.29332056623095898"/>
    <n v="7.6485421985606804E-3"/>
    <n v="6.7343273512231296E-3"/>
    <n v="9.9649516434270804E-3"/>
    <n v="1.26895804455062E-2"/>
    <n v="56.639998999999897"/>
    <n v="40.650002000000001"/>
    <n v="-9.6320966778014203E-2"/>
    <n v="-2.2764010197428601E-3"/>
    <n v="0.738400326801537"/>
    <n v="2.46560330743295"/>
    <n v="2.42905805166671"/>
    <s v="Turtle River Asset Management"/>
    <x v="32"/>
    <s v="Consumer Discretionary"/>
    <s v="Apparel Retail"/>
    <s v="Framingham, Massachusetts"/>
    <d v="1985-09-30T00:00:00"/>
    <n v="109198"/>
    <m/>
    <s v="Framingham"/>
    <s v="Massachusetts"/>
    <s v="United States"/>
  </r>
  <r>
    <d v="2019-04-29T00:00:00"/>
    <x v="32"/>
    <s v="buy"/>
    <n v="1300"/>
    <n v="15"/>
    <n v="54.98"/>
    <n v="55.18"/>
    <n v="54.759997999999896"/>
    <n v="54.779998999999997"/>
    <n v="54.540374999999997"/>
    <n v="4540500"/>
    <n v="2.536"/>
    <n v="-5.0983871084176796E-3"/>
    <n v="6.7771386674131198E-3"/>
    <n v="3.1901717119608798E-2"/>
    <n v="0.11624879334728"/>
    <n v="0.26864292661420203"/>
    <n v="8.2871133155931701E-3"/>
    <n v="7.9612600442130997E-3"/>
    <n v="9.8316683176396108E-3"/>
    <n v="1.2676488450788901E-2"/>
    <n v="56.639998999999897"/>
    <n v="40.650002000000001"/>
    <n v="-9.6320966778014203E-2"/>
    <n v="1.07094833958194E-3"/>
    <n v="0.73869870715515695"/>
    <n v="2.38014914281101"/>
    <n v="2.5832225595988199"/>
    <s v="Turtle River Asset Management"/>
    <x v="32"/>
    <s v="Consumer Discretionary"/>
    <s v="Apparel Retail"/>
    <s v="Framingham, Massachusetts"/>
    <d v="1985-09-30T00:00:00"/>
    <n v="109198"/>
    <m/>
    <s v="Framingham"/>
    <s v="Massachusetts"/>
    <s v="United States"/>
  </r>
  <r>
    <d v="2019-05-01T00:00:00"/>
    <x v="32"/>
    <s v="sell"/>
    <n v="1000"/>
    <n v="15"/>
    <n v="54.799999"/>
    <n v="54.900002000000001"/>
    <n v="53.93"/>
    <n v="53.939999"/>
    <n v="53.704051999999997"/>
    <n v="3319300"/>
    <n v="2.5110000000000001"/>
    <n v="-1.72766988620583E-2"/>
    <n v="-2.70682202045733E-2"/>
    <n v="1.3625973169666E-2"/>
    <n v="0.102022187492207"/>
    <n v="0.25613219407677001"/>
    <n v="7.4038600540600403E-3"/>
    <n v="8.8980398319449799E-3"/>
    <n v="1.00908008330764E-2"/>
    <n v="1.26277860599454E-2"/>
    <n v="56.639998999999897"/>
    <n v="40.650002000000001"/>
    <n v="-9.6320966778014203E-2"/>
    <n v="-7.5304459681844096E-3"/>
    <n v="0.73726652523922998"/>
    <n v="2.29438891702446"/>
    <n v="2.4338029795894598"/>
    <s v="Turtle River Asset Management"/>
    <x v="32"/>
    <s v="Consumer Discretionary"/>
    <s v="Apparel Retail"/>
    <s v="Framingham, Massachusetts"/>
    <d v="1985-09-30T00:00:00"/>
    <n v="109198"/>
    <m/>
    <s v="Framingham"/>
    <s v="Massachusetts"/>
    <s v="United States"/>
  </r>
  <r>
    <d v="2019-05-10T00:00:00"/>
    <x v="32"/>
    <s v="sell"/>
    <n v="1400"/>
    <n v="15"/>
    <n v="53.84"/>
    <n v="54.57"/>
    <n v="53.150002000000001"/>
    <n v="54.240001999999997"/>
    <n v="54.002743000000002"/>
    <n v="4895900"/>
    <n v="2.4550000000000001"/>
    <n v="7.4020456557158196E-3"/>
    <n v="3.8793181608094301E-3"/>
    <n v="7.7735760989530297E-3"/>
    <n v="0.106750993646913"/>
    <n v="0.27305701249790698"/>
    <n v="9.9488745702009801E-3"/>
    <n v="8.9722260509253002E-3"/>
    <n v="9.8915143121256002E-3"/>
    <n v="1.25890974841057E-2"/>
    <n v="56.639998999999897"/>
    <n v="41.154998999999997"/>
    <n v="-9.6320966778014203E-2"/>
    <n v="3.7133938472042301E-3"/>
    <n v="0.74336894764361605"/>
    <n v="2.67683116779145"/>
    <n v="2.6693155848274999"/>
    <s v="Turtle River Asset Management"/>
    <x v="32"/>
    <s v="Consumer Discretionary"/>
    <s v="Apparel Retail"/>
    <s v="Framingham, Massachusetts"/>
    <d v="1985-09-30T00:00:00"/>
    <n v="109198"/>
    <m/>
    <s v="Framingham"/>
    <s v="Massachusetts"/>
    <s v="United States"/>
  </r>
  <r>
    <d v="2019-05-13T00:00:00"/>
    <x v="32"/>
    <s v="buy"/>
    <n v="1300"/>
    <n v="15"/>
    <n v="53.580002"/>
    <n v="53.619999"/>
    <n v="51.919998"/>
    <n v="52.48"/>
    <n v="52.250439"/>
    <n v="6723900"/>
    <n v="2.4049999999999998"/>
    <n v="-3.2986548846982398E-2"/>
    <n v="-3.2064207487897699E-2"/>
    <n v="-3.6666969375549301E-2"/>
    <n v="7.0500462206335796E-2"/>
    <n v="0.24748871881712101"/>
    <n v="1.7837294185189301E-2"/>
    <n v="1.11035615087876E-2"/>
    <n v="1.08104322946799E-2"/>
    <n v="1.27597672109151E-2"/>
    <n v="56.639998999999897"/>
    <n v="41.490001999999997"/>
    <n v="-9.6320966778014203E-2"/>
    <n v="-2.4426469085879299E-2"/>
    <n v="0.76646580498705796"/>
    <n v="2.4449991537016098"/>
    <n v="2.64412508665434"/>
    <s v="Turtle River Asset Management"/>
    <x v="32"/>
    <s v="Consumer Discretionary"/>
    <s v="Apparel Retail"/>
    <s v="Framingham, Massachusetts"/>
    <d v="1985-09-30T00:00:00"/>
    <n v="109198"/>
    <m/>
    <s v="Framingham"/>
    <s v="Massachusetts"/>
    <s v="United States"/>
  </r>
  <r>
    <d v="2019-05-16T00:00:00"/>
    <x v="32"/>
    <s v="buy"/>
    <n v="400"/>
    <n v="15"/>
    <n v="52.41"/>
    <n v="53.380001"/>
    <n v="52.380001"/>
    <n v="52.689999"/>
    <n v="52.689999"/>
    <n v="5239000"/>
    <n v="2.4049999999999998"/>
    <n v="6.6647681402610603E-3"/>
    <n v="-1.7207130672505799E-2"/>
    <n v="-2.4609176328221599E-2"/>
    <n v="6.6836853371791294E-2"/>
    <n v="0.22838596979982601"/>
    <n v="1.6820859587476901E-2"/>
    <n v="1.09989662787772E-2"/>
    <n v="1.06421104133292E-2"/>
    <n v="1.27331635508594E-2"/>
    <n v="56.639998999999897"/>
    <n v="41.490001999999997"/>
    <n v="-9.6320966778014203E-2"/>
    <n v="8.8559569696340101E-3"/>
    <n v="0.76608848447869504"/>
    <n v="2.30313239646234"/>
    <n v="2.4234069911960301"/>
    <s v="Turtle River Asset Management"/>
    <x v="32"/>
    <s v="Consumer Discretionary"/>
    <s v="Apparel Retail"/>
    <s v="Framingham, Massachusetts"/>
    <d v="1985-09-30T00:00:00"/>
    <n v="109198"/>
    <m/>
    <s v="Framingham"/>
    <s v="Massachusetts"/>
    <s v="United States"/>
  </r>
  <r>
    <d v="2019-06-10T00:00:00"/>
    <x v="32"/>
    <s v="sell"/>
    <n v="2300"/>
    <n v="15"/>
    <n v="52.259997999999896"/>
    <n v="52.389998999999897"/>
    <n v="51.540000999999997"/>
    <n v="51.630001"/>
    <n v="51.630001"/>
    <n v="4644000"/>
    <n v="2.1429999999999998"/>
    <n v="-5.6011156148908503E-3"/>
    <n v="3.4282356431293001E-2"/>
    <n v="-4.0682381446110798E-2"/>
    <n v="3.0290065380560098E-3"/>
    <n v="0.10446473046957699"/>
    <n v="1.1799412332693699E-2"/>
    <n v="1.4435919419390901E-2"/>
    <n v="1.07034739402931E-2"/>
    <n v="1.2820685690788799E-2"/>
    <n v="56.639998999999897"/>
    <n v="41.490001999999997"/>
    <n v="-9.6431180897019894E-2"/>
    <n v="4.6492198743191201E-3"/>
    <n v="0.77858210264530503"/>
    <n v="0.90415829580229001"/>
    <n v="0.99394419376190501"/>
    <s v="Turtle River Asset Management"/>
    <x v="32"/>
    <s v="Consumer Discretionary"/>
    <s v="Apparel Retail"/>
    <s v="Framingham, Massachusetts"/>
    <d v="1985-09-30T00:00:00"/>
    <n v="109198"/>
    <m/>
    <s v="Framingham"/>
    <s v="Massachusetts"/>
    <s v="United States"/>
  </r>
  <r>
    <d v="2019-06-14T00:00:00"/>
    <x v="32"/>
    <s v="sell"/>
    <n v="1800"/>
    <n v="15"/>
    <n v="52.98"/>
    <n v="53.459998999999897"/>
    <n v="52.849997999999999"/>
    <n v="53.34"/>
    <n v="53.34"/>
    <n v="5459300"/>
    <n v="2.093"/>
    <n v="9.7966118848821192E-3"/>
    <n v="2.69824848788357E-2"/>
    <n v="1.8734543232929599E-2"/>
    <n v="3.4259534366080403E-2"/>
    <n v="0.13461746078398201"/>
    <n v="7.50391519962979E-3"/>
    <n v="1.31268456462122E-2"/>
    <n v="1.0778087526323201E-2"/>
    <n v="1.28544409157101E-2"/>
    <n v="56.639998999999897"/>
    <n v="41.490001999999997"/>
    <n v="-9.6431180897019894E-2"/>
    <n v="-1.6128120944145399E-3"/>
    <n v="0.77777399748575604"/>
    <n v="1.20191506470706"/>
    <n v="1.0012707150804501"/>
    <s v="Turtle River Asset Management"/>
    <x v="32"/>
    <s v="Consumer Discretionary"/>
    <s v="Apparel Retail"/>
    <s v="Framingham, Massachusetts"/>
    <d v="1985-09-30T00:00:00"/>
    <n v="109198"/>
    <m/>
    <s v="Framingham"/>
    <s v="Massachusetts"/>
    <s v="United States"/>
  </r>
  <r>
    <d v="2019-06-25T00:00:00"/>
    <x v="32"/>
    <s v="buy"/>
    <n v="1200"/>
    <n v="15"/>
    <n v="53.110000999999997"/>
    <n v="53.299999"/>
    <n v="52.830002"/>
    <n v="53.049999"/>
    <n v="53.049999"/>
    <n v="7990500"/>
    <n v="1.994"/>
    <n v="5.1025340812435203E-3"/>
    <n v="-1.45961235170179E-2"/>
    <n v="1.6918928591453102E-2"/>
    <n v="8.3502235533333708E-3"/>
    <n v="0.12547784783090399"/>
    <n v="9.2427156619299608E-3"/>
    <n v="1.1943490432324601E-2"/>
    <n v="1.09216610594003E-2"/>
    <n v="1.28601582869593E-2"/>
    <n v="56.639998999999897"/>
    <n v="41.490001999999997"/>
    <n v="-9.6431180897019894E-2"/>
    <n v="-9.5417756928269908E-3"/>
    <n v="0.77030816291217996"/>
    <n v="1.0704631398114799"/>
    <n v="1.0438945094465799"/>
    <s v="Turtle River Asset Management"/>
    <x v="32"/>
    <s v="Consumer Discretionary"/>
    <s v="Apparel Retail"/>
    <s v="Framingham, Massachusetts"/>
    <d v="1985-09-30T00:00:00"/>
    <n v="109198"/>
    <m/>
    <s v="Framingham"/>
    <s v="Massachusetts"/>
    <s v="United States"/>
  </r>
  <r>
    <d v="2019-04-24T00:00:00"/>
    <x v="32"/>
    <s v="buy"/>
    <n v="1900"/>
    <n v="16"/>
    <n v="55.25"/>
    <n v="55.779998999999997"/>
    <n v="55.25"/>
    <n v="55.419998"/>
    <n v="55.177577999999997"/>
    <n v="4714500"/>
    <n v="2.5219999999999998"/>
    <n v="4.1587998719315403E-3"/>
    <n v="1.6923305271720101E-2"/>
    <n v="5.71796567095917E-2"/>
    <n v="0.13442162744024699"/>
    <n v="0.30247747147367898"/>
    <n v="1.04901742882839E-2"/>
    <n v="7.73401176908618E-3"/>
    <n v="9.73516895929755E-3"/>
    <n v="1.2725462209359099E-2"/>
    <n v="56.639998999999897"/>
    <n v="40.650002000000001"/>
    <n v="-9.6320966778014203E-2"/>
    <n v="-2.1941687255359501E-3"/>
    <n v="0.74061664612754297"/>
    <n v="2.6398677079870101"/>
    <n v="2.5539795537872498"/>
    <s v="Bridgebay Associates"/>
    <x v="32"/>
    <s v="Consumer Discretionary"/>
    <s v="Apparel Retail"/>
    <s v="Framingham, Massachusetts"/>
    <d v="1985-09-30T00:00:00"/>
    <n v="109198"/>
    <m/>
    <s v="Framingham"/>
    <s v="Massachusetts"/>
    <s v="United States"/>
  </r>
  <r>
    <d v="2019-05-21T00:00:00"/>
    <x v="32"/>
    <s v="buy"/>
    <n v="2400"/>
    <n v="16"/>
    <n v="53.5"/>
    <n v="53.650002000000001"/>
    <n v="51.279998999999997"/>
    <n v="53.259997999999896"/>
    <n v="53.259997999999896"/>
    <n v="12248300"/>
    <n v="2.4260000000000002"/>
    <n v="5.4598083991062099E-3"/>
    <n v="1.72335673132131E-2"/>
    <n v="-2.9943232653351502E-2"/>
    <n v="5.73980838389615E-2"/>
    <n v="0.24396956168355899"/>
    <n v="3.8872776694104899E-3"/>
    <n v="1.08497529428995E-2"/>
    <n v="1.0531408578590499E-2"/>
    <n v="1.26685484113919E-2"/>
    <n v="56.639998999999897"/>
    <n v="41.490001999999997"/>
    <n v="-9.6320966778014203E-2"/>
    <n v="8.4599491109458805E-3"/>
    <n v="0.76103168412153799"/>
    <n v="2.5131182607801898"/>
    <n v="2.3498501219868002"/>
    <s v="Bridgebay Associates"/>
    <x v="32"/>
    <s v="Consumer Discretionary"/>
    <s v="Apparel Retail"/>
    <s v="Framingham, Massachusetts"/>
    <d v="1985-09-30T00:00:00"/>
    <n v="109198"/>
    <m/>
    <s v="Framingham"/>
    <s v="Massachusetts"/>
    <s v="United States"/>
  </r>
  <r>
    <d v="2019-05-22T00:00:00"/>
    <x v="32"/>
    <s v="sell"/>
    <n v="2700"/>
    <n v="16"/>
    <n v="52.360000999999997"/>
    <n v="52.77"/>
    <n v="51.299999"/>
    <n v="51.720001000000003"/>
    <n v="51.720001000000003"/>
    <n v="10859200"/>
    <n v="2.3929999999999998"/>
    <n v="-2.9340969595615201E-2"/>
    <n v="-1.1916323863463101E-2"/>
    <n v="-4.6319541175423903E-2"/>
    <n v="3.5608743858556099E-2"/>
    <n v="0.21569065098597401"/>
    <n v="1.5429671984111E-2"/>
    <n v="1.2165724044929899E-2"/>
    <n v="1.11532492711135E-2"/>
    <n v="1.2811049212484099E-2"/>
    <n v="56.639998999999897"/>
    <n v="41.490001999999997"/>
    <n v="-9.6320966778014203E-2"/>
    <n v="-2.8283920525026501E-3"/>
    <n v="0.76702398597977395"/>
    <n v="2.2041961020146599"/>
    <n v="2.3303712683225601"/>
    <s v="Bridgebay Associates"/>
    <x v="32"/>
    <s v="Consumer Discretionary"/>
    <s v="Apparel Retail"/>
    <s v="Framingham, Massachusetts"/>
    <d v="1985-09-30T00:00:00"/>
    <n v="109198"/>
    <m/>
    <s v="Framingham"/>
    <s v="Massachusetts"/>
    <s v="United States"/>
  </r>
  <r>
    <d v="2019-04-04T00:00:00"/>
    <x v="32"/>
    <s v="buy"/>
    <n v="1200"/>
    <n v="17"/>
    <n v="53.169998"/>
    <n v="54.259997999999896"/>
    <n v="53.09"/>
    <n v="54.25"/>
    <n v="54.012694999999901"/>
    <n v="5155900"/>
    <n v="2.512"/>
    <n v="2.0108650331859001E-2"/>
    <n v="2.2179575565168499E-2"/>
    <n v="4.8919193087444697E-2"/>
    <n v="0.20903181720417"/>
    <n v="0.27228832578600398"/>
    <n v="8.9832259482164108E-3"/>
    <n v="8.7609483307345207E-3"/>
    <n v="1.09300537502111E-2"/>
    <n v="1.28152371926406E-2"/>
    <n v="56.639998999999897"/>
    <n v="40.470001000000003"/>
    <n v="-9.6320966778014203E-2"/>
    <n v="2.0824655091414399E-3"/>
    <n v="0.73590929686309703"/>
    <n v="2.1576968938138901"/>
    <n v="2.2125417965929701"/>
    <s v="Los Santos Asset Management"/>
    <x v="32"/>
    <s v="Consumer Discretionary"/>
    <s v="Apparel Retail"/>
    <s v="Framingham, Massachusetts"/>
    <d v="1985-09-30T00:00:00"/>
    <n v="109198"/>
    <m/>
    <s v="Framingham"/>
    <s v="Massachusetts"/>
    <s v="United States"/>
  </r>
  <r>
    <d v="2019-04-22T00:00:00"/>
    <x v="32"/>
    <s v="sell"/>
    <n v="1800"/>
    <n v="17"/>
    <n v="54.970001000000003"/>
    <n v="55.169998"/>
    <n v="54.310001"/>
    <n v="54.41"/>
    <n v="54.171996999999998"/>
    <n v="3761300"/>
    <n v="2.59"/>
    <n v="-1.29646610735427E-2"/>
    <n v="8.1196363447824001E-3"/>
    <n v="3.4973173362915798E-2"/>
    <n v="0.105394980552542"/>
    <n v="0.29119893775210198"/>
    <n v="8.8094211826805595E-3"/>
    <n v="7.3624928247693596E-3"/>
    <n v="9.7089859338919792E-3"/>
    <n v="1.2708602879137099E-2"/>
    <n v="56.639998999999897"/>
    <n v="40.650002000000001"/>
    <n v="-9.6320966778014203E-2"/>
    <n v="1.0115060212163699E-3"/>
    <n v="0.73712046463337799"/>
    <n v="2.4810541187605901"/>
    <n v="2.4898168750735401"/>
    <s v="Los Santos Asset Management"/>
    <x v="32"/>
    <s v="Consumer Discretionary"/>
    <s v="Apparel Retail"/>
    <s v="Framingham, Massachusetts"/>
    <d v="1985-09-30T00:00:00"/>
    <n v="109198"/>
    <m/>
    <s v="Framingham"/>
    <s v="Massachusetts"/>
    <s v="United States"/>
  </r>
  <r>
    <d v="2019-05-30T00:00:00"/>
    <x v="32"/>
    <s v="buy"/>
    <n v="1600"/>
    <n v="17"/>
    <n v="50.27"/>
    <n v="50.720001000000003"/>
    <n v="50.200001"/>
    <n v="50.560001"/>
    <n v="50.560001"/>
    <n v="6509200"/>
    <n v="2.2269999999999999"/>
    <n v="1.6552396890435601E-2"/>
    <n v="-2.2683803621453901E-2"/>
    <n v="-7.5780483464291004E-2"/>
    <n v="-9.9511531284748808E-3"/>
    <n v="0.150589964539109"/>
    <n v="1.8214190392404302E-2"/>
    <n v="1.39568048182188E-2"/>
    <n v="1.09169911282136E-2"/>
    <n v="1.28617008027742E-2"/>
    <n v="56.639998999999897"/>
    <n v="41.490001999999997"/>
    <n v="-9.6431180897019894E-2"/>
    <n v="2.0962723552933101E-3"/>
    <n v="0.77909492070506303"/>
    <n v="1.4664613538039399"/>
    <n v="1.5609017944004999"/>
    <s v="Los Santos Asset Management"/>
    <x v="32"/>
    <s v="Consumer Discretionary"/>
    <s v="Apparel Retail"/>
    <s v="Framingham, Massachusetts"/>
    <d v="1985-09-30T00:00:00"/>
    <n v="109198"/>
    <m/>
    <s v="Framingham"/>
    <s v="Massachusetts"/>
    <s v="United States"/>
  </r>
  <r>
    <d v="2019-06-10T00:00:00"/>
    <x v="32"/>
    <s v="sell"/>
    <n v="2200"/>
    <n v="17"/>
    <n v="52.259997999999896"/>
    <n v="52.389998999999897"/>
    <n v="51.540000999999997"/>
    <n v="51.630001"/>
    <n v="51.630001"/>
    <n v="4644000"/>
    <n v="2.1429999999999998"/>
    <n v="-5.6011156148908503E-3"/>
    <n v="3.4282356431293001E-2"/>
    <n v="-4.0682381446110798E-2"/>
    <n v="3.0290065380560098E-3"/>
    <n v="0.10446473046957699"/>
    <n v="1.1799412332693699E-2"/>
    <n v="1.4435919419390901E-2"/>
    <n v="1.07034739402931E-2"/>
    <n v="1.2820685690788799E-2"/>
    <n v="56.639998999999897"/>
    <n v="41.490001999999997"/>
    <n v="-9.6431180897019894E-2"/>
    <n v="4.6492198743191201E-3"/>
    <n v="0.77858210264530503"/>
    <n v="0.90415829580229001"/>
    <n v="0.99394419376190501"/>
    <s v="Los Santos Asset Management"/>
    <x v="32"/>
    <s v="Consumer Discretionary"/>
    <s v="Apparel Retail"/>
    <s v="Framingham, Massachusetts"/>
    <d v="1985-09-30T00:00:00"/>
    <n v="109198"/>
    <m/>
    <s v="Framingham"/>
    <s v="Massachusetts"/>
    <s v="United States"/>
  </r>
  <r>
    <d v="2019-06-11T00:00:00"/>
    <x v="32"/>
    <s v="buy"/>
    <n v="1800"/>
    <n v="17"/>
    <n v="51.990001999999997"/>
    <n v="52.389998999999897"/>
    <n v="51.759997999999896"/>
    <n v="52.060001"/>
    <n v="52.060001"/>
    <n v="6101500"/>
    <n v="2.14"/>
    <n v="8.2940005148828405E-3"/>
    <n v="2.6470988454021401E-2"/>
    <n v="-2.92358771397421E-2"/>
    <n v="6.6916050366009503E-3"/>
    <n v="0.10811352049775801"/>
    <n v="1.07380796980925E-2"/>
    <n v="1.45921399085908E-2"/>
    <n v="1.07386589914413E-2"/>
    <n v="1.28275413131782E-2"/>
    <n v="56.639998999999897"/>
    <n v="41.490001999999997"/>
    <n v="-9.6431180897019894E-2"/>
    <n v="-3.4994119269314301E-4"/>
    <n v="0.77816291847110197"/>
    <n v="0.93618333709853396"/>
    <n v="0.93514635434134397"/>
    <s v="Los Santos Asset Management"/>
    <x v="32"/>
    <s v="Consumer Discretionary"/>
    <s v="Apparel Retail"/>
    <s v="Framingham, Massachusetts"/>
    <d v="1985-09-30T00:00:00"/>
    <n v="109198"/>
    <m/>
    <s v="Framingham"/>
    <s v="Massachusetts"/>
    <s v="United States"/>
  </r>
  <r>
    <d v="2019-06-12T00:00:00"/>
    <x v="32"/>
    <s v="buy"/>
    <n v="1000"/>
    <n v="17"/>
    <n v="52.07"/>
    <n v="52.43"/>
    <n v="51.869999"/>
    <n v="52.130001"/>
    <n v="52.130001"/>
    <n v="4067200"/>
    <n v="2.1269999999999998"/>
    <n v="1.3436991878019E-3"/>
    <n v="1.8782641252184599E-2"/>
    <n v="-3.5294223607656001E-2"/>
    <n v="-2.3076747606735398E-3"/>
    <n v="0.108720094732679"/>
    <n v="1.0618830107384699E-2"/>
    <n v="1.4476230891848E-2"/>
    <n v="1.0659858339550601E-2"/>
    <n v="1.2827656268098999E-2"/>
    <n v="56.639998999999897"/>
    <n v="41.490001999999997"/>
    <n v="-9.6431180897019894E-2"/>
    <n v="-2.0396578921351798E-3"/>
    <n v="0.77793683329771801"/>
    <n v="0.93649684929636401"/>
    <n v="0.91983609109278397"/>
    <s v="Los Santos Asset Management"/>
    <x v="32"/>
    <s v="Consumer Discretionary"/>
    <s v="Apparel Retail"/>
    <s v="Framingham, Massachusetts"/>
    <d v="1985-09-30T00:00:00"/>
    <n v="109198"/>
    <m/>
    <s v="Framingham"/>
    <s v="Massachusetts"/>
    <s v="United States"/>
  </r>
  <r>
    <d v="2019-06-13T00:00:00"/>
    <x v="32"/>
    <s v="sell"/>
    <n v="1500"/>
    <n v="17"/>
    <n v="52.450001"/>
    <n v="52.91"/>
    <n v="52.200001"/>
    <n v="52.82"/>
    <n v="52.82"/>
    <n v="7546500"/>
    <n v="2.0910000000000002"/>
    <n v="1.31492889061595E-2"/>
    <n v="3.7026944019778997E-2"/>
    <n v="1.08416141454861E-2"/>
    <n v="1.8108814217060999E-2"/>
    <n v="0.117563450717318"/>
    <n v="9.9290161859109192E-3"/>
    <n v="1.2977741083231799E-2"/>
    <n v="1.0746485438670799E-2"/>
    <n v="1.28503742860615E-2"/>
    <n v="56.639998999999897"/>
    <n v="41.490001999999997"/>
    <n v="-9.6431180897019894E-2"/>
    <n v="4.0890106107655602E-3"/>
    <n v="0.779373557296973"/>
    <n v="1.02760002849805"/>
    <n v="0.96154572127364102"/>
    <s v="Los Santos Asset Management"/>
    <x v="32"/>
    <s v="Consumer Discretionary"/>
    <s v="Apparel Retail"/>
    <s v="Framingham, Massachusetts"/>
    <d v="1985-09-30T00:00:00"/>
    <n v="109198"/>
    <m/>
    <s v="Framingham"/>
    <s v="Massachusetts"/>
    <s v="United States"/>
  </r>
  <r>
    <d v="2019-04-04T00:00:00"/>
    <x v="32"/>
    <s v="sell"/>
    <n v="1000"/>
    <n v="18"/>
    <n v="53.169998"/>
    <n v="54.259997999999896"/>
    <n v="53.09"/>
    <n v="54.25"/>
    <n v="54.012694999999901"/>
    <n v="5155900"/>
    <n v="2.512"/>
    <n v="2.0108650331859001E-2"/>
    <n v="2.2179575565168499E-2"/>
    <n v="4.8919193087444697E-2"/>
    <n v="0.20903181720417"/>
    <n v="0.27228832578600398"/>
    <n v="8.9832259482164108E-3"/>
    <n v="8.7609483307345207E-3"/>
    <n v="1.09300537502111E-2"/>
    <n v="1.28152371926406E-2"/>
    <n v="56.639998999999897"/>
    <n v="40.470001000000003"/>
    <n v="-9.6320966778014203E-2"/>
    <n v="2.0824655091414399E-3"/>
    <n v="0.73590929686309703"/>
    <n v="2.1576968938138901"/>
    <n v="2.2125417965929701"/>
    <s v="Ironman Funds"/>
    <x v="32"/>
    <s v="Consumer Discretionary"/>
    <s v="Apparel Retail"/>
    <s v="Framingham, Massachusetts"/>
    <d v="1985-09-30T00:00:00"/>
    <n v="109198"/>
    <m/>
    <s v="Framingham"/>
    <s v="Massachusetts"/>
    <s v="United States"/>
  </r>
  <r>
    <d v="2019-04-10T00:00:00"/>
    <x v="32"/>
    <s v="buy"/>
    <n v="1400"/>
    <n v="18"/>
    <n v="53.98"/>
    <n v="54.549999"/>
    <n v="53.860000999999997"/>
    <n v="54.439999"/>
    <n v="54.201861999999998"/>
    <n v="4676800"/>
    <n v="2.4769999999999999"/>
    <n v="1.14539966275199E-2"/>
    <n v="2.3604800903975001E-2"/>
    <n v="5.1641350376963803E-2"/>
    <n v="0.14515054636043601"/>
    <n v="0.295022757253257"/>
    <n v="1.1578067568446E-2"/>
    <n v="7.0137053601964502E-3"/>
    <n v="1.01280756161501E-2"/>
    <n v="1.27560965428465E-2"/>
    <n v="56.639998999999897"/>
    <n v="40.470001000000003"/>
    <n v="-9.6320966778014203E-2"/>
    <n v="3.47183783585567E-3"/>
    <n v="0.74639777694804599"/>
    <n v="2.4091725879868902"/>
    <n v="2.2240849530898501"/>
    <s v="Ironman Funds"/>
    <x v="32"/>
    <s v="Consumer Discretionary"/>
    <s v="Apparel Retail"/>
    <s v="Framingham, Massachusetts"/>
    <d v="1985-09-30T00:00:00"/>
    <n v="109198"/>
    <m/>
    <s v="Framingham"/>
    <s v="Massachusetts"/>
    <s v="United States"/>
  </r>
  <r>
    <d v="2019-04-22T00:00:00"/>
    <x v="32"/>
    <s v="buy"/>
    <n v="2000"/>
    <n v="18"/>
    <n v="54.970001000000003"/>
    <n v="55.169998"/>
    <n v="54.310001"/>
    <n v="54.41"/>
    <n v="54.171996999999998"/>
    <n v="3761300"/>
    <n v="2.59"/>
    <n v="-1.29646610735427E-2"/>
    <n v="8.1196363447824001E-3"/>
    <n v="3.4973173362915798E-2"/>
    <n v="0.105394980552542"/>
    <n v="0.29119893775210198"/>
    <n v="8.8094211826805595E-3"/>
    <n v="7.3624928247693596E-3"/>
    <n v="9.7089859338919792E-3"/>
    <n v="1.2708602879137099E-2"/>
    <n v="56.639998999999897"/>
    <n v="40.650002000000001"/>
    <n v="-9.6320966778014203E-2"/>
    <n v="1.0115060212163699E-3"/>
    <n v="0.73712046463337799"/>
    <n v="2.4810541187605901"/>
    <n v="2.4898168750735401"/>
    <s v="Ironman Funds"/>
    <x v="32"/>
    <s v="Consumer Discretionary"/>
    <s v="Apparel Retail"/>
    <s v="Framingham, Massachusetts"/>
    <d v="1985-09-30T00:00:00"/>
    <n v="109198"/>
    <m/>
    <s v="Framingham"/>
    <s v="Massachusetts"/>
    <s v="United States"/>
  </r>
  <r>
    <d v="2019-05-06T00:00:00"/>
    <x v="32"/>
    <s v="buy"/>
    <n v="1500"/>
    <n v="18"/>
    <n v="53.490001999999997"/>
    <n v="54.380001"/>
    <n v="53.259997999999896"/>
    <n v="54.189999"/>
    <n v="53.952956999999998"/>
    <n v="5692500"/>
    <n v="2.5"/>
    <n v="2.9569768017247001E-3"/>
    <n v="-1.08287528699758E-2"/>
    <n v="1.9002039016323202E-2"/>
    <n v="0.104807415065147"/>
    <n v="0.27607624641054102"/>
    <n v="1.04357892245021E-2"/>
    <n v="9.2662087915420296E-3"/>
    <n v="9.7478557963412496E-3"/>
    <n v="1.26094318210322E-2"/>
    <n v="56.639998999999897"/>
    <n v="40.650002000000001"/>
    <n v="-9.6320966778014203E-2"/>
    <n v="-4.4810132310555703E-3"/>
    <n v="0.73172187513334297"/>
    <n v="2.5709516445674199"/>
    <n v="2.4384436805379099"/>
    <s v="Ironman Funds"/>
    <x v="32"/>
    <s v="Consumer Discretionary"/>
    <s v="Apparel Retail"/>
    <s v="Framingham, Massachusetts"/>
    <d v="1985-09-30T00:00:00"/>
    <n v="109198"/>
    <m/>
    <s v="Framingham"/>
    <s v="Massachusetts"/>
    <s v="United States"/>
  </r>
  <r>
    <d v="2019-05-08T00:00:00"/>
    <x v="32"/>
    <s v="sell"/>
    <n v="2500"/>
    <n v="18"/>
    <n v="53.380001"/>
    <n v="54.34"/>
    <n v="53.18"/>
    <n v="54.009997999999896"/>
    <n v="53.773743000000003"/>
    <n v="3747300"/>
    <n v="2.4820000000000002"/>
    <n v="1.09839852735582E-2"/>
    <n v="1.2968447997509999E-3"/>
    <n v="-1.8498793161318E-3"/>
    <n v="0.10618618074363601"/>
    <n v="0.29293708173586802"/>
    <n v="1.09816419196442E-2"/>
    <n v="9.0863467524277593E-3"/>
    <n v="9.9206681628038994E-3"/>
    <n v="1.2622083778045299E-2"/>
    <n v="56.639998999999897"/>
    <n v="40.825001"/>
    <n v="-9.6320966778014203E-2"/>
    <n v="-1.60671540560346E-3"/>
    <n v="0.74555029504686998"/>
    <n v="2.8164187170148001"/>
    <n v="2.6016008916807301"/>
    <s v="Ironman Funds"/>
    <x v="32"/>
    <s v="Consumer Discretionary"/>
    <s v="Apparel Retail"/>
    <s v="Framingham, Massachusetts"/>
    <d v="1985-09-30T00:00:00"/>
    <n v="109198"/>
    <m/>
    <s v="Framingham"/>
    <s v="Massachusetts"/>
    <s v="United States"/>
  </r>
  <r>
    <d v="2019-05-31T00:00:00"/>
    <x v="32"/>
    <s v="sell"/>
    <n v="1300"/>
    <n v="18"/>
    <n v="50.139998999999897"/>
    <n v="50.43"/>
    <n v="49.869999"/>
    <n v="50.290000999999997"/>
    <n v="50.290000999999997"/>
    <n v="5393100"/>
    <n v="2.1419999999999999"/>
    <n v="-5.3544995485406196E-3"/>
    <n v="-3.6509647549855202E-2"/>
    <n v="-8.2958883700017694E-2"/>
    <n v="-2.9438115678156799E-2"/>
    <n v="0.129405673801195"/>
    <n v="1.6735098094428202E-2"/>
    <n v="1.39116074402228E-2"/>
    <n v="1.0780780013940901E-2"/>
    <n v="1.2830939689627801E-2"/>
    <n v="56.639998999999897"/>
    <n v="41.490001999999997"/>
    <n v="-9.6431180897019894E-2"/>
    <n v="-1.3283204951564801E-2"/>
    <n v="0.77349487351185997"/>
    <n v="1.22831746401374"/>
    <n v="1.41660892302819"/>
    <s v="Ironman Funds"/>
    <x v="32"/>
    <s v="Consumer Discretionary"/>
    <s v="Apparel Retail"/>
    <s v="Framingham, Massachusetts"/>
    <d v="1985-09-30T00:00:00"/>
    <n v="109198"/>
    <m/>
    <s v="Framingham"/>
    <s v="Massachusetts"/>
    <s v="United States"/>
  </r>
  <r>
    <d v="2019-06-03T00:00:00"/>
    <x v="32"/>
    <s v="buy"/>
    <n v="1800"/>
    <n v="18"/>
    <n v="50.290000999999997"/>
    <n v="50.849997999999999"/>
    <n v="49.689999"/>
    <n v="49.889998999999897"/>
    <n v="49.889998999999897"/>
    <n v="7498000"/>
    <n v="2.081"/>
    <n v="-7.9857082396934294E-3"/>
    <n v="-3.4088613089282502E-2"/>
    <n v="-7.3667893077652799E-2"/>
    <n v="-2.5628302976983899E-2"/>
    <n v="0.11542331692546801"/>
    <n v="1.6657651693390601E-2"/>
    <n v="1.3620053028246299E-2"/>
    <n v="1.07267609001006E-2"/>
    <n v="1.2837364934491899E-2"/>
    <n v="56.639998999999897"/>
    <n v="41.490001999999997"/>
    <n v="-9.6431180897019894E-2"/>
    <n v="-2.7690708645509302E-3"/>
    <n v="0.777544499252939"/>
    <n v="1.06983681033495"/>
    <n v="1.27682557570467"/>
    <s v="Ironman Funds"/>
    <x v="32"/>
    <s v="Consumer Discretionary"/>
    <s v="Apparel Retail"/>
    <s v="Framingham, Massachusetts"/>
    <d v="1985-09-30T00:00:00"/>
    <n v="109198"/>
    <m/>
    <s v="Framingham"/>
    <s v="Massachusetts"/>
    <s v="United States"/>
  </r>
  <r>
    <d v="2019-06-12T00:00:00"/>
    <x v="32"/>
    <s v="sell"/>
    <n v="1600"/>
    <n v="18"/>
    <n v="52.07"/>
    <n v="52.43"/>
    <n v="51.869999"/>
    <n v="52.130001"/>
    <n v="52.130001"/>
    <n v="4067200"/>
    <n v="2.1269999999999998"/>
    <n v="1.3436991878019E-3"/>
    <n v="1.8782641252184599E-2"/>
    <n v="-3.5294223607656001E-2"/>
    <n v="-2.3076747606735398E-3"/>
    <n v="0.108720094732679"/>
    <n v="1.0618830107384699E-2"/>
    <n v="1.4476230891848E-2"/>
    <n v="1.0659858339550601E-2"/>
    <n v="1.2827656268098999E-2"/>
    <n v="56.639998999999897"/>
    <n v="41.490001999999997"/>
    <n v="-9.6431180897019894E-2"/>
    <n v="-2.0396578921351798E-3"/>
    <n v="0.77793683329771801"/>
    <n v="0.93649684929636401"/>
    <n v="0.91983609109278397"/>
    <s v="Ironman Funds"/>
    <x v="32"/>
    <s v="Consumer Discretionary"/>
    <s v="Apparel Retail"/>
    <s v="Framingham, Massachusetts"/>
    <d v="1985-09-30T00:00:00"/>
    <n v="109198"/>
    <m/>
    <s v="Framingham"/>
    <s v="Massachusetts"/>
    <s v="United States"/>
  </r>
  <r>
    <d v="2019-05-15T00:00:00"/>
    <x v="32"/>
    <s v="buy"/>
    <n v="1300"/>
    <n v="19"/>
    <n v="52.080002"/>
    <n v="52.709998999999897"/>
    <n v="51.709998999999897"/>
    <n v="52.34"/>
    <n v="52.34"/>
    <n v="5323900"/>
    <n v="2.379"/>
    <n v="-1.91078418938853E-4"/>
    <n v="-2.7024402604252699E-2"/>
    <n v="-2.6283580967178501E-2"/>
    <n v="5.2324173689709999E-2"/>
    <n v="0.22958008404827901"/>
    <n v="1.5893692277214402E-2"/>
    <n v="1.09482193040564E-2"/>
    <n v="1.06758699772912E-2"/>
    <n v="1.27355370295009E-2"/>
    <n v="56.639998999999897"/>
    <n v="41.490001999999997"/>
    <n v="-9.6320966778014203E-2"/>
    <n v="5.8219943882337104E-3"/>
    <n v="0.76259687246711905"/>
    <n v="2.30159037033583"/>
    <n v="2.50923119741705"/>
    <s v="Second Point Management"/>
    <x v="32"/>
    <s v="Consumer Discretionary"/>
    <s v="Apparel Retail"/>
    <s v="Framingham, Massachusetts"/>
    <d v="1985-09-30T00:00:00"/>
    <n v="109198"/>
    <m/>
    <s v="Framingham"/>
    <s v="Massachusetts"/>
    <s v="United States"/>
  </r>
  <r>
    <d v="2019-06-10T00:00:00"/>
    <x v="32"/>
    <s v="sell"/>
    <n v="1600"/>
    <n v="19"/>
    <n v="52.259997999999896"/>
    <n v="52.389998999999897"/>
    <n v="51.540000999999997"/>
    <n v="51.630001"/>
    <n v="51.630001"/>
    <n v="4644000"/>
    <n v="2.1429999999999998"/>
    <n v="-5.6011156148908503E-3"/>
    <n v="3.4282356431293001E-2"/>
    <n v="-4.0682381446110798E-2"/>
    <n v="3.0290065380560098E-3"/>
    <n v="0.10446473046957699"/>
    <n v="1.1799412332693699E-2"/>
    <n v="1.4435919419390901E-2"/>
    <n v="1.07034739402931E-2"/>
    <n v="1.2820685690788799E-2"/>
    <n v="56.639998999999897"/>
    <n v="41.490001999999997"/>
    <n v="-9.6431180897019894E-2"/>
    <n v="4.6492198743191201E-3"/>
    <n v="0.77858210264530503"/>
    <n v="0.90415829580229001"/>
    <n v="0.99394419376190501"/>
    <s v="Second Point Management"/>
    <x v="32"/>
    <s v="Consumer Discretionary"/>
    <s v="Apparel Retail"/>
    <s v="Framingham, Massachusetts"/>
    <d v="1985-09-30T00:00:00"/>
    <n v="109198"/>
    <m/>
    <s v="Framingham"/>
    <s v="Massachusetts"/>
    <s v="United States"/>
  </r>
  <r>
    <d v="2019-04-15T00:00:00"/>
    <x v="32"/>
    <s v="sell"/>
    <n v="1800"/>
    <n v="20"/>
    <n v="54.02"/>
    <n v="54.41"/>
    <n v="54"/>
    <n v="54.240001999999997"/>
    <n v="54.002743000000002"/>
    <n v="4026900"/>
    <n v="2.5529999999999999"/>
    <n v="4.9903635013042701E-3"/>
    <n v="-1.6578555298234401E-3"/>
    <n v="4.0253748918557403E-2"/>
    <n v="0.15189024346656901"/>
    <n v="0.30490957069774399"/>
    <n v="9.3515829990842708E-3"/>
    <n v="7.0019479568932197E-3"/>
    <n v="9.9791599693044904E-3"/>
    <n v="1.2727487234412801E-2"/>
    <n v="56.639998999999897"/>
    <n v="40.650002000000001"/>
    <n v="-9.6320966778014203E-2"/>
    <n v="-6.2956724975841202E-4"/>
    <n v="0.74335607737718401"/>
    <n v="2.5433291662667599"/>
    <n v="2.38420525281912"/>
    <s v="Jaguar Group of Funds"/>
    <x v="32"/>
    <s v="Consumer Discretionary"/>
    <s v="Apparel Retail"/>
    <s v="Framingham, Massachusetts"/>
    <d v="1985-09-30T00:00:00"/>
    <n v="109198"/>
    <m/>
    <s v="Framingham"/>
    <s v="Massachusetts"/>
    <s v="United States"/>
  </r>
  <r>
    <d v="2019-04-22T00:00:00"/>
    <x v="32"/>
    <s v="sell"/>
    <n v="1800"/>
    <n v="20"/>
    <n v="54.970001000000003"/>
    <n v="55.169998"/>
    <n v="54.310001"/>
    <n v="54.41"/>
    <n v="54.171996999999998"/>
    <n v="3761300"/>
    <n v="2.59"/>
    <n v="-1.29646610735427E-2"/>
    <n v="8.1196363447824001E-3"/>
    <n v="3.4973173362915798E-2"/>
    <n v="0.105394980552542"/>
    <n v="0.29119893775210198"/>
    <n v="8.8094211826805595E-3"/>
    <n v="7.3624928247693596E-3"/>
    <n v="9.7089859338919792E-3"/>
    <n v="1.2708602879137099E-2"/>
    <n v="56.639998999999897"/>
    <n v="40.650002000000001"/>
    <n v="-9.6320966778014203E-2"/>
    <n v="1.0115060212163699E-3"/>
    <n v="0.73712046463337799"/>
    <n v="2.4810541187605901"/>
    <n v="2.4898168750735401"/>
    <s v="Jaguar Group of Funds"/>
    <x v="32"/>
    <s v="Consumer Discretionary"/>
    <s v="Apparel Retail"/>
    <s v="Framingham, Massachusetts"/>
    <d v="1985-09-30T00:00:00"/>
    <n v="109198"/>
    <m/>
    <s v="Framingham"/>
    <s v="Massachusetts"/>
    <s v="United States"/>
  </r>
  <r>
    <d v="2019-04-25T00:00:00"/>
    <x v="32"/>
    <s v="buy"/>
    <n v="1500"/>
    <n v="20"/>
    <n v="55.27"/>
    <n v="55.470001000000003"/>
    <n v="54.529998999999997"/>
    <n v="55.080002"/>
    <n v="54.839066000000003"/>
    <n v="5487200"/>
    <n v="2.5339999999999998"/>
    <n v="-6.1538519259645603E-3"/>
    <n v="3.6318299531891798E-4"/>
    <n v="4.2464914914708198E-2"/>
    <n v="0.12744574360494901"/>
    <n v="0.298007152640962"/>
    <n v="1.03320826700255E-2"/>
    <n v="7.8295600379434897E-3"/>
    <n v="9.7898467804677092E-3"/>
    <n v="1.2732612129535401E-2"/>
    <n v="56.639998999999897"/>
    <n v="40.650002000000001"/>
    <n v="-9.6320966778014203E-2"/>
    <n v="-3.6904169755480902E-4"/>
    <n v="0.74545459009901405"/>
    <n v="2.62071781091697"/>
    <n v="2.5850024544840502"/>
    <s v="Jaguar Group of Funds"/>
    <x v="32"/>
    <s v="Consumer Discretionary"/>
    <s v="Apparel Retail"/>
    <s v="Framingham, Massachusetts"/>
    <d v="1985-09-30T00:00:00"/>
    <n v="109198"/>
    <m/>
    <s v="Framingham"/>
    <s v="Massachusetts"/>
    <s v="United States"/>
  </r>
  <r>
    <d v="2019-06-06T00:00:00"/>
    <x v="32"/>
    <s v="buy"/>
    <n v="2300"/>
    <n v="20"/>
    <n v="50.77"/>
    <n v="51.080002"/>
    <n v="50.540000999999997"/>
    <n v="50.900002000000001"/>
    <n v="50.900002000000001"/>
    <n v="6033100"/>
    <n v="2.1240000000000001"/>
    <n v="-5.0950138614347497E-3"/>
    <n v="6.7021932321242898E-3"/>
    <n v="-5.8249537362190601E-2"/>
    <n v="-1.2177613356511701E-2"/>
    <n v="9.5210797713394704E-2"/>
    <n v="1.06110584436898E-2"/>
    <n v="1.41383145357316E-2"/>
    <n v="1.0958983897903301E-2"/>
    <n v="1.27576034306233E-2"/>
    <n v="56.639998999999897"/>
    <n v="41.490001999999997"/>
    <n v="-9.6431180897019894E-2"/>
    <n v="6.1168407152111899E-3"/>
    <n v="0.77385706496443096"/>
    <n v="0.81905187759376996"/>
    <n v="1.07208537033658"/>
    <s v="Jaguar Group of Funds"/>
    <x v="32"/>
    <s v="Consumer Discretionary"/>
    <s v="Apparel Retail"/>
    <s v="Framingham, Massachusetts"/>
    <d v="1985-09-30T00:00:00"/>
    <n v="109198"/>
    <m/>
    <s v="Framingham"/>
    <s v="Massachusetts"/>
    <s v="United States"/>
  </r>
  <r>
    <d v="2019-06-24T00:00:00"/>
    <x v="32"/>
    <s v="buy"/>
    <n v="1900"/>
    <n v="20"/>
    <n v="52.98"/>
    <n v="53.110000999999997"/>
    <n v="52.68"/>
    <n v="52.779998999999997"/>
    <n v="52.779998999999997"/>
    <n v="7225800"/>
    <n v="2.0209999999999999"/>
    <n v="-2.8379737412890398E-3"/>
    <n v="-1.46702273650142E-2"/>
    <n v="2.0287738890070298E-2"/>
    <n v="4.1944038582047696E-3"/>
    <n v="0.10772953788569101"/>
    <n v="9.2266824745692293E-3"/>
    <n v="1.2023026887846899E-2"/>
    <n v="1.0903694330822901E-2"/>
    <n v="1.28834193460489E-2"/>
    <n v="56.639998999999897"/>
    <n v="41.490001999999997"/>
    <n v="-9.6431180897019894E-2"/>
    <n v="-1.73338836506086E-3"/>
    <n v="0.77437602242527004"/>
    <n v="0.89254428160614796"/>
    <n v="1.0777593511224799"/>
    <s v="Jaguar Group of Funds"/>
    <x v="32"/>
    <s v="Consumer Discretionary"/>
    <s v="Apparel Retail"/>
    <s v="Framingham, Massachusetts"/>
    <d v="1985-09-30T00:00:00"/>
    <n v="109198"/>
    <m/>
    <s v="Framingham"/>
    <s v="Massachusetts"/>
    <s v="United States"/>
  </r>
  <r>
    <d v="2019-05-17T00:00:00"/>
    <x v="33"/>
    <s v="sell"/>
    <n v="200"/>
    <n v="1"/>
    <n v="108.18"/>
    <n v="109.480003"/>
    <n v="106.110001"/>
    <n v="106.790001"/>
    <n v="106.157326"/>
    <n v="6944000"/>
    <n v="2.3929999999999998"/>
    <n v="-2.2408337785882599E-2"/>
    <n v="-5.2977445841463099E-2"/>
    <n v="-7.9333472220462206E-2"/>
    <n v="-7.0054463206625501E-4"/>
    <n v="-1.3963041077255701E-2"/>
    <n v="2.7317733422950598E-2"/>
    <n v="1.53975091839778E-2"/>
    <n v="1.41932550880436E-2"/>
    <n v="1.8009631554144999E-2"/>
    <n v="119.32"/>
    <n v="87.699996999999996"/>
    <n v="-0.15810945579131899"/>
    <n v="-5.8544371529206298E-3"/>
    <n v="1.32290323451784"/>
    <n v="-0.22387742304112701"/>
    <n v="-6.1597577275330197E-2"/>
    <s v="CapitalAlley Funds"/>
    <x v="33"/>
    <s v="Information Technology"/>
    <s v="Semiconductors"/>
    <s v="Dallas, Texas"/>
    <m/>
    <n v="97476"/>
    <n v="1930"/>
    <s v="Dallas"/>
    <s v="Texas"/>
    <s v="United States"/>
  </r>
  <r>
    <d v="2019-06-06T00:00:00"/>
    <x v="33"/>
    <s v="sell"/>
    <n v="100"/>
    <n v="1"/>
    <n v="109.510002"/>
    <n v="110.669997999999"/>
    <n v="108.790001"/>
    <n v="110.19000200000001"/>
    <n v="109.53718600000001"/>
    <n v="4734100"/>
    <n v="2.1240000000000001"/>
    <n v="6.4642859397131599E-3"/>
    <n v="4.4064040423853201E-2"/>
    <n v="-5.0176396092402903E-2"/>
    <n v="5.5299148690307401E-2"/>
    <n v="-3.72929081419048E-2"/>
    <n v="1.7372632078236E-2"/>
    <n v="1.8272258945797499E-2"/>
    <n v="1.5376239397068199E-2"/>
    <n v="1.8213303646982499E-2"/>
    <n v="119.32"/>
    <n v="87.699996999999996"/>
    <n v="-0.15810945579131899"/>
    <n v="6.1168407152111899E-3"/>
    <n v="1.3351452706273601"/>
    <n v="-0.35321309762511899"/>
    <n v="-0.32198549581950098"/>
    <s v="CapitalAlley Funds"/>
    <x v="33"/>
    <s v="Information Technology"/>
    <s v="Semiconductors"/>
    <s v="Dallas, Texas"/>
    <m/>
    <n v="97476"/>
    <n v="1930"/>
    <s v="Dallas"/>
    <s v="Texas"/>
    <s v="United States"/>
  </r>
  <r>
    <d v="2019-05-15T00:00:00"/>
    <x v="33"/>
    <s v="buy"/>
    <n v="200"/>
    <n v="2"/>
    <n v="108"/>
    <n v="110.870003"/>
    <n v="107.709999"/>
    <n v="110.290001"/>
    <n v="109.63658899999901"/>
    <n v="4803600"/>
    <n v="2.379"/>
    <n v="1.13984507988702E-2"/>
    <n v="-2.0373175471387402E-2"/>
    <n v="-5.04302807953469E-2"/>
    <n v="3.5460540013239797E-2"/>
    <n v="2.5131599591921201E-2"/>
    <n v="2.6896669941724301E-2"/>
    <n v="1.52442441253989E-2"/>
    <n v="1.38569867210318E-2"/>
    <n v="1.80055102916898E-2"/>
    <n v="119.32"/>
    <n v="87.699996999999996"/>
    <n v="-0.15810945579131899"/>
    <n v="5.8219943882337104E-3"/>
    <n v="1.3308122386883301"/>
    <n v="7.9135017264614707E-3"/>
    <n v="0.113141393525516"/>
    <s v="InvestBurg"/>
    <x v="33"/>
    <s v="Information Technology"/>
    <s v="Semiconductors"/>
    <s v="Dallas, Texas"/>
    <m/>
    <n v="97476"/>
    <n v="1930"/>
    <s v="Dallas"/>
    <s v="Texas"/>
    <s v="United States"/>
  </r>
  <r>
    <d v="2019-06-07T00:00:00"/>
    <x v="33"/>
    <s v="sell"/>
    <n v="300"/>
    <n v="2"/>
    <n v="111.139999"/>
    <n v="111.83000199999999"/>
    <n v="110.589996"/>
    <n v="111.169997999999"/>
    <n v="110.511375"/>
    <n v="5408600"/>
    <n v="2.0840000000000001"/>
    <n v="8.8543670565353998E-3"/>
    <n v="6.36933262418755E-2"/>
    <n v="-2.45237038924047E-2"/>
    <n v="6.50114512472421E-2"/>
    <n v="-3.2255764978023599E-2"/>
    <n v="1.36610238736197E-2"/>
    <n v="1.8119580492743498E-2"/>
    <n v="1.54072134400953E-2"/>
    <n v="1.8220435384607801E-2"/>
    <n v="119.32"/>
    <n v="87.699996999999996"/>
    <n v="-0.15810945579131899"/>
    <n v="1.0442979367750601E-2"/>
    <n v="1.3356442914703699"/>
    <n v="-0.32146790703216299"/>
    <n v="-0.31106352632612699"/>
    <s v="InvestBurg"/>
    <x v="33"/>
    <s v="Information Technology"/>
    <s v="Semiconductors"/>
    <s v="Dallas, Texas"/>
    <m/>
    <n v="97476"/>
    <n v="1930"/>
    <s v="Dallas"/>
    <s v="Texas"/>
    <s v="United States"/>
  </r>
  <r>
    <d v="2019-06-12T00:00:00"/>
    <x v="33"/>
    <s v="sell"/>
    <n v="100"/>
    <n v="2"/>
    <n v="112.480003"/>
    <n v="112.790001"/>
    <n v="109.980003"/>
    <n v="110.339996"/>
    <n v="109.686295"/>
    <n v="4105400"/>
    <n v="2.1269999999999998"/>
    <n v="-2.32016263155299E-2"/>
    <n v="7.8246240049052E-3"/>
    <n v="-2.0275219308451099E-2"/>
    <n v="3.1908757289245797E-2"/>
    <n v="-1.5497432847029801E-2"/>
    <n v="1.4348965942679599E-2"/>
    <n v="1.8826620652536201E-2"/>
    <n v="1.5636646571264099E-2"/>
    <n v="1.8273107890818398E-2"/>
    <n v="119.32"/>
    <n v="87.699996999999996"/>
    <n v="-0.15810945579131899"/>
    <n v="-2.0396578921351798E-3"/>
    <n v="1.34091041412573"/>
    <n v="-0.22474256068944701"/>
    <n v="-0.241805418142854"/>
    <s v="InvestBurg"/>
    <x v="33"/>
    <s v="Information Technology"/>
    <s v="Semiconductors"/>
    <s v="Dallas, Texas"/>
    <m/>
    <n v="97476"/>
    <n v="1930"/>
    <s v="Dallas"/>
    <s v="Texas"/>
    <s v="United States"/>
  </r>
  <r>
    <d v="2019-04-26T00:00:00"/>
    <x v="33"/>
    <s v="sell"/>
    <n v="100"/>
    <n v="3"/>
    <n v="116"/>
    <n v="117.25"/>
    <n v="115.30999799999999"/>
    <n v="117.209999"/>
    <n v="115.751785"/>
    <n v="3582600"/>
    <n v="2.5049999999999999"/>
    <n v="3.4134888613148801E-4"/>
    <n v="1.4610071957276399E-2"/>
    <n v="7.8785068995083904E-2"/>
    <n v="0.123268252731383"/>
    <n v="0.15696378901480301"/>
    <n v="1.17601864186601E-2"/>
    <n v="1.26664010782222E-2"/>
    <n v="1.3501726146614899E-2"/>
    <n v="1.7768257726504099E-2"/>
    <n v="119.32"/>
    <n v="87.699996999999996"/>
    <n v="-0.14130449187296601"/>
    <n v="4.6743503443647796E-3"/>
    <n v="1.3088112346893801"/>
    <n v="0.76667233102407195"/>
    <n v="0.90853509493129303"/>
    <s v="FinanCorp"/>
    <x v="33"/>
    <s v="Information Technology"/>
    <s v="Semiconductors"/>
    <s v="Dallas, Texas"/>
    <m/>
    <n v="97476"/>
    <n v="1930"/>
    <s v="Dallas"/>
    <s v="Texas"/>
    <s v="United States"/>
  </r>
  <r>
    <d v="2019-05-03T00:00:00"/>
    <x v="33"/>
    <s v="sell"/>
    <n v="200"/>
    <n v="3"/>
    <n v="117.459999"/>
    <n v="117.970001"/>
    <n v="116.110001"/>
    <n v="117.470001"/>
    <n v="116.774055"/>
    <n v="3689000"/>
    <n v="2.5310000000000001"/>
    <n v="6.66217110490765E-3"/>
    <n v="8.7927998561329792E-3"/>
    <n v="6.9737452283698501E-2"/>
    <n v="0.14788522554789299"/>
    <n v="0.16614500192252901"/>
    <n v="1.01745743532095E-2"/>
    <n v="1.05898780267593E-2"/>
    <n v="1.3054208535545101E-2"/>
    <n v="1.7757692537413002E-2"/>
    <n v="119.32"/>
    <n v="87.699996999999996"/>
    <n v="-0.14130449187296601"/>
    <n v="9.5921274614703799E-3"/>
    <n v="1.3138759724167"/>
    <n v="0.82202056013670599"/>
    <n v="0.79432408168420099"/>
    <s v="FinanCorp"/>
    <x v="33"/>
    <s v="Information Technology"/>
    <s v="Semiconductors"/>
    <s v="Dallas, Texas"/>
    <m/>
    <n v="97476"/>
    <n v="1930"/>
    <s v="Dallas"/>
    <s v="Texas"/>
    <s v="United States"/>
  </r>
  <r>
    <d v="2019-05-15T00:00:00"/>
    <x v="33"/>
    <s v="buy"/>
    <n v="100"/>
    <n v="3"/>
    <n v="108"/>
    <n v="110.870003"/>
    <n v="107.709999"/>
    <n v="110.290001"/>
    <n v="109.63658899999901"/>
    <n v="4803600"/>
    <n v="2.379"/>
    <n v="1.13984507988702E-2"/>
    <n v="-2.0373175471387402E-2"/>
    <n v="-5.04302807953469E-2"/>
    <n v="3.5460540013239797E-2"/>
    <n v="2.5131599591921201E-2"/>
    <n v="2.6896669941724301E-2"/>
    <n v="1.52442441253989E-2"/>
    <n v="1.38569867210318E-2"/>
    <n v="1.80055102916898E-2"/>
    <n v="119.32"/>
    <n v="87.699996999999996"/>
    <n v="-0.15810945579131899"/>
    <n v="5.8219943882337104E-3"/>
    <n v="1.3308122386883301"/>
    <n v="7.9135017264614707E-3"/>
    <n v="0.113141393525516"/>
    <s v="FinanCorp"/>
    <x v="33"/>
    <s v="Information Technology"/>
    <s v="Semiconductors"/>
    <s v="Dallas, Texas"/>
    <m/>
    <n v="97476"/>
    <n v="1930"/>
    <s v="Dallas"/>
    <s v="Texas"/>
    <s v="United States"/>
  </r>
  <r>
    <d v="2019-05-22T00:00:00"/>
    <x v="33"/>
    <s v="buy"/>
    <n v="300"/>
    <n v="3"/>
    <n v="106.589996"/>
    <n v="107.889999"/>
    <n v="106.400002"/>
    <n v="106.779999"/>
    <n v="106.147385"/>
    <n v="3297000"/>
    <n v="2.3929999999999998"/>
    <n v="-2.05818559471433E-3"/>
    <n v="-3.2342607146924697E-2"/>
    <n v="-6.7149572626992296E-2"/>
    <n v="7.8889688749654401E-3"/>
    <n v="-5.1300823707446704E-3"/>
    <n v="1.7558655840028501E-2"/>
    <n v="1.66691003249652E-2"/>
    <n v="1.4558317150351901E-2"/>
    <n v="1.8091955696294001E-2"/>
    <n v="119.32"/>
    <n v="87.699996999999996"/>
    <n v="-0.15810945579131899"/>
    <n v="-2.8283920525026501E-3"/>
    <n v="1.3331782381655299"/>
    <n v="-0.17246616866572101"/>
    <n v="-0.16477919511224001"/>
    <s v="FinanCorp"/>
    <x v="33"/>
    <s v="Information Technology"/>
    <s v="Semiconductors"/>
    <s v="Dallas, Texas"/>
    <m/>
    <n v="97476"/>
    <n v="1930"/>
    <s v="Dallas"/>
    <s v="Texas"/>
    <s v="United States"/>
  </r>
  <r>
    <d v="2019-05-24T00:00:00"/>
    <x v="33"/>
    <s v="sell"/>
    <n v="200"/>
    <n v="3"/>
    <n v="106.529999"/>
    <n v="107.489998"/>
    <n v="104.919997999999"/>
    <n v="105.05999799999999"/>
    <n v="104.43757600000001"/>
    <n v="2786400"/>
    <n v="2.3239999999999998"/>
    <n v="-7.3024540417312598E-3"/>
    <n v="-1.6332667248536301E-2"/>
    <n v="-0.113213425948905"/>
    <n v="-2.2780311357867601E-2"/>
    <n v="-2.7328915143097401E-2"/>
    <n v="1.51929245500884E-2"/>
    <n v="1.5633943588099899E-2"/>
    <n v="1.4569397285582E-2"/>
    <n v="1.8104085764556702E-2"/>
    <n v="119.32"/>
    <n v="87.699996999999996"/>
    <n v="-0.15810945579131899"/>
    <n v="1.3526439988342199E-3"/>
    <n v="1.33038325831935"/>
    <n v="-0.30095398613734398"/>
    <n v="-0.23405376569067701"/>
    <s v="FinanCorp"/>
    <x v="33"/>
    <s v="Information Technology"/>
    <s v="Semiconductors"/>
    <s v="Dallas, Texas"/>
    <m/>
    <n v="97476"/>
    <n v="1930"/>
    <s v="Dallas"/>
    <s v="Texas"/>
    <s v="United States"/>
  </r>
  <r>
    <d v="2019-06-21T00:00:00"/>
    <x v="33"/>
    <s v="buy"/>
    <n v="100"/>
    <n v="3"/>
    <n v="111.870003"/>
    <n v="113.370003"/>
    <n v="111.660004"/>
    <n v="112.32"/>
    <n v="111.65456399999999"/>
    <n v="5124900"/>
    <n v="2.0680000000000001"/>
    <n v="-3.46619496056331E-3"/>
    <n v="4.5630150588359501E-2"/>
    <n v="4.8523116703648797E-2"/>
    <n v="3.0361885900520299E-2"/>
    <n v="1.1350429158004599E-2"/>
    <n v="1.8470166028341499E-2"/>
    <n v="1.6991700355410502E-2"/>
    <n v="1.6044668035887201E-2"/>
    <n v="1.85503606026424E-2"/>
    <n v="119.32"/>
    <n v="87.699996999999996"/>
    <n v="-0.15810945579131899"/>
    <n v="-1.26001638019446E-3"/>
    <n v="1.3523013598717299"/>
    <n v="-5.8753866161922901E-2"/>
    <n v="-0.15968697790073499"/>
    <s v="FinanCorp"/>
    <x v="33"/>
    <s v="Information Technology"/>
    <s v="Semiconductors"/>
    <s v="Dallas, Texas"/>
    <m/>
    <n v="97476"/>
    <n v="1930"/>
    <s v="Dallas"/>
    <s v="Texas"/>
    <s v="United States"/>
  </r>
  <r>
    <d v="2019-04-22T00:00:00"/>
    <x v="33"/>
    <s v="buy"/>
    <n v="700"/>
    <n v="4"/>
    <n v="114.529999"/>
    <n v="115.150002"/>
    <n v="113.650002"/>
    <n v="114.949997"/>
    <n v="113.519897"/>
    <n v="3691200"/>
    <n v="2.59"/>
    <n v="-4.8599165341982904E-3"/>
    <n v="-1.56233153152793E-2"/>
    <n v="4.7386196927241102E-2"/>
    <n v="0.15277042707455701"/>
    <n v="0.15423501661717601"/>
    <n v="9.3454463045052703E-3"/>
    <n v="1.5018770964040201E-2"/>
    <n v="1.6326785139697701E-2"/>
    <n v="1.79957985720108E-2"/>
    <n v="118.480003"/>
    <n v="87.699996999999996"/>
    <n v="-0.14130449187296601"/>
    <n v="1.0115060212163699E-3"/>
    <n v="1.3027139655431099"/>
    <n v="0.74506339259813603"/>
    <n v="0.64538443119901501"/>
    <s v="CapitalOwl"/>
    <x v="33"/>
    <s v="Information Technology"/>
    <s v="Semiconductors"/>
    <s v="Dallas, Texas"/>
    <m/>
    <n v="97476"/>
    <n v="1930"/>
    <s v="Dallas"/>
    <s v="Texas"/>
    <s v="United States"/>
  </r>
  <r>
    <d v="2019-05-06T00:00:00"/>
    <x v="33"/>
    <s v="sell"/>
    <n v="100"/>
    <n v="4"/>
    <n v="114.120003"/>
    <n v="116"/>
    <n v="113.5"/>
    <n v="115.860001"/>
    <n v="115.173592"/>
    <n v="3974300"/>
    <n v="2.5"/>
    <n v="-1.38004279978119E-2"/>
    <n v="-6.4690953801127202E-4"/>
    <n v="3.3786636699810101E-2"/>
    <n v="0.135949470635882"/>
    <n v="0.146147825696962"/>
    <n v="1.2256659075073201E-2"/>
    <n v="1.0291095555285099E-2"/>
    <n v="1.32020987242877E-2"/>
    <n v="1.7777518422581001E-2"/>
    <n v="119.32"/>
    <n v="87.699996999999996"/>
    <n v="-0.14130449187296601"/>
    <n v="-4.4810132310555703E-3"/>
    <n v="1.31674586056829"/>
    <n v="0.70785116812999505"/>
    <n v="0.78471767390292202"/>
    <s v="CapitalOwl"/>
    <x v="33"/>
    <s v="Information Technology"/>
    <s v="Semiconductors"/>
    <s v="Dallas, Texas"/>
    <m/>
    <n v="97476"/>
    <n v="1930"/>
    <s v="Dallas"/>
    <s v="Texas"/>
    <s v="United States"/>
  </r>
  <r>
    <d v="2019-05-10T00:00:00"/>
    <x v="33"/>
    <s v="buy"/>
    <n v="300"/>
    <n v="4"/>
    <n v="111.860001"/>
    <n v="113.129997"/>
    <n v="109.360001"/>
    <n v="112.599998"/>
    <n v="111.932907"/>
    <n v="4189900"/>
    <n v="2.4550000000000001"/>
    <n v="4.0044547592877596E-3"/>
    <n v="-4.23412667165717E-2"/>
    <n v="-5.2532789933411803E-3"/>
    <n v="8.07532918491249E-2"/>
    <n v="7.42788040443743E-2"/>
    <n v="8.5115839518109006E-3"/>
    <n v="1.0654861604607199E-2"/>
    <n v="1.2165125316621599E-2"/>
    <n v="1.77532108201831E-2"/>
    <n v="119.32"/>
    <n v="87.699996999999996"/>
    <n v="-0.14130449187296601"/>
    <n v="3.7133938472042301E-3"/>
    <n v="1.3119262083229699"/>
    <n v="0.292223076566693"/>
    <n v="0.47101503750280699"/>
    <s v="CapitalOwl"/>
    <x v="33"/>
    <s v="Information Technology"/>
    <s v="Semiconductors"/>
    <s v="Dallas, Texas"/>
    <m/>
    <n v="97476"/>
    <n v="1930"/>
    <s v="Dallas"/>
    <s v="Texas"/>
    <s v="United States"/>
  </r>
  <r>
    <d v="2019-06-10T00:00:00"/>
    <x v="33"/>
    <s v="sell"/>
    <n v="500"/>
    <n v="4"/>
    <n v="111.760002"/>
    <n v="113.510002"/>
    <n v="111"/>
    <n v="112.629997"/>
    <n v="111.962723"/>
    <n v="4656800"/>
    <n v="2.1429999999999998"/>
    <n v="1.30475287014365E-2"/>
    <n v="6.8530010120565296E-2"/>
    <n v="6.2165002404508305E-4"/>
    <n v="6.3009769760140499E-2"/>
    <n v="-1.1815025465432E-2"/>
    <n v="1.34295367542952E-2"/>
    <n v="1.8186733937791799E-2"/>
    <n v="1.53798804852313E-2"/>
    <n v="1.8233457695835099E-2"/>
    <n v="119.32"/>
    <n v="87.699996999999996"/>
    <n v="-0.15810945579131899"/>
    <n v="4.6492198743191201E-3"/>
    <n v="1.3367797209757799"/>
    <n v="-0.20194126190492001"/>
    <n v="-0.28607210432257202"/>
    <s v="CapitalOwl"/>
    <x v="33"/>
    <s v="Information Technology"/>
    <s v="Semiconductors"/>
    <s v="Dallas, Texas"/>
    <m/>
    <n v="97476"/>
    <n v="1930"/>
    <s v="Dallas"/>
    <s v="Texas"/>
    <s v="United States"/>
  </r>
  <r>
    <d v="2019-06-12T00:00:00"/>
    <x v="33"/>
    <s v="sell"/>
    <n v="400"/>
    <n v="4"/>
    <n v="112.480003"/>
    <n v="112.790001"/>
    <n v="109.980003"/>
    <n v="110.339996"/>
    <n v="109.686295"/>
    <n v="4105400"/>
    <n v="2.1269999999999998"/>
    <n v="-2.32016263155299E-2"/>
    <n v="7.8246240049052E-3"/>
    <n v="-2.0275219308451099E-2"/>
    <n v="3.1908757289245797E-2"/>
    <n v="-1.5497432847029801E-2"/>
    <n v="1.4348965942679599E-2"/>
    <n v="1.8826620652536201E-2"/>
    <n v="1.5636646571264099E-2"/>
    <n v="1.8273107890818398E-2"/>
    <n v="119.32"/>
    <n v="87.699996999999996"/>
    <n v="-0.15810945579131899"/>
    <n v="-2.0396578921351798E-3"/>
    <n v="1.34091041412573"/>
    <n v="-0.22474256068944701"/>
    <n v="-0.241805418142854"/>
    <s v="CapitalOwl"/>
    <x v="33"/>
    <s v="Information Technology"/>
    <s v="Semiconductors"/>
    <s v="Dallas, Texas"/>
    <m/>
    <n v="97476"/>
    <n v="1930"/>
    <s v="Dallas"/>
    <s v="Texas"/>
    <s v="United States"/>
  </r>
  <r>
    <d v="2019-06-17T00:00:00"/>
    <x v="33"/>
    <s v="buy"/>
    <n v="100"/>
    <n v="4"/>
    <n v="107.300003"/>
    <n v="108"/>
    <n v="106.550003"/>
    <n v="106.720001"/>
    <n v="106.087746"/>
    <n v="3655300"/>
    <n v="2.0859999999999999"/>
    <n v="-5.5131604715954298E-3"/>
    <n v="-5.3899441403948901E-2"/>
    <n v="-3.2904615908516503E-2"/>
    <n v="-2.1965891157161299E-2"/>
    <n v="-4.3985642667694599E-2"/>
    <n v="1.8079455954800601E-2"/>
    <n v="1.66311048483661E-2"/>
    <n v="1.5710455731178002E-2"/>
    <n v="1.8397436872633101E-2"/>
    <n v="119.32"/>
    <n v="87.699996999999996"/>
    <n v="-0.15810945579131899"/>
    <n v="9.3131563797728401E-4"/>
    <n v="1.34212716918119"/>
    <n v="-0.400593179104972"/>
    <n v="-0.248734963167836"/>
    <s v="CapitalOwl"/>
    <x v="33"/>
    <s v="Information Technology"/>
    <s v="Semiconductors"/>
    <s v="Dallas, Texas"/>
    <m/>
    <n v="97476"/>
    <n v="1930"/>
    <s v="Dallas"/>
    <s v="Texas"/>
    <s v="United States"/>
  </r>
  <r>
    <d v="2019-06-28T00:00:00"/>
    <x v="33"/>
    <s v="sell"/>
    <n v="400"/>
    <n v="4"/>
    <n v="116.419997999999"/>
    <n v="116.83000199999999"/>
    <n v="114.5"/>
    <n v="114.760002"/>
    <n v="114.08010899999999"/>
    <n v="6129800"/>
    <n v="2"/>
    <n v="-9.5395737366912401E-3"/>
    <n v="2.14910569417338E-2"/>
    <n v="9.7010828408100505E-2"/>
    <n v="8.5320782933774E-2"/>
    <n v="8.1815604503664999E-2"/>
    <n v="1.5593523568996501E-2"/>
    <n v="1.7282077534795801E-2"/>
    <n v="1.5825270040971999E-2"/>
    <n v="1.8500407618565001E-2"/>
    <n v="119.32"/>
    <n v="87.699996999999996"/>
    <n v="-0.15810945579131899"/>
    <n v="5.7409418775350302E-3"/>
    <n v="1.33732824781791"/>
    <n v="0.39986933048300999"/>
    <n v="0.215684226391716"/>
    <s v="CapitalOwl"/>
    <x v="33"/>
    <s v="Information Technology"/>
    <s v="Semiconductors"/>
    <s v="Dallas, Texas"/>
    <m/>
    <n v="97476"/>
    <n v="1930"/>
    <s v="Dallas"/>
    <s v="Texas"/>
    <s v="United States"/>
  </r>
  <r>
    <d v="2019-04-22T00:00:00"/>
    <x v="33"/>
    <s v="buy"/>
    <n v="200"/>
    <n v="5"/>
    <n v="114.529999"/>
    <n v="115.150002"/>
    <n v="113.650002"/>
    <n v="114.949997"/>
    <n v="113.519897"/>
    <n v="3691200"/>
    <n v="2.59"/>
    <n v="-4.8599165341982904E-3"/>
    <n v="-1.56233153152793E-2"/>
    <n v="4.7386196927241102E-2"/>
    <n v="0.15277042707455701"/>
    <n v="0.15423501661717601"/>
    <n v="9.3454463045052703E-3"/>
    <n v="1.5018770964040201E-2"/>
    <n v="1.6326785139697701E-2"/>
    <n v="1.79957985720108E-2"/>
    <n v="118.480003"/>
    <n v="87.699996999999996"/>
    <n v="-0.14130449187296601"/>
    <n v="1.0115060212163699E-3"/>
    <n v="1.3027139655431099"/>
    <n v="0.74506339259813603"/>
    <n v="0.64538443119901501"/>
    <s v="Alpha Capital"/>
    <x v="33"/>
    <s v="Information Technology"/>
    <s v="Semiconductors"/>
    <s v="Dallas, Texas"/>
    <m/>
    <n v="97476"/>
    <n v="1930"/>
    <s v="Dallas"/>
    <s v="Texas"/>
    <s v="United States"/>
  </r>
  <r>
    <d v="2019-04-29T00:00:00"/>
    <x v="33"/>
    <s v="buy"/>
    <n v="300"/>
    <n v="5"/>
    <n v="116.730003"/>
    <n v="117.339996"/>
    <n v="116"/>
    <n v="116.699997"/>
    <n v="115.248122999999"/>
    <n v="3407600"/>
    <n v="2.536"/>
    <n v="-4.3607186036676597E-3"/>
    <n v="1.5109269887807E-2"/>
    <n v="9.6450476021397405E-2"/>
    <n v="0.135615546671989"/>
    <n v="0.155325256893247"/>
    <n v="1.16794461516631E-2"/>
    <n v="1.1469106077947501E-2"/>
    <n v="1.3314744200922201E-2"/>
    <n v="1.7769786429496202E-2"/>
    <n v="119.32"/>
    <n v="87.699996999999996"/>
    <n v="-0.14130449187296601"/>
    <n v="1.07094833958194E-3"/>
    <n v="1.3160124740679899"/>
    <n v="0.755883207036393"/>
    <n v="0.910699057818945"/>
    <s v="Alpha Capital"/>
    <x v="33"/>
    <s v="Information Technology"/>
    <s v="Semiconductors"/>
    <s v="Dallas, Texas"/>
    <m/>
    <n v="97476"/>
    <n v="1930"/>
    <s v="Dallas"/>
    <s v="Texas"/>
    <s v="United States"/>
  </r>
  <r>
    <d v="2019-06-19T00:00:00"/>
    <x v="33"/>
    <s v="buy"/>
    <n v="400"/>
    <n v="5"/>
    <n v="111.800003"/>
    <n v="112.300003"/>
    <n v="110.69000200000001"/>
    <n v="111.300003"/>
    <n v="110.64061"/>
    <n v="2745900"/>
    <n v="2.0289999999999999"/>
    <n v="2.3387737894646999E-3"/>
    <n v="8.6627728731661809E-3"/>
    <n v="4.1364999406178098E-2"/>
    <n v="2.1695272122992E-2"/>
    <n v="9.1561646144205098E-4"/>
    <n v="2.6963949991925799E-2"/>
    <n v="1.7943105244982199E-2"/>
    <n v="1.64937869846319E-2"/>
    <n v="1.8539286950829799E-2"/>
    <n v="119.32"/>
    <n v="87.699996999999996"/>
    <n v="-0.15810945579131899"/>
    <n v="2.98071681438073E-3"/>
    <n v="1.35246811668092"/>
    <n v="-0.12085835808578101"/>
    <n v="-0.24994204326102701"/>
    <s v="Alpha Capital"/>
    <x v="33"/>
    <s v="Information Technology"/>
    <s v="Semiconductors"/>
    <s v="Dallas, Texas"/>
    <m/>
    <n v="97476"/>
    <n v="1930"/>
    <s v="Dallas"/>
    <s v="Texas"/>
    <s v="United States"/>
  </r>
  <r>
    <d v="2019-06-21T00:00:00"/>
    <x v="33"/>
    <s v="sell"/>
    <n v="700"/>
    <n v="5"/>
    <n v="111.870003"/>
    <n v="113.370003"/>
    <n v="111.660004"/>
    <n v="112.32"/>
    <n v="111.65456399999999"/>
    <n v="5124900"/>
    <n v="2.0680000000000001"/>
    <n v="-3.46619496056331E-3"/>
    <n v="4.5630150588359501E-2"/>
    <n v="4.8523116703648797E-2"/>
    <n v="3.0361885900520299E-2"/>
    <n v="1.1350429158004599E-2"/>
    <n v="1.8470166028341499E-2"/>
    <n v="1.6991700355410502E-2"/>
    <n v="1.6044668035887201E-2"/>
    <n v="1.85503606026424E-2"/>
    <n v="119.32"/>
    <n v="87.699996999999996"/>
    <n v="-0.15810945579131899"/>
    <n v="-1.26001638019446E-3"/>
    <n v="1.3523013598717299"/>
    <n v="-5.8753866161922901E-2"/>
    <n v="-0.15968697790073499"/>
    <s v="Alpha Capital"/>
    <x v="33"/>
    <s v="Information Technology"/>
    <s v="Semiconductors"/>
    <s v="Dallas, Texas"/>
    <m/>
    <n v="97476"/>
    <n v="1930"/>
    <s v="Dallas"/>
    <s v="Texas"/>
    <s v="United States"/>
  </r>
  <r>
    <d v="2019-04-15T00:00:00"/>
    <x v="33"/>
    <s v="buy"/>
    <n v="900"/>
    <n v="6"/>
    <n v="116.610001"/>
    <n v="117.370003"/>
    <n v="114.019997"/>
    <n v="115.089996"/>
    <n v="113.658157"/>
    <n v="4265100"/>
    <n v="2.5529999999999999"/>
    <n v="-1.44061201273138E-2"/>
    <n v="-1.12896024842483E-3"/>
    <n v="7.1951436195417301E-2"/>
    <n v="0.185561052749009"/>
    <n v="0.14689973456903599"/>
    <n v="1.29329053464452E-2"/>
    <n v="1.6355240938478701E-2"/>
    <n v="1.6432231760095499E-2"/>
    <n v="1.8200534217123698E-2"/>
    <n v="118.480003"/>
    <n v="87.699996999999996"/>
    <n v="-0.14130449187296601"/>
    <n v="-6.2956724975841202E-4"/>
    <n v="1.3137652839407801"/>
    <n v="0.70096135162325501"/>
    <n v="0.70202440421065104"/>
    <s v="DecaFund"/>
    <x v="33"/>
    <s v="Information Technology"/>
    <s v="Semiconductors"/>
    <s v="Dallas, Texas"/>
    <m/>
    <n v="97476"/>
    <n v="1930"/>
    <s v="Dallas"/>
    <s v="Texas"/>
    <s v="United States"/>
  </r>
  <r>
    <d v="2019-05-06T00:00:00"/>
    <x v="33"/>
    <s v="sell"/>
    <n v="600"/>
    <n v="6"/>
    <n v="114.120003"/>
    <n v="116"/>
    <n v="113.5"/>
    <n v="115.860001"/>
    <n v="115.173592"/>
    <n v="3974300"/>
    <n v="2.5"/>
    <n v="-1.38004279978119E-2"/>
    <n v="-6.4690953801127202E-4"/>
    <n v="3.3786636699810101E-2"/>
    <n v="0.135949470635882"/>
    <n v="0.146147825696962"/>
    <n v="1.2256659075073201E-2"/>
    <n v="1.0291095555285099E-2"/>
    <n v="1.32020987242877E-2"/>
    <n v="1.7777518422581001E-2"/>
    <n v="119.32"/>
    <n v="87.699996999999996"/>
    <n v="-0.14130449187296601"/>
    <n v="-4.4810132310555703E-3"/>
    <n v="1.31674586056829"/>
    <n v="0.70785116812999505"/>
    <n v="0.78471767390292202"/>
    <s v="DecaFund"/>
    <x v="33"/>
    <s v="Information Technology"/>
    <s v="Semiconductors"/>
    <s v="Dallas, Texas"/>
    <m/>
    <n v="97476"/>
    <n v="1930"/>
    <s v="Dallas"/>
    <s v="Texas"/>
    <s v="United States"/>
  </r>
  <r>
    <d v="2019-06-13T00:00:00"/>
    <x v="33"/>
    <s v="buy"/>
    <n v="700"/>
    <n v="6"/>
    <n v="110.760002"/>
    <n v="111.360001"/>
    <n v="110.32"/>
    <n v="111.18"/>
    <n v="110.521317"/>
    <n v="3392000"/>
    <n v="2.0910000000000002"/>
    <n v="7.5839885345834E-3"/>
    <n v="8.9443265997751608E-3"/>
    <n v="3.7294133896110401E-2"/>
    <n v="4.3964531864619898E-2"/>
    <n v="-9.0405170670682395E-3"/>
    <n v="1.4452905731875999E-2"/>
    <n v="1.5364956797564101E-2"/>
    <n v="1.56485046058988E-2"/>
    <n v="1.8279307067792301E-2"/>
    <n v="119.32"/>
    <n v="87.699996999999996"/>
    <n v="-0.15810945579131899"/>
    <n v="4.0890106107655602E-3"/>
    <n v="1.34136854171319"/>
    <n v="-0.18378642038361501"/>
    <n v="-0.207920082694553"/>
    <s v="DecaFund"/>
    <x v="33"/>
    <s v="Information Technology"/>
    <s v="Semiconductors"/>
    <s v="Dallas, Texas"/>
    <m/>
    <n v="97476"/>
    <n v="1930"/>
    <s v="Dallas"/>
    <s v="Texas"/>
    <s v="United States"/>
  </r>
  <r>
    <d v="2019-06-17T00:00:00"/>
    <x v="33"/>
    <s v="sell"/>
    <n v="1000"/>
    <n v="6"/>
    <n v="107.300003"/>
    <n v="108"/>
    <n v="106.550003"/>
    <n v="106.720001"/>
    <n v="106.087746"/>
    <n v="3655300"/>
    <n v="2.0859999999999999"/>
    <n v="-5.5131604715954298E-3"/>
    <n v="-5.3899441403948901E-2"/>
    <n v="-3.2904615908516503E-2"/>
    <n v="-2.1965891157161299E-2"/>
    <n v="-4.3985642667694599E-2"/>
    <n v="1.8079455954800601E-2"/>
    <n v="1.66311048483661E-2"/>
    <n v="1.5710455731178002E-2"/>
    <n v="1.8397436872633101E-2"/>
    <n v="119.32"/>
    <n v="87.699996999999996"/>
    <n v="-0.15810945579131899"/>
    <n v="9.3131563797728401E-4"/>
    <n v="1.34212716918119"/>
    <n v="-0.400593179104972"/>
    <n v="-0.248734963167836"/>
    <s v="DecaFund"/>
    <x v="33"/>
    <s v="Information Technology"/>
    <s v="Semiconductors"/>
    <s v="Dallas, Texas"/>
    <m/>
    <n v="97476"/>
    <n v="1930"/>
    <s v="Dallas"/>
    <s v="Texas"/>
    <s v="United States"/>
  </r>
  <r>
    <d v="2019-04-08T00:00:00"/>
    <x v="33"/>
    <s v="sell"/>
    <n v="300"/>
    <n v="7"/>
    <n v="113.800003"/>
    <n v="115.419997999999"/>
    <n v="113.32"/>
    <n v="115.220001"/>
    <n v="113.78654499999899"/>
    <n v="4580800"/>
    <n v="2.5190000000000001"/>
    <n v="1.38958082566587E-2"/>
    <n v="5.8803689350187503E-2"/>
    <n v="9.3359339869304905E-2"/>
    <n v="0.20586998015987301"/>
    <n v="0.17481336401126299"/>
    <n v="7.8624227417214403E-3"/>
    <n v="1.5634072921330198E-2"/>
    <n v="1.66449548102022E-2"/>
    <n v="1.8275738152965501E-2"/>
    <n v="118.480003"/>
    <n v="87.699996999999996"/>
    <n v="-0.14130449187296601"/>
    <n v="1.0469119934194001E-3"/>
    <n v="1.31500025181407"/>
    <n v="0.86053101673851995"/>
    <n v="0.61931963360318798"/>
    <s v="GreenGrest Capital"/>
    <x v="33"/>
    <s v="Information Technology"/>
    <s v="Semiconductors"/>
    <s v="Dallas, Texas"/>
    <m/>
    <n v="97476"/>
    <n v="1930"/>
    <s v="Dallas"/>
    <s v="Texas"/>
    <s v="United States"/>
  </r>
  <r>
    <d v="2019-04-29T00:00:00"/>
    <x v="33"/>
    <s v="buy"/>
    <n v="800"/>
    <n v="7"/>
    <n v="116.730003"/>
    <n v="117.339996"/>
    <n v="116"/>
    <n v="116.699997"/>
    <n v="115.248122999999"/>
    <n v="3407600"/>
    <n v="2.536"/>
    <n v="-4.3607186036676597E-3"/>
    <n v="1.5109269887807E-2"/>
    <n v="9.6450476021397405E-2"/>
    <n v="0.135615546671989"/>
    <n v="0.155325256893247"/>
    <n v="1.16794461516631E-2"/>
    <n v="1.1469106077947501E-2"/>
    <n v="1.3314744200922201E-2"/>
    <n v="1.7769786429496202E-2"/>
    <n v="119.32"/>
    <n v="87.699996999999996"/>
    <n v="-0.14130449187296601"/>
    <n v="1.07094833958194E-3"/>
    <n v="1.3160124740679899"/>
    <n v="0.755883207036393"/>
    <n v="0.910699057818945"/>
    <s v="GreenGrest Capital"/>
    <x v="33"/>
    <s v="Information Technology"/>
    <s v="Semiconductors"/>
    <s v="Dallas, Texas"/>
    <m/>
    <n v="97476"/>
    <n v="1930"/>
    <s v="Dallas"/>
    <s v="Texas"/>
    <s v="United States"/>
  </r>
  <r>
    <d v="2019-05-15T00:00:00"/>
    <x v="33"/>
    <s v="sell"/>
    <n v="600"/>
    <n v="7"/>
    <n v="108"/>
    <n v="110.870003"/>
    <n v="107.709999"/>
    <n v="110.290001"/>
    <n v="109.63658899999901"/>
    <n v="4803600"/>
    <n v="2.379"/>
    <n v="1.13984507988702E-2"/>
    <n v="-2.0373175471387402E-2"/>
    <n v="-5.04302807953469E-2"/>
    <n v="3.5460540013239797E-2"/>
    <n v="2.5131599591921201E-2"/>
    <n v="2.6896669941724301E-2"/>
    <n v="1.52442441253989E-2"/>
    <n v="1.38569867210318E-2"/>
    <n v="1.80055102916898E-2"/>
    <n v="119.32"/>
    <n v="87.699996999999996"/>
    <n v="-0.15810945579131899"/>
    <n v="5.8219943882337104E-3"/>
    <n v="1.3308122386883301"/>
    <n v="7.9135017264614707E-3"/>
    <n v="0.113141393525516"/>
    <s v="GreenGrest Capital"/>
    <x v="33"/>
    <s v="Information Technology"/>
    <s v="Semiconductors"/>
    <s v="Dallas, Texas"/>
    <m/>
    <n v="97476"/>
    <n v="1930"/>
    <s v="Dallas"/>
    <s v="Texas"/>
    <s v="United States"/>
  </r>
  <r>
    <d v="2019-06-06T00:00:00"/>
    <x v="33"/>
    <s v="sell"/>
    <n v="500"/>
    <n v="7"/>
    <n v="109.510002"/>
    <n v="110.669997999999"/>
    <n v="108.790001"/>
    <n v="110.19000200000001"/>
    <n v="109.53718600000001"/>
    <n v="4734100"/>
    <n v="2.1240000000000001"/>
    <n v="6.4642859397131599E-3"/>
    <n v="4.4064040423853201E-2"/>
    <n v="-5.0176396092402903E-2"/>
    <n v="5.5299148690307401E-2"/>
    <n v="-3.72929081419048E-2"/>
    <n v="1.7372632078236E-2"/>
    <n v="1.8272258945797499E-2"/>
    <n v="1.5376239397068199E-2"/>
    <n v="1.8213303646982499E-2"/>
    <n v="119.32"/>
    <n v="87.699996999999996"/>
    <n v="-0.15810945579131899"/>
    <n v="6.1168407152111899E-3"/>
    <n v="1.3351452706273601"/>
    <n v="-0.35321309762511899"/>
    <n v="-0.32198549581950098"/>
    <s v="GreenGrest Capital"/>
    <x v="33"/>
    <s v="Information Technology"/>
    <s v="Semiconductors"/>
    <s v="Dallas, Texas"/>
    <m/>
    <n v="97476"/>
    <n v="1930"/>
    <s v="Dallas"/>
    <s v="Texas"/>
    <s v="United States"/>
  </r>
  <r>
    <d v="2019-04-16T00:00:00"/>
    <x v="33"/>
    <s v="buy"/>
    <n v="500"/>
    <n v="8"/>
    <n v="115.839996"/>
    <n v="116.849998"/>
    <n v="115.629997"/>
    <n v="116.370003"/>
    <n v="114.922234"/>
    <n v="4133700"/>
    <n v="2.5920000000000001"/>
    <n v="1.10603528220695E-2"/>
    <n v="2.11027473856579E-2"/>
    <n v="4.9589687623946097E-2"/>
    <n v="0.18321648202117899"/>
    <n v="0.14492871600092699"/>
    <n v="1.20183413978088E-2"/>
    <n v="1.50336229688856E-2"/>
    <n v="1.6410802183029E-2"/>
    <n v="1.8195586150353101E-2"/>
    <n v="118.480003"/>
    <n v="87.699996999999996"/>
    <n v="-0.14130449187296601"/>
    <n v="5.0922850790659495E-4"/>
    <n v="1.3130569461558701"/>
    <n v="0.68834653631639098"/>
    <n v="0.68417776802840302"/>
    <s v="KKZ Asset Management"/>
    <x v="33"/>
    <s v="Information Technology"/>
    <s v="Semiconductors"/>
    <s v="Dallas, Texas"/>
    <m/>
    <n v="97476"/>
    <n v="1930"/>
    <s v="Dallas"/>
    <s v="Texas"/>
    <s v="United States"/>
  </r>
  <r>
    <d v="2019-04-17T00:00:00"/>
    <x v="33"/>
    <s v="sell"/>
    <n v="400"/>
    <n v="8"/>
    <n v="116.970001"/>
    <n v="117.849998"/>
    <n v="114.910004"/>
    <n v="115.599998"/>
    <n v="114.161812"/>
    <n v="6227500"/>
    <n v="2.5920000000000001"/>
    <n v="-6.6388280299850399E-3"/>
    <n v="5.8997126938844799E-3"/>
    <n v="5.1384410211472803E-2"/>
    <n v="0.18130047920963099"/>
    <n v="0.12019384280334899"/>
    <n v="1.25558192599441E-2"/>
    <n v="1.49776312218748E-2"/>
    <n v="1.6426939652867699E-2"/>
    <n v="1.8167387738689401E-2"/>
    <n v="118.480003"/>
    <n v="87.699996999999996"/>
    <n v="-0.14130449187296601"/>
    <n v="-2.2764010197428601E-3"/>
    <n v="1.31163808317006"/>
    <n v="0.54613732927587799"/>
    <n v="0.65671854958904796"/>
    <s v="KKZ Asset Management"/>
    <x v="33"/>
    <s v="Information Technology"/>
    <s v="Semiconductors"/>
    <s v="Dallas, Texas"/>
    <m/>
    <n v="97476"/>
    <n v="1930"/>
    <s v="Dallas"/>
    <s v="Texas"/>
    <s v="United States"/>
  </r>
  <r>
    <d v="2019-04-18T00:00:00"/>
    <x v="33"/>
    <s v="sell"/>
    <n v="600"/>
    <n v="8"/>
    <n v="116.18"/>
    <n v="116.18"/>
    <n v="115.129997"/>
    <n v="115.510002"/>
    <n v="114.072937"/>
    <n v="4195800"/>
    <n v="2.56"/>
    <n v="-7.7880344585170202E-4"/>
    <n v="5.4690613515478203E-3"/>
    <n v="4.8695014663392502E-2"/>
    <n v="0.17672101853479"/>
    <n v="0.119794573292726"/>
    <n v="1.2570390901184199E-2"/>
    <n v="1.49922338380444E-2"/>
    <n v="1.64329210994505E-2"/>
    <n v="1.8167480142454E-2"/>
    <n v="118.480003"/>
    <n v="87.699996999999996"/>
    <n v="-0.14130449187296601"/>
    <n v="1.5778467813143101E-3"/>
    <n v="1.3115055928486601"/>
    <n v="0.54641354618143401"/>
    <n v="0.629697599871753"/>
    <s v="KKZ Asset Management"/>
    <x v="33"/>
    <s v="Information Technology"/>
    <s v="Semiconductors"/>
    <s v="Dallas, Texas"/>
    <m/>
    <n v="97476"/>
    <n v="1930"/>
    <s v="Dallas"/>
    <s v="Texas"/>
    <s v="United States"/>
  </r>
  <r>
    <d v="2019-06-21T00:00:00"/>
    <x v="33"/>
    <s v="buy"/>
    <n v="1100"/>
    <n v="8"/>
    <n v="111.870003"/>
    <n v="113.370003"/>
    <n v="111.660004"/>
    <n v="112.32"/>
    <n v="111.65456399999999"/>
    <n v="5124900"/>
    <n v="2.0680000000000001"/>
    <n v="-3.46619496056331E-3"/>
    <n v="4.5630150588359501E-2"/>
    <n v="4.8523116703648797E-2"/>
    <n v="3.0361885900520299E-2"/>
    <n v="1.1350429158004599E-2"/>
    <n v="1.8470166028341499E-2"/>
    <n v="1.6991700355410502E-2"/>
    <n v="1.6044668035887201E-2"/>
    <n v="1.85503606026424E-2"/>
    <n v="119.32"/>
    <n v="87.699996999999996"/>
    <n v="-0.15810945579131899"/>
    <n v="-1.26001638019446E-3"/>
    <n v="1.3523013598717299"/>
    <n v="-5.8753866161922901E-2"/>
    <n v="-0.15968697790073499"/>
    <s v="KKZ Asset Management"/>
    <x v="33"/>
    <s v="Information Technology"/>
    <s v="Semiconductors"/>
    <s v="Dallas, Texas"/>
    <m/>
    <n v="97476"/>
    <n v="1930"/>
    <s v="Dallas"/>
    <s v="Texas"/>
    <s v="United States"/>
  </r>
  <r>
    <d v="2019-06-26T00:00:00"/>
    <x v="33"/>
    <s v="sell"/>
    <n v="300"/>
    <n v="8"/>
    <n v="113.410004"/>
    <n v="115.019997"/>
    <n v="112.769997"/>
    <n v="114.43"/>
    <n v="113.75206799999999"/>
    <n v="5308200"/>
    <n v="2.0489999999999999"/>
    <n v="2.61181072829277E-2"/>
    <n v="2.7734037167560299E-2"/>
    <n v="8.5431703822274704E-2"/>
    <n v="8.3384318496901505E-2"/>
    <n v="6.6057226857409196E-2"/>
    <n v="1.44604815044624E-2"/>
    <n v="1.7621258970049201E-2"/>
    <n v="1.58160586469566E-2"/>
    <n v="1.8556335242964801E-2"/>
    <n v="119.32"/>
    <n v="87.699996999999996"/>
    <n v="-0.15810945579131899"/>
    <n v="-1.2346958449604901E-3"/>
    <n v="1.34588001426753"/>
    <n v="0.29127315069584298"/>
    <n v="6.40007321390441E-2"/>
    <s v="KKZ Asset Management"/>
    <x v="33"/>
    <s v="Information Technology"/>
    <s v="Semiconductors"/>
    <s v="Dallas, Texas"/>
    <m/>
    <n v="97476"/>
    <n v="1930"/>
    <s v="Dallas"/>
    <s v="Texas"/>
    <s v="United States"/>
  </r>
  <r>
    <d v="2019-04-10T00:00:00"/>
    <x v="33"/>
    <s v="buy"/>
    <n v="1500"/>
    <n v="9"/>
    <n v="113.879997"/>
    <n v="115.19000200000001"/>
    <n v="113.540001"/>
    <n v="114.919997999999"/>
    <n v="113.490273"/>
    <n v="3013300"/>
    <n v="2.4769999999999999"/>
    <n v="8.5642066617885506E-3"/>
    <n v="1.90632836361798E-2"/>
    <n v="7.6560917030941103E-2"/>
    <n v="0.18501756828708901"/>
    <n v="0.14346576629032101"/>
    <n v="9.3432131279552692E-3"/>
    <n v="1.57866491022139E-2"/>
    <n v="1.6618303442704301E-2"/>
    <n v="1.82308801391287E-2"/>
    <n v="118.480003"/>
    <n v="87.699996999999996"/>
    <n v="-0.14130449187296601"/>
    <n v="3.47183783585567E-3"/>
    <n v="1.3142582157538201"/>
    <n v="0.68343342147265196"/>
    <n v="0.68736539930601004"/>
    <s v="Netpune Capital"/>
    <x v="33"/>
    <s v="Information Technology"/>
    <s v="Semiconductors"/>
    <s v="Dallas, Texas"/>
    <m/>
    <n v="97476"/>
    <n v="1930"/>
    <s v="Dallas"/>
    <s v="Texas"/>
    <s v="United States"/>
  </r>
  <r>
    <d v="2019-05-08T00:00:00"/>
    <x v="33"/>
    <s v="sell"/>
    <n v="1600"/>
    <n v="9"/>
    <n v="112.82"/>
    <n v="114.75"/>
    <n v="112.480003"/>
    <n v="112.55999799999999"/>
    <n v="111.89314299999999"/>
    <n v="4819300"/>
    <n v="2.4820000000000002"/>
    <n v="-1.2097825215013101E-2"/>
    <n v="-2.6023654139735099E-2"/>
    <n v="-2.88413718841187E-3"/>
    <n v="6.2106211135786703E-2"/>
    <n v="0.102503663443998"/>
    <n v="1.2531425519646901E-2"/>
    <n v="1.12830776118937E-2"/>
    <n v="1.26062274691054E-2"/>
    <n v="1.77996263140811E-2"/>
    <n v="119.32"/>
    <n v="87.699996999999996"/>
    <n v="-0.14130449187296601"/>
    <n v="-1.60671540560346E-3"/>
    <n v="1.31477188474398"/>
    <n v="0.45508242366076102"/>
    <n v="0.6516851619638"/>
    <s v="Netpune Capital"/>
    <x v="33"/>
    <s v="Information Technology"/>
    <s v="Semiconductors"/>
    <s v="Dallas, Texas"/>
    <m/>
    <n v="97476"/>
    <n v="1930"/>
    <s v="Dallas"/>
    <s v="Texas"/>
    <s v="United States"/>
  </r>
  <r>
    <d v="2019-05-15T00:00:00"/>
    <x v="33"/>
    <s v="buy"/>
    <n v="1000"/>
    <n v="9"/>
    <n v="108"/>
    <n v="110.870003"/>
    <n v="107.709999"/>
    <n v="110.290001"/>
    <n v="109.63658899999901"/>
    <n v="4803600"/>
    <n v="2.379"/>
    <n v="1.13984507988702E-2"/>
    <n v="-2.0373175471387402E-2"/>
    <n v="-5.04302807953469E-2"/>
    <n v="3.5460540013239797E-2"/>
    <n v="2.5131599591921201E-2"/>
    <n v="2.6896669941724301E-2"/>
    <n v="1.52442441253989E-2"/>
    <n v="1.38569867210318E-2"/>
    <n v="1.80055102916898E-2"/>
    <n v="119.32"/>
    <n v="87.699996999999996"/>
    <n v="-0.15810945579131899"/>
    <n v="5.8219943882337104E-3"/>
    <n v="1.3308122386883301"/>
    <n v="7.9135017264614707E-3"/>
    <n v="0.113141393525516"/>
    <s v="Netpune Capital"/>
    <x v="33"/>
    <s v="Information Technology"/>
    <s v="Semiconductors"/>
    <s v="Dallas, Texas"/>
    <m/>
    <n v="97476"/>
    <n v="1930"/>
    <s v="Dallas"/>
    <s v="Texas"/>
    <s v="United States"/>
  </r>
  <r>
    <d v="2019-05-16T00:00:00"/>
    <x v="33"/>
    <s v="buy"/>
    <n v="800"/>
    <n v="9"/>
    <n v="108.93"/>
    <n v="110.629997"/>
    <n v="108.099998"/>
    <n v="109.209999"/>
    <n v="108.562987999999"/>
    <n v="4690600"/>
    <n v="2.4049999999999998"/>
    <n v="-9.8406209444768591E-3"/>
    <n v="-2.6564653296292599E-2"/>
    <n v="-4.5864781612510001E-2"/>
    <n v="2.7301261241129401E-2"/>
    <n v="2.8300073250255901E-2"/>
    <n v="2.70144502335746E-2"/>
    <n v="1.5101894381165199E-2"/>
    <n v="1.3916303017212899E-2"/>
    <n v="1.7997424348945499E-2"/>
    <n v="119.32"/>
    <n v="87.699996999999996"/>
    <n v="-0.15810945579131899"/>
    <n v="8.8559569696340101E-3"/>
    <n v="1.3215563224889899"/>
    <n v="2.5095537929886499E-2"/>
    <n v="4.1622522646233999E-2"/>
    <s v="Netpune Capital"/>
    <x v="33"/>
    <s v="Information Technology"/>
    <s v="Semiconductors"/>
    <s v="Dallas, Texas"/>
    <m/>
    <n v="97476"/>
    <n v="1930"/>
    <s v="Dallas"/>
    <s v="Texas"/>
    <s v="United States"/>
  </r>
  <r>
    <d v="2019-06-12T00:00:00"/>
    <x v="33"/>
    <s v="sell"/>
    <n v="800"/>
    <n v="9"/>
    <n v="112.480003"/>
    <n v="112.790001"/>
    <n v="109.980003"/>
    <n v="110.339996"/>
    <n v="109.686295"/>
    <n v="4105400"/>
    <n v="2.1269999999999998"/>
    <n v="-2.32016263155299E-2"/>
    <n v="7.8246240049052E-3"/>
    <n v="-2.0275219308451099E-2"/>
    <n v="3.1908757289245797E-2"/>
    <n v="-1.5497432847029801E-2"/>
    <n v="1.4348965942679599E-2"/>
    <n v="1.8826620652536201E-2"/>
    <n v="1.5636646571264099E-2"/>
    <n v="1.8273107890818398E-2"/>
    <n v="119.32"/>
    <n v="87.699996999999996"/>
    <n v="-0.15810945579131899"/>
    <n v="-2.0396578921351798E-3"/>
    <n v="1.34091041412573"/>
    <n v="-0.22474256068944701"/>
    <n v="-0.241805418142854"/>
    <s v="Netpune Capital"/>
    <x v="33"/>
    <s v="Information Technology"/>
    <s v="Semiconductors"/>
    <s v="Dallas, Texas"/>
    <m/>
    <n v="97476"/>
    <n v="1930"/>
    <s v="Dallas"/>
    <s v="Texas"/>
    <s v="United States"/>
  </r>
  <r>
    <d v="2019-06-20T00:00:00"/>
    <x v="33"/>
    <s v="buy"/>
    <n v="1400"/>
    <n v="9"/>
    <n v="113.870003"/>
    <n v="114.349998"/>
    <n v="111.709999"/>
    <n v="112.709999"/>
    <n v="112.042252"/>
    <n v="2789900"/>
    <n v="2.0009999999999999"/>
    <n v="1.2588849436183099E-2"/>
    <n v="1.3667633774765899E-2"/>
    <n v="7.3432484107255502E-2"/>
    <n v="1.0933883877081199E-2"/>
    <n v="1.99066161536482E-2"/>
    <n v="2.7325942476302101E-2"/>
    <n v="1.7420277105756402E-2"/>
    <n v="1.6306346313456E-2"/>
    <n v="1.8551738542214799E-2"/>
    <n v="119.32"/>
    <n v="87.699996999999996"/>
    <n v="-0.15810945579131899"/>
    <n v="9.4276054361659405E-3"/>
    <n v="1.35239464654979"/>
    <n v="-6.4761961875723804E-4"/>
    <n v="-0.213314283108056"/>
    <s v="Netpune Capital"/>
    <x v="33"/>
    <s v="Information Technology"/>
    <s v="Semiconductors"/>
    <s v="Dallas, Texas"/>
    <m/>
    <n v="97476"/>
    <n v="1930"/>
    <s v="Dallas"/>
    <s v="Texas"/>
    <s v="United States"/>
  </r>
  <r>
    <d v="2019-06-21T00:00:00"/>
    <x v="33"/>
    <s v="sell"/>
    <n v="1900"/>
    <n v="9"/>
    <n v="111.870003"/>
    <n v="113.370003"/>
    <n v="111.660004"/>
    <n v="112.32"/>
    <n v="111.65456399999999"/>
    <n v="5124900"/>
    <n v="2.0680000000000001"/>
    <n v="-3.46619496056331E-3"/>
    <n v="4.5630150588359501E-2"/>
    <n v="4.8523116703648797E-2"/>
    <n v="3.0361885900520299E-2"/>
    <n v="1.1350429158004599E-2"/>
    <n v="1.8470166028341499E-2"/>
    <n v="1.6991700355410502E-2"/>
    <n v="1.6044668035887201E-2"/>
    <n v="1.85503606026424E-2"/>
    <n v="119.32"/>
    <n v="87.699996999999996"/>
    <n v="-0.15810945579131899"/>
    <n v="-1.26001638019446E-3"/>
    <n v="1.3523013598717299"/>
    <n v="-5.8753866161922901E-2"/>
    <n v="-0.15968697790073499"/>
    <s v="Netpune Capital"/>
    <x v="33"/>
    <s v="Information Technology"/>
    <s v="Semiconductors"/>
    <s v="Dallas, Texas"/>
    <m/>
    <n v="97476"/>
    <n v="1930"/>
    <s v="Dallas"/>
    <s v="Texas"/>
    <s v="United States"/>
  </r>
  <r>
    <d v="2019-04-02T00:00:00"/>
    <x v="33"/>
    <s v="sell"/>
    <n v="800"/>
    <n v="10"/>
    <n v="108.970001"/>
    <n v="110.43"/>
    <n v="108.18"/>
    <n v="110.279999"/>
    <n v="108.90799699999999"/>
    <n v="7005500"/>
    <n v="2.4809999999999999"/>
    <n v="1.49828699777064E-2"/>
    <n v="1.78404165675182E-2"/>
    <n v="3.2439153718866798E-2"/>
    <n v="0.16204916078739101"/>
    <n v="0.119099036493755"/>
    <n v="1.8980985839665902E-2"/>
    <n v="1.54310942892998E-2"/>
    <n v="1.9118608678897499E-2"/>
    <n v="1.83941017870742E-2"/>
    <n v="118.480003"/>
    <n v="87.699996999999996"/>
    <n v="-0.14130449187296601"/>
    <n v="1.7455614805152698E-5"/>
    <n v="1.3059239931876601"/>
    <n v="0.54099807238737196"/>
    <n v="0.24079562618813499"/>
    <s v="Spectrum Group"/>
    <x v="33"/>
    <s v="Information Technology"/>
    <s v="Semiconductors"/>
    <s v="Dallas, Texas"/>
    <m/>
    <n v="97476"/>
    <n v="1930"/>
    <s v="Dallas"/>
    <s v="Texas"/>
    <s v="United States"/>
  </r>
  <r>
    <d v="2019-04-24T00:00:00"/>
    <x v="33"/>
    <s v="sell"/>
    <n v="1600"/>
    <n v="10"/>
    <n v="115"/>
    <n v="119.32"/>
    <n v="114.849998"/>
    <n v="118.43"/>
    <n v="116.956604"/>
    <n v="14483900"/>
    <n v="2.5219999999999998"/>
    <n v="1.7461388602093699E-2"/>
    <n v="1.7547286479906998E-2"/>
    <n v="7.6754990719091698E-2"/>
    <n v="0.22292706495711501"/>
    <n v="0.216162133983862"/>
    <n v="1.0775815453040301E-2"/>
    <n v="1.37312442787895E-2"/>
    <n v="1.58683319102941E-2"/>
    <n v="1.7977568788093201E-2"/>
    <n v="119.32"/>
    <n v="87.699996999999996"/>
    <n v="-0.14130449187296601"/>
    <n v="-2.1941687255359501E-3"/>
    <n v="1.2995112431851501"/>
    <n v="1.10905420506015"/>
    <n v="0.76834933023018004"/>
    <s v="Spectrum Group"/>
    <x v="33"/>
    <s v="Information Technology"/>
    <s v="Semiconductors"/>
    <s v="Dallas, Texas"/>
    <m/>
    <n v="97476"/>
    <n v="1930"/>
    <s v="Dallas"/>
    <s v="Texas"/>
    <s v="United States"/>
  </r>
  <r>
    <d v="2019-04-26T00:00:00"/>
    <x v="33"/>
    <s v="buy"/>
    <n v="1200"/>
    <n v="10"/>
    <n v="116"/>
    <n v="117.25"/>
    <n v="115.30999799999999"/>
    <n v="117.209999"/>
    <n v="115.751785"/>
    <n v="3582600"/>
    <n v="2.5049999999999999"/>
    <n v="3.4134888613148801E-4"/>
    <n v="1.4610071957276399E-2"/>
    <n v="7.8785068995083904E-2"/>
    <n v="0.123268252731383"/>
    <n v="0.15696378901480301"/>
    <n v="1.17601864186601E-2"/>
    <n v="1.26664010782222E-2"/>
    <n v="1.3501726146614899E-2"/>
    <n v="1.7768257726504099E-2"/>
    <n v="119.32"/>
    <n v="87.699996999999996"/>
    <n v="-0.14130449187296601"/>
    <n v="4.6743503443647796E-3"/>
    <n v="1.3088112346893801"/>
    <n v="0.76667233102407195"/>
    <n v="0.90853509493129303"/>
    <s v="Spectrum Group"/>
    <x v="33"/>
    <s v="Information Technology"/>
    <s v="Semiconductors"/>
    <s v="Dallas, Texas"/>
    <m/>
    <n v="97476"/>
    <n v="1930"/>
    <s v="Dallas"/>
    <s v="Texas"/>
    <s v="United States"/>
  </r>
  <r>
    <d v="2019-05-02T00:00:00"/>
    <x v="33"/>
    <s v="sell"/>
    <n v="600"/>
    <n v="10"/>
    <n v="116.400002"/>
    <n v="118.57"/>
    <n v="116.279999"/>
    <n v="117.459999"/>
    <n v="115.998672"/>
    <n v="4532200"/>
    <n v="2.552"/>
    <n v="1.0010753111645E-2"/>
    <n v="2.47197763735661E-3"/>
    <n v="7.8058151156497294E-2"/>
    <n v="0.15415064103371101"/>
    <n v="0.155218421360454"/>
    <n v="9.7987292477269301E-3"/>
    <n v="1.08655405776792E-2"/>
    <n v="1.3111350992552E-2"/>
    <n v="1.7756316592474501E-2"/>
    <n v="119.32"/>
    <n v="87.699996999999996"/>
    <n v="-0.14130449187296601"/>
    <n v="-2.1262443276895502E-3"/>
    <n v="1.31461010068076"/>
    <n v="0.75624303106125301"/>
    <n v="0.78325443586167398"/>
    <s v="Spectrum Group"/>
    <x v="33"/>
    <s v="Information Technology"/>
    <s v="Semiconductors"/>
    <s v="Dallas, Texas"/>
    <m/>
    <n v="97476"/>
    <n v="1930"/>
    <s v="Dallas"/>
    <s v="Texas"/>
    <s v="United States"/>
  </r>
  <r>
    <d v="2019-05-10T00:00:00"/>
    <x v="33"/>
    <s v="buy"/>
    <n v="1200"/>
    <n v="10"/>
    <n v="111.860001"/>
    <n v="113.129997"/>
    <n v="109.360001"/>
    <n v="112.599998"/>
    <n v="111.932907"/>
    <n v="4189900"/>
    <n v="2.4550000000000001"/>
    <n v="4.0044547592877596E-3"/>
    <n v="-4.23412667165717E-2"/>
    <n v="-5.2532789933411803E-3"/>
    <n v="8.07532918491249E-2"/>
    <n v="7.42788040443743E-2"/>
    <n v="8.5115839518109006E-3"/>
    <n v="1.0654861604607199E-2"/>
    <n v="1.2165125316621599E-2"/>
    <n v="1.77532108201831E-2"/>
    <n v="119.32"/>
    <n v="87.699996999999996"/>
    <n v="-0.14130449187296601"/>
    <n v="3.7133938472042301E-3"/>
    <n v="1.3119262083229699"/>
    <n v="0.292223076566693"/>
    <n v="0.47101503750280699"/>
    <s v="Spectrum Group"/>
    <x v="33"/>
    <s v="Information Technology"/>
    <s v="Semiconductors"/>
    <s v="Dallas, Texas"/>
    <m/>
    <n v="97476"/>
    <n v="1930"/>
    <s v="Dallas"/>
    <s v="Texas"/>
    <s v="United States"/>
  </r>
  <r>
    <d v="2019-05-31T00:00:00"/>
    <x v="33"/>
    <s v="sell"/>
    <n v="1100"/>
    <n v="10"/>
    <n v="104.32"/>
    <n v="106.120003"/>
    <n v="104"/>
    <n v="104.30999799999999"/>
    <n v="103.69201700000001"/>
    <n v="4463100"/>
    <n v="2.1419999999999999"/>
    <n v="-1.07749187614868E-2"/>
    <n v="-1.44668575107151E-2"/>
    <n v="-0.11529865429537101"/>
    <n v="-1.6639177272989501E-2"/>
    <n v="-4.1491399210125797E-2"/>
    <n v="1.3008930986747999E-2"/>
    <n v="1.6257196613649601E-2"/>
    <n v="1.4732484431640601E-2"/>
    <n v="1.8159278763847E-2"/>
    <n v="119.32"/>
    <n v="87.699996999999996"/>
    <n v="-0.15810945579131899"/>
    <n v="-1.3283204951564801E-2"/>
    <n v="1.3346057712933601"/>
    <n v="-0.37607775449903302"/>
    <n v="-0.34115086921788501"/>
    <s v="Spectrum Group"/>
    <x v="33"/>
    <s v="Information Technology"/>
    <s v="Semiconductors"/>
    <s v="Dallas, Texas"/>
    <m/>
    <n v="97476"/>
    <n v="1930"/>
    <s v="Dallas"/>
    <s v="Texas"/>
    <s v="United States"/>
  </r>
  <r>
    <d v="2019-06-12T00:00:00"/>
    <x v="33"/>
    <s v="sell"/>
    <n v="1600"/>
    <n v="10"/>
    <n v="112.480003"/>
    <n v="112.790001"/>
    <n v="109.980003"/>
    <n v="110.339996"/>
    <n v="109.686295"/>
    <n v="4105400"/>
    <n v="2.1269999999999998"/>
    <n v="-2.32016263155299E-2"/>
    <n v="7.8246240049052E-3"/>
    <n v="-2.0275219308451099E-2"/>
    <n v="3.1908757289245797E-2"/>
    <n v="-1.5497432847029801E-2"/>
    <n v="1.4348965942679599E-2"/>
    <n v="1.8826620652536201E-2"/>
    <n v="1.5636646571264099E-2"/>
    <n v="1.8273107890818398E-2"/>
    <n v="119.32"/>
    <n v="87.699996999999996"/>
    <n v="-0.15810945579131899"/>
    <n v="-2.0396578921351798E-3"/>
    <n v="1.34091041412573"/>
    <n v="-0.22474256068944701"/>
    <n v="-0.241805418142854"/>
    <s v="Spectrum Group"/>
    <x v="33"/>
    <s v="Information Technology"/>
    <s v="Semiconductors"/>
    <s v="Dallas, Texas"/>
    <m/>
    <n v="97476"/>
    <n v="1930"/>
    <s v="Dallas"/>
    <s v="Texas"/>
    <s v="United States"/>
  </r>
  <r>
    <d v="2019-06-13T00:00:00"/>
    <x v="33"/>
    <s v="sell"/>
    <n v="800"/>
    <n v="10"/>
    <n v="110.760002"/>
    <n v="111.360001"/>
    <n v="110.32"/>
    <n v="111.18"/>
    <n v="110.521317"/>
    <n v="3392000"/>
    <n v="2.0910000000000002"/>
    <n v="7.5839885345834E-3"/>
    <n v="8.9443265997751608E-3"/>
    <n v="3.7294133896110401E-2"/>
    <n v="4.3964531864619898E-2"/>
    <n v="-9.0405170670682395E-3"/>
    <n v="1.4452905731875999E-2"/>
    <n v="1.5364956797564101E-2"/>
    <n v="1.56485046058988E-2"/>
    <n v="1.8279307067792301E-2"/>
    <n v="119.32"/>
    <n v="87.699996999999996"/>
    <n v="-0.15810945579131899"/>
    <n v="4.0890106107655602E-3"/>
    <n v="1.34136854171319"/>
    <n v="-0.18378642038361501"/>
    <n v="-0.207920082694553"/>
    <s v="Spectrum Group"/>
    <x v="33"/>
    <s v="Information Technology"/>
    <s v="Semiconductors"/>
    <s v="Dallas, Texas"/>
    <m/>
    <n v="97476"/>
    <n v="1930"/>
    <s v="Dallas"/>
    <s v="Texas"/>
    <s v="United States"/>
  </r>
  <r>
    <d v="2019-06-19T00:00:00"/>
    <x v="33"/>
    <s v="buy"/>
    <n v="1300"/>
    <n v="10"/>
    <n v="111.800003"/>
    <n v="112.300003"/>
    <n v="110.69000200000001"/>
    <n v="111.300003"/>
    <n v="110.64061"/>
    <n v="2745900"/>
    <n v="2.0289999999999999"/>
    <n v="2.3387737894646999E-3"/>
    <n v="8.6627728731661809E-3"/>
    <n v="4.1364999406178098E-2"/>
    <n v="2.1695272122992E-2"/>
    <n v="9.1561646144205098E-4"/>
    <n v="2.6963949991925799E-2"/>
    <n v="1.7943105244982199E-2"/>
    <n v="1.64937869846319E-2"/>
    <n v="1.8539286950829799E-2"/>
    <n v="119.32"/>
    <n v="87.699996999999996"/>
    <n v="-0.15810945579131899"/>
    <n v="2.98071681438073E-3"/>
    <n v="1.35246811668092"/>
    <n v="-0.12085835808578101"/>
    <n v="-0.24994204326102701"/>
    <s v="Spectrum Group"/>
    <x v="33"/>
    <s v="Information Technology"/>
    <s v="Semiconductors"/>
    <s v="Dallas, Texas"/>
    <m/>
    <n v="97476"/>
    <n v="1930"/>
    <s v="Dallas"/>
    <s v="Texas"/>
    <s v="United States"/>
  </r>
  <r>
    <d v="2019-06-26T00:00:00"/>
    <x v="33"/>
    <s v="sell"/>
    <n v="800"/>
    <n v="10"/>
    <n v="113.410004"/>
    <n v="115.019997"/>
    <n v="112.769997"/>
    <n v="114.43"/>
    <n v="113.75206799999999"/>
    <n v="5308200"/>
    <n v="2.0489999999999999"/>
    <n v="2.61181072829277E-2"/>
    <n v="2.7734037167560299E-2"/>
    <n v="8.5431703822274704E-2"/>
    <n v="8.3384318496901505E-2"/>
    <n v="6.6057226857409196E-2"/>
    <n v="1.44604815044624E-2"/>
    <n v="1.7621258970049201E-2"/>
    <n v="1.58160586469566E-2"/>
    <n v="1.8556335242964801E-2"/>
    <n v="119.32"/>
    <n v="87.699996999999996"/>
    <n v="-0.15810945579131899"/>
    <n v="-1.2346958449604901E-3"/>
    <n v="1.34588001426753"/>
    <n v="0.29127315069584298"/>
    <n v="6.40007321390441E-2"/>
    <s v="Spectrum Group"/>
    <x v="33"/>
    <s v="Information Technology"/>
    <s v="Semiconductors"/>
    <s v="Dallas, Texas"/>
    <m/>
    <n v="97476"/>
    <n v="1930"/>
    <s v="Dallas"/>
    <s v="Texas"/>
    <s v="United States"/>
  </r>
  <r>
    <d v="2019-04-04T00:00:00"/>
    <x v="33"/>
    <s v="buy"/>
    <n v="800"/>
    <n v="11"/>
    <n v="112.379997"/>
    <n v="114.269997"/>
    <n v="112.360001"/>
    <n v="113.239998"/>
    <n v="111.831177"/>
    <n v="5035600"/>
    <n v="2.512"/>
    <n v="4.3365367163262399E-3"/>
    <n v="7.6406599613359799E-2"/>
    <n v="6.0707439808275698E-2"/>
    <n v="0.249848821344682"/>
    <n v="0.110826893392782"/>
    <n v="8.0685069682765505E-3"/>
    <n v="1.58780162175832E-2"/>
    <n v="1.74609271490371E-2"/>
    <n v="1.8383527142205001E-2"/>
    <n v="118.480003"/>
    <n v="87.699996999999996"/>
    <n v="-0.14130449187296601"/>
    <n v="2.0824655091414399E-3"/>
    <n v="1.30592955346247"/>
    <n v="0.49243188120659398"/>
    <n v="0.42708722788154302"/>
    <s v="Beta Dynamic Fund"/>
    <x v="33"/>
    <s v="Information Technology"/>
    <s v="Semiconductors"/>
    <s v="Dallas, Texas"/>
    <m/>
    <n v="97476"/>
    <n v="1930"/>
    <s v="Dallas"/>
    <s v="Texas"/>
    <s v="United States"/>
  </r>
  <r>
    <d v="2019-04-24T00:00:00"/>
    <x v="33"/>
    <s v="sell"/>
    <n v="800"/>
    <n v="11"/>
    <n v="115"/>
    <n v="119.32"/>
    <n v="114.849998"/>
    <n v="118.43"/>
    <n v="116.956604"/>
    <n v="14483900"/>
    <n v="2.5219999999999998"/>
    <n v="1.7461388602093699E-2"/>
    <n v="1.7547286479906998E-2"/>
    <n v="7.6754990719091698E-2"/>
    <n v="0.22292706495711501"/>
    <n v="0.216162133983862"/>
    <n v="1.0775815453040301E-2"/>
    <n v="1.37312442787895E-2"/>
    <n v="1.58683319102941E-2"/>
    <n v="1.7977568788093201E-2"/>
    <n v="119.32"/>
    <n v="87.699996999999996"/>
    <n v="-0.14130449187296601"/>
    <n v="-2.1941687255359501E-3"/>
    <n v="1.2995112431851501"/>
    <n v="1.10905420506015"/>
    <n v="0.76834933023018004"/>
    <s v="Beta Dynamic Fund"/>
    <x v="33"/>
    <s v="Information Technology"/>
    <s v="Semiconductors"/>
    <s v="Dallas, Texas"/>
    <m/>
    <n v="97476"/>
    <n v="1930"/>
    <s v="Dallas"/>
    <s v="Texas"/>
    <s v="United States"/>
  </r>
  <r>
    <d v="2019-05-13T00:00:00"/>
    <x v="33"/>
    <s v="sell"/>
    <n v="900"/>
    <n v="11"/>
    <n v="109.169997999999"/>
    <n v="110.349998"/>
    <n v="106.730003"/>
    <n v="107.110001"/>
    <n v="106.475433"/>
    <n v="7867600"/>
    <n v="2.4049999999999998"/>
    <n v="-4.9985364669978299E-2"/>
    <n v="-7.8526203388738197E-2"/>
    <n v="-6.3802850325108004E-2"/>
    <n v="2.8761308119345401E-2"/>
    <n v="1.94888217170762E-3"/>
    <n v="2.0755461711593499E-2"/>
    <n v="1.48411533880527E-2"/>
    <n v="1.3772510146427599E-2"/>
    <n v="1.79785658884517E-2"/>
    <n v="119.32"/>
    <n v="87.699996999999996"/>
    <n v="-0.15810945579131899"/>
    <n v="-2.4426469085879299E-2"/>
    <n v="1.3271093337833699"/>
    <n v="-0.12999455652226199"/>
    <n v="0.30344589257235499"/>
    <s v="Beta Dynamic Fund"/>
    <x v="33"/>
    <s v="Information Technology"/>
    <s v="Semiconductors"/>
    <s v="Dallas, Texas"/>
    <m/>
    <n v="97476"/>
    <n v="1930"/>
    <s v="Dallas"/>
    <s v="Texas"/>
    <s v="United States"/>
  </r>
  <r>
    <d v="2019-06-26T00:00:00"/>
    <x v="33"/>
    <s v="sell"/>
    <n v="800"/>
    <n v="11"/>
    <n v="113.410004"/>
    <n v="115.019997"/>
    <n v="112.769997"/>
    <n v="114.43"/>
    <n v="113.75206799999999"/>
    <n v="5308200"/>
    <n v="2.0489999999999999"/>
    <n v="2.61181072829277E-2"/>
    <n v="2.7734037167560299E-2"/>
    <n v="8.5431703822274704E-2"/>
    <n v="8.3384318496901505E-2"/>
    <n v="6.6057226857409196E-2"/>
    <n v="1.44604815044624E-2"/>
    <n v="1.7621258970049201E-2"/>
    <n v="1.58160586469566E-2"/>
    <n v="1.8556335242964801E-2"/>
    <n v="119.32"/>
    <n v="87.699996999999996"/>
    <n v="-0.15810945579131899"/>
    <n v="-1.2346958449604901E-3"/>
    <n v="1.34588001426753"/>
    <n v="0.29127315069584298"/>
    <n v="6.40007321390441E-2"/>
    <s v="Beta Dynamic Fund"/>
    <x v="33"/>
    <s v="Information Technology"/>
    <s v="Semiconductors"/>
    <s v="Dallas, Texas"/>
    <m/>
    <n v="97476"/>
    <n v="1930"/>
    <s v="Dallas"/>
    <s v="Texas"/>
    <s v="United States"/>
  </r>
  <r>
    <d v="2019-04-10T00:00:00"/>
    <x v="33"/>
    <s v="sell"/>
    <n v="700"/>
    <n v="12"/>
    <n v="113.879997"/>
    <n v="115.19000200000001"/>
    <n v="113.540001"/>
    <n v="114.919997999999"/>
    <n v="113.490273"/>
    <n v="3013300"/>
    <n v="2.4769999999999999"/>
    <n v="8.5642066617885506E-3"/>
    <n v="1.90632836361798E-2"/>
    <n v="7.6560917030941103E-2"/>
    <n v="0.18501756828708901"/>
    <n v="0.14346576629032101"/>
    <n v="9.3432131279552692E-3"/>
    <n v="1.57866491022139E-2"/>
    <n v="1.6618303442704301E-2"/>
    <n v="1.82308801391287E-2"/>
    <n v="118.480003"/>
    <n v="87.699996999999996"/>
    <n v="-0.14130449187296601"/>
    <n v="3.47183783585567E-3"/>
    <n v="1.3142582157538201"/>
    <n v="0.68343342147265196"/>
    <n v="0.68736539930601004"/>
    <s v="6igma Capital"/>
    <x v="33"/>
    <s v="Information Technology"/>
    <s v="Semiconductors"/>
    <s v="Dallas, Texas"/>
    <m/>
    <n v="97476"/>
    <n v="1930"/>
    <s v="Dallas"/>
    <s v="Texas"/>
    <s v="United States"/>
  </r>
  <r>
    <d v="2019-05-09T00:00:00"/>
    <x v="33"/>
    <s v="buy"/>
    <n v="1100"/>
    <n v="12"/>
    <n v="110.879997"/>
    <n v="112.839996"/>
    <n v="110.199997"/>
    <n v="112.150002"/>
    <n v="111.485573"/>
    <n v="4817500"/>
    <n v="2.4569999999999999"/>
    <n v="-3.6491431195715802E-3"/>
    <n v="-3.9683550370951698E-2"/>
    <n v="-2.0429088564642199E-2"/>
    <n v="8.3370456846617494E-2"/>
    <n v="8.9805612182523101E-2"/>
    <n v="9.5096904630327193E-3"/>
    <n v="1.08564116686557E-2"/>
    <n v="1.2179033476475899E-2"/>
    <n v="1.7793036007783099E-2"/>
    <n v="119.32"/>
    <n v="87.699996999999996"/>
    <n v="-0.14130449187296601"/>
    <n v="-3.0259986019249502E-3"/>
    <n v="1.3149569201728699"/>
    <n v="0.38268989232629902"/>
    <n v="0.576974534216809"/>
    <s v="6igma Capital"/>
    <x v="33"/>
    <s v="Information Technology"/>
    <s v="Semiconductors"/>
    <s v="Dallas, Texas"/>
    <m/>
    <n v="97476"/>
    <n v="1930"/>
    <s v="Dallas"/>
    <s v="Texas"/>
    <s v="United States"/>
  </r>
  <r>
    <d v="2019-05-10T00:00:00"/>
    <x v="33"/>
    <s v="sell"/>
    <n v="1300"/>
    <n v="12"/>
    <n v="111.860001"/>
    <n v="113.129997"/>
    <n v="109.360001"/>
    <n v="112.599998"/>
    <n v="111.932907"/>
    <n v="4189900"/>
    <n v="2.4550000000000001"/>
    <n v="4.0044547592877596E-3"/>
    <n v="-4.23412667165717E-2"/>
    <n v="-5.2532789933411803E-3"/>
    <n v="8.07532918491249E-2"/>
    <n v="7.42788040443743E-2"/>
    <n v="8.5115839518109006E-3"/>
    <n v="1.0654861604607199E-2"/>
    <n v="1.2165125316621599E-2"/>
    <n v="1.77532108201831E-2"/>
    <n v="119.32"/>
    <n v="87.699996999999996"/>
    <n v="-0.14130449187296601"/>
    <n v="3.7133938472042301E-3"/>
    <n v="1.3119262083229699"/>
    <n v="0.292223076566693"/>
    <n v="0.47101503750280699"/>
    <s v="6igma Capital"/>
    <x v="33"/>
    <s v="Information Technology"/>
    <s v="Semiconductors"/>
    <s v="Dallas, Texas"/>
    <m/>
    <n v="97476"/>
    <n v="1930"/>
    <s v="Dallas"/>
    <s v="Texas"/>
    <s v="United States"/>
  </r>
  <r>
    <d v="2019-05-20T00:00:00"/>
    <x v="33"/>
    <s v="buy"/>
    <n v="800"/>
    <n v="12"/>
    <n v="103.089996"/>
    <n v="105.889999"/>
    <n v="103.089996"/>
    <n v="104.730003"/>
    <n v="104.10953499999999"/>
    <n v="7519900"/>
    <n v="2.4159999999999999"/>
    <n v="-1.9478635264894299E-2"/>
    <n v="-2.24707164363789E-2"/>
    <n v="-9.2173279455371404E-2"/>
    <n v="-1.7479545912615899E-2"/>
    <n v="-2.37901501633873E-2"/>
    <n v="1.82088585735476E-2"/>
    <n v="1.5757078818164499E-2"/>
    <n v="1.44004332502554E-2"/>
    <n v="1.80411047975042E-2"/>
    <n v="119.32"/>
    <n v="87.699996999999996"/>
    <n v="-0.15810945579131899"/>
    <n v="-6.7722580366252503E-3"/>
    <n v="1.32562202044387"/>
    <n v="-0.28368870377410998"/>
    <n v="-9.2336406725699802E-2"/>
    <s v="6igma Capital"/>
    <x v="33"/>
    <s v="Information Technology"/>
    <s v="Semiconductors"/>
    <s v="Dallas, Texas"/>
    <m/>
    <n v="97476"/>
    <n v="1930"/>
    <s v="Dallas"/>
    <s v="Texas"/>
    <s v="United States"/>
  </r>
  <r>
    <d v="2019-05-23T00:00:00"/>
    <x v="33"/>
    <s v="sell"/>
    <n v="1200"/>
    <n v="12"/>
    <n v="105.779999"/>
    <n v="105.989998"/>
    <n v="104.349998"/>
    <n v="105.83000199999999"/>
    <n v="105.203018"/>
    <n v="4828000"/>
    <n v="2.2959999999999998"/>
    <n v="-8.9365647902398E-3"/>
    <n v="-3.1438550992687699E-2"/>
    <n v="-8.8449583305080501E-2"/>
    <n v="-7.3107101431998502E-3"/>
    <n v="-1.8133942635230001E-2"/>
    <n v="1.75198622926926E-2"/>
    <n v="1.6346538974477898E-2"/>
    <n v="1.4580886845997501E-2"/>
    <n v="1.8098794054520501E-2"/>
    <n v="119.32"/>
    <n v="87.699996999999996"/>
    <n v="-0.15810945579131899"/>
    <n v="-1.1985692488440201E-2"/>
    <n v="1.3305588565131199"/>
    <n v="-0.244200751866083"/>
    <n v="-0.21863845307143401"/>
    <s v="6igma Capital"/>
    <x v="33"/>
    <s v="Information Technology"/>
    <s v="Semiconductors"/>
    <s v="Dallas, Texas"/>
    <m/>
    <n v="97476"/>
    <n v="1930"/>
    <s v="Dallas"/>
    <s v="Texas"/>
    <s v="United States"/>
  </r>
  <r>
    <d v="2019-06-05T00:00:00"/>
    <x v="33"/>
    <s v="buy"/>
    <n v="500"/>
    <n v="12"/>
    <n v="110"/>
    <n v="110.290001"/>
    <n v="107.779999"/>
    <n v="109.480003"/>
    <n v="108.831389999999"/>
    <n v="3977400"/>
    <n v="2.1230000000000002"/>
    <n v="3.29366063227897E-3"/>
    <n v="4.99097201126757E-2"/>
    <n v="-7.0441110029928006E-2"/>
    <n v="4.4366573114933E-2"/>
    <n v="-2.7304372105296001E-2"/>
    <n v="1.73717697840364E-2"/>
    <n v="1.83211374208017E-2"/>
    <n v="1.5373865372029101E-2"/>
    <n v="1.8238602364390101E-2"/>
    <n v="119.32"/>
    <n v="87.699996999999996"/>
    <n v="-0.15810945579131899"/>
    <n v="8.1287266899663802E-3"/>
    <n v="1.33589564395947"/>
    <n v="-0.29196875998631899"/>
    <n v="-0.30487480498416603"/>
    <s v="6igma Capital"/>
    <x v="33"/>
    <s v="Information Technology"/>
    <s v="Semiconductors"/>
    <s v="Dallas, Texas"/>
    <m/>
    <n v="97476"/>
    <n v="1930"/>
    <s v="Dallas"/>
    <s v="Texas"/>
    <s v="United States"/>
  </r>
  <r>
    <d v="2019-04-05T00:00:00"/>
    <x v="33"/>
    <s v="buy"/>
    <n v="700"/>
    <n v="13"/>
    <n v="113.80999799999999"/>
    <n v="114.120003"/>
    <n v="113.30999799999999"/>
    <n v="113.629997"/>
    <n v="112.216324"/>
    <n v="3318300"/>
    <n v="2.5009999999999999"/>
    <n v="3.43808681341969E-3"/>
    <n v="6.8848343500401005E-2"/>
    <n v="7.4995241976984997E-2"/>
    <n v="0.209050386385188"/>
    <n v="0.13335027418904999"/>
    <n v="9.6291084000028008E-3"/>
    <n v="1.55843511155323E-2"/>
    <n v="1.66824891864856E-2"/>
    <n v="1.83429284901141E-2"/>
    <n v="118.480003"/>
    <n v="87.699996999999996"/>
    <n v="-0.14130449187296601"/>
    <n v="4.62571739556182E-3"/>
    <n v="1.3132397511279099"/>
    <n v="0.62285095988467198"/>
    <n v="0.50166293031585296"/>
    <s v="Marquee Group Funds"/>
    <x v="33"/>
    <s v="Information Technology"/>
    <s v="Semiconductors"/>
    <s v="Dallas, Texas"/>
    <m/>
    <n v="97476"/>
    <n v="1930"/>
    <s v="Dallas"/>
    <s v="Texas"/>
    <s v="United States"/>
  </r>
  <r>
    <d v="2019-05-02T00:00:00"/>
    <x v="33"/>
    <s v="sell"/>
    <n v="900"/>
    <n v="13"/>
    <n v="116.400002"/>
    <n v="118.57"/>
    <n v="116.279999"/>
    <n v="117.459999"/>
    <n v="115.998672"/>
    <n v="4532200"/>
    <n v="2.552"/>
    <n v="1.0010753111645E-2"/>
    <n v="2.47197763735661E-3"/>
    <n v="7.8058151156497294E-2"/>
    <n v="0.15415064103371101"/>
    <n v="0.155218421360454"/>
    <n v="9.7987292477269301E-3"/>
    <n v="1.08655405776792E-2"/>
    <n v="1.3111350992552E-2"/>
    <n v="1.7756316592474501E-2"/>
    <n v="119.32"/>
    <n v="87.699996999999996"/>
    <n v="-0.14130449187296601"/>
    <n v="-2.1262443276895502E-3"/>
    <n v="1.31461010068076"/>
    <n v="0.75624303106125301"/>
    <n v="0.78325443586167398"/>
    <s v="Marquee Group Funds"/>
    <x v="33"/>
    <s v="Information Technology"/>
    <s v="Semiconductors"/>
    <s v="Dallas, Texas"/>
    <m/>
    <n v="97476"/>
    <n v="1930"/>
    <s v="Dallas"/>
    <s v="Texas"/>
    <s v="United States"/>
  </r>
  <r>
    <d v="2019-05-15T00:00:00"/>
    <x v="33"/>
    <s v="sell"/>
    <n v="1300"/>
    <n v="13"/>
    <n v="108"/>
    <n v="110.870003"/>
    <n v="107.709999"/>
    <n v="110.290001"/>
    <n v="109.63658899999901"/>
    <n v="4803600"/>
    <n v="2.379"/>
    <n v="1.13984507988702E-2"/>
    <n v="-2.0373175471387402E-2"/>
    <n v="-5.04302807953469E-2"/>
    <n v="3.5460540013239797E-2"/>
    <n v="2.5131599591921201E-2"/>
    <n v="2.6896669941724301E-2"/>
    <n v="1.52442441253989E-2"/>
    <n v="1.38569867210318E-2"/>
    <n v="1.80055102916898E-2"/>
    <n v="119.32"/>
    <n v="87.699996999999996"/>
    <n v="-0.15810945579131899"/>
    <n v="5.8219943882337104E-3"/>
    <n v="1.3308122386883301"/>
    <n v="7.9135017264614707E-3"/>
    <n v="0.113141393525516"/>
    <s v="Marquee Group Funds"/>
    <x v="33"/>
    <s v="Information Technology"/>
    <s v="Semiconductors"/>
    <s v="Dallas, Texas"/>
    <m/>
    <n v="97476"/>
    <n v="1930"/>
    <s v="Dallas"/>
    <s v="Texas"/>
    <s v="United States"/>
  </r>
  <r>
    <d v="2019-05-16T00:00:00"/>
    <x v="33"/>
    <s v="buy"/>
    <n v="1300"/>
    <n v="13"/>
    <n v="108.93"/>
    <n v="110.629997"/>
    <n v="108.099998"/>
    <n v="109.209999"/>
    <n v="108.562987999999"/>
    <n v="4690600"/>
    <n v="2.4049999999999998"/>
    <n v="-9.8406209444768591E-3"/>
    <n v="-2.6564653296292599E-2"/>
    <n v="-4.5864781612510001E-2"/>
    <n v="2.7301261241129401E-2"/>
    <n v="2.8300073250255901E-2"/>
    <n v="2.70144502335746E-2"/>
    <n v="1.5101894381165199E-2"/>
    <n v="1.3916303017212899E-2"/>
    <n v="1.7997424348945499E-2"/>
    <n v="119.32"/>
    <n v="87.699996999999996"/>
    <n v="-0.15810945579131899"/>
    <n v="8.8559569696340101E-3"/>
    <n v="1.3215563224889899"/>
    <n v="2.5095537929886499E-2"/>
    <n v="4.1622522646233999E-2"/>
    <s v="Marquee Group Funds"/>
    <x v="33"/>
    <s v="Information Technology"/>
    <s v="Semiconductors"/>
    <s v="Dallas, Texas"/>
    <m/>
    <n v="97476"/>
    <n v="1930"/>
    <s v="Dallas"/>
    <s v="Texas"/>
    <s v="United States"/>
  </r>
  <r>
    <d v="2019-05-17T00:00:00"/>
    <x v="33"/>
    <s v="sell"/>
    <n v="800"/>
    <n v="13"/>
    <n v="108.18"/>
    <n v="109.480003"/>
    <n v="106.110001"/>
    <n v="106.790001"/>
    <n v="106.157326"/>
    <n v="6944000"/>
    <n v="2.3929999999999998"/>
    <n v="-2.2408337785882599E-2"/>
    <n v="-5.2977445841463099E-2"/>
    <n v="-7.9333472220462206E-2"/>
    <n v="-7.0054463206625501E-4"/>
    <n v="-1.3963041077255701E-2"/>
    <n v="2.7317733422950598E-2"/>
    <n v="1.53975091839778E-2"/>
    <n v="1.41932550880436E-2"/>
    <n v="1.8009631554144999E-2"/>
    <n v="119.32"/>
    <n v="87.699996999999996"/>
    <n v="-0.15810945579131899"/>
    <n v="-5.8544371529206298E-3"/>
    <n v="1.32290323451784"/>
    <n v="-0.22387742304112701"/>
    <n v="-6.1597577275330197E-2"/>
    <s v="Marquee Group Funds"/>
    <x v="33"/>
    <s v="Information Technology"/>
    <s v="Semiconductors"/>
    <s v="Dallas, Texas"/>
    <m/>
    <n v="97476"/>
    <n v="1930"/>
    <s v="Dallas"/>
    <s v="Texas"/>
    <s v="United States"/>
  </r>
  <r>
    <d v="2019-06-03T00:00:00"/>
    <x v="33"/>
    <s v="buy"/>
    <n v="500"/>
    <n v="13"/>
    <n v="105.040001"/>
    <n v="106.980003"/>
    <n v="104.589996"/>
    <n v="105.169997999999"/>
    <n v="104.546921"/>
    <n v="4504500"/>
    <n v="2.081"/>
    <n v="8.2108448227469003E-3"/>
    <n v="1.0464413537629601E-3"/>
    <n v="-9.3932014236255398E-2"/>
    <n v="-1.44051544162512E-2"/>
    <n v="-3.3816877974280901E-2"/>
    <n v="1.3533848904591099E-2"/>
    <n v="1.6399441641468501E-2"/>
    <n v="1.4750426167588E-2"/>
    <n v="1.8166892801880101E-2"/>
    <n v="119.32"/>
    <n v="87.699996999999996"/>
    <n v="-0.15810945579131899"/>
    <n v="-2.7690708645509302E-3"/>
    <n v="1.33612789440594"/>
    <n v="-0.326898371922692"/>
    <n v="-0.34633974637495502"/>
    <s v="Marquee Group Funds"/>
    <x v="33"/>
    <s v="Information Technology"/>
    <s v="Semiconductors"/>
    <s v="Dallas, Texas"/>
    <m/>
    <n v="97476"/>
    <n v="1930"/>
    <s v="Dallas"/>
    <s v="Texas"/>
    <s v="United States"/>
  </r>
  <r>
    <d v="2019-06-05T00:00:00"/>
    <x v="33"/>
    <s v="sell"/>
    <n v="1000"/>
    <n v="13"/>
    <n v="110"/>
    <n v="110.290001"/>
    <n v="107.779999"/>
    <n v="109.480003"/>
    <n v="108.831389999999"/>
    <n v="3977400"/>
    <n v="2.1230000000000002"/>
    <n v="3.29366063227897E-3"/>
    <n v="4.99097201126757E-2"/>
    <n v="-7.0441110029928006E-2"/>
    <n v="4.4366573114933E-2"/>
    <n v="-2.7304372105296001E-2"/>
    <n v="1.73717697840364E-2"/>
    <n v="1.83211374208017E-2"/>
    <n v="1.5373865372029101E-2"/>
    <n v="1.8238602364390101E-2"/>
    <n v="119.32"/>
    <n v="87.699996999999996"/>
    <n v="-0.15810945579131899"/>
    <n v="8.1287266899663802E-3"/>
    <n v="1.33589564395947"/>
    <n v="-0.29196875998631899"/>
    <n v="-0.30487480498416603"/>
    <s v="Marquee Group Funds"/>
    <x v="33"/>
    <s v="Information Technology"/>
    <s v="Semiconductors"/>
    <s v="Dallas, Texas"/>
    <m/>
    <n v="97476"/>
    <n v="1930"/>
    <s v="Dallas"/>
    <s v="Texas"/>
    <s v="United States"/>
  </r>
  <r>
    <d v="2019-06-07T00:00:00"/>
    <x v="33"/>
    <s v="buy"/>
    <n v="1800"/>
    <n v="13"/>
    <n v="111.139999"/>
    <n v="111.83000199999999"/>
    <n v="110.589996"/>
    <n v="111.169997999999"/>
    <n v="110.511375"/>
    <n v="5408600"/>
    <n v="2.0840000000000001"/>
    <n v="8.8543670565353998E-3"/>
    <n v="6.36933262418755E-2"/>
    <n v="-2.45237038924047E-2"/>
    <n v="6.50114512472421E-2"/>
    <n v="-3.2255764978023599E-2"/>
    <n v="1.36610238736197E-2"/>
    <n v="1.8119580492743498E-2"/>
    <n v="1.54072134400953E-2"/>
    <n v="1.8220435384607801E-2"/>
    <n v="119.32"/>
    <n v="87.699996999999996"/>
    <n v="-0.15810945579131899"/>
    <n v="1.0442979367750601E-2"/>
    <n v="1.3356442914703699"/>
    <n v="-0.32146790703216299"/>
    <n v="-0.31106352632612699"/>
    <s v="Marquee Group Funds"/>
    <x v="33"/>
    <s v="Information Technology"/>
    <s v="Semiconductors"/>
    <s v="Dallas, Texas"/>
    <m/>
    <n v="97476"/>
    <n v="1930"/>
    <s v="Dallas"/>
    <s v="Texas"/>
    <s v="United States"/>
  </r>
  <r>
    <d v="2019-04-11T00:00:00"/>
    <x v="33"/>
    <s v="sell"/>
    <n v="1100"/>
    <n v="14"/>
    <n v="115.05999799999999"/>
    <n v="115.43"/>
    <n v="114.129997"/>
    <n v="114.879997"/>
    <n v="113.450768"/>
    <n v="2799300"/>
    <n v="2.504"/>
    <n v="-3.4815210351517599E-4"/>
    <n v="1.43785948163385E-2"/>
    <n v="7.5555320416626701E-2"/>
    <n v="0.16940830374964899"/>
    <n v="0.14331310258397101"/>
    <n v="9.5109298209076504E-3"/>
    <n v="1.5796663504743201E-2"/>
    <n v="1.6547805113207501E-2"/>
    <n v="1.8230908190895099E-2"/>
    <n v="118.480003"/>
    <n v="87.699996999999996"/>
    <n v="-0.14130449187296601"/>
    <n v="3.8122194279549302E-5"/>
    <n v="1.31607398242592"/>
    <n v="0.68151829476790904"/>
    <n v="0.72518268201827396"/>
    <s v="DJT Green Funds"/>
    <x v="33"/>
    <s v="Information Technology"/>
    <s v="Semiconductors"/>
    <s v="Dallas, Texas"/>
    <m/>
    <n v="97476"/>
    <n v="1930"/>
    <s v="Dallas"/>
    <s v="Texas"/>
    <s v="United States"/>
  </r>
  <r>
    <d v="2019-04-29T00:00:00"/>
    <x v="33"/>
    <s v="buy"/>
    <n v="1600"/>
    <n v="14"/>
    <n v="116.730003"/>
    <n v="117.339996"/>
    <n v="116"/>
    <n v="116.699997"/>
    <n v="115.248122999999"/>
    <n v="3407600"/>
    <n v="2.536"/>
    <n v="-4.3607186036676597E-3"/>
    <n v="1.5109269887807E-2"/>
    <n v="9.6450476021397405E-2"/>
    <n v="0.135615546671989"/>
    <n v="0.155325256893247"/>
    <n v="1.16794461516631E-2"/>
    <n v="1.1469106077947501E-2"/>
    <n v="1.3314744200922201E-2"/>
    <n v="1.7769786429496202E-2"/>
    <n v="119.32"/>
    <n v="87.699996999999996"/>
    <n v="-0.14130449187296601"/>
    <n v="1.07094833958194E-3"/>
    <n v="1.3160124740679899"/>
    <n v="0.755883207036393"/>
    <n v="0.910699057818945"/>
    <s v="DJT Green Funds"/>
    <x v="33"/>
    <s v="Information Technology"/>
    <s v="Semiconductors"/>
    <s v="Dallas, Texas"/>
    <m/>
    <n v="97476"/>
    <n v="1930"/>
    <s v="Dallas"/>
    <s v="Texas"/>
    <s v="United States"/>
  </r>
  <r>
    <d v="2019-04-30T00:00:00"/>
    <x v="33"/>
    <s v="buy"/>
    <n v="1700"/>
    <n v="14"/>
    <n v="116.879997"/>
    <n v="118.370003"/>
    <n v="116.660004"/>
    <n v="117.83000199999999"/>
    <n v="116.364066999999"/>
    <n v="4533200"/>
    <n v="2.5089999999999999"/>
    <n v="9.6363894796166194E-3"/>
    <n v="1.2382213479575599E-2"/>
    <n v="0.116139998614471"/>
    <n v="0.15828949419279001"/>
    <n v="0.167008178074283"/>
    <n v="1.1187461986497E-2"/>
    <n v="1.10494105295444E-2"/>
    <n v="1.3203502784284501E-2"/>
    <n v="1.7778049586492799E-2"/>
    <n v="119.32"/>
    <n v="87.699996999999996"/>
    <n v="-0.14130449187296601"/>
    <n v="9.5096475723260604E-4"/>
    <n v="1.31633992050846"/>
    <n v="0.82593499052402197"/>
    <n v="0.89687042031668696"/>
    <s v="DJT Green Funds"/>
    <x v="33"/>
    <s v="Information Technology"/>
    <s v="Semiconductors"/>
    <s v="Dallas, Texas"/>
    <m/>
    <n v="97476"/>
    <n v="1930"/>
    <s v="Dallas"/>
    <s v="Texas"/>
    <s v="United States"/>
  </r>
  <r>
    <d v="2019-05-21T00:00:00"/>
    <x v="33"/>
    <s v="buy"/>
    <n v="1000"/>
    <n v="14"/>
    <n v="106.900002"/>
    <n v="108"/>
    <n v="106.269997"/>
    <n v="107"/>
    <n v="106.36608099999999"/>
    <n v="4977200"/>
    <n v="2.4260000000000002"/>
    <n v="2.1443172443043401E-2"/>
    <n v="-1.8885970753340298E-2"/>
    <n v="-6.9951303566476303E-2"/>
    <n v="-2.1697090856519002E-3"/>
    <n v="-4.2485037754110703E-3"/>
    <n v="1.9344165796559301E-2"/>
    <n v="1.6671846371170699E-2"/>
    <n v="1.46375899721217E-2"/>
    <n v="1.8091645314382999E-2"/>
    <n v="119.32"/>
    <n v="87.699996999999996"/>
    <n v="-0.15810945579131899"/>
    <n v="8.4599491109458805E-3"/>
    <n v="1.3301075465724199"/>
    <n v="-0.16895921801011199"/>
    <n v="-0.128703261033803"/>
    <s v="DJT Green Funds"/>
    <x v="33"/>
    <s v="Information Technology"/>
    <s v="Semiconductors"/>
    <s v="Dallas, Texas"/>
    <m/>
    <n v="97476"/>
    <n v="1930"/>
    <s v="Dallas"/>
    <s v="Texas"/>
    <s v="United States"/>
  </r>
  <r>
    <d v="2019-05-24T00:00:00"/>
    <x v="33"/>
    <s v="buy"/>
    <n v="1000"/>
    <n v="14"/>
    <n v="106.529999"/>
    <n v="107.489998"/>
    <n v="104.919997999999"/>
    <n v="105.05999799999999"/>
    <n v="104.43757600000001"/>
    <n v="2786400"/>
    <n v="2.3239999999999998"/>
    <n v="-7.3024540417312598E-3"/>
    <n v="-1.6332667248536301E-2"/>
    <n v="-0.113213425948905"/>
    <n v="-2.2780311357867601E-2"/>
    <n v="-2.7328915143097401E-2"/>
    <n v="1.51929245500884E-2"/>
    <n v="1.5633943588099899E-2"/>
    <n v="1.4569397285582E-2"/>
    <n v="1.8104085764556702E-2"/>
    <n v="119.32"/>
    <n v="87.699996999999996"/>
    <n v="-0.15810945579131899"/>
    <n v="1.3526439988342199E-3"/>
    <n v="1.33038325831935"/>
    <n v="-0.30095398613734398"/>
    <n v="-0.23405376569067701"/>
    <s v="DJT Green Funds"/>
    <x v="33"/>
    <s v="Information Technology"/>
    <s v="Semiconductors"/>
    <s v="Dallas, Texas"/>
    <m/>
    <n v="97476"/>
    <n v="1930"/>
    <s v="Dallas"/>
    <s v="Texas"/>
    <s v="United States"/>
  </r>
  <r>
    <d v="2019-06-03T00:00:00"/>
    <x v="33"/>
    <s v="buy"/>
    <n v="1800"/>
    <n v="14"/>
    <n v="105.040001"/>
    <n v="106.980003"/>
    <n v="104.589996"/>
    <n v="105.169997999999"/>
    <n v="104.546921"/>
    <n v="4504500"/>
    <n v="2.081"/>
    <n v="8.2108448227469003E-3"/>
    <n v="1.0464413537629601E-3"/>
    <n v="-9.3932014236255398E-2"/>
    <n v="-1.44051544162512E-2"/>
    <n v="-3.3816877974280901E-2"/>
    <n v="1.3533848904591099E-2"/>
    <n v="1.6399441641468501E-2"/>
    <n v="1.4750426167588E-2"/>
    <n v="1.8166892801880101E-2"/>
    <n v="119.32"/>
    <n v="87.699996999999996"/>
    <n v="-0.15810945579131899"/>
    <n v="-2.7690708645509302E-3"/>
    <n v="1.33612789440594"/>
    <n v="-0.326898371922692"/>
    <n v="-0.34633974637495502"/>
    <s v="DJT Green Funds"/>
    <x v="33"/>
    <s v="Information Technology"/>
    <s v="Semiconductors"/>
    <s v="Dallas, Texas"/>
    <m/>
    <n v="97476"/>
    <n v="1930"/>
    <s v="Dallas"/>
    <s v="Texas"/>
    <s v="United States"/>
  </r>
  <r>
    <d v="2019-06-17T00:00:00"/>
    <x v="33"/>
    <s v="sell"/>
    <n v="1500"/>
    <n v="14"/>
    <n v="107.300003"/>
    <n v="108"/>
    <n v="106.550003"/>
    <n v="106.720001"/>
    <n v="106.087746"/>
    <n v="3655300"/>
    <n v="2.0859999999999999"/>
    <n v="-5.5131604715954298E-3"/>
    <n v="-5.3899441403948901E-2"/>
    <n v="-3.2904615908516503E-2"/>
    <n v="-2.1965891157161299E-2"/>
    <n v="-4.3985642667694599E-2"/>
    <n v="1.8079455954800601E-2"/>
    <n v="1.66311048483661E-2"/>
    <n v="1.5710455731178002E-2"/>
    <n v="1.8397436872633101E-2"/>
    <n v="119.32"/>
    <n v="87.699996999999996"/>
    <n v="-0.15810945579131899"/>
    <n v="9.3131563797728401E-4"/>
    <n v="1.34212716918119"/>
    <n v="-0.400593179104972"/>
    <n v="-0.248734963167836"/>
    <s v="DJT Green Funds"/>
    <x v="33"/>
    <s v="Information Technology"/>
    <s v="Semiconductors"/>
    <s v="Dallas, Texas"/>
    <m/>
    <n v="97476"/>
    <n v="1930"/>
    <s v="Dallas"/>
    <s v="Texas"/>
    <s v="United States"/>
  </r>
  <r>
    <d v="2019-06-25T00:00:00"/>
    <x v="33"/>
    <s v="buy"/>
    <n v="700"/>
    <n v="14"/>
    <n v="112.910004"/>
    <n v="113.239998"/>
    <n v="111.339996"/>
    <n v="111.480003"/>
    <n v="110.819542"/>
    <n v="3426200"/>
    <n v="1.994"/>
    <n v="-1.11504171881294E-2"/>
    <n v="3.9547036740973001E-3"/>
    <n v="5.2011142497615598E-2"/>
    <n v="3.5240085583992602E-2"/>
    <n v="2.0259347793769401E-2"/>
    <n v="8.8097086139625608E-3"/>
    <n v="1.7044264659792901E-2"/>
    <n v="1.57617364619306E-2"/>
    <n v="1.8526341411258401E-2"/>
    <n v="119.32"/>
    <n v="87.699996999999996"/>
    <n v="-0.15810945579131899"/>
    <n v="-9.5417756928269908E-3"/>
    <n v="1.3481712474440399"/>
    <n v="2.0317038300394301E-3"/>
    <n v="-1.8425569617280702E-2"/>
    <s v="DJT Green Funds"/>
    <x v="33"/>
    <s v="Information Technology"/>
    <s v="Semiconductors"/>
    <s v="Dallas, Texas"/>
    <m/>
    <n v="97476"/>
    <n v="1930"/>
    <s v="Dallas"/>
    <s v="Texas"/>
    <s v="United States"/>
  </r>
  <r>
    <d v="2019-04-03T00:00:00"/>
    <x v="33"/>
    <s v="sell"/>
    <n v="1300"/>
    <n v="15"/>
    <n v="111.879997"/>
    <n v="114.150002"/>
    <n v="111.400002"/>
    <n v="112.75"/>
    <n v="111.34726699999899"/>
    <n v="7036700"/>
    <n v="2.5169999999999999"/>
    <n v="2.2150387586076601E-2"/>
    <n v="6.2016929783576098E-2"/>
    <n v="4.8612719338934803E-2"/>
    <n v="0.184728791069112"/>
    <n v="0.12616258307606301"/>
    <n v="1.36109967529238E-2"/>
    <n v="1.6029471512841599E-2"/>
    <n v="1.9272174412967601E-2"/>
    <n v="1.84218214995268E-2"/>
    <n v="118.480003"/>
    <n v="87.699996999999996"/>
    <n v="-0.14130449187296601"/>
    <n v="2.1460723821998401E-3"/>
    <n v="1.3080095864641199"/>
    <n v="0.57978623779879701"/>
    <n v="0.35898028634247298"/>
    <s v="Turtle River Asset Management"/>
    <x v="33"/>
    <s v="Information Technology"/>
    <s v="Semiconductors"/>
    <s v="Dallas, Texas"/>
    <m/>
    <n v="97476"/>
    <n v="1930"/>
    <s v="Dallas"/>
    <s v="Texas"/>
    <s v="United States"/>
  </r>
  <r>
    <d v="2019-04-18T00:00:00"/>
    <x v="33"/>
    <s v="buy"/>
    <n v="2000"/>
    <n v="15"/>
    <n v="116.18"/>
    <n v="116.18"/>
    <n v="115.129997"/>
    <n v="115.510002"/>
    <n v="114.072937"/>
    <n v="4195800"/>
    <n v="2.56"/>
    <n v="-7.7880344585170202E-4"/>
    <n v="5.4690613515478203E-3"/>
    <n v="4.8695014663392502E-2"/>
    <n v="0.17672101853479"/>
    <n v="0.119794573292726"/>
    <n v="1.2570390901184199E-2"/>
    <n v="1.49922338380444E-2"/>
    <n v="1.64329210994505E-2"/>
    <n v="1.8167480142454E-2"/>
    <n v="118.480003"/>
    <n v="87.699996999999996"/>
    <n v="-0.14130449187296601"/>
    <n v="1.5778467813143101E-3"/>
    <n v="1.3115055928486601"/>
    <n v="0.54641354618143401"/>
    <n v="0.629697599871753"/>
    <s v="Turtle River Asset Management"/>
    <x v="33"/>
    <s v="Information Technology"/>
    <s v="Semiconductors"/>
    <s v="Dallas, Texas"/>
    <m/>
    <n v="97476"/>
    <n v="1930"/>
    <s v="Dallas"/>
    <s v="Texas"/>
    <s v="United States"/>
  </r>
  <r>
    <d v="2019-04-24T00:00:00"/>
    <x v="33"/>
    <s v="sell"/>
    <n v="1000"/>
    <n v="15"/>
    <n v="115"/>
    <n v="119.32"/>
    <n v="114.849998"/>
    <n v="118.43"/>
    <n v="116.956604"/>
    <n v="14483900"/>
    <n v="2.5219999999999998"/>
    <n v="1.7461388602093699E-2"/>
    <n v="1.7547286479906998E-2"/>
    <n v="7.6754990719091698E-2"/>
    <n v="0.22292706495711501"/>
    <n v="0.216162133983862"/>
    <n v="1.0775815453040301E-2"/>
    <n v="1.37312442787895E-2"/>
    <n v="1.58683319102941E-2"/>
    <n v="1.7977568788093201E-2"/>
    <n v="119.32"/>
    <n v="87.699996999999996"/>
    <n v="-0.14130449187296601"/>
    <n v="-2.1941687255359501E-3"/>
    <n v="1.2995112431851501"/>
    <n v="1.10905420506015"/>
    <n v="0.76834933023018004"/>
    <s v="Turtle River Asset Management"/>
    <x v="33"/>
    <s v="Information Technology"/>
    <s v="Semiconductors"/>
    <s v="Dallas, Texas"/>
    <m/>
    <n v="97476"/>
    <n v="1930"/>
    <s v="Dallas"/>
    <s v="Texas"/>
    <s v="United States"/>
  </r>
  <r>
    <d v="2019-05-02T00:00:00"/>
    <x v="33"/>
    <s v="sell"/>
    <n v="900"/>
    <n v="15"/>
    <n v="116.400002"/>
    <n v="118.57"/>
    <n v="116.279999"/>
    <n v="117.459999"/>
    <n v="115.998672"/>
    <n v="4532200"/>
    <n v="2.552"/>
    <n v="1.0010753111645E-2"/>
    <n v="2.47197763735661E-3"/>
    <n v="7.8058151156497294E-2"/>
    <n v="0.15415064103371101"/>
    <n v="0.155218421360454"/>
    <n v="9.7987292477269301E-3"/>
    <n v="1.08655405776792E-2"/>
    <n v="1.3111350992552E-2"/>
    <n v="1.7756316592474501E-2"/>
    <n v="119.32"/>
    <n v="87.699996999999996"/>
    <n v="-0.14130449187296601"/>
    <n v="-2.1262443276895502E-3"/>
    <n v="1.31461010068076"/>
    <n v="0.75624303106125301"/>
    <n v="0.78325443586167398"/>
    <s v="Turtle River Asset Management"/>
    <x v="33"/>
    <s v="Information Technology"/>
    <s v="Semiconductors"/>
    <s v="Dallas, Texas"/>
    <m/>
    <n v="97476"/>
    <n v="1930"/>
    <s v="Dallas"/>
    <s v="Texas"/>
    <s v="United States"/>
  </r>
  <r>
    <d v="2019-05-24T00:00:00"/>
    <x v="33"/>
    <s v="sell"/>
    <n v="800"/>
    <n v="15"/>
    <n v="106.529999"/>
    <n v="107.489998"/>
    <n v="104.919997999999"/>
    <n v="105.05999799999999"/>
    <n v="104.43757600000001"/>
    <n v="2786400"/>
    <n v="2.3239999999999998"/>
    <n v="-7.3024540417312598E-3"/>
    <n v="-1.6332667248536301E-2"/>
    <n v="-0.113213425948905"/>
    <n v="-2.2780311357867601E-2"/>
    <n v="-2.7328915143097401E-2"/>
    <n v="1.51929245500884E-2"/>
    <n v="1.5633943588099899E-2"/>
    <n v="1.4569397285582E-2"/>
    <n v="1.8104085764556702E-2"/>
    <n v="119.32"/>
    <n v="87.699996999999996"/>
    <n v="-0.15810945579131899"/>
    <n v="1.3526439988342199E-3"/>
    <n v="1.33038325831935"/>
    <n v="-0.30095398613734398"/>
    <n v="-0.23405376569067701"/>
    <s v="Turtle River Asset Management"/>
    <x v="33"/>
    <s v="Information Technology"/>
    <s v="Semiconductors"/>
    <s v="Dallas, Texas"/>
    <m/>
    <n v="97476"/>
    <n v="1930"/>
    <s v="Dallas"/>
    <s v="Texas"/>
    <s v="United States"/>
  </r>
  <r>
    <d v="2019-05-29T00:00:00"/>
    <x v="33"/>
    <s v="buy"/>
    <n v="1700"/>
    <n v="15"/>
    <n v="102.660004"/>
    <n v="104.900002"/>
    <n v="101.57"/>
    <n v="104.150002"/>
    <n v="103.532967"/>
    <n v="4923400"/>
    <n v="2.2360000000000002"/>
    <n v="9.0664395917122702E-3"/>
    <n v="-2.6996654762717998E-2"/>
    <n v="-0.11155803028647"/>
    <n v="-8.2902801606412804E-3"/>
    <n v="-4.0430282555482401E-2"/>
    <n v="9.8677182183060097E-3"/>
    <n v="1.6084655640043001E-2"/>
    <n v="1.46342557392565E-2"/>
    <n v="1.8140675891689901E-2"/>
    <n v="119.32"/>
    <n v="87.699996999999996"/>
    <n v="-0.15810945579131899"/>
    <n v="-6.9359101493404697E-3"/>
    <n v="1.32820420618826"/>
    <n v="-0.37448700987581601"/>
    <n v="-0.29573677373474999"/>
    <s v="Turtle River Asset Management"/>
    <x v="33"/>
    <s v="Information Technology"/>
    <s v="Semiconductors"/>
    <s v="Dallas, Texas"/>
    <m/>
    <n v="97476"/>
    <n v="1930"/>
    <s v="Dallas"/>
    <s v="Texas"/>
    <s v="United States"/>
  </r>
  <r>
    <d v="2019-05-30T00:00:00"/>
    <x v="33"/>
    <s v="sell"/>
    <n v="1400"/>
    <n v="15"/>
    <n v="104.480003"/>
    <n v="106.099998"/>
    <n v="104.129997"/>
    <n v="105.44000200000001"/>
    <n v="104.815331"/>
    <n v="3365700"/>
    <n v="2.2269999999999999"/>
    <n v="1.2309965628535599E-2"/>
    <n v="-1.2628503539468001E-2"/>
    <n v="-9.4887346054267505E-2"/>
    <n v="3.3576402109712E-3"/>
    <n v="-2.2547336033086899E-2"/>
    <n v="1.27539663489755E-2"/>
    <n v="1.6506844450545601E-2"/>
    <n v="1.47177850929061E-2"/>
    <n v="1.81543910879934E-2"/>
    <n v="119.32"/>
    <n v="87.699996999999996"/>
    <n v="-0.15810945579131899"/>
    <n v="2.0962723552933101E-3"/>
    <n v="1.3342121502311499"/>
    <n v="-0.26765964344844401"/>
    <n v="-0.31477546869129502"/>
    <s v="Turtle River Asset Management"/>
    <x v="33"/>
    <s v="Information Technology"/>
    <s v="Semiconductors"/>
    <s v="Dallas, Texas"/>
    <m/>
    <n v="97476"/>
    <n v="1930"/>
    <s v="Dallas"/>
    <s v="Texas"/>
    <s v="United States"/>
  </r>
  <r>
    <d v="2019-05-31T00:00:00"/>
    <x v="33"/>
    <s v="sell"/>
    <n v="1200"/>
    <n v="15"/>
    <n v="104.32"/>
    <n v="106.120003"/>
    <n v="104"/>
    <n v="104.30999799999999"/>
    <n v="103.69201700000001"/>
    <n v="4463100"/>
    <n v="2.1419999999999999"/>
    <n v="-1.07749187614868E-2"/>
    <n v="-1.44668575107151E-2"/>
    <n v="-0.11529865429537101"/>
    <n v="-1.6639177272989501E-2"/>
    <n v="-4.1491399210125797E-2"/>
    <n v="1.3008930986747999E-2"/>
    <n v="1.6257196613649601E-2"/>
    <n v="1.4732484431640601E-2"/>
    <n v="1.8159278763847E-2"/>
    <n v="119.32"/>
    <n v="87.699996999999996"/>
    <n v="-0.15810945579131899"/>
    <n v="-1.3283204951564801E-2"/>
    <n v="1.3346057712933601"/>
    <n v="-0.37607775449903302"/>
    <n v="-0.34115086921788501"/>
    <s v="Turtle River Asset Management"/>
    <x v="33"/>
    <s v="Information Technology"/>
    <s v="Semiconductors"/>
    <s v="Dallas, Texas"/>
    <m/>
    <n v="97476"/>
    <n v="1930"/>
    <s v="Dallas"/>
    <s v="Texas"/>
    <s v="United States"/>
  </r>
  <r>
    <d v="2019-06-21T00:00:00"/>
    <x v="33"/>
    <s v="buy"/>
    <n v="1600"/>
    <n v="15"/>
    <n v="111.870003"/>
    <n v="113.370003"/>
    <n v="111.660004"/>
    <n v="112.32"/>
    <n v="111.65456399999999"/>
    <n v="5124900"/>
    <n v="2.0680000000000001"/>
    <n v="-3.46619496056331E-3"/>
    <n v="4.5630150588359501E-2"/>
    <n v="4.8523116703648797E-2"/>
    <n v="3.0361885900520299E-2"/>
    <n v="1.1350429158004599E-2"/>
    <n v="1.8470166028341499E-2"/>
    <n v="1.6991700355410502E-2"/>
    <n v="1.6044668035887201E-2"/>
    <n v="1.85503606026424E-2"/>
    <n v="119.32"/>
    <n v="87.699996999999996"/>
    <n v="-0.15810945579131899"/>
    <n v="-1.26001638019446E-3"/>
    <n v="1.3523013598717299"/>
    <n v="-5.8753866161922901E-2"/>
    <n v="-0.15968697790073499"/>
    <s v="Turtle River Asset Management"/>
    <x v="33"/>
    <s v="Information Technology"/>
    <s v="Semiconductors"/>
    <s v="Dallas, Texas"/>
    <m/>
    <n v="97476"/>
    <n v="1930"/>
    <s v="Dallas"/>
    <s v="Texas"/>
    <s v="United States"/>
  </r>
  <r>
    <d v="2019-06-25T00:00:00"/>
    <x v="33"/>
    <s v="sell"/>
    <n v="2300"/>
    <n v="15"/>
    <n v="112.910004"/>
    <n v="113.239998"/>
    <n v="111.339996"/>
    <n v="111.480003"/>
    <n v="110.819542"/>
    <n v="3426200"/>
    <n v="1.994"/>
    <n v="-1.11504171881294E-2"/>
    <n v="3.9547036740973001E-3"/>
    <n v="5.2011142497615598E-2"/>
    <n v="3.5240085583992602E-2"/>
    <n v="2.0259347793769401E-2"/>
    <n v="8.8097086139625608E-3"/>
    <n v="1.7044264659792901E-2"/>
    <n v="1.57617364619306E-2"/>
    <n v="1.8526341411258401E-2"/>
    <n v="119.32"/>
    <n v="87.699996999999996"/>
    <n v="-0.15810945579131899"/>
    <n v="-9.5417756928269908E-3"/>
    <n v="1.3481712474440399"/>
    <n v="2.0317038300394301E-3"/>
    <n v="-1.8425569617280702E-2"/>
    <s v="Turtle River Asset Management"/>
    <x v="33"/>
    <s v="Information Technology"/>
    <s v="Semiconductors"/>
    <s v="Dallas, Texas"/>
    <m/>
    <n v="97476"/>
    <n v="1930"/>
    <s v="Dallas"/>
    <s v="Texas"/>
    <s v="United States"/>
  </r>
  <r>
    <d v="2019-04-08T00:00:00"/>
    <x v="33"/>
    <s v="sell"/>
    <n v="1200"/>
    <n v="16"/>
    <n v="113.800003"/>
    <n v="115.419997999999"/>
    <n v="113.32"/>
    <n v="115.220001"/>
    <n v="113.78654499999899"/>
    <n v="4580800"/>
    <n v="2.5190000000000001"/>
    <n v="1.38958082566587E-2"/>
    <n v="5.8803689350187503E-2"/>
    <n v="9.3359339869304905E-2"/>
    <n v="0.20586998015987301"/>
    <n v="0.17481336401126299"/>
    <n v="7.8624227417214403E-3"/>
    <n v="1.5634072921330198E-2"/>
    <n v="1.66449548102022E-2"/>
    <n v="1.8275738152965501E-2"/>
    <n v="118.480003"/>
    <n v="87.699996999999996"/>
    <n v="-0.14130449187296601"/>
    <n v="1.0469119934194001E-3"/>
    <n v="1.31500025181407"/>
    <n v="0.86053101673851995"/>
    <n v="0.61931963360318798"/>
    <s v="Bridgebay Associates"/>
    <x v="33"/>
    <s v="Information Technology"/>
    <s v="Semiconductors"/>
    <s v="Dallas, Texas"/>
    <m/>
    <n v="97476"/>
    <n v="1930"/>
    <s v="Dallas"/>
    <s v="Texas"/>
    <s v="United States"/>
  </r>
  <r>
    <d v="2019-05-02T00:00:00"/>
    <x v="33"/>
    <s v="buy"/>
    <n v="1000"/>
    <n v="16"/>
    <n v="116.400002"/>
    <n v="118.57"/>
    <n v="116.279999"/>
    <n v="117.459999"/>
    <n v="115.998672"/>
    <n v="4532200"/>
    <n v="2.552"/>
    <n v="1.0010753111645E-2"/>
    <n v="2.47197763735661E-3"/>
    <n v="7.8058151156497294E-2"/>
    <n v="0.15415064103371101"/>
    <n v="0.155218421360454"/>
    <n v="9.7987292477269301E-3"/>
    <n v="1.08655405776792E-2"/>
    <n v="1.3111350992552E-2"/>
    <n v="1.7756316592474501E-2"/>
    <n v="119.32"/>
    <n v="87.699996999999996"/>
    <n v="-0.14130449187296601"/>
    <n v="-2.1262443276895502E-3"/>
    <n v="1.31461010068076"/>
    <n v="0.75624303106125301"/>
    <n v="0.78325443586167398"/>
    <s v="Bridgebay Associates"/>
    <x v="33"/>
    <s v="Information Technology"/>
    <s v="Semiconductors"/>
    <s v="Dallas, Texas"/>
    <m/>
    <n v="97476"/>
    <n v="1930"/>
    <s v="Dallas"/>
    <s v="Texas"/>
    <s v="United States"/>
  </r>
  <r>
    <d v="2019-05-13T00:00:00"/>
    <x v="33"/>
    <s v="buy"/>
    <n v="1200"/>
    <n v="16"/>
    <n v="109.169997999999"/>
    <n v="110.349998"/>
    <n v="106.730003"/>
    <n v="107.110001"/>
    <n v="106.475433"/>
    <n v="7867600"/>
    <n v="2.4049999999999998"/>
    <n v="-4.9985364669978299E-2"/>
    <n v="-7.8526203388738197E-2"/>
    <n v="-6.3802850325108004E-2"/>
    <n v="2.8761308119345401E-2"/>
    <n v="1.94888217170762E-3"/>
    <n v="2.0755461711593499E-2"/>
    <n v="1.48411533880527E-2"/>
    <n v="1.3772510146427599E-2"/>
    <n v="1.79785658884517E-2"/>
    <n v="119.32"/>
    <n v="87.699996999999996"/>
    <n v="-0.15810945579131899"/>
    <n v="-2.4426469085879299E-2"/>
    <n v="1.3271093337833699"/>
    <n v="-0.12999455652226199"/>
    <n v="0.30344589257235499"/>
    <s v="Bridgebay Associates"/>
    <x v="33"/>
    <s v="Information Technology"/>
    <s v="Semiconductors"/>
    <s v="Dallas, Texas"/>
    <m/>
    <n v="97476"/>
    <n v="1930"/>
    <s v="Dallas"/>
    <s v="Texas"/>
    <s v="United States"/>
  </r>
  <r>
    <d v="2019-05-31T00:00:00"/>
    <x v="33"/>
    <s v="sell"/>
    <n v="1400"/>
    <n v="16"/>
    <n v="104.32"/>
    <n v="106.120003"/>
    <n v="104"/>
    <n v="104.30999799999999"/>
    <n v="103.69201700000001"/>
    <n v="4463100"/>
    <n v="2.1419999999999999"/>
    <n v="-1.07749187614868E-2"/>
    <n v="-1.44668575107151E-2"/>
    <n v="-0.11529865429537101"/>
    <n v="-1.6639177272989501E-2"/>
    <n v="-4.1491399210125797E-2"/>
    <n v="1.3008930986747999E-2"/>
    <n v="1.6257196613649601E-2"/>
    <n v="1.4732484431640601E-2"/>
    <n v="1.8159278763847E-2"/>
    <n v="119.32"/>
    <n v="87.699996999999996"/>
    <n v="-0.15810945579131899"/>
    <n v="-1.3283204951564801E-2"/>
    <n v="1.3346057712933601"/>
    <n v="-0.37607775449903302"/>
    <n v="-0.34115086921788501"/>
    <s v="Bridgebay Associates"/>
    <x v="33"/>
    <s v="Information Technology"/>
    <s v="Semiconductors"/>
    <s v="Dallas, Texas"/>
    <m/>
    <n v="97476"/>
    <n v="1930"/>
    <s v="Dallas"/>
    <s v="Texas"/>
    <s v="United States"/>
  </r>
  <r>
    <d v="2019-04-01T00:00:00"/>
    <x v="33"/>
    <s v="buy"/>
    <n v="1300"/>
    <n v="17"/>
    <n v="107.989998"/>
    <n v="108.959999"/>
    <n v="106.93"/>
    <n v="108.639999"/>
    <n v="107.28840599999999"/>
    <n v="5349800"/>
    <n v="2.4969999999999999"/>
    <n v="2.3940462406872101E-2"/>
    <n v="1.41832990743022E-2"/>
    <n v="2.66781824636344E-2"/>
    <n v="0.15439466884890601"/>
    <n v="7.2432651991456404E-2"/>
    <n v="1.8495408000959099E-2"/>
    <n v="1.52386252925358E-2"/>
    <n v="1.9062706744037101E-2"/>
    <n v="1.8482134739357899E-2"/>
    <n v="118.480003"/>
    <n v="87.699996999999996"/>
    <n v="-0.14130449187296601"/>
    <n v="1.1502195497633099E-2"/>
    <n v="1.3081114433958601"/>
    <n v="0.27224750030184502"/>
    <n v="0.212994122340186"/>
    <s v="Los Santos Asset Management"/>
    <x v="33"/>
    <s v="Information Technology"/>
    <s v="Semiconductors"/>
    <s v="Dallas, Texas"/>
    <m/>
    <n v="97476"/>
    <n v="1930"/>
    <s v="Dallas"/>
    <s v="Texas"/>
    <s v="United States"/>
  </r>
  <r>
    <d v="2019-04-03T00:00:00"/>
    <x v="33"/>
    <s v="sell"/>
    <n v="2700"/>
    <n v="17"/>
    <n v="111.879997"/>
    <n v="114.150002"/>
    <n v="111.400002"/>
    <n v="112.75"/>
    <n v="111.34726699999899"/>
    <n v="7036700"/>
    <n v="2.5169999999999999"/>
    <n v="2.2150387586076601E-2"/>
    <n v="6.2016929783576098E-2"/>
    <n v="4.8612719338934803E-2"/>
    <n v="0.184728791069112"/>
    <n v="0.12616258307606301"/>
    <n v="1.36109967529238E-2"/>
    <n v="1.6029471512841599E-2"/>
    <n v="1.9272174412967601E-2"/>
    <n v="1.84218214995268E-2"/>
    <n v="118.480003"/>
    <n v="87.699996999999996"/>
    <n v="-0.14130449187296601"/>
    <n v="2.1460723821998401E-3"/>
    <n v="1.3080095864641199"/>
    <n v="0.57978623779879701"/>
    <n v="0.35898028634247298"/>
    <s v="Los Santos Asset Management"/>
    <x v="33"/>
    <s v="Information Technology"/>
    <s v="Semiconductors"/>
    <s v="Dallas, Texas"/>
    <m/>
    <n v="97476"/>
    <n v="1930"/>
    <s v="Dallas"/>
    <s v="Texas"/>
    <s v="United States"/>
  </r>
  <r>
    <d v="2019-05-13T00:00:00"/>
    <x v="33"/>
    <s v="buy"/>
    <n v="2400"/>
    <n v="17"/>
    <n v="109.169997999999"/>
    <n v="110.349998"/>
    <n v="106.730003"/>
    <n v="107.110001"/>
    <n v="106.475433"/>
    <n v="7867600"/>
    <n v="2.4049999999999998"/>
    <n v="-4.9985364669978299E-2"/>
    <n v="-7.8526203388738197E-2"/>
    <n v="-6.3802850325108004E-2"/>
    <n v="2.8761308119345401E-2"/>
    <n v="1.94888217170762E-3"/>
    <n v="2.0755461711593499E-2"/>
    <n v="1.48411533880527E-2"/>
    <n v="1.3772510146427599E-2"/>
    <n v="1.79785658884517E-2"/>
    <n v="119.32"/>
    <n v="87.699996999999996"/>
    <n v="-0.15810945579131899"/>
    <n v="-2.4426469085879299E-2"/>
    <n v="1.3271093337833699"/>
    <n v="-0.12999455652226199"/>
    <n v="0.30344589257235499"/>
    <s v="Los Santos Asset Management"/>
    <x v="33"/>
    <s v="Information Technology"/>
    <s v="Semiconductors"/>
    <s v="Dallas, Texas"/>
    <m/>
    <n v="97476"/>
    <n v="1930"/>
    <s v="Dallas"/>
    <s v="Texas"/>
    <s v="United States"/>
  </r>
  <r>
    <d v="2019-05-17T00:00:00"/>
    <x v="33"/>
    <s v="buy"/>
    <n v="2700"/>
    <n v="17"/>
    <n v="108.18"/>
    <n v="109.480003"/>
    <n v="106.110001"/>
    <n v="106.790001"/>
    <n v="106.157326"/>
    <n v="6944000"/>
    <n v="2.3929999999999998"/>
    <n v="-2.2408337785882599E-2"/>
    <n v="-5.2977445841463099E-2"/>
    <n v="-7.9333472220462206E-2"/>
    <n v="-7.0054463206625501E-4"/>
    <n v="-1.3963041077255701E-2"/>
    <n v="2.7317733422950598E-2"/>
    <n v="1.53975091839778E-2"/>
    <n v="1.41932550880436E-2"/>
    <n v="1.8009631554144999E-2"/>
    <n v="119.32"/>
    <n v="87.699996999999996"/>
    <n v="-0.15810945579131899"/>
    <n v="-5.8544371529206298E-3"/>
    <n v="1.32290323451784"/>
    <n v="-0.22387742304112701"/>
    <n v="-6.1597577275330197E-2"/>
    <s v="Los Santos Asset Management"/>
    <x v="33"/>
    <s v="Information Technology"/>
    <s v="Semiconductors"/>
    <s v="Dallas, Texas"/>
    <m/>
    <n v="97476"/>
    <n v="1930"/>
    <s v="Dallas"/>
    <s v="Texas"/>
    <s v="United States"/>
  </r>
  <r>
    <d v="2019-05-21T00:00:00"/>
    <x v="33"/>
    <s v="sell"/>
    <n v="1500"/>
    <n v="17"/>
    <n v="106.900002"/>
    <n v="108"/>
    <n v="106.269997"/>
    <n v="107"/>
    <n v="106.36608099999999"/>
    <n v="4977200"/>
    <n v="2.4260000000000002"/>
    <n v="2.1443172443043401E-2"/>
    <n v="-1.8885970753340298E-2"/>
    <n v="-6.9951303566476303E-2"/>
    <n v="-2.1697090856519002E-3"/>
    <n v="-4.2485037754110703E-3"/>
    <n v="1.9344165796559301E-2"/>
    <n v="1.6671846371170699E-2"/>
    <n v="1.46375899721217E-2"/>
    <n v="1.8091645314382999E-2"/>
    <n v="119.32"/>
    <n v="87.699996999999996"/>
    <n v="-0.15810945579131899"/>
    <n v="8.4599491109458805E-3"/>
    <n v="1.3301075465724199"/>
    <n v="-0.16895921801011199"/>
    <n v="-0.128703261033803"/>
    <s v="Los Santos Asset Management"/>
    <x v="33"/>
    <s v="Information Technology"/>
    <s v="Semiconductors"/>
    <s v="Dallas, Texas"/>
    <m/>
    <n v="97476"/>
    <n v="1930"/>
    <s v="Dallas"/>
    <s v="Texas"/>
    <s v="United States"/>
  </r>
  <r>
    <d v="2019-06-18T00:00:00"/>
    <x v="33"/>
    <s v="buy"/>
    <n v="2000"/>
    <n v="17"/>
    <n v="108.300003"/>
    <n v="111.57"/>
    <n v="107.58000199999999"/>
    <n v="111.040001"/>
    <n v="110.382149"/>
    <n v="5207900"/>
    <n v="2.06"/>
    <n v="3.9681882794870303E-2"/>
    <n v="-1.68776272318285E-2"/>
    <n v="1.66178878308306E-2"/>
    <n v="1.5805399535480401E-2"/>
    <n v="-1.4450912627704199E-2"/>
    <n v="2.9150908493950099E-2"/>
    <n v="1.8673819740126201E-2"/>
    <n v="1.6498991632444001E-2"/>
    <n v="1.8556838765594701E-2"/>
    <n v="119.32"/>
    <n v="87.699996999999996"/>
    <n v="-0.15810945579131899"/>
    <n v="9.6704895497130797E-3"/>
    <n v="1.35360386578863"/>
    <n v="-0.217581866532225"/>
    <n v="-0.27071888378176001"/>
    <s v="Los Santos Asset Management"/>
    <x v="33"/>
    <s v="Information Technology"/>
    <s v="Semiconductors"/>
    <s v="Dallas, Texas"/>
    <m/>
    <n v="97476"/>
    <n v="1930"/>
    <s v="Dallas"/>
    <s v="Texas"/>
    <s v="United States"/>
  </r>
  <r>
    <d v="2019-06-19T00:00:00"/>
    <x v="33"/>
    <s v="sell"/>
    <n v="1100"/>
    <n v="17"/>
    <n v="111.800003"/>
    <n v="112.300003"/>
    <n v="110.69000200000001"/>
    <n v="111.300003"/>
    <n v="110.64061"/>
    <n v="2745900"/>
    <n v="2.0289999999999999"/>
    <n v="2.3387737894646999E-3"/>
    <n v="8.6627728731661809E-3"/>
    <n v="4.1364999406178098E-2"/>
    <n v="2.1695272122992E-2"/>
    <n v="9.1561646144205098E-4"/>
    <n v="2.6963949991925799E-2"/>
    <n v="1.7943105244982199E-2"/>
    <n v="1.64937869846319E-2"/>
    <n v="1.8539286950829799E-2"/>
    <n v="119.32"/>
    <n v="87.699996999999996"/>
    <n v="-0.15810945579131899"/>
    <n v="2.98071681438073E-3"/>
    <n v="1.35246811668092"/>
    <n v="-0.12085835808578101"/>
    <n v="-0.24994204326102701"/>
    <s v="Los Santos Asset Management"/>
    <x v="33"/>
    <s v="Information Technology"/>
    <s v="Semiconductors"/>
    <s v="Dallas, Texas"/>
    <m/>
    <n v="97476"/>
    <n v="1930"/>
    <s v="Dallas"/>
    <s v="Texas"/>
    <s v="United States"/>
  </r>
  <r>
    <d v="2019-04-03T00:00:00"/>
    <x v="33"/>
    <s v="buy"/>
    <n v="1000"/>
    <n v="18"/>
    <n v="111.879997"/>
    <n v="114.150002"/>
    <n v="111.400002"/>
    <n v="112.75"/>
    <n v="111.34726699999899"/>
    <n v="7036700"/>
    <n v="2.5169999999999999"/>
    <n v="2.2150387586076601E-2"/>
    <n v="6.2016929783576098E-2"/>
    <n v="4.8612719338934803E-2"/>
    <n v="0.184728791069112"/>
    <n v="0.12616258307606301"/>
    <n v="1.36109967529238E-2"/>
    <n v="1.6029471512841599E-2"/>
    <n v="1.9272174412967601E-2"/>
    <n v="1.84218214995268E-2"/>
    <n v="118.480003"/>
    <n v="87.699996999999996"/>
    <n v="-0.14130449187296601"/>
    <n v="2.1460723821998401E-3"/>
    <n v="1.3080095864641199"/>
    <n v="0.57978623779879701"/>
    <n v="0.35898028634247298"/>
    <s v="Ironman Funds"/>
    <x v="33"/>
    <s v="Information Technology"/>
    <s v="Semiconductors"/>
    <s v="Dallas, Texas"/>
    <m/>
    <n v="97476"/>
    <n v="1930"/>
    <s v="Dallas"/>
    <s v="Texas"/>
    <s v="United States"/>
  </r>
  <r>
    <d v="2019-04-04T00:00:00"/>
    <x v="33"/>
    <s v="sell"/>
    <n v="2300"/>
    <n v="18"/>
    <n v="112.379997"/>
    <n v="114.269997"/>
    <n v="112.360001"/>
    <n v="113.239998"/>
    <n v="111.831177"/>
    <n v="5035600"/>
    <n v="2.512"/>
    <n v="4.3365367163262399E-3"/>
    <n v="7.6406599613359799E-2"/>
    <n v="6.0707439808275698E-2"/>
    <n v="0.249848821344682"/>
    <n v="0.110826893392782"/>
    <n v="8.0685069682765505E-3"/>
    <n v="1.58780162175832E-2"/>
    <n v="1.74609271490371E-2"/>
    <n v="1.8383527142205001E-2"/>
    <n v="118.480003"/>
    <n v="87.699996999999996"/>
    <n v="-0.14130449187296601"/>
    <n v="2.0824655091414399E-3"/>
    <n v="1.30592955346247"/>
    <n v="0.49243188120659398"/>
    <n v="0.42708722788154302"/>
    <s v="Ironman Funds"/>
    <x v="33"/>
    <s v="Information Technology"/>
    <s v="Semiconductors"/>
    <s v="Dallas, Texas"/>
    <m/>
    <n v="97476"/>
    <n v="1930"/>
    <s v="Dallas"/>
    <s v="Texas"/>
    <s v="United States"/>
  </r>
  <r>
    <d v="2019-05-03T00:00:00"/>
    <x v="33"/>
    <s v="sell"/>
    <n v="1500"/>
    <n v="18"/>
    <n v="117.459999"/>
    <n v="117.970001"/>
    <n v="116.110001"/>
    <n v="117.470001"/>
    <n v="116.774055"/>
    <n v="3689000"/>
    <n v="2.5310000000000001"/>
    <n v="6.66217110490765E-3"/>
    <n v="8.7927998561329792E-3"/>
    <n v="6.9737452283698501E-2"/>
    <n v="0.14788522554789299"/>
    <n v="0.16614500192252901"/>
    <n v="1.01745743532095E-2"/>
    <n v="1.05898780267593E-2"/>
    <n v="1.3054208535545101E-2"/>
    <n v="1.7757692537413002E-2"/>
    <n v="119.32"/>
    <n v="87.699996999999996"/>
    <n v="-0.14130449187296601"/>
    <n v="9.5921274614703799E-3"/>
    <n v="1.3138759724167"/>
    <n v="0.82202056013670599"/>
    <n v="0.79432408168420099"/>
    <s v="Ironman Funds"/>
    <x v="33"/>
    <s v="Information Technology"/>
    <s v="Semiconductors"/>
    <s v="Dallas, Texas"/>
    <m/>
    <n v="97476"/>
    <n v="1930"/>
    <s v="Dallas"/>
    <s v="Texas"/>
    <s v="United States"/>
  </r>
  <r>
    <d v="2019-05-10T00:00:00"/>
    <x v="33"/>
    <s v="sell"/>
    <n v="1200"/>
    <n v="18"/>
    <n v="111.860001"/>
    <n v="113.129997"/>
    <n v="109.360001"/>
    <n v="112.599998"/>
    <n v="111.932907"/>
    <n v="4189900"/>
    <n v="2.4550000000000001"/>
    <n v="4.0044547592877596E-3"/>
    <n v="-4.23412667165717E-2"/>
    <n v="-5.2532789933411803E-3"/>
    <n v="8.07532918491249E-2"/>
    <n v="7.42788040443743E-2"/>
    <n v="8.5115839518109006E-3"/>
    <n v="1.0654861604607199E-2"/>
    <n v="1.2165125316621599E-2"/>
    <n v="1.77532108201831E-2"/>
    <n v="119.32"/>
    <n v="87.699996999999996"/>
    <n v="-0.14130449187296601"/>
    <n v="3.7133938472042301E-3"/>
    <n v="1.3119262083229699"/>
    <n v="0.292223076566693"/>
    <n v="0.47101503750280699"/>
    <s v="Ironman Funds"/>
    <x v="33"/>
    <s v="Information Technology"/>
    <s v="Semiconductors"/>
    <s v="Dallas, Texas"/>
    <m/>
    <n v="97476"/>
    <n v="1930"/>
    <s v="Dallas"/>
    <s v="Texas"/>
    <s v="United States"/>
  </r>
  <r>
    <d v="2019-05-23T00:00:00"/>
    <x v="33"/>
    <s v="sell"/>
    <n v="1000"/>
    <n v="18"/>
    <n v="105.779999"/>
    <n v="105.989998"/>
    <n v="104.349998"/>
    <n v="105.83000199999999"/>
    <n v="105.203018"/>
    <n v="4828000"/>
    <n v="2.2959999999999998"/>
    <n v="-8.9365647902398E-3"/>
    <n v="-3.1438550992687699E-2"/>
    <n v="-8.8449583305080501E-2"/>
    <n v="-7.3107101431998502E-3"/>
    <n v="-1.8133942635230001E-2"/>
    <n v="1.75198622926926E-2"/>
    <n v="1.6346538974477898E-2"/>
    <n v="1.4580886845997501E-2"/>
    <n v="1.8098794054520501E-2"/>
    <n v="119.32"/>
    <n v="87.699996999999996"/>
    <n v="-0.15810945579131899"/>
    <n v="-1.1985692488440201E-2"/>
    <n v="1.3305588565131199"/>
    <n v="-0.244200751866083"/>
    <n v="-0.21863845307143401"/>
    <s v="Ironman Funds"/>
    <x v="33"/>
    <s v="Information Technology"/>
    <s v="Semiconductors"/>
    <s v="Dallas, Texas"/>
    <m/>
    <n v="97476"/>
    <n v="1930"/>
    <s v="Dallas"/>
    <s v="Texas"/>
    <s v="United States"/>
  </r>
  <r>
    <d v="2019-06-12T00:00:00"/>
    <x v="33"/>
    <s v="sell"/>
    <n v="2500"/>
    <n v="18"/>
    <n v="112.480003"/>
    <n v="112.790001"/>
    <n v="109.980003"/>
    <n v="110.339996"/>
    <n v="109.686295"/>
    <n v="4105400"/>
    <n v="2.1269999999999998"/>
    <n v="-2.32016263155299E-2"/>
    <n v="7.8246240049052E-3"/>
    <n v="-2.0275219308451099E-2"/>
    <n v="3.1908757289245797E-2"/>
    <n v="-1.5497432847029801E-2"/>
    <n v="1.4348965942679599E-2"/>
    <n v="1.8826620652536201E-2"/>
    <n v="1.5636646571264099E-2"/>
    <n v="1.8273107890818398E-2"/>
    <n v="119.32"/>
    <n v="87.699996999999996"/>
    <n v="-0.15810945579131899"/>
    <n v="-2.0396578921351798E-3"/>
    <n v="1.34091041412573"/>
    <n v="-0.22474256068944701"/>
    <n v="-0.241805418142854"/>
    <s v="Ironman Funds"/>
    <x v="33"/>
    <s v="Information Technology"/>
    <s v="Semiconductors"/>
    <s v="Dallas, Texas"/>
    <m/>
    <n v="97476"/>
    <n v="1930"/>
    <s v="Dallas"/>
    <s v="Texas"/>
    <s v="United States"/>
  </r>
  <r>
    <d v="2019-06-26T00:00:00"/>
    <x v="33"/>
    <s v="sell"/>
    <n v="1300"/>
    <n v="18"/>
    <n v="113.410004"/>
    <n v="115.019997"/>
    <n v="112.769997"/>
    <n v="114.43"/>
    <n v="113.75206799999999"/>
    <n v="5308200"/>
    <n v="2.0489999999999999"/>
    <n v="2.61181072829277E-2"/>
    <n v="2.7734037167560299E-2"/>
    <n v="8.5431703822274704E-2"/>
    <n v="8.3384318496901505E-2"/>
    <n v="6.6057226857409196E-2"/>
    <n v="1.44604815044624E-2"/>
    <n v="1.7621258970049201E-2"/>
    <n v="1.58160586469566E-2"/>
    <n v="1.8556335242964801E-2"/>
    <n v="119.32"/>
    <n v="87.699996999999996"/>
    <n v="-0.15810945579131899"/>
    <n v="-1.2346958449604901E-3"/>
    <n v="1.34588001426753"/>
    <n v="0.29127315069584298"/>
    <n v="6.40007321390441E-2"/>
    <s v="Ironman Funds"/>
    <x v="33"/>
    <s v="Information Technology"/>
    <s v="Semiconductors"/>
    <s v="Dallas, Texas"/>
    <m/>
    <n v="97476"/>
    <n v="1930"/>
    <s v="Dallas"/>
    <s v="Texas"/>
    <s v="United States"/>
  </r>
  <r>
    <d v="2019-06-27T00:00:00"/>
    <x v="33"/>
    <s v="buy"/>
    <n v="1800"/>
    <n v="18"/>
    <n v="115.220001"/>
    <n v="116.660004"/>
    <n v="115.019997"/>
    <n v="115.860001"/>
    <n v="115.173592"/>
    <n v="4163800"/>
    <n v="2.0049999999999999"/>
    <n v="1.24192479864845E-2"/>
    <n v="2.7564435717861699E-2"/>
    <n v="0.11561684173650399"/>
    <n v="0.105856699596843"/>
    <n v="6.6568345601142206E-2"/>
    <n v="1.44400175901902E-2"/>
    <n v="1.7020220458660699E-2"/>
    <n v="1.5808749725771998E-2"/>
    <n v="1.8557641135260101E-2"/>
    <n v="119.32"/>
    <n v="87.699996999999996"/>
    <n v="-0.15810945579131899"/>
    <n v="3.81588593721357E-3"/>
    <n v="1.3462514160974499"/>
    <n v="0.29914665499967202"/>
    <n v="0.12395958706273"/>
    <s v="Ironman Funds"/>
    <x v="33"/>
    <s v="Information Technology"/>
    <s v="Semiconductors"/>
    <s v="Dallas, Texas"/>
    <m/>
    <n v="97476"/>
    <n v="1930"/>
    <s v="Dallas"/>
    <s v="Texas"/>
    <s v="United States"/>
  </r>
  <r>
    <d v="2019-04-05T00:00:00"/>
    <x v="33"/>
    <s v="sell"/>
    <n v="2000"/>
    <n v="19"/>
    <n v="113.80999799999999"/>
    <n v="114.120003"/>
    <n v="113.30999799999999"/>
    <n v="113.629997"/>
    <n v="112.216324"/>
    <n v="3318300"/>
    <n v="2.5009999999999999"/>
    <n v="3.43808681341969E-3"/>
    <n v="6.8848343500401005E-2"/>
    <n v="7.4995241976984997E-2"/>
    <n v="0.209050386385188"/>
    <n v="0.13335027418904999"/>
    <n v="9.6291084000028008E-3"/>
    <n v="1.55843511155323E-2"/>
    <n v="1.66824891864856E-2"/>
    <n v="1.83429284901141E-2"/>
    <n v="118.480003"/>
    <n v="87.699996999999996"/>
    <n v="-0.14130449187296601"/>
    <n v="4.62571739556182E-3"/>
    <n v="1.3132397511279099"/>
    <n v="0.62285095988467198"/>
    <n v="0.50166293031585296"/>
    <s v="Second Point Management"/>
    <x v="33"/>
    <s v="Information Technology"/>
    <s v="Semiconductors"/>
    <s v="Dallas, Texas"/>
    <m/>
    <n v="97476"/>
    <n v="1930"/>
    <s v="Dallas"/>
    <s v="Texas"/>
    <s v="United States"/>
  </r>
  <r>
    <d v="2019-06-03T00:00:00"/>
    <x v="33"/>
    <s v="sell"/>
    <n v="2400"/>
    <n v="19"/>
    <n v="105.040001"/>
    <n v="106.980003"/>
    <n v="104.589996"/>
    <n v="105.169997999999"/>
    <n v="104.546921"/>
    <n v="4504500"/>
    <n v="2.081"/>
    <n v="8.2108448227469003E-3"/>
    <n v="1.0464413537629601E-3"/>
    <n v="-9.3932014236255398E-2"/>
    <n v="-1.44051544162512E-2"/>
    <n v="-3.3816877974280901E-2"/>
    <n v="1.3533848904591099E-2"/>
    <n v="1.6399441641468501E-2"/>
    <n v="1.4750426167588E-2"/>
    <n v="1.8166892801880101E-2"/>
    <n v="119.32"/>
    <n v="87.699996999999996"/>
    <n v="-0.15810945579131899"/>
    <n v="-2.7690708645509302E-3"/>
    <n v="1.33612789440594"/>
    <n v="-0.326898371922692"/>
    <n v="-0.34633974637495502"/>
    <s v="Second Point Management"/>
    <x v="33"/>
    <s v="Information Technology"/>
    <s v="Semiconductors"/>
    <s v="Dallas, Texas"/>
    <m/>
    <n v="97476"/>
    <n v="1930"/>
    <s v="Dallas"/>
    <s v="Texas"/>
    <s v="United States"/>
  </r>
  <r>
    <d v="2019-06-17T00:00:00"/>
    <x v="33"/>
    <s v="sell"/>
    <n v="2400"/>
    <n v="19"/>
    <n v="107.300003"/>
    <n v="108"/>
    <n v="106.550003"/>
    <n v="106.720001"/>
    <n v="106.087746"/>
    <n v="3655300"/>
    <n v="2.0859999999999999"/>
    <n v="-5.5131604715954298E-3"/>
    <n v="-5.3899441403948901E-2"/>
    <n v="-3.2904615908516503E-2"/>
    <n v="-2.1965891157161299E-2"/>
    <n v="-4.3985642667694599E-2"/>
    <n v="1.8079455954800601E-2"/>
    <n v="1.66311048483661E-2"/>
    <n v="1.5710455731178002E-2"/>
    <n v="1.8397436872633101E-2"/>
    <n v="119.32"/>
    <n v="87.699996999999996"/>
    <n v="-0.15810945579131899"/>
    <n v="9.3131563797728401E-4"/>
    <n v="1.34212716918119"/>
    <n v="-0.400593179104972"/>
    <n v="-0.248734963167836"/>
    <s v="Second Point Management"/>
    <x v="33"/>
    <s v="Information Technology"/>
    <s v="Semiconductors"/>
    <s v="Dallas, Texas"/>
    <m/>
    <n v="97476"/>
    <n v="1930"/>
    <s v="Dallas"/>
    <s v="Texas"/>
    <s v="United States"/>
  </r>
  <r>
    <d v="2019-06-19T00:00:00"/>
    <x v="33"/>
    <s v="sell"/>
    <n v="1800"/>
    <n v="19"/>
    <n v="111.800003"/>
    <n v="112.300003"/>
    <n v="110.69000200000001"/>
    <n v="111.300003"/>
    <n v="110.64061"/>
    <n v="2745900"/>
    <n v="2.0289999999999999"/>
    <n v="2.3387737894646999E-3"/>
    <n v="8.6627728731661809E-3"/>
    <n v="4.1364999406178098E-2"/>
    <n v="2.1695272122992E-2"/>
    <n v="9.1561646144205098E-4"/>
    <n v="2.6963949991925799E-2"/>
    <n v="1.7943105244982199E-2"/>
    <n v="1.64937869846319E-2"/>
    <n v="1.8539286950829799E-2"/>
    <n v="119.32"/>
    <n v="87.699996999999996"/>
    <n v="-0.15810945579131899"/>
    <n v="2.98071681438073E-3"/>
    <n v="1.35246811668092"/>
    <n v="-0.12085835808578101"/>
    <n v="-0.24994204326102701"/>
    <s v="Second Point Management"/>
    <x v="33"/>
    <s v="Information Technology"/>
    <s v="Semiconductors"/>
    <s v="Dallas, Texas"/>
    <m/>
    <n v="97476"/>
    <n v="1930"/>
    <s v="Dallas"/>
    <s v="Texas"/>
    <s v="United States"/>
  </r>
  <r>
    <d v="2019-06-27T00:00:00"/>
    <x v="33"/>
    <s v="sell"/>
    <n v="2100"/>
    <n v="19"/>
    <n v="115.220001"/>
    <n v="116.660004"/>
    <n v="115.019997"/>
    <n v="115.860001"/>
    <n v="115.173592"/>
    <n v="4163800"/>
    <n v="2.0049999999999999"/>
    <n v="1.24192479864845E-2"/>
    <n v="2.7564435717861699E-2"/>
    <n v="0.11561684173650399"/>
    <n v="0.105856699596843"/>
    <n v="6.6568345601142206E-2"/>
    <n v="1.44400175901902E-2"/>
    <n v="1.7020220458660699E-2"/>
    <n v="1.5808749725771998E-2"/>
    <n v="1.8557641135260101E-2"/>
    <n v="119.32"/>
    <n v="87.699996999999996"/>
    <n v="-0.15810945579131899"/>
    <n v="3.81588593721357E-3"/>
    <n v="1.3462514160974499"/>
    <n v="0.29914665499967202"/>
    <n v="0.12395958706273"/>
    <s v="Second Point Management"/>
    <x v="33"/>
    <s v="Information Technology"/>
    <s v="Semiconductors"/>
    <s v="Dallas, Texas"/>
    <m/>
    <n v="97476"/>
    <n v="1930"/>
    <s v="Dallas"/>
    <s v="Texas"/>
    <s v="United States"/>
  </r>
  <r>
    <d v="2019-04-23T00:00:00"/>
    <x v="33"/>
    <s v="buy"/>
    <n v="1600"/>
    <n v="20"/>
    <n v="115.400002"/>
    <n v="116.529999"/>
    <n v="114.519997"/>
    <n v="116.379997"/>
    <n v="114.932106"/>
    <n v="7547400"/>
    <n v="2.57"/>
    <n v="1.23634458878482E-2"/>
    <n v="1.11462506998826E-2"/>
    <n v="3.6399405132995201E-2"/>
    <n v="0.193701238134172"/>
    <n v="0.17981616647884899"/>
    <n v="8.9252139886940706E-3"/>
    <n v="1.4452379602229099E-2"/>
    <n v="1.5881934348034699E-2"/>
    <n v="1.79896248377646E-2"/>
    <n v="118.480003"/>
    <n v="87.699996999999996"/>
    <n v="-0.14130449187296601"/>
    <n v="8.8023511954049196E-3"/>
    <n v="1.3020665815049099"/>
    <n v="0.89507817803531298"/>
    <n v="0.68420779648142704"/>
    <s v="Jaguar Group of Funds"/>
    <x v="33"/>
    <s v="Information Technology"/>
    <s v="Semiconductors"/>
    <s v="Dallas, Texas"/>
    <m/>
    <n v="97476"/>
    <n v="1930"/>
    <s v="Dallas"/>
    <s v="Texas"/>
    <s v="United States"/>
  </r>
  <r>
    <d v="2019-05-21T00:00:00"/>
    <x v="33"/>
    <s v="sell"/>
    <n v="1500"/>
    <n v="20"/>
    <n v="106.900002"/>
    <n v="108"/>
    <n v="106.269997"/>
    <n v="107"/>
    <n v="106.36608099999999"/>
    <n v="4977200"/>
    <n v="2.4260000000000002"/>
    <n v="2.1443172443043401E-2"/>
    <n v="-1.8885970753340298E-2"/>
    <n v="-6.9951303566476303E-2"/>
    <n v="-2.1697090856519002E-3"/>
    <n v="-4.2485037754110703E-3"/>
    <n v="1.9344165796559301E-2"/>
    <n v="1.6671846371170699E-2"/>
    <n v="1.46375899721217E-2"/>
    <n v="1.8091645314382999E-2"/>
    <n v="119.32"/>
    <n v="87.699996999999996"/>
    <n v="-0.15810945579131899"/>
    <n v="8.4599491109458805E-3"/>
    <n v="1.3301075465724199"/>
    <n v="-0.16895921801011199"/>
    <n v="-0.128703261033803"/>
    <s v="Jaguar Group of Funds"/>
    <x v="33"/>
    <s v="Information Technology"/>
    <s v="Semiconductors"/>
    <s v="Dallas, Texas"/>
    <m/>
    <n v="97476"/>
    <n v="1930"/>
    <s v="Dallas"/>
    <s v="Texas"/>
    <s v="United States"/>
  </r>
  <r>
    <d v="2019-05-30T00:00:00"/>
    <x v="33"/>
    <s v="sell"/>
    <n v="900"/>
    <n v="20"/>
    <n v="104.480003"/>
    <n v="106.099998"/>
    <n v="104.129997"/>
    <n v="105.44000200000001"/>
    <n v="104.815331"/>
    <n v="3365700"/>
    <n v="2.2269999999999999"/>
    <n v="1.2309965628535599E-2"/>
    <n v="-1.2628503539468001E-2"/>
    <n v="-9.4887346054267505E-2"/>
    <n v="3.3576402109712E-3"/>
    <n v="-2.2547336033086899E-2"/>
    <n v="1.27539663489755E-2"/>
    <n v="1.6506844450545601E-2"/>
    <n v="1.47177850929061E-2"/>
    <n v="1.81543910879934E-2"/>
    <n v="119.32"/>
    <n v="87.699996999999996"/>
    <n v="-0.15810945579131899"/>
    <n v="2.0962723552933101E-3"/>
    <n v="1.3342121502311499"/>
    <n v="-0.26765964344844401"/>
    <n v="-0.31477546869129502"/>
    <s v="Jaguar Group of Funds"/>
    <x v="33"/>
    <s v="Information Technology"/>
    <s v="Semiconductors"/>
    <s v="Dallas, Texas"/>
    <m/>
    <n v="97476"/>
    <n v="1930"/>
    <s v="Dallas"/>
    <s v="Texas"/>
    <s v="United States"/>
  </r>
  <r>
    <d v="2019-06-28T00:00:00"/>
    <x v="33"/>
    <s v="buy"/>
    <n v="1700"/>
    <n v="20"/>
    <n v="116.419997999999"/>
    <n v="116.83000199999999"/>
    <n v="114.5"/>
    <n v="114.760002"/>
    <n v="114.08010899999999"/>
    <n v="6129800"/>
    <n v="2"/>
    <n v="-9.5395737366912401E-3"/>
    <n v="2.14910569417338E-2"/>
    <n v="9.7010828408100505E-2"/>
    <n v="8.5320782933774E-2"/>
    <n v="8.1815604503664999E-2"/>
    <n v="1.5593523568996501E-2"/>
    <n v="1.7282077534795801E-2"/>
    <n v="1.5825270040971999E-2"/>
    <n v="1.8500407618565001E-2"/>
    <n v="119.32"/>
    <n v="87.699996999999996"/>
    <n v="-0.15810945579131899"/>
    <n v="5.7409418775350302E-3"/>
    <n v="1.33732824781791"/>
    <n v="0.39986933048300999"/>
    <n v="0.215684226391716"/>
    <s v="Jaguar Group of Funds"/>
    <x v="33"/>
    <s v="Information Technology"/>
    <s v="Semiconductors"/>
    <s v="Dallas, Texas"/>
    <m/>
    <n v="97476"/>
    <n v="1930"/>
    <s v="Dallas"/>
    <s v="Texas"/>
    <s v="United States"/>
  </r>
  <r>
    <d v="2019-05-20T00:00:00"/>
    <x v="34"/>
    <s v="buy"/>
    <n v="100"/>
    <n v="1"/>
    <n v="58.330002"/>
    <n v="58.75"/>
    <n v="57.880001"/>
    <n v="58.060001"/>
    <n v="57.625214"/>
    <n v="854000"/>
    <n v="2.4159999999999999"/>
    <n v="-1.0281055797347701E-2"/>
    <n v="3.2778922315068299E-3"/>
    <n v="-2.3153834226223999E-2"/>
    <n v="-4.45269049933582E-2"/>
    <n v="-1.1509228073489201E-2"/>
    <n v="7.3879076891651503E-3"/>
    <n v="2.14831838987289E-2"/>
    <n v="1.47029206360564E-2"/>
    <n v="1.7410009328150601E-2"/>
    <n v="71.040001000000004"/>
    <n v="54.169998"/>
    <n v="-0.13671081912173699"/>
    <n v="-6.7722580366252503E-3"/>
    <n v="0.53292664313008997"/>
    <n v="-0.41031305713050598"/>
    <n v="-0.35687677227902997"/>
    <s v="CapitalAlley Funds"/>
    <x v="34"/>
    <s v="Consumer Staples"/>
    <s v="Brewers"/>
    <s v="Denver, Colorado"/>
    <d v="1976-06-30T00:00:00"/>
    <n v="24545"/>
    <m/>
    <s v="Denver"/>
    <s v="Colorado"/>
    <s v="United States"/>
  </r>
  <r>
    <d v="2019-06-19T00:00:00"/>
    <x v="34"/>
    <s v="sell"/>
    <n v="400"/>
    <n v="1"/>
    <n v="54.200001"/>
    <n v="55.110000999999997"/>
    <n v="53.860000999999997"/>
    <n v="54.66"/>
    <n v="54.66"/>
    <n v="1351100"/>
    <n v="2.0289999999999999"/>
    <n v="1.01131503644057E-2"/>
    <n v="-3.46996975823559E-3"/>
    <n v="-6.3109090273286206E-2"/>
    <n v="-8.1854912480656697E-2"/>
    <n v="-0.177183424910726"/>
    <n v="1.27070377651785E-2"/>
    <n v="1.74561809242278E-2"/>
    <n v="1.7285392963009301E-2"/>
    <n v="1.7848280117316598E-2"/>
    <n v="71.040001000000004"/>
    <n v="53.25"/>
    <n v="-0.13470654452779901"/>
    <n v="2.98071681438073E-3"/>
    <n v="0.53138401664014101"/>
    <n v="-2.2676536578427"/>
    <n v="-2.3044033341423602"/>
    <s v="CapitalAlley Funds"/>
    <x v="34"/>
    <s v="Consumer Staples"/>
    <s v="Brewers"/>
    <s v="Denver, Colorado"/>
    <d v="1976-06-30T00:00:00"/>
    <n v="24545"/>
    <m/>
    <s v="Denver"/>
    <s v="Colorado"/>
    <s v="United States"/>
  </r>
  <r>
    <d v="2019-05-20T00:00:00"/>
    <x v="34"/>
    <s v="buy"/>
    <n v="300"/>
    <n v="2"/>
    <n v="58.330002"/>
    <n v="58.75"/>
    <n v="57.880001"/>
    <n v="58.060001"/>
    <n v="57.625214"/>
    <n v="854000"/>
    <n v="2.4159999999999999"/>
    <n v="-1.0281055797347701E-2"/>
    <n v="3.2778922315068299E-3"/>
    <n v="-2.3153834226223999E-2"/>
    <n v="-4.45269049933582E-2"/>
    <n v="-1.1509228073489201E-2"/>
    <n v="7.3879076891651503E-3"/>
    <n v="2.14831838987289E-2"/>
    <n v="1.47029206360564E-2"/>
    <n v="1.7410009328150601E-2"/>
    <n v="71.040001000000004"/>
    <n v="54.169998"/>
    <n v="-0.13671081912173699"/>
    <n v="-6.7722580366252503E-3"/>
    <n v="0.53292664313008997"/>
    <n v="-0.41031305713050598"/>
    <n v="-0.35687677227902997"/>
    <s v="InvestBurg"/>
    <x v="34"/>
    <s v="Consumer Staples"/>
    <s v="Brewers"/>
    <s v="Denver, Colorado"/>
    <d v="1976-06-30T00:00:00"/>
    <n v="24545"/>
    <m/>
    <s v="Denver"/>
    <s v="Colorado"/>
    <s v="United States"/>
  </r>
  <r>
    <d v="2019-06-20T00:00:00"/>
    <x v="34"/>
    <s v="sell"/>
    <n v="100"/>
    <n v="2"/>
    <n v="54.759997999999896"/>
    <n v="55.450001"/>
    <n v="54.639998999999897"/>
    <n v="54.98"/>
    <n v="54.98"/>
    <n v="1420300"/>
    <n v="2.0009999999999999"/>
    <n v="5.8373022371776802E-3"/>
    <n v="-2.3617233035714098E-3"/>
    <n v="-4.69907322387609E-2"/>
    <n v="-9.3267982177172401E-2"/>
    <n v="-0.180407956080431"/>
    <n v="1.28343090436222E-2"/>
    <n v="1.7468505286925499E-2"/>
    <n v="1.7147101581238101E-2"/>
    <n v="1.78424064566697E-2"/>
    <n v="71.040001000000004"/>
    <n v="53.25"/>
    <n v="-0.13470654452779901"/>
    <n v="9.4276054361659405E-3"/>
    <n v="0.53420087452138598"/>
    <n v="-2.3005251823703898"/>
    <n v="-2.3602708059685802"/>
    <s v="InvestBurg"/>
    <x v="34"/>
    <s v="Consumer Staples"/>
    <s v="Brewers"/>
    <s v="Denver, Colorado"/>
    <d v="1976-06-30T00:00:00"/>
    <n v="24545"/>
    <m/>
    <s v="Denver"/>
    <s v="Colorado"/>
    <s v="United States"/>
  </r>
  <r>
    <d v="2019-04-01T00:00:00"/>
    <x v="34"/>
    <s v="buy"/>
    <n v="100"/>
    <n v="3"/>
    <n v="59.959998999999897"/>
    <n v="60.66"/>
    <n v="59.84"/>
    <n v="60.369999"/>
    <n v="59.917912000000001"/>
    <n v="1333300"/>
    <n v="2.4969999999999999"/>
    <n v="1.1998140996457201E-2"/>
    <n v="2.7201149468237502E-2"/>
    <n v="-1.4471605731315E-2"/>
    <n v="8.2884132352208997E-2"/>
    <n v="-0.19570398224553301"/>
    <n v="7.0651497168057404E-3"/>
    <n v="1.00535998950817E-2"/>
    <n v="1.7498891458948701E-2"/>
    <n v="1.9774865897977001E-2"/>
    <n v="75.459998999999996"/>
    <n v="54.169998"/>
    <n v="-0.13671081912173699"/>
    <n v="1.1502195497633099E-2"/>
    <n v="0.57627495521905403"/>
    <n v="-3.2358561630911198"/>
    <n v="-3.1977929033257602"/>
    <s v="FinanCorp"/>
    <x v="34"/>
    <s v="Consumer Staples"/>
    <s v="Brewers"/>
    <s v="Denver, Colorado"/>
    <d v="1976-06-30T00:00:00"/>
    <n v="24545"/>
    <m/>
    <s v="Denver"/>
    <s v="Colorado"/>
    <s v="United States"/>
  </r>
  <r>
    <d v="2019-04-15T00:00:00"/>
    <x v="34"/>
    <s v="buy"/>
    <n v="200"/>
    <n v="3"/>
    <n v="60.25"/>
    <n v="60.610000999999997"/>
    <n v="60"/>
    <n v="60.450001"/>
    <n v="59.997314000000003"/>
    <n v="990400"/>
    <n v="2.5529999999999999"/>
    <n v="7.8053977432270801E-3"/>
    <n v="-5.6087599155302701E-3"/>
    <n v="-6.61477464139549E-4"/>
    <n v="-2.4435887660297199E-2"/>
    <n v="-0.162686666272155"/>
    <n v="1.23872938115721E-2"/>
    <n v="1.09442143344707E-2"/>
    <n v="1.6377970246188301E-2"/>
    <n v="1.9737459531450698E-2"/>
    <n v="73.930000000000007"/>
    <n v="54.169998"/>
    <n v="-0.13671081912173699"/>
    <n v="-6.2956724975841202E-4"/>
    <n v="0.56785693163402295"/>
    <n v="-2.6678447704258699"/>
    <n v="-2.9212657241684501"/>
    <s v="FinanCorp"/>
    <x v="34"/>
    <s v="Consumer Staples"/>
    <s v="Brewers"/>
    <s v="Denver, Colorado"/>
    <d v="1976-06-30T00:00:00"/>
    <n v="24545"/>
    <m/>
    <s v="Denver"/>
    <s v="Colorado"/>
    <s v="United States"/>
  </r>
  <r>
    <d v="2019-04-18T00:00:00"/>
    <x v="34"/>
    <s v="sell"/>
    <n v="200"/>
    <n v="3"/>
    <n v="59.700001"/>
    <n v="61.529998999999997"/>
    <n v="59.68"/>
    <n v="61.400002000000001"/>
    <n v="60.940201000000002"/>
    <n v="1917900"/>
    <n v="2.56"/>
    <n v="3.2779022676261198E-2"/>
    <n v="2.1899316741671698E-2"/>
    <n v="1.0478235249258699E-2"/>
    <n v="5.0178158460378397E-4"/>
    <n v="-0.15051302489968399"/>
    <n v="1.7890925697426001E-2"/>
    <n v="1.3415518198808599E-2"/>
    <n v="1.68114213316926E-2"/>
    <n v="1.9860236431969502E-2"/>
    <n v="73.410004000000001"/>
    <n v="54.169998"/>
    <n v="-0.13671081912173699"/>
    <n v="1.5778467813143101E-3"/>
    <n v="0.56969381318468104"/>
    <n v="-2.4729965762152699"/>
    <n v="-2.8188972260204599"/>
    <s v="FinanCorp"/>
    <x v="34"/>
    <s v="Consumer Staples"/>
    <s v="Brewers"/>
    <s v="Denver, Colorado"/>
    <d v="1976-06-30T00:00:00"/>
    <n v="24545"/>
    <m/>
    <s v="Denver"/>
    <s v="Colorado"/>
    <s v="United States"/>
  </r>
  <r>
    <d v="2019-04-23T00:00:00"/>
    <x v="34"/>
    <s v="buy"/>
    <n v="300"/>
    <n v="3"/>
    <n v="61.150002000000001"/>
    <n v="61.279998999999997"/>
    <n v="60.32"/>
    <n v="61.279998999999997"/>
    <n v="60.821097999999999"/>
    <n v="1583800"/>
    <n v="2.57"/>
    <n v="1.9601548020911899E-3"/>
    <n v="1.36369408048331E-2"/>
    <n v="7.6992704439382796E-3"/>
    <n v="-3.8319226018658302E-2"/>
    <n v="-0.112773334922474"/>
    <n v="1.7993557700568302E-2"/>
    <n v="1.2408771547495799E-2"/>
    <n v="1.63631882865806E-2"/>
    <n v="1.9725025188459699E-2"/>
    <n v="73.129997000000003"/>
    <n v="54.169998"/>
    <n v="-0.13671081912173699"/>
    <n v="8.8023511954049196E-3"/>
    <n v="0.55652884946181702"/>
    <n v="-1.9179546903959901"/>
    <n v="-2.5836091037584699"/>
    <s v="FinanCorp"/>
    <x v="34"/>
    <s v="Consumer Staples"/>
    <s v="Brewers"/>
    <s v="Denver, Colorado"/>
    <d v="1976-06-30T00:00:00"/>
    <n v="24545"/>
    <m/>
    <s v="Denver"/>
    <s v="Colorado"/>
    <s v="United States"/>
  </r>
  <r>
    <d v="2019-05-01T00:00:00"/>
    <x v="34"/>
    <s v="buy"/>
    <n v="100"/>
    <n v="3"/>
    <n v="62.990001999999997"/>
    <n v="62.990001999999997"/>
    <n v="59.189999"/>
    <n v="59.349997999999999"/>
    <n v="58.905547999999897"/>
    <n v="4781100"/>
    <n v="2.5110000000000001"/>
    <n v="-7.8395410278551E-2"/>
    <n v="-5.1874441700239499E-2"/>
    <n v="-5.0420713734111904E-3"/>
    <n v="-8.9327752117648707E-2"/>
    <n v="-0.15691999308785101"/>
    <n v="3.8463548902403603E-2"/>
    <n v="2.0965265629561001E-2"/>
    <n v="1.9106031499429601E-2"/>
    <n v="2.03244756905007E-2"/>
    <n v="71.760002"/>
    <n v="54.169998"/>
    <n v="-0.13671081912173699"/>
    <n v="-7.5304459681844096E-3"/>
    <n v="0.58135424225693699"/>
    <n v="-2.3957161591360601"/>
    <n v="-1.8071593095026699"/>
    <s v="FinanCorp"/>
    <x v="34"/>
    <s v="Consumer Staples"/>
    <s v="Brewers"/>
    <s v="Denver, Colorado"/>
    <d v="1976-06-30T00:00:00"/>
    <n v="24545"/>
    <m/>
    <s v="Denver"/>
    <s v="Colorado"/>
    <s v="United States"/>
  </r>
  <r>
    <d v="2019-05-07T00:00:00"/>
    <x v="34"/>
    <s v="sell"/>
    <n v="100"/>
    <n v="4"/>
    <n v="60.59"/>
    <n v="60.740001999999997"/>
    <n v="59.580002"/>
    <n v="60.080002"/>
    <n v="59.630085000000001"/>
    <n v="1692800"/>
    <n v="2.448"/>
    <n v="-1.4868946309135499E-2"/>
    <n v="-6.6170461457562002E-2"/>
    <n v="-1.12546080381039E-2"/>
    <n v="-9.5003766768342393E-2"/>
    <n v="1.9046486683718E-2"/>
    <n v="3.9353998946762503E-2"/>
    <n v="2.15294184020208E-2"/>
    <n v="1.9250030968057101E-2"/>
    <n v="1.7394059509236899E-2"/>
    <n v="71.040001000000004"/>
    <n v="54.169998"/>
    <n v="-0.13671081912173699"/>
    <n v="-1.6649488130547601E-2"/>
    <n v="0.52808629473556201"/>
    <n v="-6.71173708821695E-2"/>
    <n v="-0.862575720611924"/>
    <s v="CapitalOwl"/>
    <x v="34"/>
    <s v="Consumer Staples"/>
    <s v="Brewers"/>
    <s v="Denver, Colorado"/>
    <d v="1976-06-30T00:00:00"/>
    <n v="24545"/>
    <m/>
    <s v="Denver"/>
    <s v="Colorado"/>
    <s v="United States"/>
  </r>
  <r>
    <d v="2019-05-09T00:00:00"/>
    <x v="34"/>
    <s v="buy"/>
    <n v="100"/>
    <n v="4"/>
    <n v="58.790000999999997"/>
    <n v="58.970001000000003"/>
    <n v="57.529998999999997"/>
    <n v="58.349997999999999"/>
    <n v="57.913035999999998"/>
    <n v="1392200"/>
    <n v="2.4569999999999999"/>
    <n v="-1.4124349488993399E-2"/>
    <n v="-2.65509840871949E-2"/>
    <n v="-4.09660484268599E-2"/>
    <n v="-0.10998743816508801"/>
    <n v="-8.6819320766269893E-3"/>
    <n v="1.6731492730093101E-2"/>
    <n v="2.19079048194302E-2"/>
    <n v="1.93397596061936E-2"/>
    <n v="1.7401812730522399E-2"/>
    <n v="71.040001000000004"/>
    <n v="54.169998"/>
    <n v="-0.13671081912173699"/>
    <n v="-3.0259986019249502E-3"/>
    <n v="0.53369921196466097"/>
    <n v="-0.40193395039158297"/>
    <n v="-1.0757127806313001E-2"/>
    <s v="CapitalOwl"/>
    <x v="34"/>
    <s v="Consumer Staples"/>
    <s v="Brewers"/>
    <s v="Denver, Colorado"/>
    <d v="1976-06-30T00:00:00"/>
    <n v="24545"/>
    <m/>
    <s v="Denver"/>
    <s v="Colorado"/>
    <s v="United States"/>
  </r>
  <r>
    <d v="2019-06-05T00:00:00"/>
    <x v="34"/>
    <s v="sell"/>
    <n v="400"/>
    <n v="4"/>
    <n v="58.419998"/>
    <n v="58.419998"/>
    <n v="57.25"/>
    <n v="57.419998"/>
    <n v="57.419998"/>
    <n v="1569900"/>
    <n v="2.1230000000000002"/>
    <n v="-9.7054836316614601E-3"/>
    <n v="4.2247384447639702E-2"/>
    <n v="-5.9011669634898699E-2"/>
    <n v="-3.9098228891164703E-2"/>
    <n v="-4.0164960864522599E-2"/>
    <n v="2.0312827185489098E-2"/>
    <n v="1.5384130608180301E-2"/>
    <n v="1.6427312215869499E-2"/>
    <n v="1.7797034966353702E-2"/>
    <n v="71.040001000000004"/>
    <n v="53.41"/>
    <n v="-0.13470654452779901"/>
    <n v="8.1287266899663802E-3"/>
    <n v="0.54913053401565504"/>
    <n v="-0.70251041850435403"/>
    <n v="-0.97936972066032202"/>
    <s v="CapitalOwl"/>
    <x v="34"/>
    <s v="Consumer Staples"/>
    <s v="Brewers"/>
    <s v="Denver, Colorado"/>
    <d v="1976-06-30T00:00:00"/>
    <n v="24545"/>
    <m/>
    <s v="Denver"/>
    <s v="Colorado"/>
    <s v="United States"/>
  </r>
  <r>
    <d v="2019-04-04T00:00:00"/>
    <x v="34"/>
    <s v="buy"/>
    <n v="1100"/>
    <n v="5"/>
    <n v="60.049999"/>
    <n v="60.91"/>
    <n v="59.830002"/>
    <n v="60.759997999999896"/>
    <n v="60.304988999999999"/>
    <n v="1349300"/>
    <n v="2.512"/>
    <n v="1.52573199415308E-2"/>
    <n v="2.4828369694730901E-2"/>
    <n v="-5.4165956515927101E-3"/>
    <n v="5.54040643539052E-2"/>
    <n v="-0.17280150791997501"/>
    <n v="9.1422512129982897E-3"/>
    <n v="1.0652785901754201E-2"/>
    <n v="1.7436020880680698E-2"/>
    <n v="1.9704231200666399E-2"/>
    <n v="74.720000999999996"/>
    <n v="54.169998"/>
    <n v="-0.13671081912173699"/>
    <n v="2.0824655091414399E-3"/>
    <n v="0.56025229235349405"/>
    <n v="-2.8715804548602"/>
    <n v="-3.0749729796988898"/>
    <s v="Alpha Capital"/>
    <x v="34"/>
    <s v="Consumer Staples"/>
    <s v="Brewers"/>
    <s v="Denver, Colorado"/>
    <d v="1976-06-30T00:00:00"/>
    <n v="24545"/>
    <m/>
    <s v="Denver"/>
    <s v="Colorado"/>
    <s v="United States"/>
  </r>
  <r>
    <d v="2019-05-02T00:00:00"/>
    <x v="34"/>
    <s v="buy"/>
    <n v="100"/>
    <n v="5"/>
    <n v="59.200001"/>
    <n v="59.990001999999997"/>
    <n v="58.509997999999896"/>
    <n v="59.919998"/>
    <n v="59.471279000000003"/>
    <n v="1902000"/>
    <n v="2.552"/>
    <n v="9.5582103592478304E-3"/>
    <n v="-4.6944804287746597E-2"/>
    <n v="-7.4820020106204799E-3"/>
    <n v="-9.9172845613042904E-2"/>
    <n v="-0.15351926346876599"/>
    <n v="3.9003662279451103E-2"/>
    <n v="2.09038668387692E-2"/>
    <n v="1.89727823751129E-2"/>
    <n v="2.0330123716925299E-2"/>
    <n v="71.040001000000004"/>
    <n v="54.169998"/>
    <n v="-0.13671081912173699"/>
    <n v="-2.1262443276895502E-3"/>
    <n v="0.57949740243584202"/>
    <n v="-2.3471584018482701"/>
    <n v="-1.91718334575536"/>
    <s v="Alpha Capital"/>
    <x v="34"/>
    <s v="Consumer Staples"/>
    <s v="Brewers"/>
    <s v="Denver, Colorado"/>
    <d v="1976-06-30T00:00:00"/>
    <n v="24545"/>
    <m/>
    <s v="Denver"/>
    <s v="Colorado"/>
    <s v="United States"/>
  </r>
  <r>
    <d v="2019-05-07T00:00:00"/>
    <x v="34"/>
    <s v="sell"/>
    <n v="500"/>
    <n v="5"/>
    <n v="60.59"/>
    <n v="60.740001999999997"/>
    <n v="59.580002"/>
    <n v="60.080002"/>
    <n v="59.630085000000001"/>
    <n v="1692800"/>
    <n v="2.448"/>
    <n v="-1.4868946309135499E-2"/>
    <n v="-6.6170461457562002E-2"/>
    <n v="-1.12546080381039E-2"/>
    <n v="-9.5003766768342393E-2"/>
    <n v="1.9046486683718E-2"/>
    <n v="3.9353998946762503E-2"/>
    <n v="2.15294184020208E-2"/>
    <n v="1.9250030968057101E-2"/>
    <n v="1.7394059509236899E-2"/>
    <n v="71.040001000000004"/>
    <n v="54.169998"/>
    <n v="-0.13671081912173699"/>
    <n v="-1.6649488130547601E-2"/>
    <n v="0.52808629473556201"/>
    <n v="-6.71173708821695E-2"/>
    <n v="-0.862575720611924"/>
    <s v="Alpha Capital"/>
    <x v="34"/>
    <s v="Consumer Staples"/>
    <s v="Brewers"/>
    <s v="Denver, Colorado"/>
    <d v="1976-06-30T00:00:00"/>
    <n v="24545"/>
    <m/>
    <s v="Denver"/>
    <s v="Colorado"/>
    <s v="United States"/>
  </r>
  <r>
    <d v="2019-05-17T00:00:00"/>
    <x v="34"/>
    <s v="buy"/>
    <n v="400"/>
    <n v="5"/>
    <n v="58.310001"/>
    <n v="58.990001999999997"/>
    <n v="58.200001"/>
    <n v="58.66"/>
    <n v="58.220717999999998"/>
    <n v="836800"/>
    <n v="2.3929999999999998"/>
    <n v="2.04779318855061E-3"/>
    <n v="3.4101923955744601E-4"/>
    <n v="-1.47223082605831E-2"/>
    <n v="-3.0967717724821299E-2"/>
    <n v="1.2641118259459701E-3"/>
    <n v="8.5068194693607001E-3"/>
    <n v="2.1385695850887999E-2"/>
    <n v="1.46596872335938E-2"/>
    <n v="1.7398681694472801E-2"/>
    <n v="71.040001000000004"/>
    <n v="54.169998"/>
    <n v="-0.13671081912173699"/>
    <n v="-5.8544371529206298E-3"/>
    <n v="0.53079844872518001"/>
    <n v="-0.26219351053850898"/>
    <n v="-0.411728339962665"/>
    <s v="Alpha Capital"/>
    <x v="34"/>
    <s v="Consumer Staples"/>
    <s v="Brewers"/>
    <s v="Denver, Colorado"/>
    <d v="1976-06-30T00:00:00"/>
    <n v="24545"/>
    <m/>
    <s v="Denver"/>
    <s v="Colorado"/>
    <s v="United States"/>
  </r>
  <r>
    <d v="2019-06-07T00:00:00"/>
    <x v="34"/>
    <s v="buy"/>
    <n v="100"/>
    <n v="5"/>
    <n v="58.189999"/>
    <n v="58.560001"/>
    <n v="55.75"/>
    <n v="56.970001000000003"/>
    <n v="56.970001000000003"/>
    <n v="2768800"/>
    <n v="2.0840000000000001"/>
    <n v="-1.29056203494531E-2"/>
    <n v="3.5555348308302599E-2"/>
    <n v="-4.5635397545581102E-2"/>
    <n v="-3.50940163266261E-2"/>
    <n v="-5.4690307128364E-2"/>
    <n v="2.0269422976189298E-2"/>
    <n v="1.5374583777915E-2"/>
    <n v="1.6473952410279599E-2"/>
    <n v="1.7801450721985301E-2"/>
    <n v="71.040001000000004"/>
    <n v="53.41"/>
    <n v="-0.13470654452779901"/>
    <n v="1.0442979367750601E-2"/>
    <n v="0.53924543906212996"/>
    <n v="-0.86851397082415105"/>
    <n v="-0.75436945307291203"/>
    <s v="Alpha Capital"/>
    <x v="34"/>
    <s v="Consumer Staples"/>
    <s v="Brewers"/>
    <s v="Denver, Colorado"/>
    <d v="1976-06-30T00:00:00"/>
    <n v="24545"/>
    <m/>
    <s v="Denver"/>
    <s v="Colorado"/>
    <s v="United States"/>
  </r>
  <r>
    <d v="2019-06-24T00:00:00"/>
    <x v="34"/>
    <s v="buy"/>
    <n v="100"/>
    <n v="5"/>
    <n v="55.439999"/>
    <n v="55.810001"/>
    <n v="54.950001"/>
    <n v="55.459998999999897"/>
    <n v="55.459998999999897"/>
    <n v="1073100"/>
    <n v="2.0209999999999999"/>
    <n v="7.2151880984160305E-4"/>
    <n v="3.2994177159140298E-2"/>
    <n v="-5.8586986870700297E-2"/>
    <n v="-5.0112320515006699E-2"/>
    <n v="-0.16949467944265201"/>
    <n v="3.6203181691023402E-3"/>
    <n v="1.7186139044912001E-2"/>
    <n v="1.6915259556975901E-2"/>
    <n v="1.7835477110115801E-2"/>
    <n v="71.040001000000004"/>
    <n v="53.25"/>
    <n v="-0.13470654452779901"/>
    <n v="-1.73338836506086E-3"/>
    <n v="0.53148171124737598"/>
    <n v="-2.17509923199382"/>
    <n v="-2.3159921852223202"/>
    <s v="Alpha Capital"/>
    <x v="34"/>
    <s v="Consumer Staples"/>
    <s v="Brewers"/>
    <s v="Denver, Colorado"/>
    <d v="1976-06-30T00:00:00"/>
    <n v="24545"/>
    <m/>
    <s v="Denver"/>
    <s v="Colorado"/>
    <s v="United States"/>
  </r>
  <r>
    <d v="2019-06-28T00:00:00"/>
    <x v="34"/>
    <s v="sell"/>
    <n v="700"/>
    <n v="5"/>
    <n v="55.75"/>
    <n v="56.43"/>
    <n v="55.5"/>
    <n v="56"/>
    <n v="56"/>
    <n v="1959800"/>
    <n v="2"/>
    <n v="1.2036397678375501E-2"/>
    <n v="1.04111873883723E-2"/>
    <n v="1.7206435320940901E-2"/>
    <n v="-5.56256604082562E-2"/>
    <n v="-0.164536524034394"/>
    <n v="7.6402344083308198E-3"/>
    <n v="1.51210444231359E-2"/>
    <n v="1.6935131980780501E-2"/>
    <n v="1.7744429024095398E-2"/>
    <n v="71.040001000000004"/>
    <n v="53.25"/>
    <n v="-0.13470654452779901"/>
    <n v="5.7409418775350302E-3"/>
    <n v="0.54195883105549203"/>
    <n v="-2.1133945088172701"/>
    <n v="-2.35880783119587"/>
    <s v="Alpha Capital"/>
    <x v="34"/>
    <s v="Consumer Staples"/>
    <s v="Brewers"/>
    <s v="Denver, Colorado"/>
    <d v="1976-06-30T00:00:00"/>
    <n v="24545"/>
    <m/>
    <s v="Denver"/>
    <s v="Colorado"/>
    <s v="United States"/>
  </r>
  <r>
    <d v="2019-04-09T00:00:00"/>
    <x v="34"/>
    <s v="buy"/>
    <n v="400"/>
    <n v="6"/>
    <n v="60.279998999999997"/>
    <n v="60.509997999999896"/>
    <n v="59.23"/>
    <n v="59.549999"/>
    <n v="59.104053"/>
    <n v="1428600"/>
    <n v="2.4990000000000001"/>
    <n v="-2.06090537280617E-2"/>
    <n v="-1.00251829473803E-2"/>
    <n v="1.6806533688168901E-3"/>
    <n v="-2.0168978435692701E-2"/>
    <n v="-0.18042364327309901"/>
    <n v="1.2996640014506899E-2"/>
    <n v="1.08753704558931E-2"/>
    <n v="1.68720798540479E-2"/>
    <n v="1.9736632152349901E-2"/>
    <n v="74.25"/>
    <n v="54.169998"/>
    <n v="-0.13671081912173699"/>
    <n v="-6.0859766572597396E-3"/>
    <n v="0.569423638814747"/>
    <n v="-2.94634356875381"/>
    <n v="-2.8674313399361901"/>
    <s v="DecaFund"/>
    <x v="34"/>
    <s v="Consumer Staples"/>
    <s v="Brewers"/>
    <s v="Denver, Colorado"/>
    <d v="1976-06-30T00:00:00"/>
    <n v="24545"/>
    <m/>
    <s v="Denver"/>
    <s v="Colorado"/>
    <s v="United States"/>
  </r>
  <r>
    <d v="2019-04-16T00:00:00"/>
    <x v="34"/>
    <s v="sell"/>
    <n v="300"/>
    <n v="6"/>
    <n v="60.450001"/>
    <n v="60.77"/>
    <n v="59.43"/>
    <n v="59.529998999999997"/>
    <n v="59.084201999999998"/>
    <n v="1771300"/>
    <n v="2.5920000000000001"/>
    <n v="-1.53362155195855E-2"/>
    <n v="-3.3592170705402702E-4"/>
    <n v="-2.1438333675808399E-2"/>
    <n v="-4.0894007116726798E-2"/>
    <n v="-0.18580275364715601"/>
    <n v="1.0374435787950701E-2"/>
    <n v="1.1338976590653299E-2"/>
    <n v="1.6484413184710299E-2"/>
    <n v="1.97518570902986E-2"/>
    <n v="73.870002999999997"/>
    <n v="54.169998"/>
    <n v="-0.13671081912173699"/>
    <n v="5.0922850790659495E-4"/>
    <n v="0.56634902208864502"/>
    <n v="-2.9945410951517202"/>
    <n v="-2.93090522944803"/>
    <s v="DecaFund"/>
    <x v="34"/>
    <s v="Consumer Staples"/>
    <s v="Brewers"/>
    <s v="Denver, Colorado"/>
    <d v="1976-06-30T00:00:00"/>
    <n v="24545"/>
    <m/>
    <s v="Denver"/>
    <s v="Colorado"/>
    <s v="United States"/>
  </r>
  <r>
    <d v="2019-05-07T00:00:00"/>
    <x v="34"/>
    <s v="buy"/>
    <n v="1000"/>
    <n v="6"/>
    <n v="60.59"/>
    <n v="60.740001999999997"/>
    <n v="59.580002"/>
    <n v="60.080002"/>
    <n v="59.630085000000001"/>
    <n v="1692800"/>
    <n v="2.448"/>
    <n v="-1.4868946309135499E-2"/>
    <n v="-6.6170461457562002E-2"/>
    <n v="-1.12546080381039E-2"/>
    <n v="-9.5003766768342393E-2"/>
    <n v="1.9046486683718E-2"/>
    <n v="3.9353998946762503E-2"/>
    <n v="2.15294184020208E-2"/>
    <n v="1.9250030968057101E-2"/>
    <n v="1.7394059509236899E-2"/>
    <n v="71.040001000000004"/>
    <n v="54.169998"/>
    <n v="-0.13671081912173699"/>
    <n v="-1.6649488130547601E-2"/>
    <n v="0.52808629473556201"/>
    <n v="-6.71173708821695E-2"/>
    <n v="-0.862575720611924"/>
    <s v="DecaFund"/>
    <x v="34"/>
    <s v="Consumer Staples"/>
    <s v="Brewers"/>
    <s v="Denver, Colorado"/>
    <d v="1976-06-30T00:00:00"/>
    <n v="24545"/>
    <m/>
    <s v="Denver"/>
    <s v="Colorado"/>
    <s v="United States"/>
  </r>
  <r>
    <d v="2019-06-12T00:00:00"/>
    <x v="34"/>
    <s v="sell"/>
    <n v="500"/>
    <n v="6"/>
    <n v="54.91"/>
    <n v="55.459998999999897"/>
    <n v="54.720001000000003"/>
    <n v="54.849997999999999"/>
    <n v="54.849997999999999"/>
    <n v="1405400"/>
    <n v="2.1269999999999998"/>
    <n v="4.0189495455706901E-3"/>
    <n v="-4.5790489603690497E-2"/>
    <n v="-5.9298101275493301E-2"/>
    <n v="-9.2010920285496997E-2"/>
    <n v="-0.13816871629361799"/>
    <n v="1.8622507882766801E-2"/>
    <n v="1.69894803587388E-2"/>
    <n v="1.71167025066917E-2"/>
    <n v="1.78964206801486E-2"/>
    <n v="71.040001000000004"/>
    <n v="53.41"/>
    <n v="-0.13470654452779901"/>
    <n v="-2.0396578921351798E-3"/>
    <n v="0.52881715400901197"/>
    <n v="-1.8310606222958401"/>
    <n v="-1.2925978002410501"/>
    <s v="DecaFund"/>
    <x v="34"/>
    <s v="Consumer Staples"/>
    <s v="Brewers"/>
    <s v="Denver, Colorado"/>
    <d v="1976-06-30T00:00:00"/>
    <n v="24545"/>
    <m/>
    <s v="Denver"/>
    <s v="Colorado"/>
    <s v="United States"/>
  </r>
  <r>
    <d v="2019-06-19T00:00:00"/>
    <x v="34"/>
    <s v="sell"/>
    <n v="400"/>
    <n v="6"/>
    <n v="54.200001"/>
    <n v="55.110000999999997"/>
    <n v="53.860000999999997"/>
    <n v="54.66"/>
    <n v="54.66"/>
    <n v="1351100"/>
    <n v="2.0289999999999999"/>
    <n v="1.01131503644057E-2"/>
    <n v="-3.46996975823559E-3"/>
    <n v="-6.3109090273286206E-2"/>
    <n v="-8.1854912480656697E-2"/>
    <n v="-0.177183424910726"/>
    <n v="1.27070377651785E-2"/>
    <n v="1.74561809242278E-2"/>
    <n v="1.7285392963009301E-2"/>
    <n v="1.7848280117316598E-2"/>
    <n v="71.040001000000004"/>
    <n v="53.25"/>
    <n v="-0.13470654452779901"/>
    <n v="2.98071681438073E-3"/>
    <n v="0.53138401664014101"/>
    <n v="-2.2676536578427"/>
    <n v="-2.3044033341423602"/>
    <s v="DecaFund"/>
    <x v="34"/>
    <s v="Consumer Staples"/>
    <s v="Brewers"/>
    <s v="Denver, Colorado"/>
    <d v="1976-06-30T00:00:00"/>
    <n v="24545"/>
    <m/>
    <s v="Denver"/>
    <s v="Colorado"/>
    <s v="United States"/>
  </r>
  <r>
    <d v="2019-06-26T00:00:00"/>
    <x v="34"/>
    <s v="sell"/>
    <n v="500"/>
    <n v="6"/>
    <n v="55.23"/>
    <n v="55.400002000000001"/>
    <n v="54.66"/>
    <n v="54.959998999999897"/>
    <n v="54.959998999999897"/>
    <n v="1580100"/>
    <n v="2.0489999999999999"/>
    <n v="-7.9740001352778308E-3"/>
    <n v="5.4734492191207797E-3"/>
    <n v="-5.8657984404367799E-2"/>
    <n v="-6.8318249256962199E-2"/>
    <n v="-0.21235878084044299"/>
    <n v="6.2629142246967296E-3"/>
    <n v="1.7069002114434899E-2"/>
    <n v="1.6852113374509401E-2"/>
    <n v="1.7763945099992299E-2"/>
    <n v="71.040001000000004"/>
    <n v="53.25"/>
    <n v="-0.13470654452779901"/>
    <n v="-1.2346958449604901E-3"/>
    <n v="0.53990987397935297"/>
    <n v="-2.6696015046257702"/>
    <n v="-2.3776591726592202"/>
    <s v="DecaFund"/>
    <x v="34"/>
    <s v="Consumer Staples"/>
    <s v="Brewers"/>
    <s v="Denver, Colorado"/>
    <d v="1976-06-30T00:00:00"/>
    <n v="24545"/>
    <m/>
    <s v="Denver"/>
    <s v="Colorado"/>
    <s v="United States"/>
  </r>
  <r>
    <d v="2019-06-28T00:00:00"/>
    <x v="34"/>
    <s v="buy"/>
    <n v="1100"/>
    <n v="6"/>
    <n v="55.75"/>
    <n v="56.43"/>
    <n v="55.5"/>
    <n v="56"/>
    <n v="56"/>
    <n v="1959800"/>
    <n v="2"/>
    <n v="1.2036397678375501E-2"/>
    <n v="1.04111873883723E-2"/>
    <n v="1.7206435320940901E-2"/>
    <n v="-5.56256604082562E-2"/>
    <n v="-0.164536524034394"/>
    <n v="7.6402344083308198E-3"/>
    <n v="1.51210444231359E-2"/>
    <n v="1.6935131980780501E-2"/>
    <n v="1.7744429024095398E-2"/>
    <n v="71.040001000000004"/>
    <n v="53.25"/>
    <n v="-0.13470654452779901"/>
    <n v="5.7409418775350302E-3"/>
    <n v="0.54195883105549203"/>
    <n v="-2.1133945088172701"/>
    <n v="-2.35880783119587"/>
    <s v="DecaFund"/>
    <x v="34"/>
    <s v="Consumer Staples"/>
    <s v="Brewers"/>
    <s v="Denver, Colorado"/>
    <d v="1976-06-30T00:00:00"/>
    <n v="24545"/>
    <m/>
    <s v="Denver"/>
    <s v="Colorado"/>
    <s v="United States"/>
  </r>
  <r>
    <d v="2019-04-30T00:00:00"/>
    <x v="34"/>
    <s v="buy"/>
    <n v="300"/>
    <n v="7"/>
    <n v="63.720001000000003"/>
    <n v="64.319999999999993"/>
    <n v="63.27"/>
    <n v="64.190002000000007"/>
    <n v="63.709308999999998"/>
    <n v="2388700"/>
    <n v="2.5089999999999999"/>
    <n v="4.84111915667596E-3"/>
    <n v="4.6393954690335103E-2"/>
    <n v="7.9744223114188995E-2"/>
    <n v="-2.01466036401455E-3"/>
    <n v="-9.3294416399752306E-2"/>
    <n v="8.2853083062317309E-3"/>
    <n v="1.1624064463856901E-2"/>
    <n v="1.64084878783907E-2"/>
    <n v="1.9741319612776798E-2"/>
    <n v="72.800003000000004"/>
    <n v="54.169998"/>
    <n v="-0.13470654452779901"/>
    <n v="9.5096475723260604E-4"/>
    <n v="0.55875214407473195"/>
    <n v="-1.5637461959133401"/>
    <n v="-1.7118986007938199"/>
    <s v="GreenGrest Capital"/>
    <x v="34"/>
    <s v="Consumer Staples"/>
    <s v="Brewers"/>
    <s v="Denver, Colorado"/>
    <d v="1976-06-30T00:00:00"/>
    <n v="24545"/>
    <m/>
    <s v="Denver"/>
    <s v="Colorado"/>
    <s v="United States"/>
  </r>
  <r>
    <d v="2019-05-17T00:00:00"/>
    <x v="34"/>
    <s v="buy"/>
    <n v="1100"/>
    <n v="7"/>
    <n v="58.310001"/>
    <n v="58.990001999999997"/>
    <n v="58.200001"/>
    <n v="58.66"/>
    <n v="58.220717999999998"/>
    <n v="836800"/>
    <n v="2.3929999999999998"/>
    <n v="2.04779318855061E-3"/>
    <n v="3.4101923955744601E-4"/>
    <n v="-1.47223082605831E-2"/>
    <n v="-3.0967717724821299E-2"/>
    <n v="1.2641118259459701E-3"/>
    <n v="8.5068194693607001E-3"/>
    <n v="2.1385695850887999E-2"/>
    <n v="1.46596872335938E-2"/>
    <n v="1.7398681694472801E-2"/>
    <n v="71.040001000000004"/>
    <n v="54.169998"/>
    <n v="-0.13671081912173699"/>
    <n v="-5.8544371529206298E-3"/>
    <n v="0.53079844872518001"/>
    <n v="-0.26219351053850898"/>
    <n v="-0.411728339962665"/>
    <s v="GreenGrest Capital"/>
    <x v="34"/>
    <s v="Consumer Staples"/>
    <s v="Brewers"/>
    <s v="Denver, Colorado"/>
    <d v="1976-06-30T00:00:00"/>
    <n v="24545"/>
    <m/>
    <s v="Denver"/>
    <s v="Colorado"/>
    <s v="United States"/>
  </r>
  <r>
    <d v="2019-06-28T00:00:00"/>
    <x v="34"/>
    <s v="buy"/>
    <n v="600"/>
    <n v="7"/>
    <n v="55.75"/>
    <n v="56.43"/>
    <n v="55.5"/>
    <n v="56"/>
    <n v="56"/>
    <n v="1959800"/>
    <n v="2"/>
    <n v="1.2036397678375501E-2"/>
    <n v="1.04111873883723E-2"/>
    <n v="1.7206435320940901E-2"/>
    <n v="-5.56256604082562E-2"/>
    <n v="-0.164536524034394"/>
    <n v="7.6402344083308198E-3"/>
    <n v="1.51210444231359E-2"/>
    <n v="1.6935131980780501E-2"/>
    <n v="1.7744429024095398E-2"/>
    <n v="71.040001000000004"/>
    <n v="53.25"/>
    <n v="-0.13470654452779901"/>
    <n v="5.7409418775350302E-3"/>
    <n v="0.54195883105549203"/>
    <n v="-2.1133945088172701"/>
    <n v="-2.35880783119587"/>
    <s v="GreenGrest Capital"/>
    <x v="34"/>
    <s v="Consumer Staples"/>
    <s v="Brewers"/>
    <s v="Denver, Colorado"/>
    <d v="1976-06-30T00:00:00"/>
    <n v="24545"/>
    <m/>
    <s v="Denver"/>
    <s v="Colorado"/>
    <s v="United States"/>
  </r>
  <r>
    <d v="2019-04-02T00:00:00"/>
    <x v="34"/>
    <s v="sell"/>
    <n v="2500"/>
    <n v="8"/>
    <n v="60.419998"/>
    <n v="60.48"/>
    <n v="59.84"/>
    <n v="60.150002000000001"/>
    <n v="59.699562"/>
    <n v="1106900"/>
    <n v="2.4809999999999999"/>
    <n v="-3.6508084516370201E-3"/>
    <n v="1.1201377535007301E-2"/>
    <n v="-2.07311902845984E-2"/>
    <n v="7.5308262927564998E-2"/>
    <n v="-0.16916767737007199"/>
    <n v="6.7709526675843196E-3"/>
    <n v="1.00453231160767E-2"/>
    <n v="1.7506699075489199E-2"/>
    <n v="1.9688092164213002E-2"/>
    <n v="74.720000999999996"/>
    <n v="54.169998"/>
    <n v="-0.13671081912173699"/>
    <n v="1.7455614805152698E-5"/>
    <n v="0.56059860545688001"/>
    <n v="-2.83254524294003"/>
    <n v="-3.1980972892880799"/>
    <s v="KKZ Asset Management"/>
    <x v="34"/>
    <s v="Consumer Staples"/>
    <s v="Brewers"/>
    <s v="Denver, Colorado"/>
    <d v="1976-06-30T00:00:00"/>
    <n v="24545"/>
    <m/>
    <s v="Denver"/>
    <s v="Colorado"/>
    <s v="United States"/>
  </r>
  <r>
    <d v="2019-04-05T00:00:00"/>
    <x v="34"/>
    <s v="buy"/>
    <n v="400"/>
    <n v="8"/>
    <n v="60.759997999999896"/>
    <n v="61"/>
    <n v="60.139998999999897"/>
    <n v="60.630001"/>
    <n v="60.175967999999997"/>
    <n v="1068800"/>
    <n v="2.5009999999999999"/>
    <n v="-2.1417666747125799E-3"/>
    <n v="1.6295718810969102E-2"/>
    <n v="7.7822012013619903E-3"/>
    <n v="2.19619499271759E-2"/>
    <n v="-0.17197003878612499"/>
    <n v="9.5948722048305908E-3"/>
    <n v="1.01205915459169E-2"/>
    <n v="1.6998511546905799E-2"/>
    <n v="1.97039162416669E-2"/>
    <n v="74.529999000000004"/>
    <n v="54.169998"/>
    <n v="-0.13671081912173699"/>
    <n v="4.62571739556182E-3"/>
    <n v="0.56119282525835801"/>
    <n v="-2.8476321228245101"/>
    <n v="-2.9602631971135098"/>
    <s v="KKZ Asset Management"/>
    <x v="34"/>
    <s v="Consumer Staples"/>
    <s v="Brewers"/>
    <s v="Denver, Colorado"/>
    <d v="1976-06-30T00:00:00"/>
    <n v="24545"/>
    <m/>
    <s v="Denver"/>
    <s v="Colorado"/>
    <s v="United States"/>
  </r>
  <r>
    <d v="2019-04-26T00:00:00"/>
    <x v="34"/>
    <s v="buy"/>
    <n v="500"/>
    <n v="8"/>
    <n v="63.009997999999896"/>
    <n v="64.120002999999997"/>
    <n v="63.009997999999896"/>
    <n v="63.830002"/>
    <n v="63.352004999999998"/>
    <n v="1339700"/>
    <n v="2.5049999999999999"/>
    <n v="1.6268261415225901E-2"/>
    <n v="3.8813483953868799E-2"/>
    <n v="7.0583249678996304E-2"/>
    <n v="-2.2187293244964302E-3"/>
    <n v="-9.3509757796279E-2"/>
    <n v="9.9862329960305699E-3"/>
    <n v="1.17237945801297E-2"/>
    <n v="1.64466481850617E-2"/>
    <n v="1.9746082762203399E-2"/>
    <n v="73.129997000000003"/>
    <n v="54.169998"/>
    <n v="-0.13671081912173699"/>
    <n v="4.6743503443647796E-3"/>
    <n v="0.55979447277174199"/>
    <n v="-1.59664779107206"/>
    <n v="-1.94364428885146"/>
    <s v="KKZ Asset Management"/>
    <x v="34"/>
    <s v="Consumer Staples"/>
    <s v="Brewers"/>
    <s v="Denver, Colorado"/>
    <d v="1976-06-30T00:00:00"/>
    <n v="24545"/>
    <m/>
    <s v="Denver"/>
    <s v="Colorado"/>
    <s v="United States"/>
  </r>
  <r>
    <d v="2019-06-06T00:00:00"/>
    <x v="34"/>
    <s v="sell"/>
    <n v="1000"/>
    <n v="8"/>
    <n v="57.59"/>
    <n v="57.93"/>
    <n v="57.48"/>
    <n v="57.709998999999897"/>
    <n v="57.709998999999897"/>
    <n v="1322700"/>
    <n v="2.1240000000000001"/>
    <n v="5.0378115330075302E-3"/>
    <n v="6.0169847396653597E-2"/>
    <n v="-4.7598723505263403E-2"/>
    <n v="-3.20637841587341E-2"/>
    <n v="-3.0554970358937301E-2"/>
    <n v="1.69018881148401E-2"/>
    <n v="1.54459803265794E-2"/>
    <n v="1.6441708946E-2"/>
    <n v="1.7797837671694301E-2"/>
    <n v="71.040001000000004"/>
    <n v="53.41"/>
    <n v="-0.13470654452779901"/>
    <n v="6.1168407152111899E-3"/>
    <n v="0.54972918341548305"/>
    <n v="-0.59376777795753199"/>
    <n v="-0.84007543254017103"/>
    <s v="KKZ Asset Management"/>
    <x v="34"/>
    <s v="Consumer Staples"/>
    <s v="Brewers"/>
    <s v="Denver, Colorado"/>
    <d v="1976-06-30T00:00:00"/>
    <n v="24545"/>
    <m/>
    <s v="Denver"/>
    <s v="Colorado"/>
    <s v="United States"/>
  </r>
  <r>
    <d v="2019-06-24T00:00:00"/>
    <x v="34"/>
    <s v="sell"/>
    <n v="500"/>
    <n v="8"/>
    <n v="55.439999"/>
    <n v="55.810001"/>
    <n v="54.950001"/>
    <n v="55.459998999999897"/>
    <n v="55.459998999999897"/>
    <n v="1073100"/>
    <n v="2.0209999999999999"/>
    <n v="7.2151880984160305E-4"/>
    <n v="3.2994177159140298E-2"/>
    <n v="-5.8586986870700297E-2"/>
    <n v="-5.0112320515006699E-2"/>
    <n v="-0.16949467944265201"/>
    <n v="3.6203181691023402E-3"/>
    <n v="1.7186139044912001E-2"/>
    <n v="1.6915259556975901E-2"/>
    <n v="1.7835477110115801E-2"/>
    <n v="71.040001000000004"/>
    <n v="53.25"/>
    <n v="-0.13470654452779901"/>
    <n v="-1.73338836506086E-3"/>
    <n v="0.53148171124737598"/>
    <n v="-2.17509923199382"/>
    <n v="-2.3159921852223202"/>
    <s v="KKZ Asset Management"/>
    <x v="34"/>
    <s v="Consumer Staples"/>
    <s v="Brewers"/>
    <s v="Denver, Colorado"/>
    <d v="1976-06-30T00:00:00"/>
    <n v="24545"/>
    <m/>
    <s v="Denver"/>
    <s v="Colorado"/>
    <s v="United States"/>
  </r>
  <r>
    <d v="2019-04-02T00:00:00"/>
    <x v="34"/>
    <s v="sell"/>
    <n v="300"/>
    <n v="9"/>
    <n v="60.419998"/>
    <n v="60.48"/>
    <n v="59.84"/>
    <n v="60.150002000000001"/>
    <n v="59.699562"/>
    <n v="1106900"/>
    <n v="2.4809999999999999"/>
    <n v="-3.6508084516370201E-3"/>
    <n v="1.1201377535007301E-2"/>
    <n v="-2.07311902845984E-2"/>
    <n v="7.5308262927564998E-2"/>
    <n v="-0.16916767737007199"/>
    <n v="6.7709526675843196E-3"/>
    <n v="1.00453231160767E-2"/>
    <n v="1.7506699075489199E-2"/>
    <n v="1.9688092164213002E-2"/>
    <n v="74.720000999999996"/>
    <n v="54.169998"/>
    <n v="-0.13671081912173699"/>
    <n v="1.7455614805152698E-5"/>
    <n v="0.56059860545688001"/>
    <n v="-2.83254524294003"/>
    <n v="-3.1980972892880799"/>
    <s v="Netpune Capital"/>
    <x v="34"/>
    <s v="Consumer Staples"/>
    <s v="Brewers"/>
    <s v="Denver, Colorado"/>
    <d v="1976-06-30T00:00:00"/>
    <n v="24545"/>
    <m/>
    <s v="Denver"/>
    <s v="Colorado"/>
    <s v="United States"/>
  </r>
  <r>
    <d v="2019-05-06T00:00:00"/>
    <x v="34"/>
    <s v="sell"/>
    <n v="700"/>
    <n v="9"/>
    <n v="60.75"/>
    <n v="61.490001999999997"/>
    <n v="60.619999"/>
    <n v="60.98"/>
    <n v="60.523345999999997"/>
    <n v="1166600"/>
    <n v="2.5"/>
    <n v="-6.3751345966278202E-3"/>
    <n v="-4.6460395991750503E-2"/>
    <n v="1.8871658212562401E-2"/>
    <n v="-7.0161795098670696E-2"/>
    <n v="5.19339605604347E-2"/>
    <n v="4.0128830401319898E-2"/>
    <n v="2.1530822463511099E-2"/>
    <n v="1.92263479253643E-2"/>
    <n v="1.74048578494648E-2"/>
    <n v="71.040001000000004"/>
    <n v="54.169998"/>
    <n v="-0.13671081912173699"/>
    <n v="-4.4810132310555703E-3"/>
    <n v="0.52978930570097604"/>
    <n v="0.33840672043195702"/>
    <n v="-1.16190148561815"/>
    <s v="Netpune Capital"/>
    <x v="34"/>
    <s v="Consumer Staples"/>
    <s v="Brewers"/>
    <s v="Denver, Colorado"/>
    <d v="1976-06-30T00:00:00"/>
    <n v="24545"/>
    <m/>
    <s v="Denver"/>
    <s v="Colorado"/>
    <s v="United States"/>
  </r>
  <r>
    <d v="2019-06-06T00:00:00"/>
    <x v="34"/>
    <s v="buy"/>
    <n v="1100"/>
    <n v="9"/>
    <n v="57.59"/>
    <n v="57.93"/>
    <n v="57.48"/>
    <n v="57.709998999999897"/>
    <n v="57.709998999999897"/>
    <n v="1322700"/>
    <n v="2.1240000000000001"/>
    <n v="5.0378115330075302E-3"/>
    <n v="6.0169847396653597E-2"/>
    <n v="-4.7598723505263403E-2"/>
    <n v="-3.20637841587341E-2"/>
    <n v="-3.0554970358937301E-2"/>
    <n v="1.69018881148401E-2"/>
    <n v="1.54459803265794E-2"/>
    <n v="1.6441708946E-2"/>
    <n v="1.7797837671694301E-2"/>
    <n v="71.040001000000004"/>
    <n v="53.41"/>
    <n v="-0.13470654452779901"/>
    <n v="6.1168407152111899E-3"/>
    <n v="0.54972918341548305"/>
    <n v="-0.59376777795753199"/>
    <n v="-0.84007543254017103"/>
    <s v="Netpune Capital"/>
    <x v="34"/>
    <s v="Consumer Staples"/>
    <s v="Brewers"/>
    <s v="Denver, Colorado"/>
    <d v="1976-06-30T00:00:00"/>
    <n v="24545"/>
    <m/>
    <s v="Denver"/>
    <s v="Colorado"/>
    <s v="United States"/>
  </r>
  <r>
    <d v="2019-06-11T00:00:00"/>
    <x v="34"/>
    <s v="sell"/>
    <n v="700"/>
    <n v="9"/>
    <n v="54.73"/>
    <n v="54.98"/>
    <n v="53.84"/>
    <n v="54.630001"/>
    <n v="54.630001"/>
    <n v="2552500"/>
    <n v="2.14"/>
    <n v="-2.01153943629938E-3"/>
    <n v="-5.9514922780922498E-2"/>
    <n v="-5.8359305329460397E-2"/>
    <n v="-8.9738430362270999E-2"/>
    <n v="-0.124874763795466"/>
    <n v="1.7147771264473099E-2"/>
    <n v="1.70083163491834E-2"/>
    <n v="1.7130824639939E-2"/>
    <n v="1.79295001988936E-2"/>
    <n v="71.040001000000004"/>
    <n v="53.41"/>
    <n v="-0.13470654452779901"/>
    <n v="-3.4994119269314301E-4"/>
    <n v="0.53002727889187295"/>
    <n v="-1.68115832545551"/>
    <n v="-1.0668877594827499"/>
    <s v="Netpune Capital"/>
    <x v="34"/>
    <s v="Consumer Staples"/>
    <s v="Brewers"/>
    <s v="Denver, Colorado"/>
    <d v="1976-06-30T00:00:00"/>
    <n v="24545"/>
    <m/>
    <s v="Denver"/>
    <s v="Colorado"/>
    <s v="United States"/>
  </r>
  <r>
    <d v="2019-06-17T00:00:00"/>
    <x v="34"/>
    <s v="sell"/>
    <n v="700"/>
    <n v="9"/>
    <n v="53.869999"/>
    <n v="54"/>
    <n v="53.25"/>
    <n v="53.66"/>
    <n v="53.66"/>
    <n v="1814700"/>
    <n v="2.0859999999999999"/>
    <n v="-6.3162015667963603E-3"/>
    <n v="-1.9926895151408101E-2"/>
    <n v="-7.5417474585496899E-2"/>
    <n v="-0.11986920033799101"/>
    <n v="-0.19131052592575201"/>
    <n v="1.0210867811589501E-2"/>
    <n v="1.7141753370607301E-2"/>
    <n v="1.7278804117353299E-2"/>
    <n v="1.78794751680398E-2"/>
    <n v="71.040001000000004"/>
    <n v="53.25"/>
    <n v="-0.13470654452779901"/>
    <n v="9.3131563797728401E-4"/>
    <n v="0.528774292778177"/>
    <n v="-2.4373301871362298"/>
    <n v="-2.0456993840132398"/>
    <s v="Netpune Capital"/>
    <x v="34"/>
    <s v="Consumer Staples"/>
    <s v="Brewers"/>
    <s v="Denver, Colorado"/>
    <d v="1976-06-30T00:00:00"/>
    <n v="24545"/>
    <m/>
    <s v="Denver"/>
    <s v="Colorado"/>
    <s v="United States"/>
  </r>
  <r>
    <d v="2019-04-26T00:00:00"/>
    <x v="34"/>
    <s v="buy"/>
    <n v="500"/>
    <n v="10"/>
    <n v="63.009997999999896"/>
    <n v="64.120002999999997"/>
    <n v="63.009997999999896"/>
    <n v="63.830002"/>
    <n v="63.352004999999998"/>
    <n v="1339700"/>
    <n v="2.5049999999999999"/>
    <n v="1.6268261415225901E-2"/>
    <n v="3.8813483953868799E-2"/>
    <n v="7.0583249678996304E-2"/>
    <n v="-2.2187293244964302E-3"/>
    <n v="-9.3509757796279E-2"/>
    <n v="9.9862329960305699E-3"/>
    <n v="1.17237945801297E-2"/>
    <n v="1.64466481850617E-2"/>
    <n v="1.9746082762203399E-2"/>
    <n v="73.129997000000003"/>
    <n v="54.169998"/>
    <n v="-0.13671081912173699"/>
    <n v="4.6743503443647796E-3"/>
    <n v="0.55979447277174199"/>
    <n v="-1.59664779107206"/>
    <n v="-1.94364428885146"/>
    <s v="Spectrum Group"/>
    <x v="34"/>
    <s v="Consumer Staples"/>
    <s v="Brewers"/>
    <s v="Denver, Colorado"/>
    <d v="1976-06-30T00:00:00"/>
    <n v="24545"/>
    <m/>
    <s v="Denver"/>
    <s v="Colorado"/>
    <s v="United States"/>
  </r>
  <r>
    <d v="2019-06-10T00:00:00"/>
    <x v="34"/>
    <s v="buy"/>
    <n v="800"/>
    <n v="10"/>
    <n v="56.540000999999997"/>
    <n v="56.57"/>
    <n v="54.5"/>
    <n v="54.740001999999997"/>
    <n v="54.740001999999997"/>
    <n v="2508200"/>
    <n v="2.1429999999999998"/>
    <n v="-3.9930090896516099E-2"/>
    <n v="-2.0969675790342101E-2"/>
    <n v="-7.0472115382154504E-2"/>
    <n v="-8.5898285175632E-2"/>
    <n v="-0.10796351684867"/>
    <n v="2.7961176121034902E-2"/>
    <n v="1.7181742783399099E-2"/>
    <n v="1.7135533193504901E-2"/>
    <n v="1.7955433058494698E-2"/>
    <n v="71.040001000000004"/>
    <n v="53.41"/>
    <n v="-0.13470654452779901"/>
    <n v="4.6492198743191201E-3"/>
    <n v="0.53173659874988399"/>
    <n v="-1.48848830467216"/>
    <n v="-0.85707470041148304"/>
    <s v="Spectrum Group"/>
    <x v="34"/>
    <s v="Consumer Staples"/>
    <s v="Brewers"/>
    <s v="Denver, Colorado"/>
    <d v="1976-06-30T00:00:00"/>
    <n v="24545"/>
    <m/>
    <s v="Denver"/>
    <s v="Colorado"/>
    <s v="United States"/>
  </r>
  <r>
    <d v="2019-06-21T00:00:00"/>
    <x v="34"/>
    <s v="buy"/>
    <n v="1100"/>
    <n v="10"/>
    <n v="55"/>
    <n v="55.540000999999997"/>
    <n v="54.369999"/>
    <n v="55.419998"/>
    <n v="55.419998"/>
    <n v="2205400"/>
    <n v="2.0680000000000001"/>
    <n v="7.9710206096771808E-3"/>
    <n v="2.5956456782502399E-2"/>
    <n v="-5.1174237314285997E-2"/>
    <n v="-6.2678344025251506E-2"/>
    <n v="-0.17965718399050201"/>
    <n v="6.6101483145792599E-3"/>
    <n v="1.7327737064159202E-2"/>
    <n v="1.69710791770597E-2"/>
    <n v="1.78437995096309E-2"/>
    <n v="71.040001000000004"/>
    <n v="53.25"/>
    <n v="-0.13470654452779901"/>
    <n v="-1.26001638019446E-3"/>
    <n v="0.533152816644757"/>
    <n v="-2.2985978133503502"/>
    <n v="-2.3684383762508001"/>
    <s v="Spectrum Group"/>
    <x v="34"/>
    <s v="Consumer Staples"/>
    <s v="Brewers"/>
    <s v="Denver, Colorado"/>
    <d v="1976-06-30T00:00:00"/>
    <n v="24545"/>
    <m/>
    <s v="Denver"/>
    <s v="Colorado"/>
    <s v="United States"/>
  </r>
  <r>
    <d v="2019-04-09T00:00:00"/>
    <x v="34"/>
    <s v="sell"/>
    <n v="700"/>
    <n v="11"/>
    <n v="60.279998999999997"/>
    <n v="60.509997999999896"/>
    <n v="59.23"/>
    <n v="59.549999"/>
    <n v="59.104053"/>
    <n v="1428600"/>
    <n v="2.4990000000000001"/>
    <n v="-2.06090537280617E-2"/>
    <n v="-1.00251829473803E-2"/>
    <n v="1.6806533688168901E-3"/>
    <n v="-2.0168978435692701E-2"/>
    <n v="-0.18042364327309901"/>
    <n v="1.2996640014506899E-2"/>
    <n v="1.08753704558931E-2"/>
    <n v="1.68720798540479E-2"/>
    <n v="1.9736632152349901E-2"/>
    <n v="74.25"/>
    <n v="54.169998"/>
    <n v="-0.13671081912173699"/>
    <n v="-6.0859766572597396E-3"/>
    <n v="0.569423638814747"/>
    <n v="-2.94634356875381"/>
    <n v="-2.8674313399361901"/>
    <s v="Beta Dynamic Fund"/>
    <x v="34"/>
    <s v="Consumer Staples"/>
    <s v="Brewers"/>
    <s v="Denver, Colorado"/>
    <d v="1976-06-30T00:00:00"/>
    <n v="24545"/>
    <m/>
    <s v="Denver"/>
    <s v="Colorado"/>
    <s v="United States"/>
  </r>
  <r>
    <d v="2019-04-22T00:00:00"/>
    <x v="34"/>
    <s v="sell"/>
    <n v="2000"/>
    <n v="11"/>
    <n v="61.490001999999997"/>
    <n v="62.330002"/>
    <n v="61.040000999999997"/>
    <n v="61.16"/>
    <n v="60.701995999999902"/>
    <n v="1892100"/>
    <n v="2.59"/>
    <n v="-3.9164913222270803E-3"/>
    <n v="1.9482183745968999E-2"/>
    <n v="2.2989487575540299E-2"/>
    <n v="-3.2762929579415102E-2"/>
    <n v="-0.152105333585596"/>
    <n v="1.8120683183706798E-2"/>
    <n v="1.29208837471773E-2"/>
    <n v="1.63922029321006E-2"/>
    <n v="1.9861041336323899E-2"/>
    <n v="73.129997000000003"/>
    <n v="54.169998"/>
    <n v="-0.13671081912173699"/>
    <n v="1.0115060212163699E-3"/>
    <n v="0.57003504666714999"/>
    <n v="-2.4871681266125898"/>
    <n v="-2.7335871197644499"/>
    <s v="Beta Dynamic Fund"/>
    <x v="34"/>
    <s v="Consumer Staples"/>
    <s v="Brewers"/>
    <s v="Denver, Colorado"/>
    <d v="1976-06-30T00:00:00"/>
    <n v="24545"/>
    <m/>
    <s v="Denver"/>
    <s v="Colorado"/>
    <s v="United States"/>
  </r>
  <r>
    <d v="2019-05-20T00:00:00"/>
    <x v="34"/>
    <s v="buy"/>
    <n v="1600"/>
    <n v="11"/>
    <n v="58.330002"/>
    <n v="58.75"/>
    <n v="57.880001"/>
    <n v="58.060001"/>
    <n v="57.625214"/>
    <n v="854000"/>
    <n v="2.4159999999999999"/>
    <n v="-1.0281055797347701E-2"/>
    <n v="3.2778922315068299E-3"/>
    <n v="-2.3153834226223999E-2"/>
    <n v="-4.45269049933582E-2"/>
    <n v="-1.1509228073489201E-2"/>
    <n v="7.3879076891651503E-3"/>
    <n v="2.14831838987289E-2"/>
    <n v="1.47029206360564E-2"/>
    <n v="1.7410009328150601E-2"/>
    <n v="71.040001000000004"/>
    <n v="54.169998"/>
    <n v="-0.13671081912173699"/>
    <n v="-6.7722580366252503E-3"/>
    <n v="0.53292664313008997"/>
    <n v="-0.41031305713050598"/>
    <n v="-0.35687677227902997"/>
    <s v="Beta Dynamic Fund"/>
    <x v="34"/>
    <s v="Consumer Staples"/>
    <s v="Brewers"/>
    <s v="Denver, Colorado"/>
    <d v="1976-06-30T00:00:00"/>
    <n v="24545"/>
    <m/>
    <s v="Denver"/>
    <s v="Colorado"/>
    <s v="United States"/>
  </r>
  <r>
    <d v="2019-05-29T00:00:00"/>
    <x v="34"/>
    <s v="sell"/>
    <n v="1000"/>
    <n v="11"/>
    <n v="57.060001"/>
    <n v="57.080002"/>
    <n v="55.049999"/>
    <n v="55.459998999999897"/>
    <n v="55.044681999999902"/>
    <n v="2175600"/>
    <n v="2.2360000000000002"/>
    <n v="-3.1590979907107603E-2"/>
    <n v="-5.79694852468546E-2"/>
    <n v="-0.14056130041800599"/>
    <n v="-9.0341864555010407E-2"/>
    <n v="-7.6553956276830995E-2"/>
    <n v="1.72652282395209E-2"/>
    <n v="2.07661446978217E-2"/>
    <n v="1.55306554774836E-2"/>
    <n v="1.7608049048543999E-2"/>
    <n v="71.040001000000004"/>
    <n v="54.169998"/>
    <n v="-0.13671081912173699"/>
    <n v="-6.9359101493404697E-3"/>
    <n v="0.54571700272093804"/>
    <n v="-1.11566801097933"/>
    <n v="-0.57929874313016705"/>
    <s v="Beta Dynamic Fund"/>
    <x v="34"/>
    <s v="Consumer Staples"/>
    <s v="Brewers"/>
    <s v="Denver, Colorado"/>
    <d v="1976-06-30T00:00:00"/>
    <n v="24545"/>
    <m/>
    <s v="Denver"/>
    <s v="Colorado"/>
    <s v="United States"/>
  </r>
  <r>
    <d v="2019-06-03T00:00:00"/>
    <x v="34"/>
    <s v="buy"/>
    <n v="1200"/>
    <n v="11"/>
    <n v="54.830002"/>
    <n v="56.099997999999999"/>
    <n v="54.650002000000001"/>
    <n v="55.900002000000001"/>
    <n v="55.900002000000001"/>
    <n v="1771200"/>
    <n v="2.081"/>
    <n v="1.6594933202128601E-2"/>
    <n v="-4.1699198184182398E-2"/>
    <n v="-5.2370863830766098E-2"/>
    <n v="-8.3882681931949601E-2"/>
    <n v="-6.4709741937443097E-2"/>
    <n v="2.1681653220946201E-2"/>
    <n v="1.42058016103879E-2"/>
    <n v="1.5789416639161301E-2"/>
    <n v="1.7640895246497701E-2"/>
    <n v="71.040001000000004"/>
    <n v="53.41"/>
    <n v="-0.13671081912173699"/>
    <n v="-2.7690708645509302E-3"/>
    <n v="0.52999808609155097"/>
    <n v="-0.97496206797930995"/>
    <n v="-1.09147139400055"/>
    <s v="Beta Dynamic Fund"/>
    <x v="34"/>
    <s v="Consumer Staples"/>
    <s v="Brewers"/>
    <s v="Denver, Colorado"/>
    <d v="1976-06-30T00:00:00"/>
    <n v="24545"/>
    <m/>
    <s v="Denver"/>
    <s v="Colorado"/>
    <s v="United States"/>
  </r>
  <r>
    <d v="2019-06-12T00:00:00"/>
    <x v="34"/>
    <s v="buy"/>
    <n v="900"/>
    <n v="11"/>
    <n v="54.91"/>
    <n v="55.459998999999897"/>
    <n v="54.720001000000003"/>
    <n v="54.849997999999999"/>
    <n v="54.849997999999999"/>
    <n v="1405400"/>
    <n v="2.1269999999999998"/>
    <n v="4.0189495455706901E-3"/>
    <n v="-4.5790489603690497E-2"/>
    <n v="-5.9298101275493301E-2"/>
    <n v="-9.2010920285496997E-2"/>
    <n v="-0.13816871629361799"/>
    <n v="1.8622507882766801E-2"/>
    <n v="1.69894803587388E-2"/>
    <n v="1.71167025066917E-2"/>
    <n v="1.78964206801486E-2"/>
    <n v="71.040001000000004"/>
    <n v="53.41"/>
    <n v="-0.13470654452779901"/>
    <n v="-2.0396578921351798E-3"/>
    <n v="0.52881715400901197"/>
    <n v="-1.8310606222958401"/>
    <n v="-1.2925978002410501"/>
    <s v="Beta Dynamic Fund"/>
    <x v="34"/>
    <s v="Consumer Staples"/>
    <s v="Brewers"/>
    <s v="Denver, Colorado"/>
    <d v="1976-06-30T00:00:00"/>
    <n v="24545"/>
    <m/>
    <s v="Denver"/>
    <s v="Colorado"/>
    <s v="United States"/>
  </r>
  <r>
    <d v="2019-04-02T00:00:00"/>
    <x v="34"/>
    <s v="buy"/>
    <n v="600"/>
    <n v="12"/>
    <n v="60.419998"/>
    <n v="60.48"/>
    <n v="59.84"/>
    <n v="60.150002000000001"/>
    <n v="59.699562"/>
    <n v="1106900"/>
    <n v="2.4809999999999999"/>
    <n v="-3.6508084516370201E-3"/>
    <n v="1.1201377535007301E-2"/>
    <n v="-2.07311902845984E-2"/>
    <n v="7.5308262927564998E-2"/>
    <n v="-0.16916767737007199"/>
    <n v="6.7709526675843196E-3"/>
    <n v="1.00453231160767E-2"/>
    <n v="1.7506699075489199E-2"/>
    <n v="1.9688092164213002E-2"/>
    <n v="74.720000999999996"/>
    <n v="54.169998"/>
    <n v="-0.13671081912173699"/>
    <n v="1.7455614805152698E-5"/>
    <n v="0.56059860545688001"/>
    <n v="-2.83254524294003"/>
    <n v="-3.1980972892880799"/>
    <s v="6igma Capital"/>
    <x v="34"/>
    <s v="Consumer Staples"/>
    <s v="Brewers"/>
    <s v="Denver, Colorado"/>
    <d v="1976-06-30T00:00:00"/>
    <n v="24545"/>
    <m/>
    <s v="Denver"/>
    <s v="Colorado"/>
    <s v="United States"/>
  </r>
  <r>
    <d v="2019-04-12T00:00:00"/>
    <x v="34"/>
    <s v="sell"/>
    <n v="1100"/>
    <n v="12"/>
    <n v="60.25"/>
    <n v="60.939999"/>
    <n v="59.880001"/>
    <n v="59.98"/>
    <n v="59.530833999999999"/>
    <n v="729200"/>
    <n v="2.56"/>
    <n v="-1.4993583265245399E-3"/>
    <n v="-1.07786731442248E-2"/>
    <n v="-1.01186737335045E-2"/>
    <n v="-4.7834289016384403E-2"/>
    <n v="-0.179087420456254"/>
    <n v="1.1649650372449199E-2"/>
    <n v="1.08066612804739E-2"/>
    <n v="1.6454299631741501E-2"/>
    <n v="1.97365221501739E-2"/>
    <n v="74"/>
    <n v="54.169998"/>
    <n v="-0.13671081912173699"/>
    <n v="6.5875784763498903E-3"/>
    <n v="0.56911894960263898"/>
    <n v="-2.9137186578926202"/>
    <n v="-2.91927648036142"/>
    <s v="6igma Capital"/>
    <x v="34"/>
    <s v="Consumer Staples"/>
    <s v="Brewers"/>
    <s v="Denver, Colorado"/>
    <d v="1976-06-30T00:00:00"/>
    <n v="24545"/>
    <m/>
    <s v="Denver"/>
    <s v="Colorado"/>
    <s v="United States"/>
  </r>
  <r>
    <d v="2019-04-22T00:00:00"/>
    <x v="34"/>
    <s v="sell"/>
    <n v="1800"/>
    <n v="12"/>
    <n v="61.490001999999997"/>
    <n v="62.330002"/>
    <n v="61.040000999999997"/>
    <n v="61.16"/>
    <n v="60.701995999999902"/>
    <n v="1892100"/>
    <n v="2.59"/>
    <n v="-3.9164913222270803E-3"/>
    <n v="1.9482183745968999E-2"/>
    <n v="2.2989487575540299E-2"/>
    <n v="-3.2762929579415102E-2"/>
    <n v="-0.152105333585596"/>
    <n v="1.8120683183706798E-2"/>
    <n v="1.29208837471773E-2"/>
    <n v="1.63922029321006E-2"/>
    <n v="1.9861041336323899E-2"/>
    <n v="73.129997000000003"/>
    <n v="54.169998"/>
    <n v="-0.13671081912173699"/>
    <n v="1.0115060212163699E-3"/>
    <n v="0.57003504666714999"/>
    <n v="-2.4871681266125898"/>
    <n v="-2.7335871197644499"/>
    <s v="6igma Capital"/>
    <x v="34"/>
    <s v="Consumer Staples"/>
    <s v="Brewers"/>
    <s v="Denver, Colorado"/>
    <d v="1976-06-30T00:00:00"/>
    <n v="24545"/>
    <m/>
    <s v="Denver"/>
    <s v="Colorado"/>
    <s v="United States"/>
  </r>
  <r>
    <d v="2019-04-23T00:00:00"/>
    <x v="34"/>
    <s v="buy"/>
    <n v="1700"/>
    <n v="12"/>
    <n v="61.150002000000001"/>
    <n v="61.279998999999997"/>
    <n v="60.32"/>
    <n v="61.279998999999997"/>
    <n v="60.821097999999999"/>
    <n v="1583800"/>
    <n v="2.57"/>
    <n v="1.9601548020911899E-3"/>
    <n v="1.36369408048331E-2"/>
    <n v="7.6992704439382796E-3"/>
    <n v="-3.8319226018658302E-2"/>
    <n v="-0.112773334922474"/>
    <n v="1.7993557700568302E-2"/>
    <n v="1.2408771547495799E-2"/>
    <n v="1.63631882865806E-2"/>
    <n v="1.9725025188459699E-2"/>
    <n v="73.129997000000003"/>
    <n v="54.169998"/>
    <n v="-0.13671081912173699"/>
    <n v="8.8023511954049196E-3"/>
    <n v="0.55652884946181702"/>
    <n v="-1.9179546903959901"/>
    <n v="-2.5836091037584699"/>
    <s v="6igma Capital"/>
    <x v="34"/>
    <s v="Consumer Staples"/>
    <s v="Brewers"/>
    <s v="Denver, Colorado"/>
    <d v="1976-06-30T00:00:00"/>
    <n v="24545"/>
    <m/>
    <s v="Denver"/>
    <s v="Colorado"/>
    <s v="United States"/>
  </r>
  <r>
    <d v="2019-05-15T00:00:00"/>
    <x v="34"/>
    <s v="sell"/>
    <n v="1400"/>
    <n v="12"/>
    <n v="58.34"/>
    <n v="58.900002000000001"/>
    <n v="58.07"/>
    <n v="58.299999"/>
    <n v="57.863415000000003"/>
    <n v="1239900"/>
    <n v="2.379"/>
    <n v="-2.0561455031815399E-3"/>
    <n v="-1.4981535948065601E-2"/>
    <n v="-2.8409077227174898E-2"/>
    <n v="-1.67232857832233E-2"/>
    <n v="-1.0035742588286E-2"/>
    <n v="1.0578326363676E-2"/>
    <n v="2.1660286128417101E-2"/>
    <n v="1.4829779607972099E-2"/>
    <n v="1.74006584872099E-2"/>
    <n v="71.040001000000004"/>
    <n v="54.169998"/>
    <n v="-0.13671081912173699"/>
    <n v="5.8219943882337104E-3"/>
    <n v="0.532930106521183"/>
    <n v="-0.39639239829482897"/>
    <n v="-0.478707791559494"/>
    <s v="6igma Capital"/>
    <x v="34"/>
    <s v="Consumer Staples"/>
    <s v="Brewers"/>
    <s v="Denver, Colorado"/>
    <d v="1976-06-30T00:00:00"/>
    <n v="24545"/>
    <m/>
    <s v="Denver"/>
    <s v="Colorado"/>
    <s v="United States"/>
  </r>
  <r>
    <d v="2019-05-16T00:00:00"/>
    <x v="34"/>
    <s v="sell"/>
    <n v="500"/>
    <n v="12"/>
    <n v="58.369999"/>
    <n v="59.240001999999997"/>
    <n v="58.259997999999896"/>
    <n v="58.540000999999997"/>
    <n v="58.101616"/>
    <n v="1367000"/>
    <n v="2.4049999999999998"/>
    <n v="4.1081580016825402E-3"/>
    <n v="3.2509715426102502E-3"/>
    <n v="-3.2106316968719399E-2"/>
    <n v="-1.5292439569852699E-2"/>
    <n v="2.15111816758687E-4"/>
    <n v="8.7715333463396893E-3"/>
    <n v="2.1600606947290501E-2"/>
    <n v="1.48354537312998E-2"/>
    <n v="1.7398316490148499E-2"/>
    <n v="71.040001000000004"/>
    <n v="54.169998"/>
    <n v="-0.13671081912173699"/>
    <n v="8.8559569696340101E-3"/>
    <n v="0.53201987267293305"/>
    <n v="-0.27747563773036199"/>
    <n v="-0.45381612902724999"/>
    <s v="6igma Capital"/>
    <x v="34"/>
    <s v="Consumer Staples"/>
    <s v="Brewers"/>
    <s v="Denver, Colorado"/>
    <d v="1976-06-30T00:00:00"/>
    <n v="24545"/>
    <m/>
    <s v="Denver"/>
    <s v="Colorado"/>
    <s v="United States"/>
  </r>
  <r>
    <d v="2019-05-22T00:00:00"/>
    <x v="34"/>
    <s v="sell"/>
    <n v="1500"/>
    <n v="12"/>
    <n v="58.52"/>
    <n v="59.43"/>
    <n v="58.380001"/>
    <n v="59.25"/>
    <n v="58.806300999999998"/>
    <n v="1021200"/>
    <n v="2.3929999999999998"/>
    <n v="8.1342683662558105E-3"/>
    <n v="1.61636894443438E-2"/>
    <n v="-3.1727571528800201E-2"/>
    <n v="-3.9986509923135898E-2"/>
    <n v="6.4589850371605199E-3"/>
    <n v="8.4914129067828591E-3"/>
    <n v="2.0464578524968201E-2"/>
    <n v="1.4743545340333199E-2"/>
    <n v="1.7433690848174799E-2"/>
    <n v="71.040001000000004"/>
    <n v="54.169998"/>
    <n v="-0.13671081912173699"/>
    <n v="-2.8283920525026501E-3"/>
    <n v="0.53495637413644903"/>
    <n v="-0.19831758728461599"/>
    <n v="-0.28284069157418201"/>
    <s v="6igma Capital"/>
    <x v="34"/>
    <s v="Consumer Staples"/>
    <s v="Brewers"/>
    <s v="Denver, Colorado"/>
    <d v="1976-06-30T00:00:00"/>
    <n v="24545"/>
    <m/>
    <s v="Denver"/>
    <s v="Colorado"/>
    <s v="United States"/>
  </r>
  <r>
    <d v="2019-05-31T00:00:00"/>
    <x v="34"/>
    <s v="sell"/>
    <n v="2000"/>
    <n v="12"/>
    <n v="53.709998999999897"/>
    <n v="55.060001"/>
    <n v="53.41"/>
    <n v="54.98"/>
    <n v="54.98"/>
    <n v="2538700"/>
    <n v="2.1419999999999999"/>
    <n v="1.1708878738897701E-2"/>
    <n v="-7.0144566464985098E-2"/>
    <n v="-0.147361207311445"/>
    <n v="-0.103086391235724"/>
    <n v="-9.2595064957290502E-2"/>
    <n v="1.6651801209424999E-2"/>
    <n v="2.0982938196872698E-2"/>
    <n v="1.5622241108418099E-2"/>
    <n v="1.7622216581236399E-2"/>
    <n v="71.040001000000004"/>
    <n v="53.41"/>
    <n v="-0.13671081912173699"/>
    <n v="-1.3283204951564801E-2"/>
    <n v="0.534435691954804"/>
    <n v="-1.2970438681604399"/>
    <n v="-1.0028376242655801"/>
    <s v="6igma Capital"/>
    <x v="34"/>
    <s v="Consumer Staples"/>
    <s v="Brewers"/>
    <s v="Denver, Colorado"/>
    <d v="1976-06-30T00:00:00"/>
    <n v="24545"/>
    <m/>
    <s v="Denver"/>
    <s v="Colorado"/>
    <s v="United States"/>
  </r>
  <r>
    <d v="2019-06-10T00:00:00"/>
    <x v="34"/>
    <s v="sell"/>
    <n v="900"/>
    <n v="12"/>
    <n v="56.540000999999997"/>
    <n v="56.57"/>
    <n v="54.5"/>
    <n v="54.740001999999997"/>
    <n v="54.740001999999997"/>
    <n v="2508200"/>
    <n v="2.1429999999999998"/>
    <n v="-3.9930090896516099E-2"/>
    <n v="-2.0969675790342101E-2"/>
    <n v="-7.0472115382154504E-2"/>
    <n v="-8.5898285175632E-2"/>
    <n v="-0.10796351684867"/>
    <n v="2.7961176121034902E-2"/>
    <n v="1.7181742783399099E-2"/>
    <n v="1.7135533193504901E-2"/>
    <n v="1.7955433058494698E-2"/>
    <n v="71.040001000000004"/>
    <n v="53.41"/>
    <n v="-0.13470654452779901"/>
    <n v="4.6492198743191201E-3"/>
    <n v="0.53173659874988399"/>
    <n v="-1.48848830467216"/>
    <n v="-0.85707470041148304"/>
    <s v="6igma Capital"/>
    <x v="34"/>
    <s v="Consumer Staples"/>
    <s v="Brewers"/>
    <s v="Denver, Colorado"/>
    <d v="1976-06-30T00:00:00"/>
    <n v="24545"/>
    <m/>
    <s v="Denver"/>
    <s v="Colorado"/>
    <s v="United States"/>
  </r>
  <r>
    <d v="2019-06-13T00:00:00"/>
    <x v="34"/>
    <s v="sell"/>
    <n v="800"/>
    <n v="12"/>
    <n v="55"/>
    <n v="55.279998999999997"/>
    <n v="54.57"/>
    <n v="55.110000999999997"/>
    <n v="55.110000999999997"/>
    <n v="1375100"/>
    <n v="2.0910000000000002"/>
    <n v="4.7290557825135004E-3"/>
    <n v="-4.6099245354184401E-2"/>
    <n v="-4.1351116703682703E-2"/>
    <n v="-8.5630065976845499E-2"/>
    <n v="-0.15515982646179699"/>
    <n v="1.8564087145015701E-2"/>
    <n v="1.6890753237651501E-2"/>
    <n v="1.7134421545418301E-2"/>
    <n v="1.7844120398765002E-2"/>
    <n v="71.040001000000004"/>
    <n v="53.41"/>
    <n v="-0.13470654452779901"/>
    <n v="4.0890106107655602E-3"/>
    <n v="0.52789957711420799"/>
    <n v="-2.0211878232393299"/>
    <n v="-1.57808180929741"/>
    <s v="6igma Capital"/>
    <x v="34"/>
    <s v="Consumer Staples"/>
    <s v="Brewers"/>
    <s v="Denver, Colorado"/>
    <d v="1976-06-30T00:00:00"/>
    <n v="24545"/>
    <m/>
    <s v="Denver"/>
    <s v="Colorado"/>
    <s v="United States"/>
  </r>
  <r>
    <d v="2019-04-11T00:00:00"/>
    <x v="34"/>
    <s v="sell"/>
    <n v="2200"/>
    <n v="13"/>
    <n v="59.82"/>
    <n v="60.720001000000003"/>
    <n v="59.73"/>
    <n v="60.07"/>
    <n v="59.620158999999902"/>
    <n v="1464000"/>
    <n v="2.504"/>
    <n v="1.12163118226624E-2"/>
    <n v="-1.1421081492412799E-2"/>
    <n v="-2.3278759381833401E-3"/>
    <n v="-3.8727947992754301E-2"/>
    <n v="-0.181384594705293"/>
    <n v="1.16441427631831E-2"/>
    <n v="1.08982398869197E-2"/>
    <n v="1.648765755003E-2"/>
    <n v="1.9737418359359299E-2"/>
    <n v="74.25"/>
    <n v="54.169998"/>
    <n v="-0.13671081912173699"/>
    <n v="3.8122194279549302E-5"/>
    <n v="0.56768797171162799"/>
    <n v="-2.9470326636488502"/>
    <n v="-2.9060591733478001"/>
    <s v="Marquee Group Funds"/>
    <x v="34"/>
    <s v="Consumer Staples"/>
    <s v="Brewers"/>
    <s v="Denver, Colorado"/>
    <d v="1976-06-30T00:00:00"/>
    <n v="24545"/>
    <m/>
    <s v="Denver"/>
    <s v="Colorado"/>
    <s v="United States"/>
  </r>
  <r>
    <d v="2019-05-10T00:00:00"/>
    <x v="34"/>
    <s v="sell"/>
    <n v="1000"/>
    <n v="13"/>
    <n v="58.220001000000003"/>
    <n v="58.66"/>
    <n v="57.360000999999997"/>
    <n v="58.639998999999897"/>
    <n v="58.200867000000002"/>
    <n v="1285600"/>
    <n v="2.4550000000000001"/>
    <n v="4.9577454916036904E-3"/>
    <n v="-4.5504057963095798E-2"/>
    <n v="-1.53992492071945E-2"/>
    <n v="-9.5375192342565404E-2"/>
    <n v="-1.49214013209635E-2"/>
    <n v="8.6528961397422596E-3"/>
    <n v="2.15411366786032E-2"/>
    <n v="1.9331001533215899E-2"/>
    <n v="1.73902032997066E-2"/>
    <n v="71.040001000000004"/>
    <n v="54.169998"/>
    <n v="-0.13671081912173699"/>
    <n v="3.7133938472042301E-3"/>
    <n v="0.53156105222949002"/>
    <n v="-0.47263245586143099"/>
    <n v="-0.137024940653594"/>
    <s v="Marquee Group Funds"/>
    <x v="34"/>
    <s v="Consumer Staples"/>
    <s v="Brewers"/>
    <s v="Denver, Colorado"/>
    <d v="1976-06-30T00:00:00"/>
    <n v="24545"/>
    <m/>
    <s v="Denver"/>
    <s v="Colorado"/>
    <s v="United States"/>
  </r>
  <r>
    <d v="2019-05-29T00:00:00"/>
    <x v="34"/>
    <s v="sell"/>
    <n v="800"/>
    <n v="13"/>
    <n v="57.060001"/>
    <n v="57.080002"/>
    <n v="55.049999"/>
    <n v="55.459998999999897"/>
    <n v="55.044681999999902"/>
    <n v="2175600"/>
    <n v="2.2360000000000002"/>
    <n v="-3.1590979907107603E-2"/>
    <n v="-5.79694852468546E-2"/>
    <n v="-0.14056130041800599"/>
    <n v="-9.0341864555010407E-2"/>
    <n v="-7.6553956276830995E-2"/>
    <n v="1.72652282395209E-2"/>
    <n v="2.07661446978217E-2"/>
    <n v="1.55306554774836E-2"/>
    <n v="1.7608049048543999E-2"/>
    <n v="71.040001000000004"/>
    <n v="54.169998"/>
    <n v="-0.13671081912173699"/>
    <n v="-6.9359101493404697E-3"/>
    <n v="0.54571700272093804"/>
    <n v="-1.11566801097933"/>
    <n v="-0.57929874313016705"/>
    <s v="Marquee Group Funds"/>
    <x v="34"/>
    <s v="Consumer Staples"/>
    <s v="Brewers"/>
    <s v="Denver, Colorado"/>
    <d v="1976-06-30T00:00:00"/>
    <n v="24545"/>
    <m/>
    <s v="Denver"/>
    <s v="Colorado"/>
    <s v="United States"/>
  </r>
  <r>
    <d v="2019-05-30T00:00:00"/>
    <x v="34"/>
    <s v="buy"/>
    <n v="800"/>
    <n v="13"/>
    <n v="55.290000999999997"/>
    <n v="55.720001000000003"/>
    <n v="54.299999"/>
    <n v="54.75"/>
    <n v="54.34"/>
    <n v="2062100"/>
    <n v="2.2269999999999999"/>
    <n v="-1.2884651416006501E-2"/>
    <n v="-7.8988405029116901E-2"/>
    <n v="-0.154228966893667"/>
    <n v="-0.112186493872976"/>
    <n v="-9.1552669128513897E-2"/>
    <n v="1.3383375536995701E-2"/>
    <n v="2.0745795354938801E-2"/>
    <n v="1.5538706311560801E-2"/>
    <n v="1.7625184660503699E-2"/>
    <n v="71.040001000000004"/>
    <n v="54.169998"/>
    <n v="-0.13671081912173699"/>
    <n v="2.0962723552933101E-3"/>
    <n v="0.54905522265732398"/>
    <n v="-1.2902392185582801"/>
    <n v="-0.79768306938490097"/>
    <s v="Marquee Group Funds"/>
    <x v="34"/>
    <s v="Consumer Staples"/>
    <s v="Brewers"/>
    <s v="Denver, Colorado"/>
    <d v="1976-06-30T00:00:00"/>
    <n v="24545"/>
    <m/>
    <s v="Denver"/>
    <s v="Colorado"/>
    <s v="United States"/>
  </r>
  <r>
    <d v="2019-06-24T00:00:00"/>
    <x v="34"/>
    <s v="sell"/>
    <n v="900"/>
    <n v="13"/>
    <n v="55.439999"/>
    <n v="55.810001"/>
    <n v="54.950001"/>
    <n v="55.459998999999897"/>
    <n v="55.459998999999897"/>
    <n v="1073100"/>
    <n v="2.0209999999999999"/>
    <n v="7.2151880984160305E-4"/>
    <n v="3.2994177159140298E-2"/>
    <n v="-5.8586986870700297E-2"/>
    <n v="-5.0112320515006699E-2"/>
    <n v="-0.16949467944265201"/>
    <n v="3.6203181691023402E-3"/>
    <n v="1.7186139044912001E-2"/>
    <n v="1.6915259556975901E-2"/>
    <n v="1.7835477110115801E-2"/>
    <n v="71.040001000000004"/>
    <n v="53.25"/>
    <n v="-0.13470654452779901"/>
    <n v="-1.73338836506086E-3"/>
    <n v="0.53148171124737598"/>
    <n v="-2.17509923199382"/>
    <n v="-2.3159921852223202"/>
    <s v="Marquee Group Funds"/>
    <x v="34"/>
    <s v="Consumer Staples"/>
    <s v="Brewers"/>
    <s v="Denver, Colorado"/>
    <d v="1976-06-30T00:00:00"/>
    <n v="24545"/>
    <m/>
    <s v="Denver"/>
    <s v="Colorado"/>
    <s v="United States"/>
  </r>
  <r>
    <d v="2019-06-26T00:00:00"/>
    <x v="34"/>
    <s v="buy"/>
    <n v="600"/>
    <n v="13"/>
    <n v="55.23"/>
    <n v="55.400002000000001"/>
    <n v="54.66"/>
    <n v="54.959998999999897"/>
    <n v="54.959998999999897"/>
    <n v="1580100"/>
    <n v="2.0489999999999999"/>
    <n v="-7.9740001352778308E-3"/>
    <n v="5.4734492191207797E-3"/>
    <n v="-5.8657984404367799E-2"/>
    <n v="-6.8318249256962199E-2"/>
    <n v="-0.21235878084044299"/>
    <n v="6.2629142246967296E-3"/>
    <n v="1.7069002114434899E-2"/>
    <n v="1.6852113374509401E-2"/>
    <n v="1.7763945099992299E-2"/>
    <n v="71.040001000000004"/>
    <n v="53.25"/>
    <n v="-0.13470654452779901"/>
    <n v="-1.2346958449604901E-3"/>
    <n v="0.53990987397935297"/>
    <n v="-2.6696015046257702"/>
    <n v="-2.3776591726592202"/>
    <s v="Marquee Group Funds"/>
    <x v="34"/>
    <s v="Consumer Staples"/>
    <s v="Brewers"/>
    <s v="Denver, Colorado"/>
    <d v="1976-06-30T00:00:00"/>
    <n v="24545"/>
    <m/>
    <s v="Denver"/>
    <s v="Colorado"/>
    <s v="United States"/>
  </r>
  <r>
    <d v="2019-04-03T00:00:00"/>
    <x v="34"/>
    <s v="sell"/>
    <n v="1800"/>
    <n v="14"/>
    <n v="60.099997999999999"/>
    <n v="60.400002000000001"/>
    <n v="59.369999"/>
    <n v="59.84"/>
    <n v="59.39188"/>
    <n v="1493000"/>
    <n v="2.5169999999999999"/>
    <n v="-5.1671670006693399E-3"/>
    <n v="9.2336377115514595E-3"/>
    <n v="-2.3289581183621299E-2"/>
    <n v="5.3716903653068401E-2"/>
    <n v="-0.18183169536059901"/>
    <n v="7.2091719239434802E-3"/>
    <n v="1.0080281438285699E-2"/>
    <n v="1.74148642492339E-2"/>
    <n v="1.9683321750985701E-2"/>
    <n v="74.720000999999996"/>
    <n v="54.169998"/>
    <n v="-0.13671081912173699"/>
    <n v="2.1460723821998401E-3"/>
    <n v="0.55947898317504297"/>
    <n v="-3.0137020018516298"/>
    <n v="-3.1571849422934601"/>
    <s v="DJT Green Funds"/>
    <x v="34"/>
    <s v="Consumer Staples"/>
    <s v="Brewers"/>
    <s v="Denver, Colorado"/>
    <d v="1976-06-30T00:00:00"/>
    <n v="24545"/>
    <m/>
    <s v="Denver"/>
    <s v="Colorado"/>
    <s v="United States"/>
  </r>
  <r>
    <d v="2019-05-23T00:00:00"/>
    <x v="34"/>
    <s v="sell"/>
    <n v="1200"/>
    <n v="14"/>
    <n v="58.790000999999997"/>
    <n v="59.439999"/>
    <n v="58.369999"/>
    <n v="59.419998"/>
    <n v="58.975025000000002"/>
    <n v="1235000"/>
    <n v="2.2959999999999998"/>
    <n v="2.8650401747660299E-3"/>
    <n v="1.4920571617427001E-2"/>
    <n v="-3.08226861561255E-2"/>
    <n v="-3.4702354248051299E-2"/>
    <n v="-1.05236635101626E-3"/>
    <n v="8.47756075564534E-3"/>
    <n v="2.0472650130739699E-2"/>
    <n v="1.4748260100115301E-2"/>
    <n v="1.7422340815479501E-2"/>
    <n v="71.040001000000004"/>
    <n v="54.169998"/>
    <n v="-0.13671081912173699"/>
    <n v="-1.1985692488440201E-2"/>
    <n v="0.53177569751981502"/>
    <n v="-0.271271093757048"/>
    <n v="-0.28159978277951903"/>
    <s v="DJT Green Funds"/>
    <x v="34"/>
    <s v="Consumer Staples"/>
    <s v="Brewers"/>
    <s v="Denver, Colorado"/>
    <d v="1976-06-30T00:00:00"/>
    <n v="24545"/>
    <m/>
    <s v="Denver"/>
    <s v="Colorado"/>
    <s v="United States"/>
  </r>
  <r>
    <d v="2019-05-28T00:00:00"/>
    <x v="34"/>
    <s v="buy"/>
    <n v="1000"/>
    <n v="14"/>
    <n v="58.73"/>
    <n v="58.959998999999897"/>
    <n v="57.130001"/>
    <n v="57.240001999999997"/>
    <n v="56.811356000000004"/>
    <n v="1727200"/>
    <n v="2.2679999999999998"/>
    <n v="-2.5527378802094401E-2"/>
    <n v="-1.42239796545445E-2"/>
    <n v="-9.2702059095672806E-2"/>
    <n v="-5.7604799655459303E-2"/>
    <n v="-4.6589427964899302E-2"/>
    <n v="1.5602266119913799E-2"/>
    <n v="2.0505516316330099E-2"/>
    <n v="1.5045457999428601E-2"/>
    <n v="1.7496748604219101E-2"/>
    <n v="71.040001000000004"/>
    <n v="54.169998"/>
    <n v="-0.13671081912173699"/>
    <n v="-8.4109499934704197E-3"/>
    <n v="0.53737392620624502"/>
    <n v="-0.77944380432532401"/>
    <n v="-0.40934587397167299"/>
    <s v="DJT Green Funds"/>
    <x v="34"/>
    <s v="Consumer Staples"/>
    <s v="Brewers"/>
    <s v="Denver, Colorado"/>
    <d v="1976-06-30T00:00:00"/>
    <n v="24545"/>
    <m/>
    <s v="Denver"/>
    <s v="Colorado"/>
    <s v="United States"/>
  </r>
  <r>
    <d v="2019-05-30T00:00:00"/>
    <x v="34"/>
    <s v="buy"/>
    <n v="1500"/>
    <n v="14"/>
    <n v="55.290000999999997"/>
    <n v="55.720001000000003"/>
    <n v="54.299999"/>
    <n v="54.75"/>
    <n v="54.34"/>
    <n v="2062100"/>
    <n v="2.2269999999999999"/>
    <n v="-1.2884651416006501E-2"/>
    <n v="-7.8988405029116901E-2"/>
    <n v="-0.154228966893667"/>
    <n v="-0.112186493872976"/>
    <n v="-9.1552669128513897E-2"/>
    <n v="1.3383375536995701E-2"/>
    <n v="2.0745795354938801E-2"/>
    <n v="1.5538706311560801E-2"/>
    <n v="1.7625184660503699E-2"/>
    <n v="71.040001000000004"/>
    <n v="54.169998"/>
    <n v="-0.13671081912173699"/>
    <n v="2.0962723552933101E-3"/>
    <n v="0.54905522265732398"/>
    <n v="-1.2902392185582801"/>
    <n v="-0.79768306938490097"/>
    <s v="DJT Green Funds"/>
    <x v="34"/>
    <s v="Consumer Staples"/>
    <s v="Brewers"/>
    <s v="Denver, Colorado"/>
    <d v="1976-06-30T00:00:00"/>
    <n v="24545"/>
    <m/>
    <s v="Denver"/>
    <s v="Colorado"/>
    <s v="United States"/>
  </r>
  <r>
    <d v="2019-06-05T00:00:00"/>
    <x v="34"/>
    <s v="sell"/>
    <n v="1300"/>
    <n v="14"/>
    <n v="58.419998"/>
    <n v="58.419998"/>
    <n v="57.25"/>
    <n v="57.419998"/>
    <n v="57.419998"/>
    <n v="1569900"/>
    <n v="2.1230000000000002"/>
    <n v="-9.7054836316614601E-3"/>
    <n v="4.2247384447639702E-2"/>
    <n v="-5.9011669634898699E-2"/>
    <n v="-3.9098228891164703E-2"/>
    <n v="-4.0164960864522599E-2"/>
    <n v="2.0312827185489098E-2"/>
    <n v="1.5384130608180301E-2"/>
    <n v="1.6427312215869499E-2"/>
    <n v="1.7797034966353702E-2"/>
    <n v="71.040001000000004"/>
    <n v="53.41"/>
    <n v="-0.13470654452779901"/>
    <n v="8.1287266899663802E-3"/>
    <n v="0.54913053401565504"/>
    <n v="-0.70251041850435403"/>
    <n v="-0.97936972066032202"/>
    <s v="DJT Green Funds"/>
    <x v="34"/>
    <s v="Consumer Staples"/>
    <s v="Brewers"/>
    <s v="Denver, Colorado"/>
    <d v="1976-06-30T00:00:00"/>
    <n v="24545"/>
    <m/>
    <s v="Denver"/>
    <s v="Colorado"/>
    <s v="United States"/>
  </r>
  <r>
    <d v="2019-06-13T00:00:00"/>
    <x v="34"/>
    <s v="buy"/>
    <n v="800"/>
    <n v="14"/>
    <n v="55"/>
    <n v="55.279998999999997"/>
    <n v="54.57"/>
    <n v="55.110000999999997"/>
    <n v="55.110000999999997"/>
    <n v="1375100"/>
    <n v="2.0910000000000002"/>
    <n v="4.7290557825135004E-3"/>
    <n v="-4.6099245354184401E-2"/>
    <n v="-4.1351116703682703E-2"/>
    <n v="-8.5630065976845499E-2"/>
    <n v="-0.15515982646179699"/>
    <n v="1.8564087145015701E-2"/>
    <n v="1.6890753237651501E-2"/>
    <n v="1.7134421545418301E-2"/>
    <n v="1.7844120398765002E-2"/>
    <n v="71.040001000000004"/>
    <n v="53.41"/>
    <n v="-0.13470654452779901"/>
    <n v="4.0890106107655602E-3"/>
    <n v="0.52789957711420799"/>
    <n v="-2.0211878232393299"/>
    <n v="-1.57808180929741"/>
    <s v="DJT Green Funds"/>
    <x v="34"/>
    <s v="Consumer Staples"/>
    <s v="Brewers"/>
    <s v="Denver, Colorado"/>
    <d v="1976-06-30T00:00:00"/>
    <n v="24545"/>
    <m/>
    <s v="Denver"/>
    <s v="Colorado"/>
    <s v="United States"/>
  </r>
  <r>
    <d v="2019-04-11T00:00:00"/>
    <x v="34"/>
    <s v="sell"/>
    <n v="1600"/>
    <n v="15"/>
    <n v="59.82"/>
    <n v="60.720001000000003"/>
    <n v="59.73"/>
    <n v="60.07"/>
    <n v="59.620158999999902"/>
    <n v="1464000"/>
    <n v="2.504"/>
    <n v="1.12163118226624E-2"/>
    <n v="-1.1421081492412799E-2"/>
    <n v="-2.3278759381833401E-3"/>
    <n v="-3.8727947992754301E-2"/>
    <n v="-0.181384594705293"/>
    <n v="1.16441427631831E-2"/>
    <n v="1.08982398869197E-2"/>
    <n v="1.648765755003E-2"/>
    <n v="1.9737418359359299E-2"/>
    <n v="74.25"/>
    <n v="54.169998"/>
    <n v="-0.13671081912173699"/>
    <n v="3.8122194279549302E-5"/>
    <n v="0.56768797171162799"/>
    <n v="-2.9470326636488502"/>
    <n v="-2.9060591733478001"/>
    <s v="Turtle River Asset Management"/>
    <x v="34"/>
    <s v="Consumer Staples"/>
    <s v="Brewers"/>
    <s v="Denver, Colorado"/>
    <d v="1976-06-30T00:00:00"/>
    <n v="24545"/>
    <m/>
    <s v="Denver"/>
    <s v="Colorado"/>
    <s v="United States"/>
  </r>
  <r>
    <d v="2019-04-22T00:00:00"/>
    <x v="34"/>
    <s v="buy"/>
    <n v="800"/>
    <n v="15"/>
    <n v="61.490001999999997"/>
    <n v="62.330002"/>
    <n v="61.040000999999997"/>
    <n v="61.16"/>
    <n v="60.701995999999902"/>
    <n v="1892100"/>
    <n v="2.59"/>
    <n v="-3.9164913222270803E-3"/>
    <n v="1.9482183745968999E-2"/>
    <n v="2.2989487575540299E-2"/>
    <n v="-3.2762929579415102E-2"/>
    <n v="-0.152105333585596"/>
    <n v="1.8120683183706798E-2"/>
    <n v="1.29208837471773E-2"/>
    <n v="1.63922029321006E-2"/>
    <n v="1.9861041336323899E-2"/>
    <n v="73.129997000000003"/>
    <n v="54.169998"/>
    <n v="-0.13671081912173699"/>
    <n v="1.0115060212163699E-3"/>
    <n v="0.57003504666714999"/>
    <n v="-2.4871681266125898"/>
    <n v="-2.7335871197644499"/>
    <s v="Turtle River Asset Management"/>
    <x v="34"/>
    <s v="Consumer Staples"/>
    <s v="Brewers"/>
    <s v="Denver, Colorado"/>
    <d v="1976-06-30T00:00:00"/>
    <n v="24545"/>
    <m/>
    <s v="Denver"/>
    <s v="Colorado"/>
    <s v="United States"/>
  </r>
  <r>
    <d v="2019-05-01T00:00:00"/>
    <x v="34"/>
    <s v="buy"/>
    <n v="1300"/>
    <n v="15"/>
    <n v="62.990001999999997"/>
    <n v="62.990001999999997"/>
    <n v="59.189999"/>
    <n v="59.349997999999999"/>
    <n v="58.905547999999897"/>
    <n v="4781100"/>
    <n v="2.5110000000000001"/>
    <n v="-7.8395410278551E-2"/>
    <n v="-5.1874441700239499E-2"/>
    <n v="-5.0420713734111904E-3"/>
    <n v="-8.9327752117648707E-2"/>
    <n v="-0.15691999308785101"/>
    <n v="3.8463548902403603E-2"/>
    <n v="2.0965265629561001E-2"/>
    <n v="1.9106031499429601E-2"/>
    <n v="2.03244756905007E-2"/>
    <n v="71.760002"/>
    <n v="54.169998"/>
    <n v="-0.13671081912173699"/>
    <n v="-7.5304459681844096E-3"/>
    <n v="0.58135424225693699"/>
    <n v="-2.3957161591360601"/>
    <n v="-1.8071593095026699"/>
    <s v="Turtle River Asset Management"/>
    <x v="34"/>
    <s v="Consumer Staples"/>
    <s v="Brewers"/>
    <s v="Denver, Colorado"/>
    <d v="1976-06-30T00:00:00"/>
    <n v="24545"/>
    <m/>
    <s v="Denver"/>
    <s v="Colorado"/>
    <s v="United States"/>
  </r>
  <r>
    <d v="2019-05-15T00:00:00"/>
    <x v="34"/>
    <s v="buy"/>
    <n v="2300"/>
    <n v="15"/>
    <n v="58.34"/>
    <n v="58.900002000000001"/>
    <n v="58.07"/>
    <n v="58.299999"/>
    <n v="57.863415000000003"/>
    <n v="1239900"/>
    <n v="2.379"/>
    <n v="-2.0561455031815399E-3"/>
    <n v="-1.4981535948065601E-2"/>
    <n v="-2.8409077227174898E-2"/>
    <n v="-1.67232857832233E-2"/>
    <n v="-1.0035742588286E-2"/>
    <n v="1.0578326363676E-2"/>
    <n v="2.1660286128417101E-2"/>
    <n v="1.4829779607972099E-2"/>
    <n v="1.74006584872099E-2"/>
    <n v="71.040001000000004"/>
    <n v="54.169998"/>
    <n v="-0.13671081912173699"/>
    <n v="5.8219943882337104E-3"/>
    <n v="0.532930106521183"/>
    <n v="-0.39639239829482897"/>
    <n v="-0.478707791559494"/>
    <s v="Turtle River Asset Management"/>
    <x v="34"/>
    <s v="Consumer Staples"/>
    <s v="Brewers"/>
    <s v="Denver, Colorado"/>
    <d v="1976-06-30T00:00:00"/>
    <n v="24545"/>
    <m/>
    <s v="Denver"/>
    <s v="Colorado"/>
    <s v="United States"/>
  </r>
  <r>
    <d v="2019-05-30T00:00:00"/>
    <x v="34"/>
    <s v="sell"/>
    <n v="1500"/>
    <n v="15"/>
    <n v="55.290000999999997"/>
    <n v="55.720001000000003"/>
    <n v="54.299999"/>
    <n v="54.75"/>
    <n v="54.34"/>
    <n v="2062100"/>
    <n v="2.2269999999999999"/>
    <n v="-1.2884651416006501E-2"/>
    <n v="-7.8988405029116901E-2"/>
    <n v="-0.154228966893667"/>
    <n v="-0.112186493872976"/>
    <n v="-9.1552669128513897E-2"/>
    <n v="1.3383375536995701E-2"/>
    <n v="2.0745795354938801E-2"/>
    <n v="1.5538706311560801E-2"/>
    <n v="1.7625184660503699E-2"/>
    <n v="71.040001000000004"/>
    <n v="54.169998"/>
    <n v="-0.13671081912173699"/>
    <n v="2.0962723552933101E-3"/>
    <n v="0.54905522265732398"/>
    <n v="-1.2902392185582801"/>
    <n v="-0.79768306938490097"/>
    <s v="Turtle River Asset Management"/>
    <x v="34"/>
    <s v="Consumer Staples"/>
    <s v="Brewers"/>
    <s v="Denver, Colorado"/>
    <d v="1976-06-30T00:00:00"/>
    <n v="24545"/>
    <m/>
    <s v="Denver"/>
    <s v="Colorado"/>
    <s v="United States"/>
  </r>
  <r>
    <d v="2019-06-24T00:00:00"/>
    <x v="34"/>
    <s v="buy"/>
    <n v="600"/>
    <n v="15"/>
    <n v="55.439999"/>
    <n v="55.810001"/>
    <n v="54.950001"/>
    <n v="55.459998999999897"/>
    <n v="55.459998999999897"/>
    <n v="1073100"/>
    <n v="2.0209999999999999"/>
    <n v="7.2151880984160305E-4"/>
    <n v="3.2994177159140298E-2"/>
    <n v="-5.8586986870700297E-2"/>
    <n v="-5.0112320515006699E-2"/>
    <n v="-0.16949467944265201"/>
    <n v="3.6203181691023402E-3"/>
    <n v="1.7186139044912001E-2"/>
    <n v="1.6915259556975901E-2"/>
    <n v="1.7835477110115801E-2"/>
    <n v="71.040001000000004"/>
    <n v="53.25"/>
    <n v="-0.13470654452779901"/>
    <n v="-1.73338836506086E-3"/>
    <n v="0.53148171124737598"/>
    <n v="-2.17509923199382"/>
    <n v="-2.3159921852223202"/>
    <s v="Turtle River Asset Management"/>
    <x v="34"/>
    <s v="Consumer Staples"/>
    <s v="Brewers"/>
    <s v="Denver, Colorado"/>
    <d v="1976-06-30T00:00:00"/>
    <n v="24545"/>
    <m/>
    <s v="Denver"/>
    <s v="Colorado"/>
    <s v="United States"/>
  </r>
  <r>
    <d v="2019-06-28T00:00:00"/>
    <x v="34"/>
    <s v="buy"/>
    <n v="800"/>
    <n v="15"/>
    <n v="55.75"/>
    <n v="56.43"/>
    <n v="55.5"/>
    <n v="56"/>
    <n v="56"/>
    <n v="1959800"/>
    <n v="2"/>
    <n v="1.2036397678375501E-2"/>
    <n v="1.04111873883723E-2"/>
    <n v="1.7206435320940901E-2"/>
    <n v="-5.56256604082562E-2"/>
    <n v="-0.164536524034394"/>
    <n v="7.6402344083308198E-3"/>
    <n v="1.51210444231359E-2"/>
    <n v="1.6935131980780501E-2"/>
    <n v="1.7744429024095398E-2"/>
    <n v="71.040001000000004"/>
    <n v="53.25"/>
    <n v="-0.13470654452779901"/>
    <n v="5.7409418775350302E-3"/>
    <n v="0.54195883105549203"/>
    <n v="-2.1133945088172701"/>
    <n v="-2.35880783119587"/>
    <s v="Turtle River Asset Management"/>
    <x v="34"/>
    <s v="Consumer Staples"/>
    <s v="Brewers"/>
    <s v="Denver, Colorado"/>
    <d v="1976-06-30T00:00:00"/>
    <n v="24545"/>
    <m/>
    <s v="Denver"/>
    <s v="Colorado"/>
    <s v="United States"/>
  </r>
  <r>
    <d v="2019-04-01T00:00:00"/>
    <x v="34"/>
    <s v="sell"/>
    <n v="1200"/>
    <n v="16"/>
    <n v="59.959998999999897"/>
    <n v="60.66"/>
    <n v="59.84"/>
    <n v="60.369999"/>
    <n v="59.917912000000001"/>
    <n v="1333300"/>
    <n v="2.4969999999999999"/>
    <n v="1.1998140996457201E-2"/>
    <n v="2.7201149468237502E-2"/>
    <n v="-1.4471605731315E-2"/>
    <n v="8.2884132352208997E-2"/>
    <n v="-0.19570398224553301"/>
    <n v="7.0651497168057404E-3"/>
    <n v="1.00535998950817E-2"/>
    <n v="1.7498891458948701E-2"/>
    <n v="1.9774865897977001E-2"/>
    <n v="75.459998999999996"/>
    <n v="54.169998"/>
    <n v="-0.13671081912173699"/>
    <n v="1.1502195497633099E-2"/>
    <n v="0.57627495521905403"/>
    <n v="-3.2358561630911198"/>
    <n v="-3.1977929033257602"/>
    <s v="Bridgebay Associates"/>
    <x v="34"/>
    <s v="Consumer Staples"/>
    <s v="Brewers"/>
    <s v="Denver, Colorado"/>
    <d v="1976-06-30T00:00:00"/>
    <n v="24545"/>
    <m/>
    <s v="Denver"/>
    <s v="Colorado"/>
    <s v="United States"/>
  </r>
  <r>
    <d v="2019-04-02T00:00:00"/>
    <x v="34"/>
    <s v="buy"/>
    <n v="1500"/>
    <n v="16"/>
    <n v="60.419998"/>
    <n v="60.48"/>
    <n v="59.84"/>
    <n v="60.150002000000001"/>
    <n v="59.699562"/>
    <n v="1106900"/>
    <n v="2.4809999999999999"/>
    <n v="-3.6508084516370201E-3"/>
    <n v="1.1201377535007301E-2"/>
    <n v="-2.07311902845984E-2"/>
    <n v="7.5308262927564998E-2"/>
    <n v="-0.16916767737007199"/>
    <n v="6.7709526675843196E-3"/>
    <n v="1.00453231160767E-2"/>
    <n v="1.7506699075489199E-2"/>
    <n v="1.9688092164213002E-2"/>
    <n v="74.720000999999996"/>
    <n v="54.169998"/>
    <n v="-0.13671081912173699"/>
    <n v="1.7455614805152698E-5"/>
    <n v="0.56059860545688001"/>
    <n v="-2.83254524294003"/>
    <n v="-3.1980972892880799"/>
    <s v="Bridgebay Associates"/>
    <x v="34"/>
    <s v="Consumer Staples"/>
    <s v="Brewers"/>
    <s v="Denver, Colorado"/>
    <d v="1976-06-30T00:00:00"/>
    <n v="24545"/>
    <m/>
    <s v="Denver"/>
    <s v="Colorado"/>
    <s v="United States"/>
  </r>
  <r>
    <d v="2019-04-17T00:00:00"/>
    <x v="34"/>
    <s v="sell"/>
    <n v="1800"/>
    <n v="16"/>
    <n v="59.59"/>
    <n v="60.139998999999897"/>
    <n v="59.220001000000003"/>
    <n v="59.419998"/>
    <n v="58.975025000000002"/>
    <n v="1143400"/>
    <n v="2.5920000000000001"/>
    <n v="-1.84952983170667E-3"/>
    <n v="3.36605888072885E-4"/>
    <n v="-2.5422996133385199E-2"/>
    <n v="-2.3824673674827601E-2"/>
    <n v="-0.18982533479472399"/>
    <n v="1.0338950219694099E-2"/>
    <n v="1.13187467545542E-2"/>
    <n v="1.6318729002376801E-2"/>
    <n v="1.9751121112584299E-2"/>
    <n v="73.870002999999997"/>
    <n v="54.169998"/>
    <n v="-0.13671081912173699"/>
    <n v="-2.2764010197428601E-3"/>
    <n v="0.56764642184101299"/>
    <n v="-3.04538503041675"/>
    <n v="-2.9137044435071702"/>
    <s v="Bridgebay Associates"/>
    <x v="34"/>
    <s v="Consumer Staples"/>
    <s v="Brewers"/>
    <s v="Denver, Colorado"/>
    <d v="1976-06-30T00:00:00"/>
    <n v="24545"/>
    <m/>
    <s v="Denver"/>
    <s v="Colorado"/>
    <s v="United States"/>
  </r>
  <r>
    <d v="2019-04-26T00:00:00"/>
    <x v="34"/>
    <s v="sell"/>
    <n v="1200"/>
    <n v="16"/>
    <n v="63.009997999999896"/>
    <n v="64.120002999999997"/>
    <n v="63.009997999999896"/>
    <n v="63.830002"/>
    <n v="63.352004999999998"/>
    <n v="1339700"/>
    <n v="2.5049999999999999"/>
    <n v="1.6268261415225901E-2"/>
    <n v="3.8813483953868799E-2"/>
    <n v="7.0583249678996304E-2"/>
    <n v="-2.2187293244964302E-3"/>
    <n v="-9.3509757796279E-2"/>
    <n v="9.9862329960305699E-3"/>
    <n v="1.17237945801297E-2"/>
    <n v="1.64466481850617E-2"/>
    <n v="1.9746082762203399E-2"/>
    <n v="73.129997000000003"/>
    <n v="54.169998"/>
    <n v="-0.13671081912173699"/>
    <n v="4.6743503443647796E-3"/>
    <n v="0.55979447277174199"/>
    <n v="-1.59664779107206"/>
    <n v="-1.94364428885146"/>
    <s v="Bridgebay Associates"/>
    <x v="34"/>
    <s v="Consumer Staples"/>
    <s v="Brewers"/>
    <s v="Denver, Colorado"/>
    <d v="1976-06-30T00:00:00"/>
    <n v="24545"/>
    <m/>
    <s v="Denver"/>
    <s v="Colorado"/>
    <s v="United States"/>
  </r>
  <r>
    <d v="2019-05-17T00:00:00"/>
    <x v="34"/>
    <s v="buy"/>
    <n v="1700"/>
    <n v="16"/>
    <n v="58.310001"/>
    <n v="58.990001999999997"/>
    <n v="58.200001"/>
    <n v="58.66"/>
    <n v="58.220717999999998"/>
    <n v="836800"/>
    <n v="2.3929999999999998"/>
    <n v="2.04779318855061E-3"/>
    <n v="3.4101923955744601E-4"/>
    <n v="-1.47223082605831E-2"/>
    <n v="-3.0967717724821299E-2"/>
    <n v="1.2641118259459701E-3"/>
    <n v="8.5068194693607001E-3"/>
    <n v="2.1385695850887999E-2"/>
    <n v="1.46596872335938E-2"/>
    <n v="1.7398681694472801E-2"/>
    <n v="71.040001000000004"/>
    <n v="54.169998"/>
    <n v="-0.13671081912173699"/>
    <n v="-5.8544371529206298E-3"/>
    <n v="0.53079844872518001"/>
    <n v="-0.26219351053850898"/>
    <n v="-0.411728339962665"/>
    <s v="Bridgebay Associates"/>
    <x v="34"/>
    <s v="Consumer Staples"/>
    <s v="Brewers"/>
    <s v="Denver, Colorado"/>
    <d v="1976-06-30T00:00:00"/>
    <n v="24545"/>
    <m/>
    <s v="Denver"/>
    <s v="Colorado"/>
    <s v="United States"/>
  </r>
  <r>
    <d v="2019-05-22T00:00:00"/>
    <x v="34"/>
    <s v="sell"/>
    <n v="3300"/>
    <n v="16"/>
    <n v="58.52"/>
    <n v="59.43"/>
    <n v="58.380001"/>
    <n v="59.25"/>
    <n v="58.806300999999998"/>
    <n v="1021200"/>
    <n v="2.3929999999999998"/>
    <n v="8.1342683662558105E-3"/>
    <n v="1.61636894443438E-2"/>
    <n v="-3.1727571528800201E-2"/>
    <n v="-3.9986509923135898E-2"/>
    <n v="6.4589850371605199E-3"/>
    <n v="8.4914129067828591E-3"/>
    <n v="2.0464578524968201E-2"/>
    <n v="1.4743545340333199E-2"/>
    <n v="1.7433690848174799E-2"/>
    <n v="71.040001000000004"/>
    <n v="54.169998"/>
    <n v="-0.13671081912173699"/>
    <n v="-2.8283920525026501E-3"/>
    <n v="0.53495637413644903"/>
    <n v="-0.19831758728461599"/>
    <n v="-0.28284069157418201"/>
    <s v="Bridgebay Associates"/>
    <x v="34"/>
    <s v="Consumer Staples"/>
    <s v="Brewers"/>
    <s v="Denver, Colorado"/>
    <d v="1976-06-30T00:00:00"/>
    <n v="24545"/>
    <m/>
    <s v="Denver"/>
    <s v="Colorado"/>
    <s v="United States"/>
  </r>
  <r>
    <d v="2019-06-11T00:00:00"/>
    <x v="34"/>
    <s v="sell"/>
    <n v="1500"/>
    <n v="16"/>
    <n v="54.73"/>
    <n v="54.98"/>
    <n v="53.84"/>
    <n v="54.630001"/>
    <n v="54.630001"/>
    <n v="2552500"/>
    <n v="2.14"/>
    <n v="-2.01153943629938E-3"/>
    <n v="-5.9514922780922498E-2"/>
    <n v="-5.8359305329460397E-2"/>
    <n v="-8.9738430362270999E-2"/>
    <n v="-0.124874763795466"/>
    <n v="1.7147771264473099E-2"/>
    <n v="1.70083163491834E-2"/>
    <n v="1.7130824639939E-2"/>
    <n v="1.79295001988936E-2"/>
    <n v="71.040001000000004"/>
    <n v="53.41"/>
    <n v="-0.13470654452779901"/>
    <n v="-3.4994119269314301E-4"/>
    <n v="0.53002727889187295"/>
    <n v="-1.68115832545551"/>
    <n v="-1.0668877594827499"/>
    <s v="Bridgebay Associates"/>
    <x v="34"/>
    <s v="Consumer Staples"/>
    <s v="Brewers"/>
    <s v="Denver, Colorado"/>
    <d v="1976-06-30T00:00:00"/>
    <n v="24545"/>
    <m/>
    <s v="Denver"/>
    <s v="Colorado"/>
    <s v="United States"/>
  </r>
  <r>
    <d v="2019-06-12T00:00:00"/>
    <x v="34"/>
    <s v="buy"/>
    <n v="1600"/>
    <n v="16"/>
    <n v="54.91"/>
    <n v="55.459998999999897"/>
    <n v="54.720001000000003"/>
    <n v="54.849997999999999"/>
    <n v="54.849997999999999"/>
    <n v="1405400"/>
    <n v="2.1269999999999998"/>
    <n v="4.0189495455706901E-3"/>
    <n v="-4.5790489603690497E-2"/>
    <n v="-5.9298101275493301E-2"/>
    <n v="-9.2010920285496997E-2"/>
    <n v="-0.13816871629361799"/>
    <n v="1.8622507882766801E-2"/>
    <n v="1.69894803587388E-2"/>
    <n v="1.71167025066917E-2"/>
    <n v="1.78964206801486E-2"/>
    <n v="71.040001000000004"/>
    <n v="53.41"/>
    <n v="-0.13470654452779901"/>
    <n v="-2.0396578921351798E-3"/>
    <n v="0.52881715400901197"/>
    <n v="-1.8310606222958401"/>
    <n v="-1.2925978002410501"/>
    <s v="Bridgebay Associates"/>
    <x v="34"/>
    <s v="Consumer Staples"/>
    <s v="Brewers"/>
    <s v="Denver, Colorado"/>
    <d v="1976-06-30T00:00:00"/>
    <n v="24545"/>
    <m/>
    <s v="Denver"/>
    <s v="Colorado"/>
    <s v="United States"/>
  </r>
  <r>
    <d v="2019-06-14T00:00:00"/>
    <x v="34"/>
    <s v="sell"/>
    <n v="1400"/>
    <n v="16"/>
    <n v="54.98"/>
    <n v="55.389998999999897"/>
    <n v="53.810001"/>
    <n v="54"/>
    <n v="54"/>
    <n v="1954100"/>
    <n v="2.093"/>
    <n v="-2.0347159476396599E-2"/>
    <n v="-5.3540784481127798E-2"/>
    <n v="-7.1157418521882093E-2"/>
    <n v="-0.11141786614532501"/>
    <n v="-0.17565823324049101"/>
    <n v="1.92201596776586E-2"/>
    <n v="1.71316329746166E-2"/>
    <n v="1.7276792923585201E-2"/>
    <n v="1.7887279323647899E-2"/>
    <n v="71.040001000000004"/>
    <n v="53.41"/>
    <n v="-0.13470654452779901"/>
    <n v="-1.6128120944145399E-3"/>
    <n v="0.529842507719262"/>
    <n v="-2.2577599619392301"/>
    <n v="-1.8559310075204201"/>
    <s v="Bridgebay Associates"/>
    <x v="34"/>
    <s v="Consumer Staples"/>
    <s v="Brewers"/>
    <s v="Denver, Colorado"/>
    <d v="1976-06-30T00:00:00"/>
    <n v="24545"/>
    <m/>
    <s v="Denver"/>
    <s v="Colorado"/>
    <s v="United States"/>
  </r>
  <r>
    <d v="2019-06-17T00:00:00"/>
    <x v="34"/>
    <s v="buy"/>
    <n v="1700"/>
    <n v="16"/>
    <n v="53.869999"/>
    <n v="54"/>
    <n v="53.25"/>
    <n v="53.66"/>
    <n v="53.66"/>
    <n v="1814700"/>
    <n v="2.0859999999999999"/>
    <n v="-6.3162015667963603E-3"/>
    <n v="-1.9926895151408101E-2"/>
    <n v="-7.5417474585496899E-2"/>
    <n v="-0.11986920033799101"/>
    <n v="-0.19131052592575201"/>
    <n v="1.0210867811589501E-2"/>
    <n v="1.7141753370607301E-2"/>
    <n v="1.7278804117353299E-2"/>
    <n v="1.78794751680398E-2"/>
    <n v="71.040001000000004"/>
    <n v="53.25"/>
    <n v="-0.13470654452779901"/>
    <n v="9.3131563797728401E-4"/>
    <n v="0.528774292778177"/>
    <n v="-2.4373301871362298"/>
    <n v="-2.0456993840132398"/>
    <s v="Bridgebay Associates"/>
    <x v="34"/>
    <s v="Consumer Staples"/>
    <s v="Brewers"/>
    <s v="Denver, Colorado"/>
    <d v="1976-06-30T00:00:00"/>
    <n v="24545"/>
    <m/>
    <s v="Denver"/>
    <s v="Colorado"/>
    <s v="United States"/>
  </r>
  <r>
    <d v="2019-04-05T00:00:00"/>
    <x v="34"/>
    <s v="sell"/>
    <n v="1300"/>
    <n v="17"/>
    <n v="60.759997999999896"/>
    <n v="61"/>
    <n v="60.139998999999897"/>
    <n v="60.630001"/>
    <n v="60.175967999999997"/>
    <n v="1068800"/>
    <n v="2.5009999999999999"/>
    <n v="-2.1417666747125799E-3"/>
    <n v="1.6295718810969102E-2"/>
    <n v="7.7822012013619903E-3"/>
    <n v="2.19619499271759E-2"/>
    <n v="-0.17197003878612499"/>
    <n v="9.5948722048305908E-3"/>
    <n v="1.01205915459169E-2"/>
    <n v="1.6998511546905799E-2"/>
    <n v="1.97039162416669E-2"/>
    <n v="74.529999000000004"/>
    <n v="54.169998"/>
    <n v="-0.13671081912173699"/>
    <n v="4.62571739556182E-3"/>
    <n v="0.56119282525835801"/>
    <n v="-2.8476321228245101"/>
    <n v="-2.9602631971135098"/>
    <s v="Los Santos Asset Management"/>
    <x v="34"/>
    <s v="Consumer Staples"/>
    <s v="Brewers"/>
    <s v="Denver, Colorado"/>
    <d v="1976-06-30T00:00:00"/>
    <n v="24545"/>
    <m/>
    <s v="Denver"/>
    <s v="Colorado"/>
    <s v="United States"/>
  </r>
  <r>
    <d v="2019-04-10T00:00:00"/>
    <x v="34"/>
    <s v="buy"/>
    <n v="1300"/>
    <n v="17"/>
    <n v="59.5"/>
    <n v="59.669998"/>
    <n v="58.759997999999896"/>
    <n v="59.400002000000001"/>
    <n v="58.955176999999999"/>
    <n v="1680700"/>
    <n v="2.4769999999999999"/>
    <n v="-2.5220574268334699E-3"/>
    <n v="-7.3800733735444896E-3"/>
    <n v="-1.1715582010506201E-2"/>
    <n v="-1.9908060099278001E-2"/>
    <n v="-0.19395333246048299"/>
    <n v="1.2889138135888699E-2"/>
    <n v="1.0613894519947801E-2"/>
    <n v="1.6871497569314602E-2"/>
    <n v="1.97230111756307E-2"/>
    <n v="74.25"/>
    <n v="54.169998"/>
    <n v="-0.13671081912173699"/>
    <n v="3.47183783585567E-3"/>
    <n v="0.56714244025633698"/>
    <n v="-3.1313889601210301"/>
    <n v="-2.8909687315900698"/>
    <s v="Los Santos Asset Management"/>
    <x v="34"/>
    <s v="Consumer Staples"/>
    <s v="Brewers"/>
    <s v="Denver, Colorado"/>
    <d v="1976-06-30T00:00:00"/>
    <n v="24545"/>
    <m/>
    <s v="Denver"/>
    <s v="Colorado"/>
    <s v="United States"/>
  </r>
  <r>
    <d v="2019-04-15T00:00:00"/>
    <x v="34"/>
    <s v="buy"/>
    <n v="2400"/>
    <n v="17"/>
    <n v="60.25"/>
    <n v="60.610000999999997"/>
    <n v="60"/>
    <n v="60.450001"/>
    <n v="59.997314000000003"/>
    <n v="990400"/>
    <n v="2.5529999999999999"/>
    <n v="7.8053977432270801E-3"/>
    <n v="-5.6087599155302701E-3"/>
    <n v="-6.61477464139549E-4"/>
    <n v="-2.4435887660297199E-2"/>
    <n v="-0.162686666272155"/>
    <n v="1.23872938115721E-2"/>
    <n v="1.09442143344707E-2"/>
    <n v="1.6377970246188301E-2"/>
    <n v="1.9737459531450698E-2"/>
    <n v="73.930000000000007"/>
    <n v="54.169998"/>
    <n v="-0.13671081912173699"/>
    <n v="-6.2956724975841202E-4"/>
    <n v="0.56785693163402295"/>
    <n v="-2.6678447704258699"/>
    <n v="-2.9212657241684501"/>
    <s v="Los Santos Asset Management"/>
    <x v="34"/>
    <s v="Consumer Staples"/>
    <s v="Brewers"/>
    <s v="Denver, Colorado"/>
    <d v="1976-06-30T00:00:00"/>
    <n v="24545"/>
    <m/>
    <s v="Denver"/>
    <s v="Colorado"/>
    <s v="United States"/>
  </r>
  <r>
    <d v="2019-05-09T00:00:00"/>
    <x v="34"/>
    <s v="buy"/>
    <n v="1700"/>
    <n v="17"/>
    <n v="58.790000999999997"/>
    <n v="58.970001000000003"/>
    <n v="57.529998999999997"/>
    <n v="58.349997999999999"/>
    <n v="57.913035999999998"/>
    <n v="1392200"/>
    <n v="2.4569999999999999"/>
    <n v="-1.4124349488993399E-2"/>
    <n v="-2.65509840871949E-2"/>
    <n v="-4.09660484268599E-2"/>
    <n v="-0.10998743816508801"/>
    <n v="-8.6819320766269893E-3"/>
    <n v="1.6731492730093101E-2"/>
    <n v="2.19079048194302E-2"/>
    <n v="1.93397596061936E-2"/>
    <n v="1.7401812730522399E-2"/>
    <n v="71.040001000000004"/>
    <n v="54.169998"/>
    <n v="-0.13671081912173699"/>
    <n v="-3.0259986019249502E-3"/>
    <n v="0.53369921196466097"/>
    <n v="-0.40193395039158297"/>
    <n v="-1.0757127806313001E-2"/>
    <s v="Los Santos Asset Management"/>
    <x v="34"/>
    <s v="Consumer Staples"/>
    <s v="Brewers"/>
    <s v="Denver, Colorado"/>
    <d v="1976-06-30T00:00:00"/>
    <n v="24545"/>
    <m/>
    <s v="Denver"/>
    <s v="Colorado"/>
    <s v="United States"/>
  </r>
  <r>
    <d v="2019-06-05T00:00:00"/>
    <x v="34"/>
    <s v="sell"/>
    <n v="2000"/>
    <n v="17"/>
    <n v="58.419998"/>
    <n v="58.419998"/>
    <n v="57.25"/>
    <n v="57.419998"/>
    <n v="57.419998"/>
    <n v="1569900"/>
    <n v="2.1230000000000002"/>
    <n v="-9.7054836316614601E-3"/>
    <n v="4.2247384447639702E-2"/>
    <n v="-5.9011669634898699E-2"/>
    <n v="-3.9098228891164703E-2"/>
    <n v="-4.0164960864522599E-2"/>
    <n v="2.0312827185489098E-2"/>
    <n v="1.5384130608180301E-2"/>
    <n v="1.6427312215869499E-2"/>
    <n v="1.7797034966353702E-2"/>
    <n v="71.040001000000004"/>
    <n v="53.41"/>
    <n v="-0.13470654452779901"/>
    <n v="8.1287266899663802E-3"/>
    <n v="0.54913053401565504"/>
    <n v="-0.70251041850435403"/>
    <n v="-0.97936972066032202"/>
    <s v="Los Santos Asset Management"/>
    <x v="34"/>
    <s v="Consumer Staples"/>
    <s v="Brewers"/>
    <s v="Denver, Colorado"/>
    <d v="1976-06-30T00:00:00"/>
    <n v="24545"/>
    <m/>
    <s v="Denver"/>
    <s v="Colorado"/>
    <s v="United States"/>
  </r>
  <r>
    <d v="2019-06-06T00:00:00"/>
    <x v="34"/>
    <s v="buy"/>
    <n v="3200"/>
    <n v="17"/>
    <n v="57.59"/>
    <n v="57.93"/>
    <n v="57.48"/>
    <n v="57.709998999999897"/>
    <n v="57.709998999999897"/>
    <n v="1322700"/>
    <n v="2.1240000000000001"/>
    <n v="5.0378115330075302E-3"/>
    <n v="6.0169847396653597E-2"/>
    <n v="-4.7598723505263403E-2"/>
    <n v="-3.20637841587341E-2"/>
    <n v="-3.0554970358937301E-2"/>
    <n v="1.69018881148401E-2"/>
    <n v="1.54459803265794E-2"/>
    <n v="1.6441708946E-2"/>
    <n v="1.7797837671694301E-2"/>
    <n v="71.040001000000004"/>
    <n v="53.41"/>
    <n v="-0.13470654452779901"/>
    <n v="6.1168407152111899E-3"/>
    <n v="0.54972918341548305"/>
    <n v="-0.59376777795753199"/>
    <n v="-0.84007543254017103"/>
    <s v="Los Santos Asset Management"/>
    <x v="34"/>
    <s v="Consumer Staples"/>
    <s v="Brewers"/>
    <s v="Denver, Colorado"/>
    <d v="1976-06-30T00:00:00"/>
    <n v="24545"/>
    <m/>
    <s v="Denver"/>
    <s v="Colorado"/>
    <s v="United States"/>
  </r>
  <r>
    <d v="2019-06-13T00:00:00"/>
    <x v="34"/>
    <s v="buy"/>
    <n v="1200"/>
    <n v="17"/>
    <n v="55"/>
    <n v="55.279998999999997"/>
    <n v="54.57"/>
    <n v="55.110000999999997"/>
    <n v="55.110000999999997"/>
    <n v="1375100"/>
    <n v="2.0910000000000002"/>
    <n v="4.7290557825135004E-3"/>
    <n v="-4.6099245354184401E-2"/>
    <n v="-4.1351116703682703E-2"/>
    <n v="-8.5630065976845499E-2"/>
    <n v="-0.15515982646179699"/>
    <n v="1.8564087145015701E-2"/>
    <n v="1.6890753237651501E-2"/>
    <n v="1.7134421545418301E-2"/>
    <n v="1.7844120398765002E-2"/>
    <n v="71.040001000000004"/>
    <n v="53.41"/>
    <n v="-0.13470654452779901"/>
    <n v="4.0890106107655602E-3"/>
    <n v="0.52789957711420799"/>
    <n v="-2.0211878232393299"/>
    <n v="-1.57808180929741"/>
    <s v="Los Santos Asset Management"/>
    <x v="34"/>
    <s v="Consumer Staples"/>
    <s v="Brewers"/>
    <s v="Denver, Colorado"/>
    <d v="1976-06-30T00:00:00"/>
    <n v="24545"/>
    <m/>
    <s v="Denver"/>
    <s v="Colorado"/>
    <s v="United States"/>
  </r>
  <r>
    <d v="2019-06-18T00:00:00"/>
    <x v="34"/>
    <s v="buy"/>
    <n v="1800"/>
    <n v="17"/>
    <n v="54.279998999999997"/>
    <n v="54.509997999999896"/>
    <n v="53.919998"/>
    <n v="54.110000999999997"/>
    <n v="54.110000999999997"/>
    <n v="1328500"/>
    <n v="2.06"/>
    <n v="8.3511851380380607E-3"/>
    <n v="-9.5641705770706294E-3"/>
    <n v="-7.1174447449141295E-2"/>
    <n v="-0.108395806493571"/>
    <n v="-0.200343359091746"/>
    <n v="1.1660455034845399E-2"/>
    <n v="1.7254083911322701E-2"/>
    <n v="1.7326142644452799E-2"/>
    <n v="1.78519903291545E-2"/>
    <n v="71.040001000000004"/>
    <n v="53.25"/>
    <n v="-0.13470654452779901"/>
    <n v="9.6704895497130797E-3"/>
    <n v="0.531371404007974"/>
    <n v="-2.5380850405542899"/>
    <n v="-2.2170847270329901"/>
    <s v="Los Santos Asset Management"/>
    <x v="34"/>
    <s v="Consumer Staples"/>
    <s v="Brewers"/>
    <s v="Denver, Colorado"/>
    <d v="1976-06-30T00:00:00"/>
    <n v="24545"/>
    <m/>
    <s v="Denver"/>
    <s v="Colorado"/>
    <s v="United States"/>
  </r>
  <r>
    <d v="2019-04-03T00:00:00"/>
    <x v="34"/>
    <s v="buy"/>
    <n v="1700"/>
    <n v="18"/>
    <n v="60.099997999999999"/>
    <n v="60.400002000000001"/>
    <n v="59.369999"/>
    <n v="59.84"/>
    <n v="59.39188"/>
    <n v="1493000"/>
    <n v="2.5169999999999999"/>
    <n v="-5.1671670006693399E-3"/>
    <n v="9.2336377115514595E-3"/>
    <n v="-2.3289581183621299E-2"/>
    <n v="5.3716903653068401E-2"/>
    <n v="-0.18183169536059901"/>
    <n v="7.2091719239434802E-3"/>
    <n v="1.0080281438285699E-2"/>
    <n v="1.74148642492339E-2"/>
    <n v="1.9683321750985701E-2"/>
    <n v="74.720000999999996"/>
    <n v="54.169998"/>
    <n v="-0.13671081912173699"/>
    <n v="2.1460723821998401E-3"/>
    <n v="0.55947898317504297"/>
    <n v="-3.0137020018516298"/>
    <n v="-3.1571849422934601"/>
    <s v="Ironman Funds"/>
    <x v="34"/>
    <s v="Consumer Staples"/>
    <s v="Brewers"/>
    <s v="Denver, Colorado"/>
    <d v="1976-06-30T00:00:00"/>
    <n v="24545"/>
    <m/>
    <s v="Denver"/>
    <s v="Colorado"/>
    <s v="United States"/>
  </r>
  <r>
    <d v="2019-05-14T00:00:00"/>
    <x v="34"/>
    <s v="buy"/>
    <n v="2000"/>
    <n v="18"/>
    <n v="58.099997999999999"/>
    <n v="58.880001"/>
    <n v="57.889998999999897"/>
    <n v="58.419998"/>
    <n v="57.982512999999997"/>
    <n v="1175000"/>
    <n v="2.419"/>
    <n v="9.4591423418028293E-3"/>
    <n v="-2.80187635048267E-2"/>
    <n v="-2.78522900505178E-2"/>
    <n v="-6.4227210567078504E-3"/>
    <n v="-1.29325920340756E-2"/>
    <n v="1.18222797381351E-2"/>
    <n v="2.1659675206188899E-2"/>
    <n v="1.48664558706798E-2"/>
    <n v="1.7402952565421001E-2"/>
    <n v="71.040001000000004"/>
    <n v="54.169998"/>
    <n v="-0.13671081912173699"/>
    <n v="7.98398755130913E-3"/>
    <n v="0.53400880329661904"/>
    <n v="-0.43800925770089599"/>
    <n v="-0.415798841213467"/>
    <s v="Ironman Funds"/>
    <x v="34"/>
    <s v="Consumer Staples"/>
    <s v="Brewers"/>
    <s v="Denver, Colorado"/>
    <d v="1976-06-30T00:00:00"/>
    <n v="24545"/>
    <m/>
    <s v="Denver"/>
    <s v="Colorado"/>
    <s v="United States"/>
  </r>
  <r>
    <d v="2019-05-23T00:00:00"/>
    <x v="34"/>
    <s v="buy"/>
    <n v="1200"/>
    <n v="18"/>
    <n v="58.790000999999997"/>
    <n v="59.439999"/>
    <n v="58.369999"/>
    <n v="59.419998"/>
    <n v="58.975025000000002"/>
    <n v="1235000"/>
    <n v="2.2959999999999998"/>
    <n v="2.8650401747660299E-3"/>
    <n v="1.4920571617427001E-2"/>
    <n v="-3.08226861561255E-2"/>
    <n v="-3.4702354248051299E-2"/>
    <n v="-1.05236635101626E-3"/>
    <n v="8.47756075564534E-3"/>
    <n v="2.0472650130739699E-2"/>
    <n v="1.4748260100115301E-2"/>
    <n v="1.7422340815479501E-2"/>
    <n v="71.040001000000004"/>
    <n v="54.169998"/>
    <n v="-0.13671081912173699"/>
    <n v="-1.1985692488440201E-2"/>
    <n v="0.53177569751981502"/>
    <n v="-0.271271093757048"/>
    <n v="-0.28159978277951903"/>
    <s v="Ironman Funds"/>
    <x v="34"/>
    <s v="Consumer Staples"/>
    <s v="Brewers"/>
    <s v="Denver, Colorado"/>
    <d v="1976-06-30T00:00:00"/>
    <n v="24545"/>
    <m/>
    <s v="Denver"/>
    <s v="Colorado"/>
    <s v="United States"/>
  </r>
  <r>
    <d v="2019-06-05T00:00:00"/>
    <x v="34"/>
    <s v="buy"/>
    <n v="1400"/>
    <n v="18"/>
    <n v="58.419998"/>
    <n v="58.419998"/>
    <n v="57.25"/>
    <n v="57.419998"/>
    <n v="57.419998"/>
    <n v="1569900"/>
    <n v="2.1230000000000002"/>
    <n v="-9.7054836316614601E-3"/>
    <n v="4.2247384447639702E-2"/>
    <n v="-5.9011669634898699E-2"/>
    <n v="-3.9098228891164703E-2"/>
    <n v="-4.0164960864522599E-2"/>
    <n v="2.0312827185489098E-2"/>
    <n v="1.5384130608180301E-2"/>
    <n v="1.6427312215869499E-2"/>
    <n v="1.7797034966353702E-2"/>
    <n v="71.040001000000004"/>
    <n v="53.41"/>
    <n v="-0.13470654452779901"/>
    <n v="8.1287266899663802E-3"/>
    <n v="0.54913053401565504"/>
    <n v="-0.70251041850435403"/>
    <n v="-0.97936972066032202"/>
    <s v="Ironman Funds"/>
    <x v="34"/>
    <s v="Consumer Staples"/>
    <s v="Brewers"/>
    <s v="Denver, Colorado"/>
    <d v="1976-06-30T00:00:00"/>
    <n v="24545"/>
    <m/>
    <s v="Denver"/>
    <s v="Colorado"/>
    <s v="United States"/>
  </r>
  <r>
    <d v="2019-06-12T00:00:00"/>
    <x v="34"/>
    <s v="sell"/>
    <n v="2100"/>
    <n v="18"/>
    <n v="54.91"/>
    <n v="55.459998999999897"/>
    <n v="54.720001000000003"/>
    <n v="54.849997999999999"/>
    <n v="54.849997999999999"/>
    <n v="1405400"/>
    <n v="2.1269999999999998"/>
    <n v="4.0189495455706901E-3"/>
    <n v="-4.5790489603690497E-2"/>
    <n v="-5.9298101275493301E-2"/>
    <n v="-9.2010920285496997E-2"/>
    <n v="-0.13816871629361799"/>
    <n v="1.8622507882766801E-2"/>
    <n v="1.69894803587388E-2"/>
    <n v="1.71167025066917E-2"/>
    <n v="1.78964206801486E-2"/>
    <n v="71.040001000000004"/>
    <n v="53.41"/>
    <n v="-0.13470654452779901"/>
    <n v="-2.0396578921351798E-3"/>
    <n v="0.52881715400901197"/>
    <n v="-1.8310606222958401"/>
    <n v="-1.2925978002410501"/>
    <s v="Ironman Funds"/>
    <x v="34"/>
    <s v="Consumer Staples"/>
    <s v="Brewers"/>
    <s v="Denver, Colorado"/>
    <d v="1976-06-30T00:00:00"/>
    <n v="24545"/>
    <m/>
    <s v="Denver"/>
    <s v="Colorado"/>
    <s v="United States"/>
  </r>
  <r>
    <d v="2019-06-14T00:00:00"/>
    <x v="34"/>
    <s v="buy"/>
    <n v="1300"/>
    <n v="18"/>
    <n v="54.98"/>
    <n v="55.389998999999897"/>
    <n v="53.810001"/>
    <n v="54"/>
    <n v="54"/>
    <n v="1954100"/>
    <n v="2.093"/>
    <n v="-2.0347159476396599E-2"/>
    <n v="-5.3540784481127798E-2"/>
    <n v="-7.1157418521882093E-2"/>
    <n v="-0.11141786614532501"/>
    <n v="-0.17565823324049101"/>
    <n v="1.92201596776586E-2"/>
    <n v="1.71316329746166E-2"/>
    <n v="1.7276792923585201E-2"/>
    <n v="1.7887279323647899E-2"/>
    <n v="71.040001000000004"/>
    <n v="53.41"/>
    <n v="-0.13470654452779901"/>
    <n v="-1.6128120944145399E-3"/>
    <n v="0.529842507719262"/>
    <n v="-2.2577599619392301"/>
    <n v="-1.8559310075204201"/>
    <s v="Ironman Funds"/>
    <x v="34"/>
    <s v="Consumer Staples"/>
    <s v="Brewers"/>
    <s v="Denver, Colorado"/>
    <d v="1976-06-30T00:00:00"/>
    <n v="24545"/>
    <m/>
    <s v="Denver"/>
    <s v="Colorado"/>
    <s v="United States"/>
  </r>
  <r>
    <d v="2019-06-25T00:00:00"/>
    <x v="34"/>
    <s v="buy"/>
    <n v="2400"/>
    <n v="18"/>
    <n v="55.490001999999997"/>
    <n v="55.68"/>
    <n v="54.529998999999997"/>
    <n v="55.400002000000001"/>
    <n v="55.400002000000001"/>
    <n v="1385400"/>
    <n v="1.994"/>
    <n v="-1.0823923022978701E-3"/>
    <n v="2.3560599718804299E-2"/>
    <n v="-6.2534419347764103E-2"/>
    <n v="-6.35436762988979E-2"/>
    <n v="-0.193290190614961"/>
    <n v="4.7581211609262798E-3"/>
    <n v="1.71462356498936E-2"/>
    <n v="1.6831353241667301E-2"/>
    <n v="1.7774057198268401E-2"/>
    <n v="71.040001000000004"/>
    <n v="53.25"/>
    <n v="-0.13470654452779901"/>
    <n v="-9.5417756928269908E-3"/>
    <n v="0.527953243996097"/>
    <n v="-2.4444721309557398"/>
    <n v="-2.2972696033026101"/>
    <s v="Ironman Funds"/>
    <x v="34"/>
    <s v="Consumer Staples"/>
    <s v="Brewers"/>
    <s v="Denver, Colorado"/>
    <d v="1976-06-30T00:00:00"/>
    <n v="24545"/>
    <m/>
    <s v="Denver"/>
    <s v="Colorado"/>
    <s v="United States"/>
  </r>
  <r>
    <d v="2019-04-01T00:00:00"/>
    <x v="34"/>
    <s v="buy"/>
    <n v="1600"/>
    <n v="19"/>
    <n v="59.959998999999897"/>
    <n v="60.66"/>
    <n v="59.84"/>
    <n v="60.369999"/>
    <n v="59.917912000000001"/>
    <n v="1333300"/>
    <n v="2.4969999999999999"/>
    <n v="1.1998140996457201E-2"/>
    <n v="2.7201149468237502E-2"/>
    <n v="-1.4471605731315E-2"/>
    <n v="8.2884132352208997E-2"/>
    <n v="-0.19570398224553301"/>
    <n v="7.0651497168057404E-3"/>
    <n v="1.00535998950817E-2"/>
    <n v="1.7498891458948701E-2"/>
    <n v="1.9774865897977001E-2"/>
    <n v="75.459998999999996"/>
    <n v="54.169998"/>
    <n v="-0.13671081912173699"/>
    <n v="1.1502195497633099E-2"/>
    <n v="0.57627495521905403"/>
    <n v="-3.2358561630911198"/>
    <n v="-3.1977929033257602"/>
    <s v="Second Point Management"/>
    <x v="34"/>
    <s v="Consumer Staples"/>
    <s v="Brewers"/>
    <s v="Denver, Colorado"/>
    <d v="1976-06-30T00:00:00"/>
    <n v="24545"/>
    <m/>
    <s v="Denver"/>
    <s v="Colorado"/>
    <s v="United States"/>
  </r>
  <r>
    <d v="2019-04-15T00:00:00"/>
    <x v="34"/>
    <s v="sell"/>
    <n v="1000"/>
    <n v="19"/>
    <n v="60.25"/>
    <n v="60.610000999999997"/>
    <n v="60"/>
    <n v="60.450001"/>
    <n v="59.997314000000003"/>
    <n v="990400"/>
    <n v="2.5529999999999999"/>
    <n v="7.8053977432270801E-3"/>
    <n v="-5.6087599155302701E-3"/>
    <n v="-6.61477464139549E-4"/>
    <n v="-2.4435887660297199E-2"/>
    <n v="-0.162686666272155"/>
    <n v="1.23872938115721E-2"/>
    <n v="1.09442143344707E-2"/>
    <n v="1.6377970246188301E-2"/>
    <n v="1.9737459531450698E-2"/>
    <n v="73.930000000000007"/>
    <n v="54.169998"/>
    <n v="-0.13671081912173699"/>
    <n v="-6.2956724975841202E-4"/>
    <n v="0.56785693163402295"/>
    <n v="-2.6678447704258699"/>
    <n v="-2.9212657241684501"/>
    <s v="Second Point Management"/>
    <x v="34"/>
    <s v="Consumer Staples"/>
    <s v="Brewers"/>
    <s v="Denver, Colorado"/>
    <d v="1976-06-30T00:00:00"/>
    <n v="24545"/>
    <m/>
    <s v="Denver"/>
    <s v="Colorado"/>
    <s v="United States"/>
  </r>
  <r>
    <d v="2019-04-17T00:00:00"/>
    <x v="34"/>
    <s v="buy"/>
    <n v="1900"/>
    <n v="19"/>
    <n v="59.59"/>
    <n v="60.139998999999897"/>
    <n v="59.220001000000003"/>
    <n v="59.419998"/>
    <n v="58.975025000000002"/>
    <n v="1143400"/>
    <n v="2.5920000000000001"/>
    <n v="-1.84952983170667E-3"/>
    <n v="3.36605888072885E-4"/>
    <n v="-2.5422996133385199E-2"/>
    <n v="-2.3824673674827601E-2"/>
    <n v="-0.18982533479472399"/>
    <n v="1.0338950219694099E-2"/>
    <n v="1.13187467545542E-2"/>
    <n v="1.6318729002376801E-2"/>
    <n v="1.9751121112584299E-2"/>
    <n v="73.870002999999997"/>
    <n v="54.169998"/>
    <n v="-0.13671081912173699"/>
    <n v="-2.2764010197428601E-3"/>
    <n v="0.56764642184101299"/>
    <n v="-3.04538503041675"/>
    <n v="-2.9137044435071702"/>
    <s v="Second Point Management"/>
    <x v="34"/>
    <s v="Consumer Staples"/>
    <s v="Brewers"/>
    <s v="Denver, Colorado"/>
    <d v="1976-06-30T00:00:00"/>
    <n v="24545"/>
    <m/>
    <s v="Denver"/>
    <s v="Colorado"/>
    <s v="United States"/>
  </r>
  <r>
    <d v="2019-04-18T00:00:00"/>
    <x v="34"/>
    <s v="sell"/>
    <n v="1500"/>
    <n v="19"/>
    <n v="59.700001"/>
    <n v="61.529998999999997"/>
    <n v="59.68"/>
    <n v="61.400002000000001"/>
    <n v="60.940201000000002"/>
    <n v="1917900"/>
    <n v="2.56"/>
    <n v="3.2779022676261198E-2"/>
    <n v="2.1899316741671698E-2"/>
    <n v="1.0478235249258699E-2"/>
    <n v="5.0178158460378397E-4"/>
    <n v="-0.15051302489968399"/>
    <n v="1.7890925697426001E-2"/>
    <n v="1.3415518198808599E-2"/>
    <n v="1.68114213316926E-2"/>
    <n v="1.9860236431969502E-2"/>
    <n v="73.410004000000001"/>
    <n v="54.169998"/>
    <n v="-0.13671081912173699"/>
    <n v="1.5778467813143101E-3"/>
    <n v="0.56969381318468104"/>
    <n v="-2.4729965762152699"/>
    <n v="-2.8188972260204599"/>
    <s v="Second Point Management"/>
    <x v="34"/>
    <s v="Consumer Staples"/>
    <s v="Brewers"/>
    <s v="Denver, Colorado"/>
    <d v="1976-06-30T00:00:00"/>
    <n v="24545"/>
    <m/>
    <s v="Denver"/>
    <s v="Colorado"/>
    <s v="United States"/>
  </r>
  <r>
    <d v="2019-05-03T00:00:00"/>
    <x v="34"/>
    <s v="sell"/>
    <n v="1600"/>
    <n v="19"/>
    <n v="60.459998999999897"/>
    <n v="61.439999"/>
    <n v="60.299999"/>
    <n v="61.369999"/>
    <n v="60.910423000000002"/>
    <n v="1708000"/>
    <n v="2.5310000000000001"/>
    <n v="2.3910819367504499E-2"/>
    <n v="-3.9302246335468201E-2"/>
    <n v="2.0079625808521E-2"/>
    <n v="-6.6062116362115605E-2"/>
    <n v="3.7648649632567199E-2"/>
    <n v="4.03857748926197E-2"/>
    <n v="2.15130316945711E-2"/>
    <n v="1.9215187294451899E-2"/>
    <n v="1.74495845417727E-2"/>
    <n v="71.040001000000004"/>
    <n v="54.169998"/>
    <n v="-0.13671081912173699"/>
    <n v="9.5921274614703799E-3"/>
    <n v="0.53127129809726303"/>
    <n v="0.158706608374973"/>
    <n v="-1.56611246586595"/>
    <s v="Second Point Management"/>
    <x v="34"/>
    <s v="Consumer Staples"/>
    <s v="Brewers"/>
    <s v="Denver, Colorado"/>
    <d v="1976-06-30T00:00:00"/>
    <n v="24545"/>
    <m/>
    <s v="Denver"/>
    <s v="Colorado"/>
    <s v="United States"/>
  </r>
  <r>
    <d v="2019-05-07T00:00:00"/>
    <x v="34"/>
    <s v="buy"/>
    <n v="2400"/>
    <n v="19"/>
    <n v="60.59"/>
    <n v="60.740001999999997"/>
    <n v="59.580002"/>
    <n v="60.080002"/>
    <n v="59.630085000000001"/>
    <n v="1692800"/>
    <n v="2.448"/>
    <n v="-1.4868946309135499E-2"/>
    <n v="-6.6170461457562002E-2"/>
    <n v="-1.12546080381039E-2"/>
    <n v="-9.5003766768342393E-2"/>
    <n v="1.9046486683718E-2"/>
    <n v="3.9353998946762503E-2"/>
    <n v="2.15294184020208E-2"/>
    <n v="1.9250030968057101E-2"/>
    <n v="1.7394059509236899E-2"/>
    <n v="71.040001000000004"/>
    <n v="54.169998"/>
    <n v="-0.13671081912173699"/>
    <n v="-1.6649488130547601E-2"/>
    <n v="0.52808629473556201"/>
    <n v="-6.71173708821695E-2"/>
    <n v="-0.862575720611924"/>
    <s v="Second Point Management"/>
    <x v="34"/>
    <s v="Consumer Staples"/>
    <s v="Brewers"/>
    <s v="Denver, Colorado"/>
    <d v="1976-06-30T00:00:00"/>
    <n v="24545"/>
    <m/>
    <s v="Denver"/>
    <s v="Colorado"/>
    <s v="United States"/>
  </r>
  <r>
    <d v="2019-05-13T00:00:00"/>
    <x v="34"/>
    <s v="sell"/>
    <n v="1500"/>
    <n v="19"/>
    <n v="58.02"/>
    <n v="58.09"/>
    <n v="57.380001"/>
    <n v="57.869999"/>
    <n v="57.436633999999998"/>
    <n v="1074300"/>
    <n v="2.4049999999999998"/>
    <n v="-1.3217928789297E-2"/>
    <n v="-5.2346852155765101E-2"/>
    <n v="-2.6095120569658001E-2"/>
    <n v="-0.11503972772704101"/>
    <n v="-3.3528432127128999E-2"/>
    <n v="8.6551576945877295E-3"/>
    <n v="2.1704302031129202E-2"/>
    <n v="1.9359131128660799E-2"/>
    <n v="1.7406472405462101E-2"/>
    <n v="71.040001000000004"/>
    <n v="54.169998"/>
    <n v="-0.13671081912173699"/>
    <n v="-2.4426469085879299E-2"/>
    <n v="0.531345347807617"/>
    <n v="-0.684570895548684"/>
    <n v="-0.341620463849722"/>
    <s v="Second Point Management"/>
    <x v="34"/>
    <s v="Consumer Staples"/>
    <s v="Brewers"/>
    <s v="Denver, Colorado"/>
    <d v="1976-06-30T00:00:00"/>
    <n v="24545"/>
    <m/>
    <s v="Denver"/>
    <s v="Colorado"/>
    <s v="United States"/>
  </r>
  <r>
    <d v="2019-04-24T00:00:00"/>
    <x v="34"/>
    <s v="sell"/>
    <n v="1100"/>
    <n v="20"/>
    <n v="61.389998999999897"/>
    <n v="62.529998999999997"/>
    <n v="61.240001999999997"/>
    <n v="62.509997999999896"/>
    <n v="62.041885000000001"/>
    <n v="1661000"/>
    <n v="2.5219999999999998"/>
    <n v="1.9872986112023601E-2"/>
    <n v="4.8846142436442398E-2"/>
    <n v="5.0190874098205301E-2"/>
    <n v="-2.34260707532443E-2"/>
    <n v="-0.11454553797716099"/>
    <n v="1.5928062108735101E-2"/>
    <n v="1.1962346511494901E-2"/>
    <n v="1.6551716177460301E-2"/>
    <n v="1.9717431568393499E-2"/>
    <n v="73.129997000000003"/>
    <n v="54.169998"/>
    <n v="-0.13671081912173699"/>
    <n v="-2.1941687255359501E-3"/>
    <n v="0.55435417383415597"/>
    <n v="-1.9194126155918101"/>
    <n v="-2.36858340784649"/>
    <s v="Jaguar Group of Funds"/>
    <x v="34"/>
    <s v="Consumer Staples"/>
    <s v="Brewers"/>
    <s v="Denver, Colorado"/>
    <d v="1976-06-30T00:00:00"/>
    <n v="24545"/>
    <m/>
    <s v="Denver"/>
    <s v="Colorado"/>
    <s v="United States"/>
  </r>
  <r>
    <d v="2019-04-26T00:00:00"/>
    <x v="34"/>
    <s v="sell"/>
    <n v="1500"/>
    <n v="20"/>
    <n v="63.009997999999896"/>
    <n v="64.120002999999997"/>
    <n v="63.009997999999896"/>
    <n v="63.830002"/>
    <n v="63.352004999999998"/>
    <n v="1339700"/>
    <n v="2.5049999999999999"/>
    <n v="1.6268261415225901E-2"/>
    <n v="3.8813483953868799E-2"/>
    <n v="7.0583249678996304E-2"/>
    <n v="-2.2187293244964302E-3"/>
    <n v="-9.3509757796279E-2"/>
    <n v="9.9862329960305699E-3"/>
    <n v="1.17237945801297E-2"/>
    <n v="1.64466481850617E-2"/>
    <n v="1.9746082762203399E-2"/>
    <n v="73.129997000000003"/>
    <n v="54.169998"/>
    <n v="-0.13671081912173699"/>
    <n v="4.6743503443647796E-3"/>
    <n v="0.55979447277174199"/>
    <n v="-1.59664779107206"/>
    <n v="-1.94364428885146"/>
    <s v="Jaguar Group of Funds"/>
    <x v="34"/>
    <s v="Consumer Staples"/>
    <s v="Brewers"/>
    <s v="Denver, Colorado"/>
    <d v="1976-06-30T00:00:00"/>
    <n v="24545"/>
    <m/>
    <s v="Denver"/>
    <s v="Colorado"/>
    <s v="United States"/>
  </r>
  <r>
    <d v="2019-06-06T00:00:00"/>
    <x v="34"/>
    <s v="sell"/>
    <n v="1700"/>
    <n v="20"/>
    <n v="57.59"/>
    <n v="57.93"/>
    <n v="57.48"/>
    <n v="57.709998999999897"/>
    <n v="57.709998999999897"/>
    <n v="1322700"/>
    <n v="2.1240000000000001"/>
    <n v="5.0378115330075302E-3"/>
    <n v="6.0169847396653597E-2"/>
    <n v="-4.7598723505263403E-2"/>
    <n v="-3.20637841587341E-2"/>
    <n v="-3.0554970358937301E-2"/>
    <n v="1.69018881148401E-2"/>
    <n v="1.54459803265794E-2"/>
    <n v="1.6441708946E-2"/>
    <n v="1.7797837671694301E-2"/>
    <n v="71.040001000000004"/>
    <n v="53.41"/>
    <n v="-0.13470654452779901"/>
    <n v="6.1168407152111899E-3"/>
    <n v="0.54972918341548305"/>
    <n v="-0.59376777795753199"/>
    <n v="-0.84007543254017103"/>
    <s v="Jaguar Group of Funds"/>
    <x v="34"/>
    <s v="Consumer Staples"/>
    <s v="Brewers"/>
    <s v="Denver, Colorado"/>
    <d v="1976-06-30T00:00:00"/>
    <n v="24545"/>
    <m/>
    <s v="Denver"/>
    <s v="Colorado"/>
    <s v="United States"/>
  </r>
  <r>
    <d v="2019-06-19T00:00:00"/>
    <x v="34"/>
    <s v="buy"/>
    <n v="2000"/>
    <n v="20"/>
    <n v="54.200001"/>
    <n v="55.110000999999997"/>
    <n v="53.860000999999997"/>
    <n v="54.66"/>
    <n v="54.66"/>
    <n v="1351100"/>
    <n v="2.0289999999999999"/>
    <n v="1.01131503644057E-2"/>
    <n v="-3.46996975823559E-3"/>
    <n v="-6.3109090273286206E-2"/>
    <n v="-8.1854912480656697E-2"/>
    <n v="-0.177183424910726"/>
    <n v="1.27070377651785E-2"/>
    <n v="1.74561809242278E-2"/>
    <n v="1.7285392963009301E-2"/>
    <n v="1.7848280117316598E-2"/>
    <n v="71.040001000000004"/>
    <n v="53.25"/>
    <n v="-0.13470654452779901"/>
    <n v="2.98071681438073E-3"/>
    <n v="0.53138401664014101"/>
    <n v="-2.2676536578427"/>
    <n v="-2.3044033341423602"/>
    <s v="Jaguar Group of Funds"/>
    <x v="34"/>
    <s v="Consumer Staples"/>
    <s v="Brewers"/>
    <s v="Denver, Colorado"/>
    <d v="1976-06-30T00:00:00"/>
    <n v="24545"/>
    <m/>
    <s v="Denver"/>
    <s v="Colorado"/>
    <s v="United States"/>
  </r>
  <r>
    <d v="2019-06-21T00:00:00"/>
    <x v="34"/>
    <s v="buy"/>
    <n v="2000"/>
    <n v="20"/>
    <n v="55"/>
    <n v="55.540000999999997"/>
    <n v="54.369999"/>
    <n v="55.419998"/>
    <n v="55.419998"/>
    <n v="2205400"/>
    <n v="2.0680000000000001"/>
    <n v="7.9710206096771808E-3"/>
    <n v="2.5956456782502399E-2"/>
    <n v="-5.1174237314285997E-2"/>
    <n v="-6.2678344025251506E-2"/>
    <n v="-0.17965718399050201"/>
    <n v="6.6101483145792599E-3"/>
    <n v="1.7327737064159202E-2"/>
    <n v="1.69710791770597E-2"/>
    <n v="1.78437995096309E-2"/>
    <n v="71.040001000000004"/>
    <n v="53.25"/>
    <n v="-0.13470654452779901"/>
    <n v="-1.26001638019446E-3"/>
    <n v="0.533152816644757"/>
    <n v="-2.2985978133503502"/>
    <n v="-2.3684383762508001"/>
    <s v="Jaguar Group of Funds"/>
    <x v="34"/>
    <s v="Consumer Staples"/>
    <s v="Brewers"/>
    <s v="Denver, Colorado"/>
    <d v="1976-06-30T00:00:00"/>
    <n v="24545"/>
    <m/>
    <s v="Denver"/>
    <s v="Colorado"/>
    <s v="United States"/>
  </r>
  <r>
    <d v="2019-05-22T00:00:00"/>
    <x v="35"/>
    <s v="buy"/>
    <n v="300"/>
    <n v="1"/>
    <n v="98.839995999999999"/>
    <n v="103.099998"/>
    <n v="98.589995999999999"/>
    <n v="101.44000200000001"/>
    <n v="100.881676"/>
    <n v="5187100"/>
    <n v="2.3929999999999998"/>
    <n v="1.54981079604441E-2"/>
    <n v="-6.1644677327352897E-2"/>
    <n v="-0.113303999788778"/>
    <n v="-3.2045241590183897E-2"/>
    <n v="8.2436877010175102E-2"/>
    <n v="2.9618270286159099E-2"/>
    <n v="2.3172675612398899E-2"/>
    <n v="1.7273747400422802E-2"/>
    <n v="1.7878091982405201E-2"/>
    <n v="118.540001"/>
    <n v="76.620002999999997"/>
    <n v="-0.15093540855406701"/>
    <n v="-2.8283920525026501E-3"/>
    <n v="1.19528440164574"/>
    <n v="0.52080730642294404"/>
    <n v="0.52262802518008"/>
    <s v="CapitalAlley Funds"/>
    <x v="35"/>
    <s v="Information Technology"/>
    <s v="Semiconductors"/>
    <s v="Norwood, Massachusetts"/>
    <d v="1999-10-12T00:00:00"/>
    <n v="6281"/>
    <n v="1965"/>
    <s v="Norwood"/>
    <s v="Massachusetts"/>
    <s v="United States"/>
  </r>
  <r>
    <d v="2019-06-20T00:00:00"/>
    <x v="35"/>
    <s v="buy"/>
    <n v="200"/>
    <n v="1"/>
    <n v="113.550003"/>
    <n v="113.94000200000001"/>
    <n v="111.510002"/>
    <n v="112.55999799999999"/>
    <n v="112.55999799999999"/>
    <n v="2437100"/>
    <n v="2.0009999999999999"/>
    <n v="1.3595889273574E-2"/>
    <n v="6.2124938853581203E-2"/>
    <n v="0.14915326110459501"/>
    <n v="2.6890199240202101E-2"/>
    <n v="0.138522416373385"/>
    <n v="2.19504673192841E-2"/>
    <n v="2.1897419551294199E-2"/>
    <n v="2.0669684650043599E-2"/>
    <n v="1.8768308691538799E-2"/>
    <n v="118.540001"/>
    <n v="76.620002999999997"/>
    <n v="-0.14331462969686801"/>
    <n v="9.4276054361659405E-3"/>
    <n v="1.2521397578173099"/>
    <n v="1.07224972254505"/>
    <n v="0.63968119623415198"/>
    <s v="CapitalAlley Funds"/>
    <x v="35"/>
    <s v="Information Technology"/>
    <s v="Semiconductors"/>
    <s v="Norwood, Massachusetts"/>
    <d v="1999-10-12T00:00:00"/>
    <n v="6281"/>
    <n v="1965"/>
    <s v="Norwood"/>
    <s v="Massachusetts"/>
    <s v="United States"/>
  </r>
  <r>
    <d v="2019-04-08T00:00:00"/>
    <x v="35"/>
    <s v="buy"/>
    <n v="600"/>
    <n v="3"/>
    <n v="110.75"/>
    <n v="111.83000199999999"/>
    <n v="110.360001"/>
    <n v="111.739998"/>
    <n v="111.124977"/>
    <n v="2237900"/>
    <n v="2.5190000000000001"/>
    <n v="2.5089540872487099E-3"/>
    <n v="3.1454279535886802E-2"/>
    <n v="5.5759051157685799E-2"/>
    <n v="0.29991795786052"/>
    <n v="0.255320666740742"/>
    <n v="6.5569353884677899E-3"/>
    <n v="1.37918114351887E-2"/>
    <n v="1.6436139985005E-2"/>
    <n v="1.7142060956307398E-2"/>
    <n v="111.83000199999999"/>
    <n v="76.620002999999997"/>
    <n v="-0.14321703254250501"/>
    <n v="1.0469119934194001E-3"/>
    <n v="1.1668150709721801"/>
    <n v="2.15980313414298"/>
    <n v="1.8986652363263301"/>
    <s v="FinanCorp"/>
    <x v="35"/>
    <s v="Information Technology"/>
    <s v="Semiconductors"/>
    <s v="Norwood, Massachusetts"/>
    <d v="1999-10-12T00:00:00"/>
    <n v="6281"/>
    <n v="1965"/>
    <s v="Norwood"/>
    <s v="Massachusetts"/>
    <s v="United States"/>
  </r>
  <r>
    <d v="2019-04-23T00:00:00"/>
    <x v="35"/>
    <s v="sell"/>
    <n v="200"/>
    <n v="3"/>
    <n v="113.57"/>
    <n v="114.400002"/>
    <n v="113.220001"/>
    <n v="114.110001"/>
    <n v="113.481940999999"/>
    <n v="3437900"/>
    <n v="2.57"/>
    <n v="4.3914090239310002E-3"/>
    <n v="1.0306179226849999E-2"/>
    <n v="3.5047518332308701E-2"/>
    <n v="0.25217770209339901"/>
    <n v="0.26002262378021002"/>
    <n v="9.1151076332175104E-3"/>
    <n v="1.43837862426192E-2"/>
    <n v="1.50530004745804E-2"/>
    <n v="1.6778670710230301E-2"/>
    <n v="115.93"/>
    <n v="76.620002999999997"/>
    <n v="-0.14321703254250501"/>
    <n v="8.8023511954049196E-3"/>
    <n v="1.15814944604936"/>
    <n v="2.1722986388571601"/>
    <n v="1.9175818863292799"/>
    <s v="FinanCorp"/>
    <x v="35"/>
    <s v="Information Technology"/>
    <s v="Semiconductors"/>
    <s v="Norwood, Massachusetts"/>
    <d v="1999-10-12T00:00:00"/>
    <n v="6281"/>
    <n v="1965"/>
    <s v="Norwood"/>
    <s v="Massachusetts"/>
    <s v="United States"/>
  </r>
  <r>
    <d v="2019-05-14T00:00:00"/>
    <x v="35"/>
    <s v="sell"/>
    <n v="500"/>
    <n v="3"/>
    <n v="105.169997999999"/>
    <n v="107.209999"/>
    <n v="104.980003"/>
    <n v="106.75"/>
    <n v="106.162444999999"/>
    <n v="2271900"/>
    <n v="2.419"/>
    <n v="2.38896192234388E-2"/>
    <n v="-6.2897866307312297E-2"/>
    <n v="-4.6400823258666499E-2"/>
    <n v="3.0632684088734801E-2"/>
    <n v="0.162199760984228"/>
    <n v="3.1929857818972097E-2"/>
    <n v="1.9864869530260201E-2"/>
    <n v="1.57094563046997E-2"/>
    <n v="1.7419018578422402E-2"/>
    <n v="118.540001"/>
    <n v="76.620002999999997"/>
    <n v="-0.15093540855406701"/>
    <n v="7.98398755130913E-3"/>
    <n v="1.1899850265976299"/>
    <n v="1.2281240598890399"/>
    <n v="1.41967082246652"/>
    <s v="FinanCorp"/>
    <x v="35"/>
    <s v="Information Technology"/>
    <s v="Semiconductors"/>
    <s v="Norwood, Massachusetts"/>
    <d v="1999-10-12T00:00:00"/>
    <n v="6281"/>
    <n v="1965"/>
    <s v="Norwood"/>
    <s v="Massachusetts"/>
    <s v="United States"/>
  </r>
  <r>
    <d v="2019-05-17T00:00:00"/>
    <x v="35"/>
    <s v="buy"/>
    <n v="300"/>
    <n v="3"/>
    <n v="103.220001"/>
    <n v="103.860001"/>
    <n v="100.19000200000001"/>
    <n v="100.83000199999999"/>
    <n v="100.275032"/>
    <n v="5468000"/>
    <n v="2.3929999999999998"/>
    <n v="-3.7663134339558299E-2"/>
    <n v="-9.2484150036908394E-2"/>
    <n v="-0.12801183909682101"/>
    <n v="-4.2436559849846102E-2"/>
    <n v="8.1982303135127804E-2"/>
    <n v="3.4680901824786899E-2"/>
    <n v="2.10292554897848E-2"/>
    <n v="1.6831925610034101E-2"/>
    <n v="1.7662983504473002E-2"/>
    <n v="118.540001"/>
    <n v="76.620002999999997"/>
    <n v="-0.15093540855406701"/>
    <n v="-5.8544371529206298E-3"/>
    <n v="1.18322187922803"/>
    <n v="0.51691623284370403"/>
    <n v="0.97240889687640397"/>
    <s v="FinanCorp"/>
    <x v="35"/>
    <s v="Information Technology"/>
    <s v="Semiconductors"/>
    <s v="Norwood, Massachusetts"/>
    <d v="1999-10-12T00:00:00"/>
    <n v="6281"/>
    <n v="1965"/>
    <s v="Norwood"/>
    <s v="Massachusetts"/>
    <s v="United States"/>
  </r>
  <r>
    <d v="2019-06-07T00:00:00"/>
    <x v="35"/>
    <s v="sell"/>
    <n v="100"/>
    <n v="3"/>
    <n v="100.669997999999"/>
    <n v="100.989998"/>
    <n v="99.730002999999996"/>
    <n v="100.69000200000001"/>
    <n v="100.69000200000001"/>
    <n v="3046400"/>
    <n v="2.0840000000000001"/>
    <n v="7.1763588083788299E-3"/>
    <n v="4.12607196147367E-2"/>
    <n v="-0.11582177754912799"/>
    <n v="-4.0291820842433303E-2"/>
    <n v="1.16123310008245E-2"/>
    <n v="2.41831234034257E-2"/>
    <n v="2.4487836255966899E-2"/>
    <n v="1.8471683514933501E-2"/>
    <n v="1.8138362549980701E-2"/>
    <n v="118.540001"/>
    <n v="76.620002999999997"/>
    <n v="-0.14331462969686801"/>
    <n v="1.0442979367750601E-2"/>
    <n v="1.2251666849571701"/>
    <n v="-8.1849109786345103E-2"/>
    <n v="2.62980706945103E-2"/>
    <s v="FinanCorp"/>
    <x v="35"/>
    <s v="Information Technology"/>
    <s v="Semiconductors"/>
    <s v="Norwood, Massachusetts"/>
    <d v="1999-10-12T00:00:00"/>
    <n v="6281"/>
    <n v="1965"/>
    <s v="Norwood"/>
    <s v="Massachusetts"/>
    <s v="United States"/>
  </r>
  <r>
    <d v="2019-06-11T00:00:00"/>
    <x v="35"/>
    <s v="buy"/>
    <n v="600"/>
    <n v="3"/>
    <n v="107.669997999999"/>
    <n v="108.55999799999999"/>
    <n v="104.669997999999"/>
    <n v="105.169997999999"/>
    <n v="105.169997999999"/>
    <n v="2325100"/>
    <n v="2.14"/>
    <n v="-1.3036317185314301E-2"/>
    <n v="4.0754616594945503E-2"/>
    <n v="-4.4370664076859703E-2"/>
    <n v="-2.0200270688090001E-2"/>
    <n v="6.0669706388782503E-2"/>
    <n v="2.83292080854999E-2"/>
    <n v="2.7345561898241999E-2"/>
    <n v="1.9709684249196498E-2"/>
    <n v="1.8493574038530601E-2"/>
    <n v="118.540001"/>
    <n v="76.620002999999997"/>
    <n v="-0.14331462969686801"/>
    <n v="-3.4994119269314301E-4"/>
    <n v="1.23693034070979"/>
    <n v="0.349366573761629"/>
    <n v="0.132053683135572"/>
    <s v="FinanCorp"/>
    <x v="35"/>
    <s v="Information Technology"/>
    <s v="Semiconductors"/>
    <s v="Norwood, Massachusetts"/>
    <d v="1999-10-12T00:00:00"/>
    <n v="6281"/>
    <n v="1965"/>
    <s v="Norwood"/>
    <s v="Massachusetts"/>
    <s v="United States"/>
  </r>
  <r>
    <d v="2019-06-13T00:00:00"/>
    <x v="35"/>
    <s v="sell"/>
    <n v="100"/>
    <n v="3"/>
    <n v="104.779999"/>
    <n v="105.870003"/>
    <n v="104.489998"/>
    <n v="105.779999"/>
    <n v="105.779999"/>
    <n v="1696200"/>
    <n v="2.0910000000000002"/>
    <n v="1.34191496083991E-2"/>
    <n v="5.6491305202160703E-2"/>
    <n v="2.0280654375404099E-2"/>
    <n v="-1.7562689302475901E-2"/>
    <n v="5.6998636028258498E-2"/>
    <n v="2.74840650595513E-2"/>
    <n v="2.4391128685671198E-2"/>
    <n v="1.9805609298272499E-2"/>
    <n v="1.85141462565931E-2"/>
    <n v="118.540001"/>
    <n v="76.620002999999997"/>
    <n v="-0.14331462969686801"/>
    <n v="4.0890106107655602E-3"/>
    <n v="1.23845719171331"/>
    <n v="0.32281525811003697"/>
    <n v="0.246090463702717"/>
    <s v="FinanCorp"/>
    <x v="35"/>
    <s v="Information Technology"/>
    <s v="Semiconductors"/>
    <s v="Norwood, Massachusetts"/>
    <d v="1999-10-12T00:00:00"/>
    <n v="6281"/>
    <n v="1965"/>
    <s v="Norwood"/>
    <s v="Massachusetts"/>
    <s v="United States"/>
  </r>
  <r>
    <d v="2019-06-19T00:00:00"/>
    <x v="35"/>
    <s v="buy"/>
    <n v="100"/>
    <n v="3"/>
    <n v="110.489998"/>
    <n v="111.529999"/>
    <n v="109.5"/>
    <n v="111.040001"/>
    <n v="111.040001"/>
    <n v="2474500"/>
    <n v="2.0289999999999999"/>
    <n v="9.9557251400029106E-3"/>
    <n v="6.1948199188406099E-2"/>
    <n v="0.101973774985779"/>
    <n v="2.76462572494185E-2"/>
    <n v="0.114685426938503"/>
    <n v="2.1948252562494001E-2"/>
    <n v="2.34530878187506E-2"/>
    <n v="2.0677671936787E-2"/>
    <n v="1.8762362231664002E-2"/>
    <n v="118.540001"/>
    <n v="76.620002999999997"/>
    <n v="-0.14331462969686801"/>
    <n v="2.98071681438073E-3"/>
    <n v="1.25249746853204"/>
    <n v="0.85219691677644505"/>
    <n v="0.48979430334714802"/>
    <s v="FinanCorp"/>
    <x v="35"/>
    <s v="Information Technology"/>
    <s v="Semiconductors"/>
    <s v="Norwood, Massachusetts"/>
    <d v="1999-10-12T00:00:00"/>
    <n v="6281"/>
    <n v="1965"/>
    <s v="Norwood"/>
    <s v="Massachusetts"/>
    <s v="United States"/>
  </r>
  <r>
    <d v="2019-04-05T00:00:00"/>
    <x v="35"/>
    <s v="sell"/>
    <n v="600"/>
    <n v="4"/>
    <n v="111.089996"/>
    <n v="111.800003"/>
    <n v="110.550003"/>
    <n v="111.459999"/>
    <n v="110.846519"/>
    <n v="2529000"/>
    <n v="2.5009999999999999"/>
    <n v="8.28829682653749E-3"/>
    <n v="5.7137294770975101E-2"/>
    <n v="4.2801473148520203E-2"/>
    <n v="0.30367769382759602"/>
    <n v="0.22346493916098001"/>
    <n v="1.12406198660162E-2"/>
    <n v="1.4066888621827599E-2"/>
    <n v="1.6434658148418799E-2"/>
    <n v="1.7248116247730198E-2"/>
    <n v="111.800003"/>
    <n v="76.620002999999997"/>
    <n v="-0.14321703254250501"/>
    <n v="4.62571739556182E-3"/>
    <n v="1.1706400879982899"/>
    <n v="1.8681755017610699"/>
    <n v="1.78402830304851"/>
    <s v="CapitalOwl"/>
    <x v="35"/>
    <s v="Information Technology"/>
    <s v="Semiconductors"/>
    <s v="Norwood, Massachusetts"/>
    <d v="1999-10-12T00:00:00"/>
    <n v="6281"/>
    <n v="1965"/>
    <s v="Norwood"/>
    <s v="Massachusetts"/>
    <s v="United States"/>
  </r>
  <r>
    <d v="2019-04-11T00:00:00"/>
    <x v="35"/>
    <s v="buy"/>
    <n v="300"/>
    <n v="4"/>
    <n v="112.370003"/>
    <n v="112.68"/>
    <n v="111.169997999999"/>
    <n v="111.82"/>
    <n v="111.204544"/>
    <n v="1784900"/>
    <n v="2.504"/>
    <n v="-2.2331955778675098E-3"/>
    <n v="1.15130083448191E-2"/>
    <n v="3.5592904087755103E-2"/>
    <n v="0.237756427405594"/>
    <n v="0.22823024988325699"/>
    <n v="9.7676234961478394E-3"/>
    <n v="1.3708395716736901E-2"/>
    <n v="1.6172714993239499E-2"/>
    <n v="1.7115790815786701E-2"/>
    <n v="112.68"/>
    <n v="76.620002999999997"/>
    <n v="-0.14321703254250501"/>
    <n v="3.8122194279549302E-5"/>
    <n v="1.1721439626446799"/>
    <n v="1.89444423903172"/>
    <n v="2.0015378599395"/>
    <s v="CapitalOwl"/>
    <x v="35"/>
    <s v="Information Technology"/>
    <s v="Semiconductors"/>
    <s v="Norwood, Massachusetts"/>
    <d v="1999-10-12T00:00:00"/>
    <n v="6281"/>
    <n v="1965"/>
    <s v="Norwood"/>
    <s v="Massachusetts"/>
    <s v="United States"/>
  </r>
  <r>
    <d v="2019-05-14T00:00:00"/>
    <x v="35"/>
    <s v="buy"/>
    <n v="100"/>
    <n v="4"/>
    <n v="105.169997999999"/>
    <n v="107.209999"/>
    <n v="104.980003"/>
    <n v="106.75"/>
    <n v="106.162444999999"/>
    <n v="2271900"/>
    <n v="2.419"/>
    <n v="2.38896192234388E-2"/>
    <n v="-6.2897866307312297E-2"/>
    <n v="-4.6400823258666499E-2"/>
    <n v="3.0632684088734801E-2"/>
    <n v="0.162199760984228"/>
    <n v="3.1929857818972097E-2"/>
    <n v="1.9864869530260201E-2"/>
    <n v="1.57094563046997E-2"/>
    <n v="1.7419018578422402E-2"/>
    <n v="118.540001"/>
    <n v="76.620002999999997"/>
    <n v="-0.15093540855406701"/>
    <n v="7.98398755130913E-3"/>
    <n v="1.1899850265976299"/>
    <n v="1.2281240598890399"/>
    <n v="1.41967082246652"/>
    <s v="CapitalOwl"/>
    <x v="35"/>
    <s v="Information Technology"/>
    <s v="Semiconductors"/>
    <s v="Norwood, Massachusetts"/>
    <d v="1999-10-12T00:00:00"/>
    <n v="6281"/>
    <n v="1965"/>
    <s v="Norwood"/>
    <s v="Massachusetts"/>
    <s v="United States"/>
  </r>
  <r>
    <d v="2019-05-24T00:00:00"/>
    <x v="35"/>
    <s v="buy"/>
    <n v="800"/>
    <n v="4"/>
    <n v="99.57"/>
    <n v="100.419997999999"/>
    <n v="98.330001999999993"/>
    <n v="98.419997999999893"/>
    <n v="97.878295999999906"/>
    <n v="2283100"/>
    <n v="2.3239999999999998"/>
    <n v="-3.1448390094975E-3"/>
    <n v="-2.4191901427881201E-2"/>
    <n v="-0.175405435444388"/>
    <n v="-8.6850083760315999E-2"/>
    <n v="6.18081409429505E-2"/>
    <n v="2.53760470153718E-2"/>
    <n v="2.2285818264304699E-2"/>
    <n v="1.73935939573986E-2"/>
    <n v="1.7938565270687899E-2"/>
    <n v="118.540001"/>
    <n v="76.620002999999997"/>
    <n v="-0.15093540855406701"/>
    <n v="1.3526439988342199E-3"/>
    <n v="1.2053048277882299"/>
    <n v="0.34291090532041602"/>
    <n v="0.344685787391732"/>
    <s v="CapitalOwl"/>
    <x v="35"/>
    <s v="Information Technology"/>
    <s v="Semiconductors"/>
    <s v="Norwood, Massachusetts"/>
    <d v="1999-10-12T00:00:00"/>
    <n v="6281"/>
    <n v="1965"/>
    <s v="Norwood"/>
    <s v="Massachusetts"/>
    <s v="United States"/>
  </r>
  <r>
    <d v="2019-06-04T00:00:00"/>
    <x v="35"/>
    <s v="sell"/>
    <n v="200"/>
    <n v="4"/>
    <n v="97.510002"/>
    <n v="101.08000199999999"/>
    <n v="96.910004000000001"/>
    <n v="100.970001"/>
    <n v="100.970001"/>
    <n v="3588600"/>
    <n v="2.1190000000000002"/>
    <n v="4.97463604985144E-2"/>
    <n v="4.4498284221153997E-2"/>
    <n v="-0.14148928730437099"/>
    <n v="-6.3915991570077393E-2"/>
    <n v="5.1301008537628603E-2"/>
    <n v="2.4800085749733001E-2"/>
    <n v="2.4439628205828502E-2"/>
    <n v="1.8508127558078898E-2"/>
    <n v="1.81736998234171E-2"/>
    <n v="118.540001"/>
    <n v="76.620002999999997"/>
    <n v="-0.15093540855406701"/>
    <n v="2.1205927310919401E-2"/>
    <n v="1.23995989971315"/>
    <n v="0.266387675835634"/>
    <n v="0.196941917397251"/>
    <s v="CapitalOwl"/>
    <x v="35"/>
    <s v="Information Technology"/>
    <s v="Semiconductors"/>
    <s v="Norwood, Massachusetts"/>
    <d v="1999-10-12T00:00:00"/>
    <n v="6281"/>
    <n v="1965"/>
    <s v="Norwood"/>
    <s v="Massachusetts"/>
    <s v="United States"/>
  </r>
  <r>
    <d v="2019-06-21T00:00:00"/>
    <x v="35"/>
    <s v="buy"/>
    <n v="500"/>
    <n v="4"/>
    <n v="112.120003"/>
    <n v="114.360001"/>
    <n v="111.529999"/>
    <n v="113.669997999999"/>
    <n v="113.669997999999"/>
    <n v="4351300"/>
    <n v="2.0680000000000001"/>
    <n v="9.8131010659949502E-3"/>
    <n v="8.8716336599508505E-2"/>
    <n v="0.13484929874704199"/>
    <n v="6.2258539316974899E-2"/>
    <n v="0.138985061138064"/>
    <n v="1.53285820020659E-2"/>
    <n v="2.1568002824143999E-2"/>
    <n v="2.0431554482170499E-2"/>
    <n v="1.8769195607522601E-2"/>
    <n v="118.540001"/>
    <n v="76.620002999999997"/>
    <n v="-0.14331462969686801"/>
    <n v="-1.26001638019446E-3"/>
    <n v="1.25099540167113"/>
    <n v="1.07381444747775"/>
    <n v="0.80277031449601799"/>
    <s v="CapitalOwl"/>
    <x v="35"/>
    <s v="Information Technology"/>
    <s v="Semiconductors"/>
    <s v="Norwood, Massachusetts"/>
    <d v="1999-10-12T00:00:00"/>
    <n v="6281"/>
    <n v="1965"/>
    <s v="Norwood"/>
    <s v="Massachusetts"/>
    <s v="United States"/>
  </r>
  <r>
    <d v="2019-04-17T00:00:00"/>
    <x v="35"/>
    <s v="sell"/>
    <n v="200"/>
    <n v="5"/>
    <n v="115.08000199999999"/>
    <n v="115.93"/>
    <n v="113.849998"/>
    <n v="114.400002"/>
    <n v="113.770339999999"/>
    <n v="2505900"/>
    <n v="2.5920000000000001"/>
    <n v="-1.7467148425999201E-3"/>
    <n v="2.0577415163880699E-2"/>
    <n v="4.6977960114760998E-2"/>
    <n v="0.27890367822947498"/>
    <n v="0.20403546505238801"/>
    <n v="1.3309232717733E-2"/>
    <n v="1.4755647383192299E-2"/>
    <n v="1.5822538532980601E-2"/>
    <n v="1.7087803692627801E-2"/>
    <n v="115.93"/>
    <n v="76.620002999999997"/>
    <n v="-0.14321703254250501"/>
    <n v="-2.2764010197428601E-3"/>
    <n v="1.1695357474670001"/>
    <n v="1.6599680902907701"/>
    <n v="1.81369607969595"/>
    <s v="Alpha Capital"/>
    <x v="35"/>
    <s v="Information Technology"/>
    <s v="Semiconductors"/>
    <s v="Norwood, Massachusetts"/>
    <d v="1999-10-12T00:00:00"/>
    <n v="6281"/>
    <n v="1965"/>
    <s v="Norwood"/>
    <s v="Massachusetts"/>
    <s v="United States"/>
  </r>
  <r>
    <d v="2019-04-26T00:00:00"/>
    <x v="35"/>
    <s v="buy"/>
    <n v="200"/>
    <n v="5"/>
    <n v="113.25"/>
    <n v="114.589996"/>
    <n v="112.160004"/>
    <n v="114.44000200000001"/>
    <n v="113.81012"/>
    <n v="2244900"/>
    <n v="2.5049999999999999"/>
    <n v="-5.0553347736957098E-3"/>
    <n v="-3.0537162191907E-3"/>
    <n v="6.62876766795477E-2"/>
    <n v="0.16356698176278101"/>
    <n v="0.28533018152189199"/>
    <n v="1.7938798897011599E-2"/>
    <n v="1.3798334046568101E-2"/>
    <n v="1.3165815860437901E-2"/>
    <n v="1.68613778747978E-2"/>
    <n v="118.540001"/>
    <n v="76.620002999999997"/>
    <n v="-0.14321703254250501"/>
    <n v="4.6743503443647796E-3"/>
    <n v="1.15990036577773"/>
    <n v="2.37896171287362"/>
    <n v="2.3447710382614302"/>
    <s v="Alpha Capital"/>
    <x v="35"/>
    <s v="Information Technology"/>
    <s v="Semiconductors"/>
    <s v="Norwood, Massachusetts"/>
    <d v="1999-10-12T00:00:00"/>
    <n v="6281"/>
    <n v="1965"/>
    <s v="Norwood"/>
    <s v="Massachusetts"/>
    <s v="United States"/>
  </r>
  <r>
    <d v="2019-05-20T00:00:00"/>
    <x v="35"/>
    <s v="sell"/>
    <n v="700"/>
    <n v="5"/>
    <n v="97.879997000000003"/>
    <n v="99.239998"/>
    <n v="96.720000999999996"/>
    <n v="97.5"/>
    <n v="96.963356000000005"/>
    <n v="4506000"/>
    <n v="2.4159999999999999"/>
    <n v="-3.3583596845242203E-2"/>
    <n v="-6.6747667875610095E-2"/>
    <n v="-0.15984872109946299"/>
    <n v="-6.1541013884774398E-2"/>
    <n v="4.5553572599692498E-2"/>
    <n v="2.8459002870299701E-2"/>
    <n v="2.18163943809607E-2"/>
    <n v="1.7251522753623998E-2"/>
    <n v="1.7790886598545601E-2"/>
    <n v="118.540001"/>
    <n v="76.620002999999997"/>
    <n v="-0.15093540855406701"/>
    <n v="-6.7722580366252503E-3"/>
    <n v="1.19115043732242"/>
    <n v="0.19046185313115299"/>
    <n v="0.82136039932482596"/>
    <s v="Alpha Capital"/>
    <x v="35"/>
    <s v="Information Technology"/>
    <s v="Semiconductors"/>
    <s v="Norwood, Massachusetts"/>
    <d v="1999-10-12T00:00:00"/>
    <n v="6281"/>
    <n v="1965"/>
    <s v="Norwood"/>
    <s v="Massachusetts"/>
    <s v="United States"/>
  </r>
  <r>
    <d v="2019-06-27T00:00:00"/>
    <x v="35"/>
    <s v="sell"/>
    <n v="800"/>
    <n v="5"/>
    <n v="111.69000200000001"/>
    <n v="113.720001"/>
    <n v="111.279999"/>
    <n v="112.839996"/>
    <n v="112.839996"/>
    <n v="2054000"/>
    <n v="2.0049999999999999"/>
    <n v="1.7612479842395098E-2"/>
    <n v="2.4844556475402402E-3"/>
    <n v="0.155645681986364"/>
    <n v="8.6426291485987905E-2"/>
    <n v="0.15459065018290799"/>
    <n v="1.60564485052508E-2"/>
    <n v="2.1007303126047702E-2"/>
    <n v="2.0307520063527301E-2"/>
    <n v="1.8817555406105801E-2"/>
    <n v="118.540001"/>
    <n v="76.620002999999997"/>
    <n v="-0.14331462969686801"/>
    <n v="3.81588593721357E-3"/>
    <n v="1.25928226237418"/>
    <n v="1.22854654136506"/>
    <n v="1.1168651570144299"/>
    <s v="Alpha Capital"/>
    <x v="35"/>
    <s v="Information Technology"/>
    <s v="Semiconductors"/>
    <s v="Norwood, Massachusetts"/>
    <d v="1999-10-12T00:00:00"/>
    <n v="6281"/>
    <n v="1965"/>
    <s v="Norwood"/>
    <s v="Massachusetts"/>
    <s v="United States"/>
  </r>
  <r>
    <d v="2019-04-11T00:00:00"/>
    <x v="35"/>
    <s v="buy"/>
    <n v="800"/>
    <n v="6"/>
    <n v="112.370003"/>
    <n v="112.68"/>
    <n v="111.169997999999"/>
    <n v="111.82"/>
    <n v="111.204544"/>
    <n v="1784900"/>
    <n v="2.504"/>
    <n v="-2.2331955778675098E-3"/>
    <n v="1.15130083448191E-2"/>
    <n v="3.5592904087755103E-2"/>
    <n v="0.237756427405594"/>
    <n v="0.22823024988325699"/>
    <n v="9.7676234961478394E-3"/>
    <n v="1.3708395716736901E-2"/>
    <n v="1.6172714993239499E-2"/>
    <n v="1.7115790815786701E-2"/>
    <n v="112.68"/>
    <n v="76.620002999999997"/>
    <n v="-0.14321703254250501"/>
    <n v="3.8122194279549302E-5"/>
    <n v="1.1721439626446799"/>
    <n v="1.89444423903172"/>
    <n v="2.0015378599395"/>
    <s v="DecaFund"/>
    <x v="35"/>
    <s v="Information Technology"/>
    <s v="Semiconductors"/>
    <s v="Norwood, Massachusetts"/>
    <d v="1999-10-12T00:00:00"/>
    <n v="6281"/>
    <n v="1965"/>
    <s v="Norwood"/>
    <s v="Massachusetts"/>
    <s v="United States"/>
  </r>
  <r>
    <d v="2019-04-30T00:00:00"/>
    <x v="35"/>
    <s v="buy"/>
    <n v="800"/>
    <n v="6"/>
    <n v="114.459999"/>
    <n v="116.83000199999999"/>
    <n v="113.93"/>
    <n v="116.239998"/>
    <n v="115.600212"/>
    <n v="2624800"/>
    <n v="2.5089999999999999"/>
    <n v="2.0511796601359902E-2"/>
    <n v="1.8494076016691299E-2"/>
    <n v="0.11059323094724501"/>
    <n v="0.18595364338338999"/>
    <n v="0.301962431408"/>
    <n v="1.9617630770505601E-2"/>
    <n v="1.3105722175304899E-2"/>
    <n v="1.33468678792543E-2"/>
    <n v="1.68804071051201E-2"/>
    <n v="118.540001"/>
    <n v="76.620002999999997"/>
    <n v="-0.14321703254250501"/>
    <n v="9.5096475723260604E-4"/>
    <n v="1.16156996238993"/>
    <n v="2.5100197488060401"/>
    <n v="2.4325036539774598"/>
    <s v="DecaFund"/>
    <x v="35"/>
    <s v="Information Technology"/>
    <s v="Semiconductors"/>
    <s v="Norwood, Massachusetts"/>
    <d v="1999-10-12T00:00:00"/>
    <n v="6281"/>
    <n v="1965"/>
    <s v="Norwood"/>
    <s v="Massachusetts"/>
    <s v="United States"/>
  </r>
  <r>
    <d v="2019-05-01T00:00:00"/>
    <x v="35"/>
    <s v="sell"/>
    <n v="800"/>
    <n v="6"/>
    <n v="116.55999799999999"/>
    <n v="116.959999"/>
    <n v="114.639999"/>
    <n v="114.699997"/>
    <n v="114.068687"/>
    <n v="1601800"/>
    <n v="2.5110000000000001"/>
    <n v="-1.3337005649093001E-2"/>
    <n v="-2.23294802974493E-2"/>
    <n v="8.5791546495841906E-2"/>
    <n v="0.15220986651296001"/>
    <n v="0.29239621889352002"/>
    <n v="1.5251688692442001E-2"/>
    <n v="1.3583586257932E-2"/>
    <n v="1.3312118977116399E-2"/>
    <n v="1.6902368293449901E-2"/>
    <n v="118.540001"/>
    <n v="76.620002999999997"/>
    <n v="-0.14321703254250501"/>
    <n v="-7.5304459681844096E-3"/>
    <n v="1.1654364779754001"/>
    <n v="2.4129024147067901"/>
    <n v="2.3949323010626999"/>
    <s v="DecaFund"/>
    <x v="35"/>
    <s v="Information Technology"/>
    <s v="Semiconductors"/>
    <s v="Norwood, Massachusetts"/>
    <d v="1999-10-12T00:00:00"/>
    <n v="6281"/>
    <n v="1965"/>
    <s v="Norwood"/>
    <s v="Massachusetts"/>
    <s v="United States"/>
  </r>
  <r>
    <d v="2019-05-22T00:00:00"/>
    <x v="35"/>
    <s v="sell"/>
    <n v="400"/>
    <n v="6"/>
    <n v="98.839995999999999"/>
    <n v="103.099998"/>
    <n v="98.589995999999999"/>
    <n v="101.44000200000001"/>
    <n v="100.881676"/>
    <n v="5187100"/>
    <n v="2.3929999999999998"/>
    <n v="1.54981079604441E-2"/>
    <n v="-6.1644677327352897E-2"/>
    <n v="-0.113303999788778"/>
    <n v="-3.2045241590183897E-2"/>
    <n v="8.2436877010175102E-2"/>
    <n v="2.9618270286159099E-2"/>
    <n v="2.3172675612398899E-2"/>
    <n v="1.7273747400422802E-2"/>
    <n v="1.7878091982405201E-2"/>
    <n v="118.540001"/>
    <n v="76.620002999999997"/>
    <n v="-0.15093540855406701"/>
    <n v="-2.8283920525026501E-3"/>
    <n v="1.19528440164574"/>
    <n v="0.52080730642294404"/>
    <n v="0.52262802518008"/>
    <s v="DecaFund"/>
    <x v="35"/>
    <s v="Information Technology"/>
    <s v="Semiconductors"/>
    <s v="Norwood, Massachusetts"/>
    <d v="1999-10-12T00:00:00"/>
    <n v="6281"/>
    <n v="1965"/>
    <s v="Norwood"/>
    <s v="Massachusetts"/>
    <s v="United States"/>
  </r>
  <r>
    <d v="2019-05-23T00:00:00"/>
    <x v="35"/>
    <s v="buy"/>
    <n v="1000"/>
    <n v="6"/>
    <n v="99.480002999999996"/>
    <n v="100.55999799999999"/>
    <n v="97.599997999999999"/>
    <n v="98.730002999999996"/>
    <n v="98.186592000000005"/>
    <n v="3387300"/>
    <n v="2.2959999999999998"/>
    <n v="-2.7078636957133799E-2"/>
    <n v="-5.8710196757942097E-2"/>
    <n v="-0.14477404576984301"/>
    <n v="-6.5090148731553596E-2"/>
    <n v="5.1065305539645202E-2"/>
    <n v="2.9206458629288699E-2"/>
    <n v="2.35242827422469E-2"/>
    <n v="1.7573078829272899E-2"/>
    <n v="1.79594066878692E-2"/>
    <n v="118.540001"/>
    <n v="76.620002999999997"/>
    <n v="-0.15093540855406701"/>
    <n v="-1.1985692488440201E-2"/>
    <n v="1.2031595827922501"/>
    <n v="0.25001937907260802"/>
    <n v="0.37948685289639"/>
    <s v="DecaFund"/>
    <x v="35"/>
    <s v="Information Technology"/>
    <s v="Semiconductors"/>
    <s v="Norwood, Massachusetts"/>
    <d v="1999-10-12T00:00:00"/>
    <n v="6281"/>
    <n v="1965"/>
    <s v="Norwood"/>
    <s v="Massachusetts"/>
    <s v="United States"/>
  </r>
  <r>
    <d v="2019-04-02T00:00:00"/>
    <x v="35"/>
    <s v="sell"/>
    <n v="200"/>
    <n v="7"/>
    <n v="108.129997"/>
    <n v="108.489998"/>
    <n v="107.410004"/>
    <n v="108.110001"/>
    <n v="107.514961"/>
    <n v="1684200"/>
    <n v="2.4809999999999999"/>
    <n v="-1.5711973468286299E-3"/>
    <n v="9.38624097461482E-3"/>
    <n v="-3.0478188826652199E-3"/>
    <n v="0.23589138156994399"/>
    <n v="0.21732499621944801"/>
    <n v="1.86478455257644E-2"/>
    <n v="1.39325381520802E-2"/>
    <n v="1.8589001478890602E-2"/>
    <n v="1.7259352521885801E-2"/>
    <n v="111.120003"/>
    <n v="76.620002999999997"/>
    <n v="-0.14321703254250501"/>
    <n v="1.7455614805152698E-5"/>
    <n v="1.1648703698009599"/>
    <n v="1.8212353259112"/>
    <n v="1.4393651838822501"/>
    <s v="GreenGrest Capital"/>
    <x v="35"/>
    <s v="Information Technology"/>
    <s v="Semiconductors"/>
    <s v="Norwood, Massachusetts"/>
    <d v="1999-10-12T00:00:00"/>
    <n v="6281"/>
    <n v="1965"/>
    <s v="Norwood"/>
    <s v="Massachusetts"/>
    <s v="United States"/>
  </r>
  <r>
    <d v="2019-04-18T00:00:00"/>
    <x v="35"/>
    <s v="sell"/>
    <n v="400"/>
    <n v="7"/>
    <n v="115.089996"/>
    <n v="115.089996"/>
    <n v="113.760002"/>
    <n v="114.790001"/>
    <n v="114.158194999999"/>
    <n v="2052800"/>
    <n v="2.56"/>
    <n v="3.40330686862639E-3"/>
    <n v="2.6213917610374601E-2"/>
    <n v="4.3078667838259602E-2"/>
    <n v="0.26171591240637299"/>
    <n v="0.21376326215035099"/>
    <n v="1.2868470625532501E-2"/>
    <n v="1.47139842035666E-2"/>
    <n v="1.5686933105949898E-2"/>
    <n v="1.70826100498177E-2"/>
    <n v="115.93"/>
    <n v="76.620002999999997"/>
    <n v="-0.14321703254250501"/>
    <n v="1.5778467813143101E-3"/>
    <n v="1.1697893075819901"/>
    <n v="1.7538810618917"/>
    <n v="1.7855834442679399"/>
    <s v="GreenGrest Capital"/>
    <x v="35"/>
    <s v="Information Technology"/>
    <s v="Semiconductors"/>
    <s v="Norwood, Massachusetts"/>
    <d v="1999-10-12T00:00:00"/>
    <n v="6281"/>
    <n v="1965"/>
    <s v="Norwood"/>
    <s v="Massachusetts"/>
    <s v="United States"/>
  </r>
  <r>
    <d v="2019-05-01T00:00:00"/>
    <x v="35"/>
    <s v="sell"/>
    <n v="1000"/>
    <n v="7"/>
    <n v="116.55999799999999"/>
    <n v="116.959999"/>
    <n v="114.639999"/>
    <n v="114.699997"/>
    <n v="114.068687"/>
    <n v="1601800"/>
    <n v="2.5110000000000001"/>
    <n v="-1.3337005649093001E-2"/>
    <n v="-2.23294802974493E-2"/>
    <n v="8.5791546495841906E-2"/>
    <n v="0.15220986651296001"/>
    <n v="0.29239621889352002"/>
    <n v="1.5251688692442001E-2"/>
    <n v="1.3583586257932E-2"/>
    <n v="1.3312118977116399E-2"/>
    <n v="1.6902368293449901E-2"/>
    <n v="118.540001"/>
    <n v="76.620002999999997"/>
    <n v="-0.14321703254250501"/>
    <n v="-7.5304459681844096E-3"/>
    <n v="1.1654364779754001"/>
    <n v="2.4129024147067901"/>
    <n v="2.3949323010626999"/>
    <s v="GreenGrest Capital"/>
    <x v="35"/>
    <s v="Information Technology"/>
    <s v="Semiconductors"/>
    <s v="Norwood, Massachusetts"/>
    <d v="1999-10-12T00:00:00"/>
    <n v="6281"/>
    <n v="1965"/>
    <s v="Norwood"/>
    <s v="Massachusetts"/>
    <s v="United States"/>
  </r>
  <r>
    <d v="2019-06-03T00:00:00"/>
    <x v="35"/>
    <s v="sell"/>
    <n v="400"/>
    <n v="7"/>
    <n v="97.309997999999993"/>
    <n v="98.32"/>
    <n v="95.510002"/>
    <n v="96.07"/>
    <n v="96.07"/>
    <n v="2900000"/>
    <n v="2.081"/>
    <n v="-5.7086977540852096E-3"/>
    <n v="-1.8647736928950599E-2"/>
    <n v="-0.17172369207589"/>
    <n v="-0.117627442552439"/>
    <n v="1.40305287387844E-2"/>
    <n v="1.1084892610182299E-2"/>
    <n v="2.18422637268323E-2"/>
    <n v="1.7331861909999E-2"/>
    <n v="1.7918778054761299E-2"/>
    <n v="118.540001"/>
    <n v="76.620002999999997"/>
    <n v="-0.15093540855406701"/>
    <n v="-2.7690708645509302E-3"/>
    <n v="1.21807776635581"/>
    <n v="-5.9976744582404998E-2"/>
    <n v="0.17718006438925701"/>
    <s v="GreenGrest Capital"/>
    <x v="35"/>
    <s v="Information Technology"/>
    <s v="Semiconductors"/>
    <s v="Norwood, Massachusetts"/>
    <d v="1999-10-12T00:00:00"/>
    <n v="6281"/>
    <n v="1965"/>
    <s v="Norwood"/>
    <s v="Massachusetts"/>
    <s v="United States"/>
  </r>
  <r>
    <d v="2019-06-04T00:00:00"/>
    <x v="35"/>
    <s v="buy"/>
    <n v="300"/>
    <n v="7"/>
    <n v="97.510002"/>
    <n v="101.08000199999999"/>
    <n v="96.910004000000001"/>
    <n v="100.970001"/>
    <n v="100.970001"/>
    <n v="3588600"/>
    <n v="2.1190000000000002"/>
    <n v="4.97463604985144E-2"/>
    <n v="4.4498284221153997E-2"/>
    <n v="-0.14148928730437099"/>
    <n v="-6.3915991570077393E-2"/>
    <n v="5.1301008537628603E-2"/>
    <n v="2.4800085749733001E-2"/>
    <n v="2.4439628205828502E-2"/>
    <n v="1.8508127558078898E-2"/>
    <n v="1.81736998234171E-2"/>
    <n v="118.540001"/>
    <n v="76.620002999999997"/>
    <n v="-0.15093540855406701"/>
    <n v="2.1205927310919401E-2"/>
    <n v="1.23995989971315"/>
    <n v="0.266387675835634"/>
    <n v="0.196941917397251"/>
    <s v="GreenGrest Capital"/>
    <x v="35"/>
    <s v="Information Technology"/>
    <s v="Semiconductors"/>
    <s v="Norwood, Massachusetts"/>
    <d v="1999-10-12T00:00:00"/>
    <n v="6281"/>
    <n v="1965"/>
    <s v="Norwood"/>
    <s v="Massachusetts"/>
    <s v="United States"/>
  </r>
  <r>
    <d v="2019-06-14T00:00:00"/>
    <x v="35"/>
    <s v="buy"/>
    <n v="300"/>
    <n v="7"/>
    <n v="103.44000200000001"/>
    <n v="104.410004"/>
    <n v="102.779999"/>
    <n v="104.019997"/>
    <n v="104.019997"/>
    <n v="2327200"/>
    <n v="2.093"/>
    <n v="-1.67782966799324E-2"/>
    <n v="3.2536649713849397E-2"/>
    <n v="-2.0387261527967101E-2"/>
    <n v="-4.48171209571432E-2"/>
    <n v="4.9773700970561101E-2"/>
    <n v="3.0323395424540701E-2"/>
    <n v="2.4106974484634901E-2"/>
    <n v="1.9864472096627499E-2"/>
    <n v="1.8534933340551701E-2"/>
    <n v="118.540001"/>
    <n v="76.620002999999997"/>
    <n v="-0.14331462969686801"/>
    <n v="-1.6128120944145399E-3"/>
    <n v="1.2387521714362799"/>
    <n v="0.25836885616842198"/>
    <n v="0.31413405689367002"/>
    <s v="GreenGrest Capital"/>
    <x v="35"/>
    <s v="Information Technology"/>
    <s v="Semiconductors"/>
    <s v="Norwood, Massachusetts"/>
    <d v="1999-10-12T00:00:00"/>
    <n v="6281"/>
    <n v="1965"/>
    <s v="Norwood"/>
    <s v="Massachusetts"/>
    <s v="United States"/>
  </r>
  <r>
    <d v="2019-04-11T00:00:00"/>
    <x v="35"/>
    <s v="buy"/>
    <n v="500"/>
    <n v="8"/>
    <n v="112.370003"/>
    <n v="112.68"/>
    <n v="111.169997999999"/>
    <n v="111.82"/>
    <n v="111.204544"/>
    <n v="1784900"/>
    <n v="2.504"/>
    <n v="-2.2331955778675098E-3"/>
    <n v="1.15130083448191E-2"/>
    <n v="3.5592904087755103E-2"/>
    <n v="0.237756427405594"/>
    <n v="0.22823024988325699"/>
    <n v="9.7676234961478394E-3"/>
    <n v="1.3708395716736901E-2"/>
    <n v="1.6172714993239499E-2"/>
    <n v="1.7115790815786701E-2"/>
    <n v="112.68"/>
    <n v="76.620002999999997"/>
    <n v="-0.14321703254250501"/>
    <n v="3.8122194279549302E-5"/>
    <n v="1.1721439626446799"/>
    <n v="1.89444423903172"/>
    <n v="2.0015378599395"/>
    <s v="KKZ Asset Management"/>
    <x v="35"/>
    <s v="Information Technology"/>
    <s v="Semiconductors"/>
    <s v="Norwood, Massachusetts"/>
    <d v="1999-10-12T00:00:00"/>
    <n v="6281"/>
    <n v="1965"/>
    <s v="Norwood"/>
    <s v="Massachusetts"/>
    <s v="United States"/>
  </r>
  <r>
    <d v="2019-04-12T00:00:00"/>
    <x v="35"/>
    <s v="sell"/>
    <n v="500"/>
    <n v="8"/>
    <n v="112.82"/>
    <n v="114.290001"/>
    <n v="112.139999"/>
    <n v="114.209999"/>
    <n v="113.581383"/>
    <n v="1984200"/>
    <n v="2.56"/>
    <n v="2.1148366523715999E-2"/>
    <n v="2.43730780419978E-2"/>
    <n v="5.5167098396211603E-2"/>
    <n v="0.242673467535751"/>
    <n v="0.22522358883091201"/>
    <n v="1.2921724952265E-2"/>
    <n v="1.4326707183279899E-2"/>
    <n v="1.6245503978688701E-2"/>
    <n v="1.7100560602530901E-2"/>
    <n v="114.290001"/>
    <n v="76.620002999999997"/>
    <n v="-0.14321703254250501"/>
    <n v="6.5875784763498903E-3"/>
    <n v="1.17083164209221"/>
    <n v="1.85950415241219"/>
    <n v="1.99980359006972"/>
    <s v="KKZ Asset Management"/>
    <x v="35"/>
    <s v="Information Technology"/>
    <s v="Semiconductors"/>
    <s v="Norwood, Massachusetts"/>
    <d v="1999-10-12T00:00:00"/>
    <n v="6281"/>
    <n v="1965"/>
    <s v="Norwood"/>
    <s v="Massachusetts"/>
    <s v="United States"/>
  </r>
  <r>
    <d v="2019-04-16T00:00:00"/>
    <x v="35"/>
    <s v="buy"/>
    <n v="1000"/>
    <n v="8"/>
    <n v="113.33000199999999"/>
    <n v="114.989998"/>
    <n v="113.25"/>
    <n v="114.599998"/>
    <n v="113.969237999999"/>
    <n v="2298600"/>
    <n v="2.5920000000000001"/>
    <n v="1.4591034972211699E-2"/>
    <n v="3.65227903348447E-2"/>
    <n v="4.6528289413838797E-2"/>
    <n v="0.27366340054938998"/>
    <n v="0.22734327378935101"/>
    <n v="1.34628823503247E-2"/>
    <n v="1.47615911656382E-2"/>
    <n v="1.5869222608201301E-2"/>
    <n v="1.71369202290764E-2"/>
    <n v="114.989998"/>
    <n v="76.620002999999997"/>
    <n v="-0.14321703254250501"/>
    <n v="5.0922850790659495E-4"/>
    <n v="1.1735338169292999"/>
    <n v="1.8750185837928199"/>
    <n v="1.88181986750269"/>
    <s v="KKZ Asset Management"/>
    <x v="35"/>
    <s v="Information Technology"/>
    <s v="Semiconductors"/>
    <s v="Norwood, Massachusetts"/>
    <d v="1999-10-12T00:00:00"/>
    <n v="6281"/>
    <n v="1965"/>
    <s v="Norwood"/>
    <s v="Massachusetts"/>
    <s v="United States"/>
  </r>
  <r>
    <d v="2019-05-03T00:00:00"/>
    <x v="35"/>
    <s v="buy"/>
    <n v="2400"/>
    <n v="8"/>
    <n v="117.58000199999999"/>
    <n v="117.959999"/>
    <n v="115.93"/>
    <n v="116.949997"/>
    <n v="116.30630499999999"/>
    <n v="2476300"/>
    <n v="2.5310000000000001"/>
    <n v="-8.5468927782836806E-5"/>
    <n v="2.1695825614614399E-2"/>
    <n v="7.8597261319547002E-2"/>
    <n v="0.15630152336479"/>
    <n v="0.30100555513420602"/>
    <n v="1.50769271701541E-2"/>
    <n v="1.29320850988302E-2"/>
    <n v="1.33571343887247E-2"/>
    <n v="1.6905518594075099E-2"/>
    <n v="118.540001"/>
    <n v="76.620002999999997"/>
    <n v="-0.14321703254250501"/>
    <n v="9.5921274614703799E-3"/>
    <n v="1.1572407768220601"/>
    <n v="2.4678852336779902"/>
    <n v="2.4078345052883101"/>
    <s v="KKZ Asset Management"/>
    <x v="35"/>
    <s v="Information Technology"/>
    <s v="Semiconductors"/>
    <s v="Norwood, Massachusetts"/>
    <d v="1999-10-12T00:00:00"/>
    <n v="6281"/>
    <n v="1965"/>
    <s v="Norwood"/>
    <s v="Massachusetts"/>
    <s v="United States"/>
  </r>
  <r>
    <d v="2019-05-07T00:00:00"/>
    <x v="35"/>
    <s v="sell"/>
    <n v="400"/>
    <n v="8"/>
    <n v="113.400002"/>
    <n v="114.290001"/>
    <n v="111.790001"/>
    <n v="113.68"/>
    <n v="113.054306"/>
    <n v="2965400"/>
    <n v="2.448"/>
    <n v="-1.0935746024348599E-2"/>
    <n v="-2.2269502807032202E-2"/>
    <n v="2.8010051393465098E-2"/>
    <n v="0.12933606395849001"/>
    <n v="0.25058158775348499"/>
    <n v="1.48540655296075E-2"/>
    <n v="1.36065834145005E-2"/>
    <n v="1.3611951387094701E-2"/>
    <n v="1.68833674128126E-2"/>
    <n v="118.540001"/>
    <n v="76.620002999999997"/>
    <n v="-0.14321703254250501"/>
    <n v="-1.6649488130547601E-2"/>
    <n v="1.1477599599311601"/>
    <n v="2.0131348095933301"/>
    <n v="2.33204454403822"/>
    <s v="KKZ Asset Management"/>
    <x v="35"/>
    <s v="Information Technology"/>
    <s v="Semiconductors"/>
    <s v="Norwood, Massachusetts"/>
    <d v="1999-10-12T00:00:00"/>
    <n v="6281"/>
    <n v="1965"/>
    <s v="Norwood"/>
    <s v="Massachusetts"/>
    <s v="United States"/>
  </r>
  <r>
    <d v="2019-05-22T00:00:00"/>
    <x v="35"/>
    <s v="sell"/>
    <n v="800"/>
    <n v="8"/>
    <n v="98.839995999999999"/>
    <n v="103.099998"/>
    <n v="98.589995999999999"/>
    <n v="101.44000200000001"/>
    <n v="100.881676"/>
    <n v="5187100"/>
    <n v="2.3929999999999998"/>
    <n v="1.54981079604441E-2"/>
    <n v="-6.1644677327352897E-2"/>
    <n v="-0.113303999788778"/>
    <n v="-3.2045241590183897E-2"/>
    <n v="8.2436877010175102E-2"/>
    <n v="2.9618270286159099E-2"/>
    <n v="2.3172675612398899E-2"/>
    <n v="1.7273747400422802E-2"/>
    <n v="1.7878091982405201E-2"/>
    <n v="118.540001"/>
    <n v="76.620002999999997"/>
    <n v="-0.15093540855406701"/>
    <n v="-2.8283920525026501E-3"/>
    <n v="1.19528440164574"/>
    <n v="0.52080730642294404"/>
    <n v="0.52262802518008"/>
    <s v="KKZ Asset Management"/>
    <x v="35"/>
    <s v="Information Technology"/>
    <s v="Semiconductors"/>
    <s v="Norwood, Massachusetts"/>
    <d v="1999-10-12T00:00:00"/>
    <n v="6281"/>
    <n v="1965"/>
    <s v="Norwood"/>
    <s v="Massachusetts"/>
    <s v="United States"/>
  </r>
  <r>
    <d v="2019-06-06T00:00:00"/>
    <x v="35"/>
    <s v="sell"/>
    <n v="400"/>
    <n v="8"/>
    <n v="99.709998999999996"/>
    <n v="100.30999799999999"/>
    <n v="98.629997000000003"/>
    <n v="99.970000999999996"/>
    <n v="99.970000999999996"/>
    <n v="1881100"/>
    <n v="2.1240000000000001"/>
    <n v="1.0007806879966199E-3"/>
    <n v="1.9290635154679402E-2"/>
    <n v="-0.133933882381856"/>
    <n v="-5.0026284720143102E-2"/>
    <n v="1.88387792628055E-2"/>
    <n v="2.63282723454407E-2"/>
    <n v="2.4353750876084899E-2"/>
    <n v="1.8445945416426301E-2"/>
    <n v="1.81553847326823E-2"/>
    <n v="118.540001"/>
    <n v="76.620002999999997"/>
    <n v="-0.14331462969686801"/>
    <n v="6.1168407152111899E-3"/>
    <n v="1.2290351527580801"/>
    <n v="-2.1276015079158599E-2"/>
    <n v="8.0277326923734599E-2"/>
    <s v="KKZ Asset Management"/>
    <x v="35"/>
    <s v="Information Technology"/>
    <s v="Semiconductors"/>
    <s v="Norwood, Massachusetts"/>
    <d v="1999-10-12T00:00:00"/>
    <n v="6281"/>
    <n v="1965"/>
    <s v="Norwood"/>
    <s v="Massachusetts"/>
    <s v="United States"/>
  </r>
  <r>
    <d v="2019-06-19T00:00:00"/>
    <x v="35"/>
    <s v="sell"/>
    <n v="400"/>
    <n v="8"/>
    <n v="110.489998"/>
    <n v="111.529999"/>
    <n v="109.5"/>
    <n v="111.040001"/>
    <n v="111.040001"/>
    <n v="2474500"/>
    <n v="2.0289999999999999"/>
    <n v="9.9557251400029106E-3"/>
    <n v="6.1948199188406099E-2"/>
    <n v="0.101973774985779"/>
    <n v="2.76462572494185E-2"/>
    <n v="0.114685426938503"/>
    <n v="2.1948252562494001E-2"/>
    <n v="2.34530878187506E-2"/>
    <n v="2.0677671936787E-2"/>
    <n v="1.8762362231664002E-2"/>
    <n v="118.540001"/>
    <n v="76.620002999999997"/>
    <n v="-0.14331462969686801"/>
    <n v="2.98071681438073E-3"/>
    <n v="1.25249746853204"/>
    <n v="0.85219691677644505"/>
    <n v="0.48979430334714802"/>
    <s v="KKZ Asset Management"/>
    <x v="35"/>
    <s v="Information Technology"/>
    <s v="Semiconductors"/>
    <s v="Norwood, Massachusetts"/>
    <d v="1999-10-12T00:00:00"/>
    <n v="6281"/>
    <n v="1965"/>
    <s v="Norwood"/>
    <s v="Massachusetts"/>
    <s v="United States"/>
  </r>
  <r>
    <d v="2019-04-22T00:00:00"/>
    <x v="35"/>
    <s v="buy"/>
    <n v="700"/>
    <n v="9"/>
    <n v="114.410004"/>
    <n v="114.599998"/>
    <n v="113.449997"/>
    <n v="113.610001"/>
    <n v="112.984687999999"/>
    <n v="2295900"/>
    <n v="2.59"/>
    <n v="-1.0332856795319201E-2"/>
    <n v="-5.2673057086605104E-3"/>
    <n v="4.5008056591168202E-2"/>
    <n v="0.22307444478003399"/>
    <n v="0.254629150670521"/>
    <n v="1.0651169669370899E-2"/>
    <n v="1.4630704922259499E-2"/>
    <n v="1.54813581020461E-2"/>
    <n v="1.6777808108133101E-2"/>
    <n v="115.93"/>
    <n v="76.620002999999997"/>
    <n v="-0.14321703254250501"/>
    <n v="1.0115060212163699E-3"/>
    <n v="1.1572790807953"/>
    <n v="2.1267430568138401"/>
    <n v="1.8390312251482701"/>
    <s v="Netpune Capital"/>
    <x v="35"/>
    <s v="Information Technology"/>
    <s v="Semiconductors"/>
    <s v="Norwood, Massachusetts"/>
    <d v="1999-10-12T00:00:00"/>
    <n v="6281"/>
    <n v="1965"/>
    <s v="Norwood"/>
    <s v="Massachusetts"/>
    <s v="United States"/>
  </r>
  <r>
    <d v="2019-04-30T00:00:00"/>
    <x v="35"/>
    <s v="buy"/>
    <n v="200"/>
    <n v="9"/>
    <n v="114.459999"/>
    <n v="116.83000199999999"/>
    <n v="113.93"/>
    <n v="116.239998"/>
    <n v="115.600212"/>
    <n v="2624800"/>
    <n v="2.5089999999999999"/>
    <n v="2.0511796601359902E-2"/>
    <n v="1.8494076016691299E-2"/>
    <n v="0.11059323094724501"/>
    <n v="0.18595364338338999"/>
    <n v="0.301962431408"/>
    <n v="1.9617630770505601E-2"/>
    <n v="1.3105722175304899E-2"/>
    <n v="1.33468678792543E-2"/>
    <n v="1.68804071051201E-2"/>
    <n v="118.540001"/>
    <n v="76.620002999999997"/>
    <n v="-0.14321703254250501"/>
    <n v="9.5096475723260604E-4"/>
    <n v="1.16156996238993"/>
    <n v="2.5100197488060401"/>
    <n v="2.4325036539774598"/>
    <s v="Netpune Capital"/>
    <x v="35"/>
    <s v="Information Technology"/>
    <s v="Semiconductors"/>
    <s v="Norwood, Massachusetts"/>
    <d v="1999-10-12T00:00:00"/>
    <n v="6281"/>
    <n v="1965"/>
    <s v="Norwood"/>
    <s v="Massachusetts"/>
    <s v="United States"/>
  </r>
  <r>
    <d v="2019-05-10T00:00:00"/>
    <x v="35"/>
    <s v="buy"/>
    <n v="1200"/>
    <n v="9"/>
    <n v="110.209999"/>
    <n v="111.150002"/>
    <n v="107.68"/>
    <n v="110.599998"/>
    <n v="109.991257"/>
    <n v="2422000"/>
    <n v="2.4550000000000001"/>
    <n v="4.5214722342069098E-4"/>
    <n v="-5.5826390481363203E-2"/>
    <n v="9.95101274931664E-4"/>
    <n v="9.8587071161886697E-2"/>
    <n v="0.19741412942290101"/>
    <n v="1.20369068380869E-2"/>
    <n v="1.46412619621583E-2"/>
    <n v="1.3723822892888499E-2"/>
    <n v="1.69534698026889E-2"/>
    <n v="118.540001"/>
    <n v="76.620002999999997"/>
    <n v="-0.14321703254250501"/>
    <n v="3.7133938472042301E-3"/>
    <n v="1.14884990897998"/>
    <n v="1.5372421455290299"/>
    <n v="1.8566561359110401"/>
    <s v="Netpune Capital"/>
    <x v="35"/>
    <s v="Information Technology"/>
    <s v="Semiconductors"/>
    <s v="Norwood, Massachusetts"/>
    <d v="1999-10-12T00:00:00"/>
    <n v="6281"/>
    <n v="1965"/>
    <s v="Norwood"/>
    <s v="Massachusetts"/>
    <s v="United States"/>
  </r>
  <r>
    <d v="2019-06-03T00:00:00"/>
    <x v="35"/>
    <s v="sell"/>
    <n v="400"/>
    <n v="9"/>
    <n v="97.309997999999993"/>
    <n v="98.32"/>
    <n v="95.510002"/>
    <n v="96.07"/>
    <n v="96.07"/>
    <n v="2900000"/>
    <n v="2.081"/>
    <n v="-5.7086977540852096E-3"/>
    <n v="-1.8647736928950599E-2"/>
    <n v="-0.17172369207589"/>
    <n v="-0.117627442552439"/>
    <n v="1.40305287387844E-2"/>
    <n v="1.1084892610182299E-2"/>
    <n v="2.18422637268323E-2"/>
    <n v="1.7331861909999E-2"/>
    <n v="1.7918778054761299E-2"/>
    <n v="118.540001"/>
    <n v="76.620002999999997"/>
    <n v="-0.15093540855406701"/>
    <n v="-2.7690708645509302E-3"/>
    <n v="1.21807776635581"/>
    <n v="-5.9976744582404998E-2"/>
    <n v="0.17718006438925701"/>
    <s v="Netpune Capital"/>
    <x v="35"/>
    <s v="Information Technology"/>
    <s v="Semiconductors"/>
    <s v="Norwood, Massachusetts"/>
    <d v="1999-10-12T00:00:00"/>
    <n v="6281"/>
    <n v="1965"/>
    <s v="Norwood"/>
    <s v="Massachusetts"/>
    <s v="United States"/>
  </r>
  <r>
    <d v="2019-06-21T00:00:00"/>
    <x v="35"/>
    <s v="buy"/>
    <n v="1100"/>
    <n v="9"/>
    <n v="112.120003"/>
    <n v="114.360001"/>
    <n v="111.529999"/>
    <n v="113.669997999999"/>
    <n v="113.669997999999"/>
    <n v="4351300"/>
    <n v="2.0680000000000001"/>
    <n v="9.8131010659949502E-3"/>
    <n v="8.8716336599508505E-2"/>
    <n v="0.13484929874704199"/>
    <n v="6.2258539316974899E-2"/>
    <n v="0.138985061138064"/>
    <n v="1.53285820020659E-2"/>
    <n v="2.1568002824143999E-2"/>
    <n v="2.0431554482170499E-2"/>
    <n v="1.8769195607522601E-2"/>
    <n v="118.540001"/>
    <n v="76.620002999999997"/>
    <n v="-0.14331462969686801"/>
    <n v="-1.26001638019446E-3"/>
    <n v="1.25099540167113"/>
    <n v="1.07381444747775"/>
    <n v="0.80277031449601799"/>
    <s v="Netpune Capital"/>
    <x v="35"/>
    <s v="Information Technology"/>
    <s v="Semiconductors"/>
    <s v="Norwood, Massachusetts"/>
    <d v="1999-10-12T00:00:00"/>
    <n v="6281"/>
    <n v="1965"/>
    <s v="Norwood"/>
    <s v="Massachusetts"/>
    <s v="United States"/>
  </r>
  <r>
    <d v="2019-04-08T00:00:00"/>
    <x v="35"/>
    <s v="sell"/>
    <n v="800"/>
    <n v="10"/>
    <n v="110.75"/>
    <n v="111.83000199999999"/>
    <n v="110.360001"/>
    <n v="111.739998"/>
    <n v="111.124977"/>
    <n v="2237900"/>
    <n v="2.5190000000000001"/>
    <n v="2.5089540872487099E-3"/>
    <n v="3.1454279535886802E-2"/>
    <n v="5.5759051157685799E-2"/>
    <n v="0.29991795786052"/>
    <n v="0.255320666740742"/>
    <n v="6.5569353884677899E-3"/>
    <n v="1.37918114351887E-2"/>
    <n v="1.6436139985005E-2"/>
    <n v="1.7142060956307398E-2"/>
    <n v="111.83000199999999"/>
    <n v="76.620002999999997"/>
    <n v="-0.14321703254250501"/>
    <n v="1.0469119934194001E-3"/>
    <n v="1.1668150709721801"/>
    <n v="2.15980313414298"/>
    <n v="1.8986652363263301"/>
    <s v="Spectrum Group"/>
    <x v="35"/>
    <s v="Information Technology"/>
    <s v="Semiconductors"/>
    <s v="Norwood, Massachusetts"/>
    <d v="1999-10-12T00:00:00"/>
    <n v="6281"/>
    <n v="1965"/>
    <s v="Norwood"/>
    <s v="Massachusetts"/>
    <s v="United States"/>
  </r>
  <r>
    <d v="2019-04-11T00:00:00"/>
    <x v="35"/>
    <s v="buy"/>
    <n v="800"/>
    <n v="10"/>
    <n v="112.370003"/>
    <n v="112.68"/>
    <n v="111.169997999999"/>
    <n v="111.82"/>
    <n v="111.204544"/>
    <n v="1784900"/>
    <n v="2.504"/>
    <n v="-2.2331955778675098E-3"/>
    <n v="1.15130083448191E-2"/>
    <n v="3.5592904087755103E-2"/>
    <n v="0.237756427405594"/>
    <n v="0.22823024988325699"/>
    <n v="9.7676234961478394E-3"/>
    <n v="1.3708395716736901E-2"/>
    <n v="1.6172714993239499E-2"/>
    <n v="1.7115790815786701E-2"/>
    <n v="112.68"/>
    <n v="76.620002999999997"/>
    <n v="-0.14321703254250501"/>
    <n v="3.8122194279549302E-5"/>
    <n v="1.1721439626446799"/>
    <n v="1.89444423903172"/>
    <n v="2.0015378599395"/>
    <s v="Spectrum Group"/>
    <x v="35"/>
    <s v="Information Technology"/>
    <s v="Semiconductors"/>
    <s v="Norwood, Massachusetts"/>
    <d v="1999-10-12T00:00:00"/>
    <n v="6281"/>
    <n v="1965"/>
    <s v="Norwood"/>
    <s v="Massachusetts"/>
    <s v="United States"/>
  </r>
  <r>
    <d v="2019-04-23T00:00:00"/>
    <x v="35"/>
    <s v="sell"/>
    <n v="600"/>
    <n v="10"/>
    <n v="113.57"/>
    <n v="114.400002"/>
    <n v="113.220001"/>
    <n v="114.110001"/>
    <n v="113.481940999999"/>
    <n v="3437900"/>
    <n v="2.57"/>
    <n v="4.3914090239310002E-3"/>
    <n v="1.0306179226849999E-2"/>
    <n v="3.5047518332308701E-2"/>
    <n v="0.25217770209339901"/>
    <n v="0.26002262378021002"/>
    <n v="9.1151076332175104E-3"/>
    <n v="1.43837862426192E-2"/>
    <n v="1.50530004745804E-2"/>
    <n v="1.6778670710230301E-2"/>
    <n v="115.93"/>
    <n v="76.620002999999997"/>
    <n v="-0.14321703254250501"/>
    <n v="8.8023511954049196E-3"/>
    <n v="1.15814944604936"/>
    <n v="2.1722986388571601"/>
    <n v="1.9175818863292799"/>
    <s v="Spectrum Group"/>
    <x v="35"/>
    <s v="Information Technology"/>
    <s v="Semiconductors"/>
    <s v="Norwood, Massachusetts"/>
    <d v="1999-10-12T00:00:00"/>
    <n v="6281"/>
    <n v="1965"/>
    <s v="Norwood"/>
    <s v="Massachusetts"/>
    <s v="United States"/>
  </r>
  <r>
    <d v="2019-04-29T00:00:00"/>
    <x v="35"/>
    <s v="sell"/>
    <n v="1400"/>
    <n v="10"/>
    <n v="114.25"/>
    <n v="114.790001"/>
    <n v="113.400002"/>
    <n v="113.879997"/>
    <n v="113.253197"/>
    <n v="1877100"/>
    <n v="2.536"/>
    <n v="-4.9054521368661298E-3"/>
    <n v="2.3736884392626099E-3"/>
    <n v="8.1565863120018095E-2"/>
    <n v="0.16204594681891599"/>
    <n v="0.26988447000542898"/>
    <n v="1.7358252444963598E-2"/>
    <n v="1.2932572112510201E-2"/>
    <n v="1.3178348836042899E-2"/>
    <n v="1.68551148340432E-2"/>
    <n v="118.540001"/>
    <n v="76.620002999999997"/>
    <n v="-0.14321703254250501"/>
    <n v="1.07094833958194E-3"/>
    <n v="1.16065495210917"/>
    <n v="2.2276850254450902"/>
    <n v="2.3649594319876801"/>
    <s v="Spectrum Group"/>
    <x v="35"/>
    <s v="Information Technology"/>
    <s v="Semiconductors"/>
    <s v="Norwood, Massachusetts"/>
    <d v="1999-10-12T00:00:00"/>
    <n v="6281"/>
    <n v="1965"/>
    <s v="Norwood"/>
    <s v="Massachusetts"/>
    <s v="United States"/>
  </r>
  <r>
    <d v="2019-05-10T00:00:00"/>
    <x v="35"/>
    <s v="buy"/>
    <n v="1300"/>
    <n v="10"/>
    <n v="110.209999"/>
    <n v="111.150002"/>
    <n v="107.68"/>
    <n v="110.599998"/>
    <n v="109.991257"/>
    <n v="2422000"/>
    <n v="2.4550000000000001"/>
    <n v="4.5214722342069098E-4"/>
    <n v="-5.5826390481363203E-2"/>
    <n v="9.95101274931664E-4"/>
    <n v="9.8587071161886697E-2"/>
    <n v="0.19741412942290101"/>
    <n v="1.20369068380869E-2"/>
    <n v="1.46412619621583E-2"/>
    <n v="1.3723822892888499E-2"/>
    <n v="1.69534698026889E-2"/>
    <n v="118.540001"/>
    <n v="76.620002999999997"/>
    <n v="-0.14321703254250501"/>
    <n v="3.7133938472042301E-3"/>
    <n v="1.14884990897998"/>
    <n v="1.5372421455290299"/>
    <n v="1.8566561359110401"/>
    <s v="Spectrum Group"/>
    <x v="35"/>
    <s v="Information Technology"/>
    <s v="Semiconductors"/>
    <s v="Norwood, Massachusetts"/>
    <d v="1999-10-12T00:00:00"/>
    <n v="6281"/>
    <n v="1965"/>
    <s v="Norwood"/>
    <s v="Massachusetts"/>
    <s v="United States"/>
  </r>
  <r>
    <d v="2019-06-25T00:00:00"/>
    <x v="35"/>
    <s v="sell"/>
    <n v="900"/>
    <n v="10"/>
    <n v="113.010002"/>
    <n v="113.540001"/>
    <n v="109.849998"/>
    <n v="110.279999"/>
    <n v="110.279999"/>
    <n v="2516200"/>
    <n v="1.994"/>
    <n v="-2.34799117826393E-2"/>
    <n v="3.0877964635135399E-3"/>
    <n v="0.116152908727673"/>
    <n v="3.4778808085179802E-2"/>
    <n v="0.12780009025182301"/>
    <n v="1.56193812936497E-2"/>
    <n v="2.1387720093219299E-2"/>
    <n v="2.04028386661552E-2"/>
    <n v="1.8797915667572301E-2"/>
    <n v="118.540001"/>
    <n v="76.620002999999997"/>
    <n v="-0.14331462969686801"/>
    <n v="-9.5417756928269908E-3"/>
    <n v="1.2535086373645901"/>
    <n v="0.98240952032639195"/>
    <n v="1.0332444894694099"/>
    <s v="Spectrum Group"/>
    <x v="35"/>
    <s v="Information Technology"/>
    <s v="Semiconductors"/>
    <s v="Norwood, Massachusetts"/>
    <d v="1999-10-12T00:00:00"/>
    <n v="6281"/>
    <n v="1965"/>
    <s v="Norwood"/>
    <s v="Massachusetts"/>
    <s v="United States"/>
  </r>
  <r>
    <d v="2019-04-01T00:00:00"/>
    <x v="35"/>
    <s v="buy"/>
    <n v="900"/>
    <n v="11"/>
    <n v="106.519997"/>
    <n v="108.620003"/>
    <n v="106.260002"/>
    <n v="108.279999"/>
    <n v="107.684021"/>
    <n v="3445800"/>
    <n v="2.4969999999999999"/>
    <n v="2.8191969322336901E-2"/>
    <n v="2.83819757944965E-2"/>
    <n v="1.22654788523778E-2"/>
    <n v="0.241782664691156"/>
    <n v="0.192432693308316"/>
    <n v="1.9676301799278002E-2"/>
    <n v="1.42367543008025E-2"/>
    <n v="1.8576644428508701E-2"/>
    <n v="1.7344358676135499E-2"/>
    <n v="111.120003"/>
    <n v="76.620002999999997"/>
    <n v="-0.14321703254250501"/>
    <n v="1.1502195497633099E-2"/>
    <n v="1.1653426687394199"/>
    <n v="1.5866184677538999"/>
    <n v="1.44652759456195"/>
    <s v="Beta Dynamic Fund"/>
    <x v="35"/>
    <s v="Information Technology"/>
    <s v="Semiconductors"/>
    <s v="Norwood, Massachusetts"/>
    <d v="1999-10-12T00:00:00"/>
    <n v="6281"/>
    <n v="1965"/>
    <s v="Norwood"/>
    <s v="Massachusetts"/>
    <s v="United States"/>
  </r>
  <r>
    <d v="2019-04-04T00:00:00"/>
    <x v="35"/>
    <s v="sell"/>
    <n v="1000"/>
    <n v="11"/>
    <n v="109.760002"/>
    <n v="110.959999"/>
    <n v="109.139999"/>
    <n v="110.540001"/>
    <n v="109.93158699999999"/>
    <n v="2435700"/>
    <n v="2.512"/>
    <n v="6.3527289358813596E-3"/>
    <n v="6.0313676746748597E-2"/>
    <n v="2.11187914558939E-2"/>
    <n v="0.31937784609286601"/>
    <n v="0.21188318596129599"/>
    <n v="1.1107827261117399E-2"/>
    <n v="1.4357902177981901E-2"/>
    <n v="1.6606233870027302E-2"/>
    <n v="1.7243745368779199E-2"/>
    <n v="111.120003"/>
    <n v="76.620002999999997"/>
    <n v="-0.14321703254250501"/>
    <n v="2.0824655091414399E-3"/>
    <n v="1.1669336308318199"/>
    <n v="1.7612176207494299"/>
    <n v="1.70166753013573"/>
    <s v="Beta Dynamic Fund"/>
    <x v="35"/>
    <s v="Information Technology"/>
    <s v="Semiconductors"/>
    <s v="Norwood, Massachusetts"/>
    <d v="1999-10-12T00:00:00"/>
    <n v="6281"/>
    <n v="1965"/>
    <s v="Norwood"/>
    <s v="Massachusetts"/>
    <s v="United States"/>
  </r>
  <r>
    <d v="2019-04-25T00:00:00"/>
    <x v="35"/>
    <s v="buy"/>
    <n v="800"/>
    <n v="11"/>
    <n v="116.379997"/>
    <n v="116.400002"/>
    <n v="113.510002"/>
    <n v="115.019997"/>
    <n v="114.38692500000001"/>
    <n v="2952900"/>
    <n v="2.5339999999999998"/>
    <n v="-1.9543484339154302E-2"/>
    <n v="5.4049254231314401E-3"/>
    <n v="8.87675489262965E-2"/>
    <n v="0.19897489180085901"/>
    <n v="0.29175353838072898"/>
    <n v="1.7813271065564799E-2"/>
    <n v="1.40032227920515E-2"/>
    <n v="1.3583055586325299E-2"/>
    <n v="1.6856841272085501E-2"/>
    <n v="118.540001"/>
    <n v="76.620002999999997"/>
    <n v="-0.14321703254250501"/>
    <n v="-3.6904169755480902E-4"/>
    <n v="1.1619386811446"/>
    <n v="2.4450926034818701"/>
    <n v="2.2197549080650498"/>
    <s v="Beta Dynamic Fund"/>
    <x v="35"/>
    <s v="Information Technology"/>
    <s v="Semiconductors"/>
    <s v="Norwood, Massachusetts"/>
    <d v="1999-10-12T00:00:00"/>
    <n v="6281"/>
    <n v="1965"/>
    <s v="Norwood"/>
    <s v="Massachusetts"/>
    <s v="United States"/>
  </r>
  <r>
    <d v="2019-05-21T00:00:00"/>
    <x v="35"/>
    <s v="buy"/>
    <n v="700"/>
    <n v="11"/>
    <n v="101.419997999999"/>
    <n v="101.75"/>
    <n v="99.099997999999999"/>
    <n v="99.879997000000003"/>
    <n v="99.330253999999996"/>
    <n v="4636600"/>
    <n v="2.4260000000000002"/>
    <n v="2.4117063423548302E-2"/>
    <n v="-6.6520223675500603E-2"/>
    <n v="-0.13913496454454199"/>
    <n v="-6.2065088855843199E-2"/>
    <n v="7.1355710705518105E-2"/>
    <n v="2.85334909396848E-2"/>
    <n v="2.2726751608091102E-2"/>
    <n v="1.7239092448892601E-2"/>
    <n v="1.7854240530185601E-2"/>
    <n v="118.540001"/>
    <n v="76.620002999999997"/>
    <n v="-0.15093540855406701"/>
    <n v="8.4599491109458805E-3"/>
    <n v="1.19636900131348"/>
    <n v="0.41922949301144002"/>
    <n v="0.65958148594930499"/>
    <s v="Beta Dynamic Fund"/>
    <x v="35"/>
    <s v="Information Technology"/>
    <s v="Semiconductors"/>
    <s v="Norwood, Massachusetts"/>
    <d v="1999-10-12T00:00:00"/>
    <n v="6281"/>
    <n v="1965"/>
    <s v="Norwood"/>
    <s v="Massachusetts"/>
    <s v="United States"/>
  </r>
  <r>
    <d v="2019-05-28T00:00:00"/>
    <x v="35"/>
    <s v="sell"/>
    <n v="400"/>
    <n v="11"/>
    <n v="98.660004000000001"/>
    <n v="99.139999000000003"/>
    <n v="96.760002"/>
    <n v="97.110000999999997"/>
    <n v="96.575507999999999"/>
    <n v="3602400"/>
    <n v="2.2679999999999998"/>
    <n v="-1.3399660651590199E-2"/>
    <n v="-4.00796523422933E-3"/>
    <n v="-0.169261611756824"/>
    <n v="-9.3554535877180794E-2"/>
    <n v="4.15456073654632E-2"/>
    <n v="2.0864472428598301E-2"/>
    <n v="2.2172127590209E-2"/>
    <n v="1.7447075417187301E-2"/>
    <n v="1.7954189752825499E-2"/>
    <n v="118.540001"/>
    <n v="76.620002999999997"/>
    <n v="-0.15093540855406701"/>
    <n v="-8.4109499934704197E-3"/>
    <n v="1.20738299324994"/>
    <n v="0.16757841079566399"/>
    <n v="0.34010909892463398"/>
    <s v="Beta Dynamic Fund"/>
    <x v="35"/>
    <s v="Information Technology"/>
    <s v="Semiconductors"/>
    <s v="Norwood, Massachusetts"/>
    <d v="1999-10-12T00:00:00"/>
    <n v="6281"/>
    <n v="1965"/>
    <s v="Norwood"/>
    <s v="Massachusetts"/>
    <s v="United States"/>
  </r>
  <r>
    <d v="2019-06-07T00:00:00"/>
    <x v="35"/>
    <s v="sell"/>
    <n v="1000"/>
    <n v="11"/>
    <n v="100.669997999999"/>
    <n v="100.989998"/>
    <n v="99.730002999999996"/>
    <n v="100.69000200000001"/>
    <n v="100.69000200000001"/>
    <n v="3046400"/>
    <n v="2.0840000000000001"/>
    <n v="7.1763588083788299E-3"/>
    <n v="4.12607196147367E-2"/>
    <n v="-0.11582177754912799"/>
    <n v="-4.0291820842433303E-2"/>
    <n v="1.16123310008245E-2"/>
    <n v="2.41831234034257E-2"/>
    <n v="2.4487836255966899E-2"/>
    <n v="1.8471683514933501E-2"/>
    <n v="1.8138362549980701E-2"/>
    <n v="118.540001"/>
    <n v="76.620002999999997"/>
    <n v="-0.14331462969686801"/>
    <n v="1.0442979367750601E-2"/>
    <n v="1.2251666849571701"/>
    <n v="-8.1849109786345103E-2"/>
    <n v="2.62980706945103E-2"/>
    <s v="Beta Dynamic Fund"/>
    <x v="35"/>
    <s v="Information Technology"/>
    <s v="Semiconductors"/>
    <s v="Norwood, Massachusetts"/>
    <d v="1999-10-12T00:00:00"/>
    <n v="6281"/>
    <n v="1965"/>
    <s v="Norwood"/>
    <s v="Massachusetts"/>
    <s v="United States"/>
  </r>
  <r>
    <d v="2019-06-10T00:00:00"/>
    <x v="35"/>
    <s v="sell"/>
    <n v="1000"/>
    <n v="11"/>
    <n v="104.290001"/>
    <n v="107.529999"/>
    <n v="103.129997"/>
    <n v="106.550003"/>
    <n v="106.550003"/>
    <n v="4179100"/>
    <n v="2.1429999999999998"/>
    <n v="5.65678769099522E-2"/>
    <n v="0.10353729427877401"/>
    <n v="-3.1334346891545399E-2"/>
    <n v="-5.0302457489207397E-3"/>
    <n v="6.4839904253539499E-2"/>
    <n v="3.0426651284460201E-2"/>
    <n v="2.7236433103298801E-2"/>
    <n v="1.9644388922163001E-2"/>
    <n v="1.8483509176686799E-2"/>
    <n v="118.540001"/>
    <n v="76.620002999999997"/>
    <n v="-0.14331462969686801"/>
    <n v="4.6492198743191201E-3"/>
    <n v="1.2350481341569"/>
    <n v="0.385822419696908"/>
    <n v="0.115457903550373"/>
    <s v="Beta Dynamic Fund"/>
    <x v="35"/>
    <s v="Information Technology"/>
    <s v="Semiconductors"/>
    <s v="Norwood, Massachusetts"/>
    <d v="1999-10-12T00:00:00"/>
    <n v="6281"/>
    <n v="1965"/>
    <s v="Norwood"/>
    <s v="Massachusetts"/>
    <s v="United States"/>
  </r>
  <r>
    <d v="2019-06-14T00:00:00"/>
    <x v="35"/>
    <s v="sell"/>
    <n v="500"/>
    <n v="11"/>
    <n v="103.44000200000001"/>
    <n v="104.410004"/>
    <n v="102.779999"/>
    <n v="104.019997"/>
    <n v="104.019997"/>
    <n v="2327200"/>
    <n v="2.093"/>
    <n v="-1.67782966799324E-2"/>
    <n v="3.2536649713849397E-2"/>
    <n v="-2.0387261527967101E-2"/>
    <n v="-4.48171209571432E-2"/>
    <n v="4.9773700970561101E-2"/>
    <n v="3.0323395424540701E-2"/>
    <n v="2.4106974484634901E-2"/>
    <n v="1.9864472096627499E-2"/>
    <n v="1.8534933340551701E-2"/>
    <n v="118.540001"/>
    <n v="76.620002999999997"/>
    <n v="-0.14331462969686801"/>
    <n v="-1.6128120944145399E-3"/>
    <n v="1.2387521714362799"/>
    <n v="0.25836885616842198"/>
    <n v="0.31413405689367002"/>
    <s v="Beta Dynamic Fund"/>
    <x v="35"/>
    <s v="Information Technology"/>
    <s v="Semiconductors"/>
    <s v="Norwood, Massachusetts"/>
    <d v="1999-10-12T00:00:00"/>
    <n v="6281"/>
    <n v="1965"/>
    <s v="Norwood"/>
    <s v="Massachusetts"/>
    <s v="United States"/>
  </r>
  <r>
    <d v="2019-04-01T00:00:00"/>
    <x v="35"/>
    <s v="buy"/>
    <n v="1700"/>
    <n v="12"/>
    <n v="106.519997"/>
    <n v="108.620003"/>
    <n v="106.260002"/>
    <n v="108.279999"/>
    <n v="107.684021"/>
    <n v="3445800"/>
    <n v="2.4969999999999999"/>
    <n v="2.8191969322336901E-2"/>
    <n v="2.83819757944965E-2"/>
    <n v="1.22654788523778E-2"/>
    <n v="0.241782664691156"/>
    <n v="0.192432693308316"/>
    <n v="1.9676301799278002E-2"/>
    <n v="1.42367543008025E-2"/>
    <n v="1.8576644428508701E-2"/>
    <n v="1.7344358676135499E-2"/>
    <n v="111.120003"/>
    <n v="76.620002999999997"/>
    <n v="-0.14321703254250501"/>
    <n v="1.1502195497633099E-2"/>
    <n v="1.1653426687394199"/>
    <n v="1.5866184677538999"/>
    <n v="1.44652759456195"/>
    <s v="6igma Capital"/>
    <x v="35"/>
    <s v="Information Technology"/>
    <s v="Semiconductors"/>
    <s v="Norwood, Massachusetts"/>
    <d v="1999-10-12T00:00:00"/>
    <n v="6281"/>
    <n v="1965"/>
    <s v="Norwood"/>
    <s v="Massachusetts"/>
    <s v="United States"/>
  </r>
  <r>
    <d v="2019-04-03T00:00:00"/>
    <x v="35"/>
    <s v="buy"/>
    <n v="1000"/>
    <n v="12"/>
    <n v="109.620003"/>
    <n v="111.05999799999999"/>
    <n v="109.160004"/>
    <n v="109.839996"/>
    <n v="109.235435"/>
    <n v="2739500"/>
    <n v="2.5169999999999999"/>
    <n v="1.58754970330479E-2"/>
    <n v="4.5445376584999302E-2"/>
    <n v="1.08009720361655E-2"/>
    <n v="0.25071890673814101"/>
    <n v="0.224561816461503"/>
    <n v="1.44929686759916E-2"/>
    <n v="1.43418656863791E-2"/>
    <n v="1.8648084858156101E-2"/>
    <n v="1.7278353035100801E-2"/>
    <n v="111.120003"/>
    <n v="76.620002999999997"/>
    <n v="-0.14321703254250501"/>
    <n v="2.1460723821998401E-3"/>
    <n v="1.1691196534334201"/>
    <n v="1.8828945990668799"/>
    <n v="1.5956692862502"/>
    <s v="6igma Capital"/>
    <x v="35"/>
    <s v="Information Technology"/>
    <s v="Semiconductors"/>
    <s v="Norwood, Massachusetts"/>
    <d v="1999-10-12T00:00:00"/>
    <n v="6281"/>
    <n v="1965"/>
    <s v="Norwood"/>
    <s v="Massachusetts"/>
    <s v="United States"/>
  </r>
  <r>
    <d v="2019-04-26T00:00:00"/>
    <x v="35"/>
    <s v="sell"/>
    <n v="500"/>
    <n v="12"/>
    <n v="113.25"/>
    <n v="114.589996"/>
    <n v="112.160004"/>
    <n v="114.44000200000001"/>
    <n v="113.81012"/>
    <n v="2244900"/>
    <n v="2.5049999999999999"/>
    <n v="-5.0553347736957098E-3"/>
    <n v="-3.0537162191907E-3"/>
    <n v="6.62876766795477E-2"/>
    <n v="0.16356698176278101"/>
    <n v="0.28533018152189199"/>
    <n v="1.7938798897011599E-2"/>
    <n v="1.3798334046568101E-2"/>
    <n v="1.3165815860437901E-2"/>
    <n v="1.68613778747978E-2"/>
    <n v="118.540001"/>
    <n v="76.620002999999997"/>
    <n v="-0.14321703254250501"/>
    <n v="4.6743503443647796E-3"/>
    <n v="1.15990036577773"/>
    <n v="2.37896171287362"/>
    <n v="2.3447710382614302"/>
    <s v="6igma Capital"/>
    <x v="35"/>
    <s v="Information Technology"/>
    <s v="Semiconductors"/>
    <s v="Norwood, Massachusetts"/>
    <d v="1999-10-12T00:00:00"/>
    <n v="6281"/>
    <n v="1965"/>
    <s v="Norwood"/>
    <s v="Massachusetts"/>
    <s v="United States"/>
  </r>
  <r>
    <d v="2019-05-06T00:00:00"/>
    <x v="35"/>
    <s v="sell"/>
    <n v="1200"/>
    <n v="12"/>
    <n v="114.07"/>
    <n v="115.389999"/>
    <n v="113.400002"/>
    <n v="114.93"/>
    <n v="114.297423999999"/>
    <n v="2247800"/>
    <n v="2.5"/>
    <n v="-1.7423237932803998E-2"/>
    <n v="9.17803981867636E-3"/>
    <n v="4.5298526353695003E-2"/>
    <n v="0.147268325874509"/>
    <n v="0.288008840692836"/>
    <n v="1.77908345631244E-2"/>
    <n v="1.3364984785075701E-2"/>
    <n v="1.3523165280135E-2"/>
    <n v="1.69425193432951E-2"/>
    <n v="118.540001"/>
    <n v="76.620002999999997"/>
    <n v="-0.14321703254250501"/>
    <n v="-4.4810132310555703E-3"/>
    <n v="1.15979889489449"/>
    <n v="2.3456201584073799"/>
    <n v="2.4314215318807602"/>
    <s v="6igma Capital"/>
    <x v="35"/>
    <s v="Information Technology"/>
    <s v="Semiconductors"/>
    <s v="Norwood, Massachusetts"/>
    <d v="1999-10-12T00:00:00"/>
    <n v="6281"/>
    <n v="1965"/>
    <s v="Norwood"/>
    <s v="Massachusetts"/>
    <s v="United States"/>
  </r>
  <r>
    <d v="2019-05-08T00:00:00"/>
    <x v="35"/>
    <s v="buy"/>
    <n v="1300"/>
    <n v="12"/>
    <n v="112.459999"/>
    <n v="112.970001"/>
    <n v="110.470001"/>
    <n v="110.550003"/>
    <n v="109.941536"/>
    <n v="3819500"/>
    <n v="2.4820000000000002"/>
    <n v="-2.79195537476313E-2"/>
    <n v="-3.6852050905570401E-2"/>
    <n v="-8.1977991807037701E-3"/>
    <n v="8.1594283238338797E-2"/>
    <n v="0.220117271971395"/>
    <n v="1.8109184359597501E-2"/>
    <n v="1.48505799214344E-2"/>
    <n v="1.3931924794722E-2"/>
    <n v="1.6981006546200099E-2"/>
    <n v="118.540001"/>
    <n v="76.620002999999997"/>
    <n v="-0.14321703254250501"/>
    <n v="-1.60671540560346E-3"/>
    <n v="1.15032585640042"/>
    <n v="1.7377875039175601"/>
    <n v="2.1970215618803799"/>
    <s v="6igma Capital"/>
    <x v="35"/>
    <s v="Information Technology"/>
    <s v="Semiconductors"/>
    <s v="Norwood, Massachusetts"/>
    <d v="1999-10-12T00:00:00"/>
    <n v="6281"/>
    <n v="1965"/>
    <s v="Norwood"/>
    <s v="Massachusetts"/>
    <s v="United States"/>
  </r>
  <r>
    <d v="2019-05-20T00:00:00"/>
    <x v="35"/>
    <s v="buy"/>
    <n v="1300"/>
    <n v="12"/>
    <n v="97.879997000000003"/>
    <n v="99.239998"/>
    <n v="96.720000999999996"/>
    <n v="97.5"/>
    <n v="96.963356000000005"/>
    <n v="4506000"/>
    <n v="2.4159999999999999"/>
    <n v="-3.3583596845242203E-2"/>
    <n v="-6.6747667875610095E-2"/>
    <n v="-0.15984872109946299"/>
    <n v="-6.1541013884774398E-2"/>
    <n v="4.5553572599692498E-2"/>
    <n v="2.8459002870299701E-2"/>
    <n v="2.18163943809607E-2"/>
    <n v="1.7251522753623998E-2"/>
    <n v="1.7790886598545601E-2"/>
    <n v="118.540001"/>
    <n v="76.620002999999997"/>
    <n v="-0.15093540855406701"/>
    <n v="-6.7722580366252503E-3"/>
    <n v="1.19115043732242"/>
    <n v="0.19046185313115299"/>
    <n v="0.82136039932482596"/>
    <s v="6igma Capital"/>
    <x v="35"/>
    <s v="Information Technology"/>
    <s v="Semiconductors"/>
    <s v="Norwood, Massachusetts"/>
    <d v="1999-10-12T00:00:00"/>
    <n v="6281"/>
    <n v="1965"/>
    <s v="Norwood"/>
    <s v="Massachusetts"/>
    <s v="United States"/>
  </r>
  <r>
    <d v="2019-05-31T00:00:00"/>
    <x v="35"/>
    <s v="sell"/>
    <n v="1600"/>
    <n v="12"/>
    <n v="96.989998"/>
    <n v="98.589995999999999"/>
    <n v="96.480002999999996"/>
    <n v="96.620002999999997"/>
    <n v="96.620002999999997"/>
    <n v="2156800"/>
    <n v="2.1419999999999999"/>
    <n v="-1.47937256516785E-2"/>
    <n v="-1.6083878184362899E-2"/>
    <n v="-0.17935199997089701"/>
    <n v="-0.109892038684136"/>
    <n v="4.2637813994534202E-2"/>
    <n v="1.1029614114846001E-2"/>
    <n v="2.18679241486468E-2"/>
    <n v="1.7331607901993E-2"/>
    <n v="1.7972650468993E-2"/>
    <n v="118.540001"/>
    <n v="76.620002999999997"/>
    <n v="-0.15093540855406701"/>
    <n v="-1.3283204951564801E-2"/>
    <n v="1.2083846859577101"/>
    <n v="0.188047171359775"/>
    <n v="0.25775759436982099"/>
    <s v="6igma Capital"/>
    <x v="35"/>
    <s v="Information Technology"/>
    <s v="Semiconductors"/>
    <s v="Norwood, Massachusetts"/>
    <d v="1999-10-12T00:00:00"/>
    <n v="6281"/>
    <n v="1965"/>
    <s v="Norwood"/>
    <s v="Massachusetts"/>
    <s v="United States"/>
  </r>
  <r>
    <d v="2019-06-11T00:00:00"/>
    <x v="35"/>
    <s v="buy"/>
    <n v="1200"/>
    <n v="12"/>
    <n v="107.669997999999"/>
    <n v="108.55999799999999"/>
    <n v="104.669997999999"/>
    <n v="105.169997999999"/>
    <n v="105.169997999999"/>
    <n v="2325100"/>
    <n v="2.14"/>
    <n v="-1.3036317185314301E-2"/>
    <n v="4.0754616594945503E-2"/>
    <n v="-4.4370664076859703E-2"/>
    <n v="-2.0200270688090001E-2"/>
    <n v="6.0669706388782503E-2"/>
    <n v="2.83292080854999E-2"/>
    <n v="2.7345561898241999E-2"/>
    <n v="1.9709684249196498E-2"/>
    <n v="1.8493574038530601E-2"/>
    <n v="118.540001"/>
    <n v="76.620002999999997"/>
    <n v="-0.14331462969686801"/>
    <n v="-3.4994119269314301E-4"/>
    <n v="1.23693034070979"/>
    <n v="0.349366573761629"/>
    <n v="0.132053683135572"/>
    <s v="6igma Capital"/>
    <x v="35"/>
    <s v="Information Technology"/>
    <s v="Semiconductors"/>
    <s v="Norwood, Massachusetts"/>
    <d v="1999-10-12T00:00:00"/>
    <n v="6281"/>
    <n v="1965"/>
    <s v="Norwood"/>
    <s v="Massachusetts"/>
    <s v="United States"/>
  </r>
  <r>
    <d v="2019-06-14T00:00:00"/>
    <x v="35"/>
    <s v="sell"/>
    <n v="1500"/>
    <n v="12"/>
    <n v="103.44000200000001"/>
    <n v="104.410004"/>
    <n v="102.779999"/>
    <n v="104.019997"/>
    <n v="104.019997"/>
    <n v="2327200"/>
    <n v="2.093"/>
    <n v="-1.67782966799324E-2"/>
    <n v="3.2536649713849397E-2"/>
    <n v="-2.0387261527967101E-2"/>
    <n v="-4.48171209571432E-2"/>
    <n v="4.9773700970561101E-2"/>
    <n v="3.0323395424540701E-2"/>
    <n v="2.4106974484634901E-2"/>
    <n v="1.9864472096627499E-2"/>
    <n v="1.8534933340551701E-2"/>
    <n v="118.540001"/>
    <n v="76.620002999999997"/>
    <n v="-0.14331462969686801"/>
    <n v="-1.6128120944145399E-3"/>
    <n v="1.2387521714362799"/>
    <n v="0.25836885616842198"/>
    <n v="0.31413405689367002"/>
    <s v="6igma Capital"/>
    <x v="35"/>
    <s v="Information Technology"/>
    <s v="Semiconductors"/>
    <s v="Norwood, Massachusetts"/>
    <d v="1999-10-12T00:00:00"/>
    <n v="6281"/>
    <n v="1965"/>
    <s v="Norwood"/>
    <s v="Massachusetts"/>
    <s v="United States"/>
  </r>
  <r>
    <d v="2019-06-19T00:00:00"/>
    <x v="35"/>
    <s v="buy"/>
    <n v="800"/>
    <n v="12"/>
    <n v="110.489998"/>
    <n v="111.529999"/>
    <n v="109.5"/>
    <n v="111.040001"/>
    <n v="111.040001"/>
    <n v="2474500"/>
    <n v="2.0289999999999999"/>
    <n v="9.9557251400029106E-3"/>
    <n v="6.1948199188406099E-2"/>
    <n v="0.101973774985779"/>
    <n v="2.76462572494185E-2"/>
    <n v="0.114685426938503"/>
    <n v="2.1948252562494001E-2"/>
    <n v="2.34530878187506E-2"/>
    <n v="2.0677671936787E-2"/>
    <n v="1.8762362231664002E-2"/>
    <n v="118.540001"/>
    <n v="76.620002999999997"/>
    <n v="-0.14331462969686801"/>
    <n v="2.98071681438073E-3"/>
    <n v="1.25249746853204"/>
    <n v="0.85219691677644505"/>
    <n v="0.48979430334714802"/>
    <s v="6igma Capital"/>
    <x v="35"/>
    <s v="Information Technology"/>
    <s v="Semiconductors"/>
    <s v="Norwood, Massachusetts"/>
    <d v="1999-10-12T00:00:00"/>
    <n v="6281"/>
    <n v="1965"/>
    <s v="Norwood"/>
    <s v="Massachusetts"/>
    <s v="United States"/>
  </r>
  <r>
    <d v="2019-04-29T00:00:00"/>
    <x v="35"/>
    <s v="buy"/>
    <n v="1400"/>
    <n v="13"/>
    <n v="114.25"/>
    <n v="114.790001"/>
    <n v="113.400002"/>
    <n v="113.879997"/>
    <n v="113.253197"/>
    <n v="1877100"/>
    <n v="2.536"/>
    <n v="-4.9054521368661298E-3"/>
    <n v="2.3736884392626099E-3"/>
    <n v="8.1565863120018095E-2"/>
    <n v="0.16204594681891599"/>
    <n v="0.26988447000542898"/>
    <n v="1.7358252444963598E-2"/>
    <n v="1.2932572112510201E-2"/>
    <n v="1.3178348836042899E-2"/>
    <n v="1.68551148340432E-2"/>
    <n v="118.540001"/>
    <n v="76.620002999999997"/>
    <n v="-0.14321703254250501"/>
    <n v="1.07094833958194E-3"/>
    <n v="1.16065495210917"/>
    <n v="2.2276850254450902"/>
    <n v="2.3649594319876801"/>
    <s v="Marquee Group Funds"/>
    <x v="35"/>
    <s v="Information Technology"/>
    <s v="Semiconductors"/>
    <s v="Norwood, Massachusetts"/>
    <d v="1999-10-12T00:00:00"/>
    <n v="6281"/>
    <n v="1965"/>
    <s v="Norwood"/>
    <s v="Massachusetts"/>
    <s v="United States"/>
  </r>
  <r>
    <d v="2019-05-09T00:00:00"/>
    <x v="35"/>
    <s v="buy"/>
    <n v="1100"/>
    <n v="13"/>
    <n v="109.139999"/>
    <n v="111.089996"/>
    <n v="107.849998"/>
    <n v="110.550003"/>
    <n v="109.941536"/>
    <n v="3408800"/>
    <n v="2.4569999999999999"/>
    <n v="0"/>
    <n v="-5.6364006632566702E-2"/>
    <n v="-1.07067532679523E-2"/>
    <n v="9.9128284005842601E-2"/>
    <n v="0.210002940629857"/>
    <n v="1.1908907368451399E-2"/>
    <n v="1.48370248182825E-2"/>
    <n v="1.37232845070828E-2"/>
    <n v="1.6971028057036999E-2"/>
    <n v="118.540001"/>
    <n v="76.620002999999997"/>
    <n v="-0.14321703254250501"/>
    <n v="-3.0259986019249502E-3"/>
    <n v="1.15013257252111"/>
    <n v="1.6494960621078201"/>
    <n v="2.0427847535408401"/>
    <s v="Marquee Group Funds"/>
    <x v="35"/>
    <s v="Information Technology"/>
    <s v="Semiconductors"/>
    <s v="Norwood, Massachusetts"/>
    <d v="1999-10-12T00:00:00"/>
    <n v="6281"/>
    <n v="1965"/>
    <s v="Norwood"/>
    <s v="Massachusetts"/>
    <s v="United States"/>
  </r>
  <r>
    <d v="2019-06-13T00:00:00"/>
    <x v="35"/>
    <s v="buy"/>
    <n v="1300"/>
    <n v="13"/>
    <n v="104.779999"/>
    <n v="105.870003"/>
    <n v="104.489998"/>
    <n v="105.779999"/>
    <n v="105.779999"/>
    <n v="1696200"/>
    <n v="2.0910000000000002"/>
    <n v="1.34191496083991E-2"/>
    <n v="5.6491305202160703E-2"/>
    <n v="2.0280654375404099E-2"/>
    <n v="-1.7562689302475901E-2"/>
    <n v="5.6998636028258498E-2"/>
    <n v="2.74840650595513E-2"/>
    <n v="2.4391128685671198E-2"/>
    <n v="1.9805609298272499E-2"/>
    <n v="1.85141462565931E-2"/>
    <n v="118.540001"/>
    <n v="76.620002999999997"/>
    <n v="-0.14331462969686801"/>
    <n v="4.0890106107655602E-3"/>
    <n v="1.23845719171331"/>
    <n v="0.32281525811003697"/>
    <n v="0.246090463702717"/>
    <s v="Marquee Group Funds"/>
    <x v="35"/>
    <s v="Information Technology"/>
    <s v="Semiconductors"/>
    <s v="Norwood, Massachusetts"/>
    <d v="1999-10-12T00:00:00"/>
    <n v="6281"/>
    <n v="1965"/>
    <s v="Norwood"/>
    <s v="Massachusetts"/>
    <s v="United States"/>
  </r>
  <r>
    <d v="2019-06-14T00:00:00"/>
    <x v="35"/>
    <s v="buy"/>
    <n v="900"/>
    <n v="13"/>
    <n v="103.44000200000001"/>
    <n v="104.410004"/>
    <n v="102.779999"/>
    <n v="104.019997"/>
    <n v="104.019997"/>
    <n v="2327200"/>
    <n v="2.093"/>
    <n v="-1.67782966799324E-2"/>
    <n v="3.2536649713849397E-2"/>
    <n v="-2.0387261527967101E-2"/>
    <n v="-4.48171209571432E-2"/>
    <n v="4.9773700970561101E-2"/>
    <n v="3.0323395424540701E-2"/>
    <n v="2.4106974484634901E-2"/>
    <n v="1.9864472096627499E-2"/>
    <n v="1.8534933340551701E-2"/>
    <n v="118.540001"/>
    <n v="76.620002999999997"/>
    <n v="-0.14331462969686801"/>
    <n v="-1.6128120944145399E-3"/>
    <n v="1.2387521714362799"/>
    <n v="0.25836885616842198"/>
    <n v="0.31413405689367002"/>
    <s v="Marquee Group Funds"/>
    <x v="35"/>
    <s v="Information Technology"/>
    <s v="Semiconductors"/>
    <s v="Norwood, Massachusetts"/>
    <d v="1999-10-12T00:00:00"/>
    <n v="6281"/>
    <n v="1965"/>
    <s v="Norwood"/>
    <s v="Massachusetts"/>
    <s v="United States"/>
  </r>
  <r>
    <d v="2019-06-18T00:00:00"/>
    <x v="35"/>
    <s v="sell"/>
    <n v="700"/>
    <n v="13"/>
    <n v="106.69000200000001"/>
    <n v="110.589996"/>
    <n v="106.050003"/>
    <n v="109.94000200000001"/>
    <n v="109.94000200000001"/>
    <n v="3190000"/>
    <n v="2.06"/>
    <n v="4.5022521770845599E-2"/>
    <n v="4.43567111091481E-2"/>
    <n v="5.4354915506217703E-2"/>
    <n v="5.4282865611877404E-3"/>
    <n v="0.10068210863760201"/>
    <n v="2.37702749628739E-2"/>
    <n v="2.50796460541058E-2"/>
    <n v="2.0702193164760099E-2"/>
    <n v="1.8754847406435099E-2"/>
    <n v="118.540001"/>
    <n v="76.620002999999997"/>
    <n v="-0.14331462969686801"/>
    <n v="9.6704895497130797E-3"/>
    <n v="1.25193943143118"/>
    <n v="0.72093998762618405"/>
    <n v="0.37021435533810998"/>
    <s v="Marquee Group Funds"/>
    <x v="35"/>
    <s v="Information Technology"/>
    <s v="Semiconductors"/>
    <s v="Norwood, Massachusetts"/>
    <d v="1999-10-12T00:00:00"/>
    <n v="6281"/>
    <n v="1965"/>
    <s v="Norwood"/>
    <s v="Massachusetts"/>
    <s v="United States"/>
  </r>
  <r>
    <d v="2019-06-28T00:00:00"/>
    <x v="35"/>
    <s v="sell"/>
    <n v="800"/>
    <n v="13"/>
    <n v="113.360001"/>
    <n v="114.419997999999"/>
    <n v="112.610001"/>
    <n v="112.870003"/>
    <n v="112.870003"/>
    <n v="6136800"/>
    <n v="2"/>
    <n v="2.6588986141271601E-4"/>
    <n v="-7.0627555570419104E-3"/>
    <n v="0.14566667142692599"/>
    <n v="7.5227502545089794E-2"/>
    <n v="0.17749982549596599"/>
    <n v="1.52173412596885E-2"/>
    <n v="2.1043297631012901E-2"/>
    <n v="2.0266721567653301E-2"/>
    <n v="1.8760002423549599E-2"/>
    <n v="118.540001"/>
    <n v="76.620002999999997"/>
    <n v="-0.14331462969686801"/>
    <n v="5.7409418775350302E-3"/>
    <n v="1.2530301224087801"/>
    <n v="1.44017170085297"/>
    <n v="1.1901366076894799"/>
    <s v="Marquee Group Funds"/>
    <x v="35"/>
    <s v="Information Technology"/>
    <s v="Semiconductors"/>
    <s v="Norwood, Massachusetts"/>
    <d v="1999-10-12T00:00:00"/>
    <n v="6281"/>
    <n v="1965"/>
    <s v="Norwood"/>
    <s v="Massachusetts"/>
    <s v="United States"/>
  </r>
  <r>
    <d v="2019-04-01T00:00:00"/>
    <x v="35"/>
    <s v="sell"/>
    <n v="700"/>
    <n v="14"/>
    <n v="106.519997"/>
    <n v="108.620003"/>
    <n v="106.260002"/>
    <n v="108.279999"/>
    <n v="107.684021"/>
    <n v="3445800"/>
    <n v="2.4969999999999999"/>
    <n v="2.8191969322336901E-2"/>
    <n v="2.83819757944965E-2"/>
    <n v="1.22654788523778E-2"/>
    <n v="0.241782664691156"/>
    <n v="0.192432693308316"/>
    <n v="1.9676301799278002E-2"/>
    <n v="1.42367543008025E-2"/>
    <n v="1.8576644428508701E-2"/>
    <n v="1.7344358676135499E-2"/>
    <n v="111.120003"/>
    <n v="76.620002999999997"/>
    <n v="-0.14321703254250501"/>
    <n v="1.1502195497633099E-2"/>
    <n v="1.1653426687394199"/>
    <n v="1.5866184677538999"/>
    <n v="1.44652759456195"/>
    <s v="DJT Green Funds"/>
    <x v="35"/>
    <s v="Information Technology"/>
    <s v="Semiconductors"/>
    <s v="Norwood, Massachusetts"/>
    <d v="1999-10-12T00:00:00"/>
    <n v="6281"/>
    <n v="1965"/>
    <s v="Norwood"/>
    <s v="Massachusetts"/>
    <s v="United States"/>
  </r>
  <r>
    <d v="2019-04-11T00:00:00"/>
    <x v="35"/>
    <s v="buy"/>
    <n v="2500"/>
    <n v="14"/>
    <n v="112.370003"/>
    <n v="112.68"/>
    <n v="111.169997999999"/>
    <n v="111.82"/>
    <n v="111.204544"/>
    <n v="1784900"/>
    <n v="2.504"/>
    <n v="-2.2331955778675098E-3"/>
    <n v="1.15130083448191E-2"/>
    <n v="3.5592904087755103E-2"/>
    <n v="0.237756427405594"/>
    <n v="0.22823024988325699"/>
    <n v="9.7676234961478394E-3"/>
    <n v="1.3708395716736901E-2"/>
    <n v="1.6172714993239499E-2"/>
    <n v="1.7115790815786701E-2"/>
    <n v="112.68"/>
    <n v="76.620002999999997"/>
    <n v="-0.14321703254250501"/>
    <n v="3.8122194279549302E-5"/>
    <n v="1.1721439626446799"/>
    <n v="1.89444423903172"/>
    <n v="2.0015378599395"/>
    <s v="DJT Green Funds"/>
    <x v="35"/>
    <s v="Information Technology"/>
    <s v="Semiconductors"/>
    <s v="Norwood, Massachusetts"/>
    <d v="1999-10-12T00:00:00"/>
    <n v="6281"/>
    <n v="1965"/>
    <s v="Norwood"/>
    <s v="Massachusetts"/>
    <s v="United States"/>
  </r>
  <r>
    <d v="2019-04-15T00:00:00"/>
    <x v="35"/>
    <s v="sell"/>
    <n v="1100"/>
    <n v="14"/>
    <n v="114.44000200000001"/>
    <n v="114.589996"/>
    <n v="112.620003"/>
    <n v="112.94000200000001"/>
    <n v="112.318382"/>
    <n v="1420500"/>
    <n v="2.5529999999999999"/>
    <n v="-1.11820759115794E-2"/>
    <n v="1.0682048043169801E-2"/>
    <n v="4.2413389416361899E-2"/>
    <n v="0.26032868544876198"/>
    <n v="0.21662479318539299"/>
    <n v="1.4854427207210801E-2"/>
    <n v="1.4621384996402E-2"/>
    <n v="1.58191920860337E-2"/>
    <n v="1.7116098143359602E-2"/>
    <n v="114.589996"/>
    <n v="76.620002999999997"/>
    <n v="-0.14321703254250501"/>
    <n v="-6.2956724975841202E-4"/>
    <n v="1.17135280970932"/>
    <n v="1.77954533295213"/>
    <n v="1.92375202983155"/>
    <s v="DJT Green Funds"/>
    <x v="35"/>
    <s v="Information Technology"/>
    <s v="Semiconductors"/>
    <s v="Norwood, Massachusetts"/>
    <d v="1999-10-12T00:00:00"/>
    <n v="6281"/>
    <n v="1965"/>
    <s v="Norwood"/>
    <s v="Massachusetts"/>
    <s v="United States"/>
  </r>
  <r>
    <d v="2019-04-18T00:00:00"/>
    <x v="35"/>
    <s v="buy"/>
    <n v="600"/>
    <n v="14"/>
    <n v="115.089996"/>
    <n v="115.089996"/>
    <n v="113.760002"/>
    <n v="114.790001"/>
    <n v="114.158194999999"/>
    <n v="2052800"/>
    <n v="2.56"/>
    <n v="3.40330686862639E-3"/>
    <n v="2.6213917610374601E-2"/>
    <n v="4.3078667838259602E-2"/>
    <n v="0.26171591240637299"/>
    <n v="0.21376326215035099"/>
    <n v="1.2868470625532501E-2"/>
    <n v="1.47139842035666E-2"/>
    <n v="1.5686933105949898E-2"/>
    <n v="1.70826100498177E-2"/>
    <n v="115.93"/>
    <n v="76.620002999999997"/>
    <n v="-0.14321703254250501"/>
    <n v="1.5778467813143101E-3"/>
    <n v="1.1697893075819901"/>
    <n v="1.7538810618917"/>
    <n v="1.7855834442679399"/>
    <s v="DJT Green Funds"/>
    <x v="35"/>
    <s v="Information Technology"/>
    <s v="Semiconductors"/>
    <s v="Norwood, Massachusetts"/>
    <d v="1999-10-12T00:00:00"/>
    <n v="6281"/>
    <n v="1965"/>
    <s v="Norwood"/>
    <s v="Massachusetts"/>
    <s v="United States"/>
  </r>
  <r>
    <d v="2019-04-26T00:00:00"/>
    <x v="35"/>
    <s v="buy"/>
    <n v="2700"/>
    <n v="14"/>
    <n v="113.25"/>
    <n v="114.589996"/>
    <n v="112.160004"/>
    <n v="114.44000200000001"/>
    <n v="113.81012"/>
    <n v="2244900"/>
    <n v="2.5049999999999999"/>
    <n v="-5.0553347736957098E-3"/>
    <n v="-3.0537162191907E-3"/>
    <n v="6.62876766795477E-2"/>
    <n v="0.16356698176278101"/>
    <n v="0.28533018152189199"/>
    <n v="1.7938798897011599E-2"/>
    <n v="1.3798334046568101E-2"/>
    <n v="1.3165815860437901E-2"/>
    <n v="1.68613778747978E-2"/>
    <n v="118.540001"/>
    <n v="76.620002999999997"/>
    <n v="-0.14321703254250501"/>
    <n v="4.6743503443647796E-3"/>
    <n v="1.15990036577773"/>
    <n v="2.37896171287362"/>
    <n v="2.3447710382614302"/>
    <s v="DJT Green Funds"/>
    <x v="35"/>
    <s v="Information Technology"/>
    <s v="Semiconductors"/>
    <s v="Norwood, Massachusetts"/>
    <d v="1999-10-12T00:00:00"/>
    <n v="6281"/>
    <n v="1965"/>
    <s v="Norwood"/>
    <s v="Massachusetts"/>
    <s v="United States"/>
  </r>
  <r>
    <d v="2019-05-06T00:00:00"/>
    <x v="35"/>
    <s v="sell"/>
    <n v="1300"/>
    <n v="14"/>
    <n v="114.07"/>
    <n v="115.389999"/>
    <n v="113.400002"/>
    <n v="114.93"/>
    <n v="114.297423999999"/>
    <n v="2247800"/>
    <n v="2.5"/>
    <n v="-1.7423237932803998E-2"/>
    <n v="9.17803981867636E-3"/>
    <n v="4.5298526353695003E-2"/>
    <n v="0.147268325874509"/>
    <n v="0.288008840692836"/>
    <n v="1.77908345631244E-2"/>
    <n v="1.3364984785075701E-2"/>
    <n v="1.3523165280135E-2"/>
    <n v="1.69425193432951E-2"/>
    <n v="118.540001"/>
    <n v="76.620002999999997"/>
    <n v="-0.14321703254250501"/>
    <n v="-4.4810132310555703E-3"/>
    <n v="1.15979889489449"/>
    <n v="2.3456201584073799"/>
    <n v="2.4314215318807602"/>
    <s v="DJT Green Funds"/>
    <x v="35"/>
    <s v="Information Technology"/>
    <s v="Semiconductors"/>
    <s v="Norwood, Massachusetts"/>
    <d v="1999-10-12T00:00:00"/>
    <n v="6281"/>
    <n v="1965"/>
    <s v="Norwood"/>
    <s v="Massachusetts"/>
    <s v="United States"/>
  </r>
  <r>
    <d v="2019-05-20T00:00:00"/>
    <x v="35"/>
    <s v="sell"/>
    <n v="900"/>
    <n v="14"/>
    <n v="97.879997000000003"/>
    <n v="99.239998"/>
    <n v="96.720000999999996"/>
    <n v="97.5"/>
    <n v="96.963356000000005"/>
    <n v="4506000"/>
    <n v="2.4159999999999999"/>
    <n v="-3.3583596845242203E-2"/>
    <n v="-6.6747667875610095E-2"/>
    <n v="-0.15984872109946299"/>
    <n v="-6.1541013884774398E-2"/>
    <n v="4.5553572599692498E-2"/>
    <n v="2.8459002870299701E-2"/>
    <n v="2.18163943809607E-2"/>
    <n v="1.7251522753623998E-2"/>
    <n v="1.7790886598545601E-2"/>
    <n v="118.540001"/>
    <n v="76.620002999999997"/>
    <n v="-0.15093540855406701"/>
    <n v="-6.7722580366252503E-3"/>
    <n v="1.19115043732242"/>
    <n v="0.19046185313115299"/>
    <n v="0.82136039932482596"/>
    <s v="DJT Green Funds"/>
    <x v="35"/>
    <s v="Information Technology"/>
    <s v="Semiconductors"/>
    <s v="Norwood, Massachusetts"/>
    <d v="1999-10-12T00:00:00"/>
    <n v="6281"/>
    <n v="1965"/>
    <s v="Norwood"/>
    <s v="Massachusetts"/>
    <s v="United States"/>
  </r>
  <r>
    <d v="2019-06-17T00:00:00"/>
    <x v="35"/>
    <s v="sell"/>
    <n v="1300"/>
    <n v="14"/>
    <n v="104.199997"/>
    <n v="105.779999"/>
    <n v="103.470001"/>
    <n v="105.099998"/>
    <n v="105.099998"/>
    <n v="1859200"/>
    <n v="2.0859999999999999"/>
    <n v="1.0329099349091E-2"/>
    <n v="-1.37021278470117E-2"/>
    <n v="-2.0680723791172299E-2"/>
    <n v="-3.2291636064529797E-2"/>
    <n v="5.3691049821275198E-2"/>
    <n v="1.37747585184757E-2"/>
    <n v="2.4100359866115299E-2"/>
    <n v="1.9911994414403701E-2"/>
    <n v="1.8541807355737499E-2"/>
    <n v="118.540001"/>
    <n v="76.620002999999997"/>
    <n v="-0.14331462969686801"/>
    <n v="9.3131563797728401E-4"/>
    <n v="1.2387266442793701"/>
    <n v="0.29465049805455001"/>
    <n v="0.295899672565199"/>
    <s v="DJT Green Funds"/>
    <x v="35"/>
    <s v="Information Technology"/>
    <s v="Semiconductors"/>
    <s v="Norwood, Massachusetts"/>
    <d v="1999-10-12T00:00:00"/>
    <n v="6281"/>
    <n v="1965"/>
    <s v="Norwood"/>
    <s v="Massachusetts"/>
    <s v="United States"/>
  </r>
  <r>
    <d v="2019-04-10T00:00:00"/>
    <x v="35"/>
    <s v="buy"/>
    <n v="2300"/>
    <n v="15"/>
    <n v="110.400002"/>
    <n v="112.120003"/>
    <n v="109.949997"/>
    <n v="112.07"/>
    <n v="111.45316299999899"/>
    <n v="1966700"/>
    <n v="2.4769999999999999"/>
    <n v="1.41986603283639E-2"/>
    <n v="2.00989328585683E-2"/>
    <n v="3.99598074194778E-2"/>
    <n v="0.25373912846028801"/>
    <n v="0.238979993719872"/>
    <n v="9.5225039946526899E-3"/>
    <n v="1.36815674413474E-2"/>
    <n v="1.6202293975317601E-2"/>
    <n v="1.7121331539920199E-2"/>
    <n v="112.120003"/>
    <n v="76.620002999999997"/>
    <n v="-0.14321703254250501"/>
    <n v="3.47183783585567E-3"/>
    <n v="1.16835150963798"/>
    <n v="2.0005870293245001"/>
    <n v="1.9748925362830401"/>
    <s v="Turtle River Asset Management"/>
    <x v="35"/>
    <s v="Information Technology"/>
    <s v="Semiconductors"/>
    <s v="Norwood, Massachusetts"/>
    <d v="1999-10-12T00:00:00"/>
    <n v="6281"/>
    <n v="1965"/>
    <s v="Norwood"/>
    <s v="Massachusetts"/>
    <s v="United States"/>
  </r>
  <r>
    <d v="2019-04-15T00:00:00"/>
    <x v="35"/>
    <s v="sell"/>
    <n v="3900"/>
    <n v="15"/>
    <n v="114.44000200000001"/>
    <n v="114.589996"/>
    <n v="112.620003"/>
    <n v="112.94000200000001"/>
    <n v="112.318382"/>
    <n v="1420500"/>
    <n v="2.5529999999999999"/>
    <n v="-1.11820759115794E-2"/>
    <n v="1.0682048043169801E-2"/>
    <n v="4.2413389416361899E-2"/>
    <n v="0.26032868544876198"/>
    <n v="0.21662479318539299"/>
    <n v="1.4854427207210801E-2"/>
    <n v="1.4621384996402E-2"/>
    <n v="1.58191920860337E-2"/>
    <n v="1.7116098143359602E-2"/>
    <n v="114.589996"/>
    <n v="76.620002999999997"/>
    <n v="-0.14321703254250501"/>
    <n v="-6.2956724975841202E-4"/>
    <n v="1.17135280970932"/>
    <n v="1.77954533295213"/>
    <n v="1.92375202983155"/>
    <s v="Turtle River Asset Management"/>
    <x v="35"/>
    <s v="Information Technology"/>
    <s v="Semiconductors"/>
    <s v="Norwood, Massachusetts"/>
    <d v="1999-10-12T00:00:00"/>
    <n v="6281"/>
    <n v="1965"/>
    <s v="Norwood"/>
    <s v="Massachusetts"/>
    <s v="United States"/>
  </r>
  <r>
    <d v="2019-05-06T00:00:00"/>
    <x v="35"/>
    <s v="buy"/>
    <n v="1500"/>
    <n v="15"/>
    <n v="114.07"/>
    <n v="115.389999"/>
    <n v="113.400002"/>
    <n v="114.93"/>
    <n v="114.297423999999"/>
    <n v="2247800"/>
    <n v="2.5"/>
    <n v="-1.7423237932803998E-2"/>
    <n v="9.17803981867636E-3"/>
    <n v="4.5298526353695003E-2"/>
    <n v="0.147268325874509"/>
    <n v="0.288008840692836"/>
    <n v="1.77908345631244E-2"/>
    <n v="1.3364984785075701E-2"/>
    <n v="1.3523165280135E-2"/>
    <n v="1.69425193432951E-2"/>
    <n v="118.540001"/>
    <n v="76.620002999999997"/>
    <n v="-0.14321703254250501"/>
    <n v="-4.4810132310555703E-3"/>
    <n v="1.15979889489449"/>
    <n v="2.3456201584073799"/>
    <n v="2.4314215318807602"/>
    <s v="Turtle River Asset Management"/>
    <x v="35"/>
    <s v="Information Technology"/>
    <s v="Semiconductors"/>
    <s v="Norwood, Massachusetts"/>
    <d v="1999-10-12T00:00:00"/>
    <n v="6281"/>
    <n v="1965"/>
    <s v="Norwood"/>
    <s v="Massachusetts"/>
    <s v="United States"/>
  </r>
  <r>
    <d v="2019-05-14T00:00:00"/>
    <x v="35"/>
    <s v="sell"/>
    <n v="1700"/>
    <n v="15"/>
    <n v="105.169997999999"/>
    <n v="107.209999"/>
    <n v="104.980003"/>
    <n v="106.75"/>
    <n v="106.162444999999"/>
    <n v="2271900"/>
    <n v="2.419"/>
    <n v="2.38896192234388E-2"/>
    <n v="-6.2897866307312297E-2"/>
    <n v="-4.6400823258666499E-2"/>
    <n v="3.0632684088734801E-2"/>
    <n v="0.162199760984228"/>
    <n v="3.1929857818972097E-2"/>
    <n v="1.9864869530260201E-2"/>
    <n v="1.57094563046997E-2"/>
    <n v="1.7419018578422402E-2"/>
    <n v="118.540001"/>
    <n v="76.620002999999997"/>
    <n v="-0.15093540855406701"/>
    <n v="7.98398755130913E-3"/>
    <n v="1.1899850265976299"/>
    <n v="1.2281240598890399"/>
    <n v="1.41967082246652"/>
    <s v="Turtle River Asset Management"/>
    <x v="35"/>
    <s v="Information Technology"/>
    <s v="Semiconductors"/>
    <s v="Norwood, Massachusetts"/>
    <d v="1999-10-12T00:00:00"/>
    <n v="6281"/>
    <n v="1965"/>
    <s v="Norwood"/>
    <s v="Massachusetts"/>
    <s v="United States"/>
  </r>
  <r>
    <d v="2019-05-28T00:00:00"/>
    <x v="35"/>
    <s v="sell"/>
    <n v="1500"/>
    <n v="15"/>
    <n v="98.660004000000001"/>
    <n v="99.139999000000003"/>
    <n v="96.760002"/>
    <n v="97.110000999999997"/>
    <n v="96.575507999999999"/>
    <n v="3602400"/>
    <n v="2.2679999999999998"/>
    <n v="-1.3399660651590199E-2"/>
    <n v="-4.00796523422933E-3"/>
    <n v="-0.169261611756824"/>
    <n v="-9.3554535877180794E-2"/>
    <n v="4.15456073654632E-2"/>
    <n v="2.0864472428598301E-2"/>
    <n v="2.2172127590209E-2"/>
    <n v="1.7447075417187301E-2"/>
    <n v="1.7954189752825499E-2"/>
    <n v="118.540001"/>
    <n v="76.620002999999997"/>
    <n v="-0.15093540855406701"/>
    <n v="-8.4109499934704197E-3"/>
    <n v="1.20738299324994"/>
    <n v="0.16757841079566399"/>
    <n v="0.34010909892463398"/>
    <s v="Turtle River Asset Management"/>
    <x v="35"/>
    <s v="Information Technology"/>
    <s v="Semiconductors"/>
    <s v="Norwood, Massachusetts"/>
    <d v="1999-10-12T00:00:00"/>
    <n v="6281"/>
    <n v="1965"/>
    <s v="Norwood"/>
    <s v="Massachusetts"/>
    <s v="United States"/>
  </r>
  <r>
    <d v="2019-06-18T00:00:00"/>
    <x v="35"/>
    <s v="buy"/>
    <n v="1200"/>
    <n v="15"/>
    <n v="106.69000200000001"/>
    <n v="110.589996"/>
    <n v="106.050003"/>
    <n v="109.94000200000001"/>
    <n v="109.94000200000001"/>
    <n v="3190000"/>
    <n v="2.06"/>
    <n v="4.5022521770845599E-2"/>
    <n v="4.43567111091481E-2"/>
    <n v="5.4354915506217703E-2"/>
    <n v="5.4282865611877404E-3"/>
    <n v="0.10068210863760201"/>
    <n v="2.37702749628739E-2"/>
    <n v="2.50796460541058E-2"/>
    <n v="2.0702193164760099E-2"/>
    <n v="1.8754847406435099E-2"/>
    <n v="118.540001"/>
    <n v="76.620002999999997"/>
    <n v="-0.14331462969686801"/>
    <n v="9.6704895497130797E-3"/>
    <n v="1.25193943143118"/>
    <n v="0.72093998762618405"/>
    <n v="0.37021435533810998"/>
    <s v="Turtle River Asset Management"/>
    <x v="35"/>
    <s v="Information Technology"/>
    <s v="Semiconductors"/>
    <s v="Norwood, Massachusetts"/>
    <d v="1999-10-12T00:00:00"/>
    <n v="6281"/>
    <n v="1965"/>
    <s v="Norwood"/>
    <s v="Massachusetts"/>
    <s v="United States"/>
  </r>
  <r>
    <d v="2019-04-11T00:00:00"/>
    <x v="35"/>
    <s v="buy"/>
    <n v="1900"/>
    <n v="16"/>
    <n v="112.370003"/>
    <n v="112.68"/>
    <n v="111.169997999999"/>
    <n v="111.82"/>
    <n v="111.204544"/>
    <n v="1784900"/>
    <n v="2.504"/>
    <n v="-2.2331955778675098E-3"/>
    <n v="1.15130083448191E-2"/>
    <n v="3.5592904087755103E-2"/>
    <n v="0.237756427405594"/>
    <n v="0.22823024988325699"/>
    <n v="9.7676234961478394E-3"/>
    <n v="1.3708395716736901E-2"/>
    <n v="1.6172714993239499E-2"/>
    <n v="1.7115790815786701E-2"/>
    <n v="112.68"/>
    <n v="76.620002999999997"/>
    <n v="-0.14321703254250501"/>
    <n v="3.8122194279549302E-5"/>
    <n v="1.1721439626446799"/>
    <n v="1.89444423903172"/>
    <n v="2.0015378599395"/>
    <s v="Bridgebay Associates"/>
    <x v="35"/>
    <s v="Information Technology"/>
    <s v="Semiconductors"/>
    <s v="Norwood, Massachusetts"/>
    <d v="1999-10-12T00:00:00"/>
    <n v="6281"/>
    <n v="1965"/>
    <s v="Norwood"/>
    <s v="Massachusetts"/>
    <s v="United States"/>
  </r>
  <r>
    <d v="2019-04-18T00:00:00"/>
    <x v="35"/>
    <s v="sell"/>
    <n v="1700"/>
    <n v="16"/>
    <n v="115.089996"/>
    <n v="115.089996"/>
    <n v="113.760002"/>
    <n v="114.790001"/>
    <n v="114.158194999999"/>
    <n v="2052800"/>
    <n v="2.56"/>
    <n v="3.40330686862639E-3"/>
    <n v="2.6213917610374601E-2"/>
    <n v="4.3078667838259602E-2"/>
    <n v="0.26171591240637299"/>
    <n v="0.21376326215035099"/>
    <n v="1.2868470625532501E-2"/>
    <n v="1.47139842035666E-2"/>
    <n v="1.5686933105949898E-2"/>
    <n v="1.70826100498177E-2"/>
    <n v="115.93"/>
    <n v="76.620002999999997"/>
    <n v="-0.14321703254250501"/>
    <n v="1.5778467813143101E-3"/>
    <n v="1.1697893075819901"/>
    <n v="1.7538810618917"/>
    <n v="1.7855834442679399"/>
    <s v="Bridgebay Associates"/>
    <x v="35"/>
    <s v="Information Technology"/>
    <s v="Semiconductors"/>
    <s v="Norwood, Massachusetts"/>
    <d v="1999-10-12T00:00:00"/>
    <n v="6281"/>
    <n v="1965"/>
    <s v="Norwood"/>
    <s v="Massachusetts"/>
    <s v="United States"/>
  </r>
  <r>
    <d v="2019-04-22T00:00:00"/>
    <x v="35"/>
    <s v="sell"/>
    <n v="1800"/>
    <n v="16"/>
    <n v="114.410004"/>
    <n v="114.599998"/>
    <n v="113.449997"/>
    <n v="113.610001"/>
    <n v="112.984687999999"/>
    <n v="2295900"/>
    <n v="2.59"/>
    <n v="-1.0332856795319201E-2"/>
    <n v="-5.2673057086605104E-3"/>
    <n v="4.5008056591168202E-2"/>
    <n v="0.22307444478003399"/>
    <n v="0.254629150670521"/>
    <n v="1.0651169669370899E-2"/>
    <n v="1.4630704922259499E-2"/>
    <n v="1.54813581020461E-2"/>
    <n v="1.6777808108133101E-2"/>
    <n v="115.93"/>
    <n v="76.620002999999997"/>
    <n v="-0.14321703254250501"/>
    <n v="1.0115060212163699E-3"/>
    <n v="1.1572790807953"/>
    <n v="2.1267430568138401"/>
    <n v="1.8390312251482701"/>
    <s v="Bridgebay Associates"/>
    <x v="35"/>
    <s v="Information Technology"/>
    <s v="Semiconductors"/>
    <s v="Norwood, Massachusetts"/>
    <d v="1999-10-12T00:00:00"/>
    <n v="6281"/>
    <n v="1965"/>
    <s v="Norwood"/>
    <s v="Massachusetts"/>
    <s v="United States"/>
  </r>
  <r>
    <d v="2019-04-29T00:00:00"/>
    <x v="35"/>
    <s v="sell"/>
    <n v="1800"/>
    <n v="16"/>
    <n v="114.25"/>
    <n v="114.790001"/>
    <n v="113.400002"/>
    <n v="113.879997"/>
    <n v="113.253197"/>
    <n v="1877100"/>
    <n v="2.536"/>
    <n v="-4.9054521368661298E-3"/>
    <n v="2.3736884392626099E-3"/>
    <n v="8.1565863120018095E-2"/>
    <n v="0.16204594681891599"/>
    <n v="0.26988447000542898"/>
    <n v="1.7358252444963598E-2"/>
    <n v="1.2932572112510201E-2"/>
    <n v="1.3178348836042899E-2"/>
    <n v="1.68551148340432E-2"/>
    <n v="118.540001"/>
    <n v="76.620002999999997"/>
    <n v="-0.14321703254250501"/>
    <n v="1.07094833958194E-3"/>
    <n v="1.16065495210917"/>
    <n v="2.2276850254450902"/>
    <n v="2.3649594319876801"/>
    <s v="Bridgebay Associates"/>
    <x v="35"/>
    <s v="Information Technology"/>
    <s v="Semiconductors"/>
    <s v="Norwood, Massachusetts"/>
    <d v="1999-10-12T00:00:00"/>
    <n v="6281"/>
    <n v="1965"/>
    <s v="Norwood"/>
    <s v="Massachusetts"/>
    <s v="United States"/>
  </r>
  <r>
    <d v="2019-05-07T00:00:00"/>
    <x v="35"/>
    <s v="buy"/>
    <n v="1900"/>
    <n v="16"/>
    <n v="113.400002"/>
    <n v="114.290001"/>
    <n v="111.790001"/>
    <n v="113.68"/>
    <n v="113.054306"/>
    <n v="2965400"/>
    <n v="2.448"/>
    <n v="-1.0935746024348599E-2"/>
    <n v="-2.2269502807032202E-2"/>
    <n v="2.8010051393465098E-2"/>
    <n v="0.12933606395849001"/>
    <n v="0.25058158775348499"/>
    <n v="1.48540655296075E-2"/>
    <n v="1.36065834145005E-2"/>
    <n v="1.3611951387094701E-2"/>
    <n v="1.68833674128126E-2"/>
    <n v="118.540001"/>
    <n v="76.620002999999997"/>
    <n v="-0.14321703254250501"/>
    <n v="-1.6649488130547601E-2"/>
    <n v="1.1477599599311601"/>
    <n v="2.0131348095933301"/>
    <n v="2.33204454403822"/>
    <s v="Bridgebay Associates"/>
    <x v="35"/>
    <s v="Information Technology"/>
    <s v="Semiconductors"/>
    <s v="Norwood, Massachusetts"/>
    <d v="1999-10-12T00:00:00"/>
    <n v="6281"/>
    <n v="1965"/>
    <s v="Norwood"/>
    <s v="Massachusetts"/>
    <s v="United States"/>
  </r>
  <r>
    <d v="2019-05-13T00:00:00"/>
    <x v="35"/>
    <s v="buy"/>
    <n v="3000"/>
    <n v="16"/>
    <n v="107.139999"/>
    <n v="107.68"/>
    <n v="103.660004"/>
    <n v="104.230003"/>
    <n v="103.656319"/>
    <n v="4900300"/>
    <n v="2.4049999999999998"/>
    <n v="-5.9320079006540502E-2"/>
    <n v="-9.7723231555099793E-2"/>
    <n v="-7.2523638059972903E-2"/>
    <n v="2.9191906978289599E-2"/>
    <n v="0.13035050144094901"/>
    <n v="2.5040977596309199E-2"/>
    <n v="1.8998666796592699E-2"/>
    <n v="1.56758494346547E-2"/>
    <n v="1.73651423614372E-2"/>
    <n v="118.540001"/>
    <n v="76.620002999999997"/>
    <n v="-0.15093540855406701"/>
    <n v="-2.4426469085879299E-2"/>
    <n v="1.1844575543072899"/>
    <n v="0.94570434088904498"/>
    <n v="1.57667297240738"/>
    <s v="Bridgebay Associates"/>
    <x v="35"/>
    <s v="Information Technology"/>
    <s v="Semiconductors"/>
    <s v="Norwood, Massachusetts"/>
    <d v="1999-10-12T00:00:00"/>
    <n v="6281"/>
    <n v="1965"/>
    <s v="Norwood"/>
    <s v="Massachusetts"/>
    <s v="United States"/>
  </r>
  <r>
    <d v="2019-06-07T00:00:00"/>
    <x v="35"/>
    <s v="buy"/>
    <n v="900"/>
    <n v="16"/>
    <n v="100.669997999999"/>
    <n v="100.989998"/>
    <n v="99.730002999999996"/>
    <n v="100.69000200000001"/>
    <n v="100.69000200000001"/>
    <n v="3046400"/>
    <n v="2.0840000000000001"/>
    <n v="7.1763588083788299E-3"/>
    <n v="4.12607196147367E-2"/>
    <n v="-0.11582177754912799"/>
    <n v="-4.0291820842433303E-2"/>
    <n v="1.16123310008245E-2"/>
    <n v="2.41831234034257E-2"/>
    <n v="2.4487836255966899E-2"/>
    <n v="1.8471683514933501E-2"/>
    <n v="1.8138362549980701E-2"/>
    <n v="118.540001"/>
    <n v="76.620002999999997"/>
    <n v="-0.14331462969686801"/>
    <n v="1.0442979367750601E-2"/>
    <n v="1.2251666849571701"/>
    <n v="-8.1849109786345103E-2"/>
    <n v="2.62980706945103E-2"/>
    <s v="Bridgebay Associates"/>
    <x v="35"/>
    <s v="Information Technology"/>
    <s v="Semiconductors"/>
    <s v="Norwood, Massachusetts"/>
    <d v="1999-10-12T00:00:00"/>
    <n v="6281"/>
    <n v="1965"/>
    <s v="Norwood"/>
    <s v="Massachusetts"/>
    <s v="United States"/>
  </r>
  <r>
    <d v="2019-06-10T00:00:00"/>
    <x v="35"/>
    <s v="buy"/>
    <n v="1200"/>
    <n v="16"/>
    <n v="104.290001"/>
    <n v="107.529999"/>
    <n v="103.129997"/>
    <n v="106.550003"/>
    <n v="106.550003"/>
    <n v="4179100"/>
    <n v="2.1429999999999998"/>
    <n v="5.65678769099522E-2"/>
    <n v="0.10353729427877401"/>
    <n v="-3.1334346891545399E-2"/>
    <n v="-5.0302457489207397E-3"/>
    <n v="6.4839904253539499E-2"/>
    <n v="3.0426651284460201E-2"/>
    <n v="2.7236433103298801E-2"/>
    <n v="1.9644388922163001E-2"/>
    <n v="1.8483509176686799E-2"/>
    <n v="118.540001"/>
    <n v="76.620002999999997"/>
    <n v="-0.14331462969686801"/>
    <n v="4.6492198743191201E-3"/>
    <n v="1.2350481341569"/>
    <n v="0.385822419696908"/>
    <n v="0.115457903550373"/>
    <s v="Bridgebay Associates"/>
    <x v="35"/>
    <s v="Information Technology"/>
    <s v="Semiconductors"/>
    <s v="Norwood, Massachusetts"/>
    <d v="1999-10-12T00:00:00"/>
    <n v="6281"/>
    <n v="1965"/>
    <s v="Norwood"/>
    <s v="Massachusetts"/>
    <s v="United States"/>
  </r>
  <r>
    <d v="2019-06-14T00:00:00"/>
    <x v="35"/>
    <s v="buy"/>
    <n v="1800"/>
    <n v="16"/>
    <n v="103.44000200000001"/>
    <n v="104.410004"/>
    <n v="102.779999"/>
    <n v="104.019997"/>
    <n v="104.019997"/>
    <n v="2327200"/>
    <n v="2.093"/>
    <n v="-1.67782966799324E-2"/>
    <n v="3.2536649713849397E-2"/>
    <n v="-2.0387261527967101E-2"/>
    <n v="-4.48171209571432E-2"/>
    <n v="4.9773700970561101E-2"/>
    <n v="3.0323395424540701E-2"/>
    <n v="2.4106974484634901E-2"/>
    <n v="1.9864472096627499E-2"/>
    <n v="1.8534933340551701E-2"/>
    <n v="118.540001"/>
    <n v="76.620002999999997"/>
    <n v="-0.14331462969686801"/>
    <n v="-1.6128120944145399E-3"/>
    <n v="1.2387521714362799"/>
    <n v="0.25836885616842198"/>
    <n v="0.31413405689367002"/>
    <s v="Bridgebay Associates"/>
    <x v="35"/>
    <s v="Information Technology"/>
    <s v="Semiconductors"/>
    <s v="Norwood, Massachusetts"/>
    <d v="1999-10-12T00:00:00"/>
    <n v="6281"/>
    <n v="1965"/>
    <s v="Norwood"/>
    <s v="Massachusetts"/>
    <s v="United States"/>
  </r>
  <r>
    <d v="2019-06-19T00:00:00"/>
    <x v="35"/>
    <s v="buy"/>
    <n v="1400"/>
    <n v="16"/>
    <n v="110.489998"/>
    <n v="111.529999"/>
    <n v="109.5"/>
    <n v="111.040001"/>
    <n v="111.040001"/>
    <n v="2474500"/>
    <n v="2.0289999999999999"/>
    <n v="9.9557251400029106E-3"/>
    <n v="6.1948199188406099E-2"/>
    <n v="0.101973774985779"/>
    <n v="2.76462572494185E-2"/>
    <n v="0.114685426938503"/>
    <n v="2.1948252562494001E-2"/>
    <n v="2.34530878187506E-2"/>
    <n v="2.0677671936787E-2"/>
    <n v="1.8762362231664002E-2"/>
    <n v="118.540001"/>
    <n v="76.620002999999997"/>
    <n v="-0.14331462969686801"/>
    <n v="2.98071681438073E-3"/>
    <n v="1.25249746853204"/>
    <n v="0.85219691677644505"/>
    <n v="0.48979430334714802"/>
    <s v="Bridgebay Associates"/>
    <x v="35"/>
    <s v="Information Technology"/>
    <s v="Semiconductors"/>
    <s v="Norwood, Massachusetts"/>
    <d v="1999-10-12T00:00:00"/>
    <n v="6281"/>
    <n v="1965"/>
    <s v="Norwood"/>
    <s v="Massachusetts"/>
    <s v="United States"/>
  </r>
  <r>
    <d v="2019-06-25T00:00:00"/>
    <x v="35"/>
    <s v="sell"/>
    <n v="1900"/>
    <n v="16"/>
    <n v="113.010002"/>
    <n v="113.540001"/>
    <n v="109.849998"/>
    <n v="110.279999"/>
    <n v="110.279999"/>
    <n v="2516200"/>
    <n v="1.994"/>
    <n v="-2.34799117826393E-2"/>
    <n v="3.0877964635135399E-3"/>
    <n v="0.116152908727673"/>
    <n v="3.4778808085179802E-2"/>
    <n v="0.12780009025182301"/>
    <n v="1.56193812936497E-2"/>
    <n v="2.1387720093219299E-2"/>
    <n v="2.04028386661552E-2"/>
    <n v="1.8797915667572301E-2"/>
    <n v="118.540001"/>
    <n v="76.620002999999997"/>
    <n v="-0.14331462969686801"/>
    <n v="-9.5417756928269908E-3"/>
    <n v="1.2535086373645901"/>
    <n v="0.98240952032639195"/>
    <n v="1.0332444894694099"/>
    <s v="Bridgebay Associates"/>
    <x v="35"/>
    <s v="Information Technology"/>
    <s v="Semiconductors"/>
    <s v="Norwood, Massachusetts"/>
    <d v="1999-10-12T00:00:00"/>
    <n v="6281"/>
    <n v="1965"/>
    <s v="Norwood"/>
    <s v="Massachusetts"/>
    <s v="United States"/>
  </r>
  <r>
    <d v="2019-04-22T00:00:00"/>
    <x v="35"/>
    <s v="sell"/>
    <n v="1300"/>
    <n v="17"/>
    <n v="114.410004"/>
    <n v="114.599998"/>
    <n v="113.449997"/>
    <n v="113.610001"/>
    <n v="112.984687999999"/>
    <n v="2295900"/>
    <n v="2.59"/>
    <n v="-1.0332856795319201E-2"/>
    <n v="-5.2673057086605104E-3"/>
    <n v="4.5008056591168202E-2"/>
    <n v="0.22307444478003399"/>
    <n v="0.254629150670521"/>
    <n v="1.0651169669370899E-2"/>
    <n v="1.4630704922259499E-2"/>
    <n v="1.54813581020461E-2"/>
    <n v="1.6777808108133101E-2"/>
    <n v="115.93"/>
    <n v="76.620002999999997"/>
    <n v="-0.14321703254250501"/>
    <n v="1.0115060212163699E-3"/>
    <n v="1.1572790807953"/>
    <n v="2.1267430568138401"/>
    <n v="1.8390312251482701"/>
    <s v="Los Santos Asset Management"/>
    <x v="35"/>
    <s v="Information Technology"/>
    <s v="Semiconductors"/>
    <s v="Norwood, Massachusetts"/>
    <d v="1999-10-12T00:00:00"/>
    <n v="6281"/>
    <n v="1965"/>
    <s v="Norwood"/>
    <s v="Massachusetts"/>
    <s v="United States"/>
  </r>
  <r>
    <d v="2019-04-23T00:00:00"/>
    <x v="35"/>
    <s v="sell"/>
    <n v="1700"/>
    <n v="17"/>
    <n v="113.57"/>
    <n v="114.400002"/>
    <n v="113.220001"/>
    <n v="114.110001"/>
    <n v="113.481940999999"/>
    <n v="3437900"/>
    <n v="2.57"/>
    <n v="4.3914090239310002E-3"/>
    <n v="1.0306179226849999E-2"/>
    <n v="3.5047518332308701E-2"/>
    <n v="0.25217770209339901"/>
    <n v="0.26002262378021002"/>
    <n v="9.1151076332175104E-3"/>
    <n v="1.43837862426192E-2"/>
    <n v="1.50530004745804E-2"/>
    <n v="1.6778670710230301E-2"/>
    <n v="115.93"/>
    <n v="76.620002999999997"/>
    <n v="-0.14321703254250501"/>
    <n v="8.8023511954049196E-3"/>
    <n v="1.15814944604936"/>
    <n v="2.1722986388571601"/>
    <n v="1.9175818863292799"/>
    <s v="Los Santos Asset Management"/>
    <x v="35"/>
    <s v="Information Technology"/>
    <s v="Semiconductors"/>
    <s v="Norwood, Massachusetts"/>
    <d v="1999-10-12T00:00:00"/>
    <n v="6281"/>
    <n v="1965"/>
    <s v="Norwood"/>
    <s v="Massachusetts"/>
    <s v="United States"/>
  </r>
  <r>
    <d v="2019-05-15T00:00:00"/>
    <x v="35"/>
    <s v="buy"/>
    <n v="1600"/>
    <n v="17"/>
    <n v="105.589996"/>
    <n v="108.83000199999999"/>
    <n v="105.529999"/>
    <n v="107.889999"/>
    <n v="107.296173"/>
    <n v="2305600"/>
    <n v="2.379"/>
    <n v="1.0622561612296201E-2"/>
    <n v="-2.43557509473846E-2"/>
    <n v="-5.6926628170086202E-2"/>
    <n v="3.7801746139260198E-2"/>
    <n v="0.159200569168161"/>
    <n v="3.1953045283116502E-2"/>
    <n v="1.9399340571256699E-2"/>
    <n v="1.5757189737908499E-2"/>
    <n v="1.7411138771048999E-2"/>
    <n v="118.540001"/>
    <n v="76.620002999999997"/>
    <n v="-0.15093540855406701"/>
    <n v="5.8219943882337104E-3"/>
    <n v="1.1904069290472401"/>
    <n v="1.2055746102690701"/>
    <n v="1.3132282437368199"/>
    <s v="Los Santos Asset Management"/>
    <x v="35"/>
    <s v="Information Technology"/>
    <s v="Semiconductors"/>
    <s v="Norwood, Massachusetts"/>
    <d v="1999-10-12T00:00:00"/>
    <n v="6281"/>
    <n v="1965"/>
    <s v="Norwood"/>
    <s v="Massachusetts"/>
    <s v="United States"/>
  </r>
  <r>
    <d v="2019-05-31T00:00:00"/>
    <x v="35"/>
    <s v="sell"/>
    <n v="1200"/>
    <n v="17"/>
    <n v="96.989998"/>
    <n v="98.589995999999999"/>
    <n v="96.480002999999996"/>
    <n v="96.620002999999997"/>
    <n v="96.620002999999997"/>
    <n v="2156800"/>
    <n v="2.1419999999999999"/>
    <n v="-1.47937256516785E-2"/>
    <n v="-1.6083878184362899E-2"/>
    <n v="-0.17935199997089701"/>
    <n v="-0.109892038684136"/>
    <n v="4.2637813994534202E-2"/>
    <n v="1.1029614114846001E-2"/>
    <n v="2.18679241486468E-2"/>
    <n v="1.7331607901993E-2"/>
    <n v="1.7972650468993E-2"/>
    <n v="118.540001"/>
    <n v="76.620002999999997"/>
    <n v="-0.15093540855406701"/>
    <n v="-1.3283204951564801E-2"/>
    <n v="1.2083846859577101"/>
    <n v="0.188047171359775"/>
    <n v="0.25775759436982099"/>
    <s v="Los Santos Asset Management"/>
    <x v="35"/>
    <s v="Information Technology"/>
    <s v="Semiconductors"/>
    <s v="Norwood, Massachusetts"/>
    <d v="1999-10-12T00:00:00"/>
    <n v="6281"/>
    <n v="1965"/>
    <s v="Norwood"/>
    <s v="Massachusetts"/>
    <s v="United States"/>
  </r>
  <r>
    <d v="2019-04-18T00:00:00"/>
    <x v="35"/>
    <s v="buy"/>
    <n v="2200"/>
    <n v="18"/>
    <n v="115.089996"/>
    <n v="115.089996"/>
    <n v="113.760002"/>
    <n v="114.790001"/>
    <n v="114.158194999999"/>
    <n v="2052800"/>
    <n v="2.56"/>
    <n v="3.40330686862639E-3"/>
    <n v="2.6213917610374601E-2"/>
    <n v="4.3078667838259602E-2"/>
    <n v="0.26171591240637299"/>
    <n v="0.21376326215035099"/>
    <n v="1.2868470625532501E-2"/>
    <n v="1.47139842035666E-2"/>
    <n v="1.5686933105949898E-2"/>
    <n v="1.70826100498177E-2"/>
    <n v="115.93"/>
    <n v="76.620002999999997"/>
    <n v="-0.14321703254250501"/>
    <n v="1.5778467813143101E-3"/>
    <n v="1.1697893075819901"/>
    <n v="1.7538810618917"/>
    <n v="1.7855834442679399"/>
    <s v="Ironman Funds"/>
    <x v="35"/>
    <s v="Information Technology"/>
    <s v="Semiconductors"/>
    <s v="Norwood, Massachusetts"/>
    <d v="1999-10-12T00:00:00"/>
    <n v="6281"/>
    <n v="1965"/>
    <s v="Norwood"/>
    <s v="Massachusetts"/>
    <s v="United States"/>
  </r>
  <r>
    <d v="2019-05-08T00:00:00"/>
    <x v="35"/>
    <s v="buy"/>
    <n v="1200"/>
    <n v="18"/>
    <n v="112.459999"/>
    <n v="112.970001"/>
    <n v="110.470001"/>
    <n v="110.550003"/>
    <n v="109.941536"/>
    <n v="3819500"/>
    <n v="2.4820000000000002"/>
    <n v="-2.79195537476313E-2"/>
    <n v="-3.6852050905570401E-2"/>
    <n v="-8.1977991807037701E-3"/>
    <n v="8.1594283238338797E-2"/>
    <n v="0.220117271971395"/>
    <n v="1.8109184359597501E-2"/>
    <n v="1.48505799214344E-2"/>
    <n v="1.3931924794722E-2"/>
    <n v="1.6981006546200099E-2"/>
    <n v="118.540001"/>
    <n v="76.620002999999997"/>
    <n v="-0.14321703254250501"/>
    <n v="-1.60671540560346E-3"/>
    <n v="1.15032585640042"/>
    <n v="1.7377875039175601"/>
    <n v="2.1970215618803799"/>
    <s v="Ironman Funds"/>
    <x v="35"/>
    <s v="Information Technology"/>
    <s v="Semiconductors"/>
    <s v="Norwood, Massachusetts"/>
    <d v="1999-10-12T00:00:00"/>
    <n v="6281"/>
    <n v="1965"/>
    <s v="Norwood"/>
    <s v="Massachusetts"/>
    <s v="United States"/>
  </r>
  <r>
    <d v="2019-06-12T00:00:00"/>
    <x v="35"/>
    <s v="sell"/>
    <n v="1900"/>
    <n v="18"/>
    <n v="104.889999"/>
    <n v="104.889999"/>
    <n v="103.660004"/>
    <n v="104.370003"/>
    <n v="104.370003"/>
    <n v="1506600"/>
    <n v="2.1269999999999998"/>
    <n v="-7.6357629392550296E-3"/>
    <n v="4.40729362817582E-2"/>
    <n v="-5.2458574239535399E-2"/>
    <n v="-2.94102058426047E-2"/>
    <n v="4.9773885836133597E-2"/>
    <n v="2.7803741136549501E-2"/>
    <n v="2.7365147934510399E-2"/>
    <n v="1.9729549161814599E-2"/>
    <n v="1.84992230538162E-2"/>
    <n v="118.540001"/>
    <n v="76.620002999999997"/>
    <n v="-0.14331462969686801"/>
    <n v="-2.0396578921351798E-3"/>
    <n v="1.2373339404133701"/>
    <n v="0.25429717673125501"/>
    <n v="0.17727220906487801"/>
    <s v="Ironman Funds"/>
    <x v="35"/>
    <s v="Information Technology"/>
    <s v="Semiconductors"/>
    <s v="Norwood, Massachusetts"/>
    <d v="1999-10-12T00:00:00"/>
    <n v="6281"/>
    <n v="1965"/>
    <s v="Norwood"/>
    <s v="Massachusetts"/>
    <s v="United States"/>
  </r>
  <r>
    <d v="2019-04-02T00:00:00"/>
    <x v="35"/>
    <s v="sell"/>
    <n v="1800"/>
    <n v="19"/>
    <n v="108.129997"/>
    <n v="108.489998"/>
    <n v="107.410004"/>
    <n v="108.110001"/>
    <n v="107.514961"/>
    <n v="1684200"/>
    <n v="2.4809999999999999"/>
    <n v="-1.5711973468286299E-3"/>
    <n v="9.38624097461482E-3"/>
    <n v="-3.0478188826652199E-3"/>
    <n v="0.23589138156994399"/>
    <n v="0.21732499621944801"/>
    <n v="1.86478455257644E-2"/>
    <n v="1.39325381520802E-2"/>
    <n v="1.8589001478890602E-2"/>
    <n v="1.7259352521885801E-2"/>
    <n v="111.120003"/>
    <n v="76.620002999999997"/>
    <n v="-0.14321703254250501"/>
    <n v="1.7455614805152698E-5"/>
    <n v="1.1648703698009599"/>
    <n v="1.8212353259112"/>
    <n v="1.4393651838822501"/>
    <s v="Second Point Management"/>
    <x v="35"/>
    <s v="Information Technology"/>
    <s v="Semiconductors"/>
    <s v="Norwood, Massachusetts"/>
    <d v="1999-10-12T00:00:00"/>
    <n v="6281"/>
    <n v="1965"/>
    <s v="Norwood"/>
    <s v="Massachusetts"/>
    <s v="United States"/>
  </r>
  <r>
    <d v="2019-04-16T00:00:00"/>
    <x v="35"/>
    <s v="buy"/>
    <n v="2200"/>
    <n v="19"/>
    <n v="113.33000199999999"/>
    <n v="114.989998"/>
    <n v="113.25"/>
    <n v="114.599998"/>
    <n v="113.969237999999"/>
    <n v="2298600"/>
    <n v="2.5920000000000001"/>
    <n v="1.4591034972211699E-2"/>
    <n v="3.65227903348447E-2"/>
    <n v="4.6528289413838797E-2"/>
    <n v="0.27366340054938998"/>
    <n v="0.22734327378935101"/>
    <n v="1.34628823503247E-2"/>
    <n v="1.47615911656382E-2"/>
    <n v="1.5869222608201301E-2"/>
    <n v="1.71369202290764E-2"/>
    <n v="114.989998"/>
    <n v="76.620002999999997"/>
    <n v="-0.14321703254250501"/>
    <n v="5.0922850790659495E-4"/>
    <n v="1.1735338169292999"/>
    <n v="1.8750185837928199"/>
    <n v="1.88181986750269"/>
    <s v="Second Point Management"/>
    <x v="35"/>
    <s v="Information Technology"/>
    <s v="Semiconductors"/>
    <s v="Norwood, Massachusetts"/>
    <d v="1999-10-12T00:00:00"/>
    <n v="6281"/>
    <n v="1965"/>
    <s v="Norwood"/>
    <s v="Massachusetts"/>
    <s v="United States"/>
  </r>
  <r>
    <d v="2019-05-23T00:00:00"/>
    <x v="35"/>
    <s v="buy"/>
    <n v="1700"/>
    <n v="19"/>
    <n v="99.480002999999996"/>
    <n v="100.55999799999999"/>
    <n v="97.599997999999999"/>
    <n v="98.730002999999996"/>
    <n v="98.186592000000005"/>
    <n v="3387300"/>
    <n v="2.2959999999999998"/>
    <n v="-2.7078636957133799E-2"/>
    <n v="-5.8710196757942097E-2"/>
    <n v="-0.14477404576984301"/>
    <n v="-6.5090148731553596E-2"/>
    <n v="5.1065305539645202E-2"/>
    <n v="2.9206458629288699E-2"/>
    <n v="2.35242827422469E-2"/>
    <n v="1.7573078829272899E-2"/>
    <n v="1.79594066878692E-2"/>
    <n v="118.540001"/>
    <n v="76.620002999999997"/>
    <n v="-0.15093540855406701"/>
    <n v="-1.1985692488440201E-2"/>
    <n v="1.2031595827922501"/>
    <n v="0.25001937907260802"/>
    <n v="0.37948685289639"/>
    <s v="Second Point Management"/>
    <x v="35"/>
    <s v="Information Technology"/>
    <s v="Semiconductors"/>
    <s v="Norwood, Massachusetts"/>
    <d v="1999-10-12T00:00:00"/>
    <n v="6281"/>
    <n v="1965"/>
    <s v="Norwood"/>
    <s v="Massachusetts"/>
    <s v="United States"/>
  </r>
  <r>
    <d v="2019-05-31T00:00:00"/>
    <x v="35"/>
    <s v="buy"/>
    <n v="2600"/>
    <n v="19"/>
    <n v="96.989998"/>
    <n v="98.589995999999999"/>
    <n v="96.480002999999996"/>
    <n v="96.620002999999997"/>
    <n v="96.620002999999997"/>
    <n v="2156800"/>
    <n v="2.1419999999999999"/>
    <n v="-1.47937256516785E-2"/>
    <n v="-1.6083878184362899E-2"/>
    <n v="-0.17935199997089701"/>
    <n v="-0.109892038684136"/>
    <n v="4.2637813994534202E-2"/>
    <n v="1.1029614114846001E-2"/>
    <n v="2.18679241486468E-2"/>
    <n v="1.7331607901993E-2"/>
    <n v="1.7972650468993E-2"/>
    <n v="118.540001"/>
    <n v="76.620002999999997"/>
    <n v="-0.15093540855406701"/>
    <n v="-1.3283204951564801E-2"/>
    <n v="1.2083846859577101"/>
    <n v="0.188047171359775"/>
    <n v="0.25775759436982099"/>
    <s v="Second Point Management"/>
    <x v="35"/>
    <s v="Information Technology"/>
    <s v="Semiconductors"/>
    <s v="Norwood, Massachusetts"/>
    <d v="1999-10-12T00:00:00"/>
    <n v="6281"/>
    <n v="1965"/>
    <s v="Norwood"/>
    <s v="Massachusetts"/>
    <s v="United States"/>
  </r>
  <r>
    <d v="2019-06-12T00:00:00"/>
    <x v="35"/>
    <s v="buy"/>
    <n v="1900"/>
    <n v="19"/>
    <n v="104.889999"/>
    <n v="104.889999"/>
    <n v="103.660004"/>
    <n v="104.370003"/>
    <n v="104.370003"/>
    <n v="1506600"/>
    <n v="2.1269999999999998"/>
    <n v="-7.6357629392550296E-3"/>
    <n v="4.40729362817582E-2"/>
    <n v="-5.2458574239535399E-2"/>
    <n v="-2.94102058426047E-2"/>
    <n v="4.9773885836133597E-2"/>
    <n v="2.7803741136549501E-2"/>
    <n v="2.7365147934510399E-2"/>
    <n v="1.9729549161814599E-2"/>
    <n v="1.84992230538162E-2"/>
    <n v="118.540001"/>
    <n v="76.620002999999997"/>
    <n v="-0.14331462969686801"/>
    <n v="-2.0396578921351798E-3"/>
    <n v="1.2373339404133701"/>
    <n v="0.25429717673125501"/>
    <n v="0.17727220906487801"/>
    <s v="Second Point Management"/>
    <x v="35"/>
    <s v="Information Technology"/>
    <s v="Semiconductors"/>
    <s v="Norwood, Massachusetts"/>
    <d v="1999-10-12T00:00:00"/>
    <n v="6281"/>
    <n v="1965"/>
    <s v="Norwood"/>
    <s v="Massachusetts"/>
    <s v="United States"/>
  </r>
  <r>
    <d v="2019-06-14T00:00:00"/>
    <x v="35"/>
    <s v="buy"/>
    <n v="1400"/>
    <n v="19"/>
    <n v="103.44000200000001"/>
    <n v="104.410004"/>
    <n v="102.779999"/>
    <n v="104.019997"/>
    <n v="104.019997"/>
    <n v="2327200"/>
    <n v="2.093"/>
    <n v="-1.67782966799324E-2"/>
    <n v="3.2536649713849397E-2"/>
    <n v="-2.0387261527967101E-2"/>
    <n v="-4.48171209571432E-2"/>
    <n v="4.9773700970561101E-2"/>
    <n v="3.0323395424540701E-2"/>
    <n v="2.4106974484634901E-2"/>
    <n v="1.9864472096627499E-2"/>
    <n v="1.8534933340551701E-2"/>
    <n v="118.540001"/>
    <n v="76.620002999999997"/>
    <n v="-0.14331462969686801"/>
    <n v="-1.6128120944145399E-3"/>
    <n v="1.2387521714362799"/>
    <n v="0.25836885616842198"/>
    <n v="0.31413405689367002"/>
    <s v="Second Point Management"/>
    <x v="35"/>
    <s v="Information Technology"/>
    <s v="Semiconductors"/>
    <s v="Norwood, Massachusetts"/>
    <d v="1999-10-12T00:00:00"/>
    <n v="6281"/>
    <n v="1965"/>
    <s v="Norwood"/>
    <s v="Massachusetts"/>
    <s v="United States"/>
  </r>
  <r>
    <d v="2019-04-12T00:00:00"/>
    <x v="35"/>
    <s v="buy"/>
    <n v="2600"/>
    <n v="20"/>
    <n v="112.82"/>
    <n v="114.290001"/>
    <n v="112.139999"/>
    <n v="114.209999"/>
    <n v="113.581383"/>
    <n v="1984200"/>
    <n v="2.56"/>
    <n v="2.1148366523715999E-2"/>
    <n v="2.43730780419978E-2"/>
    <n v="5.5167098396211603E-2"/>
    <n v="0.242673467535751"/>
    <n v="0.22522358883091201"/>
    <n v="1.2921724952265E-2"/>
    <n v="1.4326707183279899E-2"/>
    <n v="1.6245503978688701E-2"/>
    <n v="1.7100560602530901E-2"/>
    <n v="114.290001"/>
    <n v="76.620002999999997"/>
    <n v="-0.14321703254250501"/>
    <n v="6.5875784763498903E-3"/>
    <n v="1.17083164209221"/>
    <n v="1.85950415241219"/>
    <n v="1.99980359006972"/>
    <s v="Jaguar Group of Funds"/>
    <x v="35"/>
    <s v="Information Technology"/>
    <s v="Semiconductors"/>
    <s v="Norwood, Massachusetts"/>
    <d v="1999-10-12T00:00:00"/>
    <n v="6281"/>
    <n v="1965"/>
    <s v="Norwood"/>
    <s v="Massachusetts"/>
    <s v="United States"/>
  </r>
  <r>
    <d v="2019-05-09T00:00:00"/>
    <x v="35"/>
    <s v="sell"/>
    <n v="2100"/>
    <n v="20"/>
    <n v="109.139999"/>
    <n v="111.089996"/>
    <n v="107.849998"/>
    <n v="110.550003"/>
    <n v="109.941536"/>
    <n v="3408800"/>
    <n v="2.4569999999999999"/>
    <n v="0"/>
    <n v="-5.6364006632566702E-2"/>
    <n v="-1.07067532679523E-2"/>
    <n v="9.9128284005842601E-2"/>
    <n v="0.210002940629857"/>
    <n v="1.1908907368451399E-2"/>
    <n v="1.48370248182825E-2"/>
    <n v="1.37232845070828E-2"/>
    <n v="1.6971028057036999E-2"/>
    <n v="118.540001"/>
    <n v="76.620002999999997"/>
    <n v="-0.14321703254250501"/>
    <n v="-3.0259986019249502E-3"/>
    <n v="1.15013257252111"/>
    <n v="1.6494960621078201"/>
    <n v="2.0427847535408401"/>
    <s v="Jaguar Group of Funds"/>
    <x v="35"/>
    <s v="Information Technology"/>
    <s v="Semiconductors"/>
    <s v="Norwood, Massachusetts"/>
    <d v="1999-10-12T00:00:00"/>
    <n v="6281"/>
    <n v="1965"/>
    <s v="Norwood"/>
    <s v="Massachusetts"/>
    <s v="United States"/>
  </r>
  <r>
    <d v="2019-05-22T00:00:00"/>
    <x v="35"/>
    <s v="sell"/>
    <n v="1900"/>
    <n v="20"/>
    <n v="98.839995999999999"/>
    <n v="103.099998"/>
    <n v="98.589995999999999"/>
    <n v="101.44000200000001"/>
    <n v="100.881676"/>
    <n v="5187100"/>
    <n v="2.3929999999999998"/>
    <n v="1.54981079604441E-2"/>
    <n v="-6.1644677327352897E-2"/>
    <n v="-0.113303999788778"/>
    <n v="-3.2045241590183897E-2"/>
    <n v="8.2436877010175102E-2"/>
    <n v="2.9618270286159099E-2"/>
    <n v="2.3172675612398899E-2"/>
    <n v="1.7273747400422802E-2"/>
    <n v="1.7878091982405201E-2"/>
    <n v="118.540001"/>
    <n v="76.620002999999997"/>
    <n v="-0.15093540855406701"/>
    <n v="-2.8283920525026501E-3"/>
    <n v="1.19528440164574"/>
    <n v="0.52080730642294404"/>
    <n v="0.52262802518008"/>
    <s v="Jaguar Group of Funds"/>
    <x v="35"/>
    <s v="Information Technology"/>
    <s v="Semiconductors"/>
    <s v="Norwood, Massachusetts"/>
    <d v="1999-10-12T00:00:00"/>
    <n v="6281"/>
    <n v="1965"/>
    <s v="Norwood"/>
    <s v="Massachusetts"/>
    <s v="United States"/>
  </r>
  <r>
    <d v="2019-05-31T00:00:00"/>
    <x v="35"/>
    <s v="sell"/>
    <n v="2800"/>
    <n v="20"/>
    <n v="96.989998"/>
    <n v="98.589995999999999"/>
    <n v="96.480002999999996"/>
    <n v="96.620002999999997"/>
    <n v="96.620002999999997"/>
    <n v="2156800"/>
    <n v="2.1419999999999999"/>
    <n v="-1.47937256516785E-2"/>
    <n v="-1.6083878184362899E-2"/>
    <n v="-0.17935199997089701"/>
    <n v="-0.109892038684136"/>
    <n v="4.2637813994534202E-2"/>
    <n v="1.1029614114846001E-2"/>
    <n v="2.18679241486468E-2"/>
    <n v="1.7331607901993E-2"/>
    <n v="1.7972650468993E-2"/>
    <n v="118.540001"/>
    <n v="76.620002999999997"/>
    <n v="-0.15093540855406701"/>
    <n v="-1.3283204951564801E-2"/>
    <n v="1.2083846859577101"/>
    <n v="0.188047171359775"/>
    <n v="0.25775759436982099"/>
    <s v="Jaguar Group of Funds"/>
    <x v="35"/>
    <s v="Information Technology"/>
    <s v="Semiconductors"/>
    <s v="Norwood, Massachusetts"/>
    <d v="1999-10-12T00:00:00"/>
    <n v="6281"/>
    <n v="1965"/>
    <s v="Norwood"/>
    <s v="Massachusetts"/>
    <s v="United States"/>
  </r>
  <r>
    <d v="2019-05-29T00:00:00"/>
    <x v="36"/>
    <s v="buy"/>
    <n v="200"/>
    <n v="1"/>
    <n v="39.07"/>
    <n v="39.950001"/>
    <n v="38.75"/>
    <n v="39.659999999999997"/>
    <n v="39.210338999999998"/>
    <n v="5249700"/>
    <n v="2.2360000000000002"/>
    <n v="2.0191326190645799E-3"/>
    <n v="-9.1267789845703995E-2"/>
    <n v="-0.24991264506812899"/>
    <n v="-0.19096589963468"/>
    <n v="-0.73834608771190802"/>
    <n v="1.45367222750838E-2"/>
    <n v="2.6971715546851498E-2"/>
    <n v="2.96739580716236E-2"/>
    <n v="2.9462106713161799E-2"/>
    <n v="87.260002"/>
    <n v="33.830002"/>
    <n v="-0.235784387850069"/>
    <n v="-6.9359101493404697E-3"/>
    <n v="1.7086948811803599"/>
    <n v="-3.4447143697648799"/>
    <n v="-3.3411824599300299"/>
    <s v="CapitalAlley Funds"/>
    <x v="36"/>
    <s v="Information Technology"/>
    <s v="Technology Hardware, Storage &amp; Peripherals"/>
    <s v="Irvine, California"/>
    <d v="2009-07-01T00:00:00"/>
    <n v="106040"/>
    <m/>
    <s v="Irvine"/>
    <s v="California"/>
    <s v="United States"/>
  </r>
  <r>
    <d v="2019-05-03T00:00:00"/>
    <x v="36"/>
    <s v="buy"/>
    <n v="200"/>
    <n v="2"/>
    <n v="50.110000999999997"/>
    <n v="50.939999"/>
    <n v="49.68"/>
    <n v="50.799999"/>
    <n v="50.224032999999999"/>
    <n v="3813300"/>
    <n v="2.5310000000000001"/>
    <n v="2.0684854327848799E-2"/>
    <n v="-2.3594499328605102E-3"/>
    <n v="8.3019819086652194E-3"/>
    <n v="8.8827888610792397E-2"/>
    <n v="-0.37319805100489101"/>
    <n v="1.68566996593928E-2"/>
    <n v="2.0383310977815702E-2"/>
    <n v="2.8182955667968999E-2"/>
    <n v="2.8795983570446399E-2"/>
    <n v="88.620002999999997"/>
    <n v="33.830002"/>
    <n v="-0.235784387850069"/>
    <n v="9.5921274614703799E-3"/>
    <n v="1.6323273976000501"/>
    <n v="-1.6700222282782899"/>
    <n v="-1.88378346295074"/>
    <s v="InvestBurg"/>
    <x v="36"/>
    <s v="Information Technology"/>
    <s v="Technology Hardware, Storage &amp; Peripherals"/>
    <s v="Irvine, California"/>
    <d v="2009-07-01T00:00:00"/>
    <n v="106040"/>
    <m/>
    <s v="Irvine"/>
    <s v="California"/>
    <s v="United States"/>
  </r>
  <r>
    <d v="2019-05-24T00:00:00"/>
    <x v="36"/>
    <s v="sell"/>
    <n v="100"/>
    <n v="2"/>
    <n v="41.73"/>
    <n v="42.110000999999997"/>
    <n v="40.770000000000003"/>
    <n v="40.98"/>
    <n v="40.515372999999997"/>
    <n v="3785500"/>
    <n v="2.3239999999999998"/>
    <n v="-1.2368323890093499E-2"/>
    <n v="-8.5322211126250699E-2"/>
    <n v="-0.27478817750904899"/>
    <n v="-0.21469626741329401"/>
    <n v="-0.730198774643677"/>
    <n v="3.50437450793675E-2"/>
    <n v="2.7029676156206599E-2"/>
    <n v="2.9965811907624599E-2"/>
    <n v="2.9403767037153299E-2"/>
    <n v="88.620002999999997"/>
    <n v="33.830002"/>
    <n v="-0.235784387850069"/>
    <n v="1.3526439988342199E-3"/>
    <n v="1.70858507221144"/>
    <n v="-3.3797124050542302"/>
    <n v="-3.1481577323785399"/>
    <s v="InvestBurg"/>
    <x v="36"/>
    <s v="Information Technology"/>
    <s v="Technology Hardware, Storage &amp; Peripherals"/>
    <s v="Irvine, California"/>
    <d v="2009-07-01T00:00:00"/>
    <n v="106040"/>
    <m/>
    <s v="Irvine"/>
    <s v="California"/>
    <s v="United States"/>
  </r>
  <r>
    <d v="2019-05-31T00:00:00"/>
    <x v="36"/>
    <s v="buy"/>
    <n v="200"/>
    <n v="2"/>
    <n v="38.689999"/>
    <n v="39.669998"/>
    <n v="37.169998"/>
    <n v="37.220001000000003"/>
    <n v="36.798003999999999"/>
    <n v="7121300"/>
    <n v="2.1419999999999999"/>
    <n v="-5.8441271363089999E-2"/>
    <n v="-0.10860620165368701"/>
    <n v="-0.31732951080917399"/>
    <n v="-0.316758279846168"/>
    <n v="-0.80392529997817797"/>
    <n v="2.4734592710155899E-2"/>
    <n v="2.8231252625026002E-2"/>
    <n v="2.9795152689512199E-2"/>
    <n v="2.9666721041420201E-2"/>
    <n v="87.160004000000001"/>
    <n v="33.830002"/>
    <n v="-0.235784387850069"/>
    <n v="-1.3283204951564801E-2"/>
    <n v="1.7492443905555899"/>
    <n v="-3.7664410800197601"/>
    <n v="-3.5156078703441098"/>
    <s v="InvestBurg"/>
    <x v="36"/>
    <s v="Information Technology"/>
    <s v="Technology Hardware, Storage &amp; Peripherals"/>
    <s v="Irvine, California"/>
    <d v="2009-07-01T00:00:00"/>
    <n v="106040"/>
    <m/>
    <s v="Irvine"/>
    <s v="California"/>
    <s v="United States"/>
  </r>
  <r>
    <d v="2019-06-04T00:00:00"/>
    <x v="36"/>
    <s v="buy"/>
    <n v="100"/>
    <n v="2"/>
    <n v="37.520000000000003"/>
    <n v="39.18"/>
    <n v="37.419998"/>
    <n v="39.139998999999897"/>
    <n v="38.696235999999999"/>
    <n v="5408000"/>
    <n v="2.1190000000000002"/>
    <n v="5.4067221270275703E-2"/>
    <n v="-1.11789950777679E-2"/>
    <n v="-0.24006646850425201"/>
    <n v="-0.24849032500375601"/>
    <n v="-0.74597003355964397"/>
    <n v="3.98669349328361E-2"/>
    <n v="3.1746614131716699E-2"/>
    <n v="3.0307204350607901E-2"/>
    <n v="2.9750889502657502E-2"/>
    <n v="87.160004000000001"/>
    <n v="33.830002"/>
    <n v="-0.235784387850069"/>
    <n v="2.1205927310919401E-2"/>
    <n v="1.75532443019602"/>
    <n v="-3.5280274775977598"/>
    <n v="-3.5721777461161301"/>
    <s v="InvestBurg"/>
    <x v="36"/>
    <s v="Information Technology"/>
    <s v="Technology Hardware, Storage &amp; Peripherals"/>
    <s v="Irvine, California"/>
    <d v="2009-07-01T00:00:00"/>
    <n v="106040"/>
    <m/>
    <s v="Irvine"/>
    <s v="California"/>
    <s v="United States"/>
  </r>
  <r>
    <d v="2019-06-06T00:00:00"/>
    <x v="36"/>
    <s v="buy"/>
    <n v="100"/>
    <n v="2"/>
    <n v="38.18"/>
    <n v="38.470001000000003"/>
    <n v="37.380001"/>
    <n v="37.990001999999997"/>
    <n v="37.559277000000002"/>
    <n v="4938200"/>
    <n v="2.1240000000000001"/>
    <n v="2.3719192138728501E-3"/>
    <n v="-3.7964470983029602E-2"/>
    <n v="-0.265861035259295"/>
    <n v="-0.20153250295403699"/>
    <n v="-0.77614115846384701"/>
    <n v="4.2150497680229299E-2"/>
    <n v="3.1301240408284803E-2"/>
    <n v="2.97708187951485E-2"/>
    <n v="2.9788748375424001E-2"/>
    <n v="87.160004000000001"/>
    <n v="33.830002"/>
    <n v="-0.235784387850069"/>
    <n v="6.1168407152111899E-3"/>
    <n v="1.7419735777324299"/>
    <n v="-3.6993799209681"/>
    <n v="-3.6518728112768102"/>
    <s v="InvestBurg"/>
    <x v="36"/>
    <s v="Information Technology"/>
    <s v="Technology Hardware, Storage &amp; Peripherals"/>
    <s v="Irvine, California"/>
    <d v="2009-07-01T00:00:00"/>
    <n v="106040"/>
    <m/>
    <s v="Irvine"/>
    <s v="California"/>
    <s v="United States"/>
  </r>
  <r>
    <d v="2019-04-29T00:00:00"/>
    <x v="36"/>
    <s v="buy"/>
    <n v="200"/>
    <n v="3"/>
    <n v="50.610000999999997"/>
    <n v="51.540000999999997"/>
    <n v="50.310001"/>
    <n v="50.470001000000003"/>
    <n v="49.897778000000002"/>
    <n v="9484700"/>
    <n v="2.536"/>
    <n v="-8.8766343807208502E-3"/>
    <n v="-7.1486229699141701E-2"/>
    <n v="0.11738678640514499"/>
    <n v="0.14826869519874"/>
    <n v="-0.51521502183261703"/>
    <n v="1.6094781455944101E-2"/>
    <n v="2.2843247891912201E-2"/>
    <n v="2.9115100488164101E-2"/>
    <n v="2.9325197503742399E-2"/>
    <n v="88.620002999999997"/>
    <n v="33.830002"/>
    <n v="-0.235784387850069"/>
    <n v="1.07094833958194E-3"/>
    <n v="1.64110901563371"/>
    <n v="-2.2299326049360602"/>
    <n v="-2.0134947401359198"/>
    <s v="FinanCorp"/>
    <x v="36"/>
    <s v="Information Technology"/>
    <s v="Technology Hardware, Storage &amp; Peripherals"/>
    <s v="Irvine, California"/>
    <d v="2009-07-01T00:00:00"/>
    <n v="106040"/>
    <m/>
    <s v="Irvine"/>
    <s v="California"/>
    <s v="United States"/>
  </r>
  <r>
    <d v="2019-05-15T00:00:00"/>
    <x v="36"/>
    <s v="buy"/>
    <n v="900"/>
    <n v="3"/>
    <n v="44.099997999999999"/>
    <n v="45.950001"/>
    <n v="43.990001999999997"/>
    <n v="45.490001999999997"/>
    <n v="44.974243000000001"/>
    <n v="4359400"/>
    <n v="2.379"/>
    <n v="1.9086254658547401E-2"/>
    <n v="-2.6251572717180201E-2"/>
    <n v="-0.130476566098323"/>
    <n v="-3.61499379414408E-2"/>
    <n v="-0.538717400207259"/>
    <n v="3.8691337678887397E-2"/>
    <n v="2.6204628901584599E-2"/>
    <n v="2.9623136034736899E-2"/>
    <n v="2.9292878280980299E-2"/>
    <n v="88.620002999999997"/>
    <n v="33.830002"/>
    <n v="-0.235784387850069"/>
    <n v="5.8219943882337104E-3"/>
    <n v="1.6939909532469799"/>
    <n v="-2.42130356486481"/>
    <n v="-2.3341865475485299"/>
    <s v="FinanCorp"/>
    <x v="36"/>
    <s v="Information Technology"/>
    <s v="Technology Hardware, Storage &amp; Peripherals"/>
    <s v="Irvine, California"/>
    <d v="2009-07-01T00:00:00"/>
    <n v="106040"/>
    <m/>
    <s v="Irvine"/>
    <s v="California"/>
    <s v="United States"/>
  </r>
  <r>
    <d v="2019-06-20T00:00:00"/>
    <x v="36"/>
    <s v="buy"/>
    <n v="600"/>
    <n v="3"/>
    <n v="39.909999999999997"/>
    <n v="40.82"/>
    <n v="39.270000000000003"/>
    <n v="39.639998999999897"/>
    <n v="39.190567000000001"/>
    <n v="5442500"/>
    <n v="2.0009999999999999"/>
    <n v="2.0388125743231601E-2"/>
    <n v="5.9773546733890702E-2"/>
    <n v="-5.6639734783239498E-2"/>
    <n v="-0.25608592636916699"/>
    <n v="-0.66882314391256603"/>
    <n v="2.8568358413615502E-2"/>
    <n v="3.1591571768819098E-2"/>
    <n v="2.9037123289470002E-2"/>
    <n v="3.0377669093656402E-2"/>
    <n v="83.779999000000004"/>
    <n v="33.830002"/>
    <n v="-0.235784387850069"/>
    <n v="9.4276054361659405E-3"/>
    <n v="1.77164538221279"/>
    <n v="-3.3855727146094501"/>
    <n v="-3.61683066491968"/>
    <s v="FinanCorp"/>
    <x v="36"/>
    <s v="Information Technology"/>
    <s v="Technology Hardware, Storage &amp; Peripherals"/>
    <s v="Irvine, California"/>
    <d v="2009-07-01T00:00:00"/>
    <n v="106040"/>
    <m/>
    <s v="Irvine"/>
    <s v="California"/>
    <s v="United States"/>
  </r>
  <r>
    <d v="2019-06-27T00:00:00"/>
    <x v="36"/>
    <s v="buy"/>
    <n v="100"/>
    <n v="3"/>
    <n v="43.810001"/>
    <n v="45.099997999999999"/>
    <n v="43.419998"/>
    <n v="44.549999"/>
    <n v="44.549999"/>
    <n v="7929000"/>
    <n v="2.0049999999999999"/>
    <n v="2.1555026986701E-2"/>
    <n v="0.128176051386724"/>
    <n v="0.12969080206869299"/>
    <n v="-1.5177038831887099E-2"/>
    <n v="-0.51549173967975404"/>
    <n v="2.6657587028526698E-2"/>
    <n v="3.28972092727952E-2"/>
    <n v="2.9164839042244602E-2"/>
    <n v="3.0777030420600301E-2"/>
    <n v="80.120002999999997"/>
    <n v="33.830002"/>
    <n v="-0.235784387850069"/>
    <n v="3.81588593721357E-3"/>
    <n v="1.76883393801644"/>
    <n v="-2.72877223451678"/>
    <n v="-3.0787028635310598"/>
    <s v="FinanCorp"/>
    <x v="36"/>
    <s v="Information Technology"/>
    <s v="Technology Hardware, Storage &amp; Peripherals"/>
    <s v="Irvine, California"/>
    <d v="2009-07-01T00:00:00"/>
    <n v="106040"/>
    <m/>
    <s v="Irvine"/>
    <s v="California"/>
    <s v="United States"/>
  </r>
  <r>
    <d v="2019-06-28T00:00:00"/>
    <x v="36"/>
    <s v="buy"/>
    <n v="500"/>
    <n v="3"/>
    <n v="45.380001"/>
    <n v="47.599997999999999"/>
    <n v="45.310001"/>
    <n v="47.549999"/>
    <n v="47.549999"/>
    <n v="14808000"/>
    <n v="2"/>
    <n v="6.5169636490776006E-2"/>
    <n v="0.18330541393465799"/>
    <n v="0.192841305940404"/>
    <n v="7.3417060941158795E-4"/>
    <n v="-0.434790063996428"/>
    <n v="2.9809508879272101E-2"/>
    <n v="3.5216295888328197E-2"/>
    <n v="2.9665006650580202E-2"/>
    <n v="3.1054750905963598E-2"/>
    <n v="80.120002999999997"/>
    <n v="33.830002"/>
    <n v="-0.235784387850069"/>
    <n v="5.7409418775350302E-3"/>
    <n v="1.78294029904004"/>
    <n v="-2.3322355946415101"/>
    <n v="-2.8755333992157199"/>
    <s v="FinanCorp"/>
    <x v="36"/>
    <s v="Information Technology"/>
    <s v="Technology Hardware, Storage &amp; Peripherals"/>
    <s v="Irvine, California"/>
    <d v="2009-07-01T00:00:00"/>
    <n v="106040"/>
    <m/>
    <s v="Irvine"/>
    <s v="California"/>
    <s v="United States"/>
  </r>
  <r>
    <d v="2019-04-11T00:00:00"/>
    <x v="36"/>
    <s v="sell"/>
    <n v="100"/>
    <n v="4"/>
    <n v="50.889998999999897"/>
    <n v="51.599997999999999"/>
    <n v="50.43"/>
    <n v="50.830002"/>
    <n v="50.253695999999998"/>
    <n v="3372200"/>
    <n v="2.504"/>
    <n v="2.7581448623805399E-3"/>
    <n v="-1.11514525468448E-2"/>
    <n v="4.4689090328029799E-2"/>
    <n v="0.25544778980006499"/>
    <n v="-0.52748380443315401"/>
    <n v="1.72551144829221E-2"/>
    <n v="3.2745250736004101E-2"/>
    <n v="3.2990986974779798E-2"/>
    <n v="2.91175048843949E-2"/>
    <n v="92.059997999999993"/>
    <n v="33.830002"/>
    <n v="-0.235784387850069"/>
    <n v="3.8122194279549302E-5"/>
    <n v="1.6339283618234499"/>
    <n v="-2.1090119513372798"/>
    <n v="-2.0609862390250502"/>
    <s v="CapitalOwl"/>
    <x v="36"/>
    <s v="Information Technology"/>
    <s v="Technology Hardware, Storage &amp; Peripherals"/>
    <s v="Irvine, California"/>
    <d v="2009-07-01T00:00:00"/>
    <n v="106040"/>
    <m/>
    <s v="Irvine"/>
    <s v="California"/>
    <s v="United States"/>
  </r>
  <r>
    <d v="2019-05-07T00:00:00"/>
    <x v="36"/>
    <s v="buy"/>
    <n v="200"/>
    <n v="4"/>
    <n v="48.709998999999897"/>
    <n v="49.48"/>
    <n v="46.650002000000001"/>
    <n v="47.209998999999897"/>
    <n v="46.67474"/>
    <n v="6742700"/>
    <n v="2.448"/>
    <n v="-4.8578321234390903E-2"/>
    <n v="-7.95699964042096E-2"/>
    <n v="-8.5032430041582494E-2"/>
    <n v="6.8518246297395898E-3"/>
    <n v="-0.45310981454203703"/>
    <n v="2.5492293381460598E-2"/>
    <n v="2.2057293745420599E-2"/>
    <n v="2.8942031840659702E-2"/>
    <n v="2.8981193366691901E-2"/>
    <n v="88.620002999999997"/>
    <n v="33.830002"/>
    <n v="-0.235784387850069"/>
    <n v="-1.6649488130547601E-2"/>
    <n v="1.6593387049858199"/>
    <n v="-2.0138643442783799"/>
    <n v="-1.83015524312063"/>
    <s v="CapitalOwl"/>
    <x v="36"/>
    <s v="Information Technology"/>
    <s v="Technology Hardware, Storage &amp; Peripherals"/>
    <s v="Irvine, California"/>
    <d v="2009-07-01T00:00:00"/>
    <n v="106040"/>
    <m/>
    <s v="Irvine"/>
    <s v="California"/>
    <s v="United States"/>
  </r>
  <r>
    <d v="2019-06-10T00:00:00"/>
    <x v="36"/>
    <s v="buy"/>
    <n v="200"/>
    <n v="4"/>
    <n v="37.470001000000003"/>
    <n v="38.729999999999997"/>
    <n v="37.470001000000003"/>
    <n v="37.979999999999997"/>
    <n v="37.549388999999998"/>
    <n v="4755500"/>
    <n v="2.1429999999999998"/>
    <n v="2.7764767554106801E-2"/>
    <n v="2.3981993386550701E-2"/>
    <n v="-0.206684414399085"/>
    <n v="-0.25706080875904402"/>
    <n v="-0.73723040052321798"/>
    <n v="3.6765343418654797E-2"/>
    <n v="3.1566123001052999E-2"/>
    <n v="2.9506727887331601E-2"/>
    <n v="2.9852648908195601E-2"/>
    <n v="83.779999000000004"/>
    <n v="33.830002"/>
    <n v="-0.235784387850069"/>
    <n v="4.6492198743191201E-3"/>
    <n v="1.73586230028137"/>
    <n v="-3.5510359102983098"/>
    <n v="-3.6384737298860799"/>
    <s v="CapitalOwl"/>
    <x v="36"/>
    <s v="Information Technology"/>
    <s v="Technology Hardware, Storage &amp; Peripherals"/>
    <s v="Irvine, California"/>
    <d v="2009-07-01T00:00:00"/>
    <n v="106040"/>
    <m/>
    <s v="Irvine"/>
    <s v="California"/>
    <s v="United States"/>
  </r>
  <r>
    <d v="2019-06-25T00:00:00"/>
    <x v="36"/>
    <s v="sell"/>
    <n v="200"/>
    <n v="4"/>
    <n v="41.32"/>
    <n v="41.939999"/>
    <n v="40.889998999999897"/>
    <n v="41.099997999999999"/>
    <n v="40.634009999999897"/>
    <n v="5740500"/>
    <n v="1.994"/>
    <n v="1.70460659086883E-3"/>
    <n v="7.5531313433207403E-2"/>
    <n v="-9.4444055524294107E-3"/>
    <n v="-0.124761102426246"/>
    <n v="-0.62229092980086598"/>
    <n v="9.1508674290306895E-3"/>
    <n v="3.04102218507897E-2"/>
    <n v="2.8051256654509599E-2"/>
    <n v="3.0418908977552901E-2"/>
    <n v="80.120002999999997"/>
    <n v="33.830002"/>
    <n v="-0.235784387850069"/>
    <n v="-9.5417756928269908E-3"/>
    <n v="1.7667850228444499"/>
    <n v="-3.2295766751231998"/>
    <n v="-3.34006363129448"/>
    <s v="CapitalOwl"/>
    <x v="36"/>
    <s v="Information Technology"/>
    <s v="Technology Hardware, Storage &amp; Peripherals"/>
    <s v="Irvine, California"/>
    <d v="2009-07-01T00:00:00"/>
    <n v="106040"/>
    <m/>
    <s v="Irvine"/>
    <s v="California"/>
    <s v="United States"/>
  </r>
  <r>
    <d v="2019-04-18T00:00:00"/>
    <x v="36"/>
    <s v="buy"/>
    <n v="700"/>
    <n v="5"/>
    <n v="54.470001000000003"/>
    <n v="55.439999"/>
    <n v="53.900002000000001"/>
    <n v="55.389998999999897"/>
    <n v="54.761992999999997"/>
    <n v="5652100"/>
    <n v="2.56"/>
    <n v="1.7116178793076101E-2"/>
    <n v="8.5912298463764497E-2"/>
    <n v="0.15678038415213799"/>
    <n v="0.42898817925355098"/>
    <n v="-0.46440369064106302"/>
    <n v="1.8043513400553102E-2"/>
    <n v="3.3237497992623599E-2"/>
    <n v="3.2214046791558898E-2"/>
    <n v="2.9305065406620701E-2"/>
    <n v="91.550003000000004"/>
    <n v="33.830002"/>
    <n v="-0.235784387850069"/>
    <n v="1.5778467813143101E-3"/>
    <n v="1.64162121645484"/>
    <n v="-1.93840295064972"/>
    <n v="-2.0019848745133202"/>
    <s v="Alpha Capital"/>
    <x v="36"/>
    <s v="Information Technology"/>
    <s v="Technology Hardware, Storage &amp; Peripherals"/>
    <s v="Irvine, California"/>
    <d v="2009-07-01T00:00:00"/>
    <n v="106040"/>
    <m/>
    <s v="Irvine"/>
    <s v="California"/>
    <s v="United States"/>
  </r>
  <r>
    <d v="2019-04-29T00:00:00"/>
    <x v="36"/>
    <s v="sell"/>
    <n v="400"/>
    <n v="5"/>
    <n v="50.610000999999997"/>
    <n v="51.540000999999997"/>
    <n v="50.310001"/>
    <n v="50.470001000000003"/>
    <n v="49.897778000000002"/>
    <n v="9484700"/>
    <n v="2.536"/>
    <n v="-8.8766343807208502E-3"/>
    <n v="-7.1486229699141701E-2"/>
    <n v="0.11738678640514499"/>
    <n v="0.14826869519874"/>
    <n v="-0.51521502183261703"/>
    <n v="1.6094781455944101E-2"/>
    <n v="2.2843247891912201E-2"/>
    <n v="2.9115100488164101E-2"/>
    <n v="2.9325197503742399E-2"/>
    <n v="88.620002999999997"/>
    <n v="33.830002"/>
    <n v="-0.235784387850069"/>
    <n v="1.07094833958194E-3"/>
    <n v="1.64110901563371"/>
    <n v="-2.2299326049360602"/>
    <n v="-2.0134947401359198"/>
    <s v="Alpha Capital"/>
    <x v="36"/>
    <s v="Information Technology"/>
    <s v="Technology Hardware, Storage &amp; Peripherals"/>
    <s v="Irvine, California"/>
    <d v="2009-07-01T00:00:00"/>
    <n v="106040"/>
    <m/>
    <s v="Irvine"/>
    <s v="California"/>
    <s v="United States"/>
  </r>
  <r>
    <d v="2019-05-09T00:00:00"/>
    <x v="36"/>
    <s v="sell"/>
    <n v="200"/>
    <n v="5"/>
    <n v="45.970001000000003"/>
    <n v="46.580002"/>
    <n v="44.57"/>
    <n v="46.419998"/>
    <n v="45.893695999999998"/>
    <n v="6147700"/>
    <n v="2.4569999999999999"/>
    <n v="-6.0137552527417997E-3"/>
    <n v="-6.9481037241633806E-2"/>
    <n v="-0.105597411202972"/>
    <n v="2.32163512053183E-2"/>
    <n v="-0.47579138143808503"/>
    <n v="2.54314117672352E-2"/>
    <n v="2.17829092637833E-2"/>
    <n v="2.8354627487759999E-2"/>
    <n v="2.8961589842872601E-2"/>
    <n v="88.620002999999997"/>
    <n v="33.830002"/>
    <n v="-0.235784387850069"/>
    <n v="-3.0259986019249502E-3"/>
    <n v="1.6576834893719701"/>
    <n v="-2.1231361983795498"/>
    <n v="-1.9462033332450399"/>
    <s v="Alpha Capital"/>
    <x v="36"/>
    <s v="Information Technology"/>
    <s v="Technology Hardware, Storage &amp; Peripherals"/>
    <s v="Irvine, California"/>
    <d v="2009-07-01T00:00:00"/>
    <n v="106040"/>
    <m/>
    <s v="Irvine"/>
    <s v="California"/>
    <s v="United States"/>
  </r>
  <r>
    <d v="2019-06-10T00:00:00"/>
    <x v="36"/>
    <s v="sell"/>
    <n v="900"/>
    <n v="5"/>
    <n v="37.470001000000003"/>
    <n v="38.729999999999997"/>
    <n v="37.470001000000003"/>
    <n v="37.979999999999997"/>
    <n v="37.549388999999998"/>
    <n v="4755500"/>
    <n v="2.1429999999999998"/>
    <n v="2.7764767554106801E-2"/>
    <n v="2.3981993386550701E-2"/>
    <n v="-0.206684414399085"/>
    <n v="-0.25706080875904402"/>
    <n v="-0.73723040052321798"/>
    <n v="3.6765343418654797E-2"/>
    <n v="3.1566123001052999E-2"/>
    <n v="2.9506727887331601E-2"/>
    <n v="2.9852648908195601E-2"/>
    <n v="83.779999000000004"/>
    <n v="33.830002"/>
    <n v="-0.235784387850069"/>
    <n v="4.6492198743191201E-3"/>
    <n v="1.73586230028137"/>
    <n v="-3.5510359102983098"/>
    <n v="-3.6384737298860799"/>
    <s v="Alpha Capital"/>
    <x v="36"/>
    <s v="Information Technology"/>
    <s v="Technology Hardware, Storage &amp; Peripherals"/>
    <s v="Irvine, California"/>
    <d v="2009-07-01T00:00:00"/>
    <n v="106040"/>
    <m/>
    <s v="Irvine"/>
    <s v="California"/>
    <s v="United States"/>
  </r>
  <r>
    <d v="2019-04-02T00:00:00"/>
    <x v="36"/>
    <s v="buy"/>
    <n v="300"/>
    <n v="6"/>
    <n v="49.23"/>
    <n v="50.84"/>
    <n v="48.84"/>
    <n v="50.380001"/>
    <n v="49.808799999999998"/>
    <n v="6509000"/>
    <n v="2.4809999999999999"/>
    <n v="2.1467380549703999E-2"/>
    <n v="7.8825172146143596E-2"/>
    <n v="-1.40102091725202E-2"/>
    <n v="0.32056670586321201"/>
    <n v="-0.54038457024842201"/>
    <n v="3.1721470396718902E-2"/>
    <n v="3.6172193423902502E-2"/>
    <n v="3.4914482336183703E-2"/>
    <n v="2.9130626783081499E-2"/>
    <n v="93.389999000000003"/>
    <n v="33.830002"/>
    <n v="-0.235784387850069"/>
    <n v="1.7455614805152698E-5"/>
    <n v="1.60766217233688"/>
    <n v="-2.0695350524144702"/>
    <n v="-2.3147531592800101"/>
    <s v="DecaFund"/>
    <x v="36"/>
    <s v="Information Technology"/>
    <s v="Technology Hardware, Storage &amp; Peripherals"/>
    <s v="Irvine, California"/>
    <d v="2009-07-01T00:00:00"/>
    <n v="106040"/>
    <m/>
    <s v="Irvine"/>
    <s v="California"/>
    <s v="United States"/>
  </r>
  <r>
    <d v="2019-05-20T00:00:00"/>
    <x v="36"/>
    <s v="buy"/>
    <n v="500"/>
    <n v="6"/>
    <n v="43.580002"/>
    <n v="44.16"/>
    <n v="41.66"/>
    <n v="41.950001"/>
    <n v="41.474376999999997"/>
    <n v="9147700"/>
    <n v="2.4159999999999999"/>
    <n v="-6.1927878596656598E-2"/>
    <n v="-2.4489106271443298E-2"/>
    <n v="-0.260804401277202"/>
    <n v="-0.12364325634111201"/>
    <n v="-0.68417754808079501"/>
    <n v="3.76305036677652E-2"/>
    <n v="2.58334172132017E-2"/>
    <n v="3.0602874166293099E-2"/>
    <n v="2.9327220706363202E-2"/>
    <n v="88.620002999999997"/>
    <n v="33.830002"/>
    <n v="-0.235784387850069"/>
    <n v="-6.7722580366252503E-3"/>
    <n v="1.7037554001741899"/>
    <n v="-3.1006773434362498"/>
    <n v="-2.6597206796165"/>
    <s v="DecaFund"/>
    <x v="36"/>
    <s v="Information Technology"/>
    <s v="Technology Hardware, Storage &amp; Peripherals"/>
    <s v="Irvine, California"/>
    <d v="2009-07-01T00:00:00"/>
    <n v="106040"/>
    <m/>
    <s v="Irvine"/>
    <s v="California"/>
    <s v="United States"/>
  </r>
  <r>
    <d v="2019-05-23T00:00:00"/>
    <x v="36"/>
    <s v="buy"/>
    <n v="200"/>
    <n v="6"/>
    <n v="41.290000999999997"/>
    <n v="41.599997999999999"/>
    <n v="40.229999999999997"/>
    <n v="41.490001999999997"/>
    <n v="41.019591999999903"/>
    <n v="4314200"/>
    <n v="2.2959999999999998"/>
    <n v="-1.67307799286468E-2"/>
    <n v="-8.3207997798636496E-2"/>
    <n v="-0.27183040991670299"/>
    <n v="-0.165239034829051"/>
    <n v="-0.71068644828082495"/>
    <n v="3.5127230844072301E-2"/>
    <n v="2.70376668200559E-2"/>
    <n v="3.03723577510485E-2"/>
    <n v="2.9404419362922998E-2"/>
    <n v="88.620002999999997"/>
    <n v="33.830002"/>
    <n v="-0.235784387850069"/>
    <n v="-1.1985692488440201E-2"/>
    <n v="1.7098256239962899"/>
    <n v="-3.2713084050343402"/>
    <n v="-3.0394043544290001"/>
    <s v="DecaFund"/>
    <x v="36"/>
    <s v="Information Technology"/>
    <s v="Technology Hardware, Storage &amp; Peripherals"/>
    <s v="Irvine, California"/>
    <d v="2009-07-01T00:00:00"/>
    <n v="106040"/>
    <m/>
    <s v="Irvine"/>
    <s v="California"/>
    <s v="United States"/>
  </r>
  <r>
    <d v="2019-06-18T00:00:00"/>
    <x v="36"/>
    <s v="buy"/>
    <n v="500"/>
    <n v="6"/>
    <n v="36.889998999999897"/>
    <n v="38.880001"/>
    <n v="36.75"/>
    <n v="38.110000999999997"/>
    <n v="37.677914000000001"/>
    <n v="7059900"/>
    <n v="2.06"/>
    <n v="4.94857523854823E-2"/>
    <n v="-7.8410579312759802E-3"/>
    <n v="-0.16818371678427299"/>
    <n v="-0.21714192354327699"/>
    <n v="-0.70930232547383798"/>
    <n v="4.3206556991906203E-2"/>
    <n v="3.3082296789126601E-2"/>
    <n v="3.1292172765534303E-2"/>
    <n v="3.0313908181499601E-2"/>
    <n v="83.779999000000004"/>
    <n v="33.830002"/>
    <n v="-0.235784387850069"/>
    <n v="9.6704895497130797E-3"/>
    <n v="1.76435121952435"/>
    <n v="-3.53443562736383"/>
    <n v="-3.7493037276329102"/>
    <s v="DecaFund"/>
    <x v="36"/>
    <s v="Information Technology"/>
    <s v="Technology Hardware, Storage &amp; Peripherals"/>
    <s v="Irvine, California"/>
    <d v="2009-07-01T00:00:00"/>
    <n v="106040"/>
    <m/>
    <s v="Irvine"/>
    <s v="California"/>
    <s v="United States"/>
  </r>
  <r>
    <d v="2019-06-20T00:00:00"/>
    <x v="36"/>
    <s v="buy"/>
    <n v="600"/>
    <n v="6"/>
    <n v="39.909999999999997"/>
    <n v="40.82"/>
    <n v="39.270000000000003"/>
    <n v="39.639998999999897"/>
    <n v="39.190567000000001"/>
    <n v="5442500"/>
    <n v="2.0009999999999999"/>
    <n v="2.0388125743231601E-2"/>
    <n v="5.9773546733890702E-2"/>
    <n v="-5.6639734783239498E-2"/>
    <n v="-0.25608592636916699"/>
    <n v="-0.66882314391256603"/>
    <n v="2.8568358413615502E-2"/>
    <n v="3.1591571768819098E-2"/>
    <n v="2.9037123289470002E-2"/>
    <n v="3.0377669093656402E-2"/>
    <n v="83.779999000000004"/>
    <n v="33.830002"/>
    <n v="-0.235784387850069"/>
    <n v="9.4276054361659405E-3"/>
    <n v="1.77164538221279"/>
    <n v="-3.3855727146094501"/>
    <n v="-3.61683066491968"/>
    <s v="DecaFund"/>
    <x v="36"/>
    <s v="Information Technology"/>
    <s v="Technology Hardware, Storage &amp; Peripherals"/>
    <s v="Irvine, California"/>
    <d v="2009-07-01T00:00:00"/>
    <n v="106040"/>
    <m/>
    <s v="Irvine"/>
    <s v="California"/>
    <s v="United States"/>
  </r>
  <r>
    <d v="2019-06-26T00:00:00"/>
    <x v="36"/>
    <s v="sell"/>
    <n v="600"/>
    <n v="6"/>
    <n v="43.810001"/>
    <n v="45.360000999999997"/>
    <n v="43.400002000000001"/>
    <n v="44.099997999999999"/>
    <n v="43.599997999999999"/>
    <n v="13574000"/>
    <n v="2.0489999999999999"/>
    <n v="7.0451703808713795E-2"/>
    <n v="0.12700915014325401"/>
    <n v="7.3375622146377897E-2"/>
    <n v="-1.7532581819335299E-2"/>
    <n v="-0.53219467610501403"/>
    <n v="2.6707299814163098E-2"/>
    <n v="3.3799273404190498E-2"/>
    <n v="2.9137943296767901E-2"/>
    <n v="3.07439695348657E-2"/>
    <n v="80.120002999999997"/>
    <n v="33.830002"/>
    <n v="-0.235784387850069"/>
    <n v="-1.2346958449604901E-3"/>
    <n v="1.7665122739905399"/>
    <n v="-2.7968029059369202"/>
    <n v="-3.2100629595495902"/>
    <s v="DecaFund"/>
    <x v="36"/>
    <s v="Information Technology"/>
    <s v="Technology Hardware, Storage &amp; Peripherals"/>
    <s v="Irvine, California"/>
    <d v="2009-07-01T00:00:00"/>
    <n v="106040"/>
    <m/>
    <s v="Irvine"/>
    <s v="California"/>
    <s v="United States"/>
  </r>
  <r>
    <d v="2019-04-05T00:00:00"/>
    <x v="36"/>
    <s v="buy"/>
    <n v="500"/>
    <n v="7"/>
    <n v="51.77"/>
    <n v="52.349997999999999"/>
    <n v="51.290000999999997"/>
    <n v="52.040000999999997"/>
    <n v="51.449978000000002"/>
    <n v="4217400"/>
    <n v="2.5009999999999999"/>
    <n v="1.23744856603531E-2"/>
    <n v="7.9562437328862798E-2"/>
    <n v="8.9394003943919595E-2"/>
    <n v="0.34785892747819103"/>
    <n v="-0.51394899497000701"/>
    <n v="1.70316708502595E-2"/>
    <n v="3.3789408241426303E-2"/>
    <n v="3.3289163699694597E-2"/>
    <n v="2.9169380853652199E-2"/>
    <n v="92.300003000000004"/>
    <n v="33.830002"/>
    <n v="-0.235784387850069"/>
    <n v="4.62571739556182E-3"/>
    <n v="1.6216158104643601"/>
    <n v="-2.01105323330831"/>
    <n v="-2.0901269651445"/>
    <s v="GreenGrest Capital"/>
    <x v="36"/>
    <s v="Information Technology"/>
    <s v="Technology Hardware, Storage &amp; Peripherals"/>
    <s v="Irvine, California"/>
    <d v="2009-07-01T00:00:00"/>
    <n v="106040"/>
    <m/>
    <s v="Irvine"/>
    <s v="California"/>
    <s v="United States"/>
  </r>
  <r>
    <d v="2019-04-26T00:00:00"/>
    <x v="36"/>
    <s v="sell"/>
    <n v="600"/>
    <n v="7"/>
    <n v="49.950001"/>
    <n v="50.98"/>
    <n v="48.799999"/>
    <n v="50.919998"/>
    <n v="50.342674000000002"/>
    <n v="10236700"/>
    <n v="2.5049999999999999"/>
    <n v="-3.9092316357608299E-2"/>
    <n v="-8.4143287848292697E-2"/>
    <n v="8.9486603987669305E-2"/>
    <n v="0.176420848204426"/>
    <n v="-0.48344126728811898"/>
    <n v="1.6024285208988499E-2"/>
    <n v="2.4391829099156999E-2"/>
    <n v="2.91559718580215E-2"/>
    <n v="2.93639865168678E-2"/>
    <n v="88.620002999999997"/>
    <n v="33.830002"/>
    <n v="-0.235784387850069"/>
    <n v="4.6743503443647796E-3"/>
    <n v="1.6451609130445199"/>
    <n v="-2.0824971242849499"/>
    <n v="-1.95638867646725"/>
    <s v="GreenGrest Capital"/>
    <x v="36"/>
    <s v="Information Technology"/>
    <s v="Technology Hardware, Storage &amp; Peripherals"/>
    <s v="Irvine, California"/>
    <d v="2009-07-01T00:00:00"/>
    <n v="106040"/>
    <m/>
    <s v="Irvine"/>
    <s v="California"/>
    <s v="United States"/>
  </r>
  <r>
    <d v="2019-05-02T00:00:00"/>
    <x v="36"/>
    <s v="buy"/>
    <n v="500"/>
    <n v="7"/>
    <n v="50.939999"/>
    <n v="51.27"/>
    <n v="49.57"/>
    <n v="49.759997999999896"/>
    <n v="49.195827000000001"/>
    <n v="5745700"/>
    <n v="2.552"/>
    <n v="-2.0684854327848799E-2"/>
    <n v="-6.2136620618317699E-2"/>
    <n v="9.0845081305204294E-3"/>
    <n v="0.111850422919533"/>
    <n v="-0.43246716532805302"/>
    <n v="1.9143280607638001E-2"/>
    <n v="2.0421083289819699E-2"/>
    <n v="2.8583334509285799E-2"/>
    <n v="2.8856201366927899E-2"/>
    <n v="88.620002999999997"/>
    <n v="33.830002"/>
    <n v="-0.235784387850069"/>
    <n v="-2.1262443276895502E-3"/>
    <n v="1.6377598567635401"/>
    <n v="-1.91290952468621"/>
    <n v="-1.96627844215207"/>
    <s v="GreenGrest Capital"/>
    <x v="36"/>
    <s v="Information Technology"/>
    <s v="Technology Hardware, Storage &amp; Peripherals"/>
    <s v="Irvine, California"/>
    <d v="2009-07-01T00:00:00"/>
    <n v="106040"/>
    <m/>
    <s v="Irvine"/>
    <s v="California"/>
    <s v="United States"/>
  </r>
  <r>
    <d v="2019-05-09T00:00:00"/>
    <x v="36"/>
    <s v="sell"/>
    <n v="300"/>
    <n v="7"/>
    <n v="45.970001000000003"/>
    <n v="46.580002"/>
    <n v="44.57"/>
    <n v="46.419998"/>
    <n v="45.893695999999998"/>
    <n v="6147700"/>
    <n v="2.4569999999999999"/>
    <n v="-6.0137552527417997E-3"/>
    <n v="-6.9481037241633806E-2"/>
    <n v="-0.105597411202972"/>
    <n v="2.32163512053183E-2"/>
    <n v="-0.47579138143808503"/>
    <n v="2.54314117672352E-2"/>
    <n v="2.17829092637833E-2"/>
    <n v="2.8354627487759999E-2"/>
    <n v="2.8961589842872601E-2"/>
    <n v="88.620002999999997"/>
    <n v="33.830002"/>
    <n v="-0.235784387850069"/>
    <n v="-3.0259986019249502E-3"/>
    <n v="1.6576834893719701"/>
    <n v="-2.1231361983795498"/>
    <n v="-1.9462033332450399"/>
    <s v="GreenGrest Capital"/>
    <x v="36"/>
    <s v="Information Technology"/>
    <s v="Technology Hardware, Storage &amp; Peripherals"/>
    <s v="Irvine, California"/>
    <d v="2009-07-01T00:00:00"/>
    <n v="106040"/>
    <m/>
    <s v="Irvine"/>
    <s v="California"/>
    <s v="United States"/>
  </r>
  <r>
    <d v="2019-05-14T00:00:00"/>
    <x v="36"/>
    <s v="buy"/>
    <n v="300"/>
    <n v="7"/>
    <n v="43.34"/>
    <n v="45.110000999999997"/>
    <n v="43.34"/>
    <n v="44.630001"/>
    <n v="44.123992999999999"/>
    <n v="5283100"/>
    <n v="2.419"/>
    <n v="3.7438772325213102E-2"/>
    <n v="-5.6199425515119597E-2"/>
    <n v="-0.13008040300985699"/>
    <n v="-4.6178724788181198E-2"/>
    <n v="-0.528787113796646"/>
    <n v="3.6221269894761703E-2"/>
    <n v="2.62227686731763E-2"/>
    <n v="2.9542620560704499E-2"/>
    <n v="2.93282013993326E-2"/>
    <n v="88.620002999999997"/>
    <n v="33.830002"/>
    <n v="-0.235784387850069"/>
    <n v="7.98398755130913E-3"/>
    <n v="1.6920565801149099"/>
    <n v="-2.37035487667143"/>
    <n v="-2.2768951339498198"/>
    <s v="GreenGrest Capital"/>
    <x v="36"/>
    <s v="Information Technology"/>
    <s v="Technology Hardware, Storage &amp; Peripherals"/>
    <s v="Irvine, California"/>
    <d v="2009-07-01T00:00:00"/>
    <n v="106040"/>
    <m/>
    <s v="Irvine"/>
    <s v="California"/>
    <s v="United States"/>
  </r>
  <r>
    <d v="2019-05-22T00:00:00"/>
    <x v="36"/>
    <s v="sell"/>
    <n v="800"/>
    <n v="7"/>
    <n v="42.970001000000003"/>
    <n v="43.110000999999997"/>
    <n v="41.869999"/>
    <n v="42.189999"/>
    <n v="41.711655"/>
    <n v="3175400"/>
    <n v="2.3929999999999998"/>
    <n v="-2.9427665710414198E-2"/>
    <n v="-7.5309361966057906E-2"/>
    <n v="-0.25068211625126002"/>
    <n v="-0.10091949734247101"/>
    <n v="-0.67858831839584399"/>
    <n v="3.5299402753405498E-2"/>
    <n v="2.7249834787527599E-2"/>
    <n v="3.0965712368473401E-2"/>
    <n v="2.9413441291203098E-2"/>
    <n v="88.620002999999997"/>
    <n v="33.830002"/>
    <n v="-0.235784387850069"/>
    <n v="-2.8283920525026501E-3"/>
    <n v="1.71000219352002"/>
    <n v="-3.1141142007309499"/>
    <n v="-2.89920709298283"/>
    <s v="GreenGrest Capital"/>
    <x v="36"/>
    <s v="Information Technology"/>
    <s v="Technology Hardware, Storage &amp; Peripherals"/>
    <s v="Irvine, California"/>
    <d v="2009-07-01T00:00:00"/>
    <n v="106040"/>
    <m/>
    <s v="Irvine"/>
    <s v="California"/>
    <s v="United States"/>
  </r>
  <r>
    <d v="2019-05-23T00:00:00"/>
    <x v="36"/>
    <s v="sell"/>
    <n v="600"/>
    <n v="7"/>
    <n v="41.290000999999997"/>
    <n v="41.599997999999999"/>
    <n v="40.229999999999997"/>
    <n v="41.490001999999997"/>
    <n v="41.019591999999903"/>
    <n v="4314200"/>
    <n v="2.2959999999999998"/>
    <n v="-1.67307799286468E-2"/>
    <n v="-8.3207997798636496E-2"/>
    <n v="-0.27183040991670299"/>
    <n v="-0.165239034829051"/>
    <n v="-0.71068644828082495"/>
    <n v="3.5127230844072301E-2"/>
    <n v="2.70376668200559E-2"/>
    <n v="3.03723577510485E-2"/>
    <n v="2.9404419362922998E-2"/>
    <n v="88.620002999999997"/>
    <n v="33.830002"/>
    <n v="-0.235784387850069"/>
    <n v="-1.1985692488440201E-2"/>
    <n v="1.7098256239962899"/>
    <n v="-3.2713084050343402"/>
    <n v="-3.0394043544290001"/>
    <s v="GreenGrest Capital"/>
    <x v="36"/>
    <s v="Information Technology"/>
    <s v="Technology Hardware, Storage &amp; Peripherals"/>
    <s v="Irvine, California"/>
    <d v="2009-07-01T00:00:00"/>
    <n v="106040"/>
    <m/>
    <s v="Irvine"/>
    <s v="California"/>
    <s v="United States"/>
  </r>
  <r>
    <d v="2019-05-31T00:00:00"/>
    <x v="36"/>
    <s v="sell"/>
    <n v="700"/>
    <n v="7"/>
    <n v="38.689999"/>
    <n v="39.669998"/>
    <n v="37.169998"/>
    <n v="37.220001000000003"/>
    <n v="36.798003999999999"/>
    <n v="7121300"/>
    <n v="2.1419999999999999"/>
    <n v="-5.8441271363089999E-2"/>
    <n v="-0.10860620165368701"/>
    <n v="-0.31732951080917399"/>
    <n v="-0.316758279846168"/>
    <n v="-0.80392529997817797"/>
    <n v="2.4734592710155899E-2"/>
    <n v="2.8231252625026002E-2"/>
    <n v="2.9795152689512199E-2"/>
    <n v="2.9666721041420201E-2"/>
    <n v="87.160004000000001"/>
    <n v="33.830002"/>
    <n v="-0.235784387850069"/>
    <n v="-1.3283204951564801E-2"/>
    <n v="1.7492443905555899"/>
    <n v="-3.7664410800197601"/>
    <n v="-3.5156078703441098"/>
    <s v="GreenGrest Capital"/>
    <x v="36"/>
    <s v="Information Technology"/>
    <s v="Technology Hardware, Storage &amp; Peripherals"/>
    <s v="Irvine, California"/>
    <d v="2009-07-01T00:00:00"/>
    <n v="106040"/>
    <m/>
    <s v="Irvine"/>
    <s v="California"/>
    <s v="United States"/>
  </r>
  <r>
    <d v="2019-06-04T00:00:00"/>
    <x v="36"/>
    <s v="buy"/>
    <n v="1200"/>
    <n v="7"/>
    <n v="37.520000000000003"/>
    <n v="39.18"/>
    <n v="37.419998"/>
    <n v="39.139998999999897"/>
    <n v="38.696235999999999"/>
    <n v="5408000"/>
    <n v="2.1190000000000002"/>
    <n v="5.4067221270275703E-2"/>
    <n v="-1.11789950777679E-2"/>
    <n v="-0.24006646850425201"/>
    <n v="-0.24849032500375601"/>
    <n v="-0.74597003355964397"/>
    <n v="3.98669349328361E-2"/>
    <n v="3.1746614131716699E-2"/>
    <n v="3.0307204350607901E-2"/>
    <n v="2.9750889502657502E-2"/>
    <n v="87.160004000000001"/>
    <n v="33.830002"/>
    <n v="-0.235784387850069"/>
    <n v="2.1205927310919401E-2"/>
    <n v="1.75532443019602"/>
    <n v="-3.5280274775977598"/>
    <n v="-3.5721777461161301"/>
    <s v="GreenGrest Capital"/>
    <x v="36"/>
    <s v="Information Technology"/>
    <s v="Technology Hardware, Storage &amp; Peripherals"/>
    <s v="Irvine, California"/>
    <d v="2009-07-01T00:00:00"/>
    <n v="106040"/>
    <m/>
    <s v="Irvine"/>
    <s v="California"/>
    <s v="United States"/>
  </r>
  <r>
    <d v="2019-06-12T00:00:00"/>
    <x v="36"/>
    <s v="sell"/>
    <n v="500"/>
    <n v="7"/>
    <n v="37.709998999999897"/>
    <n v="37.860000999999997"/>
    <n v="35.970001000000003"/>
    <n v="36.240001999999997"/>
    <n v="35.829116999999997"/>
    <n v="7956300"/>
    <n v="2.1269999999999998"/>
    <n v="-5.8154258312536899E-2"/>
    <n v="-4.4787598879397303E-2"/>
    <n v="-0.235429772775305"/>
    <n v="-0.29037344827702799"/>
    <n v="-0.78895736945149797"/>
    <n v="3.4167075521984502E-2"/>
    <n v="3.3574607447874001E-2"/>
    <n v="3.0342696482647601E-2"/>
    <n v="3.00637181553234E-2"/>
    <n v="83.779999000000004"/>
    <n v="33.830002"/>
    <n v="-0.235784387850069"/>
    <n v="-2.0396578921351798E-3"/>
    <n v="1.74031933448239"/>
    <n v="-3.8325583759185098"/>
    <n v="-3.6755712781190701"/>
    <s v="GreenGrest Capital"/>
    <x v="36"/>
    <s v="Information Technology"/>
    <s v="Technology Hardware, Storage &amp; Peripherals"/>
    <s v="Irvine, California"/>
    <d v="2009-07-01T00:00:00"/>
    <n v="106040"/>
    <m/>
    <s v="Irvine"/>
    <s v="California"/>
    <s v="United States"/>
  </r>
  <r>
    <d v="2019-04-01T00:00:00"/>
    <x v="36"/>
    <s v="buy"/>
    <n v="800"/>
    <n v="8"/>
    <n v="48.93"/>
    <n v="49.580002"/>
    <n v="48.349997999999999"/>
    <n v="49.310001"/>
    <n v="48.750931000000001"/>
    <n v="6579500"/>
    <n v="2.4969999999999999"/>
    <n v="2.5676697345906701E-2"/>
    <n v="4.0299443619853999E-2"/>
    <n v="-8.7988943448320707E-3"/>
    <n v="0.30534004974572998"/>
    <n v="-0.58687251193503598"/>
    <n v="3.4543516273332603E-2"/>
    <n v="3.6340510290728899E-2"/>
    <n v="3.4851917665674498E-2"/>
    <n v="2.9127701785061799E-2"/>
    <n v="93.410004000000001"/>
    <n v="33.830002"/>
    <n v="-0.235784387850069"/>
    <n v="1.1502195497633099E-2"/>
    <n v="1.5946303740188399"/>
    <n v="-2.22892932680631"/>
    <n v="-2.3736261370571698"/>
    <s v="KKZ Asset Management"/>
    <x v="36"/>
    <s v="Information Technology"/>
    <s v="Technology Hardware, Storage &amp; Peripherals"/>
    <s v="Irvine, California"/>
    <d v="2009-07-01T00:00:00"/>
    <n v="106040"/>
    <m/>
    <s v="Irvine"/>
    <s v="California"/>
    <s v="United States"/>
  </r>
  <r>
    <d v="2019-04-11T00:00:00"/>
    <x v="36"/>
    <s v="buy"/>
    <n v="300"/>
    <n v="8"/>
    <n v="50.889998999999897"/>
    <n v="51.599997999999999"/>
    <n v="50.43"/>
    <n v="50.830002"/>
    <n v="50.253695999999998"/>
    <n v="3372200"/>
    <n v="2.504"/>
    <n v="2.7581448623805399E-3"/>
    <n v="-1.11514525468448E-2"/>
    <n v="4.4689090328029799E-2"/>
    <n v="0.25544778980006499"/>
    <n v="-0.52748380443315401"/>
    <n v="1.72551144829221E-2"/>
    <n v="3.2745250736004101E-2"/>
    <n v="3.2990986974779798E-2"/>
    <n v="2.91175048843949E-2"/>
    <n v="92.059997999999993"/>
    <n v="33.830002"/>
    <n v="-0.235784387850069"/>
    <n v="3.8122194279549302E-5"/>
    <n v="1.6339283618234499"/>
    <n v="-2.1090119513372798"/>
    <n v="-2.0609862390250502"/>
    <s v="KKZ Asset Management"/>
    <x v="36"/>
    <s v="Information Technology"/>
    <s v="Technology Hardware, Storage &amp; Peripherals"/>
    <s v="Irvine, California"/>
    <d v="2009-07-01T00:00:00"/>
    <n v="106040"/>
    <m/>
    <s v="Irvine"/>
    <s v="California"/>
    <s v="United States"/>
  </r>
  <r>
    <d v="2019-05-29T00:00:00"/>
    <x v="36"/>
    <s v="buy"/>
    <n v="700"/>
    <n v="8"/>
    <n v="39.07"/>
    <n v="39.950001"/>
    <n v="38.75"/>
    <n v="39.659999999999997"/>
    <n v="39.210338999999998"/>
    <n v="5249700"/>
    <n v="2.2360000000000002"/>
    <n v="2.0191326190645799E-3"/>
    <n v="-9.1267789845703995E-2"/>
    <n v="-0.24991264506812899"/>
    <n v="-0.19096589963468"/>
    <n v="-0.73834608771190802"/>
    <n v="1.45367222750838E-2"/>
    <n v="2.6971715546851498E-2"/>
    <n v="2.96739580716236E-2"/>
    <n v="2.9462106713161799E-2"/>
    <n v="87.260002"/>
    <n v="33.830002"/>
    <n v="-0.235784387850069"/>
    <n v="-6.9359101493404697E-3"/>
    <n v="1.7086948811803599"/>
    <n v="-3.4447143697648799"/>
    <n v="-3.3411824599300299"/>
    <s v="KKZ Asset Management"/>
    <x v="36"/>
    <s v="Information Technology"/>
    <s v="Technology Hardware, Storage &amp; Peripherals"/>
    <s v="Irvine, California"/>
    <d v="2009-07-01T00:00:00"/>
    <n v="106040"/>
    <m/>
    <s v="Irvine"/>
    <s v="California"/>
    <s v="United States"/>
  </r>
  <r>
    <d v="2019-06-19T00:00:00"/>
    <x v="36"/>
    <s v="buy"/>
    <n v="500"/>
    <n v="8"/>
    <n v="38.490001999999997"/>
    <n v="39.389998999999897"/>
    <n v="38.32"/>
    <n v="38.840000000000003"/>
    <n v="38.399634999999897"/>
    <n v="5343400"/>
    <n v="2.0289999999999999"/>
    <n v="1.8973867098666199E-2"/>
    <n v="6.92870674799273E-2"/>
    <n v="-0.138955739123127"/>
    <n v="-0.18322825059925499"/>
    <n v="-0.68622567750146202"/>
    <n v="2.9569718611607801E-2"/>
    <n v="3.35560049577096E-2"/>
    <n v="3.1382843768762797E-2"/>
    <n v="3.0344841396318899E-2"/>
    <n v="83.779999000000004"/>
    <n v="33.830002"/>
    <n v="-0.235784387850069"/>
    <n v="2.98071681438073E-3"/>
    <n v="1.76660639073783"/>
    <n v="-3.4468062646613502"/>
    <n v="-3.6721533053814799"/>
    <s v="KKZ Asset Management"/>
    <x v="36"/>
    <s v="Information Technology"/>
    <s v="Technology Hardware, Storage &amp; Peripherals"/>
    <s v="Irvine, California"/>
    <d v="2009-07-01T00:00:00"/>
    <n v="106040"/>
    <m/>
    <s v="Irvine"/>
    <s v="California"/>
    <s v="United States"/>
  </r>
  <r>
    <d v="2019-06-20T00:00:00"/>
    <x v="36"/>
    <s v="sell"/>
    <n v="1100"/>
    <n v="8"/>
    <n v="39.909999999999997"/>
    <n v="40.82"/>
    <n v="39.270000000000003"/>
    <n v="39.639998999999897"/>
    <n v="39.190567000000001"/>
    <n v="5442500"/>
    <n v="2.0009999999999999"/>
    <n v="2.0388125743231601E-2"/>
    <n v="5.9773546733890702E-2"/>
    <n v="-5.6639734783239498E-2"/>
    <n v="-0.25608592636916699"/>
    <n v="-0.66882314391256603"/>
    <n v="2.8568358413615502E-2"/>
    <n v="3.1591571768819098E-2"/>
    <n v="2.9037123289470002E-2"/>
    <n v="3.0377669093656402E-2"/>
    <n v="83.779999000000004"/>
    <n v="33.830002"/>
    <n v="-0.235784387850069"/>
    <n v="9.4276054361659405E-3"/>
    <n v="1.77164538221279"/>
    <n v="-3.3855727146094501"/>
    <n v="-3.61683066491968"/>
    <s v="KKZ Asset Management"/>
    <x v="36"/>
    <s v="Information Technology"/>
    <s v="Technology Hardware, Storage &amp; Peripherals"/>
    <s v="Irvine, California"/>
    <d v="2009-07-01T00:00:00"/>
    <n v="106040"/>
    <m/>
    <s v="Irvine"/>
    <s v="California"/>
    <s v="United States"/>
  </r>
  <r>
    <d v="2019-06-26T00:00:00"/>
    <x v="36"/>
    <s v="sell"/>
    <n v="200"/>
    <n v="8"/>
    <n v="43.810001"/>
    <n v="45.360000999999997"/>
    <n v="43.400002000000001"/>
    <n v="44.099997999999999"/>
    <n v="43.599997999999999"/>
    <n v="13574000"/>
    <n v="2.0489999999999999"/>
    <n v="7.0451703808713795E-2"/>
    <n v="0.12700915014325401"/>
    <n v="7.3375622146377897E-2"/>
    <n v="-1.7532581819335299E-2"/>
    <n v="-0.53219467610501403"/>
    <n v="2.6707299814163098E-2"/>
    <n v="3.3799273404190498E-2"/>
    <n v="2.9137943296767901E-2"/>
    <n v="3.07439695348657E-2"/>
    <n v="80.120002999999997"/>
    <n v="33.830002"/>
    <n v="-0.235784387850069"/>
    <n v="-1.2346958449604901E-3"/>
    <n v="1.7665122739905399"/>
    <n v="-2.7968029059369202"/>
    <n v="-3.2100629595495902"/>
    <s v="KKZ Asset Management"/>
    <x v="36"/>
    <s v="Information Technology"/>
    <s v="Technology Hardware, Storage &amp; Peripherals"/>
    <s v="Irvine, California"/>
    <d v="2009-07-01T00:00:00"/>
    <n v="106040"/>
    <m/>
    <s v="Irvine"/>
    <s v="California"/>
    <s v="United States"/>
  </r>
  <r>
    <d v="2019-04-04T00:00:00"/>
    <x v="36"/>
    <s v="buy"/>
    <n v="700"/>
    <n v="9"/>
    <n v="51.41"/>
    <n v="51.869999"/>
    <n v="50.75"/>
    <n v="51.400002000000001"/>
    <n v="50.817233999999999"/>
    <n v="4269200"/>
    <n v="2.512"/>
    <n v="-1.17977788199801E-2"/>
    <n v="0.11644637871798599"/>
    <n v="2.4002889692578001E-2"/>
    <n v="0.37696825970980002"/>
    <n v="-0.54795889729499703"/>
    <n v="2.2291592873054E-2"/>
    <n v="3.5837525919622998E-2"/>
    <n v="3.3586506694975003E-2"/>
    <n v="2.9181100687441001E-2"/>
    <n v="93.389999000000003"/>
    <n v="33.830002"/>
    <n v="-0.235784387850069"/>
    <n v="2.0824655091414399E-3"/>
    <n v="1.61189213424598"/>
    <n v="-2.1252527764343898"/>
    <n v="-2.13745350199813"/>
    <s v="Netpune Capital"/>
    <x v="36"/>
    <s v="Information Technology"/>
    <s v="Technology Hardware, Storage &amp; Peripherals"/>
    <s v="Irvine, California"/>
    <d v="2009-07-01T00:00:00"/>
    <n v="106040"/>
    <m/>
    <s v="Irvine"/>
    <s v="California"/>
    <s v="United States"/>
  </r>
  <r>
    <d v="2019-04-11T00:00:00"/>
    <x v="36"/>
    <s v="buy"/>
    <n v="500"/>
    <n v="9"/>
    <n v="50.889998999999897"/>
    <n v="51.599997999999999"/>
    <n v="50.43"/>
    <n v="50.830002"/>
    <n v="50.253695999999998"/>
    <n v="3372200"/>
    <n v="2.504"/>
    <n v="2.7581448623805399E-3"/>
    <n v="-1.11514525468448E-2"/>
    <n v="4.4689090328029799E-2"/>
    <n v="0.25544778980006499"/>
    <n v="-0.52748380443315401"/>
    <n v="1.72551144829221E-2"/>
    <n v="3.2745250736004101E-2"/>
    <n v="3.2990986974779798E-2"/>
    <n v="2.91175048843949E-2"/>
    <n v="92.059997999999993"/>
    <n v="33.830002"/>
    <n v="-0.235784387850069"/>
    <n v="3.8122194279549302E-5"/>
    <n v="1.6339283618234499"/>
    <n v="-2.1090119513372798"/>
    <n v="-2.0609862390250502"/>
    <s v="Netpune Capital"/>
    <x v="36"/>
    <s v="Information Technology"/>
    <s v="Technology Hardware, Storage &amp; Peripherals"/>
    <s v="Irvine, California"/>
    <d v="2009-07-01T00:00:00"/>
    <n v="106040"/>
    <m/>
    <s v="Irvine"/>
    <s v="California"/>
    <s v="United States"/>
  </r>
  <r>
    <d v="2019-04-24T00:00:00"/>
    <x v="36"/>
    <s v="sell"/>
    <n v="300"/>
    <n v="9"/>
    <n v="54.509997999999896"/>
    <n v="54.509997999999896"/>
    <n v="52.799999"/>
    <n v="53.939999"/>
    <n v="53.328433999999902"/>
    <n v="3804600"/>
    <n v="2.5219999999999998"/>
    <n v="-9.4105562977471399E-3"/>
    <n v="-6.4677909960331997E-3"/>
    <n v="0.11965835257434899"/>
    <n v="0.37141579908727501"/>
    <n v="-0.4383163052504"/>
    <n v="1.4705695252543701E-2"/>
    <n v="2.2609381351619801E-2"/>
    <n v="3.0744385078378698E-2"/>
    <n v="2.9253331223869101E-2"/>
    <n v="89.779999000000004"/>
    <n v="33.830002"/>
    <n v="-0.235784387850069"/>
    <n v="-2.1941687255359501E-3"/>
    <n v="1.6414991574733999"/>
    <n v="-1.8756914362508099"/>
    <n v="-1.9355224715355701"/>
    <s v="Netpune Capital"/>
    <x v="36"/>
    <s v="Information Technology"/>
    <s v="Technology Hardware, Storage &amp; Peripherals"/>
    <s v="Irvine, California"/>
    <d v="2009-07-01T00:00:00"/>
    <n v="106040"/>
    <m/>
    <s v="Irvine"/>
    <s v="California"/>
    <s v="United States"/>
  </r>
  <r>
    <d v="2019-05-01T00:00:00"/>
    <x v="36"/>
    <s v="buy"/>
    <n v="500"/>
    <n v="9"/>
    <n v="51.59"/>
    <n v="53.040000999999997"/>
    <n v="50.630001"/>
    <n v="50.799999"/>
    <n v="50.224032999999999"/>
    <n v="7451100"/>
    <n v="2.5110000000000001"/>
    <n v="-6.2794582268606899E-3"/>
    <n v="-5.9976002690330002E-2"/>
    <n v="5.5446059804275999E-2"/>
    <n v="0.15865691218786401"/>
    <n v="-0.39917018006657201"/>
    <n v="1.893351954838E-2"/>
    <n v="2.0532059748792901E-2"/>
    <n v="2.85984251674005E-2"/>
    <n v="2.88452290740175E-2"/>
    <n v="88.620002999999997"/>
    <n v="33.830002"/>
    <n v="-0.235784387850069"/>
    <n v="-7.5304459681844096E-3"/>
    <n v="1.6371151245214199"/>
    <n v="-1.7648327199425899"/>
    <n v="-1.97102731894928"/>
    <s v="Netpune Capital"/>
    <x v="36"/>
    <s v="Information Technology"/>
    <s v="Technology Hardware, Storage &amp; Peripherals"/>
    <s v="Irvine, California"/>
    <d v="2009-07-01T00:00:00"/>
    <n v="106040"/>
    <m/>
    <s v="Irvine"/>
    <s v="California"/>
    <s v="United States"/>
  </r>
  <r>
    <d v="2019-05-08T00:00:00"/>
    <x v="36"/>
    <s v="buy"/>
    <n v="400"/>
    <n v="9"/>
    <n v="46.939999"/>
    <n v="47.950001"/>
    <n v="46.619999"/>
    <n v="46.700001"/>
    <n v="46.170521000000001"/>
    <n v="4911700"/>
    <n v="2.4820000000000002"/>
    <n v="-1.08615981393918E-2"/>
    <n v="-8.4152136316740803E-2"/>
    <n v="-0.108268513841327"/>
    <n v="-1.6377550368727699E-2"/>
    <n v="-0.47988957208000999"/>
    <n v="2.51392683968901E-2"/>
    <n v="2.1797436606525399E-2"/>
    <n v="2.8931302090363601E-2"/>
    <n v="2.89650661637052E-2"/>
    <n v="88.620002999999997"/>
    <n v="33.830002"/>
    <n v="-0.235784387850069"/>
    <n v="-1.60671540560346E-3"/>
    <n v="1.65807012700337"/>
    <n v="-2.1348464968713001"/>
    <n v="-1.9041579985063699"/>
    <s v="Netpune Capital"/>
    <x v="36"/>
    <s v="Information Technology"/>
    <s v="Technology Hardware, Storage &amp; Peripherals"/>
    <s v="Irvine, California"/>
    <d v="2009-07-01T00:00:00"/>
    <n v="106040"/>
    <m/>
    <s v="Irvine"/>
    <s v="California"/>
    <s v="United States"/>
  </r>
  <r>
    <d v="2019-05-31T00:00:00"/>
    <x v="36"/>
    <s v="sell"/>
    <n v="600"/>
    <n v="9"/>
    <n v="38.689999"/>
    <n v="39.669998"/>
    <n v="37.169998"/>
    <n v="37.220001000000003"/>
    <n v="36.798003999999999"/>
    <n v="7121300"/>
    <n v="2.1419999999999999"/>
    <n v="-5.8441271363089999E-2"/>
    <n v="-0.10860620165368701"/>
    <n v="-0.31732951080917399"/>
    <n v="-0.316758279846168"/>
    <n v="-0.80392529997817797"/>
    <n v="2.4734592710155899E-2"/>
    <n v="2.8231252625026002E-2"/>
    <n v="2.9795152689512199E-2"/>
    <n v="2.9666721041420201E-2"/>
    <n v="87.160004000000001"/>
    <n v="33.830002"/>
    <n v="-0.235784387850069"/>
    <n v="-1.3283204951564801E-2"/>
    <n v="1.7492443905555899"/>
    <n v="-3.7664410800197601"/>
    <n v="-3.5156078703441098"/>
    <s v="Netpune Capital"/>
    <x v="36"/>
    <s v="Information Technology"/>
    <s v="Technology Hardware, Storage &amp; Peripherals"/>
    <s v="Irvine, California"/>
    <d v="2009-07-01T00:00:00"/>
    <n v="106040"/>
    <m/>
    <s v="Irvine"/>
    <s v="California"/>
    <s v="United States"/>
  </r>
  <r>
    <d v="2019-06-10T00:00:00"/>
    <x v="36"/>
    <s v="buy"/>
    <n v="1000"/>
    <n v="9"/>
    <n v="37.470001000000003"/>
    <n v="38.729999999999997"/>
    <n v="37.470001000000003"/>
    <n v="37.979999999999997"/>
    <n v="37.549388999999998"/>
    <n v="4755500"/>
    <n v="2.1429999999999998"/>
    <n v="2.7764767554106801E-2"/>
    <n v="2.3981993386550701E-2"/>
    <n v="-0.206684414399085"/>
    <n v="-0.25706080875904402"/>
    <n v="-0.73723040052321798"/>
    <n v="3.6765343418654797E-2"/>
    <n v="3.1566123001052999E-2"/>
    <n v="2.9506727887331601E-2"/>
    <n v="2.9852648908195601E-2"/>
    <n v="83.779999000000004"/>
    <n v="33.830002"/>
    <n v="-0.235784387850069"/>
    <n v="4.6492198743191201E-3"/>
    <n v="1.73586230028137"/>
    <n v="-3.5510359102983098"/>
    <n v="-3.6384737298860799"/>
    <s v="Netpune Capital"/>
    <x v="36"/>
    <s v="Information Technology"/>
    <s v="Technology Hardware, Storage &amp; Peripherals"/>
    <s v="Irvine, California"/>
    <d v="2009-07-01T00:00:00"/>
    <n v="106040"/>
    <m/>
    <s v="Irvine"/>
    <s v="California"/>
    <s v="United States"/>
  </r>
  <r>
    <d v="2019-06-13T00:00:00"/>
    <x v="36"/>
    <s v="buy"/>
    <n v="1200"/>
    <n v="9"/>
    <n v="36.43"/>
    <n v="37.360000999999997"/>
    <n v="36.060001"/>
    <n v="37.340000000000003"/>
    <n v="36.916645000000003"/>
    <n v="7371600"/>
    <n v="2.0910000000000002"/>
    <n v="2.9901646489268199E-2"/>
    <n v="-1.7257871604001999E-2"/>
    <n v="-0.140902387788573"/>
    <n v="-0.23126809494013001"/>
    <n v="-0.74839679600940401"/>
    <n v="3.8404614426941902E-2"/>
    <n v="3.2372054449390203E-2"/>
    <n v="3.0483405848717601E-2"/>
    <n v="3.01317528200814E-2"/>
    <n v="83.779999000000004"/>
    <n v="33.830002"/>
    <n v="-0.235784387850069"/>
    <n v="4.0890106107655602E-3"/>
    <n v="1.7453978217298101"/>
    <n v="-3.6621859169184501"/>
    <n v="-3.6681324773091402"/>
    <s v="Netpune Capital"/>
    <x v="36"/>
    <s v="Information Technology"/>
    <s v="Technology Hardware, Storage &amp; Peripherals"/>
    <s v="Irvine, California"/>
    <d v="2009-07-01T00:00:00"/>
    <n v="106040"/>
    <m/>
    <s v="Irvine"/>
    <s v="California"/>
    <s v="United States"/>
  </r>
  <r>
    <d v="2019-06-18T00:00:00"/>
    <x v="36"/>
    <s v="sell"/>
    <n v="500"/>
    <n v="9"/>
    <n v="36.889998999999897"/>
    <n v="38.880001"/>
    <n v="36.75"/>
    <n v="38.110000999999997"/>
    <n v="37.677914000000001"/>
    <n v="7059900"/>
    <n v="2.06"/>
    <n v="4.94857523854823E-2"/>
    <n v="-7.8410579312759802E-3"/>
    <n v="-0.16818371678427299"/>
    <n v="-0.21714192354327699"/>
    <n v="-0.70930232547383798"/>
    <n v="4.3206556991906203E-2"/>
    <n v="3.3082296789126601E-2"/>
    <n v="3.1292172765534303E-2"/>
    <n v="3.0313908181499601E-2"/>
    <n v="83.779999000000004"/>
    <n v="33.830002"/>
    <n v="-0.235784387850069"/>
    <n v="9.6704895497130797E-3"/>
    <n v="1.76435121952435"/>
    <n v="-3.53443562736383"/>
    <n v="-3.7493037276329102"/>
    <s v="Netpune Capital"/>
    <x v="36"/>
    <s v="Information Technology"/>
    <s v="Technology Hardware, Storage &amp; Peripherals"/>
    <s v="Irvine, California"/>
    <d v="2009-07-01T00:00:00"/>
    <n v="106040"/>
    <m/>
    <s v="Irvine"/>
    <s v="California"/>
    <s v="United States"/>
  </r>
  <r>
    <d v="2019-06-19T00:00:00"/>
    <x v="36"/>
    <s v="sell"/>
    <n v="700"/>
    <n v="9"/>
    <n v="38.490001999999997"/>
    <n v="39.389998999999897"/>
    <n v="38.32"/>
    <n v="38.840000000000003"/>
    <n v="38.399634999999897"/>
    <n v="5343400"/>
    <n v="2.0289999999999999"/>
    <n v="1.8973867098666199E-2"/>
    <n v="6.92870674799273E-2"/>
    <n v="-0.138955739123127"/>
    <n v="-0.18322825059925499"/>
    <n v="-0.68622567750146202"/>
    <n v="2.9569718611607801E-2"/>
    <n v="3.35560049577096E-2"/>
    <n v="3.1382843768762797E-2"/>
    <n v="3.0344841396318899E-2"/>
    <n v="83.779999000000004"/>
    <n v="33.830002"/>
    <n v="-0.235784387850069"/>
    <n v="2.98071681438073E-3"/>
    <n v="1.76660639073783"/>
    <n v="-3.4468062646613502"/>
    <n v="-3.6721533053814799"/>
    <s v="Netpune Capital"/>
    <x v="36"/>
    <s v="Information Technology"/>
    <s v="Technology Hardware, Storage &amp; Peripherals"/>
    <s v="Irvine, California"/>
    <d v="2009-07-01T00:00:00"/>
    <n v="106040"/>
    <m/>
    <s v="Irvine"/>
    <s v="California"/>
    <s v="United States"/>
  </r>
  <r>
    <d v="2019-04-16T00:00:00"/>
    <x v="36"/>
    <s v="sell"/>
    <n v="1000"/>
    <n v="10"/>
    <n v="53.16"/>
    <n v="54.669998"/>
    <n v="52.869999"/>
    <n v="54.290000999999997"/>
    <n v="53.674468999999903"/>
    <n v="8407100"/>
    <n v="2.5920000000000001"/>
    <n v="4.5792305571458802E-2"/>
    <n v="8.0119502252837205E-2"/>
    <n v="0.13213725360822301"/>
    <n v="0.37628985927032399"/>
    <n v="-0.47151106121911501"/>
    <n v="1.82554733784656E-2"/>
    <n v="3.3316383123632498E-2"/>
    <n v="3.2643827738157799E-2"/>
    <n v="2.9289585543122401E-2"/>
    <n v="92.059997999999993"/>
    <n v="33.830002"/>
    <n v="-0.235784387850069"/>
    <n v="5.0922850790659495E-4"/>
    <n v="1.63919943782791"/>
    <n v="-1.93659806314665"/>
    <n v="-2.0712413522566702"/>
    <s v="Spectrum Group"/>
    <x v="36"/>
    <s v="Information Technology"/>
    <s v="Technology Hardware, Storage &amp; Peripherals"/>
    <s v="Irvine, California"/>
    <d v="2009-07-01T00:00:00"/>
    <n v="106040"/>
    <m/>
    <s v="Irvine"/>
    <s v="California"/>
    <s v="United States"/>
  </r>
  <r>
    <d v="2019-05-10T00:00:00"/>
    <x v="36"/>
    <s v="buy"/>
    <n v="700"/>
    <n v="10"/>
    <n v="46.02"/>
    <n v="46.130001"/>
    <n v="44.220001000000003"/>
    <n v="45.860000999999997"/>
    <n v="45.340046000000001"/>
    <n v="4650700"/>
    <n v="2.4550000000000001"/>
    <n v="-1.2137105950735499E-2"/>
    <n v="-0.102302997520218"/>
    <n v="-8.8627288953744096E-2"/>
    <n v="-7.2856724550838499E-3"/>
    <n v="-0.49714852123602499"/>
    <n v="1.7166939208141E-2"/>
    <n v="2.1173090978771701E-2"/>
    <n v="2.8302745768904E-2"/>
    <n v="2.89602033821043E-2"/>
    <n v="88.620002999999997"/>
    <n v="33.830002"/>
    <n v="-0.235784387850069"/>
    <n v="3.7133938472042301E-3"/>
    <n v="1.65706245719735"/>
    <n v="-2.2216115010174602"/>
    <n v="-2.0565211877928702"/>
    <s v="Spectrum Group"/>
    <x v="36"/>
    <s v="Information Technology"/>
    <s v="Technology Hardware, Storage &amp; Peripherals"/>
    <s v="Irvine, California"/>
    <d v="2009-07-01T00:00:00"/>
    <n v="106040"/>
    <m/>
    <s v="Irvine"/>
    <s v="California"/>
    <s v="United States"/>
  </r>
  <r>
    <d v="2019-06-10T00:00:00"/>
    <x v="36"/>
    <s v="sell"/>
    <n v="500"/>
    <n v="10"/>
    <n v="37.470001000000003"/>
    <n v="38.729999999999997"/>
    <n v="37.470001000000003"/>
    <n v="37.979999999999997"/>
    <n v="37.549388999999998"/>
    <n v="4755500"/>
    <n v="2.1429999999999998"/>
    <n v="2.7764767554106801E-2"/>
    <n v="2.3981993386550701E-2"/>
    <n v="-0.206684414399085"/>
    <n v="-0.25706080875904402"/>
    <n v="-0.73723040052321798"/>
    <n v="3.6765343418654797E-2"/>
    <n v="3.1566123001052999E-2"/>
    <n v="2.9506727887331601E-2"/>
    <n v="2.9852648908195601E-2"/>
    <n v="83.779999000000004"/>
    <n v="33.830002"/>
    <n v="-0.235784387850069"/>
    <n v="4.6492198743191201E-3"/>
    <n v="1.73586230028137"/>
    <n v="-3.5510359102983098"/>
    <n v="-3.6384737298860799"/>
    <s v="Spectrum Group"/>
    <x v="36"/>
    <s v="Information Technology"/>
    <s v="Technology Hardware, Storage &amp; Peripherals"/>
    <s v="Irvine, California"/>
    <d v="2009-07-01T00:00:00"/>
    <n v="106040"/>
    <m/>
    <s v="Irvine"/>
    <s v="California"/>
    <s v="United States"/>
  </r>
  <r>
    <d v="2019-06-14T00:00:00"/>
    <x v="36"/>
    <s v="sell"/>
    <n v="800"/>
    <n v="10"/>
    <n v="36.5"/>
    <n v="36.770000000000003"/>
    <n v="35.900002000000001"/>
    <n v="36.330002"/>
    <n v="35.918098000000001"/>
    <n v="5510700"/>
    <n v="2.093"/>
    <n v="-2.7421242319696001E-2"/>
    <n v="-1.6651047856018199E-2"/>
    <n v="-0.20576240243348201"/>
    <n v="-0.26955890620409101"/>
    <n v="-0.78478894321727599"/>
    <n v="3.8308370584993999E-2"/>
    <n v="3.1118192420261499E-2"/>
    <n v="3.0570420297108498E-2"/>
    <n v="3.01614902844606E-2"/>
    <n v="83.779999000000004"/>
    <n v="33.830002"/>
    <n v="-0.235784387850069"/>
    <n v="-1.6128120944145399E-3"/>
    <n v="1.75043057164996"/>
    <n v="-3.8528812714001801"/>
    <n v="-3.6829073339591401"/>
    <s v="Spectrum Group"/>
    <x v="36"/>
    <s v="Information Technology"/>
    <s v="Technology Hardware, Storage &amp; Peripherals"/>
    <s v="Irvine, California"/>
    <d v="2009-07-01T00:00:00"/>
    <n v="106040"/>
    <m/>
    <s v="Irvine"/>
    <s v="California"/>
    <s v="United States"/>
  </r>
  <r>
    <d v="2019-06-19T00:00:00"/>
    <x v="36"/>
    <s v="sell"/>
    <n v="1100"/>
    <n v="10"/>
    <n v="38.490001999999997"/>
    <n v="39.389998999999897"/>
    <n v="38.32"/>
    <n v="38.840000000000003"/>
    <n v="38.399634999999897"/>
    <n v="5343400"/>
    <n v="2.0289999999999999"/>
    <n v="1.8973867098666199E-2"/>
    <n v="6.92870674799273E-2"/>
    <n v="-0.138955739123127"/>
    <n v="-0.18322825059925499"/>
    <n v="-0.68622567750146202"/>
    <n v="2.9569718611607801E-2"/>
    <n v="3.35560049577096E-2"/>
    <n v="3.1382843768762797E-2"/>
    <n v="3.0344841396318899E-2"/>
    <n v="83.779999000000004"/>
    <n v="33.830002"/>
    <n v="-0.235784387850069"/>
    <n v="2.98071681438073E-3"/>
    <n v="1.76660639073783"/>
    <n v="-3.4468062646613502"/>
    <n v="-3.6721533053814799"/>
    <s v="Spectrum Group"/>
    <x v="36"/>
    <s v="Information Technology"/>
    <s v="Technology Hardware, Storage &amp; Peripherals"/>
    <s v="Irvine, California"/>
    <d v="2009-07-01T00:00:00"/>
    <n v="106040"/>
    <m/>
    <s v="Irvine"/>
    <s v="California"/>
    <s v="United States"/>
  </r>
  <r>
    <d v="2019-06-26T00:00:00"/>
    <x v="36"/>
    <s v="sell"/>
    <n v="1300"/>
    <n v="10"/>
    <n v="43.810001"/>
    <n v="45.360000999999997"/>
    <n v="43.400002000000001"/>
    <n v="44.099997999999999"/>
    <n v="43.599997999999999"/>
    <n v="13574000"/>
    <n v="2.0489999999999999"/>
    <n v="7.0451703808713795E-2"/>
    <n v="0.12700915014325401"/>
    <n v="7.3375622146377897E-2"/>
    <n v="-1.7532581819335299E-2"/>
    <n v="-0.53219467610501403"/>
    <n v="2.6707299814163098E-2"/>
    <n v="3.3799273404190498E-2"/>
    <n v="2.9137943296767901E-2"/>
    <n v="3.07439695348657E-2"/>
    <n v="80.120002999999997"/>
    <n v="33.830002"/>
    <n v="-0.235784387850069"/>
    <n v="-1.2346958449604901E-3"/>
    <n v="1.7665122739905399"/>
    <n v="-2.7968029059369202"/>
    <n v="-3.2100629595495902"/>
    <s v="Spectrum Group"/>
    <x v="36"/>
    <s v="Information Technology"/>
    <s v="Technology Hardware, Storage &amp; Peripherals"/>
    <s v="Irvine, California"/>
    <d v="2009-07-01T00:00:00"/>
    <n v="106040"/>
    <m/>
    <s v="Irvine"/>
    <s v="California"/>
    <s v="United States"/>
  </r>
  <r>
    <d v="2019-04-03T00:00:00"/>
    <x v="36"/>
    <s v="sell"/>
    <n v="600"/>
    <n v="11"/>
    <n v="51.5"/>
    <n v="53.43"/>
    <n v="51.400002000000001"/>
    <n v="52.009997999999896"/>
    <n v="51.420315000000002"/>
    <n v="8240200"/>
    <n v="2.5169999999999999"/>
    <n v="3.1841652592879001E-2"/>
    <n v="0.14744364153721901"/>
    <n v="-3.9103354809123602E-4"/>
    <n v="0.31811027558274602"/>
    <n v="-0.52200896029531896"/>
    <n v="1.2053209006108E-2"/>
    <n v="3.6624040004197701E-2"/>
    <n v="3.4882693217711598E-2"/>
    <n v="2.9192790472776502E-2"/>
    <n v="93.389999000000003"/>
    <n v="33.830002"/>
    <n v="-0.235784387850069"/>
    <n v="2.1460723821998401E-3"/>
    <n v="1.61200657392365"/>
    <n v="-2.0158644367590099"/>
    <n v="-2.20167543021575"/>
    <s v="Beta Dynamic Fund"/>
    <x v="36"/>
    <s v="Information Technology"/>
    <s v="Technology Hardware, Storage &amp; Peripherals"/>
    <s v="Irvine, California"/>
    <d v="2009-07-01T00:00:00"/>
    <n v="106040"/>
    <m/>
    <s v="Irvine"/>
    <s v="California"/>
    <s v="United States"/>
  </r>
  <r>
    <d v="2019-04-05T00:00:00"/>
    <x v="36"/>
    <s v="buy"/>
    <n v="1500"/>
    <n v="11"/>
    <n v="51.77"/>
    <n v="52.349997999999999"/>
    <n v="51.290000999999997"/>
    <n v="52.040000999999997"/>
    <n v="51.449978000000002"/>
    <n v="4217400"/>
    <n v="2.5009999999999999"/>
    <n v="1.23744856603531E-2"/>
    <n v="7.9562437328862798E-2"/>
    <n v="8.9394003943919595E-2"/>
    <n v="0.34785892747819103"/>
    <n v="-0.51394899497000701"/>
    <n v="1.70316708502595E-2"/>
    <n v="3.3789408241426303E-2"/>
    <n v="3.3289163699694597E-2"/>
    <n v="2.9169380853652199E-2"/>
    <n v="92.300003000000004"/>
    <n v="33.830002"/>
    <n v="-0.235784387850069"/>
    <n v="4.62571739556182E-3"/>
    <n v="1.6216158104643601"/>
    <n v="-2.01105323330831"/>
    <n v="-2.0901269651445"/>
    <s v="Beta Dynamic Fund"/>
    <x v="36"/>
    <s v="Information Technology"/>
    <s v="Technology Hardware, Storage &amp; Peripherals"/>
    <s v="Irvine, California"/>
    <d v="2009-07-01T00:00:00"/>
    <n v="106040"/>
    <m/>
    <s v="Irvine"/>
    <s v="California"/>
    <s v="United States"/>
  </r>
  <r>
    <d v="2019-04-11T00:00:00"/>
    <x v="36"/>
    <s v="buy"/>
    <n v="600"/>
    <n v="11"/>
    <n v="50.889998999999897"/>
    <n v="51.599997999999999"/>
    <n v="50.43"/>
    <n v="50.830002"/>
    <n v="50.253695999999998"/>
    <n v="3372200"/>
    <n v="2.504"/>
    <n v="2.7581448623805399E-3"/>
    <n v="-1.11514525468448E-2"/>
    <n v="4.4689090328029799E-2"/>
    <n v="0.25544778980006499"/>
    <n v="-0.52748380443315401"/>
    <n v="1.72551144829221E-2"/>
    <n v="3.2745250736004101E-2"/>
    <n v="3.2990986974779798E-2"/>
    <n v="2.91175048843949E-2"/>
    <n v="92.059997999999993"/>
    <n v="33.830002"/>
    <n v="-0.235784387850069"/>
    <n v="3.8122194279549302E-5"/>
    <n v="1.6339283618234499"/>
    <n v="-2.1090119513372798"/>
    <n v="-2.0609862390250502"/>
    <s v="Beta Dynamic Fund"/>
    <x v="36"/>
    <s v="Information Technology"/>
    <s v="Technology Hardware, Storage &amp; Peripherals"/>
    <s v="Irvine, California"/>
    <d v="2009-07-01T00:00:00"/>
    <n v="106040"/>
    <m/>
    <s v="Irvine"/>
    <s v="California"/>
    <s v="United States"/>
  </r>
  <r>
    <d v="2019-04-23T00:00:00"/>
    <x v="36"/>
    <s v="buy"/>
    <n v="1200"/>
    <n v="11"/>
    <n v="54.369999"/>
    <n v="54.75"/>
    <n v="53.419998"/>
    <n v="54.450001"/>
    <n v="53.832653000000001"/>
    <n v="3807100"/>
    <n v="2.57"/>
    <n v="4.41751373679573E-3"/>
    <n v="4.8735070873172803E-2"/>
    <n v="6.1358209691274201E-2"/>
    <n v="0.38242243962509098"/>
    <n v="-0.45790627807315099"/>
    <n v="2.45293273890183E-2"/>
    <n v="2.7351975558958099E-2"/>
    <n v="3.0687223926992298E-2"/>
    <n v="2.9299790318559199E-2"/>
    <n v="90.139999000000003"/>
    <n v="33.830002"/>
    <n v="-0.235784387850069"/>
    <n v="8.8023511954049196E-3"/>
    <n v="1.6414802781797599"/>
    <n v="-1.9426986265355599"/>
    <n v="-1.9477037969147399"/>
    <s v="Beta Dynamic Fund"/>
    <x v="36"/>
    <s v="Information Technology"/>
    <s v="Technology Hardware, Storage &amp; Peripherals"/>
    <s v="Irvine, California"/>
    <d v="2009-07-01T00:00:00"/>
    <n v="106040"/>
    <m/>
    <s v="Irvine"/>
    <s v="California"/>
    <s v="United States"/>
  </r>
  <r>
    <d v="2019-04-30T00:00:00"/>
    <x v="36"/>
    <s v="sell"/>
    <n v="700"/>
    <n v="11"/>
    <n v="49.299999"/>
    <n v="51.540000999999997"/>
    <n v="47.810001"/>
    <n v="51.119999"/>
    <n v="50.540405"/>
    <n v="19007500"/>
    <n v="2.5089999999999999"/>
    <n v="1.2796642674721101E-2"/>
    <n v="-6.3107100761216395E-2"/>
    <n v="0.110983945080613"/>
    <n v="0.19457514039874199"/>
    <n v="-0.419071215958287"/>
    <n v="1.8748083706145498E-2"/>
    <n v="2.26985335727376E-2"/>
    <n v="2.87776716350608E-2"/>
    <n v="2.8885350064963001E-2"/>
    <n v="88.620002999999997"/>
    <n v="33.830002"/>
    <n v="-0.235784387850069"/>
    <n v="9.5096475723260604E-4"/>
    <n v="1.6441518104296899"/>
    <n v="-1.8412202369105699"/>
    <n v="-1.9931990622109299"/>
    <s v="Beta Dynamic Fund"/>
    <x v="36"/>
    <s v="Information Technology"/>
    <s v="Technology Hardware, Storage &amp; Peripherals"/>
    <s v="Irvine, California"/>
    <d v="2009-07-01T00:00:00"/>
    <n v="106040"/>
    <m/>
    <s v="Irvine"/>
    <s v="California"/>
    <s v="United States"/>
  </r>
  <r>
    <d v="2019-05-01T00:00:00"/>
    <x v="36"/>
    <s v="sell"/>
    <n v="900"/>
    <n v="11"/>
    <n v="51.59"/>
    <n v="53.040000999999997"/>
    <n v="50.630001"/>
    <n v="50.799999"/>
    <n v="50.224032999999999"/>
    <n v="7451100"/>
    <n v="2.5110000000000001"/>
    <n v="-6.2794582268606899E-3"/>
    <n v="-5.9976002690330002E-2"/>
    <n v="5.5446059804275999E-2"/>
    <n v="0.15865691218786401"/>
    <n v="-0.39917018006657201"/>
    <n v="1.893351954838E-2"/>
    <n v="2.0532059748792901E-2"/>
    <n v="2.85984251674005E-2"/>
    <n v="2.88452290740175E-2"/>
    <n v="88.620002999999997"/>
    <n v="33.830002"/>
    <n v="-0.235784387850069"/>
    <n v="-7.5304459681844096E-3"/>
    <n v="1.6371151245214199"/>
    <n v="-1.7648327199425899"/>
    <n v="-1.97102731894928"/>
    <s v="Beta Dynamic Fund"/>
    <x v="36"/>
    <s v="Information Technology"/>
    <s v="Technology Hardware, Storage &amp; Peripherals"/>
    <s v="Irvine, California"/>
    <d v="2009-07-01T00:00:00"/>
    <n v="106040"/>
    <m/>
    <s v="Irvine"/>
    <s v="California"/>
    <s v="United States"/>
  </r>
  <r>
    <d v="2019-06-11T00:00:00"/>
    <x v="36"/>
    <s v="buy"/>
    <n v="700"/>
    <n v="11"/>
    <n v="39.009997999999896"/>
    <n v="39.090000000000003"/>
    <n v="38.080002"/>
    <n v="38.409999999999997"/>
    <n v="37.974509999999903"/>
    <n v="4372400"/>
    <n v="2.14"/>
    <n v="1.12580387328397E-2"/>
    <n v="-1.8827189150885298E-2"/>
    <n v="-0.18941262041350301"/>
    <n v="-0.235479860972345"/>
    <n v="-0.72621438359664503"/>
    <n v="2.5760315982541498E-2"/>
    <n v="3.18675601614535E-2"/>
    <n v="2.9558312115582599E-2"/>
    <n v="2.9865368607605702E-2"/>
    <n v="83.779999000000004"/>
    <n v="33.830002"/>
    <n v="-0.235784387850069"/>
    <n v="-3.4994119269314301E-4"/>
    <n v="1.73579071093318"/>
    <n v="-3.5158751952602798"/>
    <n v="-3.6360432734185801"/>
    <s v="Beta Dynamic Fund"/>
    <x v="36"/>
    <s v="Information Technology"/>
    <s v="Technology Hardware, Storage &amp; Peripherals"/>
    <s v="Irvine, California"/>
    <d v="2009-07-01T00:00:00"/>
    <n v="106040"/>
    <m/>
    <s v="Irvine"/>
    <s v="California"/>
    <s v="United States"/>
  </r>
  <r>
    <d v="2019-06-20T00:00:00"/>
    <x v="36"/>
    <s v="buy"/>
    <n v="700"/>
    <n v="11"/>
    <n v="39.909999999999997"/>
    <n v="40.82"/>
    <n v="39.270000000000003"/>
    <n v="39.639998999999897"/>
    <n v="39.190567000000001"/>
    <n v="5442500"/>
    <n v="2.0009999999999999"/>
    <n v="2.0388125743231601E-2"/>
    <n v="5.9773546733890702E-2"/>
    <n v="-5.6639734783239498E-2"/>
    <n v="-0.25608592636916699"/>
    <n v="-0.66882314391256603"/>
    <n v="2.8568358413615502E-2"/>
    <n v="3.1591571768819098E-2"/>
    <n v="2.9037123289470002E-2"/>
    <n v="3.0377669093656402E-2"/>
    <n v="83.779999000000004"/>
    <n v="33.830002"/>
    <n v="-0.235784387850069"/>
    <n v="9.4276054361659405E-3"/>
    <n v="1.77164538221279"/>
    <n v="-3.3855727146094501"/>
    <n v="-3.61683066491968"/>
    <s v="Beta Dynamic Fund"/>
    <x v="36"/>
    <s v="Information Technology"/>
    <s v="Technology Hardware, Storage &amp; Peripherals"/>
    <s v="Irvine, California"/>
    <d v="2009-07-01T00:00:00"/>
    <n v="106040"/>
    <m/>
    <s v="Irvine"/>
    <s v="California"/>
    <s v="United States"/>
  </r>
  <r>
    <d v="2019-04-02T00:00:00"/>
    <x v="36"/>
    <s v="sell"/>
    <n v="1300"/>
    <n v="12"/>
    <n v="49.23"/>
    <n v="50.84"/>
    <n v="48.84"/>
    <n v="50.380001"/>
    <n v="49.808799999999998"/>
    <n v="6509000"/>
    <n v="2.4809999999999999"/>
    <n v="2.1467380549703999E-2"/>
    <n v="7.8825172146143596E-2"/>
    <n v="-1.40102091725202E-2"/>
    <n v="0.32056670586321201"/>
    <n v="-0.54038457024842201"/>
    <n v="3.1721470396718902E-2"/>
    <n v="3.6172193423902502E-2"/>
    <n v="3.4914482336183703E-2"/>
    <n v="2.9130626783081499E-2"/>
    <n v="93.389999000000003"/>
    <n v="33.830002"/>
    <n v="-0.235784387850069"/>
    <n v="1.7455614805152698E-5"/>
    <n v="1.60766217233688"/>
    <n v="-2.0695350524144702"/>
    <n v="-2.3147531592800101"/>
    <s v="6igma Capital"/>
    <x v="36"/>
    <s v="Information Technology"/>
    <s v="Technology Hardware, Storage &amp; Peripherals"/>
    <s v="Irvine, California"/>
    <d v="2009-07-01T00:00:00"/>
    <n v="106040"/>
    <m/>
    <s v="Irvine"/>
    <s v="California"/>
    <s v="United States"/>
  </r>
  <r>
    <d v="2019-05-07T00:00:00"/>
    <x v="36"/>
    <s v="buy"/>
    <n v="1600"/>
    <n v="12"/>
    <n v="48.709998999999897"/>
    <n v="49.48"/>
    <n v="46.650002000000001"/>
    <n v="47.209998999999897"/>
    <n v="46.67474"/>
    <n v="6742700"/>
    <n v="2.448"/>
    <n v="-4.8578321234390903E-2"/>
    <n v="-7.95699964042096E-2"/>
    <n v="-8.5032430041582494E-2"/>
    <n v="6.8518246297395898E-3"/>
    <n v="-0.45310981454203703"/>
    <n v="2.5492293381460598E-2"/>
    <n v="2.2057293745420599E-2"/>
    <n v="2.8942031840659702E-2"/>
    <n v="2.8981193366691901E-2"/>
    <n v="88.620002999999997"/>
    <n v="33.830002"/>
    <n v="-0.235784387850069"/>
    <n v="-1.6649488130547601E-2"/>
    <n v="1.6593387049858199"/>
    <n v="-2.0138643442783799"/>
    <n v="-1.83015524312063"/>
    <s v="6igma Capital"/>
    <x v="36"/>
    <s v="Information Technology"/>
    <s v="Technology Hardware, Storage &amp; Peripherals"/>
    <s v="Irvine, California"/>
    <d v="2009-07-01T00:00:00"/>
    <n v="106040"/>
    <m/>
    <s v="Irvine"/>
    <s v="California"/>
    <s v="United States"/>
  </r>
  <r>
    <d v="2019-05-29T00:00:00"/>
    <x v="36"/>
    <s v="buy"/>
    <n v="700"/>
    <n v="12"/>
    <n v="39.07"/>
    <n v="39.950001"/>
    <n v="38.75"/>
    <n v="39.659999999999997"/>
    <n v="39.210338999999998"/>
    <n v="5249700"/>
    <n v="2.2360000000000002"/>
    <n v="2.0191326190645799E-3"/>
    <n v="-9.1267789845703995E-2"/>
    <n v="-0.24991264506812899"/>
    <n v="-0.19096589963468"/>
    <n v="-0.73834608771190802"/>
    <n v="1.45367222750838E-2"/>
    <n v="2.6971715546851498E-2"/>
    <n v="2.96739580716236E-2"/>
    <n v="2.9462106713161799E-2"/>
    <n v="87.260002"/>
    <n v="33.830002"/>
    <n v="-0.235784387850069"/>
    <n v="-6.9359101493404697E-3"/>
    <n v="1.7086948811803599"/>
    <n v="-3.4447143697648799"/>
    <n v="-3.3411824599300299"/>
    <s v="6igma Capital"/>
    <x v="36"/>
    <s v="Information Technology"/>
    <s v="Technology Hardware, Storage &amp; Peripherals"/>
    <s v="Irvine, California"/>
    <d v="2009-07-01T00:00:00"/>
    <n v="106040"/>
    <m/>
    <s v="Irvine"/>
    <s v="California"/>
    <s v="United States"/>
  </r>
  <r>
    <d v="2019-06-13T00:00:00"/>
    <x v="36"/>
    <s v="sell"/>
    <n v="700"/>
    <n v="12"/>
    <n v="36.43"/>
    <n v="37.360000999999997"/>
    <n v="36.060001"/>
    <n v="37.340000000000003"/>
    <n v="36.916645000000003"/>
    <n v="7371600"/>
    <n v="2.0910000000000002"/>
    <n v="2.9901646489268199E-2"/>
    <n v="-1.7257871604001999E-2"/>
    <n v="-0.140902387788573"/>
    <n v="-0.23126809494013001"/>
    <n v="-0.74839679600940401"/>
    <n v="3.8404614426941902E-2"/>
    <n v="3.2372054449390203E-2"/>
    <n v="3.0483405848717601E-2"/>
    <n v="3.01317528200814E-2"/>
    <n v="83.779999000000004"/>
    <n v="33.830002"/>
    <n v="-0.235784387850069"/>
    <n v="4.0890106107655602E-3"/>
    <n v="1.7453978217298101"/>
    <n v="-3.6621859169184501"/>
    <n v="-3.6681324773091402"/>
    <s v="6igma Capital"/>
    <x v="36"/>
    <s v="Information Technology"/>
    <s v="Technology Hardware, Storage &amp; Peripherals"/>
    <s v="Irvine, California"/>
    <d v="2009-07-01T00:00:00"/>
    <n v="106040"/>
    <m/>
    <s v="Irvine"/>
    <s v="California"/>
    <s v="United States"/>
  </r>
  <r>
    <d v="2019-06-27T00:00:00"/>
    <x v="36"/>
    <s v="sell"/>
    <n v="900"/>
    <n v="12"/>
    <n v="43.810001"/>
    <n v="45.099997999999999"/>
    <n v="43.419998"/>
    <n v="44.549999"/>
    <n v="44.549999"/>
    <n v="7929000"/>
    <n v="2.0049999999999999"/>
    <n v="2.1555026986701E-2"/>
    <n v="0.128176051386724"/>
    <n v="0.12969080206869299"/>
    <n v="-1.5177038831887099E-2"/>
    <n v="-0.51549173967975404"/>
    <n v="2.6657587028526698E-2"/>
    <n v="3.28972092727952E-2"/>
    <n v="2.9164839042244602E-2"/>
    <n v="3.0777030420600301E-2"/>
    <n v="80.120002999999997"/>
    <n v="33.830002"/>
    <n v="-0.235784387850069"/>
    <n v="3.81588593721357E-3"/>
    <n v="1.76883393801644"/>
    <n v="-2.72877223451678"/>
    <n v="-3.0787028635310598"/>
    <s v="6igma Capital"/>
    <x v="36"/>
    <s v="Information Technology"/>
    <s v="Technology Hardware, Storage &amp; Peripherals"/>
    <s v="Irvine, California"/>
    <d v="2009-07-01T00:00:00"/>
    <n v="106040"/>
    <m/>
    <s v="Irvine"/>
    <s v="California"/>
    <s v="United States"/>
  </r>
  <r>
    <d v="2019-04-15T00:00:00"/>
    <x v="36"/>
    <s v="buy"/>
    <n v="500"/>
    <n v="13"/>
    <n v="52.5"/>
    <n v="52.740001999999997"/>
    <n v="51.48"/>
    <n v="51.860000999999997"/>
    <n v="51.272018000000003"/>
    <n v="4652900"/>
    <n v="2.5529999999999999"/>
    <n v="5.7863105050170104E-4"/>
    <n v="5.2199684814147902E-3"/>
    <n v="9.7214516981029495E-2"/>
    <n v="0.32046317407316599"/>
    <n v="-0.51076416925455603"/>
    <n v="1.8450759002554801E-2"/>
    <n v="3.2141720175546E-2"/>
    <n v="3.2301398429164303E-2"/>
    <n v="2.91390850467774E-2"/>
    <n v="92.059997999999993"/>
    <n v="33.830002"/>
    <n v="-0.235784387850069"/>
    <n v="-6.2956724975841202E-4"/>
    <n v="1.6374134988086499"/>
    <n v="-2.07261201134027"/>
    <n v="-2.1025387716986699"/>
    <s v="Marquee Group Funds"/>
    <x v="36"/>
    <s v="Information Technology"/>
    <s v="Technology Hardware, Storage &amp; Peripherals"/>
    <s v="Irvine, California"/>
    <d v="2009-07-01T00:00:00"/>
    <n v="106040"/>
    <m/>
    <s v="Irvine"/>
    <s v="California"/>
    <s v="United States"/>
  </r>
  <r>
    <d v="2019-04-23T00:00:00"/>
    <x v="36"/>
    <s v="buy"/>
    <n v="500"/>
    <n v="13"/>
    <n v="54.369999"/>
    <n v="54.75"/>
    <n v="53.419998"/>
    <n v="54.450001"/>
    <n v="53.832653000000001"/>
    <n v="3807100"/>
    <n v="2.57"/>
    <n v="4.41751373679573E-3"/>
    <n v="4.8735070873172803E-2"/>
    <n v="6.1358209691274201E-2"/>
    <n v="0.38242243962509098"/>
    <n v="-0.45790627807315099"/>
    <n v="2.45293273890183E-2"/>
    <n v="2.7351975558958099E-2"/>
    <n v="3.0687223926992298E-2"/>
    <n v="2.9299790318559199E-2"/>
    <n v="90.139999000000003"/>
    <n v="33.830002"/>
    <n v="-0.235784387850069"/>
    <n v="8.8023511954049196E-3"/>
    <n v="1.6414802781797599"/>
    <n v="-1.9426986265355599"/>
    <n v="-1.9477037969147399"/>
    <s v="Marquee Group Funds"/>
    <x v="36"/>
    <s v="Information Technology"/>
    <s v="Technology Hardware, Storage &amp; Peripherals"/>
    <s v="Irvine, California"/>
    <d v="2009-07-01T00:00:00"/>
    <n v="106040"/>
    <m/>
    <s v="Irvine"/>
    <s v="California"/>
    <s v="United States"/>
  </r>
  <r>
    <d v="2019-04-25T00:00:00"/>
    <x v="36"/>
    <s v="sell"/>
    <n v="700"/>
    <n v="13"/>
    <n v="54.5"/>
    <n v="54.650002000000001"/>
    <n v="52.529998999999997"/>
    <n v="52.950001"/>
    <n v="52.349659000000003"/>
    <n v="3923600"/>
    <n v="2.5339999999999998"/>
    <n v="-1.8524236399861199E-2"/>
    <n v="-2.7934792697608301E-2"/>
    <n v="0.11152057236869201"/>
    <n v="0.28805395553865698"/>
    <n v="-0.45026723251816098"/>
    <n v="1.6215835574228999E-2"/>
    <n v="2.29447040942444E-2"/>
    <n v="2.99503115985481E-2"/>
    <n v="2.92708809784629E-2"/>
    <n v="88.620002999999997"/>
    <n v="33.830002"/>
    <n v="-0.235784387850069"/>
    <n v="-3.6904169755480902E-4"/>
    <n v="1.6532117517722"/>
    <n v="-1.9366539086722601"/>
    <n v="-1.9275698417402101"/>
    <s v="Marquee Group Funds"/>
    <x v="36"/>
    <s v="Information Technology"/>
    <s v="Technology Hardware, Storage &amp; Peripherals"/>
    <s v="Irvine, California"/>
    <d v="2009-07-01T00:00:00"/>
    <n v="106040"/>
    <m/>
    <s v="Irvine"/>
    <s v="California"/>
    <s v="United States"/>
  </r>
  <r>
    <d v="2019-05-07T00:00:00"/>
    <x v="36"/>
    <s v="buy"/>
    <n v="1500"/>
    <n v="13"/>
    <n v="48.709998999999897"/>
    <n v="49.48"/>
    <n v="46.650002000000001"/>
    <n v="47.209998999999897"/>
    <n v="46.67474"/>
    <n v="6742700"/>
    <n v="2.448"/>
    <n v="-4.8578321234390903E-2"/>
    <n v="-7.95699964042096E-2"/>
    <n v="-8.5032430041582494E-2"/>
    <n v="6.8518246297395898E-3"/>
    <n v="-0.45310981454203703"/>
    <n v="2.5492293381460598E-2"/>
    <n v="2.2057293745420599E-2"/>
    <n v="2.8942031840659702E-2"/>
    <n v="2.8981193366691901E-2"/>
    <n v="88.620002999999997"/>
    <n v="33.830002"/>
    <n v="-0.235784387850069"/>
    <n v="-1.6649488130547601E-2"/>
    <n v="1.6593387049858199"/>
    <n v="-2.0138643442783799"/>
    <n v="-1.83015524312063"/>
    <s v="Marquee Group Funds"/>
    <x v="36"/>
    <s v="Information Technology"/>
    <s v="Technology Hardware, Storage &amp; Peripherals"/>
    <s v="Irvine, California"/>
    <d v="2009-07-01T00:00:00"/>
    <n v="106040"/>
    <m/>
    <s v="Irvine"/>
    <s v="California"/>
    <s v="United States"/>
  </r>
  <r>
    <d v="2019-05-08T00:00:00"/>
    <x v="36"/>
    <s v="buy"/>
    <n v="1300"/>
    <n v="13"/>
    <n v="46.939999"/>
    <n v="47.950001"/>
    <n v="46.619999"/>
    <n v="46.700001"/>
    <n v="46.170521000000001"/>
    <n v="4911700"/>
    <n v="2.4820000000000002"/>
    <n v="-1.08615981393918E-2"/>
    <n v="-8.4152136316740803E-2"/>
    <n v="-0.108268513841327"/>
    <n v="-1.6377550368727699E-2"/>
    <n v="-0.47988957208000999"/>
    <n v="2.51392683968901E-2"/>
    <n v="2.1797436606525399E-2"/>
    <n v="2.8931302090363601E-2"/>
    <n v="2.89650661637052E-2"/>
    <n v="88.620002999999997"/>
    <n v="33.830002"/>
    <n v="-0.235784387850069"/>
    <n v="-1.60671540560346E-3"/>
    <n v="1.65807012700337"/>
    <n v="-2.1348464968713001"/>
    <n v="-1.9041579985063699"/>
    <s v="Marquee Group Funds"/>
    <x v="36"/>
    <s v="Information Technology"/>
    <s v="Technology Hardware, Storage &amp; Peripherals"/>
    <s v="Irvine, California"/>
    <d v="2009-07-01T00:00:00"/>
    <n v="106040"/>
    <m/>
    <s v="Irvine"/>
    <s v="California"/>
    <s v="United States"/>
  </r>
  <r>
    <d v="2019-05-20T00:00:00"/>
    <x v="36"/>
    <s v="sell"/>
    <n v="1100"/>
    <n v="13"/>
    <n v="43.580002"/>
    <n v="44.16"/>
    <n v="41.66"/>
    <n v="41.950001"/>
    <n v="41.474376999999997"/>
    <n v="9147700"/>
    <n v="2.4159999999999999"/>
    <n v="-6.1927878596656598E-2"/>
    <n v="-2.4489106271443298E-2"/>
    <n v="-0.260804401277202"/>
    <n v="-0.12364325634111201"/>
    <n v="-0.68417754808079501"/>
    <n v="3.76305036677652E-2"/>
    <n v="2.58334172132017E-2"/>
    <n v="3.0602874166293099E-2"/>
    <n v="2.9327220706363202E-2"/>
    <n v="88.620002999999997"/>
    <n v="33.830002"/>
    <n v="-0.235784387850069"/>
    <n v="-6.7722580366252503E-3"/>
    <n v="1.7037554001741899"/>
    <n v="-3.1006773434362498"/>
    <n v="-2.6597206796165"/>
    <s v="Marquee Group Funds"/>
    <x v="36"/>
    <s v="Information Technology"/>
    <s v="Technology Hardware, Storage &amp; Peripherals"/>
    <s v="Irvine, California"/>
    <d v="2009-07-01T00:00:00"/>
    <n v="106040"/>
    <m/>
    <s v="Irvine"/>
    <s v="California"/>
    <s v="United States"/>
  </r>
  <r>
    <d v="2019-05-29T00:00:00"/>
    <x v="36"/>
    <s v="sell"/>
    <n v="1100"/>
    <n v="13"/>
    <n v="39.07"/>
    <n v="39.950001"/>
    <n v="38.75"/>
    <n v="39.659999999999997"/>
    <n v="39.210338999999998"/>
    <n v="5249700"/>
    <n v="2.2360000000000002"/>
    <n v="2.0191326190645799E-3"/>
    <n v="-9.1267789845703995E-2"/>
    <n v="-0.24991264506812899"/>
    <n v="-0.19096589963468"/>
    <n v="-0.73834608771190802"/>
    <n v="1.45367222750838E-2"/>
    <n v="2.6971715546851498E-2"/>
    <n v="2.96739580716236E-2"/>
    <n v="2.9462106713161799E-2"/>
    <n v="87.260002"/>
    <n v="33.830002"/>
    <n v="-0.235784387850069"/>
    <n v="-6.9359101493404697E-3"/>
    <n v="1.7086948811803599"/>
    <n v="-3.4447143697648799"/>
    <n v="-3.3411824599300299"/>
    <s v="Marquee Group Funds"/>
    <x v="36"/>
    <s v="Information Technology"/>
    <s v="Technology Hardware, Storage &amp; Peripherals"/>
    <s v="Irvine, California"/>
    <d v="2009-07-01T00:00:00"/>
    <n v="106040"/>
    <m/>
    <s v="Irvine"/>
    <s v="California"/>
    <s v="United States"/>
  </r>
  <r>
    <d v="2019-06-06T00:00:00"/>
    <x v="36"/>
    <s v="sell"/>
    <n v="900"/>
    <n v="13"/>
    <n v="38.18"/>
    <n v="38.470001000000003"/>
    <n v="37.380001"/>
    <n v="37.990001999999997"/>
    <n v="37.559277000000002"/>
    <n v="4938200"/>
    <n v="2.1240000000000001"/>
    <n v="2.3719192138728501E-3"/>
    <n v="-3.7964470983029602E-2"/>
    <n v="-0.265861035259295"/>
    <n v="-0.20153250295403699"/>
    <n v="-0.77614115846384701"/>
    <n v="4.2150497680229299E-2"/>
    <n v="3.1301240408284803E-2"/>
    <n v="2.97708187951485E-2"/>
    <n v="2.9788748375424001E-2"/>
    <n v="87.160004000000001"/>
    <n v="33.830002"/>
    <n v="-0.235784387850069"/>
    <n v="6.1168407152111899E-3"/>
    <n v="1.7419735777324299"/>
    <n v="-3.6993799209681"/>
    <n v="-3.6518728112768102"/>
    <s v="Marquee Group Funds"/>
    <x v="36"/>
    <s v="Information Technology"/>
    <s v="Technology Hardware, Storage &amp; Peripherals"/>
    <s v="Irvine, California"/>
    <d v="2009-07-01T00:00:00"/>
    <n v="106040"/>
    <m/>
    <s v="Irvine"/>
    <s v="California"/>
    <s v="United States"/>
  </r>
  <r>
    <d v="2019-06-17T00:00:00"/>
    <x v="36"/>
    <s v="buy"/>
    <n v="1400"/>
    <n v="13"/>
    <n v="36.209998999999897"/>
    <n v="36.659999999999997"/>
    <n v="35.610000999999997"/>
    <n v="36.270000000000003"/>
    <n v="35.858775999999999"/>
    <n v="4109500"/>
    <n v="2.0859999999999999"/>
    <n v="-1.6529561737934999E-3"/>
    <n v="-4.6068771583918498E-2"/>
    <n v="-0.22650161326582299"/>
    <n v="-0.27515433165255299"/>
    <n v="-0.78269366359016201"/>
    <n v="3.4398256170110802E-2"/>
    <n v="3.05241009118788E-2"/>
    <n v="3.0554273979351999E-2"/>
    <n v="3.0161603617469501E-2"/>
    <n v="83.779999000000004"/>
    <n v="33.830002"/>
    <n v="-0.235784387850069"/>
    <n v="9.3131563797728401E-4"/>
    <n v="1.7508953902575199"/>
    <n v="-3.8644574465636099"/>
    <n v="-3.7455916412121999"/>
    <s v="Marquee Group Funds"/>
    <x v="36"/>
    <s v="Information Technology"/>
    <s v="Technology Hardware, Storage &amp; Peripherals"/>
    <s v="Irvine, California"/>
    <d v="2009-07-01T00:00:00"/>
    <n v="106040"/>
    <m/>
    <s v="Irvine"/>
    <s v="California"/>
    <s v="United States"/>
  </r>
  <r>
    <d v="2019-04-05T00:00:00"/>
    <x v="36"/>
    <s v="buy"/>
    <n v="1100"/>
    <n v="14"/>
    <n v="51.77"/>
    <n v="52.349997999999999"/>
    <n v="51.290000999999997"/>
    <n v="52.040000999999997"/>
    <n v="51.449978000000002"/>
    <n v="4217400"/>
    <n v="2.5009999999999999"/>
    <n v="1.23744856603531E-2"/>
    <n v="7.9562437328862798E-2"/>
    <n v="8.9394003943919595E-2"/>
    <n v="0.34785892747819103"/>
    <n v="-0.51394899497000701"/>
    <n v="1.70316708502595E-2"/>
    <n v="3.3789408241426303E-2"/>
    <n v="3.3289163699694597E-2"/>
    <n v="2.9169380853652199E-2"/>
    <n v="92.300003000000004"/>
    <n v="33.830002"/>
    <n v="-0.235784387850069"/>
    <n v="4.62571739556182E-3"/>
    <n v="1.6216158104643601"/>
    <n v="-2.01105323330831"/>
    <n v="-2.0901269651445"/>
    <s v="DJT Green Funds"/>
    <x v="36"/>
    <s v="Information Technology"/>
    <s v="Technology Hardware, Storage &amp; Peripherals"/>
    <s v="Irvine, California"/>
    <d v="2009-07-01T00:00:00"/>
    <n v="106040"/>
    <m/>
    <s v="Irvine"/>
    <s v="California"/>
    <s v="United States"/>
  </r>
  <r>
    <d v="2019-04-17T00:00:00"/>
    <x v="36"/>
    <s v="sell"/>
    <n v="1100"/>
    <n v="14"/>
    <n v="55"/>
    <n v="55.540000999999997"/>
    <n v="53.34"/>
    <n v="54.450001"/>
    <n v="53.832653000000001"/>
    <n v="6656400"/>
    <n v="2.5920000000000001"/>
    <n v="2.9427653017138899E-3"/>
    <n v="7.1554264533068998E-2"/>
    <n v="0.131137549635268"/>
    <n v="0.375259590928394"/>
    <n v="-0.47791478639517798"/>
    <n v="1.9164415858830601E-2"/>
    <n v="3.3320013556018102E-2"/>
    <n v="3.2645103780531898E-2"/>
    <n v="2.9282591519414501E-2"/>
    <n v="92.059997999999993"/>
    <n v="33.830002"/>
    <n v="-0.235784387850069"/>
    <n v="-2.2764010197428601E-3"/>
    <n v="1.64075787374569"/>
    <n v="-1.97641705764908"/>
    <n v="-2.0361066746508301"/>
    <s v="DJT Green Funds"/>
    <x v="36"/>
    <s v="Information Technology"/>
    <s v="Technology Hardware, Storage &amp; Peripherals"/>
    <s v="Irvine, California"/>
    <d v="2009-07-01T00:00:00"/>
    <n v="106040"/>
    <m/>
    <s v="Irvine"/>
    <s v="California"/>
    <s v="United States"/>
  </r>
  <r>
    <d v="2019-04-24T00:00:00"/>
    <x v="36"/>
    <s v="buy"/>
    <n v="1900"/>
    <n v="14"/>
    <n v="54.509997999999896"/>
    <n v="54.509997999999896"/>
    <n v="52.799999"/>
    <n v="53.939999"/>
    <n v="53.328433999999902"/>
    <n v="3804600"/>
    <n v="2.5219999999999998"/>
    <n v="-9.4105562977471399E-3"/>
    <n v="-6.4677909960331997E-3"/>
    <n v="0.11965835257434899"/>
    <n v="0.37141579908727501"/>
    <n v="-0.4383163052504"/>
    <n v="1.4705695252543701E-2"/>
    <n v="2.2609381351619801E-2"/>
    <n v="3.0744385078378698E-2"/>
    <n v="2.9253331223869101E-2"/>
    <n v="89.779999000000004"/>
    <n v="33.830002"/>
    <n v="-0.235784387850069"/>
    <n v="-2.1941687255359501E-3"/>
    <n v="1.6414991574733999"/>
    <n v="-1.8756914362508099"/>
    <n v="-1.9355224715355701"/>
    <s v="DJT Green Funds"/>
    <x v="36"/>
    <s v="Information Technology"/>
    <s v="Technology Hardware, Storage &amp; Peripherals"/>
    <s v="Irvine, California"/>
    <d v="2009-07-01T00:00:00"/>
    <n v="106040"/>
    <m/>
    <s v="Irvine"/>
    <s v="California"/>
    <s v="United States"/>
  </r>
  <r>
    <d v="2019-06-13T00:00:00"/>
    <x v="36"/>
    <s v="sell"/>
    <n v="2100"/>
    <n v="14"/>
    <n v="36.43"/>
    <n v="37.360000999999997"/>
    <n v="36.060001"/>
    <n v="37.340000000000003"/>
    <n v="36.916645000000003"/>
    <n v="7371600"/>
    <n v="2.0910000000000002"/>
    <n v="2.9901646489268199E-2"/>
    <n v="-1.7257871604001999E-2"/>
    <n v="-0.140902387788573"/>
    <n v="-0.23126809494013001"/>
    <n v="-0.74839679600940401"/>
    <n v="3.8404614426941902E-2"/>
    <n v="3.2372054449390203E-2"/>
    <n v="3.0483405848717601E-2"/>
    <n v="3.01317528200814E-2"/>
    <n v="83.779999000000004"/>
    <n v="33.830002"/>
    <n v="-0.235784387850069"/>
    <n v="4.0890106107655602E-3"/>
    <n v="1.7453978217298101"/>
    <n v="-3.6621859169184501"/>
    <n v="-3.6681324773091402"/>
    <s v="DJT Green Funds"/>
    <x v="36"/>
    <s v="Information Technology"/>
    <s v="Technology Hardware, Storage &amp; Peripherals"/>
    <s v="Irvine, California"/>
    <d v="2009-07-01T00:00:00"/>
    <n v="106040"/>
    <m/>
    <s v="Irvine"/>
    <s v="California"/>
    <s v="United States"/>
  </r>
  <r>
    <d v="2019-06-21T00:00:00"/>
    <x v="36"/>
    <s v="buy"/>
    <n v="1700"/>
    <n v="14"/>
    <n v="39.299999"/>
    <n v="40.299999"/>
    <n v="38.799999"/>
    <n v="40.040000999999997"/>
    <n v="39.586033"/>
    <n v="9206700"/>
    <n v="2.0680000000000001"/>
    <n v="1.00402739428415E-2"/>
    <n v="9.7235062996428395E-2"/>
    <n v="-8.1731897839958198E-2"/>
    <n v="-0.178334953245503"/>
    <n v="-0.65517438440739395"/>
    <n v="1.89547544361095E-2"/>
    <n v="3.0602889960357999E-2"/>
    <n v="2.7919176653639698E-2"/>
    <n v="3.03881263257192E-2"/>
    <n v="83.779999000000004"/>
    <n v="33.830002"/>
    <n v="-0.235784387850069"/>
    <n v="-1.26001638019446E-3"/>
    <n v="1.7708769728545399"/>
    <n v="-3.3480829162182002"/>
    <n v="-3.5158709938832802"/>
    <s v="DJT Green Funds"/>
    <x v="36"/>
    <s v="Information Technology"/>
    <s v="Technology Hardware, Storage &amp; Peripherals"/>
    <s v="Irvine, California"/>
    <d v="2009-07-01T00:00:00"/>
    <n v="106040"/>
    <m/>
    <s v="Irvine"/>
    <s v="California"/>
    <s v="United States"/>
  </r>
  <r>
    <d v="2019-06-26T00:00:00"/>
    <x v="36"/>
    <s v="sell"/>
    <n v="1600"/>
    <n v="14"/>
    <n v="43.810001"/>
    <n v="45.360000999999997"/>
    <n v="43.400002000000001"/>
    <n v="44.099997999999999"/>
    <n v="43.599997999999999"/>
    <n v="13574000"/>
    <n v="2.0489999999999999"/>
    <n v="7.0451703808713795E-2"/>
    <n v="0.12700915014325401"/>
    <n v="7.3375622146377897E-2"/>
    <n v="-1.7532581819335299E-2"/>
    <n v="-0.53219467610501403"/>
    <n v="2.6707299814163098E-2"/>
    <n v="3.3799273404190498E-2"/>
    <n v="2.9137943296767901E-2"/>
    <n v="3.07439695348657E-2"/>
    <n v="80.120002999999997"/>
    <n v="33.830002"/>
    <n v="-0.235784387850069"/>
    <n v="-1.2346958449604901E-3"/>
    <n v="1.7665122739905399"/>
    <n v="-2.7968029059369202"/>
    <n v="-3.2100629595495902"/>
    <s v="DJT Green Funds"/>
    <x v="36"/>
    <s v="Information Technology"/>
    <s v="Technology Hardware, Storage &amp; Peripherals"/>
    <s v="Irvine, California"/>
    <d v="2009-07-01T00:00:00"/>
    <n v="106040"/>
    <m/>
    <s v="Irvine"/>
    <s v="California"/>
    <s v="United States"/>
  </r>
  <r>
    <d v="2019-04-09T00:00:00"/>
    <x v="36"/>
    <s v="buy"/>
    <n v="1200"/>
    <n v="15"/>
    <n v="51.880001"/>
    <n v="51.880001"/>
    <n v="50"/>
    <n v="50.110000999999997"/>
    <n v="49.541859000000002"/>
    <n v="4733300"/>
    <n v="2.4990000000000001"/>
    <n v="-2.9107228199963399E-2"/>
    <n v="-5.3737266578087004E-3"/>
    <n v="6.4991279218845802E-2"/>
    <n v="0.28482310953853701"/>
    <n v="-0.529740107195383"/>
    <n v="2.3574819313855699E-2"/>
    <n v="3.4085193885791003E-2"/>
    <n v="3.334820778941E-2"/>
    <n v="2.9156973198019E-2"/>
    <n v="92.300003000000004"/>
    <n v="33.830002"/>
    <n v="-0.235784387850069"/>
    <n v="-6.0859766572597396E-3"/>
    <n v="1.632720824432"/>
    <n v="-2.0930851603566398"/>
    <n v="-2.03698920226062"/>
    <s v="Turtle River Asset Management"/>
    <x v="36"/>
    <s v="Information Technology"/>
    <s v="Technology Hardware, Storage &amp; Peripherals"/>
    <s v="Irvine, California"/>
    <d v="2009-07-01T00:00:00"/>
    <n v="106040"/>
    <m/>
    <s v="Irvine"/>
    <s v="California"/>
    <s v="United States"/>
  </r>
  <r>
    <d v="2019-05-01T00:00:00"/>
    <x v="36"/>
    <s v="buy"/>
    <n v="2000"/>
    <n v="15"/>
    <n v="51.59"/>
    <n v="53.040000999999997"/>
    <n v="50.630001"/>
    <n v="50.799999"/>
    <n v="50.224032999999999"/>
    <n v="7451100"/>
    <n v="2.5110000000000001"/>
    <n v="-6.2794582268606899E-3"/>
    <n v="-5.9976002690330002E-2"/>
    <n v="5.5446059804275999E-2"/>
    <n v="0.15865691218786401"/>
    <n v="-0.39917018006657201"/>
    <n v="1.893351954838E-2"/>
    <n v="2.0532059748792901E-2"/>
    <n v="2.85984251674005E-2"/>
    <n v="2.88452290740175E-2"/>
    <n v="88.620002999999997"/>
    <n v="33.830002"/>
    <n v="-0.235784387850069"/>
    <n v="-7.5304459681844096E-3"/>
    <n v="1.6371151245214199"/>
    <n v="-1.7648327199425899"/>
    <n v="-1.97102731894928"/>
    <s v="Turtle River Asset Management"/>
    <x v="36"/>
    <s v="Information Technology"/>
    <s v="Technology Hardware, Storage &amp; Peripherals"/>
    <s v="Irvine, California"/>
    <d v="2009-07-01T00:00:00"/>
    <n v="106040"/>
    <m/>
    <s v="Irvine"/>
    <s v="California"/>
    <s v="United States"/>
  </r>
  <r>
    <d v="2019-05-14T00:00:00"/>
    <x v="36"/>
    <s v="sell"/>
    <n v="1300"/>
    <n v="15"/>
    <n v="43.34"/>
    <n v="45.110000999999997"/>
    <n v="43.34"/>
    <n v="44.630001"/>
    <n v="44.123992999999999"/>
    <n v="5283100"/>
    <n v="2.419"/>
    <n v="3.7438772325213102E-2"/>
    <n v="-5.6199425515119597E-2"/>
    <n v="-0.13008040300985699"/>
    <n v="-4.6178724788181198E-2"/>
    <n v="-0.528787113796646"/>
    <n v="3.6221269894761703E-2"/>
    <n v="2.62227686731763E-2"/>
    <n v="2.9542620560704499E-2"/>
    <n v="2.93282013993326E-2"/>
    <n v="88.620002999999997"/>
    <n v="33.830002"/>
    <n v="-0.235784387850069"/>
    <n v="7.98398755130913E-3"/>
    <n v="1.6920565801149099"/>
    <n v="-2.37035487667143"/>
    <n v="-2.2768951339498198"/>
    <s v="Turtle River Asset Management"/>
    <x v="36"/>
    <s v="Information Technology"/>
    <s v="Technology Hardware, Storage &amp; Peripherals"/>
    <s v="Irvine, California"/>
    <d v="2009-07-01T00:00:00"/>
    <n v="106040"/>
    <m/>
    <s v="Irvine"/>
    <s v="California"/>
    <s v="United States"/>
  </r>
  <r>
    <d v="2019-05-28T00:00:00"/>
    <x v="36"/>
    <s v="sell"/>
    <n v="1300"/>
    <n v="15"/>
    <n v="41.240001999999997"/>
    <n v="41.57"/>
    <n v="39.560001"/>
    <n v="39.580002"/>
    <n v="39.131247999999999"/>
    <n v="4919900"/>
    <n v="2.2679999999999998"/>
    <n v="-3.4760152935613998E-2"/>
    <n v="-5.81544854652081E-2"/>
    <n v="-0.29102409404480201"/>
    <n v="-0.24183402305909499"/>
    <n v="-0.75313786092299795"/>
    <n v="2.7681444451679599E-2"/>
    <n v="2.7421077089222999E-2"/>
    <n v="3.02213356508781E-2"/>
    <n v="2.9466941824289401E-2"/>
    <n v="87.919997999999893"/>
    <n v="33.830002"/>
    <n v="-0.235784387850069"/>
    <n v="-8.4109499934704197E-3"/>
    <n v="1.71444799444139"/>
    <n v="-3.4960629190658001"/>
    <n v="-3.2272348475044499"/>
    <s v="Turtle River Asset Management"/>
    <x v="36"/>
    <s v="Information Technology"/>
    <s v="Technology Hardware, Storage &amp; Peripherals"/>
    <s v="Irvine, California"/>
    <d v="2009-07-01T00:00:00"/>
    <n v="106040"/>
    <m/>
    <s v="Irvine"/>
    <s v="California"/>
    <s v="United States"/>
  </r>
  <r>
    <d v="2019-06-20T00:00:00"/>
    <x v="36"/>
    <s v="sell"/>
    <n v="1700"/>
    <n v="15"/>
    <n v="39.909999999999997"/>
    <n v="40.82"/>
    <n v="39.270000000000003"/>
    <n v="39.639998999999897"/>
    <n v="39.190567000000001"/>
    <n v="5442500"/>
    <n v="2.0009999999999999"/>
    <n v="2.0388125743231601E-2"/>
    <n v="5.9773546733890702E-2"/>
    <n v="-5.6639734783239498E-2"/>
    <n v="-0.25608592636916699"/>
    <n v="-0.66882314391256603"/>
    <n v="2.8568358413615502E-2"/>
    <n v="3.1591571768819098E-2"/>
    <n v="2.9037123289470002E-2"/>
    <n v="3.0377669093656402E-2"/>
    <n v="83.779999000000004"/>
    <n v="33.830002"/>
    <n v="-0.235784387850069"/>
    <n v="9.4276054361659405E-3"/>
    <n v="1.77164538221279"/>
    <n v="-3.3855727146094501"/>
    <n v="-3.61683066491968"/>
    <s v="Turtle River Asset Management"/>
    <x v="36"/>
    <s v="Information Technology"/>
    <s v="Technology Hardware, Storage &amp; Peripherals"/>
    <s v="Irvine, California"/>
    <d v="2009-07-01T00:00:00"/>
    <n v="106040"/>
    <m/>
    <s v="Irvine"/>
    <s v="California"/>
    <s v="United States"/>
  </r>
  <r>
    <d v="2019-04-25T00:00:00"/>
    <x v="36"/>
    <s v="buy"/>
    <n v="1300"/>
    <n v="16"/>
    <n v="54.5"/>
    <n v="54.650002000000001"/>
    <n v="52.529998999999997"/>
    <n v="52.950001"/>
    <n v="52.349659000000003"/>
    <n v="3923600"/>
    <n v="2.5339999999999998"/>
    <n v="-1.8524236399861199E-2"/>
    <n v="-2.7934792697608301E-2"/>
    <n v="0.11152057236869201"/>
    <n v="0.28805395553865698"/>
    <n v="-0.45026723251816098"/>
    <n v="1.6215835574228999E-2"/>
    <n v="2.29447040942444E-2"/>
    <n v="2.99503115985481E-2"/>
    <n v="2.92708809784629E-2"/>
    <n v="88.620002999999997"/>
    <n v="33.830002"/>
    <n v="-0.235784387850069"/>
    <n v="-3.6904169755480902E-4"/>
    <n v="1.6532117517722"/>
    <n v="-1.9366539086722601"/>
    <n v="-1.9275698417402101"/>
    <s v="Bridgebay Associates"/>
    <x v="36"/>
    <s v="Information Technology"/>
    <s v="Technology Hardware, Storage &amp; Peripherals"/>
    <s v="Irvine, California"/>
    <d v="2009-07-01T00:00:00"/>
    <n v="106040"/>
    <m/>
    <s v="Irvine"/>
    <s v="California"/>
    <s v="United States"/>
  </r>
  <r>
    <d v="2019-06-21T00:00:00"/>
    <x v="36"/>
    <s v="sell"/>
    <n v="1700"/>
    <n v="16"/>
    <n v="39.299999"/>
    <n v="40.299999"/>
    <n v="38.799999"/>
    <n v="40.040000999999997"/>
    <n v="39.586033"/>
    <n v="9206700"/>
    <n v="2.0680000000000001"/>
    <n v="1.00402739428415E-2"/>
    <n v="9.7235062996428395E-2"/>
    <n v="-8.1731897839958198E-2"/>
    <n v="-0.178334953245503"/>
    <n v="-0.65517438440739395"/>
    <n v="1.89547544361095E-2"/>
    <n v="3.0602889960357999E-2"/>
    <n v="2.7919176653639698E-2"/>
    <n v="3.03881263257192E-2"/>
    <n v="83.779999000000004"/>
    <n v="33.830002"/>
    <n v="-0.235784387850069"/>
    <n v="-1.26001638019446E-3"/>
    <n v="1.7708769728545399"/>
    <n v="-3.3480829162182002"/>
    <n v="-3.5158709938832802"/>
    <s v="Bridgebay Associates"/>
    <x v="36"/>
    <s v="Information Technology"/>
    <s v="Technology Hardware, Storage &amp; Peripherals"/>
    <s v="Irvine, California"/>
    <d v="2009-07-01T00:00:00"/>
    <n v="106040"/>
    <m/>
    <s v="Irvine"/>
    <s v="California"/>
    <s v="United States"/>
  </r>
  <r>
    <d v="2019-06-24T00:00:00"/>
    <x v="36"/>
    <s v="sell"/>
    <n v="2300"/>
    <n v="16"/>
    <n v="40.299999"/>
    <n v="41.73"/>
    <n v="40.25"/>
    <n v="41.029998999999997"/>
    <n v="40.564803999999903"/>
    <n v="7002900"/>
    <n v="2.0209999999999999"/>
    <n v="2.4424440057599001E-2"/>
    <n v="0.123312459227821"/>
    <n v="-2.7879792071944898E-2"/>
    <n v="-0.14352405699369999"/>
    <n v="-0.63906722649578596"/>
    <n v="1.4838217935191101E-2"/>
    <n v="3.0602015285243801E-2"/>
    <n v="2.8111042946963202E-2"/>
    <n v="3.0428093941495499E-2"/>
    <n v="81.379997000000003"/>
    <n v="33.830002"/>
    <n v="-0.235784387850069"/>
    <n v="-1.73338836506086E-3"/>
    <n v="1.77464189119155"/>
    <n v="-3.2902795858602198"/>
    <n v="-3.40103542174261"/>
    <s v="Bridgebay Associates"/>
    <x v="36"/>
    <s v="Information Technology"/>
    <s v="Technology Hardware, Storage &amp; Peripherals"/>
    <s v="Irvine, California"/>
    <d v="2009-07-01T00:00:00"/>
    <n v="106040"/>
    <m/>
    <s v="Irvine"/>
    <s v="California"/>
    <s v="United States"/>
  </r>
  <r>
    <d v="2019-04-01T00:00:00"/>
    <x v="36"/>
    <s v="buy"/>
    <n v="2000"/>
    <n v="17"/>
    <n v="48.93"/>
    <n v="49.580002"/>
    <n v="48.349997999999999"/>
    <n v="49.310001"/>
    <n v="48.750931000000001"/>
    <n v="6579500"/>
    <n v="2.4969999999999999"/>
    <n v="2.5676697345906701E-2"/>
    <n v="4.0299443619853999E-2"/>
    <n v="-8.7988943448320707E-3"/>
    <n v="0.30534004974572998"/>
    <n v="-0.58687251193503598"/>
    <n v="3.4543516273332603E-2"/>
    <n v="3.6340510290728899E-2"/>
    <n v="3.4851917665674498E-2"/>
    <n v="2.9127701785061799E-2"/>
    <n v="93.410004000000001"/>
    <n v="33.830002"/>
    <n v="-0.235784387850069"/>
    <n v="1.1502195497633099E-2"/>
    <n v="1.5946303740188399"/>
    <n v="-2.22892932680631"/>
    <n v="-2.3736261370571698"/>
    <s v="Los Santos Asset Management"/>
    <x v="36"/>
    <s v="Information Technology"/>
    <s v="Technology Hardware, Storage &amp; Peripherals"/>
    <s v="Irvine, California"/>
    <d v="2009-07-01T00:00:00"/>
    <n v="106040"/>
    <m/>
    <s v="Irvine"/>
    <s v="California"/>
    <s v="United States"/>
  </r>
  <r>
    <d v="2019-05-01T00:00:00"/>
    <x v="36"/>
    <s v="buy"/>
    <n v="2200"/>
    <n v="17"/>
    <n v="51.59"/>
    <n v="53.040000999999997"/>
    <n v="50.630001"/>
    <n v="50.799999"/>
    <n v="50.224032999999999"/>
    <n v="7451100"/>
    <n v="2.5110000000000001"/>
    <n v="-6.2794582268606899E-3"/>
    <n v="-5.9976002690330002E-2"/>
    <n v="5.5446059804275999E-2"/>
    <n v="0.15865691218786401"/>
    <n v="-0.39917018006657201"/>
    <n v="1.893351954838E-2"/>
    <n v="2.0532059748792901E-2"/>
    <n v="2.85984251674005E-2"/>
    <n v="2.88452290740175E-2"/>
    <n v="88.620002999999997"/>
    <n v="33.830002"/>
    <n v="-0.235784387850069"/>
    <n v="-7.5304459681844096E-3"/>
    <n v="1.6371151245214199"/>
    <n v="-1.7648327199425899"/>
    <n v="-1.97102731894928"/>
    <s v="Los Santos Asset Management"/>
    <x v="36"/>
    <s v="Information Technology"/>
    <s v="Technology Hardware, Storage &amp; Peripherals"/>
    <s v="Irvine, California"/>
    <d v="2009-07-01T00:00:00"/>
    <n v="106040"/>
    <m/>
    <s v="Irvine"/>
    <s v="California"/>
    <s v="United States"/>
  </r>
  <r>
    <d v="2019-05-08T00:00:00"/>
    <x v="36"/>
    <s v="sell"/>
    <n v="1900"/>
    <n v="17"/>
    <n v="46.939999"/>
    <n v="47.950001"/>
    <n v="46.619999"/>
    <n v="46.700001"/>
    <n v="46.170521000000001"/>
    <n v="4911700"/>
    <n v="2.4820000000000002"/>
    <n v="-1.08615981393918E-2"/>
    <n v="-8.4152136316740803E-2"/>
    <n v="-0.108268513841327"/>
    <n v="-1.6377550368727699E-2"/>
    <n v="-0.47988957208000999"/>
    <n v="2.51392683968901E-2"/>
    <n v="2.1797436606525399E-2"/>
    <n v="2.8931302090363601E-2"/>
    <n v="2.89650661637052E-2"/>
    <n v="88.620002999999997"/>
    <n v="33.830002"/>
    <n v="-0.235784387850069"/>
    <n v="-1.60671540560346E-3"/>
    <n v="1.65807012700337"/>
    <n v="-2.1348464968713001"/>
    <n v="-1.9041579985063699"/>
    <s v="Los Santos Asset Management"/>
    <x v="36"/>
    <s v="Information Technology"/>
    <s v="Technology Hardware, Storage &amp; Peripherals"/>
    <s v="Irvine, California"/>
    <d v="2009-07-01T00:00:00"/>
    <n v="106040"/>
    <m/>
    <s v="Irvine"/>
    <s v="California"/>
    <s v="United States"/>
  </r>
  <r>
    <d v="2019-05-28T00:00:00"/>
    <x v="36"/>
    <s v="buy"/>
    <n v="2100"/>
    <n v="17"/>
    <n v="41.240001999999997"/>
    <n v="41.57"/>
    <n v="39.560001"/>
    <n v="39.580002"/>
    <n v="39.131247999999999"/>
    <n v="4919900"/>
    <n v="2.2679999999999998"/>
    <n v="-3.4760152935613998E-2"/>
    <n v="-5.81544854652081E-2"/>
    <n v="-0.29102409404480201"/>
    <n v="-0.24183402305909499"/>
    <n v="-0.75313786092299795"/>
    <n v="2.7681444451679599E-2"/>
    <n v="2.7421077089222999E-2"/>
    <n v="3.02213356508781E-2"/>
    <n v="2.9466941824289401E-2"/>
    <n v="87.919997999999893"/>
    <n v="33.830002"/>
    <n v="-0.235784387850069"/>
    <n v="-8.4109499934704197E-3"/>
    <n v="1.71444799444139"/>
    <n v="-3.4960629190658001"/>
    <n v="-3.2272348475044499"/>
    <s v="Los Santos Asset Management"/>
    <x v="36"/>
    <s v="Information Technology"/>
    <s v="Technology Hardware, Storage &amp; Peripherals"/>
    <s v="Irvine, California"/>
    <d v="2009-07-01T00:00:00"/>
    <n v="106040"/>
    <m/>
    <s v="Irvine"/>
    <s v="California"/>
    <s v="United States"/>
  </r>
  <r>
    <d v="2019-06-21T00:00:00"/>
    <x v="36"/>
    <s v="buy"/>
    <n v="1000"/>
    <n v="17"/>
    <n v="39.299999"/>
    <n v="40.299999"/>
    <n v="38.799999"/>
    <n v="40.040000999999997"/>
    <n v="39.586033"/>
    <n v="9206700"/>
    <n v="2.0680000000000001"/>
    <n v="1.00402739428415E-2"/>
    <n v="9.7235062996428395E-2"/>
    <n v="-8.1731897839958198E-2"/>
    <n v="-0.178334953245503"/>
    <n v="-0.65517438440739395"/>
    <n v="1.89547544361095E-2"/>
    <n v="3.0602889960357999E-2"/>
    <n v="2.7919176653639698E-2"/>
    <n v="3.03881263257192E-2"/>
    <n v="83.779999000000004"/>
    <n v="33.830002"/>
    <n v="-0.235784387850069"/>
    <n v="-1.26001638019446E-3"/>
    <n v="1.7708769728545399"/>
    <n v="-3.3480829162182002"/>
    <n v="-3.5158709938832802"/>
    <s v="Los Santos Asset Management"/>
    <x v="36"/>
    <s v="Information Technology"/>
    <s v="Technology Hardware, Storage &amp; Peripherals"/>
    <s v="Irvine, California"/>
    <d v="2009-07-01T00:00:00"/>
    <n v="106040"/>
    <m/>
    <s v="Irvine"/>
    <s v="California"/>
    <s v="United States"/>
  </r>
  <r>
    <d v="2019-06-26T00:00:00"/>
    <x v="36"/>
    <s v="buy"/>
    <n v="900"/>
    <n v="17"/>
    <n v="43.810001"/>
    <n v="45.360000999999997"/>
    <n v="43.400002000000001"/>
    <n v="44.099997999999999"/>
    <n v="43.599997999999999"/>
    <n v="13574000"/>
    <n v="2.0489999999999999"/>
    <n v="7.0451703808713795E-2"/>
    <n v="0.12700915014325401"/>
    <n v="7.3375622146377897E-2"/>
    <n v="-1.7532581819335299E-2"/>
    <n v="-0.53219467610501403"/>
    <n v="2.6707299814163098E-2"/>
    <n v="3.3799273404190498E-2"/>
    <n v="2.9137943296767901E-2"/>
    <n v="3.07439695348657E-2"/>
    <n v="80.120002999999997"/>
    <n v="33.830002"/>
    <n v="-0.235784387850069"/>
    <n v="-1.2346958449604901E-3"/>
    <n v="1.7665122739905399"/>
    <n v="-2.7968029059369202"/>
    <n v="-3.2100629595495902"/>
    <s v="Los Santos Asset Management"/>
    <x v="36"/>
    <s v="Information Technology"/>
    <s v="Technology Hardware, Storage &amp; Peripherals"/>
    <s v="Irvine, California"/>
    <d v="2009-07-01T00:00:00"/>
    <n v="106040"/>
    <m/>
    <s v="Irvine"/>
    <s v="California"/>
    <s v="United States"/>
  </r>
  <r>
    <d v="2019-05-01T00:00:00"/>
    <x v="36"/>
    <s v="buy"/>
    <n v="2200"/>
    <n v="18"/>
    <n v="51.59"/>
    <n v="53.040000999999997"/>
    <n v="50.630001"/>
    <n v="50.799999"/>
    <n v="50.224032999999999"/>
    <n v="7451100"/>
    <n v="2.5110000000000001"/>
    <n v="-6.2794582268606899E-3"/>
    <n v="-5.9976002690330002E-2"/>
    <n v="5.5446059804275999E-2"/>
    <n v="0.15865691218786401"/>
    <n v="-0.39917018006657201"/>
    <n v="1.893351954838E-2"/>
    <n v="2.0532059748792901E-2"/>
    <n v="2.85984251674005E-2"/>
    <n v="2.88452290740175E-2"/>
    <n v="88.620002999999997"/>
    <n v="33.830002"/>
    <n v="-0.235784387850069"/>
    <n v="-7.5304459681844096E-3"/>
    <n v="1.6371151245214199"/>
    <n v="-1.7648327199425899"/>
    <n v="-1.97102731894928"/>
    <s v="Ironman Funds"/>
    <x v="36"/>
    <s v="Information Technology"/>
    <s v="Technology Hardware, Storage &amp; Peripherals"/>
    <s v="Irvine, California"/>
    <d v="2009-07-01T00:00:00"/>
    <n v="106040"/>
    <m/>
    <s v="Irvine"/>
    <s v="California"/>
    <s v="United States"/>
  </r>
  <r>
    <d v="2019-05-06T00:00:00"/>
    <x v="36"/>
    <s v="buy"/>
    <n v="2300"/>
    <n v="18"/>
    <n v="48.84"/>
    <n v="49.869999"/>
    <n v="48.279998999999997"/>
    <n v="49.560001"/>
    <n v="48.998095999999997"/>
    <n v="4566000"/>
    <n v="2.5"/>
    <n v="-2.4712216942957901E-2"/>
    <n v="-1.8195032495097501E-2"/>
    <n v="-4.8251887627171697E-2"/>
    <n v="4.6192233493312397E-2"/>
    <n v="-0.40064194784104501"/>
    <n v="2.0021200521149501E-2"/>
    <n v="1.9783558683342198E-2"/>
    <n v="2.8291716888072398E-2"/>
    <n v="2.88318613298943E-2"/>
    <n v="88.620002999999997"/>
    <n v="33.830002"/>
    <n v="-0.235784387850069"/>
    <n v="-4.4810132310555703E-3"/>
    <n v="1.6367358895363999"/>
    <n v="-1.7891473984177"/>
    <n v="-1.7956264216470701"/>
    <s v="Ironman Funds"/>
    <x v="36"/>
    <s v="Information Technology"/>
    <s v="Technology Hardware, Storage &amp; Peripherals"/>
    <s v="Irvine, California"/>
    <d v="2009-07-01T00:00:00"/>
    <n v="106040"/>
    <m/>
    <s v="Irvine"/>
    <s v="California"/>
    <s v="United States"/>
  </r>
  <r>
    <d v="2019-05-13T00:00:00"/>
    <x v="36"/>
    <s v="sell"/>
    <n v="1000"/>
    <n v="18"/>
    <n v="44.029998999999997"/>
    <n v="44.18"/>
    <n v="42.84"/>
    <n v="42.990001999999997"/>
    <n v="42.502586000000001"/>
    <n v="7293500"/>
    <n v="2.4049999999999998"/>
    <n v="-6.46257384974636E-2"/>
    <n v="-0.14221651907472299"/>
    <n v="-0.16476103047269"/>
    <n v="-5.5071695714520599E-2"/>
    <n v="-0.56926688923314905"/>
    <n v="2.6422909652368199E-2"/>
    <n v="2.44768748988267E-2"/>
    <n v="2.9378077026222599E-2"/>
    <n v="2.9221451073620699E-2"/>
    <n v="88.620002999999997"/>
    <n v="33.830002"/>
    <n v="-0.235784387850069"/>
    <n v="-2.4426469085879299E-2"/>
    <n v="1.68274343803218"/>
    <n v="-2.5345265968094099"/>
    <n v="-2.2055970274712098"/>
    <s v="Ironman Funds"/>
    <x v="36"/>
    <s v="Information Technology"/>
    <s v="Technology Hardware, Storage &amp; Peripherals"/>
    <s v="Irvine, California"/>
    <d v="2009-07-01T00:00:00"/>
    <n v="106040"/>
    <m/>
    <s v="Irvine"/>
    <s v="California"/>
    <s v="United States"/>
  </r>
  <r>
    <d v="2019-05-22T00:00:00"/>
    <x v="36"/>
    <s v="buy"/>
    <n v="1800"/>
    <n v="18"/>
    <n v="42.970001000000003"/>
    <n v="43.110000999999997"/>
    <n v="41.869999"/>
    <n v="42.189999"/>
    <n v="41.711655"/>
    <n v="3175400"/>
    <n v="2.3929999999999998"/>
    <n v="-2.9427665710414198E-2"/>
    <n v="-7.5309361966057906E-2"/>
    <n v="-0.25068211625126002"/>
    <n v="-0.10091949734247101"/>
    <n v="-0.67858831839584399"/>
    <n v="3.5299402753405498E-2"/>
    <n v="2.7249834787527599E-2"/>
    <n v="3.0965712368473401E-2"/>
    <n v="2.9413441291203098E-2"/>
    <n v="88.620002999999997"/>
    <n v="33.830002"/>
    <n v="-0.235784387850069"/>
    <n v="-2.8283920525026501E-3"/>
    <n v="1.71000219352002"/>
    <n v="-3.1141142007309499"/>
    <n v="-2.89920709298283"/>
    <s v="Ironman Funds"/>
    <x v="36"/>
    <s v="Information Technology"/>
    <s v="Technology Hardware, Storage &amp; Peripherals"/>
    <s v="Irvine, California"/>
    <d v="2009-07-01T00:00:00"/>
    <n v="106040"/>
    <m/>
    <s v="Irvine"/>
    <s v="California"/>
    <s v="United States"/>
  </r>
  <r>
    <d v="2019-05-31T00:00:00"/>
    <x v="36"/>
    <s v="buy"/>
    <n v="1000"/>
    <n v="18"/>
    <n v="38.689999"/>
    <n v="39.669998"/>
    <n v="37.169998"/>
    <n v="37.220001000000003"/>
    <n v="36.798003999999999"/>
    <n v="7121300"/>
    <n v="2.1419999999999999"/>
    <n v="-5.8441271363089999E-2"/>
    <n v="-0.10860620165368701"/>
    <n v="-0.31732951080917399"/>
    <n v="-0.316758279846168"/>
    <n v="-0.80392529997817797"/>
    <n v="2.4734592710155899E-2"/>
    <n v="2.8231252625026002E-2"/>
    <n v="2.9795152689512199E-2"/>
    <n v="2.9666721041420201E-2"/>
    <n v="87.160004000000001"/>
    <n v="33.830002"/>
    <n v="-0.235784387850069"/>
    <n v="-1.3283204951564801E-2"/>
    <n v="1.7492443905555899"/>
    <n v="-3.7664410800197601"/>
    <n v="-3.5156078703441098"/>
    <s v="Ironman Funds"/>
    <x v="36"/>
    <s v="Information Technology"/>
    <s v="Technology Hardware, Storage &amp; Peripherals"/>
    <s v="Irvine, California"/>
    <d v="2009-07-01T00:00:00"/>
    <n v="106040"/>
    <m/>
    <s v="Irvine"/>
    <s v="California"/>
    <s v="United States"/>
  </r>
  <r>
    <d v="2019-04-08T00:00:00"/>
    <x v="36"/>
    <s v="buy"/>
    <n v="1100"/>
    <n v="19"/>
    <n v="51.419998"/>
    <n v="51.759997999999896"/>
    <n v="50.360000999999997"/>
    <n v="51.59"/>
    <n v="51.005077"/>
    <n v="4377900"/>
    <n v="2.5190000000000001"/>
    <n v="-8.6848578910971707E-3"/>
    <n v="4.52008820918589E-2"/>
    <n v="0.10447226888170499"/>
    <n v="0.304268413924632"/>
    <n v="-0.49167237589166002"/>
    <n v="1.89331558130637E-2"/>
    <n v="3.3348146101864901E-2"/>
    <n v="3.3121155727583299E-2"/>
    <n v="2.9115086759711199E-2"/>
    <n v="92.300003000000004"/>
    <n v="33.830002"/>
    <n v="-0.235784387850069"/>
    <n v="1.0469119934194001E-3"/>
    <n v="1.6288458581707601"/>
    <n v="-1.93969040444475"/>
    <n v="-2.0322791806721798"/>
    <s v="Second Point Management"/>
    <x v="36"/>
    <s v="Information Technology"/>
    <s v="Technology Hardware, Storage &amp; Peripherals"/>
    <s v="Irvine, California"/>
    <d v="2009-07-01T00:00:00"/>
    <n v="106040"/>
    <m/>
    <s v="Irvine"/>
    <s v="California"/>
    <s v="United States"/>
  </r>
  <r>
    <d v="2019-05-09T00:00:00"/>
    <x v="36"/>
    <s v="sell"/>
    <n v="2500"/>
    <n v="19"/>
    <n v="45.970001000000003"/>
    <n v="46.580002"/>
    <n v="44.57"/>
    <n v="46.419998"/>
    <n v="45.893695999999998"/>
    <n v="6147700"/>
    <n v="2.4569999999999999"/>
    <n v="-6.0137552527417997E-3"/>
    <n v="-6.9481037241633806E-2"/>
    <n v="-0.105597411202972"/>
    <n v="2.32163512053183E-2"/>
    <n v="-0.47579138143808503"/>
    <n v="2.54314117672352E-2"/>
    <n v="2.17829092637833E-2"/>
    <n v="2.8354627487759999E-2"/>
    <n v="2.8961589842872601E-2"/>
    <n v="88.620002999999997"/>
    <n v="33.830002"/>
    <n v="-0.235784387850069"/>
    <n v="-3.0259986019249502E-3"/>
    <n v="1.6576834893719701"/>
    <n v="-2.1231361983795498"/>
    <n v="-1.9462033332450399"/>
    <s v="Second Point Management"/>
    <x v="36"/>
    <s v="Information Technology"/>
    <s v="Technology Hardware, Storage &amp; Peripherals"/>
    <s v="Irvine, California"/>
    <d v="2009-07-01T00:00:00"/>
    <n v="106040"/>
    <m/>
    <s v="Irvine"/>
    <s v="California"/>
    <s v="United States"/>
  </r>
  <r>
    <d v="2019-05-14T00:00:00"/>
    <x v="36"/>
    <s v="buy"/>
    <n v="2200"/>
    <n v="19"/>
    <n v="43.34"/>
    <n v="45.110000999999997"/>
    <n v="43.34"/>
    <n v="44.630001"/>
    <n v="44.123992999999999"/>
    <n v="5283100"/>
    <n v="2.419"/>
    <n v="3.7438772325213102E-2"/>
    <n v="-5.6199425515119597E-2"/>
    <n v="-0.13008040300985699"/>
    <n v="-4.6178724788181198E-2"/>
    <n v="-0.528787113796646"/>
    <n v="3.6221269894761703E-2"/>
    <n v="2.62227686731763E-2"/>
    <n v="2.9542620560704499E-2"/>
    <n v="2.93282013993326E-2"/>
    <n v="88.620002999999997"/>
    <n v="33.830002"/>
    <n v="-0.235784387850069"/>
    <n v="7.98398755130913E-3"/>
    <n v="1.6920565801149099"/>
    <n v="-2.37035487667143"/>
    <n v="-2.2768951339498198"/>
    <s v="Second Point Management"/>
    <x v="36"/>
    <s v="Information Technology"/>
    <s v="Technology Hardware, Storage &amp; Peripherals"/>
    <s v="Irvine, California"/>
    <d v="2009-07-01T00:00:00"/>
    <n v="106040"/>
    <m/>
    <s v="Irvine"/>
    <s v="California"/>
    <s v="United States"/>
  </r>
  <r>
    <d v="2019-05-23T00:00:00"/>
    <x v="36"/>
    <s v="buy"/>
    <n v="1200"/>
    <n v="19"/>
    <n v="41.290000999999997"/>
    <n v="41.599997999999999"/>
    <n v="40.229999999999997"/>
    <n v="41.490001999999997"/>
    <n v="41.019591999999903"/>
    <n v="4314200"/>
    <n v="2.2959999999999998"/>
    <n v="-1.67307799286468E-2"/>
    <n v="-8.3207997798636496E-2"/>
    <n v="-0.27183040991670299"/>
    <n v="-0.165239034829051"/>
    <n v="-0.71068644828082495"/>
    <n v="3.5127230844072301E-2"/>
    <n v="2.70376668200559E-2"/>
    <n v="3.03723577510485E-2"/>
    <n v="2.9404419362922998E-2"/>
    <n v="88.620002999999997"/>
    <n v="33.830002"/>
    <n v="-0.235784387850069"/>
    <n v="-1.1985692488440201E-2"/>
    <n v="1.7098256239962899"/>
    <n v="-3.2713084050343402"/>
    <n v="-3.0394043544290001"/>
    <s v="Second Point Management"/>
    <x v="36"/>
    <s v="Information Technology"/>
    <s v="Technology Hardware, Storage &amp; Peripherals"/>
    <s v="Irvine, California"/>
    <d v="2009-07-01T00:00:00"/>
    <n v="106040"/>
    <m/>
    <s v="Irvine"/>
    <s v="California"/>
    <s v="United States"/>
  </r>
  <r>
    <d v="2019-05-31T00:00:00"/>
    <x v="36"/>
    <s v="buy"/>
    <n v="1800"/>
    <n v="19"/>
    <n v="38.689999"/>
    <n v="39.669998"/>
    <n v="37.169998"/>
    <n v="37.220001000000003"/>
    <n v="36.798003999999999"/>
    <n v="7121300"/>
    <n v="2.1419999999999999"/>
    <n v="-5.8441271363089999E-2"/>
    <n v="-0.10860620165368701"/>
    <n v="-0.31732951080917399"/>
    <n v="-0.316758279846168"/>
    <n v="-0.80392529997817797"/>
    <n v="2.4734592710155899E-2"/>
    <n v="2.8231252625026002E-2"/>
    <n v="2.9795152689512199E-2"/>
    <n v="2.9666721041420201E-2"/>
    <n v="87.160004000000001"/>
    <n v="33.830002"/>
    <n v="-0.235784387850069"/>
    <n v="-1.3283204951564801E-2"/>
    <n v="1.7492443905555899"/>
    <n v="-3.7664410800197601"/>
    <n v="-3.5156078703441098"/>
    <s v="Second Point Management"/>
    <x v="36"/>
    <s v="Information Technology"/>
    <s v="Technology Hardware, Storage &amp; Peripherals"/>
    <s v="Irvine, California"/>
    <d v="2009-07-01T00:00:00"/>
    <n v="106040"/>
    <m/>
    <s v="Irvine"/>
    <s v="California"/>
    <s v="United States"/>
  </r>
  <r>
    <d v="2019-04-30T00:00:00"/>
    <x v="36"/>
    <s v="buy"/>
    <n v="2600"/>
    <n v="20"/>
    <n v="49.299999"/>
    <n v="51.540000999999997"/>
    <n v="47.810001"/>
    <n v="51.119999"/>
    <n v="50.540405"/>
    <n v="19007500"/>
    <n v="2.5089999999999999"/>
    <n v="1.2796642674721101E-2"/>
    <n v="-6.3107100761216395E-2"/>
    <n v="0.110983945080613"/>
    <n v="0.19457514039874199"/>
    <n v="-0.419071215958287"/>
    <n v="1.8748083706145498E-2"/>
    <n v="2.26985335727376E-2"/>
    <n v="2.87776716350608E-2"/>
    <n v="2.8885350064963001E-2"/>
    <n v="88.620002999999997"/>
    <n v="33.830002"/>
    <n v="-0.235784387850069"/>
    <n v="9.5096475723260604E-4"/>
    <n v="1.6441518104296899"/>
    <n v="-1.8412202369105699"/>
    <n v="-1.9931990622109299"/>
    <s v="Jaguar Group of Funds"/>
    <x v="36"/>
    <s v="Information Technology"/>
    <s v="Technology Hardware, Storage &amp; Peripherals"/>
    <s v="Irvine, California"/>
    <d v="2009-07-01T00:00:00"/>
    <n v="106040"/>
    <m/>
    <s v="Irvine"/>
    <s v="California"/>
    <s v="United States"/>
  </r>
  <r>
    <d v="2019-05-13T00:00:00"/>
    <x v="36"/>
    <s v="sell"/>
    <n v="2200"/>
    <n v="20"/>
    <n v="44.029998999999997"/>
    <n v="44.18"/>
    <n v="42.84"/>
    <n v="42.990001999999997"/>
    <n v="42.502586000000001"/>
    <n v="7293500"/>
    <n v="2.4049999999999998"/>
    <n v="-6.46257384974636E-2"/>
    <n v="-0.14221651907472299"/>
    <n v="-0.16476103047269"/>
    <n v="-5.5071695714520599E-2"/>
    <n v="-0.56926688923314905"/>
    <n v="2.6422909652368199E-2"/>
    <n v="2.44768748988267E-2"/>
    <n v="2.9378077026222599E-2"/>
    <n v="2.9221451073620699E-2"/>
    <n v="88.620002999999997"/>
    <n v="33.830002"/>
    <n v="-0.235784387850069"/>
    <n v="-2.4426469085879299E-2"/>
    <n v="1.68274343803218"/>
    <n v="-2.5345265968094099"/>
    <n v="-2.2055970274712098"/>
    <s v="Jaguar Group of Funds"/>
    <x v="36"/>
    <s v="Information Technology"/>
    <s v="Technology Hardware, Storage &amp; Peripherals"/>
    <s v="Irvine, California"/>
    <d v="2009-07-01T00:00:00"/>
    <n v="106040"/>
    <m/>
    <s v="Irvine"/>
    <s v="California"/>
    <s v="United States"/>
  </r>
  <r>
    <d v="2019-05-20T00:00:00"/>
    <x v="36"/>
    <s v="sell"/>
    <n v="1600"/>
    <n v="20"/>
    <n v="43.580002"/>
    <n v="44.16"/>
    <n v="41.66"/>
    <n v="41.950001"/>
    <n v="41.474376999999997"/>
    <n v="9147700"/>
    <n v="2.4159999999999999"/>
    <n v="-6.1927878596656598E-2"/>
    <n v="-2.4489106271443298E-2"/>
    <n v="-0.260804401277202"/>
    <n v="-0.12364325634111201"/>
    <n v="-0.68417754808079501"/>
    <n v="3.76305036677652E-2"/>
    <n v="2.58334172132017E-2"/>
    <n v="3.0602874166293099E-2"/>
    <n v="2.9327220706363202E-2"/>
    <n v="88.620002999999997"/>
    <n v="33.830002"/>
    <n v="-0.235784387850069"/>
    <n v="-6.7722580366252503E-3"/>
    <n v="1.7037554001741899"/>
    <n v="-3.1006773434362498"/>
    <n v="-2.6597206796165"/>
    <s v="Jaguar Group of Funds"/>
    <x v="36"/>
    <s v="Information Technology"/>
    <s v="Technology Hardware, Storage &amp; Peripherals"/>
    <s v="Irvine, California"/>
    <d v="2009-07-01T00:00:00"/>
    <n v="106040"/>
    <m/>
    <s v="Irvine"/>
    <s v="California"/>
    <s v="United States"/>
  </r>
  <r>
    <d v="2019-06-20T00:00:00"/>
    <x v="36"/>
    <s v="buy"/>
    <n v="2300"/>
    <n v="20"/>
    <n v="39.909999999999997"/>
    <n v="40.82"/>
    <n v="39.270000000000003"/>
    <n v="39.639998999999897"/>
    <n v="39.190567000000001"/>
    <n v="5442500"/>
    <n v="2.0009999999999999"/>
    <n v="2.0388125743231601E-2"/>
    <n v="5.9773546733890702E-2"/>
    <n v="-5.6639734783239498E-2"/>
    <n v="-0.25608592636916699"/>
    <n v="-0.66882314391256603"/>
    <n v="2.8568358413615502E-2"/>
    <n v="3.1591571768819098E-2"/>
    <n v="2.9037123289470002E-2"/>
    <n v="3.0377669093656402E-2"/>
    <n v="83.779999000000004"/>
    <n v="33.830002"/>
    <n v="-0.235784387850069"/>
    <n v="9.4276054361659405E-3"/>
    <n v="1.77164538221279"/>
    <n v="-3.3855727146094501"/>
    <n v="-3.61683066491968"/>
    <s v="Jaguar Group of Funds"/>
    <x v="36"/>
    <s v="Information Technology"/>
    <s v="Technology Hardware, Storage &amp; Peripherals"/>
    <s v="Irvine, California"/>
    <d v="2009-07-01T00:00:00"/>
    <n v="106040"/>
    <m/>
    <s v="Irvine"/>
    <s v="California"/>
    <s v="United States"/>
  </r>
  <r>
    <d v="2019-06-05T00:00:00"/>
    <x v="37"/>
    <s v="sell"/>
    <n v="300"/>
    <n v="1"/>
    <n v="258.64001500000001"/>
    <n v="263.13000499999998"/>
    <n v="250.770004"/>
    <n v="251.64999399999999"/>
    <n v="251.64999399999999"/>
    <n v="1582800"/>
    <n v="2.1230000000000002"/>
    <n v="-7.9161309783263301E-3"/>
    <n v="-3.26424216357976E-2"/>
    <n v="-2.39509135173392E-2"/>
    <n v="8.6314396864984003E-2"/>
    <n v="0.21858407369813601"/>
    <n v="1.6608774487467799E-2"/>
    <n v="2.3102238299071501E-2"/>
    <n v="1.4922762138321201E-2"/>
    <n v="1.59938737650346E-2"/>
    <n v="276.89001500000001"/>
    <n v="172.179993"/>
    <n v="-0.114776996840078"/>
    <n v="8.1287266899663802E-3"/>
    <n v="1.0352544803327399"/>
    <n v="1.23550978304821"/>
    <n v="1.3594829372172601"/>
    <s v="CapitalAlley Funds"/>
    <x v="37"/>
    <s v="Information Technology"/>
    <s v="Data Processing &amp; Outsources Services"/>
    <s v="Norcross, Georgia"/>
    <d v="2018-06-20T00:00:00"/>
    <n v="1175454"/>
    <n v="2000"/>
    <s v="Norcross"/>
    <s v="Georgia"/>
    <s v="United States"/>
  </r>
  <r>
    <d v="2019-06-18T00:00:00"/>
    <x v="37"/>
    <s v="sell"/>
    <n v="100"/>
    <n v="1"/>
    <n v="270.95001200000002"/>
    <n v="273.470000999999"/>
    <n v="269.60998499999999"/>
    <n v="273.30999800000001"/>
    <n v="273.30999800000001"/>
    <n v="490600"/>
    <n v="2.06"/>
    <n v="1.7830210524725901E-2"/>
    <n v="2.44072520232269E-2"/>
    <n v="8.0082456784373798E-3"/>
    <n v="0.12630776984425901"/>
    <n v="0.27745321270674"/>
    <n v="1.45625110842221E-2"/>
    <n v="1.6861861277351502E-2"/>
    <n v="1.5812891657821199E-2"/>
    <n v="1.6027935792355199E-2"/>
    <n v="276.89001500000001"/>
    <n v="172.179993"/>
    <n v="-0.114776996840078"/>
    <n v="9.6704895497130797E-3"/>
    <n v="1.0489299786872299"/>
    <n v="1.62153102695733"/>
    <n v="1.60650153648018"/>
    <s v="CapitalAlley Funds"/>
    <x v="37"/>
    <s v="Information Technology"/>
    <s v="Data Processing &amp; Outsources Services"/>
    <s v="Norcross, Georgia"/>
    <d v="2018-06-20T00:00:00"/>
    <n v="1175454"/>
    <n v="2000"/>
    <s v="Norcross"/>
    <s v="Georgia"/>
    <s v="United States"/>
  </r>
  <r>
    <d v="2019-04-04T00:00:00"/>
    <x v="37"/>
    <s v="sell"/>
    <n v="200"/>
    <n v="2"/>
    <n v="250.259995"/>
    <n v="250.429993"/>
    <n v="246.720000999999"/>
    <n v="248.32000699999901"/>
    <n v="248.32000699999901"/>
    <n v="404400"/>
    <n v="2.512"/>
    <n v="-6.6226494778638999E-3"/>
    <n v="1.9272826314467199E-2"/>
    <n v="7.0829792607599001E-2"/>
    <n v="0.31291176597744602"/>
    <n v="0.22035868535179601"/>
    <n v="7.7035720225385003E-3"/>
    <n v="9.13278798850292E-3"/>
    <n v="1.1391689340553599E-2"/>
    <n v="1.5401854611056099E-2"/>
    <n v="251.05999800000001"/>
    <n v="172.179993"/>
    <n v="-0.147420765531522"/>
    <n v="2.0824655091414399E-3"/>
    <n v="0.97322162478555096"/>
    <n v="1.1519135072596001"/>
    <n v="1.1674463486415001"/>
    <s v="InvestBurg"/>
    <x v="37"/>
    <s v="Information Technology"/>
    <s v="Data Processing &amp; Outsources Services"/>
    <s v="Norcross, Georgia"/>
    <d v="2018-06-20T00:00:00"/>
    <n v="1175454"/>
    <n v="2000"/>
    <s v="Norcross"/>
    <s v="Georgia"/>
    <s v="United States"/>
  </r>
  <r>
    <d v="2019-06-27T00:00:00"/>
    <x v="37"/>
    <s v="buy"/>
    <n v="200"/>
    <n v="2"/>
    <n v="278.41000400000001"/>
    <n v="280.48998999999998"/>
    <n v="277.459991"/>
    <n v="279.209991"/>
    <n v="279.209991"/>
    <n v="287600"/>
    <n v="2.0049999999999999"/>
    <n v="7.5135473005806096E-3"/>
    <n v="5.1707611049699202E-3"/>
    <n v="4.2022492664238499E-2"/>
    <n v="0.136518715762106"/>
    <n v="0.28176619469016601"/>
    <n v="5.4681932731406296E-3"/>
    <n v="1.5577073603418701E-2"/>
    <n v="1.5538213368907599E-2"/>
    <n v="1.54546307575561E-2"/>
    <n v="283.45001200000002"/>
    <n v="172.179993"/>
    <n v="-0.114776996840078"/>
    <n v="3.81588593721357E-3"/>
    <n v="1.0442557604809699"/>
    <n v="1.69271328318304"/>
    <n v="1.51302563546892"/>
    <s v="InvestBurg"/>
    <x v="37"/>
    <s v="Information Technology"/>
    <s v="Data Processing &amp; Outsources Services"/>
    <s v="Norcross, Georgia"/>
    <d v="2018-06-20T00:00:00"/>
    <n v="1175454"/>
    <n v="2000"/>
    <s v="Norcross"/>
    <s v="Georgia"/>
    <s v="United States"/>
  </r>
  <r>
    <d v="2019-04-16T00:00:00"/>
    <x v="37"/>
    <s v="buy"/>
    <n v="400"/>
    <n v="3"/>
    <n v="252.970000999999"/>
    <n v="253.96000699999999"/>
    <n v="251.220000999999"/>
    <n v="252.08999599999899"/>
    <n v="252.08999599999899"/>
    <n v="264800"/>
    <n v="2.5920000000000001"/>
    <n v="2.06484208257025E-3"/>
    <n v="7.20586360624954E-3"/>
    <n v="5.2193512617786E-2"/>
    <n v="0.27725096114528203"/>
    <n v="0.21741795110971601"/>
    <n v="2.71546874424424E-3"/>
    <n v="7.56911074677443E-3"/>
    <n v="1.1184327302396499E-2"/>
    <n v="1.53070328084091E-2"/>
    <n v="253.96000699999999"/>
    <n v="172.179993"/>
    <n v="-0.147420765531522"/>
    <n v="5.0922850790659495E-4"/>
    <n v="0.97643814418674502"/>
    <n v="1.1355468591103099"/>
    <n v="1.16700913655905"/>
    <s v="FinanCorp"/>
    <x v="37"/>
    <s v="Information Technology"/>
    <s v="Data Processing &amp; Outsources Services"/>
    <s v="Norcross, Georgia"/>
    <d v="2018-06-20T00:00:00"/>
    <n v="1175454"/>
    <n v="2000"/>
    <s v="Norcross"/>
    <s v="Georgia"/>
    <s v="United States"/>
  </r>
  <r>
    <d v="2019-05-08T00:00:00"/>
    <x v="37"/>
    <s v="buy"/>
    <n v="100"/>
    <n v="3"/>
    <n v="250.32000699999901"/>
    <n v="268.35000600000001"/>
    <n v="227.82000699999901"/>
    <n v="266.19000199999999"/>
    <n v="266.19000199999999"/>
    <n v="1107000"/>
    <n v="2.4820000000000002"/>
    <n v="6.8123829417772605E-2"/>
    <n v="3.2918792030788097E-2"/>
    <n v="6.1510205321681298E-2"/>
    <n v="0.260322738485605"/>
    <n v="0.27065956536928798"/>
    <n v="3.6942475170135297E-2"/>
    <n v="1.7092811845713901E-2"/>
    <n v="1.38268568135929E-2"/>
    <n v="1.5416723255176901E-2"/>
    <n v="268.35000600000001"/>
    <n v="172.179993"/>
    <n v="-0.114776996840078"/>
    <n v="-1.60671540560346E-3"/>
    <n v="1.0161977427601201"/>
    <n v="1.4926700522428"/>
    <n v="1.1640027009662901"/>
    <s v="FinanCorp"/>
    <x v="37"/>
    <s v="Information Technology"/>
    <s v="Data Processing &amp; Outsources Services"/>
    <s v="Norcross, Georgia"/>
    <d v="2018-06-20T00:00:00"/>
    <n v="1175454"/>
    <n v="2000"/>
    <s v="Norcross"/>
    <s v="Georgia"/>
    <s v="United States"/>
  </r>
  <r>
    <d v="2019-05-28T00:00:00"/>
    <x v="37"/>
    <s v="sell"/>
    <n v="300"/>
    <n v="3"/>
    <n v="267.92999300000002"/>
    <n v="272.14001500000001"/>
    <n v="266.64001500000001"/>
    <n v="267.720000999999"/>
    <n v="267.720000999999"/>
    <n v="844600"/>
    <n v="2.2679999999999998"/>
    <n v="3.4423929037308201E-3"/>
    <n v="-1.6154430951187099E-2"/>
    <n v="4.0009908242023898E-2"/>
    <n v="0.144282457521722"/>
    <n v="0.27989336760226302"/>
    <n v="1.54949888539253E-2"/>
    <n v="2.10166433960986E-2"/>
    <n v="1.3626511415462599E-2"/>
    <n v="1.5751834392818999E-2"/>
    <n v="276.89001500000001"/>
    <n v="172.179993"/>
    <n v="-0.114776996840078"/>
    <n v="-8.4109499934704197E-3"/>
    <n v="1.03605366996419"/>
    <n v="1.6022933631148999"/>
    <n v="1.65130888542078"/>
    <s v="FinanCorp"/>
    <x v="37"/>
    <s v="Information Technology"/>
    <s v="Data Processing &amp; Outsources Services"/>
    <s v="Norcross, Georgia"/>
    <d v="2018-06-20T00:00:00"/>
    <n v="1175454"/>
    <n v="2000"/>
    <s v="Norcross"/>
    <s v="Georgia"/>
    <s v="United States"/>
  </r>
  <r>
    <d v="2019-04-02T00:00:00"/>
    <x v="37"/>
    <s v="buy"/>
    <n v="300"/>
    <n v="4"/>
    <n v="250.64999399999999"/>
    <n v="251.05999800000001"/>
    <n v="248.470000999999"/>
    <n v="250.10000600000001"/>
    <n v="250.10000600000001"/>
    <n v="568700"/>
    <n v="2.4809999999999999"/>
    <n v="4.1670386111680602E-3"/>
    <n v="3.6483188331780797E-2"/>
    <n v="6.9407092743458507E-2"/>
    <n v="0.297620693337806"/>
    <n v="0.232786056507164"/>
    <n v="3.6515578137834201E-3"/>
    <n v="9.1442081117445208E-3"/>
    <n v="1.1786878293695799E-2"/>
    <n v="1.5396360597011299E-2"/>
    <n v="251.05999800000001"/>
    <n v="172.179993"/>
    <n v="-0.147420765531522"/>
    <n v="1.7455614805152698E-5"/>
    <n v="0.96477985383100795"/>
    <n v="1.2267204360995601"/>
    <n v="1.0957356057544401"/>
    <s v="CapitalOwl"/>
    <x v="37"/>
    <s v="Information Technology"/>
    <s v="Data Processing &amp; Outsources Services"/>
    <s v="Norcross, Georgia"/>
    <d v="2018-06-20T00:00:00"/>
    <n v="1175454"/>
    <n v="2000"/>
    <s v="Norcross"/>
    <s v="Georgia"/>
    <s v="United States"/>
  </r>
  <r>
    <d v="2019-04-11T00:00:00"/>
    <x v="37"/>
    <s v="sell"/>
    <n v="200"/>
    <n v="4"/>
    <n v="250.41999799999999"/>
    <n v="251.41999799999999"/>
    <n v="248.71000699999999"/>
    <n v="249.91999799999999"/>
    <n v="249.91999799999999"/>
    <n v="715100"/>
    <n v="2.504"/>
    <n v="-9.1985529984484299E-4"/>
    <n v="6.4225934644739401E-3"/>
    <n v="7.5265914800917502E-2"/>
    <n v="0.27380105738858301"/>
    <n v="0.22247351834868101"/>
    <n v="4.1074281203911898E-3"/>
    <n v="8.1325218554508007E-3"/>
    <n v="1.13080733745672E-2"/>
    <n v="1.53132608928481E-2"/>
    <n v="252.33999599999899"/>
    <n v="172.179993"/>
    <n v="-0.147420765531522"/>
    <n v="3.8122194279549302E-5"/>
    <n v="0.97457666350949801"/>
    <n v="1.16801590156952"/>
    <n v="1.2184231648660599"/>
    <s v="CapitalOwl"/>
    <x v="37"/>
    <s v="Information Technology"/>
    <s v="Data Processing &amp; Outsources Services"/>
    <s v="Norcross, Georgia"/>
    <d v="2018-06-20T00:00:00"/>
    <n v="1175454"/>
    <n v="2000"/>
    <s v="Norcross"/>
    <s v="Georgia"/>
    <s v="United States"/>
  </r>
  <r>
    <d v="2019-04-18T00:00:00"/>
    <x v="37"/>
    <s v="sell"/>
    <n v="300"/>
    <n v="4"/>
    <n v="250.770004"/>
    <n v="251.509995"/>
    <n v="248.61999499999999"/>
    <n v="251.41999799999999"/>
    <n v="251.41999799999999"/>
    <n v="413600"/>
    <n v="2.56"/>
    <n v="9.9484678409391802E-4"/>
    <n v="5.9839808831080197E-3"/>
    <n v="4.2825934601166703E-2"/>
    <n v="0.26645741524389799"/>
    <n v="0.175788173750003"/>
    <n v="3.3896715161831001E-3"/>
    <n v="7.6208376557905903E-3"/>
    <n v="1.1227360253581099E-2"/>
    <n v="1.5188166452029301E-2"/>
    <n v="253.96000699999999"/>
    <n v="172.179993"/>
    <n v="-0.147420765531522"/>
    <n v="1.5778467813143101E-3"/>
    <n v="0.96754472909376898"/>
    <n v="0.89304429318692602"/>
    <n v="1.06500702725648"/>
    <s v="CapitalOwl"/>
    <x v="37"/>
    <s v="Information Technology"/>
    <s v="Data Processing &amp; Outsources Services"/>
    <s v="Norcross, Georgia"/>
    <d v="2018-06-20T00:00:00"/>
    <n v="1175454"/>
    <n v="2000"/>
    <s v="Norcross"/>
    <s v="Georgia"/>
    <s v="United States"/>
  </r>
  <r>
    <d v="2019-05-22T00:00:00"/>
    <x v="37"/>
    <s v="buy"/>
    <n v="100"/>
    <n v="4"/>
    <n v="273.39999399999999"/>
    <n v="276.89001500000001"/>
    <n v="273.33999599999999"/>
    <n v="274.98998999999998"/>
    <n v="274.98998999999998"/>
    <n v="348100"/>
    <n v="2.3929999999999998"/>
    <n v="5.2503203619071997E-3"/>
    <n v="4.0104034505443101E-2"/>
    <n v="8.5323448288660605E-2"/>
    <n v="0.19730650470698"/>
    <n v="0.30092128775256799"/>
    <n v="1.1892268940580999E-2"/>
    <n v="1.9932347594273502E-2"/>
    <n v="1.3021912079567001E-2"/>
    <n v="1.5686182795188099E-2"/>
    <n v="276.89001500000001"/>
    <n v="172.179993"/>
    <n v="-0.114776996840078"/>
    <n v="-2.8283920525026501E-3"/>
    <n v="1.0317645690158599"/>
    <n v="1.71734940116631"/>
    <n v="1.6373684298509099"/>
    <s v="CapitalOwl"/>
    <x v="37"/>
    <s v="Information Technology"/>
    <s v="Data Processing &amp; Outsources Services"/>
    <s v="Norcross, Georgia"/>
    <d v="2018-06-20T00:00:00"/>
    <n v="1175454"/>
    <n v="2000"/>
    <s v="Norcross"/>
    <s v="Georgia"/>
    <s v="United States"/>
  </r>
  <r>
    <d v="2019-05-30T00:00:00"/>
    <x v="37"/>
    <s v="sell"/>
    <n v="300"/>
    <n v="4"/>
    <n v="260.66000400000001"/>
    <n v="263.44000199999999"/>
    <n v="259.470000999999"/>
    <n v="260.69000199999999"/>
    <n v="260.69000199999999"/>
    <n v="712800"/>
    <n v="2.2269999999999999"/>
    <n v="2.6503385939722801E-3"/>
    <n v="-5.3402727394575002E-2"/>
    <n v="1.80453869126813E-3"/>
    <n v="0.11109252507590001"/>
    <n v="0.265214588057129"/>
    <n v="1.76690112072465E-2"/>
    <n v="2.1955372357898701E-2"/>
    <n v="1.41784430609343E-2"/>
    <n v="1.58499276849886E-2"/>
    <n v="276.89001500000001"/>
    <n v="172.179993"/>
    <n v="-0.114776996840078"/>
    <n v="2.0962723552933101E-3"/>
    <n v="1.04326885842843"/>
    <n v="1.51635652746607"/>
    <n v="1.56724404010366"/>
    <s v="CapitalOwl"/>
    <x v="37"/>
    <s v="Information Technology"/>
    <s v="Data Processing &amp; Outsources Services"/>
    <s v="Norcross, Georgia"/>
    <d v="2018-06-20T00:00:00"/>
    <n v="1175454"/>
    <n v="2000"/>
    <s v="Norcross"/>
    <s v="Georgia"/>
    <s v="United States"/>
  </r>
  <r>
    <d v="2019-06-14T00:00:00"/>
    <x v="37"/>
    <s v="buy"/>
    <n v="300"/>
    <n v="4"/>
    <n v="271.82998700000002"/>
    <n v="274.69000199999999"/>
    <n v="271.44000199999999"/>
    <n v="272.66000400000001"/>
    <n v="272.66000400000001"/>
    <n v="399100"/>
    <n v="2.093"/>
    <n v="-8.0654400519359595E-4"/>
    <n v="5.1436200124258098E-2"/>
    <n v="2.98929695951787E-2"/>
    <n v="0.13063297430516699"/>
    <n v="0.27232346629070497"/>
    <n v="1.26816990788375E-2"/>
    <n v="1.6978552455510301E-2"/>
    <n v="1.5537172449940099E-2"/>
    <n v="1.5980397553088801E-2"/>
    <n v="276.89001500000001"/>
    <n v="172.179993"/>
    <n v="-0.114776996840078"/>
    <n v="-1.6128120944145399E-3"/>
    <n v="1.0450150905650399"/>
    <n v="1.5835401605993"/>
    <n v="1.62177288873971"/>
    <s v="CapitalOwl"/>
    <x v="37"/>
    <s v="Information Technology"/>
    <s v="Data Processing &amp; Outsources Services"/>
    <s v="Norcross, Georgia"/>
    <d v="2018-06-20T00:00:00"/>
    <n v="1175454"/>
    <n v="2000"/>
    <s v="Norcross"/>
    <s v="Georgia"/>
    <s v="United States"/>
  </r>
  <r>
    <d v="2019-04-03T00:00:00"/>
    <x v="37"/>
    <s v="sell"/>
    <n v="400"/>
    <n v="5"/>
    <n v="250.94000199999999"/>
    <n v="250.94000199999999"/>
    <n v="249.020004"/>
    <n v="249.970000999999"/>
    <n v="249.970000999999"/>
    <n v="531100"/>
    <n v="2.5169999999999999"/>
    <n v="-5.1994721182663304E-4"/>
    <n v="3.1742233430682498E-2"/>
    <n v="7.4344964361211602E-2"/>
    <n v="0.29801651098739501"/>
    <n v="0.22738301178234099"/>
    <n v="5.0119773192986499E-3"/>
    <n v="8.98189972686614E-3"/>
    <n v="1.1783928662640599E-2"/>
    <n v="1.5394586912435599E-2"/>
    <n v="251.05999800000001"/>
    <n v="172.179993"/>
    <n v="-0.147420765531522"/>
    <n v="2.1460723821998401E-3"/>
    <n v="0.96853651243807104"/>
    <n v="1.1928646375879799"/>
    <n v="1.14957423043475"/>
    <s v="Alpha Capital"/>
    <x v="37"/>
    <s v="Information Technology"/>
    <s v="Data Processing &amp; Outsources Services"/>
    <s v="Norcross, Georgia"/>
    <d v="2018-06-20T00:00:00"/>
    <n v="1175454"/>
    <n v="2000"/>
    <s v="Norcross"/>
    <s v="Georgia"/>
    <s v="United States"/>
  </r>
  <r>
    <d v="2019-04-10T00:00:00"/>
    <x v="37"/>
    <s v="sell"/>
    <n v="1300"/>
    <n v="5"/>
    <n v="250.89999399999999"/>
    <n v="252.33999599999899"/>
    <n v="249.88999899999999"/>
    <n v="250.14999399999999"/>
    <n v="250.14999399999999"/>
    <n v="313200"/>
    <n v="2.4769999999999999"/>
    <n v="-5.1957318603273301E-4"/>
    <n v="7.1979928645468704E-4"/>
    <n v="8.0379196428313204E-2"/>
    <n v="0.277302327569458"/>
    <n v="0.222793788374471"/>
    <n v="5.4461806467960604E-3"/>
    <n v="8.0754168568579997E-3"/>
    <n v="1.1290365616478899E-2"/>
    <n v="1.5313123973801201E-2"/>
    <n v="252.33999599999899"/>
    <n v="172.179993"/>
    <n v="-0.147420765531522"/>
    <n v="3.47183783585567E-3"/>
    <n v="0.97345467069964298"/>
    <n v="1.1709672464434699"/>
    <n v="1.2152026860040801"/>
    <s v="Alpha Capital"/>
    <x v="37"/>
    <s v="Information Technology"/>
    <s v="Data Processing &amp; Outsources Services"/>
    <s v="Norcross, Georgia"/>
    <d v="2018-06-20T00:00:00"/>
    <n v="1175454"/>
    <n v="2000"/>
    <s v="Norcross"/>
    <s v="Georgia"/>
    <s v="United States"/>
  </r>
  <r>
    <d v="2019-05-02T00:00:00"/>
    <x v="37"/>
    <s v="sell"/>
    <n v="800"/>
    <n v="5"/>
    <n v="257.11999500000002"/>
    <n v="258.85998499999999"/>
    <n v="255.32000699999901"/>
    <n v="256.83999599999999"/>
    <n v="256.83999599999999"/>
    <n v="458700"/>
    <n v="2.552"/>
    <n v="-2.8382476460486901E-3"/>
    <n v="-1.4784463737138899E-3"/>
    <n v="3.0759484089140501E-2"/>
    <n v="0.24112665655663601"/>
    <n v="0.19968046879153101"/>
    <n v="8.2780787478124295E-3"/>
    <n v="5.8633820196595399E-3"/>
    <n v="1.03090000636632E-2"/>
    <n v="1.5058514986034E-2"/>
    <n v="261.970000999999"/>
    <n v="172.179993"/>
    <n v="-0.114776996840078"/>
    <n v="-2.1262443276895502E-3"/>
    <n v="0.97626529745079005"/>
    <n v="1.0443182180930599"/>
    <n v="1.19605121566925"/>
    <s v="Alpha Capital"/>
    <x v="37"/>
    <s v="Information Technology"/>
    <s v="Data Processing &amp; Outsources Services"/>
    <s v="Norcross, Georgia"/>
    <d v="2018-06-20T00:00:00"/>
    <n v="1175454"/>
    <n v="2000"/>
    <s v="Norcross"/>
    <s v="Georgia"/>
    <s v="United States"/>
  </r>
  <r>
    <d v="2019-05-03T00:00:00"/>
    <x v="37"/>
    <s v="buy"/>
    <n v="900"/>
    <n v="5"/>
    <n v="258"/>
    <n v="258.98001099999999"/>
    <n v="256.92999300000002"/>
    <n v="257.75"/>
    <n v="257.75"/>
    <n v="255200"/>
    <n v="2.5310000000000001"/>
    <n v="3.5368155451200498E-3"/>
    <n v="-4.6543967778544398E-4"/>
    <n v="3.01292610230923E-2"/>
    <n v="0.23883338152063799"/>
    <n v="0.202646992994718"/>
    <n v="8.3761512347578001E-3"/>
    <n v="5.8507359159042701E-3"/>
    <n v="1.03058628228408E-2"/>
    <n v="1.5059500176153699E-2"/>
    <n v="261.970000999999"/>
    <n v="172.179993"/>
    <n v="-0.114776996840078"/>
    <n v="9.5921274614703799E-3"/>
    <n v="0.97617699966433003"/>
    <n v="1.0663015462822001"/>
    <n v="1.14347441911967"/>
    <s v="Alpha Capital"/>
    <x v="37"/>
    <s v="Information Technology"/>
    <s v="Data Processing &amp; Outsources Services"/>
    <s v="Norcross, Georgia"/>
    <d v="2018-06-20T00:00:00"/>
    <n v="1175454"/>
    <n v="2000"/>
    <s v="Norcross"/>
    <s v="Georgia"/>
    <s v="United States"/>
  </r>
  <r>
    <d v="2019-05-14T00:00:00"/>
    <x v="37"/>
    <s v="sell"/>
    <n v="600"/>
    <n v="5"/>
    <n v="255"/>
    <n v="265.63000499999998"/>
    <n v="254.509995"/>
    <n v="264.63000499999998"/>
    <n v="264.63000499999998"/>
    <n v="667200"/>
    <n v="2.419"/>
    <n v="2.89064402478958E-2"/>
    <n v="6.22461252220766E-2"/>
    <n v="5.7191784184329998E-2"/>
    <n v="0.18980898555533701"/>
    <n v="0.26719776270179602"/>
    <n v="3.6830508799329802E-2"/>
    <n v="1.9156909404651701E-2"/>
    <n v="1.27855004638147E-2"/>
    <n v="1.5607012614358399E-2"/>
    <n v="268.35000600000001"/>
    <n v="172.179993"/>
    <n v="-0.114776996840078"/>
    <n v="7.98398755130913E-3"/>
    <n v="1.0289089862404901"/>
    <n v="1.4891914871513301"/>
    <n v="1.4292704697013201"/>
    <s v="Alpha Capital"/>
    <x v="37"/>
    <s v="Information Technology"/>
    <s v="Data Processing &amp; Outsources Services"/>
    <s v="Norcross, Georgia"/>
    <d v="2018-06-20T00:00:00"/>
    <n v="1175454"/>
    <n v="2000"/>
    <s v="Norcross"/>
    <s v="Georgia"/>
    <s v="United States"/>
  </r>
  <r>
    <d v="2019-06-27T00:00:00"/>
    <x v="37"/>
    <s v="buy"/>
    <n v="300"/>
    <n v="5"/>
    <n v="278.41000400000001"/>
    <n v="280.48998999999998"/>
    <n v="277.459991"/>
    <n v="279.209991"/>
    <n v="279.209991"/>
    <n v="287600"/>
    <n v="2.0049999999999999"/>
    <n v="7.5135473005806096E-3"/>
    <n v="5.1707611049699202E-3"/>
    <n v="4.2022492664238499E-2"/>
    <n v="0.136518715762106"/>
    <n v="0.28176619469016601"/>
    <n v="5.4681932731406296E-3"/>
    <n v="1.5577073603418701E-2"/>
    <n v="1.5538213368907599E-2"/>
    <n v="1.54546307575561E-2"/>
    <n v="283.45001200000002"/>
    <n v="172.179993"/>
    <n v="-0.114776996840078"/>
    <n v="3.81588593721357E-3"/>
    <n v="1.0442557604809699"/>
    <n v="1.69271328318304"/>
    <n v="1.51302563546892"/>
    <s v="Alpha Capital"/>
    <x v="37"/>
    <s v="Information Technology"/>
    <s v="Data Processing &amp; Outsources Services"/>
    <s v="Norcross, Georgia"/>
    <d v="2018-06-20T00:00:00"/>
    <n v="1175454"/>
    <n v="2000"/>
    <s v="Norcross"/>
    <s v="Georgia"/>
    <s v="United States"/>
  </r>
  <r>
    <d v="2019-04-04T00:00:00"/>
    <x v="37"/>
    <s v="sell"/>
    <n v="500"/>
    <n v="6"/>
    <n v="250.259995"/>
    <n v="250.429993"/>
    <n v="246.720000999999"/>
    <n v="248.32000699999901"/>
    <n v="248.32000699999901"/>
    <n v="404400"/>
    <n v="2.512"/>
    <n v="-6.6226494778638999E-3"/>
    <n v="1.9272826314467199E-2"/>
    <n v="7.0829792607599001E-2"/>
    <n v="0.31291176597744602"/>
    <n v="0.22035868535179601"/>
    <n v="7.7035720225385003E-3"/>
    <n v="9.13278798850292E-3"/>
    <n v="1.1391689340553599E-2"/>
    <n v="1.5401854611056099E-2"/>
    <n v="251.05999800000001"/>
    <n v="172.179993"/>
    <n v="-0.147420765531522"/>
    <n v="2.0824655091414399E-3"/>
    <n v="0.97322162478555096"/>
    <n v="1.1519135072596001"/>
    <n v="1.1674463486415001"/>
    <s v="DecaFund"/>
    <x v="37"/>
    <s v="Information Technology"/>
    <s v="Data Processing &amp; Outsources Services"/>
    <s v="Norcross, Georgia"/>
    <d v="2018-06-20T00:00:00"/>
    <n v="1175454"/>
    <n v="2000"/>
    <s v="Norcross"/>
    <s v="Georgia"/>
    <s v="United States"/>
  </r>
  <r>
    <d v="2019-04-05T00:00:00"/>
    <x v="37"/>
    <s v="sell"/>
    <n v="800"/>
    <n v="6"/>
    <n v="249.33000200000001"/>
    <n v="250.88000499999899"/>
    <n v="248.46000699999999"/>
    <n v="250.30999800000001"/>
    <n v="250.30999800000001"/>
    <n v="402500"/>
    <n v="2.5009999999999999"/>
    <n v="7.9818765228184992E-3"/>
    <n v="1.4973119520759E-2"/>
    <n v="8.0975329192358905E-2"/>
    <n v="0.302668682743294"/>
    <n v="0.22333329106020899"/>
    <n v="6.7026609805998401E-3"/>
    <n v="9.1041238925155307E-3"/>
    <n v="1.12718775849634E-2"/>
    <n v="1.5406173899062899E-2"/>
    <n v="251.05999800000001"/>
    <n v="172.179993"/>
    <n v="-0.147420765531522"/>
    <n v="4.62571739556182E-3"/>
    <n v="0.97437002925625804"/>
    <n v="1.1711542042311001"/>
    <n v="1.1631616650554299"/>
    <s v="DecaFund"/>
    <x v="37"/>
    <s v="Information Technology"/>
    <s v="Data Processing &amp; Outsources Services"/>
    <s v="Norcross, Georgia"/>
    <d v="2018-06-20T00:00:00"/>
    <n v="1175454"/>
    <n v="2000"/>
    <s v="Norcross"/>
    <s v="Georgia"/>
    <s v="United States"/>
  </r>
  <r>
    <d v="2019-04-26T00:00:00"/>
    <x v="37"/>
    <s v="sell"/>
    <n v="200"/>
    <n v="6"/>
    <n v="257.52999899999998"/>
    <n v="258.23001099999999"/>
    <n v="256.209991"/>
    <n v="257.86999500000002"/>
    <n v="257.86999500000002"/>
    <n v="275600"/>
    <n v="2.5049999999999999"/>
    <n v="2.5238088491914899E-3"/>
    <n v="2.5330723042986499E-2"/>
    <n v="6.7077889032658405E-2"/>
    <n v="0.25528883776118699"/>
    <n v="0.24770894303761101"/>
    <n v="6.6730596900950101E-3"/>
    <n v="5.3204578223410501E-3"/>
    <n v="1.0566401287659601E-2"/>
    <n v="1.51220244887316E-2"/>
    <n v="258.23001099999999"/>
    <n v="172.179993"/>
    <n v="-0.147420765531522"/>
    <n v="4.6743503443647796E-3"/>
    <n v="0.97865356932167402"/>
    <n v="1.32918552903008"/>
    <n v="1.13544034627003"/>
    <s v="DecaFund"/>
    <x v="37"/>
    <s v="Information Technology"/>
    <s v="Data Processing &amp; Outsources Services"/>
    <s v="Norcross, Georgia"/>
    <d v="2018-06-20T00:00:00"/>
    <n v="1175454"/>
    <n v="2000"/>
    <s v="Norcross"/>
    <s v="Georgia"/>
    <s v="United States"/>
  </r>
  <r>
    <d v="2019-05-31T00:00:00"/>
    <x v="37"/>
    <s v="sell"/>
    <n v="800"/>
    <n v="6"/>
    <n v="256.88000499999998"/>
    <n v="259.73001099999999"/>
    <n v="256.41000400000001"/>
    <n v="258.209991"/>
    <n v="258.209991"/>
    <n v="622900"/>
    <n v="2.1419999999999999"/>
    <n v="-9.5587971353580693E-3"/>
    <n v="-3.2238815196940697E-2"/>
    <n v="-1.05556916011003E-2"/>
    <n v="0.10131940334362299"/>
    <n v="0.24882780970194401"/>
    <n v="1.37728317681764E-2"/>
    <n v="2.2040451781486999E-2"/>
    <n v="1.4248954264469701E-2"/>
    <n v="1.5859749847341901E-2"/>
    <n v="276.89001500000001"/>
    <n v="172.179993"/>
    <n v="-0.114776996840078"/>
    <n v="-1.3283204951564801E-2"/>
    <n v="1.0452483816462901"/>
    <n v="1.4205402971571499"/>
    <n v="1.5200050989753999"/>
    <s v="DecaFund"/>
    <x v="37"/>
    <s v="Information Technology"/>
    <s v="Data Processing &amp; Outsources Services"/>
    <s v="Norcross, Georgia"/>
    <d v="2018-06-20T00:00:00"/>
    <n v="1175454"/>
    <n v="2000"/>
    <s v="Norcross"/>
    <s v="Georgia"/>
    <s v="United States"/>
  </r>
  <r>
    <d v="2019-06-03T00:00:00"/>
    <x v="37"/>
    <s v="sell"/>
    <n v="1200"/>
    <n v="6"/>
    <n v="259.02999899999998"/>
    <n v="260.26001000000002"/>
    <n v="248.929993"/>
    <n v="250.270004"/>
    <n v="250.270004"/>
    <n v="981200"/>
    <n v="2.081"/>
    <n v="-3.1232821409592701E-2"/>
    <n v="-6.39589179994072E-2"/>
    <n v="-2.8751203933448901E-2"/>
    <n v="7.5544400763610395E-2"/>
    <n v="0.22747824713936701"/>
    <n v="1.6761077474577502E-2"/>
    <n v="2.2860258726553701E-2"/>
    <n v="1.48139474177615E-2"/>
    <n v="1.5974657616721798E-2"/>
    <n v="276.89001500000001"/>
    <n v="172.179993"/>
    <n v="-0.114776996840078"/>
    <n v="-2.7690708645509302E-3"/>
    <n v="1.04774567266755"/>
    <n v="1.2921368825033499"/>
    <n v="1.4525623429621"/>
    <s v="DecaFund"/>
    <x v="37"/>
    <s v="Information Technology"/>
    <s v="Data Processing &amp; Outsources Services"/>
    <s v="Norcross, Georgia"/>
    <d v="2018-06-20T00:00:00"/>
    <n v="1175454"/>
    <n v="2000"/>
    <s v="Norcross"/>
    <s v="Georgia"/>
    <s v="United States"/>
  </r>
  <r>
    <d v="2019-06-12T00:00:00"/>
    <x v="37"/>
    <s v="sell"/>
    <n v="400"/>
    <n v="6"/>
    <n v="266.88000499999998"/>
    <n v="269.07000699999998"/>
    <n v="265.66000400000001"/>
    <n v="267.459991"/>
    <n v="267.459991"/>
    <n v="377900"/>
    <n v="2.1269999999999998"/>
    <n v="2.7705660430244398E-3"/>
    <n v="6.0930779415028197E-2"/>
    <n v="1.44233648749476E-2"/>
    <n v="0.129512138118382"/>
    <n v="0.27670041849016402"/>
    <n v="1.5245984536673401E-2"/>
    <n v="1.8449847760137798E-2"/>
    <n v="1.5420051507093E-2"/>
    <n v="1.5964100157126699E-2"/>
    <n v="276.89001500000001"/>
    <n v="172.179993"/>
    <n v="-0.114776996840078"/>
    <n v="-2.0396578921351798E-3"/>
    <n v="1.0401668914951001"/>
    <n v="1.6054523708901201"/>
    <n v="1.4569844008854"/>
    <s v="DecaFund"/>
    <x v="37"/>
    <s v="Information Technology"/>
    <s v="Data Processing &amp; Outsources Services"/>
    <s v="Norcross, Georgia"/>
    <d v="2018-06-20T00:00:00"/>
    <n v="1175454"/>
    <n v="2000"/>
    <s v="Norcross"/>
    <s v="Georgia"/>
    <s v="United States"/>
  </r>
  <r>
    <d v="2019-04-01T00:00:00"/>
    <x v="37"/>
    <s v="buy"/>
    <n v="700"/>
    <n v="7"/>
    <n v="248.82000699999901"/>
    <n v="250.82000699999901"/>
    <n v="246.89999399999999"/>
    <n v="249.05999800000001"/>
    <n v="249.05999800000001"/>
    <n v="920300"/>
    <n v="2.4969999999999999"/>
    <n v="9.9668010764629496E-3"/>
    <n v="4.6684461517611298E-2"/>
    <n v="6.5454378729209395E-2"/>
    <n v="0.30553362591650501"/>
    <n v="0.20695393671621501"/>
    <n v="4.26428445671096E-3"/>
    <n v="9.1621881025060192E-3"/>
    <n v="1.1822951323464699E-2"/>
    <n v="1.5460541782976501E-2"/>
    <n v="250.82000699999901"/>
    <n v="172.179993"/>
    <n v="-0.147420765531522"/>
    <n v="1.1502195497633099E-2"/>
    <n v="0.96519711031711797"/>
    <n v="1.0731555400989199"/>
    <n v="1.0530314209934399"/>
    <s v="GreenGrest Capital"/>
    <x v="37"/>
    <s v="Information Technology"/>
    <s v="Data Processing &amp; Outsources Services"/>
    <s v="Norcross, Georgia"/>
    <d v="2018-06-20T00:00:00"/>
    <n v="1175454"/>
    <n v="2000"/>
    <s v="Norcross"/>
    <s v="Georgia"/>
    <s v="United States"/>
  </r>
  <r>
    <d v="2019-04-02T00:00:00"/>
    <x v="37"/>
    <s v="sell"/>
    <n v="300"/>
    <n v="7"/>
    <n v="250.64999399999999"/>
    <n v="251.05999800000001"/>
    <n v="248.470000999999"/>
    <n v="250.10000600000001"/>
    <n v="250.10000600000001"/>
    <n v="568700"/>
    <n v="2.4809999999999999"/>
    <n v="4.1670386111680602E-3"/>
    <n v="3.6483188331780797E-2"/>
    <n v="6.9407092743458507E-2"/>
    <n v="0.297620693337806"/>
    <n v="0.232786056507164"/>
    <n v="3.6515578137834201E-3"/>
    <n v="9.1442081117445208E-3"/>
    <n v="1.1786878293695799E-2"/>
    <n v="1.5396360597011299E-2"/>
    <n v="251.05999800000001"/>
    <n v="172.179993"/>
    <n v="-0.147420765531522"/>
    <n v="1.7455614805152698E-5"/>
    <n v="0.96477985383100795"/>
    <n v="1.2267204360995601"/>
    <n v="1.0957356057544401"/>
    <s v="GreenGrest Capital"/>
    <x v="37"/>
    <s v="Information Technology"/>
    <s v="Data Processing &amp; Outsources Services"/>
    <s v="Norcross, Georgia"/>
    <d v="2018-06-20T00:00:00"/>
    <n v="1175454"/>
    <n v="2000"/>
    <s v="Norcross"/>
    <s v="Georgia"/>
    <s v="United States"/>
  </r>
  <r>
    <d v="2019-04-26T00:00:00"/>
    <x v="37"/>
    <s v="buy"/>
    <n v="700"/>
    <n v="7"/>
    <n v="257.52999899999998"/>
    <n v="258.23001099999999"/>
    <n v="256.209991"/>
    <n v="257.86999500000002"/>
    <n v="257.86999500000002"/>
    <n v="275600"/>
    <n v="2.5049999999999999"/>
    <n v="2.5238088491914899E-3"/>
    <n v="2.5330723042986499E-2"/>
    <n v="6.7077889032658405E-2"/>
    <n v="0.25528883776118699"/>
    <n v="0.24770894303761101"/>
    <n v="6.6730596900950101E-3"/>
    <n v="5.3204578223410501E-3"/>
    <n v="1.0566401287659601E-2"/>
    <n v="1.51220244887316E-2"/>
    <n v="258.23001099999999"/>
    <n v="172.179993"/>
    <n v="-0.147420765531522"/>
    <n v="4.6743503443647796E-3"/>
    <n v="0.97865356932167402"/>
    <n v="1.32918552903008"/>
    <n v="1.13544034627003"/>
    <s v="GreenGrest Capital"/>
    <x v="37"/>
    <s v="Information Technology"/>
    <s v="Data Processing &amp; Outsources Services"/>
    <s v="Norcross, Georgia"/>
    <d v="2018-06-20T00:00:00"/>
    <n v="1175454"/>
    <n v="2000"/>
    <s v="Norcross"/>
    <s v="Georgia"/>
    <s v="United States"/>
  </r>
  <r>
    <d v="2019-05-10T00:00:00"/>
    <x v="37"/>
    <s v="sell"/>
    <n v="800"/>
    <n v="7"/>
    <n v="263.92001299999998"/>
    <n v="265.86999500000002"/>
    <n v="260.10000600000001"/>
    <n v="263.63000499999998"/>
    <n v="263.63000499999998"/>
    <n v="1071900"/>
    <n v="2.4550000000000001"/>
    <n v="-9.6637231089756505E-3"/>
    <n v="2.2556501022741201E-2"/>
    <n v="5.19663367851727E-2"/>
    <n v="0.19354386773714699"/>
    <n v="0.25588755481454001"/>
    <n v="3.7572526343347498E-2"/>
    <n v="1.7275300623858601E-2"/>
    <n v="1.1846417531866601E-2"/>
    <n v="1.5430367258358099E-2"/>
    <n v="268.35000600000001"/>
    <n v="172.179993"/>
    <n v="-0.114776996840078"/>
    <n v="3.7133938472042301E-3"/>
    <n v="1.01633430526591"/>
    <n v="1.41175200348937"/>
    <n v="1.3227207399601499"/>
    <s v="GreenGrest Capital"/>
    <x v="37"/>
    <s v="Information Technology"/>
    <s v="Data Processing &amp; Outsources Services"/>
    <s v="Norcross, Georgia"/>
    <d v="2018-06-20T00:00:00"/>
    <n v="1175454"/>
    <n v="2000"/>
    <s v="Norcross"/>
    <s v="Georgia"/>
    <s v="United States"/>
  </r>
  <r>
    <d v="2019-05-13T00:00:00"/>
    <x v="37"/>
    <s v="buy"/>
    <n v="700"/>
    <n v="7"/>
    <n v="256.540009"/>
    <n v="259.040009"/>
    <n v="255.80999800000001"/>
    <n v="257.08999599999999"/>
    <n v="257.08999599999999"/>
    <n v="590100"/>
    <n v="2.4049999999999998"/>
    <n v="-2.5120421334616099E-2"/>
    <n v="1.79082427018274E-3"/>
    <n v="2.73654886365894E-2"/>
    <n v="0.16833143259349001"/>
    <n v="0.230130405170963"/>
    <n v="3.9874705166008099E-2"/>
    <n v="1.8239977442914099E-2"/>
    <n v="1.23633044222931E-2"/>
    <n v="1.5517945035504599E-2"/>
    <n v="268.35000600000001"/>
    <n v="172.179993"/>
    <n v="-0.114776996840078"/>
    <n v="-2.4426469085879299E-2"/>
    <n v="1.0213343998970501"/>
    <n v="1.2602808497679301"/>
    <n v="1.36528718312834"/>
    <s v="GreenGrest Capital"/>
    <x v="37"/>
    <s v="Information Technology"/>
    <s v="Data Processing &amp; Outsources Services"/>
    <s v="Norcross, Georgia"/>
    <d v="2018-06-20T00:00:00"/>
    <n v="1175454"/>
    <n v="2000"/>
    <s v="Norcross"/>
    <s v="Georgia"/>
    <s v="United States"/>
  </r>
  <r>
    <d v="2019-05-17T00:00:00"/>
    <x v="37"/>
    <s v="buy"/>
    <n v="400"/>
    <n v="7"/>
    <n v="268.39001500000001"/>
    <n v="270.80999800000001"/>
    <n v="268.39001500000001"/>
    <n v="269.26001000000002"/>
    <n v="269.26001000000002"/>
    <n v="420900"/>
    <n v="2.3929999999999998"/>
    <n v="-6.9209364066102497E-3"/>
    <n v="2.1130868770102399E-2"/>
    <n v="6.5891341949025697E-2"/>
    <n v="0.18380823806789201"/>
    <n v="0.28084720793143603"/>
    <n v="2.2926164816229899E-2"/>
    <n v="1.99337193899429E-2"/>
    <n v="1.30815129485737E-2"/>
    <n v="1.5691308807234201E-2"/>
    <n v="271.70001200000002"/>
    <n v="172.179993"/>
    <n v="-0.114776996840078"/>
    <n v="-5.8544371529206298E-3"/>
    <n v="1.0350598003604901"/>
    <n v="1.58121521219228"/>
    <n v="1.49556133524263"/>
    <s v="GreenGrest Capital"/>
    <x v="37"/>
    <s v="Information Technology"/>
    <s v="Data Processing &amp; Outsources Services"/>
    <s v="Norcross, Georgia"/>
    <d v="2018-06-20T00:00:00"/>
    <n v="1175454"/>
    <n v="2000"/>
    <s v="Norcross"/>
    <s v="Georgia"/>
    <s v="United States"/>
  </r>
  <r>
    <d v="2019-06-14T00:00:00"/>
    <x v="37"/>
    <s v="sell"/>
    <n v="600"/>
    <n v="7"/>
    <n v="271.82998700000002"/>
    <n v="274.69000199999999"/>
    <n v="271.44000199999999"/>
    <n v="272.66000400000001"/>
    <n v="272.66000400000001"/>
    <n v="399100"/>
    <n v="2.093"/>
    <n v="-8.0654400519359595E-4"/>
    <n v="5.1436200124258098E-2"/>
    <n v="2.98929695951787E-2"/>
    <n v="0.13063297430516699"/>
    <n v="0.27232346629070497"/>
    <n v="1.26816990788375E-2"/>
    <n v="1.6978552455510301E-2"/>
    <n v="1.5537172449940099E-2"/>
    <n v="1.5980397553088801E-2"/>
    <n v="276.89001500000001"/>
    <n v="172.179993"/>
    <n v="-0.114776996840078"/>
    <n v="-1.6128120944145399E-3"/>
    <n v="1.0450150905650399"/>
    <n v="1.5835401605993"/>
    <n v="1.62177288873971"/>
    <s v="GreenGrest Capital"/>
    <x v="37"/>
    <s v="Information Technology"/>
    <s v="Data Processing &amp; Outsources Services"/>
    <s v="Norcross, Georgia"/>
    <d v="2018-06-20T00:00:00"/>
    <n v="1175454"/>
    <n v="2000"/>
    <s v="Norcross"/>
    <s v="Georgia"/>
    <s v="United States"/>
  </r>
  <r>
    <d v="2019-06-25T00:00:00"/>
    <x v="37"/>
    <s v="buy"/>
    <n v="500"/>
    <n v="7"/>
    <n v="279.470000999999"/>
    <n v="279.91000400000001"/>
    <n v="275.470000999999"/>
    <n v="277.32998700000002"/>
    <n v="277.32998700000002"/>
    <n v="345000"/>
    <n v="1.994"/>
    <n v="-6.6844748169224196E-3"/>
    <n v="1.46014111995727E-2"/>
    <n v="3.9196098303451103E-2"/>
    <n v="0.13983041243233699"/>
    <n v="0.24849553124511201"/>
    <n v="8.2383803452095606E-3"/>
    <n v="1.5524242733111201E-2"/>
    <n v="1.55280621141103E-2"/>
    <n v="1.5536635087294101E-2"/>
    <n v="283.45001200000002"/>
    <n v="172.179993"/>
    <n v="-0.114776996840078"/>
    <n v="-9.5417756928269908E-3"/>
    <n v="1.0501490204416399"/>
    <n v="1.47222936162469"/>
    <n v="1.3860706446931199"/>
    <s v="GreenGrest Capital"/>
    <x v="37"/>
    <s v="Information Technology"/>
    <s v="Data Processing &amp; Outsources Services"/>
    <s v="Norcross, Georgia"/>
    <d v="2018-06-20T00:00:00"/>
    <n v="1175454"/>
    <n v="2000"/>
    <s v="Norcross"/>
    <s v="Georgia"/>
    <s v="United States"/>
  </r>
  <r>
    <d v="2019-04-08T00:00:00"/>
    <x v="37"/>
    <s v="buy"/>
    <n v="800"/>
    <n v="8"/>
    <n v="250.179993"/>
    <n v="251.009995"/>
    <n v="247.86000099999899"/>
    <n v="250.88000499999899"/>
    <n v="250.88000499999899"/>
    <n v="220100"/>
    <n v="2.5190000000000001"/>
    <n v="2.2746153847846202E-3"/>
    <n v="7.2809338290807397E-3"/>
    <n v="9.7824518700884502E-2"/>
    <n v="0.29906681143746999"/>
    <n v="0.24512692720033699"/>
    <n v="5.4721081514859304E-3"/>
    <n v="8.1544738852247101E-3"/>
    <n v="1.12754854299482E-2"/>
    <n v="1.53522474253826E-2"/>
    <n v="251.05999800000001"/>
    <n v="172.179993"/>
    <n v="-0.147420765531522"/>
    <n v="1.0469119934194001E-3"/>
    <n v="0.975877962810759"/>
    <n v="1.2995251943292401"/>
    <n v="1.2084355959014901"/>
    <s v="KKZ Asset Management"/>
    <x v="37"/>
    <s v="Information Technology"/>
    <s v="Data Processing &amp; Outsources Services"/>
    <s v="Norcross, Georgia"/>
    <d v="2018-06-20T00:00:00"/>
    <n v="1175454"/>
    <n v="2000"/>
    <s v="Norcross"/>
    <s v="Georgia"/>
    <s v="United States"/>
  </r>
  <r>
    <d v="2019-05-30T00:00:00"/>
    <x v="37"/>
    <s v="buy"/>
    <n v="500"/>
    <n v="8"/>
    <n v="260.66000400000001"/>
    <n v="263.44000199999999"/>
    <n v="259.470000999999"/>
    <n v="260.69000199999999"/>
    <n v="260.69000199999999"/>
    <n v="712800"/>
    <n v="2.2269999999999999"/>
    <n v="2.6503385939722801E-3"/>
    <n v="-5.3402727394575002E-2"/>
    <n v="1.80453869126813E-3"/>
    <n v="0.11109252507590001"/>
    <n v="0.265214588057129"/>
    <n v="1.76690112072465E-2"/>
    <n v="2.1955372357898701E-2"/>
    <n v="1.41784430609343E-2"/>
    <n v="1.58499276849886E-2"/>
    <n v="276.89001500000001"/>
    <n v="172.179993"/>
    <n v="-0.114776996840078"/>
    <n v="2.0962723552933101E-3"/>
    <n v="1.04326885842843"/>
    <n v="1.51635652746607"/>
    <n v="1.56724404010366"/>
    <s v="KKZ Asset Management"/>
    <x v="37"/>
    <s v="Information Technology"/>
    <s v="Data Processing &amp; Outsources Services"/>
    <s v="Norcross, Georgia"/>
    <d v="2018-06-20T00:00:00"/>
    <n v="1175454"/>
    <n v="2000"/>
    <s v="Norcross"/>
    <s v="Georgia"/>
    <s v="United States"/>
  </r>
  <r>
    <d v="2019-06-18T00:00:00"/>
    <x v="37"/>
    <s v="sell"/>
    <n v="400"/>
    <n v="8"/>
    <n v="270.95001200000002"/>
    <n v="273.470000999999"/>
    <n v="269.60998499999999"/>
    <n v="273.30999800000001"/>
    <n v="273.30999800000001"/>
    <n v="490600"/>
    <n v="2.06"/>
    <n v="1.7830210524725901E-2"/>
    <n v="2.44072520232269E-2"/>
    <n v="8.0082456784373798E-3"/>
    <n v="0.12630776984425901"/>
    <n v="0.27745321270674"/>
    <n v="1.45625110842221E-2"/>
    <n v="1.6861861277351502E-2"/>
    <n v="1.5812891657821199E-2"/>
    <n v="1.6027935792355199E-2"/>
    <n v="276.89001500000001"/>
    <n v="172.179993"/>
    <n v="-0.114776996840078"/>
    <n v="9.6704895497130797E-3"/>
    <n v="1.0489299786872299"/>
    <n v="1.62153102695733"/>
    <n v="1.60650153648018"/>
    <s v="KKZ Asset Management"/>
    <x v="37"/>
    <s v="Information Technology"/>
    <s v="Data Processing &amp; Outsources Services"/>
    <s v="Norcross, Georgia"/>
    <d v="2018-06-20T00:00:00"/>
    <n v="1175454"/>
    <n v="2000"/>
    <s v="Norcross"/>
    <s v="Georgia"/>
    <s v="United States"/>
  </r>
  <r>
    <d v="2019-06-20T00:00:00"/>
    <x v="37"/>
    <s v="buy"/>
    <n v="1200"/>
    <n v="8"/>
    <n v="280"/>
    <n v="283.45001200000002"/>
    <n v="276.67999300000002"/>
    <n v="277.76998900000001"/>
    <n v="277.76998900000001"/>
    <n v="523600"/>
    <n v="2.0009999999999999"/>
    <n v="5.0408355951191597E-4"/>
    <n v="1.77612370934934E-2"/>
    <n v="2.06973006080815E-2"/>
    <n v="0.139758331660434"/>
    <n v="0.23280226782303201"/>
    <n v="1.36046861247552E-2"/>
    <n v="1.69649015658495E-2"/>
    <n v="1.5749842865882699E-2"/>
    <n v="1.5578071143481901E-2"/>
    <n v="283.45001200000002"/>
    <n v="172.179993"/>
    <n v="-0.114776996840078"/>
    <n v="9.4276054361659405E-3"/>
    <n v="1.0530461843144601"/>
    <n v="1.3530488426802101"/>
    <n v="1.4887838179751001"/>
    <s v="KKZ Asset Management"/>
    <x v="37"/>
    <s v="Information Technology"/>
    <s v="Data Processing &amp; Outsources Services"/>
    <s v="Norcross, Georgia"/>
    <d v="2018-06-20T00:00:00"/>
    <n v="1175454"/>
    <n v="2000"/>
    <s v="Norcross"/>
    <s v="Georgia"/>
    <s v="United States"/>
  </r>
  <r>
    <d v="2019-04-10T00:00:00"/>
    <x v="37"/>
    <s v="sell"/>
    <n v="600"/>
    <n v="9"/>
    <n v="250.89999399999999"/>
    <n v="252.33999599999899"/>
    <n v="249.88999899999999"/>
    <n v="250.14999399999999"/>
    <n v="250.14999399999999"/>
    <n v="313200"/>
    <n v="2.4769999999999999"/>
    <n v="-5.1957318603273301E-4"/>
    <n v="7.1979928645468704E-4"/>
    <n v="8.0379196428313204E-2"/>
    <n v="0.277302327569458"/>
    <n v="0.222793788374471"/>
    <n v="5.4461806467960604E-3"/>
    <n v="8.0754168568579997E-3"/>
    <n v="1.1290365616478899E-2"/>
    <n v="1.5313123973801201E-2"/>
    <n v="252.33999599999899"/>
    <n v="172.179993"/>
    <n v="-0.147420765531522"/>
    <n v="3.47183783585567E-3"/>
    <n v="0.97345467069964298"/>
    <n v="1.1709672464434699"/>
    <n v="1.2152026860040801"/>
    <s v="Netpune Capital"/>
    <x v="37"/>
    <s v="Information Technology"/>
    <s v="Data Processing &amp; Outsources Services"/>
    <s v="Norcross, Georgia"/>
    <d v="2018-06-20T00:00:00"/>
    <n v="1175454"/>
    <n v="2000"/>
    <s v="Norcross"/>
    <s v="Georgia"/>
    <s v="United States"/>
  </r>
  <r>
    <d v="2019-04-12T00:00:00"/>
    <x v="37"/>
    <s v="sell"/>
    <n v="1000"/>
    <n v="9"/>
    <n v="251.36000099999899"/>
    <n v="251.80000299999901"/>
    <n v="249.55000299999901"/>
    <n v="251.38000499999899"/>
    <n v="251.38000499999899"/>
    <n v="309700"/>
    <n v="2.56"/>
    <n v="5.8248997381370503E-3"/>
    <n v="4.2656166797921799E-3"/>
    <n v="6.7507907710521106E-2"/>
    <n v="0.285218743327254"/>
    <n v="0.225254193652248"/>
    <n v="3.2524533594175098E-3"/>
    <n v="7.8336196491890896E-3"/>
    <n v="1.12374903609181E-2"/>
    <n v="1.5315826188199501E-2"/>
    <n v="252.33999599999899"/>
    <n v="172.179993"/>
    <n v="-0.147420765531522"/>
    <n v="6.5875784763498903E-3"/>
    <n v="0.97617696130646003"/>
    <n v="1.18181676831837"/>
    <n v="1.22055567768352"/>
    <s v="Netpune Capital"/>
    <x v="37"/>
    <s v="Information Technology"/>
    <s v="Data Processing &amp; Outsources Services"/>
    <s v="Norcross, Georgia"/>
    <d v="2018-06-20T00:00:00"/>
    <n v="1175454"/>
    <n v="2000"/>
    <s v="Norcross"/>
    <s v="Georgia"/>
    <s v="United States"/>
  </r>
  <r>
    <d v="2019-05-30T00:00:00"/>
    <x v="37"/>
    <s v="sell"/>
    <n v="600"/>
    <n v="9"/>
    <n v="260.66000400000001"/>
    <n v="263.44000199999999"/>
    <n v="259.470000999999"/>
    <n v="260.69000199999999"/>
    <n v="260.69000199999999"/>
    <n v="712800"/>
    <n v="2.2269999999999999"/>
    <n v="2.6503385939722801E-3"/>
    <n v="-5.3402727394575002E-2"/>
    <n v="1.80453869126813E-3"/>
    <n v="0.11109252507590001"/>
    <n v="0.265214588057129"/>
    <n v="1.76690112072465E-2"/>
    <n v="2.1955372357898701E-2"/>
    <n v="1.41784430609343E-2"/>
    <n v="1.58499276849886E-2"/>
    <n v="276.89001500000001"/>
    <n v="172.179993"/>
    <n v="-0.114776996840078"/>
    <n v="2.0962723552933101E-3"/>
    <n v="1.04326885842843"/>
    <n v="1.51635652746607"/>
    <n v="1.56724404010366"/>
    <s v="Netpune Capital"/>
    <x v="37"/>
    <s v="Information Technology"/>
    <s v="Data Processing &amp; Outsources Services"/>
    <s v="Norcross, Georgia"/>
    <d v="2018-06-20T00:00:00"/>
    <n v="1175454"/>
    <n v="2000"/>
    <s v="Norcross"/>
    <s v="Georgia"/>
    <s v="United States"/>
  </r>
  <r>
    <d v="2019-06-04T00:00:00"/>
    <x v="37"/>
    <s v="sell"/>
    <n v="500"/>
    <n v="9"/>
    <n v="252.71000699999999"/>
    <n v="253.979996"/>
    <n v="248.94000199999999"/>
    <n v="253.64999399999999"/>
    <n v="253.64999399999999"/>
    <n v="979500"/>
    <n v="2.1190000000000002"/>
    <n v="1.34149892935072E-2"/>
    <n v="-5.39863216096306E-2"/>
    <n v="-1.2497966993892801E-2"/>
    <n v="9.2066867781369202E-2"/>
    <n v="0.23424377562340801"/>
    <n v="1.9539004551279601E-2"/>
    <n v="2.3070080092276901E-2"/>
    <n v="1.4882570407057601E-2"/>
    <n v="1.5990031977323502E-2"/>
    <n v="276.89001500000001"/>
    <n v="172.179993"/>
    <n v="-0.114776996840078"/>
    <n v="2.1205927310919401E-2"/>
    <n v="1.0415579255565599"/>
    <n v="1.33287119591155"/>
    <n v="1.3986779095214299"/>
    <s v="Netpune Capital"/>
    <x v="37"/>
    <s v="Information Technology"/>
    <s v="Data Processing &amp; Outsources Services"/>
    <s v="Norcross, Georgia"/>
    <d v="2018-06-20T00:00:00"/>
    <n v="1175454"/>
    <n v="2000"/>
    <s v="Norcross"/>
    <s v="Georgia"/>
    <s v="United States"/>
  </r>
  <r>
    <d v="2019-06-12T00:00:00"/>
    <x v="37"/>
    <s v="sell"/>
    <n v="700"/>
    <n v="9"/>
    <n v="266.88000499999998"/>
    <n v="269.07000699999998"/>
    <n v="265.66000400000001"/>
    <n v="267.459991"/>
    <n v="267.459991"/>
    <n v="377900"/>
    <n v="2.1269999999999998"/>
    <n v="2.7705660430244398E-3"/>
    <n v="6.0930779415028197E-2"/>
    <n v="1.44233648749476E-2"/>
    <n v="0.129512138118382"/>
    <n v="0.27670041849016402"/>
    <n v="1.5245984536673401E-2"/>
    <n v="1.8449847760137798E-2"/>
    <n v="1.5420051507093E-2"/>
    <n v="1.5964100157126699E-2"/>
    <n v="276.89001500000001"/>
    <n v="172.179993"/>
    <n v="-0.114776996840078"/>
    <n v="-2.0396578921351798E-3"/>
    <n v="1.0401668914951001"/>
    <n v="1.6054523708901201"/>
    <n v="1.4569844008854"/>
    <s v="Netpune Capital"/>
    <x v="37"/>
    <s v="Information Technology"/>
    <s v="Data Processing &amp; Outsources Services"/>
    <s v="Norcross, Georgia"/>
    <d v="2018-06-20T00:00:00"/>
    <n v="1175454"/>
    <n v="2000"/>
    <s v="Norcross"/>
    <s v="Georgia"/>
    <s v="United States"/>
  </r>
  <r>
    <d v="2019-06-20T00:00:00"/>
    <x v="37"/>
    <s v="buy"/>
    <n v="1200"/>
    <n v="9"/>
    <n v="280"/>
    <n v="283.45001200000002"/>
    <n v="276.67999300000002"/>
    <n v="277.76998900000001"/>
    <n v="277.76998900000001"/>
    <n v="523600"/>
    <n v="2.0009999999999999"/>
    <n v="5.0408355951191597E-4"/>
    <n v="1.77612370934934E-2"/>
    <n v="2.06973006080815E-2"/>
    <n v="0.139758331660434"/>
    <n v="0.23280226782303201"/>
    <n v="1.36046861247552E-2"/>
    <n v="1.69649015658495E-2"/>
    <n v="1.5749842865882699E-2"/>
    <n v="1.5578071143481901E-2"/>
    <n v="283.45001200000002"/>
    <n v="172.179993"/>
    <n v="-0.114776996840078"/>
    <n v="9.4276054361659405E-3"/>
    <n v="1.0530461843144601"/>
    <n v="1.3530488426802101"/>
    <n v="1.4887838179751001"/>
    <s v="Netpune Capital"/>
    <x v="37"/>
    <s v="Information Technology"/>
    <s v="Data Processing &amp; Outsources Services"/>
    <s v="Norcross, Georgia"/>
    <d v="2018-06-20T00:00:00"/>
    <n v="1175454"/>
    <n v="2000"/>
    <s v="Norcross"/>
    <s v="Georgia"/>
    <s v="United States"/>
  </r>
  <r>
    <d v="2019-06-25T00:00:00"/>
    <x v="37"/>
    <s v="sell"/>
    <n v="1100"/>
    <n v="9"/>
    <n v="279.470000999999"/>
    <n v="279.91000400000001"/>
    <n v="275.470000999999"/>
    <n v="277.32998700000002"/>
    <n v="277.32998700000002"/>
    <n v="345000"/>
    <n v="1.994"/>
    <n v="-6.6844748169224196E-3"/>
    <n v="1.46014111995727E-2"/>
    <n v="3.9196098303451103E-2"/>
    <n v="0.13983041243233699"/>
    <n v="0.24849553124511201"/>
    <n v="8.2383803452095606E-3"/>
    <n v="1.5524242733111201E-2"/>
    <n v="1.55280621141103E-2"/>
    <n v="1.5536635087294101E-2"/>
    <n v="283.45001200000002"/>
    <n v="172.179993"/>
    <n v="-0.114776996840078"/>
    <n v="-9.5417756928269908E-3"/>
    <n v="1.0501490204416399"/>
    <n v="1.47222936162469"/>
    <n v="1.3860706446931199"/>
    <s v="Netpune Capital"/>
    <x v="37"/>
    <s v="Information Technology"/>
    <s v="Data Processing &amp; Outsources Services"/>
    <s v="Norcross, Georgia"/>
    <d v="2018-06-20T00:00:00"/>
    <n v="1175454"/>
    <n v="2000"/>
    <s v="Norcross"/>
    <s v="Georgia"/>
    <s v="United States"/>
  </r>
  <r>
    <d v="2019-04-04T00:00:00"/>
    <x v="37"/>
    <s v="sell"/>
    <n v="500"/>
    <n v="10"/>
    <n v="250.259995"/>
    <n v="250.429993"/>
    <n v="246.720000999999"/>
    <n v="248.32000699999901"/>
    <n v="248.32000699999901"/>
    <n v="404400"/>
    <n v="2.512"/>
    <n v="-6.6226494778638999E-3"/>
    <n v="1.9272826314467199E-2"/>
    <n v="7.0829792607599001E-2"/>
    <n v="0.31291176597744602"/>
    <n v="0.22035868535179601"/>
    <n v="7.7035720225385003E-3"/>
    <n v="9.13278798850292E-3"/>
    <n v="1.1391689340553599E-2"/>
    <n v="1.5401854611056099E-2"/>
    <n v="251.05999800000001"/>
    <n v="172.179993"/>
    <n v="-0.147420765531522"/>
    <n v="2.0824655091414399E-3"/>
    <n v="0.97322162478555096"/>
    <n v="1.1519135072596001"/>
    <n v="1.1674463486415001"/>
    <s v="Spectrum Group"/>
    <x v="37"/>
    <s v="Information Technology"/>
    <s v="Data Processing &amp; Outsources Services"/>
    <s v="Norcross, Georgia"/>
    <d v="2018-06-20T00:00:00"/>
    <n v="1175454"/>
    <n v="2000"/>
    <s v="Norcross"/>
    <s v="Georgia"/>
    <s v="United States"/>
  </r>
  <r>
    <d v="2019-04-11T00:00:00"/>
    <x v="37"/>
    <s v="buy"/>
    <n v="1100"/>
    <n v="10"/>
    <n v="250.41999799999999"/>
    <n v="251.41999799999999"/>
    <n v="248.71000699999999"/>
    <n v="249.91999799999999"/>
    <n v="249.91999799999999"/>
    <n v="715100"/>
    <n v="2.504"/>
    <n v="-9.1985529984484299E-4"/>
    <n v="6.4225934644739401E-3"/>
    <n v="7.5265914800917502E-2"/>
    <n v="0.27380105738858301"/>
    <n v="0.22247351834868101"/>
    <n v="4.1074281203911898E-3"/>
    <n v="8.1325218554508007E-3"/>
    <n v="1.13080733745672E-2"/>
    <n v="1.53132608928481E-2"/>
    <n v="252.33999599999899"/>
    <n v="172.179993"/>
    <n v="-0.147420765531522"/>
    <n v="3.8122194279549302E-5"/>
    <n v="0.97457666350949801"/>
    <n v="1.16801590156952"/>
    <n v="1.2184231648660599"/>
    <s v="Spectrum Group"/>
    <x v="37"/>
    <s v="Information Technology"/>
    <s v="Data Processing &amp; Outsources Services"/>
    <s v="Norcross, Georgia"/>
    <d v="2018-06-20T00:00:00"/>
    <n v="1175454"/>
    <n v="2000"/>
    <s v="Norcross"/>
    <s v="Georgia"/>
    <s v="United States"/>
  </r>
  <r>
    <d v="2019-05-13T00:00:00"/>
    <x v="37"/>
    <s v="buy"/>
    <n v="600"/>
    <n v="10"/>
    <n v="256.540009"/>
    <n v="259.040009"/>
    <n v="255.80999800000001"/>
    <n v="257.08999599999999"/>
    <n v="257.08999599999999"/>
    <n v="590100"/>
    <n v="2.4049999999999998"/>
    <n v="-2.5120421334616099E-2"/>
    <n v="1.79082427018274E-3"/>
    <n v="2.73654886365894E-2"/>
    <n v="0.16833143259349001"/>
    <n v="0.230130405170963"/>
    <n v="3.9874705166008099E-2"/>
    <n v="1.8239977442914099E-2"/>
    <n v="1.23633044222931E-2"/>
    <n v="1.5517945035504599E-2"/>
    <n v="268.35000600000001"/>
    <n v="172.179993"/>
    <n v="-0.114776996840078"/>
    <n v="-2.4426469085879299E-2"/>
    <n v="1.0213343998970501"/>
    <n v="1.2602808497679301"/>
    <n v="1.36528718312834"/>
    <s v="Spectrum Group"/>
    <x v="37"/>
    <s v="Information Technology"/>
    <s v="Data Processing &amp; Outsources Services"/>
    <s v="Norcross, Georgia"/>
    <d v="2018-06-20T00:00:00"/>
    <n v="1175454"/>
    <n v="2000"/>
    <s v="Norcross"/>
    <s v="Georgia"/>
    <s v="United States"/>
  </r>
  <r>
    <d v="2019-05-20T00:00:00"/>
    <x v="37"/>
    <s v="buy"/>
    <n v="2300"/>
    <n v="10"/>
    <n v="267.01998900000001"/>
    <n v="272.91000400000001"/>
    <n v="266.48998999999998"/>
    <n v="272.07998700000002"/>
    <n v="272.07998700000002"/>
    <n v="556200"/>
    <n v="2.4159999999999999"/>
    <n v="1.04186002289611E-2"/>
    <n v="5.6669890333679702E-2"/>
    <n v="7.9966100171099799E-2"/>
    <n v="0.18525137612728501"/>
    <n v="0.28065005898258499"/>
    <n v="1.6023071056570401E-2"/>
    <n v="1.99359477564886E-2"/>
    <n v="1.30935499398448E-2"/>
    <n v="1.5690838113071901E-2"/>
    <n v="272.91000400000001"/>
    <n v="172.179993"/>
    <n v="-0.114776996840078"/>
    <n v="-6.7722580366252503E-3"/>
    <n v="1.0305400174416901"/>
    <n v="1.5825475482995599"/>
    <n v="1.5600146749489601"/>
    <s v="Spectrum Group"/>
    <x v="37"/>
    <s v="Information Technology"/>
    <s v="Data Processing &amp; Outsources Services"/>
    <s v="Norcross, Georgia"/>
    <d v="2018-06-20T00:00:00"/>
    <n v="1175454"/>
    <n v="2000"/>
    <s v="Norcross"/>
    <s v="Georgia"/>
    <s v="United States"/>
  </r>
  <r>
    <d v="2019-05-23T00:00:00"/>
    <x v="37"/>
    <s v="sell"/>
    <n v="1700"/>
    <n v="10"/>
    <n v="272.67999300000002"/>
    <n v="272.67999300000002"/>
    <n v="265.63000499999998"/>
    <n v="266.67001299999998"/>
    <n v="266.67001299999998"/>
    <n v="530400"/>
    <n v="2.2959999999999998"/>
    <n v="-3.0722709332992398E-2"/>
    <n v="-1.65864414254407E-2"/>
    <n v="3.8220723914114803E-2"/>
    <n v="0.154782200647265"/>
    <n v="0.28979681919387101"/>
    <n v="1.6597506723814302E-2"/>
    <n v="2.10253364273085E-2"/>
    <n v="1.36521387065308E-2"/>
    <n v="1.5760408552399401E-2"/>
    <n v="276.89001500000001"/>
    <n v="172.179993"/>
    <n v="-0.114776996840078"/>
    <n v="-1.1985692488440201E-2"/>
    <n v="1.03945853607545"/>
    <n v="1.65673500279844"/>
    <n v="1.6377326323821999"/>
    <s v="Spectrum Group"/>
    <x v="37"/>
    <s v="Information Technology"/>
    <s v="Data Processing &amp; Outsources Services"/>
    <s v="Norcross, Georgia"/>
    <d v="2018-06-20T00:00:00"/>
    <n v="1175454"/>
    <n v="2000"/>
    <s v="Norcross"/>
    <s v="Georgia"/>
    <s v="United States"/>
  </r>
  <r>
    <d v="2019-06-03T00:00:00"/>
    <x v="37"/>
    <s v="sell"/>
    <n v="1300"/>
    <n v="10"/>
    <n v="259.02999899999998"/>
    <n v="260.26001000000002"/>
    <n v="248.929993"/>
    <n v="250.270004"/>
    <n v="250.270004"/>
    <n v="981200"/>
    <n v="2.081"/>
    <n v="-3.1232821409592701E-2"/>
    <n v="-6.39589179994072E-2"/>
    <n v="-2.8751203933448901E-2"/>
    <n v="7.5544400763610395E-2"/>
    <n v="0.22747824713936701"/>
    <n v="1.6761077474577502E-2"/>
    <n v="2.2860258726553701E-2"/>
    <n v="1.48139474177615E-2"/>
    <n v="1.5974657616721798E-2"/>
    <n v="276.89001500000001"/>
    <n v="172.179993"/>
    <n v="-0.114776996840078"/>
    <n v="-2.7690708645509302E-3"/>
    <n v="1.04774567266755"/>
    <n v="1.2921368825033499"/>
    <n v="1.4525623429621"/>
    <s v="Spectrum Group"/>
    <x v="37"/>
    <s v="Information Technology"/>
    <s v="Data Processing &amp; Outsources Services"/>
    <s v="Norcross, Georgia"/>
    <d v="2018-06-20T00:00:00"/>
    <n v="1175454"/>
    <n v="2000"/>
    <s v="Norcross"/>
    <s v="Georgia"/>
    <s v="United States"/>
  </r>
  <r>
    <d v="2019-06-21T00:00:00"/>
    <x v="37"/>
    <s v="buy"/>
    <n v="2000"/>
    <n v="10"/>
    <n v="278.20001200000002"/>
    <n v="281.19000199999999"/>
    <n v="277.76998900000001"/>
    <n v="279.10998499999999"/>
    <n v="279.10998499999999"/>
    <n v="713000"/>
    <n v="2.0680000000000001"/>
    <n v="4.81252208301702E-3"/>
    <n v="2.3380303181703799E-2"/>
    <n v="2.0121538967804699E-2"/>
    <n v="0.16160669789367799"/>
    <n v="0.23019058654817501"/>
    <n v="1.33849204986826E-2"/>
    <n v="1.69581566614194E-2"/>
    <n v="1.5558420223501001E-2"/>
    <n v="1.5574597688625E-2"/>
    <n v="283.45001200000002"/>
    <n v="172.179993"/>
    <n v="-0.114776996840078"/>
    <n v="-1.26001638019446E-3"/>
    <n v="1.0523886486276499"/>
    <n v="1.3385035135552801"/>
    <n v="1.43977648856629"/>
    <s v="Spectrum Group"/>
    <x v="37"/>
    <s v="Information Technology"/>
    <s v="Data Processing &amp; Outsources Services"/>
    <s v="Norcross, Georgia"/>
    <d v="2018-06-20T00:00:00"/>
    <n v="1175454"/>
    <n v="2000"/>
    <s v="Norcross"/>
    <s v="Georgia"/>
    <s v="United States"/>
  </r>
  <r>
    <d v="2019-06-27T00:00:00"/>
    <x v="37"/>
    <s v="sell"/>
    <n v="700"/>
    <n v="10"/>
    <n v="278.41000400000001"/>
    <n v="280.48998999999998"/>
    <n v="277.459991"/>
    <n v="279.209991"/>
    <n v="279.209991"/>
    <n v="287600"/>
    <n v="2.0049999999999999"/>
    <n v="7.5135473005806096E-3"/>
    <n v="5.1707611049699202E-3"/>
    <n v="4.2022492664238499E-2"/>
    <n v="0.136518715762106"/>
    <n v="0.28176619469016601"/>
    <n v="5.4681932731406296E-3"/>
    <n v="1.5577073603418701E-2"/>
    <n v="1.5538213368907599E-2"/>
    <n v="1.54546307575561E-2"/>
    <n v="283.45001200000002"/>
    <n v="172.179993"/>
    <n v="-0.114776996840078"/>
    <n v="3.81588593721357E-3"/>
    <n v="1.0442557604809699"/>
    <n v="1.69271328318304"/>
    <n v="1.51302563546892"/>
    <s v="Spectrum Group"/>
    <x v="37"/>
    <s v="Information Technology"/>
    <s v="Data Processing &amp; Outsources Services"/>
    <s v="Norcross, Georgia"/>
    <d v="2018-06-20T00:00:00"/>
    <n v="1175454"/>
    <n v="2000"/>
    <s v="Norcross"/>
    <s v="Georgia"/>
    <s v="United States"/>
  </r>
  <r>
    <d v="2019-04-04T00:00:00"/>
    <x v="37"/>
    <s v="sell"/>
    <n v="1200"/>
    <n v="11"/>
    <n v="250.259995"/>
    <n v="250.429993"/>
    <n v="246.720000999999"/>
    <n v="248.32000699999901"/>
    <n v="248.32000699999901"/>
    <n v="404400"/>
    <n v="2.512"/>
    <n v="-6.6226494778638999E-3"/>
    <n v="1.9272826314467199E-2"/>
    <n v="7.0829792607599001E-2"/>
    <n v="0.31291176597744602"/>
    <n v="0.22035868535179601"/>
    <n v="7.7035720225385003E-3"/>
    <n v="9.13278798850292E-3"/>
    <n v="1.1391689340553599E-2"/>
    <n v="1.5401854611056099E-2"/>
    <n v="251.05999800000001"/>
    <n v="172.179993"/>
    <n v="-0.147420765531522"/>
    <n v="2.0824655091414399E-3"/>
    <n v="0.97322162478555096"/>
    <n v="1.1519135072596001"/>
    <n v="1.1674463486415001"/>
    <s v="Beta Dynamic Fund"/>
    <x v="37"/>
    <s v="Information Technology"/>
    <s v="Data Processing &amp; Outsources Services"/>
    <s v="Norcross, Georgia"/>
    <d v="2018-06-20T00:00:00"/>
    <n v="1175454"/>
    <n v="2000"/>
    <s v="Norcross"/>
    <s v="Georgia"/>
    <s v="United States"/>
  </r>
  <r>
    <d v="2019-04-09T00:00:00"/>
    <x v="37"/>
    <s v="buy"/>
    <n v="1100"/>
    <n v="11"/>
    <n v="249.41999799999999"/>
    <n v="251.41000399999999"/>
    <n v="249.41999799999999"/>
    <n v="250.279999"/>
    <n v="250.279999"/>
    <n v="339600"/>
    <n v="2.4990000000000001"/>
    <n v="-2.39446995725185E-3"/>
    <n v="7.19425260660814E-4"/>
    <n v="9.4024412936860605E-2"/>
    <n v="0.28906815995698398"/>
    <n v="0.241968722258946"/>
    <n v="5.4461920416701897E-3"/>
    <n v="8.2615012778394694E-3"/>
    <n v="1.1304951471733399E-2"/>
    <n v="1.53537077168033E-2"/>
    <n v="251.41000399999999"/>
    <n v="172.179993"/>
    <n v="-0.147420765531522"/>
    <n v="-6.0859766572597396E-3"/>
    <n v="0.97542881492609901"/>
    <n v="1.2824532777570099"/>
    <n v="1.21958216423298"/>
    <s v="Beta Dynamic Fund"/>
    <x v="37"/>
    <s v="Information Technology"/>
    <s v="Data Processing &amp; Outsources Services"/>
    <s v="Norcross, Georgia"/>
    <d v="2018-06-20T00:00:00"/>
    <n v="1175454"/>
    <n v="2000"/>
    <s v="Norcross"/>
    <s v="Georgia"/>
    <s v="United States"/>
  </r>
  <r>
    <d v="2019-04-24T00:00:00"/>
    <x v="37"/>
    <s v="sell"/>
    <n v="900"/>
    <n v="11"/>
    <n v="256.51998900000001"/>
    <n v="257.67999300000002"/>
    <n v="255.699997"/>
    <n v="256.33999599999999"/>
    <n v="256.33999599999999"/>
    <n v="343100"/>
    <n v="2.5219999999999998"/>
    <n v="-1.2865910595656E-3"/>
    <n v="1.6718521956514801E-2"/>
    <n v="7.6505454981107501E-2"/>
    <n v="0.263300943959413"/>
    <n v="0.216737094721314"/>
    <n v="7.8547585754940308E-3"/>
    <n v="5.8646553222211299E-3"/>
    <n v="1.07026053587039E-2"/>
    <n v="1.5191775959992E-2"/>
    <n v="257.67999300000002"/>
    <n v="172.179993"/>
    <n v="-0.147420765531522"/>
    <n v="-2.1941687255359501E-3"/>
    <n v="0.97176936939087999"/>
    <n v="1.1422907491097001"/>
    <n v="0.99922322027369703"/>
    <s v="Beta Dynamic Fund"/>
    <x v="37"/>
    <s v="Information Technology"/>
    <s v="Data Processing &amp; Outsources Services"/>
    <s v="Norcross, Georgia"/>
    <d v="2018-06-20T00:00:00"/>
    <n v="1175454"/>
    <n v="2000"/>
    <s v="Norcross"/>
    <s v="Georgia"/>
    <s v="United States"/>
  </r>
  <r>
    <d v="2019-05-02T00:00:00"/>
    <x v="37"/>
    <s v="sell"/>
    <n v="1700"/>
    <n v="11"/>
    <n v="257.11999500000002"/>
    <n v="258.85998499999999"/>
    <n v="255.32000699999901"/>
    <n v="256.83999599999999"/>
    <n v="256.83999599999999"/>
    <n v="458700"/>
    <n v="2.552"/>
    <n v="-2.8382476460486901E-3"/>
    <n v="-1.4784463737138899E-3"/>
    <n v="3.0759484089140501E-2"/>
    <n v="0.24112665655663601"/>
    <n v="0.19968046879153101"/>
    <n v="8.2780787478124295E-3"/>
    <n v="5.8633820196595399E-3"/>
    <n v="1.03090000636632E-2"/>
    <n v="1.5058514986034E-2"/>
    <n v="261.970000999999"/>
    <n v="172.179993"/>
    <n v="-0.114776996840078"/>
    <n v="-2.1262443276895502E-3"/>
    <n v="0.97626529745079005"/>
    <n v="1.0443182180930599"/>
    <n v="1.19605121566925"/>
    <s v="Beta Dynamic Fund"/>
    <x v="37"/>
    <s v="Information Technology"/>
    <s v="Data Processing &amp; Outsources Services"/>
    <s v="Norcross, Georgia"/>
    <d v="2018-06-20T00:00:00"/>
    <n v="1175454"/>
    <n v="2000"/>
    <s v="Norcross"/>
    <s v="Georgia"/>
    <s v="United States"/>
  </r>
  <r>
    <d v="2019-05-07T00:00:00"/>
    <x v="37"/>
    <s v="sell"/>
    <n v="1100"/>
    <n v="11"/>
    <n v="254.30999800000001"/>
    <n v="255.08000200000001"/>
    <n v="246.259995"/>
    <n v="248.66000399999999"/>
    <n v="248.66000399999999"/>
    <n v="732800"/>
    <n v="2.448"/>
    <n v="-3.1548860703997997E-2"/>
    <n v="-4.8242346464228703E-2"/>
    <n v="1.36825242672718E-3"/>
    <n v="0.19390614103425399"/>
    <n v="0.21756920605331201"/>
    <n v="1.35956404363347E-2"/>
    <n v="9.0769073585735601E-3"/>
    <n v="1.11400201917689E-2"/>
    <n v="1.48491111415456E-2"/>
    <n v="261.970000999999"/>
    <n v="172.179993"/>
    <n v="-0.114776996840078"/>
    <n v="-1.6649488130547601E-2"/>
    <n v="1.0236474379973901"/>
    <n v="1.1692750542864301"/>
    <n v="1.0956136869553099"/>
    <s v="Beta Dynamic Fund"/>
    <x v="37"/>
    <s v="Information Technology"/>
    <s v="Data Processing &amp; Outsources Services"/>
    <s v="Norcross, Georgia"/>
    <d v="2018-06-20T00:00:00"/>
    <n v="1175454"/>
    <n v="2000"/>
    <s v="Norcross"/>
    <s v="Georgia"/>
    <s v="United States"/>
  </r>
  <r>
    <d v="2019-05-10T00:00:00"/>
    <x v="37"/>
    <s v="sell"/>
    <n v="900"/>
    <n v="11"/>
    <n v="263.92001299999998"/>
    <n v="265.86999500000002"/>
    <n v="260.10000600000001"/>
    <n v="263.63000499999998"/>
    <n v="263.63000499999998"/>
    <n v="1071900"/>
    <n v="2.4550000000000001"/>
    <n v="-9.6637231089756505E-3"/>
    <n v="2.2556501022741201E-2"/>
    <n v="5.19663367851727E-2"/>
    <n v="0.19354386773714699"/>
    <n v="0.25588755481454001"/>
    <n v="3.7572526343347498E-2"/>
    <n v="1.7275300623858601E-2"/>
    <n v="1.1846417531866601E-2"/>
    <n v="1.5430367258358099E-2"/>
    <n v="268.35000600000001"/>
    <n v="172.179993"/>
    <n v="-0.114776996840078"/>
    <n v="3.7133938472042301E-3"/>
    <n v="1.01633430526591"/>
    <n v="1.41175200348937"/>
    <n v="1.3227207399601499"/>
    <s v="Beta Dynamic Fund"/>
    <x v="37"/>
    <s v="Information Technology"/>
    <s v="Data Processing &amp; Outsources Services"/>
    <s v="Norcross, Georgia"/>
    <d v="2018-06-20T00:00:00"/>
    <n v="1175454"/>
    <n v="2000"/>
    <s v="Norcross"/>
    <s v="Georgia"/>
    <s v="United States"/>
  </r>
  <r>
    <d v="2019-06-17T00:00:00"/>
    <x v="37"/>
    <s v="buy"/>
    <n v="900"/>
    <n v="11"/>
    <n v="272.63000499999998"/>
    <n v="273.64999399999999"/>
    <n v="267.76001000000002"/>
    <n v="268.48001099999999"/>
    <n v="268.48001099999999"/>
    <n v="464600"/>
    <n v="2.0859999999999999"/>
    <n v="-1.5449148178033899E-2"/>
    <n v="8.4534258750702095E-3"/>
    <n v="1.6145801751603201E-2"/>
    <n v="0.109017413572"/>
    <n v="0.26718446043278699"/>
    <n v="1.2636475336748E-2"/>
    <n v="1.7345568750523298E-2"/>
    <n v="1.5683311294205301E-2"/>
    <n v="1.5998260470681602E-2"/>
    <n v="276.89001500000001"/>
    <n v="172.179993"/>
    <n v="-0.114776996840078"/>
    <n v="9.3131563797728401E-4"/>
    <n v="1.04579987602062"/>
    <n v="1.5530527412071"/>
    <n v="1.6012712684944399"/>
    <s v="Beta Dynamic Fund"/>
    <x v="37"/>
    <s v="Information Technology"/>
    <s v="Data Processing &amp; Outsources Services"/>
    <s v="Norcross, Georgia"/>
    <d v="2018-06-20T00:00:00"/>
    <n v="1175454"/>
    <n v="2000"/>
    <s v="Norcross"/>
    <s v="Georgia"/>
    <s v="United States"/>
  </r>
  <r>
    <d v="2019-04-23T00:00:00"/>
    <x v="37"/>
    <s v="buy"/>
    <n v="900"/>
    <n v="12"/>
    <n v="253.94000199999999"/>
    <n v="257.17999300000002"/>
    <n v="252.39999399999999"/>
    <n v="256.67001299999998"/>
    <n v="256.67001299999998"/>
    <n v="326600"/>
    <n v="2.57"/>
    <n v="1.63800150415532E-2"/>
    <n v="2.0069955098650599E-2"/>
    <n v="6.0756201890446199E-2"/>
    <n v="0.26998276363326501"/>
    <n v="0.205696289220545"/>
    <n v="7.4956380838843498E-3"/>
    <n v="7.26735918588474E-3"/>
    <n v="1.0680650261227E-2"/>
    <n v="1.52138961440725E-2"/>
    <n v="257.17999300000002"/>
    <n v="172.179993"/>
    <n v="-0.147420765531522"/>
    <n v="8.8023511954049196E-3"/>
    <n v="0.971990616085599"/>
    <n v="1.0727214678577599"/>
    <n v="0.99787444227381905"/>
    <s v="6igma Capital"/>
    <x v="37"/>
    <s v="Information Technology"/>
    <s v="Data Processing &amp; Outsources Services"/>
    <s v="Norcross, Georgia"/>
    <d v="2018-06-20T00:00:00"/>
    <n v="1175454"/>
    <n v="2000"/>
    <s v="Norcross"/>
    <s v="Georgia"/>
    <s v="United States"/>
  </r>
  <r>
    <d v="2019-05-24T00:00:00"/>
    <x v="37"/>
    <s v="buy"/>
    <n v="900"/>
    <n v="12"/>
    <n v="268.89001500000001"/>
    <n v="270.27999899999998"/>
    <n v="264.26001000000002"/>
    <n v="266.79998799999998"/>
    <n v="266.79998799999998"/>
    <n v="415400"/>
    <n v="2.3239999999999998"/>
    <n v="4.8728139287372802E-4"/>
    <n v="-9.1782236259567093E-3"/>
    <n v="3.99945963665541E-2"/>
    <n v="0.14729018553302101"/>
    <n v="0.28518636362585198"/>
    <n v="1.6525896724883402E-2"/>
    <n v="2.10165873159265E-2"/>
    <n v="1.36358790489316E-2"/>
    <n v="1.5758483456674698E-2"/>
    <n v="276.89001500000001"/>
    <n v="172.179993"/>
    <n v="-0.114776996840078"/>
    <n v="1.3526439988342199E-3"/>
    <n v="1.03925980450453"/>
    <n v="1.6293506625698699"/>
    <n v="1.6473597224577099"/>
    <s v="6igma Capital"/>
    <x v="37"/>
    <s v="Information Technology"/>
    <s v="Data Processing &amp; Outsources Services"/>
    <s v="Norcross, Georgia"/>
    <d v="2018-06-20T00:00:00"/>
    <n v="1175454"/>
    <n v="2000"/>
    <s v="Norcross"/>
    <s v="Georgia"/>
    <s v="United States"/>
  </r>
  <r>
    <d v="2019-05-30T00:00:00"/>
    <x v="37"/>
    <s v="buy"/>
    <n v="400"/>
    <n v="12"/>
    <n v="260.66000400000001"/>
    <n v="263.44000199999999"/>
    <n v="259.470000999999"/>
    <n v="260.69000199999999"/>
    <n v="260.69000199999999"/>
    <n v="712800"/>
    <n v="2.2269999999999999"/>
    <n v="2.6503385939722801E-3"/>
    <n v="-5.3402727394575002E-2"/>
    <n v="1.80453869126813E-3"/>
    <n v="0.11109252507590001"/>
    <n v="0.265214588057129"/>
    <n v="1.76690112072465E-2"/>
    <n v="2.1955372357898701E-2"/>
    <n v="1.41784430609343E-2"/>
    <n v="1.58499276849886E-2"/>
    <n v="276.89001500000001"/>
    <n v="172.179993"/>
    <n v="-0.114776996840078"/>
    <n v="2.0962723552933101E-3"/>
    <n v="1.04326885842843"/>
    <n v="1.51635652746607"/>
    <n v="1.56724404010366"/>
    <s v="6igma Capital"/>
    <x v="37"/>
    <s v="Information Technology"/>
    <s v="Data Processing &amp; Outsources Services"/>
    <s v="Norcross, Georgia"/>
    <d v="2018-06-20T00:00:00"/>
    <n v="1175454"/>
    <n v="2000"/>
    <s v="Norcross"/>
    <s v="Georgia"/>
    <s v="United States"/>
  </r>
  <r>
    <d v="2019-06-05T00:00:00"/>
    <x v="37"/>
    <s v="sell"/>
    <n v="300"/>
    <n v="12"/>
    <n v="258.64001500000001"/>
    <n v="263.13000499999998"/>
    <n v="250.770004"/>
    <n v="251.64999399999999"/>
    <n v="251.64999399999999"/>
    <n v="1582800"/>
    <n v="2.1230000000000002"/>
    <n v="-7.9161309783263301E-3"/>
    <n v="-3.26424216357976E-2"/>
    <n v="-2.39509135173392E-2"/>
    <n v="8.6314396864984003E-2"/>
    <n v="0.21858407369813601"/>
    <n v="1.6608774487467799E-2"/>
    <n v="2.3102238299071501E-2"/>
    <n v="1.4922762138321201E-2"/>
    <n v="1.59938737650346E-2"/>
    <n v="276.89001500000001"/>
    <n v="172.179993"/>
    <n v="-0.114776996840078"/>
    <n v="8.1287266899663802E-3"/>
    <n v="1.0352544803327399"/>
    <n v="1.23550978304821"/>
    <n v="1.3594829372172601"/>
    <s v="6igma Capital"/>
    <x v="37"/>
    <s v="Information Technology"/>
    <s v="Data Processing &amp; Outsources Services"/>
    <s v="Norcross, Georgia"/>
    <d v="2018-06-20T00:00:00"/>
    <n v="1175454"/>
    <n v="2000"/>
    <s v="Norcross"/>
    <s v="Georgia"/>
    <s v="United States"/>
  </r>
  <r>
    <d v="2019-06-11T00:00:00"/>
    <x v="37"/>
    <s v="sell"/>
    <n v="500"/>
    <n v="12"/>
    <n v="269.48001099999999"/>
    <n v="271.08999599999999"/>
    <n v="265.16000400000001"/>
    <n v="266.720000999999"/>
    <n v="266.720000999999"/>
    <n v="788000"/>
    <n v="2.14"/>
    <n v="1.87638437656917E-3"/>
    <n v="5.0244082393677399E-2"/>
    <n v="1.98907572294762E-3"/>
    <n v="0.14032447890389099"/>
    <n v="0.27545953620514002"/>
    <n v="1.7481187633748101E-2"/>
    <n v="1.85720248744447E-2"/>
    <n v="1.54881557476366E-2"/>
    <n v="1.5963773575279401E-2"/>
    <n v="276.89001500000001"/>
    <n v="172.179993"/>
    <n v="-0.114776996840078"/>
    <n v="-3.4994119269314301E-4"/>
    <n v="1.04051220532528"/>
    <n v="1.5953796870286201"/>
    <n v="1.38299588331701"/>
    <s v="6igma Capital"/>
    <x v="37"/>
    <s v="Information Technology"/>
    <s v="Data Processing &amp; Outsources Services"/>
    <s v="Norcross, Georgia"/>
    <d v="2018-06-20T00:00:00"/>
    <n v="1175454"/>
    <n v="2000"/>
    <s v="Norcross"/>
    <s v="Georgia"/>
    <s v="United States"/>
  </r>
  <r>
    <d v="2019-06-12T00:00:00"/>
    <x v="37"/>
    <s v="sell"/>
    <n v="900"/>
    <n v="12"/>
    <n v="266.88000499999998"/>
    <n v="269.07000699999998"/>
    <n v="265.66000400000001"/>
    <n v="267.459991"/>
    <n v="267.459991"/>
    <n v="377900"/>
    <n v="2.1269999999999998"/>
    <n v="2.7705660430244398E-3"/>
    <n v="6.0930779415028197E-2"/>
    <n v="1.44233648749476E-2"/>
    <n v="0.129512138118382"/>
    <n v="0.27670041849016402"/>
    <n v="1.5245984536673401E-2"/>
    <n v="1.8449847760137798E-2"/>
    <n v="1.5420051507093E-2"/>
    <n v="1.5964100157126699E-2"/>
    <n v="276.89001500000001"/>
    <n v="172.179993"/>
    <n v="-0.114776996840078"/>
    <n v="-2.0396578921351798E-3"/>
    <n v="1.0401668914951001"/>
    <n v="1.6054523708901201"/>
    <n v="1.4569844008854"/>
    <s v="6igma Capital"/>
    <x v="37"/>
    <s v="Information Technology"/>
    <s v="Data Processing &amp; Outsources Services"/>
    <s v="Norcross, Georgia"/>
    <d v="2018-06-20T00:00:00"/>
    <n v="1175454"/>
    <n v="2000"/>
    <s v="Norcross"/>
    <s v="Georgia"/>
    <s v="United States"/>
  </r>
  <r>
    <d v="2019-06-27T00:00:00"/>
    <x v="37"/>
    <s v="sell"/>
    <n v="1900"/>
    <n v="12"/>
    <n v="278.41000400000001"/>
    <n v="280.48998999999998"/>
    <n v="277.459991"/>
    <n v="279.209991"/>
    <n v="279.209991"/>
    <n v="287600"/>
    <n v="2.0049999999999999"/>
    <n v="7.5135473005806096E-3"/>
    <n v="5.1707611049699202E-3"/>
    <n v="4.2022492664238499E-2"/>
    <n v="0.136518715762106"/>
    <n v="0.28176619469016601"/>
    <n v="5.4681932731406296E-3"/>
    <n v="1.5577073603418701E-2"/>
    <n v="1.5538213368907599E-2"/>
    <n v="1.54546307575561E-2"/>
    <n v="283.45001200000002"/>
    <n v="172.179993"/>
    <n v="-0.114776996840078"/>
    <n v="3.81588593721357E-3"/>
    <n v="1.0442557604809699"/>
    <n v="1.69271328318304"/>
    <n v="1.51302563546892"/>
    <s v="6igma Capital"/>
    <x v="37"/>
    <s v="Information Technology"/>
    <s v="Data Processing &amp; Outsources Services"/>
    <s v="Norcross, Georgia"/>
    <d v="2018-06-20T00:00:00"/>
    <n v="1175454"/>
    <n v="2000"/>
    <s v="Norcross"/>
    <s v="Georgia"/>
    <s v="United States"/>
  </r>
  <r>
    <d v="2019-04-04T00:00:00"/>
    <x v="37"/>
    <s v="sell"/>
    <n v="900"/>
    <n v="13"/>
    <n v="250.259995"/>
    <n v="250.429993"/>
    <n v="246.720000999999"/>
    <n v="248.32000699999901"/>
    <n v="248.32000699999901"/>
    <n v="404400"/>
    <n v="2.512"/>
    <n v="-6.6226494778638999E-3"/>
    <n v="1.9272826314467199E-2"/>
    <n v="7.0829792607599001E-2"/>
    <n v="0.31291176597744602"/>
    <n v="0.22035868535179601"/>
    <n v="7.7035720225385003E-3"/>
    <n v="9.13278798850292E-3"/>
    <n v="1.1391689340553599E-2"/>
    <n v="1.5401854611056099E-2"/>
    <n v="251.05999800000001"/>
    <n v="172.179993"/>
    <n v="-0.147420765531522"/>
    <n v="2.0824655091414399E-3"/>
    <n v="0.97322162478555096"/>
    <n v="1.1519135072596001"/>
    <n v="1.1674463486415001"/>
    <s v="Marquee Group Funds"/>
    <x v="37"/>
    <s v="Information Technology"/>
    <s v="Data Processing &amp; Outsources Services"/>
    <s v="Norcross, Georgia"/>
    <d v="2018-06-20T00:00:00"/>
    <n v="1175454"/>
    <n v="2000"/>
    <s v="Norcross"/>
    <s v="Georgia"/>
    <s v="United States"/>
  </r>
  <r>
    <d v="2019-04-22T00:00:00"/>
    <x v="37"/>
    <s v="sell"/>
    <n v="900"/>
    <n v="13"/>
    <n v="249.83000200000001"/>
    <n v="252.85000600000001"/>
    <n v="249.83000200000001"/>
    <n v="252.5"/>
    <n v="252.5"/>
    <n v="359000"/>
    <n v="2.59"/>
    <n v="4.2864091835462196E-3"/>
    <n v="4.4454903285172098E-3"/>
    <n v="5.81746719306818E-2"/>
    <n v="0.24152932569198901"/>
    <n v="0.18578098957887099"/>
    <n v="2.8988130014552999E-3"/>
    <n v="7.0547303173958799E-3"/>
    <n v="1.0762249514176699E-2"/>
    <n v="1.5184424421209999E-2"/>
    <n v="253.96000699999999"/>
    <n v="172.179993"/>
    <n v="-0.147420765531522"/>
    <n v="1.0115060212163699E-3"/>
    <n v="0.96747937307662302"/>
    <n v="0.95213128290086402"/>
    <n v="1.01906993017298"/>
    <s v="Marquee Group Funds"/>
    <x v="37"/>
    <s v="Information Technology"/>
    <s v="Data Processing &amp; Outsources Services"/>
    <s v="Norcross, Georgia"/>
    <d v="2018-06-20T00:00:00"/>
    <n v="1175454"/>
    <n v="2000"/>
    <s v="Norcross"/>
    <s v="Georgia"/>
    <s v="United States"/>
  </r>
  <r>
    <d v="2019-05-31T00:00:00"/>
    <x v="37"/>
    <s v="buy"/>
    <n v="2300"/>
    <n v="13"/>
    <n v="256.88000499999998"/>
    <n v="259.73001099999999"/>
    <n v="256.41000400000001"/>
    <n v="258.209991"/>
    <n v="258.209991"/>
    <n v="622900"/>
    <n v="2.1419999999999999"/>
    <n v="-9.5587971353580693E-3"/>
    <n v="-3.2238815196940697E-2"/>
    <n v="-1.05556916011003E-2"/>
    <n v="0.10131940334362299"/>
    <n v="0.24882780970194401"/>
    <n v="1.37728317681764E-2"/>
    <n v="2.2040451781486999E-2"/>
    <n v="1.4248954264469701E-2"/>
    <n v="1.5859749847341901E-2"/>
    <n v="276.89001500000001"/>
    <n v="172.179993"/>
    <n v="-0.114776996840078"/>
    <n v="-1.3283204951564801E-2"/>
    <n v="1.0452483816462901"/>
    <n v="1.4205402971571499"/>
    <n v="1.5200050989753999"/>
    <s v="Marquee Group Funds"/>
    <x v="37"/>
    <s v="Information Technology"/>
    <s v="Data Processing &amp; Outsources Services"/>
    <s v="Norcross, Georgia"/>
    <d v="2018-06-20T00:00:00"/>
    <n v="1175454"/>
    <n v="2000"/>
    <s v="Norcross"/>
    <s v="Georgia"/>
    <s v="United States"/>
  </r>
  <r>
    <d v="2019-06-27T00:00:00"/>
    <x v="37"/>
    <s v="sell"/>
    <n v="2100"/>
    <n v="13"/>
    <n v="278.41000400000001"/>
    <n v="280.48998999999998"/>
    <n v="277.459991"/>
    <n v="279.209991"/>
    <n v="279.209991"/>
    <n v="287600"/>
    <n v="2.0049999999999999"/>
    <n v="7.5135473005806096E-3"/>
    <n v="5.1707611049699202E-3"/>
    <n v="4.2022492664238499E-2"/>
    <n v="0.136518715762106"/>
    <n v="0.28176619469016601"/>
    <n v="5.4681932731406296E-3"/>
    <n v="1.5577073603418701E-2"/>
    <n v="1.5538213368907599E-2"/>
    <n v="1.54546307575561E-2"/>
    <n v="283.45001200000002"/>
    <n v="172.179993"/>
    <n v="-0.114776996840078"/>
    <n v="3.81588593721357E-3"/>
    <n v="1.0442557604809699"/>
    <n v="1.69271328318304"/>
    <n v="1.51302563546892"/>
    <s v="Marquee Group Funds"/>
    <x v="37"/>
    <s v="Information Technology"/>
    <s v="Data Processing &amp; Outsources Services"/>
    <s v="Norcross, Georgia"/>
    <d v="2018-06-20T00:00:00"/>
    <n v="1175454"/>
    <n v="2000"/>
    <s v="Norcross"/>
    <s v="Georgia"/>
    <s v="United States"/>
  </r>
  <r>
    <d v="2019-04-02T00:00:00"/>
    <x v="37"/>
    <s v="buy"/>
    <n v="600"/>
    <n v="14"/>
    <n v="250.64999399999999"/>
    <n v="251.05999800000001"/>
    <n v="248.470000999999"/>
    <n v="250.10000600000001"/>
    <n v="250.10000600000001"/>
    <n v="568700"/>
    <n v="2.4809999999999999"/>
    <n v="4.1670386111680602E-3"/>
    <n v="3.6483188331780797E-2"/>
    <n v="6.9407092743458507E-2"/>
    <n v="0.297620693337806"/>
    <n v="0.232786056507164"/>
    <n v="3.6515578137834201E-3"/>
    <n v="9.1442081117445208E-3"/>
    <n v="1.1786878293695799E-2"/>
    <n v="1.5396360597011299E-2"/>
    <n v="251.05999800000001"/>
    <n v="172.179993"/>
    <n v="-0.147420765531522"/>
    <n v="1.7455614805152698E-5"/>
    <n v="0.96477985383100795"/>
    <n v="1.2267204360995601"/>
    <n v="1.0957356057544401"/>
    <s v="DJT Green Funds"/>
    <x v="37"/>
    <s v="Information Technology"/>
    <s v="Data Processing &amp; Outsources Services"/>
    <s v="Norcross, Georgia"/>
    <d v="2018-06-20T00:00:00"/>
    <n v="1175454"/>
    <n v="2000"/>
    <s v="Norcross"/>
    <s v="Georgia"/>
    <s v="United States"/>
  </r>
  <r>
    <d v="2019-04-15T00:00:00"/>
    <x v="37"/>
    <s v="buy"/>
    <n v="800"/>
    <n v="14"/>
    <n v="251.75"/>
    <n v="252.66000399999999"/>
    <n v="250.279999"/>
    <n v="251.57000699999901"/>
    <n v="251.57000699999901"/>
    <n v="337400"/>
    <n v="2.5529999999999999"/>
    <n v="7.5555027142002102E-4"/>
    <n v="2.74655156642758E-3"/>
    <n v="6.1350331754775E-2"/>
    <n v="0.28735087557366001"/>
    <n v="0.22451592793998201"/>
    <n v="3.1559935248295502E-3"/>
    <n v="7.7996434103693203E-3"/>
    <n v="1.12226240026641E-2"/>
    <n v="1.5315781579977801E-2"/>
    <n v="252.66000399999999"/>
    <n v="172.179993"/>
    <n v="-0.147420765531522"/>
    <n v="-6.2956724975841202E-4"/>
    <n v="0.97668104393573896"/>
    <n v="1.1786989073536001"/>
    <n v="1.1963904202883899"/>
    <s v="DJT Green Funds"/>
    <x v="37"/>
    <s v="Information Technology"/>
    <s v="Data Processing &amp; Outsources Services"/>
    <s v="Norcross, Georgia"/>
    <d v="2018-06-20T00:00:00"/>
    <n v="1175454"/>
    <n v="2000"/>
    <s v="Norcross"/>
    <s v="Georgia"/>
    <s v="United States"/>
  </r>
  <r>
    <d v="2019-04-29T00:00:00"/>
    <x v="37"/>
    <s v="sell"/>
    <n v="1000"/>
    <n v="14"/>
    <n v="258.76001000000002"/>
    <n v="260.95001200000002"/>
    <n v="258.14999399999999"/>
    <n v="260.220000999999"/>
    <n v="260.220000999999"/>
    <n v="429000"/>
    <n v="2.536"/>
    <n v="9.0718683433771603E-3"/>
    <n v="3.0116182202817199E-2"/>
    <n v="7.1928749686764201E-2"/>
    <n v="0.27073833079098603"/>
    <n v="0.23336005210722"/>
    <n v="6.8734382579335902E-3"/>
    <n v="5.4697632323150802E-3"/>
    <n v="1.04995044993776E-2"/>
    <n v="1.5064104812436301E-2"/>
    <n v="260.95001200000002"/>
    <n v="172.179993"/>
    <n v="-0.13854531819485499"/>
    <n v="1.07094833958194E-3"/>
    <n v="0.973158203531163"/>
    <n v="1.24224087384763"/>
    <n v="1.19346226445938"/>
    <s v="DJT Green Funds"/>
    <x v="37"/>
    <s v="Information Technology"/>
    <s v="Data Processing &amp; Outsources Services"/>
    <s v="Norcross, Georgia"/>
    <d v="2018-06-20T00:00:00"/>
    <n v="1175454"/>
    <n v="2000"/>
    <s v="Norcross"/>
    <s v="Georgia"/>
    <s v="United States"/>
  </r>
  <r>
    <d v="2019-05-02T00:00:00"/>
    <x v="37"/>
    <s v="sell"/>
    <n v="1200"/>
    <n v="14"/>
    <n v="257.11999500000002"/>
    <n v="258.85998499999999"/>
    <n v="255.32000699999901"/>
    <n v="256.83999599999999"/>
    <n v="256.83999599999999"/>
    <n v="458700"/>
    <n v="2.552"/>
    <n v="-2.8382476460486901E-3"/>
    <n v="-1.4784463737138899E-3"/>
    <n v="3.0759484089140501E-2"/>
    <n v="0.24112665655663601"/>
    <n v="0.19968046879153101"/>
    <n v="8.2780787478124295E-3"/>
    <n v="5.8633820196595399E-3"/>
    <n v="1.03090000636632E-2"/>
    <n v="1.5058514986034E-2"/>
    <n v="261.970000999999"/>
    <n v="172.179993"/>
    <n v="-0.114776996840078"/>
    <n v="-2.1262443276895502E-3"/>
    <n v="0.97626529745079005"/>
    <n v="1.0443182180930599"/>
    <n v="1.19605121566925"/>
    <s v="DJT Green Funds"/>
    <x v="37"/>
    <s v="Information Technology"/>
    <s v="Data Processing &amp; Outsources Services"/>
    <s v="Norcross, Georgia"/>
    <d v="2018-06-20T00:00:00"/>
    <n v="1175454"/>
    <n v="2000"/>
    <s v="Norcross"/>
    <s v="Georgia"/>
    <s v="United States"/>
  </r>
  <r>
    <d v="2019-05-09T00:00:00"/>
    <x v="37"/>
    <s v="buy"/>
    <n v="1800"/>
    <n v="14"/>
    <n v="265.58999599999999"/>
    <n v="266.98998999999998"/>
    <n v="260.470000999999"/>
    <n v="266.19000199999999"/>
    <n v="266.19000199999999"/>
    <n v="724000"/>
    <n v="2.4569999999999999"/>
    <n v="0"/>
    <n v="3.5757039676836903E-2"/>
    <n v="5.92355899368966E-2"/>
    <n v="0.19939420276434799"/>
    <n v="0.26977359860086603"/>
    <n v="3.6782966280423303E-2"/>
    <n v="1.7102991633995701E-2"/>
    <n v="1.1767640776260101E-2"/>
    <n v="1.5416867337445701E-2"/>
    <n v="268.35000600000001"/>
    <n v="172.179993"/>
    <n v="-0.114776996840078"/>
    <n v="-3.0259986019249502E-3"/>
    <n v="1.0158659831978001"/>
    <n v="1.49245795585519"/>
    <n v="1.2536306485187101"/>
    <s v="DJT Green Funds"/>
    <x v="37"/>
    <s v="Information Technology"/>
    <s v="Data Processing &amp; Outsources Services"/>
    <s v="Norcross, Georgia"/>
    <d v="2018-06-20T00:00:00"/>
    <n v="1175454"/>
    <n v="2000"/>
    <s v="Norcross"/>
    <s v="Georgia"/>
    <s v="United States"/>
  </r>
  <r>
    <d v="2019-05-15T00:00:00"/>
    <x v="37"/>
    <s v="buy"/>
    <n v="1500"/>
    <n v="14"/>
    <n v="263.55999800000001"/>
    <n v="268.709991"/>
    <n v="263.23001099999999"/>
    <n v="264.17999300000002"/>
    <n v="264.17999300000002"/>
    <n v="611100"/>
    <n v="2.379"/>
    <n v="-1.70198033445836E-3"/>
    <n v="-7.5796845301543698E-3"/>
    <n v="4.9664904111734597E-2"/>
    <n v="0.18577969910575501"/>
    <n v="0.266878903495471"/>
    <n v="1.96939826705031E-2"/>
    <n v="1.9163776585079902E-2"/>
    <n v="1.27990556938183E-2"/>
    <n v="1.560722442493E-2"/>
    <n v="268.709991"/>
    <n v="172.179993"/>
    <n v="-0.114776996840078"/>
    <n v="5.8219943882337104E-3"/>
    <n v="1.0268847568288499"/>
    <n v="1.4922051369596001"/>
    <n v="1.42917748664468"/>
    <s v="DJT Green Funds"/>
    <x v="37"/>
    <s v="Information Technology"/>
    <s v="Data Processing &amp; Outsources Services"/>
    <s v="Norcross, Georgia"/>
    <d v="2018-06-20T00:00:00"/>
    <n v="1175454"/>
    <n v="2000"/>
    <s v="Norcross"/>
    <s v="Georgia"/>
    <s v="United States"/>
  </r>
  <r>
    <d v="2019-06-04T00:00:00"/>
    <x v="37"/>
    <s v="sell"/>
    <n v="900"/>
    <n v="14"/>
    <n v="252.71000699999999"/>
    <n v="253.979996"/>
    <n v="248.94000199999999"/>
    <n v="253.64999399999999"/>
    <n v="253.64999399999999"/>
    <n v="979500"/>
    <n v="2.1190000000000002"/>
    <n v="1.34149892935072E-2"/>
    <n v="-5.39863216096306E-2"/>
    <n v="-1.2497966993892801E-2"/>
    <n v="9.2066867781369202E-2"/>
    <n v="0.23424377562340801"/>
    <n v="1.9539004551279601E-2"/>
    <n v="2.3070080092276901E-2"/>
    <n v="1.4882570407057601E-2"/>
    <n v="1.5990031977323502E-2"/>
    <n v="276.89001500000001"/>
    <n v="172.179993"/>
    <n v="-0.114776996840078"/>
    <n v="2.1205927310919401E-2"/>
    <n v="1.0415579255565599"/>
    <n v="1.33287119591155"/>
    <n v="1.3986779095214299"/>
    <s v="DJT Green Funds"/>
    <x v="37"/>
    <s v="Information Technology"/>
    <s v="Data Processing &amp; Outsources Services"/>
    <s v="Norcross, Georgia"/>
    <d v="2018-06-20T00:00:00"/>
    <n v="1175454"/>
    <n v="2000"/>
    <s v="Norcross"/>
    <s v="Georgia"/>
    <s v="United States"/>
  </r>
  <r>
    <d v="2019-06-13T00:00:00"/>
    <x v="37"/>
    <s v="sell"/>
    <n v="1000"/>
    <n v="14"/>
    <n v="269.51001000000002"/>
    <n v="274.07998700000002"/>
    <n v="268.85998499999999"/>
    <n v="272.88000499999998"/>
    <n v="272.88000499999998"/>
    <n v="693100"/>
    <n v="2.0910000000000002"/>
    <n v="2.0062167638704099E-2"/>
    <n v="8.2265331823369398E-2"/>
    <n v="5.9605953848267897E-2"/>
    <n v="0.14266117952992"/>
    <n v="0.28611976254414401"/>
    <n v="1.3412930303946901E-2"/>
    <n v="1.79519882430253E-2"/>
    <n v="1.55750668737173E-2"/>
    <n v="1.5997529632203501E-2"/>
    <n v="276.89001500000001"/>
    <n v="172.179993"/>
    <n v="-0.114776996840078"/>
    <n v="4.0890106107655602E-3"/>
    <n v="1.04212026895603"/>
    <n v="1.66893138274707"/>
    <n v="1.5569476165657801"/>
    <s v="DJT Green Funds"/>
    <x v="37"/>
    <s v="Information Technology"/>
    <s v="Data Processing &amp; Outsources Services"/>
    <s v="Norcross, Georgia"/>
    <d v="2018-06-20T00:00:00"/>
    <n v="1175454"/>
    <n v="2000"/>
    <s v="Norcross"/>
    <s v="Georgia"/>
    <s v="United States"/>
  </r>
  <r>
    <d v="2019-04-17T00:00:00"/>
    <x v="37"/>
    <s v="sell"/>
    <n v="2700"/>
    <n v="15"/>
    <n v="252.449997"/>
    <n v="253.60000600000001"/>
    <n v="250.63999899999999"/>
    <n v="251.16999799999999"/>
    <n v="251.16999799999999"/>
    <n v="370300"/>
    <n v="2.5920000000000001"/>
    <n v="-3.6561579931129202E-3"/>
    <n v="4.0692787991692897E-3"/>
    <n v="4.2370942069539501E-2"/>
    <n v="0.272234854206721"/>
    <n v="0.18355652059456601"/>
    <n v="3.52369497304072E-3"/>
    <n v="7.6241602753082897E-3"/>
    <n v="1.1224108188580001E-2"/>
    <n v="1.5196653391398E-2"/>
    <n v="253.96000699999999"/>
    <n v="172.179993"/>
    <n v="-0.147420765531522"/>
    <n v="-2.2764010197428601E-3"/>
    <n v="0.96778685078989102"/>
    <n v="0.93592830831324303"/>
    <n v="1.1200013489330001"/>
    <s v="Turtle River Asset Management"/>
    <x v="37"/>
    <s v="Information Technology"/>
    <s v="Data Processing &amp; Outsources Services"/>
    <s v="Norcross, Georgia"/>
    <d v="2018-06-20T00:00:00"/>
    <n v="1175454"/>
    <n v="2000"/>
    <s v="Norcross"/>
    <s v="Georgia"/>
    <s v="United States"/>
  </r>
  <r>
    <d v="2019-04-29T00:00:00"/>
    <x v="37"/>
    <s v="sell"/>
    <n v="700"/>
    <n v="15"/>
    <n v="258.76001000000002"/>
    <n v="260.95001200000002"/>
    <n v="258.14999399999999"/>
    <n v="260.220000999999"/>
    <n v="260.220000999999"/>
    <n v="429000"/>
    <n v="2.536"/>
    <n v="9.0718683433771603E-3"/>
    <n v="3.0116182202817199E-2"/>
    <n v="7.1928749686764201E-2"/>
    <n v="0.27073833079098603"/>
    <n v="0.23336005210722"/>
    <n v="6.8734382579335902E-3"/>
    <n v="5.4697632323150802E-3"/>
    <n v="1.04995044993776E-2"/>
    <n v="1.5064104812436301E-2"/>
    <n v="260.95001200000002"/>
    <n v="172.179993"/>
    <n v="-0.13854531819485499"/>
    <n v="1.07094833958194E-3"/>
    <n v="0.973158203531163"/>
    <n v="1.24224087384763"/>
    <n v="1.19346226445938"/>
    <s v="Turtle River Asset Management"/>
    <x v="37"/>
    <s v="Information Technology"/>
    <s v="Data Processing &amp; Outsources Services"/>
    <s v="Norcross, Georgia"/>
    <d v="2018-06-20T00:00:00"/>
    <n v="1175454"/>
    <n v="2000"/>
    <s v="Norcross"/>
    <s v="Georgia"/>
    <s v="United States"/>
  </r>
  <r>
    <d v="2019-05-02T00:00:00"/>
    <x v="37"/>
    <s v="buy"/>
    <n v="2000"/>
    <n v="15"/>
    <n v="257.11999500000002"/>
    <n v="258.85998499999999"/>
    <n v="255.32000699999901"/>
    <n v="256.83999599999999"/>
    <n v="256.83999599999999"/>
    <n v="458700"/>
    <n v="2.552"/>
    <n v="-2.8382476460486901E-3"/>
    <n v="-1.4784463737138899E-3"/>
    <n v="3.0759484089140501E-2"/>
    <n v="0.24112665655663601"/>
    <n v="0.19968046879153101"/>
    <n v="8.2780787478124295E-3"/>
    <n v="5.8633820196595399E-3"/>
    <n v="1.03090000636632E-2"/>
    <n v="1.5058514986034E-2"/>
    <n v="261.970000999999"/>
    <n v="172.179993"/>
    <n v="-0.114776996840078"/>
    <n v="-2.1262443276895502E-3"/>
    <n v="0.97626529745079005"/>
    <n v="1.0443182180930599"/>
    <n v="1.19605121566925"/>
    <s v="Turtle River Asset Management"/>
    <x v="37"/>
    <s v="Information Technology"/>
    <s v="Data Processing &amp; Outsources Services"/>
    <s v="Norcross, Georgia"/>
    <d v="2018-06-20T00:00:00"/>
    <n v="1175454"/>
    <n v="2000"/>
    <s v="Norcross"/>
    <s v="Georgia"/>
    <s v="United States"/>
  </r>
  <r>
    <d v="2019-05-09T00:00:00"/>
    <x v="37"/>
    <s v="buy"/>
    <n v="1600"/>
    <n v="15"/>
    <n v="265.58999599999999"/>
    <n v="266.98998999999998"/>
    <n v="260.470000999999"/>
    <n v="266.19000199999999"/>
    <n v="266.19000199999999"/>
    <n v="724000"/>
    <n v="2.4569999999999999"/>
    <n v="0"/>
    <n v="3.5757039676836903E-2"/>
    <n v="5.92355899368966E-2"/>
    <n v="0.19939420276434799"/>
    <n v="0.26977359860086603"/>
    <n v="3.6782966280423303E-2"/>
    <n v="1.7102991633995701E-2"/>
    <n v="1.1767640776260101E-2"/>
    <n v="1.5416867337445701E-2"/>
    <n v="268.35000600000001"/>
    <n v="172.179993"/>
    <n v="-0.114776996840078"/>
    <n v="-3.0259986019249502E-3"/>
    <n v="1.0158659831978001"/>
    <n v="1.49245795585519"/>
    <n v="1.2536306485187101"/>
    <s v="Turtle River Asset Management"/>
    <x v="37"/>
    <s v="Information Technology"/>
    <s v="Data Processing &amp; Outsources Services"/>
    <s v="Norcross, Georgia"/>
    <d v="2018-06-20T00:00:00"/>
    <n v="1175454"/>
    <n v="2000"/>
    <s v="Norcross"/>
    <s v="Georgia"/>
    <s v="United States"/>
  </r>
  <r>
    <d v="2019-06-11T00:00:00"/>
    <x v="37"/>
    <s v="buy"/>
    <n v="2100"/>
    <n v="15"/>
    <n v="269.48001099999999"/>
    <n v="271.08999599999999"/>
    <n v="265.16000400000001"/>
    <n v="266.720000999999"/>
    <n v="266.720000999999"/>
    <n v="788000"/>
    <n v="2.14"/>
    <n v="1.87638437656917E-3"/>
    <n v="5.0244082393677399E-2"/>
    <n v="1.98907572294762E-3"/>
    <n v="0.14032447890389099"/>
    <n v="0.27545953620514002"/>
    <n v="1.7481187633748101E-2"/>
    <n v="1.85720248744447E-2"/>
    <n v="1.54881557476366E-2"/>
    <n v="1.5963773575279401E-2"/>
    <n v="276.89001500000001"/>
    <n v="172.179993"/>
    <n v="-0.114776996840078"/>
    <n v="-3.4994119269314301E-4"/>
    <n v="1.04051220532528"/>
    <n v="1.5953796870286201"/>
    <n v="1.38299588331701"/>
    <s v="Turtle River Asset Management"/>
    <x v="37"/>
    <s v="Information Technology"/>
    <s v="Data Processing &amp; Outsources Services"/>
    <s v="Norcross, Georgia"/>
    <d v="2018-06-20T00:00:00"/>
    <n v="1175454"/>
    <n v="2000"/>
    <s v="Norcross"/>
    <s v="Georgia"/>
    <s v="United States"/>
  </r>
  <r>
    <d v="2019-06-13T00:00:00"/>
    <x v="37"/>
    <s v="sell"/>
    <n v="2400"/>
    <n v="15"/>
    <n v="269.51001000000002"/>
    <n v="274.07998700000002"/>
    <n v="268.85998499999999"/>
    <n v="272.88000499999998"/>
    <n v="272.88000499999998"/>
    <n v="693100"/>
    <n v="2.0910000000000002"/>
    <n v="2.0062167638704099E-2"/>
    <n v="8.2265331823369398E-2"/>
    <n v="5.9605953848267897E-2"/>
    <n v="0.14266117952992"/>
    <n v="0.28611976254414401"/>
    <n v="1.3412930303946901E-2"/>
    <n v="1.79519882430253E-2"/>
    <n v="1.55750668737173E-2"/>
    <n v="1.5997529632203501E-2"/>
    <n v="276.89001500000001"/>
    <n v="172.179993"/>
    <n v="-0.114776996840078"/>
    <n v="4.0890106107655602E-3"/>
    <n v="1.04212026895603"/>
    <n v="1.66893138274707"/>
    <n v="1.5569476165657801"/>
    <s v="Turtle River Asset Management"/>
    <x v="37"/>
    <s v="Information Technology"/>
    <s v="Data Processing &amp; Outsources Services"/>
    <s v="Norcross, Georgia"/>
    <d v="2018-06-20T00:00:00"/>
    <n v="1175454"/>
    <n v="2000"/>
    <s v="Norcross"/>
    <s v="Georgia"/>
    <s v="United States"/>
  </r>
  <r>
    <d v="2019-06-17T00:00:00"/>
    <x v="37"/>
    <s v="sell"/>
    <n v="1400"/>
    <n v="15"/>
    <n v="272.63000499999998"/>
    <n v="273.64999399999999"/>
    <n v="267.76001000000002"/>
    <n v="268.48001099999999"/>
    <n v="268.48001099999999"/>
    <n v="464600"/>
    <n v="2.0859999999999999"/>
    <n v="-1.5449148178033899E-2"/>
    <n v="8.4534258750702095E-3"/>
    <n v="1.6145801751603201E-2"/>
    <n v="0.109017413572"/>
    <n v="0.26718446043278699"/>
    <n v="1.2636475336748E-2"/>
    <n v="1.7345568750523298E-2"/>
    <n v="1.5683311294205301E-2"/>
    <n v="1.5998260470681602E-2"/>
    <n v="276.89001500000001"/>
    <n v="172.179993"/>
    <n v="-0.114776996840078"/>
    <n v="9.3131563797728401E-4"/>
    <n v="1.04579987602062"/>
    <n v="1.5530527412071"/>
    <n v="1.6012712684944399"/>
    <s v="Turtle River Asset Management"/>
    <x v="37"/>
    <s v="Information Technology"/>
    <s v="Data Processing &amp; Outsources Services"/>
    <s v="Norcross, Georgia"/>
    <d v="2018-06-20T00:00:00"/>
    <n v="1175454"/>
    <n v="2000"/>
    <s v="Norcross"/>
    <s v="Georgia"/>
    <s v="United States"/>
  </r>
  <r>
    <d v="2019-04-01T00:00:00"/>
    <x v="37"/>
    <s v="buy"/>
    <n v="1500"/>
    <n v="16"/>
    <n v="248.82000699999901"/>
    <n v="250.82000699999901"/>
    <n v="246.89999399999999"/>
    <n v="249.05999800000001"/>
    <n v="249.05999800000001"/>
    <n v="920300"/>
    <n v="2.4969999999999999"/>
    <n v="9.9668010764629496E-3"/>
    <n v="4.6684461517611298E-2"/>
    <n v="6.5454378729209395E-2"/>
    <n v="0.30553362591650501"/>
    <n v="0.20695393671621501"/>
    <n v="4.26428445671096E-3"/>
    <n v="9.1621881025060192E-3"/>
    <n v="1.1822951323464699E-2"/>
    <n v="1.5460541782976501E-2"/>
    <n v="250.82000699999901"/>
    <n v="172.179993"/>
    <n v="-0.147420765531522"/>
    <n v="1.1502195497633099E-2"/>
    <n v="0.96519711031711797"/>
    <n v="1.0731555400989199"/>
    <n v="1.0530314209934399"/>
    <s v="Bridgebay Associates"/>
    <x v="37"/>
    <s v="Information Technology"/>
    <s v="Data Processing &amp; Outsources Services"/>
    <s v="Norcross, Georgia"/>
    <d v="2018-06-20T00:00:00"/>
    <n v="1175454"/>
    <n v="2000"/>
    <s v="Norcross"/>
    <s v="Georgia"/>
    <s v="United States"/>
  </r>
  <r>
    <d v="2019-05-03T00:00:00"/>
    <x v="37"/>
    <s v="buy"/>
    <n v="2000"/>
    <n v="16"/>
    <n v="258"/>
    <n v="258.98001099999999"/>
    <n v="256.92999300000002"/>
    <n v="257.75"/>
    <n v="257.75"/>
    <n v="255200"/>
    <n v="2.5310000000000001"/>
    <n v="3.5368155451200498E-3"/>
    <n v="-4.6543967778544398E-4"/>
    <n v="3.01292610230923E-2"/>
    <n v="0.23883338152063799"/>
    <n v="0.202646992994718"/>
    <n v="8.3761512347578001E-3"/>
    <n v="5.8507359159042701E-3"/>
    <n v="1.03058628228408E-2"/>
    <n v="1.5059500176153699E-2"/>
    <n v="261.970000999999"/>
    <n v="172.179993"/>
    <n v="-0.114776996840078"/>
    <n v="9.5921274614703799E-3"/>
    <n v="0.97617699966433003"/>
    <n v="1.0663015462822001"/>
    <n v="1.14347441911967"/>
    <s v="Bridgebay Associates"/>
    <x v="37"/>
    <s v="Information Technology"/>
    <s v="Data Processing &amp; Outsources Services"/>
    <s v="Norcross, Georgia"/>
    <d v="2018-06-20T00:00:00"/>
    <n v="1175454"/>
    <n v="2000"/>
    <s v="Norcross"/>
    <s v="Georgia"/>
    <s v="United States"/>
  </r>
  <r>
    <d v="2019-05-09T00:00:00"/>
    <x v="37"/>
    <s v="sell"/>
    <n v="2000"/>
    <n v="16"/>
    <n v="265.58999599999999"/>
    <n v="266.98998999999998"/>
    <n v="260.470000999999"/>
    <n v="266.19000199999999"/>
    <n v="266.19000199999999"/>
    <n v="724000"/>
    <n v="2.4569999999999999"/>
    <n v="0"/>
    <n v="3.5757039676836903E-2"/>
    <n v="5.92355899368966E-2"/>
    <n v="0.19939420276434799"/>
    <n v="0.26977359860086603"/>
    <n v="3.6782966280423303E-2"/>
    <n v="1.7102991633995701E-2"/>
    <n v="1.1767640776260101E-2"/>
    <n v="1.5416867337445701E-2"/>
    <n v="268.35000600000001"/>
    <n v="172.179993"/>
    <n v="-0.114776996840078"/>
    <n v="-3.0259986019249502E-3"/>
    <n v="1.0158659831978001"/>
    <n v="1.49245795585519"/>
    <n v="1.2536306485187101"/>
    <s v="Bridgebay Associates"/>
    <x v="37"/>
    <s v="Information Technology"/>
    <s v="Data Processing &amp; Outsources Services"/>
    <s v="Norcross, Georgia"/>
    <d v="2018-06-20T00:00:00"/>
    <n v="1175454"/>
    <n v="2000"/>
    <s v="Norcross"/>
    <s v="Georgia"/>
    <s v="United States"/>
  </r>
  <r>
    <d v="2019-05-20T00:00:00"/>
    <x v="37"/>
    <s v="sell"/>
    <n v="2700"/>
    <n v="16"/>
    <n v="267.01998900000001"/>
    <n v="272.91000400000001"/>
    <n v="266.48998999999998"/>
    <n v="272.07998700000002"/>
    <n v="272.07998700000002"/>
    <n v="556200"/>
    <n v="2.4159999999999999"/>
    <n v="1.04186002289611E-2"/>
    <n v="5.6669890333679702E-2"/>
    <n v="7.9966100171099799E-2"/>
    <n v="0.18525137612728501"/>
    <n v="0.28065005898258499"/>
    <n v="1.6023071056570401E-2"/>
    <n v="1.99359477564886E-2"/>
    <n v="1.30935499398448E-2"/>
    <n v="1.5690838113071901E-2"/>
    <n v="272.91000400000001"/>
    <n v="172.179993"/>
    <n v="-0.114776996840078"/>
    <n v="-6.7722580366252503E-3"/>
    <n v="1.0305400174416901"/>
    <n v="1.5825475482995599"/>
    <n v="1.5600146749489601"/>
    <s v="Bridgebay Associates"/>
    <x v="37"/>
    <s v="Information Technology"/>
    <s v="Data Processing &amp; Outsources Services"/>
    <s v="Norcross, Georgia"/>
    <d v="2018-06-20T00:00:00"/>
    <n v="1175454"/>
    <n v="2000"/>
    <s v="Norcross"/>
    <s v="Georgia"/>
    <s v="United States"/>
  </r>
  <r>
    <d v="2019-05-23T00:00:00"/>
    <x v="37"/>
    <s v="sell"/>
    <n v="2000"/>
    <n v="16"/>
    <n v="272.67999300000002"/>
    <n v="272.67999300000002"/>
    <n v="265.63000499999998"/>
    <n v="266.67001299999998"/>
    <n v="266.67001299999998"/>
    <n v="530400"/>
    <n v="2.2959999999999998"/>
    <n v="-3.0722709332992398E-2"/>
    <n v="-1.65864414254407E-2"/>
    <n v="3.8220723914114803E-2"/>
    <n v="0.154782200647265"/>
    <n v="0.28979681919387101"/>
    <n v="1.6597506723814302E-2"/>
    <n v="2.10253364273085E-2"/>
    <n v="1.36521387065308E-2"/>
    <n v="1.5760408552399401E-2"/>
    <n v="276.89001500000001"/>
    <n v="172.179993"/>
    <n v="-0.114776996840078"/>
    <n v="-1.1985692488440201E-2"/>
    <n v="1.03945853607545"/>
    <n v="1.65673500279844"/>
    <n v="1.6377326323821999"/>
    <s v="Bridgebay Associates"/>
    <x v="37"/>
    <s v="Information Technology"/>
    <s v="Data Processing &amp; Outsources Services"/>
    <s v="Norcross, Georgia"/>
    <d v="2018-06-20T00:00:00"/>
    <n v="1175454"/>
    <n v="2000"/>
    <s v="Norcross"/>
    <s v="Georgia"/>
    <s v="United States"/>
  </r>
  <r>
    <d v="2019-05-01T00:00:00"/>
    <x v="37"/>
    <s v="sell"/>
    <n v="2100"/>
    <n v="17"/>
    <n v="261.01998900000001"/>
    <n v="261.55999800000001"/>
    <n v="257.48998999999998"/>
    <n v="257.57000699999998"/>
    <n v="257.57000699999998"/>
    <n v="323100"/>
    <n v="2.5110000000000001"/>
    <n v="-1.30373090772443E-2"/>
    <n v="4.7868823005957602E-3"/>
    <n v="4.3564532811651902E-2"/>
    <n v="0.24000860112434699"/>
    <n v="0.21722102356853501"/>
    <n v="8.2711833796310294E-3"/>
    <n v="6.0552439928513897E-3"/>
    <n v="1.03216146934996E-2"/>
    <n v="1.5082186647270301E-2"/>
    <n v="261.970000999999"/>
    <n v="172.179993"/>
    <n v="-0.114776996840078"/>
    <n v="-7.5304459681844096E-3"/>
    <n v="0.97727607360136304"/>
    <n v="1.1507249821879"/>
    <n v="1.2233621125409899"/>
    <s v="Los Santos Asset Management"/>
    <x v="37"/>
    <s v="Information Technology"/>
    <s v="Data Processing &amp; Outsources Services"/>
    <s v="Norcross, Georgia"/>
    <d v="2018-06-20T00:00:00"/>
    <n v="1175454"/>
    <n v="2000"/>
    <s v="Norcross"/>
    <s v="Georgia"/>
    <s v="United States"/>
  </r>
  <r>
    <d v="2019-05-02T00:00:00"/>
    <x v="37"/>
    <s v="buy"/>
    <n v="1300"/>
    <n v="17"/>
    <n v="257.11999500000002"/>
    <n v="258.85998499999999"/>
    <n v="255.32000699999901"/>
    <n v="256.83999599999999"/>
    <n v="256.83999599999999"/>
    <n v="458700"/>
    <n v="2.552"/>
    <n v="-2.8382476460486901E-3"/>
    <n v="-1.4784463737138899E-3"/>
    <n v="3.0759484089140501E-2"/>
    <n v="0.24112665655663601"/>
    <n v="0.19968046879153101"/>
    <n v="8.2780787478124295E-3"/>
    <n v="5.8633820196595399E-3"/>
    <n v="1.03090000636632E-2"/>
    <n v="1.5058514986034E-2"/>
    <n v="261.970000999999"/>
    <n v="172.179993"/>
    <n v="-0.114776996840078"/>
    <n v="-2.1262443276895502E-3"/>
    <n v="0.97626529745079005"/>
    <n v="1.0443182180930599"/>
    <n v="1.19605121566925"/>
    <s v="Los Santos Asset Management"/>
    <x v="37"/>
    <s v="Information Technology"/>
    <s v="Data Processing &amp; Outsources Services"/>
    <s v="Norcross, Georgia"/>
    <d v="2018-06-20T00:00:00"/>
    <n v="1175454"/>
    <n v="2000"/>
    <s v="Norcross"/>
    <s v="Georgia"/>
    <s v="United States"/>
  </r>
  <r>
    <d v="2019-05-03T00:00:00"/>
    <x v="37"/>
    <s v="sell"/>
    <n v="3000"/>
    <n v="17"/>
    <n v="258"/>
    <n v="258.98001099999999"/>
    <n v="256.92999300000002"/>
    <n v="257.75"/>
    <n v="257.75"/>
    <n v="255200"/>
    <n v="2.5310000000000001"/>
    <n v="3.5368155451200498E-3"/>
    <n v="-4.6543967778544398E-4"/>
    <n v="3.01292610230923E-2"/>
    <n v="0.23883338152063799"/>
    <n v="0.202646992994718"/>
    <n v="8.3761512347578001E-3"/>
    <n v="5.8507359159042701E-3"/>
    <n v="1.03058628228408E-2"/>
    <n v="1.5059500176153699E-2"/>
    <n v="261.970000999999"/>
    <n v="172.179993"/>
    <n v="-0.114776996840078"/>
    <n v="9.5921274614703799E-3"/>
    <n v="0.97617699966433003"/>
    <n v="1.0663015462822001"/>
    <n v="1.14347441911967"/>
    <s v="Los Santos Asset Management"/>
    <x v="37"/>
    <s v="Information Technology"/>
    <s v="Data Processing &amp; Outsources Services"/>
    <s v="Norcross, Georgia"/>
    <d v="2018-06-20T00:00:00"/>
    <n v="1175454"/>
    <n v="2000"/>
    <s v="Norcross"/>
    <s v="Georgia"/>
    <s v="United States"/>
  </r>
  <r>
    <d v="2019-05-17T00:00:00"/>
    <x v="37"/>
    <s v="buy"/>
    <n v="1000"/>
    <n v="17"/>
    <n v="268.39001500000001"/>
    <n v="270.80999800000001"/>
    <n v="268.39001500000001"/>
    <n v="269.26001000000002"/>
    <n v="269.26001000000002"/>
    <n v="420900"/>
    <n v="2.3929999999999998"/>
    <n v="-6.9209364066102497E-3"/>
    <n v="2.1130868770102399E-2"/>
    <n v="6.5891341949025697E-2"/>
    <n v="0.18380823806789201"/>
    <n v="0.28084720793143603"/>
    <n v="2.2926164816229899E-2"/>
    <n v="1.99337193899429E-2"/>
    <n v="1.30815129485737E-2"/>
    <n v="1.5691308807234201E-2"/>
    <n v="271.70001200000002"/>
    <n v="172.179993"/>
    <n v="-0.114776996840078"/>
    <n v="-5.8544371529206298E-3"/>
    <n v="1.0350598003604901"/>
    <n v="1.58121521219228"/>
    <n v="1.49556133524263"/>
    <s v="Los Santos Asset Management"/>
    <x v="37"/>
    <s v="Information Technology"/>
    <s v="Data Processing &amp; Outsources Services"/>
    <s v="Norcross, Georgia"/>
    <d v="2018-06-20T00:00:00"/>
    <n v="1175454"/>
    <n v="2000"/>
    <s v="Norcross"/>
    <s v="Georgia"/>
    <s v="United States"/>
  </r>
  <r>
    <d v="2019-05-21T00:00:00"/>
    <x v="37"/>
    <s v="sell"/>
    <n v="1400"/>
    <n v="17"/>
    <n v="273.92999300000002"/>
    <n v="274.98998999999998"/>
    <n v="272.67001299999998"/>
    <n v="273.54998799999998"/>
    <n v="273.54998799999998"/>
    <n v="402400"/>
    <n v="2.4260000000000002"/>
    <n v="5.3882837232938404E-3"/>
    <n v="3.3151733809077703E-2"/>
    <n v="8.4359537110299601E-2"/>
    <n v="0.18433413825116299"/>
    <n v="0.291063106296512"/>
    <n v="1.26776805961286E-2"/>
    <n v="1.9930247468920199E-2"/>
    <n v="1.3090257408014699E-2"/>
    <n v="1.56883192792368E-2"/>
    <n v="274.98998999999998"/>
    <n v="172.179993"/>
    <n v="-0.114776996840078"/>
    <n v="8.4599491109458805E-3"/>
    <n v="1.0286102671603301"/>
    <n v="1.6508159974543899"/>
    <n v="1.5923395770095701"/>
    <s v="Los Santos Asset Management"/>
    <x v="37"/>
    <s v="Information Technology"/>
    <s v="Data Processing &amp; Outsources Services"/>
    <s v="Norcross, Georgia"/>
    <d v="2018-06-20T00:00:00"/>
    <n v="1175454"/>
    <n v="2000"/>
    <s v="Norcross"/>
    <s v="Georgia"/>
    <s v="United States"/>
  </r>
  <r>
    <d v="2019-06-03T00:00:00"/>
    <x v="37"/>
    <s v="sell"/>
    <n v="2200"/>
    <n v="17"/>
    <n v="259.02999899999998"/>
    <n v="260.26001000000002"/>
    <n v="248.929993"/>
    <n v="250.270004"/>
    <n v="250.270004"/>
    <n v="981200"/>
    <n v="2.081"/>
    <n v="-3.1232821409592701E-2"/>
    <n v="-6.39589179994072E-2"/>
    <n v="-2.8751203933448901E-2"/>
    <n v="7.5544400763610395E-2"/>
    <n v="0.22747824713936701"/>
    <n v="1.6761077474577502E-2"/>
    <n v="2.2860258726553701E-2"/>
    <n v="1.48139474177615E-2"/>
    <n v="1.5974657616721798E-2"/>
    <n v="276.89001500000001"/>
    <n v="172.179993"/>
    <n v="-0.114776996840078"/>
    <n v="-2.7690708645509302E-3"/>
    <n v="1.04774567266755"/>
    <n v="1.2921368825033499"/>
    <n v="1.4525623429621"/>
    <s v="Los Santos Asset Management"/>
    <x v="37"/>
    <s v="Information Technology"/>
    <s v="Data Processing &amp; Outsources Services"/>
    <s v="Norcross, Georgia"/>
    <d v="2018-06-20T00:00:00"/>
    <n v="1175454"/>
    <n v="2000"/>
    <s v="Norcross"/>
    <s v="Georgia"/>
    <s v="United States"/>
  </r>
  <r>
    <d v="2019-06-26T00:00:00"/>
    <x v="37"/>
    <s v="buy"/>
    <n v="2100"/>
    <n v="17"/>
    <n v="278.39001500000001"/>
    <n v="279.25"/>
    <n v="274.88000499999998"/>
    <n v="277.11999500000002"/>
    <n v="277.11999500000002"/>
    <n v="303900"/>
    <n v="2.0489999999999999"/>
    <n v="-7.5747864318865198E-4"/>
    <n v="-1.83870263609894E-3"/>
    <n v="3.79513382673888E-2"/>
    <n v="0.13485192609987701"/>
    <n v="0.27268728403682502"/>
    <n v="4.1254225992837703E-3"/>
    <n v="1.5531451491354599E-2"/>
    <n v="1.5530379936574501E-2"/>
    <n v="1.5450244144395499E-2"/>
    <n v="283.45001200000002"/>
    <n v="172.179993"/>
    <n v="-0.114776996840078"/>
    <n v="-1.2346958449604901E-3"/>
    <n v="1.0434657189548899"/>
    <n v="1.62785683180773"/>
    <n v="1.4450927473683499"/>
    <s v="Los Santos Asset Management"/>
    <x v="37"/>
    <s v="Information Technology"/>
    <s v="Data Processing &amp; Outsources Services"/>
    <s v="Norcross, Georgia"/>
    <d v="2018-06-20T00:00:00"/>
    <n v="1175454"/>
    <n v="2000"/>
    <s v="Norcross"/>
    <s v="Georgia"/>
    <s v="United States"/>
  </r>
  <r>
    <d v="2019-04-05T00:00:00"/>
    <x v="37"/>
    <s v="sell"/>
    <n v="3800"/>
    <n v="18"/>
    <n v="249.33000200000001"/>
    <n v="250.88000499999899"/>
    <n v="248.46000699999999"/>
    <n v="250.30999800000001"/>
    <n v="250.30999800000001"/>
    <n v="402500"/>
    <n v="2.5009999999999999"/>
    <n v="7.9818765228184992E-3"/>
    <n v="1.4973119520759E-2"/>
    <n v="8.0975329192358905E-2"/>
    <n v="0.302668682743294"/>
    <n v="0.22333329106020899"/>
    <n v="6.7026609805998401E-3"/>
    <n v="9.1041238925155307E-3"/>
    <n v="1.12718775849634E-2"/>
    <n v="1.5406173899062899E-2"/>
    <n v="251.05999800000001"/>
    <n v="172.179993"/>
    <n v="-0.147420765531522"/>
    <n v="4.62571739556182E-3"/>
    <n v="0.97437002925625804"/>
    <n v="1.1711542042311001"/>
    <n v="1.1631616650554299"/>
    <s v="Ironman Funds"/>
    <x v="37"/>
    <s v="Information Technology"/>
    <s v="Data Processing &amp; Outsources Services"/>
    <s v="Norcross, Georgia"/>
    <d v="2018-06-20T00:00:00"/>
    <n v="1175454"/>
    <n v="2000"/>
    <s v="Norcross"/>
    <s v="Georgia"/>
    <s v="United States"/>
  </r>
  <r>
    <d v="2019-04-12T00:00:00"/>
    <x v="37"/>
    <s v="buy"/>
    <n v="1200"/>
    <n v="18"/>
    <n v="251.36000099999899"/>
    <n v="251.80000299999901"/>
    <n v="249.55000299999901"/>
    <n v="251.38000499999899"/>
    <n v="251.38000499999899"/>
    <n v="309700"/>
    <n v="2.56"/>
    <n v="5.8248997381370503E-3"/>
    <n v="4.2656166797921799E-3"/>
    <n v="6.7507907710521106E-2"/>
    <n v="0.285218743327254"/>
    <n v="0.225254193652248"/>
    <n v="3.2524533594175098E-3"/>
    <n v="7.8336196491890896E-3"/>
    <n v="1.12374903609181E-2"/>
    <n v="1.5315826188199501E-2"/>
    <n v="252.33999599999899"/>
    <n v="172.179993"/>
    <n v="-0.147420765531522"/>
    <n v="6.5875784763498903E-3"/>
    <n v="0.97617696130646003"/>
    <n v="1.18181676831837"/>
    <n v="1.22055567768352"/>
    <s v="Ironman Funds"/>
    <x v="37"/>
    <s v="Information Technology"/>
    <s v="Data Processing &amp; Outsources Services"/>
    <s v="Norcross, Georgia"/>
    <d v="2018-06-20T00:00:00"/>
    <n v="1175454"/>
    <n v="2000"/>
    <s v="Norcross"/>
    <s v="Georgia"/>
    <s v="United States"/>
  </r>
  <r>
    <d v="2019-04-18T00:00:00"/>
    <x v="37"/>
    <s v="sell"/>
    <n v="900"/>
    <n v="18"/>
    <n v="250.770004"/>
    <n v="251.509995"/>
    <n v="248.61999499999999"/>
    <n v="251.41999799999999"/>
    <n v="251.41999799999999"/>
    <n v="413600"/>
    <n v="2.56"/>
    <n v="9.9484678409391802E-4"/>
    <n v="5.9839808831080197E-3"/>
    <n v="4.2825934601166703E-2"/>
    <n v="0.26645741524389799"/>
    <n v="0.175788173750003"/>
    <n v="3.3896715161831001E-3"/>
    <n v="7.6208376557905903E-3"/>
    <n v="1.1227360253581099E-2"/>
    <n v="1.5188166452029301E-2"/>
    <n v="253.96000699999999"/>
    <n v="172.179993"/>
    <n v="-0.147420765531522"/>
    <n v="1.5778467813143101E-3"/>
    <n v="0.96754472909376898"/>
    <n v="0.89304429318692602"/>
    <n v="1.06500702725648"/>
    <s v="Ironman Funds"/>
    <x v="37"/>
    <s v="Information Technology"/>
    <s v="Data Processing &amp; Outsources Services"/>
    <s v="Norcross, Georgia"/>
    <d v="2018-06-20T00:00:00"/>
    <n v="1175454"/>
    <n v="2000"/>
    <s v="Norcross"/>
    <s v="Georgia"/>
    <s v="United States"/>
  </r>
  <r>
    <d v="2019-05-01T00:00:00"/>
    <x v="37"/>
    <s v="sell"/>
    <n v="1100"/>
    <n v="18"/>
    <n v="261.01998900000001"/>
    <n v="261.55999800000001"/>
    <n v="257.48998999999998"/>
    <n v="257.57000699999998"/>
    <n v="257.57000699999998"/>
    <n v="323100"/>
    <n v="2.5110000000000001"/>
    <n v="-1.30373090772443E-2"/>
    <n v="4.7868823005957602E-3"/>
    <n v="4.3564532811651902E-2"/>
    <n v="0.24000860112434699"/>
    <n v="0.21722102356853501"/>
    <n v="8.2711833796310294E-3"/>
    <n v="6.0552439928513897E-3"/>
    <n v="1.03216146934996E-2"/>
    <n v="1.5082186647270301E-2"/>
    <n v="261.970000999999"/>
    <n v="172.179993"/>
    <n v="-0.114776996840078"/>
    <n v="-7.5304459681844096E-3"/>
    <n v="0.97727607360136304"/>
    <n v="1.1507249821879"/>
    <n v="1.2233621125409899"/>
    <s v="Ironman Funds"/>
    <x v="37"/>
    <s v="Information Technology"/>
    <s v="Data Processing &amp; Outsources Services"/>
    <s v="Norcross, Georgia"/>
    <d v="2018-06-20T00:00:00"/>
    <n v="1175454"/>
    <n v="2000"/>
    <s v="Norcross"/>
    <s v="Georgia"/>
    <s v="United States"/>
  </r>
  <r>
    <d v="2019-05-02T00:00:00"/>
    <x v="37"/>
    <s v="buy"/>
    <n v="900"/>
    <n v="18"/>
    <n v="257.11999500000002"/>
    <n v="258.85998499999999"/>
    <n v="255.32000699999901"/>
    <n v="256.83999599999999"/>
    <n v="256.83999599999999"/>
    <n v="458700"/>
    <n v="2.552"/>
    <n v="-2.8382476460486901E-3"/>
    <n v="-1.4784463737138899E-3"/>
    <n v="3.0759484089140501E-2"/>
    <n v="0.24112665655663601"/>
    <n v="0.19968046879153101"/>
    <n v="8.2780787478124295E-3"/>
    <n v="5.8633820196595399E-3"/>
    <n v="1.03090000636632E-2"/>
    <n v="1.5058514986034E-2"/>
    <n v="261.970000999999"/>
    <n v="172.179993"/>
    <n v="-0.114776996840078"/>
    <n v="-2.1262443276895502E-3"/>
    <n v="0.97626529745079005"/>
    <n v="1.0443182180930599"/>
    <n v="1.19605121566925"/>
    <s v="Ironman Funds"/>
    <x v="37"/>
    <s v="Information Technology"/>
    <s v="Data Processing &amp; Outsources Services"/>
    <s v="Norcross, Georgia"/>
    <d v="2018-06-20T00:00:00"/>
    <n v="1175454"/>
    <n v="2000"/>
    <s v="Norcross"/>
    <s v="Georgia"/>
    <s v="United States"/>
  </r>
  <r>
    <d v="2019-05-01T00:00:00"/>
    <x v="37"/>
    <s v="buy"/>
    <n v="2400"/>
    <n v="19"/>
    <n v="261.01998900000001"/>
    <n v="261.55999800000001"/>
    <n v="257.48998999999998"/>
    <n v="257.57000699999998"/>
    <n v="257.57000699999998"/>
    <n v="323100"/>
    <n v="2.5110000000000001"/>
    <n v="-1.30373090772443E-2"/>
    <n v="4.7868823005957602E-3"/>
    <n v="4.3564532811651902E-2"/>
    <n v="0.24000860112434699"/>
    <n v="0.21722102356853501"/>
    <n v="8.2711833796310294E-3"/>
    <n v="6.0552439928513897E-3"/>
    <n v="1.03216146934996E-2"/>
    <n v="1.5082186647270301E-2"/>
    <n v="261.970000999999"/>
    <n v="172.179993"/>
    <n v="-0.114776996840078"/>
    <n v="-7.5304459681844096E-3"/>
    <n v="0.97727607360136304"/>
    <n v="1.1507249821879"/>
    <n v="1.2233621125409899"/>
    <s v="Second Point Management"/>
    <x v="37"/>
    <s v="Information Technology"/>
    <s v="Data Processing &amp; Outsources Services"/>
    <s v="Norcross, Georgia"/>
    <d v="2018-06-20T00:00:00"/>
    <n v="1175454"/>
    <n v="2000"/>
    <s v="Norcross"/>
    <s v="Georgia"/>
    <s v="United States"/>
  </r>
  <r>
    <d v="2019-05-09T00:00:00"/>
    <x v="37"/>
    <s v="sell"/>
    <n v="1000"/>
    <n v="19"/>
    <n v="265.58999599999999"/>
    <n v="266.98998999999998"/>
    <n v="260.470000999999"/>
    <n v="266.19000199999999"/>
    <n v="266.19000199999999"/>
    <n v="724000"/>
    <n v="2.4569999999999999"/>
    <n v="0"/>
    <n v="3.5757039676836903E-2"/>
    <n v="5.92355899368966E-2"/>
    <n v="0.19939420276434799"/>
    <n v="0.26977359860086603"/>
    <n v="3.6782966280423303E-2"/>
    <n v="1.7102991633995701E-2"/>
    <n v="1.1767640776260101E-2"/>
    <n v="1.5416867337445701E-2"/>
    <n v="268.35000600000001"/>
    <n v="172.179993"/>
    <n v="-0.114776996840078"/>
    <n v="-3.0259986019249502E-3"/>
    <n v="1.0158659831978001"/>
    <n v="1.49245795585519"/>
    <n v="1.2536306485187101"/>
    <s v="Second Point Management"/>
    <x v="37"/>
    <s v="Information Technology"/>
    <s v="Data Processing &amp; Outsources Services"/>
    <s v="Norcross, Georgia"/>
    <d v="2018-06-20T00:00:00"/>
    <n v="1175454"/>
    <n v="2000"/>
    <s v="Norcross"/>
    <s v="Georgia"/>
    <s v="United States"/>
  </r>
  <r>
    <d v="2019-05-10T00:00:00"/>
    <x v="37"/>
    <s v="buy"/>
    <n v="1600"/>
    <n v="19"/>
    <n v="263.92001299999998"/>
    <n v="265.86999500000002"/>
    <n v="260.10000600000001"/>
    <n v="263.63000499999998"/>
    <n v="263.63000499999998"/>
    <n v="1071900"/>
    <n v="2.4550000000000001"/>
    <n v="-9.6637231089756505E-3"/>
    <n v="2.2556501022741201E-2"/>
    <n v="5.19663367851727E-2"/>
    <n v="0.19354386773714699"/>
    <n v="0.25588755481454001"/>
    <n v="3.7572526343347498E-2"/>
    <n v="1.7275300623858601E-2"/>
    <n v="1.1846417531866601E-2"/>
    <n v="1.5430367258358099E-2"/>
    <n v="268.35000600000001"/>
    <n v="172.179993"/>
    <n v="-0.114776996840078"/>
    <n v="3.7133938472042301E-3"/>
    <n v="1.01633430526591"/>
    <n v="1.41175200348937"/>
    <n v="1.3227207399601499"/>
    <s v="Second Point Management"/>
    <x v="37"/>
    <s v="Information Technology"/>
    <s v="Data Processing &amp; Outsources Services"/>
    <s v="Norcross, Georgia"/>
    <d v="2018-06-20T00:00:00"/>
    <n v="1175454"/>
    <n v="2000"/>
    <s v="Norcross"/>
    <s v="Georgia"/>
    <s v="United States"/>
  </r>
  <r>
    <d v="2019-05-28T00:00:00"/>
    <x v="37"/>
    <s v="buy"/>
    <n v="1300"/>
    <n v="19"/>
    <n v="267.92999300000002"/>
    <n v="272.14001500000001"/>
    <n v="266.64001500000001"/>
    <n v="267.720000999999"/>
    <n v="267.720000999999"/>
    <n v="844600"/>
    <n v="2.2679999999999998"/>
    <n v="3.4423929037308201E-3"/>
    <n v="-1.6154430951187099E-2"/>
    <n v="4.0009908242023898E-2"/>
    <n v="0.144282457521722"/>
    <n v="0.27989336760226302"/>
    <n v="1.54949888539253E-2"/>
    <n v="2.10166433960986E-2"/>
    <n v="1.3626511415462599E-2"/>
    <n v="1.5751834392818999E-2"/>
    <n v="276.89001500000001"/>
    <n v="172.179993"/>
    <n v="-0.114776996840078"/>
    <n v="-8.4109499934704197E-3"/>
    <n v="1.03605366996419"/>
    <n v="1.6022933631148999"/>
    <n v="1.65130888542078"/>
    <s v="Second Point Management"/>
    <x v="37"/>
    <s v="Information Technology"/>
    <s v="Data Processing &amp; Outsources Services"/>
    <s v="Norcross, Georgia"/>
    <d v="2018-06-20T00:00:00"/>
    <n v="1175454"/>
    <n v="2000"/>
    <s v="Norcross"/>
    <s v="Georgia"/>
    <s v="United States"/>
  </r>
  <r>
    <d v="2019-04-03T00:00:00"/>
    <x v="37"/>
    <s v="buy"/>
    <n v="1900"/>
    <n v="20"/>
    <n v="250.94000199999999"/>
    <n v="250.94000199999999"/>
    <n v="249.020004"/>
    <n v="249.970000999999"/>
    <n v="249.970000999999"/>
    <n v="531100"/>
    <n v="2.5169999999999999"/>
    <n v="-5.1994721182663304E-4"/>
    <n v="3.1742233430682498E-2"/>
    <n v="7.4344964361211602E-2"/>
    <n v="0.29801651098739501"/>
    <n v="0.22738301178234099"/>
    <n v="5.0119773192986499E-3"/>
    <n v="8.98189972686614E-3"/>
    <n v="1.1783928662640599E-2"/>
    <n v="1.5394586912435599E-2"/>
    <n v="251.05999800000001"/>
    <n v="172.179993"/>
    <n v="-0.147420765531522"/>
    <n v="2.1460723821998401E-3"/>
    <n v="0.96853651243807104"/>
    <n v="1.1928646375879799"/>
    <n v="1.14957423043475"/>
    <s v="Jaguar Group of Funds"/>
    <x v="37"/>
    <s v="Information Technology"/>
    <s v="Data Processing &amp; Outsources Services"/>
    <s v="Norcross, Georgia"/>
    <d v="2018-06-20T00:00:00"/>
    <n v="1175454"/>
    <n v="2000"/>
    <s v="Norcross"/>
    <s v="Georgia"/>
    <s v="United States"/>
  </r>
  <r>
    <d v="2019-04-09T00:00:00"/>
    <x v="37"/>
    <s v="buy"/>
    <n v="1100"/>
    <n v="20"/>
    <n v="249.41999799999999"/>
    <n v="251.41000399999999"/>
    <n v="249.41999799999999"/>
    <n v="250.279999"/>
    <n v="250.279999"/>
    <n v="339600"/>
    <n v="2.4990000000000001"/>
    <n v="-2.39446995725185E-3"/>
    <n v="7.19425260660814E-4"/>
    <n v="9.4024412936860605E-2"/>
    <n v="0.28906815995698398"/>
    <n v="0.241968722258946"/>
    <n v="5.4461920416701897E-3"/>
    <n v="8.2615012778394694E-3"/>
    <n v="1.1304951471733399E-2"/>
    <n v="1.53537077168033E-2"/>
    <n v="251.41000399999999"/>
    <n v="172.179993"/>
    <n v="-0.147420765531522"/>
    <n v="-6.0859766572597396E-3"/>
    <n v="0.97542881492609901"/>
    <n v="1.2824532777570099"/>
    <n v="1.21958216423298"/>
    <s v="Jaguar Group of Funds"/>
    <x v="37"/>
    <s v="Information Technology"/>
    <s v="Data Processing &amp; Outsources Services"/>
    <s v="Norcross, Georgia"/>
    <d v="2018-06-20T00:00:00"/>
    <n v="1175454"/>
    <n v="2000"/>
    <s v="Norcross"/>
    <s v="Georgia"/>
    <s v="United States"/>
  </r>
  <r>
    <d v="2019-04-12T00:00:00"/>
    <x v="37"/>
    <s v="sell"/>
    <n v="1300"/>
    <n v="20"/>
    <n v="251.36000099999899"/>
    <n v="251.80000299999901"/>
    <n v="249.55000299999901"/>
    <n v="251.38000499999899"/>
    <n v="251.38000499999899"/>
    <n v="309700"/>
    <n v="2.56"/>
    <n v="5.8248997381370503E-3"/>
    <n v="4.2656166797921799E-3"/>
    <n v="6.7507907710521106E-2"/>
    <n v="0.285218743327254"/>
    <n v="0.225254193652248"/>
    <n v="3.2524533594175098E-3"/>
    <n v="7.8336196491890896E-3"/>
    <n v="1.12374903609181E-2"/>
    <n v="1.5315826188199501E-2"/>
    <n v="252.33999599999899"/>
    <n v="172.179993"/>
    <n v="-0.147420765531522"/>
    <n v="6.5875784763498903E-3"/>
    <n v="0.97617696130646003"/>
    <n v="1.18181676831837"/>
    <n v="1.22055567768352"/>
    <s v="Jaguar Group of Funds"/>
    <x v="37"/>
    <s v="Information Technology"/>
    <s v="Data Processing &amp; Outsources Services"/>
    <s v="Norcross, Georgia"/>
    <d v="2018-06-20T00:00:00"/>
    <n v="1175454"/>
    <n v="2000"/>
    <s v="Norcross"/>
    <s v="Georgia"/>
    <s v="United States"/>
  </r>
  <r>
    <d v="2019-05-06T00:00:00"/>
    <x v="37"/>
    <s v="sell"/>
    <n v="2100"/>
    <n v="20"/>
    <n v="253.05000299999901"/>
    <n v="257.220000999999"/>
    <n v="252.41000399999999"/>
    <n v="256.63000499999998"/>
    <n v="256.63000499999998"/>
    <n v="344200"/>
    <n v="2.5"/>
    <n v="-4.3547445820576501E-3"/>
    <n v="-1.38920526032202E-2"/>
    <n v="2.62944636528613E-2"/>
    <n v="0.23926865611395401"/>
    <n v="0.19843479194850799"/>
    <n v="6.6848736876274498E-3"/>
    <n v="5.9657033377382802E-3"/>
    <n v="1.0300161586980701E-2"/>
    <n v="1.5062892392164099E-2"/>
    <n v="261.970000999999"/>
    <n v="172.179993"/>
    <n v="-0.114776996840078"/>
    <n v="-4.4810132310555703E-3"/>
    <n v="0.97645968697430496"/>
    <n v="1.04744863392695"/>
    <n v="1.1045159711355399"/>
    <s v="Jaguar Group of Funds"/>
    <x v="37"/>
    <s v="Information Technology"/>
    <s v="Data Processing &amp; Outsources Services"/>
    <s v="Norcross, Georgia"/>
    <d v="2018-06-20T00:00:00"/>
    <n v="1175454"/>
    <n v="2000"/>
    <s v="Norcross"/>
    <s v="Georgia"/>
    <s v="United States"/>
  </r>
  <r>
    <d v="2019-05-21T00:00:00"/>
    <x v="37"/>
    <s v="buy"/>
    <n v="2200"/>
    <n v="20"/>
    <n v="273.92999300000002"/>
    <n v="274.98998999999998"/>
    <n v="272.67001299999998"/>
    <n v="273.54998799999998"/>
    <n v="273.54998799999998"/>
    <n v="402400"/>
    <n v="2.4260000000000002"/>
    <n v="5.3882837232938404E-3"/>
    <n v="3.3151733809077703E-2"/>
    <n v="8.4359537110299601E-2"/>
    <n v="0.18433413825116299"/>
    <n v="0.291063106296512"/>
    <n v="1.26776805961286E-2"/>
    <n v="1.9930247468920199E-2"/>
    <n v="1.3090257408014699E-2"/>
    <n v="1.56883192792368E-2"/>
    <n v="274.98998999999998"/>
    <n v="172.179993"/>
    <n v="-0.114776996840078"/>
    <n v="8.4599491109458805E-3"/>
    <n v="1.0286102671603301"/>
    <n v="1.6508159974543899"/>
    <n v="1.5923395770095701"/>
    <s v="Jaguar Group of Funds"/>
    <x v="37"/>
    <s v="Information Technology"/>
    <s v="Data Processing &amp; Outsources Services"/>
    <s v="Norcross, Georgia"/>
    <d v="2018-06-20T00:00:00"/>
    <n v="1175454"/>
    <n v="2000"/>
    <s v="Norcross"/>
    <s v="Georgia"/>
    <s v="United States"/>
  </r>
  <r>
    <d v="2019-05-28T00:00:00"/>
    <x v="37"/>
    <s v="sell"/>
    <n v="2500"/>
    <n v="20"/>
    <n v="267.92999300000002"/>
    <n v="272.14001500000001"/>
    <n v="266.64001500000001"/>
    <n v="267.720000999999"/>
    <n v="267.720000999999"/>
    <n v="844600"/>
    <n v="2.2679999999999998"/>
    <n v="3.4423929037308201E-3"/>
    <n v="-1.6154430951187099E-2"/>
    <n v="4.0009908242023898E-2"/>
    <n v="0.144282457521722"/>
    <n v="0.27989336760226302"/>
    <n v="1.54949888539253E-2"/>
    <n v="2.10166433960986E-2"/>
    <n v="1.3626511415462599E-2"/>
    <n v="1.5751834392818999E-2"/>
    <n v="276.89001500000001"/>
    <n v="172.179993"/>
    <n v="-0.114776996840078"/>
    <n v="-8.4109499934704197E-3"/>
    <n v="1.03605366996419"/>
    <n v="1.6022933631148999"/>
    <n v="1.65130888542078"/>
    <s v="Jaguar Group of Funds"/>
    <x v="37"/>
    <s v="Information Technology"/>
    <s v="Data Processing &amp; Outsources Services"/>
    <s v="Norcross, Georgia"/>
    <d v="2018-06-20T00:00:00"/>
    <n v="1175454"/>
    <n v="2000"/>
    <s v="Norcross"/>
    <s v="Georgia"/>
    <s v="United States"/>
  </r>
  <r>
    <d v="2019-06-11T00:00:00"/>
    <x v="37"/>
    <s v="sell"/>
    <n v="3200"/>
    <n v="20"/>
    <n v="269.48001099999999"/>
    <n v="271.08999599999999"/>
    <n v="265.16000400000001"/>
    <n v="266.720000999999"/>
    <n v="266.720000999999"/>
    <n v="788000"/>
    <n v="2.14"/>
    <n v="1.87638437656917E-3"/>
    <n v="5.0244082393677399E-2"/>
    <n v="1.98907572294762E-3"/>
    <n v="0.14032447890389099"/>
    <n v="0.27545953620514002"/>
    <n v="1.7481187633748101E-2"/>
    <n v="1.85720248744447E-2"/>
    <n v="1.54881557476366E-2"/>
    <n v="1.5963773575279401E-2"/>
    <n v="276.89001500000001"/>
    <n v="172.179993"/>
    <n v="-0.114776996840078"/>
    <n v="-3.4994119269314301E-4"/>
    <n v="1.04051220532528"/>
    <n v="1.5953796870286201"/>
    <n v="1.38299588331701"/>
    <s v="Jaguar Group of Funds"/>
    <x v="37"/>
    <s v="Information Technology"/>
    <s v="Data Processing &amp; Outsources Services"/>
    <s v="Norcross, Georgia"/>
    <d v="2018-06-20T00:00:00"/>
    <n v="1175454"/>
    <n v="2000"/>
    <s v="Norcross"/>
    <s v="Georgia"/>
    <s v="United States"/>
  </r>
  <r>
    <d v="2019-06-14T00:00:00"/>
    <x v="37"/>
    <s v="sell"/>
    <n v="2700"/>
    <n v="20"/>
    <n v="271.82998700000002"/>
    <n v="274.69000199999999"/>
    <n v="271.44000199999999"/>
    <n v="272.66000400000001"/>
    <n v="272.66000400000001"/>
    <n v="399100"/>
    <n v="2.093"/>
    <n v="-8.0654400519359595E-4"/>
    <n v="5.1436200124258098E-2"/>
    <n v="2.98929695951787E-2"/>
    <n v="0.13063297430516699"/>
    <n v="0.27232346629070497"/>
    <n v="1.26816990788375E-2"/>
    <n v="1.6978552455510301E-2"/>
    <n v="1.5537172449940099E-2"/>
    <n v="1.5980397553088801E-2"/>
    <n v="276.89001500000001"/>
    <n v="172.179993"/>
    <n v="-0.114776996840078"/>
    <n v="-1.6128120944145399E-3"/>
    <n v="1.0450150905650399"/>
    <n v="1.5835401605993"/>
    <n v="1.62177288873971"/>
    <s v="Jaguar Group of Funds"/>
    <x v="37"/>
    <s v="Information Technology"/>
    <s v="Data Processing &amp; Outsources Services"/>
    <s v="Norcross, Georgia"/>
    <d v="2018-06-20T00:00:00"/>
    <n v="1175454"/>
    <n v="2000"/>
    <s v="Norcross"/>
    <s v="Georgia"/>
    <s v="United States"/>
  </r>
  <r>
    <d v="2019-06-05T00:00:00"/>
    <x v="38"/>
    <s v="sell"/>
    <n v="300"/>
    <n v="1"/>
    <n v="145.970001"/>
    <n v="146.19000199999999"/>
    <n v="139.820007"/>
    <n v="141.279999"/>
    <n v="141.279999"/>
    <n v="12790400"/>
    <n v="2.1230000000000002"/>
    <n v="-1.21009004824E-2"/>
    <n v="7.8164686411265703E-3"/>
    <n v="-0.257656292453945"/>
    <n v="-7.23249352872401E-2"/>
    <n v="-0.62470205354281505"/>
    <n v="3.7072806185433203E-2"/>
    <n v="2.5611617464271399E-2"/>
    <n v="2.4531617979186099E-2"/>
    <n v="3.2784703382640001E-2"/>
    <n v="292.76001000000002"/>
    <n v="124.459999"/>
    <n v="-0.25849429526712697"/>
    <n v="8.1287266899663802E-3"/>
    <n v="2.1620748491777899"/>
    <n v="-1.63218414166032"/>
    <n v="-1.5886214358819699"/>
    <s v="CapitalAlley Funds"/>
    <x v="38"/>
    <s v="Information Technology"/>
    <s v="Semiconductors"/>
    <s v="Santa Clara, California"/>
    <d v="2001-11-30T00:00:00"/>
    <n v="1045810"/>
    <m/>
    <s v="Santa Clara"/>
    <s v="California"/>
    <s v="United States"/>
  </r>
  <r>
    <d v="2019-04-02T00:00:00"/>
    <x v="38"/>
    <s v="buy"/>
    <n v="100"/>
    <n v="2"/>
    <n v="183.25"/>
    <n v="184.78999299999899"/>
    <n v="181.520004"/>
    <n v="183"/>
    <n v="182.79135099999999"/>
    <n v="11023000"/>
    <n v="2.4809999999999999"/>
    <n v="3.9421749892843104E-3"/>
    <n v="3.4071182666634697E-2"/>
    <n v="0.15674968405355899"/>
    <n v="0.31641468499888697"/>
    <n v="-0.18570755289079799"/>
    <n v="7.0610006886906197E-3"/>
    <n v="2.58422922682786E-2"/>
    <n v="3.32159626612357E-2"/>
    <n v="3.2629277621638003E-2"/>
    <n v="292.76001000000002"/>
    <n v="124.459999"/>
    <n v="-0.25849429526712697"/>
    <n v="1.7455614805152698E-5"/>
    <n v="2.11795383225413"/>
    <n v="-0.46701946816013901"/>
    <n v="-0.57895067018015101"/>
    <s v="InvestBurg"/>
    <x v="38"/>
    <s v="Information Technology"/>
    <s v="Semiconductors"/>
    <s v="Santa Clara, California"/>
    <d v="2001-11-30T00:00:00"/>
    <n v="1045810"/>
    <m/>
    <s v="Santa Clara"/>
    <s v="California"/>
    <s v="United States"/>
  </r>
  <r>
    <d v="2019-04-22T00:00:00"/>
    <x v="38"/>
    <s v="buy"/>
    <n v="700"/>
    <n v="2"/>
    <n v="185.35000600000001"/>
    <n v="189.10000600000001"/>
    <n v="184.08000200000001"/>
    <n v="188.470001"/>
    <n v="188.25512699999999"/>
    <n v="6998400"/>
    <n v="2.59"/>
    <n v="1.15805654104439E-2"/>
    <n v="-8.1378263455222696E-3"/>
    <n v="7.7587395181505897E-2"/>
    <n v="0.18416915011957799"/>
    <n v="-0.19176246501115601"/>
    <n v="1.8239662816135E-2"/>
    <n v="1.9491108367651101E-2"/>
    <n v="3.0575944590285901E-2"/>
    <n v="3.2296325948433201E-2"/>
    <n v="292.76001000000002"/>
    <n v="124.459999"/>
    <n v="-0.25849429526712697"/>
    <n v="1.0115060212163699E-3"/>
    <n v="2.13113984629724"/>
    <n v="-0.50714104848636998"/>
    <n v="-0.56150646263200499"/>
    <s v="InvestBurg"/>
    <x v="38"/>
    <s v="Information Technology"/>
    <s v="Semiconductors"/>
    <s v="Santa Clara, California"/>
    <d v="2001-11-30T00:00:00"/>
    <n v="1045810"/>
    <m/>
    <s v="Santa Clara"/>
    <s v="California"/>
    <s v="United States"/>
  </r>
  <r>
    <d v="2019-05-03T00:00:00"/>
    <x v="38"/>
    <s v="sell"/>
    <n v="200"/>
    <n v="2"/>
    <n v="183.529999"/>
    <n v="183.929993"/>
    <n v="180.529999"/>
    <n v="183.009995"/>
    <n v="182.801346"/>
    <n v="8420600"/>
    <n v="2.5310000000000001"/>
    <n v="-9.8306518962013208E-4"/>
    <n v="2.72517973113043E-2"/>
    <n v="5.4678335122650801E-5"/>
    <n v="0.23570093914802601"/>
    <n v="-0.209169704431344"/>
    <n v="7.3972752039213E-3"/>
    <n v="1.7330922959698201E-2"/>
    <n v="2.06547465803033E-2"/>
    <n v="3.2334269256184101E-2"/>
    <n v="292.76001000000002"/>
    <n v="124.459999"/>
    <n v="-0.25849429526712697"/>
    <n v="9.5921274614703799E-3"/>
    <n v="2.1228693410236801"/>
    <n v="-0.56740844766009702"/>
    <n v="-0.57998944530950702"/>
    <s v="InvestBurg"/>
    <x v="38"/>
    <s v="Information Technology"/>
    <s v="Semiconductors"/>
    <s v="Santa Clara, California"/>
    <d v="2001-11-30T00:00:00"/>
    <n v="1045810"/>
    <m/>
    <s v="Santa Clara"/>
    <s v="California"/>
    <s v="United States"/>
  </r>
  <r>
    <d v="2019-05-17T00:00:00"/>
    <x v="38"/>
    <s v="buy"/>
    <n v="100"/>
    <n v="2"/>
    <n v="158.5"/>
    <n v="163.71000699999999"/>
    <n v="154.94000199999999"/>
    <n v="156.529999"/>
    <n v="156.35153199999999"/>
    <n v="25551700"/>
    <n v="2.3929999999999998"/>
    <n v="-2.3112994288195899E-2"/>
    <n v="-7.55854535277172E-2"/>
    <n v="-0.18431072908484"/>
    <n v="-4.1313433169616696E-3"/>
    <n v="-0.44892933617460401"/>
    <n v="3.2252546037409402E-2"/>
    <n v="2.14014713322828E-2"/>
    <n v="2.2176244043258599E-2"/>
    <n v="3.2403805607166797E-2"/>
    <n v="292.76001000000002"/>
    <n v="124.459999"/>
    <n v="-0.25849429526712697"/>
    <n v="-5.8544371529206298E-3"/>
    <n v="2.1214364960706802"/>
    <n v="-1.18812184098453"/>
    <n v="-1.2028473949437499"/>
    <s v="InvestBurg"/>
    <x v="38"/>
    <s v="Information Technology"/>
    <s v="Semiconductors"/>
    <s v="Santa Clara, California"/>
    <d v="2001-11-30T00:00:00"/>
    <n v="1045810"/>
    <m/>
    <s v="Santa Clara"/>
    <s v="California"/>
    <s v="United States"/>
  </r>
  <r>
    <d v="2019-05-30T00:00:00"/>
    <x v="38"/>
    <s v="sell"/>
    <n v="100"/>
    <n v="2"/>
    <n v="140.30999800000001"/>
    <n v="141.75"/>
    <n v="137.570007"/>
    <n v="139.11000100000001"/>
    <n v="139.11000100000001"/>
    <n v="9857500"/>
    <n v="2.2269999999999999"/>
    <n v="-7.6622668763455803E-3"/>
    <n v="-8.8789682472856096E-2"/>
    <n v="-0.25282195678241698"/>
    <n v="-0.102233705768391"/>
    <n v="-0.57682223150095702"/>
    <n v="9.5896816506330501E-3"/>
    <n v="2.0418725848107298E-2"/>
    <n v="2.3008799356411001E-2"/>
    <n v="3.2560026060538198E-2"/>
    <n v="292.76001000000002"/>
    <n v="124.459999"/>
    <n v="-0.25849429526712697"/>
    <n v="2.0962723552933101E-3"/>
    <n v="2.14828650272226"/>
    <n v="-1.5141769545661301"/>
    <n v="-1.4320365770836601"/>
    <s v="InvestBurg"/>
    <x v="38"/>
    <s v="Information Technology"/>
    <s v="Semiconductors"/>
    <s v="Santa Clara, California"/>
    <d v="2001-11-30T00:00:00"/>
    <n v="1045810"/>
    <m/>
    <s v="Santa Clara"/>
    <s v="California"/>
    <s v="United States"/>
  </r>
  <r>
    <d v="2019-06-05T00:00:00"/>
    <x v="38"/>
    <s v="buy"/>
    <n v="100"/>
    <n v="2"/>
    <n v="145.970001"/>
    <n v="146.19000199999999"/>
    <n v="139.820007"/>
    <n v="141.279999"/>
    <n v="141.279999"/>
    <n v="12790400"/>
    <n v="2.1230000000000002"/>
    <n v="-1.21009004824E-2"/>
    <n v="7.8164686411265703E-3"/>
    <n v="-0.257656292453945"/>
    <n v="-7.23249352872401E-2"/>
    <n v="-0.62470205354281505"/>
    <n v="3.7072806185433203E-2"/>
    <n v="2.5611617464271399E-2"/>
    <n v="2.4531617979186099E-2"/>
    <n v="3.2784703382640001E-2"/>
    <n v="292.76001000000002"/>
    <n v="124.459999"/>
    <n v="-0.25849429526712697"/>
    <n v="8.1287266899663802E-3"/>
    <n v="2.1620748491777899"/>
    <n v="-1.63218414166032"/>
    <n v="-1.5886214358819699"/>
    <s v="InvestBurg"/>
    <x v="38"/>
    <s v="Information Technology"/>
    <s v="Semiconductors"/>
    <s v="Santa Clara, California"/>
    <d v="2001-11-30T00:00:00"/>
    <n v="1045810"/>
    <m/>
    <s v="Santa Clara"/>
    <s v="California"/>
    <s v="United States"/>
  </r>
  <r>
    <d v="2019-06-24T00:00:00"/>
    <x v="38"/>
    <s v="buy"/>
    <n v="300"/>
    <n v="2"/>
    <n v="152.61999499999999"/>
    <n v="153.85000600000001"/>
    <n v="150.720001"/>
    <n v="152.66000399999999"/>
    <n v="152.66000399999999"/>
    <n v="7073700"/>
    <n v="2.0209999999999999"/>
    <n v="5.9129598923414401E-3"/>
    <n v="5.1272641895307898E-2"/>
    <n v="4.1585758394504799E-3"/>
    <n v="-0.12843606838947899"/>
    <n v="-0.51757304558069905"/>
    <n v="2.5323488497381599E-2"/>
    <n v="2.5190911674048199E-2"/>
    <n v="2.1817412333820702E-2"/>
    <n v="3.3092699933468903E-2"/>
    <n v="292.76001000000002"/>
    <n v="124.459999"/>
    <n v="-0.25849429526712697"/>
    <n v="-1.73338836506086E-3"/>
    <n v="2.1802695930693798"/>
    <n v="-1.38167615017899"/>
    <n v="-1.42113883252708"/>
    <s v="InvestBurg"/>
    <x v="38"/>
    <s v="Information Technology"/>
    <s v="Semiconductors"/>
    <s v="Santa Clara, California"/>
    <d v="2001-11-30T00:00:00"/>
    <n v="1045810"/>
    <m/>
    <s v="Santa Clara"/>
    <s v="California"/>
    <s v="United States"/>
  </r>
  <r>
    <d v="2019-04-11T00:00:00"/>
    <x v="38"/>
    <s v="buy"/>
    <n v="800"/>
    <n v="3"/>
    <n v="192.199997"/>
    <n v="193.470001"/>
    <n v="189.550003"/>
    <n v="191.53999299999899"/>
    <n v="191.321609"/>
    <n v="9365000"/>
    <n v="2.504"/>
    <n v="-2.91954380570988E-3"/>
    <n v="1.7272676943809101E-2"/>
    <n v="0.164295470778342"/>
    <n v="0.27780798209121099"/>
    <n v="-0.163304584804981"/>
    <n v="1.1912119420932199E-2"/>
    <n v="2.1350578633956001E-2"/>
    <n v="3.0625906638072801E-2"/>
    <n v="3.2407634514983297E-2"/>
    <n v="292.76001000000002"/>
    <n v="124.459999"/>
    <n v="-0.25849429526712697"/>
    <n v="3.8122194279549302E-5"/>
    <n v="2.1450144096310999"/>
    <n v="-0.42686836482204898"/>
    <n v="-0.375652070640008"/>
    <s v="FinanCorp"/>
    <x v="38"/>
    <s v="Information Technology"/>
    <s v="Semiconductors"/>
    <s v="Santa Clara, California"/>
    <d v="2001-11-30T00:00:00"/>
    <n v="1045810"/>
    <m/>
    <s v="Santa Clara"/>
    <s v="California"/>
    <s v="United States"/>
  </r>
  <r>
    <d v="2019-04-16T00:00:00"/>
    <x v="38"/>
    <s v="buy"/>
    <n v="100"/>
    <n v="3"/>
    <n v="186.279999"/>
    <n v="188.970001"/>
    <n v="184.96000699999999"/>
    <n v="188.21000699999999"/>
    <n v="187.99542199999999"/>
    <n v="9874100"/>
    <n v="2.5920000000000001"/>
    <n v="1.8825548010378699E-2"/>
    <n v="-5.5633444776797096E-3"/>
    <n v="0.10287823004751601"/>
    <n v="0.22882027396072299"/>
    <n v="-0.20378307183393701"/>
    <n v="1.9014941060567999E-2"/>
    <n v="2.0936688409912401E-2"/>
    <n v="3.08584063103352E-2"/>
    <n v="3.2387315649382999E-2"/>
    <n v="292.76001000000002"/>
    <n v="124.459999"/>
    <n v="-0.25849429526712697"/>
    <n v="5.0922850790659495E-4"/>
    <n v="2.1381510567040598"/>
    <n v="-0.52778570038598305"/>
    <n v="-0.49750072511357302"/>
    <s v="FinanCorp"/>
    <x v="38"/>
    <s v="Information Technology"/>
    <s v="Semiconductors"/>
    <s v="Santa Clara, California"/>
    <d v="2001-11-30T00:00:00"/>
    <n v="1045810"/>
    <m/>
    <s v="Santa Clara"/>
    <s v="California"/>
    <s v="United States"/>
  </r>
  <r>
    <d v="2019-05-09T00:00:00"/>
    <x v="38"/>
    <s v="buy"/>
    <n v="200"/>
    <n v="3"/>
    <n v="171.13999899999999"/>
    <n v="171.529999"/>
    <n v="165.39999399999999"/>
    <n v="170.19000199999999"/>
    <n v="169.99597199999999"/>
    <n v="16506200"/>
    <n v="2.4569999999999999"/>
    <n v="-2.1679908392473302E-2"/>
    <n v="-7.3608344769168596E-2"/>
    <n v="-0.11948550313287901"/>
    <n v="0.14465989206941701"/>
    <n v="-0.38294885215768798"/>
    <n v="1.7113206990807501E-2"/>
    <n v="1.7959724901049301E-2"/>
    <n v="2.0683787745961801E-2"/>
    <n v="3.22561868799306E-2"/>
    <n v="292.76001000000002"/>
    <n v="124.459999"/>
    <n v="-0.25849429526712697"/>
    <n v="-3.0259986019249502E-3"/>
    <n v="2.12538685009994"/>
    <n v="-1.0079242974929701"/>
    <n v="-0.80625514680359101"/>
    <s v="FinanCorp"/>
    <x v="38"/>
    <s v="Information Technology"/>
    <s v="Semiconductors"/>
    <s v="Santa Clara, California"/>
    <d v="2001-11-30T00:00:00"/>
    <n v="1045810"/>
    <m/>
    <s v="Santa Clara"/>
    <s v="California"/>
    <s v="United States"/>
  </r>
  <r>
    <d v="2019-05-16T00:00:00"/>
    <x v="38"/>
    <s v="sell"/>
    <n v="100"/>
    <n v="3"/>
    <n v="159.36000100000001"/>
    <n v="161.91000399999999"/>
    <n v="157.64999399999999"/>
    <n v="160.19000199999999"/>
    <n v="160.00737000000001"/>
    <n v="19527200"/>
    <n v="2.4049999999999998"/>
    <n v="3.8153061252389599E-3"/>
    <n v="-6.0554865978921901E-2"/>
    <n v="-0.14237218678626501"/>
    <n v="3.7002483535370403E-2"/>
    <n v="-0.42398544855202502"/>
    <n v="3.2020600773443098E-2"/>
    <n v="2.1888709872514699E-2"/>
    <n v="2.2092108260220501E-2"/>
    <n v="3.2376471158788098E-2"/>
    <n v="292.76001000000002"/>
    <n v="124.459999"/>
    <n v="-0.25849429526712697"/>
    <n v="8.8559569696340101E-3"/>
    <n v="2.1184143064132499"/>
    <n v="-1.12465750149164"/>
    <n v="-1.1826784165080599"/>
    <s v="FinanCorp"/>
    <x v="38"/>
    <s v="Information Technology"/>
    <s v="Semiconductors"/>
    <s v="Santa Clara, California"/>
    <d v="2001-11-30T00:00:00"/>
    <n v="1045810"/>
    <m/>
    <s v="Santa Clara"/>
    <s v="California"/>
    <s v="United States"/>
  </r>
  <r>
    <d v="2019-05-29T00:00:00"/>
    <x v="38"/>
    <s v="buy"/>
    <n v="200"/>
    <n v="3"/>
    <n v="141.41000399999999"/>
    <n v="142.820007"/>
    <n v="138.94000199999999"/>
    <n v="140.33999599999899"/>
    <n v="140.179993"/>
    <n v="13995000"/>
    <n v="2.2360000000000002"/>
    <n v="-2.10816910376222E-2"/>
    <n v="-9.9744081443774293E-2"/>
    <n v="-0.238220963783768"/>
    <n v="-0.100968699757152"/>
    <n v="-0.57193171176656599"/>
    <n v="7.7888233440608703E-3"/>
    <n v="2.0783170113196098E-2"/>
    <n v="2.3003995225454099E-2"/>
    <n v="3.2558268053364599E-2"/>
    <n v="292.76001000000002"/>
    <n v="124.459999"/>
    <n v="-0.25849429526712697"/>
    <n v="-6.9359101493404697E-3"/>
    <n v="2.1365905200308899"/>
    <n v="-1.50214127204232"/>
    <n v="-1.3783557922471601"/>
    <s v="FinanCorp"/>
    <x v="38"/>
    <s v="Information Technology"/>
    <s v="Semiconductors"/>
    <s v="Santa Clara, California"/>
    <d v="2001-11-30T00:00:00"/>
    <n v="1045810"/>
    <m/>
    <s v="Santa Clara"/>
    <s v="California"/>
    <s v="United States"/>
  </r>
  <r>
    <d v="2019-06-04T00:00:00"/>
    <x v="38"/>
    <s v="buy"/>
    <n v="300"/>
    <n v="3"/>
    <n v="136.36000100000001"/>
    <n v="143.21000699999999"/>
    <n v="135.470001"/>
    <n v="143"/>
    <n v="143"/>
    <n v="16045900"/>
    <n v="2.1190000000000002"/>
    <n v="6.6647978044604095E-2"/>
    <n v="-1.1643219140956599E-3"/>
    <n v="-0.24653845716116601"/>
    <n v="-8.9198425961256905E-2"/>
    <n v="-0.58492321015149396"/>
    <n v="3.8103562975367503E-2"/>
    <n v="2.5713056229501801E-2"/>
    <n v="2.4744318225641802E-2"/>
    <n v="3.2833918056805203E-2"/>
    <n v="292.76001000000002"/>
    <n v="124.459999"/>
    <n v="-0.25849429526712697"/>
    <n v="2.1205927310919401E-2"/>
    <n v="2.1751968993353201"/>
    <n v="-1.5307276366890501"/>
    <n v="-1.5626128619583699"/>
    <s v="FinanCorp"/>
    <x v="38"/>
    <s v="Information Technology"/>
    <s v="Semiconductors"/>
    <s v="Santa Clara, California"/>
    <d v="2001-11-30T00:00:00"/>
    <n v="1045810"/>
    <m/>
    <s v="Santa Clara"/>
    <s v="California"/>
    <s v="United States"/>
  </r>
  <r>
    <d v="2019-06-05T00:00:00"/>
    <x v="38"/>
    <s v="sell"/>
    <n v="100"/>
    <n v="3"/>
    <n v="145.970001"/>
    <n v="146.19000199999999"/>
    <n v="139.820007"/>
    <n v="141.279999"/>
    <n v="141.279999"/>
    <n v="12790400"/>
    <n v="2.1230000000000002"/>
    <n v="-1.21009004824E-2"/>
    <n v="7.8164686411265703E-3"/>
    <n v="-0.257656292453945"/>
    <n v="-7.23249352872401E-2"/>
    <n v="-0.62470205354281505"/>
    <n v="3.7072806185433203E-2"/>
    <n v="2.5611617464271399E-2"/>
    <n v="2.4531617979186099E-2"/>
    <n v="3.2784703382640001E-2"/>
    <n v="292.76001000000002"/>
    <n v="124.459999"/>
    <n v="-0.25849429526712697"/>
    <n v="8.1287266899663802E-3"/>
    <n v="2.1620748491777899"/>
    <n v="-1.63218414166032"/>
    <n v="-1.5886214358819699"/>
    <s v="FinanCorp"/>
    <x v="38"/>
    <s v="Information Technology"/>
    <s v="Semiconductors"/>
    <s v="Santa Clara, California"/>
    <d v="2001-11-30T00:00:00"/>
    <n v="1045810"/>
    <m/>
    <s v="Santa Clara"/>
    <s v="California"/>
    <s v="United States"/>
  </r>
  <r>
    <d v="2019-06-11T00:00:00"/>
    <x v="38"/>
    <s v="buy"/>
    <n v="100"/>
    <n v="3"/>
    <n v="150.83999599999899"/>
    <n v="152.36000100000001"/>
    <n v="149.16000399999999"/>
    <n v="150.75"/>
    <n v="150.75"/>
    <n v="9596800"/>
    <n v="2.14"/>
    <n v="1.55094161308998E-2"/>
    <n v="5.2778205347387502E-2"/>
    <n v="-0.120151907044609"/>
    <n v="-7.4037522384822405E-2"/>
    <n v="-0.55007198527002799"/>
    <n v="1.30043257231504E-2"/>
    <n v="2.6698883299727399E-2"/>
    <n v="2.31942020624555E-2"/>
    <n v="3.2866995547721101E-2"/>
    <n v="292.76001000000002"/>
    <n v="124.459999"/>
    <n v="-0.25849429526712697"/>
    <n v="-3.4994119269314301E-4"/>
    <n v="2.1684791951284001"/>
    <n v="-1.44811906006004"/>
    <n v="-1.5451555360122899"/>
    <s v="FinanCorp"/>
    <x v="38"/>
    <s v="Information Technology"/>
    <s v="Semiconductors"/>
    <s v="Santa Clara, California"/>
    <d v="2001-11-30T00:00:00"/>
    <n v="1045810"/>
    <m/>
    <s v="Santa Clara"/>
    <s v="California"/>
    <s v="United States"/>
  </r>
  <r>
    <d v="2019-06-14T00:00:00"/>
    <x v="38"/>
    <s v="sell"/>
    <n v="400"/>
    <n v="3"/>
    <n v="144.509995"/>
    <n v="145.490005"/>
    <n v="142.83999599999899"/>
    <n v="144.63999899999999"/>
    <n v="144.63999899999999"/>
    <n v="9860700"/>
    <n v="2.093"/>
    <n v="-2.4719565773885701E-2"/>
    <n v="-5.92819688139779E-3"/>
    <n v="-0.11245455844989601"/>
    <n v="-0.159291491691961"/>
    <n v="-0.59190440373256603"/>
    <n v="2.43777514613298E-2"/>
    <n v="2.4113657751255201E-2"/>
    <n v="2.2877313704877399E-2"/>
    <n v="3.29553414384001E-2"/>
    <n v="292.76001000000002"/>
    <n v="124.459999"/>
    <n v="-0.25849429526712697"/>
    <n v="-1.6128120944145399E-3"/>
    <n v="2.1750759785227798"/>
    <n v="-1.55826810662988"/>
    <n v="-1.50117001882325"/>
    <s v="FinanCorp"/>
    <x v="38"/>
    <s v="Information Technology"/>
    <s v="Semiconductors"/>
    <s v="Santa Clara, California"/>
    <d v="2001-11-30T00:00:00"/>
    <n v="1045810"/>
    <m/>
    <s v="Santa Clara"/>
    <s v="California"/>
    <s v="United States"/>
  </r>
  <r>
    <d v="2019-06-25T00:00:00"/>
    <x v="38"/>
    <s v="buy"/>
    <n v="200"/>
    <n v="3"/>
    <n v="152.86000100000001"/>
    <n v="155.88000500000001"/>
    <n v="151.36999499999999"/>
    <n v="151.479996"/>
    <n v="151.479996"/>
    <n v="7796700"/>
    <n v="1.994"/>
    <n v="-7.75967594487415E-3"/>
    <n v="-9.1997560099394901E-3"/>
    <n v="2.8987245435085102E-2"/>
    <n v="-0.153820584602228"/>
    <n v="-0.50108235042151905"/>
    <n v="9.4279829797032904E-3"/>
    <n v="2.4188768922095601E-2"/>
    <n v="2.16823906744259E-2"/>
    <n v="3.3064925636523697E-2"/>
    <n v="292.76001000000002"/>
    <n v="124.459999"/>
    <n v="-0.25849429526712697"/>
    <n v="-9.5417756928269908E-3"/>
    <n v="2.17557645654558"/>
    <n v="-1.3408254995346101"/>
    <n v="-1.3995757334883701"/>
    <s v="FinanCorp"/>
    <x v="38"/>
    <s v="Information Technology"/>
    <s v="Semiconductors"/>
    <s v="Santa Clara, California"/>
    <d v="2001-11-30T00:00:00"/>
    <n v="1045810"/>
    <m/>
    <s v="Santa Clara"/>
    <s v="California"/>
    <s v="United States"/>
  </r>
  <r>
    <d v="2019-04-05T00:00:00"/>
    <x v="38"/>
    <s v="sell"/>
    <n v="1200"/>
    <n v="4"/>
    <n v="190"/>
    <n v="191.64999399999999"/>
    <n v="188.529999"/>
    <n v="190.949997"/>
    <n v="190.73228499999999"/>
    <n v="12043600"/>
    <n v="2.5009999999999999"/>
    <n v="1.41876437761898E-2"/>
    <n v="6.1502118961576598E-2"/>
    <n v="0.22780213053809301"/>
    <n v="0.338990702588224"/>
    <n v="-0.144673911821246"/>
    <n v="1.22981089865879E-2"/>
    <n v="2.49337448618E-2"/>
    <n v="3.1403432991919097E-2"/>
    <n v="3.2648527983826101E-2"/>
    <n v="292.76001000000002"/>
    <n v="124.459999"/>
    <n v="-0.25849429526712697"/>
    <n v="4.62571739556182E-3"/>
    <n v="2.1423552399848398"/>
    <n v="-0.37923452843180999"/>
    <n v="-0.46547911040346901"/>
    <s v="CapitalOwl"/>
    <x v="38"/>
    <s v="Information Technology"/>
    <s v="Semiconductors"/>
    <s v="Santa Clara, California"/>
    <d v="2001-11-30T00:00:00"/>
    <n v="1045810"/>
    <m/>
    <s v="Santa Clara"/>
    <s v="California"/>
    <s v="United States"/>
  </r>
  <r>
    <d v="2019-04-17T00:00:00"/>
    <x v="38"/>
    <s v="buy"/>
    <n v="1100"/>
    <n v="4"/>
    <n v="189.61999499999999"/>
    <n v="190.46000699999999"/>
    <n v="186.38999899999999"/>
    <n v="187.28999299999899"/>
    <n v="187.07646199999999"/>
    <n v="8775100"/>
    <n v="2.5920000000000001"/>
    <n v="-4.9001904863015602E-3"/>
    <n v="-2.53579515928441E-2"/>
    <n v="0.103055418110297"/>
    <n v="0.23081636173644601"/>
    <n v="-0.23448253191007901"/>
    <n v="1.6778149278107699E-2"/>
    <n v="2.0932791382957099E-2"/>
    <n v="3.0848445090066502E-2"/>
    <n v="3.2344541499714503E-2"/>
    <n v="292.76001000000002"/>
    <n v="124.459999"/>
    <n v="-0.25849429526712697"/>
    <n v="-2.2764010197428601E-3"/>
    <n v="2.13585537687575"/>
    <n v="-0.60111572672140101"/>
    <n v="-0.53081976539675102"/>
    <s v="CapitalOwl"/>
    <x v="38"/>
    <s v="Information Technology"/>
    <s v="Semiconductors"/>
    <s v="Santa Clara, California"/>
    <d v="2001-11-30T00:00:00"/>
    <n v="1045810"/>
    <m/>
    <s v="Santa Clara"/>
    <s v="California"/>
    <s v="United States"/>
  </r>
  <r>
    <d v="2019-05-08T00:00:00"/>
    <x v="38"/>
    <s v="sell"/>
    <n v="300"/>
    <n v="4"/>
    <n v="172"/>
    <n v="177.14999399999999"/>
    <n v="171.520004"/>
    <n v="173.91999799999999"/>
    <n v="173.72171"/>
    <n v="10479200"/>
    <n v="2.4820000000000002"/>
    <n v="4.6682245849168002E-3"/>
    <n v="-3.6969189956139001E-2"/>
    <n v="-9.3416144558462796E-2"/>
    <n v="0.12918762682863799"/>
    <n v="-0.35437624665975098"/>
    <n v="2.08296754795564E-2"/>
    <n v="1.76946550702511E-2"/>
    <n v="2.1061470281584001E-2"/>
    <n v="3.2235250238295397E-2"/>
    <n v="292.76001000000002"/>
    <n v="124.459999"/>
    <n v="-0.25849429526712697"/>
    <n v="-1.60671540560346E-3"/>
    <n v="2.1231929757235499"/>
    <n v="-0.932267404527645"/>
    <n v="-0.71899866559332704"/>
    <s v="CapitalOwl"/>
    <x v="38"/>
    <s v="Information Technology"/>
    <s v="Semiconductors"/>
    <s v="Santa Clara, California"/>
    <d v="2001-11-30T00:00:00"/>
    <n v="1045810"/>
    <m/>
    <s v="Santa Clara"/>
    <s v="California"/>
    <s v="United States"/>
  </r>
  <r>
    <d v="2019-05-16T00:00:00"/>
    <x v="38"/>
    <s v="sell"/>
    <n v="100"/>
    <n v="4"/>
    <n v="159.36000100000001"/>
    <n v="161.91000399999999"/>
    <n v="157.64999399999999"/>
    <n v="160.19000199999999"/>
    <n v="160.00737000000001"/>
    <n v="19527200"/>
    <n v="2.4049999999999998"/>
    <n v="3.8153061252389599E-3"/>
    <n v="-6.0554865978921901E-2"/>
    <n v="-0.14237218678626501"/>
    <n v="3.7002483535370403E-2"/>
    <n v="-0.42398544855202502"/>
    <n v="3.2020600773443098E-2"/>
    <n v="2.1888709872514699E-2"/>
    <n v="2.2092108260220501E-2"/>
    <n v="3.2376471158788098E-2"/>
    <n v="292.76001000000002"/>
    <n v="124.459999"/>
    <n v="-0.25849429526712697"/>
    <n v="8.8559569696340101E-3"/>
    <n v="2.1184143064132499"/>
    <n v="-1.12465750149164"/>
    <n v="-1.1826784165080599"/>
    <s v="CapitalOwl"/>
    <x v="38"/>
    <s v="Information Technology"/>
    <s v="Semiconductors"/>
    <s v="Santa Clara, California"/>
    <d v="2001-11-30T00:00:00"/>
    <n v="1045810"/>
    <m/>
    <s v="Santa Clara"/>
    <s v="California"/>
    <s v="United States"/>
  </r>
  <r>
    <d v="2019-06-17T00:00:00"/>
    <x v="38"/>
    <s v="sell"/>
    <n v="500"/>
    <n v="4"/>
    <n v="144.570007"/>
    <n v="146.520004"/>
    <n v="143.64999399999999"/>
    <n v="145.029999"/>
    <n v="145.029999"/>
    <n v="6901000"/>
    <n v="2.0859999999999999"/>
    <n v="2.6927209468840998E-3"/>
    <n v="-2.3172808799361299E-2"/>
    <n v="-9.4463959870710004E-2"/>
    <n v="-0.151521392195995"/>
    <n v="-0.60625323131356501"/>
    <n v="2.17168451881143E-2"/>
    <n v="2.4056750883627399E-2"/>
    <n v="2.2884294148844499E-2"/>
    <n v="3.2934094540452499E-2"/>
    <n v="292.76001000000002"/>
    <n v="124.459999"/>
    <n v="-0.25849429526712697"/>
    <n v="9.3131563797728401E-4"/>
    <n v="2.1737722467324301"/>
    <n v="-1.5964719239605201"/>
    <n v="-1.5218836176927999"/>
    <s v="CapitalOwl"/>
    <x v="38"/>
    <s v="Information Technology"/>
    <s v="Semiconductors"/>
    <s v="Santa Clara, California"/>
    <d v="2001-11-30T00:00:00"/>
    <n v="1045810"/>
    <m/>
    <s v="Santa Clara"/>
    <s v="California"/>
    <s v="United States"/>
  </r>
  <r>
    <d v="2019-04-01T00:00:00"/>
    <x v="38"/>
    <s v="sell"/>
    <n v="700"/>
    <n v="5"/>
    <n v="183.259995"/>
    <n v="183.5"/>
    <n v="180.36999499999999"/>
    <n v="182.279999"/>
    <n v="182.07217399999999"/>
    <n v="12095600"/>
    <n v="2.4969999999999999"/>
    <n v="1.5034492265782001E-2"/>
    <n v="4.7753847945225199E-2"/>
    <n v="0.16690446887861901"/>
    <n v="0.31134955074140402"/>
    <n v="-0.236229386402344"/>
    <n v="8.2250877300826496E-3"/>
    <n v="2.5873406411932101E-2"/>
    <n v="3.3224748540303002E-2"/>
    <n v="3.2755379823318803E-2"/>
    <n v="292.76001000000002"/>
    <n v="124.459999"/>
    <n v="-0.25849429526712697"/>
    <n v="1.1502195497633099E-2"/>
    <n v="2.1152972291776502"/>
    <n v="-0.57847873466514499"/>
    <n v="-0.61599564767163295"/>
    <s v="Alpha Capital"/>
    <x v="38"/>
    <s v="Information Technology"/>
    <s v="Semiconductors"/>
    <s v="Santa Clara, California"/>
    <d v="2001-11-30T00:00:00"/>
    <n v="1045810"/>
    <m/>
    <s v="Santa Clara"/>
    <s v="California"/>
    <s v="United States"/>
  </r>
  <r>
    <d v="2019-05-08T00:00:00"/>
    <x v="38"/>
    <s v="buy"/>
    <n v="600"/>
    <n v="5"/>
    <n v="172"/>
    <n v="177.14999399999999"/>
    <n v="171.520004"/>
    <n v="173.91999799999999"/>
    <n v="173.72171"/>
    <n v="10479200"/>
    <n v="2.4820000000000002"/>
    <n v="4.6682245849168002E-3"/>
    <n v="-3.6969189956139001E-2"/>
    <n v="-9.3416144558462796E-2"/>
    <n v="0.12918762682863799"/>
    <n v="-0.35437624665975098"/>
    <n v="2.08296754795564E-2"/>
    <n v="1.76946550702511E-2"/>
    <n v="2.1061470281584001E-2"/>
    <n v="3.2235250238295397E-2"/>
    <n v="292.76001000000002"/>
    <n v="124.459999"/>
    <n v="-0.25849429526712697"/>
    <n v="-1.60671540560346E-3"/>
    <n v="2.1231929757235499"/>
    <n v="-0.932267404527645"/>
    <n v="-0.71899866559332704"/>
    <s v="Alpha Capital"/>
    <x v="38"/>
    <s v="Information Technology"/>
    <s v="Semiconductors"/>
    <s v="Santa Clara, California"/>
    <d v="2001-11-30T00:00:00"/>
    <n v="1045810"/>
    <m/>
    <s v="Santa Clara"/>
    <s v="California"/>
    <s v="United States"/>
  </r>
  <r>
    <d v="2019-05-24T00:00:00"/>
    <x v="38"/>
    <s v="buy"/>
    <n v="500"/>
    <n v="5"/>
    <n v="148.08000200000001"/>
    <n v="149.5"/>
    <n v="144.88000500000001"/>
    <n v="145.14999399999999"/>
    <n v="144.984512"/>
    <n v="8939600"/>
    <n v="2.3239999999999998"/>
    <n v="-1.48394082699107E-2"/>
    <n v="-7.5479959462314894E-2"/>
    <n v="-0.27539538459079999"/>
    <n v="-8.8154869301566699E-2"/>
    <n v="-0.53122750102062799"/>
    <n v="2.1890432337897201E-2"/>
    <n v="2.2300608049880301E-2"/>
    <n v="2.2882095465474799E-2"/>
    <n v="3.2534755742826903E-2"/>
    <n v="292.76001000000002"/>
    <n v="124.459999"/>
    <n v="-0.25849429526712697"/>
    <n v="1.3526439988342199E-3"/>
    <n v="2.1361260987786399"/>
    <n v="-1.4005740819688299"/>
    <n v="-1.29171315928305"/>
    <s v="Alpha Capital"/>
    <x v="38"/>
    <s v="Information Technology"/>
    <s v="Semiconductors"/>
    <s v="Santa Clara, California"/>
    <d v="2001-11-30T00:00:00"/>
    <n v="1045810"/>
    <m/>
    <s v="Santa Clara"/>
    <s v="California"/>
    <s v="United States"/>
  </r>
  <r>
    <d v="2019-06-10T00:00:00"/>
    <x v="38"/>
    <s v="buy"/>
    <n v="500"/>
    <n v="5"/>
    <n v="147.759995"/>
    <n v="151.19000199999999"/>
    <n v="147.759995"/>
    <n v="148.429993"/>
    <n v="148.429993"/>
    <n v="10069500"/>
    <n v="2.1429999999999998"/>
    <n v="1.9937332864847699E-2"/>
    <n v="0.103916767261091"/>
    <n v="-0.15734123156798299"/>
    <n v="-8.1019380687369302E-2"/>
    <n v="-0.56794252357109398"/>
    <n v="2.8614811842413001E-2"/>
    <n v="2.64843468416383E-2"/>
    <n v="2.3129786666658599E-2"/>
    <n v="3.2847943629664401E-2"/>
    <n v="292.76001000000002"/>
    <n v="124.459999"/>
    <n v="-0.25849429526712697"/>
    <n v="4.6492198743191201E-3"/>
    <n v="2.16805645388279"/>
    <n v="-1.4929039296127899"/>
    <n v="-1.5616772513380901"/>
    <s v="Alpha Capital"/>
    <x v="38"/>
    <s v="Information Technology"/>
    <s v="Semiconductors"/>
    <s v="Santa Clara, California"/>
    <d v="2001-11-30T00:00:00"/>
    <n v="1045810"/>
    <m/>
    <s v="Santa Clara"/>
    <s v="California"/>
    <s v="United States"/>
  </r>
  <r>
    <d v="2019-06-11T00:00:00"/>
    <x v="38"/>
    <s v="buy"/>
    <n v="1400"/>
    <n v="5"/>
    <n v="150.83999599999899"/>
    <n v="152.36000100000001"/>
    <n v="149.16000399999999"/>
    <n v="150.75"/>
    <n v="150.75"/>
    <n v="9596800"/>
    <n v="2.14"/>
    <n v="1.55094161308998E-2"/>
    <n v="5.2778205347387502E-2"/>
    <n v="-0.120151907044609"/>
    <n v="-7.4037522384822405E-2"/>
    <n v="-0.55007198527002799"/>
    <n v="1.30043257231504E-2"/>
    <n v="2.6698883299727399E-2"/>
    <n v="2.31942020624555E-2"/>
    <n v="3.2866995547721101E-2"/>
    <n v="292.76001000000002"/>
    <n v="124.459999"/>
    <n v="-0.25849429526712697"/>
    <n v="-3.4994119269314301E-4"/>
    <n v="2.1684791951284001"/>
    <n v="-1.44811906006004"/>
    <n v="-1.5451555360122899"/>
    <s v="Alpha Capital"/>
    <x v="38"/>
    <s v="Information Technology"/>
    <s v="Semiconductors"/>
    <s v="Santa Clara, California"/>
    <d v="2001-11-30T00:00:00"/>
    <n v="1045810"/>
    <m/>
    <s v="Santa Clara"/>
    <s v="California"/>
    <s v="United States"/>
  </r>
  <r>
    <d v="2019-04-15T00:00:00"/>
    <x v="38"/>
    <s v="sell"/>
    <n v="400"/>
    <n v="6"/>
    <n v="189.699997"/>
    <n v="189.89999399999999"/>
    <n v="183.10000600000001"/>
    <n v="184.699997"/>
    <n v="184.48940999999999"/>
    <n v="11002300"/>
    <n v="2.5529999999999999"/>
    <n v="-2.8343864255170201E-2"/>
    <n v="-3.7668182325535801E-2"/>
    <n v="0.10939914120619"/>
    <n v="0.206198590186809"/>
    <n v="-0.22265178376846601"/>
    <n v="1.57370739279706E-2"/>
    <n v="2.1191153817167501E-2"/>
    <n v="3.08103382271619E-2"/>
    <n v="3.2363545160540803E-2"/>
    <n v="292.76001000000002"/>
    <n v="124.459999"/>
    <n v="-0.25849429526712697"/>
    <n v="-6.2956724975841202E-4"/>
    <n v="2.13262795331622"/>
    <n v="-0.56744061768687803"/>
    <n v="-0.45995415623549901"/>
    <s v="DecaFund"/>
    <x v="38"/>
    <s v="Information Technology"/>
    <s v="Semiconductors"/>
    <s v="Santa Clara, California"/>
    <d v="2001-11-30T00:00:00"/>
    <n v="1045810"/>
    <m/>
    <s v="Santa Clara"/>
    <s v="California"/>
    <s v="United States"/>
  </r>
  <r>
    <d v="2019-05-17T00:00:00"/>
    <x v="38"/>
    <s v="sell"/>
    <n v="700"/>
    <n v="6"/>
    <n v="158.5"/>
    <n v="163.71000699999999"/>
    <n v="154.94000199999999"/>
    <n v="156.529999"/>
    <n v="156.35153199999999"/>
    <n v="25551700"/>
    <n v="2.3929999999999998"/>
    <n v="-2.3112994288195899E-2"/>
    <n v="-7.55854535277172E-2"/>
    <n v="-0.18431072908484"/>
    <n v="-4.1313433169616696E-3"/>
    <n v="-0.44892933617460401"/>
    <n v="3.2252546037409402E-2"/>
    <n v="2.14014713322828E-2"/>
    <n v="2.2176244043258599E-2"/>
    <n v="3.2403805607166797E-2"/>
    <n v="292.76001000000002"/>
    <n v="124.459999"/>
    <n v="-0.25849429526712697"/>
    <n v="-5.8544371529206298E-3"/>
    <n v="2.1214364960706802"/>
    <n v="-1.18812184098453"/>
    <n v="-1.2028473949437499"/>
    <s v="DecaFund"/>
    <x v="38"/>
    <s v="Information Technology"/>
    <s v="Semiconductors"/>
    <s v="Santa Clara, California"/>
    <d v="2001-11-30T00:00:00"/>
    <n v="1045810"/>
    <m/>
    <s v="Santa Clara"/>
    <s v="California"/>
    <s v="United States"/>
  </r>
  <r>
    <d v="2019-06-06T00:00:00"/>
    <x v="38"/>
    <s v="sell"/>
    <n v="500"/>
    <n v="6"/>
    <n v="141.449997"/>
    <n v="144.770004"/>
    <n v="141.35000600000001"/>
    <n v="143.779999"/>
    <n v="143.779999"/>
    <n v="10203500"/>
    <n v="2.1240000000000001"/>
    <n v="1.75406168231481E-2"/>
    <n v="3.3019352340620103E-2"/>
    <n v="-0.22269810088174999"/>
    <n v="-3.6264549562925102E-2"/>
    <n v="-0.60799195679769802"/>
    <n v="3.7217934686477702E-2"/>
    <n v="2.6315523731124502E-2"/>
    <n v="2.4540441940031899E-2"/>
    <n v="3.2808314103258601E-2"/>
    <n v="292.76001000000002"/>
    <n v="124.459999"/>
    <n v="-0.25849429526712697"/>
    <n v="6.1168407152111899E-3"/>
    <n v="2.16381874855802"/>
    <n v="-1.5907618007531401"/>
    <n v="-1.6039384051193699"/>
    <s v="DecaFund"/>
    <x v="38"/>
    <s v="Information Technology"/>
    <s v="Semiconductors"/>
    <s v="Santa Clara, California"/>
    <d v="2001-11-30T00:00:00"/>
    <n v="1045810"/>
    <m/>
    <s v="Santa Clara"/>
    <s v="California"/>
    <s v="United States"/>
  </r>
  <r>
    <d v="2019-06-10T00:00:00"/>
    <x v="38"/>
    <s v="sell"/>
    <n v="200"/>
    <n v="6"/>
    <n v="147.759995"/>
    <n v="151.19000199999999"/>
    <n v="147.759995"/>
    <n v="148.429993"/>
    <n v="148.429993"/>
    <n v="10069500"/>
    <n v="2.1429999999999998"/>
    <n v="1.9937332864847699E-2"/>
    <n v="0.103916767261091"/>
    <n v="-0.15734123156798299"/>
    <n v="-8.1019380687369302E-2"/>
    <n v="-0.56794252357109398"/>
    <n v="2.8614811842413001E-2"/>
    <n v="2.64843468416383E-2"/>
    <n v="2.3129786666658599E-2"/>
    <n v="3.2847943629664401E-2"/>
    <n v="292.76001000000002"/>
    <n v="124.459999"/>
    <n v="-0.25849429526712697"/>
    <n v="4.6492198743191201E-3"/>
    <n v="2.16805645388279"/>
    <n v="-1.4929039296127899"/>
    <n v="-1.5616772513380901"/>
    <s v="DecaFund"/>
    <x v="38"/>
    <s v="Information Technology"/>
    <s v="Semiconductors"/>
    <s v="Santa Clara, California"/>
    <d v="2001-11-30T00:00:00"/>
    <n v="1045810"/>
    <m/>
    <s v="Santa Clara"/>
    <s v="California"/>
    <s v="United States"/>
  </r>
  <r>
    <d v="2019-04-05T00:00:00"/>
    <x v="38"/>
    <s v="sell"/>
    <n v="500"/>
    <n v="7"/>
    <n v="190"/>
    <n v="191.64999399999999"/>
    <n v="188.529999"/>
    <n v="190.949997"/>
    <n v="190.73228499999999"/>
    <n v="12043600"/>
    <n v="2.5009999999999999"/>
    <n v="1.41876437761898E-2"/>
    <n v="6.1502118961576598E-2"/>
    <n v="0.22780213053809301"/>
    <n v="0.338990702588224"/>
    <n v="-0.144673911821246"/>
    <n v="1.22981089865879E-2"/>
    <n v="2.49337448618E-2"/>
    <n v="3.1403432991919097E-2"/>
    <n v="3.2648527983826101E-2"/>
    <n v="292.76001000000002"/>
    <n v="124.459999"/>
    <n v="-0.25849429526712697"/>
    <n v="4.62571739556182E-3"/>
    <n v="2.1423552399848398"/>
    <n v="-0.37923452843180999"/>
    <n v="-0.46547911040346901"/>
    <s v="GreenGrest Capital"/>
    <x v="38"/>
    <s v="Information Technology"/>
    <s v="Semiconductors"/>
    <s v="Santa Clara, California"/>
    <d v="2001-11-30T00:00:00"/>
    <n v="1045810"/>
    <m/>
    <s v="Santa Clara"/>
    <s v="California"/>
    <s v="United States"/>
  </r>
  <r>
    <d v="2019-04-08T00:00:00"/>
    <x v="38"/>
    <s v="sell"/>
    <n v="200"/>
    <n v="7"/>
    <n v="189.720001"/>
    <n v="192.800003"/>
    <n v="188.75"/>
    <n v="191.78999299999899"/>
    <n v="191.571335"/>
    <n v="10604800"/>
    <n v="2.5190000000000001"/>
    <n v="4.3894501819434096E-3"/>
    <n v="5.0857076877738203E-2"/>
    <n v="0.250711349621204"/>
    <n v="0.29179329172599"/>
    <n v="-0.107547339171765"/>
    <n v="1.2623578409439101E-2"/>
    <n v="2.4136043162043298E-2"/>
    <n v="3.0841298223392301E-2"/>
    <n v="3.2586521577067699E-2"/>
    <n v="292.76001000000002"/>
    <n v="124.459999"/>
    <n v="-0.25849429526712697"/>
    <n v="1.0469119934194001E-3"/>
    <n v="2.15824180152338"/>
    <n v="-0.29758407864505199"/>
    <n v="-0.40930017919945"/>
    <s v="GreenGrest Capital"/>
    <x v="38"/>
    <s v="Information Technology"/>
    <s v="Semiconductors"/>
    <s v="Santa Clara, California"/>
    <d v="2001-11-30T00:00:00"/>
    <n v="1045810"/>
    <m/>
    <s v="Santa Clara"/>
    <s v="California"/>
    <s v="United States"/>
  </r>
  <r>
    <d v="2019-04-11T00:00:00"/>
    <x v="38"/>
    <s v="buy"/>
    <n v="1100"/>
    <n v="7"/>
    <n v="192.199997"/>
    <n v="193.470001"/>
    <n v="189.550003"/>
    <n v="191.53999299999899"/>
    <n v="191.321609"/>
    <n v="9365000"/>
    <n v="2.504"/>
    <n v="-2.91954380570988E-3"/>
    <n v="1.7272676943809101E-2"/>
    <n v="0.164295470778342"/>
    <n v="0.27780798209121099"/>
    <n v="-0.163304584804981"/>
    <n v="1.1912119420932199E-2"/>
    <n v="2.1350578633956001E-2"/>
    <n v="3.0625906638072801E-2"/>
    <n v="3.2407634514983297E-2"/>
    <n v="292.76001000000002"/>
    <n v="124.459999"/>
    <n v="-0.25849429526712697"/>
    <n v="3.8122194279549302E-5"/>
    <n v="2.1450144096310999"/>
    <n v="-0.42686836482204898"/>
    <n v="-0.375652070640008"/>
    <s v="GreenGrest Capital"/>
    <x v="38"/>
    <s v="Information Technology"/>
    <s v="Semiconductors"/>
    <s v="Santa Clara, California"/>
    <d v="2001-11-30T00:00:00"/>
    <n v="1045810"/>
    <m/>
    <s v="Santa Clara"/>
    <s v="California"/>
    <s v="United States"/>
  </r>
  <r>
    <d v="2019-04-18T00:00:00"/>
    <x v="38"/>
    <s v="sell"/>
    <n v="400"/>
    <n v="7"/>
    <n v="187.55999800000001"/>
    <n v="188.929993"/>
    <n v="185.179993"/>
    <n v="186.300003"/>
    <n v="186.08760100000001"/>
    <n v="9524700"/>
    <n v="2.56"/>
    <n v="-5.2998850248733402E-3"/>
    <n v="-2.7738292812007501E-2"/>
    <n v="5.8523372064599198E-2"/>
    <n v="0.2063516022679"/>
    <n v="-0.23484491251297099"/>
    <n v="1.6735536906604901E-2"/>
    <n v="1.95397133662038E-2"/>
    <n v="3.0804118019080801E-2"/>
    <n v="3.2344728414086699E-2"/>
    <n v="292.76001000000002"/>
    <n v="124.459999"/>
    <n v="-0.25849429526712697"/>
    <n v="1.5778467813143101E-3"/>
    <n v="2.1355694586448299"/>
    <n v="-0.60404921987938798"/>
    <n v="-0.56625593640821903"/>
    <s v="GreenGrest Capital"/>
    <x v="38"/>
    <s v="Information Technology"/>
    <s v="Semiconductors"/>
    <s v="Santa Clara, California"/>
    <d v="2001-11-30T00:00:00"/>
    <n v="1045810"/>
    <m/>
    <s v="Santa Clara"/>
    <s v="California"/>
    <s v="United States"/>
  </r>
  <r>
    <d v="2019-04-23T00:00:00"/>
    <x v="38"/>
    <s v="buy"/>
    <n v="600"/>
    <n v="7"/>
    <n v="189"/>
    <n v="191.929993"/>
    <n v="188.61000100000001"/>
    <n v="190.66999799999999"/>
    <n v="190.452606"/>
    <n v="8671400"/>
    <n v="2.57"/>
    <n v="1.1605274843564901E-2"/>
    <n v="3.1811312753212799E-2"/>
    <n v="3.5934530950015101E-2"/>
    <n v="0.24917266926147499"/>
    <n v="-0.17871550937185399"/>
    <n v="1.08731536544578E-2"/>
    <n v="1.61704534583899E-2"/>
    <n v="2.9729768678443399E-2"/>
    <n v="3.2305686661792302E-2"/>
    <n v="292.76001000000002"/>
    <n v="124.459999"/>
    <n v="-0.25849429526712697"/>
    <n v="8.8023511954049196E-3"/>
    <n v="2.1362572358229701"/>
    <n v="-0.478435118994398"/>
    <n v="-0.54370536289350901"/>
    <s v="GreenGrest Capital"/>
    <x v="38"/>
    <s v="Information Technology"/>
    <s v="Semiconductors"/>
    <s v="Santa Clara, California"/>
    <d v="2001-11-30T00:00:00"/>
    <n v="1045810"/>
    <m/>
    <s v="Santa Clara"/>
    <s v="California"/>
    <s v="United States"/>
  </r>
  <r>
    <d v="2019-05-16T00:00:00"/>
    <x v="38"/>
    <s v="buy"/>
    <n v="500"/>
    <n v="7"/>
    <n v="159.36000100000001"/>
    <n v="161.91000399999999"/>
    <n v="157.64999399999999"/>
    <n v="160.19000199999999"/>
    <n v="160.00737000000001"/>
    <n v="19527200"/>
    <n v="2.4049999999999998"/>
    <n v="3.8153061252389599E-3"/>
    <n v="-6.0554865978921901E-2"/>
    <n v="-0.14237218678626501"/>
    <n v="3.7002483535370403E-2"/>
    <n v="-0.42398544855202502"/>
    <n v="3.2020600773443098E-2"/>
    <n v="2.1888709872514699E-2"/>
    <n v="2.2092108260220501E-2"/>
    <n v="3.2376471158788098E-2"/>
    <n v="292.76001000000002"/>
    <n v="124.459999"/>
    <n v="-0.25849429526712697"/>
    <n v="8.8559569696340101E-3"/>
    <n v="2.1184143064132499"/>
    <n v="-1.12465750149164"/>
    <n v="-1.1826784165080599"/>
    <s v="GreenGrest Capital"/>
    <x v="38"/>
    <s v="Information Technology"/>
    <s v="Semiconductors"/>
    <s v="Santa Clara, California"/>
    <d v="2001-11-30T00:00:00"/>
    <n v="1045810"/>
    <m/>
    <s v="Santa Clara"/>
    <s v="California"/>
    <s v="United States"/>
  </r>
  <r>
    <d v="2019-05-22T00:00:00"/>
    <x v="38"/>
    <s v="buy"/>
    <n v="400"/>
    <n v="7"/>
    <n v="153.5"/>
    <n v="154.550003"/>
    <n v="151.759995"/>
    <n v="152.199997"/>
    <n v="152.02647400000001"/>
    <n v="8146700"/>
    <n v="2.3929999999999998"/>
    <n v="-1.8616665847263701E-2"/>
    <n v="-4.7349893814852398E-2"/>
    <n v="-0.21374342463600501"/>
    <n v="-2.2155075616873101E-2"/>
    <n v="-0.46976075800485301"/>
    <n v="2.1646970006896998E-2"/>
    <n v="2.2544914252315501E-2"/>
    <n v="2.26393589206005E-2"/>
    <n v="3.24990198613158E-2"/>
    <n v="292.76001000000002"/>
    <n v="124.459999"/>
    <n v="-0.25849429526712697"/>
    <n v="-2.8283920525026501E-3"/>
    <n v="2.1361935881145899"/>
    <n v="-1.2457730303836001"/>
    <n v="-1.21211847222145"/>
    <s v="GreenGrest Capital"/>
    <x v="38"/>
    <s v="Information Technology"/>
    <s v="Semiconductors"/>
    <s v="Santa Clara, California"/>
    <d v="2001-11-30T00:00:00"/>
    <n v="1045810"/>
    <m/>
    <s v="Santa Clara"/>
    <s v="California"/>
    <s v="United States"/>
  </r>
  <r>
    <d v="2019-06-04T00:00:00"/>
    <x v="38"/>
    <s v="buy"/>
    <n v="500"/>
    <n v="7"/>
    <n v="136.36000100000001"/>
    <n v="143.21000699999999"/>
    <n v="135.470001"/>
    <n v="143"/>
    <n v="143"/>
    <n v="16045900"/>
    <n v="2.1190000000000002"/>
    <n v="6.6647978044604095E-2"/>
    <n v="-1.1643219140956599E-3"/>
    <n v="-0.24653845716116601"/>
    <n v="-8.9198425961256905E-2"/>
    <n v="-0.58492321015149396"/>
    <n v="3.8103562975367503E-2"/>
    <n v="2.5713056229501801E-2"/>
    <n v="2.4744318225641802E-2"/>
    <n v="3.2833918056805203E-2"/>
    <n v="292.76001000000002"/>
    <n v="124.459999"/>
    <n v="-0.25849429526712697"/>
    <n v="2.1205927310919401E-2"/>
    <n v="2.1751968993353201"/>
    <n v="-1.5307276366890501"/>
    <n v="-1.5626128619583699"/>
    <s v="GreenGrest Capital"/>
    <x v="38"/>
    <s v="Information Technology"/>
    <s v="Semiconductors"/>
    <s v="Santa Clara, California"/>
    <d v="2001-11-30T00:00:00"/>
    <n v="1045810"/>
    <m/>
    <s v="Santa Clara"/>
    <s v="California"/>
    <s v="United States"/>
  </r>
  <r>
    <d v="2019-06-25T00:00:00"/>
    <x v="38"/>
    <s v="sell"/>
    <n v="1100"/>
    <n v="7"/>
    <n v="152.86000100000001"/>
    <n v="155.88000500000001"/>
    <n v="151.36999499999999"/>
    <n v="151.479996"/>
    <n v="151.479996"/>
    <n v="7796700"/>
    <n v="1.994"/>
    <n v="-7.75967594487415E-3"/>
    <n v="-9.1997560099394901E-3"/>
    <n v="2.8987245435085102E-2"/>
    <n v="-0.153820584602228"/>
    <n v="-0.50108235042151905"/>
    <n v="9.4279829797032904E-3"/>
    <n v="2.4188768922095601E-2"/>
    <n v="2.16823906744259E-2"/>
    <n v="3.3064925636523697E-2"/>
    <n v="292.76001000000002"/>
    <n v="124.459999"/>
    <n v="-0.25849429526712697"/>
    <n v="-9.5417756928269908E-3"/>
    <n v="2.17557645654558"/>
    <n v="-1.3408254995346101"/>
    <n v="-1.3995757334883701"/>
    <s v="GreenGrest Capital"/>
    <x v="38"/>
    <s v="Information Technology"/>
    <s v="Semiconductors"/>
    <s v="Santa Clara, California"/>
    <d v="2001-11-30T00:00:00"/>
    <n v="1045810"/>
    <m/>
    <s v="Santa Clara"/>
    <s v="California"/>
    <s v="United States"/>
  </r>
  <r>
    <d v="2019-06-27T00:00:00"/>
    <x v="38"/>
    <s v="sell"/>
    <n v="1000"/>
    <n v="7"/>
    <n v="162.71000699999999"/>
    <n v="164"/>
    <n v="161.259995"/>
    <n v="163.229996"/>
    <n v="163.229996"/>
    <n v="11136000"/>
    <n v="2.0049999999999999"/>
    <n v="2.4622169226548501E-2"/>
    <n v="5.7558443398818798E-2"/>
    <n v="0.13115127248664099"/>
    <n v="-8.12601661971811E-2"/>
    <n v="-0.39001842020131999"/>
    <n v="2.6369596942933501E-2"/>
    <n v="2.6075584305552998E-2"/>
    <n v="2.2899116744342599E-2"/>
    <n v="3.31271220099979E-2"/>
    <n v="292.76001000000002"/>
    <n v="124.459999"/>
    <n v="-0.25849429526712697"/>
    <n v="3.81588593721357E-3"/>
    <n v="2.1646250584436002"/>
    <n v="-1.0609391938583901"/>
    <n v="-1.26446693012781"/>
    <s v="GreenGrest Capital"/>
    <x v="38"/>
    <s v="Information Technology"/>
    <s v="Semiconductors"/>
    <s v="Santa Clara, California"/>
    <d v="2001-11-30T00:00:00"/>
    <n v="1045810"/>
    <m/>
    <s v="Santa Clara"/>
    <s v="California"/>
    <s v="United States"/>
  </r>
  <r>
    <d v="2019-04-09T00:00:00"/>
    <x v="38"/>
    <s v="buy"/>
    <n v="400"/>
    <n v="8"/>
    <n v="190.44000199999999"/>
    <n v="190.88999899999999"/>
    <n v="187.55999800000001"/>
    <n v="189.259995"/>
    <n v="189.04422"/>
    <n v="10999300"/>
    <n v="2.4990000000000001"/>
    <n v="-1.32792898374772E-2"/>
    <n v="3.36356120509766E-2"/>
    <n v="0.228228884053127"/>
    <n v="0.30372440895094099"/>
    <n v="-0.12622626900793599"/>
    <n v="1.6501782452810101E-2"/>
    <n v="2.47026167682655E-2"/>
    <n v="3.06913631896963E-2"/>
    <n v="3.2594458747298098E-2"/>
    <n v="292.76001000000002"/>
    <n v="124.459999"/>
    <n v="-0.25849429526712697"/>
    <n v="-6.0859766572597396E-3"/>
    <n v="2.15796459427323"/>
    <n v="-0.34005285599561202"/>
    <n v="-0.38390685676654501"/>
    <s v="KKZ Asset Management"/>
    <x v="38"/>
    <s v="Information Technology"/>
    <s v="Semiconductors"/>
    <s v="Santa Clara, California"/>
    <d v="2001-11-30T00:00:00"/>
    <n v="1045810"/>
    <m/>
    <s v="Santa Clara"/>
    <s v="California"/>
    <s v="United States"/>
  </r>
  <r>
    <d v="2019-04-15T00:00:00"/>
    <x v="38"/>
    <s v="sell"/>
    <n v="1000"/>
    <n v="8"/>
    <n v="189.699997"/>
    <n v="189.89999399999999"/>
    <n v="183.10000600000001"/>
    <n v="184.699997"/>
    <n v="184.48940999999999"/>
    <n v="11002300"/>
    <n v="2.5529999999999999"/>
    <n v="-2.8343864255170201E-2"/>
    <n v="-3.7668182325535801E-2"/>
    <n v="0.10939914120619"/>
    <n v="0.206198590186809"/>
    <n v="-0.22265178376846601"/>
    <n v="1.57370739279706E-2"/>
    <n v="2.1191153817167501E-2"/>
    <n v="3.08103382271619E-2"/>
    <n v="3.2363545160540803E-2"/>
    <n v="292.76001000000002"/>
    <n v="124.459999"/>
    <n v="-0.25849429526712697"/>
    <n v="-6.2956724975841202E-4"/>
    <n v="2.13262795331622"/>
    <n v="-0.56744061768687803"/>
    <n v="-0.45995415623549901"/>
    <s v="KKZ Asset Management"/>
    <x v="38"/>
    <s v="Information Technology"/>
    <s v="Semiconductors"/>
    <s v="Santa Clara, California"/>
    <d v="2001-11-30T00:00:00"/>
    <n v="1045810"/>
    <m/>
    <s v="Santa Clara"/>
    <s v="California"/>
    <s v="United States"/>
  </r>
  <r>
    <d v="2019-04-16T00:00:00"/>
    <x v="38"/>
    <s v="sell"/>
    <n v="600"/>
    <n v="8"/>
    <n v="186.279999"/>
    <n v="188.970001"/>
    <n v="184.96000699999999"/>
    <n v="188.21000699999999"/>
    <n v="187.99542199999999"/>
    <n v="9874100"/>
    <n v="2.5920000000000001"/>
    <n v="1.8825548010378699E-2"/>
    <n v="-5.5633444776797096E-3"/>
    <n v="0.10287823004751601"/>
    <n v="0.22882027396072299"/>
    <n v="-0.20378307183393701"/>
    <n v="1.9014941060567999E-2"/>
    <n v="2.0936688409912401E-2"/>
    <n v="3.08584063103352E-2"/>
    <n v="3.2387315649382999E-2"/>
    <n v="292.76001000000002"/>
    <n v="124.459999"/>
    <n v="-0.25849429526712697"/>
    <n v="5.0922850790659495E-4"/>
    <n v="2.1381510567040598"/>
    <n v="-0.52778570038598305"/>
    <n v="-0.49750072511357302"/>
    <s v="KKZ Asset Management"/>
    <x v="38"/>
    <s v="Information Technology"/>
    <s v="Semiconductors"/>
    <s v="Santa Clara, California"/>
    <d v="2001-11-30T00:00:00"/>
    <n v="1045810"/>
    <m/>
    <s v="Santa Clara"/>
    <s v="California"/>
    <s v="United States"/>
  </r>
  <r>
    <d v="2019-05-09T00:00:00"/>
    <x v="38"/>
    <s v="buy"/>
    <n v="200"/>
    <n v="8"/>
    <n v="171.13999899999999"/>
    <n v="171.529999"/>
    <n v="165.39999399999999"/>
    <n v="170.19000199999999"/>
    <n v="169.99597199999999"/>
    <n v="16506200"/>
    <n v="2.4569999999999999"/>
    <n v="-2.1679908392473302E-2"/>
    <n v="-7.3608344769168596E-2"/>
    <n v="-0.11948550313287901"/>
    <n v="0.14465989206941701"/>
    <n v="-0.38294885215768798"/>
    <n v="1.7113206990807501E-2"/>
    <n v="1.7959724901049301E-2"/>
    <n v="2.0683787745961801E-2"/>
    <n v="3.22561868799306E-2"/>
    <n v="292.76001000000002"/>
    <n v="124.459999"/>
    <n v="-0.25849429526712697"/>
    <n v="-3.0259986019249502E-3"/>
    <n v="2.12538685009994"/>
    <n v="-1.0079242974929701"/>
    <n v="-0.80625514680359101"/>
    <s v="KKZ Asset Management"/>
    <x v="38"/>
    <s v="Information Technology"/>
    <s v="Semiconductors"/>
    <s v="Santa Clara, California"/>
    <d v="2001-11-30T00:00:00"/>
    <n v="1045810"/>
    <m/>
    <s v="Santa Clara"/>
    <s v="California"/>
    <s v="United States"/>
  </r>
  <r>
    <d v="2019-05-23T00:00:00"/>
    <x v="38"/>
    <s v="sell"/>
    <n v="300"/>
    <n v="8"/>
    <n v="149.69000199999999"/>
    <n v="149.69000199999999"/>
    <n v="144.91000399999999"/>
    <n v="147.320007"/>
    <n v="147.152039"/>
    <n v="14796100"/>
    <n v="2.2959999999999998"/>
    <n v="-3.2588345540508802E-2"/>
    <n v="-8.3753545480600197E-2"/>
    <n v="-0.25793704502007903"/>
    <n v="-7.6461312588831196E-2"/>
    <n v="-0.496023727764906"/>
    <n v="2.21770160239022E-2"/>
    <n v="2.25235770946614E-2"/>
    <n v="2.2818654382057199E-2"/>
    <n v="3.2555444395558998E-2"/>
    <n v="292.76001000000002"/>
    <n v="124.459999"/>
    <n v="-0.25849429526712697"/>
    <n v="-1.1985692488440201E-2"/>
    <n v="2.13905502922126"/>
    <n v="-1.3101786958153701"/>
    <n v="-1.24922271108619"/>
    <s v="KKZ Asset Management"/>
    <x v="38"/>
    <s v="Information Technology"/>
    <s v="Semiconductors"/>
    <s v="Santa Clara, California"/>
    <d v="2001-11-30T00:00:00"/>
    <n v="1045810"/>
    <m/>
    <s v="Santa Clara"/>
    <s v="California"/>
    <s v="United States"/>
  </r>
  <r>
    <d v="2019-06-12T00:00:00"/>
    <x v="38"/>
    <s v="buy"/>
    <n v="900"/>
    <n v="8"/>
    <n v="149"/>
    <n v="149.25"/>
    <n v="145.58999599999899"/>
    <n v="146.199997"/>
    <n v="146.199997"/>
    <n v="8972300"/>
    <n v="2.1269999999999998"/>
    <n v="-3.0647308811452698E-2"/>
    <n v="3.4231797018334897E-2"/>
    <n v="-0.14271680911666099"/>
    <n v="-0.141531347659903"/>
    <n v="-0.57436995042518402"/>
    <n v="2.1166130382477E-2"/>
    <n v="2.7232466184728001E-2"/>
    <n v="2.29673150723083E-2"/>
    <n v="3.29148734591286E-2"/>
    <n v="292.76001000000002"/>
    <n v="124.459999"/>
    <n v="-0.25849429526712697"/>
    <n v="-2.0396578921351798E-3"/>
    <n v="2.17091661268292"/>
    <n v="-1.51096276451042"/>
    <n v="-1.5209112605823101"/>
    <s v="KKZ Asset Management"/>
    <x v="38"/>
    <s v="Information Technology"/>
    <s v="Semiconductors"/>
    <s v="Santa Clara, California"/>
    <d v="2001-11-30T00:00:00"/>
    <n v="1045810"/>
    <m/>
    <s v="Santa Clara"/>
    <s v="California"/>
    <s v="United States"/>
  </r>
  <r>
    <d v="2019-06-18T00:00:00"/>
    <x v="38"/>
    <s v="buy"/>
    <n v="300"/>
    <n v="8"/>
    <n v="147.5"/>
    <n v="155.11000100000001"/>
    <n v="147.05999800000001"/>
    <n v="152.88000500000001"/>
    <n v="152.88000500000001"/>
    <n v="14548000"/>
    <n v="2.06"/>
    <n v="5.2712721960373403E-2"/>
    <n v="1.40304970301121E-2"/>
    <n v="-4.5566544035575501E-2"/>
    <n v="-0.13804083125644601"/>
    <n v="-0.54733941133238295"/>
    <n v="3.3513427799899402E-2"/>
    <n v="2.6928989682775E-2"/>
    <n v="2.3338416778306399E-2"/>
    <n v="3.3115647321544102E-2"/>
    <n v="292.76001000000002"/>
    <n v="124.459999"/>
    <n v="-0.25849429526712697"/>
    <n v="9.6704895497130797E-3"/>
    <n v="2.1875229330560901"/>
    <n v="-1.44864099472819"/>
    <n v="-1.52198800462643"/>
    <s v="KKZ Asset Management"/>
    <x v="38"/>
    <s v="Information Technology"/>
    <s v="Semiconductors"/>
    <s v="Santa Clara, California"/>
    <d v="2001-11-30T00:00:00"/>
    <n v="1045810"/>
    <m/>
    <s v="Santa Clara"/>
    <s v="California"/>
    <s v="United States"/>
  </r>
  <r>
    <d v="2019-04-01T00:00:00"/>
    <x v="38"/>
    <s v="sell"/>
    <n v="1000"/>
    <n v="9"/>
    <n v="183.259995"/>
    <n v="183.5"/>
    <n v="180.36999499999999"/>
    <n v="182.279999"/>
    <n v="182.07217399999999"/>
    <n v="12095600"/>
    <n v="2.4969999999999999"/>
    <n v="1.5034492265782001E-2"/>
    <n v="4.7753847945225199E-2"/>
    <n v="0.16690446887861901"/>
    <n v="0.31134955074140402"/>
    <n v="-0.236229386402344"/>
    <n v="8.2250877300826496E-3"/>
    <n v="2.5873406411932101E-2"/>
    <n v="3.3224748540303002E-2"/>
    <n v="3.2755379823318803E-2"/>
    <n v="292.76001000000002"/>
    <n v="124.459999"/>
    <n v="-0.25849429526712697"/>
    <n v="1.1502195497633099E-2"/>
    <n v="2.1152972291776502"/>
    <n v="-0.57847873466514499"/>
    <n v="-0.61599564767163295"/>
    <s v="Netpune Capital"/>
    <x v="38"/>
    <s v="Information Technology"/>
    <s v="Semiconductors"/>
    <s v="Santa Clara, California"/>
    <d v="2001-11-30T00:00:00"/>
    <n v="1045810"/>
    <m/>
    <s v="Santa Clara"/>
    <s v="California"/>
    <s v="United States"/>
  </r>
  <r>
    <d v="2019-04-12T00:00:00"/>
    <x v="38"/>
    <s v="sell"/>
    <n v="800"/>
    <n v="9"/>
    <n v="193.10000600000001"/>
    <n v="193.259995"/>
    <n v="189.66000399999999"/>
    <n v="190.009995"/>
    <n v="189.79336499999999"/>
    <n v="11792700"/>
    <n v="2.56"/>
    <n v="-8.0199010560413706E-3"/>
    <n v="-4.9348678884221396E-3"/>
    <n v="0.11942905325867199"/>
    <n v="0.24530206157676501"/>
    <n v="-0.20761000610285699"/>
    <n v="1.10161520388091E-2"/>
    <n v="2.05380799250711E-2"/>
    <n v="3.0555956849937699E-2"/>
    <n v="3.2326547002245402E-2"/>
    <n v="292.76001000000002"/>
    <n v="124.459999"/>
    <n v="-0.25849429526712697"/>
    <n v="6.5875784763498903E-3"/>
    <n v="2.13231988701413"/>
    <n v="-0.53088841736743797"/>
    <n v="-0.405982848427134"/>
    <s v="Netpune Capital"/>
    <x v="38"/>
    <s v="Information Technology"/>
    <s v="Semiconductors"/>
    <s v="Santa Clara, California"/>
    <d v="2001-11-30T00:00:00"/>
    <n v="1045810"/>
    <m/>
    <s v="Santa Clara"/>
    <s v="California"/>
    <s v="United States"/>
  </r>
  <r>
    <d v="2019-04-15T00:00:00"/>
    <x v="38"/>
    <s v="sell"/>
    <n v="700"/>
    <n v="9"/>
    <n v="189.699997"/>
    <n v="189.89999399999999"/>
    <n v="183.10000600000001"/>
    <n v="184.699997"/>
    <n v="184.48940999999999"/>
    <n v="11002300"/>
    <n v="2.5529999999999999"/>
    <n v="-2.8343864255170201E-2"/>
    <n v="-3.7668182325535801E-2"/>
    <n v="0.10939914120619"/>
    <n v="0.206198590186809"/>
    <n v="-0.22265178376846601"/>
    <n v="1.57370739279706E-2"/>
    <n v="2.1191153817167501E-2"/>
    <n v="3.08103382271619E-2"/>
    <n v="3.2363545160540803E-2"/>
    <n v="292.76001000000002"/>
    <n v="124.459999"/>
    <n v="-0.25849429526712697"/>
    <n v="-6.2956724975841202E-4"/>
    <n v="2.13262795331622"/>
    <n v="-0.56744061768687803"/>
    <n v="-0.45995415623549901"/>
    <s v="Netpune Capital"/>
    <x v="38"/>
    <s v="Information Technology"/>
    <s v="Semiconductors"/>
    <s v="Santa Clara, California"/>
    <d v="2001-11-30T00:00:00"/>
    <n v="1045810"/>
    <m/>
    <s v="Santa Clara"/>
    <s v="California"/>
    <s v="United States"/>
  </r>
  <r>
    <d v="2019-04-24T00:00:00"/>
    <x v="38"/>
    <s v="sell"/>
    <n v="1000"/>
    <n v="9"/>
    <n v="191.08999599999899"/>
    <n v="192.80999800000001"/>
    <n v="188.63999899999999"/>
    <n v="191.16999799999999"/>
    <n v="190.95204200000001"/>
    <n v="7955100"/>
    <n v="2.5219999999999998"/>
    <n v="2.6189313008109002E-3"/>
    <n v="1.5604696043645E-2"/>
    <n v="7.4192501178366496E-2"/>
    <n v="0.24830255071806601"/>
    <n v="-0.15475197240149399"/>
    <n v="8.3523954787642005E-3"/>
    <n v="1.38638993547434E-2"/>
    <n v="2.9730190801575299E-2"/>
    <n v="3.2279961975495201E-2"/>
    <n v="292.76001000000002"/>
    <n v="124.459999"/>
    <n v="-0.25849429526712697"/>
    <n v="-2.1941687255359501E-3"/>
    <n v="2.1349776384930799"/>
    <n v="-0.42308186028010297"/>
    <n v="-0.52276459487233295"/>
    <s v="Netpune Capital"/>
    <x v="38"/>
    <s v="Information Technology"/>
    <s v="Semiconductors"/>
    <s v="Santa Clara, California"/>
    <d v="2001-11-30T00:00:00"/>
    <n v="1045810"/>
    <m/>
    <s v="Santa Clara"/>
    <s v="California"/>
    <s v="United States"/>
  </r>
  <r>
    <d v="2019-05-10T00:00:00"/>
    <x v="38"/>
    <s v="sell"/>
    <n v="900"/>
    <n v="9"/>
    <n v="168.949997"/>
    <n v="171.58999599999899"/>
    <n v="164"/>
    <n v="168.820007"/>
    <n v="168.627533"/>
    <n v="14237500"/>
    <n v="2.4550000000000001"/>
    <n v="-8.0824067394007406E-3"/>
    <n v="-8.0707686318949201E-2"/>
    <n v="-0.114288620034803"/>
    <n v="0.13150292293000099"/>
    <n v="-0.41228936843106401"/>
    <n v="1.5942849912380298E-2"/>
    <n v="1.7885607981733401E-2"/>
    <n v="2.0721669682647399E-2"/>
    <n v="3.2226581268177797E-2"/>
    <n v="292.76001000000002"/>
    <n v="124.459999"/>
    <n v="-0.25849429526712697"/>
    <n v="3.7133938472042301E-3"/>
    <n v="2.1220158151309798"/>
    <n v="-1.0872769488060701"/>
    <n v="-0.91022884703278695"/>
    <s v="Netpune Capital"/>
    <x v="38"/>
    <s v="Information Technology"/>
    <s v="Semiconductors"/>
    <s v="Santa Clara, California"/>
    <d v="2001-11-30T00:00:00"/>
    <n v="1045810"/>
    <m/>
    <s v="Santa Clara"/>
    <s v="California"/>
    <s v="United States"/>
  </r>
  <r>
    <d v="2019-06-07T00:00:00"/>
    <x v="38"/>
    <s v="sell"/>
    <n v="600"/>
    <n v="9"/>
    <n v="144.020004"/>
    <n v="146.88000500000001"/>
    <n v="143.25"/>
    <n v="145.5"/>
    <n v="145.5"/>
    <n v="8721400"/>
    <n v="2.0840000000000001"/>
    <n v="1.1891740010892E-2"/>
    <n v="7.1499641149019397E-2"/>
    <n v="-0.17261033984791299"/>
    <n v="-3.3575985282632198E-2"/>
    <n v="-0.59640178094220397"/>
    <n v="3.2290776514153498E-2"/>
    <n v="2.5935015167843401E-2"/>
    <n v="2.4560051336790002E-2"/>
    <n v="3.28202559879704E-2"/>
    <n v="292.76001000000002"/>
    <n v="124.459999"/>
    <n v="-0.25849429526712697"/>
    <n v="1.0442979367750601E-2"/>
    <n v="2.1658265394837302"/>
    <n v="-1.5618087479751599"/>
    <n v="-1.5917934658922199"/>
    <s v="Netpune Capital"/>
    <x v="38"/>
    <s v="Information Technology"/>
    <s v="Semiconductors"/>
    <s v="Santa Clara, California"/>
    <d v="2001-11-30T00:00:00"/>
    <n v="1045810"/>
    <m/>
    <s v="Santa Clara"/>
    <s v="California"/>
    <s v="United States"/>
  </r>
  <r>
    <d v="2019-04-03T00:00:00"/>
    <x v="38"/>
    <s v="buy"/>
    <n v="2600"/>
    <n v="10"/>
    <n v="185"/>
    <n v="191"/>
    <n v="184.800003"/>
    <n v="188.61999499999999"/>
    <n v="188.40495300000001"/>
    <n v="19587600"/>
    <n v="2.5169999999999999"/>
    <n v="3.0248307709278499E-2"/>
    <n v="6.6413555986875997E-2"/>
    <n v="0.18489084126119701"/>
    <n v="0.32649328723517301"/>
    <n v="-0.174725174489299"/>
    <n v="1.0724072748857999E-2"/>
    <n v="2.6274936671377602E-2"/>
    <n v="3.3314218356251098E-2"/>
    <n v="3.2663417000263602E-2"/>
    <n v="292.76001000000002"/>
    <n v="124.459999"/>
    <n v="-0.25849429526712697"/>
    <n v="2.1460723821998401E-3"/>
    <n v="2.1229311673581099"/>
    <n v="-0.44437582104640599"/>
    <n v="-0.51516823629096697"/>
    <s v="Spectrum Group"/>
    <x v="38"/>
    <s v="Information Technology"/>
    <s v="Semiconductors"/>
    <s v="Santa Clara, California"/>
    <d v="2001-11-30T00:00:00"/>
    <n v="1045810"/>
    <m/>
    <s v="Santa Clara"/>
    <s v="California"/>
    <s v="United States"/>
  </r>
  <r>
    <d v="2019-05-22T00:00:00"/>
    <x v="38"/>
    <s v="sell"/>
    <n v="1300"/>
    <n v="10"/>
    <n v="153.5"/>
    <n v="154.550003"/>
    <n v="151.759995"/>
    <n v="152.199997"/>
    <n v="152.02647400000001"/>
    <n v="8146700"/>
    <n v="2.3929999999999998"/>
    <n v="-1.8616665847263701E-2"/>
    <n v="-4.7349893814852398E-2"/>
    <n v="-0.21374342463600501"/>
    <n v="-2.2155075616873101E-2"/>
    <n v="-0.46976075800485301"/>
    <n v="2.1646970006896998E-2"/>
    <n v="2.2544914252315501E-2"/>
    <n v="2.26393589206005E-2"/>
    <n v="3.24990198613158E-2"/>
    <n v="292.76001000000002"/>
    <n v="124.459999"/>
    <n v="-0.25849429526712697"/>
    <n v="-2.8283920525026501E-3"/>
    <n v="2.1361935881145899"/>
    <n v="-1.2457730303836001"/>
    <n v="-1.21211847222145"/>
    <s v="Spectrum Group"/>
    <x v="38"/>
    <s v="Information Technology"/>
    <s v="Semiconductors"/>
    <s v="Santa Clara, California"/>
    <d v="2001-11-30T00:00:00"/>
    <n v="1045810"/>
    <m/>
    <s v="Santa Clara"/>
    <s v="California"/>
    <s v="United States"/>
  </r>
  <r>
    <d v="2019-05-30T00:00:00"/>
    <x v="38"/>
    <s v="sell"/>
    <n v="500"/>
    <n v="10"/>
    <n v="140.30999800000001"/>
    <n v="141.75"/>
    <n v="137.570007"/>
    <n v="139.11000100000001"/>
    <n v="139.11000100000001"/>
    <n v="9857500"/>
    <n v="2.2269999999999999"/>
    <n v="-7.6622668763455803E-3"/>
    <n v="-8.8789682472856096E-2"/>
    <n v="-0.25282195678241698"/>
    <n v="-0.102233705768391"/>
    <n v="-0.57682223150095702"/>
    <n v="9.5896816506330501E-3"/>
    <n v="2.0418725848107298E-2"/>
    <n v="2.3008799356411001E-2"/>
    <n v="3.2560026060538198E-2"/>
    <n v="292.76001000000002"/>
    <n v="124.459999"/>
    <n v="-0.25849429526712697"/>
    <n v="2.0962723552933101E-3"/>
    <n v="2.14828650272226"/>
    <n v="-1.5141769545661301"/>
    <n v="-1.4320365770836601"/>
    <s v="Spectrum Group"/>
    <x v="38"/>
    <s v="Information Technology"/>
    <s v="Semiconductors"/>
    <s v="Santa Clara, California"/>
    <d v="2001-11-30T00:00:00"/>
    <n v="1045810"/>
    <m/>
    <s v="Santa Clara"/>
    <s v="California"/>
    <s v="United States"/>
  </r>
  <r>
    <d v="2019-06-12T00:00:00"/>
    <x v="38"/>
    <s v="buy"/>
    <n v="1400"/>
    <n v="10"/>
    <n v="149"/>
    <n v="149.25"/>
    <n v="145.58999599999899"/>
    <n v="146.199997"/>
    <n v="146.199997"/>
    <n v="8972300"/>
    <n v="2.1269999999999998"/>
    <n v="-3.0647308811452698E-2"/>
    <n v="3.4231797018334897E-2"/>
    <n v="-0.14271680911666099"/>
    <n v="-0.141531347659903"/>
    <n v="-0.57436995042518402"/>
    <n v="2.1166130382477E-2"/>
    <n v="2.7232466184728001E-2"/>
    <n v="2.29673150723083E-2"/>
    <n v="3.29148734591286E-2"/>
    <n v="292.76001000000002"/>
    <n v="124.459999"/>
    <n v="-0.25849429526712697"/>
    <n v="-2.0396578921351798E-3"/>
    <n v="2.17091661268292"/>
    <n v="-1.51096276451042"/>
    <n v="-1.5209112605823101"/>
    <s v="Spectrum Group"/>
    <x v="38"/>
    <s v="Information Technology"/>
    <s v="Semiconductors"/>
    <s v="Santa Clara, California"/>
    <d v="2001-11-30T00:00:00"/>
    <n v="1045810"/>
    <m/>
    <s v="Santa Clara"/>
    <s v="California"/>
    <s v="United States"/>
  </r>
  <r>
    <d v="2019-06-13T00:00:00"/>
    <x v="38"/>
    <s v="buy"/>
    <n v="600"/>
    <n v="10"/>
    <n v="147.08999599999899"/>
    <n v="149"/>
    <n v="146.38000500000001"/>
    <n v="148.259995"/>
    <n v="148.259995"/>
    <n v="7702000"/>
    <n v="2.0910000000000002"/>
    <n v="1.3991928708193E-2"/>
    <n v="3.068310890338E-2"/>
    <n v="-6.5330860290117407E-2"/>
    <n v="-0.109225466749023"/>
    <n v="-0.56787041767577895"/>
    <n v="2.0773743541645701E-2"/>
    <n v="2.43804570806372E-2"/>
    <n v="2.29634380058861E-2"/>
    <n v="3.2925105831959803E-2"/>
    <n v="292.76001000000002"/>
    <n v="124.459999"/>
    <n v="-0.25849429526712697"/>
    <n v="4.0890106107655602E-3"/>
    <n v="2.1717784833281901"/>
    <n v="-1.4955962333031201"/>
    <n v="-1.5018781470923099"/>
    <s v="Spectrum Group"/>
    <x v="38"/>
    <s v="Information Technology"/>
    <s v="Semiconductors"/>
    <s v="Santa Clara, California"/>
    <d v="2001-11-30T00:00:00"/>
    <n v="1045810"/>
    <m/>
    <s v="Santa Clara"/>
    <s v="California"/>
    <s v="United States"/>
  </r>
  <r>
    <d v="2019-06-26T00:00:00"/>
    <x v="38"/>
    <s v="sell"/>
    <n v="600"/>
    <n v="10"/>
    <n v="156.61000100000001"/>
    <n v="161.720001"/>
    <n v="156.08999599999899"/>
    <n v="159.259995"/>
    <n v="159.259995"/>
    <n v="14601800"/>
    <n v="2.0489999999999999"/>
    <n v="5.0084478806627898E-2"/>
    <n v="3.93161603835794E-2"/>
    <n v="9.3911132511623793E-2"/>
    <n v="-0.101642040184637"/>
    <n v="-0.40270966598082603"/>
    <n v="2.5344215761279099E-2"/>
    <n v="2.6015188517617201E-2"/>
    <n v="2.2669955956087898E-2"/>
    <n v="3.3096811491415801E-2"/>
    <n v="292.76001000000002"/>
    <n v="124.459999"/>
    <n v="-0.25849429526712697"/>
    <n v="-1.2346958449604901E-3"/>
    <n v="2.1626033125533901"/>
    <n v="-1.0917091197005"/>
    <n v="-1.32884698773024"/>
    <s v="Spectrum Group"/>
    <x v="38"/>
    <s v="Information Technology"/>
    <s v="Semiconductors"/>
    <s v="Santa Clara, California"/>
    <d v="2001-11-30T00:00:00"/>
    <n v="1045810"/>
    <m/>
    <s v="Santa Clara"/>
    <s v="California"/>
    <s v="United States"/>
  </r>
  <r>
    <d v="2019-04-16T00:00:00"/>
    <x v="38"/>
    <s v="buy"/>
    <n v="800"/>
    <n v="11"/>
    <n v="186.279999"/>
    <n v="188.970001"/>
    <n v="184.96000699999999"/>
    <n v="188.21000699999999"/>
    <n v="187.99542199999999"/>
    <n v="9874100"/>
    <n v="2.5920000000000001"/>
    <n v="1.8825548010378699E-2"/>
    <n v="-5.5633444776797096E-3"/>
    <n v="0.10287823004751601"/>
    <n v="0.22882027396072299"/>
    <n v="-0.20378307183393701"/>
    <n v="1.9014941060567999E-2"/>
    <n v="2.0936688409912401E-2"/>
    <n v="3.08584063103352E-2"/>
    <n v="3.2387315649382999E-2"/>
    <n v="292.76001000000002"/>
    <n v="124.459999"/>
    <n v="-0.25849429526712697"/>
    <n v="5.0922850790659495E-4"/>
    <n v="2.1381510567040598"/>
    <n v="-0.52778570038598305"/>
    <n v="-0.49750072511357302"/>
    <s v="Beta Dynamic Fund"/>
    <x v="38"/>
    <s v="Information Technology"/>
    <s v="Semiconductors"/>
    <s v="Santa Clara, California"/>
    <d v="2001-11-30T00:00:00"/>
    <n v="1045810"/>
    <m/>
    <s v="Santa Clara"/>
    <s v="California"/>
    <s v="United States"/>
  </r>
  <r>
    <d v="2019-04-23T00:00:00"/>
    <x v="38"/>
    <s v="sell"/>
    <n v="600"/>
    <n v="11"/>
    <n v="189"/>
    <n v="191.929993"/>
    <n v="188.61000100000001"/>
    <n v="190.66999799999999"/>
    <n v="190.452606"/>
    <n v="8671400"/>
    <n v="2.57"/>
    <n v="1.1605274843564901E-2"/>
    <n v="3.1811312753212799E-2"/>
    <n v="3.5934530950015101E-2"/>
    <n v="0.24917266926147499"/>
    <n v="-0.17871550937185399"/>
    <n v="1.08731536544578E-2"/>
    <n v="1.61704534583899E-2"/>
    <n v="2.9729768678443399E-2"/>
    <n v="3.2305686661792302E-2"/>
    <n v="292.76001000000002"/>
    <n v="124.459999"/>
    <n v="-0.25849429526712697"/>
    <n v="8.8023511954049196E-3"/>
    <n v="2.1362572358229701"/>
    <n v="-0.478435118994398"/>
    <n v="-0.54370536289350901"/>
    <s v="Beta Dynamic Fund"/>
    <x v="38"/>
    <s v="Information Technology"/>
    <s v="Semiconductors"/>
    <s v="Santa Clara, California"/>
    <d v="2001-11-30T00:00:00"/>
    <n v="1045810"/>
    <m/>
    <s v="Santa Clara"/>
    <s v="California"/>
    <s v="United States"/>
  </r>
  <r>
    <d v="2019-04-25T00:00:00"/>
    <x v="38"/>
    <s v="sell"/>
    <n v="1200"/>
    <n v="11"/>
    <n v="189.550003"/>
    <n v="190.449997"/>
    <n v="183.699997"/>
    <n v="186.91000399999999"/>
    <n v="186.696899"/>
    <n v="12482400"/>
    <n v="2.5339999999999998"/>
    <n v="-2.2535866637546999E-2"/>
    <n v="-2.0309801076005799E-3"/>
    <n v="7.2837119913904305E-2"/>
    <n v="0.17007551604898"/>
    <n v="-0.16524481434767099"/>
    <n v="1.4237097588004E-2"/>
    <n v="1.3980722054098201E-2"/>
    <n v="2.9162139036140001E-2"/>
    <n v="3.2301523218523198E-2"/>
    <n v="292.76001000000002"/>
    <n v="124.459999"/>
    <n v="-0.25849429526712697"/>
    <n v="-3.6904169755480902E-4"/>
    <n v="2.1470040871789999"/>
    <n v="-0.44986502658944899"/>
    <n v="-0.49251445484594197"/>
    <s v="Beta Dynamic Fund"/>
    <x v="38"/>
    <s v="Information Technology"/>
    <s v="Semiconductors"/>
    <s v="Santa Clara, California"/>
    <d v="2001-11-30T00:00:00"/>
    <n v="1045810"/>
    <m/>
    <s v="Santa Clara"/>
    <s v="California"/>
    <s v="United States"/>
  </r>
  <r>
    <d v="2019-05-03T00:00:00"/>
    <x v="38"/>
    <s v="buy"/>
    <n v="1300"/>
    <n v="11"/>
    <n v="183.529999"/>
    <n v="183.929993"/>
    <n v="180.529999"/>
    <n v="183.009995"/>
    <n v="182.801346"/>
    <n v="8420600"/>
    <n v="2.5310000000000001"/>
    <n v="-9.8306518962013208E-4"/>
    <n v="2.72517973113043E-2"/>
    <n v="5.4678335122650801E-5"/>
    <n v="0.23570093914802601"/>
    <n v="-0.209169704431344"/>
    <n v="7.3972752039213E-3"/>
    <n v="1.7330922959698201E-2"/>
    <n v="2.06547465803033E-2"/>
    <n v="3.2334269256184101E-2"/>
    <n v="292.76001000000002"/>
    <n v="124.459999"/>
    <n v="-0.25849429526712697"/>
    <n v="9.5921274614703799E-3"/>
    <n v="2.1228693410236801"/>
    <n v="-0.56740844766009702"/>
    <n v="-0.57998944530950702"/>
    <s v="Beta Dynamic Fund"/>
    <x v="38"/>
    <s v="Information Technology"/>
    <s v="Semiconductors"/>
    <s v="Santa Clara, California"/>
    <d v="2001-11-30T00:00:00"/>
    <n v="1045810"/>
    <m/>
    <s v="Santa Clara"/>
    <s v="California"/>
    <s v="United States"/>
  </r>
  <r>
    <d v="2019-05-06T00:00:00"/>
    <x v="38"/>
    <s v="sell"/>
    <n v="600"/>
    <n v="11"/>
    <n v="175.5"/>
    <n v="180.33999599999899"/>
    <n v="174"/>
    <n v="179.85000600000001"/>
    <n v="179.644958"/>
    <n v="10554400"/>
    <n v="2.5"/>
    <n v="-1.7417574749047E-2"/>
    <n v="2.8954964399531698E-3"/>
    <n v="-4.7611204123202903E-2"/>
    <n v="0.18799975331269"/>
    <n v="-0.25567711512237401"/>
    <n v="1.2459534733699E-2"/>
    <n v="1.6319653722666801E-2"/>
    <n v="2.05400612604658E-2"/>
    <n v="3.2295517397079899E-2"/>
    <n v="292.76001000000002"/>
    <n v="124.459999"/>
    <n v="-0.25849429526712697"/>
    <n v="-4.4810132310555703E-3"/>
    <n v="2.1285471139294998"/>
    <n v="-0.68259531662217698"/>
    <n v="-0.59759006327541198"/>
    <s v="Beta Dynamic Fund"/>
    <x v="38"/>
    <s v="Information Technology"/>
    <s v="Semiconductors"/>
    <s v="Santa Clara, California"/>
    <d v="2001-11-30T00:00:00"/>
    <n v="1045810"/>
    <m/>
    <s v="Santa Clara"/>
    <s v="California"/>
    <s v="United States"/>
  </r>
  <r>
    <d v="2019-05-22T00:00:00"/>
    <x v="38"/>
    <s v="buy"/>
    <n v="900"/>
    <n v="11"/>
    <n v="153.5"/>
    <n v="154.550003"/>
    <n v="151.759995"/>
    <n v="152.199997"/>
    <n v="152.02647400000001"/>
    <n v="8146700"/>
    <n v="2.3929999999999998"/>
    <n v="-1.8616665847263701E-2"/>
    <n v="-4.7349893814852398E-2"/>
    <n v="-0.21374342463600501"/>
    <n v="-2.2155075616873101E-2"/>
    <n v="-0.46976075800485301"/>
    <n v="2.1646970006896998E-2"/>
    <n v="2.2544914252315501E-2"/>
    <n v="2.26393589206005E-2"/>
    <n v="3.24990198613158E-2"/>
    <n v="292.76001000000002"/>
    <n v="124.459999"/>
    <n v="-0.25849429526712697"/>
    <n v="-2.8283920525026501E-3"/>
    <n v="2.1361935881145899"/>
    <n v="-1.2457730303836001"/>
    <n v="-1.21211847222145"/>
    <s v="Beta Dynamic Fund"/>
    <x v="38"/>
    <s v="Information Technology"/>
    <s v="Semiconductors"/>
    <s v="Santa Clara, California"/>
    <d v="2001-11-30T00:00:00"/>
    <n v="1045810"/>
    <m/>
    <s v="Santa Clara"/>
    <s v="California"/>
    <s v="United States"/>
  </r>
  <r>
    <d v="2019-04-02T00:00:00"/>
    <x v="38"/>
    <s v="buy"/>
    <n v="600"/>
    <n v="12"/>
    <n v="183.25"/>
    <n v="184.78999299999899"/>
    <n v="181.520004"/>
    <n v="183"/>
    <n v="182.79135099999999"/>
    <n v="11023000"/>
    <n v="2.4809999999999999"/>
    <n v="3.9421749892843104E-3"/>
    <n v="3.4071182666634697E-2"/>
    <n v="0.15674968405355899"/>
    <n v="0.31641468499888697"/>
    <n v="-0.18570755289079799"/>
    <n v="7.0610006886906197E-3"/>
    <n v="2.58422922682786E-2"/>
    <n v="3.32159626612357E-2"/>
    <n v="3.2629277621638003E-2"/>
    <n v="292.76001000000002"/>
    <n v="124.459999"/>
    <n v="-0.25849429526712697"/>
    <n v="1.7455614805152698E-5"/>
    <n v="2.11795383225413"/>
    <n v="-0.46701946816013901"/>
    <n v="-0.57895067018015101"/>
    <s v="6igma Capital"/>
    <x v="38"/>
    <s v="Information Technology"/>
    <s v="Semiconductors"/>
    <s v="Santa Clara, California"/>
    <d v="2001-11-30T00:00:00"/>
    <n v="1045810"/>
    <m/>
    <s v="Santa Clara"/>
    <s v="California"/>
    <s v="United States"/>
  </r>
  <r>
    <d v="2019-04-05T00:00:00"/>
    <x v="38"/>
    <s v="buy"/>
    <n v="1100"/>
    <n v="12"/>
    <n v="190"/>
    <n v="191.64999399999999"/>
    <n v="188.529999"/>
    <n v="190.949997"/>
    <n v="190.73228499999999"/>
    <n v="12043600"/>
    <n v="2.5009999999999999"/>
    <n v="1.41876437761898E-2"/>
    <n v="6.1502118961576598E-2"/>
    <n v="0.22780213053809301"/>
    <n v="0.338990702588224"/>
    <n v="-0.144673911821246"/>
    <n v="1.22981089865879E-2"/>
    <n v="2.49337448618E-2"/>
    <n v="3.1403432991919097E-2"/>
    <n v="3.2648527983826101E-2"/>
    <n v="292.76001000000002"/>
    <n v="124.459999"/>
    <n v="-0.25849429526712697"/>
    <n v="4.62571739556182E-3"/>
    <n v="2.1423552399848398"/>
    <n v="-0.37923452843180999"/>
    <n v="-0.46547911040346901"/>
    <s v="6igma Capital"/>
    <x v="38"/>
    <s v="Information Technology"/>
    <s v="Semiconductors"/>
    <s v="Santa Clara, California"/>
    <d v="2001-11-30T00:00:00"/>
    <n v="1045810"/>
    <m/>
    <s v="Santa Clara"/>
    <s v="California"/>
    <s v="United States"/>
  </r>
  <r>
    <d v="2019-05-13T00:00:00"/>
    <x v="38"/>
    <s v="sell"/>
    <n v="1800"/>
    <n v="12"/>
    <n v="163.5"/>
    <n v="164.429993"/>
    <n v="157.80999800000001"/>
    <n v="158.449997"/>
    <n v="158.26934800000001"/>
    <n v="16422800"/>
    <n v="2.4049999999999998"/>
    <n v="-6.3394020118351199E-2"/>
    <n v="-0.12668413168825299"/>
    <n v="-0.192577056782017"/>
    <n v="7.9785146220422196E-2"/>
    <n v="-0.49254718590774699"/>
    <n v="2.6575834943667501E-2"/>
    <n v="2.118259732615E-2"/>
    <n v="2.2244226495848899E-2"/>
    <n v="3.2438905266650102E-2"/>
    <n v="292.76001000000002"/>
    <n v="124.459999"/>
    <n v="-0.25849429526712697"/>
    <n v="-2.4426469085879299E-2"/>
    <n v="2.1324134819484901"/>
    <n v="-1.2892459998369299"/>
    <n v="-1.03155898367573"/>
    <s v="6igma Capital"/>
    <x v="38"/>
    <s v="Information Technology"/>
    <s v="Semiconductors"/>
    <s v="Santa Clara, California"/>
    <d v="2001-11-30T00:00:00"/>
    <n v="1045810"/>
    <m/>
    <s v="Santa Clara"/>
    <s v="California"/>
    <s v="United States"/>
  </r>
  <r>
    <d v="2019-05-22T00:00:00"/>
    <x v="38"/>
    <s v="sell"/>
    <n v="400"/>
    <n v="12"/>
    <n v="153.5"/>
    <n v="154.550003"/>
    <n v="151.759995"/>
    <n v="152.199997"/>
    <n v="152.02647400000001"/>
    <n v="8146700"/>
    <n v="2.3929999999999998"/>
    <n v="-1.8616665847263701E-2"/>
    <n v="-4.7349893814852398E-2"/>
    <n v="-0.21374342463600501"/>
    <n v="-2.2155075616873101E-2"/>
    <n v="-0.46976075800485301"/>
    <n v="2.1646970006896998E-2"/>
    <n v="2.2544914252315501E-2"/>
    <n v="2.26393589206005E-2"/>
    <n v="3.24990198613158E-2"/>
    <n v="292.76001000000002"/>
    <n v="124.459999"/>
    <n v="-0.25849429526712697"/>
    <n v="-2.8283920525026501E-3"/>
    <n v="2.1361935881145899"/>
    <n v="-1.2457730303836001"/>
    <n v="-1.21211847222145"/>
    <s v="6igma Capital"/>
    <x v="38"/>
    <s v="Information Technology"/>
    <s v="Semiconductors"/>
    <s v="Santa Clara, California"/>
    <d v="2001-11-30T00:00:00"/>
    <n v="1045810"/>
    <m/>
    <s v="Santa Clara"/>
    <s v="California"/>
    <s v="United States"/>
  </r>
  <r>
    <d v="2019-06-03T00:00:00"/>
    <x v="38"/>
    <s v="buy"/>
    <n v="1100"/>
    <n v="12"/>
    <n v="135.91000399999999"/>
    <n v="137.470001"/>
    <n v="132.60000600000001"/>
    <n v="133.779999"/>
    <n v="133.779999"/>
    <n v="11966100"/>
    <n v="2.081"/>
    <n v="-1.24797932472247E-2"/>
    <n v="-8.0430270707168502E-2"/>
    <n v="-0.29822718878521298"/>
    <n v="-0.15750615812910801"/>
    <n v="-0.63026832443450598"/>
    <n v="7.6034810110993997E-3"/>
    <n v="1.99836746588943E-2"/>
    <n v="2.31595977689661E-2"/>
    <n v="3.2577691768862001E-2"/>
    <n v="292.76001000000002"/>
    <n v="124.459999"/>
    <n v="-0.25849429526712697"/>
    <n v="-2.7690708645509302E-3"/>
    <n v="2.1542317268921098"/>
    <n v="-1.64348500238343"/>
    <n v="-1.54308971082569"/>
    <s v="6igma Capital"/>
    <x v="38"/>
    <s v="Information Technology"/>
    <s v="Semiconductors"/>
    <s v="Santa Clara, California"/>
    <d v="2001-11-30T00:00:00"/>
    <n v="1045810"/>
    <m/>
    <s v="Santa Clara"/>
    <s v="California"/>
    <s v="United States"/>
  </r>
  <r>
    <d v="2019-06-12T00:00:00"/>
    <x v="38"/>
    <s v="sell"/>
    <n v="700"/>
    <n v="12"/>
    <n v="149"/>
    <n v="149.25"/>
    <n v="145.58999599999899"/>
    <n v="146.199997"/>
    <n v="146.199997"/>
    <n v="8972300"/>
    <n v="2.1269999999999998"/>
    <n v="-3.0647308811452698E-2"/>
    <n v="3.4231797018334897E-2"/>
    <n v="-0.14271680911666099"/>
    <n v="-0.141531347659903"/>
    <n v="-0.57436995042518402"/>
    <n v="2.1166130382477E-2"/>
    <n v="2.7232466184728001E-2"/>
    <n v="2.29673150723083E-2"/>
    <n v="3.29148734591286E-2"/>
    <n v="292.76001000000002"/>
    <n v="124.459999"/>
    <n v="-0.25849429526712697"/>
    <n v="-2.0396578921351798E-3"/>
    <n v="2.17091661268292"/>
    <n v="-1.51096276451042"/>
    <n v="-1.5209112605823101"/>
    <s v="6igma Capital"/>
    <x v="38"/>
    <s v="Information Technology"/>
    <s v="Semiconductors"/>
    <s v="Santa Clara, California"/>
    <d v="2001-11-30T00:00:00"/>
    <n v="1045810"/>
    <m/>
    <s v="Santa Clara"/>
    <s v="California"/>
    <s v="United States"/>
  </r>
  <r>
    <d v="2019-04-17T00:00:00"/>
    <x v="38"/>
    <s v="buy"/>
    <n v="1800"/>
    <n v="13"/>
    <n v="189.61999499999999"/>
    <n v="190.46000699999999"/>
    <n v="186.38999899999999"/>
    <n v="187.28999299999899"/>
    <n v="187.07646199999999"/>
    <n v="8775100"/>
    <n v="2.5920000000000001"/>
    <n v="-4.9001904863015602E-3"/>
    <n v="-2.53579515928441E-2"/>
    <n v="0.103055418110297"/>
    <n v="0.23081636173644601"/>
    <n v="-0.23448253191007901"/>
    <n v="1.6778149278107699E-2"/>
    <n v="2.0932791382957099E-2"/>
    <n v="3.0848445090066502E-2"/>
    <n v="3.2344541499714503E-2"/>
    <n v="292.76001000000002"/>
    <n v="124.459999"/>
    <n v="-0.25849429526712697"/>
    <n v="-2.2764010197428601E-3"/>
    <n v="2.13585537687575"/>
    <n v="-0.60111572672140101"/>
    <n v="-0.53081976539675102"/>
    <s v="Marquee Group Funds"/>
    <x v="38"/>
    <s v="Information Technology"/>
    <s v="Semiconductors"/>
    <s v="Santa Clara, California"/>
    <d v="2001-11-30T00:00:00"/>
    <n v="1045810"/>
    <m/>
    <s v="Santa Clara"/>
    <s v="California"/>
    <s v="United States"/>
  </r>
  <r>
    <d v="2019-05-13T00:00:00"/>
    <x v="38"/>
    <s v="buy"/>
    <n v="1000"/>
    <n v="13"/>
    <n v="163.5"/>
    <n v="164.429993"/>
    <n v="157.80999800000001"/>
    <n v="158.449997"/>
    <n v="158.26934800000001"/>
    <n v="16422800"/>
    <n v="2.4049999999999998"/>
    <n v="-6.3394020118351199E-2"/>
    <n v="-0.12668413168825299"/>
    <n v="-0.192577056782017"/>
    <n v="7.9785146220422196E-2"/>
    <n v="-0.49254718590774699"/>
    <n v="2.6575834943667501E-2"/>
    <n v="2.118259732615E-2"/>
    <n v="2.2244226495848899E-2"/>
    <n v="3.2438905266650102E-2"/>
    <n v="292.76001000000002"/>
    <n v="124.459999"/>
    <n v="-0.25849429526712697"/>
    <n v="-2.4426469085879299E-2"/>
    <n v="2.1324134819484901"/>
    <n v="-1.2892459998369299"/>
    <n v="-1.03155898367573"/>
    <s v="Marquee Group Funds"/>
    <x v="38"/>
    <s v="Information Technology"/>
    <s v="Semiconductors"/>
    <s v="Santa Clara, California"/>
    <d v="2001-11-30T00:00:00"/>
    <n v="1045810"/>
    <m/>
    <s v="Santa Clara"/>
    <s v="California"/>
    <s v="United States"/>
  </r>
  <r>
    <d v="2019-05-23T00:00:00"/>
    <x v="38"/>
    <s v="buy"/>
    <n v="1200"/>
    <n v="13"/>
    <n v="149.69000199999999"/>
    <n v="149.69000199999999"/>
    <n v="144.91000399999999"/>
    <n v="147.320007"/>
    <n v="147.152039"/>
    <n v="14796100"/>
    <n v="2.2959999999999998"/>
    <n v="-3.2588345540508802E-2"/>
    <n v="-8.3753545480600197E-2"/>
    <n v="-0.25793704502007903"/>
    <n v="-7.6461312588831196E-2"/>
    <n v="-0.496023727764906"/>
    <n v="2.21770160239022E-2"/>
    <n v="2.25235770946614E-2"/>
    <n v="2.2818654382057199E-2"/>
    <n v="3.2555444395558998E-2"/>
    <n v="292.76001000000002"/>
    <n v="124.459999"/>
    <n v="-0.25849429526712697"/>
    <n v="-1.1985692488440201E-2"/>
    <n v="2.13905502922126"/>
    <n v="-1.3101786958153701"/>
    <n v="-1.24922271108619"/>
    <s v="Marquee Group Funds"/>
    <x v="38"/>
    <s v="Information Technology"/>
    <s v="Semiconductors"/>
    <s v="Santa Clara, California"/>
    <d v="2001-11-30T00:00:00"/>
    <n v="1045810"/>
    <m/>
    <s v="Santa Clara"/>
    <s v="California"/>
    <s v="United States"/>
  </r>
  <r>
    <d v="2019-05-30T00:00:00"/>
    <x v="38"/>
    <s v="buy"/>
    <n v="900"/>
    <n v="13"/>
    <n v="140.30999800000001"/>
    <n v="141.75"/>
    <n v="137.570007"/>
    <n v="139.11000100000001"/>
    <n v="139.11000100000001"/>
    <n v="9857500"/>
    <n v="2.2269999999999999"/>
    <n v="-7.6622668763455803E-3"/>
    <n v="-8.8789682472856096E-2"/>
    <n v="-0.25282195678241698"/>
    <n v="-0.102233705768391"/>
    <n v="-0.57682223150095702"/>
    <n v="9.5896816506330501E-3"/>
    <n v="2.0418725848107298E-2"/>
    <n v="2.3008799356411001E-2"/>
    <n v="3.2560026060538198E-2"/>
    <n v="292.76001000000002"/>
    <n v="124.459999"/>
    <n v="-0.25849429526712697"/>
    <n v="2.0962723552933101E-3"/>
    <n v="2.14828650272226"/>
    <n v="-1.5141769545661301"/>
    <n v="-1.4320365770836601"/>
    <s v="Marquee Group Funds"/>
    <x v="38"/>
    <s v="Information Technology"/>
    <s v="Semiconductors"/>
    <s v="Santa Clara, California"/>
    <d v="2001-11-30T00:00:00"/>
    <n v="1045810"/>
    <m/>
    <s v="Santa Clara"/>
    <s v="California"/>
    <s v="United States"/>
  </r>
  <r>
    <d v="2019-06-06T00:00:00"/>
    <x v="38"/>
    <s v="buy"/>
    <n v="1700"/>
    <n v="13"/>
    <n v="141.449997"/>
    <n v="144.770004"/>
    <n v="141.35000600000001"/>
    <n v="143.779999"/>
    <n v="143.779999"/>
    <n v="10203500"/>
    <n v="2.1240000000000001"/>
    <n v="1.75406168231481E-2"/>
    <n v="3.3019352340620103E-2"/>
    <n v="-0.22269810088174999"/>
    <n v="-3.6264549562925102E-2"/>
    <n v="-0.60799195679769802"/>
    <n v="3.7217934686477702E-2"/>
    <n v="2.6315523731124502E-2"/>
    <n v="2.4540441940031899E-2"/>
    <n v="3.2808314103258601E-2"/>
    <n v="292.76001000000002"/>
    <n v="124.459999"/>
    <n v="-0.25849429526712697"/>
    <n v="6.1168407152111899E-3"/>
    <n v="2.16381874855802"/>
    <n v="-1.5907618007531401"/>
    <n v="-1.6039384051193699"/>
    <s v="Marquee Group Funds"/>
    <x v="38"/>
    <s v="Information Technology"/>
    <s v="Semiconductors"/>
    <s v="Santa Clara, California"/>
    <d v="2001-11-30T00:00:00"/>
    <n v="1045810"/>
    <m/>
    <s v="Santa Clara"/>
    <s v="California"/>
    <s v="United States"/>
  </r>
  <r>
    <d v="2019-06-18T00:00:00"/>
    <x v="38"/>
    <s v="sell"/>
    <n v="800"/>
    <n v="13"/>
    <n v="147.5"/>
    <n v="155.11000100000001"/>
    <n v="147.05999800000001"/>
    <n v="152.88000500000001"/>
    <n v="152.88000500000001"/>
    <n v="14548000"/>
    <n v="2.06"/>
    <n v="5.2712721960373403E-2"/>
    <n v="1.40304970301121E-2"/>
    <n v="-4.5566544035575501E-2"/>
    <n v="-0.13804083125644601"/>
    <n v="-0.54733941133238295"/>
    <n v="3.3513427799899402E-2"/>
    <n v="2.6928989682775E-2"/>
    <n v="2.3338416778306399E-2"/>
    <n v="3.3115647321544102E-2"/>
    <n v="292.76001000000002"/>
    <n v="124.459999"/>
    <n v="-0.25849429526712697"/>
    <n v="9.6704895497130797E-3"/>
    <n v="2.1875229330560901"/>
    <n v="-1.44864099472819"/>
    <n v="-1.52198800462643"/>
    <s v="Marquee Group Funds"/>
    <x v="38"/>
    <s v="Information Technology"/>
    <s v="Semiconductors"/>
    <s v="Santa Clara, California"/>
    <d v="2001-11-30T00:00:00"/>
    <n v="1045810"/>
    <m/>
    <s v="Santa Clara"/>
    <s v="California"/>
    <s v="United States"/>
  </r>
  <r>
    <d v="2019-04-03T00:00:00"/>
    <x v="38"/>
    <s v="sell"/>
    <n v="900"/>
    <n v="14"/>
    <n v="185"/>
    <n v="191"/>
    <n v="184.800003"/>
    <n v="188.61999499999999"/>
    <n v="188.40495300000001"/>
    <n v="19587600"/>
    <n v="2.5169999999999999"/>
    <n v="3.0248307709278499E-2"/>
    <n v="6.6413555986875997E-2"/>
    <n v="0.18489084126119701"/>
    <n v="0.32649328723517301"/>
    <n v="-0.174725174489299"/>
    <n v="1.0724072748857999E-2"/>
    <n v="2.6274936671377602E-2"/>
    <n v="3.3314218356251098E-2"/>
    <n v="3.2663417000263602E-2"/>
    <n v="292.76001000000002"/>
    <n v="124.459999"/>
    <n v="-0.25849429526712697"/>
    <n v="2.1460723821998401E-3"/>
    <n v="2.1229311673581099"/>
    <n v="-0.44437582104640599"/>
    <n v="-0.51516823629096697"/>
    <s v="DJT Green Funds"/>
    <x v="38"/>
    <s v="Information Technology"/>
    <s v="Semiconductors"/>
    <s v="Santa Clara, California"/>
    <d v="2001-11-30T00:00:00"/>
    <n v="1045810"/>
    <m/>
    <s v="Santa Clara"/>
    <s v="California"/>
    <s v="United States"/>
  </r>
  <r>
    <d v="2019-04-11T00:00:00"/>
    <x v="38"/>
    <s v="sell"/>
    <n v="500"/>
    <n v="14"/>
    <n v="192.199997"/>
    <n v="193.470001"/>
    <n v="189.550003"/>
    <n v="191.53999299999899"/>
    <n v="191.321609"/>
    <n v="9365000"/>
    <n v="2.504"/>
    <n v="-2.91954380570988E-3"/>
    <n v="1.7272676943809101E-2"/>
    <n v="0.164295470778342"/>
    <n v="0.27780798209121099"/>
    <n v="-0.163304584804981"/>
    <n v="1.1912119420932199E-2"/>
    <n v="2.1350578633956001E-2"/>
    <n v="3.0625906638072801E-2"/>
    <n v="3.2407634514983297E-2"/>
    <n v="292.76001000000002"/>
    <n v="124.459999"/>
    <n v="-0.25849429526712697"/>
    <n v="3.8122194279549302E-5"/>
    <n v="2.1450144096310999"/>
    <n v="-0.42686836482204898"/>
    <n v="-0.375652070640008"/>
    <s v="DJT Green Funds"/>
    <x v="38"/>
    <s v="Information Technology"/>
    <s v="Semiconductors"/>
    <s v="Santa Clara, California"/>
    <d v="2001-11-30T00:00:00"/>
    <n v="1045810"/>
    <m/>
    <s v="Santa Clara"/>
    <s v="California"/>
    <s v="United States"/>
  </r>
  <r>
    <d v="2019-04-12T00:00:00"/>
    <x v="38"/>
    <s v="sell"/>
    <n v="1400"/>
    <n v="14"/>
    <n v="193.10000600000001"/>
    <n v="193.259995"/>
    <n v="189.66000399999999"/>
    <n v="190.009995"/>
    <n v="189.79336499999999"/>
    <n v="11792700"/>
    <n v="2.56"/>
    <n v="-8.0199010560413706E-3"/>
    <n v="-4.9348678884221396E-3"/>
    <n v="0.11942905325867199"/>
    <n v="0.24530206157676501"/>
    <n v="-0.20761000610285699"/>
    <n v="1.10161520388091E-2"/>
    <n v="2.05380799250711E-2"/>
    <n v="3.0555956849937699E-2"/>
    <n v="3.2326547002245402E-2"/>
    <n v="292.76001000000002"/>
    <n v="124.459999"/>
    <n v="-0.25849429526712697"/>
    <n v="6.5875784763498903E-3"/>
    <n v="2.13231988701413"/>
    <n v="-0.53088841736743797"/>
    <n v="-0.405982848427134"/>
    <s v="DJT Green Funds"/>
    <x v="38"/>
    <s v="Information Technology"/>
    <s v="Semiconductors"/>
    <s v="Santa Clara, California"/>
    <d v="2001-11-30T00:00:00"/>
    <n v="1045810"/>
    <m/>
    <s v="Santa Clara"/>
    <s v="California"/>
    <s v="United States"/>
  </r>
  <r>
    <d v="2019-04-29T00:00:00"/>
    <x v="38"/>
    <s v="buy"/>
    <n v="1600"/>
    <n v="14"/>
    <n v="178.41000399999999"/>
    <n v="180.449997"/>
    <n v="175.5"/>
    <n v="179.33000200000001"/>
    <n v="179.12554900000001"/>
    <n v="9798000"/>
    <n v="2.536"/>
    <n v="6.9387261223039197E-3"/>
    <n v="-4.9711150326443701E-2"/>
    <n v="1.5906855423720001E-2"/>
    <n v="0.26293166889221398"/>
    <n v="-0.22465475036933899"/>
    <n v="2.5198689643863698E-2"/>
    <n v="1.7462923419042899E-2"/>
    <n v="2.2762871757162701E-2"/>
    <n v="3.2323797329263902E-2"/>
    <n v="292.76001000000002"/>
    <n v="124.459999"/>
    <n v="-0.25849429526712697"/>
    <n v="1.07094833958194E-3"/>
    <n v="2.12959715272321"/>
    <n v="-0.59459222679265"/>
    <n v="-0.49241839715484398"/>
    <s v="DJT Green Funds"/>
    <x v="38"/>
    <s v="Information Technology"/>
    <s v="Semiconductors"/>
    <s v="Santa Clara, California"/>
    <d v="2001-11-30T00:00:00"/>
    <n v="1045810"/>
    <m/>
    <s v="Santa Clara"/>
    <s v="California"/>
    <s v="United States"/>
  </r>
  <r>
    <d v="2019-05-03T00:00:00"/>
    <x v="38"/>
    <s v="sell"/>
    <n v="1800"/>
    <n v="14"/>
    <n v="183.529999"/>
    <n v="183.929993"/>
    <n v="180.529999"/>
    <n v="183.009995"/>
    <n v="182.801346"/>
    <n v="8420600"/>
    <n v="2.5310000000000001"/>
    <n v="-9.8306518962013208E-4"/>
    <n v="2.72517973113043E-2"/>
    <n v="5.4678335122650801E-5"/>
    <n v="0.23570093914802601"/>
    <n v="-0.209169704431344"/>
    <n v="7.3972752039213E-3"/>
    <n v="1.7330922959698201E-2"/>
    <n v="2.06547465803033E-2"/>
    <n v="3.2334269256184101E-2"/>
    <n v="292.76001000000002"/>
    <n v="124.459999"/>
    <n v="-0.25849429526712697"/>
    <n v="9.5921274614703799E-3"/>
    <n v="2.1228693410236801"/>
    <n v="-0.56740844766009702"/>
    <n v="-0.57998944530950702"/>
    <s v="DJT Green Funds"/>
    <x v="38"/>
    <s v="Information Technology"/>
    <s v="Semiconductors"/>
    <s v="Santa Clara, California"/>
    <d v="2001-11-30T00:00:00"/>
    <n v="1045810"/>
    <m/>
    <s v="Santa Clara"/>
    <s v="California"/>
    <s v="United States"/>
  </r>
  <r>
    <d v="2019-05-14T00:00:00"/>
    <x v="38"/>
    <s v="sell"/>
    <n v="1300"/>
    <n v="14"/>
    <n v="160.050003"/>
    <n v="163.46000699999999"/>
    <n v="158.490005"/>
    <n v="162.03999299999899"/>
    <n v="161.855255"/>
    <n v="13122000"/>
    <n v="2.419"/>
    <n v="2.2404132385893599E-2"/>
    <n v="-6.6083978279414798E-2"/>
    <n v="-0.167253380590413"/>
    <n v="7.0468230682199207E-2"/>
    <n v="-0.44838029787741401"/>
    <n v="3.24209212741794E-2"/>
    <n v="2.2179317564468001E-2"/>
    <n v="2.2068766733596701E-2"/>
    <n v="3.2450769699286702E-2"/>
    <n v="292.76001000000002"/>
    <n v="124.459999"/>
    <n v="-0.25849429526712697"/>
    <n v="7.98398755130913E-3"/>
    <n v="2.13659804216408"/>
    <n v="-1.1821076027989801"/>
    <n v="-1.0997644506925199"/>
    <s v="DJT Green Funds"/>
    <x v="38"/>
    <s v="Information Technology"/>
    <s v="Semiconductors"/>
    <s v="Santa Clara, California"/>
    <d v="2001-11-30T00:00:00"/>
    <n v="1045810"/>
    <m/>
    <s v="Santa Clara"/>
    <s v="California"/>
    <s v="United States"/>
  </r>
  <r>
    <d v="2019-05-24T00:00:00"/>
    <x v="38"/>
    <s v="sell"/>
    <n v="1000"/>
    <n v="14"/>
    <n v="148.08000200000001"/>
    <n v="149.5"/>
    <n v="144.88000500000001"/>
    <n v="145.14999399999999"/>
    <n v="144.984512"/>
    <n v="8939600"/>
    <n v="2.3239999999999998"/>
    <n v="-1.48394082699107E-2"/>
    <n v="-7.5479959462314894E-2"/>
    <n v="-0.27539538459079999"/>
    <n v="-8.8154869301566699E-2"/>
    <n v="-0.53122750102062799"/>
    <n v="2.1890432337897201E-2"/>
    <n v="2.2300608049880301E-2"/>
    <n v="2.2882095465474799E-2"/>
    <n v="3.2534755742826903E-2"/>
    <n v="292.76001000000002"/>
    <n v="124.459999"/>
    <n v="-0.25849429526712697"/>
    <n v="1.3526439988342199E-3"/>
    <n v="2.1361260987786399"/>
    <n v="-1.4005740819688299"/>
    <n v="-1.29171315928305"/>
    <s v="DJT Green Funds"/>
    <x v="38"/>
    <s v="Information Technology"/>
    <s v="Semiconductors"/>
    <s v="Santa Clara, California"/>
    <d v="2001-11-30T00:00:00"/>
    <n v="1045810"/>
    <m/>
    <s v="Santa Clara"/>
    <s v="California"/>
    <s v="United States"/>
  </r>
  <r>
    <d v="2019-06-21T00:00:00"/>
    <x v="38"/>
    <s v="buy"/>
    <n v="2400"/>
    <n v="14"/>
    <n v="153.5"/>
    <n v="155.479996"/>
    <n v="151.5"/>
    <n v="151.759995"/>
    <n v="151.759995"/>
    <n v="10860700"/>
    <n v="2.0680000000000001"/>
    <n v="-1.53014885818251E-2"/>
    <n v="4.8052402949850803E-2"/>
    <n v="-2.0371049900154599E-2"/>
    <n v="-0.155529513654905"/>
    <n v="-0.54350897336251802"/>
    <n v="2.5501833295134699E-2"/>
    <n v="2.5466844150001899E-2"/>
    <n v="2.19249073838634E-2"/>
    <n v="3.310815147566E-2"/>
    <n v="292.76001000000002"/>
    <n v="124.459999"/>
    <n v="-0.25849429526712697"/>
    <n v="-1.26001638019446E-3"/>
    <n v="2.1822822423922301"/>
    <n v="-1.4471846873665699"/>
    <n v="-1.4640979872833899"/>
    <s v="DJT Green Funds"/>
    <x v="38"/>
    <s v="Information Technology"/>
    <s v="Semiconductors"/>
    <s v="Santa Clara, California"/>
    <d v="2001-11-30T00:00:00"/>
    <n v="1045810"/>
    <m/>
    <s v="Santa Clara"/>
    <s v="California"/>
    <s v="United States"/>
  </r>
  <r>
    <d v="2019-04-12T00:00:00"/>
    <x v="38"/>
    <s v="buy"/>
    <n v="600"/>
    <n v="15"/>
    <n v="193.10000600000001"/>
    <n v="193.259995"/>
    <n v="189.66000399999999"/>
    <n v="190.009995"/>
    <n v="189.79336499999999"/>
    <n v="11792700"/>
    <n v="2.56"/>
    <n v="-8.0199010560413706E-3"/>
    <n v="-4.9348678884221396E-3"/>
    <n v="0.11942905325867199"/>
    <n v="0.24530206157676501"/>
    <n v="-0.20761000610285699"/>
    <n v="1.10161520388091E-2"/>
    <n v="2.05380799250711E-2"/>
    <n v="3.0555956849937699E-2"/>
    <n v="3.2326547002245402E-2"/>
    <n v="292.76001000000002"/>
    <n v="124.459999"/>
    <n v="-0.25849429526712697"/>
    <n v="6.5875784763498903E-3"/>
    <n v="2.13231988701413"/>
    <n v="-0.53088841736743797"/>
    <n v="-0.405982848427134"/>
    <s v="Turtle River Asset Management"/>
    <x v="38"/>
    <s v="Information Technology"/>
    <s v="Semiconductors"/>
    <s v="Santa Clara, California"/>
    <d v="2001-11-30T00:00:00"/>
    <n v="1045810"/>
    <m/>
    <s v="Santa Clara"/>
    <s v="California"/>
    <s v="United States"/>
  </r>
  <r>
    <d v="2019-04-16T00:00:00"/>
    <x v="38"/>
    <s v="sell"/>
    <n v="1500"/>
    <n v="15"/>
    <n v="186.279999"/>
    <n v="188.970001"/>
    <n v="184.96000699999999"/>
    <n v="188.21000699999999"/>
    <n v="187.99542199999999"/>
    <n v="9874100"/>
    <n v="2.5920000000000001"/>
    <n v="1.8825548010378699E-2"/>
    <n v="-5.5633444776797096E-3"/>
    <n v="0.10287823004751601"/>
    <n v="0.22882027396072299"/>
    <n v="-0.20378307183393701"/>
    <n v="1.9014941060567999E-2"/>
    <n v="2.0936688409912401E-2"/>
    <n v="3.08584063103352E-2"/>
    <n v="3.2387315649382999E-2"/>
    <n v="292.76001000000002"/>
    <n v="124.459999"/>
    <n v="-0.25849429526712697"/>
    <n v="5.0922850790659495E-4"/>
    <n v="2.1381510567040598"/>
    <n v="-0.52778570038598305"/>
    <n v="-0.49750072511357302"/>
    <s v="Turtle River Asset Management"/>
    <x v="38"/>
    <s v="Information Technology"/>
    <s v="Semiconductors"/>
    <s v="Santa Clara, California"/>
    <d v="2001-11-30T00:00:00"/>
    <n v="1045810"/>
    <m/>
    <s v="Santa Clara"/>
    <s v="California"/>
    <s v="United States"/>
  </r>
  <r>
    <d v="2019-05-17T00:00:00"/>
    <x v="38"/>
    <s v="sell"/>
    <n v="2400"/>
    <n v="15"/>
    <n v="158.5"/>
    <n v="163.71000699999999"/>
    <n v="154.94000199999999"/>
    <n v="156.529999"/>
    <n v="156.35153199999999"/>
    <n v="25551700"/>
    <n v="2.3929999999999998"/>
    <n v="-2.3112994288195899E-2"/>
    <n v="-7.55854535277172E-2"/>
    <n v="-0.18431072908484"/>
    <n v="-4.1313433169616696E-3"/>
    <n v="-0.44892933617460401"/>
    <n v="3.2252546037409402E-2"/>
    <n v="2.14014713322828E-2"/>
    <n v="2.2176244043258599E-2"/>
    <n v="3.2403805607166797E-2"/>
    <n v="292.76001000000002"/>
    <n v="124.459999"/>
    <n v="-0.25849429526712697"/>
    <n v="-5.8544371529206298E-3"/>
    <n v="2.1214364960706802"/>
    <n v="-1.18812184098453"/>
    <n v="-1.2028473949437499"/>
    <s v="Turtle River Asset Management"/>
    <x v="38"/>
    <s v="Information Technology"/>
    <s v="Semiconductors"/>
    <s v="Santa Clara, California"/>
    <d v="2001-11-30T00:00:00"/>
    <n v="1045810"/>
    <m/>
    <s v="Santa Clara"/>
    <s v="California"/>
    <s v="United States"/>
  </r>
  <r>
    <d v="2019-05-22T00:00:00"/>
    <x v="38"/>
    <s v="buy"/>
    <n v="2100"/>
    <n v="15"/>
    <n v="153.5"/>
    <n v="154.550003"/>
    <n v="151.759995"/>
    <n v="152.199997"/>
    <n v="152.02647400000001"/>
    <n v="8146700"/>
    <n v="2.3929999999999998"/>
    <n v="-1.8616665847263701E-2"/>
    <n v="-4.7349893814852398E-2"/>
    <n v="-0.21374342463600501"/>
    <n v="-2.2155075616873101E-2"/>
    <n v="-0.46976075800485301"/>
    <n v="2.1646970006896998E-2"/>
    <n v="2.2544914252315501E-2"/>
    <n v="2.26393589206005E-2"/>
    <n v="3.24990198613158E-2"/>
    <n v="292.76001000000002"/>
    <n v="124.459999"/>
    <n v="-0.25849429526712697"/>
    <n v="-2.8283920525026501E-3"/>
    <n v="2.1361935881145899"/>
    <n v="-1.2457730303836001"/>
    <n v="-1.21211847222145"/>
    <s v="Turtle River Asset Management"/>
    <x v="38"/>
    <s v="Information Technology"/>
    <s v="Semiconductors"/>
    <s v="Santa Clara, California"/>
    <d v="2001-11-30T00:00:00"/>
    <n v="1045810"/>
    <m/>
    <s v="Santa Clara"/>
    <s v="California"/>
    <s v="United States"/>
  </r>
  <r>
    <d v="2019-05-24T00:00:00"/>
    <x v="38"/>
    <s v="sell"/>
    <n v="1900"/>
    <n v="15"/>
    <n v="148.08000200000001"/>
    <n v="149.5"/>
    <n v="144.88000500000001"/>
    <n v="145.14999399999999"/>
    <n v="144.984512"/>
    <n v="8939600"/>
    <n v="2.3239999999999998"/>
    <n v="-1.48394082699107E-2"/>
    <n v="-7.5479959462314894E-2"/>
    <n v="-0.27539538459079999"/>
    <n v="-8.8154869301566699E-2"/>
    <n v="-0.53122750102062799"/>
    <n v="2.1890432337897201E-2"/>
    <n v="2.2300608049880301E-2"/>
    <n v="2.2882095465474799E-2"/>
    <n v="3.2534755742826903E-2"/>
    <n v="292.76001000000002"/>
    <n v="124.459999"/>
    <n v="-0.25849429526712697"/>
    <n v="1.3526439988342199E-3"/>
    <n v="2.1361260987786399"/>
    <n v="-1.4005740819688299"/>
    <n v="-1.29171315928305"/>
    <s v="Turtle River Asset Management"/>
    <x v="38"/>
    <s v="Information Technology"/>
    <s v="Semiconductors"/>
    <s v="Santa Clara, California"/>
    <d v="2001-11-30T00:00:00"/>
    <n v="1045810"/>
    <m/>
    <s v="Santa Clara"/>
    <s v="California"/>
    <s v="United States"/>
  </r>
  <r>
    <d v="2019-05-29T00:00:00"/>
    <x v="38"/>
    <s v="buy"/>
    <n v="700"/>
    <n v="15"/>
    <n v="141.41000399999999"/>
    <n v="142.820007"/>
    <n v="138.94000199999999"/>
    <n v="140.33999599999899"/>
    <n v="140.179993"/>
    <n v="13995000"/>
    <n v="2.2360000000000002"/>
    <n v="-2.10816910376222E-2"/>
    <n v="-9.9744081443774293E-2"/>
    <n v="-0.238220963783768"/>
    <n v="-0.100968699757152"/>
    <n v="-0.57193171176656599"/>
    <n v="7.7888233440608703E-3"/>
    <n v="2.0783170113196098E-2"/>
    <n v="2.3003995225454099E-2"/>
    <n v="3.2558268053364599E-2"/>
    <n v="292.76001000000002"/>
    <n v="124.459999"/>
    <n v="-0.25849429526712697"/>
    <n v="-6.9359101493404697E-3"/>
    <n v="2.1365905200308899"/>
    <n v="-1.50214127204232"/>
    <n v="-1.3783557922471601"/>
    <s v="Turtle River Asset Management"/>
    <x v="38"/>
    <s v="Information Technology"/>
    <s v="Semiconductors"/>
    <s v="Santa Clara, California"/>
    <d v="2001-11-30T00:00:00"/>
    <n v="1045810"/>
    <m/>
    <s v="Santa Clara"/>
    <s v="California"/>
    <s v="United States"/>
  </r>
  <r>
    <d v="2019-06-18T00:00:00"/>
    <x v="38"/>
    <s v="buy"/>
    <n v="1100"/>
    <n v="15"/>
    <n v="147.5"/>
    <n v="155.11000100000001"/>
    <n v="147.05999800000001"/>
    <n v="152.88000500000001"/>
    <n v="152.88000500000001"/>
    <n v="14548000"/>
    <n v="2.06"/>
    <n v="5.2712721960373403E-2"/>
    <n v="1.40304970301121E-2"/>
    <n v="-4.5566544035575501E-2"/>
    <n v="-0.13804083125644601"/>
    <n v="-0.54733941133238295"/>
    <n v="3.3513427799899402E-2"/>
    <n v="2.6928989682775E-2"/>
    <n v="2.3338416778306399E-2"/>
    <n v="3.3115647321544102E-2"/>
    <n v="292.76001000000002"/>
    <n v="124.459999"/>
    <n v="-0.25849429526712697"/>
    <n v="9.6704895497130797E-3"/>
    <n v="2.1875229330560901"/>
    <n v="-1.44864099472819"/>
    <n v="-1.52198800462643"/>
    <s v="Turtle River Asset Management"/>
    <x v="38"/>
    <s v="Information Technology"/>
    <s v="Semiconductors"/>
    <s v="Santa Clara, California"/>
    <d v="2001-11-30T00:00:00"/>
    <n v="1045810"/>
    <m/>
    <s v="Santa Clara"/>
    <s v="California"/>
    <s v="United States"/>
  </r>
  <r>
    <d v="2019-04-22T00:00:00"/>
    <x v="38"/>
    <s v="sell"/>
    <n v="1500"/>
    <n v="16"/>
    <n v="185.35000600000001"/>
    <n v="189.10000600000001"/>
    <n v="184.08000200000001"/>
    <n v="188.470001"/>
    <n v="188.25512699999999"/>
    <n v="6998400"/>
    <n v="2.59"/>
    <n v="1.15805654104439E-2"/>
    <n v="-8.1378263455222696E-3"/>
    <n v="7.7587395181505897E-2"/>
    <n v="0.18416915011957799"/>
    <n v="-0.19176246501115601"/>
    <n v="1.8239662816135E-2"/>
    <n v="1.9491108367651101E-2"/>
    <n v="3.0575944590285901E-2"/>
    <n v="3.2296325948433201E-2"/>
    <n v="292.76001000000002"/>
    <n v="124.459999"/>
    <n v="-0.25849429526712697"/>
    <n v="1.0115060212163699E-3"/>
    <n v="2.13113984629724"/>
    <n v="-0.50714104848636998"/>
    <n v="-0.56150646263200499"/>
    <s v="Bridgebay Associates"/>
    <x v="38"/>
    <s v="Information Technology"/>
    <s v="Semiconductors"/>
    <s v="Santa Clara, California"/>
    <d v="2001-11-30T00:00:00"/>
    <n v="1045810"/>
    <m/>
    <s v="Santa Clara"/>
    <s v="California"/>
    <s v="United States"/>
  </r>
  <r>
    <d v="2019-04-23T00:00:00"/>
    <x v="38"/>
    <s v="sell"/>
    <n v="1200"/>
    <n v="16"/>
    <n v="189"/>
    <n v="191.929993"/>
    <n v="188.61000100000001"/>
    <n v="190.66999799999999"/>
    <n v="190.452606"/>
    <n v="8671400"/>
    <n v="2.57"/>
    <n v="1.1605274843564901E-2"/>
    <n v="3.1811312753212799E-2"/>
    <n v="3.5934530950015101E-2"/>
    <n v="0.24917266926147499"/>
    <n v="-0.17871550937185399"/>
    <n v="1.08731536544578E-2"/>
    <n v="1.61704534583899E-2"/>
    <n v="2.9729768678443399E-2"/>
    <n v="3.2305686661792302E-2"/>
    <n v="292.76001000000002"/>
    <n v="124.459999"/>
    <n v="-0.25849429526712697"/>
    <n v="8.8023511954049196E-3"/>
    <n v="2.1362572358229701"/>
    <n v="-0.478435118994398"/>
    <n v="-0.54370536289350901"/>
    <s v="Bridgebay Associates"/>
    <x v="38"/>
    <s v="Information Technology"/>
    <s v="Semiconductors"/>
    <s v="Santa Clara, California"/>
    <d v="2001-11-30T00:00:00"/>
    <n v="1045810"/>
    <m/>
    <s v="Santa Clara"/>
    <s v="California"/>
    <s v="United States"/>
  </r>
  <r>
    <d v="2019-05-03T00:00:00"/>
    <x v="38"/>
    <s v="sell"/>
    <n v="2000"/>
    <n v="16"/>
    <n v="183.529999"/>
    <n v="183.929993"/>
    <n v="180.529999"/>
    <n v="183.009995"/>
    <n v="182.801346"/>
    <n v="8420600"/>
    <n v="2.5310000000000001"/>
    <n v="-9.8306518962013208E-4"/>
    <n v="2.72517973113043E-2"/>
    <n v="5.4678335122650801E-5"/>
    <n v="0.23570093914802601"/>
    <n v="-0.209169704431344"/>
    <n v="7.3972752039213E-3"/>
    <n v="1.7330922959698201E-2"/>
    <n v="2.06547465803033E-2"/>
    <n v="3.2334269256184101E-2"/>
    <n v="292.76001000000002"/>
    <n v="124.459999"/>
    <n v="-0.25849429526712697"/>
    <n v="9.5921274614703799E-3"/>
    <n v="2.1228693410236801"/>
    <n v="-0.56740844766009702"/>
    <n v="-0.57998944530950702"/>
    <s v="Bridgebay Associates"/>
    <x v="38"/>
    <s v="Information Technology"/>
    <s v="Semiconductors"/>
    <s v="Santa Clara, California"/>
    <d v="2001-11-30T00:00:00"/>
    <n v="1045810"/>
    <m/>
    <s v="Santa Clara"/>
    <s v="California"/>
    <s v="United States"/>
  </r>
  <r>
    <d v="2019-05-10T00:00:00"/>
    <x v="38"/>
    <s v="sell"/>
    <n v="1400"/>
    <n v="16"/>
    <n v="168.949997"/>
    <n v="171.58999599999899"/>
    <n v="164"/>
    <n v="168.820007"/>
    <n v="168.627533"/>
    <n v="14237500"/>
    <n v="2.4550000000000001"/>
    <n v="-8.0824067394007406E-3"/>
    <n v="-8.0707686318949201E-2"/>
    <n v="-0.114288620034803"/>
    <n v="0.13150292293000099"/>
    <n v="-0.41228936843106401"/>
    <n v="1.5942849912380298E-2"/>
    <n v="1.7885607981733401E-2"/>
    <n v="2.0721669682647399E-2"/>
    <n v="3.2226581268177797E-2"/>
    <n v="292.76001000000002"/>
    <n v="124.459999"/>
    <n v="-0.25849429526712697"/>
    <n v="3.7133938472042301E-3"/>
    <n v="2.1220158151309798"/>
    <n v="-1.0872769488060701"/>
    <n v="-0.91022884703278695"/>
    <s v="Bridgebay Associates"/>
    <x v="38"/>
    <s v="Information Technology"/>
    <s v="Semiconductors"/>
    <s v="Santa Clara, California"/>
    <d v="2001-11-30T00:00:00"/>
    <n v="1045810"/>
    <m/>
    <s v="Santa Clara"/>
    <s v="California"/>
    <s v="United States"/>
  </r>
  <r>
    <d v="2019-05-16T00:00:00"/>
    <x v="38"/>
    <s v="buy"/>
    <n v="1100"/>
    <n v="16"/>
    <n v="159.36000100000001"/>
    <n v="161.91000399999999"/>
    <n v="157.64999399999999"/>
    <n v="160.19000199999999"/>
    <n v="160.00737000000001"/>
    <n v="19527200"/>
    <n v="2.4049999999999998"/>
    <n v="3.8153061252389599E-3"/>
    <n v="-6.0554865978921901E-2"/>
    <n v="-0.14237218678626501"/>
    <n v="3.7002483535370403E-2"/>
    <n v="-0.42398544855202502"/>
    <n v="3.2020600773443098E-2"/>
    <n v="2.1888709872514699E-2"/>
    <n v="2.2092108260220501E-2"/>
    <n v="3.2376471158788098E-2"/>
    <n v="292.76001000000002"/>
    <n v="124.459999"/>
    <n v="-0.25849429526712697"/>
    <n v="8.8559569696340101E-3"/>
    <n v="2.1184143064132499"/>
    <n v="-1.12465750149164"/>
    <n v="-1.1826784165080599"/>
    <s v="Bridgebay Associates"/>
    <x v="38"/>
    <s v="Information Technology"/>
    <s v="Semiconductors"/>
    <s v="Santa Clara, California"/>
    <d v="2001-11-30T00:00:00"/>
    <n v="1045810"/>
    <m/>
    <s v="Santa Clara"/>
    <s v="California"/>
    <s v="United States"/>
  </r>
  <r>
    <d v="2019-06-11T00:00:00"/>
    <x v="38"/>
    <s v="buy"/>
    <n v="1800"/>
    <n v="16"/>
    <n v="150.83999599999899"/>
    <n v="152.36000100000001"/>
    <n v="149.16000399999999"/>
    <n v="150.75"/>
    <n v="150.75"/>
    <n v="9596800"/>
    <n v="2.14"/>
    <n v="1.55094161308998E-2"/>
    <n v="5.2778205347387502E-2"/>
    <n v="-0.120151907044609"/>
    <n v="-7.4037522384822405E-2"/>
    <n v="-0.55007198527002799"/>
    <n v="1.30043257231504E-2"/>
    <n v="2.6698883299727399E-2"/>
    <n v="2.31942020624555E-2"/>
    <n v="3.2866995547721101E-2"/>
    <n v="292.76001000000002"/>
    <n v="124.459999"/>
    <n v="-0.25849429526712697"/>
    <n v="-3.4994119269314301E-4"/>
    <n v="2.1684791951284001"/>
    <n v="-1.44811906006004"/>
    <n v="-1.5451555360122899"/>
    <s v="Bridgebay Associates"/>
    <x v="38"/>
    <s v="Information Technology"/>
    <s v="Semiconductors"/>
    <s v="Santa Clara, California"/>
    <d v="2001-11-30T00:00:00"/>
    <n v="1045810"/>
    <m/>
    <s v="Santa Clara"/>
    <s v="California"/>
    <s v="United States"/>
  </r>
  <r>
    <d v="2019-06-12T00:00:00"/>
    <x v="38"/>
    <s v="sell"/>
    <n v="1000"/>
    <n v="16"/>
    <n v="149"/>
    <n v="149.25"/>
    <n v="145.58999599999899"/>
    <n v="146.199997"/>
    <n v="146.199997"/>
    <n v="8972300"/>
    <n v="2.1269999999999998"/>
    <n v="-3.0647308811452698E-2"/>
    <n v="3.4231797018334897E-2"/>
    <n v="-0.14271680911666099"/>
    <n v="-0.141531347659903"/>
    <n v="-0.57436995042518402"/>
    <n v="2.1166130382477E-2"/>
    <n v="2.7232466184728001E-2"/>
    <n v="2.29673150723083E-2"/>
    <n v="3.29148734591286E-2"/>
    <n v="292.76001000000002"/>
    <n v="124.459999"/>
    <n v="-0.25849429526712697"/>
    <n v="-2.0396578921351798E-3"/>
    <n v="2.17091661268292"/>
    <n v="-1.51096276451042"/>
    <n v="-1.5209112605823101"/>
    <s v="Bridgebay Associates"/>
    <x v="38"/>
    <s v="Information Technology"/>
    <s v="Semiconductors"/>
    <s v="Santa Clara, California"/>
    <d v="2001-11-30T00:00:00"/>
    <n v="1045810"/>
    <m/>
    <s v="Santa Clara"/>
    <s v="California"/>
    <s v="United States"/>
  </r>
  <r>
    <d v="2019-06-25T00:00:00"/>
    <x v="38"/>
    <s v="sell"/>
    <n v="900"/>
    <n v="16"/>
    <n v="152.86000100000001"/>
    <n v="155.88000500000001"/>
    <n v="151.36999499999999"/>
    <n v="151.479996"/>
    <n v="151.479996"/>
    <n v="7796700"/>
    <n v="1.994"/>
    <n v="-7.75967594487415E-3"/>
    <n v="-9.1997560099394901E-3"/>
    <n v="2.8987245435085102E-2"/>
    <n v="-0.153820584602228"/>
    <n v="-0.50108235042151905"/>
    <n v="9.4279829797032904E-3"/>
    <n v="2.4188768922095601E-2"/>
    <n v="2.16823906744259E-2"/>
    <n v="3.3064925636523697E-2"/>
    <n v="292.76001000000002"/>
    <n v="124.459999"/>
    <n v="-0.25849429526712697"/>
    <n v="-9.5417756928269908E-3"/>
    <n v="2.17557645654558"/>
    <n v="-1.3408254995346101"/>
    <n v="-1.3995757334883701"/>
    <s v="Bridgebay Associates"/>
    <x v="38"/>
    <s v="Information Technology"/>
    <s v="Semiconductors"/>
    <s v="Santa Clara, California"/>
    <d v="2001-11-30T00:00:00"/>
    <n v="1045810"/>
    <m/>
    <s v="Santa Clara"/>
    <s v="California"/>
    <s v="United States"/>
  </r>
  <r>
    <d v="2019-04-09T00:00:00"/>
    <x v="38"/>
    <s v="buy"/>
    <n v="1700"/>
    <n v="17"/>
    <n v="190.44000199999999"/>
    <n v="190.88999899999999"/>
    <n v="187.55999800000001"/>
    <n v="189.259995"/>
    <n v="189.04422"/>
    <n v="10999300"/>
    <n v="2.4990000000000001"/>
    <n v="-1.32792898374772E-2"/>
    <n v="3.36356120509766E-2"/>
    <n v="0.228228884053127"/>
    <n v="0.30372440895094099"/>
    <n v="-0.12622626900793599"/>
    <n v="1.6501782452810101E-2"/>
    <n v="2.47026167682655E-2"/>
    <n v="3.06913631896963E-2"/>
    <n v="3.2594458747298098E-2"/>
    <n v="292.76001000000002"/>
    <n v="124.459999"/>
    <n v="-0.25849429526712697"/>
    <n v="-6.0859766572597396E-3"/>
    <n v="2.15796459427323"/>
    <n v="-0.34005285599561202"/>
    <n v="-0.38390685676654501"/>
    <s v="Los Santos Asset Management"/>
    <x v="38"/>
    <s v="Information Technology"/>
    <s v="Semiconductors"/>
    <s v="Santa Clara, California"/>
    <d v="2001-11-30T00:00:00"/>
    <n v="1045810"/>
    <m/>
    <s v="Santa Clara"/>
    <s v="California"/>
    <s v="United States"/>
  </r>
  <r>
    <d v="2019-04-12T00:00:00"/>
    <x v="38"/>
    <s v="sell"/>
    <n v="1200"/>
    <n v="17"/>
    <n v="193.10000600000001"/>
    <n v="193.259995"/>
    <n v="189.66000399999999"/>
    <n v="190.009995"/>
    <n v="189.79336499999999"/>
    <n v="11792700"/>
    <n v="2.56"/>
    <n v="-8.0199010560413706E-3"/>
    <n v="-4.9348678884221396E-3"/>
    <n v="0.11942905325867199"/>
    <n v="0.24530206157676501"/>
    <n v="-0.20761000610285699"/>
    <n v="1.10161520388091E-2"/>
    <n v="2.05380799250711E-2"/>
    <n v="3.0555956849937699E-2"/>
    <n v="3.2326547002245402E-2"/>
    <n v="292.76001000000002"/>
    <n v="124.459999"/>
    <n v="-0.25849429526712697"/>
    <n v="6.5875784763498903E-3"/>
    <n v="2.13231988701413"/>
    <n v="-0.53088841736743797"/>
    <n v="-0.405982848427134"/>
    <s v="Los Santos Asset Management"/>
    <x v="38"/>
    <s v="Information Technology"/>
    <s v="Semiconductors"/>
    <s v="Santa Clara, California"/>
    <d v="2001-11-30T00:00:00"/>
    <n v="1045810"/>
    <m/>
    <s v="Santa Clara"/>
    <s v="California"/>
    <s v="United States"/>
  </r>
  <r>
    <d v="2019-04-30T00:00:00"/>
    <x v="38"/>
    <s v="buy"/>
    <n v="1500"/>
    <n v="17"/>
    <n v="178.029999"/>
    <n v="182.029999"/>
    <n v="177.259995"/>
    <n v="181"/>
    <n v="180.79363999999899"/>
    <n v="9073000"/>
    <n v="2.5089999999999999"/>
    <n v="9.2693193057479806E-3"/>
    <n v="-5.2047105864260597E-2"/>
    <n v="2.0935879490375502E-2"/>
    <n v="0.31976002533553699"/>
    <n v="-0.22030195781501999"/>
    <n v="2.4716356744344602E-2"/>
    <n v="1.7543884843216201E-2"/>
    <n v="2.1784740539472901E-2"/>
    <n v="3.2328076069786299E-2"/>
    <n v="292.76001000000002"/>
    <n v="124.459999"/>
    <n v="-0.25849429526712697"/>
    <n v="9.5096475723260604E-4"/>
    <n v="2.1296848015669099"/>
    <n v="-0.58595587537257499"/>
    <n v="-0.51392254843047902"/>
    <s v="Los Santos Asset Management"/>
    <x v="38"/>
    <s v="Information Technology"/>
    <s v="Semiconductors"/>
    <s v="Santa Clara, California"/>
    <d v="2001-11-30T00:00:00"/>
    <n v="1045810"/>
    <m/>
    <s v="Santa Clara"/>
    <s v="California"/>
    <s v="United States"/>
  </r>
  <r>
    <d v="2019-05-03T00:00:00"/>
    <x v="38"/>
    <s v="buy"/>
    <n v="1700"/>
    <n v="17"/>
    <n v="183.529999"/>
    <n v="183.929993"/>
    <n v="180.529999"/>
    <n v="183.009995"/>
    <n v="182.801346"/>
    <n v="8420600"/>
    <n v="2.5310000000000001"/>
    <n v="-9.8306518962013208E-4"/>
    <n v="2.72517973113043E-2"/>
    <n v="5.4678335122650801E-5"/>
    <n v="0.23570093914802601"/>
    <n v="-0.209169704431344"/>
    <n v="7.3972752039213E-3"/>
    <n v="1.7330922959698201E-2"/>
    <n v="2.06547465803033E-2"/>
    <n v="3.2334269256184101E-2"/>
    <n v="292.76001000000002"/>
    <n v="124.459999"/>
    <n v="-0.25849429526712697"/>
    <n v="9.5921274614703799E-3"/>
    <n v="2.1228693410236801"/>
    <n v="-0.56740844766009702"/>
    <n v="-0.57998944530950702"/>
    <s v="Los Santos Asset Management"/>
    <x v="38"/>
    <s v="Information Technology"/>
    <s v="Semiconductors"/>
    <s v="Santa Clara, California"/>
    <d v="2001-11-30T00:00:00"/>
    <n v="1045810"/>
    <m/>
    <s v="Santa Clara"/>
    <s v="California"/>
    <s v="United States"/>
  </r>
  <r>
    <d v="2019-05-10T00:00:00"/>
    <x v="38"/>
    <s v="buy"/>
    <n v="1400"/>
    <n v="17"/>
    <n v="168.949997"/>
    <n v="171.58999599999899"/>
    <n v="164"/>
    <n v="168.820007"/>
    <n v="168.627533"/>
    <n v="14237500"/>
    <n v="2.4550000000000001"/>
    <n v="-8.0824067394007406E-3"/>
    <n v="-8.0707686318949201E-2"/>
    <n v="-0.114288620034803"/>
    <n v="0.13150292293000099"/>
    <n v="-0.41228936843106401"/>
    <n v="1.5942849912380298E-2"/>
    <n v="1.7885607981733401E-2"/>
    <n v="2.0721669682647399E-2"/>
    <n v="3.2226581268177797E-2"/>
    <n v="292.76001000000002"/>
    <n v="124.459999"/>
    <n v="-0.25849429526712697"/>
    <n v="3.7133938472042301E-3"/>
    <n v="2.1220158151309798"/>
    <n v="-1.0872769488060701"/>
    <n v="-0.91022884703278695"/>
    <s v="Los Santos Asset Management"/>
    <x v="38"/>
    <s v="Information Technology"/>
    <s v="Semiconductors"/>
    <s v="Santa Clara, California"/>
    <d v="2001-11-30T00:00:00"/>
    <n v="1045810"/>
    <m/>
    <s v="Santa Clara"/>
    <s v="California"/>
    <s v="United States"/>
  </r>
  <r>
    <d v="2019-05-20T00:00:00"/>
    <x v="38"/>
    <s v="buy"/>
    <n v="1900"/>
    <n v="17"/>
    <n v="152.550003"/>
    <n v="154.770004"/>
    <n v="150.75"/>
    <n v="151.75"/>
    <n v="151.57698099999999"/>
    <n v="14301600"/>
    <n v="2.4159999999999999"/>
    <n v="-3.10132610748243E-2"/>
    <n v="-4.3204694484190301E-2"/>
    <n v="-0.210423799673363"/>
    <n v="-3.06856826540409E-2"/>
    <n v="-0.48682910742631003"/>
    <n v="2.1640416534888199E-2"/>
    <n v="2.1917333610985201E-2"/>
    <n v="2.2510923758104401E-2"/>
    <n v="3.2451331943077602E-2"/>
    <n v="292.76001000000002"/>
    <n v="124.459999"/>
    <n v="-0.25849429526712697"/>
    <n v="-6.7722580366252503E-3"/>
    <n v="2.1262936984808198"/>
    <n v="-1.2861682340907299"/>
    <n v="-1.2022318417945099"/>
    <s v="Los Santos Asset Management"/>
    <x v="38"/>
    <s v="Information Technology"/>
    <s v="Semiconductors"/>
    <s v="Santa Clara, California"/>
    <d v="2001-11-30T00:00:00"/>
    <n v="1045810"/>
    <m/>
    <s v="Santa Clara"/>
    <s v="California"/>
    <s v="United States"/>
  </r>
  <r>
    <d v="2019-05-22T00:00:00"/>
    <x v="38"/>
    <s v="buy"/>
    <n v="1700"/>
    <n v="17"/>
    <n v="153.5"/>
    <n v="154.550003"/>
    <n v="151.759995"/>
    <n v="152.199997"/>
    <n v="152.02647400000001"/>
    <n v="8146700"/>
    <n v="2.3929999999999998"/>
    <n v="-1.8616665847263701E-2"/>
    <n v="-4.7349893814852398E-2"/>
    <n v="-0.21374342463600501"/>
    <n v="-2.2155075616873101E-2"/>
    <n v="-0.46976075800485301"/>
    <n v="2.1646970006896998E-2"/>
    <n v="2.2544914252315501E-2"/>
    <n v="2.26393589206005E-2"/>
    <n v="3.24990198613158E-2"/>
    <n v="292.76001000000002"/>
    <n v="124.459999"/>
    <n v="-0.25849429526712697"/>
    <n v="-2.8283920525026501E-3"/>
    <n v="2.1361935881145899"/>
    <n v="-1.2457730303836001"/>
    <n v="-1.21211847222145"/>
    <s v="Los Santos Asset Management"/>
    <x v="38"/>
    <s v="Information Technology"/>
    <s v="Semiconductors"/>
    <s v="Santa Clara, California"/>
    <d v="2001-11-30T00:00:00"/>
    <n v="1045810"/>
    <m/>
    <s v="Santa Clara"/>
    <s v="California"/>
    <s v="United States"/>
  </r>
  <r>
    <d v="2019-05-24T00:00:00"/>
    <x v="38"/>
    <s v="sell"/>
    <n v="1600"/>
    <n v="17"/>
    <n v="148.08000200000001"/>
    <n v="149.5"/>
    <n v="144.88000500000001"/>
    <n v="145.14999399999999"/>
    <n v="144.984512"/>
    <n v="8939600"/>
    <n v="2.3239999999999998"/>
    <n v="-1.48394082699107E-2"/>
    <n v="-7.5479959462314894E-2"/>
    <n v="-0.27539538459079999"/>
    <n v="-8.8154869301566699E-2"/>
    <n v="-0.53122750102062799"/>
    <n v="2.1890432337897201E-2"/>
    <n v="2.2300608049880301E-2"/>
    <n v="2.2882095465474799E-2"/>
    <n v="3.2534755742826903E-2"/>
    <n v="292.76001000000002"/>
    <n v="124.459999"/>
    <n v="-0.25849429526712697"/>
    <n v="1.3526439988342199E-3"/>
    <n v="2.1361260987786399"/>
    <n v="-1.4005740819688299"/>
    <n v="-1.29171315928305"/>
    <s v="Los Santos Asset Management"/>
    <x v="38"/>
    <s v="Information Technology"/>
    <s v="Semiconductors"/>
    <s v="Santa Clara, California"/>
    <d v="2001-11-30T00:00:00"/>
    <n v="1045810"/>
    <m/>
    <s v="Santa Clara"/>
    <s v="California"/>
    <s v="United States"/>
  </r>
  <r>
    <d v="2019-05-30T00:00:00"/>
    <x v="38"/>
    <s v="sell"/>
    <n v="800"/>
    <n v="17"/>
    <n v="140.30999800000001"/>
    <n v="141.75"/>
    <n v="137.570007"/>
    <n v="139.11000100000001"/>
    <n v="139.11000100000001"/>
    <n v="9857500"/>
    <n v="2.2269999999999999"/>
    <n v="-7.6622668763455803E-3"/>
    <n v="-8.8789682472856096E-2"/>
    <n v="-0.25282195678241698"/>
    <n v="-0.102233705768391"/>
    <n v="-0.57682223150095702"/>
    <n v="9.5896816506330501E-3"/>
    <n v="2.0418725848107298E-2"/>
    <n v="2.3008799356411001E-2"/>
    <n v="3.2560026060538198E-2"/>
    <n v="292.76001000000002"/>
    <n v="124.459999"/>
    <n v="-0.25849429526712697"/>
    <n v="2.0962723552933101E-3"/>
    <n v="2.14828650272226"/>
    <n v="-1.5141769545661301"/>
    <n v="-1.4320365770836601"/>
    <s v="Los Santos Asset Management"/>
    <x v="38"/>
    <s v="Information Technology"/>
    <s v="Semiconductors"/>
    <s v="Santa Clara, California"/>
    <d v="2001-11-30T00:00:00"/>
    <n v="1045810"/>
    <m/>
    <s v="Santa Clara"/>
    <s v="California"/>
    <s v="United States"/>
  </r>
  <r>
    <d v="2019-06-12T00:00:00"/>
    <x v="38"/>
    <s v="buy"/>
    <n v="2400"/>
    <n v="17"/>
    <n v="149"/>
    <n v="149.25"/>
    <n v="145.58999599999899"/>
    <n v="146.199997"/>
    <n v="146.199997"/>
    <n v="8972300"/>
    <n v="2.1269999999999998"/>
    <n v="-3.0647308811452698E-2"/>
    <n v="3.4231797018334897E-2"/>
    <n v="-0.14271680911666099"/>
    <n v="-0.141531347659903"/>
    <n v="-0.57436995042518402"/>
    <n v="2.1166130382477E-2"/>
    <n v="2.7232466184728001E-2"/>
    <n v="2.29673150723083E-2"/>
    <n v="3.29148734591286E-2"/>
    <n v="292.76001000000002"/>
    <n v="124.459999"/>
    <n v="-0.25849429526712697"/>
    <n v="-2.0396578921351798E-3"/>
    <n v="2.17091661268292"/>
    <n v="-1.51096276451042"/>
    <n v="-1.5209112605823101"/>
    <s v="Los Santos Asset Management"/>
    <x v="38"/>
    <s v="Information Technology"/>
    <s v="Semiconductors"/>
    <s v="Santa Clara, California"/>
    <d v="2001-11-30T00:00:00"/>
    <n v="1045810"/>
    <m/>
    <s v="Santa Clara"/>
    <s v="California"/>
    <s v="United States"/>
  </r>
  <r>
    <d v="2019-06-20T00:00:00"/>
    <x v="38"/>
    <s v="buy"/>
    <n v="900"/>
    <n v="17"/>
    <n v="156.770004"/>
    <n v="157.33000200000001"/>
    <n v="153.520004"/>
    <n v="154.10000600000001"/>
    <n v="154.10000600000001"/>
    <n v="8754200"/>
    <n v="2.0009999999999999"/>
    <n v="6.3798862113093402E-3"/>
    <n v="3.8634325757790099E-2"/>
    <n v="1.6508159951863E-2"/>
    <n v="-0.17586706400061999"/>
    <n v="-0.52001577179618197"/>
    <n v="2.8024898953342599E-2"/>
    <n v="2.5688334523175801E-2"/>
    <n v="2.2264003071467701E-2"/>
    <n v="3.3104066928441901E-2"/>
    <n v="292.76001000000002"/>
    <n v="124.459999"/>
    <n v="-0.25849429526712697"/>
    <n v="9.4276054361659405E-3"/>
    <n v="2.1820855478141299"/>
    <n v="-1.3828394818705401"/>
    <n v="-1.48631467113605"/>
    <s v="Los Santos Asset Management"/>
    <x v="38"/>
    <s v="Information Technology"/>
    <s v="Semiconductors"/>
    <s v="Santa Clara, California"/>
    <d v="2001-11-30T00:00:00"/>
    <n v="1045810"/>
    <m/>
    <s v="Santa Clara"/>
    <s v="California"/>
    <s v="United States"/>
  </r>
  <r>
    <d v="2019-04-03T00:00:00"/>
    <x v="38"/>
    <s v="buy"/>
    <n v="1900"/>
    <n v="18"/>
    <n v="185"/>
    <n v="191"/>
    <n v="184.800003"/>
    <n v="188.61999499999999"/>
    <n v="188.40495300000001"/>
    <n v="19587600"/>
    <n v="2.5169999999999999"/>
    <n v="3.0248307709278499E-2"/>
    <n v="6.6413555986875997E-2"/>
    <n v="0.18489084126119701"/>
    <n v="0.32649328723517301"/>
    <n v="-0.174725174489299"/>
    <n v="1.0724072748857999E-2"/>
    <n v="2.6274936671377602E-2"/>
    <n v="3.3314218356251098E-2"/>
    <n v="3.2663417000263602E-2"/>
    <n v="292.76001000000002"/>
    <n v="124.459999"/>
    <n v="-0.25849429526712697"/>
    <n v="2.1460723821998401E-3"/>
    <n v="2.1229311673581099"/>
    <n v="-0.44437582104640599"/>
    <n v="-0.51516823629096697"/>
    <s v="Ironman Funds"/>
    <x v="38"/>
    <s v="Information Technology"/>
    <s v="Semiconductors"/>
    <s v="Santa Clara, California"/>
    <d v="2001-11-30T00:00:00"/>
    <n v="1045810"/>
    <m/>
    <s v="Santa Clara"/>
    <s v="California"/>
    <s v="United States"/>
  </r>
  <r>
    <d v="2019-04-09T00:00:00"/>
    <x v="38"/>
    <s v="buy"/>
    <n v="1600"/>
    <n v="18"/>
    <n v="190.44000199999999"/>
    <n v="190.88999899999999"/>
    <n v="187.55999800000001"/>
    <n v="189.259995"/>
    <n v="189.04422"/>
    <n v="10999300"/>
    <n v="2.4990000000000001"/>
    <n v="-1.32792898374772E-2"/>
    <n v="3.36356120509766E-2"/>
    <n v="0.228228884053127"/>
    <n v="0.30372440895094099"/>
    <n v="-0.12622626900793599"/>
    <n v="1.6501782452810101E-2"/>
    <n v="2.47026167682655E-2"/>
    <n v="3.06913631896963E-2"/>
    <n v="3.2594458747298098E-2"/>
    <n v="292.76001000000002"/>
    <n v="124.459999"/>
    <n v="-0.25849429526712697"/>
    <n v="-6.0859766572597396E-3"/>
    <n v="2.15796459427323"/>
    <n v="-0.34005285599561202"/>
    <n v="-0.38390685676654501"/>
    <s v="Ironman Funds"/>
    <x v="38"/>
    <s v="Information Technology"/>
    <s v="Semiconductors"/>
    <s v="Santa Clara, California"/>
    <d v="2001-11-30T00:00:00"/>
    <n v="1045810"/>
    <m/>
    <s v="Santa Clara"/>
    <s v="California"/>
    <s v="United States"/>
  </r>
  <r>
    <d v="2019-04-26T00:00:00"/>
    <x v="38"/>
    <s v="buy"/>
    <n v="1400"/>
    <n v="18"/>
    <n v="180.71000699999999"/>
    <n v="180.88999899999999"/>
    <n v="173.300003"/>
    <n v="178.08999599999899"/>
    <n v="177.88694799999999"/>
    <n v="21724700"/>
    <n v="2.5049999999999999"/>
    <n v="-4.8338215955576497E-2"/>
    <n v="-4.5069311038303701E-2"/>
    <n v="6.8740636904530096E-3"/>
    <n v="0.107208176713954"/>
    <n v="-0.19284507495918601"/>
    <n v="2.6047315350907398E-2"/>
    <n v="1.74159480749532E-2"/>
    <n v="2.9819042790210099E-2"/>
    <n v="3.2416474928984702E-2"/>
    <n v="292.76001000000002"/>
    <n v="124.459999"/>
    <n v="-0.25849429526712697"/>
    <n v="4.6743503443647796E-3"/>
    <n v="2.1376253162160199"/>
    <n v="-0.51611775311761598"/>
    <n v="-0.47492816149358802"/>
    <s v="Ironman Funds"/>
    <x v="38"/>
    <s v="Information Technology"/>
    <s v="Semiconductors"/>
    <s v="Santa Clara, California"/>
    <d v="2001-11-30T00:00:00"/>
    <n v="1045810"/>
    <m/>
    <s v="Santa Clara"/>
    <s v="California"/>
    <s v="United States"/>
  </r>
  <r>
    <d v="2019-05-20T00:00:00"/>
    <x v="38"/>
    <s v="buy"/>
    <n v="1900"/>
    <n v="18"/>
    <n v="152.550003"/>
    <n v="154.770004"/>
    <n v="150.75"/>
    <n v="151.75"/>
    <n v="151.57698099999999"/>
    <n v="14301600"/>
    <n v="2.4159999999999999"/>
    <n v="-3.10132610748243E-2"/>
    <n v="-4.3204694484190301E-2"/>
    <n v="-0.210423799673363"/>
    <n v="-3.06856826540409E-2"/>
    <n v="-0.48682910742631003"/>
    <n v="2.1640416534888199E-2"/>
    <n v="2.1917333610985201E-2"/>
    <n v="2.2510923758104401E-2"/>
    <n v="3.2451331943077602E-2"/>
    <n v="292.76001000000002"/>
    <n v="124.459999"/>
    <n v="-0.25849429526712697"/>
    <n v="-6.7722580366252503E-3"/>
    <n v="2.1262936984808198"/>
    <n v="-1.2861682340907299"/>
    <n v="-1.2022318417945099"/>
    <s v="Ironman Funds"/>
    <x v="38"/>
    <s v="Information Technology"/>
    <s v="Semiconductors"/>
    <s v="Santa Clara, California"/>
    <d v="2001-11-30T00:00:00"/>
    <n v="1045810"/>
    <m/>
    <s v="Santa Clara"/>
    <s v="California"/>
    <s v="United States"/>
  </r>
  <r>
    <d v="2019-06-27T00:00:00"/>
    <x v="38"/>
    <s v="sell"/>
    <n v="1500"/>
    <n v="18"/>
    <n v="162.71000699999999"/>
    <n v="164"/>
    <n v="161.259995"/>
    <n v="163.229996"/>
    <n v="163.229996"/>
    <n v="11136000"/>
    <n v="2.0049999999999999"/>
    <n v="2.4622169226548501E-2"/>
    <n v="5.7558443398818798E-2"/>
    <n v="0.13115127248664099"/>
    <n v="-8.12601661971811E-2"/>
    <n v="-0.39001842020131999"/>
    <n v="2.6369596942933501E-2"/>
    <n v="2.6075584305552998E-2"/>
    <n v="2.2899116744342599E-2"/>
    <n v="3.31271220099979E-2"/>
    <n v="292.76001000000002"/>
    <n v="124.459999"/>
    <n v="-0.25849429526712697"/>
    <n v="3.81588593721357E-3"/>
    <n v="2.1646250584436002"/>
    <n v="-1.0609391938583901"/>
    <n v="-1.26446693012781"/>
    <s v="Ironman Funds"/>
    <x v="38"/>
    <s v="Information Technology"/>
    <s v="Semiconductors"/>
    <s v="Santa Clara, California"/>
    <d v="2001-11-30T00:00:00"/>
    <n v="1045810"/>
    <m/>
    <s v="Santa Clara"/>
    <s v="California"/>
    <s v="United States"/>
  </r>
  <r>
    <d v="2019-04-01T00:00:00"/>
    <x v="38"/>
    <s v="buy"/>
    <n v="2200"/>
    <n v="19"/>
    <n v="183.259995"/>
    <n v="183.5"/>
    <n v="180.36999499999999"/>
    <n v="182.279999"/>
    <n v="182.07217399999999"/>
    <n v="12095600"/>
    <n v="2.4969999999999999"/>
    <n v="1.5034492265782001E-2"/>
    <n v="4.7753847945225199E-2"/>
    <n v="0.16690446887861901"/>
    <n v="0.31134955074140402"/>
    <n v="-0.236229386402344"/>
    <n v="8.2250877300826496E-3"/>
    <n v="2.5873406411932101E-2"/>
    <n v="3.3224748540303002E-2"/>
    <n v="3.2755379823318803E-2"/>
    <n v="292.76001000000002"/>
    <n v="124.459999"/>
    <n v="-0.25849429526712697"/>
    <n v="1.1502195497633099E-2"/>
    <n v="2.1152972291776502"/>
    <n v="-0.57847873466514499"/>
    <n v="-0.61599564767163295"/>
    <s v="Second Point Management"/>
    <x v="38"/>
    <s v="Information Technology"/>
    <s v="Semiconductors"/>
    <s v="Santa Clara, California"/>
    <d v="2001-11-30T00:00:00"/>
    <n v="1045810"/>
    <m/>
    <s v="Santa Clara"/>
    <s v="California"/>
    <s v="United States"/>
  </r>
  <r>
    <d v="2019-04-29T00:00:00"/>
    <x v="38"/>
    <s v="buy"/>
    <n v="2200"/>
    <n v="19"/>
    <n v="178.41000399999999"/>
    <n v="180.449997"/>
    <n v="175.5"/>
    <n v="179.33000200000001"/>
    <n v="179.12554900000001"/>
    <n v="9798000"/>
    <n v="2.536"/>
    <n v="6.9387261223039197E-3"/>
    <n v="-4.9711150326443701E-2"/>
    <n v="1.5906855423720001E-2"/>
    <n v="0.26293166889221398"/>
    <n v="-0.22465475036933899"/>
    <n v="2.5198689643863698E-2"/>
    <n v="1.7462923419042899E-2"/>
    <n v="2.2762871757162701E-2"/>
    <n v="3.2323797329263902E-2"/>
    <n v="292.76001000000002"/>
    <n v="124.459999"/>
    <n v="-0.25849429526712697"/>
    <n v="1.07094833958194E-3"/>
    <n v="2.12959715272321"/>
    <n v="-0.59459222679265"/>
    <n v="-0.49241839715484398"/>
    <s v="Second Point Management"/>
    <x v="38"/>
    <s v="Information Technology"/>
    <s v="Semiconductors"/>
    <s v="Santa Clara, California"/>
    <d v="2001-11-30T00:00:00"/>
    <n v="1045810"/>
    <m/>
    <s v="Santa Clara"/>
    <s v="California"/>
    <s v="United States"/>
  </r>
  <r>
    <d v="2019-04-30T00:00:00"/>
    <x v="38"/>
    <s v="buy"/>
    <n v="1200"/>
    <n v="19"/>
    <n v="178.029999"/>
    <n v="182.029999"/>
    <n v="177.259995"/>
    <n v="181"/>
    <n v="180.79363999999899"/>
    <n v="9073000"/>
    <n v="2.5089999999999999"/>
    <n v="9.2693193057479806E-3"/>
    <n v="-5.2047105864260597E-2"/>
    <n v="2.0935879490375502E-2"/>
    <n v="0.31976002533553699"/>
    <n v="-0.22030195781501999"/>
    <n v="2.4716356744344602E-2"/>
    <n v="1.7543884843216201E-2"/>
    <n v="2.1784740539472901E-2"/>
    <n v="3.2328076069786299E-2"/>
    <n v="292.76001000000002"/>
    <n v="124.459999"/>
    <n v="-0.25849429526712697"/>
    <n v="9.5096475723260604E-4"/>
    <n v="2.1296848015669099"/>
    <n v="-0.58595587537257499"/>
    <n v="-0.51392254843047902"/>
    <s v="Second Point Management"/>
    <x v="38"/>
    <s v="Information Technology"/>
    <s v="Semiconductors"/>
    <s v="Santa Clara, California"/>
    <d v="2001-11-30T00:00:00"/>
    <n v="1045810"/>
    <m/>
    <s v="Santa Clara"/>
    <s v="California"/>
    <s v="United States"/>
  </r>
  <r>
    <d v="2019-04-18T00:00:00"/>
    <x v="38"/>
    <s v="sell"/>
    <n v="2400"/>
    <n v="20"/>
    <n v="187.55999800000001"/>
    <n v="188.929993"/>
    <n v="185.179993"/>
    <n v="186.300003"/>
    <n v="186.08760100000001"/>
    <n v="9524700"/>
    <n v="2.56"/>
    <n v="-5.2998850248733402E-3"/>
    <n v="-2.7738292812007501E-2"/>
    <n v="5.8523372064599198E-2"/>
    <n v="0.2063516022679"/>
    <n v="-0.23484491251297099"/>
    <n v="1.6735536906604901E-2"/>
    <n v="1.95397133662038E-2"/>
    <n v="3.0804118019080801E-2"/>
    <n v="3.2344728414086699E-2"/>
    <n v="292.76001000000002"/>
    <n v="124.459999"/>
    <n v="-0.25849429526712697"/>
    <n v="1.5778467813143101E-3"/>
    <n v="2.1355694586448299"/>
    <n v="-0.60404921987938798"/>
    <n v="-0.56625593640821903"/>
    <s v="Jaguar Group of Funds"/>
    <x v="38"/>
    <s v="Information Technology"/>
    <s v="Semiconductors"/>
    <s v="Santa Clara, California"/>
    <d v="2001-11-30T00:00:00"/>
    <n v="1045810"/>
    <m/>
    <s v="Santa Clara"/>
    <s v="California"/>
    <s v="United States"/>
  </r>
  <r>
    <d v="2019-04-29T00:00:00"/>
    <x v="38"/>
    <s v="sell"/>
    <n v="2200"/>
    <n v="20"/>
    <n v="178.41000399999999"/>
    <n v="180.449997"/>
    <n v="175.5"/>
    <n v="179.33000200000001"/>
    <n v="179.12554900000001"/>
    <n v="9798000"/>
    <n v="2.536"/>
    <n v="6.9387261223039197E-3"/>
    <n v="-4.9711150326443701E-2"/>
    <n v="1.5906855423720001E-2"/>
    <n v="0.26293166889221398"/>
    <n v="-0.22465475036933899"/>
    <n v="2.5198689643863698E-2"/>
    <n v="1.7462923419042899E-2"/>
    <n v="2.2762871757162701E-2"/>
    <n v="3.2323797329263902E-2"/>
    <n v="292.76001000000002"/>
    <n v="124.459999"/>
    <n v="-0.25849429526712697"/>
    <n v="1.07094833958194E-3"/>
    <n v="2.12959715272321"/>
    <n v="-0.59459222679265"/>
    <n v="-0.49241839715484398"/>
    <s v="Jaguar Group of Funds"/>
    <x v="38"/>
    <s v="Information Technology"/>
    <s v="Semiconductors"/>
    <s v="Santa Clara, California"/>
    <d v="2001-11-30T00:00:00"/>
    <n v="1045810"/>
    <m/>
    <s v="Santa Clara"/>
    <s v="California"/>
    <s v="United States"/>
  </r>
  <r>
    <d v="2019-05-02T00:00:00"/>
    <x v="38"/>
    <s v="buy"/>
    <n v="1500"/>
    <n v="20"/>
    <n v="180.86000100000001"/>
    <n v="184.86999499999999"/>
    <n v="179.11999499999999"/>
    <n v="183.19000199999999"/>
    <n v="182.98113999999899"/>
    <n v="9867100"/>
    <n v="2.552"/>
    <n v="1.49592464205562E-2"/>
    <n v="-2.0103353454652102E-2"/>
    <n v="4.97991851402718E-3"/>
    <n v="0.24347826321577701"/>
    <n v="-0.21184749730917399"/>
    <n v="2.56037036075146E-2"/>
    <n v="1.7349387132982199E-2"/>
    <n v="2.0649295681041801E-2"/>
    <n v="3.2334759750497898E-2"/>
    <n v="292.76001000000002"/>
    <n v="124.459999"/>
    <n v="-0.25849429526712697"/>
    <n v="-2.1262443276895502E-3"/>
    <n v="2.1263957336353698"/>
    <n v="-0.571641891441655"/>
    <n v="-0.569731306401011"/>
    <s v="Jaguar Group of Funds"/>
    <x v="38"/>
    <s v="Information Technology"/>
    <s v="Semiconductors"/>
    <s v="Santa Clara, California"/>
    <d v="2001-11-30T00:00:00"/>
    <n v="1045810"/>
    <m/>
    <s v="Santa Clara"/>
    <s v="California"/>
    <s v="United States"/>
  </r>
  <r>
    <d v="2019-05-14T00:00:00"/>
    <x v="38"/>
    <s v="buy"/>
    <n v="2900"/>
    <n v="20"/>
    <n v="160.050003"/>
    <n v="163.46000699999999"/>
    <n v="158.490005"/>
    <n v="162.03999299999899"/>
    <n v="161.855255"/>
    <n v="13122000"/>
    <n v="2.419"/>
    <n v="2.2404132385893599E-2"/>
    <n v="-6.6083978279414798E-2"/>
    <n v="-0.167253380590413"/>
    <n v="7.0468230682199207E-2"/>
    <n v="-0.44838029787741401"/>
    <n v="3.24209212741794E-2"/>
    <n v="2.2179317564468001E-2"/>
    <n v="2.2068766733596701E-2"/>
    <n v="3.2450769699286702E-2"/>
    <n v="292.76001000000002"/>
    <n v="124.459999"/>
    <n v="-0.25849429526712697"/>
    <n v="7.98398755130913E-3"/>
    <n v="2.13659804216408"/>
    <n v="-1.1821076027989801"/>
    <n v="-1.0997644506925199"/>
    <s v="Jaguar Group of Funds"/>
    <x v="38"/>
    <s v="Information Technology"/>
    <s v="Semiconductors"/>
    <s v="Santa Clara, California"/>
    <d v="2001-11-30T00:00:00"/>
    <n v="1045810"/>
    <m/>
    <s v="Santa Clara"/>
    <s v="California"/>
    <s v="United States"/>
  </r>
  <r>
    <d v="2019-05-20T00:00:00"/>
    <x v="38"/>
    <s v="sell"/>
    <n v="1200"/>
    <n v="20"/>
    <n v="152.550003"/>
    <n v="154.770004"/>
    <n v="150.75"/>
    <n v="151.75"/>
    <n v="151.57698099999999"/>
    <n v="14301600"/>
    <n v="2.4159999999999999"/>
    <n v="-3.10132610748243E-2"/>
    <n v="-4.3204694484190301E-2"/>
    <n v="-0.210423799673363"/>
    <n v="-3.06856826540409E-2"/>
    <n v="-0.48682910742631003"/>
    <n v="2.1640416534888199E-2"/>
    <n v="2.1917333610985201E-2"/>
    <n v="2.2510923758104401E-2"/>
    <n v="3.2451331943077602E-2"/>
    <n v="292.76001000000002"/>
    <n v="124.459999"/>
    <n v="-0.25849429526712697"/>
    <n v="-6.7722580366252503E-3"/>
    <n v="2.1262936984808198"/>
    <n v="-1.2861682340907299"/>
    <n v="-1.2022318417945099"/>
    <s v="Jaguar Group of Funds"/>
    <x v="38"/>
    <s v="Information Technology"/>
    <s v="Semiconductors"/>
    <s v="Santa Clara, California"/>
    <d v="2001-11-30T00:00:00"/>
    <n v="1045810"/>
    <m/>
    <s v="Santa Clara"/>
    <s v="California"/>
    <s v="United States"/>
  </r>
  <r>
    <d v="2019-06-05T00:00:00"/>
    <x v="38"/>
    <s v="buy"/>
    <n v="2700"/>
    <n v="20"/>
    <n v="145.970001"/>
    <n v="146.19000199999999"/>
    <n v="139.820007"/>
    <n v="141.279999"/>
    <n v="141.279999"/>
    <n v="12790400"/>
    <n v="2.1230000000000002"/>
    <n v="-1.21009004824E-2"/>
    <n v="7.8164686411265703E-3"/>
    <n v="-0.257656292453945"/>
    <n v="-7.23249352872401E-2"/>
    <n v="-0.62470205354281505"/>
    <n v="3.7072806185433203E-2"/>
    <n v="2.5611617464271399E-2"/>
    <n v="2.4531617979186099E-2"/>
    <n v="3.2784703382640001E-2"/>
    <n v="292.76001000000002"/>
    <n v="124.459999"/>
    <n v="-0.25849429526712697"/>
    <n v="8.1287266899663802E-3"/>
    <n v="2.1620748491777899"/>
    <n v="-1.63218414166032"/>
    <n v="-1.5886214358819699"/>
    <s v="Jaguar Group of Funds"/>
    <x v="38"/>
    <s v="Information Technology"/>
    <s v="Semiconductors"/>
    <s v="Santa Clara, California"/>
    <d v="2001-11-30T00:00:00"/>
    <n v="1045810"/>
    <m/>
    <s v="Santa Clara"/>
    <s v="California"/>
    <s v="United States"/>
  </r>
  <r>
    <d v="2019-06-20T00:00:00"/>
    <x v="38"/>
    <s v="sell"/>
    <n v="1700"/>
    <n v="20"/>
    <n v="156.770004"/>
    <n v="157.33000200000001"/>
    <n v="153.520004"/>
    <n v="154.10000600000001"/>
    <n v="154.10000600000001"/>
    <n v="8754200"/>
    <n v="2.0009999999999999"/>
    <n v="6.3798862113093402E-3"/>
    <n v="3.8634325757790099E-2"/>
    <n v="1.6508159951863E-2"/>
    <n v="-0.17586706400061999"/>
    <n v="-0.52001577179618197"/>
    <n v="2.8024898953342599E-2"/>
    <n v="2.5688334523175801E-2"/>
    <n v="2.2264003071467701E-2"/>
    <n v="3.3104066928441901E-2"/>
    <n v="292.76001000000002"/>
    <n v="124.459999"/>
    <n v="-0.25849429526712697"/>
    <n v="9.4276054361659405E-3"/>
    <n v="2.1820855478141299"/>
    <n v="-1.3828394818705401"/>
    <n v="-1.48631467113605"/>
    <s v="Jaguar Group of Funds"/>
    <x v="38"/>
    <s v="Information Technology"/>
    <s v="Semiconductors"/>
    <s v="Santa Clara, California"/>
    <d v="2001-11-30T00:00:00"/>
    <n v="1045810"/>
    <m/>
    <s v="Santa Clara"/>
    <s v="California"/>
    <s v="United States"/>
  </r>
  <r>
    <d v="2019-06-25T00:00:00"/>
    <x v="38"/>
    <s v="buy"/>
    <n v="1500"/>
    <n v="20"/>
    <n v="152.86000100000001"/>
    <n v="155.88000500000001"/>
    <n v="151.36999499999999"/>
    <n v="151.479996"/>
    <n v="151.479996"/>
    <n v="7796700"/>
    <n v="1.994"/>
    <n v="-7.75967594487415E-3"/>
    <n v="-9.1997560099394901E-3"/>
    <n v="2.8987245435085102E-2"/>
    <n v="-0.153820584602228"/>
    <n v="-0.50108235042151905"/>
    <n v="9.4279829797032904E-3"/>
    <n v="2.4188768922095601E-2"/>
    <n v="2.16823906744259E-2"/>
    <n v="3.3064925636523697E-2"/>
    <n v="292.76001000000002"/>
    <n v="124.459999"/>
    <n v="-0.25849429526712697"/>
    <n v="-9.5417756928269908E-3"/>
    <n v="2.17557645654558"/>
    <n v="-1.3408254995346101"/>
    <n v="-1.3995757334883701"/>
    <s v="Jaguar Group of Funds"/>
    <x v="38"/>
    <s v="Information Technology"/>
    <s v="Semiconductors"/>
    <s v="Santa Clara, California"/>
    <d v="2001-11-30T00:00:00"/>
    <n v="1045810"/>
    <m/>
    <s v="Santa Clara"/>
    <s v="California"/>
    <s v="United States"/>
  </r>
  <r>
    <d v="2019-06-06T00:00:00"/>
    <x v="39"/>
    <s v="sell"/>
    <n v="400"/>
    <n v="1"/>
    <n v="196.64999399999999"/>
    <n v="197.64999399999999"/>
    <n v="194.96000699999999"/>
    <n v="197.16999799999999"/>
    <n v="197.16999799999999"/>
    <n v="3732900"/>
    <n v="2.1240000000000001"/>
    <n v="2.4373952045591099E-3"/>
    <n v="3.83639389303609E-2"/>
    <n v="-5.4095394704416497E-3"/>
    <n v="9.1670019061886598E-2"/>
    <n v="5.2368873894705598E-2"/>
    <n v="1.4427503926382699E-2"/>
    <n v="1.2128938475010601E-2"/>
    <n v="1.04880536137278E-2"/>
    <n v="1.2553921426102699E-2"/>
    <n v="215.429993"/>
    <n v="158.08999599999899"/>
    <n v="-0.114180227628258"/>
    <n v="6.1168407152111899E-3"/>
    <n v="0.89895711924020705"/>
    <n v="0.23260082721425601"/>
    <n v="0.18951598517797599"/>
    <s v="CapitalAlley Funds"/>
    <x v="39"/>
    <s v="Consumer Discretionary"/>
    <s v="Home Improvement Retail"/>
    <s v="Atlanta, Georgia"/>
    <d v="1988-03-31T00:00:00"/>
    <n v="354950"/>
    <m/>
    <s v="Atlanta"/>
    <s v="Georgia"/>
    <s v="United States"/>
  </r>
  <r>
    <d v="2019-06-13T00:00:00"/>
    <x v="39"/>
    <s v="sell"/>
    <n v="300"/>
    <n v="1"/>
    <n v="199.949997"/>
    <n v="202.679993"/>
    <n v="199.449997"/>
    <n v="202.35000600000001"/>
    <n v="202.35000600000001"/>
    <n v="3630900"/>
    <n v="2.0910000000000002"/>
    <n v="1.6995619195917699E-2"/>
    <n v="2.5932610338822399E-2"/>
    <n v="6.8176804076452699E-2"/>
    <n v="0.11512721233355799"/>
    <n v="3.0638314151549498E-2"/>
    <n v="6.9133573097254902E-3"/>
    <n v="9.9973011257324593E-3"/>
    <n v="1.04939301946794E-2"/>
    <n v="1.2530357966868E-2"/>
    <n v="215.429993"/>
    <n v="158.08999599999899"/>
    <n v="-0.114180227628258"/>
    <n v="4.0890106107655602E-3"/>
    <n v="0.89516091541943499"/>
    <n v="7.3284701973106103E-2"/>
    <n v="7.5118866108547303E-2"/>
    <s v="CapitalAlley Funds"/>
    <x v="39"/>
    <s v="Consumer Discretionary"/>
    <s v="Home Improvement Retail"/>
    <s v="Atlanta, Georgia"/>
    <d v="1988-03-31T00:00:00"/>
    <n v="354950"/>
    <m/>
    <s v="Atlanta"/>
    <s v="Georgia"/>
    <s v="United States"/>
  </r>
  <r>
    <d v="2019-04-05T00:00:00"/>
    <x v="39"/>
    <s v="buy"/>
    <n v="400"/>
    <n v="2"/>
    <n v="200.86000100000001"/>
    <n v="203.13000500000001"/>
    <n v="200.61000100000001"/>
    <n v="202.05999800000001"/>
    <n v="200.652557"/>
    <n v="3615300"/>
    <n v="2.5009999999999999"/>
    <n v="7.99984093574432E-3"/>
    <n v="5.1642417199449502E-2"/>
    <n v="9.8605031169906696E-2"/>
    <n v="0.159114484282352"/>
    <n v="0.144531425552681"/>
    <n v="1.13562363205703E-2"/>
    <n v="9.1158729653499394E-3"/>
    <n v="1.0238692287432899E-2"/>
    <n v="1.28676000203922E-2"/>
    <n v="215.429993"/>
    <n v="158.08999599999899"/>
    <n v="-0.114180227628258"/>
    <n v="4.62571739556182E-3"/>
    <n v="0.91121761344559404"/>
    <n v="0.89385846768171096"/>
    <n v="0.86854345421722501"/>
    <s v="InvestBurg"/>
    <x v="39"/>
    <s v="Consumer Discretionary"/>
    <s v="Home Improvement Retail"/>
    <s v="Atlanta, Georgia"/>
    <d v="1988-03-31T00:00:00"/>
    <n v="354950"/>
    <m/>
    <s v="Atlanta"/>
    <s v="Georgia"/>
    <s v="United States"/>
  </r>
  <r>
    <d v="2019-06-05T00:00:00"/>
    <x v="39"/>
    <s v="buy"/>
    <n v="200"/>
    <n v="2"/>
    <n v="194.009995"/>
    <n v="196.720001"/>
    <n v="193.08000200000001"/>
    <n v="196.69000199999999"/>
    <n v="196.69000199999999"/>
    <n v="3704600"/>
    <n v="2.1230000000000002"/>
    <n v="1.43379126447362E-2"/>
    <n v="4.1647241937425097E-2"/>
    <n v="-1.2494739706289899E-2"/>
    <n v="7.8659086384911897E-2"/>
    <n v="5.29577977151338E-2"/>
    <n v="1.4202612265706901E-2"/>
    <n v="1.2148347253226E-2"/>
    <n v="1.0595944359932399E-2"/>
    <n v="1.25543929391101E-2"/>
    <n v="215.429993"/>
    <n v="158.08999599999899"/>
    <n v="-0.114180227628258"/>
    <n v="8.1287266899663802E-3"/>
    <n v="0.89982129970527003"/>
    <n v="0.236898022713847"/>
    <n v="0.19394996986104099"/>
    <s v="InvestBurg"/>
    <x v="39"/>
    <s v="Consumer Discretionary"/>
    <s v="Home Improvement Retail"/>
    <s v="Atlanta, Georgia"/>
    <d v="1988-03-31T00:00:00"/>
    <n v="354950"/>
    <m/>
    <s v="Atlanta"/>
    <s v="Georgia"/>
    <s v="United States"/>
  </r>
  <r>
    <d v="2019-06-25T00:00:00"/>
    <x v="39"/>
    <s v="buy"/>
    <n v="200"/>
    <n v="2"/>
    <n v="206.300003"/>
    <n v="207.10000600000001"/>
    <n v="204.199997"/>
    <n v="204.740005"/>
    <n v="204.740005"/>
    <n v="3587900"/>
    <n v="1.994"/>
    <n v="-3.70512802344777E-3"/>
    <n v="-1.3294024291391E-2"/>
    <n v="7.1235385243672997E-2"/>
    <n v="8.5186374950837099E-2"/>
    <n v="6.1943472122035902E-2"/>
    <n v="1.2870150743560399E-2"/>
    <n v="1.09562646756741E-2"/>
    <n v="1.0826448256826399E-2"/>
    <n v="1.2632825174838999E-2"/>
    <n v="215.429993"/>
    <n v="158.08999599999899"/>
    <n v="-0.114180227628258"/>
    <n v="-9.5417756928269908E-3"/>
    <n v="0.89880565629359799"/>
    <n v="0.32173888009401702"/>
    <n v="0.35537981082298697"/>
    <s v="InvestBurg"/>
    <x v="39"/>
    <s v="Consumer Discretionary"/>
    <s v="Home Improvement Retail"/>
    <s v="Atlanta, Georgia"/>
    <d v="1988-03-31T00:00:00"/>
    <n v="354950"/>
    <m/>
    <s v="Atlanta"/>
    <s v="Georgia"/>
    <s v="United States"/>
  </r>
  <r>
    <d v="2019-06-12T00:00:00"/>
    <x v="39"/>
    <s v="buy"/>
    <n v="200"/>
    <n v="3"/>
    <n v="198.80999800000001"/>
    <n v="200.19000199999999"/>
    <n v="197.979996"/>
    <n v="198.94000199999999"/>
    <n v="198.94000199999999"/>
    <n v="2551500"/>
    <n v="2.1269999999999998"/>
    <n v="4.6857725590971596E-3"/>
    <n v="1.13743863474639E-2"/>
    <n v="2.9149676639612501E-2"/>
    <n v="0.100722876291619"/>
    <n v="2.19728709697064E-2"/>
    <n v="2.0550294121414298E-3"/>
    <n v="1.08409633773245E-2"/>
    <n v="1.0313485607616101E-2"/>
    <n v="1.24957088171772E-2"/>
    <n v="215.429993"/>
    <n v="158.08999599999899"/>
    <n v="-0.114180227628258"/>
    <n v="-2.0396578921351798E-3"/>
    <n v="0.89338236732482001"/>
    <n v="5.2807109418883599E-3"/>
    <n v="0.106982091156777"/>
    <s v="FinanCorp"/>
    <x v="39"/>
    <s v="Consumer Discretionary"/>
    <s v="Home Improvement Retail"/>
    <s v="Atlanta, Georgia"/>
    <d v="1988-03-31T00:00:00"/>
    <n v="354950"/>
    <m/>
    <s v="Atlanta"/>
    <s v="Georgia"/>
    <s v="United States"/>
  </r>
  <r>
    <d v="2019-06-17T00:00:00"/>
    <x v="39"/>
    <s v="sell"/>
    <n v="200"/>
    <n v="3"/>
    <n v="207"/>
    <n v="208.78999299999899"/>
    <n v="206"/>
    <n v="206.979996"/>
    <n v="206.979996"/>
    <n v="4620500"/>
    <n v="2.0859999999999999"/>
    <n v="5.86309129596889E-3"/>
    <n v="4.4102611698872599E-2"/>
    <n v="8.3367405398883807E-2"/>
    <n v="0.12783337963539501"/>
    <n v="6.1441604725439303E-2"/>
    <n v="7.6993350048548299E-3"/>
    <n v="1.03832568309944E-2"/>
    <n v="1.06558286461809E-2"/>
    <n v="1.25730472901255E-2"/>
    <n v="215.429993"/>
    <n v="158.08999599999899"/>
    <n v="-0.114180227628258"/>
    <n v="9.3131563797728401E-4"/>
    <n v="0.89425413234104201"/>
    <n v="0.30704679255288803"/>
    <n v="0.128324934676219"/>
    <s v="FinanCorp"/>
    <x v="39"/>
    <s v="Consumer Discretionary"/>
    <s v="Home Improvement Retail"/>
    <s v="Atlanta, Georgia"/>
    <d v="1988-03-31T00:00:00"/>
    <n v="354950"/>
    <m/>
    <s v="Atlanta"/>
    <s v="Georgia"/>
    <s v="United States"/>
  </r>
  <r>
    <d v="2019-06-20T00:00:00"/>
    <x v="39"/>
    <s v="buy"/>
    <n v="100"/>
    <n v="3"/>
    <n v="209.570007"/>
    <n v="211.66000399999999"/>
    <n v="209.30999800000001"/>
    <n v="211.25"/>
    <n v="211.25"/>
    <n v="5171500"/>
    <n v="2.0009999999999999"/>
    <n v="1.5792680069299899E-2"/>
    <n v="4.3043365263815199E-2"/>
    <n v="0.108020465706476"/>
    <n v="0.113165920423748"/>
    <n v="8.4168185253099298E-2"/>
    <n v="7.1565956888639199E-3"/>
    <n v="1.02955602079504E-2"/>
    <n v="1.04760400076289E-2"/>
    <n v="1.26003879283979E-2"/>
    <n v="215.429993"/>
    <n v="158.08999599999899"/>
    <n v="-0.114180227628258"/>
    <n v="9.4276054361659405E-3"/>
    <n v="0.89430298686916398"/>
    <n v="0.48839826224796001"/>
    <n v="0.32741277064575902"/>
    <s v="FinanCorp"/>
    <x v="39"/>
    <s v="Consumer Discretionary"/>
    <s v="Home Improvement Retail"/>
    <s v="Atlanta, Georgia"/>
    <d v="1988-03-31T00:00:00"/>
    <n v="354950"/>
    <m/>
    <s v="Atlanta"/>
    <s v="Georgia"/>
    <s v="United States"/>
  </r>
  <r>
    <d v="2019-05-09T00:00:00"/>
    <x v="39"/>
    <s v="sell"/>
    <n v="400"/>
    <n v="4"/>
    <n v="193.30999800000001"/>
    <n v="195.08000200000001"/>
    <n v="191.58999599999899"/>
    <n v="194.58000200000001"/>
    <n v="193.22467"/>
    <n v="2917700"/>
    <n v="2.4569999999999999"/>
    <n v="-3.0275149225234398E-3"/>
    <n v="-3.2511171346258097E-2"/>
    <n v="-4.5068269331890898E-2"/>
    <n v="6.2946061603124007E-2"/>
    <n v="7.4350177120758101E-2"/>
    <n v="1.04408059629014E-2"/>
    <n v="1.03784374889872E-2"/>
    <n v="1.03742935254009E-2"/>
    <n v="1.2499201410684601E-2"/>
    <n v="215.429993"/>
    <n v="158.08999599999899"/>
    <n v="-0.114180227628258"/>
    <n v="-3.0259986019249502E-3"/>
    <n v="0.91160855497681503"/>
    <n v="0.37317552695992301"/>
    <n v="0.48123864509792302"/>
    <s v="CapitalOwl"/>
    <x v="39"/>
    <s v="Consumer Discretionary"/>
    <s v="Home Improvement Retail"/>
    <s v="Atlanta, Georgia"/>
    <d v="1988-03-31T00:00:00"/>
    <n v="354950"/>
    <m/>
    <s v="Atlanta"/>
    <s v="Georgia"/>
    <s v="United States"/>
  </r>
  <r>
    <d v="2019-05-15T00:00:00"/>
    <x v="39"/>
    <s v="sell"/>
    <n v="300"/>
    <n v="4"/>
    <n v="190.80999800000001"/>
    <n v="192.80999800000001"/>
    <n v="190.270004"/>
    <n v="191.759995"/>
    <n v="190.42430100000001"/>
    <n v="3355800"/>
    <n v="2.379"/>
    <n v="7.3033626600427096E-4"/>
    <n v="-1.7626374544856799E-2"/>
    <n v="-6.1139891315708003E-2"/>
    <n v="2.50429211242418E-2"/>
    <n v="2.7631183814494101E-2"/>
    <n v="1.09301162847195E-2"/>
    <n v="1.0346840162395199E-2"/>
    <n v="1.0421906060500001E-2"/>
    <n v="1.25288087209132E-2"/>
    <n v="215.429993"/>
    <n v="158.08999599999899"/>
    <n v="-0.114180227628258"/>
    <n v="5.8219943882337104E-3"/>
    <n v="0.91081365433716799"/>
    <n v="2.8736971029945699E-2"/>
    <n v="0.17975371108058499"/>
    <s v="CapitalOwl"/>
    <x v="39"/>
    <s v="Consumer Discretionary"/>
    <s v="Home Improvement Retail"/>
    <s v="Atlanta, Georgia"/>
    <d v="1988-03-31T00:00:00"/>
    <n v="354950"/>
    <m/>
    <s v="Atlanta"/>
    <s v="Georgia"/>
    <s v="United States"/>
  </r>
  <r>
    <d v="2019-05-21T00:00:00"/>
    <x v="39"/>
    <s v="sell"/>
    <n v="400"/>
    <n v="4"/>
    <n v="187.13000500000001"/>
    <n v="192.520004"/>
    <n v="186.33999599999899"/>
    <n v="191.449997"/>
    <n v="190.116455"/>
    <n v="8555600"/>
    <n v="2.4260000000000002"/>
    <n v="2.6150049229203502E-3"/>
    <n v="-8.87603795873355E-4"/>
    <n v="-7.1597728824195003E-2"/>
    <n v="5.3315864305493498E-3"/>
    <n v="4.5353327524075601E-2"/>
    <n v="4.7687445985583202E-3"/>
    <n v="1.0063005765972599E-2"/>
    <n v="1.00061611478974E-2"/>
    <n v="1.24629994246142E-2"/>
    <n v="215.429993"/>
    <n v="158.08999599999899"/>
    <n v="-0.114180227628258"/>
    <n v="8.4599491109458805E-3"/>
    <n v="0.90661740015676295"/>
    <n v="0.157576193449216"/>
    <n v="0.16558113970375099"/>
    <s v="CapitalOwl"/>
    <x v="39"/>
    <s v="Consumer Discretionary"/>
    <s v="Home Improvement Retail"/>
    <s v="Atlanta, Georgia"/>
    <d v="1988-03-31T00:00:00"/>
    <n v="354950"/>
    <m/>
    <s v="Atlanta"/>
    <s v="Georgia"/>
    <s v="United States"/>
  </r>
  <r>
    <d v="2019-06-05T00:00:00"/>
    <x v="39"/>
    <s v="sell"/>
    <n v="200"/>
    <n v="4"/>
    <n v="194.009995"/>
    <n v="196.720001"/>
    <n v="193.08000200000001"/>
    <n v="196.69000199999999"/>
    <n v="196.69000199999999"/>
    <n v="3704600"/>
    <n v="2.1230000000000002"/>
    <n v="1.43379126447362E-2"/>
    <n v="4.1647241937425097E-2"/>
    <n v="-1.2494739706289899E-2"/>
    <n v="7.8659086384911897E-2"/>
    <n v="5.29577977151338E-2"/>
    <n v="1.4202612265706901E-2"/>
    <n v="1.2148347253226E-2"/>
    <n v="1.0595944359932399E-2"/>
    <n v="1.25543929391101E-2"/>
    <n v="215.429993"/>
    <n v="158.08999599999899"/>
    <n v="-0.114180227628258"/>
    <n v="8.1287266899663802E-3"/>
    <n v="0.89982129970527003"/>
    <n v="0.236898022713847"/>
    <n v="0.19394996986104099"/>
    <s v="CapitalOwl"/>
    <x v="39"/>
    <s v="Consumer Discretionary"/>
    <s v="Home Improvement Retail"/>
    <s v="Atlanta, Georgia"/>
    <d v="1988-03-31T00:00:00"/>
    <n v="354950"/>
    <m/>
    <s v="Atlanta"/>
    <s v="Georgia"/>
    <s v="United States"/>
  </r>
  <r>
    <d v="2019-06-27T00:00:00"/>
    <x v="39"/>
    <s v="sell"/>
    <n v="400"/>
    <n v="4"/>
    <n v="207.61000100000001"/>
    <n v="208"/>
    <n v="206.009995"/>
    <n v="207.020004"/>
    <n v="207.020004"/>
    <n v="2286800"/>
    <n v="2.0049999999999999"/>
    <n v="2.9025078286049901E-3"/>
    <n v="-2.02268399598746E-2"/>
    <n v="8.4656340593801505E-2"/>
    <n v="9.2465444815987993E-2"/>
    <n v="7.8351049327799502E-2"/>
    <n v="1.04520000698599E-2"/>
    <n v="1.0512354971776E-2"/>
    <n v="1.08533900323683E-2"/>
    <n v="1.2638925581814901E-2"/>
    <n v="215.429993"/>
    <n v="158.08999599999899"/>
    <n v="-0.114180227628258"/>
    <n v="3.81588593721357E-3"/>
    <n v="0.90257837642900296"/>
    <n v="0.44934069190507298"/>
    <n v="0.37003580618913401"/>
    <s v="CapitalOwl"/>
    <x v="39"/>
    <s v="Consumer Discretionary"/>
    <s v="Home Improvement Retail"/>
    <s v="Atlanta, Georgia"/>
    <d v="1988-03-31T00:00:00"/>
    <n v="354950"/>
    <m/>
    <s v="Atlanta"/>
    <s v="Georgia"/>
    <s v="United States"/>
  </r>
  <r>
    <d v="2019-04-22T00:00:00"/>
    <x v="39"/>
    <s v="sell"/>
    <n v="200"/>
    <n v="5"/>
    <n v="204.11000100000001"/>
    <n v="206.25"/>
    <n v="204"/>
    <n v="204.779999"/>
    <n v="203.35360700000001"/>
    <n v="2593900"/>
    <n v="2.59"/>
    <n v="-4.2881641916656596E-3"/>
    <n v="4.55173325494348E-3"/>
    <n v="9.5651967577075503E-2"/>
    <n v="0.13873413664078799"/>
    <n v="0.16941332725528099"/>
    <n v="6.3911708462074703E-3"/>
    <n v="9.5734619450886394E-3"/>
    <n v="9.5913557801163805E-3"/>
    <n v="1.2657688184443801E-2"/>
    <n v="215.429993"/>
    <n v="158.08999599999899"/>
    <n v="-0.114180227628258"/>
    <n v="1.0115060212163699E-3"/>
    <n v="0.91495870431577997"/>
    <n v="1.07459551804112"/>
    <n v="1.14679801580215"/>
    <s v="Alpha Capital"/>
    <x v="39"/>
    <s v="Consumer Discretionary"/>
    <s v="Home Improvement Retail"/>
    <s v="Atlanta, Georgia"/>
    <d v="1988-03-31T00:00:00"/>
    <n v="354950"/>
    <m/>
    <s v="Atlanta"/>
    <s v="Georgia"/>
    <s v="United States"/>
  </r>
  <r>
    <d v="2019-05-22T00:00:00"/>
    <x v="39"/>
    <s v="sell"/>
    <n v="600"/>
    <n v="5"/>
    <n v="190.490005"/>
    <n v="192.220001"/>
    <n v="188.050003"/>
    <n v="188.91000399999999"/>
    <n v="187.59416200000001"/>
    <n v="5706000"/>
    <n v="2.3929999999999998"/>
    <n v="-1.3355888768805901E-2"/>
    <n v="-1.49738288306836E-2"/>
    <n v="-8.0665453401335296E-2"/>
    <n v="-7.86799643885331E-3"/>
    <n v="1.9431325831661399E-2"/>
    <n v="7.4853946465426799E-3"/>
    <n v="1.0290492582870899E-2"/>
    <n v="1.01484672994002E-2"/>
    <n v="1.24673360747324E-2"/>
    <n v="215.429993"/>
    <n v="158.08999599999899"/>
    <n v="-0.114180227628258"/>
    <n v="-2.8283920525026501E-3"/>
    <n v="0.90617843518534202"/>
    <n v="-3.3584110301698902E-2"/>
    <n v="0.153116923437422"/>
    <s v="Alpha Capital"/>
    <x v="39"/>
    <s v="Consumer Discretionary"/>
    <s v="Home Improvement Retail"/>
    <s v="Atlanta, Georgia"/>
    <d v="1988-03-31T00:00:00"/>
    <n v="354950"/>
    <m/>
    <s v="Atlanta"/>
    <s v="Georgia"/>
    <s v="United States"/>
  </r>
  <r>
    <d v="2019-06-03T00:00:00"/>
    <x v="39"/>
    <s v="sell"/>
    <n v="500"/>
    <n v="5"/>
    <n v="189.520004"/>
    <n v="191.86999499999999"/>
    <n v="188.75"/>
    <n v="189.570007"/>
    <n v="188.249573"/>
    <n v="4620200"/>
    <n v="2.081"/>
    <n v="-1.47591232757239E-3"/>
    <n v="-2.0984040211322198E-2"/>
    <n v="-4.7540871082622602E-2"/>
    <n v="3.8274594680305397E-2"/>
    <n v="3.4554758527658803E-2"/>
    <n v="6.47371971128749E-3"/>
    <n v="9.8891178369487891E-3"/>
    <n v="9.8093393208819202E-3"/>
    <n v="1.24581960498681E-2"/>
    <n v="215.429993"/>
    <n v="158.08999599999899"/>
    <n v="-0.114180227628258"/>
    <n v="-2.7690708645509302E-3"/>
    <n v="0.88861390940686602"/>
    <n v="0.102539869062344"/>
    <n v="0.15316343996241499"/>
    <s v="Alpha Capital"/>
    <x v="39"/>
    <s v="Consumer Discretionary"/>
    <s v="Home Improvement Retail"/>
    <s v="Atlanta, Georgia"/>
    <d v="1988-03-31T00:00:00"/>
    <n v="354950"/>
    <m/>
    <s v="Atlanta"/>
    <s v="Georgia"/>
    <s v="United States"/>
  </r>
  <r>
    <d v="2019-06-04T00:00:00"/>
    <x v="39"/>
    <s v="sell"/>
    <n v="300"/>
    <n v="5"/>
    <n v="191.58000200000001"/>
    <n v="195.5"/>
    <n v="191.41999799999999"/>
    <n v="195.25"/>
    <n v="193.88999899999999"/>
    <n v="5118100"/>
    <n v="2.1190000000000002"/>
    <n v="2.95223843682118E-2"/>
    <n v="1.9131897101742901E-2"/>
    <n v="-2.9073793698845701E-2"/>
    <n v="6.6763814747381106E-2"/>
    <n v="5.9797792717663098E-2"/>
    <n v="1.53447392757747E-2"/>
    <n v="1.16850542825744E-2"/>
    <n v="1.0464100610444499E-2"/>
    <n v="1.25923957047957E-2"/>
    <n v="215.429993"/>
    <n v="158.08999599999899"/>
    <n v="-0.114180227628258"/>
    <n v="2.1205927310919401E-2"/>
    <n v="0.90063270279551"/>
    <n v="0.28810202749399699"/>
    <n v="0.17400518001557899"/>
    <s v="Alpha Capital"/>
    <x v="39"/>
    <s v="Consumer Discretionary"/>
    <s v="Home Improvement Retail"/>
    <s v="Atlanta, Georgia"/>
    <d v="1988-03-31T00:00:00"/>
    <n v="354950"/>
    <m/>
    <s v="Atlanta"/>
    <s v="Georgia"/>
    <s v="United States"/>
  </r>
  <r>
    <d v="2019-06-05T00:00:00"/>
    <x v="39"/>
    <s v="buy"/>
    <n v="400"/>
    <n v="5"/>
    <n v="194.009995"/>
    <n v="196.720001"/>
    <n v="193.08000200000001"/>
    <n v="196.69000199999999"/>
    <n v="196.69000199999999"/>
    <n v="3704600"/>
    <n v="2.1230000000000002"/>
    <n v="1.43379126447362E-2"/>
    <n v="4.1647241937425097E-2"/>
    <n v="-1.2494739706289899E-2"/>
    <n v="7.8659086384911897E-2"/>
    <n v="5.29577977151338E-2"/>
    <n v="1.4202612265706901E-2"/>
    <n v="1.2148347253226E-2"/>
    <n v="1.0595944359932399E-2"/>
    <n v="1.25543929391101E-2"/>
    <n v="215.429993"/>
    <n v="158.08999599999899"/>
    <n v="-0.114180227628258"/>
    <n v="8.1287266899663802E-3"/>
    <n v="0.89982129970527003"/>
    <n v="0.236898022713847"/>
    <n v="0.19394996986104099"/>
    <s v="Alpha Capital"/>
    <x v="39"/>
    <s v="Consumer Discretionary"/>
    <s v="Home Improvement Retail"/>
    <s v="Atlanta, Georgia"/>
    <d v="1988-03-31T00:00:00"/>
    <n v="354950"/>
    <m/>
    <s v="Atlanta"/>
    <s v="Georgia"/>
    <s v="United States"/>
  </r>
  <r>
    <d v="2019-06-25T00:00:00"/>
    <x v="39"/>
    <s v="sell"/>
    <n v="400"/>
    <n v="5"/>
    <n v="206.300003"/>
    <n v="207.10000600000001"/>
    <n v="204.199997"/>
    <n v="204.740005"/>
    <n v="204.740005"/>
    <n v="3587900"/>
    <n v="1.994"/>
    <n v="-3.70512802344777E-3"/>
    <n v="-1.3294024291391E-2"/>
    <n v="7.1235385243672997E-2"/>
    <n v="8.5186374950837099E-2"/>
    <n v="6.1943472122035902E-2"/>
    <n v="1.2870150743560399E-2"/>
    <n v="1.09562646756741E-2"/>
    <n v="1.0826448256826399E-2"/>
    <n v="1.2632825174838999E-2"/>
    <n v="215.429993"/>
    <n v="158.08999599999899"/>
    <n v="-0.114180227628258"/>
    <n v="-9.5417756928269908E-3"/>
    <n v="0.89880565629359799"/>
    <n v="0.32173888009401702"/>
    <n v="0.35537981082298697"/>
    <s v="Alpha Capital"/>
    <x v="39"/>
    <s v="Consumer Discretionary"/>
    <s v="Home Improvement Retail"/>
    <s v="Atlanta, Georgia"/>
    <d v="1988-03-31T00:00:00"/>
    <n v="354950"/>
    <m/>
    <s v="Atlanta"/>
    <s v="Georgia"/>
    <s v="United States"/>
  </r>
  <r>
    <d v="2019-04-01T00:00:00"/>
    <x v="39"/>
    <s v="sell"/>
    <n v="200"/>
    <n v="6"/>
    <n v="192.990005"/>
    <n v="195.89999399999999"/>
    <n v="192.85000600000001"/>
    <n v="195.63999899999999"/>
    <n v="194.27728300000001"/>
    <n v="5381400"/>
    <n v="2.4969999999999999"/>
    <n v="1.9354009393975899E-2"/>
    <n v="3.0937884014243799E-2"/>
    <n v="6.2582830334484502E-2"/>
    <n v="0.14660328482609"/>
    <n v="0.117223968706234"/>
    <n v="8.6118429020622493E-3"/>
    <n v="8.1525407371245504E-3"/>
    <n v="1.0879771881538399E-2"/>
    <n v="1.29958589761283E-2"/>
    <n v="215.429993"/>
    <n v="158.08999599999899"/>
    <n v="-0.114180227628258"/>
    <n v="1.1502195497633099E-2"/>
    <n v="0.92018291440048805"/>
    <n v="0.688803268819279"/>
    <n v="0.653965277819755"/>
    <s v="DecaFund"/>
    <x v="39"/>
    <s v="Consumer Discretionary"/>
    <s v="Home Improvement Retail"/>
    <s v="Atlanta, Georgia"/>
    <d v="1988-03-31T00:00:00"/>
    <n v="354950"/>
    <m/>
    <s v="Atlanta"/>
    <s v="Georgia"/>
    <s v="United States"/>
  </r>
  <r>
    <d v="2019-04-16T00:00:00"/>
    <x v="39"/>
    <s v="sell"/>
    <n v="300"/>
    <n v="6"/>
    <n v="205.25"/>
    <n v="205.990005"/>
    <n v="204.28999299999899"/>
    <n v="204.470001"/>
    <n v="203.04577599999999"/>
    <n v="3271400"/>
    <n v="2.5920000000000001"/>
    <n v="-1.9055561219445401E-3"/>
    <n v="1.7614001800647101E-2"/>
    <n v="0.115151692112843"/>
    <n v="0.154689183691402"/>
    <n v="0.18297652999953601"/>
    <n v="8.08219345696559E-3"/>
    <n v="9.1778824816641392E-3"/>
    <n v="1.0127208756821601E-2"/>
    <n v="1.2793212267006301E-2"/>
    <n v="215.429993"/>
    <n v="158.08999599999899"/>
    <n v="-0.114180227628258"/>
    <n v="5.0922850790659495E-4"/>
    <n v="0.91694946920217502"/>
    <n v="1.1748819286016401"/>
    <n v="1.1627289312068301"/>
    <s v="DecaFund"/>
    <x v="39"/>
    <s v="Consumer Discretionary"/>
    <s v="Home Improvement Retail"/>
    <s v="Atlanta, Georgia"/>
    <d v="1988-03-31T00:00:00"/>
    <n v="354950"/>
    <m/>
    <s v="Atlanta"/>
    <s v="Georgia"/>
    <s v="United States"/>
  </r>
  <r>
    <d v="2019-04-18T00:00:00"/>
    <x v="39"/>
    <s v="buy"/>
    <n v="800"/>
    <n v="6"/>
    <n v="206.020004"/>
    <n v="207.779999"/>
    <n v="205.10000600000001"/>
    <n v="205.66000399999999"/>
    <n v="204.22749299999899"/>
    <n v="3162500"/>
    <n v="2.56"/>
    <n v="-4.3181366010722599E-3"/>
    <n v="2.05342460537488E-2"/>
    <n v="0.11058229188471699"/>
    <n v="0.16960035407729901"/>
    <n v="0.158179792752319"/>
    <n v="7.0987727685481901E-3"/>
    <n v="9.4606472084156502E-3"/>
    <n v="1.00326673902764E-2"/>
    <n v="1.2694953459839399E-2"/>
    <n v="215.429993"/>
    <n v="158.08999599999899"/>
    <n v="-0.114180227628258"/>
    <n v="1.5778467813143101E-3"/>
    <n v="0.91799816542996204"/>
    <n v="0.99238224264924502"/>
    <n v="1.1719807999654901"/>
    <s v="DecaFund"/>
    <x v="39"/>
    <s v="Consumer Discretionary"/>
    <s v="Home Improvement Retail"/>
    <s v="Atlanta, Georgia"/>
    <d v="1988-03-31T00:00:00"/>
    <n v="354950"/>
    <m/>
    <s v="Atlanta"/>
    <s v="Georgia"/>
    <s v="United States"/>
  </r>
  <r>
    <d v="2019-04-26T00:00:00"/>
    <x v="39"/>
    <s v="buy"/>
    <n v="500"/>
    <n v="6"/>
    <n v="205.88000500000001"/>
    <n v="206.13999899999999"/>
    <n v="203.33999599999899"/>
    <n v="203.61000100000001"/>
    <n v="202.191757"/>
    <n v="3560300"/>
    <n v="2.5049999999999999"/>
    <n v="-1.40940289157226E-2"/>
    <n v="-1.00179950902844E-2"/>
    <n v="7.2662008225632804E-2"/>
    <n v="0.12844855497004801"/>
    <n v="0.16193428838090199"/>
    <n v="7.8558328379814604E-3"/>
    <n v="9.40263718087383E-3"/>
    <n v="9.4142342209213303E-3"/>
    <n v="1.26799145839559E-2"/>
    <n v="215.429993"/>
    <n v="158.08999599999899"/>
    <n v="-0.114180227628258"/>
    <n v="4.6743503443647796E-3"/>
    <n v="0.91513845100011904"/>
    <n v="1.02512661433409"/>
    <n v="1.10554063906666"/>
    <s v="DecaFund"/>
    <x v="39"/>
    <s v="Consumer Discretionary"/>
    <s v="Home Improvement Retail"/>
    <s v="Atlanta, Georgia"/>
    <d v="1988-03-31T00:00:00"/>
    <n v="354950"/>
    <m/>
    <s v="Atlanta"/>
    <s v="Georgia"/>
    <s v="United States"/>
  </r>
  <r>
    <d v="2019-05-10T00:00:00"/>
    <x v="39"/>
    <s v="buy"/>
    <n v="600"/>
    <n v="6"/>
    <n v="193.21000699999999"/>
    <n v="195.490005"/>
    <n v="190.009995"/>
    <n v="194.58000200000001"/>
    <n v="193.22467"/>
    <n v="3863600"/>
    <n v="2.4550000000000001"/>
    <n v="0"/>
    <n v="-3.02700299984386E-2"/>
    <n v="-3.19638442194001E-2"/>
    <n v="6.0396052324250597E-2"/>
    <n v="6.72417585564309E-2"/>
    <n v="1.0714001485425499E-2"/>
    <n v="1.00856095454138E-2"/>
    <n v="1.03731195661717E-2"/>
    <n v="1.24917827053211E-2"/>
    <n v="215.429993"/>
    <n v="158.08999599999899"/>
    <n v="-0.114180227628258"/>
    <n v="3.7133938472042301E-3"/>
    <n v="0.91179864090369001"/>
    <n v="0.31994878567312801"/>
    <n v="0.43333161253567698"/>
    <s v="DecaFund"/>
    <x v="39"/>
    <s v="Consumer Discretionary"/>
    <s v="Home Improvement Retail"/>
    <s v="Atlanta, Georgia"/>
    <d v="1988-03-31T00:00:00"/>
    <n v="354950"/>
    <m/>
    <s v="Atlanta"/>
    <s v="Georgia"/>
    <s v="United States"/>
  </r>
  <r>
    <d v="2019-05-17T00:00:00"/>
    <x v="39"/>
    <s v="buy"/>
    <n v="600"/>
    <n v="6"/>
    <n v="190.86000100000001"/>
    <n v="194.5"/>
    <n v="190.75"/>
    <n v="192.58000200000001"/>
    <n v="191.238586"/>
    <n v="5223800"/>
    <n v="2.3929999999999998"/>
    <n v="1.0389963172135999E-3"/>
    <n v="-1.03318152580286E-2"/>
    <n v="-5.9909661278075801E-2"/>
    <n v="8.4058422949364695E-3"/>
    <n v="5.6802680722777603E-2"/>
    <n v="1.1412627475074299E-2"/>
    <n v="1.03242889809168E-2"/>
    <n v="9.94681455514854E-3"/>
    <n v="1.2474812336586601E-2"/>
    <n v="215.429993"/>
    <n v="158.08999599999899"/>
    <n v="-0.114180227628258"/>
    <n v="-5.8544371529206298E-3"/>
    <n v="0.90626276550584695"/>
    <n v="0.24572953238758999"/>
    <n v="0.124922165661604"/>
    <s v="DecaFund"/>
    <x v="39"/>
    <s v="Consumer Discretionary"/>
    <s v="Home Improvement Retail"/>
    <s v="Atlanta, Georgia"/>
    <d v="1988-03-31T00:00:00"/>
    <n v="354950"/>
    <m/>
    <s v="Atlanta"/>
    <s v="Georgia"/>
    <s v="United States"/>
  </r>
  <r>
    <d v="2019-06-11T00:00:00"/>
    <x v="39"/>
    <s v="buy"/>
    <n v="800"/>
    <n v="6"/>
    <n v="199.020004"/>
    <n v="200.83999599999899"/>
    <n v="195.83999599999899"/>
    <n v="198.009995"/>
    <n v="198.009995"/>
    <n v="3708500"/>
    <n v="2.14"/>
    <n v="-2.02029997162603E-4"/>
    <n v="2.10265264331028E-2"/>
    <n v="2.44639040805151E-2"/>
    <n v="8.7790341180484094E-2"/>
    <n v="2.3870548279416998E-2"/>
    <n v="5.8729087397013796E-3"/>
    <n v="1.0817795963941701E-2"/>
    <n v="1.03795436230457E-2"/>
    <n v="1.2499062526626701E-2"/>
    <n v="215.429993"/>
    <n v="158.08999599999899"/>
    <n v="-0.114180227628258"/>
    <n v="-3.4994119269314301E-4"/>
    <n v="0.89421228742925196"/>
    <n v="1.8526131427586998E-2"/>
    <n v="0.15330555351116901"/>
    <s v="DecaFund"/>
    <x v="39"/>
    <s v="Consumer Discretionary"/>
    <s v="Home Improvement Retail"/>
    <s v="Atlanta, Georgia"/>
    <d v="1988-03-31T00:00:00"/>
    <n v="354950"/>
    <m/>
    <s v="Atlanta"/>
    <s v="Georgia"/>
    <s v="United States"/>
  </r>
  <r>
    <d v="2019-06-26T00:00:00"/>
    <x v="39"/>
    <s v="buy"/>
    <n v="600"/>
    <n v="6"/>
    <n v="205.33999599999899"/>
    <n v="207.320007"/>
    <n v="204.64999399999999"/>
    <n v="206.41999799999999"/>
    <n v="206.41999799999999"/>
    <n v="3071200"/>
    <n v="2.0489999999999999"/>
    <n v="8.17201253596192E-3"/>
    <n v="-7.3366677191796601E-3"/>
    <n v="7.1160279820342898E-2"/>
    <n v="9.3833824639344005E-2"/>
    <n v="7.5346670661627702E-2"/>
    <n v="1.3684124800528E-2"/>
    <n v="1.0954641123174199E-2"/>
    <n v="1.08576761258655E-2"/>
    <n v="1.26378881810503E-2"/>
    <n v="215.429993"/>
    <n v="158.08999599999899"/>
    <n v="-0.114180227628258"/>
    <n v="-1.2346958449604901E-3"/>
    <n v="0.90249270992859898"/>
    <n v="0.42148107007153701"/>
    <n v="0.37784732025771101"/>
    <s v="DecaFund"/>
    <x v="39"/>
    <s v="Consumer Discretionary"/>
    <s v="Home Improvement Retail"/>
    <s v="Atlanta, Georgia"/>
    <d v="1988-03-31T00:00:00"/>
    <n v="354950"/>
    <m/>
    <s v="Atlanta"/>
    <s v="Georgia"/>
    <s v="United States"/>
  </r>
  <r>
    <d v="2019-04-04T00:00:00"/>
    <x v="39"/>
    <s v="buy"/>
    <n v="1000"/>
    <n v="7"/>
    <n v="199"/>
    <n v="200.490005"/>
    <n v="198.020004"/>
    <n v="200.449997"/>
    <n v="199.05377200000001"/>
    <n v="3138400"/>
    <n v="2.512"/>
    <n v="9.2217132614658692E-3"/>
    <n v="5.3225017817916102E-2"/>
    <n v="9.3047831241367798E-2"/>
    <n v="0.18039525291237599"/>
    <n v="0.14601097255895301"/>
    <n v="1.12970072487597E-2"/>
    <n v="9.0907134479402095E-3"/>
    <n v="1.0759979973389001E-2"/>
    <n v="1.28713389881637E-2"/>
    <n v="215.429993"/>
    <n v="158.08999599999899"/>
    <n v="-0.114180227628258"/>
    <n v="2.0824655091414399E-3"/>
    <n v="0.91139998433957703"/>
    <n v="0.90345413224225701"/>
    <n v="0.82924686442872197"/>
    <s v="GreenGrest Capital"/>
    <x v="39"/>
    <s v="Consumer Discretionary"/>
    <s v="Home Improvement Retail"/>
    <s v="Atlanta, Georgia"/>
    <d v="1988-03-31T00:00:00"/>
    <n v="354950"/>
    <m/>
    <s v="Atlanta"/>
    <s v="Georgia"/>
    <s v="United States"/>
  </r>
  <r>
    <d v="2019-04-08T00:00:00"/>
    <x v="39"/>
    <s v="buy"/>
    <n v="600"/>
    <n v="7"/>
    <n v="201.36999499999999"/>
    <n v="203.78999299999899"/>
    <n v="201.240005"/>
    <n v="203.550003"/>
    <n v="202.13218699999999"/>
    <n v="3040900"/>
    <n v="2.5190000000000001"/>
    <n v="7.3470342547476003E-3"/>
    <n v="3.96354420602213E-2"/>
    <n v="0.11652560289706899"/>
    <n v="0.14695481280594599"/>
    <n v="0.17835217760490199"/>
    <n v="1.0179045185716801E-2"/>
    <n v="8.4853427832855197E-3"/>
    <n v="1.00258157139858E-2"/>
    <n v="1.2760300875478E-2"/>
    <n v="215.429993"/>
    <n v="158.08999599999899"/>
    <n v="-0.114180227628258"/>
    <n v="1.0469119934194001E-3"/>
    <n v="0.90492786636788203"/>
    <n v="1.1456193578723399"/>
    <n v="0.95990667202783897"/>
    <s v="GreenGrest Capital"/>
    <x v="39"/>
    <s v="Consumer Discretionary"/>
    <s v="Home Improvement Retail"/>
    <s v="Atlanta, Georgia"/>
    <d v="1988-03-31T00:00:00"/>
    <n v="354950"/>
    <m/>
    <s v="Atlanta"/>
    <s v="Georgia"/>
    <s v="United States"/>
  </r>
  <r>
    <d v="2019-04-18T00:00:00"/>
    <x v="39"/>
    <s v="buy"/>
    <n v="1200"/>
    <n v="7"/>
    <n v="206.020004"/>
    <n v="207.779999"/>
    <n v="205.10000600000001"/>
    <n v="205.66000399999999"/>
    <n v="204.22749299999899"/>
    <n v="3162500"/>
    <n v="2.56"/>
    <n v="-4.3181366010722599E-3"/>
    <n v="2.05342460537488E-2"/>
    <n v="0.11058229188471699"/>
    <n v="0.16960035407729901"/>
    <n v="0.158179792752319"/>
    <n v="7.0987727685481901E-3"/>
    <n v="9.4606472084156502E-3"/>
    <n v="1.00326673902764E-2"/>
    <n v="1.2694953459839399E-2"/>
    <n v="215.429993"/>
    <n v="158.08999599999899"/>
    <n v="-0.114180227628258"/>
    <n v="1.5778467813143101E-3"/>
    <n v="0.91799816542996204"/>
    <n v="0.99238224264924502"/>
    <n v="1.1719807999654901"/>
    <s v="GreenGrest Capital"/>
    <x v="39"/>
    <s v="Consumer Discretionary"/>
    <s v="Home Improvement Retail"/>
    <s v="Atlanta, Georgia"/>
    <d v="1988-03-31T00:00:00"/>
    <n v="354950"/>
    <m/>
    <s v="Atlanta"/>
    <s v="Georgia"/>
    <s v="United States"/>
  </r>
  <r>
    <d v="2019-05-01T00:00:00"/>
    <x v="39"/>
    <s v="sell"/>
    <n v="400"/>
    <n v="7"/>
    <n v="203.199997"/>
    <n v="203.520004"/>
    <n v="198.66000399999999"/>
    <n v="198.800003"/>
    <n v="197.415268"/>
    <n v="4644700"/>
    <n v="2.5110000000000001"/>
    <n v="-2.43489831251858E-2"/>
    <n v="-3.9065947735319802E-2"/>
    <n v="3.5377046484129399E-2"/>
    <n v="9.4722908862649599E-2"/>
    <n v="9.7103860124966093E-2"/>
    <n v="1.22074513940146E-2"/>
    <n v="1.11930136171476E-2"/>
    <n v="9.9319619957745596E-3"/>
    <n v="1.24526837264669E-2"/>
    <n v="215.429993"/>
    <n v="158.08999599999899"/>
    <n v="-0.114180227628258"/>
    <n v="-7.5304459681844096E-3"/>
    <n v="0.90434605646011801"/>
    <n v="0.53951156102565201"/>
    <n v="0.80437830287560397"/>
    <s v="GreenGrest Capital"/>
    <x v="39"/>
    <s v="Consumer Discretionary"/>
    <s v="Home Improvement Retail"/>
    <s v="Atlanta, Georgia"/>
    <d v="1988-03-31T00:00:00"/>
    <n v="354950"/>
    <m/>
    <s v="Atlanta"/>
    <s v="Georgia"/>
    <s v="United States"/>
  </r>
  <r>
    <d v="2019-05-07T00:00:00"/>
    <x v="39"/>
    <s v="buy"/>
    <n v="900"/>
    <n v="7"/>
    <n v="196.75"/>
    <n v="197.64999399999999"/>
    <n v="192.96000699999999"/>
    <n v="194.770004"/>
    <n v="193.41334499999999"/>
    <n v="4622100"/>
    <n v="2.448"/>
    <n v="-2.4646247398174E-2"/>
    <n v="-4.4828869918033698E-2"/>
    <n v="-2.8745416572423601E-2"/>
    <n v="5.1396948787749301E-2"/>
    <n v="7.5380175712822101E-2"/>
    <n v="1.5388547633605301E-2"/>
    <n v="1.07378256199742E-2"/>
    <n v="1.04525219352257E-2"/>
    <n v="1.25173759844401E-2"/>
    <n v="215.429993"/>
    <n v="158.08999599999899"/>
    <n v="-0.114180227628258"/>
    <n v="-1.6649488130547601E-2"/>
    <n v="0.91008090846597101"/>
    <n v="0.38167833728098799"/>
    <n v="0.54891972775207998"/>
    <s v="GreenGrest Capital"/>
    <x v="39"/>
    <s v="Consumer Discretionary"/>
    <s v="Home Improvement Retail"/>
    <s v="Atlanta, Georgia"/>
    <d v="1988-03-31T00:00:00"/>
    <n v="354950"/>
    <m/>
    <s v="Atlanta"/>
    <s v="Georgia"/>
    <s v="United States"/>
  </r>
  <r>
    <d v="2019-05-22T00:00:00"/>
    <x v="39"/>
    <s v="buy"/>
    <n v="800"/>
    <n v="7"/>
    <n v="190.490005"/>
    <n v="192.220001"/>
    <n v="188.050003"/>
    <n v="188.91000399999999"/>
    <n v="187.59416200000001"/>
    <n v="5706000"/>
    <n v="2.3929999999999998"/>
    <n v="-1.3355888768805901E-2"/>
    <n v="-1.49738288306836E-2"/>
    <n v="-8.0665453401335296E-2"/>
    <n v="-7.86799643885331E-3"/>
    <n v="1.9431325831661399E-2"/>
    <n v="7.4853946465426799E-3"/>
    <n v="1.0290492582870899E-2"/>
    <n v="1.01484672994002E-2"/>
    <n v="1.24673360747324E-2"/>
    <n v="215.429993"/>
    <n v="158.08999599999899"/>
    <n v="-0.114180227628258"/>
    <n v="-2.8283920525026501E-3"/>
    <n v="0.90617843518534202"/>
    <n v="-3.3584110301698902E-2"/>
    <n v="0.153116923437422"/>
    <s v="GreenGrest Capital"/>
    <x v="39"/>
    <s v="Consumer Discretionary"/>
    <s v="Home Improvement Retail"/>
    <s v="Atlanta, Georgia"/>
    <d v="1988-03-31T00:00:00"/>
    <n v="354950"/>
    <m/>
    <s v="Atlanta"/>
    <s v="Georgia"/>
    <s v="United States"/>
  </r>
  <r>
    <d v="2019-06-03T00:00:00"/>
    <x v="39"/>
    <s v="buy"/>
    <n v="800"/>
    <n v="7"/>
    <n v="189.520004"/>
    <n v="191.86999499999999"/>
    <n v="188.75"/>
    <n v="189.570007"/>
    <n v="188.249573"/>
    <n v="4620200"/>
    <n v="2.081"/>
    <n v="-1.47591232757239E-3"/>
    <n v="-2.0984040211322198E-2"/>
    <n v="-4.7540871082622602E-2"/>
    <n v="3.8274594680305397E-2"/>
    <n v="3.4554758527658803E-2"/>
    <n v="6.47371971128749E-3"/>
    <n v="9.8891178369487891E-3"/>
    <n v="9.8093393208819202E-3"/>
    <n v="1.24581960498681E-2"/>
    <n v="215.429993"/>
    <n v="158.08999599999899"/>
    <n v="-0.114180227628258"/>
    <n v="-2.7690708645509302E-3"/>
    <n v="0.88861390940686602"/>
    <n v="0.102539869062344"/>
    <n v="0.15316343996241499"/>
    <s v="GreenGrest Capital"/>
    <x v="39"/>
    <s v="Consumer Discretionary"/>
    <s v="Home Improvement Retail"/>
    <s v="Atlanta, Georgia"/>
    <d v="1988-03-31T00:00:00"/>
    <n v="354950"/>
    <m/>
    <s v="Atlanta"/>
    <s v="Georgia"/>
    <s v="United States"/>
  </r>
  <r>
    <d v="2019-06-26T00:00:00"/>
    <x v="39"/>
    <s v="sell"/>
    <n v="600"/>
    <n v="7"/>
    <n v="205.33999599999899"/>
    <n v="207.320007"/>
    <n v="204.64999399999999"/>
    <n v="206.41999799999999"/>
    <n v="206.41999799999999"/>
    <n v="3071200"/>
    <n v="2.0489999999999999"/>
    <n v="8.17201253596192E-3"/>
    <n v="-7.3366677191796601E-3"/>
    <n v="7.1160279820342898E-2"/>
    <n v="9.3833824639344005E-2"/>
    <n v="7.5346670661627702E-2"/>
    <n v="1.3684124800528E-2"/>
    <n v="1.0954641123174199E-2"/>
    <n v="1.08576761258655E-2"/>
    <n v="1.26378881810503E-2"/>
    <n v="215.429993"/>
    <n v="158.08999599999899"/>
    <n v="-0.114180227628258"/>
    <n v="-1.2346958449604901E-3"/>
    <n v="0.90249270992859898"/>
    <n v="0.42148107007153701"/>
    <n v="0.37784732025771101"/>
    <s v="GreenGrest Capital"/>
    <x v="39"/>
    <s v="Consumer Discretionary"/>
    <s v="Home Improvement Retail"/>
    <s v="Atlanta, Georgia"/>
    <d v="1988-03-31T00:00:00"/>
    <n v="354950"/>
    <m/>
    <s v="Atlanta"/>
    <s v="Georgia"/>
    <s v="United States"/>
  </r>
  <r>
    <d v="2019-06-27T00:00:00"/>
    <x v="39"/>
    <s v="buy"/>
    <n v="500"/>
    <n v="7"/>
    <n v="207.61000100000001"/>
    <n v="208"/>
    <n v="206.009995"/>
    <n v="207.020004"/>
    <n v="207.020004"/>
    <n v="2286800"/>
    <n v="2.0049999999999999"/>
    <n v="2.9025078286049901E-3"/>
    <n v="-2.02268399598746E-2"/>
    <n v="8.4656340593801505E-2"/>
    <n v="9.2465444815987993E-2"/>
    <n v="7.8351049327799502E-2"/>
    <n v="1.04520000698599E-2"/>
    <n v="1.0512354971776E-2"/>
    <n v="1.08533900323683E-2"/>
    <n v="1.2638925581814901E-2"/>
    <n v="215.429993"/>
    <n v="158.08999599999899"/>
    <n v="-0.114180227628258"/>
    <n v="3.81588593721357E-3"/>
    <n v="0.90257837642900296"/>
    <n v="0.44934069190507298"/>
    <n v="0.37003580618913401"/>
    <s v="GreenGrest Capital"/>
    <x v="39"/>
    <s v="Consumer Discretionary"/>
    <s v="Home Improvement Retail"/>
    <s v="Atlanta, Georgia"/>
    <d v="1988-03-31T00:00:00"/>
    <n v="354950"/>
    <m/>
    <s v="Atlanta"/>
    <s v="Georgia"/>
    <s v="United States"/>
  </r>
  <r>
    <d v="2019-04-09T00:00:00"/>
    <x v="39"/>
    <s v="buy"/>
    <n v="700"/>
    <n v="8"/>
    <n v="202.259995"/>
    <n v="202.71000699999999"/>
    <n v="200.46000699999999"/>
    <n v="200.89999399999999"/>
    <n v="199.500641"/>
    <n v="3721700"/>
    <n v="2.4990000000000001"/>
    <n v="-1.31044251124907E-2"/>
    <n v="3.3352451609186498E-2"/>
    <n v="0.11045919481692899"/>
    <n v="0.12906067587853401"/>
    <n v="0.17643084684412699"/>
    <n v="1.25634616851112E-2"/>
    <n v="8.9888933280267407E-3"/>
    <n v="1.0206919841743101E-2"/>
    <n v="1.2768005679529701E-2"/>
    <n v="215.429993"/>
    <n v="158.08999599999899"/>
    <n v="-0.114180227628258"/>
    <n v="-6.0859766572597396E-3"/>
    <n v="0.909027212237286"/>
    <n v="1.13275785949367"/>
    <n v="1.01319061490095"/>
    <s v="KKZ Asset Management"/>
    <x v="39"/>
    <s v="Consumer Discretionary"/>
    <s v="Home Improvement Retail"/>
    <s v="Atlanta, Georgia"/>
    <d v="1988-03-31T00:00:00"/>
    <n v="354950"/>
    <m/>
    <s v="Atlanta"/>
    <s v="Georgia"/>
    <s v="United States"/>
  </r>
  <r>
    <d v="2019-04-12T00:00:00"/>
    <x v="39"/>
    <s v="sell"/>
    <n v="700"/>
    <n v="8"/>
    <n v="202.13000500000001"/>
    <n v="204.259995"/>
    <n v="202.13000500000001"/>
    <n v="203.85000600000001"/>
    <n v="202.43009900000001"/>
    <n v="3097900"/>
    <n v="2.56"/>
    <n v="1.1694348607139599E-2"/>
    <n v="8.8197966162312895E-3"/>
    <n v="0.118114231345381"/>
    <n v="0.13512952705929901"/>
    <n v="0.186092839494957"/>
    <n v="1.12408513223381E-2"/>
    <n v="9.0705273462027107E-3"/>
    <n v="1.03217688389387E-2"/>
    <n v="1.2803483680123001E-2"/>
    <n v="215.429993"/>
    <n v="158.08999599999899"/>
    <n v="-0.114180227628258"/>
    <n v="6.5875784763498903E-3"/>
    <n v="0.91786513536149505"/>
    <n v="1.2005094388578299"/>
    <n v="1.13101359990771"/>
    <s v="KKZ Asset Management"/>
    <x v="39"/>
    <s v="Consumer Discretionary"/>
    <s v="Home Improvement Retail"/>
    <s v="Atlanta, Georgia"/>
    <d v="1988-03-31T00:00:00"/>
    <n v="354950"/>
    <m/>
    <s v="Atlanta"/>
    <s v="Georgia"/>
    <s v="United States"/>
  </r>
  <r>
    <d v="2019-04-24T00:00:00"/>
    <x v="39"/>
    <s v="sell"/>
    <n v="700"/>
    <n v="8"/>
    <n v="206.16000399999999"/>
    <n v="208.300003"/>
    <n v="205.53999299999899"/>
    <n v="206.720001"/>
    <n v="205.28010599999999"/>
    <n v="2750900"/>
    <n v="2.5219999999999998"/>
    <n v="3.2463424741540699E-3"/>
    <n v="1.09439660770959E-2"/>
    <n v="9.0941847425375796E-2"/>
    <n v="0.163255910882317"/>
    <n v="0.17557229126263099"/>
    <n v="6.4086707345518204E-3"/>
    <n v="8.5864304024693798E-3"/>
    <n v="9.3683501686841301E-3"/>
    <n v="1.2661895940157099E-2"/>
    <n v="215.429993"/>
    <n v="158.08999599999899"/>
    <n v="-0.114180227628258"/>
    <n v="-2.1941687255359501E-3"/>
    <n v="0.91640767254176803"/>
    <n v="1.1261052725967999"/>
    <n v="1.10973439370994"/>
    <s v="KKZ Asset Management"/>
    <x v="39"/>
    <s v="Consumer Discretionary"/>
    <s v="Home Improvement Retail"/>
    <s v="Atlanta, Georgia"/>
    <d v="1988-03-31T00:00:00"/>
    <n v="354950"/>
    <m/>
    <s v="Atlanta"/>
    <s v="Georgia"/>
    <s v="United States"/>
  </r>
  <r>
    <d v="2019-05-31T00:00:00"/>
    <x v="39"/>
    <s v="sell"/>
    <n v="1100"/>
    <n v="8"/>
    <n v="189.63999899999999"/>
    <n v="190.28999299999899"/>
    <n v="188.66000399999999"/>
    <n v="189.85000600000001"/>
    <n v="188.52761799999999"/>
    <n v="3681500"/>
    <n v="2.1419999999999999"/>
    <n v="-6.4578409595737697E-3"/>
    <n v="-1.1261009924457799E-2"/>
    <n v="-7.0413941880236003E-2"/>
    <n v="3.2378793712699201E-2"/>
    <n v="3.3140096864657298E-2"/>
    <n v="8.6048931552253401E-3"/>
    <n v="1.09582464957509E-2"/>
    <n v="9.8575420830795506E-3"/>
    <n v="1.24592444718193E-2"/>
    <n v="215.429993"/>
    <n v="158.08999599999899"/>
    <n v="-0.114180227628258"/>
    <n v="-1.3283204951564801E-2"/>
    <n v="0.88777444399121497"/>
    <n v="8.7439179405483305E-2"/>
    <n v="0.18824995844168499"/>
    <s v="KKZ Asset Management"/>
    <x v="39"/>
    <s v="Consumer Discretionary"/>
    <s v="Home Improvement Retail"/>
    <s v="Atlanta, Georgia"/>
    <d v="1988-03-31T00:00:00"/>
    <n v="354950"/>
    <m/>
    <s v="Atlanta"/>
    <s v="Georgia"/>
    <s v="United States"/>
  </r>
  <r>
    <d v="2019-06-04T00:00:00"/>
    <x v="39"/>
    <s v="sell"/>
    <n v="300"/>
    <n v="8"/>
    <n v="191.58000200000001"/>
    <n v="195.5"/>
    <n v="191.41999799999999"/>
    <n v="195.25"/>
    <n v="193.88999899999999"/>
    <n v="5118100"/>
    <n v="2.1190000000000002"/>
    <n v="2.95223843682118E-2"/>
    <n v="1.9131897101742901E-2"/>
    <n v="-2.9073793698845701E-2"/>
    <n v="6.6763814747381106E-2"/>
    <n v="5.9797792717663098E-2"/>
    <n v="1.53447392757747E-2"/>
    <n v="1.16850542825744E-2"/>
    <n v="1.0464100610444499E-2"/>
    <n v="1.25923957047957E-2"/>
    <n v="215.429993"/>
    <n v="158.08999599999899"/>
    <n v="-0.114180227628258"/>
    <n v="2.1205927310919401E-2"/>
    <n v="0.90063270279551"/>
    <n v="0.28810202749399699"/>
    <n v="0.17400518001557899"/>
    <s v="KKZ Asset Management"/>
    <x v="39"/>
    <s v="Consumer Discretionary"/>
    <s v="Home Improvement Retail"/>
    <s v="Atlanta, Georgia"/>
    <d v="1988-03-31T00:00:00"/>
    <n v="354950"/>
    <m/>
    <s v="Atlanta"/>
    <s v="Georgia"/>
    <s v="United States"/>
  </r>
  <r>
    <d v="2019-06-28T00:00:00"/>
    <x v="39"/>
    <s v="sell"/>
    <n v="200"/>
    <n v="8"/>
    <n v="207.770004"/>
    <n v="209"/>
    <n v="207.38999899999999"/>
    <n v="207.970001"/>
    <n v="207.970001"/>
    <n v="11069000"/>
    <n v="2"/>
    <n v="4.5784170608067004E-3"/>
    <n v="-6.80469369023241E-3"/>
    <n v="9.7412189845554095E-2"/>
    <n v="8.7461420322583805E-2"/>
    <n v="8.9777104733923904E-2"/>
    <n v="1.06335767502494E-2"/>
    <n v="1.0163491753126599E-2"/>
    <n v="1.08112745679081E-2"/>
    <n v="1.2633636405659799E-2"/>
    <n v="215.429993"/>
    <n v="158.08999599999899"/>
    <n v="-0.114180227628258"/>
    <n v="5.7409418775350302E-3"/>
    <n v="0.90277013061887501"/>
    <n v="0.539287298109135"/>
    <n v="0.39353980647959402"/>
    <s v="KKZ Asset Management"/>
    <x v="39"/>
    <s v="Consumer Discretionary"/>
    <s v="Home Improvement Retail"/>
    <s v="Atlanta, Georgia"/>
    <d v="1988-03-31T00:00:00"/>
    <n v="354950"/>
    <m/>
    <s v="Atlanta"/>
    <s v="Georgia"/>
    <s v="United States"/>
  </r>
  <r>
    <d v="2019-04-04T00:00:00"/>
    <x v="39"/>
    <s v="buy"/>
    <n v="900"/>
    <n v="9"/>
    <n v="199"/>
    <n v="200.490005"/>
    <n v="198.020004"/>
    <n v="200.449997"/>
    <n v="199.05377200000001"/>
    <n v="3138400"/>
    <n v="2.512"/>
    <n v="9.2217132614658692E-3"/>
    <n v="5.3225017817916102E-2"/>
    <n v="9.3047831241367798E-2"/>
    <n v="0.18039525291237599"/>
    <n v="0.14601097255895301"/>
    <n v="1.12970072487597E-2"/>
    <n v="9.0907134479402095E-3"/>
    <n v="1.0759979973389001E-2"/>
    <n v="1.28713389881637E-2"/>
    <n v="215.429993"/>
    <n v="158.08999599999899"/>
    <n v="-0.114180227628258"/>
    <n v="2.0824655091414399E-3"/>
    <n v="0.91139998433957703"/>
    <n v="0.90345413224225701"/>
    <n v="0.82924686442872197"/>
    <s v="Netpune Capital"/>
    <x v="39"/>
    <s v="Consumer Discretionary"/>
    <s v="Home Improvement Retail"/>
    <s v="Atlanta, Georgia"/>
    <d v="1988-03-31T00:00:00"/>
    <n v="354950"/>
    <m/>
    <s v="Atlanta"/>
    <s v="Georgia"/>
    <s v="United States"/>
  </r>
  <r>
    <d v="2019-04-05T00:00:00"/>
    <x v="39"/>
    <s v="buy"/>
    <n v="1400"/>
    <n v="9"/>
    <n v="200.86000100000001"/>
    <n v="203.13000500000001"/>
    <n v="200.61000100000001"/>
    <n v="202.05999800000001"/>
    <n v="200.652557"/>
    <n v="3615300"/>
    <n v="2.5009999999999999"/>
    <n v="7.99984093574432E-3"/>
    <n v="5.1642417199449502E-2"/>
    <n v="9.8605031169906696E-2"/>
    <n v="0.159114484282352"/>
    <n v="0.144531425552681"/>
    <n v="1.13562363205703E-2"/>
    <n v="9.1158729653499394E-3"/>
    <n v="1.0238692287432899E-2"/>
    <n v="1.28676000203922E-2"/>
    <n v="215.429993"/>
    <n v="158.08999599999899"/>
    <n v="-0.114180227628258"/>
    <n v="4.62571739556182E-3"/>
    <n v="0.91121761344559404"/>
    <n v="0.89385846768171096"/>
    <n v="0.86854345421722501"/>
    <s v="Netpune Capital"/>
    <x v="39"/>
    <s v="Consumer Discretionary"/>
    <s v="Home Improvement Retail"/>
    <s v="Atlanta, Georgia"/>
    <d v="1988-03-31T00:00:00"/>
    <n v="354950"/>
    <m/>
    <s v="Atlanta"/>
    <s v="Georgia"/>
    <s v="United States"/>
  </r>
  <r>
    <d v="2019-04-16T00:00:00"/>
    <x v="39"/>
    <s v="sell"/>
    <n v="600"/>
    <n v="9"/>
    <n v="205.25"/>
    <n v="205.990005"/>
    <n v="204.28999299999899"/>
    <n v="204.470001"/>
    <n v="203.04577599999999"/>
    <n v="3271400"/>
    <n v="2.5920000000000001"/>
    <n v="-1.9055561219445401E-3"/>
    <n v="1.7614001800647101E-2"/>
    <n v="0.115151692112843"/>
    <n v="0.154689183691402"/>
    <n v="0.18297652999953601"/>
    <n v="8.08219345696559E-3"/>
    <n v="9.1778824816641392E-3"/>
    <n v="1.0127208756821601E-2"/>
    <n v="1.2793212267006301E-2"/>
    <n v="215.429993"/>
    <n v="158.08999599999899"/>
    <n v="-0.114180227628258"/>
    <n v="5.0922850790659495E-4"/>
    <n v="0.91694946920217502"/>
    <n v="1.1748819286016401"/>
    <n v="1.1627289312068301"/>
    <s v="Netpune Capital"/>
    <x v="39"/>
    <s v="Consumer Discretionary"/>
    <s v="Home Improvement Retail"/>
    <s v="Atlanta, Georgia"/>
    <d v="1988-03-31T00:00:00"/>
    <n v="354950"/>
    <m/>
    <s v="Atlanta"/>
    <s v="Georgia"/>
    <s v="United States"/>
  </r>
  <r>
    <d v="2019-05-07T00:00:00"/>
    <x v="39"/>
    <s v="buy"/>
    <n v="600"/>
    <n v="9"/>
    <n v="196.75"/>
    <n v="197.64999399999999"/>
    <n v="192.96000699999999"/>
    <n v="194.770004"/>
    <n v="193.41334499999999"/>
    <n v="4622100"/>
    <n v="2.448"/>
    <n v="-2.4646247398174E-2"/>
    <n v="-4.4828869918033698E-2"/>
    <n v="-2.8745416572423601E-2"/>
    <n v="5.1396948787749301E-2"/>
    <n v="7.5380175712822101E-2"/>
    <n v="1.5388547633605301E-2"/>
    <n v="1.07378256199742E-2"/>
    <n v="1.04525219352257E-2"/>
    <n v="1.25173759844401E-2"/>
    <n v="215.429993"/>
    <n v="158.08999599999899"/>
    <n v="-0.114180227628258"/>
    <n v="-1.6649488130547601E-2"/>
    <n v="0.91008090846597101"/>
    <n v="0.38167833728098799"/>
    <n v="0.54891972775207998"/>
    <s v="Netpune Capital"/>
    <x v="39"/>
    <s v="Consumer Discretionary"/>
    <s v="Home Improvement Retail"/>
    <s v="Atlanta, Georgia"/>
    <d v="1988-03-31T00:00:00"/>
    <n v="354950"/>
    <m/>
    <s v="Atlanta"/>
    <s v="Georgia"/>
    <s v="United States"/>
  </r>
  <r>
    <d v="2019-05-17T00:00:00"/>
    <x v="39"/>
    <s v="buy"/>
    <n v="600"/>
    <n v="9"/>
    <n v="190.86000100000001"/>
    <n v="194.5"/>
    <n v="190.75"/>
    <n v="192.58000200000001"/>
    <n v="191.238586"/>
    <n v="5223800"/>
    <n v="2.3929999999999998"/>
    <n v="1.0389963172135999E-3"/>
    <n v="-1.03318152580286E-2"/>
    <n v="-5.9909661278075801E-2"/>
    <n v="8.4058422949364695E-3"/>
    <n v="5.6802680722777603E-2"/>
    <n v="1.1412627475074299E-2"/>
    <n v="1.03242889809168E-2"/>
    <n v="9.94681455514854E-3"/>
    <n v="1.2474812336586601E-2"/>
    <n v="215.429993"/>
    <n v="158.08999599999899"/>
    <n v="-0.114180227628258"/>
    <n v="-5.8544371529206298E-3"/>
    <n v="0.90626276550584695"/>
    <n v="0.24572953238758999"/>
    <n v="0.124922165661604"/>
    <s v="Netpune Capital"/>
    <x v="39"/>
    <s v="Consumer Discretionary"/>
    <s v="Home Improvement Retail"/>
    <s v="Atlanta, Georgia"/>
    <d v="1988-03-31T00:00:00"/>
    <n v="354950"/>
    <m/>
    <s v="Atlanta"/>
    <s v="Georgia"/>
    <s v="United States"/>
  </r>
  <r>
    <d v="2019-05-23T00:00:00"/>
    <x v="39"/>
    <s v="buy"/>
    <n v="400"/>
    <n v="9"/>
    <n v="188.449997"/>
    <n v="192.53999299999899"/>
    <n v="186.270004"/>
    <n v="192"/>
    <n v="190.66262800000001"/>
    <n v="7754000"/>
    <n v="2.2959999999999998"/>
    <n v="1.6224603984247798E-2"/>
    <n v="-1.9772728935268302E-3"/>
    <n v="-7.0623554091758106E-2"/>
    <n v="5.3895730841959201E-3"/>
    <n v="5.11608487522053E-2"/>
    <n v="1.14127472663282E-2"/>
    <n v="1.09497701424762E-2"/>
    <n v="1.0349086077084801E-2"/>
    <n v="1.24695643196127E-2"/>
    <n v="215.429993"/>
    <n v="158.08999599999899"/>
    <n v="-0.114180227628258"/>
    <n v="-1.1985692488440201E-2"/>
    <n v="0.89014525502145703"/>
    <n v="0.21048984349580399"/>
    <n v="0.16056748150647199"/>
    <s v="Netpune Capital"/>
    <x v="39"/>
    <s v="Consumer Discretionary"/>
    <s v="Home Improvement Retail"/>
    <s v="Atlanta, Georgia"/>
    <d v="1988-03-31T00:00:00"/>
    <n v="354950"/>
    <m/>
    <s v="Atlanta"/>
    <s v="Georgia"/>
    <s v="United States"/>
  </r>
  <r>
    <d v="2019-05-31T00:00:00"/>
    <x v="39"/>
    <s v="buy"/>
    <n v="400"/>
    <n v="9"/>
    <n v="189.63999899999999"/>
    <n v="190.28999299999899"/>
    <n v="188.66000399999999"/>
    <n v="189.85000600000001"/>
    <n v="188.52761799999999"/>
    <n v="3681500"/>
    <n v="2.1419999999999999"/>
    <n v="-6.4578409595737697E-3"/>
    <n v="-1.1261009924457799E-2"/>
    <n v="-7.0413941880236003E-2"/>
    <n v="3.2378793712699201E-2"/>
    <n v="3.3140096864657298E-2"/>
    <n v="8.6048931552253401E-3"/>
    <n v="1.09582464957509E-2"/>
    <n v="9.8575420830795506E-3"/>
    <n v="1.24592444718193E-2"/>
    <n v="215.429993"/>
    <n v="158.08999599999899"/>
    <n v="-0.114180227628258"/>
    <n v="-1.3283204951564801E-2"/>
    <n v="0.88777444399121497"/>
    <n v="8.7439179405483305E-2"/>
    <n v="0.18824995844168499"/>
    <s v="Netpune Capital"/>
    <x v="39"/>
    <s v="Consumer Discretionary"/>
    <s v="Home Improvement Retail"/>
    <s v="Atlanta, Georgia"/>
    <d v="1988-03-31T00:00:00"/>
    <n v="354950"/>
    <m/>
    <s v="Atlanta"/>
    <s v="Georgia"/>
    <s v="United States"/>
  </r>
  <r>
    <d v="2019-04-15T00:00:00"/>
    <x v="39"/>
    <s v="buy"/>
    <n v="700"/>
    <n v="10"/>
    <n v="204.16000399999999"/>
    <n v="205.13999899999999"/>
    <n v="203.39999399999999"/>
    <n v="204.86000100000001"/>
    <n v="203.43306000000001"/>
    <n v="3049900"/>
    <n v="2.5529999999999999"/>
    <n v="4.94237044861721E-3"/>
    <n v="6.4151328101009703E-3"/>
    <n v="0.120465318640019"/>
    <n v="0.143421792607208"/>
    <n v="0.194270668413598"/>
    <n v="1.09909285753145E-2"/>
    <n v="9.0500714162595995E-3"/>
    <n v="1.03034240603345E-2"/>
    <n v="1.2803735008485801E-2"/>
    <n v="215.429993"/>
    <n v="158.08999599999899"/>
    <n v="-0.114180227628258"/>
    <n v="-6.2956724975841202E-4"/>
    <n v="0.91749922753677704"/>
    <n v="1.26207194526"/>
    <n v="1.15430411738524"/>
    <s v="Spectrum Group"/>
    <x v="39"/>
    <s v="Consumer Discretionary"/>
    <s v="Home Improvement Retail"/>
    <s v="Atlanta, Georgia"/>
    <d v="1988-03-31T00:00:00"/>
    <n v="354950"/>
    <m/>
    <s v="Atlanta"/>
    <s v="Georgia"/>
    <s v="United States"/>
  </r>
  <r>
    <d v="2019-05-08T00:00:00"/>
    <x v="39"/>
    <s v="sell"/>
    <n v="1300"/>
    <n v="10"/>
    <n v="194.490005"/>
    <n v="196.61000100000001"/>
    <n v="193.679993"/>
    <n v="195.16999799999999"/>
    <n v="193.81054699999899"/>
    <n v="3122600"/>
    <n v="2.4820000000000002"/>
    <n v="2.0515373535481499E-3"/>
    <n v="-1.8428349439299701E-2"/>
    <n v="-3.46937201546198E-2"/>
    <n v="6.2448534680236201E-2"/>
    <n v="8.5408022448204696E-2"/>
    <n v="1.3158363522714199E-2"/>
    <n v="1.0565842808557799E-2"/>
    <n v="1.0377597030264399E-2"/>
    <n v="1.25068983559552E-2"/>
    <n v="215.429993"/>
    <n v="158.08999599999899"/>
    <n v="-0.114180227628258"/>
    <n v="-1.60671540560346E-3"/>
    <n v="0.91135609104332405"/>
    <n v="0.454288075057865"/>
    <n v="0.53187503055852203"/>
    <s v="Spectrum Group"/>
    <x v="39"/>
    <s v="Consumer Discretionary"/>
    <s v="Home Improvement Retail"/>
    <s v="Atlanta, Georgia"/>
    <d v="1988-03-31T00:00:00"/>
    <n v="354950"/>
    <m/>
    <s v="Atlanta"/>
    <s v="Georgia"/>
    <s v="United States"/>
  </r>
  <r>
    <d v="2019-05-24T00:00:00"/>
    <x v="39"/>
    <s v="buy"/>
    <n v="1200"/>
    <n v="10"/>
    <n v="192.53999299999899"/>
    <n v="193.86000100000001"/>
    <n v="190.41000399999999"/>
    <n v="193.58999599999899"/>
    <n v="192.241547"/>
    <n v="3799500"/>
    <n v="2.3239999999999998"/>
    <n v="8.2471179592920607E-3"/>
    <n v="5.2308487485513899E-3"/>
    <n v="-6.5622778606620302E-2"/>
    <n v="2.6242501688337701E-2"/>
    <n v="6.0478781435386403E-2"/>
    <n v="1.20752661237824E-2"/>
    <n v="1.11404301939116E-2"/>
    <n v="1.0269796331519299E-2"/>
    <n v="1.24795831582326E-2"/>
    <n v="215.429993"/>
    <n v="158.08999599999899"/>
    <n v="-0.114180227628258"/>
    <n v="1.3526439988342199E-3"/>
    <n v="0.89105619954588"/>
    <n v="0.27797246145869398"/>
    <n v="0.16701606732069299"/>
    <s v="Spectrum Group"/>
    <x v="39"/>
    <s v="Consumer Discretionary"/>
    <s v="Home Improvement Retail"/>
    <s v="Atlanta, Georgia"/>
    <d v="1988-03-31T00:00:00"/>
    <n v="354950"/>
    <m/>
    <s v="Atlanta"/>
    <s v="Georgia"/>
    <s v="United States"/>
  </r>
  <r>
    <d v="2019-06-06T00:00:00"/>
    <x v="39"/>
    <s v="buy"/>
    <n v="600"/>
    <n v="10"/>
    <n v="196.64999399999999"/>
    <n v="197.64999399999999"/>
    <n v="194.96000699999999"/>
    <n v="197.16999799999999"/>
    <n v="197.16999799999999"/>
    <n v="3732900"/>
    <n v="2.1240000000000001"/>
    <n v="2.4373952045591099E-3"/>
    <n v="3.83639389303609E-2"/>
    <n v="-5.4095394704416497E-3"/>
    <n v="9.1670019061886598E-2"/>
    <n v="5.2368873894705598E-2"/>
    <n v="1.4427503926382699E-2"/>
    <n v="1.2128938475010601E-2"/>
    <n v="1.04880536137278E-2"/>
    <n v="1.2553921426102699E-2"/>
    <n v="215.429993"/>
    <n v="158.08999599999899"/>
    <n v="-0.114180227628258"/>
    <n v="6.1168407152111899E-3"/>
    <n v="0.89895711924020705"/>
    <n v="0.23260082721425601"/>
    <n v="0.18951598517797599"/>
    <s v="Spectrum Group"/>
    <x v="39"/>
    <s v="Consumer Discretionary"/>
    <s v="Home Improvement Retail"/>
    <s v="Atlanta, Georgia"/>
    <d v="1988-03-31T00:00:00"/>
    <n v="354950"/>
    <m/>
    <s v="Atlanta"/>
    <s v="Georgia"/>
    <s v="United States"/>
  </r>
  <r>
    <d v="2019-06-18T00:00:00"/>
    <x v="39"/>
    <s v="sell"/>
    <n v="900"/>
    <n v="10"/>
    <n v="208.10000600000001"/>
    <n v="210.16999799999999"/>
    <n v="207.11000100000001"/>
    <n v="207.479996"/>
    <n v="207.479996"/>
    <n v="3891300"/>
    <n v="2.06"/>
    <n v="2.4127792897446002E-3"/>
    <n v="4.6717420985779599E-2"/>
    <n v="8.2552136641537197E-2"/>
    <n v="0.12638268781102799"/>
    <n v="5.9506628019624003E-2"/>
    <n v="6.9893546352468999E-3"/>
    <n v="1.0386810024667599E-2"/>
    <n v="1.0653367866465599E-2"/>
    <n v="1.2571121696579099E-2"/>
    <n v="215.429993"/>
    <n v="158.08999599999899"/>
    <n v="-0.114180227628258"/>
    <n v="9.6704895497130797E-3"/>
    <n v="0.89197152943076896"/>
    <n v="0.29498893904440399"/>
    <n v="0.18361749619958201"/>
    <s v="Spectrum Group"/>
    <x v="39"/>
    <s v="Consumer Discretionary"/>
    <s v="Home Improvement Retail"/>
    <s v="Atlanta, Georgia"/>
    <d v="1988-03-31T00:00:00"/>
    <n v="354950"/>
    <m/>
    <s v="Atlanta"/>
    <s v="Georgia"/>
    <s v="United States"/>
  </r>
  <r>
    <d v="2019-06-28T00:00:00"/>
    <x v="39"/>
    <s v="buy"/>
    <n v="2000"/>
    <n v="10"/>
    <n v="207.770004"/>
    <n v="209"/>
    <n v="207.38999899999999"/>
    <n v="207.970001"/>
    <n v="207.970001"/>
    <n v="11069000"/>
    <n v="2"/>
    <n v="4.5784170608067004E-3"/>
    <n v="-6.80469369023241E-3"/>
    <n v="9.7412189845554095E-2"/>
    <n v="8.7461420322583805E-2"/>
    <n v="8.9777104733923904E-2"/>
    <n v="1.06335767502494E-2"/>
    <n v="1.0163491753126599E-2"/>
    <n v="1.08112745679081E-2"/>
    <n v="1.2633636405659799E-2"/>
    <n v="215.429993"/>
    <n v="158.08999599999899"/>
    <n v="-0.114180227628258"/>
    <n v="5.7409418775350302E-3"/>
    <n v="0.90277013061887501"/>
    <n v="0.539287298109135"/>
    <n v="0.39353980647959402"/>
    <s v="Spectrum Group"/>
    <x v="39"/>
    <s v="Consumer Discretionary"/>
    <s v="Home Improvement Retail"/>
    <s v="Atlanta, Georgia"/>
    <d v="1988-03-31T00:00:00"/>
    <n v="354950"/>
    <m/>
    <s v="Atlanta"/>
    <s v="Georgia"/>
    <s v="United States"/>
  </r>
  <r>
    <d v="2019-04-10T00:00:00"/>
    <x v="39"/>
    <s v="sell"/>
    <n v="800"/>
    <n v="11"/>
    <n v="201.259995"/>
    <n v="201.60000600000001"/>
    <n v="198.020004"/>
    <n v="199.429993"/>
    <n v="198.04087799999999"/>
    <n v="3587500"/>
    <n v="2.4769999999999999"/>
    <n v="-7.3439854261549403E-3"/>
    <n v="4.1201779133120597E-3"/>
    <n v="9.6460730802143402E-2"/>
    <n v="0.111426365748752"/>
    <n v="0.16342198083638501"/>
    <n v="1.0311174388441599E-2"/>
    <n v="9.3557168029516392E-3"/>
    <n v="1.0219047029668299E-2"/>
    <n v="1.2774149307687201E-2"/>
    <n v="215.429993"/>
    <n v="158.08999599999899"/>
    <n v="-0.114180227628258"/>
    <n v="3.47183783585567E-3"/>
    <n v="0.91452141979897095"/>
    <n v="1.03725673192898"/>
    <n v="1.0225893098437799"/>
    <s v="Beta Dynamic Fund"/>
    <x v="39"/>
    <s v="Consumer Discretionary"/>
    <s v="Home Improvement Retail"/>
    <s v="Atlanta, Georgia"/>
    <d v="1988-03-31T00:00:00"/>
    <n v="354950"/>
    <m/>
    <s v="Atlanta"/>
    <s v="Georgia"/>
    <s v="United States"/>
  </r>
  <r>
    <d v="2019-05-01T00:00:00"/>
    <x v="39"/>
    <s v="buy"/>
    <n v="700"/>
    <n v="11"/>
    <n v="203.199997"/>
    <n v="203.520004"/>
    <n v="198.66000399999999"/>
    <n v="198.800003"/>
    <n v="197.415268"/>
    <n v="4644700"/>
    <n v="2.5110000000000001"/>
    <n v="-2.43489831251858E-2"/>
    <n v="-3.9065947735319802E-2"/>
    <n v="3.5377046484129399E-2"/>
    <n v="9.4722908862649599E-2"/>
    <n v="9.7103860124966093E-2"/>
    <n v="1.22074513940146E-2"/>
    <n v="1.11930136171476E-2"/>
    <n v="9.9319619957745596E-3"/>
    <n v="1.24526837264669E-2"/>
    <n v="215.429993"/>
    <n v="158.08999599999899"/>
    <n v="-0.114180227628258"/>
    <n v="-7.5304459681844096E-3"/>
    <n v="0.90434605646011801"/>
    <n v="0.53951156102565201"/>
    <n v="0.80437830287560397"/>
    <s v="Beta Dynamic Fund"/>
    <x v="39"/>
    <s v="Consumer Discretionary"/>
    <s v="Home Improvement Retail"/>
    <s v="Atlanta, Georgia"/>
    <d v="1988-03-31T00:00:00"/>
    <n v="354950"/>
    <m/>
    <s v="Atlanta"/>
    <s v="Georgia"/>
    <s v="United States"/>
  </r>
  <r>
    <d v="2019-05-02T00:00:00"/>
    <x v="39"/>
    <s v="buy"/>
    <n v="1300"/>
    <n v="11"/>
    <n v="199.300003"/>
    <n v="201.05999800000001"/>
    <n v="198.800003"/>
    <n v="201.009995"/>
    <n v="199.60986299999999"/>
    <n v="2810000"/>
    <n v="2.552"/>
    <n v="1.1055306984434901E-2"/>
    <n v="-2.6945791619163901E-2"/>
    <n v="2.7078344074588499E-2"/>
    <n v="9.8395282131557599E-2"/>
    <n v="0.10907939468017901"/>
    <n v="1.4808679079265899E-2"/>
    <n v="1.0695249936366299E-2"/>
    <n v="9.9776967489460695E-3"/>
    <n v="1.2470519353695701E-2"/>
    <n v="215.429993"/>
    <n v="158.08999599999899"/>
    <n v="-0.114180227628258"/>
    <n v="-2.1262443276895502E-3"/>
    <n v="0.90320297893056001"/>
    <n v="0.626357454262918"/>
    <n v="0.69438073381668097"/>
    <s v="Beta Dynamic Fund"/>
    <x v="39"/>
    <s v="Consumer Discretionary"/>
    <s v="Home Improvement Retail"/>
    <s v="Atlanta, Georgia"/>
    <d v="1988-03-31T00:00:00"/>
    <n v="354950"/>
    <m/>
    <s v="Atlanta"/>
    <s v="Georgia"/>
    <s v="United States"/>
  </r>
  <r>
    <d v="2019-05-07T00:00:00"/>
    <x v="39"/>
    <s v="buy"/>
    <n v="700"/>
    <n v="11"/>
    <n v="196.75"/>
    <n v="197.64999399999999"/>
    <n v="192.96000699999999"/>
    <n v="194.770004"/>
    <n v="193.41334499999999"/>
    <n v="4622100"/>
    <n v="2.448"/>
    <n v="-2.4646247398174E-2"/>
    <n v="-4.4828869918033698E-2"/>
    <n v="-2.8745416572423601E-2"/>
    <n v="5.1396948787749301E-2"/>
    <n v="7.5380175712822101E-2"/>
    <n v="1.5388547633605301E-2"/>
    <n v="1.07378256199742E-2"/>
    <n v="1.04525219352257E-2"/>
    <n v="1.25173759844401E-2"/>
    <n v="215.429993"/>
    <n v="158.08999599999899"/>
    <n v="-0.114180227628258"/>
    <n v="-1.6649488130547601E-2"/>
    <n v="0.91008090846597101"/>
    <n v="0.38167833728098799"/>
    <n v="0.54891972775207998"/>
    <s v="Beta Dynamic Fund"/>
    <x v="39"/>
    <s v="Consumer Discretionary"/>
    <s v="Home Improvement Retail"/>
    <s v="Atlanta, Georgia"/>
    <d v="1988-03-31T00:00:00"/>
    <n v="354950"/>
    <m/>
    <s v="Atlanta"/>
    <s v="Georgia"/>
    <s v="United States"/>
  </r>
  <r>
    <d v="2019-06-24T00:00:00"/>
    <x v="39"/>
    <s v="sell"/>
    <n v="1200"/>
    <n v="11"/>
    <n v="208.14999399999999"/>
    <n v="209.259995"/>
    <n v="205.11999499999999"/>
    <n v="205.5"/>
    <n v="205.5"/>
    <n v="4943500"/>
    <n v="2.0209999999999999"/>
    <n v="-1.8752503092158399E-2"/>
    <n v="-7.1761169781988403E-3"/>
    <n v="9.1165117251368694E-2"/>
    <n v="8.7097485540925598E-2"/>
    <n v="5.1065219489400203E-2"/>
    <n v="1.3035562284322601E-2"/>
    <n v="1.11765616486032E-2"/>
    <n v="1.08147205188605E-2"/>
    <n v="1.26649249916247E-2"/>
    <n v="215.429993"/>
    <n v="158.08999599999899"/>
    <n v="-0.114180227628258"/>
    <n v="-1.73338836506086E-3"/>
    <n v="0.89971616110423103"/>
    <n v="0.23585109221825901"/>
    <n v="0.35002982261306498"/>
    <s v="Beta Dynamic Fund"/>
    <x v="39"/>
    <s v="Consumer Discretionary"/>
    <s v="Home Improvement Retail"/>
    <s v="Atlanta, Georgia"/>
    <d v="1988-03-31T00:00:00"/>
    <n v="354950"/>
    <m/>
    <s v="Atlanta"/>
    <s v="Georgia"/>
    <s v="United States"/>
  </r>
  <r>
    <d v="2019-04-11T00:00:00"/>
    <x v="39"/>
    <s v="buy"/>
    <n v="600"/>
    <n v="12"/>
    <n v="199.89999399999999"/>
    <n v="201.5"/>
    <n v="199.029999"/>
    <n v="201.479996"/>
    <n v="200.07659899999999"/>
    <n v="2465100"/>
    <n v="2.504"/>
    <n v="1.02268242929898E-2"/>
    <n v="5.1252889448361498E-3"/>
    <n v="9.8173120186203805E-2"/>
    <n v="0.12538797279398101"/>
    <n v="0.17728668326279201"/>
    <n v="1.05234341420977E-2"/>
    <n v="9.3987360114124001E-3"/>
    <n v="1.02491159476402E-2"/>
    <n v="1.2785467031065799E-2"/>
    <n v="215.429993"/>
    <n v="158.08999599999899"/>
    <n v="-0.114180227628258"/>
    <n v="3.8122194279549302E-5"/>
    <n v="0.91466627723558802"/>
    <n v="1.1389246113857601"/>
    <n v="1.06968340567248"/>
    <s v="6igma Capital"/>
    <x v="39"/>
    <s v="Consumer Discretionary"/>
    <s v="Home Improvement Retail"/>
    <s v="Atlanta, Georgia"/>
    <d v="1988-03-31T00:00:00"/>
    <n v="354950"/>
    <m/>
    <s v="Atlanta"/>
    <s v="Georgia"/>
    <s v="United States"/>
  </r>
  <r>
    <d v="2019-04-17T00:00:00"/>
    <x v="39"/>
    <s v="buy"/>
    <n v="500"/>
    <n v="12"/>
    <n v="205.33999599999899"/>
    <n v="206.83999599999899"/>
    <n v="205.320007"/>
    <n v="206.550003"/>
    <n v="205.11128199999999"/>
    <n v="3271900"/>
    <n v="2.5920000000000001"/>
    <n v="1.01212197210088E-2"/>
    <n v="3.5079206947810797E-2"/>
    <n v="0.118763899599901"/>
    <n v="0.161585609215111"/>
    <n v="0.190349616569711"/>
    <n v="5.60653259318544E-3"/>
    <n v="9.2339152788356599E-3"/>
    <n v="1.0172829293875E-2"/>
    <n v="1.2806279628563099E-2"/>
    <n v="215.429993"/>
    <n v="158.08999599999899"/>
    <n v="-0.114180227628258"/>
    <n v="-2.2764010197428601E-3"/>
    <n v="0.91901555896810605"/>
    <n v="1.2300584444587901"/>
    <n v="1.20128927371279"/>
    <s v="6igma Capital"/>
    <x v="39"/>
    <s v="Consumer Discretionary"/>
    <s v="Home Improvement Retail"/>
    <s v="Atlanta, Georgia"/>
    <d v="1988-03-31T00:00:00"/>
    <n v="354950"/>
    <m/>
    <s v="Atlanta"/>
    <s v="Georgia"/>
    <s v="United States"/>
  </r>
  <r>
    <d v="2019-04-30T00:00:00"/>
    <x v="39"/>
    <s v="buy"/>
    <n v="300"/>
    <n v="12"/>
    <n v="201.550003"/>
    <n v="203.75"/>
    <n v="200.78999299999899"/>
    <n v="203.699997"/>
    <n v="202.281128"/>
    <n v="3415600"/>
    <n v="2.5089999999999999"/>
    <n v="7.5888246231573201E-3"/>
    <n v="-1.1470622135979901E-2"/>
    <n v="6.9308471163526106E-2"/>
    <n v="0.13283394211524699"/>
    <n v="0.112510247743644"/>
    <n v="8.5537690293854308E-3"/>
    <n v="9.6817069514446002E-3"/>
    <n v="9.4823974109620492E-3"/>
    <n v="1.23682997154637E-2"/>
    <n v="215.429993"/>
    <n v="158.08999599999899"/>
    <n v="-0.114180227628258"/>
    <n v="9.5096475723260604E-4"/>
    <n v="0.89866356535208203"/>
    <n v="0.65508204718174201"/>
    <n v="0.92169704518983397"/>
    <s v="6igma Capital"/>
    <x v="39"/>
    <s v="Consumer Discretionary"/>
    <s v="Home Improvement Retail"/>
    <s v="Atlanta, Georgia"/>
    <d v="1988-03-31T00:00:00"/>
    <n v="354950"/>
    <m/>
    <s v="Atlanta"/>
    <s v="Georgia"/>
    <s v="United States"/>
  </r>
  <r>
    <d v="2019-05-01T00:00:00"/>
    <x v="39"/>
    <s v="sell"/>
    <n v="700"/>
    <n v="12"/>
    <n v="203.199997"/>
    <n v="203.520004"/>
    <n v="198.66000399999999"/>
    <n v="198.800003"/>
    <n v="197.415268"/>
    <n v="4644700"/>
    <n v="2.5110000000000001"/>
    <n v="-2.43489831251858E-2"/>
    <n v="-3.9065947735319802E-2"/>
    <n v="3.5377046484129399E-2"/>
    <n v="9.4722908862649599E-2"/>
    <n v="9.7103860124966093E-2"/>
    <n v="1.22074513940146E-2"/>
    <n v="1.11930136171476E-2"/>
    <n v="9.9319619957745596E-3"/>
    <n v="1.24526837264669E-2"/>
    <n v="215.429993"/>
    <n v="158.08999599999899"/>
    <n v="-0.114180227628258"/>
    <n v="-7.5304459681844096E-3"/>
    <n v="0.90434605646011801"/>
    <n v="0.53951156102565201"/>
    <n v="0.80437830287560397"/>
    <s v="6igma Capital"/>
    <x v="39"/>
    <s v="Consumer Discretionary"/>
    <s v="Home Improvement Retail"/>
    <s v="Atlanta, Georgia"/>
    <d v="1988-03-31T00:00:00"/>
    <n v="354950"/>
    <m/>
    <s v="Atlanta"/>
    <s v="Georgia"/>
    <s v="United States"/>
  </r>
  <r>
    <d v="2019-05-21T00:00:00"/>
    <x v="39"/>
    <s v="sell"/>
    <n v="1000"/>
    <n v="12"/>
    <n v="187.13000500000001"/>
    <n v="192.520004"/>
    <n v="186.33999599999899"/>
    <n v="191.449997"/>
    <n v="190.116455"/>
    <n v="8555600"/>
    <n v="2.4260000000000002"/>
    <n v="2.6150049229203502E-3"/>
    <n v="-8.87603795873355E-4"/>
    <n v="-7.1597728824195003E-2"/>
    <n v="5.3315864305493498E-3"/>
    <n v="4.5353327524075601E-2"/>
    <n v="4.7687445985583202E-3"/>
    <n v="1.0063005765972599E-2"/>
    <n v="1.00061611478974E-2"/>
    <n v="1.24629994246142E-2"/>
    <n v="215.429993"/>
    <n v="158.08999599999899"/>
    <n v="-0.114180227628258"/>
    <n v="8.4599491109458805E-3"/>
    <n v="0.90661740015676295"/>
    <n v="0.157576193449216"/>
    <n v="0.16558113970375099"/>
    <s v="6igma Capital"/>
    <x v="39"/>
    <s v="Consumer Discretionary"/>
    <s v="Home Improvement Retail"/>
    <s v="Atlanta, Georgia"/>
    <d v="1988-03-31T00:00:00"/>
    <n v="354950"/>
    <m/>
    <s v="Atlanta"/>
    <s v="Georgia"/>
    <s v="United States"/>
  </r>
  <r>
    <d v="2019-06-04T00:00:00"/>
    <x v="39"/>
    <s v="sell"/>
    <n v="700"/>
    <n v="12"/>
    <n v="191.58000200000001"/>
    <n v="195.5"/>
    <n v="191.41999799999999"/>
    <n v="195.25"/>
    <n v="193.88999899999999"/>
    <n v="5118100"/>
    <n v="2.1190000000000002"/>
    <n v="2.95223843682118E-2"/>
    <n v="1.9131897101742901E-2"/>
    <n v="-2.9073793698845701E-2"/>
    <n v="6.6763814747381106E-2"/>
    <n v="5.9797792717663098E-2"/>
    <n v="1.53447392757747E-2"/>
    <n v="1.16850542825744E-2"/>
    <n v="1.0464100610444499E-2"/>
    <n v="1.25923957047957E-2"/>
    <n v="215.429993"/>
    <n v="158.08999599999899"/>
    <n v="-0.114180227628258"/>
    <n v="2.1205927310919401E-2"/>
    <n v="0.90063270279551"/>
    <n v="0.28810202749399699"/>
    <n v="0.17400518001557899"/>
    <s v="6igma Capital"/>
    <x v="39"/>
    <s v="Consumer Discretionary"/>
    <s v="Home Improvement Retail"/>
    <s v="Atlanta, Georgia"/>
    <d v="1988-03-31T00:00:00"/>
    <n v="354950"/>
    <m/>
    <s v="Atlanta"/>
    <s v="Georgia"/>
    <s v="United States"/>
  </r>
  <r>
    <d v="2019-04-12T00:00:00"/>
    <x v="39"/>
    <s v="sell"/>
    <n v="1800"/>
    <n v="13"/>
    <n v="202.13000500000001"/>
    <n v="204.259995"/>
    <n v="202.13000500000001"/>
    <n v="203.85000600000001"/>
    <n v="202.43009900000001"/>
    <n v="3097900"/>
    <n v="2.56"/>
    <n v="1.1694348607139599E-2"/>
    <n v="8.8197966162312895E-3"/>
    <n v="0.118114231345381"/>
    <n v="0.13512952705929901"/>
    <n v="0.186092839494957"/>
    <n v="1.12408513223381E-2"/>
    <n v="9.0705273462027107E-3"/>
    <n v="1.03217688389387E-2"/>
    <n v="1.2803483680123001E-2"/>
    <n v="215.429993"/>
    <n v="158.08999599999899"/>
    <n v="-0.114180227628258"/>
    <n v="6.5875784763498903E-3"/>
    <n v="0.91786513536149505"/>
    <n v="1.2005094388578299"/>
    <n v="1.13101359990771"/>
    <s v="Marquee Group Funds"/>
    <x v="39"/>
    <s v="Consumer Discretionary"/>
    <s v="Home Improvement Retail"/>
    <s v="Atlanta, Georgia"/>
    <d v="1988-03-31T00:00:00"/>
    <n v="354950"/>
    <m/>
    <s v="Atlanta"/>
    <s v="Georgia"/>
    <s v="United States"/>
  </r>
  <r>
    <d v="2019-04-23T00:00:00"/>
    <x v="39"/>
    <s v="sell"/>
    <n v="1800"/>
    <n v="13"/>
    <n v="205.13999899999999"/>
    <n v="207.33000200000001"/>
    <n v="203.429993"/>
    <n v="206.050003"/>
    <n v="204.614777"/>
    <n v="3702600"/>
    <n v="2.57"/>
    <n v="6.1827046746707401E-3"/>
    <n v="5.7920674809972096E-3"/>
    <n v="8.1252728947391495E-2"/>
    <n v="0.15876669250738301"/>
    <n v="0.17599139627193799"/>
    <n v="6.6072141740757002E-3"/>
    <n v="8.8776609304896392E-3"/>
    <n v="9.3803531541369993E-3"/>
    <n v="1.2662259681952399E-2"/>
    <n v="215.429993"/>
    <n v="158.08999599999899"/>
    <n v="-0.114180227628258"/>
    <n v="8.8023511954049196E-3"/>
    <n v="0.91692205718862596"/>
    <n v="1.1255304908038299"/>
    <n v="1.1194897249109099"/>
    <s v="Marquee Group Funds"/>
    <x v="39"/>
    <s v="Consumer Discretionary"/>
    <s v="Home Improvement Retail"/>
    <s v="Atlanta, Georgia"/>
    <d v="1988-03-31T00:00:00"/>
    <n v="354950"/>
    <m/>
    <s v="Atlanta"/>
    <s v="Georgia"/>
    <s v="United States"/>
  </r>
  <r>
    <d v="2019-05-08T00:00:00"/>
    <x v="39"/>
    <s v="buy"/>
    <n v="1700"/>
    <n v="13"/>
    <n v="194.490005"/>
    <n v="196.61000100000001"/>
    <n v="193.679993"/>
    <n v="195.16999799999999"/>
    <n v="193.81054699999899"/>
    <n v="3122600"/>
    <n v="2.4820000000000002"/>
    <n v="2.0515373535481499E-3"/>
    <n v="-1.8428349439299701E-2"/>
    <n v="-3.46937201546198E-2"/>
    <n v="6.2448534680236201E-2"/>
    <n v="8.5408022448204696E-2"/>
    <n v="1.3158363522714199E-2"/>
    <n v="1.0565842808557799E-2"/>
    <n v="1.0377597030264399E-2"/>
    <n v="1.25068983559552E-2"/>
    <n v="215.429993"/>
    <n v="158.08999599999899"/>
    <n v="-0.114180227628258"/>
    <n v="-1.60671540560346E-3"/>
    <n v="0.91135609104332405"/>
    <n v="0.454288075057865"/>
    <n v="0.53187503055852203"/>
    <s v="Marquee Group Funds"/>
    <x v="39"/>
    <s v="Consumer Discretionary"/>
    <s v="Home Improvement Retail"/>
    <s v="Atlanta, Georgia"/>
    <d v="1988-03-31T00:00:00"/>
    <n v="354950"/>
    <m/>
    <s v="Atlanta"/>
    <s v="Georgia"/>
    <s v="United States"/>
  </r>
  <r>
    <d v="2019-05-09T00:00:00"/>
    <x v="39"/>
    <s v="buy"/>
    <n v="1600"/>
    <n v="13"/>
    <n v="193.30999800000001"/>
    <n v="195.08000200000001"/>
    <n v="191.58999599999899"/>
    <n v="194.58000200000001"/>
    <n v="193.22467"/>
    <n v="2917700"/>
    <n v="2.4569999999999999"/>
    <n v="-3.0275149225234398E-3"/>
    <n v="-3.2511171346258097E-2"/>
    <n v="-4.5068269331890898E-2"/>
    <n v="6.2946061603124007E-2"/>
    <n v="7.4350177120758101E-2"/>
    <n v="1.04408059629014E-2"/>
    <n v="1.03784374889872E-2"/>
    <n v="1.03742935254009E-2"/>
    <n v="1.2499201410684601E-2"/>
    <n v="215.429993"/>
    <n v="158.08999599999899"/>
    <n v="-0.114180227628258"/>
    <n v="-3.0259986019249502E-3"/>
    <n v="0.91160855497681503"/>
    <n v="0.37317552695992301"/>
    <n v="0.48123864509792302"/>
    <s v="Marquee Group Funds"/>
    <x v="39"/>
    <s v="Consumer Discretionary"/>
    <s v="Home Improvement Retail"/>
    <s v="Atlanta, Georgia"/>
    <d v="1988-03-31T00:00:00"/>
    <n v="354950"/>
    <m/>
    <s v="Atlanta"/>
    <s v="Georgia"/>
    <s v="United States"/>
  </r>
  <r>
    <d v="2019-06-10T00:00:00"/>
    <x v="39"/>
    <s v="buy"/>
    <n v="1700"/>
    <n v="13"/>
    <n v="198.55999800000001"/>
    <n v="199.85000600000001"/>
    <n v="197.320007"/>
    <n v="198.050003"/>
    <n v="198.050003"/>
    <n v="3154500"/>
    <n v="2.1429999999999998"/>
    <n v="3.79411098177486E-3"/>
    <n v="5.0750940798477299E-2"/>
    <n v="2.1638419155154201E-2"/>
    <n v="9.6506806086576094E-2"/>
    <n v="3.5023277982502002E-2"/>
    <n v="1.2070480057835399E-2"/>
    <n v="1.08508610673445E-2"/>
    <n v="1.0415962829014899E-2"/>
    <n v="1.2517738509755299E-2"/>
    <n v="215.429993"/>
    <n v="158.08999599999899"/>
    <n v="-0.114180227628258"/>
    <n v="4.6492198743191201E-3"/>
    <n v="0.89524578472135397"/>
    <n v="0.101777484313069"/>
    <n v="0.20722073272445099"/>
    <s v="Marquee Group Funds"/>
    <x v="39"/>
    <s v="Consumer Discretionary"/>
    <s v="Home Improvement Retail"/>
    <s v="Atlanta, Georgia"/>
    <d v="1988-03-31T00:00:00"/>
    <n v="354950"/>
    <m/>
    <s v="Atlanta"/>
    <s v="Georgia"/>
    <s v="United States"/>
  </r>
  <r>
    <d v="2019-06-28T00:00:00"/>
    <x v="39"/>
    <s v="sell"/>
    <n v="1700"/>
    <n v="13"/>
    <n v="207.770004"/>
    <n v="209"/>
    <n v="207.38999899999999"/>
    <n v="207.970001"/>
    <n v="207.970001"/>
    <n v="11069000"/>
    <n v="2"/>
    <n v="4.5784170608067004E-3"/>
    <n v="-6.80469369023241E-3"/>
    <n v="9.7412189845554095E-2"/>
    <n v="8.7461420322583805E-2"/>
    <n v="8.9777104733923904E-2"/>
    <n v="1.06335767502494E-2"/>
    <n v="1.0163491753126599E-2"/>
    <n v="1.08112745679081E-2"/>
    <n v="1.2633636405659799E-2"/>
    <n v="215.429993"/>
    <n v="158.08999599999899"/>
    <n v="-0.114180227628258"/>
    <n v="5.7409418775350302E-3"/>
    <n v="0.90277013061887501"/>
    <n v="0.539287298109135"/>
    <n v="0.39353980647959402"/>
    <s v="Marquee Group Funds"/>
    <x v="39"/>
    <s v="Consumer Discretionary"/>
    <s v="Home Improvement Retail"/>
    <s v="Atlanta, Georgia"/>
    <d v="1988-03-31T00:00:00"/>
    <n v="354950"/>
    <m/>
    <s v="Atlanta"/>
    <s v="Georgia"/>
    <s v="United States"/>
  </r>
  <r>
    <d v="2019-04-05T00:00:00"/>
    <x v="39"/>
    <s v="sell"/>
    <n v="1400"/>
    <n v="14"/>
    <n v="200.86000100000001"/>
    <n v="203.13000500000001"/>
    <n v="200.61000100000001"/>
    <n v="202.05999800000001"/>
    <n v="200.652557"/>
    <n v="3615300"/>
    <n v="2.5009999999999999"/>
    <n v="7.99984093574432E-3"/>
    <n v="5.1642417199449502E-2"/>
    <n v="9.8605031169906696E-2"/>
    <n v="0.159114484282352"/>
    <n v="0.144531425552681"/>
    <n v="1.13562363205703E-2"/>
    <n v="9.1158729653499394E-3"/>
    <n v="1.0238692287432899E-2"/>
    <n v="1.28676000203922E-2"/>
    <n v="215.429993"/>
    <n v="158.08999599999899"/>
    <n v="-0.114180227628258"/>
    <n v="4.62571739556182E-3"/>
    <n v="0.91121761344559404"/>
    <n v="0.89385846768171096"/>
    <n v="0.86854345421722501"/>
    <s v="DJT Green Funds"/>
    <x v="39"/>
    <s v="Consumer Discretionary"/>
    <s v="Home Improvement Retail"/>
    <s v="Atlanta, Georgia"/>
    <d v="1988-03-31T00:00:00"/>
    <n v="354950"/>
    <m/>
    <s v="Atlanta"/>
    <s v="Georgia"/>
    <s v="United States"/>
  </r>
  <r>
    <d v="2019-04-22T00:00:00"/>
    <x v="39"/>
    <s v="buy"/>
    <n v="1400"/>
    <n v="14"/>
    <n v="204.11000100000001"/>
    <n v="206.25"/>
    <n v="204"/>
    <n v="204.779999"/>
    <n v="203.35360700000001"/>
    <n v="2593900"/>
    <n v="2.59"/>
    <n v="-4.2881641916656596E-3"/>
    <n v="4.55173325494348E-3"/>
    <n v="9.5651967577075503E-2"/>
    <n v="0.13873413664078799"/>
    <n v="0.16941332725528099"/>
    <n v="6.3911708462074703E-3"/>
    <n v="9.5734619450886394E-3"/>
    <n v="9.5913557801163805E-3"/>
    <n v="1.2657688184443801E-2"/>
    <n v="215.429993"/>
    <n v="158.08999599999899"/>
    <n v="-0.114180227628258"/>
    <n v="1.0115060212163699E-3"/>
    <n v="0.91495870431577997"/>
    <n v="1.07459551804112"/>
    <n v="1.14679801580215"/>
    <s v="DJT Green Funds"/>
    <x v="39"/>
    <s v="Consumer Discretionary"/>
    <s v="Home Improvement Retail"/>
    <s v="Atlanta, Georgia"/>
    <d v="1988-03-31T00:00:00"/>
    <n v="354950"/>
    <m/>
    <s v="Atlanta"/>
    <s v="Georgia"/>
    <s v="United States"/>
  </r>
  <r>
    <d v="2019-05-10T00:00:00"/>
    <x v="39"/>
    <s v="buy"/>
    <n v="1200"/>
    <n v="14"/>
    <n v="193.21000699999999"/>
    <n v="195.490005"/>
    <n v="190.009995"/>
    <n v="194.58000200000001"/>
    <n v="193.22467"/>
    <n v="3863600"/>
    <n v="2.4550000000000001"/>
    <n v="0"/>
    <n v="-3.02700299984386E-2"/>
    <n v="-3.19638442194001E-2"/>
    <n v="6.0396052324250597E-2"/>
    <n v="6.72417585564309E-2"/>
    <n v="1.0714001485425499E-2"/>
    <n v="1.00856095454138E-2"/>
    <n v="1.03731195661717E-2"/>
    <n v="1.24917827053211E-2"/>
    <n v="215.429993"/>
    <n v="158.08999599999899"/>
    <n v="-0.114180227628258"/>
    <n v="3.7133938472042301E-3"/>
    <n v="0.91179864090369001"/>
    <n v="0.31994878567312801"/>
    <n v="0.43333161253567698"/>
    <s v="DJT Green Funds"/>
    <x v="39"/>
    <s v="Consumer Discretionary"/>
    <s v="Home Improvement Retail"/>
    <s v="Atlanta, Georgia"/>
    <d v="1988-03-31T00:00:00"/>
    <n v="354950"/>
    <m/>
    <s v="Atlanta"/>
    <s v="Georgia"/>
    <s v="United States"/>
  </r>
  <r>
    <d v="2019-06-25T00:00:00"/>
    <x v="39"/>
    <s v="sell"/>
    <n v="1100"/>
    <n v="14"/>
    <n v="206.300003"/>
    <n v="207.10000600000001"/>
    <n v="204.199997"/>
    <n v="204.740005"/>
    <n v="204.740005"/>
    <n v="3587900"/>
    <n v="1.994"/>
    <n v="-3.70512802344777E-3"/>
    <n v="-1.3294024291391E-2"/>
    <n v="7.1235385243672997E-2"/>
    <n v="8.5186374950837099E-2"/>
    <n v="6.1943472122035902E-2"/>
    <n v="1.2870150743560399E-2"/>
    <n v="1.09562646756741E-2"/>
    <n v="1.0826448256826399E-2"/>
    <n v="1.2632825174838999E-2"/>
    <n v="215.429993"/>
    <n v="158.08999599999899"/>
    <n v="-0.114180227628258"/>
    <n v="-9.5417756928269908E-3"/>
    <n v="0.89880565629359799"/>
    <n v="0.32173888009401702"/>
    <n v="0.35537981082298697"/>
    <s v="DJT Green Funds"/>
    <x v="39"/>
    <s v="Consumer Discretionary"/>
    <s v="Home Improvement Retail"/>
    <s v="Atlanta, Georgia"/>
    <d v="1988-03-31T00:00:00"/>
    <n v="354950"/>
    <m/>
    <s v="Atlanta"/>
    <s v="Georgia"/>
    <s v="United States"/>
  </r>
  <r>
    <d v="2019-06-26T00:00:00"/>
    <x v="39"/>
    <s v="sell"/>
    <n v="1000"/>
    <n v="14"/>
    <n v="205.33999599999899"/>
    <n v="207.320007"/>
    <n v="204.64999399999999"/>
    <n v="206.41999799999999"/>
    <n v="206.41999799999999"/>
    <n v="3071200"/>
    <n v="2.0489999999999999"/>
    <n v="8.17201253596192E-3"/>
    <n v="-7.3366677191796601E-3"/>
    <n v="7.1160279820342898E-2"/>
    <n v="9.3833824639344005E-2"/>
    <n v="7.5346670661627702E-2"/>
    <n v="1.3684124800528E-2"/>
    <n v="1.0954641123174199E-2"/>
    <n v="1.08576761258655E-2"/>
    <n v="1.26378881810503E-2"/>
    <n v="215.429993"/>
    <n v="158.08999599999899"/>
    <n v="-0.114180227628258"/>
    <n v="-1.2346958449604901E-3"/>
    <n v="0.90249270992859898"/>
    <n v="0.42148107007153701"/>
    <n v="0.37784732025771101"/>
    <s v="DJT Green Funds"/>
    <x v="39"/>
    <s v="Consumer Discretionary"/>
    <s v="Home Improvement Retail"/>
    <s v="Atlanta, Georgia"/>
    <d v="1988-03-31T00:00:00"/>
    <n v="354950"/>
    <m/>
    <s v="Atlanta"/>
    <s v="Georgia"/>
    <s v="United States"/>
  </r>
  <r>
    <d v="2019-04-05T00:00:00"/>
    <x v="39"/>
    <s v="sell"/>
    <n v="1100"/>
    <n v="15"/>
    <n v="200.86000100000001"/>
    <n v="203.13000500000001"/>
    <n v="200.61000100000001"/>
    <n v="202.05999800000001"/>
    <n v="200.652557"/>
    <n v="3615300"/>
    <n v="2.5009999999999999"/>
    <n v="7.99984093574432E-3"/>
    <n v="5.1642417199449502E-2"/>
    <n v="9.8605031169906696E-2"/>
    <n v="0.159114484282352"/>
    <n v="0.144531425552681"/>
    <n v="1.13562363205703E-2"/>
    <n v="9.1158729653499394E-3"/>
    <n v="1.0238692287432899E-2"/>
    <n v="1.28676000203922E-2"/>
    <n v="215.429993"/>
    <n v="158.08999599999899"/>
    <n v="-0.114180227628258"/>
    <n v="4.62571739556182E-3"/>
    <n v="0.91121761344559404"/>
    <n v="0.89385846768171096"/>
    <n v="0.86854345421722501"/>
    <s v="Turtle River Asset Management"/>
    <x v="39"/>
    <s v="Consumer Discretionary"/>
    <s v="Home Improvement Retail"/>
    <s v="Atlanta, Georgia"/>
    <d v="1988-03-31T00:00:00"/>
    <n v="354950"/>
    <m/>
    <s v="Atlanta"/>
    <s v="Georgia"/>
    <s v="United States"/>
  </r>
  <r>
    <d v="2019-05-20T00:00:00"/>
    <x v="39"/>
    <s v="sell"/>
    <n v="1900"/>
    <n v="15"/>
    <n v="191.13000500000001"/>
    <n v="192.86000100000001"/>
    <n v="190.61000100000001"/>
    <n v="190.949997"/>
    <n v="189.61994899999999"/>
    <n v="4782800"/>
    <n v="2.4159999999999999"/>
    <n v="-8.4999893491028208E-3"/>
    <n v="3.1997036337911302E-3"/>
    <n v="-7.8530870348187495E-2"/>
    <n v="2.1769593906462799E-4"/>
    <n v="5.3952290659827901E-2"/>
    <n v="5.6381820594207897E-3"/>
    <n v="9.9786483776492605E-3"/>
    <n v="1.0006045597040301E-2"/>
    <n v="1.2481450979242701E-2"/>
    <n v="215.429993"/>
    <n v="158.08999599999899"/>
    <n v="-0.114180227628258"/>
    <n v="-6.7722580366252503E-3"/>
    <n v="0.90677156882430698"/>
    <n v="0.222625948501497"/>
    <n v="0.14416907683587299"/>
    <s v="Turtle River Asset Management"/>
    <x v="39"/>
    <s v="Consumer Discretionary"/>
    <s v="Home Improvement Retail"/>
    <s v="Atlanta, Georgia"/>
    <d v="1988-03-31T00:00:00"/>
    <n v="354950"/>
    <m/>
    <s v="Atlanta"/>
    <s v="Georgia"/>
    <s v="United States"/>
  </r>
  <r>
    <d v="2019-05-23T00:00:00"/>
    <x v="39"/>
    <s v="buy"/>
    <n v="1100"/>
    <n v="15"/>
    <n v="188.449997"/>
    <n v="192.53999299999899"/>
    <n v="186.270004"/>
    <n v="192"/>
    <n v="190.66262800000001"/>
    <n v="7754000"/>
    <n v="2.2959999999999998"/>
    <n v="1.6224603984247798E-2"/>
    <n v="-1.9772728935268302E-3"/>
    <n v="-7.0623554091758106E-2"/>
    <n v="5.3895730841959201E-3"/>
    <n v="5.11608487522053E-2"/>
    <n v="1.14127472663282E-2"/>
    <n v="1.09497701424762E-2"/>
    <n v="1.0349086077084801E-2"/>
    <n v="1.24695643196127E-2"/>
    <n v="215.429993"/>
    <n v="158.08999599999899"/>
    <n v="-0.114180227628258"/>
    <n v="-1.1985692488440201E-2"/>
    <n v="0.89014525502145703"/>
    <n v="0.21048984349580399"/>
    <n v="0.16056748150647199"/>
    <s v="Turtle River Asset Management"/>
    <x v="39"/>
    <s v="Consumer Discretionary"/>
    <s v="Home Improvement Retail"/>
    <s v="Atlanta, Georgia"/>
    <d v="1988-03-31T00:00:00"/>
    <n v="354950"/>
    <m/>
    <s v="Atlanta"/>
    <s v="Georgia"/>
    <s v="United States"/>
  </r>
  <r>
    <d v="2019-06-17T00:00:00"/>
    <x v="39"/>
    <s v="buy"/>
    <n v="1700"/>
    <n v="15"/>
    <n v="207"/>
    <n v="208.78999299999899"/>
    <n v="206"/>
    <n v="206.979996"/>
    <n v="206.979996"/>
    <n v="4620500"/>
    <n v="2.0859999999999999"/>
    <n v="5.86309129596889E-3"/>
    <n v="4.4102611698872599E-2"/>
    <n v="8.3367405398883807E-2"/>
    <n v="0.12783337963539501"/>
    <n v="6.1441604725439303E-2"/>
    <n v="7.6993350048548299E-3"/>
    <n v="1.03832568309944E-2"/>
    <n v="1.06558286461809E-2"/>
    <n v="1.25730472901255E-2"/>
    <n v="215.429993"/>
    <n v="158.08999599999899"/>
    <n v="-0.114180227628258"/>
    <n v="9.3131563797728401E-4"/>
    <n v="0.89425413234104201"/>
    <n v="0.30704679255288803"/>
    <n v="0.128324934676219"/>
    <s v="Turtle River Asset Management"/>
    <x v="39"/>
    <s v="Consumer Discretionary"/>
    <s v="Home Improvement Retail"/>
    <s v="Atlanta, Georgia"/>
    <d v="1988-03-31T00:00:00"/>
    <n v="354950"/>
    <m/>
    <s v="Atlanta"/>
    <s v="Georgia"/>
    <s v="United States"/>
  </r>
  <r>
    <d v="2019-04-24T00:00:00"/>
    <x v="39"/>
    <s v="sell"/>
    <n v="1200"/>
    <n v="16"/>
    <n v="206.16000399999999"/>
    <n v="208.300003"/>
    <n v="205.53999299999899"/>
    <n v="206.720001"/>
    <n v="205.28010599999999"/>
    <n v="2750900"/>
    <n v="2.5219999999999998"/>
    <n v="3.2463424741540699E-3"/>
    <n v="1.09439660770959E-2"/>
    <n v="9.0941847425375796E-2"/>
    <n v="0.163255910882317"/>
    <n v="0.17557229126263099"/>
    <n v="6.4086707345518204E-3"/>
    <n v="8.5864304024693798E-3"/>
    <n v="9.3683501686841301E-3"/>
    <n v="1.2661895940157099E-2"/>
    <n v="215.429993"/>
    <n v="158.08999599999899"/>
    <n v="-0.114180227628258"/>
    <n v="-2.1941687255359501E-3"/>
    <n v="0.91640767254176803"/>
    <n v="1.1261052725967999"/>
    <n v="1.10973439370994"/>
    <s v="Bridgebay Associates"/>
    <x v="39"/>
    <s v="Consumer Discretionary"/>
    <s v="Home Improvement Retail"/>
    <s v="Atlanta, Georgia"/>
    <d v="1988-03-31T00:00:00"/>
    <n v="354950"/>
    <m/>
    <s v="Atlanta"/>
    <s v="Georgia"/>
    <s v="United States"/>
  </r>
  <r>
    <d v="2019-05-09T00:00:00"/>
    <x v="39"/>
    <s v="sell"/>
    <n v="900"/>
    <n v="16"/>
    <n v="193.30999800000001"/>
    <n v="195.08000200000001"/>
    <n v="191.58999599999899"/>
    <n v="194.58000200000001"/>
    <n v="193.22467"/>
    <n v="2917700"/>
    <n v="2.4569999999999999"/>
    <n v="-3.0275149225234398E-3"/>
    <n v="-3.2511171346258097E-2"/>
    <n v="-4.5068269331890898E-2"/>
    <n v="6.2946061603124007E-2"/>
    <n v="7.4350177120758101E-2"/>
    <n v="1.04408059629014E-2"/>
    <n v="1.03784374889872E-2"/>
    <n v="1.03742935254009E-2"/>
    <n v="1.2499201410684601E-2"/>
    <n v="215.429993"/>
    <n v="158.08999599999899"/>
    <n v="-0.114180227628258"/>
    <n v="-3.0259986019249502E-3"/>
    <n v="0.91160855497681503"/>
    <n v="0.37317552695992301"/>
    <n v="0.48123864509792302"/>
    <s v="Bridgebay Associates"/>
    <x v="39"/>
    <s v="Consumer Discretionary"/>
    <s v="Home Improvement Retail"/>
    <s v="Atlanta, Georgia"/>
    <d v="1988-03-31T00:00:00"/>
    <n v="354950"/>
    <m/>
    <s v="Atlanta"/>
    <s v="Georgia"/>
    <s v="United States"/>
  </r>
  <r>
    <d v="2019-05-15T00:00:00"/>
    <x v="39"/>
    <s v="buy"/>
    <n v="1300"/>
    <n v="16"/>
    <n v="190.80999800000001"/>
    <n v="192.80999800000001"/>
    <n v="190.270004"/>
    <n v="191.759995"/>
    <n v="190.42430100000001"/>
    <n v="3355800"/>
    <n v="2.379"/>
    <n v="7.3033626600427096E-4"/>
    <n v="-1.7626374544856799E-2"/>
    <n v="-6.1139891315708003E-2"/>
    <n v="2.50429211242418E-2"/>
    <n v="2.7631183814494101E-2"/>
    <n v="1.09301162847195E-2"/>
    <n v="1.0346840162395199E-2"/>
    <n v="1.0421906060500001E-2"/>
    <n v="1.25288087209132E-2"/>
    <n v="215.429993"/>
    <n v="158.08999599999899"/>
    <n v="-0.114180227628258"/>
    <n v="5.8219943882337104E-3"/>
    <n v="0.91081365433716799"/>
    <n v="2.8736971029945699E-2"/>
    <n v="0.17975371108058499"/>
    <s v="Bridgebay Associates"/>
    <x v="39"/>
    <s v="Consumer Discretionary"/>
    <s v="Home Improvement Retail"/>
    <s v="Atlanta, Georgia"/>
    <d v="1988-03-31T00:00:00"/>
    <n v="354950"/>
    <m/>
    <s v="Atlanta"/>
    <s v="Georgia"/>
    <s v="United States"/>
  </r>
  <r>
    <d v="2019-05-16T00:00:00"/>
    <x v="39"/>
    <s v="sell"/>
    <n v="2100"/>
    <n v="16"/>
    <n v="192.470001"/>
    <n v="194.96000699999999"/>
    <n v="192.199997"/>
    <n v="192.38000500000001"/>
    <n v="191.03999299999899"/>
    <n v="3854000"/>
    <n v="2.4049999999999998"/>
    <n v="3.2280480470912002E-3"/>
    <n v="-1.1370811575242201E-2"/>
    <n v="-6.2854213717234E-2"/>
    <n v="3.1993112578607201E-2"/>
    <n v="4.7215703325586902E-2"/>
    <n v="1.13512439882306E-2"/>
    <n v="1.0292230800174201E-2"/>
    <n v="1.04143770870015E-2"/>
    <n v="1.2486933784193899E-2"/>
    <n v="215.429993"/>
    <n v="158.08999599999899"/>
    <n v="-0.114180227628258"/>
    <n v="8.8559569696340101E-3"/>
    <n v="0.90589101681525297"/>
    <n v="0.17323705315055499"/>
    <n v="0.13976601631871199"/>
    <s v="Bridgebay Associates"/>
    <x v="39"/>
    <s v="Consumer Discretionary"/>
    <s v="Home Improvement Retail"/>
    <s v="Atlanta, Georgia"/>
    <d v="1988-03-31T00:00:00"/>
    <n v="354950"/>
    <m/>
    <s v="Atlanta"/>
    <s v="Georgia"/>
    <s v="United States"/>
  </r>
  <r>
    <d v="2019-06-18T00:00:00"/>
    <x v="39"/>
    <s v="sell"/>
    <n v="1900"/>
    <n v="16"/>
    <n v="208.10000600000001"/>
    <n v="210.16999799999999"/>
    <n v="207.11000100000001"/>
    <n v="207.479996"/>
    <n v="207.479996"/>
    <n v="3891300"/>
    <n v="2.06"/>
    <n v="2.4127792897446002E-3"/>
    <n v="4.6717420985779599E-2"/>
    <n v="8.2552136641537197E-2"/>
    <n v="0.12638268781102799"/>
    <n v="5.9506628019624003E-2"/>
    <n v="6.9893546352468999E-3"/>
    <n v="1.0386810024667599E-2"/>
    <n v="1.0653367866465599E-2"/>
    <n v="1.2571121696579099E-2"/>
    <n v="215.429993"/>
    <n v="158.08999599999899"/>
    <n v="-0.114180227628258"/>
    <n v="9.6704895497130797E-3"/>
    <n v="0.89197152943076896"/>
    <n v="0.29498893904440399"/>
    <n v="0.18361749619958201"/>
    <s v="Bridgebay Associates"/>
    <x v="39"/>
    <s v="Consumer Discretionary"/>
    <s v="Home Improvement Retail"/>
    <s v="Atlanta, Georgia"/>
    <d v="1988-03-31T00:00:00"/>
    <n v="354950"/>
    <m/>
    <s v="Atlanta"/>
    <s v="Georgia"/>
    <s v="United States"/>
  </r>
  <r>
    <d v="2019-06-24T00:00:00"/>
    <x v="39"/>
    <s v="sell"/>
    <n v="1800"/>
    <n v="16"/>
    <n v="208.14999399999999"/>
    <n v="209.259995"/>
    <n v="205.11999499999999"/>
    <n v="205.5"/>
    <n v="205.5"/>
    <n v="4943500"/>
    <n v="2.0209999999999999"/>
    <n v="-1.8752503092158399E-2"/>
    <n v="-7.1761169781988403E-3"/>
    <n v="9.1165117251368694E-2"/>
    <n v="8.7097485540925598E-2"/>
    <n v="5.1065219489400203E-2"/>
    <n v="1.3035562284322601E-2"/>
    <n v="1.11765616486032E-2"/>
    <n v="1.08147205188605E-2"/>
    <n v="1.26649249916247E-2"/>
    <n v="215.429993"/>
    <n v="158.08999599999899"/>
    <n v="-0.114180227628258"/>
    <n v="-1.73338836506086E-3"/>
    <n v="0.89971616110423103"/>
    <n v="0.23585109221825901"/>
    <n v="0.35002982261306498"/>
    <s v="Bridgebay Associates"/>
    <x v="39"/>
    <s v="Consumer Discretionary"/>
    <s v="Home Improvement Retail"/>
    <s v="Atlanta, Georgia"/>
    <d v="1988-03-31T00:00:00"/>
    <n v="354950"/>
    <m/>
    <s v="Atlanta"/>
    <s v="Georgia"/>
    <s v="United States"/>
  </r>
  <r>
    <d v="2019-04-12T00:00:00"/>
    <x v="39"/>
    <s v="sell"/>
    <n v="1300"/>
    <n v="17"/>
    <n v="202.13000500000001"/>
    <n v="204.259995"/>
    <n v="202.13000500000001"/>
    <n v="203.85000600000001"/>
    <n v="202.43009900000001"/>
    <n v="3097900"/>
    <n v="2.56"/>
    <n v="1.1694348607139599E-2"/>
    <n v="8.8197966162312895E-3"/>
    <n v="0.118114231345381"/>
    <n v="0.13512952705929901"/>
    <n v="0.186092839494957"/>
    <n v="1.12408513223381E-2"/>
    <n v="9.0705273462027107E-3"/>
    <n v="1.03217688389387E-2"/>
    <n v="1.2803483680123001E-2"/>
    <n v="215.429993"/>
    <n v="158.08999599999899"/>
    <n v="-0.114180227628258"/>
    <n v="6.5875784763498903E-3"/>
    <n v="0.91786513536149505"/>
    <n v="1.2005094388578299"/>
    <n v="1.13101359990771"/>
    <s v="Los Santos Asset Management"/>
    <x v="39"/>
    <s v="Consumer Discretionary"/>
    <s v="Home Improvement Retail"/>
    <s v="Atlanta, Georgia"/>
    <d v="1988-03-31T00:00:00"/>
    <n v="354950"/>
    <m/>
    <s v="Atlanta"/>
    <s v="Georgia"/>
    <s v="United States"/>
  </r>
  <r>
    <d v="2019-04-17T00:00:00"/>
    <x v="39"/>
    <s v="buy"/>
    <n v="1200"/>
    <n v="17"/>
    <n v="205.33999599999899"/>
    <n v="206.83999599999899"/>
    <n v="205.320007"/>
    <n v="206.550003"/>
    <n v="205.11128199999999"/>
    <n v="3271900"/>
    <n v="2.5920000000000001"/>
    <n v="1.01212197210088E-2"/>
    <n v="3.5079206947810797E-2"/>
    <n v="0.118763899599901"/>
    <n v="0.161585609215111"/>
    <n v="0.190349616569711"/>
    <n v="5.60653259318544E-3"/>
    <n v="9.2339152788356599E-3"/>
    <n v="1.0172829293875E-2"/>
    <n v="1.2806279628563099E-2"/>
    <n v="215.429993"/>
    <n v="158.08999599999899"/>
    <n v="-0.114180227628258"/>
    <n v="-2.2764010197428601E-3"/>
    <n v="0.91901555896810605"/>
    <n v="1.2300584444587901"/>
    <n v="1.20128927371279"/>
    <s v="Los Santos Asset Management"/>
    <x v="39"/>
    <s v="Consumer Discretionary"/>
    <s v="Home Improvement Retail"/>
    <s v="Atlanta, Georgia"/>
    <d v="1988-03-31T00:00:00"/>
    <n v="354950"/>
    <m/>
    <s v="Atlanta"/>
    <s v="Georgia"/>
    <s v="United States"/>
  </r>
  <r>
    <d v="2019-05-14T00:00:00"/>
    <x v="39"/>
    <s v="sell"/>
    <n v="1600"/>
    <n v="17"/>
    <n v="190.5"/>
    <n v="192.759995"/>
    <n v="190.009995"/>
    <n v="191.61999499999999"/>
    <n v="190.28527800000001"/>
    <n v="3663600"/>
    <n v="2.419"/>
    <n v="6.7023123525845702E-3"/>
    <n v="-1.63051734573131E-2"/>
    <n v="-5.0175878974572798E-2"/>
    <n v="3.9770360396491101E-2"/>
    <n v="3.0938628013491301E-2"/>
    <n v="1.1073744421671699E-2"/>
    <n v="1.0778946235852399E-2"/>
    <n v="1.0593255548645999E-2"/>
    <n v="1.25311936842953E-2"/>
    <n v="215.429993"/>
    <n v="158.08999599999899"/>
    <n v="-0.114180227628258"/>
    <n v="7.98398755130913E-3"/>
    <n v="0.91204207130152004"/>
    <n v="5.0515879109825398E-2"/>
    <n v="0.26486393188616902"/>
    <s v="Los Santos Asset Management"/>
    <x v="39"/>
    <s v="Consumer Discretionary"/>
    <s v="Home Improvement Retail"/>
    <s v="Atlanta, Georgia"/>
    <d v="1988-03-31T00:00:00"/>
    <n v="354950"/>
    <m/>
    <s v="Atlanta"/>
    <s v="Georgia"/>
    <s v="United States"/>
  </r>
  <r>
    <d v="2019-05-20T00:00:00"/>
    <x v="39"/>
    <s v="buy"/>
    <n v="1400"/>
    <n v="17"/>
    <n v="191.13000500000001"/>
    <n v="192.86000100000001"/>
    <n v="190.61000100000001"/>
    <n v="190.949997"/>
    <n v="189.61994899999999"/>
    <n v="4782800"/>
    <n v="2.4159999999999999"/>
    <n v="-8.4999893491028208E-3"/>
    <n v="3.1997036337911302E-3"/>
    <n v="-7.8530870348187495E-2"/>
    <n v="2.1769593906462799E-4"/>
    <n v="5.3952290659827901E-2"/>
    <n v="5.6381820594207897E-3"/>
    <n v="9.9786483776492605E-3"/>
    <n v="1.0006045597040301E-2"/>
    <n v="1.2481450979242701E-2"/>
    <n v="215.429993"/>
    <n v="158.08999599999899"/>
    <n v="-0.114180227628258"/>
    <n v="-6.7722580366252503E-3"/>
    <n v="0.90677156882430698"/>
    <n v="0.222625948501497"/>
    <n v="0.14416907683587299"/>
    <s v="Los Santos Asset Management"/>
    <x v="39"/>
    <s v="Consumer Discretionary"/>
    <s v="Home Improvement Retail"/>
    <s v="Atlanta, Georgia"/>
    <d v="1988-03-31T00:00:00"/>
    <n v="354950"/>
    <m/>
    <s v="Atlanta"/>
    <s v="Georgia"/>
    <s v="United States"/>
  </r>
  <r>
    <d v="2019-06-12T00:00:00"/>
    <x v="39"/>
    <s v="buy"/>
    <n v="2500"/>
    <n v="17"/>
    <n v="198.80999800000001"/>
    <n v="200.19000199999999"/>
    <n v="197.979996"/>
    <n v="198.94000199999999"/>
    <n v="198.94000199999999"/>
    <n v="2551500"/>
    <n v="2.1269999999999998"/>
    <n v="4.6857725590971596E-3"/>
    <n v="1.13743863474639E-2"/>
    <n v="2.9149676639612501E-2"/>
    <n v="0.100722876291619"/>
    <n v="2.19728709697064E-2"/>
    <n v="2.0550294121414298E-3"/>
    <n v="1.08409633773245E-2"/>
    <n v="1.0313485607616101E-2"/>
    <n v="1.24957088171772E-2"/>
    <n v="215.429993"/>
    <n v="158.08999599999899"/>
    <n v="-0.114180227628258"/>
    <n v="-2.0396578921351798E-3"/>
    <n v="0.89338236732482001"/>
    <n v="5.2807109418883599E-3"/>
    <n v="0.106982091156777"/>
    <s v="Los Santos Asset Management"/>
    <x v="39"/>
    <s v="Consumer Discretionary"/>
    <s v="Home Improvement Retail"/>
    <s v="Atlanta, Georgia"/>
    <d v="1988-03-31T00:00:00"/>
    <n v="354950"/>
    <m/>
    <s v="Atlanta"/>
    <s v="Georgia"/>
    <s v="United States"/>
  </r>
  <r>
    <d v="2019-06-13T00:00:00"/>
    <x v="39"/>
    <s v="sell"/>
    <n v="1900"/>
    <n v="17"/>
    <n v="199.949997"/>
    <n v="202.679993"/>
    <n v="199.449997"/>
    <n v="202.35000600000001"/>
    <n v="202.35000600000001"/>
    <n v="3630900"/>
    <n v="2.0910000000000002"/>
    <n v="1.6995619195917699E-2"/>
    <n v="2.5932610338822399E-2"/>
    <n v="6.8176804076452699E-2"/>
    <n v="0.11512721233355799"/>
    <n v="3.0638314151549498E-2"/>
    <n v="6.9133573097254902E-3"/>
    <n v="9.9973011257324593E-3"/>
    <n v="1.04939301946794E-2"/>
    <n v="1.2530357966868E-2"/>
    <n v="215.429993"/>
    <n v="158.08999599999899"/>
    <n v="-0.114180227628258"/>
    <n v="4.0890106107655602E-3"/>
    <n v="0.89516091541943499"/>
    <n v="7.3284701973106103E-2"/>
    <n v="7.5118866108547303E-2"/>
    <s v="Los Santos Asset Management"/>
    <x v="39"/>
    <s v="Consumer Discretionary"/>
    <s v="Home Improvement Retail"/>
    <s v="Atlanta, Georgia"/>
    <d v="1988-03-31T00:00:00"/>
    <n v="354950"/>
    <m/>
    <s v="Atlanta"/>
    <s v="Georgia"/>
    <s v="United States"/>
  </r>
  <r>
    <d v="2019-06-18T00:00:00"/>
    <x v="39"/>
    <s v="sell"/>
    <n v="2400"/>
    <n v="17"/>
    <n v="208.10000600000001"/>
    <n v="210.16999799999999"/>
    <n v="207.11000100000001"/>
    <n v="207.479996"/>
    <n v="207.479996"/>
    <n v="3891300"/>
    <n v="2.06"/>
    <n v="2.4127792897446002E-3"/>
    <n v="4.6717420985779599E-2"/>
    <n v="8.2552136641537197E-2"/>
    <n v="0.12638268781102799"/>
    <n v="5.9506628019624003E-2"/>
    <n v="6.9893546352468999E-3"/>
    <n v="1.0386810024667599E-2"/>
    <n v="1.0653367866465599E-2"/>
    <n v="1.2571121696579099E-2"/>
    <n v="215.429993"/>
    <n v="158.08999599999899"/>
    <n v="-0.114180227628258"/>
    <n v="9.6704895497130797E-3"/>
    <n v="0.89197152943076896"/>
    <n v="0.29498893904440399"/>
    <n v="0.18361749619958201"/>
    <s v="Los Santos Asset Management"/>
    <x v="39"/>
    <s v="Consumer Discretionary"/>
    <s v="Home Improvement Retail"/>
    <s v="Atlanta, Georgia"/>
    <d v="1988-03-31T00:00:00"/>
    <n v="354950"/>
    <m/>
    <s v="Atlanta"/>
    <s v="Georgia"/>
    <s v="United States"/>
  </r>
  <r>
    <d v="2019-04-02T00:00:00"/>
    <x v="39"/>
    <s v="buy"/>
    <n v="1300"/>
    <n v="18"/>
    <n v="195.5"/>
    <n v="195.5"/>
    <n v="194.020004"/>
    <n v="194.30999800000001"/>
    <n v="192.95654299999899"/>
    <n v="2717800"/>
    <n v="2.4809999999999999"/>
    <n v="-6.8214346614559997E-3"/>
    <n v="2.59104667861468E-2"/>
    <n v="5.5599280716139801E-2"/>
    <n v="0.13042611308452901"/>
    <n v="0.14082013398739099"/>
    <n v="9.9640466253559795E-3"/>
    <n v="8.3943377979674907E-3"/>
    <n v="1.0902088396375799E-2"/>
    <n v="1.28567218468758E-2"/>
    <n v="215.429993"/>
    <n v="158.08999599999899"/>
    <n v="-0.114180227628258"/>
    <n v="1.7455614805152698E-5"/>
    <n v="0.91079721568028205"/>
    <n v="0.86633814512811502"/>
    <n v="0.68229156085063802"/>
    <s v="Ironman Funds"/>
    <x v="39"/>
    <s v="Consumer Discretionary"/>
    <s v="Home Improvement Retail"/>
    <s v="Atlanta, Georgia"/>
    <d v="1988-03-31T00:00:00"/>
    <n v="354950"/>
    <m/>
    <s v="Atlanta"/>
    <s v="Georgia"/>
    <s v="United States"/>
  </r>
  <r>
    <d v="2019-04-15T00:00:00"/>
    <x v="39"/>
    <s v="sell"/>
    <n v="2800"/>
    <n v="18"/>
    <n v="204.16000399999999"/>
    <n v="205.13999899999999"/>
    <n v="203.39999399999999"/>
    <n v="204.86000100000001"/>
    <n v="203.43306000000001"/>
    <n v="3049900"/>
    <n v="2.5529999999999999"/>
    <n v="4.94237044861721E-3"/>
    <n v="6.4151328101009703E-3"/>
    <n v="0.120465318640019"/>
    <n v="0.143421792607208"/>
    <n v="0.194270668413598"/>
    <n v="1.09909285753145E-2"/>
    <n v="9.0500714162595995E-3"/>
    <n v="1.03034240603345E-2"/>
    <n v="1.2803735008485801E-2"/>
    <n v="215.429993"/>
    <n v="158.08999599999899"/>
    <n v="-0.114180227628258"/>
    <n v="-6.2956724975841202E-4"/>
    <n v="0.91749922753677704"/>
    <n v="1.26207194526"/>
    <n v="1.15430411738524"/>
    <s v="Ironman Funds"/>
    <x v="39"/>
    <s v="Consumer Discretionary"/>
    <s v="Home Improvement Retail"/>
    <s v="Atlanta, Georgia"/>
    <d v="1988-03-31T00:00:00"/>
    <n v="354950"/>
    <m/>
    <s v="Atlanta"/>
    <s v="Georgia"/>
    <s v="United States"/>
  </r>
  <r>
    <d v="2019-04-16T00:00:00"/>
    <x v="39"/>
    <s v="sell"/>
    <n v="1100"/>
    <n v="18"/>
    <n v="205.25"/>
    <n v="205.990005"/>
    <n v="204.28999299999899"/>
    <n v="204.470001"/>
    <n v="203.04577599999999"/>
    <n v="3271400"/>
    <n v="2.5920000000000001"/>
    <n v="-1.9055561219445401E-3"/>
    <n v="1.7614001800647101E-2"/>
    <n v="0.115151692112843"/>
    <n v="0.154689183691402"/>
    <n v="0.18297652999953601"/>
    <n v="8.08219345696559E-3"/>
    <n v="9.1778824816641392E-3"/>
    <n v="1.0127208756821601E-2"/>
    <n v="1.2793212267006301E-2"/>
    <n v="215.429993"/>
    <n v="158.08999599999899"/>
    <n v="-0.114180227628258"/>
    <n v="5.0922850790659495E-4"/>
    <n v="0.91694946920217502"/>
    <n v="1.1748819286016401"/>
    <n v="1.1627289312068301"/>
    <s v="Ironman Funds"/>
    <x v="39"/>
    <s v="Consumer Discretionary"/>
    <s v="Home Improvement Retail"/>
    <s v="Atlanta, Georgia"/>
    <d v="1988-03-31T00:00:00"/>
    <n v="354950"/>
    <m/>
    <s v="Atlanta"/>
    <s v="Georgia"/>
    <s v="United States"/>
  </r>
  <r>
    <d v="2019-04-23T00:00:00"/>
    <x v="39"/>
    <s v="buy"/>
    <n v="1100"/>
    <n v="18"/>
    <n v="205.13999899999999"/>
    <n v="207.33000200000001"/>
    <n v="203.429993"/>
    <n v="206.050003"/>
    <n v="204.614777"/>
    <n v="3702600"/>
    <n v="2.57"/>
    <n v="6.1827046746707401E-3"/>
    <n v="5.7920674809972096E-3"/>
    <n v="8.1252728947391495E-2"/>
    <n v="0.15876669250738301"/>
    <n v="0.17599139627193799"/>
    <n v="6.6072141740757002E-3"/>
    <n v="8.8776609304896392E-3"/>
    <n v="9.3803531541369993E-3"/>
    <n v="1.2662259681952399E-2"/>
    <n v="215.429993"/>
    <n v="158.08999599999899"/>
    <n v="-0.114180227628258"/>
    <n v="8.8023511954049196E-3"/>
    <n v="0.91692205718862596"/>
    <n v="1.1255304908038299"/>
    <n v="1.1194897249109099"/>
    <s v="Ironman Funds"/>
    <x v="39"/>
    <s v="Consumer Discretionary"/>
    <s v="Home Improvement Retail"/>
    <s v="Atlanta, Georgia"/>
    <d v="1988-03-31T00:00:00"/>
    <n v="354950"/>
    <m/>
    <s v="Atlanta"/>
    <s v="Georgia"/>
    <s v="United States"/>
  </r>
  <r>
    <d v="2019-05-01T00:00:00"/>
    <x v="39"/>
    <s v="sell"/>
    <n v="1800"/>
    <n v="18"/>
    <n v="203.199997"/>
    <n v="203.520004"/>
    <n v="198.66000399999999"/>
    <n v="198.800003"/>
    <n v="197.415268"/>
    <n v="4644700"/>
    <n v="2.5110000000000001"/>
    <n v="-2.43489831251858E-2"/>
    <n v="-3.9065947735319802E-2"/>
    <n v="3.5377046484129399E-2"/>
    <n v="9.4722908862649599E-2"/>
    <n v="9.7103860124966093E-2"/>
    <n v="1.22074513940146E-2"/>
    <n v="1.11930136171476E-2"/>
    <n v="9.9319619957745596E-3"/>
    <n v="1.24526837264669E-2"/>
    <n v="215.429993"/>
    <n v="158.08999599999899"/>
    <n v="-0.114180227628258"/>
    <n v="-7.5304459681844096E-3"/>
    <n v="0.90434605646011801"/>
    <n v="0.53951156102565201"/>
    <n v="0.80437830287560397"/>
    <s v="Ironman Funds"/>
    <x v="39"/>
    <s v="Consumer Discretionary"/>
    <s v="Home Improvement Retail"/>
    <s v="Atlanta, Georgia"/>
    <d v="1988-03-31T00:00:00"/>
    <n v="354950"/>
    <m/>
    <s v="Atlanta"/>
    <s v="Georgia"/>
    <s v="United States"/>
  </r>
  <r>
    <d v="2019-05-02T00:00:00"/>
    <x v="39"/>
    <s v="buy"/>
    <n v="1800"/>
    <n v="18"/>
    <n v="199.300003"/>
    <n v="201.05999800000001"/>
    <n v="198.800003"/>
    <n v="201.009995"/>
    <n v="199.60986299999999"/>
    <n v="2810000"/>
    <n v="2.552"/>
    <n v="1.1055306984434901E-2"/>
    <n v="-2.6945791619163901E-2"/>
    <n v="2.7078344074588499E-2"/>
    <n v="9.8395282131557599E-2"/>
    <n v="0.10907939468017901"/>
    <n v="1.4808679079265899E-2"/>
    <n v="1.0695249936366299E-2"/>
    <n v="9.9776967489460695E-3"/>
    <n v="1.2470519353695701E-2"/>
    <n v="215.429993"/>
    <n v="158.08999599999899"/>
    <n v="-0.114180227628258"/>
    <n v="-2.1262443276895502E-3"/>
    <n v="0.90320297893056001"/>
    <n v="0.626357454262918"/>
    <n v="0.69438073381668097"/>
    <s v="Ironman Funds"/>
    <x v="39"/>
    <s v="Consumer Discretionary"/>
    <s v="Home Improvement Retail"/>
    <s v="Atlanta, Georgia"/>
    <d v="1988-03-31T00:00:00"/>
    <n v="354950"/>
    <m/>
    <s v="Atlanta"/>
    <s v="Georgia"/>
    <s v="United States"/>
  </r>
  <r>
    <d v="2019-05-07T00:00:00"/>
    <x v="39"/>
    <s v="sell"/>
    <n v="2000"/>
    <n v="18"/>
    <n v="196.75"/>
    <n v="197.64999399999999"/>
    <n v="192.96000699999999"/>
    <n v="194.770004"/>
    <n v="193.41334499999999"/>
    <n v="4622100"/>
    <n v="2.448"/>
    <n v="-2.4646247398174E-2"/>
    <n v="-4.4828869918033698E-2"/>
    <n v="-2.8745416572423601E-2"/>
    <n v="5.1396948787749301E-2"/>
    <n v="7.5380175712822101E-2"/>
    <n v="1.5388547633605301E-2"/>
    <n v="1.07378256199742E-2"/>
    <n v="1.04525219352257E-2"/>
    <n v="1.25173759844401E-2"/>
    <n v="215.429993"/>
    <n v="158.08999599999899"/>
    <n v="-0.114180227628258"/>
    <n v="-1.6649488130547601E-2"/>
    <n v="0.91008090846597101"/>
    <n v="0.38167833728098799"/>
    <n v="0.54891972775207998"/>
    <s v="Ironman Funds"/>
    <x v="39"/>
    <s v="Consumer Discretionary"/>
    <s v="Home Improvement Retail"/>
    <s v="Atlanta, Georgia"/>
    <d v="1988-03-31T00:00:00"/>
    <n v="354950"/>
    <m/>
    <s v="Atlanta"/>
    <s v="Georgia"/>
    <s v="United States"/>
  </r>
  <r>
    <d v="2019-05-09T00:00:00"/>
    <x v="39"/>
    <s v="buy"/>
    <n v="1600"/>
    <n v="18"/>
    <n v="193.30999800000001"/>
    <n v="195.08000200000001"/>
    <n v="191.58999599999899"/>
    <n v="194.58000200000001"/>
    <n v="193.22467"/>
    <n v="2917700"/>
    <n v="2.4569999999999999"/>
    <n v="-3.0275149225234398E-3"/>
    <n v="-3.2511171346258097E-2"/>
    <n v="-4.5068269331890898E-2"/>
    <n v="6.2946061603124007E-2"/>
    <n v="7.4350177120758101E-2"/>
    <n v="1.04408059629014E-2"/>
    <n v="1.03784374889872E-2"/>
    <n v="1.03742935254009E-2"/>
    <n v="1.2499201410684601E-2"/>
    <n v="215.429993"/>
    <n v="158.08999599999899"/>
    <n v="-0.114180227628258"/>
    <n v="-3.0259986019249502E-3"/>
    <n v="0.91160855497681503"/>
    <n v="0.37317552695992301"/>
    <n v="0.48123864509792302"/>
    <s v="Ironman Funds"/>
    <x v="39"/>
    <s v="Consumer Discretionary"/>
    <s v="Home Improvement Retail"/>
    <s v="Atlanta, Georgia"/>
    <d v="1988-03-31T00:00:00"/>
    <n v="354950"/>
    <m/>
    <s v="Atlanta"/>
    <s v="Georgia"/>
    <s v="United States"/>
  </r>
  <r>
    <d v="2019-05-24T00:00:00"/>
    <x v="39"/>
    <s v="buy"/>
    <n v="2100"/>
    <n v="18"/>
    <n v="192.53999299999899"/>
    <n v="193.86000100000001"/>
    <n v="190.41000399999999"/>
    <n v="193.58999599999899"/>
    <n v="192.241547"/>
    <n v="3799500"/>
    <n v="2.3239999999999998"/>
    <n v="8.2471179592920607E-3"/>
    <n v="5.2308487485513899E-3"/>
    <n v="-6.5622778606620302E-2"/>
    <n v="2.6242501688337701E-2"/>
    <n v="6.0478781435386403E-2"/>
    <n v="1.20752661237824E-2"/>
    <n v="1.11404301939116E-2"/>
    <n v="1.0269796331519299E-2"/>
    <n v="1.24795831582326E-2"/>
    <n v="215.429993"/>
    <n v="158.08999599999899"/>
    <n v="-0.114180227628258"/>
    <n v="1.3526439988342199E-3"/>
    <n v="0.89105619954588"/>
    <n v="0.27797246145869398"/>
    <n v="0.16701606732069299"/>
    <s v="Ironman Funds"/>
    <x v="39"/>
    <s v="Consumer Discretionary"/>
    <s v="Home Improvement Retail"/>
    <s v="Atlanta, Georgia"/>
    <d v="1988-03-31T00:00:00"/>
    <n v="354950"/>
    <m/>
    <s v="Atlanta"/>
    <s v="Georgia"/>
    <s v="United States"/>
  </r>
  <r>
    <d v="2019-06-10T00:00:00"/>
    <x v="39"/>
    <s v="buy"/>
    <n v="1400"/>
    <n v="18"/>
    <n v="198.55999800000001"/>
    <n v="199.85000600000001"/>
    <n v="197.320007"/>
    <n v="198.050003"/>
    <n v="198.050003"/>
    <n v="3154500"/>
    <n v="2.1429999999999998"/>
    <n v="3.79411098177486E-3"/>
    <n v="5.0750940798477299E-2"/>
    <n v="2.1638419155154201E-2"/>
    <n v="9.6506806086576094E-2"/>
    <n v="3.5023277982502002E-2"/>
    <n v="1.2070480057835399E-2"/>
    <n v="1.08508610673445E-2"/>
    <n v="1.0415962829014899E-2"/>
    <n v="1.2517738509755299E-2"/>
    <n v="215.429993"/>
    <n v="158.08999599999899"/>
    <n v="-0.114180227628258"/>
    <n v="4.6492198743191201E-3"/>
    <n v="0.89524578472135397"/>
    <n v="0.101777484313069"/>
    <n v="0.20722073272445099"/>
    <s v="Ironman Funds"/>
    <x v="39"/>
    <s v="Consumer Discretionary"/>
    <s v="Home Improvement Retail"/>
    <s v="Atlanta, Georgia"/>
    <d v="1988-03-31T00:00:00"/>
    <n v="354950"/>
    <m/>
    <s v="Atlanta"/>
    <s v="Georgia"/>
    <s v="United States"/>
  </r>
  <r>
    <d v="2019-06-20T00:00:00"/>
    <x v="39"/>
    <s v="buy"/>
    <n v="1700"/>
    <n v="18"/>
    <n v="209.570007"/>
    <n v="211.66000399999999"/>
    <n v="209.30999800000001"/>
    <n v="211.25"/>
    <n v="211.25"/>
    <n v="5171500"/>
    <n v="2.0009999999999999"/>
    <n v="1.5792680069299899E-2"/>
    <n v="4.3043365263815199E-2"/>
    <n v="0.108020465706476"/>
    <n v="0.113165920423748"/>
    <n v="8.4168185253099298E-2"/>
    <n v="7.1565956888639199E-3"/>
    <n v="1.02955602079504E-2"/>
    <n v="1.04760400076289E-2"/>
    <n v="1.26003879283979E-2"/>
    <n v="215.429993"/>
    <n v="158.08999599999899"/>
    <n v="-0.114180227628258"/>
    <n v="9.4276054361659405E-3"/>
    <n v="0.89430298686916398"/>
    <n v="0.48839826224796001"/>
    <n v="0.32741277064575902"/>
    <s v="Ironman Funds"/>
    <x v="39"/>
    <s v="Consumer Discretionary"/>
    <s v="Home Improvement Retail"/>
    <s v="Atlanta, Georgia"/>
    <d v="1988-03-31T00:00:00"/>
    <n v="354950"/>
    <m/>
    <s v="Atlanta"/>
    <s v="Georgia"/>
    <s v="United States"/>
  </r>
  <r>
    <d v="2019-06-24T00:00:00"/>
    <x v="39"/>
    <s v="buy"/>
    <n v="3100"/>
    <n v="18"/>
    <n v="208.14999399999999"/>
    <n v="209.259995"/>
    <n v="205.11999499999999"/>
    <n v="205.5"/>
    <n v="205.5"/>
    <n v="4943500"/>
    <n v="2.0209999999999999"/>
    <n v="-1.8752503092158399E-2"/>
    <n v="-7.1761169781988403E-3"/>
    <n v="9.1165117251368694E-2"/>
    <n v="8.7097485540925598E-2"/>
    <n v="5.1065219489400203E-2"/>
    <n v="1.3035562284322601E-2"/>
    <n v="1.11765616486032E-2"/>
    <n v="1.08147205188605E-2"/>
    <n v="1.26649249916247E-2"/>
    <n v="215.429993"/>
    <n v="158.08999599999899"/>
    <n v="-0.114180227628258"/>
    <n v="-1.73338836506086E-3"/>
    <n v="0.89971616110423103"/>
    <n v="0.23585109221825901"/>
    <n v="0.35002982261306498"/>
    <s v="Ironman Funds"/>
    <x v="39"/>
    <s v="Consumer Discretionary"/>
    <s v="Home Improvement Retail"/>
    <s v="Atlanta, Georgia"/>
    <d v="1988-03-31T00:00:00"/>
    <n v="354950"/>
    <m/>
    <s v="Atlanta"/>
    <s v="Georgia"/>
    <s v="United States"/>
  </r>
  <r>
    <d v="2019-04-02T00:00:00"/>
    <x v="39"/>
    <s v="sell"/>
    <n v="2200"/>
    <n v="19"/>
    <n v="195.5"/>
    <n v="195.5"/>
    <n v="194.020004"/>
    <n v="194.30999800000001"/>
    <n v="192.95654299999899"/>
    <n v="2717800"/>
    <n v="2.4809999999999999"/>
    <n v="-6.8214346614559997E-3"/>
    <n v="2.59104667861468E-2"/>
    <n v="5.5599280716139801E-2"/>
    <n v="0.13042611308452901"/>
    <n v="0.14082013398739099"/>
    <n v="9.9640466253559795E-3"/>
    <n v="8.3943377979674907E-3"/>
    <n v="1.0902088396375799E-2"/>
    <n v="1.28567218468758E-2"/>
    <n v="215.429993"/>
    <n v="158.08999599999899"/>
    <n v="-0.114180227628258"/>
    <n v="1.7455614805152698E-5"/>
    <n v="0.91079721568028205"/>
    <n v="0.86633814512811502"/>
    <n v="0.68229156085063802"/>
    <s v="Second Point Management"/>
    <x v="39"/>
    <s v="Consumer Discretionary"/>
    <s v="Home Improvement Retail"/>
    <s v="Atlanta, Georgia"/>
    <d v="1988-03-31T00:00:00"/>
    <n v="354950"/>
    <m/>
    <s v="Atlanta"/>
    <s v="Georgia"/>
    <s v="United States"/>
  </r>
  <r>
    <d v="2019-04-05T00:00:00"/>
    <x v="39"/>
    <s v="sell"/>
    <n v="1100"/>
    <n v="19"/>
    <n v="200.86000100000001"/>
    <n v="203.13000500000001"/>
    <n v="200.61000100000001"/>
    <n v="202.05999800000001"/>
    <n v="200.652557"/>
    <n v="3615300"/>
    <n v="2.5009999999999999"/>
    <n v="7.99984093574432E-3"/>
    <n v="5.1642417199449502E-2"/>
    <n v="9.8605031169906696E-2"/>
    <n v="0.159114484282352"/>
    <n v="0.144531425552681"/>
    <n v="1.13562363205703E-2"/>
    <n v="9.1158729653499394E-3"/>
    <n v="1.0238692287432899E-2"/>
    <n v="1.28676000203922E-2"/>
    <n v="215.429993"/>
    <n v="158.08999599999899"/>
    <n v="-0.114180227628258"/>
    <n v="4.62571739556182E-3"/>
    <n v="0.91121761344559404"/>
    <n v="0.89385846768171096"/>
    <n v="0.86854345421722501"/>
    <s v="Second Point Management"/>
    <x v="39"/>
    <s v="Consumer Discretionary"/>
    <s v="Home Improvement Retail"/>
    <s v="Atlanta, Georgia"/>
    <d v="1988-03-31T00:00:00"/>
    <n v="354950"/>
    <m/>
    <s v="Atlanta"/>
    <s v="Georgia"/>
    <s v="United States"/>
  </r>
  <r>
    <d v="2019-04-22T00:00:00"/>
    <x v="39"/>
    <s v="buy"/>
    <n v="1500"/>
    <n v="19"/>
    <n v="204.11000100000001"/>
    <n v="206.25"/>
    <n v="204"/>
    <n v="204.779999"/>
    <n v="203.35360700000001"/>
    <n v="2593900"/>
    <n v="2.59"/>
    <n v="-4.2881641916656596E-3"/>
    <n v="4.55173325494348E-3"/>
    <n v="9.5651967577075503E-2"/>
    <n v="0.13873413664078799"/>
    <n v="0.16941332725528099"/>
    <n v="6.3911708462074703E-3"/>
    <n v="9.5734619450886394E-3"/>
    <n v="9.5913557801163805E-3"/>
    <n v="1.2657688184443801E-2"/>
    <n v="215.429993"/>
    <n v="158.08999599999899"/>
    <n v="-0.114180227628258"/>
    <n v="1.0115060212163699E-3"/>
    <n v="0.91495870431577997"/>
    <n v="1.07459551804112"/>
    <n v="1.14679801580215"/>
    <s v="Second Point Management"/>
    <x v="39"/>
    <s v="Consumer Discretionary"/>
    <s v="Home Improvement Retail"/>
    <s v="Atlanta, Georgia"/>
    <d v="1988-03-31T00:00:00"/>
    <n v="354950"/>
    <m/>
    <s v="Atlanta"/>
    <s v="Georgia"/>
    <s v="United States"/>
  </r>
  <r>
    <d v="2019-05-15T00:00:00"/>
    <x v="39"/>
    <s v="buy"/>
    <n v="2200"/>
    <n v="19"/>
    <n v="190.80999800000001"/>
    <n v="192.80999800000001"/>
    <n v="190.270004"/>
    <n v="191.759995"/>
    <n v="190.42430100000001"/>
    <n v="3355800"/>
    <n v="2.379"/>
    <n v="7.3033626600427096E-4"/>
    <n v="-1.7626374544856799E-2"/>
    <n v="-6.1139891315708003E-2"/>
    <n v="2.50429211242418E-2"/>
    <n v="2.7631183814494101E-2"/>
    <n v="1.09301162847195E-2"/>
    <n v="1.0346840162395199E-2"/>
    <n v="1.0421906060500001E-2"/>
    <n v="1.25288087209132E-2"/>
    <n v="215.429993"/>
    <n v="158.08999599999899"/>
    <n v="-0.114180227628258"/>
    <n v="5.8219943882337104E-3"/>
    <n v="0.91081365433716799"/>
    <n v="2.8736971029945699E-2"/>
    <n v="0.17975371108058499"/>
    <s v="Second Point Management"/>
    <x v="39"/>
    <s v="Consumer Discretionary"/>
    <s v="Home Improvement Retail"/>
    <s v="Atlanta, Georgia"/>
    <d v="1988-03-31T00:00:00"/>
    <n v="354950"/>
    <m/>
    <s v="Atlanta"/>
    <s v="Georgia"/>
    <s v="United States"/>
  </r>
  <r>
    <d v="2019-05-23T00:00:00"/>
    <x v="39"/>
    <s v="buy"/>
    <n v="1100"/>
    <n v="19"/>
    <n v="188.449997"/>
    <n v="192.53999299999899"/>
    <n v="186.270004"/>
    <n v="192"/>
    <n v="190.66262800000001"/>
    <n v="7754000"/>
    <n v="2.2959999999999998"/>
    <n v="1.6224603984247798E-2"/>
    <n v="-1.9772728935268302E-3"/>
    <n v="-7.0623554091758106E-2"/>
    <n v="5.3895730841959201E-3"/>
    <n v="5.11608487522053E-2"/>
    <n v="1.14127472663282E-2"/>
    <n v="1.09497701424762E-2"/>
    <n v="1.0349086077084801E-2"/>
    <n v="1.24695643196127E-2"/>
    <n v="215.429993"/>
    <n v="158.08999599999899"/>
    <n v="-0.114180227628258"/>
    <n v="-1.1985692488440201E-2"/>
    <n v="0.89014525502145703"/>
    <n v="0.21048984349580399"/>
    <n v="0.16056748150647199"/>
    <s v="Second Point Management"/>
    <x v="39"/>
    <s v="Consumer Discretionary"/>
    <s v="Home Improvement Retail"/>
    <s v="Atlanta, Georgia"/>
    <d v="1988-03-31T00:00:00"/>
    <n v="354950"/>
    <m/>
    <s v="Atlanta"/>
    <s v="Georgia"/>
    <s v="United States"/>
  </r>
  <r>
    <d v="2019-05-29T00:00:00"/>
    <x v="39"/>
    <s v="sell"/>
    <n v="1600"/>
    <n v="19"/>
    <n v="190.279999"/>
    <n v="191.88000500000001"/>
    <n v="188.029999"/>
    <n v="189.990005"/>
    <n v="188.666641"/>
    <n v="4569900"/>
    <n v="2.2360000000000002"/>
    <n v="-8.1774321909458894E-3"/>
    <n v="-7.6551519610654198E-3"/>
    <n v="-6.92348856949761E-2"/>
    <n v="4.1249528316612903E-2"/>
    <n v="4.0744128504196002E-2"/>
    <n v="1.30096693348494E-2"/>
    <n v="1.1048527711732E-2"/>
    <n v="9.8401611214434994E-3"/>
    <n v="1.25079402993853E-2"/>
    <n v="215.429993"/>
    <n v="158.08999599999899"/>
    <n v="-0.114180227628258"/>
    <n v="-6.9359101493404697E-3"/>
    <n v="0.89330278728143897"/>
    <n v="0.13717407348654001"/>
    <n v="0.155189119073493"/>
    <s v="Second Point Management"/>
    <x v="39"/>
    <s v="Consumer Discretionary"/>
    <s v="Home Improvement Retail"/>
    <s v="Atlanta, Georgia"/>
    <d v="1988-03-31T00:00:00"/>
    <n v="354950"/>
    <m/>
    <s v="Atlanta"/>
    <s v="Georgia"/>
    <s v="United States"/>
  </r>
  <r>
    <d v="2019-06-05T00:00:00"/>
    <x v="39"/>
    <s v="sell"/>
    <n v="1300"/>
    <n v="19"/>
    <n v="194.009995"/>
    <n v="196.720001"/>
    <n v="193.08000200000001"/>
    <n v="196.69000199999999"/>
    <n v="196.69000199999999"/>
    <n v="3704600"/>
    <n v="2.1230000000000002"/>
    <n v="1.43379126447362E-2"/>
    <n v="4.1647241937425097E-2"/>
    <n v="-1.2494739706289899E-2"/>
    <n v="7.8659086384911897E-2"/>
    <n v="5.29577977151338E-2"/>
    <n v="1.4202612265706901E-2"/>
    <n v="1.2148347253226E-2"/>
    <n v="1.0595944359932399E-2"/>
    <n v="1.25543929391101E-2"/>
    <n v="215.429993"/>
    <n v="158.08999599999899"/>
    <n v="-0.114180227628258"/>
    <n v="8.1287266899663802E-3"/>
    <n v="0.89982129970527003"/>
    <n v="0.236898022713847"/>
    <n v="0.19394996986104099"/>
    <s v="Second Point Management"/>
    <x v="39"/>
    <s v="Consumer Discretionary"/>
    <s v="Home Improvement Retail"/>
    <s v="Atlanta, Georgia"/>
    <d v="1988-03-31T00:00:00"/>
    <n v="354950"/>
    <m/>
    <s v="Atlanta"/>
    <s v="Georgia"/>
    <s v="United States"/>
  </r>
  <r>
    <d v="2019-06-11T00:00:00"/>
    <x v="39"/>
    <s v="sell"/>
    <n v="2100"/>
    <n v="19"/>
    <n v="199.020004"/>
    <n v="200.83999599999899"/>
    <n v="195.83999599999899"/>
    <n v="198.009995"/>
    <n v="198.009995"/>
    <n v="3708500"/>
    <n v="2.14"/>
    <n v="-2.02029997162603E-4"/>
    <n v="2.10265264331028E-2"/>
    <n v="2.44639040805151E-2"/>
    <n v="8.7790341180484094E-2"/>
    <n v="2.3870548279416998E-2"/>
    <n v="5.8729087397013796E-3"/>
    <n v="1.0817795963941701E-2"/>
    <n v="1.03795436230457E-2"/>
    <n v="1.2499062526626701E-2"/>
    <n v="215.429993"/>
    <n v="158.08999599999899"/>
    <n v="-0.114180227628258"/>
    <n v="-3.4994119269314301E-4"/>
    <n v="0.89421228742925196"/>
    <n v="1.8526131427586998E-2"/>
    <n v="0.15330555351116901"/>
    <s v="Second Point Management"/>
    <x v="39"/>
    <s v="Consumer Discretionary"/>
    <s v="Home Improvement Retail"/>
    <s v="Atlanta, Georgia"/>
    <d v="1988-03-31T00:00:00"/>
    <n v="354950"/>
    <m/>
    <s v="Atlanta"/>
    <s v="Georgia"/>
    <s v="United States"/>
  </r>
  <r>
    <d v="2019-06-20T00:00:00"/>
    <x v="39"/>
    <s v="sell"/>
    <n v="1600"/>
    <n v="19"/>
    <n v="209.570007"/>
    <n v="211.66000399999999"/>
    <n v="209.30999800000001"/>
    <n v="211.25"/>
    <n v="211.25"/>
    <n v="5171500"/>
    <n v="2.0009999999999999"/>
    <n v="1.5792680069299899E-2"/>
    <n v="4.3043365263815199E-2"/>
    <n v="0.108020465706476"/>
    <n v="0.113165920423748"/>
    <n v="8.4168185253099298E-2"/>
    <n v="7.1565956888639199E-3"/>
    <n v="1.02955602079504E-2"/>
    <n v="1.04760400076289E-2"/>
    <n v="1.26003879283979E-2"/>
    <n v="215.429993"/>
    <n v="158.08999599999899"/>
    <n v="-0.114180227628258"/>
    <n v="9.4276054361659405E-3"/>
    <n v="0.89430298686916398"/>
    <n v="0.48839826224796001"/>
    <n v="0.32741277064575902"/>
    <s v="Second Point Management"/>
    <x v="39"/>
    <s v="Consumer Discretionary"/>
    <s v="Home Improvement Retail"/>
    <s v="Atlanta, Georgia"/>
    <d v="1988-03-31T00:00:00"/>
    <n v="354950"/>
    <m/>
    <s v="Atlanta"/>
    <s v="Georgia"/>
    <s v="United States"/>
  </r>
  <r>
    <d v="2019-06-21T00:00:00"/>
    <x v="39"/>
    <s v="sell"/>
    <n v="800"/>
    <n v="19"/>
    <n v="211.259995"/>
    <n v="211.990004999999"/>
    <n v="209.08000200000001"/>
    <n v="209.38999899999999"/>
    <n v="209.38999899999999"/>
    <n v="9855000"/>
    <n v="2.0680000000000001"/>
    <n v="-8.8437292088354297E-3"/>
    <n v="1.74394774099286E-2"/>
    <n v="9.6561731574721199E-2"/>
    <n v="0.110764967218742"/>
    <n v="7.5977144973138899E-2"/>
    <n v="8.8302783097129502E-3"/>
    <n v="1.0699132164028E-2"/>
    <n v="1.0510805465638101E-2"/>
    <n v="1.26135013811695E-2"/>
    <n v="215.429993"/>
    <n v="158.08999599999899"/>
    <n v="-0.114180227628258"/>
    <n v="-1.26001638019446E-3"/>
    <n v="0.89494261577124901"/>
    <n v="0.42176729665683199"/>
    <n v="0.36426896267998998"/>
    <s v="Second Point Management"/>
    <x v="39"/>
    <s v="Consumer Discretionary"/>
    <s v="Home Improvement Retail"/>
    <s v="Atlanta, Georgia"/>
    <d v="1988-03-31T00:00:00"/>
    <n v="354950"/>
    <m/>
    <s v="Atlanta"/>
    <s v="Georgia"/>
    <s v="United States"/>
  </r>
  <r>
    <d v="2019-04-01T00:00:00"/>
    <x v="39"/>
    <s v="buy"/>
    <n v="2500"/>
    <n v="20"/>
    <n v="192.990005"/>
    <n v="195.89999399999999"/>
    <n v="192.85000600000001"/>
    <n v="195.63999899999999"/>
    <n v="194.27728300000001"/>
    <n v="5381400"/>
    <n v="2.4969999999999999"/>
    <n v="1.9354009393975899E-2"/>
    <n v="3.0937884014243799E-2"/>
    <n v="6.2582830334484502E-2"/>
    <n v="0.14660328482609"/>
    <n v="0.117223968706234"/>
    <n v="8.6118429020622493E-3"/>
    <n v="8.1525407371245504E-3"/>
    <n v="1.0879771881538399E-2"/>
    <n v="1.29958589761283E-2"/>
    <n v="215.429993"/>
    <n v="158.08999599999899"/>
    <n v="-0.114180227628258"/>
    <n v="1.1502195497633099E-2"/>
    <n v="0.92018291440048805"/>
    <n v="0.688803268819279"/>
    <n v="0.653965277819755"/>
    <s v="Jaguar Group of Funds"/>
    <x v="39"/>
    <s v="Consumer Discretionary"/>
    <s v="Home Improvement Retail"/>
    <s v="Atlanta, Georgia"/>
    <d v="1988-03-31T00:00:00"/>
    <n v="354950"/>
    <m/>
    <s v="Atlanta"/>
    <s v="Georgia"/>
    <s v="United States"/>
  </r>
  <r>
    <d v="2019-04-23T00:00:00"/>
    <x v="39"/>
    <s v="buy"/>
    <n v="2000"/>
    <n v="20"/>
    <n v="205.13999899999999"/>
    <n v="207.33000200000001"/>
    <n v="203.429993"/>
    <n v="206.050003"/>
    <n v="204.614777"/>
    <n v="3702600"/>
    <n v="2.57"/>
    <n v="6.1827046746707401E-3"/>
    <n v="5.7920674809972096E-3"/>
    <n v="8.1252728947391495E-2"/>
    <n v="0.15876669250738301"/>
    <n v="0.17599139627193799"/>
    <n v="6.6072141740757002E-3"/>
    <n v="8.8776609304896392E-3"/>
    <n v="9.3803531541369993E-3"/>
    <n v="1.2662259681952399E-2"/>
    <n v="215.429993"/>
    <n v="158.08999599999899"/>
    <n v="-0.114180227628258"/>
    <n v="8.8023511954049196E-3"/>
    <n v="0.91692205718862596"/>
    <n v="1.1255304908038299"/>
    <n v="1.1194897249109099"/>
    <s v="Jaguar Group of Funds"/>
    <x v="39"/>
    <s v="Consumer Discretionary"/>
    <s v="Home Improvement Retail"/>
    <s v="Atlanta, Georgia"/>
    <d v="1988-03-31T00:00:00"/>
    <n v="354950"/>
    <m/>
    <s v="Atlanta"/>
    <s v="Georgia"/>
    <s v="United States"/>
  </r>
  <r>
    <d v="2019-05-13T00:00:00"/>
    <x v="39"/>
    <s v="sell"/>
    <n v="2100"/>
    <n v="20"/>
    <n v="191"/>
    <n v="191.66000399999999"/>
    <n v="189.13999899999999"/>
    <n v="190.33999599999899"/>
    <n v="189.01419099999899"/>
    <n v="3325900"/>
    <n v="2.4049999999999998"/>
    <n v="-2.2031508240922398E-2"/>
    <n v="-4.76537332080718E-2"/>
    <n v="-4.6651367034167598E-2"/>
    <n v="4.7181841505361199E-2"/>
    <n v="4.0926833193656198E-2"/>
    <n v="1.2767378945655E-2"/>
    <n v="1.0943748993741601E-2"/>
    <n v="1.07023563948747E-2"/>
    <n v="1.25678300744367E-2"/>
    <n v="215.429993"/>
    <n v="158.08999599999899"/>
    <n v="-0.114180227628258"/>
    <n v="-2.4426469085879299E-2"/>
    <n v="0.91328638253450101"/>
    <n v="0.126391392630153"/>
    <n v="0.33109642352040197"/>
    <s v="Jaguar Group of Funds"/>
    <x v="39"/>
    <s v="Consumer Discretionary"/>
    <s v="Home Improvement Retail"/>
    <s v="Atlanta, Georgia"/>
    <d v="1988-03-31T00:00:00"/>
    <n v="354950"/>
    <m/>
    <s v="Atlanta"/>
    <s v="Georgia"/>
    <s v="United States"/>
  </r>
  <r>
    <d v="2019-05-22T00:00:00"/>
    <x v="39"/>
    <s v="sell"/>
    <n v="1700"/>
    <n v="20"/>
    <n v="190.490005"/>
    <n v="192.220001"/>
    <n v="188.050003"/>
    <n v="188.91000399999999"/>
    <n v="187.59416200000001"/>
    <n v="5706000"/>
    <n v="2.3929999999999998"/>
    <n v="-1.3355888768805901E-2"/>
    <n v="-1.49738288306836E-2"/>
    <n v="-8.0665453401335296E-2"/>
    <n v="-7.86799643885331E-3"/>
    <n v="1.9431325831661399E-2"/>
    <n v="7.4853946465426799E-3"/>
    <n v="1.0290492582870899E-2"/>
    <n v="1.01484672994002E-2"/>
    <n v="1.24673360747324E-2"/>
    <n v="215.429993"/>
    <n v="158.08999599999899"/>
    <n v="-0.114180227628258"/>
    <n v="-2.8283920525026501E-3"/>
    <n v="0.90617843518534202"/>
    <n v="-3.3584110301698902E-2"/>
    <n v="0.153116923437422"/>
    <s v="Jaguar Group of Funds"/>
    <x v="39"/>
    <s v="Consumer Discretionary"/>
    <s v="Home Improvement Retail"/>
    <s v="Atlanta, Georgia"/>
    <d v="1988-03-31T00:00:00"/>
    <n v="354950"/>
    <m/>
    <s v="Atlanta"/>
    <s v="Georgia"/>
    <s v="United States"/>
  </r>
  <r>
    <d v="2019-05-28T00:00:00"/>
    <x v="39"/>
    <s v="sell"/>
    <n v="2600"/>
    <n v="20"/>
    <n v="194.38000500000001"/>
    <n v="196.470001"/>
    <n v="191.35000600000001"/>
    <n v="191.550003"/>
    <n v="190.21577500000001"/>
    <n v="5165800"/>
    <n v="2.2679999999999998"/>
    <n v="-1.05935529448534E-2"/>
    <n v="3.13728515280075E-3"/>
    <n v="-7.5151482419752696E-2"/>
    <n v="2.4531198023873099E-2"/>
    <n v="4.7317231080364501E-2"/>
    <n v="1.2517244075686801E-2"/>
    <n v="1.1247030903586299E-2"/>
    <n v="1.02970154151375E-2"/>
    <n v="1.24973300272664E-2"/>
    <n v="215.429993"/>
    <n v="158.08999599999899"/>
    <n v="-0.114180227628258"/>
    <n v="-8.4109499934704197E-3"/>
    <n v="0.89263084095240597"/>
    <n v="0.183893327228173"/>
    <n v="0.159269543066028"/>
    <s v="Jaguar Group of Funds"/>
    <x v="39"/>
    <s v="Consumer Discretionary"/>
    <s v="Home Improvement Retail"/>
    <s v="Atlanta, Georgia"/>
    <d v="1988-03-31T00:00:00"/>
    <n v="354950"/>
    <m/>
    <s v="Atlanta"/>
    <s v="Georgia"/>
    <s v="United States"/>
  </r>
  <r>
    <d v="2019-06-13T00:00:00"/>
    <x v="39"/>
    <s v="buy"/>
    <n v="2100"/>
    <n v="20"/>
    <n v="199.949997"/>
    <n v="202.679993"/>
    <n v="199.449997"/>
    <n v="202.35000600000001"/>
    <n v="202.35000600000001"/>
    <n v="3630900"/>
    <n v="2.0910000000000002"/>
    <n v="1.6995619195917699E-2"/>
    <n v="2.5932610338822399E-2"/>
    <n v="6.8176804076452699E-2"/>
    <n v="0.11512721233355799"/>
    <n v="3.0638314151549498E-2"/>
    <n v="6.9133573097254902E-3"/>
    <n v="9.9973011257324593E-3"/>
    <n v="1.04939301946794E-2"/>
    <n v="1.2530357966868E-2"/>
    <n v="215.429993"/>
    <n v="158.08999599999899"/>
    <n v="-0.114180227628258"/>
    <n v="4.0890106107655602E-3"/>
    <n v="0.89516091541943499"/>
    <n v="7.3284701973106103E-2"/>
    <n v="7.5118866108547303E-2"/>
    <s v="Jaguar Group of Funds"/>
    <x v="39"/>
    <s v="Consumer Discretionary"/>
    <s v="Home Improvement Retail"/>
    <s v="Atlanta, Georgia"/>
    <d v="1988-03-31T00:00:00"/>
    <n v="354950"/>
    <m/>
    <s v="Atlanta"/>
    <s v="Georgia"/>
    <s v="United States"/>
  </r>
  <r>
    <d v="2019-06-19T00:00:00"/>
    <x v="39"/>
    <s v="buy"/>
    <n v="2200"/>
    <n v="20"/>
    <n v="207.89999399999999"/>
    <n v="208.479996"/>
    <n v="205.89999399999999"/>
    <n v="207.94000199999999"/>
    <n v="207.94000199999999"/>
    <n v="3648200"/>
    <n v="2.0289999999999999"/>
    <n v="2.21465596375061E-3"/>
    <n v="4.4246304390432797E-2"/>
    <n v="8.3727796288074099E-2"/>
    <n v="0.117955183658802"/>
    <n v="6.0973585622595403E-2"/>
    <n v="7.47176257153422E-3"/>
    <n v="1.03752030712638E-2"/>
    <n v="1.0595934621491601E-2"/>
    <n v="1.25716991627913E-2"/>
    <n v="215.429993"/>
    <n v="158.08999599999899"/>
    <n v="-0.114180227628258"/>
    <n v="2.98071681438073E-3"/>
    <n v="0.89216781331632899"/>
    <n v="0.30914352289791702"/>
    <n v="0.244390058590788"/>
    <s v="Jaguar Group of Funds"/>
    <x v="39"/>
    <s v="Consumer Discretionary"/>
    <s v="Home Improvement Retail"/>
    <s v="Atlanta, Georgia"/>
    <d v="1988-03-31T00:00:00"/>
    <n v="354950"/>
    <m/>
    <s v="Atlanta"/>
    <s v="Georgia"/>
    <s v="United States"/>
  </r>
  <r>
    <d v="2019-06-26T00:00:00"/>
    <x v="39"/>
    <s v="sell"/>
    <n v="2500"/>
    <n v="20"/>
    <n v="205.33999599999899"/>
    <n v="207.320007"/>
    <n v="204.64999399999999"/>
    <n v="206.41999799999999"/>
    <n v="206.41999799999999"/>
    <n v="3071200"/>
    <n v="2.0489999999999999"/>
    <n v="8.17201253596192E-3"/>
    <n v="-7.3366677191796601E-3"/>
    <n v="7.1160279820342898E-2"/>
    <n v="9.3833824639344005E-2"/>
    <n v="7.5346670661627702E-2"/>
    <n v="1.3684124800528E-2"/>
    <n v="1.0954641123174199E-2"/>
    <n v="1.08576761258655E-2"/>
    <n v="1.26378881810503E-2"/>
    <n v="215.429993"/>
    <n v="158.08999599999899"/>
    <n v="-0.114180227628258"/>
    <n v="-1.2346958449604901E-3"/>
    <n v="0.90249270992859898"/>
    <n v="0.42148107007153701"/>
    <n v="0.37784732025771101"/>
    <s v="Jaguar Group of Funds"/>
    <x v="39"/>
    <s v="Consumer Discretionary"/>
    <s v="Home Improvement Retail"/>
    <s v="Atlanta, Georgia"/>
    <d v="1988-03-31T00:00:00"/>
    <n v="354950"/>
    <m/>
    <s v="Atlanta"/>
    <s v="Georgia"/>
    <s v="United States"/>
  </r>
  <r>
    <d v="2019-06-13T00:00:00"/>
    <x v="40"/>
    <s v="buy"/>
    <n v="100"/>
    <n v="1"/>
    <n v="133.449997"/>
    <n v="133.78999299999899"/>
    <n v="131.85000600000001"/>
    <n v="132.94000199999999"/>
    <n v="132.94000199999999"/>
    <n v="2851400"/>
    <n v="2.0910000000000002"/>
    <n v="-1.50328500385007E-3"/>
    <n v="7.2475480101638302E-3"/>
    <n v="5.1746739003291499E-2"/>
    <n v="0.147922325468441"/>
    <n v="0.272419900667911"/>
    <n v="5.6423442797260796E-3"/>
    <n v="7.6367556180790396E-3"/>
    <n v="7.98857373863022E-3"/>
    <n v="1.08075914588972E-2"/>
    <n v="134.71000699999999"/>
    <n v="104.160004"/>
    <n v="-8.9666725408457895E-2"/>
    <n v="4.0890106107655602E-3"/>
    <n v="0.39038138837014802"/>
    <n v="2.2541255877033701"/>
    <n v="2.4769173529050099"/>
    <s v="CapitalAlley Funds"/>
    <x v="40"/>
    <s v="Consumer Staples"/>
    <s v="Soft Drinks"/>
    <s v="Purchase, New York"/>
    <m/>
    <n v="77476"/>
    <n v="1898"/>
    <s v="Purchase"/>
    <s v="New York"/>
    <s v="United States"/>
  </r>
  <r>
    <d v="2019-04-12T00:00:00"/>
    <x v="40"/>
    <s v="sell"/>
    <n v="300"/>
    <n v="2"/>
    <n v="121.529999"/>
    <n v="122.33000199999999"/>
    <n v="121.150002"/>
    <n v="122.230003"/>
    <n v="121.341583"/>
    <n v="3501100"/>
    <n v="2.56"/>
    <n v="4.59206480354977E-3"/>
    <n v="5.0031003956389798E-3"/>
    <n v="4.73267700521596E-2"/>
    <n v="0.130369169977675"/>
    <n v="0.154284844540623"/>
    <n v="3.0864534484545299E-3"/>
    <n v="5.4985113446064096E-3"/>
    <n v="7.3411197930045302E-3"/>
    <n v="1.10781557669718E-2"/>
    <n v="123.19000200000001"/>
    <n v="95.940002000000007"/>
    <n v="-8.9666725408457895E-2"/>
    <n v="6.5875784763498903E-3"/>
    <n v="0.414427814384556"/>
    <n v="1.78935383466612"/>
    <n v="1.71254185758893"/>
    <s v="InvestBurg"/>
    <x v="40"/>
    <s v="Consumer Staples"/>
    <s v="Soft Drinks"/>
    <s v="Purchase, New York"/>
    <m/>
    <n v="77476"/>
    <n v="1898"/>
    <s v="Purchase"/>
    <s v="New York"/>
    <s v="United States"/>
  </r>
  <r>
    <d v="2019-04-30T00:00:00"/>
    <x v="40"/>
    <s v="buy"/>
    <n v="600"/>
    <n v="2"/>
    <n v="127.050003"/>
    <n v="128.38999899999999"/>
    <n v="126.339996"/>
    <n v="128.050003"/>
    <n v="127.11927799999999"/>
    <n v="4963600"/>
    <n v="2.5089999999999999"/>
    <n v="1.0677639605680699E-2"/>
    <n v="7.5253449934483997E-3"/>
    <n v="4.9712111730268398E-2"/>
    <n v="0.16914917331965401"/>
    <n v="0.263672889729055"/>
    <n v="6.1904617816504201E-3"/>
    <n v="9.2881661186907695E-3"/>
    <n v="8.3308549899759506E-3"/>
    <n v="1.09473097456827E-2"/>
    <n v="128.38999899999999"/>
    <n v="95.940002000000007"/>
    <n v="-8.9666725408457895E-2"/>
    <n v="9.5096475723260604E-4"/>
    <n v="0.39370819016969899"/>
    <n v="2.8421298571479601"/>
    <n v="2.7739872180761198"/>
    <s v="InvestBurg"/>
    <x v="40"/>
    <s v="Consumer Staples"/>
    <s v="Soft Drinks"/>
    <s v="Purchase, New York"/>
    <m/>
    <n v="77476"/>
    <n v="1898"/>
    <s v="Purchase"/>
    <s v="New York"/>
    <s v="United States"/>
  </r>
  <r>
    <d v="2019-05-22T00:00:00"/>
    <x v="40"/>
    <s v="sell"/>
    <n v="300"/>
    <n v="2"/>
    <n v="129.10000600000001"/>
    <n v="130.63999899999999"/>
    <n v="128.949997"/>
    <n v="130.070007"/>
    <n v="129.12460300000001"/>
    <n v="3588000"/>
    <n v="2.3929999999999998"/>
    <n v="7.8728544795803098E-3"/>
    <n v="5.5508602116347396E-3"/>
    <n v="2.83049290130938E-2"/>
    <n v="0.121697176149066"/>
    <n v="0.30119243335692902"/>
    <n v="6.6717169157735397E-3"/>
    <n v="7.1094463596060604E-3"/>
    <n v="7.7248039857363802E-3"/>
    <n v="1.07398882260134E-2"/>
    <n v="130.86999499999999"/>
    <n v="99.43"/>
    <n v="-8.9666725408457895E-2"/>
    <n v="-2.8283920525026501E-3"/>
    <n v="0.38501846004626"/>
    <n v="2.68353809949721"/>
    <n v="2.9039024594251601"/>
    <s v="InvestBurg"/>
    <x v="40"/>
    <s v="Consumer Staples"/>
    <s v="Soft Drinks"/>
    <s v="Purchase, New York"/>
    <m/>
    <n v="77476"/>
    <n v="1898"/>
    <s v="Purchase"/>
    <s v="New York"/>
    <s v="United States"/>
  </r>
  <r>
    <d v="2019-04-15T00:00:00"/>
    <x v="40"/>
    <s v="sell"/>
    <n v="100"/>
    <n v="3"/>
    <n v="122.44000200000001"/>
    <n v="124"/>
    <n v="122.360001"/>
    <n v="123.660004"/>
    <n v="122.76119199999999"/>
    <n v="4419800"/>
    <n v="2.5529999999999999"/>
    <n v="1.16313712921138E-2"/>
    <n v="1.3514873169434101E-2"/>
    <n v="6.8265351518276798E-2"/>
    <n v="0.14979711940559901"/>
    <n v="0.15718330163401201"/>
    <n v="5.7475543958716204E-3"/>
    <n v="5.2261046875556501E-3"/>
    <n v="7.3280403948887103E-3"/>
    <n v="1.10881207554255E-2"/>
    <n v="124"/>
    <n v="95.940002000000007"/>
    <n v="-8.9666725408457895E-2"/>
    <n v="-6.2956724975841202E-4"/>
    <n v="0.41528797518106902"/>
    <n v="1.8133666690735799"/>
    <n v="1.73479826879406"/>
    <s v="FinanCorp"/>
    <x v="40"/>
    <s v="Consumer Staples"/>
    <s v="Soft Drinks"/>
    <s v="Purchase, New York"/>
    <m/>
    <n v="77476"/>
    <n v="1898"/>
    <s v="Purchase"/>
    <s v="New York"/>
    <s v="United States"/>
  </r>
  <r>
    <d v="2019-05-14T00:00:00"/>
    <x v="40"/>
    <s v="buy"/>
    <n v="100"/>
    <n v="3"/>
    <n v="127.55999799999999"/>
    <n v="128.509995"/>
    <n v="127.290001"/>
    <n v="127.410004"/>
    <n v="126.483932"/>
    <n v="5150300"/>
    <n v="2.419"/>
    <n v="1.9641056825110098E-3"/>
    <n v="1.1287091387678701E-2"/>
    <n v="4.6097776725047702E-2"/>
    <n v="0.121131785419512"/>
    <n v="0.30165385141248502"/>
    <n v="8.0776376126217696E-3"/>
    <n v="1.03183075365857E-2"/>
    <n v="8.3575594139524995E-3"/>
    <n v="1.07602010340153E-2"/>
    <n v="128.509995"/>
    <n v="96.360000999999997"/>
    <n v="-8.9666725408457895E-2"/>
    <n v="7.98398755130913E-3"/>
    <n v="0.39252720498641402"/>
    <n v="2.87396707196074"/>
    <n v="2.9308931037325898"/>
    <s v="FinanCorp"/>
    <x v="40"/>
    <s v="Consumer Staples"/>
    <s v="Soft Drinks"/>
    <s v="Purchase, New York"/>
    <m/>
    <n v="77476"/>
    <n v="1898"/>
    <s v="Purchase"/>
    <s v="New York"/>
    <s v="United States"/>
  </r>
  <r>
    <d v="2019-04-08T00:00:00"/>
    <x v="40"/>
    <s v="buy"/>
    <n v="300"/>
    <n v="4"/>
    <n v="121.720001"/>
    <n v="122.040001"/>
    <n v="121.209999"/>
    <n v="122"/>
    <n v="121.11325100000001"/>
    <n v="3140100"/>
    <n v="2.5190000000000001"/>
    <n v="3.1195985183188799E-3"/>
    <n v="0"/>
    <n v="4.9569162650444303E-2"/>
    <n v="0.115898828126741"/>
    <n v="0.143302384170619"/>
    <n v="2.2178229505037E-3"/>
    <n v="6.1176311923207402E-3"/>
    <n v="8.3243109254532207E-3"/>
    <n v="1.10845176485047E-2"/>
    <n v="123.19000200000001"/>
    <n v="95.940002000000007"/>
    <n v="-8.9666725408457895E-2"/>
    <n v="1.0469119934194001E-3"/>
    <n v="0.40893855123599698"/>
    <n v="1.7020846130479399"/>
    <n v="1.7281412754463601"/>
    <s v="CapitalOwl"/>
    <x v="40"/>
    <s v="Consumer Staples"/>
    <s v="Soft Drinks"/>
    <s v="Purchase, New York"/>
    <m/>
    <n v="77476"/>
    <n v="1898"/>
    <s v="Purchase"/>
    <s v="New York"/>
    <s v="United States"/>
  </r>
  <r>
    <d v="2019-04-10T00:00:00"/>
    <x v="40"/>
    <s v="buy"/>
    <n v="300"/>
    <n v="4"/>
    <n v="122.349998"/>
    <n v="122.699997"/>
    <n v="121.660004"/>
    <n v="122.040001"/>
    <n v="121.152962"/>
    <n v="2681100"/>
    <n v="2.4769999999999999"/>
    <n v="-1.0646237176718399E-3"/>
    <n v="3.9409402077587299E-3"/>
    <n v="4.5685403792375498E-2"/>
    <n v="0.135027308433531"/>
    <n v="0.14271571246238099"/>
    <n v="1.71534016218563E-3"/>
    <n v="5.3965404811074499E-3"/>
    <n v="7.32743052685876E-3"/>
    <n v="1.1085087238662901E-2"/>
    <n v="123.19000200000001"/>
    <n v="95.940002000000007"/>
    <n v="-8.9666725408457895E-2"/>
    <n v="3.47183783585567E-3"/>
    <n v="0.41270279236506202"/>
    <n v="1.67017418939489"/>
    <n v="1.62571416854374"/>
    <s v="CapitalOwl"/>
    <x v="40"/>
    <s v="Consumer Staples"/>
    <s v="Soft Drinks"/>
    <s v="Purchase, New York"/>
    <m/>
    <n v="77476"/>
    <n v="1898"/>
    <s v="Purchase"/>
    <s v="New York"/>
    <s v="United States"/>
  </r>
  <r>
    <d v="2019-05-10T00:00:00"/>
    <x v="40"/>
    <s v="buy"/>
    <n v="700"/>
    <n v="4"/>
    <n v="126.139999"/>
    <n v="128.279999"/>
    <n v="125.620003"/>
    <n v="128.009995"/>
    <n v="127.079559"/>
    <n v="3720400"/>
    <n v="2.4550000000000001"/>
    <n v="1.5429614478731099E-2"/>
    <n v="2.6595388802606299E-3"/>
    <n v="4.66948194288744E-2"/>
    <n v="0.13261976882718099"/>
    <n v="0.31947254607899001"/>
    <n v="9.3601560960877607E-3"/>
    <n v="1.02246425031207E-2"/>
    <n v="8.3169231722067007E-3"/>
    <n v="1.0768022558495601E-2"/>
    <n v="128.38999899999999"/>
    <n v="96.360000999999997"/>
    <n v="-8.9666725408457895E-2"/>
    <n v="3.7133938472042301E-3"/>
    <n v="0.39802137041214702"/>
    <n v="3.1286662127140898"/>
    <n v="2.93822807939324"/>
    <s v="CapitalOwl"/>
    <x v="40"/>
    <s v="Consumer Staples"/>
    <s v="Soft Drinks"/>
    <s v="Purchase, New York"/>
    <m/>
    <n v="77476"/>
    <n v="1898"/>
    <s v="Purchase"/>
    <s v="New York"/>
    <s v="United States"/>
  </r>
  <r>
    <d v="2019-05-24T00:00:00"/>
    <x v="40"/>
    <s v="sell"/>
    <n v="500"/>
    <n v="4"/>
    <n v="130.33000200000001"/>
    <n v="130.479996"/>
    <n v="128.96000699999999"/>
    <n v="129.5"/>
    <n v="128.55873099999999"/>
    <n v="2702700"/>
    <n v="2.3239999999999998"/>
    <n v="-3.6228911722591701E-3"/>
    <n v="-7.76894148899773E-3"/>
    <n v="2.01238643849895E-2"/>
    <n v="0.117649764985884"/>
    <n v="0.287398478360681"/>
    <n v="5.7497323576344503E-3"/>
    <n v="7.1216339611698204E-3"/>
    <n v="7.6837718566867396E-3"/>
    <n v="1.0740121587453501E-2"/>
    <n v="130.89999399999999"/>
    <n v="99.650002000000001"/>
    <n v="-8.9666725408457895E-2"/>
    <n v="1.3526439988342199E-3"/>
    <n v="0.38354443425358298"/>
    <n v="2.5178576847759202"/>
    <n v="2.7072400037634901"/>
    <s v="CapitalOwl"/>
    <x v="40"/>
    <s v="Consumer Staples"/>
    <s v="Soft Drinks"/>
    <s v="Purchase, New York"/>
    <m/>
    <n v="77476"/>
    <n v="1898"/>
    <s v="Purchase"/>
    <s v="New York"/>
    <s v="United States"/>
  </r>
  <r>
    <d v="2019-05-30T00:00:00"/>
    <x v="40"/>
    <s v="buy"/>
    <n v="600"/>
    <n v="4"/>
    <n v="128.14999399999999"/>
    <n v="128.91000399999999"/>
    <n v="127.779999"/>
    <n v="128.61000100000001"/>
    <n v="127.675209"/>
    <n v="2710300"/>
    <n v="2.2269999999999999"/>
    <n v="3.4270937836207199E-3"/>
    <n v="-1.12882433936678E-2"/>
    <n v="1.50414065673338E-2"/>
    <n v="0.106302681375274"/>
    <n v="0.27405221448984901"/>
    <n v="7.57251994387401E-3"/>
    <n v="7.7629320746795301E-3"/>
    <n v="7.8350153844373507E-3"/>
    <n v="1.0777228368266299E-2"/>
    <n v="130.89999399999999"/>
    <n v="99.650002000000001"/>
    <n v="-8.9666725408457895E-2"/>
    <n v="2.0962723552933101E-3"/>
    <n v="0.392054097905078"/>
    <n v="2.36663660674358"/>
    <n v="2.4646010459575098"/>
    <s v="CapitalOwl"/>
    <x v="40"/>
    <s v="Consumer Staples"/>
    <s v="Soft Drinks"/>
    <s v="Purchase, New York"/>
    <m/>
    <n v="77476"/>
    <n v="1898"/>
    <s v="Purchase"/>
    <s v="New York"/>
    <s v="United States"/>
  </r>
  <r>
    <d v="2019-05-31T00:00:00"/>
    <x v="40"/>
    <s v="buy"/>
    <n v="500"/>
    <n v="4"/>
    <n v="128"/>
    <n v="128.449997"/>
    <n v="126.989998"/>
    <n v="128"/>
    <n v="127.069640999999"/>
    <n v="4191200"/>
    <n v="2.1419999999999999"/>
    <n v="-4.7543190032308096E-3"/>
    <n v="-1.52734511773842E-2"/>
    <n v="-3.9055204157779298E-4"/>
    <n v="9.6889532617784394E-2"/>
    <n v="0.26210326135766998"/>
    <n v="7.5863936743245496E-3"/>
    <n v="7.5099738281552298E-3"/>
    <n v="7.8671240470964098E-3"/>
    <n v="1.0776537682765E-2"/>
    <n v="130.89999399999999"/>
    <n v="99.650002000000001"/>
    <n v="-8.9666725408457895E-2"/>
    <n v="-1.3283204951564801E-2"/>
    <n v="0.39172491204308302"/>
    <n v="2.2544842454285101"/>
    <n v="2.3908656518883098"/>
    <s v="CapitalOwl"/>
    <x v="40"/>
    <s v="Consumer Staples"/>
    <s v="Soft Drinks"/>
    <s v="Purchase, New York"/>
    <m/>
    <n v="77476"/>
    <n v="1898"/>
    <s v="Purchase"/>
    <s v="New York"/>
    <s v="United States"/>
  </r>
  <r>
    <d v="2019-06-13T00:00:00"/>
    <x v="40"/>
    <s v="sell"/>
    <n v="200"/>
    <n v="4"/>
    <n v="133.449997"/>
    <n v="133.78999299999899"/>
    <n v="131.85000600000001"/>
    <n v="132.94000199999999"/>
    <n v="132.94000199999999"/>
    <n v="2851400"/>
    <n v="2.0910000000000002"/>
    <n v="-1.50328500385007E-3"/>
    <n v="7.2475480101638302E-3"/>
    <n v="5.1746739003291499E-2"/>
    <n v="0.147922325468441"/>
    <n v="0.272419900667911"/>
    <n v="5.6423442797260796E-3"/>
    <n v="7.6367556180790396E-3"/>
    <n v="7.98857373863022E-3"/>
    <n v="1.08075914588972E-2"/>
    <n v="134.71000699999999"/>
    <n v="104.160004"/>
    <n v="-8.9666725408457895E-2"/>
    <n v="4.0890106107655602E-3"/>
    <n v="0.39038138837014802"/>
    <n v="2.2541255877033701"/>
    <n v="2.4769173529050099"/>
    <s v="CapitalOwl"/>
    <x v="40"/>
    <s v="Consumer Staples"/>
    <s v="Soft Drinks"/>
    <s v="Purchase, New York"/>
    <m/>
    <n v="77476"/>
    <n v="1898"/>
    <s v="Purchase"/>
    <s v="New York"/>
    <s v="United States"/>
  </r>
  <r>
    <d v="2019-06-19T00:00:00"/>
    <x v="40"/>
    <s v="buy"/>
    <n v="100"/>
    <n v="4"/>
    <n v="132.05999800000001"/>
    <n v="133.28999299999899"/>
    <n v="131.33000200000001"/>
    <n v="132.85000600000001"/>
    <n v="132.85000600000001"/>
    <n v="4349900"/>
    <n v="2.0289999999999999"/>
    <n v="5.9643677477459302E-3"/>
    <n v="-2.1804812921265701E-3"/>
    <n v="2.5065925377413999E-2"/>
    <n v="0.123122875788703"/>
    <n v="0.26316563700644102"/>
    <n v="3.6735674451194998E-3"/>
    <n v="7.1869880827796998E-3"/>
    <n v="7.9012846578644901E-3"/>
    <n v="1.0627612746369201E-2"/>
    <n v="134.71000699999999"/>
    <n v="104.529999"/>
    <n v="-8.9666725408457895E-2"/>
    <n v="2.98071681438073E-3"/>
    <n v="0.388429801710098"/>
    <n v="2.1498066084955001"/>
    <n v="2.1277617509353202"/>
    <s v="CapitalOwl"/>
    <x v="40"/>
    <s v="Consumer Staples"/>
    <s v="Soft Drinks"/>
    <s v="Purchase, New York"/>
    <m/>
    <n v="77476"/>
    <n v="1898"/>
    <s v="Purchase"/>
    <s v="New York"/>
    <s v="United States"/>
  </r>
  <r>
    <d v="2019-04-03T00:00:00"/>
    <x v="40"/>
    <s v="buy"/>
    <n v="500"/>
    <n v="5"/>
    <n v="121.68"/>
    <n v="122.230003"/>
    <n v="120.739998"/>
    <n v="121.55999799999999"/>
    <n v="120.676445"/>
    <n v="4534400"/>
    <n v="2.5169999999999999"/>
    <n v="-9.8672308440374995E-4"/>
    <n v="-2.7110685891320201E-3"/>
    <n v="4.5353324232307798E-2"/>
    <n v="0.114570800570792"/>
    <n v="0.14989665005564001"/>
    <n v="3.8911339737075401E-3"/>
    <n v="6.3480382191751297E-3"/>
    <n v="8.8571567277655298E-3"/>
    <n v="1.11666419821492E-2"/>
    <n v="123.19000200000001"/>
    <n v="95.940002000000007"/>
    <n v="-8.9666725408457895E-2"/>
    <n v="2.1460723821998401E-3"/>
    <n v="0.41825637095300999"/>
    <n v="1.84183465286862"/>
    <n v="1.9317033473494101"/>
    <s v="Alpha Capital"/>
    <x v="40"/>
    <s v="Consumer Staples"/>
    <s v="Soft Drinks"/>
    <s v="Purchase, New York"/>
    <m/>
    <n v="77476"/>
    <n v="1898"/>
    <s v="Purchase"/>
    <s v="New York"/>
    <s v="United States"/>
  </r>
  <r>
    <d v="2019-05-06T00:00:00"/>
    <x v="40"/>
    <s v="buy"/>
    <n v="300"/>
    <n v="5"/>
    <n v="127.300003"/>
    <n v="127.629997"/>
    <n v="126.760002"/>
    <n v="127.269997"/>
    <n v="126.34493999999999"/>
    <n v="2883900"/>
    <n v="2.5"/>
    <n v="-3.1380147149336099E-3"/>
    <n v="4.56758261124195E-3"/>
    <n v="4.5902829759110697E-2"/>
    <n v="0.12620304972103399"/>
    <n v="0.29881097445039201"/>
    <n v="7.3134519660868298E-3"/>
    <n v="9.4376849377769603E-3"/>
    <n v="8.0101325895137292E-3"/>
    <n v="1.08102636720722E-2"/>
    <n v="128.38999899999999"/>
    <n v="95.940002000000007"/>
    <n v="-8.9666725408457895E-2"/>
    <n v="-4.4810132310555703E-3"/>
    <n v="0.391224649933614"/>
    <n v="3.05843447749595"/>
    <n v="2.9670823328307701"/>
    <s v="Alpha Capital"/>
    <x v="40"/>
    <s v="Consumer Staples"/>
    <s v="Soft Drinks"/>
    <s v="Purchase, New York"/>
    <m/>
    <n v="77476"/>
    <n v="1898"/>
    <s v="Purchase"/>
    <s v="New York"/>
    <s v="United States"/>
  </r>
  <r>
    <d v="2019-05-17T00:00:00"/>
    <x v="40"/>
    <s v="buy"/>
    <n v="500"/>
    <n v="5"/>
    <n v="129.91999799999999"/>
    <n v="130.86999499999999"/>
    <n v="129.64999399999999"/>
    <n v="130.509995"/>
    <n v="129.561386"/>
    <n v="4011700"/>
    <n v="2.3929999999999998"/>
    <n v="1.8404735177259201E-3"/>
    <n v="1.9341452851789499E-2"/>
    <n v="6.4073637788876897E-2"/>
    <n v="0.126711916463976"/>
    <n v="0.32815967265894602"/>
    <n v="7.9907003253601103E-3"/>
    <n v="1.0161040896757199E-2"/>
    <n v="7.5727982410916999E-3"/>
    <n v="1.0793151842300499E-2"/>
    <n v="130.86999499999999"/>
    <n v="97.150002000000001"/>
    <n v="-8.9666725408457895E-2"/>
    <n v="-5.8544371529206298E-3"/>
    <n v="0.39482133884102399"/>
    <n v="3.0330629819695201"/>
    <n v="2.9857053903897399"/>
    <s v="Alpha Capital"/>
    <x v="40"/>
    <s v="Consumer Staples"/>
    <s v="Soft Drinks"/>
    <s v="Purchase, New York"/>
    <m/>
    <n v="77476"/>
    <n v="1898"/>
    <s v="Purchase"/>
    <s v="New York"/>
    <s v="United States"/>
  </r>
  <r>
    <d v="2019-05-29T00:00:00"/>
    <x v="40"/>
    <s v="sell"/>
    <n v="600"/>
    <n v="5"/>
    <n v="127.58000199999999"/>
    <n v="128.30999800000001"/>
    <n v="126.839996"/>
    <n v="128.16999799999999"/>
    <n v="127.23840300000001"/>
    <n v="5502700"/>
    <n v="2.2360000000000002"/>
    <n v="4.2220860173056802E-3"/>
    <n v="-6.8424826977083698E-3"/>
    <n v="1.3906011311511901E-2"/>
    <n v="0.113289365561369"/>
    <n v="0.27846994710430401"/>
    <n v="8.5984020745956697E-3"/>
    <n v="7.7475841283312597E-3"/>
    <n v="7.9091331378587197E-3"/>
    <n v="1.07846396807968E-2"/>
    <n v="130.89999399999999"/>
    <n v="99.650002000000001"/>
    <n v="-8.9666725408457895E-2"/>
    <n v="-6.9359101493404697E-3"/>
    <n v="0.38617781869169898"/>
    <n v="2.4175967335531401"/>
    <n v="2.52798134450823"/>
    <s v="Alpha Capital"/>
    <x v="40"/>
    <s v="Consumer Staples"/>
    <s v="Soft Drinks"/>
    <s v="Purchase, New York"/>
    <m/>
    <n v="77476"/>
    <n v="1898"/>
    <s v="Purchase"/>
    <s v="New York"/>
    <s v="United States"/>
  </r>
  <r>
    <d v="2019-06-21T00:00:00"/>
    <x v="40"/>
    <s v="sell"/>
    <n v="700"/>
    <n v="5"/>
    <n v="134.16000399999999"/>
    <n v="134.55999800000001"/>
    <n v="133.63000500000001"/>
    <n v="133.96000699999999"/>
    <n v="133.96000699999999"/>
    <n v="7696300"/>
    <n v="2.0680000000000001"/>
    <n v="-1.49184714969226E-3"/>
    <n v="9.2243406786635292E-3"/>
    <n v="4.46363017650852E-2"/>
    <n v="0.11136241882390301"/>
    <n v="0.26741400000021098"/>
    <n v="5.7372403305016298E-3"/>
    <n v="7.0798284234771299E-3"/>
    <n v="7.8396936943301195E-3"/>
    <n v="1.0638371957413101E-2"/>
    <n v="134.71000699999999"/>
    <n v="104.529999"/>
    <n v="-8.9666725408457895E-2"/>
    <n v="-1.26001638019446E-3"/>
    <n v="0.39185463618158001"/>
    <n v="2.1704832749357501"/>
    <n v="2.1148416846513198"/>
    <s v="Alpha Capital"/>
    <x v="40"/>
    <s v="Consumer Staples"/>
    <s v="Soft Drinks"/>
    <s v="Purchase, New York"/>
    <m/>
    <n v="77476"/>
    <n v="1898"/>
    <s v="Purchase"/>
    <s v="New York"/>
    <s v="United States"/>
  </r>
  <r>
    <d v="2019-04-24T00:00:00"/>
    <x v="40"/>
    <s v="sell"/>
    <n v="400"/>
    <n v="6"/>
    <n v="127.410004"/>
    <n v="127.980003"/>
    <n v="126.669997999999"/>
    <n v="126.919997999999"/>
    <n v="125.997489999999"/>
    <n v="3517200"/>
    <n v="2.5219999999999998"/>
    <n v="-1.3385114279940199E-3"/>
    <n v="3.6180831914889397E-2"/>
    <n v="5.0083104761635397E-2"/>
    <n v="0.14453837631830199"/>
    <n v="0.246291654854636"/>
    <n v="1.6983903828847499E-2"/>
    <n v="9.1090183702851393E-3"/>
    <n v="8.4392568496797406E-3"/>
    <n v="1.1066832966436501E-2"/>
    <n v="128.259995"/>
    <n v="95.940002000000007"/>
    <n v="-8.9666725408457895E-2"/>
    <n v="-2.1941687255359501E-3"/>
    <n v="0.40364088071219401"/>
    <n v="2.8001042183572502"/>
    <n v="2.5423764807610101"/>
    <s v="DecaFund"/>
    <x v="40"/>
    <s v="Consumer Staples"/>
    <s v="Soft Drinks"/>
    <s v="Purchase, New York"/>
    <m/>
    <n v="77476"/>
    <n v="1898"/>
    <s v="Purchase"/>
    <s v="New York"/>
    <s v="United States"/>
  </r>
  <r>
    <d v="2019-05-16T00:00:00"/>
    <x v="40"/>
    <s v="buy"/>
    <n v="800"/>
    <n v="6"/>
    <n v="129.36999499999999"/>
    <n v="130.75"/>
    <n v="128.759995"/>
    <n v="130.270004"/>
    <n v="129.323151"/>
    <n v="4812900"/>
    <n v="2.4049999999999998"/>
    <n v="7.0873257911327099E-3"/>
    <n v="3.2930593812794597E-2"/>
    <n v="5.2073378766748002E-2"/>
    <n v="0.15393262328965501"/>
    <n v="0.33034005299330099"/>
    <n v="9.3277058388250705E-3"/>
    <n v="1.05364898341957E-2"/>
    <n v="8.3041345998462607E-3"/>
    <n v="1.0794458919261399E-2"/>
    <n v="130.75"/>
    <n v="96.550003000000004"/>
    <n v="-8.9666725408457895E-2"/>
    <n v="8.8559569696340101E-3"/>
    <n v="0.39579902136173101"/>
    <n v="3.0912681968892102"/>
    <n v="3.0048260365386601"/>
    <s v="DecaFund"/>
    <x v="40"/>
    <s v="Consumer Staples"/>
    <s v="Soft Drinks"/>
    <s v="Purchase, New York"/>
    <m/>
    <n v="77476"/>
    <n v="1898"/>
    <s v="Purchase"/>
    <s v="New York"/>
    <s v="United States"/>
  </r>
  <r>
    <d v="2019-05-30T00:00:00"/>
    <x v="40"/>
    <s v="sell"/>
    <n v="100"/>
    <n v="6"/>
    <n v="128.14999399999999"/>
    <n v="128.91000399999999"/>
    <n v="127.779999"/>
    <n v="128.61000100000001"/>
    <n v="127.675209"/>
    <n v="2710300"/>
    <n v="2.2269999999999999"/>
    <n v="3.4270937836207199E-3"/>
    <n v="-1.12882433936678E-2"/>
    <n v="1.50414065673338E-2"/>
    <n v="0.106302681375274"/>
    <n v="0.27405221448984901"/>
    <n v="7.57251994387401E-3"/>
    <n v="7.7629320746795301E-3"/>
    <n v="7.8350153844373507E-3"/>
    <n v="1.0777228368266299E-2"/>
    <n v="130.89999399999999"/>
    <n v="99.650002000000001"/>
    <n v="-8.9666725408457895E-2"/>
    <n v="2.0962723552933101E-3"/>
    <n v="0.392054097905078"/>
    <n v="2.36663660674358"/>
    <n v="2.4646010459575098"/>
    <s v="DecaFund"/>
    <x v="40"/>
    <s v="Consumer Staples"/>
    <s v="Soft Drinks"/>
    <s v="Purchase, New York"/>
    <m/>
    <n v="77476"/>
    <n v="1898"/>
    <s v="Purchase"/>
    <s v="New York"/>
    <s v="United States"/>
  </r>
  <r>
    <d v="2019-06-06T00:00:00"/>
    <x v="40"/>
    <s v="buy"/>
    <n v="1200"/>
    <n v="6"/>
    <n v="131.08000200000001"/>
    <n v="132.270004"/>
    <n v="130.55999800000001"/>
    <n v="131.979996"/>
    <n v="131.979996"/>
    <n v="5528000"/>
    <n v="2.1240000000000001"/>
    <n v="1.17753625945858E-2"/>
    <n v="3.3160756146418599E-2"/>
    <n v="4.3634580102510298E-2"/>
    <n v="0.135493461759879"/>
    <n v="0.30690005115242902"/>
    <n v="8.9074474745210498E-3"/>
    <n v="8.4752962507791893E-3"/>
    <n v="8.1869722991643294E-3"/>
    <n v="1.08445377302298E-2"/>
    <n v="132.270004"/>
    <n v="99.82"/>
    <n v="-8.9666725408457895E-2"/>
    <n v="6.1168407152111899E-3"/>
    <n v="0.39149330013102601"/>
    <n v="2.6286051369571002"/>
    <n v="2.43678224477401"/>
    <s v="DecaFund"/>
    <x v="40"/>
    <s v="Consumer Staples"/>
    <s v="Soft Drinks"/>
    <s v="Purchase, New York"/>
    <m/>
    <n v="77476"/>
    <n v="1898"/>
    <s v="Purchase"/>
    <s v="New York"/>
    <s v="United States"/>
  </r>
  <r>
    <d v="2019-06-20T00:00:00"/>
    <x v="40"/>
    <s v="buy"/>
    <n v="1100"/>
    <n v="6"/>
    <n v="133.86999499999999"/>
    <n v="134.449997"/>
    <n v="133.33999599999899"/>
    <n v="134.16000399999999"/>
    <n v="134.16000399999999"/>
    <n v="3847500"/>
    <n v="2.0009999999999999"/>
    <n v="9.8124299605590291E-3"/>
    <n v="9.13523367228271E-3"/>
    <n v="3.8870563978169299E-2"/>
    <n v="0.123513948613467"/>
    <n v="0.26748920656581698"/>
    <n v="5.7503197282208996E-3"/>
    <n v="7.3190413985768296E-3"/>
    <n v="7.9073968691400192E-3"/>
    <n v="1.06383011069084E-2"/>
    <n v="134.71000699999999"/>
    <n v="104.529999"/>
    <n v="-8.9666725408457895E-2"/>
    <n v="9.4276054361659405E-3"/>
    <n v="0.39154243577528502"/>
    <n v="2.1831813875119201"/>
    <n v="2.1135729108970298"/>
    <s v="DecaFund"/>
    <x v="40"/>
    <s v="Consumer Staples"/>
    <s v="Soft Drinks"/>
    <s v="Purchase, New York"/>
    <m/>
    <n v="77476"/>
    <n v="1898"/>
    <s v="Purchase"/>
    <s v="New York"/>
    <s v="United States"/>
  </r>
  <r>
    <d v="2019-04-10T00:00:00"/>
    <x v="40"/>
    <s v="buy"/>
    <n v="300"/>
    <n v="7"/>
    <n v="122.349998"/>
    <n v="122.699997"/>
    <n v="121.660004"/>
    <n v="122.040001"/>
    <n v="121.152962"/>
    <n v="2681100"/>
    <n v="2.4769999999999999"/>
    <n v="-1.0646237176718399E-3"/>
    <n v="3.9409402077587299E-3"/>
    <n v="4.5685403792375498E-2"/>
    <n v="0.135027308433531"/>
    <n v="0.14271571246238099"/>
    <n v="1.71534016218563E-3"/>
    <n v="5.3965404811074499E-3"/>
    <n v="7.32743052685876E-3"/>
    <n v="1.1085087238662901E-2"/>
    <n v="123.19000200000001"/>
    <n v="95.940002000000007"/>
    <n v="-8.9666725408457895E-2"/>
    <n v="3.47183783585567E-3"/>
    <n v="0.41270279236506202"/>
    <n v="1.67017418939489"/>
    <n v="1.62571416854374"/>
    <s v="GreenGrest Capital"/>
    <x v="40"/>
    <s v="Consumer Staples"/>
    <s v="Soft Drinks"/>
    <s v="Purchase, New York"/>
    <m/>
    <n v="77476"/>
    <n v="1898"/>
    <s v="Purchase"/>
    <s v="New York"/>
    <s v="United States"/>
  </r>
  <r>
    <d v="2019-04-23T00:00:00"/>
    <x v="40"/>
    <s v="buy"/>
    <n v="400"/>
    <n v="7"/>
    <n v="126.68"/>
    <n v="127.540001"/>
    <n v="126.120003"/>
    <n v="127.089996"/>
    <n v="126.166252"/>
    <n v="4464100"/>
    <n v="2.57"/>
    <n v="5.1275736643244902E-3"/>
    <n v="2.7359557838480701E-2"/>
    <n v="6.2081298829500697E-2"/>
    <n v="0.15330979820577501"/>
    <n v="0.248605578686976"/>
    <n v="1.84888008285423E-2"/>
    <n v="9.2405018771369793E-3"/>
    <n v="8.4507042544636393E-3"/>
    <n v="1.10658637225201E-2"/>
    <n v="128.259995"/>
    <n v="95.940002000000007"/>
    <n v="-8.9666725408457895E-2"/>
    <n v="8.8023511954049196E-3"/>
    <n v="0.40349224838194198"/>
    <n v="2.87134034672117"/>
    <n v="2.2970238017677498"/>
    <s v="GreenGrest Capital"/>
    <x v="40"/>
    <s v="Consumer Staples"/>
    <s v="Soft Drinks"/>
    <s v="Purchase, New York"/>
    <m/>
    <n v="77476"/>
    <n v="1898"/>
    <s v="Purchase"/>
    <s v="New York"/>
    <s v="United States"/>
  </r>
  <r>
    <d v="2019-06-03T00:00:00"/>
    <x v="40"/>
    <s v="buy"/>
    <n v="400"/>
    <n v="7"/>
    <n v="127.860001"/>
    <n v="129.16000399999999"/>
    <n v="127.489998"/>
    <n v="128.979996"/>
    <n v="128.04251099999999"/>
    <n v="3588700"/>
    <n v="2.081"/>
    <n v="7.6270354704088298E-3"/>
    <n v="-4.0235245347161799E-3"/>
    <n v="1.3582248394447801E-2"/>
    <n v="0.104602694414688"/>
    <n v="0.276213021527147"/>
    <n v="8.9257733248366694E-3"/>
    <n v="7.54010981216751E-3"/>
    <n v="7.9013851962690899E-3"/>
    <n v="1.07739504151941E-2"/>
    <n v="130.89999399999999"/>
    <n v="99.650002000000001"/>
    <n v="-8.9666725408457895E-2"/>
    <n v="-2.7690708645509302E-3"/>
    <n v="0.38933423530752198"/>
    <n v="2.3823936483557602"/>
    <n v="2.3637728446042798"/>
    <s v="GreenGrest Capital"/>
    <x v="40"/>
    <s v="Consumer Staples"/>
    <s v="Soft Drinks"/>
    <s v="Purchase, New York"/>
    <m/>
    <n v="77476"/>
    <n v="1898"/>
    <s v="Purchase"/>
    <s v="New York"/>
    <s v="United States"/>
  </r>
  <r>
    <d v="2019-06-17T00:00:00"/>
    <x v="40"/>
    <s v="buy"/>
    <n v="700"/>
    <n v="7"/>
    <n v="132.720001"/>
    <n v="133.240005"/>
    <n v="131.88999899999999"/>
    <n v="132.520004"/>
    <n v="132.520004"/>
    <n v="2725800"/>
    <n v="2.0859999999999999"/>
    <n v="-1.5833518859256299E-3"/>
    <n v="-8.0417704435414104E-3"/>
    <n v="3.1506614932550497E-2"/>
    <n v="0.12954966625518299"/>
    <n v="0.26305361986653503"/>
    <n v="8.7791507434095098E-4"/>
    <n v="7.15175362105355E-3"/>
    <n v="7.8797190561191808E-3"/>
    <n v="1.0801395611543901E-2"/>
    <n v="134.71000699999999"/>
    <n v="104.529999"/>
    <n v="-8.9666725408457895E-2"/>
    <n v="9.3131563797728401E-4"/>
    <n v="0.39219537796901699"/>
    <n v="2.1557958299781399"/>
    <n v="2.2840830750671102"/>
    <s v="GreenGrest Capital"/>
    <x v="40"/>
    <s v="Consumer Staples"/>
    <s v="Soft Drinks"/>
    <s v="Purchase, New York"/>
    <m/>
    <n v="77476"/>
    <n v="1898"/>
    <s v="Purchase"/>
    <s v="New York"/>
    <s v="United States"/>
  </r>
  <r>
    <d v="2019-06-25T00:00:00"/>
    <x v="40"/>
    <s v="sell"/>
    <n v="1300"/>
    <n v="7"/>
    <n v="133.979996"/>
    <n v="134.479996"/>
    <n v="133.53999299999899"/>
    <n v="133.80999800000001"/>
    <n v="133.80999800000001"/>
    <n v="4176300"/>
    <n v="1.994"/>
    <n v="-2.46315484636183E-3"/>
    <n v="1.3164518748537199E-2"/>
    <n v="3.6412126694943703E-2"/>
    <n v="9.95309108195256E-2"/>
    <n v="0.24238720661445401"/>
    <n v="5.1790973743619604E-3"/>
    <n v="6.99727181181224E-3"/>
    <n v="7.7917010731893702E-3"/>
    <n v="1.0594918774964299E-2"/>
    <n v="135.240005"/>
    <n v="104.529999"/>
    <n v="-8.9666725408457895E-2"/>
    <n v="-9.5417756928269908E-3"/>
    <n v="0.39518724537015598"/>
    <n v="1.9461094474348499"/>
    <n v="2.1024426340685198"/>
    <s v="GreenGrest Capital"/>
    <x v="40"/>
    <s v="Consumer Staples"/>
    <s v="Soft Drinks"/>
    <s v="Purchase, New York"/>
    <m/>
    <n v="77476"/>
    <n v="1898"/>
    <s v="Purchase"/>
    <s v="New York"/>
    <s v="United States"/>
  </r>
  <r>
    <d v="2019-06-07T00:00:00"/>
    <x v="40"/>
    <s v="buy"/>
    <n v="500"/>
    <n v="8"/>
    <n v="132.83999599999899"/>
    <n v="134.71000699999999"/>
    <n v="132.58999599999899"/>
    <n v="133.470001"/>
    <n v="133.470001"/>
    <n v="6332700"/>
    <n v="2.0840000000000001"/>
    <n v="1.1226375330727701E-2"/>
    <n v="4.9141450480377102E-2"/>
    <n v="6.5048552029023293E-2"/>
    <n v="0.154241538328352"/>
    <n v="0.311958498343124"/>
    <n v="6.2799115141989204E-3"/>
    <n v="8.2372553391223992E-3"/>
    <n v="8.1704400926404606E-3"/>
    <n v="1.08584095113803E-2"/>
    <n v="134.71000699999999"/>
    <n v="100.33000199999999"/>
    <n v="-8.9666725408457895E-2"/>
    <n v="1.0442979367750601E-2"/>
    <n v="0.39351615812699398"/>
    <n v="2.6632306470784601"/>
    <n v="2.5185315251040001"/>
    <s v="KKZ Asset Management"/>
    <x v="40"/>
    <s v="Consumer Staples"/>
    <s v="Soft Drinks"/>
    <s v="Purchase, New York"/>
    <m/>
    <n v="77476"/>
    <n v="1898"/>
    <s v="Purchase"/>
    <s v="New York"/>
    <s v="United States"/>
  </r>
  <r>
    <d v="2019-06-13T00:00:00"/>
    <x v="40"/>
    <s v="sell"/>
    <n v="700"/>
    <n v="8"/>
    <n v="133.449997"/>
    <n v="133.78999299999899"/>
    <n v="131.85000600000001"/>
    <n v="132.94000199999999"/>
    <n v="132.94000199999999"/>
    <n v="2851400"/>
    <n v="2.0910000000000002"/>
    <n v="-1.50328500385007E-3"/>
    <n v="7.2475480101638302E-3"/>
    <n v="5.1746739003291499E-2"/>
    <n v="0.147922325468441"/>
    <n v="0.272419900667911"/>
    <n v="5.6423442797260796E-3"/>
    <n v="7.6367556180790396E-3"/>
    <n v="7.98857373863022E-3"/>
    <n v="1.08075914588972E-2"/>
    <n v="134.71000699999999"/>
    <n v="104.160004"/>
    <n v="-8.9666725408457895E-2"/>
    <n v="4.0890106107655602E-3"/>
    <n v="0.39038138837014802"/>
    <n v="2.2541255877033701"/>
    <n v="2.4769173529050099"/>
    <s v="KKZ Asset Management"/>
    <x v="40"/>
    <s v="Consumer Staples"/>
    <s v="Soft Drinks"/>
    <s v="Purchase, New York"/>
    <m/>
    <n v="77476"/>
    <n v="1898"/>
    <s v="Purchase"/>
    <s v="New York"/>
    <s v="United States"/>
  </r>
  <r>
    <d v="2019-06-20T00:00:00"/>
    <x v="40"/>
    <s v="buy"/>
    <n v="1100"/>
    <n v="8"/>
    <n v="133.86999499999999"/>
    <n v="134.449997"/>
    <n v="133.33999599999899"/>
    <n v="134.16000399999999"/>
    <n v="134.16000399999999"/>
    <n v="3847500"/>
    <n v="2.0009999999999999"/>
    <n v="9.8124299605590291E-3"/>
    <n v="9.13523367228271E-3"/>
    <n v="3.8870563978169299E-2"/>
    <n v="0.123513948613467"/>
    <n v="0.26748920656581698"/>
    <n v="5.7503197282208996E-3"/>
    <n v="7.3190413985768296E-3"/>
    <n v="7.9073968691400192E-3"/>
    <n v="1.06383011069084E-2"/>
    <n v="134.71000699999999"/>
    <n v="104.529999"/>
    <n v="-8.9666725408457895E-2"/>
    <n v="9.4276054361659405E-3"/>
    <n v="0.39154243577528502"/>
    <n v="2.1831813875119201"/>
    <n v="2.1135729108970298"/>
    <s v="KKZ Asset Management"/>
    <x v="40"/>
    <s v="Consumer Staples"/>
    <s v="Soft Drinks"/>
    <s v="Purchase, New York"/>
    <m/>
    <n v="77476"/>
    <n v="1898"/>
    <s v="Purchase"/>
    <s v="New York"/>
    <s v="United States"/>
  </r>
  <r>
    <d v="2019-06-24T00:00:00"/>
    <x v="40"/>
    <s v="sell"/>
    <n v="700"/>
    <n v="8"/>
    <n v="134.64999399999999"/>
    <n v="135.240005"/>
    <n v="133.94000199999999"/>
    <n v="134.13999899999999"/>
    <n v="134.13999899999999"/>
    <n v="3685800"/>
    <n v="2.0209999999999999"/>
    <n v="1.3427230362863701E-3"/>
    <n v="1.2150415600875399E-2"/>
    <n v="3.81061703217912E-2"/>
    <n v="0.111628883422926"/>
    <n v="0.25533234150439499"/>
    <n v="5.4417547889825399E-3"/>
    <n v="6.9590106460340204E-3"/>
    <n v="7.8393865351297602E-3"/>
    <n v="1.0609618539526701E-2"/>
    <n v="135.240005"/>
    <n v="104.529999"/>
    <n v="-8.9666725408457895E-2"/>
    <n v="-1.73338836506086E-3"/>
    <n v="0.39596392673099001"/>
    <n v="2.0626324519645798"/>
    <n v="2.0962090090486099"/>
    <s v="KKZ Asset Management"/>
    <x v="40"/>
    <s v="Consumer Staples"/>
    <s v="Soft Drinks"/>
    <s v="Purchase, New York"/>
    <m/>
    <n v="77476"/>
    <n v="1898"/>
    <s v="Purchase"/>
    <s v="New York"/>
    <s v="United States"/>
  </r>
  <r>
    <d v="2019-06-25T00:00:00"/>
    <x v="40"/>
    <s v="sell"/>
    <n v="800"/>
    <n v="8"/>
    <n v="133.979996"/>
    <n v="134.479996"/>
    <n v="133.53999299999899"/>
    <n v="133.80999800000001"/>
    <n v="133.80999800000001"/>
    <n v="4176300"/>
    <n v="1.994"/>
    <n v="-2.46315484636183E-3"/>
    <n v="1.3164518748537199E-2"/>
    <n v="3.6412126694943703E-2"/>
    <n v="9.95309108195256E-2"/>
    <n v="0.24238720661445401"/>
    <n v="5.1790973743619604E-3"/>
    <n v="6.99727181181224E-3"/>
    <n v="7.7917010731893702E-3"/>
    <n v="1.0594918774964299E-2"/>
    <n v="135.240005"/>
    <n v="104.529999"/>
    <n v="-8.9666725408457895E-2"/>
    <n v="-9.5417756928269908E-3"/>
    <n v="0.39518724537015598"/>
    <n v="1.9461094474348499"/>
    <n v="2.1024426340685198"/>
    <s v="KKZ Asset Management"/>
    <x v="40"/>
    <s v="Consumer Staples"/>
    <s v="Soft Drinks"/>
    <s v="Purchase, New York"/>
    <m/>
    <n v="77476"/>
    <n v="1898"/>
    <s v="Purchase"/>
    <s v="New York"/>
    <s v="United States"/>
  </r>
  <r>
    <d v="2019-06-27T00:00:00"/>
    <x v="40"/>
    <s v="sell"/>
    <n v="500"/>
    <n v="8"/>
    <n v="132.25"/>
    <n v="132.44000199999999"/>
    <n v="131.38000500000001"/>
    <n v="131.69000199999999"/>
    <n v="131.69000199999999"/>
    <n v="4750900"/>
    <n v="2.0049999999999999"/>
    <n v="-4.77259326812481E-3"/>
    <n v="-1.8582456420788498E-2"/>
    <n v="3.8610261209003099E-2"/>
    <n v="8.5036960099998005E-2"/>
    <n v="0.22937426670006"/>
    <n v="4.7222252646719103E-3"/>
    <n v="6.7052613427919603E-3"/>
    <n v="7.9852472001155795E-3"/>
    <n v="1.0607123253316E-2"/>
    <n v="135.240005"/>
    <n v="104.529999"/>
    <n v="-8.9666725408457895E-2"/>
    <n v="3.81588593721357E-3"/>
    <n v="0.40187327705325099"/>
    <n v="1.8255484985302799"/>
    <n v="1.95902838342251"/>
    <s v="KKZ Asset Management"/>
    <x v="40"/>
    <s v="Consumer Staples"/>
    <s v="Soft Drinks"/>
    <s v="Purchase, New York"/>
    <m/>
    <n v="77476"/>
    <n v="1898"/>
    <s v="Purchase"/>
    <s v="New York"/>
    <s v="United States"/>
  </r>
  <r>
    <d v="2019-04-08T00:00:00"/>
    <x v="40"/>
    <s v="buy"/>
    <n v="1100"/>
    <n v="9"/>
    <n v="121.720001"/>
    <n v="122.040001"/>
    <n v="121.209999"/>
    <n v="122"/>
    <n v="121.11325100000001"/>
    <n v="3140100"/>
    <n v="2.5190000000000001"/>
    <n v="3.1195985183188799E-3"/>
    <n v="0"/>
    <n v="4.9569162650444303E-2"/>
    <n v="0.115898828126741"/>
    <n v="0.143302384170619"/>
    <n v="2.2178229505037E-3"/>
    <n v="6.1176311923207402E-3"/>
    <n v="8.3243109254532207E-3"/>
    <n v="1.10845176485047E-2"/>
    <n v="123.19000200000001"/>
    <n v="95.940002000000007"/>
    <n v="-8.9666725408457895E-2"/>
    <n v="1.0469119934194001E-3"/>
    <n v="0.40893855123599698"/>
    <n v="1.7020846130479399"/>
    <n v="1.7281412754463601"/>
    <s v="Netpune Capital"/>
    <x v="40"/>
    <s v="Consumer Staples"/>
    <s v="Soft Drinks"/>
    <s v="Purchase, New York"/>
    <m/>
    <n v="77476"/>
    <n v="1898"/>
    <s v="Purchase"/>
    <s v="New York"/>
    <s v="United States"/>
  </r>
  <r>
    <d v="2019-04-25T00:00:00"/>
    <x v="40"/>
    <s v="sell"/>
    <n v="300"/>
    <n v="9"/>
    <n v="125.650002"/>
    <n v="126.400002"/>
    <n v="125.18"/>
    <n v="126.129997"/>
    <n v="125.213234"/>
    <n v="4433700"/>
    <n v="2.5339999999999998"/>
    <n v="-6.24383016289644E-3"/>
    <n v="-6.9527040897314502E-3"/>
    <n v="4.2763016161475903E-2"/>
    <n v="0.14946477482742601"/>
    <n v="0.25122341397436998"/>
    <n v="4.5850156996218002E-3"/>
    <n v="9.2869043037025999E-3"/>
    <n v="8.3346602222294092E-3"/>
    <n v="1.1049603440248801E-2"/>
    <n v="128.259995"/>
    <n v="95.940002000000007"/>
    <n v="-8.9666725408457895E-2"/>
    <n v="-3.6904169755480902E-4"/>
    <n v="0.39978424302916998"/>
    <n v="2.816544233328"/>
    <n v="2.66949519855222"/>
    <s v="Netpune Capital"/>
    <x v="40"/>
    <s v="Consumer Staples"/>
    <s v="Soft Drinks"/>
    <s v="Purchase, New York"/>
    <m/>
    <n v="77476"/>
    <n v="1898"/>
    <s v="Purchase"/>
    <s v="New York"/>
    <s v="United States"/>
  </r>
  <r>
    <d v="2019-05-06T00:00:00"/>
    <x v="40"/>
    <s v="buy"/>
    <n v="1500"/>
    <n v="9"/>
    <n v="127.300003"/>
    <n v="127.629997"/>
    <n v="126.760002"/>
    <n v="127.269997"/>
    <n v="126.34493999999999"/>
    <n v="2883900"/>
    <n v="2.5"/>
    <n v="-3.1380147149336099E-3"/>
    <n v="4.56758261124195E-3"/>
    <n v="4.5902829759110697E-2"/>
    <n v="0.12620304972103399"/>
    <n v="0.29881097445039201"/>
    <n v="7.3134519660868298E-3"/>
    <n v="9.4376849377769603E-3"/>
    <n v="8.0101325895137292E-3"/>
    <n v="1.08102636720722E-2"/>
    <n v="128.38999899999999"/>
    <n v="95.940002000000007"/>
    <n v="-8.9666725408457895E-2"/>
    <n v="-4.4810132310555703E-3"/>
    <n v="0.391224649933614"/>
    <n v="3.05843447749595"/>
    <n v="2.9670823328307701"/>
    <s v="Netpune Capital"/>
    <x v="40"/>
    <s v="Consumer Staples"/>
    <s v="Soft Drinks"/>
    <s v="Purchase, New York"/>
    <m/>
    <n v="77476"/>
    <n v="1898"/>
    <s v="Purchase"/>
    <s v="New York"/>
    <s v="United States"/>
  </r>
  <r>
    <d v="2019-05-28T00:00:00"/>
    <x v="40"/>
    <s v="sell"/>
    <n v="1100"/>
    <n v="9"/>
    <n v="129.5"/>
    <n v="129.89999399999999"/>
    <n v="127.360001"/>
    <n v="127.629997"/>
    <n v="126.702324"/>
    <n v="8806000"/>
    <n v="2.2679999999999998"/>
    <n v="-1.4545420802820799E-2"/>
    <n v="-1.8322153651622101E-2"/>
    <n v="1.1822273745065099E-2"/>
    <n v="0.10388006947218099"/>
    <n v="0.27554458405948401"/>
    <n v="8.2583329541614202E-3"/>
    <n v="7.7142713863412498E-3"/>
    <n v="7.9513523245686099E-3"/>
    <n v="1.0782845406149001E-2"/>
    <n v="130.89999399999999"/>
    <n v="99.650002000000001"/>
    <n v="-8.9666725408457895E-2"/>
    <n v="-8.4109499934704197E-3"/>
    <n v="0.387828136106521"/>
    <n v="2.3977529889404101"/>
    <n v="2.6097941079372"/>
    <s v="Netpune Capital"/>
    <x v="40"/>
    <s v="Consumer Staples"/>
    <s v="Soft Drinks"/>
    <s v="Purchase, New York"/>
    <m/>
    <n v="77476"/>
    <n v="1898"/>
    <s v="Purchase"/>
    <s v="New York"/>
    <s v="United States"/>
  </r>
  <r>
    <d v="2019-06-26T00:00:00"/>
    <x v="40"/>
    <s v="buy"/>
    <n v="600"/>
    <n v="9"/>
    <n v="133.05999800000001"/>
    <n v="133.770004"/>
    <n v="132.300003"/>
    <n v="132.320007"/>
    <n v="132.320007"/>
    <n v="6024100"/>
    <n v="2.0489999999999999"/>
    <n v="-1.11975841928958E-2"/>
    <n v="-3.9974331921045899E-3"/>
    <n v="2.8837433674307002E-2"/>
    <n v="8.9399259802271799E-2"/>
    <n v="0.225484811946775"/>
    <n v="7.5592563114730603E-3"/>
    <n v="7.4415958343912398E-3"/>
    <n v="7.9501379064803694E-3"/>
    <n v="1.0618249132106501E-2"/>
    <n v="135.240005"/>
    <n v="104.529999"/>
    <n v="-8.9666725408457895E-2"/>
    <n v="-1.2346958449604901E-3"/>
    <n v="0.40209513252036999"/>
    <n v="1.7903682442470701"/>
    <n v="2.03055496121884"/>
    <s v="Netpune Capital"/>
    <x v="40"/>
    <s v="Consumer Staples"/>
    <s v="Soft Drinks"/>
    <s v="Purchase, New York"/>
    <m/>
    <n v="77476"/>
    <n v="1898"/>
    <s v="Purchase"/>
    <s v="New York"/>
    <s v="United States"/>
  </r>
  <r>
    <d v="2019-04-10T00:00:00"/>
    <x v="40"/>
    <s v="buy"/>
    <n v="800"/>
    <n v="10"/>
    <n v="122.349998"/>
    <n v="122.699997"/>
    <n v="121.660004"/>
    <n v="122.040001"/>
    <n v="121.152962"/>
    <n v="2681100"/>
    <n v="2.4769999999999999"/>
    <n v="-1.0646237176718399E-3"/>
    <n v="3.9409402077587299E-3"/>
    <n v="4.5685403792375498E-2"/>
    <n v="0.135027308433531"/>
    <n v="0.14271571246238099"/>
    <n v="1.71534016218563E-3"/>
    <n v="5.3965404811074499E-3"/>
    <n v="7.32743052685876E-3"/>
    <n v="1.1085087238662901E-2"/>
    <n v="123.19000200000001"/>
    <n v="95.940002000000007"/>
    <n v="-8.9666725408457895E-2"/>
    <n v="3.47183783585567E-3"/>
    <n v="0.41270279236506202"/>
    <n v="1.67017418939489"/>
    <n v="1.62571416854374"/>
    <s v="Spectrum Group"/>
    <x v="40"/>
    <s v="Consumer Staples"/>
    <s v="Soft Drinks"/>
    <s v="Purchase, New York"/>
    <m/>
    <n v="77476"/>
    <n v="1898"/>
    <s v="Purchase"/>
    <s v="New York"/>
    <s v="United States"/>
  </r>
  <r>
    <d v="2019-06-04T00:00:00"/>
    <x v="40"/>
    <s v="sell"/>
    <n v="700"/>
    <n v="10"/>
    <n v="129.75"/>
    <n v="129.80999800000001"/>
    <n v="128.020004"/>
    <n v="129.070007"/>
    <n v="128.131866"/>
    <n v="4242400"/>
    <n v="2.1190000000000002"/>
    <n v="6.9761078114201304E-4"/>
    <n v="1.1219507049246799E-2"/>
    <n v="1.7507263878596E-2"/>
    <n v="0.10650611534590999"/>
    <n v="0.276910632308289"/>
    <n v="4.6275640056883498E-3"/>
    <n v="7.4910811151611498E-3"/>
    <n v="7.8938844264569499E-3"/>
    <n v="1.07737572831777E-2"/>
    <n v="130.89999399999999"/>
    <n v="99.82"/>
    <n v="-8.9666725408457895E-2"/>
    <n v="2.1205927310919401E-2"/>
    <n v="0.38395844199214002"/>
    <n v="2.3765271912223498"/>
    <n v="2.3595276850606699"/>
    <s v="Spectrum Group"/>
    <x v="40"/>
    <s v="Consumer Staples"/>
    <s v="Soft Drinks"/>
    <s v="Purchase, New York"/>
    <m/>
    <n v="77476"/>
    <n v="1898"/>
    <s v="Purchase"/>
    <s v="New York"/>
    <s v="United States"/>
  </r>
  <r>
    <d v="2019-06-05T00:00:00"/>
    <x v="40"/>
    <s v="buy"/>
    <n v="1400"/>
    <n v="10"/>
    <n v="129.220001"/>
    <n v="131.60000600000001"/>
    <n v="128.86000100000001"/>
    <n v="131.38999899999999"/>
    <n v="130.43499800000001"/>
    <n v="5084200"/>
    <n v="2.1230000000000002"/>
    <n v="1.7815066303512699E-2"/>
    <n v="2.4812487335453701E-2"/>
    <n v="2.8721202792991202E-2"/>
    <n v="0.118906255085778"/>
    <n v="0.29602316849098298"/>
    <n v="8.4742482513082903E-3"/>
    <n v="8.24817481820052E-3"/>
    <n v="8.1390330738974406E-3"/>
    <n v="1.0823976495045601E-2"/>
    <n v="131.60000600000001"/>
    <n v="99.82"/>
    <n v="-8.9666725408457895E-2"/>
    <n v="8.1287266899663802E-3"/>
    <n v="0.38937607202324998"/>
    <n v="2.5419010019063299"/>
    <n v="2.3843885387313102"/>
    <s v="Spectrum Group"/>
    <x v="40"/>
    <s v="Consumer Staples"/>
    <s v="Soft Drinks"/>
    <s v="Purchase, New York"/>
    <m/>
    <n v="77476"/>
    <n v="1898"/>
    <s v="Purchase"/>
    <s v="New York"/>
    <s v="United States"/>
  </r>
  <r>
    <d v="2019-06-11T00:00:00"/>
    <x v="40"/>
    <s v="buy"/>
    <n v="300"/>
    <n v="10"/>
    <n v="134.05999800000001"/>
    <n v="134.33999599999899"/>
    <n v="132.69000199999999"/>
    <n v="133.199997"/>
    <n v="133.199997"/>
    <n v="3553600"/>
    <n v="2.14"/>
    <n v="-2.9236424755932099E-3"/>
    <n v="3.8791798834211501E-2"/>
    <n v="6.2468010922160498E-2"/>
    <n v="0.140654776664008"/>
    <n v="0.29360425633169901"/>
    <n v="8.5214693167979597E-3"/>
    <n v="8.3067815585588407E-3"/>
    <n v="8.1062814923587804E-3"/>
    <n v="1.08349343407403E-2"/>
    <n v="134.71000699999999"/>
    <n v="102.269997"/>
    <n v="-8.9666725408457895E-2"/>
    <n v="-3.4994119269314301E-4"/>
    <n v="0.39193806692234801"/>
    <n v="2.46224194133789"/>
    <n v="2.5833709411066601"/>
    <s v="Spectrum Group"/>
    <x v="40"/>
    <s v="Consumer Staples"/>
    <s v="Soft Drinks"/>
    <s v="Purchase, New York"/>
    <m/>
    <n v="77476"/>
    <n v="1898"/>
    <s v="Purchase"/>
    <s v="New York"/>
    <s v="United States"/>
  </r>
  <r>
    <d v="2019-06-13T00:00:00"/>
    <x v="40"/>
    <s v="buy"/>
    <n v="500"/>
    <n v="10"/>
    <n v="133.449997"/>
    <n v="133.78999299999899"/>
    <n v="131.85000600000001"/>
    <n v="132.94000199999999"/>
    <n v="132.94000199999999"/>
    <n v="2851400"/>
    <n v="2.0910000000000002"/>
    <n v="-1.50328500385007E-3"/>
    <n v="7.2475480101638302E-3"/>
    <n v="5.1746739003291499E-2"/>
    <n v="0.147922325468441"/>
    <n v="0.272419900667911"/>
    <n v="5.6423442797260796E-3"/>
    <n v="7.6367556180790396E-3"/>
    <n v="7.98857373863022E-3"/>
    <n v="1.08075914588972E-2"/>
    <n v="134.71000699999999"/>
    <n v="104.160004"/>
    <n v="-8.9666725408457895E-2"/>
    <n v="4.0890106107655602E-3"/>
    <n v="0.39038138837014802"/>
    <n v="2.2541255877033701"/>
    <n v="2.4769173529050099"/>
    <s v="Spectrum Group"/>
    <x v="40"/>
    <s v="Consumer Staples"/>
    <s v="Soft Drinks"/>
    <s v="Purchase, New York"/>
    <m/>
    <n v="77476"/>
    <n v="1898"/>
    <s v="Purchase"/>
    <s v="New York"/>
    <s v="United States"/>
  </r>
  <r>
    <d v="2019-06-25T00:00:00"/>
    <x v="40"/>
    <s v="sell"/>
    <n v="400"/>
    <n v="10"/>
    <n v="133.979996"/>
    <n v="134.479996"/>
    <n v="133.53999299999899"/>
    <n v="133.80999800000001"/>
    <n v="133.80999800000001"/>
    <n v="4176300"/>
    <n v="1.994"/>
    <n v="-2.46315484636183E-3"/>
    <n v="1.3164518748537199E-2"/>
    <n v="3.6412126694943703E-2"/>
    <n v="9.95309108195256E-2"/>
    <n v="0.24238720661445401"/>
    <n v="5.1790973743619604E-3"/>
    <n v="6.99727181181224E-3"/>
    <n v="7.7917010731893702E-3"/>
    <n v="1.0594918774964299E-2"/>
    <n v="135.240005"/>
    <n v="104.529999"/>
    <n v="-8.9666725408457895E-2"/>
    <n v="-9.5417756928269908E-3"/>
    <n v="0.39518724537015598"/>
    <n v="1.9461094474348499"/>
    <n v="2.1024426340685198"/>
    <s v="Spectrum Group"/>
    <x v="40"/>
    <s v="Consumer Staples"/>
    <s v="Soft Drinks"/>
    <s v="Purchase, New York"/>
    <m/>
    <n v="77476"/>
    <n v="1898"/>
    <s v="Purchase"/>
    <s v="New York"/>
    <s v="United States"/>
  </r>
  <r>
    <d v="2019-04-29T00:00:00"/>
    <x v="40"/>
    <s v="sell"/>
    <n v="1800"/>
    <n v="11"/>
    <n v="126.139999"/>
    <n v="126.959999"/>
    <n v="126.019997"/>
    <n v="126.69000200000001"/>
    <n v="125.76916499999901"/>
    <n v="2793400"/>
    <n v="2.536"/>
    <n v="2.29169852779911E-3"/>
    <n v="1.9752790520922302E-3"/>
    <n v="3.8624178558736802E-2"/>
    <n v="0.16012427173306201"/>
    <n v="0.237870809471244"/>
    <n v="4.3621414007894901E-3"/>
    <n v="9.1087299884386793E-3"/>
    <n v="8.2685605002399895E-3"/>
    <n v="1.0977490666927501E-2"/>
    <n v="128.259995"/>
    <n v="95.940002000000007"/>
    <n v="-8.9666725408457895E-2"/>
    <n v="1.07094833958194E-3"/>
    <n v="0.39293409636536197"/>
    <n v="2.5731918042345701"/>
    <n v="2.7798293159907601"/>
    <s v="Beta Dynamic Fund"/>
    <x v="40"/>
    <s v="Consumer Staples"/>
    <s v="Soft Drinks"/>
    <s v="Purchase, New York"/>
    <m/>
    <n v="77476"/>
    <n v="1898"/>
    <s v="Purchase"/>
    <s v="New York"/>
    <s v="United States"/>
  </r>
  <r>
    <d v="2019-06-03T00:00:00"/>
    <x v="40"/>
    <s v="sell"/>
    <n v="700"/>
    <n v="11"/>
    <n v="127.860001"/>
    <n v="129.16000399999999"/>
    <n v="127.489998"/>
    <n v="128.979996"/>
    <n v="128.04251099999999"/>
    <n v="3588700"/>
    <n v="2.081"/>
    <n v="7.6270354704088298E-3"/>
    <n v="-4.0235245347161799E-3"/>
    <n v="1.3582248394447801E-2"/>
    <n v="0.104602694414688"/>
    <n v="0.276213021527147"/>
    <n v="8.9257733248366694E-3"/>
    <n v="7.54010981216751E-3"/>
    <n v="7.9013851962690899E-3"/>
    <n v="1.07739504151941E-2"/>
    <n v="130.89999399999999"/>
    <n v="99.650002000000001"/>
    <n v="-8.9666725408457895E-2"/>
    <n v="-2.7690708645509302E-3"/>
    <n v="0.38933423530752198"/>
    <n v="2.3823936483557602"/>
    <n v="2.3637728446042798"/>
    <s v="Beta Dynamic Fund"/>
    <x v="40"/>
    <s v="Consumer Staples"/>
    <s v="Soft Drinks"/>
    <s v="Purchase, New York"/>
    <m/>
    <n v="77476"/>
    <n v="1898"/>
    <s v="Purchase"/>
    <s v="New York"/>
    <s v="United States"/>
  </r>
  <r>
    <d v="2019-06-13T00:00:00"/>
    <x v="40"/>
    <s v="sell"/>
    <n v="900"/>
    <n v="11"/>
    <n v="133.449997"/>
    <n v="133.78999299999899"/>
    <n v="131.85000600000001"/>
    <n v="132.94000199999999"/>
    <n v="132.94000199999999"/>
    <n v="2851400"/>
    <n v="2.0910000000000002"/>
    <n v="-1.50328500385007E-3"/>
    <n v="7.2475480101638302E-3"/>
    <n v="5.1746739003291499E-2"/>
    <n v="0.147922325468441"/>
    <n v="0.272419900667911"/>
    <n v="5.6423442797260796E-3"/>
    <n v="7.6367556180790396E-3"/>
    <n v="7.98857373863022E-3"/>
    <n v="1.08075914588972E-2"/>
    <n v="134.71000699999999"/>
    <n v="104.160004"/>
    <n v="-8.9666725408457895E-2"/>
    <n v="4.0890106107655602E-3"/>
    <n v="0.39038138837014802"/>
    <n v="2.2541255877033701"/>
    <n v="2.4769173529050099"/>
    <s v="Beta Dynamic Fund"/>
    <x v="40"/>
    <s v="Consumer Staples"/>
    <s v="Soft Drinks"/>
    <s v="Purchase, New York"/>
    <m/>
    <n v="77476"/>
    <n v="1898"/>
    <s v="Purchase"/>
    <s v="New York"/>
    <s v="United States"/>
  </r>
  <r>
    <d v="2019-06-20T00:00:00"/>
    <x v="40"/>
    <s v="sell"/>
    <n v="1100"/>
    <n v="11"/>
    <n v="133.86999499999999"/>
    <n v="134.449997"/>
    <n v="133.33999599999899"/>
    <n v="134.16000399999999"/>
    <n v="134.16000399999999"/>
    <n v="3847500"/>
    <n v="2.0009999999999999"/>
    <n v="9.8124299605590291E-3"/>
    <n v="9.13523367228271E-3"/>
    <n v="3.8870563978169299E-2"/>
    <n v="0.123513948613467"/>
    <n v="0.26748920656581698"/>
    <n v="5.7503197282208996E-3"/>
    <n v="7.3190413985768296E-3"/>
    <n v="7.9073968691400192E-3"/>
    <n v="1.06383011069084E-2"/>
    <n v="134.71000699999999"/>
    <n v="104.529999"/>
    <n v="-8.9666725408457895E-2"/>
    <n v="9.4276054361659405E-3"/>
    <n v="0.39154243577528502"/>
    <n v="2.1831813875119201"/>
    <n v="2.1135729108970298"/>
    <s v="Beta Dynamic Fund"/>
    <x v="40"/>
    <s v="Consumer Staples"/>
    <s v="Soft Drinks"/>
    <s v="Purchase, New York"/>
    <m/>
    <n v="77476"/>
    <n v="1898"/>
    <s v="Purchase"/>
    <s v="New York"/>
    <s v="United States"/>
  </r>
  <r>
    <d v="2019-06-27T00:00:00"/>
    <x v="40"/>
    <s v="buy"/>
    <n v="1500"/>
    <n v="11"/>
    <n v="132.25"/>
    <n v="132.44000199999999"/>
    <n v="131.38000500000001"/>
    <n v="131.69000199999999"/>
    <n v="131.69000199999999"/>
    <n v="4750900"/>
    <n v="2.0049999999999999"/>
    <n v="-4.77259326812481E-3"/>
    <n v="-1.8582456420788498E-2"/>
    <n v="3.8610261209003099E-2"/>
    <n v="8.5036960099998005E-2"/>
    <n v="0.22937426670006"/>
    <n v="4.7222252646719103E-3"/>
    <n v="6.7052613427919603E-3"/>
    <n v="7.9852472001155795E-3"/>
    <n v="1.0607123253316E-2"/>
    <n v="135.240005"/>
    <n v="104.529999"/>
    <n v="-8.9666725408457895E-2"/>
    <n v="3.81588593721357E-3"/>
    <n v="0.40187327705325099"/>
    <n v="1.8255484985302799"/>
    <n v="1.95902838342251"/>
    <s v="Beta Dynamic Fund"/>
    <x v="40"/>
    <s v="Consumer Staples"/>
    <s v="Soft Drinks"/>
    <s v="Purchase, New York"/>
    <m/>
    <n v="77476"/>
    <n v="1898"/>
    <s v="Purchase"/>
    <s v="New York"/>
    <s v="United States"/>
  </r>
  <r>
    <d v="2019-04-04T00:00:00"/>
    <x v="40"/>
    <s v="buy"/>
    <n v="2100"/>
    <n v="12"/>
    <n v="121.80999799999999"/>
    <n v="122.129997"/>
    <n v="121.169997999999"/>
    <n v="121.470001"/>
    <n v="120.58710499999999"/>
    <n v="3022500"/>
    <n v="2.512"/>
    <n v="-7.40600924453714E-4"/>
    <n v="-3.0413759477347698E-3"/>
    <n v="4.5818533457934199E-2"/>
    <n v="0.123207767617292"/>
    <n v="0.13092969569643101"/>
    <n v="3.8911382773036598E-3"/>
    <n v="6.3374021148834298E-3"/>
    <n v="8.7472239764575695E-3"/>
    <n v="1.1111110749132199E-2"/>
    <n v="123.19000200000001"/>
    <n v="95.940002000000007"/>
    <n v="-8.9666725408457895E-2"/>
    <n v="2.0824655091414399E-3"/>
    <n v="0.41192509755589002"/>
    <n v="1.5502059226201701"/>
    <n v="1.8293796951089201"/>
    <s v="6igma Capital"/>
    <x v="40"/>
    <s v="Consumer Staples"/>
    <s v="Soft Drinks"/>
    <s v="Purchase, New York"/>
    <m/>
    <n v="77476"/>
    <n v="1898"/>
    <s v="Purchase"/>
    <s v="New York"/>
    <s v="United States"/>
  </r>
  <r>
    <d v="2019-04-08T00:00:00"/>
    <x v="40"/>
    <s v="buy"/>
    <n v="900"/>
    <n v="12"/>
    <n v="121.720001"/>
    <n v="122.040001"/>
    <n v="121.209999"/>
    <n v="122"/>
    <n v="121.11325100000001"/>
    <n v="3140100"/>
    <n v="2.5190000000000001"/>
    <n v="3.1195985183188799E-3"/>
    <n v="0"/>
    <n v="4.9569162650444303E-2"/>
    <n v="0.115898828126741"/>
    <n v="0.143302384170619"/>
    <n v="2.2178229505037E-3"/>
    <n v="6.1176311923207402E-3"/>
    <n v="8.3243109254532207E-3"/>
    <n v="1.10845176485047E-2"/>
    <n v="123.19000200000001"/>
    <n v="95.940002000000007"/>
    <n v="-8.9666725408457895E-2"/>
    <n v="1.0469119934194001E-3"/>
    <n v="0.40893855123599698"/>
    <n v="1.7020846130479399"/>
    <n v="1.7281412754463601"/>
    <s v="6igma Capital"/>
    <x v="40"/>
    <s v="Consumer Staples"/>
    <s v="Soft Drinks"/>
    <s v="Purchase, New York"/>
    <m/>
    <n v="77476"/>
    <n v="1898"/>
    <s v="Purchase"/>
    <s v="New York"/>
    <s v="United States"/>
  </r>
  <r>
    <d v="2019-04-29T00:00:00"/>
    <x v="40"/>
    <s v="sell"/>
    <n v="1000"/>
    <n v="12"/>
    <n v="126.139999"/>
    <n v="126.959999"/>
    <n v="126.019997"/>
    <n v="126.69000200000001"/>
    <n v="125.76916499999901"/>
    <n v="2793400"/>
    <n v="2.536"/>
    <n v="2.29169852779911E-3"/>
    <n v="1.9752790520922302E-3"/>
    <n v="3.8624178558736802E-2"/>
    <n v="0.16012427173306201"/>
    <n v="0.237870809471244"/>
    <n v="4.3621414007894901E-3"/>
    <n v="9.1087299884386793E-3"/>
    <n v="8.2685605002399895E-3"/>
    <n v="1.0977490666927501E-2"/>
    <n v="128.259995"/>
    <n v="95.940002000000007"/>
    <n v="-8.9666725408457895E-2"/>
    <n v="1.07094833958194E-3"/>
    <n v="0.39293409636536197"/>
    <n v="2.5731918042345701"/>
    <n v="2.7798293159907601"/>
    <s v="6igma Capital"/>
    <x v="40"/>
    <s v="Consumer Staples"/>
    <s v="Soft Drinks"/>
    <s v="Purchase, New York"/>
    <m/>
    <n v="77476"/>
    <n v="1898"/>
    <s v="Purchase"/>
    <s v="New York"/>
    <s v="United States"/>
  </r>
  <r>
    <d v="2019-05-03T00:00:00"/>
    <x v="40"/>
    <s v="buy"/>
    <n v="1800"/>
    <n v="12"/>
    <n v="127.099998"/>
    <n v="128.179993"/>
    <n v="126.919997999999"/>
    <n v="127.669997999999"/>
    <n v="126.742035"/>
    <n v="2854900"/>
    <n v="2.5310000000000001"/>
    <n v="6.6011273891176496E-3"/>
    <n v="9.9972958539745992E-3"/>
    <n v="4.80541213896407E-2"/>
    <n v="0.13733113952756501"/>
    <n v="0.30574711206709199"/>
    <n v="6.9558328353968102E-3"/>
    <n v="9.3920093948364793E-3"/>
    <n v="8.0176240765580196E-3"/>
    <n v="1.08080408489341E-2"/>
    <n v="128.38999899999999"/>
    <n v="95.940002000000007"/>
    <n v="-8.9666725408457895E-2"/>
    <n v="9.5921274614703799E-3"/>
    <n v="0.39024583352564501"/>
    <n v="3.1833909819087198"/>
    <n v="2.8700337981784898"/>
    <s v="6igma Capital"/>
    <x v="40"/>
    <s v="Consumer Staples"/>
    <s v="Soft Drinks"/>
    <s v="Purchase, New York"/>
    <m/>
    <n v="77476"/>
    <n v="1898"/>
    <s v="Purchase"/>
    <s v="New York"/>
    <s v="United States"/>
  </r>
  <r>
    <d v="2019-06-07T00:00:00"/>
    <x v="40"/>
    <s v="buy"/>
    <n v="1000"/>
    <n v="12"/>
    <n v="132.83999599999899"/>
    <n v="134.71000699999999"/>
    <n v="132.58999599999899"/>
    <n v="133.470001"/>
    <n v="133.470001"/>
    <n v="6332700"/>
    <n v="2.0840000000000001"/>
    <n v="1.1226375330727701E-2"/>
    <n v="4.9141450480377102E-2"/>
    <n v="6.5048552029023293E-2"/>
    <n v="0.154241538328352"/>
    <n v="0.311958498343124"/>
    <n v="6.2799115141989204E-3"/>
    <n v="8.2372553391223992E-3"/>
    <n v="8.1704400926404606E-3"/>
    <n v="1.08584095113803E-2"/>
    <n v="134.71000699999999"/>
    <n v="100.33000199999999"/>
    <n v="-8.9666725408457895E-2"/>
    <n v="1.0442979367750601E-2"/>
    <n v="0.39351615812699398"/>
    <n v="2.6632306470784601"/>
    <n v="2.5185315251040001"/>
    <s v="6igma Capital"/>
    <x v="40"/>
    <s v="Consumer Staples"/>
    <s v="Soft Drinks"/>
    <s v="Purchase, New York"/>
    <m/>
    <n v="77476"/>
    <n v="1898"/>
    <s v="Purchase"/>
    <s v="New York"/>
    <s v="United States"/>
  </r>
  <r>
    <d v="2019-06-10T00:00:00"/>
    <x v="40"/>
    <s v="sell"/>
    <n v="500"/>
    <n v="12"/>
    <n v="133.179993"/>
    <n v="133.679993"/>
    <n v="132.36000100000001"/>
    <n v="133.58999599999899"/>
    <n v="133.58999599999899"/>
    <n v="2957900"/>
    <n v="2.1429999999999998"/>
    <n v="8.98637080978685E-4"/>
    <n v="4.2413052090947E-2"/>
    <n v="6.5629770856786798E-2"/>
    <n v="0.14340688585794401"/>
    <n v="0.309589555880527"/>
    <n v="7.4764307421774298E-3"/>
    <n v="8.2293154395807807E-3"/>
    <n v="8.0854352212124704E-3"/>
    <n v="1.0857670781001701E-2"/>
    <n v="134.71000699999999"/>
    <n v="101.18"/>
    <n v="-8.9666725408457895E-2"/>
    <n v="4.6492198743191201E-3"/>
    <n v="0.39320171983661001"/>
    <n v="2.6208759782534798"/>
    <n v="2.5662279910835499"/>
    <s v="6igma Capital"/>
    <x v="40"/>
    <s v="Consumer Staples"/>
    <s v="Soft Drinks"/>
    <s v="Purchase, New York"/>
    <m/>
    <n v="77476"/>
    <n v="1898"/>
    <s v="Purchase"/>
    <s v="New York"/>
    <s v="United States"/>
  </r>
  <r>
    <d v="2019-06-11T00:00:00"/>
    <x v="40"/>
    <s v="sell"/>
    <n v="1400"/>
    <n v="12"/>
    <n v="134.05999800000001"/>
    <n v="134.33999599999899"/>
    <n v="132.69000199999999"/>
    <n v="133.199997"/>
    <n v="133.199997"/>
    <n v="3553600"/>
    <n v="2.14"/>
    <n v="-2.9236424755932099E-3"/>
    <n v="3.8791798834211501E-2"/>
    <n v="6.2468010922160498E-2"/>
    <n v="0.140654776664008"/>
    <n v="0.29360425633169901"/>
    <n v="8.5214693167979597E-3"/>
    <n v="8.3067815585588407E-3"/>
    <n v="8.1062814923587804E-3"/>
    <n v="1.08349343407403E-2"/>
    <n v="134.71000699999999"/>
    <n v="102.269997"/>
    <n v="-8.9666725408457895E-2"/>
    <n v="-3.4994119269314301E-4"/>
    <n v="0.39193806692234801"/>
    <n v="2.46224194133789"/>
    <n v="2.5833709411066601"/>
    <s v="6igma Capital"/>
    <x v="40"/>
    <s v="Consumer Staples"/>
    <s v="Soft Drinks"/>
    <s v="Purchase, New York"/>
    <m/>
    <n v="77476"/>
    <n v="1898"/>
    <s v="Purchase"/>
    <s v="New York"/>
    <s v="United States"/>
  </r>
  <r>
    <d v="2019-06-13T00:00:00"/>
    <x v="40"/>
    <s v="buy"/>
    <n v="1300"/>
    <n v="12"/>
    <n v="133.449997"/>
    <n v="133.78999299999899"/>
    <n v="131.85000600000001"/>
    <n v="132.94000199999999"/>
    <n v="132.94000199999999"/>
    <n v="2851400"/>
    <n v="2.0910000000000002"/>
    <n v="-1.50328500385007E-3"/>
    <n v="7.2475480101638302E-3"/>
    <n v="5.1746739003291499E-2"/>
    <n v="0.147922325468441"/>
    <n v="0.272419900667911"/>
    <n v="5.6423442797260796E-3"/>
    <n v="7.6367556180790396E-3"/>
    <n v="7.98857373863022E-3"/>
    <n v="1.08075914588972E-2"/>
    <n v="134.71000699999999"/>
    <n v="104.160004"/>
    <n v="-8.9666725408457895E-2"/>
    <n v="4.0890106107655602E-3"/>
    <n v="0.39038138837014802"/>
    <n v="2.2541255877033701"/>
    <n v="2.4769173529050099"/>
    <s v="6igma Capital"/>
    <x v="40"/>
    <s v="Consumer Staples"/>
    <s v="Soft Drinks"/>
    <s v="Purchase, New York"/>
    <m/>
    <n v="77476"/>
    <n v="1898"/>
    <s v="Purchase"/>
    <s v="New York"/>
    <s v="United States"/>
  </r>
  <r>
    <d v="2019-06-17T00:00:00"/>
    <x v="40"/>
    <s v="buy"/>
    <n v="600"/>
    <n v="12"/>
    <n v="132.720001"/>
    <n v="133.240005"/>
    <n v="131.88999899999999"/>
    <n v="132.520004"/>
    <n v="132.520004"/>
    <n v="2725800"/>
    <n v="2.0859999999999999"/>
    <n v="-1.5833518859256299E-3"/>
    <n v="-8.0417704435414104E-3"/>
    <n v="3.1506614932550497E-2"/>
    <n v="0.12954966625518299"/>
    <n v="0.26305361986653503"/>
    <n v="8.7791507434095098E-4"/>
    <n v="7.15175362105355E-3"/>
    <n v="7.8797190561191808E-3"/>
    <n v="1.0801395611543901E-2"/>
    <n v="134.71000699999999"/>
    <n v="104.529999"/>
    <n v="-8.9666725408457895E-2"/>
    <n v="9.3131563797728401E-4"/>
    <n v="0.39219537796901699"/>
    <n v="2.1557958299781399"/>
    <n v="2.2840830750671102"/>
    <s v="6igma Capital"/>
    <x v="40"/>
    <s v="Consumer Staples"/>
    <s v="Soft Drinks"/>
    <s v="Purchase, New York"/>
    <m/>
    <n v="77476"/>
    <n v="1898"/>
    <s v="Purchase"/>
    <s v="New York"/>
    <s v="United States"/>
  </r>
  <r>
    <d v="2019-04-03T00:00:00"/>
    <x v="40"/>
    <s v="sell"/>
    <n v="1100"/>
    <n v="13"/>
    <n v="121.68"/>
    <n v="122.230003"/>
    <n v="120.739998"/>
    <n v="121.55999799999999"/>
    <n v="120.676445"/>
    <n v="4534400"/>
    <n v="2.5169999999999999"/>
    <n v="-9.8672308440374995E-4"/>
    <n v="-2.7110685891320201E-3"/>
    <n v="4.5353324232307798E-2"/>
    <n v="0.114570800570792"/>
    <n v="0.14989665005564001"/>
    <n v="3.8911339737075401E-3"/>
    <n v="6.3480382191751297E-3"/>
    <n v="8.8571567277655298E-3"/>
    <n v="1.11666419821492E-2"/>
    <n v="123.19000200000001"/>
    <n v="95.940002000000007"/>
    <n v="-8.9666725408457895E-2"/>
    <n v="2.1460723821998401E-3"/>
    <n v="0.41825637095300999"/>
    <n v="1.84183465286862"/>
    <n v="1.9317033473494101"/>
    <s v="Marquee Group Funds"/>
    <x v="40"/>
    <s v="Consumer Staples"/>
    <s v="Soft Drinks"/>
    <s v="Purchase, New York"/>
    <m/>
    <n v="77476"/>
    <n v="1898"/>
    <s v="Purchase"/>
    <s v="New York"/>
    <s v="United States"/>
  </r>
  <r>
    <d v="2019-04-08T00:00:00"/>
    <x v="40"/>
    <s v="sell"/>
    <n v="600"/>
    <n v="13"/>
    <n v="121.720001"/>
    <n v="122.040001"/>
    <n v="121.209999"/>
    <n v="122"/>
    <n v="121.11325100000001"/>
    <n v="3140100"/>
    <n v="2.5190000000000001"/>
    <n v="3.1195985183188799E-3"/>
    <n v="0"/>
    <n v="4.9569162650444303E-2"/>
    <n v="0.115898828126741"/>
    <n v="0.143302384170619"/>
    <n v="2.2178229505037E-3"/>
    <n v="6.1176311923207402E-3"/>
    <n v="8.3243109254532207E-3"/>
    <n v="1.10845176485047E-2"/>
    <n v="123.19000200000001"/>
    <n v="95.940002000000007"/>
    <n v="-8.9666725408457895E-2"/>
    <n v="1.0469119934194001E-3"/>
    <n v="0.40893855123599698"/>
    <n v="1.7020846130479399"/>
    <n v="1.7281412754463601"/>
    <s v="Marquee Group Funds"/>
    <x v="40"/>
    <s v="Consumer Staples"/>
    <s v="Soft Drinks"/>
    <s v="Purchase, New York"/>
    <m/>
    <n v="77476"/>
    <n v="1898"/>
    <s v="Purchase"/>
    <s v="New York"/>
    <s v="United States"/>
  </r>
  <r>
    <d v="2019-04-22T00:00:00"/>
    <x v="40"/>
    <s v="buy"/>
    <n v="1400"/>
    <n v="13"/>
    <n v="126.769997"/>
    <n v="127.239998"/>
    <n v="125.879997"/>
    <n v="126.44000200000001"/>
    <n v="125.52098100000001"/>
    <n v="3707000"/>
    <n v="2.59"/>
    <n v="-5.1275736643246004E-3"/>
    <n v="3.3863355466270201E-2"/>
    <n v="6.6375082300971402E-2"/>
    <n v="0.14672759660350199"/>
    <n v="0.21377142049258099"/>
    <n v="1.8686248440353201E-2"/>
    <n v="9.3363683329888703E-3"/>
    <n v="8.4575454033401793E-3"/>
    <n v="1.1230275707712499E-2"/>
    <n v="128.259995"/>
    <n v="95.940002000000007"/>
    <n v="-8.9666725408457895E-2"/>
    <n v="1.0115060212163699E-3"/>
    <n v="0.41392926735809799"/>
    <n v="2.46381218499072"/>
    <n v="2.08542906623823"/>
    <s v="Marquee Group Funds"/>
    <x v="40"/>
    <s v="Consumer Staples"/>
    <s v="Soft Drinks"/>
    <s v="Purchase, New York"/>
    <m/>
    <n v="77476"/>
    <n v="1898"/>
    <s v="Purchase"/>
    <s v="New York"/>
    <s v="United States"/>
  </r>
  <r>
    <d v="2019-04-23T00:00:00"/>
    <x v="40"/>
    <s v="buy"/>
    <n v="800"/>
    <n v="14"/>
    <n v="126.68"/>
    <n v="127.540001"/>
    <n v="126.120003"/>
    <n v="127.089996"/>
    <n v="126.166252"/>
    <n v="4464100"/>
    <n v="2.57"/>
    <n v="5.1275736643244902E-3"/>
    <n v="2.7359557838480701E-2"/>
    <n v="6.2081298829500697E-2"/>
    <n v="0.15330979820577501"/>
    <n v="0.248605578686976"/>
    <n v="1.84888008285423E-2"/>
    <n v="9.2405018771369793E-3"/>
    <n v="8.4507042544636393E-3"/>
    <n v="1.10658637225201E-2"/>
    <n v="128.259995"/>
    <n v="95.940002000000007"/>
    <n v="-8.9666725408457895E-2"/>
    <n v="8.8023511954049196E-3"/>
    <n v="0.40349224838194198"/>
    <n v="2.87134034672117"/>
    <n v="2.2970238017677498"/>
    <s v="DJT Green Funds"/>
    <x v="40"/>
    <s v="Consumer Staples"/>
    <s v="Soft Drinks"/>
    <s v="Purchase, New York"/>
    <m/>
    <n v="77476"/>
    <n v="1898"/>
    <s v="Purchase"/>
    <s v="New York"/>
    <s v="United States"/>
  </r>
  <r>
    <d v="2019-05-23T00:00:00"/>
    <x v="40"/>
    <s v="buy"/>
    <n v="1300"/>
    <n v="14"/>
    <n v="129.60000600000001"/>
    <n v="130.89999399999999"/>
    <n v="129.509995"/>
    <n v="129.970001"/>
    <n v="129.02533"/>
    <n v="3901400"/>
    <n v="2.2959999999999998"/>
    <n v="-7.6911121951444303E-4"/>
    <n v="-2.3055767990124601E-3"/>
    <n v="2.2408244129254799E-2"/>
    <n v="0.115259403930368"/>
    <n v="0.29621152488289099"/>
    <n v="5.7772797352602804E-3"/>
    <n v="7.06878115676018E-3"/>
    <n v="7.7171495802066002E-3"/>
    <n v="1.0738897772177101E-2"/>
    <n v="130.89999399999999"/>
    <n v="99.610000999999997"/>
    <n v="-8.9666725408457895E-2"/>
    <n v="-1.1985692488440201E-2"/>
    <n v="0.38420225288610799"/>
    <n v="2.6231612157744801"/>
    <n v="2.8102810632022099"/>
    <s v="DJT Green Funds"/>
    <x v="40"/>
    <s v="Consumer Staples"/>
    <s v="Soft Drinks"/>
    <s v="Purchase, New York"/>
    <m/>
    <n v="77476"/>
    <n v="1898"/>
    <s v="Purchase"/>
    <s v="New York"/>
    <s v="United States"/>
  </r>
  <r>
    <d v="2019-06-05T00:00:00"/>
    <x v="40"/>
    <s v="buy"/>
    <n v="1700"/>
    <n v="14"/>
    <n v="129.220001"/>
    <n v="131.60000600000001"/>
    <n v="128.86000100000001"/>
    <n v="131.38999899999999"/>
    <n v="130.43499800000001"/>
    <n v="5084200"/>
    <n v="2.1230000000000002"/>
    <n v="1.7815066303512699E-2"/>
    <n v="2.4812487335453701E-2"/>
    <n v="2.8721202792991202E-2"/>
    <n v="0.118906255085778"/>
    <n v="0.29602316849098298"/>
    <n v="8.4742482513082903E-3"/>
    <n v="8.24817481820052E-3"/>
    <n v="8.1390330738974406E-3"/>
    <n v="1.0823976495045601E-2"/>
    <n v="131.60000600000001"/>
    <n v="99.82"/>
    <n v="-8.9666725408457895E-2"/>
    <n v="8.1287266899663802E-3"/>
    <n v="0.38937607202324998"/>
    <n v="2.5419010019063299"/>
    <n v="2.3843885387313102"/>
    <s v="DJT Green Funds"/>
    <x v="40"/>
    <s v="Consumer Staples"/>
    <s v="Soft Drinks"/>
    <s v="Purchase, New York"/>
    <m/>
    <n v="77476"/>
    <n v="1898"/>
    <s v="Purchase"/>
    <s v="New York"/>
    <s v="United States"/>
  </r>
  <r>
    <d v="2019-06-25T00:00:00"/>
    <x v="40"/>
    <s v="sell"/>
    <n v="1300"/>
    <n v="14"/>
    <n v="133.979996"/>
    <n v="134.479996"/>
    <n v="133.53999299999899"/>
    <n v="133.80999800000001"/>
    <n v="133.80999800000001"/>
    <n v="4176300"/>
    <n v="1.994"/>
    <n v="-2.46315484636183E-3"/>
    <n v="1.3164518748537199E-2"/>
    <n v="3.6412126694943703E-2"/>
    <n v="9.95309108195256E-2"/>
    <n v="0.24238720661445401"/>
    <n v="5.1790973743619604E-3"/>
    <n v="6.99727181181224E-3"/>
    <n v="7.7917010731893702E-3"/>
    <n v="1.0594918774964299E-2"/>
    <n v="135.240005"/>
    <n v="104.529999"/>
    <n v="-8.9666725408457895E-2"/>
    <n v="-9.5417756928269908E-3"/>
    <n v="0.39518724537015598"/>
    <n v="1.9461094474348499"/>
    <n v="2.1024426340685198"/>
    <s v="DJT Green Funds"/>
    <x v="40"/>
    <s v="Consumer Staples"/>
    <s v="Soft Drinks"/>
    <s v="Purchase, New York"/>
    <m/>
    <n v="77476"/>
    <n v="1898"/>
    <s v="Purchase"/>
    <s v="New York"/>
    <s v="United States"/>
  </r>
  <r>
    <d v="2019-04-11T00:00:00"/>
    <x v="40"/>
    <s v="sell"/>
    <n v="800"/>
    <n v="15"/>
    <n v="122.360001"/>
    <n v="122.75"/>
    <n v="121.169997999999"/>
    <n v="121.669997999999"/>
    <n v="120.785652"/>
    <n v="3399700"/>
    <n v="2.504"/>
    <n v="-3.03639238180195E-3"/>
    <n v="1.6451487504105899E-3"/>
    <n v="4.2820544692230997E-2"/>
    <n v="0.125869513772186"/>
    <n v="0.14628238530257401"/>
    <n v="2.3982105577399601E-3"/>
    <n v="5.4871764312019898E-3"/>
    <n v="7.3380683420602097E-3"/>
    <n v="1.1078171677288201E-2"/>
    <n v="123.19000200000001"/>
    <n v="95.940002000000007"/>
    <n v="-8.9666725408457895E-2"/>
    <n v="3.8122194279549302E-5"/>
    <n v="0.41151679246025502"/>
    <n v="1.7018403544218399"/>
    <n v="1.6560410549040701"/>
    <s v="Turtle River Asset Management"/>
    <x v="40"/>
    <s v="Consumer Staples"/>
    <s v="Soft Drinks"/>
    <s v="Purchase, New York"/>
    <m/>
    <n v="77476"/>
    <n v="1898"/>
    <s v="Purchase"/>
    <s v="New York"/>
    <s v="United States"/>
  </r>
  <r>
    <d v="2019-04-30T00:00:00"/>
    <x v="40"/>
    <s v="buy"/>
    <n v="900"/>
    <n v="15"/>
    <n v="127.050003"/>
    <n v="128.38999899999999"/>
    <n v="126.339996"/>
    <n v="128.050003"/>
    <n v="127.11927799999999"/>
    <n v="4963600"/>
    <n v="2.5089999999999999"/>
    <n v="1.0677639605680699E-2"/>
    <n v="7.5253449934483997E-3"/>
    <n v="4.9712111730268398E-2"/>
    <n v="0.16914917331965401"/>
    <n v="0.263672889729055"/>
    <n v="6.1904617816504201E-3"/>
    <n v="9.2881661186907695E-3"/>
    <n v="8.3308549899759506E-3"/>
    <n v="1.09473097456827E-2"/>
    <n v="128.38999899999999"/>
    <n v="95.940002000000007"/>
    <n v="-8.9666725408457895E-2"/>
    <n v="9.5096475723260604E-4"/>
    <n v="0.39370819016969899"/>
    <n v="2.8421298571479601"/>
    <n v="2.7739872180761198"/>
    <s v="Turtle River Asset Management"/>
    <x v="40"/>
    <s v="Consumer Staples"/>
    <s v="Soft Drinks"/>
    <s v="Purchase, New York"/>
    <m/>
    <n v="77476"/>
    <n v="1898"/>
    <s v="Purchase"/>
    <s v="New York"/>
    <s v="United States"/>
  </r>
  <r>
    <d v="2019-05-20T00:00:00"/>
    <x v="40"/>
    <s v="sell"/>
    <n v="900"/>
    <n v="15"/>
    <n v="130.03999299999899"/>
    <n v="130.449997"/>
    <n v="129.550003"/>
    <n v="129.990005"/>
    <n v="129.04518100000001"/>
    <n v="3965600"/>
    <n v="2.4159999999999999"/>
    <n v="-3.9922086401962698E-3"/>
    <n v="2.20114086974047E-2"/>
    <n v="2.3191723306955899E-2"/>
    <n v="0.122547209446114"/>
    <n v="0.31668455191563299"/>
    <n v="7.1567520228181898E-3"/>
    <n v="6.8502055175922501E-3"/>
    <n v="7.60720854141567E-3"/>
    <n v="1.0791178208135299E-2"/>
    <n v="130.86999499999999"/>
    <n v="97.32"/>
    <n v="-8.9666725408457895E-2"/>
    <n v="-6.7722580366252503E-3"/>
    <n v="0.39588559307277099"/>
    <n v="2.8849824680718599"/>
    <n v="2.98155086203028"/>
    <s v="Turtle River Asset Management"/>
    <x v="40"/>
    <s v="Consumer Staples"/>
    <s v="Soft Drinks"/>
    <s v="Purchase, New York"/>
    <m/>
    <n v="77476"/>
    <n v="1898"/>
    <s v="Purchase"/>
    <s v="New York"/>
    <s v="United States"/>
  </r>
  <r>
    <d v="2019-06-06T00:00:00"/>
    <x v="40"/>
    <s v="sell"/>
    <n v="2800"/>
    <n v="15"/>
    <n v="131.08000200000001"/>
    <n v="132.270004"/>
    <n v="130.55999800000001"/>
    <n v="131.979996"/>
    <n v="131.979996"/>
    <n v="5528000"/>
    <n v="2.1240000000000001"/>
    <n v="1.17753625945858E-2"/>
    <n v="3.3160756146418599E-2"/>
    <n v="4.3634580102510298E-2"/>
    <n v="0.135493461759879"/>
    <n v="0.30690005115242902"/>
    <n v="8.9074474745210498E-3"/>
    <n v="8.4752962507791893E-3"/>
    <n v="8.1869722991643294E-3"/>
    <n v="1.08445377302298E-2"/>
    <n v="132.270004"/>
    <n v="99.82"/>
    <n v="-8.9666725408457895E-2"/>
    <n v="6.1168407152111899E-3"/>
    <n v="0.39149330013102601"/>
    <n v="2.6286051369571002"/>
    <n v="2.43678224477401"/>
    <s v="Turtle River Asset Management"/>
    <x v="40"/>
    <s v="Consumer Staples"/>
    <s v="Soft Drinks"/>
    <s v="Purchase, New York"/>
    <m/>
    <n v="77476"/>
    <n v="1898"/>
    <s v="Purchase"/>
    <s v="New York"/>
    <s v="United States"/>
  </r>
  <r>
    <d v="2019-04-09T00:00:00"/>
    <x v="40"/>
    <s v="sell"/>
    <n v="1500"/>
    <n v="16"/>
    <n v="121.739998"/>
    <n v="122.199997"/>
    <n v="120.849998"/>
    <n v="122.169997999999"/>
    <n v="121.282012999999"/>
    <n v="3864400"/>
    <n v="2.4990000000000001"/>
    <n v="1.39245317324398E-3"/>
    <n v="4.0188408410269296E-3"/>
    <n v="5.8483317061434198E-2"/>
    <n v="0.10775047516467599"/>
    <n v="0.143963236173732"/>
    <n v="1.69453178461033E-3"/>
    <n v="5.7217834268758899E-3"/>
    <n v="8.2658215394989104E-3"/>
    <n v="1.10846345245935E-2"/>
    <n v="123.19000200000001"/>
    <n v="95.940002000000007"/>
    <n v="-8.9666725408457895E-2"/>
    <n v="-6.0859766572597396E-3"/>
    <n v="0.40808817047348001"/>
    <n v="1.69925629641387"/>
    <n v="1.6600462612384901"/>
    <s v="Bridgebay Associates"/>
    <x v="40"/>
    <s v="Consumer Staples"/>
    <s v="Soft Drinks"/>
    <s v="Purchase, New York"/>
    <m/>
    <n v="77476"/>
    <n v="1898"/>
    <s v="Purchase"/>
    <s v="New York"/>
    <s v="United States"/>
  </r>
  <r>
    <d v="2019-04-15T00:00:00"/>
    <x v="40"/>
    <s v="sell"/>
    <n v="1300"/>
    <n v="16"/>
    <n v="122.44000200000001"/>
    <n v="124"/>
    <n v="122.360001"/>
    <n v="123.660004"/>
    <n v="122.76119199999999"/>
    <n v="4419800"/>
    <n v="2.5529999999999999"/>
    <n v="1.16313712921138E-2"/>
    <n v="1.3514873169434101E-2"/>
    <n v="6.8265351518276798E-2"/>
    <n v="0.14979711940559901"/>
    <n v="0.15718330163401201"/>
    <n v="5.7475543958716204E-3"/>
    <n v="5.2261046875556501E-3"/>
    <n v="7.3280403948887103E-3"/>
    <n v="1.10881207554255E-2"/>
    <n v="124"/>
    <n v="95.940002000000007"/>
    <n v="-8.9666725408457895E-2"/>
    <n v="-6.2956724975841202E-4"/>
    <n v="0.41528797518106902"/>
    <n v="1.8133666690735799"/>
    <n v="1.73479826879406"/>
    <s v="Bridgebay Associates"/>
    <x v="40"/>
    <s v="Consumer Staples"/>
    <s v="Soft Drinks"/>
    <s v="Purchase, New York"/>
    <m/>
    <n v="77476"/>
    <n v="1898"/>
    <s v="Purchase"/>
    <s v="New York"/>
    <s v="United States"/>
  </r>
  <r>
    <d v="2019-05-13T00:00:00"/>
    <x v="40"/>
    <s v="sell"/>
    <n v="2100"/>
    <n v="16"/>
    <n v="127.019997"/>
    <n v="127.94000200000001"/>
    <n v="126.629997"/>
    <n v="127.160004"/>
    <n v="126.235748"/>
    <n v="4297200"/>
    <n v="2.4049999999999998"/>
    <n v="-6.6621644858116799E-3"/>
    <n v="-8.6461089061741904E-4"/>
    <n v="4.1097278660734697E-2"/>
    <n v="0.126400054022903"/>
    <n v="0.30133324753232998"/>
    <n v="9.8266538922218392E-3"/>
    <n v="1.03762500760404E-2"/>
    <n v="8.3842937406475599E-3"/>
    <n v="1.07601289313266E-2"/>
    <n v="128.38999899999999"/>
    <n v="96.360000999999997"/>
    <n v="-8.9666725408457895E-2"/>
    <n v="-2.4426469085879299E-2"/>
    <n v="0.39331157290241198"/>
    <n v="2.9057551098691601"/>
    <n v="2.90769220586788"/>
    <s v="Bridgebay Associates"/>
    <x v="40"/>
    <s v="Consumer Staples"/>
    <s v="Soft Drinks"/>
    <s v="Purchase, New York"/>
    <m/>
    <n v="77476"/>
    <n v="1898"/>
    <s v="Purchase"/>
    <s v="New York"/>
    <s v="United States"/>
  </r>
  <r>
    <d v="2019-05-14T00:00:00"/>
    <x v="40"/>
    <s v="sell"/>
    <n v="1000"/>
    <n v="16"/>
    <n v="127.55999799999999"/>
    <n v="128.509995"/>
    <n v="127.290001"/>
    <n v="127.410004"/>
    <n v="126.483932"/>
    <n v="5150300"/>
    <n v="2.419"/>
    <n v="1.9641056825110098E-3"/>
    <n v="1.1287091387678701E-2"/>
    <n v="4.6097776725047702E-2"/>
    <n v="0.121131785419512"/>
    <n v="0.30165385141248502"/>
    <n v="8.0776376126217696E-3"/>
    <n v="1.03183075365857E-2"/>
    <n v="8.3575594139524995E-3"/>
    <n v="1.07602010340153E-2"/>
    <n v="128.509995"/>
    <n v="96.360000999999997"/>
    <n v="-8.9666725408457895E-2"/>
    <n v="7.98398755130913E-3"/>
    <n v="0.39252720498641402"/>
    <n v="2.87396707196074"/>
    <n v="2.9308931037325898"/>
    <s v="Bridgebay Associates"/>
    <x v="40"/>
    <s v="Consumer Staples"/>
    <s v="Soft Drinks"/>
    <s v="Purchase, New York"/>
    <m/>
    <n v="77476"/>
    <n v="1898"/>
    <s v="Purchase"/>
    <s v="New York"/>
    <s v="United States"/>
  </r>
  <r>
    <d v="2019-05-31T00:00:00"/>
    <x v="40"/>
    <s v="buy"/>
    <n v="1100"/>
    <n v="16"/>
    <n v="128"/>
    <n v="128.449997"/>
    <n v="126.989998"/>
    <n v="128"/>
    <n v="127.069640999999"/>
    <n v="4191200"/>
    <n v="2.1419999999999999"/>
    <n v="-4.7543190032308096E-3"/>
    <n v="-1.52734511773842E-2"/>
    <n v="-3.9055204157779298E-4"/>
    <n v="9.6889532617784394E-2"/>
    <n v="0.26210326135766998"/>
    <n v="7.5863936743245496E-3"/>
    <n v="7.5099738281552298E-3"/>
    <n v="7.8671240470964098E-3"/>
    <n v="1.0776537682765E-2"/>
    <n v="130.89999399999999"/>
    <n v="99.650002000000001"/>
    <n v="-8.9666725408457895E-2"/>
    <n v="-1.3283204951564801E-2"/>
    <n v="0.39172491204308302"/>
    <n v="2.2544842454285101"/>
    <n v="2.3908656518883098"/>
    <s v="Bridgebay Associates"/>
    <x v="40"/>
    <s v="Consumer Staples"/>
    <s v="Soft Drinks"/>
    <s v="Purchase, New York"/>
    <m/>
    <n v="77476"/>
    <n v="1898"/>
    <s v="Purchase"/>
    <s v="New York"/>
    <s v="United States"/>
  </r>
  <r>
    <d v="2019-06-24T00:00:00"/>
    <x v="40"/>
    <s v="sell"/>
    <n v="1300"/>
    <n v="16"/>
    <n v="134.64999399999999"/>
    <n v="135.240005"/>
    <n v="133.94000199999999"/>
    <n v="134.13999899999999"/>
    <n v="134.13999899999999"/>
    <n v="3685800"/>
    <n v="2.0209999999999999"/>
    <n v="1.3427230362863701E-3"/>
    <n v="1.2150415600875399E-2"/>
    <n v="3.81061703217912E-2"/>
    <n v="0.111628883422926"/>
    <n v="0.25533234150439499"/>
    <n v="5.4417547889825399E-3"/>
    <n v="6.9590106460340204E-3"/>
    <n v="7.8393865351297602E-3"/>
    <n v="1.0609618539526701E-2"/>
    <n v="135.240005"/>
    <n v="104.529999"/>
    <n v="-8.9666725408457895E-2"/>
    <n v="-1.73338836506086E-3"/>
    <n v="0.39596392673099001"/>
    <n v="2.0626324519645798"/>
    <n v="2.0962090090486099"/>
    <s v="Bridgebay Associates"/>
    <x v="40"/>
    <s v="Consumer Staples"/>
    <s v="Soft Drinks"/>
    <s v="Purchase, New York"/>
    <m/>
    <n v="77476"/>
    <n v="1898"/>
    <s v="Purchase"/>
    <s v="New York"/>
    <s v="United States"/>
  </r>
  <r>
    <d v="2019-06-26T00:00:00"/>
    <x v="40"/>
    <s v="sell"/>
    <n v="1700"/>
    <n v="16"/>
    <n v="133.05999800000001"/>
    <n v="133.770004"/>
    <n v="132.300003"/>
    <n v="132.320007"/>
    <n v="132.320007"/>
    <n v="6024100"/>
    <n v="2.0489999999999999"/>
    <n v="-1.11975841928958E-2"/>
    <n v="-3.9974331921045899E-3"/>
    <n v="2.8837433674307002E-2"/>
    <n v="8.9399259802271799E-2"/>
    <n v="0.225484811946775"/>
    <n v="7.5592563114730603E-3"/>
    <n v="7.4415958343912398E-3"/>
    <n v="7.9501379064803694E-3"/>
    <n v="1.0618249132106501E-2"/>
    <n v="135.240005"/>
    <n v="104.529999"/>
    <n v="-8.9666725408457895E-2"/>
    <n v="-1.2346958449604901E-3"/>
    <n v="0.40209513252036999"/>
    <n v="1.7903682442470701"/>
    <n v="2.03055496121884"/>
    <s v="Bridgebay Associates"/>
    <x v="40"/>
    <s v="Consumer Staples"/>
    <s v="Soft Drinks"/>
    <s v="Purchase, New York"/>
    <m/>
    <n v="77476"/>
    <n v="1898"/>
    <s v="Purchase"/>
    <s v="New York"/>
    <s v="United States"/>
  </r>
  <r>
    <d v="2019-04-02T00:00:00"/>
    <x v="40"/>
    <s v="sell"/>
    <n v="3700"/>
    <n v="17"/>
    <n v="121.900002"/>
    <n v="122.260002"/>
    <n v="121.55999799999999"/>
    <n v="121.68"/>
    <n v="120.79557800000001"/>
    <n v="3242600"/>
    <n v="2.4809999999999999"/>
    <n v="-2.62638766778279E-3"/>
    <n v="-2.7902786803705101E-3"/>
    <n v="4.6253920990216399E-2"/>
    <n v="0.1046363511156"/>
    <n v="0.16147640123968601"/>
    <n v="3.8935566340806299E-3"/>
    <n v="6.3303242795553797E-3"/>
    <n v="8.9952649372583206E-3"/>
    <n v="1.1183920190692E-2"/>
    <n v="123.19000200000001"/>
    <n v="95.940002000000007"/>
    <n v="-8.9666725408457895E-2"/>
    <n v="1.7455614805152698E-5"/>
    <n v="0.42093628311010101"/>
    <n v="2.0397313674532498"/>
    <n v="2.0072828968032601"/>
    <s v="Los Santos Asset Management"/>
    <x v="40"/>
    <s v="Consumer Staples"/>
    <s v="Soft Drinks"/>
    <s v="Purchase, New York"/>
    <m/>
    <n v="77476"/>
    <n v="1898"/>
    <s v="Purchase"/>
    <s v="New York"/>
    <s v="United States"/>
  </r>
  <r>
    <d v="2019-04-10T00:00:00"/>
    <x v="40"/>
    <s v="sell"/>
    <n v="4200"/>
    <n v="17"/>
    <n v="122.349998"/>
    <n v="122.699997"/>
    <n v="121.660004"/>
    <n v="122.040001"/>
    <n v="121.152962"/>
    <n v="2681100"/>
    <n v="2.4769999999999999"/>
    <n v="-1.0646237176718399E-3"/>
    <n v="3.9409402077587299E-3"/>
    <n v="4.5685403792375498E-2"/>
    <n v="0.135027308433531"/>
    <n v="0.14271571246238099"/>
    <n v="1.71534016218563E-3"/>
    <n v="5.3965404811074499E-3"/>
    <n v="7.32743052685876E-3"/>
    <n v="1.1085087238662901E-2"/>
    <n v="123.19000200000001"/>
    <n v="95.940002000000007"/>
    <n v="-8.9666725408457895E-2"/>
    <n v="3.47183783585567E-3"/>
    <n v="0.41270279236506202"/>
    <n v="1.67017418939489"/>
    <n v="1.62571416854374"/>
    <s v="Los Santos Asset Management"/>
    <x v="40"/>
    <s v="Consumer Staples"/>
    <s v="Soft Drinks"/>
    <s v="Purchase, New York"/>
    <m/>
    <n v="77476"/>
    <n v="1898"/>
    <s v="Purchase"/>
    <s v="New York"/>
    <s v="United States"/>
  </r>
  <r>
    <d v="2019-05-10T00:00:00"/>
    <x v="40"/>
    <s v="buy"/>
    <n v="1100"/>
    <n v="17"/>
    <n v="126.139999"/>
    <n v="128.279999"/>
    <n v="125.620003"/>
    <n v="128.009995"/>
    <n v="127.079559"/>
    <n v="3720400"/>
    <n v="2.4550000000000001"/>
    <n v="1.5429614478731099E-2"/>
    <n v="2.6595388802606299E-3"/>
    <n v="4.66948194288744E-2"/>
    <n v="0.13261976882718099"/>
    <n v="0.31947254607899001"/>
    <n v="9.3601560960877607E-3"/>
    <n v="1.02246425031207E-2"/>
    <n v="8.3169231722067007E-3"/>
    <n v="1.0768022558495601E-2"/>
    <n v="128.38999899999999"/>
    <n v="96.360000999999997"/>
    <n v="-8.9666725408457895E-2"/>
    <n v="3.7133938472042301E-3"/>
    <n v="0.39802137041214702"/>
    <n v="3.1286662127140898"/>
    <n v="2.93822807939324"/>
    <s v="Los Santos Asset Management"/>
    <x v="40"/>
    <s v="Consumer Staples"/>
    <s v="Soft Drinks"/>
    <s v="Purchase, New York"/>
    <m/>
    <n v="77476"/>
    <n v="1898"/>
    <s v="Purchase"/>
    <s v="New York"/>
    <s v="United States"/>
  </r>
  <r>
    <d v="2019-05-20T00:00:00"/>
    <x v="40"/>
    <s v="sell"/>
    <n v="600"/>
    <n v="17"/>
    <n v="130.03999299999899"/>
    <n v="130.449997"/>
    <n v="129.550003"/>
    <n v="129.990005"/>
    <n v="129.04518100000001"/>
    <n v="3965600"/>
    <n v="2.4159999999999999"/>
    <n v="-3.9922086401962698E-3"/>
    <n v="2.20114086974047E-2"/>
    <n v="2.3191723306955899E-2"/>
    <n v="0.122547209446114"/>
    <n v="0.31668455191563299"/>
    <n v="7.1567520228181898E-3"/>
    <n v="6.8502055175922501E-3"/>
    <n v="7.60720854141567E-3"/>
    <n v="1.0791178208135299E-2"/>
    <n v="130.86999499999999"/>
    <n v="97.32"/>
    <n v="-8.9666725408457895E-2"/>
    <n v="-6.7722580366252503E-3"/>
    <n v="0.39588559307277099"/>
    <n v="2.8849824680718599"/>
    <n v="2.98155086203028"/>
    <s v="Los Santos Asset Management"/>
    <x v="40"/>
    <s v="Consumer Staples"/>
    <s v="Soft Drinks"/>
    <s v="Purchase, New York"/>
    <m/>
    <n v="77476"/>
    <n v="1898"/>
    <s v="Purchase"/>
    <s v="New York"/>
    <s v="United States"/>
  </r>
  <r>
    <d v="2019-06-14T00:00:00"/>
    <x v="40"/>
    <s v="buy"/>
    <n v="1800"/>
    <n v="17"/>
    <n v="133.009995"/>
    <n v="133.53999299999899"/>
    <n v="132.55999800000001"/>
    <n v="132.729996"/>
    <n v="132.729996"/>
    <n v="3291800"/>
    <n v="2.093"/>
    <n v="-1.5809541560731599E-3"/>
    <n v="-5.55978147663699E-3"/>
    <n v="4.8201679164707398E-2"/>
    <n v="0.144957057743614"/>
    <n v="0.26330614693945398"/>
    <n v="1.4261193217432501E-3"/>
    <n v="7.6825964893917197E-3"/>
    <n v="8.0030654475097308E-3"/>
    <n v="1.08011626139823E-2"/>
    <n v="134.71000699999999"/>
    <n v="104.43"/>
    <n v="-8.9666725408457895E-2"/>
    <n v="-1.6128120944145399E-3"/>
    <n v="0.391969319585667"/>
    <n v="2.1641394061642698"/>
    <n v="2.3770991047221699"/>
    <s v="Los Santos Asset Management"/>
    <x v="40"/>
    <s v="Consumer Staples"/>
    <s v="Soft Drinks"/>
    <s v="Purchase, New York"/>
    <m/>
    <n v="77476"/>
    <n v="1898"/>
    <s v="Purchase"/>
    <s v="New York"/>
    <s v="United States"/>
  </r>
  <r>
    <d v="2019-06-25T00:00:00"/>
    <x v="40"/>
    <s v="buy"/>
    <n v="1700"/>
    <n v="17"/>
    <n v="133.979996"/>
    <n v="134.479996"/>
    <n v="133.53999299999899"/>
    <n v="133.80999800000001"/>
    <n v="133.80999800000001"/>
    <n v="4176300"/>
    <n v="1.994"/>
    <n v="-2.46315484636183E-3"/>
    <n v="1.3164518748537199E-2"/>
    <n v="3.6412126694943703E-2"/>
    <n v="9.95309108195256E-2"/>
    <n v="0.24238720661445401"/>
    <n v="5.1790973743619604E-3"/>
    <n v="6.99727181181224E-3"/>
    <n v="7.7917010731893702E-3"/>
    <n v="1.0594918774964299E-2"/>
    <n v="135.240005"/>
    <n v="104.529999"/>
    <n v="-8.9666725408457895E-2"/>
    <n v="-9.5417756928269908E-3"/>
    <n v="0.39518724537015598"/>
    <n v="1.9461094474348499"/>
    <n v="2.1024426340685198"/>
    <s v="Los Santos Asset Management"/>
    <x v="40"/>
    <s v="Consumer Staples"/>
    <s v="Soft Drinks"/>
    <s v="Purchase, New York"/>
    <m/>
    <n v="77476"/>
    <n v="1898"/>
    <s v="Purchase"/>
    <s v="New York"/>
    <s v="United States"/>
  </r>
  <r>
    <d v="2019-06-27T00:00:00"/>
    <x v="40"/>
    <s v="sell"/>
    <n v="1400"/>
    <n v="17"/>
    <n v="132.25"/>
    <n v="132.44000199999999"/>
    <n v="131.38000500000001"/>
    <n v="131.69000199999999"/>
    <n v="131.69000199999999"/>
    <n v="4750900"/>
    <n v="2.0049999999999999"/>
    <n v="-4.77259326812481E-3"/>
    <n v="-1.8582456420788498E-2"/>
    <n v="3.8610261209003099E-2"/>
    <n v="8.5036960099998005E-2"/>
    <n v="0.22937426670006"/>
    <n v="4.7222252646719103E-3"/>
    <n v="6.7052613427919603E-3"/>
    <n v="7.9852472001155795E-3"/>
    <n v="1.0607123253316E-2"/>
    <n v="135.240005"/>
    <n v="104.529999"/>
    <n v="-8.9666725408457895E-2"/>
    <n v="3.81588593721357E-3"/>
    <n v="0.40187327705325099"/>
    <n v="1.8255484985302799"/>
    <n v="1.95902838342251"/>
    <s v="Los Santos Asset Management"/>
    <x v="40"/>
    <s v="Consumer Staples"/>
    <s v="Soft Drinks"/>
    <s v="Purchase, New York"/>
    <m/>
    <n v="77476"/>
    <n v="1898"/>
    <s v="Purchase"/>
    <s v="New York"/>
    <s v="United States"/>
  </r>
  <r>
    <d v="2019-04-02T00:00:00"/>
    <x v="40"/>
    <s v="buy"/>
    <n v="3300"/>
    <n v="18"/>
    <n v="121.900002"/>
    <n v="122.260002"/>
    <n v="121.55999799999999"/>
    <n v="121.68"/>
    <n v="120.79557800000001"/>
    <n v="3242600"/>
    <n v="2.4809999999999999"/>
    <n v="-2.62638766778279E-3"/>
    <n v="-2.7902786803705101E-3"/>
    <n v="4.6253920990216399E-2"/>
    <n v="0.1046363511156"/>
    <n v="0.16147640123968601"/>
    <n v="3.8935566340806299E-3"/>
    <n v="6.3303242795553797E-3"/>
    <n v="8.9952649372583206E-3"/>
    <n v="1.1183920190692E-2"/>
    <n v="123.19000200000001"/>
    <n v="95.940002000000007"/>
    <n v="-8.9666725408457895E-2"/>
    <n v="1.7455614805152698E-5"/>
    <n v="0.42093628311010101"/>
    <n v="2.0397313674532498"/>
    <n v="2.0072828968032601"/>
    <s v="Ironman Funds"/>
    <x v="40"/>
    <s v="Consumer Staples"/>
    <s v="Soft Drinks"/>
    <s v="Purchase, New York"/>
    <m/>
    <n v="77476"/>
    <n v="1898"/>
    <s v="Purchase"/>
    <s v="New York"/>
    <s v="United States"/>
  </r>
  <r>
    <d v="2019-04-17T00:00:00"/>
    <x v="40"/>
    <s v="buy"/>
    <n v="1800"/>
    <n v="18"/>
    <n v="125"/>
    <n v="127.110001"/>
    <n v="123.839996"/>
    <n v="127.010002"/>
    <n v="126.08683799999901"/>
    <n v="7318200"/>
    <n v="2.5920000000000001"/>
    <n v="3.6889705841724699E-2"/>
    <n v="3.9916964051183702E-2"/>
    <n v="7.9786918684339597E-2"/>
    <n v="0.167067646836845"/>
    <n v="0.187489028258466"/>
    <n v="1.8103828122547998E-2"/>
    <n v="9.1731251335557696E-3"/>
    <n v="8.4552027110268504E-3"/>
    <n v="1.1318246277797501E-2"/>
    <n v="127.110001"/>
    <n v="95.940002000000007"/>
    <n v="-8.9666725408457895E-2"/>
    <n v="-2.2764010197428601E-3"/>
    <n v="0.416828161852074"/>
    <n v="2.1809506443719799"/>
    <n v="1.81177046518489"/>
    <s v="Ironman Funds"/>
    <x v="40"/>
    <s v="Consumer Staples"/>
    <s v="Soft Drinks"/>
    <s v="Purchase, New York"/>
    <m/>
    <n v="77476"/>
    <n v="1898"/>
    <s v="Purchase"/>
    <s v="New York"/>
    <s v="United States"/>
  </r>
  <r>
    <d v="2019-04-18T00:00:00"/>
    <x v="40"/>
    <s v="sell"/>
    <n v="1400"/>
    <n v="18"/>
    <n v="128.229996"/>
    <n v="128.259995"/>
    <n v="126.730003"/>
    <n v="127.089996"/>
    <n v="126.166252"/>
    <n v="6331200"/>
    <n v="2.56"/>
    <n v="6.2963750115904303E-4"/>
    <n v="4.3582993934144401E-2"/>
    <n v="7.3448460653918302E-2"/>
    <n v="0.15960751560386699"/>
    <n v="0.20563130434114801"/>
    <n v="1.7613549239219199E-2"/>
    <n v="9.1627135643564898E-3"/>
    <n v="8.4300186851929103E-3"/>
    <n v="1.12592024086623E-2"/>
    <n v="128.259995"/>
    <n v="95.940002000000007"/>
    <n v="-8.9666725408457895E-2"/>
    <n v="1.5778467813143101E-3"/>
    <n v="0.41724533487416998"/>
    <n v="2.3956750093639201"/>
    <n v="1.9505373961733099"/>
    <s v="Ironman Funds"/>
    <x v="40"/>
    <s v="Consumer Staples"/>
    <s v="Soft Drinks"/>
    <s v="Purchase, New York"/>
    <m/>
    <n v="77476"/>
    <n v="1898"/>
    <s v="Purchase"/>
    <s v="New York"/>
    <s v="United States"/>
  </r>
  <r>
    <d v="2019-04-26T00:00:00"/>
    <x v="40"/>
    <s v="buy"/>
    <n v="1700"/>
    <n v="18"/>
    <n v="126.519997"/>
    <n v="127.25"/>
    <n v="126.120003"/>
    <n v="126.400002"/>
    <n v="125.48126999999999"/>
    <n v="3033800"/>
    <n v="2.5049999999999999"/>
    <n v="2.1383484508588398E-3"/>
    <n v="-5.4439931400315196E-3"/>
    <n v="3.5266546855295497E-2"/>
    <n v="0.15297393511847099"/>
    <n v="0.25622470439832701"/>
    <n v="4.7959924193974003E-3"/>
    <n v="9.1274304215053208E-3"/>
    <n v="8.32095495707816E-3"/>
    <n v="1.10471342332594E-2"/>
    <n v="128.259995"/>
    <n v="95.940002000000007"/>
    <n v="-8.9666725408457895E-2"/>
    <n v="4.6743503443647796E-3"/>
    <n v="0.39995721564077402"/>
    <n v="2.8379659773128201"/>
    <n v="2.7579533921419999"/>
    <s v="Ironman Funds"/>
    <x v="40"/>
    <s v="Consumer Staples"/>
    <s v="Soft Drinks"/>
    <s v="Purchase, New York"/>
    <m/>
    <n v="77476"/>
    <n v="1898"/>
    <s v="Purchase"/>
    <s v="New York"/>
    <s v="United States"/>
  </r>
  <r>
    <d v="2019-05-06T00:00:00"/>
    <x v="40"/>
    <s v="sell"/>
    <n v="2900"/>
    <n v="18"/>
    <n v="127.300003"/>
    <n v="127.629997"/>
    <n v="126.760002"/>
    <n v="127.269997"/>
    <n v="126.34493999999999"/>
    <n v="2883900"/>
    <n v="2.5"/>
    <n v="-3.1380147149336099E-3"/>
    <n v="4.56758261124195E-3"/>
    <n v="4.5902829759110697E-2"/>
    <n v="0.12620304972103399"/>
    <n v="0.29881097445039201"/>
    <n v="7.3134519660868298E-3"/>
    <n v="9.4376849377769603E-3"/>
    <n v="8.0101325895137292E-3"/>
    <n v="1.08102636720722E-2"/>
    <n v="128.38999899999999"/>
    <n v="95.940002000000007"/>
    <n v="-8.9666725408457895E-2"/>
    <n v="-4.4810132310555703E-3"/>
    <n v="0.391224649933614"/>
    <n v="3.05843447749595"/>
    <n v="2.9670823328307701"/>
    <s v="Ironman Funds"/>
    <x v="40"/>
    <s v="Consumer Staples"/>
    <s v="Soft Drinks"/>
    <s v="Purchase, New York"/>
    <m/>
    <n v="77476"/>
    <n v="1898"/>
    <s v="Purchase"/>
    <s v="New York"/>
    <s v="United States"/>
  </r>
  <r>
    <d v="2019-06-05T00:00:00"/>
    <x v="40"/>
    <s v="buy"/>
    <n v="1300"/>
    <n v="18"/>
    <n v="129.220001"/>
    <n v="131.60000600000001"/>
    <n v="128.86000100000001"/>
    <n v="131.38999899999999"/>
    <n v="130.43499800000001"/>
    <n v="5084200"/>
    <n v="2.1230000000000002"/>
    <n v="1.7815066303512699E-2"/>
    <n v="2.4812487335453701E-2"/>
    <n v="2.8721202792991202E-2"/>
    <n v="0.118906255085778"/>
    <n v="0.29602316849098298"/>
    <n v="8.4742482513082903E-3"/>
    <n v="8.24817481820052E-3"/>
    <n v="8.1390330738974406E-3"/>
    <n v="1.0823976495045601E-2"/>
    <n v="131.60000600000001"/>
    <n v="99.82"/>
    <n v="-8.9666725408457895E-2"/>
    <n v="8.1287266899663802E-3"/>
    <n v="0.38937607202324998"/>
    <n v="2.5419010019063299"/>
    <n v="2.3843885387313102"/>
    <s v="Ironman Funds"/>
    <x v="40"/>
    <s v="Consumer Staples"/>
    <s v="Soft Drinks"/>
    <s v="Purchase, New York"/>
    <m/>
    <n v="77476"/>
    <n v="1898"/>
    <s v="Purchase"/>
    <s v="New York"/>
    <s v="United States"/>
  </r>
  <r>
    <d v="2019-06-06T00:00:00"/>
    <x v="40"/>
    <s v="buy"/>
    <n v="1800"/>
    <n v="18"/>
    <n v="131.08000200000001"/>
    <n v="132.270004"/>
    <n v="130.55999800000001"/>
    <n v="131.979996"/>
    <n v="131.979996"/>
    <n v="5528000"/>
    <n v="2.1240000000000001"/>
    <n v="1.17753625945858E-2"/>
    <n v="3.3160756146418599E-2"/>
    <n v="4.3634580102510298E-2"/>
    <n v="0.135493461759879"/>
    <n v="0.30690005115242902"/>
    <n v="8.9074474745210498E-3"/>
    <n v="8.4752962507791893E-3"/>
    <n v="8.1869722991643294E-3"/>
    <n v="1.08445377302298E-2"/>
    <n v="132.270004"/>
    <n v="99.82"/>
    <n v="-8.9666725408457895E-2"/>
    <n v="6.1168407152111899E-3"/>
    <n v="0.39149330013102601"/>
    <n v="2.6286051369571002"/>
    <n v="2.43678224477401"/>
    <s v="Ironman Funds"/>
    <x v="40"/>
    <s v="Consumer Staples"/>
    <s v="Soft Drinks"/>
    <s v="Purchase, New York"/>
    <m/>
    <n v="77476"/>
    <n v="1898"/>
    <s v="Purchase"/>
    <s v="New York"/>
    <s v="United States"/>
  </r>
  <r>
    <d v="2019-06-11T00:00:00"/>
    <x v="40"/>
    <s v="sell"/>
    <n v="2000"/>
    <n v="18"/>
    <n v="134.05999800000001"/>
    <n v="134.33999599999899"/>
    <n v="132.69000199999999"/>
    <n v="133.199997"/>
    <n v="133.199997"/>
    <n v="3553600"/>
    <n v="2.14"/>
    <n v="-2.9236424755932099E-3"/>
    <n v="3.8791798834211501E-2"/>
    <n v="6.2468010922160498E-2"/>
    <n v="0.140654776664008"/>
    <n v="0.29360425633169901"/>
    <n v="8.5214693167979597E-3"/>
    <n v="8.3067815585588407E-3"/>
    <n v="8.1062814923587804E-3"/>
    <n v="1.08349343407403E-2"/>
    <n v="134.71000699999999"/>
    <n v="102.269997"/>
    <n v="-8.9666725408457895E-2"/>
    <n v="-3.4994119269314301E-4"/>
    <n v="0.39193806692234801"/>
    <n v="2.46224194133789"/>
    <n v="2.5833709411066601"/>
    <s v="Ironman Funds"/>
    <x v="40"/>
    <s v="Consumer Staples"/>
    <s v="Soft Drinks"/>
    <s v="Purchase, New York"/>
    <m/>
    <n v="77476"/>
    <n v="1898"/>
    <s v="Purchase"/>
    <s v="New York"/>
    <s v="United States"/>
  </r>
  <r>
    <d v="2019-04-22T00:00:00"/>
    <x v="40"/>
    <s v="sell"/>
    <n v="1400"/>
    <n v="19"/>
    <n v="126.769997"/>
    <n v="127.239998"/>
    <n v="125.879997"/>
    <n v="126.44000200000001"/>
    <n v="125.52098100000001"/>
    <n v="3707000"/>
    <n v="2.59"/>
    <n v="-5.1275736643246004E-3"/>
    <n v="3.3863355466270201E-2"/>
    <n v="6.6375082300971402E-2"/>
    <n v="0.14672759660350199"/>
    <n v="0.21377142049258099"/>
    <n v="1.8686248440353201E-2"/>
    <n v="9.3363683329888703E-3"/>
    <n v="8.4575454033401793E-3"/>
    <n v="1.1230275707712499E-2"/>
    <n v="128.259995"/>
    <n v="95.940002000000007"/>
    <n v="-8.9666725408457895E-2"/>
    <n v="1.0115060212163699E-3"/>
    <n v="0.41392926735809799"/>
    <n v="2.46381218499072"/>
    <n v="2.08542906623823"/>
    <s v="Second Point Management"/>
    <x v="40"/>
    <s v="Consumer Staples"/>
    <s v="Soft Drinks"/>
    <s v="Purchase, New York"/>
    <m/>
    <n v="77476"/>
    <n v="1898"/>
    <s v="Purchase"/>
    <s v="New York"/>
    <s v="United States"/>
  </r>
  <r>
    <d v="2019-05-15T00:00:00"/>
    <x v="40"/>
    <s v="buy"/>
    <n v="1300"/>
    <n v="19"/>
    <n v="127.099998"/>
    <n v="129.86999499999999"/>
    <n v="127.099998"/>
    <n v="129.35000600000001"/>
    <n v="128.40983600000001"/>
    <n v="3751900"/>
    <n v="2.379"/>
    <n v="1.5111712346231499E-2"/>
    <n v="2.60813854806951E-2"/>
    <n v="5.6617424267729297E-2"/>
    <n v="0.13334768080685599"/>
    <n v="0.31964361166856298"/>
    <n v="9.7299533140115801E-3"/>
    <n v="1.0677030917991701E-2"/>
    <n v="8.5206194843465994E-3"/>
    <n v="1.0792684375844099E-2"/>
    <n v="129.86999499999999"/>
    <n v="96.360000999999997"/>
    <n v="-8.9666725408457895E-2"/>
    <n v="5.8219943882337104E-3"/>
    <n v="0.39555062682063802"/>
    <n v="3.02447359126006"/>
    <n v="2.97412031699261"/>
    <s v="Second Point Management"/>
    <x v="40"/>
    <s v="Consumer Staples"/>
    <s v="Soft Drinks"/>
    <s v="Purchase, New York"/>
    <m/>
    <n v="77476"/>
    <n v="1898"/>
    <s v="Purchase"/>
    <s v="New York"/>
    <s v="United States"/>
  </r>
  <r>
    <d v="2019-06-12T00:00:00"/>
    <x v="40"/>
    <s v="sell"/>
    <n v="2300"/>
    <n v="19"/>
    <n v="134.009995"/>
    <n v="134.44000199999999"/>
    <n v="132.66000399999999"/>
    <n v="133.13999899999999"/>
    <n v="133.13999899999999"/>
    <n v="3302800"/>
    <n v="2.1269999999999998"/>
    <n v="-4.5053692209930801E-4"/>
    <n v="2.0526195608599598E-2"/>
    <n v="4.6587859521330002E-2"/>
    <n v="0.14011840029828801"/>
    <n v="0.28615311570762197"/>
    <n v="6.8917331549187798E-3"/>
    <n v="7.8373472743582095E-3"/>
    <n v="8.1088538529176298E-3"/>
    <n v="1.0829111412882401E-2"/>
    <n v="134.71000699999999"/>
    <n v="102.82"/>
    <n v="-8.9666725408457895E-2"/>
    <n v="-2.0396578921351798E-3"/>
    <n v="0.39179154144334999"/>
    <n v="2.3841126101518499"/>
    <n v="2.5518132627557599"/>
    <s v="Second Point Management"/>
    <x v="40"/>
    <s v="Consumer Staples"/>
    <s v="Soft Drinks"/>
    <s v="Purchase, New York"/>
    <m/>
    <n v="77476"/>
    <n v="1898"/>
    <s v="Purchase"/>
    <s v="New York"/>
    <s v="United States"/>
  </r>
  <r>
    <d v="2019-06-19T00:00:00"/>
    <x v="40"/>
    <s v="buy"/>
    <n v="1600"/>
    <n v="19"/>
    <n v="132.05999800000001"/>
    <n v="133.28999299999899"/>
    <n v="131.33000200000001"/>
    <n v="132.85000600000001"/>
    <n v="132.85000600000001"/>
    <n v="4349900"/>
    <n v="2.0289999999999999"/>
    <n v="5.9643677477459302E-3"/>
    <n v="-2.1804812921265701E-3"/>
    <n v="2.5065925377413999E-2"/>
    <n v="0.123122875788703"/>
    <n v="0.26316563700644102"/>
    <n v="3.6735674451194998E-3"/>
    <n v="7.1869880827796998E-3"/>
    <n v="7.9012846578644901E-3"/>
    <n v="1.0627612746369201E-2"/>
    <n v="134.71000699999999"/>
    <n v="104.529999"/>
    <n v="-8.9666725408457895E-2"/>
    <n v="2.98071681438073E-3"/>
    <n v="0.388429801710098"/>
    <n v="2.1498066084955001"/>
    <n v="2.1277617509353202"/>
    <s v="Second Point Management"/>
    <x v="40"/>
    <s v="Consumer Staples"/>
    <s v="Soft Drinks"/>
    <s v="Purchase, New York"/>
    <m/>
    <n v="77476"/>
    <n v="1898"/>
    <s v="Purchase"/>
    <s v="New York"/>
    <s v="United States"/>
  </r>
  <r>
    <d v="2019-06-25T00:00:00"/>
    <x v="40"/>
    <s v="buy"/>
    <n v="1900"/>
    <n v="19"/>
    <n v="133.979996"/>
    <n v="134.479996"/>
    <n v="133.53999299999899"/>
    <n v="133.80999800000001"/>
    <n v="133.80999800000001"/>
    <n v="4176300"/>
    <n v="1.994"/>
    <n v="-2.46315484636183E-3"/>
    <n v="1.3164518748537199E-2"/>
    <n v="3.6412126694943703E-2"/>
    <n v="9.95309108195256E-2"/>
    <n v="0.24238720661445401"/>
    <n v="5.1790973743619604E-3"/>
    <n v="6.99727181181224E-3"/>
    <n v="7.7917010731893702E-3"/>
    <n v="1.0594918774964299E-2"/>
    <n v="135.240005"/>
    <n v="104.529999"/>
    <n v="-8.9666725408457895E-2"/>
    <n v="-9.5417756928269908E-3"/>
    <n v="0.39518724537015598"/>
    <n v="1.9461094474348499"/>
    <n v="2.1024426340685198"/>
    <s v="Second Point Management"/>
    <x v="40"/>
    <s v="Consumer Staples"/>
    <s v="Soft Drinks"/>
    <s v="Purchase, New York"/>
    <m/>
    <n v="77476"/>
    <n v="1898"/>
    <s v="Purchase"/>
    <s v="New York"/>
    <s v="United States"/>
  </r>
  <r>
    <d v="2019-04-12T00:00:00"/>
    <x v="40"/>
    <s v="buy"/>
    <n v="2100"/>
    <n v="20"/>
    <n v="121.529999"/>
    <n v="122.33000199999999"/>
    <n v="121.150002"/>
    <n v="122.230003"/>
    <n v="121.341583"/>
    <n v="3501100"/>
    <n v="2.56"/>
    <n v="4.59206480354977E-3"/>
    <n v="5.0031003956389798E-3"/>
    <n v="4.73267700521596E-2"/>
    <n v="0.130369169977675"/>
    <n v="0.154284844540623"/>
    <n v="3.0864534484545299E-3"/>
    <n v="5.4985113446064096E-3"/>
    <n v="7.3411197930045302E-3"/>
    <n v="1.10781557669718E-2"/>
    <n v="123.19000200000001"/>
    <n v="95.940002000000007"/>
    <n v="-8.9666725408457895E-2"/>
    <n v="6.5875784763498903E-3"/>
    <n v="0.414427814384556"/>
    <n v="1.78935383466612"/>
    <n v="1.71254185758893"/>
    <s v="Jaguar Group of Funds"/>
    <x v="40"/>
    <s v="Consumer Staples"/>
    <s v="Soft Drinks"/>
    <s v="Purchase, New York"/>
    <m/>
    <n v="77476"/>
    <n v="1898"/>
    <s v="Purchase"/>
    <s v="New York"/>
    <s v="United States"/>
  </r>
  <r>
    <d v="2019-04-18T00:00:00"/>
    <x v="40"/>
    <s v="buy"/>
    <n v="1300"/>
    <n v="20"/>
    <n v="128.229996"/>
    <n v="128.259995"/>
    <n v="126.730003"/>
    <n v="127.089996"/>
    <n v="126.166252"/>
    <n v="6331200"/>
    <n v="2.56"/>
    <n v="6.2963750115904303E-4"/>
    <n v="4.3582993934144401E-2"/>
    <n v="7.3448460653918302E-2"/>
    <n v="0.15960751560386699"/>
    <n v="0.20563130434114801"/>
    <n v="1.7613549239219199E-2"/>
    <n v="9.1627135643564898E-3"/>
    <n v="8.4300186851929103E-3"/>
    <n v="1.12592024086623E-2"/>
    <n v="128.259995"/>
    <n v="95.940002000000007"/>
    <n v="-8.9666725408457895E-2"/>
    <n v="1.5778467813143101E-3"/>
    <n v="0.41724533487416998"/>
    <n v="2.3956750093639201"/>
    <n v="1.9505373961733099"/>
    <s v="Jaguar Group of Funds"/>
    <x v="40"/>
    <s v="Consumer Staples"/>
    <s v="Soft Drinks"/>
    <s v="Purchase, New York"/>
    <m/>
    <n v="77476"/>
    <n v="1898"/>
    <s v="Purchase"/>
    <s v="New York"/>
    <s v="United States"/>
  </r>
  <r>
    <d v="2019-05-07T00:00:00"/>
    <x v="40"/>
    <s v="sell"/>
    <n v="1600"/>
    <n v="20"/>
    <n v="126.639999"/>
    <n v="126.949997"/>
    <n v="125.18"/>
    <n v="125.980003"/>
    <n v="125.064323"/>
    <n v="3558900"/>
    <n v="2.448"/>
    <n v="-1.01875965957851E-2"/>
    <n v="-1.62976535902239E-2"/>
    <n v="3.6455834087779498E-2"/>
    <n v="0.11769689169709301"/>
    <n v="0.27448215478182197"/>
    <n v="6.2203560019383998E-3"/>
    <n v="9.7811091349723194E-3"/>
    <n v="8.1438169285972892E-3"/>
    <n v="1.0802735432950799E-2"/>
    <n v="128.38999899999999"/>
    <n v="95.940002000000007"/>
    <n v="-8.9666725408457895E-2"/>
    <n v="-1.6649488130547601E-2"/>
    <n v="0.39026046524461699"/>
    <n v="2.7579625826371701"/>
    <n v="2.95024887792861"/>
    <s v="Jaguar Group of Funds"/>
    <x v="40"/>
    <s v="Consumer Staples"/>
    <s v="Soft Drinks"/>
    <s v="Purchase, New York"/>
    <m/>
    <n v="77476"/>
    <n v="1898"/>
    <s v="Purchase"/>
    <s v="New York"/>
    <s v="United States"/>
  </r>
  <r>
    <d v="2019-06-03T00:00:00"/>
    <x v="40"/>
    <s v="buy"/>
    <n v="1400"/>
    <n v="20"/>
    <n v="127.860001"/>
    <n v="129.16000399999999"/>
    <n v="127.489998"/>
    <n v="128.979996"/>
    <n v="128.04251099999999"/>
    <n v="3588700"/>
    <n v="2.081"/>
    <n v="7.6270354704088298E-3"/>
    <n v="-4.0235245347161799E-3"/>
    <n v="1.3582248394447801E-2"/>
    <n v="0.104602694414688"/>
    <n v="0.276213021527147"/>
    <n v="8.9257733248366694E-3"/>
    <n v="7.54010981216751E-3"/>
    <n v="7.9013851962690899E-3"/>
    <n v="1.07739504151941E-2"/>
    <n v="130.89999399999999"/>
    <n v="99.650002000000001"/>
    <n v="-8.9666725408457895E-2"/>
    <n v="-2.7690708645509302E-3"/>
    <n v="0.38933423530752198"/>
    <n v="2.3823936483557602"/>
    <n v="2.3637728446042798"/>
    <s v="Jaguar Group of Funds"/>
    <x v="40"/>
    <s v="Consumer Staples"/>
    <s v="Soft Drinks"/>
    <s v="Purchase, New York"/>
    <m/>
    <n v="77476"/>
    <n v="1898"/>
    <s v="Purchase"/>
    <s v="New York"/>
    <s v="United States"/>
  </r>
  <r>
    <d v="2019-06-12T00:00:00"/>
    <x v="40"/>
    <s v="buy"/>
    <n v="600"/>
    <n v="20"/>
    <n v="134.009995"/>
    <n v="134.44000199999999"/>
    <n v="132.66000399999999"/>
    <n v="133.13999899999999"/>
    <n v="133.13999899999999"/>
    <n v="3302800"/>
    <n v="2.1269999999999998"/>
    <n v="-4.5053692209930801E-4"/>
    <n v="2.0526195608599598E-2"/>
    <n v="4.6587859521330002E-2"/>
    <n v="0.14011840029828801"/>
    <n v="0.28615311570762197"/>
    <n v="6.8917331549187798E-3"/>
    <n v="7.8373472743582095E-3"/>
    <n v="8.1088538529176298E-3"/>
    <n v="1.0829111412882401E-2"/>
    <n v="134.71000699999999"/>
    <n v="102.82"/>
    <n v="-8.9666725408457895E-2"/>
    <n v="-2.0396578921351798E-3"/>
    <n v="0.39179154144334999"/>
    <n v="2.3841126101518499"/>
    <n v="2.5518132627557599"/>
    <s v="Jaguar Group of Funds"/>
    <x v="40"/>
    <s v="Consumer Staples"/>
    <s v="Soft Drinks"/>
    <s v="Purchase, New York"/>
    <m/>
    <n v="77476"/>
    <n v="1898"/>
    <s v="Purchase"/>
    <s v="New York"/>
    <s v="United States"/>
  </r>
  <r>
    <d v="2019-06-13T00:00:00"/>
    <x v="40"/>
    <s v="sell"/>
    <n v="2800"/>
    <n v="20"/>
    <n v="133.449997"/>
    <n v="133.78999299999899"/>
    <n v="131.85000600000001"/>
    <n v="132.94000199999999"/>
    <n v="132.94000199999999"/>
    <n v="2851400"/>
    <n v="2.0910000000000002"/>
    <n v="-1.50328500385007E-3"/>
    <n v="7.2475480101638302E-3"/>
    <n v="5.1746739003291499E-2"/>
    <n v="0.147922325468441"/>
    <n v="0.272419900667911"/>
    <n v="5.6423442797260796E-3"/>
    <n v="7.6367556180790396E-3"/>
    <n v="7.98857373863022E-3"/>
    <n v="1.08075914588972E-2"/>
    <n v="134.71000699999999"/>
    <n v="104.160004"/>
    <n v="-8.9666725408457895E-2"/>
    <n v="4.0890106107655602E-3"/>
    <n v="0.39038138837014802"/>
    <n v="2.2541255877033701"/>
    <n v="2.4769173529050099"/>
    <s v="Jaguar Group of Funds"/>
    <x v="40"/>
    <s v="Consumer Staples"/>
    <s v="Soft Drinks"/>
    <s v="Purchase, New York"/>
    <m/>
    <n v="77476"/>
    <n v="1898"/>
    <s v="Purchase"/>
    <s v="New York"/>
    <s v="United States"/>
  </r>
  <r>
    <d v="2019-06-17T00:00:00"/>
    <x v="41"/>
    <s v="sell"/>
    <n v="100"/>
    <n v="1"/>
    <n v="116.199997"/>
    <n v="116.879997"/>
    <n v="113.669997999999"/>
    <n v="115.68"/>
    <n v="115.68"/>
    <n v="1037900"/>
    <n v="2.0859999999999999"/>
    <n v="6.0529207345368205E-4"/>
    <n v="-8.5216612829433994E-3"/>
    <n v="-7.1128283508547094E-2"/>
    <n v="4.3009630742796403E-3"/>
    <n v="-0.394373585368059"/>
    <n v="2.0279159730875702E-2"/>
    <n v="3.1476240580296799E-2"/>
    <n v="2.80804321528372E-2"/>
    <n v="2.9316926072038899E-2"/>
    <n v="176.729996"/>
    <n v="90.059997999999993"/>
    <n v="-0.25928843606875901"/>
    <n v="9.3131563797728401E-4"/>
    <n v="1.72962045977141"/>
    <n v="-1.7460850428485599"/>
    <n v="-1.74463040270961"/>
    <s v="CapitalAlley Funds"/>
    <x v="41"/>
    <s v="Consumer Discretionary"/>
    <s v="Casinos &amp; Gaming"/>
    <s v="Paradise, Nevada"/>
    <d v="2008-11-14T00:00:00"/>
    <n v="1174922"/>
    <m/>
    <s v="Paradise"/>
    <s v="Nevada"/>
    <s v="United States"/>
  </r>
  <r>
    <d v="2019-06-18T00:00:00"/>
    <x v="41"/>
    <s v="sell"/>
    <n v="100"/>
    <n v="1"/>
    <n v="117.639999"/>
    <n v="122.75"/>
    <n v="117.150002"/>
    <n v="122"/>
    <n v="122"/>
    <n v="2536200"/>
    <n v="2.06"/>
    <n v="5.3193286322802E-2"/>
    <n v="3.2066024172705397E-2"/>
    <n v="-3.42483382595739E-2"/>
    <n v="4.3218665472538498E-2"/>
    <n v="-0.32435876575900702"/>
    <n v="3.2111055631645201E-2"/>
    <n v="3.3484806810507799E-2"/>
    <n v="2.88164491861094E-2"/>
    <n v="2.9502938782844101E-2"/>
    <n v="176.729996"/>
    <n v="90.059997999999993"/>
    <n v="-0.25928843606875901"/>
    <n v="9.6704895497130797E-3"/>
    <n v="1.74430983123512"/>
    <n v="-1.4618880354453401"/>
    <n v="-1.7067677692601999"/>
    <s v="CapitalAlley Funds"/>
    <x v="41"/>
    <s v="Consumer Discretionary"/>
    <s v="Casinos &amp; Gaming"/>
    <s v="Paradise, Nevada"/>
    <d v="2008-11-14T00:00:00"/>
    <n v="1174922"/>
    <m/>
    <s v="Paradise"/>
    <s v="Nevada"/>
    <s v="United States"/>
  </r>
  <r>
    <d v="2019-06-11T00:00:00"/>
    <x v="41"/>
    <s v="sell"/>
    <n v="200"/>
    <n v="2"/>
    <n v="118.19000200000001"/>
    <n v="119.489998"/>
    <n v="117.019997"/>
    <n v="118.150002"/>
    <n v="118.150002"/>
    <n v="1954800"/>
    <n v="2.14"/>
    <n v="1.2605600867153E-2"/>
    <n v="4.5718280013766002E-2"/>
    <n v="-0.134767731280453"/>
    <n v="1.51498049128006E-2"/>
    <n v="-0.38380034560624199"/>
    <n v="2.6354754225458001E-2"/>
    <n v="3.4842648222657202E-2"/>
    <n v="2.76904493160578E-2"/>
    <n v="2.92557820781339E-2"/>
    <n v="183.36999499999999"/>
    <n v="90.059997999999993"/>
    <n v="-0.25928843606875901"/>
    <n v="-3.4994119269314301E-4"/>
    <n v="1.72503142364988"/>
    <n v="-1.6512012026923699"/>
    <n v="-1.8131760103290799"/>
    <s v="InvestBurg"/>
    <x v="41"/>
    <s v="Consumer Discretionary"/>
    <s v="Casinos &amp; Gaming"/>
    <s v="Paradise, Nevada"/>
    <d v="2008-11-14T00:00:00"/>
    <n v="1174922"/>
    <m/>
    <s v="Paradise"/>
    <s v="Nevada"/>
    <s v="United States"/>
  </r>
  <r>
    <d v="2019-06-14T00:00:00"/>
    <x v="41"/>
    <s v="sell"/>
    <n v="200"/>
    <n v="2"/>
    <n v="116.779999"/>
    <n v="116.849998"/>
    <n v="114.639999"/>
    <n v="115.610001"/>
    <n v="115.610001"/>
    <n v="1525300"/>
    <n v="2.093"/>
    <n v="-1.37447228663925E-2"/>
    <n v="4.0512128097144301E-2"/>
    <n v="-5.6204444273695697E-2"/>
    <n v="6.7999115894872902E-3"/>
    <n v="-0.39594299400423699"/>
    <n v="3.0801487562417199E-2"/>
    <n v="3.1722751820901902E-2"/>
    <n v="2.80829678432011E-2"/>
    <n v="2.9316629897941999E-2"/>
    <n v="177.38000500000001"/>
    <n v="90.059997999999993"/>
    <n v="-0.25928843606875901"/>
    <n v="-1.6128120944145399E-3"/>
    <n v="1.7292584702685101"/>
    <n v="-1.73980386848407"/>
    <n v="-1.7251151808532099"/>
    <s v="InvestBurg"/>
    <x v="41"/>
    <s v="Consumer Discretionary"/>
    <s v="Casinos &amp; Gaming"/>
    <s v="Paradise, Nevada"/>
    <d v="2008-11-14T00:00:00"/>
    <n v="1174922"/>
    <m/>
    <s v="Paradise"/>
    <s v="Nevada"/>
    <s v="United States"/>
  </r>
  <r>
    <d v="2019-04-01T00:00:00"/>
    <x v="41"/>
    <s v="sell"/>
    <n v="100"/>
    <n v="3"/>
    <n v="124"/>
    <n v="129.5"/>
    <n v="123.900002"/>
    <n v="129.33999599999899"/>
    <n v="128.263779"/>
    <n v="4497300"/>
    <n v="2.4969999999999999"/>
    <n v="8.0635620248467099E-2"/>
    <n v="0.104982616849623"/>
    <n v="2.18861436869126E-2"/>
    <n v="0.29115992991956502"/>
    <n v="-0.321255655484873"/>
    <n v="3.4253050464618399E-2"/>
    <n v="2.3322089153151902E-2"/>
    <n v="2.2956457890535902E-2"/>
    <n v="2.7666194822182601E-2"/>
    <n v="202.479996"/>
    <n v="90.059997999999993"/>
    <n v="-0.25928843606875901"/>
    <n v="1.1502195497633099E-2"/>
    <n v="1.4941537760747099"/>
    <n v="-1.03860454095743"/>
    <n v="-1.1796330326937501"/>
    <s v="FinanCorp"/>
    <x v="41"/>
    <s v="Consumer Discretionary"/>
    <s v="Casinos &amp; Gaming"/>
    <s v="Paradise, Nevada"/>
    <d v="2008-11-14T00:00:00"/>
    <n v="1174922"/>
    <m/>
    <s v="Paradise"/>
    <s v="Nevada"/>
    <s v="United States"/>
  </r>
  <r>
    <d v="2019-04-05T00:00:00"/>
    <x v="41"/>
    <s v="sell"/>
    <n v="300"/>
    <n v="3"/>
    <n v="140"/>
    <n v="141.28999299999899"/>
    <n v="138.60000600000001"/>
    <n v="140.94000199999999"/>
    <n v="139.767258"/>
    <n v="1856900"/>
    <n v="2.5009999999999999"/>
    <n v="9.0517524748139396E-3"/>
    <n v="0.16652529973282501"/>
    <n v="0.131688341621223"/>
    <n v="0.276182924320581"/>
    <n v="-0.229205389258619"/>
    <n v="2.9460308502599099E-2"/>
    <n v="2.47630454836399E-2"/>
    <n v="2.2164516001964899E-2"/>
    <n v="2.7848839279743898E-2"/>
    <n v="202.479996"/>
    <n v="90.059997999999993"/>
    <n v="-0.25928843606875901"/>
    <n v="4.62571739556182E-3"/>
    <n v="1.5439898627069699"/>
    <n v="-0.775172640289437"/>
    <n v="-0.86021705468497001"/>
    <s v="FinanCorp"/>
    <x v="41"/>
    <s v="Consumer Discretionary"/>
    <s v="Casinos &amp; Gaming"/>
    <s v="Paradise, Nevada"/>
    <d v="2008-11-14T00:00:00"/>
    <n v="1174922"/>
    <m/>
    <s v="Paradise"/>
    <s v="Nevada"/>
    <s v="United States"/>
  </r>
  <r>
    <d v="2019-04-17T00:00:00"/>
    <x v="41"/>
    <s v="buy"/>
    <n v="600"/>
    <n v="3"/>
    <n v="145"/>
    <n v="145.88999899999999"/>
    <n v="143.16000399999999"/>
    <n v="143.36000100000001"/>
    <n v="142.167114"/>
    <n v="1690900"/>
    <n v="2.5920000000000001"/>
    <n v="-9.4419646109320295E-3"/>
    <n v="1.65990542229895E-2"/>
    <n v="0.21047642946411599"/>
    <n v="0.25723174657294001"/>
    <n v="-0.26279785183897297"/>
    <n v="1.5873638493068901E-2"/>
    <n v="2.4912296648686699E-2"/>
    <n v="2.1274214962984601E-2"/>
    <n v="2.7854490869507999E-2"/>
    <n v="202.479996"/>
    <n v="90.059997999999993"/>
    <n v="-0.25928843606875901"/>
    <n v="-2.2764010197428601E-3"/>
    <n v="1.5678033374320699"/>
    <n v="-0.91762347723495297"/>
    <n v="-0.83569549160527901"/>
    <s v="FinanCorp"/>
    <x v="41"/>
    <s v="Consumer Discretionary"/>
    <s v="Casinos &amp; Gaming"/>
    <s v="Paradise, Nevada"/>
    <d v="2008-11-14T00:00:00"/>
    <n v="1174922"/>
    <m/>
    <s v="Paradise"/>
    <s v="Nevada"/>
    <s v="United States"/>
  </r>
  <r>
    <d v="2019-05-17T00:00:00"/>
    <x v="41"/>
    <s v="sell"/>
    <n v="200"/>
    <n v="3"/>
    <n v="125.269997"/>
    <n v="125.94000200000001"/>
    <n v="121.220001"/>
    <n v="121.419997999999"/>
    <n v="120.409676"/>
    <n v="2624500"/>
    <n v="2.3929999999999998"/>
    <n v="-4.7369487898734401E-2"/>
    <n v="-6.7432375650368803E-2"/>
    <n v="-0.17554529431712701"/>
    <n v="-2.5130461429337701E-2"/>
    <n v="-0.44254613227192102"/>
    <n v="3.8870008215051502E-2"/>
    <n v="2.58234368503618E-2"/>
    <n v="2.37708372305175E-2"/>
    <n v="2.8472822677466699E-2"/>
    <n v="197.679993"/>
    <n v="90.059997999999993"/>
    <n v="-0.25928843606875901"/>
    <n v="-5.8544371529206298E-3"/>
    <n v="1.63436615854108"/>
    <n v="-1.7014106933612401"/>
    <n v="-1.63316168624391"/>
    <s v="FinanCorp"/>
    <x v="41"/>
    <s v="Consumer Discretionary"/>
    <s v="Casinos &amp; Gaming"/>
    <s v="Paradise, Nevada"/>
    <d v="2008-11-14T00:00:00"/>
    <n v="1174922"/>
    <m/>
    <s v="Paradise"/>
    <s v="Nevada"/>
    <s v="United States"/>
  </r>
  <r>
    <d v="2019-06-17T00:00:00"/>
    <x v="41"/>
    <s v="sell"/>
    <n v="100"/>
    <n v="3"/>
    <n v="116.199997"/>
    <n v="116.879997"/>
    <n v="113.669997999999"/>
    <n v="115.68"/>
    <n v="115.68"/>
    <n v="1037900"/>
    <n v="2.0859999999999999"/>
    <n v="6.0529207345368205E-4"/>
    <n v="-8.5216612829433994E-3"/>
    <n v="-7.1128283508547094E-2"/>
    <n v="4.3009630742796403E-3"/>
    <n v="-0.394373585368059"/>
    <n v="2.0279159730875702E-2"/>
    <n v="3.1476240580296799E-2"/>
    <n v="2.80804321528372E-2"/>
    <n v="2.9316926072038899E-2"/>
    <n v="176.729996"/>
    <n v="90.059997999999993"/>
    <n v="-0.25928843606875901"/>
    <n v="9.3131563797728401E-4"/>
    <n v="1.72962045977141"/>
    <n v="-1.7460850428485599"/>
    <n v="-1.74463040270961"/>
    <s v="FinanCorp"/>
    <x v="41"/>
    <s v="Consumer Discretionary"/>
    <s v="Casinos &amp; Gaming"/>
    <s v="Paradise, Nevada"/>
    <d v="2008-11-14T00:00:00"/>
    <n v="1174922"/>
    <m/>
    <s v="Paradise"/>
    <s v="Nevada"/>
    <s v="United States"/>
  </r>
  <r>
    <d v="2019-04-09T00:00:00"/>
    <x v="41"/>
    <s v="sell"/>
    <n v="500"/>
    <n v="4"/>
    <n v="142.75"/>
    <n v="142.990005"/>
    <n v="138.10000600000001"/>
    <n v="139.259995"/>
    <n v="138.10122699999999"/>
    <n v="3139400"/>
    <n v="2.4990000000000001"/>
    <n v="-3.9356153119988697E-2"/>
    <n v="3.0845650382824101E-2"/>
    <n v="0.15227344442499799"/>
    <n v="0.21573750746940401"/>
    <n v="-0.236440690200419"/>
    <n v="2.63134738505802E-2"/>
    <n v="2.5095740852298199E-2"/>
    <n v="2.27065803504304E-2"/>
    <n v="2.79872377848738E-2"/>
    <n v="202.479996"/>
    <n v="90.059997999999993"/>
    <n v="-0.25928843606875901"/>
    <n v="-6.0859766572597396E-3"/>
    <n v="1.57193943089479"/>
    <n v="-0.80389485488753598"/>
    <n v="-0.764947662268742"/>
    <s v="CapitalOwl"/>
    <x v="41"/>
    <s v="Consumer Discretionary"/>
    <s v="Casinos &amp; Gaming"/>
    <s v="Paradise, Nevada"/>
    <d v="2008-11-14T00:00:00"/>
    <n v="1174922"/>
    <m/>
    <s v="Paradise"/>
    <s v="Nevada"/>
    <s v="United States"/>
  </r>
  <r>
    <d v="2019-04-29T00:00:00"/>
    <x v="41"/>
    <s v="buy"/>
    <n v="500"/>
    <n v="4"/>
    <n v="151.36000100000001"/>
    <n v="151.5"/>
    <n v="148.25"/>
    <n v="148.770004"/>
    <n v="147.532104"/>
    <n v="1332100"/>
    <n v="2.536"/>
    <n v="-3.5562090386384998E-3"/>
    <n v="6.0759030833484003E-2"/>
    <n v="0.243995338178706"/>
    <n v="0.23617463653452"/>
    <n v="-0.19166379658062899"/>
    <n v="9.5288526025695403E-3"/>
    <n v="2.3458165157218699E-2"/>
    <n v="2.0752137868952799E-2"/>
    <n v="2.78228208360136E-2"/>
    <n v="202.479996"/>
    <n v="90.059997999999993"/>
    <n v="-0.25928843606875901"/>
    <n v="1.07094833958194E-3"/>
    <n v="1.58751457481821"/>
    <n v="-0.72236135926836298"/>
    <n v="-0.83930827214957604"/>
    <s v="CapitalOwl"/>
    <x v="41"/>
    <s v="Consumer Discretionary"/>
    <s v="Casinos &amp; Gaming"/>
    <s v="Paradise, Nevada"/>
    <d v="2008-11-14T00:00:00"/>
    <n v="1174922"/>
    <m/>
    <s v="Paradise"/>
    <s v="Nevada"/>
    <s v="United States"/>
  </r>
  <r>
    <d v="2019-05-03T00:00:00"/>
    <x v="41"/>
    <s v="buy"/>
    <n v="200"/>
    <n v="4"/>
    <n v="146.19000199999999"/>
    <n v="148"/>
    <n v="145.55999800000001"/>
    <n v="147.36000100000001"/>
    <n v="146.133835"/>
    <n v="1100900"/>
    <n v="2.5310000000000001"/>
    <n v="1.2290176108564799E-2"/>
    <n v="-1.30791354747943E-2"/>
    <n v="8.73815850387685E-2"/>
    <n v="0.161938717305048"/>
    <n v="-0.23726945344887301"/>
    <n v="1.69481439739784E-2"/>
    <n v="1.75146788482957E-2"/>
    <n v="2.0523878290511999E-2"/>
    <n v="2.7831608354868101E-2"/>
    <n v="202.479996"/>
    <n v="90.059997999999993"/>
    <n v="-0.25928843606875901"/>
    <n v="9.5921274614703799E-3"/>
    <n v="1.5852875900376699"/>
    <n v="-0.89513031983372604"/>
    <n v="-0.84562343513985305"/>
    <s v="CapitalOwl"/>
    <x v="41"/>
    <s v="Consumer Discretionary"/>
    <s v="Casinos &amp; Gaming"/>
    <s v="Paradise, Nevada"/>
    <d v="2008-11-14T00:00:00"/>
    <n v="1174922"/>
    <m/>
    <s v="Paradise"/>
    <s v="Nevada"/>
    <s v="United States"/>
  </r>
  <r>
    <d v="2019-06-12T00:00:00"/>
    <x v="41"/>
    <s v="sell"/>
    <n v="100"/>
    <n v="4"/>
    <n v="116.849998"/>
    <n v="116.849998"/>
    <n v="114.010002"/>
    <n v="114.739998"/>
    <n v="114.739998"/>
    <n v="1094500"/>
    <n v="2.1269999999999998"/>
    <n v="-2.9286338817539101E-2"/>
    <n v="3.8015226323021303E-2"/>
    <n v="-0.115663589001452"/>
    <n v="-1.10640940252627E-2"/>
    <n v="-0.42813136561806903"/>
    <n v="2.8719089751477501E-2"/>
    <n v="3.3966181283490202E-2"/>
    <n v="2.79368905025449E-2"/>
    <n v="2.9289026259063999E-2"/>
    <n v="183.14999399999999"/>
    <n v="90.059997999999993"/>
    <n v="-0.25928843606875901"/>
    <n v="-2.0396578921351798E-3"/>
    <n v="1.7266574403286801"/>
    <n v="-1.8464954602099699"/>
    <n v="-1.78627375439035"/>
    <s v="CapitalOwl"/>
    <x v="41"/>
    <s v="Consumer Discretionary"/>
    <s v="Casinos &amp; Gaming"/>
    <s v="Paradise, Nevada"/>
    <d v="2008-11-14T00:00:00"/>
    <n v="1174922"/>
    <m/>
    <s v="Paradise"/>
    <s v="Nevada"/>
    <s v="United States"/>
  </r>
  <r>
    <d v="2019-04-04T00:00:00"/>
    <x v="41"/>
    <s v="sell"/>
    <n v="200"/>
    <n v="5"/>
    <n v="138.14999399999999"/>
    <n v="140.970001"/>
    <n v="136.80999800000001"/>
    <n v="139.66999799999999"/>
    <n v="138.50782799999999"/>
    <n v="2684500"/>
    <n v="2.512"/>
    <n v="1.4713576118959499E-2"/>
    <n v="0.17182339598972901"/>
    <n v="0.11787255806953099"/>
    <n v="0.30667168020728203"/>
    <n v="-0.22905582978178099"/>
    <n v="2.8447769035391601E-2"/>
    <n v="2.4856598638172699E-2"/>
    <n v="2.25967181740599E-2"/>
    <n v="2.7849054004740199E-2"/>
    <n v="202.479996"/>
    <n v="90.059997999999993"/>
    <n v="-0.25928843606875901"/>
    <n v="2.0824655091414399E-3"/>
    <n v="1.5433975949059"/>
    <n v="-0.77179204412699098"/>
    <n v="-0.93883223652130099"/>
    <s v="Alpha Capital"/>
    <x v="41"/>
    <s v="Consumer Discretionary"/>
    <s v="Casinos &amp; Gaming"/>
    <s v="Paradise, Nevada"/>
    <d v="2008-11-14T00:00:00"/>
    <n v="1174922"/>
    <m/>
    <s v="Paradise"/>
    <s v="Nevada"/>
    <s v="United States"/>
  </r>
  <r>
    <d v="2019-05-10T00:00:00"/>
    <x v="41"/>
    <s v="buy"/>
    <n v="400"/>
    <n v="5"/>
    <n v="129.33999599999899"/>
    <n v="133.240005"/>
    <n v="126.25"/>
    <n v="129.88999899999999"/>
    <n v="128.80920399999999"/>
    <n v="5296900"/>
    <n v="2.4550000000000001"/>
    <n v="-4.8390481096539602E-2"/>
    <n v="-0.126190609153294"/>
    <n v="-6.9654674497350397E-2"/>
    <n v="4.2593054392280102E-2"/>
    <n v="-0.40538913239020302"/>
    <n v="2.5326061927584301E-2"/>
    <n v="2.1110980600033798E-2"/>
    <n v="2.1654246424541002E-2"/>
    <n v="2.8104477665400598E-2"/>
    <n v="202.479996"/>
    <n v="90.059997999999993"/>
    <n v="-0.25928843606875901"/>
    <n v="3.7133938472042301E-3"/>
    <n v="1.5916379274716299"/>
    <n v="-1.5174753825885201"/>
    <n v="-1.2387827221027501"/>
    <s v="Alpha Capital"/>
    <x v="41"/>
    <s v="Consumer Discretionary"/>
    <s v="Casinos &amp; Gaming"/>
    <s v="Paradise, Nevada"/>
    <d v="2008-11-14T00:00:00"/>
    <n v="1174922"/>
    <m/>
    <s v="Paradise"/>
    <s v="Nevada"/>
    <s v="United States"/>
  </r>
  <r>
    <d v="2019-06-03T00:00:00"/>
    <x v="41"/>
    <s v="sell"/>
    <n v="400"/>
    <n v="5"/>
    <n v="106.620003"/>
    <n v="106.620003"/>
    <n v="102.82"/>
    <n v="103.57"/>
    <n v="103.57"/>
    <n v="2661700"/>
    <n v="2.081"/>
    <n v="-3.5660506526764599E-2"/>
    <n v="-9.7703558351419806E-2"/>
    <n v="-0.335961623377243"/>
    <n v="-0.18425995881320201"/>
    <n v="-0.61121587452418102"/>
    <n v="1.9116843143501198E-2"/>
    <n v="2.5980347122222001E-2"/>
    <n v="2.49340097432896E-2"/>
    <n v="2.87927951751385E-2"/>
    <n v="194.08000200000001"/>
    <n v="90.059997999999993"/>
    <n v="-0.25928843606875901"/>
    <n v="-2.7690708645509302E-3"/>
    <n v="1.66205068286519"/>
    <n v="-2.4822123431601799"/>
    <n v="-2.1898910075348299"/>
    <s v="Alpha Capital"/>
    <x v="41"/>
    <s v="Consumer Discretionary"/>
    <s v="Casinos &amp; Gaming"/>
    <s v="Paradise, Nevada"/>
    <d v="2008-11-14T00:00:00"/>
    <n v="1174922"/>
    <m/>
    <s v="Paradise"/>
    <s v="Nevada"/>
    <s v="United States"/>
  </r>
  <r>
    <d v="2019-06-19T00:00:00"/>
    <x v="41"/>
    <s v="buy"/>
    <n v="900"/>
    <n v="5"/>
    <n v="121.989998"/>
    <n v="122.93"/>
    <n v="120.5"/>
    <n v="122.32"/>
    <n v="122.32"/>
    <n v="1582300"/>
    <n v="2.0289999999999999"/>
    <n v="2.6195168875501802E-3"/>
    <n v="6.3971879877794804E-2"/>
    <n v="1.5740666526710599E-2"/>
    <n v="4.3125859386884201E-2"/>
    <n v="-0.33195744122091198"/>
    <n v="2.5791556276870999E-2"/>
    <n v="3.1885901613114803E-2"/>
    <n v="2.8816346301142898E-2"/>
    <n v="2.9495014961543501E-2"/>
    <n v="176.729996"/>
    <n v="90.059997999999993"/>
    <n v="-0.25928843606875901"/>
    <n v="2.98071681438073E-3"/>
    <n v="1.7457393091154101"/>
    <n v="-1.5050441743410901"/>
    <n v="-1.6384775120864199"/>
    <s v="Alpha Capital"/>
    <x v="41"/>
    <s v="Consumer Discretionary"/>
    <s v="Casinos &amp; Gaming"/>
    <s v="Paradise, Nevada"/>
    <d v="2008-11-14T00:00:00"/>
    <n v="1174922"/>
    <m/>
    <s v="Paradise"/>
    <s v="Nevada"/>
    <s v="United States"/>
  </r>
  <r>
    <d v="2019-04-03T00:00:00"/>
    <x v="41"/>
    <s v="sell"/>
    <n v="300"/>
    <n v="6"/>
    <n v="136"/>
    <n v="140.64999399999999"/>
    <n v="135.009995"/>
    <n v="137.63000500000001"/>
    <n v="136.484802"/>
    <n v="4217000"/>
    <n v="2.5169999999999999"/>
    <n v="1.9071972907851099E-2"/>
    <n v="0.16616279961163299"/>
    <n v="9.1705596352852498E-2"/>
    <n v="0.28223668873962299"/>
    <n v="-0.24777064173183599"/>
    <n v="2.9517833843616999E-2"/>
    <n v="2.5013163134555299E-2"/>
    <n v="2.2634669564611999E-2"/>
    <n v="2.78321756987965E-2"/>
    <n v="202.479996"/>
    <n v="90.059997999999993"/>
    <n v="-0.25928843606875901"/>
    <n v="2.1460723821998401E-3"/>
    <n v="1.53286840606968"/>
    <n v="-0.82544893646697204"/>
    <n v="-1.0317196812271801"/>
    <s v="DecaFund"/>
    <x v="41"/>
    <s v="Consumer Discretionary"/>
    <s v="Casinos &amp; Gaming"/>
    <s v="Paradise, Nevada"/>
    <d v="2008-11-14T00:00:00"/>
    <n v="1174922"/>
    <m/>
    <s v="Paradise"/>
    <s v="Nevada"/>
    <s v="United States"/>
  </r>
  <r>
    <d v="2019-04-15T00:00:00"/>
    <x v="41"/>
    <s v="buy"/>
    <n v="1200"/>
    <n v="6"/>
    <n v="143.33999599999899"/>
    <n v="143.949997"/>
    <n v="139.53999299999899"/>
    <n v="141.820007"/>
    <n v="140.639938"/>
    <n v="2006400"/>
    <n v="2.5529999999999999"/>
    <n v="-1.3725627500575001E-2"/>
    <n v="-2.1140105266900099E-2"/>
    <n v="0.20407677152186601"/>
    <n v="0.27739937043464302"/>
    <n v="-0.23706144889963199"/>
    <n v="2.3333514373796702E-2"/>
    <n v="2.45590478349927E-2"/>
    <n v="2.1461797151634501E-2"/>
    <n v="2.7879311170090799E-2"/>
    <n v="202.479996"/>
    <n v="90.059997999999993"/>
    <n v="-0.25928843606875901"/>
    <n v="-6.2956724975841202E-4"/>
    <n v="1.57008384122031"/>
    <n v="-0.82384522220599399"/>
    <n v="-0.80664809644904401"/>
    <s v="DecaFund"/>
    <x v="41"/>
    <s v="Consumer Discretionary"/>
    <s v="Casinos &amp; Gaming"/>
    <s v="Paradise, Nevada"/>
    <d v="2008-11-14T00:00:00"/>
    <n v="1174922"/>
    <m/>
    <s v="Paradise"/>
    <s v="Nevada"/>
    <s v="United States"/>
  </r>
  <r>
    <d v="2019-04-22T00:00:00"/>
    <x v="41"/>
    <s v="sell"/>
    <n v="300"/>
    <n v="6"/>
    <n v="141.86000100000001"/>
    <n v="142.03999299999899"/>
    <n v="138.270004"/>
    <n v="140"/>
    <n v="138.835083"/>
    <n v="1579800"/>
    <n v="2.59"/>
    <n v="-1.7278406343873301E-2"/>
    <n v="-2.6641845095047401E-2"/>
    <n v="0.169772073266509"/>
    <n v="0.20104368308274101"/>
    <n v="-0.29174584226021799"/>
    <n v="1.48771989851962E-2"/>
    <n v="2.56955163439401E-2"/>
    <n v="2.1305886376522001E-2"/>
    <n v="2.7861246340566598E-2"/>
    <n v="202.479996"/>
    <n v="90.059997999999993"/>
    <n v="-0.25928843606875901"/>
    <n v="1.0115060212163699E-3"/>
    <n v="1.5676103257229199"/>
    <n v="-1.02302592038423"/>
    <n v="-0.91896572519570996"/>
    <s v="DecaFund"/>
    <x v="41"/>
    <s v="Consumer Discretionary"/>
    <s v="Casinos &amp; Gaming"/>
    <s v="Paradise, Nevada"/>
    <d v="2008-11-14T00:00:00"/>
    <n v="1174922"/>
    <m/>
    <s v="Paradise"/>
    <s v="Nevada"/>
    <s v="United States"/>
  </r>
  <r>
    <d v="2019-05-02T00:00:00"/>
    <x v="41"/>
    <s v="sell"/>
    <n v="200"/>
    <n v="6"/>
    <n v="145.740005"/>
    <n v="147.5"/>
    <n v="143.41000399999999"/>
    <n v="145.55999800000001"/>
    <n v="144.348816"/>
    <n v="1239700"/>
    <n v="2.552"/>
    <n v="-3.9766321888359503E-3"/>
    <n v="-9.8441525340906104E-3"/>
    <n v="0.118143786912937"/>
    <n v="0.174220124606391"/>
    <n v="-0.253842964186555"/>
    <n v="1.7704319815422601E-2"/>
    <n v="1.93429203133768E-2"/>
    <n v="2.0675455467007098E-2"/>
    <n v="2.7819796000210499E-2"/>
    <n v="202.479996"/>
    <n v="90.059997999999993"/>
    <n v="-0.25928843606875901"/>
    <n v="-2.1262443276895502E-3"/>
    <n v="1.5827884093042801"/>
    <n v="-0.94628466624882701"/>
    <n v="-0.80281493842090701"/>
    <s v="DecaFund"/>
    <x v="41"/>
    <s v="Consumer Discretionary"/>
    <s v="Casinos &amp; Gaming"/>
    <s v="Paradise, Nevada"/>
    <d v="2008-11-14T00:00:00"/>
    <n v="1174922"/>
    <m/>
    <s v="Paradise"/>
    <s v="Nevada"/>
    <s v="United States"/>
  </r>
  <r>
    <d v="2019-05-07T00:00:00"/>
    <x v="41"/>
    <s v="buy"/>
    <n v="100"/>
    <n v="6"/>
    <n v="139.729996"/>
    <n v="141"/>
    <n v="133.63999899999999"/>
    <n v="135.699997"/>
    <n v="134.57086200000001"/>
    <n v="2850500"/>
    <n v="2.448"/>
    <n v="-4.0863232314925703E-2"/>
    <n v="-6.2486806672954101E-2"/>
    <n v="-2.8835928564697799E-2"/>
    <n v="7.0347522018290504E-2"/>
    <n v="-0.32689954538528798"/>
    <n v="2.70138831513137E-2"/>
    <n v="2.13461844276936E-2"/>
    <n v="2.1687706090158201E-2"/>
    <n v="2.8057629163037699E-2"/>
    <n v="202.479996"/>
    <n v="90.059997999999993"/>
    <n v="-0.25928843606875901"/>
    <n v="-1.6649488130547601E-2"/>
    <n v="1.6110618219821899"/>
    <n v="-1.21309949112995"/>
    <n v="-0.98645565172057903"/>
    <s v="DecaFund"/>
    <x v="41"/>
    <s v="Consumer Discretionary"/>
    <s v="Casinos &amp; Gaming"/>
    <s v="Paradise, Nevada"/>
    <d v="2008-11-14T00:00:00"/>
    <n v="1174922"/>
    <m/>
    <s v="Paradise"/>
    <s v="Nevada"/>
    <s v="United States"/>
  </r>
  <r>
    <d v="2019-05-10T00:00:00"/>
    <x v="41"/>
    <s v="sell"/>
    <n v="700"/>
    <n v="6"/>
    <n v="129.33999599999899"/>
    <n v="133.240005"/>
    <n v="126.25"/>
    <n v="129.88999899999999"/>
    <n v="128.80920399999999"/>
    <n v="5296900"/>
    <n v="2.4550000000000001"/>
    <n v="-4.8390481096539602E-2"/>
    <n v="-0.126190609153294"/>
    <n v="-6.9654674497350397E-2"/>
    <n v="4.2593054392280102E-2"/>
    <n v="-0.40538913239020302"/>
    <n v="2.5326061927584301E-2"/>
    <n v="2.1110980600033798E-2"/>
    <n v="2.1654246424541002E-2"/>
    <n v="2.8104477665400598E-2"/>
    <n v="202.479996"/>
    <n v="90.059997999999993"/>
    <n v="-0.25928843606875901"/>
    <n v="3.7133938472042301E-3"/>
    <n v="1.5916379274716299"/>
    <n v="-1.5174753825885201"/>
    <n v="-1.2387827221027501"/>
    <s v="DecaFund"/>
    <x v="41"/>
    <s v="Consumer Discretionary"/>
    <s v="Casinos &amp; Gaming"/>
    <s v="Paradise, Nevada"/>
    <d v="2008-11-14T00:00:00"/>
    <n v="1174922"/>
    <m/>
    <s v="Paradise"/>
    <s v="Nevada"/>
    <s v="United States"/>
  </r>
  <r>
    <d v="2019-05-31T00:00:00"/>
    <x v="41"/>
    <s v="buy"/>
    <n v="1100"/>
    <n v="6"/>
    <n v="109.470001"/>
    <n v="109.75"/>
    <n v="106.459999"/>
    <n v="107.33000199999999"/>
    <n v="107.33000199999999"/>
    <n v="2892700"/>
    <n v="2.1419999999999999"/>
    <n v="-3.7488371931410601E-2"/>
    <n v="-5.9061413178099299E-2"/>
    <n v="-0.288669502866506"/>
    <n v="-0.145009402215655"/>
    <n v="-0.57381918520930297"/>
    <n v="1.87788455978606E-2"/>
    <n v="2.6168777371001199E-2"/>
    <n v="2.4590865035390298E-2"/>
    <n v="2.8717090282018201E-2"/>
    <n v="197.679993"/>
    <n v="90.059997999999993"/>
    <n v="-0.25928843606875901"/>
    <n v="-1.3283204951564801E-2"/>
    <n v="1.6538549072523401"/>
    <n v="-2.3239962164058499"/>
    <n v="-2.0945029258597199"/>
    <s v="DecaFund"/>
    <x v="41"/>
    <s v="Consumer Discretionary"/>
    <s v="Casinos &amp; Gaming"/>
    <s v="Paradise, Nevada"/>
    <d v="2008-11-14T00:00:00"/>
    <n v="1174922"/>
    <m/>
    <s v="Paradise"/>
    <s v="Nevada"/>
    <s v="United States"/>
  </r>
  <r>
    <d v="2019-06-11T00:00:00"/>
    <x v="41"/>
    <s v="sell"/>
    <n v="200"/>
    <n v="6"/>
    <n v="118.19000200000001"/>
    <n v="119.489998"/>
    <n v="117.019997"/>
    <n v="118.150002"/>
    <n v="118.150002"/>
    <n v="1954800"/>
    <n v="2.14"/>
    <n v="1.2605600867153E-2"/>
    <n v="4.5718280013766002E-2"/>
    <n v="-0.134767731280453"/>
    <n v="1.51498049128006E-2"/>
    <n v="-0.38380034560624199"/>
    <n v="2.6354754225458001E-2"/>
    <n v="3.4842648222657202E-2"/>
    <n v="2.76904493160578E-2"/>
    <n v="2.92557820781339E-2"/>
    <n v="183.36999499999999"/>
    <n v="90.059997999999993"/>
    <n v="-0.25928843606875901"/>
    <n v="-3.4994119269314301E-4"/>
    <n v="1.72503142364988"/>
    <n v="-1.6512012026923699"/>
    <n v="-1.8131760103290799"/>
    <s v="DecaFund"/>
    <x v="41"/>
    <s v="Consumer Discretionary"/>
    <s v="Casinos &amp; Gaming"/>
    <s v="Paradise, Nevada"/>
    <d v="2008-11-14T00:00:00"/>
    <n v="1174922"/>
    <m/>
    <s v="Paradise"/>
    <s v="Nevada"/>
    <s v="United States"/>
  </r>
  <r>
    <d v="2019-04-15T00:00:00"/>
    <x v="41"/>
    <s v="buy"/>
    <n v="2200"/>
    <n v="7"/>
    <n v="143.33999599999899"/>
    <n v="143.949997"/>
    <n v="139.53999299999899"/>
    <n v="141.820007"/>
    <n v="140.639938"/>
    <n v="2006400"/>
    <n v="2.5529999999999999"/>
    <n v="-1.3725627500575001E-2"/>
    <n v="-2.1140105266900099E-2"/>
    <n v="0.20407677152186601"/>
    <n v="0.27739937043464302"/>
    <n v="-0.23706144889963199"/>
    <n v="2.3333514373796702E-2"/>
    <n v="2.45590478349927E-2"/>
    <n v="2.1461797151634501E-2"/>
    <n v="2.7879311170090799E-2"/>
    <n v="202.479996"/>
    <n v="90.059997999999993"/>
    <n v="-0.25928843606875901"/>
    <n v="-6.2956724975841202E-4"/>
    <n v="1.57008384122031"/>
    <n v="-0.82384522220599399"/>
    <n v="-0.80664809644904401"/>
    <s v="GreenGrest Capital"/>
    <x v="41"/>
    <s v="Consumer Discretionary"/>
    <s v="Casinos &amp; Gaming"/>
    <s v="Paradise, Nevada"/>
    <d v="2008-11-14T00:00:00"/>
    <n v="1174922"/>
    <m/>
    <s v="Paradise"/>
    <s v="Nevada"/>
    <s v="United States"/>
  </r>
  <r>
    <d v="2019-05-15T00:00:00"/>
    <x v="41"/>
    <s v="buy"/>
    <n v="500"/>
    <n v="7"/>
    <n v="122"/>
    <n v="125.519997"/>
    <n v="121.029999"/>
    <n v="125.25"/>
    <n v="124.207809"/>
    <n v="2127500"/>
    <n v="2.379"/>
    <n v="1.5529131308304901E-2"/>
    <n v="-8.2049078993472094E-2"/>
    <n v="-0.137972578676477"/>
    <n v="-1.22993606779194E-2"/>
    <n v="-0.40297222709994501"/>
    <n v="3.6897004068171299E-2"/>
    <n v="2.4521550589474E-2"/>
    <n v="2.31866167761101E-2"/>
    <n v="2.83175113113865E-2"/>
    <n v="197.679993"/>
    <n v="90.059997999999993"/>
    <n v="-0.25928843606875901"/>
    <n v="5.8219943882337104E-3"/>
    <n v="1.6218205775752901"/>
    <n v="-1.53703052899378"/>
    <n v="-1.54189705944208"/>
    <s v="GreenGrest Capital"/>
    <x v="41"/>
    <s v="Consumer Discretionary"/>
    <s v="Casinos &amp; Gaming"/>
    <s v="Paradise, Nevada"/>
    <d v="2008-11-14T00:00:00"/>
    <n v="1174922"/>
    <m/>
    <s v="Paradise"/>
    <s v="Nevada"/>
    <s v="United States"/>
  </r>
  <r>
    <d v="2019-06-20T00:00:00"/>
    <x v="41"/>
    <s v="buy"/>
    <n v="500"/>
    <n v="7"/>
    <n v="125.75"/>
    <n v="127.980003"/>
    <n v="121.769997"/>
    <n v="122.449997"/>
    <n v="122.449997"/>
    <n v="1379100"/>
    <n v="2.0009999999999999"/>
    <n v="1.0621972775737799E-3"/>
    <n v="4.3735569694987E-2"/>
    <n v="2.7067803579547599E-2"/>
    <n v="1.91115291070936E-2"/>
    <n v="-0.31552852953334398"/>
    <n v="2.5711085233121499E-2"/>
    <n v="3.17914660894906E-2"/>
    <n v="2.8646818250392499E-2"/>
    <n v="2.9481991087243101E-2"/>
    <n v="176.729996"/>
    <n v="90.059997999999993"/>
    <n v="-0.25928843606875901"/>
    <n v="9.4276054361659405E-3"/>
    <n v="1.73923235625449"/>
    <n v="-1.4437490945679801"/>
    <n v="-1.57931404313741"/>
    <s v="GreenGrest Capital"/>
    <x v="41"/>
    <s v="Consumer Discretionary"/>
    <s v="Casinos &amp; Gaming"/>
    <s v="Paradise, Nevada"/>
    <d v="2008-11-14T00:00:00"/>
    <n v="1174922"/>
    <m/>
    <s v="Paradise"/>
    <s v="Nevada"/>
    <s v="United States"/>
  </r>
  <r>
    <d v="2019-04-15T00:00:00"/>
    <x v="41"/>
    <s v="buy"/>
    <n v="1100"/>
    <n v="8"/>
    <n v="143.33999599999899"/>
    <n v="143.949997"/>
    <n v="139.53999299999899"/>
    <n v="141.820007"/>
    <n v="140.639938"/>
    <n v="2006400"/>
    <n v="2.5529999999999999"/>
    <n v="-1.3725627500575001E-2"/>
    <n v="-2.1140105266900099E-2"/>
    <n v="0.20407677152186601"/>
    <n v="0.27739937043464302"/>
    <n v="-0.23706144889963199"/>
    <n v="2.3333514373796702E-2"/>
    <n v="2.45590478349927E-2"/>
    <n v="2.1461797151634501E-2"/>
    <n v="2.7879311170090799E-2"/>
    <n v="202.479996"/>
    <n v="90.059997999999993"/>
    <n v="-0.25928843606875901"/>
    <n v="-6.2956724975841202E-4"/>
    <n v="1.57008384122031"/>
    <n v="-0.82384522220599399"/>
    <n v="-0.80664809644904401"/>
    <s v="KKZ Asset Management"/>
    <x v="41"/>
    <s v="Consumer Discretionary"/>
    <s v="Casinos &amp; Gaming"/>
    <s v="Paradise, Nevada"/>
    <d v="2008-11-14T00:00:00"/>
    <n v="1174922"/>
    <m/>
    <s v="Paradise"/>
    <s v="Nevada"/>
    <s v="United States"/>
  </r>
  <r>
    <d v="2019-04-26T00:00:00"/>
    <x v="41"/>
    <s v="buy"/>
    <n v="600"/>
    <n v="8"/>
    <n v="148"/>
    <n v="150.66999799999999"/>
    <n v="147.509995"/>
    <n v="149.300003"/>
    <n v="148.057693"/>
    <n v="1634800"/>
    <n v="2.5049999999999999"/>
    <n v="1.55251590492683E-2"/>
    <n v="4.7036833528249299E-2"/>
    <n v="0.24071157779948599"/>
    <n v="0.23668902908247699"/>
    <n v="-0.18064468087713301"/>
    <n v="1.5369873573288499E-2"/>
    <n v="2.35659990808391E-2"/>
    <n v="2.0749318345428799E-2"/>
    <n v="2.78270682326816E-2"/>
    <n v="202.479996"/>
    <n v="90.059997999999993"/>
    <n v="-0.25928843606875901"/>
    <n v="4.6743503443647796E-3"/>
    <n v="1.58421280791161"/>
    <n v="-0.68108783623899705"/>
    <n v="-0.899441184372751"/>
    <s v="KKZ Asset Management"/>
    <x v="41"/>
    <s v="Consumer Discretionary"/>
    <s v="Casinos &amp; Gaming"/>
    <s v="Paradise, Nevada"/>
    <d v="2008-11-14T00:00:00"/>
    <n v="1174922"/>
    <m/>
    <s v="Paradise"/>
    <s v="Nevada"/>
    <s v="United States"/>
  </r>
  <r>
    <d v="2019-05-01T00:00:00"/>
    <x v="41"/>
    <s v="sell"/>
    <n v="1000"/>
    <n v="8"/>
    <n v="148.78999299999899"/>
    <n v="150.21000699999999"/>
    <n v="145.86000100000001"/>
    <n v="146.13999899999999"/>
    <n v="144.923981"/>
    <n v="2487900"/>
    <n v="2.5110000000000001"/>
    <n v="1.16316139839726E-2"/>
    <n v="1.1977863632518199E-2"/>
    <n v="0.20275603935024"/>
    <n v="0.19897863306419999"/>
    <n v="-0.219920204383797"/>
    <n v="1.9666618358521699E-2"/>
    <n v="2.4984971794092699E-2"/>
    <n v="2.07802732996673E-2"/>
    <n v="2.7887361343132501E-2"/>
    <n v="202.479996"/>
    <n v="90.059997999999993"/>
    <n v="-0.25928843606875901"/>
    <n v="-7.5304459681844096E-3"/>
    <n v="1.58557563844107"/>
    <n v="-0.824942830602306"/>
    <n v="-0.78443343968317103"/>
    <s v="KKZ Asset Management"/>
    <x v="41"/>
    <s v="Consumer Discretionary"/>
    <s v="Casinos &amp; Gaming"/>
    <s v="Paradise, Nevada"/>
    <d v="2008-11-14T00:00:00"/>
    <n v="1174922"/>
    <m/>
    <s v="Paradise"/>
    <s v="Nevada"/>
    <s v="United States"/>
  </r>
  <r>
    <d v="2019-06-07T00:00:00"/>
    <x v="41"/>
    <s v="buy"/>
    <n v="900"/>
    <n v="8"/>
    <n v="110.379997"/>
    <n v="113.25"/>
    <n v="110.279999"/>
    <n v="111.019997"/>
    <n v="111.019997"/>
    <n v="1545700"/>
    <n v="2.0840000000000001"/>
    <n v="9.4117798825015999E-3"/>
    <n v="3.3802119112304699E-2"/>
    <n v="-0.19238057708124701"/>
    <n v="-6.6003162576960206E-2"/>
    <n v="-0.45381848008030501"/>
    <n v="4.7462229528841597E-2"/>
    <n v="3.2385768614617498E-2"/>
    <n v="2.69842872146656E-2"/>
    <n v="2.9091332274769E-2"/>
    <n v="183.36999499999999"/>
    <n v="90.059997999999993"/>
    <n v="-0.25928843606875901"/>
    <n v="1.0442979367750601E-2"/>
    <n v="1.7184658126424299"/>
    <n v="-1.9082670075179"/>
    <n v="-2.0674092544995002"/>
    <s v="KKZ Asset Management"/>
    <x v="41"/>
    <s v="Consumer Discretionary"/>
    <s v="Casinos &amp; Gaming"/>
    <s v="Paradise, Nevada"/>
    <d v="2008-11-14T00:00:00"/>
    <n v="1174922"/>
    <m/>
    <s v="Paradise"/>
    <s v="Nevada"/>
    <s v="United States"/>
  </r>
  <r>
    <d v="2019-04-05T00:00:00"/>
    <x v="41"/>
    <s v="sell"/>
    <n v="600"/>
    <n v="9"/>
    <n v="140"/>
    <n v="141.28999299999899"/>
    <n v="138.60000600000001"/>
    <n v="140.94000199999999"/>
    <n v="139.767258"/>
    <n v="1856900"/>
    <n v="2.5009999999999999"/>
    <n v="9.0517524748139396E-3"/>
    <n v="0.16652529973282501"/>
    <n v="0.131688341621223"/>
    <n v="0.276182924320581"/>
    <n v="-0.229205389258619"/>
    <n v="2.9460308502599099E-2"/>
    <n v="2.47630454836399E-2"/>
    <n v="2.2164516001964899E-2"/>
    <n v="2.7848839279743898E-2"/>
    <n v="202.479996"/>
    <n v="90.059997999999993"/>
    <n v="-0.25928843606875901"/>
    <n v="4.62571739556182E-3"/>
    <n v="1.5439898627069699"/>
    <n v="-0.775172640289437"/>
    <n v="-0.86021705468497001"/>
    <s v="Netpune Capital"/>
    <x v="41"/>
    <s v="Consumer Discretionary"/>
    <s v="Casinos &amp; Gaming"/>
    <s v="Paradise, Nevada"/>
    <d v="2008-11-14T00:00:00"/>
    <n v="1174922"/>
    <m/>
    <s v="Paradise"/>
    <s v="Nevada"/>
    <s v="United States"/>
  </r>
  <r>
    <d v="2019-04-12T00:00:00"/>
    <x v="41"/>
    <s v="sell"/>
    <n v="800"/>
    <n v="9"/>
    <n v="142"/>
    <n v="143.89999399999999"/>
    <n v="141.10000600000001"/>
    <n v="143.779999"/>
    <n v="142.583618"/>
    <n v="2177600"/>
    <n v="2.56"/>
    <n v="1.9382598813959401E-2"/>
    <n v="1.9950024234863101E-2"/>
    <n v="0.20619584482720399"/>
    <n v="0.241938387563468"/>
    <n v="-0.238614862630111"/>
    <n v="2.62107554658483E-2"/>
    <n v="2.44685265404582E-2"/>
    <n v="2.2389871180278999E-2"/>
    <n v="2.7882320852106499E-2"/>
    <n v="202.479996"/>
    <n v="90.059997999999993"/>
    <n v="-0.25928843606875901"/>
    <n v="6.5875784763498903E-3"/>
    <n v="1.5709207230264599"/>
    <n v="-0.82449544834194399"/>
    <n v="-0.77156501912240005"/>
    <s v="Netpune Capital"/>
    <x v="41"/>
    <s v="Consumer Discretionary"/>
    <s v="Casinos &amp; Gaming"/>
    <s v="Paradise, Nevada"/>
    <d v="2008-11-14T00:00:00"/>
    <n v="1174922"/>
    <m/>
    <s v="Paradise"/>
    <s v="Nevada"/>
    <s v="United States"/>
  </r>
  <r>
    <d v="2019-05-02T00:00:00"/>
    <x v="41"/>
    <s v="sell"/>
    <n v="600"/>
    <n v="9"/>
    <n v="145.740005"/>
    <n v="147.5"/>
    <n v="143.41000399999999"/>
    <n v="145.55999800000001"/>
    <n v="144.348816"/>
    <n v="1239700"/>
    <n v="2.552"/>
    <n v="-3.9766321888359503E-3"/>
    <n v="-9.8441525340906104E-3"/>
    <n v="0.118143786912937"/>
    <n v="0.174220124606391"/>
    <n v="-0.253842964186555"/>
    <n v="1.7704319815422601E-2"/>
    <n v="1.93429203133768E-2"/>
    <n v="2.0675455467007098E-2"/>
    <n v="2.7819796000210499E-2"/>
    <n v="202.479996"/>
    <n v="90.059997999999993"/>
    <n v="-0.25928843606875901"/>
    <n v="-2.1262443276895502E-3"/>
    <n v="1.5827884093042801"/>
    <n v="-0.94628466624882701"/>
    <n v="-0.80281493842090701"/>
    <s v="Netpune Capital"/>
    <x v="41"/>
    <s v="Consumer Discretionary"/>
    <s v="Casinos &amp; Gaming"/>
    <s v="Paradise, Nevada"/>
    <d v="2008-11-14T00:00:00"/>
    <n v="1174922"/>
    <m/>
    <s v="Paradise"/>
    <s v="Nevada"/>
    <s v="United States"/>
  </r>
  <r>
    <d v="2019-05-15T00:00:00"/>
    <x v="41"/>
    <s v="buy"/>
    <n v="400"/>
    <n v="9"/>
    <n v="122"/>
    <n v="125.519997"/>
    <n v="121.029999"/>
    <n v="125.25"/>
    <n v="124.207809"/>
    <n v="2127500"/>
    <n v="2.379"/>
    <n v="1.5529131308304901E-2"/>
    <n v="-8.2049078993472094E-2"/>
    <n v="-0.137972578676477"/>
    <n v="-1.22993606779194E-2"/>
    <n v="-0.40297222709994501"/>
    <n v="3.6897004068171299E-2"/>
    <n v="2.4521550589474E-2"/>
    <n v="2.31866167761101E-2"/>
    <n v="2.83175113113865E-2"/>
    <n v="197.679993"/>
    <n v="90.059997999999993"/>
    <n v="-0.25928843606875901"/>
    <n v="5.8219943882337104E-3"/>
    <n v="1.6218205775752901"/>
    <n v="-1.53703052899378"/>
    <n v="-1.54189705944208"/>
    <s v="Netpune Capital"/>
    <x v="41"/>
    <s v="Consumer Discretionary"/>
    <s v="Casinos &amp; Gaming"/>
    <s v="Paradise, Nevada"/>
    <d v="2008-11-14T00:00:00"/>
    <n v="1174922"/>
    <m/>
    <s v="Paradise"/>
    <s v="Nevada"/>
    <s v="United States"/>
  </r>
  <r>
    <d v="2019-05-24T00:00:00"/>
    <x v="41"/>
    <s v="buy"/>
    <n v="1600"/>
    <n v="9"/>
    <n v="114.919997999999"/>
    <n v="115.629997"/>
    <n v="112.68"/>
    <n v="114.199997"/>
    <n v="114.199997"/>
    <n v="1842200"/>
    <n v="2.3239999999999998"/>
    <n v="2.9816386465557699E-3"/>
    <n v="-5.2948624141888799E-2"/>
    <n v="-0.22628020139330501"/>
    <n v="-0.11505460284279"/>
    <n v="-0.50634418191025998"/>
    <n v="2.5015191959600301E-2"/>
    <n v="2.68881281063185E-2"/>
    <n v="2.41873609277285E-2"/>
    <n v="2.8604351768801599E-2"/>
    <n v="197.679993"/>
    <n v="90.059997999999993"/>
    <n v="-0.25928843606875901"/>
    <n v="1.3526439988342199E-3"/>
    <n v="1.6456627607144001"/>
    <n v="-2.0052719347846"/>
    <n v="-1.8259238412823899"/>
    <s v="Netpune Capital"/>
    <x v="41"/>
    <s v="Consumer Discretionary"/>
    <s v="Casinos &amp; Gaming"/>
    <s v="Paradise, Nevada"/>
    <d v="2008-11-14T00:00:00"/>
    <n v="1174922"/>
    <m/>
    <s v="Paradise"/>
    <s v="Nevada"/>
    <s v="United States"/>
  </r>
  <r>
    <d v="2019-05-30T00:00:00"/>
    <x v="41"/>
    <s v="buy"/>
    <n v="700"/>
    <n v="9"/>
    <n v="114.589996"/>
    <n v="115.93"/>
    <n v="110.779999"/>
    <n v="111.43"/>
    <n v="111.43"/>
    <n v="2040600"/>
    <n v="2.2269999999999999"/>
    <n v="-2.6217062736596401E-2"/>
    <n v="-7.3428246057594196E-2"/>
    <n v="-0.28064921527495301"/>
    <n v="-0.11880618213038199"/>
    <n v="-0.52461012031745302"/>
    <n v="2.40492881670448E-2"/>
    <n v="2.5867283113140401E-2"/>
    <n v="2.42046928823491E-2"/>
    <n v="2.8643917831411899E-2"/>
    <n v="197.679993"/>
    <n v="90.059997999999993"/>
    <n v="-0.25928843606875901"/>
    <n v="2.0962723552933101E-3"/>
    <n v="1.6425199227665199"/>
    <n v="-2.1202453381383899"/>
    <n v="-2.0269483289358701"/>
    <s v="Netpune Capital"/>
    <x v="41"/>
    <s v="Consumer Discretionary"/>
    <s v="Casinos &amp; Gaming"/>
    <s v="Paradise, Nevada"/>
    <d v="2008-11-14T00:00:00"/>
    <n v="1174922"/>
    <m/>
    <s v="Paradise"/>
    <s v="Nevada"/>
    <s v="United States"/>
  </r>
  <r>
    <d v="2019-06-06T00:00:00"/>
    <x v="41"/>
    <s v="buy"/>
    <n v="600"/>
    <n v="9"/>
    <n v="110.230003"/>
    <n v="111.129997"/>
    <n v="108.07"/>
    <n v="109.980003"/>
    <n v="109.980003"/>
    <n v="1589100"/>
    <n v="2.1240000000000001"/>
    <n v="-4.3548970626354402E-3"/>
    <n v="-1.30980327016074E-2"/>
    <n v="-0.24265558927867401"/>
    <n v="-6.7692305597862101E-2"/>
    <n v="-0.44847090183088001"/>
    <n v="5.1287557740817898E-2"/>
    <n v="3.2814531903841197E-2"/>
    <n v="2.6974564424768602E-2"/>
    <n v="2.9101492487936E-2"/>
    <n v="183.36999499999999"/>
    <n v="90.059997999999993"/>
    <n v="-0.25928843606875901"/>
    <n v="6.1168407152111899E-3"/>
    <n v="1.7220810888465501"/>
    <n v="-1.8768961679649501"/>
    <n v="-2.1505550962770901"/>
    <s v="Netpune Capital"/>
    <x v="41"/>
    <s v="Consumer Discretionary"/>
    <s v="Casinos &amp; Gaming"/>
    <s v="Paradise, Nevada"/>
    <d v="2008-11-14T00:00:00"/>
    <n v="1174922"/>
    <m/>
    <s v="Paradise"/>
    <s v="Nevada"/>
    <s v="United States"/>
  </r>
  <r>
    <d v="2019-06-18T00:00:00"/>
    <x v="41"/>
    <s v="sell"/>
    <n v="1100"/>
    <n v="9"/>
    <n v="117.639999"/>
    <n v="122.75"/>
    <n v="117.150002"/>
    <n v="122"/>
    <n v="122"/>
    <n v="2536200"/>
    <n v="2.06"/>
    <n v="5.3193286322802E-2"/>
    <n v="3.2066024172705397E-2"/>
    <n v="-3.42483382595739E-2"/>
    <n v="4.3218665472538498E-2"/>
    <n v="-0.32435876575900702"/>
    <n v="3.2111055631645201E-2"/>
    <n v="3.3484806810507799E-2"/>
    <n v="2.88164491861094E-2"/>
    <n v="2.9502938782844101E-2"/>
    <n v="176.729996"/>
    <n v="90.059997999999993"/>
    <n v="-0.25928843606875901"/>
    <n v="9.6704895497130797E-3"/>
    <n v="1.74430983123512"/>
    <n v="-1.4618880354453401"/>
    <n v="-1.7067677692601999"/>
    <s v="Netpune Capital"/>
    <x v="41"/>
    <s v="Consumer Discretionary"/>
    <s v="Casinos &amp; Gaming"/>
    <s v="Paradise, Nevada"/>
    <d v="2008-11-14T00:00:00"/>
    <n v="1174922"/>
    <m/>
    <s v="Paradise"/>
    <s v="Nevada"/>
    <s v="United States"/>
  </r>
  <r>
    <d v="2019-06-24T00:00:00"/>
    <x v="41"/>
    <s v="sell"/>
    <n v="500"/>
    <n v="9"/>
    <n v="122.82"/>
    <n v="123.540001"/>
    <n v="121.30999799999999"/>
    <n v="122.019997"/>
    <n v="122.019997"/>
    <n v="1255100"/>
    <n v="2.0209999999999999"/>
    <n v="4.2706783569695303E-3"/>
    <n v="5.3357182727118098E-2"/>
    <n v="1.7360104021015701E-2"/>
    <n v="5.5078641110938402E-2"/>
    <n v="-0.316607544152603"/>
    <n v="2.4223012907618201E-2"/>
    <n v="3.1669888034083701E-2"/>
    <n v="2.8294940037284302E-2"/>
    <n v="2.9464560444965301E-2"/>
    <n v="172.990005"/>
    <n v="90.059997999999993"/>
    <n v="-0.25928843606875901"/>
    <n v="-1.73338836506086E-3"/>
    <n v="1.73772374254233"/>
    <n v="-1.47163734490916"/>
    <n v="-1.48490261652814"/>
    <s v="Netpune Capital"/>
    <x v="41"/>
    <s v="Consumer Discretionary"/>
    <s v="Casinos &amp; Gaming"/>
    <s v="Paradise, Nevada"/>
    <d v="2008-11-14T00:00:00"/>
    <n v="1174922"/>
    <m/>
    <s v="Paradise"/>
    <s v="Nevada"/>
    <s v="United States"/>
  </r>
  <r>
    <d v="2019-04-08T00:00:00"/>
    <x v="41"/>
    <s v="buy"/>
    <n v="1400"/>
    <n v="10"/>
    <n v="145.30999800000001"/>
    <n v="145.94000199999999"/>
    <n v="142.63000500000001"/>
    <n v="144.85000600000001"/>
    <n v="143.64473000000001"/>
    <n v="3477600"/>
    <n v="2.5190000000000001"/>
    <n v="2.7364502001188E-2"/>
    <n v="0.113254181485546"/>
    <n v="0.199352234406586"/>
    <n v="0.28594569597666503"/>
    <n v="-0.18655134328884301"/>
    <n v="1.3221053197651499E-2"/>
    <n v="2.2870227169149999E-2"/>
    <n v="2.2292181010448501E-2"/>
    <n v="2.7890682862437399E-2"/>
    <n v="202.479996"/>
    <n v="90.059997999999993"/>
    <n v="-0.25928843606875901"/>
    <n v="1.0469119934194001E-3"/>
    <n v="1.5647869085062101"/>
    <n v="-0.648429835572778"/>
    <n v="-0.78218211360803902"/>
    <s v="Spectrum Group"/>
    <x v="41"/>
    <s v="Consumer Discretionary"/>
    <s v="Casinos &amp; Gaming"/>
    <s v="Paradise, Nevada"/>
    <d v="2008-11-14T00:00:00"/>
    <n v="1174922"/>
    <m/>
    <s v="Paradise"/>
    <s v="Nevada"/>
    <s v="United States"/>
  </r>
  <r>
    <d v="2019-05-01T00:00:00"/>
    <x v="41"/>
    <s v="buy"/>
    <n v="1400"/>
    <n v="10"/>
    <n v="148.78999299999899"/>
    <n v="150.21000699999999"/>
    <n v="145.86000100000001"/>
    <n v="146.13999899999999"/>
    <n v="144.923981"/>
    <n v="2487900"/>
    <n v="2.5110000000000001"/>
    <n v="1.16316139839726E-2"/>
    <n v="1.1977863632518199E-2"/>
    <n v="0.20275603935024"/>
    <n v="0.19897863306419999"/>
    <n v="-0.219920204383797"/>
    <n v="1.9666618358521699E-2"/>
    <n v="2.4984971794092699E-2"/>
    <n v="2.07802732996673E-2"/>
    <n v="2.7887361343132501E-2"/>
    <n v="202.479996"/>
    <n v="90.059997999999993"/>
    <n v="-0.25928843606875901"/>
    <n v="-7.5304459681844096E-3"/>
    <n v="1.58557563844107"/>
    <n v="-0.824942830602306"/>
    <n v="-0.78443343968317103"/>
    <s v="Spectrum Group"/>
    <x v="41"/>
    <s v="Consumer Discretionary"/>
    <s v="Casinos &amp; Gaming"/>
    <s v="Paradise, Nevada"/>
    <d v="2008-11-14T00:00:00"/>
    <n v="1174922"/>
    <m/>
    <s v="Paradise"/>
    <s v="Nevada"/>
    <s v="United States"/>
  </r>
  <r>
    <d v="2019-05-16T00:00:00"/>
    <x v="41"/>
    <s v="sell"/>
    <n v="1000"/>
    <n v="10"/>
    <n v="125.150002"/>
    <n v="127.620003"/>
    <n v="124.800003"/>
    <n v="127.30999799999999"/>
    <n v="126.250671"/>
    <n v="1893800"/>
    <n v="2.4049999999999998"/>
    <n v="1.63133410738289E-2"/>
    <n v="-6.8453368848173907E-2"/>
    <n v="-0.107933610102073"/>
    <n v="3.0950879218896499E-2"/>
    <n v="-0.38294683400435198"/>
    <n v="3.9094541650198898E-2"/>
    <n v="2.4919804469412801E-2"/>
    <n v="2.3021768919255E-2"/>
    <n v="2.83396476354911E-2"/>
    <n v="197.679993"/>
    <n v="90.059997999999993"/>
    <n v="-0.25928843606875901"/>
    <n v="8.8559569696340101E-3"/>
    <n v="1.62614632323356"/>
    <n v="-1.47569965939417"/>
    <n v="-1.5963746240893599"/>
    <s v="Spectrum Group"/>
    <x v="41"/>
    <s v="Consumer Discretionary"/>
    <s v="Casinos &amp; Gaming"/>
    <s v="Paradise, Nevada"/>
    <d v="2008-11-14T00:00:00"/>
    <n v="1174922"/>
    <m/>
    <s v="Paradise"/>
    <s v="Nevada"/>
    <s v="United States"/>
  </r>
  <r>
    <d v="2019-05-22T00:00:00"/>
    <x v="41"/>
    <s v="buy"/>
    <n v="1800"/>
    <n v="10"/>
    <n v="119.93"/>
    <n v="120.709999"/>
    <n v="118.849998"/>
    <n v="119.919997999999"/>
    <n v="119.919997999999"/>
    <n v="1507200"/>
    <n v="2.3929999999999998"/>
    <n v="-7.8907755748629793E-3"/>
    <n v="-3.5131204802444797E-2"/>
    <n v="-0.146461938383874"/>
    <n v="-6.9503800544277405E-2"/>
    <n v="-0.45525862398426997"/>
    <n v="2.5637138151575999E-2"/>
    <n v="2.61554762197195E-2"/>
    <n v="2.3538745140959098E-2"/>
    <n v="2.84306692675949E-2"/>
    <n v="197.679993"/>
    <n v="90.059997999999993"/>
    <n v="-0.25928843606875901"/>
    <n v="-2.8283920525026501E-3"/>
    <n v="1.6289301150201401"/>
    <n v="-1.7885459062525"/>
    <n v="-1.6630468785192301"/>
    <s v="Spectrum Group"/>
    <x v="41"/>
    <s v="Consumer Discretionary"/>
    <s v="Casinos &amp; Gaming"/>
    <s v="Paradise, Nevada"/>
    <d v="2008-11-14T00:00:00"/>
    <n v="1174922"/>
    <m/>
    <s v="Paradise"/>
    <s v="Nevada"/>
    <s v="United States"/>
  </r>
  <r>
    <d v="2019-06-20T00:00:00"/>
    <x v="41"/>
    <s v="sell"/>
    <n v="1000"/>
    <n v="10"/>
    <n v="125.75"/>
    <n v="127.980003"/>
    <n v="121.769997"/>
    <n v="122.449997"/>
    <n v="122.449997"/>
    <n v="1379100"/>
    <n v="2.0009999999999999"/>
    <n v="1.0621972775737799E-3"/>
    <n v="4.3735569694987E-2"/>
    <n v="2.7067803579547599E-2"/>
    <n v="1.91115291070936E-2"/>
    <n v="-0.31552852953334398"/>
    <n v="2.5711085233121499E-2"/>
    <n v="3.17914660894906E-2"/>
    <n v="2.8646818250392499E-2"/>
    <n v="2.9481991087243101E-2"/>
    <n v="176.729996"/>
    <n v="90.059997999999993"/>
    <n v="-0.25928843606875901"/>
    <n v="9.4276054361659405E-3"/>
    <n v="1.73923235625449"/>
    <n v="-1.4437490945679801"/>
    <n v="-1.57931404313741"/>
    <s v="Spectrum Group"/>
    <x v="41"/>
    <s v="Consumer Discretionary"/>
    <s v="Casinos &amp; Gaming"/>
    <s v="Paradise, Nevada"/>
    <d v="2008-11-14T00:00:00"/>
    <n v="1174922"/>
    <m/>
    <s v="Paradise"/>
    <s v="Nevada"/>
    <s v="United States"/>
  </r>
  <r>
    <d v="2019-04-05T00:00:00"/>
    <x v="41"/>
    <s v="sell"/>
    <n v="600"/>
    <n v="11"/>
    <n v="140"/>
    <n v="141.28999299999899"/>
    <n v="138.60000600000001"/>
    <n v="140.94000199999999"/>
    <n v="139.767258"/>
    <n v="1856900"/>
    <n v="2.5009999999999999"/>
    <n v="9.0517524748139396E-3"/>
    <n v="0.16652529973282501"/>
    <n v="0.131688341621223"/>
    <n v="0.276182924320581"/>
    <n v="-0.229205389258619"/>
    <n v="2.9460308502599099E-2"/>
    <n v="2.47630454836399E-2"/>
    <n v="2.2164516001964899E-2"/>
    <n v="2.7848839279743898E-2"/>
    <n v="202.479996"/>
    <n v="90.059997999999993"/>
    <n v="-0.25928843606875901"/>
    <n v="4.62571739556182E-3"/>
    <n v="1.5439898627069699"/>
    <n v="-0.775172640289437"/>
    <n v="-0.86021705468497001"/>
    <s v="Beta Dynamic Fund"/>
    <x v="41"/>
    <s v="Consumer Discretionary"/>
    <s v="Casinos &amp; Gaming"/>
    <s v="Paradise, Nevada"/>
    <d v="2008-11-14T00:00:00"/>
    <n v="1174922"/>
    <m/>
    <s v="Paradise"/>
    <s v="Nevada"/>
    <s v="United States"/>
  </r>
  <r>
    <d v="2019-04-26T00:00:00"/>
    <x v="41"/>
    <s v="buy"/>
    <n v="800"/>
    <n v="11"/>
    <n v="148"/>
    <n v="150.66999799999999"/>
    <n v="147.509995"/>
    <n v="149.300003"/>
    <n v="148.057693"/>
    <n v="1634800"/>
    <n v="2.5049999999999999"/>
    <n v="1.55251590492683E-2"/>
    <n v="4.7036833528249299E-2"/>
    <n v="0.24071157779948599"/>
    <n v="0.23668902908247699"/>
    <n v="-0.18064468087713301"/>
    <n v="1.5369873573288499E-2"/>
    <n v="2.35659990808391E-2"/>
    <n v="2.0749318345428799E-2"/>
    <n v="2.78270682326816E-2"/>
    <n v="202.479996"/>
    <n v="90.059997999999993"/>
    <n v="-0.25928843606875901"/>
    <n v="4.6743503443647796E-3"/>
    <n v="1.58421280791161"/>
    <n v="-0.68108783623899705"/>
    <n v="-0.899441184372751"/>
    <s v="Beta Dynamic Fund"/>
    <x v="41"/>
    <s v="Consumer Discretionary"/>
    <s v="Casinos &amp; Gaming"/>
    <s v="Paradise, Nevada"/>
    <d v="2008-11-14T00:00:00"/>
    <n v="1174922"/>
    <m/>
    <s v="Paradise"/>
    <s v="Nevada"/>
    <s v="United States"/>
  </r>
  <r>
    <d v="2019-05-08T00:00:00"/>
    <x v="41"/>
    <s v="buy"/>
    <n v="400"/>
    <n v="11"/>
    <n v="135.66000399999999"/>
    <n v="139.41999799999999"/>
    <n v="135.10000600000001"/>
    <n v="135.96000699999999"/>
    <n v="134.82870500000001"/>
    <n v="2348900"/>
    <n v="2.4820000000000002"/>
    <n v="1.9142055913697899E-3"/>
    <n v="-7.2204215065557104E-2"/>
    <n v="-3.5973475448141903E-2"/>
    <n v="3.9631645694707097E-2"/>
    <n v="-0.32238320173872098"/>
    <n v="2.5127672682797302E-2"/>
    <n v="2.1235140430687902E-2"/>
    <n v="2.13098007111647E-2"/>
    <n v="2.8058234733184102E-2"/>
    <n v="202.479996"/>
    <n v="90.059997999999993"/>
    <n v="-0.25928843606875901"/>
    <n v="-1.60671540560346E-3"/>
    <n v="1.61142305778573"/>
    <n v="-1.2072059498494401"/>
    <n v="-1.0629082755699999"/>
    <s v="Beta Dynamic Fund"/>
    <x v="41"/>
    <s v="Consumer Discretionary"/>
    <s v="Casinos &amp; Gaming"/>
    <s v="Paradise, Nevada"/>
    <d v="2008-11-14T00:00:00"/>
    <n v="1174922"/>
    <m/>
    <s v="Paradise"/>
    <s v="Nevada"/>
    <s v="United States"/>
  </r>
  <r>
    <d v="2019-05-14T00:00:00"/>
    <x v="41"/>
    <s v="sell"/>
    <n v="1500"/>
    <n v="11"/>
    <n v="123.089996"/>
    <n v="124.75"/>
    <n v="121.959999"/>
    <n v="123.32"/>
    <n v="122.293869"/>
    <n v="1951500"/>
    <n v="2.419"/>
    <n v="1.18276362793635E-2"/>
    <n v="-9.5664004710407397E-2"/>
    <n v="-0.13411911117082201"/>
    <n v="-1.66330577851969E-2"/>
    <n v="-0.43926224989893398"/>
    <n v="3.43662473001159E-2"/>
    <n v="2.4697817002338401E-2"/>
    <n v="2.3145606371385099E-2"/>
    <n v="2.8322334698448502E-2"/>
    <n v="197.679993"/>
    <n v="90.059997999999993"/>
    <n v="-0.25928843606875901"/>
    <n v="7.98398755130913E-3"/>
    <n v="1.6191932850703501"/>
    <n v="-1.6584505539024901"/>
    <n v="-1.47593214361321"/>
    <s v="Beta Dynamic Fund"/>
    <x v="41"/>
    <s v="Consumer Discretionary"/>
    <s v="Casinos &amp; Gaming"/>
    <s v="Paradise, Nevada"/>
    <d v="2008-11-14T00:00:00"/>
    <n v="1174922"/>
    <m/>
    <s v="Paradise"/>
    <s v="Nevada"/>
    <s v="United States"/>
  </r>
  <r>
    <d v="2019-05-16T00:00:00"/>
    <x v="41"/>
    <s v="sell"/>
    <n v="700"/>
    <n v="11"/>
    <n v="125.150002"/>
    <n v="127.620003"/>
    <n v="124.800003"/>
    <n v="127.30999799999999"/>
    <n v="126.250671"/>
    <n v="1893800"/>
    <n v="2.4049999999999998"/>
    <n v="1.63133410738289E-2"/>
    <n v="-6.8453368848173907E-2"/>
    <n v="-0.107933610102073"/>
    <n v="3.0950879218896499E-2"/>
    <n v="-0.38294683400435198"/>
    <n v="3.9094541650198898E-2"/>
    <n v="2.4919804469412801E-2"/>
    <n v="2.3021768919255E-2"/>
    <n v="2.83396476354911E-2"/>
    <n v="197.679993"/>
    <n v="90.059997999999993"/>
    <n v="-0.25928843606875901"/>
    <n v="8.8559569696340101E-3"/>
    <n v="1.62614632323356"/>
    <n v="-1.47569965939417"/>
    <n v="-1.5963746240893599"/>
    <s v="Beta Dynamic Fund"/>
    <x v="41"/>
    <s v="Consumer Discretionary"/>
    <s v="Casinos &amp; Gaming"/>
    <s v="Paradise, Nevada"/>
    <d v="2008-11-14T00:00:00"/>
    <n v="1174922"/>
    <m/>
    <s v="Paradise"/>
    <s v="Nevada"/>
    <s v="United States"/>
  </r>
  <r>
    <d v="2019-05-28T00:00:00"/>
    <x v="41"/>
    <s v="sell"/>
    <n v="1300"/>
    <n v="11"/>
    <n v="114.68"/>
    <n v="116.389999"/>
    <n v="113.989998"/>
    <n v="114.110001"/>
    <n v="114.110001"/>
    <n v="1474200"/>
    <n v="2.2679999999999998"/>
    <n v="-7.8836674214505795E-4"/>
    <n v="-4.3472051108770698E-2"/>
    <n v="-0.244913952113223"/>
    <n v="-0.12547134445871799"/>
    <n v="-0.50218738915348105"/>
    <n v="2.5401965292158098E-2"/>
    <n v="2.62456053265917E-2"/>
    <n v="2.4143358369293301E-2"/>
    <n v="2.8603850549271E-2"/>
    <n v="197.679993"/>
    <n v="90.059997999999993"/>
    <n v="-0.25928843606875901"/>
    <n v="-8.4109499934704197E-3"/>
    <n v="1.6401040810957901"/>
    <n v="-2.0030575698676398"/>
    <n v="-1.88583965421918"/>
    <s v="Beta Dynamic Fund"/>
    <x v="41"/>
    <s v="Consumer Discretionary"/>
    <s v="Casinos &amp; Gaming"/>
    <s v="Paradise, Nevada"/>
    <d v="2008-11-14T00:00:00"/>
    <n v="1174922"/>
    <m/>
    <s v="Paradise"/>
    <s v="Nevada"/>
    <s v="United States"/>
  </r>
  <r>
    <d v="2019-04-03T00:00:00"/>
    <x v="41"/>
    <s v="sell"/>
    <n v="900"/>
    <n v="12"/>
    <n v="136"/>
    <n v="140.64999399999999"/>
    <n v="135.009995"/>
    <n v="137.63000500000001"/>
    <n v="136.484802"/>
    <n v="4217000"/>
    <n v="2.5169999999999999"/>
    <n v="1.9071972907851099E-2"/>
    <n v="0.16616279961163299"/>
    <n v="9.1705596352852498E-2"/>
    <n v="0.28223668873962299"/>
    <n v="-0.24777064173183599"/>
    <n v="2.9517833843616999E-2"/>
    <n v="2.5013163134555299E-2"/>
    <n v="2.2634669564611999E-2"/>
    <n v="2.78321756987965E-2"/>
    <n v="202.479996"/>
    <n v="90.059997999999993"/>
    <n v="-0.25928843606875901"/>
    <n v="2.1460723821998401E-3"/>
    <n v="1.53286840606968"/>
    <n v="-0.82544893646697204"/>
    <n v="-1.0317196812271801"/>
    <s v="6igma Capital"/>
    <x v="41"/>
    <s v="Consumer Discretionary"/>
    <s v="Casinos &amp; Gaming"/>
    <s v="Paradise, Nevada"/>
    <d v="2008-11-14T00:00:00"/>
    <n v="1174922"/>
    <m/>
    <s v="Paradise"/>
    <s v="Nevada"/>
    <s v="United States"/>
  </r>
  <r>
    <d v="2019-04-24T00:00:00"/>
    <x v="41"/>
    <s v="buy"/>
    <n v="1300"/>
    <n v="12"/>
    <n v="142.88000500000001"/>
    <n v="144.83999599999899"/>
    <n v="141.94000199999999"/>
    <n v="144.39999399999999"/>
    <n v="143.19845599999999"/>
    <n v="1361600"/>
    <n v="2.5219999999999998"/>
    <n v="1.0442137378851199E-2"/>
    <n v="-2.2137170657109402E-3"/>
    <n v="0.211182720894595"/>
    <n v="0.25065434477082199"/>
    <n v="-0.26906336795337299"/>
    <n v="1.5472196738479899E-2"/>
    <n v="2.36901344815439E-2"/>
    <n v="2.1030000182289899E-2"/>
    <n v="2.7900221390326801E-2"/>
    <n v="202.479996"/>
    <n v="90.059997999999993"/>
    <n v="-0.25928843606875901"/>
    <n v="-2.1941687255359501E-3"/>
    <n v="1.5768400906361699"/>
    <n v="-0.96126364614462401"/>
    <n v="-0.97205959563036604"/>
    <s v="6igma Capital"/>
    <x v="41"/>
    <s v="Consumer Discretionary"/>
    <s v="Casinos &amp; Gaming"/>
    <s v="Paradise, Nevada"/>
    <d v="2008-11-14T00:00:00"/>
    <n v="1174922"/>
    <m/>
    <s v="Paradise"/>
    <s v="Nevada"/>
    <s v="United States"/>
  </r>
  <r>
    <d v="2019-04-26T00:00:00"/>
    <x v="41"/>
    <s v="buy"/>
    <n v="1100"/>
    <n v="12"/>
    <n v="148"/>
    <n v="150.66999799999999"/>
    <n v="147.509995"/>
    <n v="149.300003"/>
    <n v="148.057693"/>
    <n v="1634800"/>
    <n v="2.5049999999999999"/>
    <n v="1.55251590492683E-2"/>
    <n v="4.7036833528249299E-2"/>
    <n v="0.24071157779948599"/>
    <n v="0.23668902908247699"/>
    <n v="-0.18064468087713301"/>
    <n v="1.5369873573288499E-2"/>
    <n v="2.35659990808391E-2"/>
    <n v="2.0749318345428799E-2"/>
    <n v="2.78270682326816E-2"/>
    <n v="202.479996"/>
    <n v="90.059997999999993"/>
    <n v="-0.25928843606875901"/>
    <n v="4.6743503443647796E-3"/>
    <n v="1.58421280791161"/>
    <n v="-0.68108783623899705"/>
    <n v="-0.899441184372751"/>
    <s v="6igma Capital"/>
    <x v="41"/>
    <s v="Consumer Discretionary"/>
    <s v="Casinos &amp; Gaming"/>
    <s v="Paradise, Nevada"/>
    <d v="2008-11-14T00:00:00"/>
    <n v="1174922"/>
    <m/>
    <s v="Paradise"/>
    <s v="Nevada"/>
    <s v="United States"/>
  </r>
  <r>
    <d v="2019-04-26T00:00:00"/>
    <x v="41"/>
    <s v="sell"/>
    <n v="900"/>
    <n v="13"/>
    <n v="148"/>
    <n v="150.66999799999999"/>
    <n v="147.509995"/>
    <n v="149.300003"/>
    <n v="148.057693"/>
    <n v="1634800"/>
    <n v="2.5049999999999999"/>
    <n v="1.55251590492683E-2"/>
    <n v="4.7036833528249299E-2"/>
    <n v="0.24071157779948599"/>
    <n v="0.23668902908247699"/>
    <n v="-0.18064468087713301"/>
    <n v="1.5369873573288499E-2"/>
    <n v="2.35659990808391E-2"/>
    <n v="2.0749318345428799E-2"/>
    <n v="2.78270682326816E-2"/>
    <n v="202.479996"/>
    <n v="90.059997999999993"/>
    <n v="-0.25928843606875901"/>
    <n v="4.6743503443647796E-3"/>
    <n v="1.58421280791161"/>
    <n v="-0.68108783623899705"/>
    <n v="-0.899441184372751"/>
    <s v="Marquee Group Funds"/>
    <x v="41"/>
    <s v="Consumer Discretionary"/>
    <s v="Casinos &amp; Gaming"/>
    <s v="Paradise, Nevada"/>
    <d v="2008-11-14T00:00:00"/>
    <n v="1174922"/>
    <m/>
    <s v="Paradise"/>
    <s v="Nevada"/>
    <s v="United States"/>
  </r>
  <r>
    <d v="2019-06-11T00:00:00"/>
    <x v="41"/>
    <s v="sell"/>
    <n v="1200"/>
    <n v="13"/>
    <n v="118.19000200000001"/>
    <n v="119.489998"/>
    <n v="117.019997"/>
    <n v="118.150002"/>
    <n v="118.150002"/>
    <n v="1954800"/>
    <n v="2.14"/>
    <n v="1.2605600867153E-2"/>
    <n v="4.5718280013766002E-2"/>
    <n v="-0.134767731280453"/>
    <n v="1.51498049128006E-2"/>
    <n v="-0.38380034560624199"/>
    <n v="2.6354754225458001E-2"/>
    <n v="3.4842648222657202E-2"/>
    <n v="2.76904493160578E-2"/>
    <n v="2.92557820781339E-2"/>
    <n v="183.36999499999999"/>
    <n v="90.059997999999993"/>
    <n v="-0.25928843606875901"/>
    <n v="-3.4994119269314301E-4"/>
    <n v="1.72503142364988"/>
    <n v="-1.6512012026923699"/>
    <n v="-1.8131760103290799"/>
    <s v="Marquee Group Funds"/>
    <x v="41"/>
    <s v="Consumer Discretionary"/>
    <s v="Casinos &amp; Gaming"/>
    <s v="Paradise, Nevada"/>
    <d v="2008-11-14T00:00:00"/>
    <n v="1174922"/>
    <m/>
    <s v="Paradise"/>
    <s v="Nevada"/>
    <s v="United States"/>
  </r>
  <r>
    <d v="2019-06-18T00:00:00"/>
    <x v="41"/>
    <s v="buy"/>
    <n v="700"/>
    <n v="13"/>
    <n v="117.639999"/>
    <n v="122.75"/>
    <n v="117.150002"/>
    <n v="122"/>
    <n v="122"/>
    <n v="2536200"/>
    <n v="2.06"/>
    <n v="5.3193286322802E-2"/>
    <n v="3.2066024172705397E-2"/>
    <n v="-3.42483382595739E-2"/>
    <n v="4.3218665472538498E-2"/>
    <n v="-0.32435876575900702"/>
    <n v="3.2111055631645201E-2"/>
    <n v="3.3484806810507799E-2"/>
    <n v="2.88164491861094E-2"/>
    <n v="2.9502938782844101E-2"/>
    <n v="176.729996"/>
    <n v="90.059997999999993"/>
    <n v="-0.25928843606875901"/>
    <n v="9.6704895497130797E-3"/>
    <n v="1.74430983123512"/>
    <n v="-1.4618880354453401"/>
    <n v="-1.7067677692601999"/>
    <s v="Marquee Group Funds"/>
    <x v="41"/>
    <s v="Consumer Discretionary"/>
    <s v="Casinos &amp; Gaming"/>
    <s v="Paradise, Nevada"/>
    <d v="2008-11-14T00:00:00"/>
    <n v="1174922"/>
    <m/>
    <s v="Paradise"/>
    <s v="Nevada"/>
    <s v="United States"/>
  </r>
  <r>
    <d v="2019-04-18T00:00:00"/>
    <x v="41"/>
    <s v="sell"/>
    <n v="1900"/>
    <n v="14"/>
    <n v="143.949997"/>
    <n v="144.679993"/>
    <n v="141.38999899999999"/>
    <n v="142.44000199999999"/>
    <n v="141.25477599999999"/>
    <n v="1832200"/>
    <n v="2.56"/>
    <n v="-6.4380429559867296E-3"/>
    <n v="1.0019160062785399E-2"/>
    <n v="0.18976280258358599"/>
    <n v="0.226254242316033"/>
    <n v="-0.28102042283777601"/>
    <n v="1.6464711339106101E-2"/>
    <n v="2.5116458038969301E-2"/>
    <n v="2.11514180800359E-2"/>
    <n v="2.7844709303455999E-2"/>
    <n v="202.479996"/>
    <n v="90.059997999999993"/>
    <n v="-0.25928843606875901"/>
    <n v="1.5778467813143101E-3"/>
    <n v="1.5670786269350701"/>
    <n v="-0.98093358785227303"/>
    <n v="-0.879259630787252"/>
    <s v="DJT Green Funds"/>
    <x v="41"/>
    <s v="Consumer Discretionary"/>
    <s v="Casinos &amp; Gaming"/>
    <s v="Paradise, Nevada"/>
    <d v="2008-11-14T00:00:00"/>
    <n v="1174922"/>
    <m/>
    <s v="Paradise"/>
    <s v="Nevada"/>
    <s v="United States"/>
  </r>
  <r>
    <d v="2019-04-24T00:00:00"/>
    <x v="41"/>
    <s v="sell"/>
    <n v="1100"/>
    <n v="14"/>
    <n v="142.88000500000001"/>
    <n v="144.83999599999899"/>
    <n v="141.94000199999999"/>
    <n v="144.39999399999999"/>
    <n v="143.19845599999999"/>
    <n v="1361600"/>
    <n v="2.5219999999999998"/>
    <n v="1.0442137378851199E-2"/>
    <n v="-2.2137170657109402E-3"/>
    <n v="0.211182720894595"/>
    <n v="0.25065434477082199"/>
    <n v="-0.26906336795337299"/>
    <n v="1.5472196738479899E-2"/>
    <n v="2.36901344815439E-2"/>
    <n v="2.1030000182289899E-2"/>
    <n v="2.7900221390326801E-2"/>
    <n v="202.479996"/>
    <n v="90.059997999999993"/>
    <n v="-0.25928843606875901"/>
    <n v="-2.1941687255359501E-3"/>
    <n v="1.5768400906361699"/>
    <n v="-0.96126364614462401"/>
    <n v="-0.97205959563036604"/>
    <s v="DJT Green Funds"/>
    <x v="41"/>
    <s v="Consumer Discretionary"/>
    <s v="Casinos &amp; Gaming"/>
    <s v="Paradise, Nevada"/>
    <d v="2008-11-14T00:00:00"/>
    <n v="1174922"/>
    <m/>
    <s v="Paradise"/>
    <s v="Nevada"/>
    <s v="United States"/>
  </r>
  <r>
    <d v="2019-04-25T00:00:00"/>
    <x v="41"/>
    <s v="sell"/>
    <n v="1400"/>
    <n v="14"/>
    <n v="146.58000200000001"/>
    <n v="147.89999399999999"/>
    <n v="144.35000600000001"/>
    <n v="147"/>
    <n v="145.776825"/>
    <n v="1949000"/>
    <n v="2.5339999999999998"/>
    <n v="1.78453839777729E-2"/>
    <n v="2.5073631522994098E-2"/>
    <n v="0.232970556296651"/>
    <n v="0.25654145138546902"/>
    <n v="-0.234309012409636"/>
    <n v="1.6294977986761799E-2"/>
    <n v="2.3552086937394402E-2"/>
    <n v="2.1079051716849401E-2"/>
    <n v="2.7907500692781799E-2"/>
    <n v="202.479996"/>
    <n v="90.059997999999993"/>
    <n v="-0.25928843606875901"/>
    <n v="-3.6904169755480902E-4"/>
    <n v="1.57986197041127"/>
    <n v="-0.854377172560149"/>
    <n v="-0.95941033469540604"/>
    <s v="DJT Green Funds"/>
    <x v="41"/>
    <s v="Consumer Discretionary"/>
    <s v="Casinos &amp; Gaming"/>
    <s v="Paradise, Nevada"/>
    <d v="2008-11-14T00:00:00"/>
    <n v="1174922"/>
    <m/>
    <s v="Paradise"/>
    <s v="Nevada"/>
    <s v="United States"/>
  </r>
  <r>
    <d v="2019-05-01T00:00:00"/>
    <x v="41"/>
    <s v="buy"/>
    <n v="1700"/>
    <n v="14"/>
    <n v="148.78999299999899"/>
    <n v="150.21000699999999"/>
    <n v="145.86000100000001"/>
    <n v="146.13999899999999"/>
    <n v="144.923981"/>
    <n v="2487900"/>
    <n v="2.5110000000000001"/>
    <n v="1.16316139839726E-2"/>
    <n v="1.1977863632518199E-2"/>
    <n v="0.20275603935024"/>
    <n v="0.19897863306419999"/>
    <n v="-0.219920204383797"/>
    <n v="1.9666618358521699E-2"/>
    <n v="2.4984971794092699E-2"/>
    <n v="2.07802732996673E-2"/>
    <n v="2.7887361343132501E-2"/>
    <n v="202.479996"/>
    <n v="90.059997999999993"/>
    <n v="-0.25928843606875901"/>
    <n v="-7.5304459681844096E-3"/>
    <n v="1.58557563844107"/>
    <n v="-0.824942830602306"/>
    <n v="-0.78443343968317103"/>
    <s v="DJT Green Funds"/>
    <x v="41"/>
    <s v="Consumer Discretionary"/>
    <s v="Casinos &amp; Gaming"/>
    <s v="Paradise, Nevada"/>
    <d v="2008-11-14T00:00:00"/>
    <n v="1174922"/>
    <m/>
    <s v="Paradise"/>
    <s v="Nevada"/>
    <s v="United States"/>
  </r>
  <r>
    <d v="2019-05-07T00:00:00"/>
    <x v="41"/>
    <s v="buy"/>
    <n v="1700"/>
    <n v="14"/>
    <n v="139.729996"/>
    <n v="141"/>
    <n v="133.63999899999999"/>
    <n v="135.699997"/>
    <n v="134.57086200000001"/>
    <n v="2850500"/>
    <n v="2.448"/>
    <n v="-4.0863232314925703E-2"/>
    <n v="-6.2486806672954101E-2"/>
    <n v="-2.8835928564697799E-2"/>
    <n v="7.0347522018290504E-2"/>
    <n v="-0.32689954538528798"/>
    <n v="2.70138831513137E-2"/>
    <n v="2.13461844276936E-2"/>
    <n v="2.1687706090158201E-2"/>
    <n v="2.8057629163037699E-2"/>
    <n v="202.479996"/>
    <n v="90.059997999999993"/>
    <n v="-0.25928843606875901"/>
    <n v="-1.6649488130547601E-2"/>
    <n v="1.6110618219821899"/>
    <n v="-1.21309949112995"/>
    <n v="-0.98645565172057903"/>
    <s v="DJT Green Funds"/>
    <x v="41"/>
    <s v="Consumer Discretionary"/>
    <s v="Casinos &amp; Gaming"/>
    <s v="Paradise, Nevada"/>
    <d v="2008-11-14T00:00:00"/>
    <n v="1174922"/>
    <m/>
    <s v="Paradise"/>
    <s v="Nevada"/>
    <s v="United States"/>
  </r>
  <r>
    <d v="2019-05-08T00:00:00"/>
    <x v="41"/>
    <s v="sell"/>
    <n v="2000"/>
    <n v="14"/>
    <n v="135.66000399999999"/>
    <n v="139.41999799999999"/>
    <n v="135.10000600000001"/>
    <n v="135.96000699999999"/>
    <n v="134.82870500000001"/>
    <n v="2348900"/>
    <n v="2.4820000000000002"/>
    <n v="1.9142055913697899E-3"/>
    <n v="-7.2204215065557104E-2"/>
    <n v="-3.5973475448141903E-2"/>
    <n v="3.9631645694707097E-2"/>
    <n v="-0.32238320173872098"/>
    <n v="2.5127672682797302E-2"/>
    <n v="2.1235140430687902E-2"/>
    <n v="2.13098007111647E-2"/>
    <n v="2.8058234733184102E-2"/>
    <n v="202.479996"/>
    <n v="90.059997999999993"/>
    <n v="-0.25928843606875901"/>
    <n v="-1.60671540560346E-3"/>
    <n v="1.61142305778573"/>
    <n v="-1.2072059498494401"/>
    <n v="-1.0629082755699999"/>
    <s v="DJT Green Funds"/>
    <x v="41"/>
    <s v="Consumer Discretionary"/>
    <s v="Casinos &amp; Gaming"/>
    <s v="Paradise, Nevada"/>
    <d v="2008-11-14T00:00:00"/>
    <n v="1174922"/>
    <m/>
    <s v="Paradise"/>
    <s v="Nevada"/>
    <s v="United States"/>
  </r>
  <r>
    <d v="2019-05-09T00:00:00"/>
    <x v="41"/>
    <s v="sell"/>
    <n v="1000"/>
    <n v="14"/>
    <n v="135.029999"/>
    <n v="136.75"/>
    <n v="130.970001"/>
    <n v="136.33000200000001"/>
    <n v="135.195618"/>
    <n v="2550100"/>
    <n v="2.4569999999999999"/>
    <n v="2.7176309285306499E-3"/>
    <n v="-6.5509951948190495E-2"/>
    <n v="-6.0620346520799499E-2"/>
    <n v="7.7734130324294895E-2"/>
    <n v="-0.31883152702140799"/>
    <n v="2.5988221495080299E-2"/>
    <n v="2.02601053803626E-2"/>
    <n v="2.08059336531418E-2"/>
    <n v="2.8059351279964902E-2"/>
    <n v="202.479996"/>
    <n v="90.059997999999993"/>
    <n v="-0.25928843606875901"/>
    <n v="-3.0259986019249502E-3"/>
    <n v="1.6100702896186401"/>
    <n v="-1.2033118361577499"/>
    <n v="-1.1143137095517901"/>
    <s v="DJT Green Funds"/>
    <x v="41"/>
    <s v="Consumer Discretionary"/>
    <s v="Casinos &amp; Gaming"/>
    <s v="Paradise, Nevada"/>
    <d v="2008-11-14T00:00:00"/>
    <n v="1174922"/>
    <m/>
    <s v="Paradise"/>
    <s v="Nevada"/>
    <s v="United States"/>
  </r>
  <r>
    <d v="2019-05-21T00:00:00"/>
    <x v="41"/>
    <s v="sell"/>
    <n v="1100"/>
    <n v="14"/>
    <n v="120.169997999999"/>
    <n v="121.32"/>
    <n v="119.889999"/>
    <n v="120.870003"/>
    <n v="120.870003"/>
    <n v="1278800"/>
    <n v="2.4260000000000002"/>
    <n v="1.40806573725868E-2"/>
    <n v="-1.17112979192768E-2"/>
    <n v="-0.155849569152884"/>
    <n v="-5.8135431483407503E-2"/>
    <n v="-0.42048796774548203"/>
    <n v="2.75106815655899E-2"/>
    <n v="2.6252951903987898E-2"/>
    <n v="2.3529445611829201E-2"/>
    <n v="2.8485345348837701E-2"/>
    <n v="197.679993"/>
    <n v="90.059997999999993"/>
    <n v="-0.25928843606875901"/>
    <n v="8.4599491109458805E-3"/>
    <n v="1.6340420191262099"/>
    <n v="-1.6460996284045799"/>
    <n v="-1.6127438030674901"/>
    <s v="DJT Green Funds"/>
    <x v="41"/>
    <s v="Consumer Discretionary"/>
    <s v="Casinos &amp; Gaming"/>
    <s v="Paradise, Nevada"/>
    <d v="2008-11-14T00:00:00"/>
    <n v="1174922"/>
    <m/>
    <s v="Paradise"/>
    <s v="Nevada"/>
    <s v="United States"/>
  </r>
  <r>
    <d v="2019-06-03T00:00:00"/>
    <x v="41"/>
    <s v="sell"/>
    <n v="2300"/>
    <n v="14"/>
    <n v="106.620003"/>
    <n v="106.620003"/>
    <n v="102.82"/>
    <n v="103.57"/>
    <n v="103.57"/>
    <n v="2661700"/>
    <n v="2.081"/>
    <n v="-3.5660506526764599E-2"/>
    <n v="-9.7703558351419806E-2"/>
    <n v="-0.335961623377243"/>
    <n v="-0.18425995881320201"/>
    <n v="-0.61121587452418102"/>
    <n v="1.9116843143501198E-2"/>
    <n v="2.5980347122222001E-2"/>
    <n v="2.49340097432896E-2"/>
    <n v="2.87927951751385E-2"/>
    <n v="194.08000200000001"/>
    <n v="90.059997999999993"/>
    <n v="-0.25928843606875901"/>
    <n v="-2.7690708645509302E-3"/>
    <n v="1.66205068286519"/>
    <n v="-2.4822123431601799"/>
    <n v="-2.1898910075348299"/>
    <s v="DJT Green Funds"/>
    <x v="41"/>
    <s v="Consumer Discretionary"/>
    <s v="Casinos &amp; Gaming"/>
    <s v="Paradise, Nevada"/>
    <d v="2008-11-14T00:00:00"/>
    <n v="1174922"/>
    <m/>
    <s v="Paradise"/>
    <s v="Nevada"/>
    <s v="United States"/>
  </r>
  <r>
    <d v="2019-06-07T00:00:00"/>
    <x v="41"/>
    <s v="sell"/>
    <n v="1600"/>
    <n v="14"/>
    <n v="110.379997"/>
    <n v="113.25"/>
    <n v="110.279999"/>
    <n v="111.019997"/>
    <n v="111.019997"/>
    <n v="1545700"/>
    <n v="2.0840000000000001"/>
    <n v="9.4117798825015999E-3"/>
    <n v="3.3802119112304699E-2"/>
    <n v="-0.19238057708124701"/>
    <n v="-6.6003162576960206E-2"/>
    <n v="-0.45381848008030501"/>
    <n v="4.7462229528841597E-2"/>
    <n v="3.2385768614617498E-2"/>
    <n v="2.69842872146656E-2"/>
    <n v="2.9091332274769E-2"/>
    <n v="183.36999499999999"/>
    <n v="90.059997999999993"/>
    <n v="-0.25928843606875901"/>
    <n v="1.0442979367750601E-2"/>
    <n v="1.7184658126424299"/>
    <n v="-1.9082670075179"/>
    <n v="-2.0674092544995002"/>
    <s v="DJT Green Funds"/>
    <x v="41"/>
    <s v="Consumer Discretionary"/>
    <s v="Casinos &amp; Gaming"/>
    <s v="Paradise, Nevada"/>
    <d v="2008-11-14T00:00:00"/>
    <n v="1174922"/>
    <m/>
    <s v="Paradise"/>
    <s v="Nevada"/>
    <s v="United States"/>
  </r>
  <r>
    <d v="2019-06-17T00:00:00"/>
    <x v="41"/>
    <s v="buy"/>
    <n v="1900"/>
    <n v="14"/>
    <n v="116.199997"/>
    <n v="116.879997"/>
    <n v="113.669997999999"/>
    <n v="115.68"/>
    <n v="115.68"/>
    <n v="1037900"/>
    <n v="2.0859999999999999"/>
    <n v="6.0529207345368205E-4"/>
    <n v="-8.5216612829433994E-3"/>
    <n v="-7.1128283508547094E-2"/>
    <n v="4.3009630742796403E-3"/>
    <n v="-0.394373585368059"/>
    <n v="2.0279159730875702E-2"/>
    <n v="3.1476240580296799E-2"/>
    <n v="2.80804321528372E-2"/>
    <n v="2.9316926072038899E-2"/>
    <n v="176.729996"/>
    <n v="90.059997999999993"/>
    <n v="-0.25928843606875901"/>
    <n v="9.3131563797728401E-4"/>
    <n v="1.72962045977141"/>
    <n v="-1.7460850428485599"/>
    <n v="-1.74463040270961"/>
    <s v="DJT Green Funds"/>
    <x v="41"/>
    <s v="Consumer Discretionary"/>
    <s v="Casinos &amp; Gaming"/>
    <s v="Paradise, Nevada"/>
    <d v="2008-11-14T00:00:00"/>
    <n v="1174922"/>
    <m/>
    <s v="Paradise"/>
    <s v="Nevada"/>
    <s v="United States"/>
  </r>
  <r>
    <d v="2019-04-10T00:00:00"/>
    <x v="41"/>
    <s v="buy"/>
    <n v="1100"/>
    <n v="15"/>
    <n v="139.820007"/>
    <n v="141.11999499999999"/>
    <n v="138.96000699999999"/>
    <n v="141"/>
    <n v="139.826752"/>
    <n v="1371400"/>
    <n v="2.4769999999999999"/>
    <n v="1.24172253354867E-2"/>
    <n v="2.4190902810459599E-2"/>
    <n v="0.166531920129459"/>
    <n v="0.21521840291931199"/>
    <n v="-0.23997269416720801"/>
    <n v="2.5657814757525502E-2"/>
    <n v="2.5042721514118502E-2"/>
    <n v="2.2703166924246902E-2"/>
    <n v="2.7979630282585301E-2"/>
    <n v="202.479996"/>
    <n v="90.059997999999993"/>
    <n v="-0.25928843606875901"/>
    <n v="3.47183783585567E-3"/>
    <n v="1.57926623794913"/>
    <n v="-0.81789206486733901"/>
    <n v="-0.76343628794881602"/>
    <s v="Turtle River Asset Management"/>
    <x v="41"/>
    <s v="Consumer Discretionary"/>
    <s v="Casinos &amp; Gaming"/>
    <s v="Paradise, Nevada"/>
    <d v="2008-11-14T00:00:00"/>
    <n v="1174922"/>
    <m/>
    <s v="Paradise"/>
    <s v="Nevada"/>
    <s v="United States"/>
  </r>
  <r>
    <d v="2019-04-26T00:00:00"/>
    <x v="41"/>
    <s v="buy"/>
    <n v="1600"/>
    <n v="15"/>
    <n v="148"/>
    <n v="150.66999799999999"/>
    <n v="147.509995"/>
    <n v="149.300003"/>
    <n v="148.057693"/>
    <n v="1634800"/>
    <n v="2.5049999999999999"/>
    <n v="1.55251590492683E-2"/>
    <n v="4.7036833528249299E-2"/>
    <n v="0.24071157779948599"/>
    <n v="0.23668902908247699"/>
    <n v="-0.18064468087713301"/>
    <n v="1.5369873573288499E-2"/>
    <n v="2.35659990808391E-2"/>
    <n v="2.0749318345428799E-2"/>
    <n v="2.78270682326816E-2"/>
    <n v="202.479996"/>
    <n v="90.059997999999993"/>
    <n v="-0.25928843606875901"/>
    <n v="4.6743503443647796E-3"/>
    <n v="1.58421280791161"/>
    <n v="-0.68108783623899705"/>
    <n v="-0.899441184372751"/>
    <s v="Turtle River Asset Management"/>
    <x v="41"/>
    <s v="Consumer Discretionary"/>
    <s v="Casinos &amp; Gaming"/>
    <s v="Paradise, Nevada"/>
    <d v="2008-11-14T00:00:00"/>
    <n v="1174922"/>
    <m/>
    <s v="Paradise"/>
    <s v="Nevada"/>
    <s v="United States"/>
  </r>
  <r>
    <d v="2019-05-02T00:00:00"/>
    <x v="41"/>
    <s v="buy"/>
    <n v="1100"/>
    <n v="15"/>
    <n v="145.740005"/>
    <n v="147.5"/>
    <n v="143.41000399999999"/>
    <n v="145.55999800000001"/>
    <n v="144.348816"/>
    <n v="1239700"/>
    <n v="2.552"/>
    <n v="-3.9766321888359503E-3"/>
    <n v="-9.8441525340906104E-3"/>
    <n v="0.118143786912937"/>
    <n v="0.174220124606391"/>
    <n v="-0.253842964186555"/>
    <n v="1.7704319815422601E-2"/>
    <n v="1.93429203133768E-2"/>
    <n v="2.0675455467007098E-2"/>
    <n v="2.7819796000210499E-2"/>
    <n v="202.479996"/>
    <n v="90.059997999999993"/>
    <n v="-0.25928843606875901"/>
    <n v="-2.1262443276895502E-3"/>
    <n v="1.5827884093042801"/>
    <n v="-0.94628466624882701"/>
    <n v="-0.80281493842090701"/>
    <s v="Turtle River Asset Management"/>
    <x v="41"/>
    <s v="Consumer Discretionary"/>
    <s v="Casinos &amp; Gaming"/>
    <s v="Paradise, Nevada"/>
    <d v="2008-11-14T00:00:00"/>
    <n v="1174922"/>
    <m/>
    <s v="Paradise"/>
    <s v="Nevada"/>
    <s v="United States"/>
  </r>
  <r>
    <d v="2019-05-06T00:00:00"/>
    <x v="41"/>
    <s v="buy"/>
    <n v="1300"/>
    <n v="15"/>
    <n v="142.070007"/>
    <n v="142.39999399999999"/>
    <n v="138.36999499999999"/>
    <n v="141.36000100000001"/>
    <n v="140.183762"/>
    <n v="2601200"/>
    <n v="2.5"/>
    <n v="-4.1568732261729899E-2"/>
    <n v="-5.1091658697885803E-2"/>
    <n v="2.6740879869187401E-2"/>
    <n v="0.133785464918241"/>
    <n v="-0.28192190526134597"/>
    <n v="2.43742305264446E-2"/>
    <n v="1.9664845960843402E-2"/>
    <n v="2.1173770562113101E-2"/>
    <n v="2.7947778408380201E-2"/>
    <n v="202.479996"/>
    <n v="90.059997999999993"/>
    <n v="-0.25928843606875901"/>
    <n v="-4.4810132310555703E-3"/>
    <n v="1.59356088420157"/>
    <n v="-1.0528209507880799"/>
    <n v="-0.91171535344379695"/>
    <s v="Turtle River Asset Management"/>
    <x v="41"/>
    <s v="Consumer Discretionary"/>
    <s v="Casinos &amp; Gaming"/>
    <s v="Paradise, Nevada"/>
    <d v="2008-11-14T00:00:00"/>
    <n v="1174922"/>
    <m/>
    <s v="Paradise"/>
    <s v="Nevada"/>
    <s v="United States"/>
  </r>
  <r>
    <d v="2019-05-13T00:00:00"/>
    <x v="41"/>
    <s v="buy"/>
    <n v="1100"/>
    <n v="15"/>
    <n v="125.94000200000001"/>
    <n v="126.470001"/>
    <n v="120.769997"/>
    <n v="121.870003"/>
    <n v="120.855942"/>
    <n v="4116800"/>
    <n v="2.4049999999999998"/>
    <n v="-6.3732996413131598E-2"/>
    <n v="-0.14835487330469599"/>
    <n v="-0.14580489624596801"/>
    <n v="-1.94613928373806E-2"/>
    <n v="-0.48060154173770298"/>
    <n v="3.0342022271239701E-2"/>
    <n v="2.4418050301989801E-2"/>
    <n v="2.31245079659671E-2"/>
    <n v="2.8363109512765002E-2"/>
    <n v="201.490005"/>
    <n v="90.059997999999993"/>
    <n v="-0.25928843606875901"/>
    <n v="-2.4426469085879299E-2"/>
    <n v="1.6167875488210699"/>
    <n v="-1.7932169955678601"/>
    <n v="-1.3868619310587"/>
    <s v="Turtle River Asset Management"/>
    <x v="41"/>
    <s v="Consumer Discretionary"/>
    <s v="Casinos &amp; Gaming"/>
    <s v="Paradise, Nevada"/>
    <d v="2008-11-14T00:00:00"/>
    <n v="1174922"/>
    <m/>
    <s v="Paradise"/>
    <s v="Nevada"/>
    <s v="United States"/>
  </r>
  <r>
    <d v="2019-05-16T00:00:00"/>
    <x v="41"/>
    <s v="sell"/>
    <n v="1400"/>
    <n v="15"/>
    <n v="125.150002"/>
    <n v="127.620003"/>
    <n v="124.800003"/>
    <n v="127.30999799999999"/>
    <n v="126.250671"/>
    <n v="1893800"/>
    <n v="2.4049999999999998"/>
    <n v="1.63133410738289E-2"/>
    <n v="-6.8453368848173907E-2"/>
    <n v="-0.107933610102073"/>
    <n v="3.0950879218896499E-2"/>
    <n v="-0.38294683400435198"/>
    <n v="3.9094541650198898E-2"/>
    <n v="2.4919804469412801E-2"/>
    <n v="2.3021768919255E-2"/>
    <n v="2.83396476354911E-2"/>
    <n v="197.679993"/>
    <n v="90.059997999999993"/>
    <n v="-0.25928843606875901"/>
    <n v="8.8559569696340101E-3"/>
    <n v="1.62614632323356"/>
    <n v="-1.47569965939417"/>
    <n v="-1.5963746240893599"/>
    <s v="Turtle River Asset Management"/>
    <x v="41"/>
    <s v="Consumer Discretionary"/>
    <s v="Casinos &amp; Gaming"/>
    <s v="Paradise, Nevada"/>
    <d v="2008-11-14T00:00:00"/>
    <n v="1174922"/>
    <m/>
    <s v="Paradise"/>
    <s v="Nevada"/>
    <s v="United States"/>
  </r>
  <r>
    <d v="2019-06-03T00:00:00"/>
    <x v="41"/>
    <s v="buy"/>
    <n v="1300"/>
    <n v="15"/>
    <n v="106.620003"/>
    <n v="106.620003"/>
    <n v="102.82"/>
    <n v="103.57"/>
    <n v="103.57"/>
    <n v="2661700"/>
    <n v="2.081"/>
    <n v="-3.5660506526764599E-2"/>
    <n v="-9.7703558351419806E-2"/>
    <n v="-0.335961623377243"/>
    <n v="-0.18425995881320201"/>
    <n v="-0.61121587452418102"/>
    <n v="1.9116843143501198E-2"/>
    <n v="2.5980347122222001E-2"/>
    <n v="2.49340097432896E-2"/>
    <n v="2.87927951751385E-2"/>
    <n v="194.08000200000001"/>
    <n v="90.059997999999993"/>
    <n v="-0.25928843606875901"/>
    <n v="-2.7690708645509302E-3"/>
    <n v="1.66205068286519"/>
    <n v="-2.4822123431601799"/>
    <n v="-2.1898910075348299"/>
    <s v="Turtle River Asset Management"/>
    <x v="41"/>
    <s v="Consumer Discretionary"/>
    <s v="Casinos &amp; Gaming"/>
    <s v="Paradise, Nevada"/>
    <d v="2008-11-14T00:00:00"/>
    <n v="1174922"/>
    <m/>
    <s v="Paradise"/>
    <s v="Nevada"/>
    <s v="United States"/>
  </r>
  <r>
    <d v="2019-06-04T00:00:00"/>
    <x v="41"/>
    <s v="buy"/>
    <n v="1400"/>
    <n v="15"/>
    <n v="105.220001"/>
    <n v="112.919997999999"/>
    <n v="104.870003"/>
    <n v="112.870003"/>
    <n v="112.870003"/>
    <n v="3236300"/>
    <n v="2.1190000000000002"/>
    <n v="8.5989027945997498E-2"/>
    <n v="-1.0926163663277E-2"/>
    <n v="-0.24599596324240999"/>
    <n v="-8.6817545269485194E-2"/>
    <n v="-0.50715734818765601"/>
    <n v="5.1818498204060398E-2"/>
    <n v="3.3758719292912902E-2"/>
    <n v="2.7305886759439402E-2"/>
    <n v="2.93090895505916E-2"/>
    <n v="192.479996"/>
    <n v="90.059997999999993"/>
    <n v="-0.25928843606875901"/>
    <n v="2.1205927310919401E-2"/>
    <n v="1.7253903025639401"/>
    <n v="-2.0886640139508401"/>
    <n v="-2.2070122963514698"/>
    <s v="Turtle River Asset Management"/>
    <x v="41"/>
    <s v="Consumer Discretionary"/>
    <s v="Casinos &amp; Gaming"/>
    <s v="Paradise, Nevada"/>
    <d v="2008-11-14T00:00:00"/>
    <n v="1174922"/>
    <m/>
    <s v="Paradise"/>
    <s v="Nevada"/>
    <s v="United States"/>
  </r>
  <r>
    <d v="2019-04-02T00:00:00"/>
    <x v="41"/>
    <s v="sell"/>
    <n v="800"/>
    <n v="16"/>
    <n v="129.740005"/>
    <n v="136.44000199999999"/>
    <n v="127.540001"/>
    <n v="135.029999"/>
    <n v="133.90643299999999"/>
    <n v="5559100"/>
    <n v="2.4809999999999999"/>
    <n v="4.3052377982733703E-2"/>
    <n v="0.14025085728592299"/>
    <n v="7.6223673515783796E-2"/>
    <n v="0.31718398902697298"/>
    <n v="-0.27071760421867003"/>
    <n v="3.4482639441408898E-2"/>
    <n v="2.4790694353331099E-2"/>
    <n v="2.34129079942271E-2"/>
    <n v="2.7803822805631401E-2"/>
    <n v="202.479996"/>
    <n v="90.059997999999993"/>
    <n v="-0.25928843606875901"/>
    <n v="1.7455614805152698E-5"/>
    <n v="1.5205971947838599"/>
    <n v="-0.89006711158401997"/>
    <n v="-1.11621535678905"/>
    <s v="Bridgebay Associates"/>
    <x v="41"/>
    <s v="Consumer Discretionary"/>
    <s v="Casinos &amp; Gaming"/>
    <s v="Paradise, Nevada"/>
    <d v="2008-11-14T00:00:00"/>
    <n v="1174922"/>
    <m/>
    <s v="Paradise"/>
    <s v="Nevada"/>
    <s v="United States"/>
  </r>
  <r>
    <d v="2019-04-03T00:00:00"/>
    <x v="41"/>
    <s v="sell"/>
    <n v="2300"/>
    <n v="16"/>
    <n v="136"/>
    <n v="140.64999399999999"/>
    <n v="135.009995"/>
    <n v="137.63000500000001"/>
    <n v="136.484802"/>
    <n v="4217000"/>
    <n v="2.5169999999999999"/>
    <n v="1.9071972907851099E-2"/>
    <n v="0.16616279961163299"/>
    <n v="9.1705596352852498E-2"/>
    <n v="0.28223668873962299"/>
    <n v="-0.24777064173183599"/>
    <n v="2.9517833843616999E-2"/>
    <n v="2.5013163134555299E-2"/>
    <n v="2.2634669564611999E-2"/>
    <n v="2.78321756987965E-2"/>
    <n v="202.479996"/>
    <n v="90.059997999999993"/>
    <n v="-0.25928843606875901"/>
    <n v="2.1460723821998401E-3"/>
    <n v="1.53286840606968"/>
    <n v="-0.82544893646697204"/>
    <n v="-1.0317196812271801"/>
    <s v="Bridgebay Associates"/>
    <x v="41"/>
    <s v="Consumer Discretionary"/>
    <s v="Casinos &amp; Gaming"/>
    <s v="Paradise, Nevada"/>
    <d v="2008-11-14T00:00:00"/>
    <n v="1174922"/>
    <m/>
    <s v="Paradise"/>
    <s v="Nevada"/>
    <s v="United States"/>
  </r>
  <r>
    <d v="2019-04-08T00:00:00"/>
    <x v="41"/>
    <s v="buy"/>
    <n v="1700"/>
    <n v="16"/>
    <n v="145.30999800000001"/>
    <n v="145.94000199999999"/>
    <n v="142.63000500000001"/>
    <n v="144.85000600000001"/>
    <n v="143.64473000000001"/>
    <n v="3477600"/>
    <n v="2.5190000000000001"/>
    <n v="2.7364502001188E-2"/>
    <n v="0.113254181485546"/>
    <n v="0.199352234406586"/>
    <n v="0.28594569597666503"/>
    <n v="-0.18655134328884301"/>
    <n v="1.3221053197651499E-2"/>
    <n v="2.2870227169149999E-2"/>
    <n v="2.2292181010448501E-2"/>
    <n v="2.7890682862437399E-2"/>
    <n v="202.479996"/>
    <n v="90.059997999999993"/>
    <n v="-0.25928843606875901"/>
    <n v="1.0469119934194001E-3"/>
    <n v="1.5647869085062101"/>
    <n v="-0.648429835572778"/>
    <n v="-0.78218211360803902"/>
    <s v="Bridgebay Associates"/>
    <x v="41"/>
    <s v="Consumer Discretionary"/>
    <s v="Casinos &amp; Gaming"/>
    <s v="Paradise, Nevada"/>
    <d v="2008-11-14T00:00:00"/>
    <n v="1174922"/>
    <m/>
    <s v="Paradise"/>
    <s v="Nevada"/>
    <s v="United States"/>
  </r>
  <r>
    <d v="2019-04-09T00:00:00"/>
    <x v="41"/>
    <s v="sell"/>
    <n v="1600"/>
    <n v="16"/>
    <n v="142.75"/>
    <n v="142.990005"/>
    <n v="138.10000600000001"/>
    <n v="139.259995"/>
    <n v="138.10122699999999"/>
    <n v="3139400"/>
    <n v="2.4990000000000001"/>
    <n v="-3.9356153119988697E-2"/>
    <n v="3.0845650382824101E-2"/>
    <n v="0.15227344442499799"/>
    <n v="0.21573750746940401"/>
    <n v="-0.236440690200419"/>
    <n v="2.63134738505802E-2"/>
    <n v="2.5095740852298199E-2"/>
    <n v="2.27065803504304E-2"/>
    <n v="2.79872377848738E-2"/>
    <n v="202.479996"/>
    <n v="90.059997999999993"/>
    <n v="-0.25928843606875901"/>
    <n v="-6.0859766572597396E-3"/>
    <n v="1.57193943089479"/>
    <n v="-0.80389485488753598"/>
    <n v="-0.764947662268742"/>
    <s v="Bridgebay Associates"/>
    <x v="41"/>
    <s v="Consumer Discretionary"/>
    <s v="Casinos &amp; Gaming"/>
    <s v="Paradise, Nevada"/>
    <d v="2008-11-14T00:00:00"/>
    <n v="1174922"/>
    <m/>
    <s v="Paradise"/>
    <s v="Nevada"/>
    <s v="United States"/>
  </r>
  <r>
    <d v="2019-04-12T00:00:00"/>
    <x v="41"/>
    <s v="sell"/>
    <n v="1800"/>
    <n v="16"/>
    <n v="142"/>
    <n v="143.89999399999999"/>
    <n v="141.10000600000001"/>
    <n v="143.779999"/>
    <n v="142.583618"/>
    <n v="2177600"/>
    <n v="2.56"/>
    <n v="1.9382598813959401E-2"/>
    <n v="1.9950024234863101E-2"/>
    <n v="0.20619584482720399"/>
    <n v="0.241938387563468"/>
    <n v="-0.238614862630111"/>
    <n v="2.62107554658483E-2"/>
    <n v="2.44685265404582E-2"/>
    <n v="2.2389871180278999E-2"/>
    <n v="2.7882320852106499E-2"/>
    <n v="202.479996"/>
    <n v="90.059997999999993"/>
    <n v="-0.25928843606875901"/>
    <n v="6.5875784763498903E-3"/>
    <n v="1.5709207230264599"/>
    <n v="-0.82449544834194399"/>
    <n v="-0.77156501912240005"/>
    <s v="Bridgebay Associates"/>
    <x v="41"/>
    <s v="Consumer Discretionary"/>
    <s v="Casinos &amp; Gaming"/>
    <s v="Paradise, Nevada"/>
    <d v="2008-11-14T00:00:00"/>
    <n v="1174922"/>
    <m/>
    <s v="Paradise"/>
    <s v="Nevada"/>
    <s v="United States"/>
  </r>
  <r>
    <d v="2019-04-15T00:00:00"/>
    <x v="41"/>
    <s v="sell"/>
    <n v="1500"/>
    <n v="16"/>
    <n v="143.33999599999899"/>
    <n v="143.949997"/>
    <n v="139.53999299999899"/>
    <n v="141.820007"/>
    <n v="140.639938"/>
    <n v="2006400"/>
    <n v="2.5529999999999999"/>
    <n v="-1.3725627500575001E-2"/>
    <n v="-2.1140105266900099E-2"/>
    <n v="0.20407677152186601"/>
    <n v="0.27739937043464302"/>
    <n v="-0.23706144889963199"/>
    <n v="2.3333514373796702E-2"/>
    <n v="2.45590478349927E-2"/>
    <n v="2.1461797151634501E-2"/>
    <n v="2.7879311170090799E-2"/>
    <n v="202.479996"/>
    <n v="90.059997999999993"/>
    <n v="-0.25928843606875901"/>
    <n v="-6.2956724975841202E-4"/>
    <n v="1.57008384122031"/>
    <n v="-0.82384522220599399"/>
    <n v="-0.80664809644904401"/>
    <s v="Bridgebay Associates"/>
    <x v="41"/>
    <s v="Consumer Discretionary"/>
    <s v="Casinos &amp; Gaming"/>
    <s v="Paradise, Nevada"/>
    <d v="2008-11-14T00:00:00"/>
    <n v="1174922"/>
    <m/>
    <s v="Paradise"/>
    <s v="Nevada"/>
    <s v="United States"/>
  </r>
  <r>
    <d v="2019-04-30T00:00:00"/>
    <x v="41"/>
    <s v="sell"/>
    <n v="1800"/>
    <n v="16"/>
    <n v="146.63000500000001"/>
    <n v="147.33000200000001"/>
    <n v="143.240005"/>
    <n v="144.449997"/>
    <n v="143.24804699999899"/>
    <n v="2531300"/>
    <n v="2.5089999999999999"/>
    <n v="-2.94680843398572E-2"/>
    <n v="1.07883870273968E-2"/>
    <n v="0.20547427409798499"/>
    <n v="0.219395711810392"/>
    <n v="-0.22573434007906801"/>
    <n v="1.95337098647114E-2"/>
    <n v="2.5004199157569601E-2"/>
    <n v="2.10717140583765E-2"/>
    <n v="2.78793789247084E-2"/>
    <n v="202.479996"/>
    <n v="90.059997999999993"/>
    <n v="-0.25928843606875901"/>
    <n v="9.5096475723260604E-4"/>
    <n v="1.58662811822498"/>
    <n v="-0.83939799974604301"/>
    <n v="-0.81169760279163505"/>
    <s v="Bridgebay Associates"/>
    <x v="41"/>
    <s v="Consumer Discretionary"/>
    <s v="Casinos &amp; Gaming"/>
    <s v="Paradise, Nevada"/>
    <d v="2008-11-14T00:00:00"/>
    <n v="1174922"/>
    <m/>
    <s v="Paradise"/>
    <s v="Nevada"/>
    <s v="United States"/>
  </r>
  <r>
    <d v="2019-06-04T00:00:00"/>
    <x v="41"/>
    <s v="sell"/>
    <n v="1700"/>
    <n v="16"/>
    <n v="105.220001"/>
    <n v="112.919997999999"/>
    <n v="104.870003"/>
    <n v="112.870003"/>
    <n v="112.870003"/>
    <n v="3236300"/>
    <n v="2.1190000000000002"/>
    <n v="8.5989027945997498E-2"/>
    <n v="-1.0926163663277E-2"/>
    <n v="-0.24599596324240999"/>
    <n v="-8.6817545269485194E-2"/>
    <n v="-0.50715734818765601"/>
    <n v="5.1818498204060398E-2"/>
    <n v="3.3758719292912902E-2"/>
    <n v="2.7305886759439402E-2"/>
    <n v="2.93090895505916E-2"/>
    <n v="192.479996"/>
    <n v="90.059997999999993"/>
    <n v="-0.25928843606875901"/>
    <n v="2.1205927310919401E-2"/>
    <n v="1.7253903025639401"/>
    <n v="-2.0886640139508401"/>
    <n v="-2.2070122963514698"/>
    <s v="Bridgebay Associates"/>
    <x v="41"/>
    <s v="Consumer Discretionary"/>
    <s v="Casinos &amp; Gaming"/>
    <s v="Paradise, Nevada"/>
    <d v="2008-11-14T00:00:00"/>
    <n v="1174922"/>
    <m/>
    <s v="Paradise"/>
    <s v="Nevada"/>
    <s v="United States"/>
  </r>
  <r>
    <d v="2019-06-12T00:00:00"/>
    <x v="41"/>
    <s v="sell"/>
    <n v="1300"/>
    <n v="16"/>
    <n v="116.849998"/>
    <n v="116.849998"/>
    <n v="114.010002"/>
    <n v="114.739998"/>
    <n v="114.739998"/>
    <n v="1094500"/>
    <n v="2.1269999999999998"/>
    <n v="-2.9286338817539101E-2"/>
    <n v="3.8015226323021303E-2"/>
    <n v="-0.115663589001452"/>
    <n v="-1.10640940252627E-2"/>
    <n v="-0.42813136561806903"/>
    <n v="2.8719089751477501E-2"/>
    <n v="3.3966181283490202E-2"/>
    <n v="2.79368905025449E-2"/>
    <n v="2.9289026259063999E-2"/>
    <n v="183.14999399999999"/>
    <n v="90.059997999999993"/>
    <n v="-0.25928843606875901"/>
    <n v="-2.0396578921351798E-3"/>
    <n v="1.7266574403286801"/>
    <n v="-1.8464954602099699"/>
    <n v="-1.78627375439035"/>
    <s v="Bridgebay Associates"/>
    <x v="41"/>
    <s v="Consumer Discretionary"/>
    <s v="Casinos &amp; Gaming"/>
    <s v="Paradise, Nevada"/>
    <d v="2008-11-14T00:00:00"/>
    <n v="1174922"/>
    <m/>
    <s v="Paradise"/>
    <s v="Nevada"/>
    <s v="United States"/>
  </r>
  <r>
    <d v="2019-06-17T00:00:00"/>
    <x v="41"/>
    <s v="buy"/>
    <n v="1700"/>
    <n v="16"/>
    <n v="116.199997"/>
    <n v="116.879997"/>
    <n v="113.669997999999"/>
    <n v="115.68"/>
    <n v="115.68"/>
    <n v="1037900"/>
    <n v="2.0859999999999999"/>
    <n v="6.0529207345368205E-4"/>
    <n v="-8.5216612829433994E-3"/>
    <n v="-7.1128283508547094E-2"/>
    <n v="4.3009630742796403E-3"/>
    <n v="-0.394373585368059"/>
    <n v="2.0279159730875702E-2"/>
    <n v="3.1476240580296799E-2"/>
    <n v="2.80804321528372E-2"/>
    <n v="2.9316926072038899E-2"/>
    <n v="176.729996"/>
    <n v="90.059997999999993"/>
    <n v="-0.25928843606875901"/>
    <n v="9.3131563797728401E-4"/>
    <n v="1.72962045977141"/>
    <n v="-1.7460850428485599"/>
    <n v="-1.74463040270961"/>
    <s v="Bridgebay Associates"/>
    <x v="41"/>
    <s v="Consumer Discretionary"/>
    <s v="Casinos &amp; Gaming"/>
    <s v="Paradise, Nevada"/>
    <d v="2008-11-14T00:00:00"/>
    <n v="1174922"/>
    <m/>
    <s v="Paradise"/>
    <s v="Nevada"/>
    <s v="United States"/>
  </r>
  <r>
    <d v="2019-04-09T00:00:00"/>
    <x v="41"/>
    <s v="buy"/>
    <n v="1300"/>
    <n v="17"/>
    <n v="142.75"/>
    <n v="142.990005"/>
    <n v="138.10000600000001"/>
    <n v="139.259995"/>
    <n v="138.10122699999999"/>
    <n v="3139400"/>
    <n v="2.4990000000000001"/>
    <n v="-3.9356153119988697E-2"/>
    <n v="3.0845650382824101E-2"/>
    <n v="0.15227344442499799"/>
    <n v="0.21573750746940401"/>
    <n v="-0.236440690200419"/>
    <n v="2.63134738505802E-2"/>
    <n v="2.5095740852298199E-2"/>
    <n v="2.27065803504304E-2"/>
    <n v="2.79872377848738E-2"/>
    <n v="202.479996"/>
    <n v="90.059997999999993"/>
    <n v="-0.25928843606875901"/>
    <n v="-6.0859766572597396E-3"/>
    <n v="1.57193943089479"/>
    <n v="-0.80389485488753598"/>
    <n v="-0.764947662268742"/>
    <s v="Los Santos Asset Management"/>
    <x v="41"/>
    <s v="Consumer Discretionary"/>
    <s v="Casinos &amp; Gaming"/>
    <s v="Paradise, Nevada"/>
    <d v="2008-11-14T00:00:00"/>
    <n v="1174922"/>
    <m/>
    <s v="Paradise"/>
    <s v="Nevada"/>
    <s v="United States"/>
  </r>
  <r>
    <d v="2019-04-11T00:00:00"/>
    <x v="41"/>
    <s v="sell"/>
    <n v="1100"/>
    <n v="17"/>
    <n v="140.96000699999999"/>
    <n v="141.470001"/>
    <n v="139.279999"/>
    <n v="141.020004"/>
    <n v="139.846588"/>
    <n v="1767900"/>
    <n v="2.504"/>
    <n v="1.4185120421744701E-4"/>
    <n v="9.6191778957174408E-3"/>
    <n v="0.183740806133768"/>
    <n v="0.24167175416546299"/>
    <n v="-0.220827851828646"/>
    <n v="2.5076676769265199E-2"/>
    <n v="2.4499408445734599E-2"/>
    <n v="2.2386910893451299E-2"/>
    <n v="2.79564047071179E-2"/>
    <n v="202.479996"/>
    <n v="90.059997999999993"/>
    <n v="-0.25928843606875901"/>
    <n v="3.8122194279549302E-5"/>
    <n v="1.5769615814040701"/>
    <n v="-0.76311289194240695"/>
    <n v="-0.76170045751189897"/>
    <s v="Los Santos Asset Management"/>
    <x v="41"/>
    <s v="Consumer Discretionary"/>
    <s v="Casinos &amp; Gaming"/>
    <s v="Paradise, Nevada"/>
    <d v="2008-11-14T00:00:00"/>
    <n v="1174922"/>
    <m/>
    <s v="Paradise"/>
    <s v="Nevada"/>
    <s v="United States"/>
  </r>
  <r>
    <d v="2019-05-16T00:00:00"/>
    <x v="41"/>
    <s v="sell"/>
    <n v="1800"/>
    <n v="17"/>
    <n v="125.150002"/>
    <n v="127.620003"/>
    <n v="124.800003"/>
    <n v="127.30999799999999"/>
    <n v="126.250671"/>
    <n v="1893800"/>
    <n v="2.4049999999999998"/>
    <n v="1.63133410738289E-2"/>
    <n v="-6.8453368848173907E-2"/>
    <n v="-0.107933610102073"/>
    <n v="3.0950879218896499E-2"/>
    <n v="-0.38294683400435198"/>
    <n v="3.9094541650198898E-2"/>
    <n v="2.4919804469412801E-2"/>
    <n v="2.3021768919255E-2"/>
    <n v="2.83396476354911E-2"/>
    <n v="197.679993"/>
    <n v="90.059997999999993"/>
    <n v="-0.25928843606875901"/>
    <n v="8.8559569696340101E-3"/>
    <n v="1.62614632323356"/>
    <n v="-1.47569965939417"/>
    <n v="-1.5963746240893599"/>
    <s v="Los Santos Asset Management"/>
    <x v="41"/>
    <s v="Consumer Discretionary"/>
    <s v="Casinos &amp; Gaming"/>
    <s v="Paradise, Nevada"/>
    <d v="2008-11-14T00:00:00"/>
    <n v="1174922"/>
    <m/>
    <s v="Paradise"/>
    <s v="Nevada"/>
    <s v="United States"/>
  </r>
  <r>
    <d v="2019-06-06T00:00:00"/>
    <x v="41"/>
    <s v="buy"/>
    <n v="1800"/>
    <n v="17"/>
    <n v="110.230003"/>
    <n v="111.129997"/>
    <n v="108.07"/>
    <n v="109.980003"/>
    <n v="109.980003"/>
    <n v="1589100"/>
    <n v="2.1240000000000001"/>
    <n v="-4.3548970626354402E-3"/>
    <n v="-1.30980327016074E-2"/>
    <n v="-0.24265558927867401"/>
    <n v="-6.7692305597862101E-2"/>
    <n v="-0.44847090183088001"/>
    <n v="5.1287557740817898E-2"/>
    <n v="3.2814531903841197E-2"/>
    <n v="2.6974564424768602E-2"/>
    <n v="2.9101492487936E-2"/>
    <n v="183.36999499999999"/>
    <n v="90.059997999999993"/>
    <n v="-0.25928843606875901"/>
    <n v="6.1168407152111899E-3"/>
    <n v="1.7220810888465501"/>
    <n v="-1.8768961679649501"/>
    <n v="-2.1505550962770901"/>
    <s v="Los Santos Asset Management"/>
    <x v="41"/>
    <s v="Consumer Discretionary"/>
    <s v="Casinos &amp; Gaming"/>
    <s v="Paradise, Nevada"/>
    <d v="2008-11-14T00:00:00"/>
    <n v="1174922"/>
    <m/>
    <s v="Paradise"/>
    <s v="Nevada"/>
    <s v="United States"/>
  </r>
  <r>
    <d v="2019-04-11T00:00:00"/>
    <x v="41"/>
    <s v="buy"/>
    <n v="1800"/>
    <n v="18"/>
    <n v="140.96000699999999"/>
    <n v="141.470001"/>
    <n v="139.279999"/>
    <n v="141.020004"/>
    <n v="139.846588"/>
    <n v="1767900"/>
    <n v="2.504"/>
    <n v="1.4185120421744701E-4"/>
    <n v="9.6191778957174408E-3"/>
    <n v="0.183740806133768"/>
    <n v="0.24167175416546299"/>
    <n v="-0.220827851828646"/>
    <n v="2.5076676769265199E-2"/>
    <n v="2.4499408445734599E-2"/>
    <n v="2.2386910893451299E-2"/>
    <n v="2.79564047071179E-2"/>
    <n v="202.479996"/>
    <n v="90.059997999999993"/>
    <n v="-0.25928843606875901"/>
    <n v="3.8122194279549302E-5"/>
    <n v="1.5769615814040701"/>
    <n v="-0.76311289194240695"/>
    <n v="-0.76170045751189897"/>
    <s v="Ironman Funds"/>
    <x v="41"/>
    <s v="Consumer Discretionary"/>
    <s v="Casinos &amp; Gaming"/>
    <s v="Paradise, Nevada"/>
    <d v="2008-11-14T00:00:00"/>
    <n v="1174922"/>
    <m/>
    <s v="Paradise"/>
    <s v="Nevada"/>
    <s v="United States"/>
  </r>
  <r>
    <d v="2019-04-12T00:00:00"/>
    <x v="41"/>
    <s v="sell"/>
    <n v="1300"/>
    <n v="18"/>
    <n v="142"/>
    <n v="143.89999399999999"/>
    <n v="141.10000600000001"/>
    <n v="143.779999"/>
    <n v="142.583618"/>
    <n v="2177600"/>
    <n v="2.56"/>
    <n v="1.9382598813959401E-2"/>
    <n v="1.9950024234863101E-2"/>
    <n v="0.20619584482720399"/>
    <n v="0.241938387563468"/>
    <n v="-0.238614862630111"/>
    <n v="2.62107554658483E-2"/>
    <n v="2.44685265404582E-2"/>
    <n v="2.2389871180278999E-2"/>
    <n v="2.7882320852106499E-2"/>
    <n v="202.479996"/>
    <n v="90.059997999999993"/>
    <n v="-0.25928843606875901"/>
    <n v="6.5875784763498903E-3"/>
    <n v="1.5709207230264599"/>
    <n v="-0.82449544834194399"/>
    <n v="-0.77156501912240005"/>
    <s v="Ironman Funds"/>
    <x v="41"/>
    <s v="Consumer Discretionary"/>
    <s v="Casinos &amp; Gaming"/>
    <s v="Paradise, Nevada"/>
    <d v="2008-11-14T00:00:00"/>
    <n v="1174922"/>
    <m/>
    <s v="Paradise"/>
    <s v="Nevada"/>
    <s v="United States"/>
  </r>
  <r>
    <d v="2019-06-06T00:00:00"/>
    <x v="41"/>
    <s v="sell"/>
    <n v="1700"/>
    <n v="18"/>
    <n v="110.230003"/>
    <n v="111.129997"/>
    <n v="108.07"/>
    <n v="109.980003"/>
    <n v="109.980003"/>
    <n v="1589100"/>
    <n v="2.1240000000000001"/>
    <n v="-4.3548970626354402E-3"/>
    <n v="-1.30980327016074E-2"/>
    <n v="-0.24265558927867401"/>
    <n v="-6.7692305597862101E-2"/>
    <n v="-0.44847090183088001"/>
    <n v="5.1287557740817898E-2"/>
    <n v="3.2814531903841197E-2"/>
    <n v="2.6974564424768602E-2"/>
    <n v="2.9101492487936E-2"/>
    <n v="183.36999499999999"/>
    <n v="90.059997999999993"/>
    <n v="-0.25928843606875901"/>
    <n v="6.1168407152111899E-3"/>
    <n v="1.7220810888465501"/>
    <n v="-1.8768961679649501"/>
    <n v="-2.1505550962770901"/>
    <s v="Ironman Funds"/>
    <x v="41"/>
    <s v="Consumer Discretionary"/>
    <s v="Casinos &amp; Gaming"/>
    <s v="Paradise, Nevada"/>
    <d v="2008-11-14T00:00:00"/>
    <n v="1174922"/>
    <m/>
    <s v="Paradise"/>
    <s v="Nevada"/>
    <s v="United States"/>
  </r>
  <r>
    <d v="2019-06-21T00:00:00"/>
    <x v="41"/>
    <s v="sell"/>
    <n v="1000"/>
    <n v="18"/>
    <n v="121.55999799999999"/>
    <n v="123.339996"/>
    <n v="120.58000199999999"/>
    <n v="121.5"/>
    <n v="121.5"/>
    <n v="1431800"/>
    <n v="2.0680000000000001"/>
    <n v="-7.78849611777741E-3"/>
    <n v="4.96917964436022E-2"/>
    <n v="5.1986500891833204E-3"/>
    <n v="4.6865511329685999E-2"/>
    <n v="-0.33496454565850903"/>
    <n v="2.45188089286194E-2"/>
    <n v="3.1712333446421603E-2"/>
    <n v="2.8297959450933101E-2"/>
    <n v="2.9473532103203699E-2"/>
    <n v="174.5"/>
    <n v="90.059997999999993"/>
    <n v="-0.25928843606875901"/>
    <n v="-1.26001638019446E-3"/>
    <n v="1.7388418611723"/>
    <n v="-1.54219443337716"/>
    <n v="-1.5397921561160299"/>
    <s v="Ironman Funds"/>
    <x v="41"/>
    <s v="Consumer Discretionary"/>
    <s v="Casinos &amp; Gaming"/>
    <s v="Paradise, Nevada"/>
    <d v="2008-11-14T00:00:00"/>
    <n v="1174922"/>
    <m/>
    <s v="Paradise"/>
    <s v="Nevada"/>
    <s v="United States"/>
  </r>
  <r>
    <d v="2019-04-04T00:00:00"/>
    <x v="41"/>
    <s v="buy"/>
    <n v="1700"/>
    <n v="19"/>
    <n v="138.14999399999999"/>
    <n v="140.970001"/>
    <n v="136.80999800000001"/>
    <n v="139.66999799999999"/>
    <n v="138.50782799999999"/>
    <n v="2684500"/>
    <n v="2.512"/>
    <n v="1.4713576118959499E-2"/>
    <n v="0.17182339598972901"/>
    <n v="0.11787255806953099"/>
    <n v="0.30667168020728203"/>
    <n v="-0.22905582978178099"/>
    <n v="2.8447769035391601E-2"/>
    <n v="2.4856598638172699E-2"/>
    <n v="2.25967181740599E-2"/>
    <n v="2.7849054004740199E-2"/>
    <n v="202.479996"/>
    <n v="90.059997999999993"/>
    <n v="-0.25928843606875901"/>
    <n v="2.0824655091414399E-3"/>
    <n v="1.5433975949059"/>
    <n v="-0.77179204412699098"/>
    <n v="-0.93883223652130099"/>
    <s v="Second Point Management"/>
    <x v="41"/>
    <s v="Consumer Discretionary"/>
    <s v="Casinos &amp; Gaming"/>
    <s v="Paradise, Nevada"/>
    <d v="2008-11-14T00:00:00"/>
    <n v="1174922"/>
    <m/>
    <s v="Paradise"/>
    <s v="Nevada"/>
    <s v="United States"/>
  </r>
  <r>
    <d v="2019-04-08T00:00:00"/>
    <x v="41"/>
    <s v="sell"/>
    <n v="2100"/>
    <n v="19"/>
    <n v="145.30999800000001"/>
    <n v="145.94000199999999"/>
    <n v="142.63000500000001"/>
    <n v="144.85000600000001"/>
    <n v="143.64473000000001"/>
    <n v="3477600"/>
    <n v="2.5190000000000001"/>
    <n v="2.7364502001188E-2"/>
    <n v="0.113254181485546"/>
    <n v="0.199352234406586"/>
    <n v="0.28594569597666503"/>
    <n v="-0.18655134328884301"/>
    <n v="1.3221053197651499E-2"/>
    <n v="2.2870227169149999E-2"/>
    <n v="2.2292181010448501E-2"/>
    <n v="2.7890682862437399E-2"/>
    <n v="202.479996"/>
    <n v="90.059997999999993"/>
    <n v="-0.25928843606875901"/>
    <n v="1.0469119934194001E-3"/>
    <n v="1.5647869085062101"/>
    <n v="-0.648429835572778"/>
    <n v="-0.78218211360803902"/>
    <s v="Second Point Management"/>
    <x v="41"/>
    <s v="Consumer Discretionary"/>
    <s v="Casinos &amp; Gaming"/>
    <s v="Paradise, Nevada"/>
    <d v="2008-11-14T00:00:00"/>
    <n v="1174922"/>
    <m/>
    <s v="Paradise"/>
    <s v="Nevada"/>
    <s v="United States"/>
  </r>
  <r>
    <d v="2019-04-17T00:00:00"/>
    <x v="41"/>
    <s v="sell"/>
    <n v="2000"/>
    <n v="19"/>
    <n v="145"/>
    <n v="145.88999899999999"/>
    <n v="143.16000399999999"/>
    <n v="143.36000100000001"/>
    <n v="142.167114"/>
    <n v="1690900"/>
    <n v="2.5920000000000001"/>
    <n v="-9.4419646109320295E-3"/>
    <n v="1.65990542229895E-2"/>
    <n v="0.21047642946411599"/>
    <n v="0.25723174657294001"/>
    <n v="-0.26279785183897297"/>
    <n v="1.5873638493068901E-2"/>
    <n v="2.4912296648686699E-2"/>
    <n v="2.1274214962984601E-2"/>
    <n v="2.7854490869507999E-2"/>
    <n v="202.479996"/>
    <n v="90.059997999999993"/>
    <n v="-0.25928843606875901"/>
    <n v="-2.2764010197428601E-3"/>
    <n v="1.5678033374320699"/>
    <n v="-0.91762347723495297"/>
    <n v="-0.83569549160527901"/>
    <s v="Second Point Management"/>
    <x v="41"/>
    <s v="Consumer Discretionary"/>
    <s v="Casinos &amp; Gaming"/>
    <s v="Paradise, Nevada"/>
    <d v="2008-11-14T00:00:00"/>
    <n v="1174922"/>
    <m/>
    <s v="Paradise"/>
    <s v="Nevada"/>
    <s v="United States"/>
  </r>
  <r>
    <d v="2019-04-23T00:00:00"/>
    <x v="41"/>
    <s v="sell"/>
    <n v="1700"/>
    <n v="19"/>
    <n v="140.229996"/>
    <n v="143.05999800000001"/>
    <n v="139.050003"/>
    <n v="142.89999399999999"/>
    <n v="141.710938"/>
    <n v="1847100"/>
    <n v="2.57"/>
    <n v="2.0502559466229898E-2"/>
    <n v="7.5863418717575298E-3"/>
    <n v="0.165198105175374"/>
    <n v="0.24990076552231699"/>
    <n v="-0.27572048042155101"/>
    <n v="1.7661634680692099E-2"/>
    <n v="2.5566548395069801E-2"/>
    <n v="2.1026478555907901E-2"/>
    <n v="2.7892430489035901E-2"/>
    <n v="202.479996"/>
    <n v="90.059997999999993"/>
    <n v="-0.25928843606875901"/>
    <n v="8.8023511954049196E-3"/>
    <n v="1.5785442994944501"/>
    <n v="-0.97745134653575005"/>
    <n v="-0.94968695006166104"/>
    <s v="Second Point Management"/>
    <x v="41"/>
    <s v="Consumer Discretionary"/>
    <s v="Casinos &amp; Gaming"/>
    <s v="Paradise, Nevada"/>
    <d v="2008-11-14T00:00:00"/>
    <n v="1174922"/>
    <m/>
    <s v="Paradise"/>
    <s v="Nevada"/>
    <s v="United States"/>
  </r>
  <r>
    <d v="2019-05-02T00:00:00"/>
    <x v="41"/>
    <s v="buy"/>
    <n v="1800"/>
    <n v="19"/>
    <n v="145.740005"/>
    <n v="147.5"/>
    <n v="143.41000399999999"/>
    <n v="145.55999800000001"/>
    <n v="144.348816"/>
    <n v="1239700"/>
    <n v="2.552"/>
    <n v="-3.9766321888359503E-3"/>
    <n v="-9.8441525340906104E-3"/>
    <n v="0.118143786912937"/>
    <n v="0.174220124606391"/>
    <n v="-0.253842964186555"/>
    <n v="1.7704319815422601E-2"/>
    <n v="1.93429203133768E-2"/>
    <n v="2.0675455467007098E-2"/>
    <n v="2.7819796000210499E-2"/>
    <n v="202.479996"/>
    <n v="90.059997999999993"/>
    <n v="-0.25928843606875901"/>
    <n v="-2.1262443276895502E-3"/>
    <n v="1.5827884093042801"/>
    <n v="-0.94628466624882701"/>
    <n v="-0.80281493842090701"/>
    <s v="Second Point Management"/>
    <x v="41"/>
    <s v="Consumer Discretionary"/>
    <s v="Casinos &amp; Gaming"/>
    <s v="Paradise, Nevada"/>
    <d v="2008-11-14T00:00:00"/>
    <n v="1174922"/>
    <m/>
    <s v="Paradise"/>
    <s v="Nevada"/>
    <s v="United States"/>
  </r>
  <r>
    <d v="2019-05-08T00:00:00"/>
    <x v="41"/>
    <s v="sell"/>
    <n v="1600"/>
    <n v="19"/>
    <n v="135.66000399999999"/>
    <n v="139.41999799999999"/>
    <n v="135.10000600000001"/>
    <n v="135.96000699999999"/>
    <n v="134.82870500000001"/>
    <n v="2348900"/>
    <n v="2.4820000000000002"/>
    <n v="1.9142055913697899E-3"/>
    <n v="-7.2204215065557104E-2"/>
    <n v="-3.5973475448141903E-2"/>
    <n v="3.9631645694707097E-2"/>
    <n v="-0.32238320173872098"/>
    <n v="2.5127672682797302E-2"/>
    <n v="2.1235140430687902E-2"/>
    <n v="2.13098007111647E-2"/>
    <n v="2.8058234733184102E-2"/>
    <n v="202.479996"/>
    <n v="90.059997999999993"/>
    <n v="-0.25928843606875901"/>
    <n v="-1.60671540560346E-3"/>
    <n v="1.61142305778573"/>
    <n v="-1.2072059498494401"/>
    <n v="-1.0629082755699999"/>
    <s v="Second Point Management"/>
    <x v="41"/>
    <s v="Consumer Discretionary"/>
    <s v="Casinos &amp; Gaming"/>
    <s v="Paradise, Nevada"/>
    <d v="2008-11-14T00:00:00"/>
    <n v="1174922"/>
    <m/>
    <s v="Paradise"/>
    <s v="Nevada"/>
    <s v="United States"/>
  </r>
  <r>
    <d v="2019-05-09T00:00:00"/>
    <x v="41"/>
    <s v="sell"/>
    <n v="1400"/>
    <n v="19"/>
    <n v="135.029999"/>
    <n v="136.75"/>
    <n v="130.970001"/>
    <n v="136.33000200000001"/>
    <n v="135.195618"/>
    <n v="2550100"/>
    <n v="2.4569999999999999"/>
    <n v="2.7176309285306499E-3"/>
    <n v="-6.5509951948190495E-2"/>
    <n v="-6.0620346520799499E-2"/>
    <n v="7.7734130324294895E-2"/>
    <n v="-0.31883152702140799"/>
    <n v="2.5988221495080299E-2"/>
    <n v="2.02601053803626E-2"/>
    <n v="2.08059336531418E-2"/>
    <n v="2.8059351279964902E-2"/>
    <n v="202.479996"/>
    <n v="90.059997999999993"/>
    <n v="-0.25928843606875901"/>
    <n v="-3.0259986019249502E-3"/>
    <n v="1.6100702896186401"/>
    <n v="-1.2033118361577499"/>
    <n v="-1.1143137095517901"/>
    <s v="Second Point Management"/>
    <x v="41"/>
    <s v="Consumer Discretionary"/>
    <s v="Casinos &amp; Gaming"/>
    <s v="Paradise, Nevada"/>
    <d v="2008-11-14T00:00:00"/>
    <n v="1174922"/>
    <m/>
    <s v="Paradise"/>
    <s v="Nevada"/>
    <s v="United States"/>
  </r>
  <r>
    <d v="2019-05-13T00:00:00"/>
    <x v="41"/>
    <s v="sell"/>
    <n v="1900"/>
    <n v="19"/>
    <n v="125.94000200000001"/>
    <n v="126.470001"/>
    <n v="120.769997"/>
    <n v="121.870003"/>
    <n v="120.855942"/>
    <n v="4116800"/>
    <n v="2.4049999999999998"/>
    <n v="-6.3732996413131598E-2"/>
    <n v="-0.14835487330469599"/>
    <n v="-0.14580489624596801"/>
    <n v="-1.94613928373806E-2"/>
    <n v="-0.48060154173770298"/>
    <n v="3.0342022271239701E-2"/>
    <n v="2.4418050301989801E-2"/>
    <n v="2.31245079659671E-2"/>
    <n v="2.8363109512765002E-2"/>
    <n v="201.490005"/>
    <n v="90.059997999999993"/>
    <n v="-0.25928843606875901"/>
    <n v="-2.4426469085879299E-2"/>
    <n v="1.6167875488210699"/>
    <n v="-1.7932169955678601"/>
    <n v="-1.3868619310587"/>
    <s v="Second Point Management"/>
    <x v="41"/>
    <s v="Consumer Discretionary"/>
    <s v="Casinos &amp; Gaming"/>
    <s v="Paradise, Nevada"/>
    <d v="2008-11-14T00:00:00"/>
    <n v="1174922"/>
    <m/>
    <s v="Paradise"/>
    <s v="Nevada"/>
    <s v="United States"/>
  </r>
  <r>
    <d v="2019-05-17T00:00:00"/>
    <x v="41"/>
    <s v="buy"/>
    <n v="1800"/>
    <n v="19"/>
    <n v="125.269997"/>
    <n v="125.94000200000001"/>
    <n v="121.220001"/>
    <n v="121.419997999999"/>
    <n v="120.409676"/>
    <n v="2624500"/>
    <n v="2.3929999999999998"/>
    <n v="-4.7369487898734401E-2"/>
    <n v="-6.7432375650368803E-2"/>
    <n v="-0.17554529431712701"/>
    <n v="-2.5130461429337701E-2"/>
    <n v="-0.44254613227192102"/>
    <n v="3.8870008215051502E-2"/>
    <n v="2.58234368503618E-2"/>
    <n v="2.37708372305175E-2"/>
    <n v="2.8472822677466699E-2"/>
    <n v="197.679993"/>
    <n v="90.059997999999993"/>
    <n v="-0.25928843606875901"/>
    <n v="-5.8544371529206298E-3"/>
    <n v="1.63436615854108"/>
    <n v="-1.7014106933612401"/>
    <n v="-1.63316168624391"/>
    <s v="Second Point Management"/>
    <x v="41"/>
    <s v="Consumer Discretionary"/>
    <s v="Casinos &amp; Gaming"/>
    <s v="Paradise, Nevada"/>
    <d v="2008-11-14T00:00:00"/>
    <n v="1174922"/>
    <m/>
    <s v="Paradise"/>
    <s v="Nevada"/>
    <s v="United States"/>
  </r>
  <r>
    <d v="2019-06-18T00:00:00"/>
    <x v="41"/>
    <s v="buy"/>
    <n v="1600"/>
    <n v="19"/>
    <n v="117.639999"/>
    <n v="122.75"/>
    <n v="117.150002"/>
    <n v="122"/>
    <n v="122"/>
    <n v="2536200"/>
    <n v="2.06"/>
    <n v="5.3193286322802E-2"/>
    <n v="3.2066024172705397E-2"/>
    <n v="-3.42483382595739E-2"/>
    <n v="4.3218665472538498E-2"/>
    <n v="-0.32435876575900702"/>
    <n v="3.2111055631645201E-2"/>
    <n v="3.3484806810507799E-2"/>
    <n v="2.88164491861094E-2"/>
    <n v="2.9502938782844101E-2"/>
    <n v="176.729996"/>
    <n v="90.059997999999993"/>
    <n v="-0.25928843606875901"/>
    <n v="9.6704895497130797E-3"/>
    <n v="1.74430983123512"/>
    <n v="-1.4618880354453401"/>
    <n v="-1.7067677692601999"/>
    <s v="Second Point Management"/>
    <x v="41"/>
    <s v="Consumer Discretionary"/>
    <s v="Casinos &amp; Gaming"/>
    <s v="Paradise, Nevada"/>
    <d v="2008-11-14T00:00:00"/>
    <n v="1174922"/>
    <m/>
    <s v="Paradise"/>
    <s v="Nevada"/>
    <s v="United States"/>
  </r>
  <r>
    <d v="2019-04-01T00:00:00"/>
    <x v="41"/>
    <s v="sell"/>
    <n v="2700"/>
    <n v="20"/>
    <n v="124"/>
    <n v="129.5"/>
    <n v="123.900002"/>
    <n v="129.33999599999899"/>
    <n v="128.263779"/>
    <n v="4497300"/>
    <n v="2.4969999999999999"/>
    <n v="8.0635620248467099E-2"/>
    <n v="0.104982616849623"/>
    <n v="2.18861436869126E-2"/>
    <n v="0.29115992991956502"/>
    <n v="-0.321255655484873"/>
    <n v="3.4253050464618399E-2"/>
    <n v="2.3322089153151902E-2"/>
    <n v="2.2956457890535902E-2"/>
    <n v="2.7666194822182601E-2"/>
    <n v="202.479996"/>
    <n v="90.059997999999993"/>
    <n v="-0.25928843606875901"/>
    <n v="1.1502195497633099E-2"/>
    <n v="1.4941537760747099"/>
    <n v="-1.03860454095743"/>
    <n v="-1.1796330326937501"/>
    <s v="Jaguar Group of Funds"/>
    <x v="41"/>
    <s v="Consumer Discretionary"/>
    <s v="Casinos &amp; Gaming"/>
    <s v="Paradise, Nevada"/>
    <d v="2008-11-14T00:00:00"/>
    <n v="1174922"/>
    <m/>
    <s v="Paradise"/>
    <s v="Nevada"/>
    <s v="United States"/>
  </r>
  <r>
    <d v="2019-04-08T00:00:00"/>
    <x v="41"/>
    <s v="buy"/>
    <n v="1500"/>
    <n v="20"/>
    <n v="145.30999800000001"/>
    <n v="145.94000199999999"/>
    <n v="142.63000500000001"/>
    <n v="144.85000600000001"/>
    <n v="143.64473000000001"/>
    <n v="3477600"/>
    <n v="2.5190000000000001"/>
    <n v="2.7364502001188E-2"/>
    <n v="0.113254181485546"/>
    <n v="0.199352234406586"/>
    <n v="0.28594569597666503"/>
    <n v="-0.18655134328884301"/>
    <n v="1.3221053197651499E-2"/>
    <n v="2.2870227169149999E-2"/>
    <n v="2.2292181010448501E-2"/>
    <n v="2.7890682862437399E-2"/>
    <n v="202.479996"/>
    <n v="90.059997999999993"/>
    <n v="-0.25928843606875901"/>
    <n v="1.0469119934194001E-3"/>
    <n v="1.5647869085062101"/>
    <n v="-0.648429835572778"/>
    <n v="-0.78218211360803902"/>
    <s v="Jaguar Group of Funds"/>
    <x v="41"/>
    <s v="Consumer Discretionary"/>
    <s v="Casinos &amp; Gaming"/>
    <s v="Paradise, Nevada"/>
    <d v="2008-11-14T00:00:00"/>
    <n v="1174922"/>
    <m/>
    <s v="Paradise"/>
    <s v="Nevada"/>
    <s v="United States"/>
  </r>
  <r>
    <d v="2019-04-17T00:00:00"/>
    <x v="41"/>
    <s v="sell"/>
    <n v="1600"/>
    <n v="20"/>
    <n v="145"/>
    <n v="145.88999899999999"/>
    <n v="143.16000399999999"/>
    <n v="143.36000100000001"/>
    <n v="142.167114"/>
    <n v="1690900"/>
    <n v="2.5920000000000001"/>
    <n v="-9.4419646109320295E-3"/>
    <n v="1.65990542229895E-2"/>
    <n v="0.21047642946411599"/>
    <n v="0.25723174657294001"/>
    <n v="-0.26279785183897297"/>
    <n v="1.5873638493068901E-2"/>
    <n v="2.4912296648686699E-2"/>
    <n v="2.1274214962984601E-2"/>
    <n v="2.7854490869507999E-2"/>
    <n v="202.479996"/>
    <n v="90.059997999999993"/>
    <n v="-0.25928843606875901"/>
    <n v="-2.2764010197428601E-3"/>
    <n v="1.5678033374320699"/>
    <n v="-0.91762347723495297"/>
    <n v="-0.83569549160527901"/>
    <s v="Jaguar Group of Funds"/>
    <x v="41"/>
    <s v="Consumer Discretionary"/>
    <s v="Casinos &amp; Gaming"/>
    <s v="Paradise, Nevada"/>
    <d v="2008-11-14T00:00:00"/>
    <n v="1174922"/>
    <m/>
    <s v="Paradise"/>
    <s v="Nevada"/>
    <s v="United States"/>
  </r>
  <r>
    <d v="2019-05-08T00:00:00"/>
    <x v="41"/>
    <s v="sell"/>
    <n v="1800"/>
    <n v="20"/>
    <n v="135.66000399999999"/>
    <n v="139.41999799999999"/>
    <n v="135.10000600000001"/>
    <n v="135.96000699999999"/>
    <n v="134.82870500000001"/>
    <n v="2348900"/>
    <n v="2.4820000000000002"/>
    <n v="1.9142055913697899E-3"/>
    <n v="-7.2204215065557104E-2"/>
    <n v="-3.5973475448141903E-2"/>
    <n v="3.9631645694707097E-2"/>
    <n v="-0.32238320173872098"/>
    <n v="2.5127672682797302E-2"/>
    <n v="2.1235140430687902E-2"/>
    <n v="2.13098007111647E-2"/>
    <n v="2.8058234733184102E-2"/>
    <n v="202.479996"/>
    <n v="90.059997999999993"/>
    <n v="-0.25928843606875901"/>
    <n v="-1.60671540560346E-3"/>
    <n v="1.61142305778573"/>
    <n v="-1.2072059498494401"/>
    <n v="-1.0629082755699999"/>
    <s v="Jaguar Group of Funds"/>
    <x v="41"/>
    <s v="Consumer Discretionary"/>
    <s v="Casinos &amp; Gaming"/>
    <s v="Paradise, Nevada"/>
    <d v="2008-11-14T00:00:00"/>
    <n v="1174922"/>
    <m/>
    <s v="Paradise"/>
    <s v="Nevada"/>
    <s v="United States"/>
  </r>
  <r>
    <d v="2019-05-16T00:00:00"/>
    <x v="41"/>
    <s v="buy"/>
    <n v="1600"/>
    <n v="20"/>
    <n v="125.150002"/>
    <n v="127.620003"/>
    <n v="124.800003"/>
    <n v="127.30999799999999"/>
    <n v="126.250671"/>
    <n v="1893800"/>
    <n v="2.4049999999999998"/>
    <n v="1.63133410738289E-2"/>
    <n v="-6.8453368848173907E-2"/>
    <n v="-0.107933610102073"/>
    <n v="3.0950879218896499E-2"/>
    <n v="-0.38294683400435198"/>
    <n v="3.9094541650198898E-2"/>
    <n v="2.4919804469412801E-2"/>
    <n v="2.3021768919255E-2"/>
    <n v="2.83396476354911E-2"/>
    <n v="197.679993"/>
    <n v="90.059997999999993"/>
    <n v="-0.25928843606875901"/>
    <n v="8.8559569696340101E-3"/>
    <n v="1.62614632323356"/>
    <n v="-1.47569965939417"/>
    <n v="-1.5963746240893599"/>
    <s v="Jaguar Group of Funds"/>
    <x v="41"/>
    <s v="Consumer Discretionary"/>
    <s v="Casinos &amp; Gaming"/>
    <s v="Paradise, Nevada"/>
    <d v="2008-11-14T00:00:00"/>
    <n v="1174922"/>
    <m/>
    <s v="Paradise"/>
    <s v="Nevada"/>
    <s v="United States"/>
  </r>
  <r>
    <d v="2019-05-21T00:00:00"/>
    <x v="41"/>
    <s v="buy"/>
    <n v="2100"/>
    <n v="20"/>
    <n v="120.169997999999"/>
    <n v="121.32"/>
    <n v="119.889999"/>
    <n v="120.870003"/>
    <n v="120.870003"/>
    <n v="1278800"/>
    <n v="2.4260000000000002"/>
    <n v="1.40806573725868E-2"/>
    <n v="-1.17112979192768E-2"/>
    <n v="-0.155849569152884"/>
    <n v="-5.8135431483407503E-2"/>
    <n v="-0.42048796774548203"/>
    <n v="2.75106815655899E-2"/>
    <n v="2.6252951903987898E-2"/>
    <n v="2.3529445611829201E-2"/>
    <n v="2.8485345348837701E-2"/>
    <n v="197.679993"/>
    <n v="90.059997999999993"/>
    <n v="-0.25928843606875901"/>
    <n v="8.4599491109458805E-3"/>
    <n v="1.6340420191262099"/>
    <n v="-1.6460996284045799"/>
    <n v="-1.6127438030674901"/>
    <s v="Jaguar Group of Funds"/>
    <x v="41"/>
    <s v="Consumer Discretionary"/>
    <s v="Casinos &amp; Gaming"/>
    <s v="Paradise, Nevada"/>
    <d v="2008-11-14T00:00:00"/>
    <n v="1174922"/>
    <m/>
    <s v="Paradise"/>
    <s v="Nevada"/>
    <s v="United States"/>
  </r>
  <r>
    <d v="2019-05-22T00:00:00"/>
    <x v="41"/>
    <s v="buy"/>
    <n v="1900"/>
    <n v="20"/>
    <n v="119.93"/>
    <n v="120.709999"/>
    <n v="118.849998"/>
    <n v="119.919997999999"/>
    <n v="119.919997999999"/>
    <n v="1507200"/>
    <n v="2.3929999999999998"/>
    <n v="-7.8907755748629793E-3"/>
    <n v="-3.5131204802444797E-2"/>
    <n v="-0.146461938383874"/>
    <n v="-6.9503800544277405E-2"/>
    <n v="-0.45525862398426997"/>
    <n v="2.5637138151575999E-2"/>
    <n v="2.61554762197195E-2"/>
    <n v="2.3538745140959098E-2"/>
    <n v="2.84306692675949E-2"/>
    <n v="197.679993"/>
    <n v="90.059997999999993"/>
    <n v="-0.25928843606875901"/>
    <n v="-2.8283920525026501E-3"/>
    <n v="1.6289301150201401"/>
    <n v="-1.7885459062525"/>
    <n v="-1.6630468785192301"/>
    <s v="Jaguar Group of Funds"/>
    <x v="41"/>
    <s v="Consumer Discretionary"/>
    <s v="Casinos &amp; Gaming"/>
    <s v="Paradise, Nevada"/>
    <d v="2008-11-14T00:00:00"/>
    <n v="1174922"/>
    <m/>
    <s v="Paradise"/>
    <s v="Nevada"/>
    <s v="United States"/>
  </r>
  <r>
    <d v="2019-06-03T00:00:00"/>
    <x v="41"/>
    <s v="sell"/>
    <n v="2700"/>
    <n v="20"/>
    <n v="106.620003"/>
    <n v="106.620003"/>
    <n v="102.82"/>
    <n v="103.57"/>
    <n v="103.57"/>
    <n v="2661700"/>
    <n v="2.081"/>
    <n v="-3.5660506526764599E-2"/>
    <n v="-9.7703558351419806E-2"/>
    <n v="-0.335961623377243"/>
    <n v="-0.18425995881320201"/>
    <n v="-0.61121587452418102"/>
    <n v="1.9116843143501198E-2"/>
    <n v="2.5980347122222001E-2"/>
    <n v="2.49340097432896E-2"/>
    <n v="2.87927951751385E-2"/>
    <n v="194.08000200000001"/>
    <n v="90.059997999999993"/>
    <n v="-0.25928843606875901"/>
    <n v="-2.7690708645509302E-3"/>
    <n v="1.66205068286519"/>
    <n v="-2.4822123431601799"/>
    <n v="-2.1898910075348299"/>
    <s v="Jaguar Group of Funds"/>
    <x v="41"/>
    <s v="Consumer Discretionary"/>
    <s v="Casinos &amp; Gaming"/>
    <s v="Paradise, Nevada"/>
    <d v="2008-11-14T00:00:00"/>
    <n v="1174922"/>
    <m/>
    <s v="Paradise"/>
    <s v="Nevada"/>
    <s v="United States"/>
  </r>
  <r>
    <d v="2019-06-18T00:00:00"/>
    <x v="41"/>
    <s v="buy"/>
    <n v="2100"/>
    <n v="20"/>
    <n v="117.639999"/>
    <n v="122.75"/>
    <n v="117.150002"/>
    <n v="122"/>
    <n v="122"/>
    <n v="2536200"/>
    <n v="2.06"/>
    <n v="5.3193286322802E-2"/>
    <n v="3.2066024172705397E-2"/>
    <n v="-3.42483382595739E-2"/>
    <n v="4.3218665472538498E-2"/>
    <n v="-0.32435876575900702"/>
    <n v="3.2111055631645201E-2"/>
    <n v="3.3484806810507799E-2"/>
    <n v="2.88164491861094E-2"/>
    <n v="2.9502938782844101E-2"/>
    <n v="176.729996"/>
    <n v="90.059997999999993"/>
    <n v="-0.25928843606875901"/>
    <n v="9.6704895497130797E-3"/>
    <n v="1.74430983123512"/>
    <n v="-1.4618880354453401"/>
    <n v="-1.7067677692601999"/>
    <s v="Jaguar Group of Funds"/>
    <x v="41"/>
    <s v="Consumer Discretionary"/>
    <s v="Casinos &amp; Gaming"/>
    <s v="Paradise, Nevada"/>
    <d v="2008-11-14T00:00:00"/>
    <n v="1174922"/>
    <m/>
    <s v="Paradise"/>
    <s v="Nevada"/>
    <s v="United States"/>
  </r>
  <r>
    <d v="2019-06-19T00:00:00"/>
    <x v="42"/>
    <s v="sell"/>
    <n v="200"/>
    <n v="1"/>
    <n v="258.82998700000002"/>
    <n v="260.61999500000002"/>
    <n v="258.29998799999998"/>
    <n v="259.86999500000002"/>
    <n v="259.55487099999999"/>
    <n v="4326500"/>
    <n v="2.0289999999999999"/>
    <n v="4.0873096308376598E-3"/>
    <n v="-1.5199311977181201E-2"/>
    <n v="2.85722115944376E-2"/>
    <n v="0.123976120211127"/>
    <n v="0.26176794646351298"/>
    <n v="5.1110368998553398E-3"/>
    <n v="1.5848676259389901E-2"/>
    <n v="1.28863040462983E-2"/>
    <n v="1.73591868920452E-2"/>
    <n v="269.85000600000001"/>
    <n v="171.88999899999999"/>
    <n v="-0.13518475785567299"/>
    <n v="2.98071681438073E-3"/>
    <n v="1.4573484193858099"/>
    <n v="2.4646119544678902"/>
    <n v="2.49552047580165"/>
    <s v="CapitalAlley Funds"/>
    <x v="42"/>
    <s v="Information Technology"/>
    <s v="IT Services"/>
    <s v="Harrison, New York"/>
    <d v="2008-07-18T00:00:00"/>
    <n v="1141391"/>
    <m/>
    <s v="Harrison"/>
    <s v="New York"/>
    <s v="United States"/>
  </r>
  <r>
    <d v="2019-05-13T00:00:00"/>
    <x v="42"/>
    <s v="buy"/>
    <n v="100"/>
    <n v="2"/>
    <n v="241.509995"/>
    <n v="243.91000399999999"/>
    <n v="240.36000099999899"/>
    <n v="241.38000499999899"/>
    <n v="241.087311"/>
    <n v="4136900"/>
    <n v="2.4049999999999998"/>
    <n v="-2.4755193869405299E-2"/>
    <n v="-2.96335847030396E-2"/>
    <n v="1.8059233410455899E-2"/>
    <n v="0.1074099680589"/>
    <n v="0.22896122243015901"/>
    <n v="1.3442394272539701E-2"/>
    <n v="1.1064558340915499E-2"/>
    <n v="9.58849826741872E-3"/>
    <n v="1.6929814853906999E-2"/>
    <n v="257.42999300000002"/>
    <n v="171.88999899999999"/>
    <n v="-0.13518475785567299"/>
    <n v="-2.4426469085879299E-2"/>
    <n v="1.4614818127140701"/>
    <n v="1.92691357412032"/>
    <n v="2.1848138135726498"/>
    <s v="InvestBurg"/>
    <x v="42"/>
    <s v="Information Technology"/>
    <s v="IT Services"/>
    <s v="Harrison, New York"/>
    <d v="2008-07-18T00:00:00"/>
    <n v="1141391"/>
    <m/>
    <s v="Harrison"/>
    <s v="New York"/>
    <s v="United States"/>
  </r>
  <r>
    <d v="2019-06-12T00:00:00"/>
    <x v="42"/>
    <s v="buy"/>
    <n v="1700"/>
    <n v="2"/>
    <n v="262.45001200000002"/>
    <n v="264.209991"/>
    <n v="261.35998499999999"/>
    <n v="263.85000600000001"/>
    <n v="263.53005999999999"/>
    <n v="2295300"/>
    <n v="2.1269999999999998"/>
    <n v="7.2032143726780205E-4"/>
    <n v="2.91881999263689E-2"/>
    <n v="6.4253093113941798E-2"/>
    <n v="0.14524011021750399"/>
    <n v="0.29018009061101302"/>
    <n v="1.4835659226843699E-2"/>
    <n v="1.74647527842119E-2"/>
    <n v="1.2806007352211801E-2"/>
    <n v="1.73515003617743E-2"/>
    <n v="269.85000600000001"/>
    <n v="171.88999899999999"/>
    <n v="-0.13518475785567299"/>
    <n v="-2.0396578921351798E-3"/>
    <n v="1.4653915371342701"/>
    <n v="2.6760823265128"/>
    <n v="2.5607010300240098"/>
    <s v="InvestBurg"/>
    <x v="42"/>
    <s v="Information Technology"/>
    <s v="IT Services"/>
    <s v="Harrison, New York"/>
    <d v="2008-07-18T00:00:00"/>
    <n v="1141391"/>
    <m/>
    <s v="Harrison"/>
    <s v="New York"/>
    <s v="United States"/>
  </r>
  <r>
    <d v="2019-06-13T00:00:00"/>
    <x v="42"/>
    <s v="buy"/>
    <n v="200"/>
    <n v="2"/>
    <n v="265"/>
    <n v="265.23001099999999"/>
    <n v="260.25"/>
    <n v="261.20001200000002"/>
    <n v="260.88326999999998"/>
    <n v="4331000"/>
    <n v="2.0910000000000002"/>
    <n v="-1.0094375270090101E-2"/>
    <n v="1.2986031558136799E-2"/>
    <n v="7.8913911713256998E-2"/>
    <n v="0.130735337044315"/>
    <n v="0.27185719065087699"/>
    <n v="1.6444157124997201E-2"/>
    <n v="1.66176033479336E-2"/>
    <n v="1.2897612292788E-2"/>
    <n v="1.73601147073239E-2"/>
    <n v="269.85000600000001"/>
    <n v="171.88999899999999"/>
    <n v="-0.13518475785567299"/>
    <n v="4.0890106107655602E-3"/>
    <n v="1.4622188235190099"/>
    <n v="2.51116281420247"/>
    <n v="2.5892427170211998"/>
    <s v="InvestBurg"/>
    <x v="42"/>
    <s v="Information Technology"/>
    <s v="IT Services"/>
    <s v="Harrison, New York"/>
    <d v="2008-07-18T00:00:00"/>
    <n v="1141391"/>
    <m/>
    <s v="Harrison"/>
    <s v="New York"/>
    <s v="United States"/>
  </r>
  <r>
    <d v="2019-06-17T00:00:00"/>
    <x v="42"/>
    <s v="sell"/>
    <n v="400"/>
    <n v="2"/>
    <n v="261"/>
    <n v="261.709991"/>
    <n v="258.04998799999998"/>
    <n v="259.20001200000002"/>
    <n v="258.88571200000001"/>
    <n v="3332200"/>
    <n v="2.0859999999999999"/>
    <n v="-3.4661551549506199E-3"/>
    <n v="-2.62722077223481E-2"/>
    <n v="3.9544952008784003E-2"/>
    <n v="0.119222007116083"/>
    <n v="0.26827658356019402"/>
    <n v="4.4455292896344797E-3"/>
    <n v="1.6216445409898899E-2"/>
    <n v="1.29052035402311E-2"/>
    <n v="1.73628978927978E-2"/>
    <n v="269.85000600000001"/>
    <n v="171.88999899999999"/>
    <n v="-0.13518475785567299"/>
    <n v="9.3131563797728401E-4"/>
    <n v="1.4629787067723401"/>
    <n v="2.49821112868776"/>
    <n v="2.55628720332485"/>
    <s v="InvestBurg"/>
    <x v="42"/>
    <s v="Information Technology"/>
    <s v="IT Services"/>
    <s v="Harrison, New York"/>
    <d v="2008-07-18T00:00:00"/>
    <n v="1141391"/>
    <m/>
    <s v="Harrison"/>
    <s v="New York"/>
    <s v="United States"/>
  </r>
  <r>
    <d v="2019-06-19T00:00:00"/>
    <x v="42"/>
    <s v="buy"/>
    <n v="500"/>
    <n v="2"/>
    <n v="258.82998700000002"/>
    <n v="260.61999500000002"/>
    <n v="258.29998799999998"/>
    <n v="259.86999500000002"/>
    <n v="259.55487099999999"/>
    <n v="4326500"/>
    <n v="2.0289999999999999"/>
    <n v="4.0873096308376598E-3"/>
    <n v="-1.5199311977181201E-2"/>
    <n v="2.85722115944376E-2"/>
    <n v="0.123976120211127"/>
    <n v="0.26176794646351298"/>
    <n v="5.1110368998553398E-3"/>
    <n v="1.5848676259389901E-2"/>
    <n v="1.28863040462983E-2"/>
    <n v="1.73591868920452E-2"/>
    <n v="269.85000600000001"/>
    <n v="171.88999899999999"/>
    <n v="-0.13518475785567299"/>
    <n v="2.98071681438073E-3"/>
    <n v="1.4573484193858099"/>
    <n v="2.4646119544678902"/>
    <n v="2.49552047580165"/>
    <s v="InvestBurg"/>
    <x v="42"/>
    <s v="Information Technology"/>
    <s v="IT Services"/>
    <s v="Harrison, New York"/>
    <d v="2008-07-18T00:00:00"/>
    <n v="1141391"/>
    <m/>
    <s v="Harrison"/>
    <s v="New York"/>
    <s v="United States"/>
  </r>
  <r>
    <d v="2019-04-15T00:00:00"/>
    <x v="42"/>
    <s v="buy"/>
    <n v="300"/>
    <n v="3"/>
    <n v="239.520004"/>
    <n v="239.86000099999899"/>
    <n v="237.19000199999999"/>
    <n v="239.14999399999999"/>
    <n v="238.86000099999899"/>
    <n v="3437500"/>
    <n v="2.5529999999999999"/>
    <n v="1.33896433172608E-3"/>
    <n v="1.21157019117243E-2"/>
    <n v="4.2539881570021303E-2"/>
    <n v="0.203284252300033"/>
    <n v="0.322023099251871"/>
    <n v="6.2265612947020096E-3"/>
    <n v="9.7425591657227407E-3"/>
    <n v="9.7934840853741902E-3"/>
    <n v="1.7072027569031201E-2"/>
    <n v="240.929993"/>
    <n v="170.64999399999999"/>
    <n v="-0.13518475785567299"/>
    <n v="-6.2956724975841202E-4"/>
    <n v="1.45290704850136"/>
    <n v="2.72285155636142"/>
    <n v="2.7049431429458499"/>
    <s v="FinanCorp"/>
    <x v="42"/>
    <s v="Information Technology"/>
    <s v="IT Services"/>
    <s v="Harrison, New York"/>
    <d v="2008-07-18T00:00:00"/>
    <n v="1141391"/>
    <m/>
    <s v="Harrison"/>
    <s v="New York"/>
    <s v="United States"/>
  </r>
  <r>
    <d v="2019-05-29T00:00:00"/>
    <x v="42"/>
    <s v="buy"/>
    <n v="200"/>
    <n v="3"/>
    <n v="252.25"/>
    <n v="254.25"/>
    <n v="251.270004"/>
    <n v="253.55999800000001"/>
    <n v="253.252533"/>
    <n v="4014300"/>
    <n v="2.2360000000000002"/>
    <n v="5.1286871575155003E-4"/>
    <n v="-7.0738472780098099E-3"/>
    <n v="2.7508534100956598E-2"/>
    <n v="0.12280846600327799"/>
    <n v="0.28797546036355798"/>
    <n v="1.52978212829337E-2"/>
    <n v="1.38668695971461E-2"/>
    <n v="1.0449607848827499E-2"/>
    <n v="1.71041688435833E-2"/>
    <n v="258.85998499999999"/>
    <n v="171.88999899999999"/>
    <n v="-0.13518475785567299"/>
    <n v="-6.9359101493404697E-3"/>
    <n v="1.4596980493760401"/>
    <n v="2.5778906774779902"/>
    <n v="2.5079653304795899"/>
    <s v="FinanCorp"/>
    <x v="42"/>
    <s v="Information Technology"/>
    <s v="IT Services"/>
    <s v="Harrison, New York"/>
    <d v="2008-07-18T00:00:00"/>
    <n v="1141391"/>
    <m/>
    <s v="Harrison"/>
    <s v="New York"/>
    <s v="United States"/>
  </r>
  <r>
    <d v="2019-06-03T00:00:00"/>
    <x v="42"/>
    <s v="buy"/>
    <n v="400"/>
    <n v="3"/>
    <n v="251.80000299999901"/>
    <n v="252.979996"/>
    <n v="240.25"/>
    <n v="242.259995"/>
    <n v="241.96623199999999"/>
    <n v="5452100"/>
    <n v="2.081"/>
    <n v="-3.7391711393499998E-2"/>
    <n v="-3.7351923201084103E-2"/>
    <n v="-2.64368539703446E-2"/>
    <n v="6.9589749728311598E-2"/>
    <n v="0.24789414371680499"/>
    <n v="1.80224026180726E-2"/>
    <n v="1.42672461919927E-2"/>
    <n v="1.1578474048294599E-2"/>
    <n v="1.7257071920627601E-2"/>
    <n v="258.85998499999999"/>
    <n v="171.88999899999999"/>
    <n v="-0.13518475785567299"/>
    <n v="-2.7690708645509302E-3"/>
    <n v="1.46739123554948"/>
    <n v="2.21420288209052"/>
    <n v="2.4997711603016399"/>
    <s v="FinanCorp"/>
    <x v="42"/>
    <s v="Information Technology"/>
    <s v="IT Services"/>
    <s v="Harrison, New York"/>
    <d v="2008-07-18T00:00:00"/>
    <n v="1141391"/>
    <m/>
    <s v="Harrison"/>
    <s v="New York"/>
    <s v="United States"/>
  </r>
  <r>
    <d v="2019-06-05T00:00:00"/>
    <x v="42"/>
    <s v="sell"/>
    <n v="700"/>
    <n v="3"/>
    <n v="251.470000999999"/>
    <n v="256.970000999999"/>
    <n v="250.14999399999999"/>
    <n v="256.26001000000002"/>
    <n v="255.949265"/>
    <n v="4742400"/>
    <n v="2.1230000000000002"/>
    <n v="2.8017075610588801E-2"/>
    <n v="1.0592096191741901E-2"/>
    <n v="3.2965455341572601E-2"/>
    <n v="0.13384599049267901"/>
    <n v="0.26482813147780898"/>
    <n v="2.7722118770972901E-2"/>
    <n v="1.6599164602341399E-2"/>
    <n v="1.2457706070804399E-2"/>
    <n v="1.7332806561128102E-2"/>
    <n v="258.85998499999999"/>
    <n v="171.88999899999999"/>
    <n v="-0.13518475785567299"/>
    <n v="8.1287266899663802E-3"/>
    <n v="1.4634880826877401"/>
    <n v="2.3839725085490899"/>
    <n v="2.4001330580618898"/>
    <s v="FinanCorp"/>
    <x v="42"/>
    <s v="Information Technology"/>
    <s v="IT Services"/>
    <s v="Harrison, New York"/>
    <d v="2008-07-18T00:00:00"/>
    <n v="1141391"/>
    <m/>
    <s v="Harrison"/>
    <s v="New York"/>
    <s v="United States"/>
  </r>
  <r>
    <d v="2019-06-14T00:00:00"/>
    <x v="42"/>
    <s v="buy"/>
    <n v="200"/>
    <n v="3"/>
    <n v="259.98998999999998"/>
    <n v="261.98001099999999"/>
    <n v="259.42001299999998"/>
    <n v="260.10000600000001"/>
    <n v="259.78460699999999"/>
    <n v="3158200"/>
    <n v="2.093"/>
    <n v="-4.2202128425777603E-3"/>
    <n v="-2.1677961494477101E-2"/>
    <n v="5.5978602027451599E-2"/>
    <n v="0.119308376463891"/>
    <n v="0.27124125042261299"/>
    <n v="5.3001947459654598E-3"/>
    <n v="1.6340458483697001E-2"/>
    <n v="1.29046296836878E-2"/>
    <n v="1.7360820030618899E-2"/>
    <n v="269.85000600000001"/>
    <n v="171.88999899999999"/>
    <n v="-0.13518475785567299"/>
    <n v="-1.6128120944145399E-3"/>
    <n v="1.4626784206541801"/>
    <n v="2.51616571700275"/>
    <n v="2.5939080147900002"/>
    <s v="FinanCorp"/>
    <x v="42"/>
    <s v="Information Technology"/>
    <s v="IT Services"/>
    <s v="Harrison, New York"/>
    <d v="2008-07-18T00:00:00"/>
    <n v="1141391"/>
    <m/>
    <s v="Harrison"/>
    <s v="New York"/>
    <s v="United States"/>
  </r>
  <r>
    <d v="2019-06-27T00:00:00"/>
    <x v="42"/>
    <s v="buy"/>
    <n v="100"/>
    <n v="3"/>
    <n v="262.44000199999999"/>
    <n v="263.57998700000002"/>
    <n v="260.39999399999999"/>
    <n v="261.10000600000001"/>
    <n v="260.78338600000001"/>
    <n v="2186900"/>
    <n v="2.0049999999999999"/>
    <n v="-7.6562219279600397E-4"/>
    <n v="-2.1558378081697301E-2"/>
    <n v="2.9815847698227E-2"/>
    <n v="0.107309412128974"/>
    <n v="0.28998249313730501"/>
    <n v="1.0957596089447E-2"/>
    <n v="1.62153879683322E-2"/>
    <n v="1.28356936934588E-2"/>
    <n v="1.7348452066037998E-2"/>
    <n v="269.85000600000001"/>
    <n v="171.88999899999999"/>
    <n v="-0.13518475785567299"/>
    <n v="3.81588593721357E-3"/>
    <n v="1.4561496182356299"/>
    <n v="2.83876393105652"/>
    <n v="2.7267049562203698"/>
    <s v="FinanCorp"/>
    <x v="42"/>
    <s v="Information Technology"/>
    <s v="IT Services"/>
    <s v="Harrison, New York"/>
    <d v="2008-07-18T00:00:00"/>
    <n v="1141391"/>
    <m/>
    <s v="Harrison"/>
    <s v="New York"/>
    <s v="United States"/>
  </r>
  <r>
    <d v="2019-04-01T00:00:00"/>
    <x v="42"/>
    <s v="sell"/>
    <n v="200"/>
    <n v="4"/>
    <n v="238.30000299999901"/>
    <n v="239.75"/>
    <n v="236.94000199999999"/>
    <n v="239.05000299999901"/>
    <n v="238.427154999999"/>
    <n v="3475900"/>
    <n v="2.4969999999999999"/>
    <n v="1.5174166061883499E-2"/>
    <n v="3.67690021696363E-2"/>
    <n v="6.1595031317304101E-2"/>
    <n v="0.25179342119903902"/>
    <n v="0.31653821555099398"/>
    <n v="7.5925139332300596E-3"/>
    <n v="1.0321068781588401E-2"/>
    <n v="1.28541693177188E-2"/>
    <n v="1.7363210681170499E-2"/>
    <n v="239.75"/>
    <n v="167.94000199999999"/>
    <n v="-0.13518475785567299"/>
    <n v="1.1502195497633099E-2"/>
    <n v="1.4388839357646801"/>
    <n v="2.65888254346032"/>
    <n v="2.6008782446471401"/>
    <s v="CapitalOwl"/>
    <x v="42"/>
    <s v="Information Technology"/>
    <s v="IT Services"/>
    <s v="Harrison, New York"/>
    <d v="2008-07-18T00:00:00"/>
    <n v="1141391"/>
    <m/>
    <s v="Harrison"/>
    <s v="New York"/>
    <s v="United States"/>
  </r>
  <r>
    <d v="2019-04-03T00:00:00"/>
    <x v="42"/>
    <s v="sell"/>
    <n v="500"/>
    <n v="4"/>
    <n v="240.279999"/>
    <n v="240.929993"/>
    <n v="237.82000699999901"/>
    <n v="238.929993"/>
    <n v="238.30746499999901"/>
    <n v="2911700"/>
    <n v="2.5169999999999999"/>
    <n v="-1.3802333150824901E-3"/>
    <n v="2.7194298675713002E-2"/>
    <n v="5.4353280171561699E-2"/>
    <n v="0.23224300325626099"/>
    <n v="0.33151274207125803"/>
    <n v="6.9207390163506903E-3"/>
    <n v="1.0093670191293201E-2"/>
    <n v="1.2818452381479399E-2"/>
    <n v="1.7307704393975099E-2"/>
    <n v="240.929993"/>
    <n v="167.94000199999999"/>
    <n v="-0.13518475785567299"/>
    <n v="2.1460723821998401E-3"/>
    <n v="1.45649096865008"/>
    <n v="2.7968786488122501"/>
    <n v="2.7470184748383799"/>
    <s v="CapitalOwl"/>
    <x v="42"/>
    <s v="Information Technology"/>
    <s v="IT Services"/>
    <s v="Harrison, New York"/>
    <d v="2008-07-18T00:00:00"/>
    <n v="1141391"/>
    <m/>
    <s v="Harrison"/>
    <s v="New York"/>
    <s v="United States"/>
  </r>
  <r>
    <d v="2019-04-17T00:00:00"/>
    <x v="42"/>
    <s v="sell"/>
    <n v="300"/>
    <n v="4"/>
    <n v="240.66999799999999"/>
    <n v="241.240004999999"/>
    <n v="238.949997"/>
    <n v="241"/>
    <n v="240.707764"/>
    <n v="2829200"/>
    <n v="2.5920000000000001"/>
    <n v="3.7831157387306202E-3"/>
    <n v="1.64836794116331E-2"/>
    <n v="4.6418909401531802E-2"/>
    <n v="0.19908773707321401"/>
    <n v="0.30664313512882901"/>
    <n v="5.7841307070536198E-3"/>
    <n v="9.6212122205933497E-3"/>
    <n v="9.7814258772271206E-3"/>
    <n v="1.7004034342851401E-2"/>
    <n v="241.240004999999"/>
    <n v="170.64999399999999"/>
    <n v="-0.13518475785567299"/>
    <n v="-2.2764010197428601E-3"/>
    <n v="1.4531132222312499"/>
    <n v="2.5848204459031501"/>
    <n v="2.6937997620614"/>
    <s v="CapitalOwl"/>
    <x v="42"/>
    <s v="Information Technology"/>
    <s v="IT Services"/>
    <s v="Harrison, New York"/>
    <d v="2008-07-18T00:00:00"/>
    <n v="1141391"/>
    <m/>
    <s v="Harrison"/>
    <s v="New York"/>
    <s v="United States"/>
  </r>
  <r>
    <d v="2019-04-18T00:00:00"/>
    <x v="42"/>
    <s v="sell"/>
    <n v="400"/>
    <n v="4"/>
    <n v="242.529999"/>
    <n v="242.64999399999999"/>
    <n v="240.46000699999999"/>
    <n v="240.88999899999999"/>
    <n v="240.59790000000001"/>
    <n v="3016800"/>
    <n v="2.56"/>
    <n v="-4.5652486611142898E-4"/>
    <n v="2.03391666625094E-2"/>
    <n v="4.3274938787665702E-2"/>
    <n v="0.19087458803089999"/>
    <n v="0.299925979661403"/>
    <n v="4.6649125363045401E-3"/>
    <n v="9.6355646120965498E-3"/>
    <n v="9.7739051067713099E-3"/>
    <n v="1.7001360903592399E-2"/>
    <n v="242.64999399999999"/>
    <n v="170.64999399999999"/>
    <n v="-0.13518475785567299"/>
    <n v="1.5778467813143101E-3"/>
    <n v="1.4528025679599299"/>
    <n v="2.5298795154833802"/>
    <n v="2.6592665515945302"/>
    <s v="CapitalOwl"/>
    <x v="42"/>
    <s v="Information Technology"/>
    <s v="IT Services"/>
    <s v="Harrison, New York"/>
    <d v="2008-07-18T00:00:00"/>
    <n v="1141391"/>
    <m/>
    <s v="Harrison"/>
    <s v="New York"/>
    <s v="United States"/>
  </r>
  <r>
    <d v="2019-05-20T00:00:00"/>
    <x v="42"/>
    <s v="buy"/>
    <n v="1100"/>
    <n v="4"/>
    <n v="250.490004999999"/>
    <n v="254.38999899999999"/>
    <n v="249.33000200000001"/>
    <n v="253.490004999999"/>
    <n v="253.18261699999999"/>
    <n v="2951500"/>
    <n v="2.4159999999999999"/>
    <n v="3.71511707513404E-3"/>
    <n v="4.8951880486862297E-2"/>
    <n v="5.0527434485684898E-2"/>
    <n v="0.140414199813784"/>
    <n v="0.28754226088366303"/>
    <n v="9.4014268884768694E-3"/>
    <n v="1.21779054805444E-2"/>
    <n v="9.9293843349981901E-3"/>
    <n v="1.7003481937993E-2"/>
    <n v="257.42999300000002"/>
    <n v="171.88999899999999"/>
    <n v="-0.13518475785567299"/>
    <n v="-6.7722580366252503E-3"/>
    <n v="1.4643306707617001"/>
    <n v="2.51343004259276"/>
    <n v="2.3523014608038801"/>
    <s v="CapitalOwl"/>
    <x v="42"/>
    <s v="Information Technology"/>
    <s v="IT Services"/>
    <s v="Harrison, New York"/>
    <d v="2008-07-18T00:00:00"/>
    <n v="1141391"/>
    <m/>
    <s v="Harrison"/>
    <s v="New York"/>
    <s v="United States"/>
  </r>
  <r>
    <d v="2019-06-03T00:00:00"/>
    <x v="42"/>
    <s v="buy"/>
    <n v="700"/>
    <n v="4"/>
    <n v="251.80000299999901"/>
    <n v="252.979996"/>
    <n v="240.25"/>
    <n v="242.259995"/>
    <n v="241.96623199999999"/>
    <n v="5452100"/>
    <n v="2.081"/>
    <n v="-3.7391711393499998E-2"/>
    <n v="-3.7351923201084103E-2"/>
    <n v="-2.64368539703446E-2"/>
    <n v="6.9589749728311598E-2"/>
    <n v="0.24789414371680499"/>
    <n v="1.80224026180726E-2"/>
    <n v="1.42672461919927E-2"/>
    <n v="1.1578474048294599E-2"/>
    <n v="1.7257071920627601E-2"/>
    <n v="258.85998499999999"/>
    <n v="171.88999899999999"/>
    <n v="-0.13518475785567299"/>
    <n v="-2.7690708645509302E-3"/>
    <n v="1.46739123554948"/>
    <n v="2.21420288209052"/>
    <n v="2.4997711603016399"/>
    <s v="CapitalOwl"/>
    <x v="42"/>
    <s v="Information Technology"/>
    <s v="IT Services"/>
    <s v="Harrison, New York"/>
    <d v="2008-07-18T00:00:00"/>
    <n v="1141391"/>
    <m/>
    <s v="Harrison"/>
    <s v="New York"/>
    <s v="United States"/>
  </r>
  <r>
    <d v="2019-06-10T00:00:00"/>
    <x v="42"/>
    <s v="sell"/>
    <n v="100"/>
    <n v="4"/>
    <n v="269"/>
    <n v="269.85000600000001"/>
    <n v="265.27999899999998"/>
    <n v="266.10000600000001"/>
    <n v="265.777343999999"/>
    <n v="4469000"/>
    <n v="2.1429999999999998"/>
    <n v="1.12809107292042E-3"/>
    <n v="9.3860726395563199E-2"/>
    <n v="8.1267985520176902E-2"/>
    <n v="0.166326934680082"/>
    <n v="0.29339554315197103"/>
    <n v="1.39785634410521E-2"/>
    <n v="1.72950565431251E-2"/>
    <n v="1.27367191591168E-2"/>
    <n v="1.73485093452782E-2"/>
    <n v="269.85000600000001"/>
    <n v="171.88999899999999"/>
    <n v="-0.13518475785567299"/>
    <n v="4.6492198743191201E-3"/>
    <n v="1.4646639375605199"/>
    <n v="2.6863151860135499"/>
    <n v="2.4309484641297301"/>
    <s v="CapitalOwl"/>
    <x v="42"/>
    <s v="Information Technology"/>
    <s v="IT Services"/>
    <s v="Harrison, New York"/>
    <d v="2008-07-18T00:00:00"/>
    <n v="1141391"/>
    <m/>
    <s v="Harrison"/>
    <s v="New York"/>
    <s v="United States"/>
  </r>
  <r>
    <d v="2019-06-24T00:00:00"/>
    <x v="42"/>
    <s v="sell"/>
    <n v="700"/>
    <n v="4"/>
    <n v="265.85000600000001"/>
    <n v="267.10000600000001"/>
    <n v="265.13000499999998"/>
    <n v="265.29998799999998"/>
    <n v="264.97827100000001"/>
    <n v="2538100"/>
    <n v="2.0209999999999999"/>
    <n v="3.13338308648679E-3"/>
    <n v="2.32611284943334E-2"/>
    <n v="3.2174308974973503E-2"/>
    <n v="0.14235299466173701"/>
    <n v="0.28418938769232199"/>
    <n v="1.31102786355173E-2"/>
    <n v="1.6815002704512999E-2"/>
    <n v="1.26064744386574E-2"/>
    <n v="1.7425301746683199E-2"/>
    <n v="269.85000600000001"/>
    <n v="171.88999899999999"/>
    <n v="-0.13518475785567299"/>
    <n v="-1.73338836506086E-3"/>
    <n v="1.46260111515059"/>
    <n v="2.7391065971337998"/>
    <n v="2.6324601831677699"/>
    <s v="CapitalOwl"/>
    <x v="42"/>
    <s v="Information Technology"/>
    <s v="IT Services"/>
    <s v="Harrison, New York"/>
    <d v="2008-07-18T00:00:00"/>
    <n v="1141391"/>
    <m/>
    <s v="Harrison"/>
    <s v="New York"/>
    <s v="United States"/>
  </r>
  <r>
    <d v="2019-06-25T00:00:00"/>
    <x v="42"/>
    <s v="sell"/>
    <n v="200"/>
    <n v="4"/>
    <n v="266.040009"/>
    <n v="266.30999800000001"/>
    <n v="259.11999500000002"/>
    <n v="259.73001099999999"/>
    <n v="259.41507000000001"/>
    <n v="3138000"/>
    <n v="1.994"/>
    <n v="-2.1218460597830599E-2"/>
    <n v="3.5485462369028902E-3"/>
    <n v="3.9262397028352998E-2"/>
    <n v="0.10875589919937299"/>
    <n v="0.25949054739327798"/>
    <n v="1.76151256584796E-2"/>
    <n v="1.6276739340692101E-2"/>
    <n v="1.2879180434538E-2"/>
    <n v="1.74813871615907E-2"/>
    <n v="269.85000600000001"/>
    <n v="171.88999899999999"/>
    <n v="-0.13518475785567299"/>
    <n v="-9.5417756928269908E-3"/>
    <n v="1.46588779816833"/>
    <n v="2.4990858081579801"/>
    <n v="2.63478719186989"/>
    <s v="CapitalOwl"/>
    <x v="42"/>
    <s v="Information Technology"/>
    <s v="IT Services"/>
    <s v="Harrison, New York"/>
    <d v="2008-07-18T00:00:00"/>
    <n v="1141391"/>
    <m/>
    <s v="Harrison"/>
    <s v="New York"/>
    <s v="United States"/>
  </r>
  <r>
    <d v="2019-04-10T00:00:00"/>
    <x v="42"/>
    <s v="sell"/>
    <n v="100"/>
    <n v="5"/>
    <n v="237"/>
    <n v="237.949997"/>
    <n v="236.11000099999899"/>
    <n v="237.05999800000001"/>
    <n v="236.772537"/>
    <n v="1984200"/>
    <n v="2.4769999999999999"/>
    <n v="4.8628315506426502E-3"/>
    <n v="-6.4617888962195504E-3"/>
    <n v="5.0767949831549801E-2"/>
    <n v="0.19276826011218201"/>
    <n v="0.31066651549490398"/>
    <n v="6.5094473099988398E-3"/>
    <n v="9.5101136199160496E-3"/>
    <n v="9.7754335225024094E-3"/>
    <n v="1.71025507555784E-2"/>
    <n v="240.929993"/>
    <n v="170.64999399999999"/>
    <n v="-0.13518475785567299"/>
    <n v="3.47183783585567E-3"/>
    <n v="1.4545602557028601"/>
    <n v="2.6183532642840901"/>
    <n v="2.68622924288184"/>
    <s v="Alpha Capital"/>
    <x v="42"/>
    <s v="Information Technology"/>
    <s v="IT Services"/>
    <s v="Harrison, New York"/>
    <d v="2008-07-18T00:00:00"/>
    <n v="1141391"/>
    <m/>
    <s v="Harrison"/>
    <s v="New York"/>
    <s v="United States"/>
  </r>
  <r>
    <d v="2019-05-06T00:00:00"/>
    <x v="42"/>
    <s v="sell"/>
    <n v="400"/>
    <n v="5"/>
    <n v="241.490004999999"/>
    <n v="249.08000200000001"/>
    <n v="240.05000299999901"/>
    <n v="248.63999899999999"/>
    <n v="248.33850099999901"/>
    <n v="3022000"/>
    <n v="2.5"/>
    <n v="2.7789529876340001E-3"/>
    <n v="6.0915289686862299E-3"/>
    <n v="4.1231029217275998E-2"/>
    <n v="0.147182303253065"/>
    <n v="0.29322008687928802"/>
    <n v="1.8237291523264799E-2"/>
    <n v="9.2269946798066802E-3"/>
    <n v="8.8522251343147902E-3"/>
    <n v="1.6846100455326401E-2"/>
    <n v="257.42999300000002"/>
    <n v="171.88999899999999"/>
    <n v="-0.13518475785567299"/>
    <n v="-4.4810132310555703E-3"/>
    <n v="1.4677232747459299"/>
    <n v="2.4992358881932502"/>
    <n v="2.7782880207360399"/>
    <s v="Alpha Capital"/>
    <x v="42"/>
    <s v="Information Technology"/>
    <s v="IT Services"/>
    <s v="Harrison, New York"/>
    <d v="2008-07-18T00:00:00"/>
    <n v="1141391"/>
    <m/>
    <s v="Harrison"/>
    <s v="New York"/>
    <s v="United States"/>
  </r>
  <r>
    <d v="2019-05-08T00:00:00"/>
    <x v="42"/>
    <s v="buy"/>
    <n v="400"/>
    <n v="5"/>
    <n v="244.53999300000001"/>
    <n v="247.55000299999901"/>
    <n v="243.75"/>
    <n v="245.33000200000001"/>
    <n v="245.03251599999999"/>
    <n v="3050700"/>
    <n v="2.4820000000000002"/>
    <n v="1.10120697472255E-3"/>
    <n v="-1.3844113094958199E-2"/>
    <n v="3.7502023489577298E-2"/>
    <n v="0.13196737800500599"/>
    <n v="0.26586628746900498"/>
    <n v="7.5819335050822303E-3"/>
    <n v="9.4135856824680408E-3"/>
    <n v="9.0795775504701193E-3"/>
    <n v="1.6865781825845302E-2"/>
    <n v="257.42999300000002"/>
    <n v="171.88999899999999"/>
    <n v="-0.13518475785567299"/>
    <n v="-1.60671540560346E-3"/>
    <n v="1.46610480391437"/>
    <n v="2.2521982254494799"/>
    <n v="2.45753162165449"/>
    <s v="Alpha Capital"/>
    <x v="42"/>
    <s v="Information Technology"/>
    <s v="IT Services"/>
    <s v="Harrison, New York"/>
    <d v="2008-07-18T00:00:00"/>
    <n v="1141391"/>
    <m/>
    <s v="Harrison"/>
    <s v="New York"/>
    <s v="United States"/>
  </r>
  <r>
    <d v="2019-05-13T00:00:00"/>
    <x v="42"/>
    <s v="buy"/>
    <n v="200"/>
    <n v="5"/>
    <n v="241.509995"/>
    <n v="243.91000399999999"/>
    <n v="240.36000099999899"/>
    <n v="241.38000499999899"/>
    <n v="241.087311"/>
    <n v="4136900"/>
    <n v="2.4049999999999998"/>
    <n v="-2.4755193869405299E-2"/>
    <n v="-2.96335847030396E-2"/>
    <n v="1.8059233410455899E-2"/>
    <n v="0.1074099680589"/>
    <n v="0.22896122243015901"/>
    <n v="1.3442394272539701E-2"/>
    <n v="1.1064558340915499E-2"/>
    <n v="9.58849826741872E-3"/>
    <n v="1.6929814853906999E-2"/>
    <n v="257.42999300000002"/>
    <n v="171.88999899999999"/>
    <n v="-0.13518475785567299"/>
    <n v="-2.4426469085879299E-2"/>
    <n v="1.4614818127140701"/>
    <n v="1.92691357412032"/>
    <n v="2.1848138135726498"/>
    <s v="Alpha Capital"/>
    <x v="42"/>
    <s v="Information Technology"/>
    <s v="IT Services"/>
    <s v="Harrison, New York"/>
    <d v="2008-07-18T00:00:00"/>
    <n v="1141391"/>
    <m/>
    <s v="Harrison"/>
    <s v="New York"/>
    <s v="United States"/>
  </r>
  <r>
    <d v="2019-05-16T00:00:00"/>
    <x v="42"/>
    <s v="buy"/>
    <n v="100"/>
    <n v="5"/>
    <n v="250.44000199999999"/>
    <n v="255.14999399999999"/>
    <n v="250.33000200000001"/>
    <n v="253.41999799999999"/>
    <n v="253.11270099999999"/>
    <n v="4911900"/>
    <n v="2.4049999999999998"/>
    <n v="1.6993102143546601E-2"/>
    <n v="3.2525442885733703E-2"/>
    <n v="5.7957237611528302E-2"/>
    <n v="0.14368019338116"/>
    <n v="0.283090782588029"/>
    <n v="1.79057258459017E-2"/>
    <n v="1.2114069596522E-2"/>
    <n v="1.00224727972238E-2"/>
    <n v="1.7006552909547602E-2"/>
    <n v="257.42999300000002"/>
    <n v="171.88999899999999"/>
    <n v="-0.13518475785567299"/>
    <n v="8.8559569696340101E-3"/>
    <n v="1.4688260210088"/>
    <n v="2.4566541854482402"/>
    <n v="2.2062612541673698"/>
    <s v="Alpha Capital"/>
    <x v="42"/>
    <s v="Information Technology"/>
    <s v="IT Services"/>
    <s v="Harrison, New York"/>
    <d v="2008-07-18T00:00:00"/>
    <n v="1141391"/>
    <m/>
    <s v="Harrison"/>
    <s v="New York"/>
    <s v="United States"/>
  </r>
  <r>
    <d v="2019-06-06T00:00:00"/>
    <x v="42"/>
    <s v="sell"/>
    <n v="1000"/>
    <n v="5"/>
    <n v="256.35998499999999"/>
    <n v="258.70001200000002"/>
    <n v="254.86000099999899"/>
    <n v="257.82998700000002"/>
    <n v="257.51733400000001"/>
    <n v="3443500"/>
    <n v="2.1240000000000001"/>
    <n v="6.1077930981420104E-3"/>
    <n v="1.42183284371185E-2"/>
    <n v="3.6294295452080502E-2"/>
    <n v="0.14917336294224701"/>
    <n v="0.26272606866654402"/>
    <n v="2.7781364241651799E-2"/>
    <n v="1.6626542715427201E-2"/>
    <n v="1.2382026234894599E-2"/>
    <n v="1.7329853109794E-2"/>
    <n v="258.85998499999999"/>
    <n v="171.88999899999999"/>
    <n v="-0.13518475785567299"/>
    <n v="6.1168407152111899E-3"/>
    <n v="1.46238562649544"/>
    <n v="2.3684543792165198"/>
    <n v="2.33547698926137"/>
    <s v="Alpha Capital"/>
    <x v="42"/>
    <s v="Information Technology"/>
    <s v="IT Services"/>
    <s v="Harrison, New York"/>
    <d v="2008-07-18T00:00:00"/>
    <n v="1141391"/>
    <m/>
    <s v="Harrison"/>
    <s v="New York"/>
    <s v="United States"/>
  </r>
  <r>
    <d v="2019-06-24T00:00:00"/>
    <x v="42"/>
    <s v="sell"/>
    <n v="1300"/>
    <n v="5"/>
    <n v="265.85000600000001"/>
    <n v="267.10000600000001"/>
    <n v="265.13000499999998"/>
    <n v="265.29998799999998"/>
    <n v="264.97827100000001"/>
    <n v="2538100"/>
    <n v="2.0209999999999999"/>
    <n v="3.13338308648679E-3"/>
    <n v="2.32611284943334E-2"/>
    <n v="3.2174308974973503E-2"/>
    <n v="0.14235299466173701"/>
    <n v="0.28418938769232199"/>
    <n v="1.31102786355173E-2"/>
    <n v="1.6815002704512999E-2"/>
    <n v="1.26064744386574E-2"/>
    <n v="1.7425301746683199E-2"/>
    <n v="269.85000600000001"/>
    <n v="171.88999899999999"/>
    <n v="-0.13518475785567299"/>
    <n v="-1.73338836506086E-3"/>
    <n v="1.46260111515059"/>
    <n v="2.7391065971337998"/>
    <n v="2.6324601831677699"/>
    <s v="Alpha Capital"/>
    <x v="42"/>
    <s v="Information Technology"/>
    <s v="IT Services"/>
    <s v="Harrison, New York"/>
    <d v="2008-07-18T00:00:00"/>
    <n v="1141391"/>
    <m/>
    <s v="Harrison"/>
    <s v="New York"/>
    <s v="United States"/>
  </r>
  <r>
    <d v="2019-04-08T00:00:00"/>
    <x v="42"/>
    <s v="sell"/>
    <n v="100"/>
    <n v="6"/>
    <n v="235.720000999999"/>
    <n v="236.279999"/>
    <n v="233.11999499999999"/>
    <n v="236.270004"/>
    <n v="235.98350499999901"/>
    <n v="2714500"/>
    <n v="2.5190000000000001"/>
    <n v="-1.26988101084093E-4"/>
    <n v="-1.03019253907228E-2"/>
    <n v="6.1848237114365497E-2"/>
    <n v="0.21467344761947399"/>
    <n v="0.336481108467094"/>
    <n v="5.7732257433942297E-3"/>
    <n v="1.00152338873434E-2"/>
    <n v="9.9460053925471102E-3"/>
    <n v="1.7168404120711502E-2"/>
    <n v="240.929993"/>
    <n v="170.13999899999999"/>
    <n v="-0.13518475785567299"/>
    <n v="1.0469119934194001E-3"/>
    <n v="1.4566785487718099"/>
    <n v="2.8474203430282099"/>
    <n v="2.7329554987400599"/>
    <s v="DecaFund"/>
    <x v="42"/>
    <s v="Information Technology"/>
    <s v="IT Services"/>
    <s v="Harrison, New York"/>
    <d v="2008-07-18T00:00:00"/>
    <n v="1141391"/>
    <m/>
    <s v="Harrison"/>
    <s v="New York"/>
    <s v="United States"/>
  </r>
  <r>
    <d v="2019-04-17T00:00:00"/>
    <x v="42"/>
    <s v="buy"/>
    <n v="100"/>
    <n v="6"/>
    <n v="240.66999799999999"/>
    <n v="241.240004999999"/>
    <n v="238.949997"/>
    <n v="241"/>
    <n v="240.707764"/>
    <n v="2829200"/>
    <n v="2.5920000000000001"/>
    <n v="3.7831157387306202E-3"/>
    <n v="1.64836794116331E-2"/>
    <n v="4.6418909401531802E-2"/>
    <n v="0.19908773707321401"/>
    <n v="0.30664313512882901"/>
    <n v="5.7841307070536198E-3"/>
    <n v="9.6212122205933497E-3"/>
    <n v="9.7814258772271206E-3"/>
    <n v="1.7004034342851401E-2"/>
    <n v="241.240004999999"/>
    <n v="170.64999399999999"/>
    <n v="-0.13518475785567299"/>
    <n v="-2.2764010197428601E-3"/>
    <n v="1.4531132222312499"/>
    <n v="2.5848204459031501"/>
    <n v="2.6937997620614"/>
    <s v="DecaFund"/>
    <x v="42"/>
    <s v="Information Technology"/>
    <s v="IT Services"/>
    <s v="Harrison, New York"/>
    <d v="2008-07-18T00:00:00"/>
    <n v="1141391"/>
    <m/>
    <s v="Harrison"/>
    <s v="New York"/>
    <s v="United States"/>
  </r>
  <r>
    <d v="2019-04-24T00:00:00"/>
    <x v="42"/>
    <s v="sell"/>
    <n v="300"/>
    <n v="6"/>
    <n v="243.63000499999899"/>
    <n v="246.08000200000001"/>
    <n v="242.80999800000001"/>
    <n v="245.28999300000001"/>
    <n v="244.99255400000001"/>
    <n v="3255200"/>
    <n v="2.5219999999999998"/>
    <n v="7.3652637820598998E-3"/>
    <n v="2.14273337958336E-2"/>
    <n v="6.2458521332470797E-2"/>
    <n v="0.213803536504172"/>
    <n v="0.34073913302725101"/>
    <n v="3.86976069031909E-3"/>
    <n v="6.2941009548977698E-3"/>
    <n v="9.4542518354284698E-3"/>
    <n v="1.69804915410884E-2"/>
    <n v="246.08000200000001"/>
    <n v="170.64999399999999"/>
    <n v="-0.13518475785567299"/>
    <n v="-2.1941687255359501E-3"/>
    <n v="1.44901843713406"/>
    <n v="2.9203214114137599"/>
    <n v="2.68616380053574"/>
    <s v="DecaFund"/>
    <x v="42"/>
    <s v="Information Technology"/>
    <s v="IT Services"/>
    <s v="Harrison, New York"/>
    <d v="2008-07-18T00:00:00"/>
    <n v="1141391"/>
    <m/>
    <s v="Harrison"/>
    <s v="New York"/>
    <s v="United States"/>
  </r>
  <r>
    <d v="2019-04-29T00:00:00"/>
    <x v="42"/>
    <s v="sell"/>
    <n v="1600"/>
    <n v="6"/>
    <n v="246.88000499999899"/>
    <n v="248.21000699999999"/>
    <n v="245.86000099999899"/>
    <n v="247.13000499999899"/>
    <n v="246.83033799999899"/>
    <n v="3274900"/>
    <n v="2.536"/>
    <n v="1.8225989700737901E-3"/>
    <n v="1.6647352214935001E-2"/>
    <n v="6.2333798924302797E-2"/>
    <n v="0.21219303397298001"/>
    <n v="0.33277038266234699"/>
    <n v="2.5499913755497902E-3"/>
    <n v="5.7330323583827097E-3"/>
    <n v="9.0600548256923302E-3"/>
    <n v="1.68407828048119E-2"/>
    <n v="248.21000699999999"/>
    <n v="171.88999899999999"/>
    <n v="-0.13518475785567299"/>
    <n v="1.07094833958194E-3"/>
    <n v="1.4452122916035"/>
    <n v="2.8497185642252298"/>
    <n v="2.9422671197674202"/>
    <s v="DecaFund"/>
    <x v="42"/>
    <s v="Information Technology"/>
    <s v="IT Services"/>
    <s v="Harrison, New York"/>
    <d v="2008-07-18T00:00:00"/>
    <n v="1141391"/>
    <m/>
    <s v="Harrison"/>
    <s v="New York"/>
    <s v="United States"/>
  </r>
  <r>
    <d v="2019-05-01T00:00:00"/>
    <x v="42"/>
    <s v="buy"/>
    <n v="300"/>
    <n v="6"/>
    <n v="254.89999399999999"/>
    <n v="256.25"/>
    <n v="248.66999799999999"/>
    <n v="248.75"/>
    <n v="248.448364"/>
    <n v="5146000"/>
    <n v="2.5110000000000001"/>
    <n v="-2.18303669676937E-2"/>
    <n v="1.40072149545777E-2"/>
    <n v="5.6345365356780502E-2"/>
    <n v="0.199625865314106"/>
    <n v="0.33868709743443898"/>
    <n v="1.7788830714718901E-2"/>
    <n v="9.5045269047573603E-3"/>
    <n v="9.7295705907069294E-3"/>
    <n v="1.6951021129793999E-2"/>
    <n v="257.42999300000002"/>
    <n v="171.88999899999999"/>
    <n v="-0.13518475785567299"/>
    <n v="-7.5304459681844096E-3"/>
    <n v="1.4599892073481"/>
    <n v="2.9108225888161199"/>
    <n v="3.0352249052422802"/>
    <s v="DecaFund"/>
    <x v="42"/>
    <s v="Information Technology"/>
    <s v="IT Services"/>
    <s v="Harrison, New York"/>
    <d v="2008-07-18T00:00:00"/>
    <n v="1141391"/>
    <m/>
    <s v="Harrison"/>
    <s v="New York"/>
    <s v="United States"/>
  </r>
  <r>
    <d v="2019-05-02T00:00:00"/>
    <x v="42"/>
    <s v="buy"/>
    <n v="300"/>
    <n v="6"/>
    <n v="247.55999800000001"/>
    <n v="248.270004"/>
    <n v="244.279999"/>
    <n v="247.19000199999999"/>
    <n v="246.89025899999999"/>
    <n v="4747300"/>
    <n v="2.552"/>
    <n v="-6.2910908478209602E-3"/>
    <n v="6.4123388356299698E-3"/>
    <n v="3.4880108447076001E-2"/>
    <n v="0.15907874131540101"/>
    <n v="0.32135050443789898"/>
    <n v="1.8266531944366102E-2"/>
    <n v="9.2463307398915305E-3"/>
    <n v="8.9498313796866295E-3"/>
    <n v="1.6946670407008702E-2"/>
    <n v="257.42999300000002"/>
    <n v="171.88999899999999"/>
    <n v="-0.13518475785567299"/>
    <n v="-2.1262443276895502E-3"/>
    <n v="1.4597930206719401"/>
    <n v="2.7489960252055101"/>
    <n v="2.9752557726433699"/>
    <s v="DecaFund"/>
    <x v="42"/>
    <s v="Information Technology"/>
    <s v="IT Services"/>
    <s v="Harrison, New York"/>
    <d v="2008-07-18T00:00:00"/>
    <n v="1141391"/>
    <m/>
    <s v="Harrison"/>
    <s v="New York"/>
    <s v="United States"/>
  </r>
  <r>
    <d v="2019-05-03T00:00:00"/>
    <x v="42"/>
    <s v="sell"/>
    <n v="400"/>
    <n v="6"/>
    <n v="248.61000099999899"/>
    <n v="249.85000600000001"/>
    <n v="247.46000699999999"/>
    <n v="247.949997"/>
    <n v="247.649338"/>
    <n v="3194200"/>
    <n v="2.5310000000000001"/>
    <n v="3.0698435503684102E-3"/>
    <n v="5.1351749511259698E-3"/>
    <n v="3.7071842914559498E-2"/>
    <n v="0.14972191818452901"/>
    <n v="0.29398660514896002"/>
    <n v="1.8221840167748901E-2"/>
    <n v="9.2501530918821205E-3"/>
    <n v="8.8600527422765998E-3"/>
    <n v="1.68464624888474E-2"/>
    <n v="257.42999300000002"/>
    <n v="171.88999899999999"/>
    <n v="-0.13518475785567299"/>
    <n v="9.5921274614703799E-3"/>
    <n v="1.46891285954147"/>
    <n v="2.49955566463156"/>
    <n v="2.8483845559424301"/>
    <s v="DecaFund"/>
    <x v="42"/>
    <s v="Information Technology"/>
    <s v="IT Services"/>
    <s v="Harrison, New York"/>
    <d v="2008-07-18T00:00:00"/>
    <n v="1141391"/>
    <m/>
    <s v="Harrison"/>
    <s v="New York"/>
    <s v="United States"/>
  </r>
  <r>
    <d v="2019-05-10T00:00:00"/>
    <x v="42"/>
    <s v="sell"/>
    <n v="300"/>
    <n v="6"/>
    <n v="243.86999499999999"/>
    <n v="248.720000999999"/>
    <n v="241.33000200000001"/>
    <n v="247.429993"/>
    <n v="247.12995899999899"/>
    <n v="2816200"/>
    <n v="2.4550000000000001"/>
    <n v="8.6049429046479702E-3"/>
    <n v="-2.0994378460003301E-3"/>
    <n v="4.7677258830503798E-2"/>
    <n v="0.13456317913138499"/>
    <n v="0.26633118377300402"/>
    <n v="8.5504846635420604E-3"/>
    <n v="9.4949652357793103E-3"/>
    <n v="8.9702700406767508E-3"/>
    <n v="1.6867675830617899E-2"/>
    <n v="257.42999300000002"/>
    <n v="171.88999899999999"/>
    <n v="-0.13518475785567299"/>
    <n v="3.7133938472042301E-3"/>
    <n v="1.47211080077908"/>
    <n v="2.2693870515182302"/>
    <n v="2.2992782763872301"/>
    <s v="DecaFund"/>
    <x v="42"/>
    <s v="Information Technology"/>
    <s v="IT Services"/>
    <s v="Harrison, New York"/>
    <d v="2008-07-18T00:00:00"/>
    <n v="1141391"/>
    <m/>
    <s v="Harrison"/>
    <s v="New York"/>
    <s v="United States"/>
  </r>
  <r>
    <d v="2019-05-21T00:00:00"/>
    <x v="42"/>
    <s v="sell"/>
    <n v="600"/>
    <n v="6"/>
    <n v="255"/>
    <n v="255.949997"/>
    <n v="253.78999300000001"/>
    <n v="255.36000099999899"/>
    <n v="255.050354"/>
    <n v="2881600"/>
    <n v="2.4260000000000002"/>
    <n v="7.3499576563837701E-3"/>
    <n v="3.7586741300018503E-2"/>
    <n v="5.8333917008180101E-2"/>
    <n v="0.14540954509237899"/>
    <n v="0.29908525432425398"/>
    <n v="7.9689872974214298E-3"/>
    <n v="1.22075583688487E-2"/>
    <n v="9.9503283417276892E-3"/>
    <n v="1.7004603014799599E-2"/>
    <n v="257.42999300000002"/>
    <n v="171.88999899999999"/>
    <n v="-0.13518475785567299"/>
    <n v="8.4599491109458805E-3"/>
    <n v="1.4620565148719"/>
    <n v="2.6326534785626499"/>
    <n v="2.4602736875622302"/>
    <s v="DecaFund"/>
    <x v="42"/>
    <s v="Information Technology"/>
    <s v="IT Services"/>
    <s v="Harrison, New York"/>
    <d v="2008-07-18T00:00:00"/>
    <n v="1141391"/>
    <m/>
    <s v="Harrison"/>
    <s v="New York"/>
    <s v="United States"/>
  </r>
  <r>
    <d v="2019-05-31T00:00:00"/>
    <x v="42"/>
    <s v="sell"/>
    <n v="600"/>
    <n v="6"/>
    <n v="251.979996"/>
    <n v="253.66000399999999"/>
    <n v="250.83999599999899"/>
    <n v="251.490004999999"/>
    <n v="251.18504300000001"/>
    <n v="5041400"/>
    <n v="2.1419999999999999"/>
    <n v="-1.0678815281988E-2"/>
    <n v="7.0229218521353698E-3"/>
    <n v="-1.08755095445383E-2"/>
    <n v="0.102748000985226"/>
    <n v="0.27669662207102502"/>
    <n v="7.3996791549031903E-3"/>
    <n v="1.2685683213095799E-2"/>
    <n v="1.0504118124073701E-2"/>
    <n v="1.7096528829602799E-2"/>
    <n v="258.85998499999999"/>
    <n v="171.88999899999999"/>
    <n v="-0.13518475785567299"/>
    <n v="-1.3283204951564801E-2"/>
    <n v="1.46303743816635"/>
    <n v="2.4875941577399798"/>
    <n v="2.5343573982954601"/>
    <s v="DecaFund"/>
    <x v="42"/>
    <s v="Information Technology"/>
    <s v="IT Services"/>
    <s v="Harrison, New York"/>
    <d v="2008-07-18T00:00:00"/>
    <n v="1141391"/>
    <m/>
    <s v="Harrison"/>
    <s v="New York"/>
    <s v="United States"/>
  </r>
  <r>
    <d v="2019-06-04T00:00:00"/>
    <x v="42"/>
    <s v="buy"/>
    <n v="300"/>
    <n v="6"/>
    <n v="245.13000499999899"/>
    <n v="249.36999499999999"/>
    <n v="241.720000999999"/>
    <n v="249.179993"/>
    <n v="248.877838"/>
    <n v="4862200"/>
    <n v="2.1190000000000002"/>
    <n v="2.81639864038759E-2"/>
    <n v="-1.6912110703095298E-2"/>
    <n v="8.0182232813523092E-3"/>
    <n v="9.8063016910526296E-2"/>
    <n v="0.24881837726377301"/>
    <n v="2.3741338356430799E-2"/>
    <n v="1.55182213174891E-2"/>
    <n v="1.2067771326757799E-2"/>
    <n v="1.7262771541473598E-2"/>
    <n v="258.85998499999999"/>
    <n v="171.88999899999999"/>
    <n v="-0.13518475785567299"/>
    <n v="2.1205927310919401E-2"/>
    <n v="1.4591158327270399"/>
    <n v="2.2231610187107802"/>
    <n v="2.4389166918476701"/>
    <s v="DecaFund"/>
    <x v="42"/>
    <s v="Information Technology"/>
    <s v="IT Services"/>
    <s v="Harrison, New York"/>
    <d v="2008-07-18T00:00:00"/>
    <n v="1141391"/>
    <m/>
    <s v="Harrison"/>
    <s v="New York"/>
    <s v="United States"/>
  </r>
  <r>
    <d v="2019-06-13T00:00:00"/>
    <x v="42"/>
    <s v="sell"/>
    <n v="200"/>
    <n v="6"/>
    <n v="265"/>
    <n v="265.23001099999999"/>
    <n v="260.25"/>
    <n v="261.20001200000002"/>
    <n v="260.88326999999998"/>
    <n v="4331000"/>
    <n v="2.0910000000000002"/>
    <n v="-1.0094375270090101E-2"/>
    <n v="1.2986031558136799E-2"/>
    <n v="7.8913911713256998E-2"/>
    <n v="0.130735337044315"/>
    <n v="0.27185719065087699"/>
    <n v="1.6444157124997201E-2"/>
    <n v="1.66176033479336E-2"/>
    <n v="1.2897612292788E-2"/>
    <n v="1.73601147073239E-2"/>
    <n v="269.85000600000001"/>
    <n v="171.88999899999999"/>
    <n v="-0.13518475785567299"/>
    <n v="4.0890106107655602E-3"/>
    <n v="1.4622188235190099"/>
    <n v="2.51116281420247"/>
    <n v="2.5892427170211998"/>
    <s v="DecaFund"/>
    <x v="42"/>
    <s v="Information Technology"/>
    <s v="IT Services"/>
    <s v="Harrison, New York"/>
    <d v="2008-07-18T00:00:00"/>
    <n v="1141391"/>
    <m/>
    <s v="Harrison"/>
    <s v="New York"/>
    <s v="United States"/>
  </r>
  <r>
    <d v="2019-06-25T00:00:00"/>
    <x v="42"/>
    <s v="buy"/>
    <n v="500"/>
    <n v="6"/>
    <n v="266.040009"/>
    <n v="266.30999800000001"/>
    <n v="259.11999500000002"/>
    <n v="259.73001099999999"/>
    <n v="259.41507000000001"/>
    <n v="3138000"/>
    <n v="1.994"/>
    <n v="-2.1218460597830599E-2"/>
    <n v="3.5485462369028902E-3"/>
    <n v="3.9262397028352998E-2"/>
    <n v="0.10875589919937299"/>
    <n v="0.25949054739327798"/>
    <n v="1.76151256584796E-2"/>
    <n v="1.6276739340692101E-2"/>
    <n v="1.2879180434538E-2"/>
    <n v="1.74813871615907E-2"/>
    <n v="269.85000600000001"/>
    <n v="171.88999899999999"/>
    <n v="-0.13518475785567299"/>
    <n v="-9.5417756928269908E-3"/>
    <n v="1.46588779816833"/>
    <n v="2.4990858081579801"/>
    <n v="2.63478719186989"/>
    <s v="DecaFund"/>
    <x v="42"/>
    <s v="Information Technology"/>
    <s v="IT Services"/>
    <s v="Harrison, New York"/>
    <d v="2008-07-18T00:00:00"/>
    <n v="1141391"/>
    <m/>
    <s v="Harrison"/>
    <s v="New York"/>
    <s v="United States"/>
  </r>
  <r>
    <d v="2019-04-12T00:00:00"/>
    <x v="42"/>
    <s v="sell"/>
    <n v="500"/>
    <n v="7"/>
    <n v="237.029999"/>
    <n v="239"/>
    <n v="236.08000200000001"/>
    <n v="238.83000200000001"/>
    <n v="238.54039"/>
    <n v="3452100"/>
    <n v="2.56"/>
    <n v="1.1750737434680299E-2"/>
    <n v="1.0649749478914099E-2"/>
    <n v="4.5611315141393903E-2"/>
    <n v="0.19954319859219599"/>
    <n v="0.31764734756153901"/>
    <n v="6.3241239806974998E-3"/>
    <n v="9.7556298331738806E-3"/>
    <n v="9.8164298761841406E-3"/>
    <n v="1.7074190350162801E-2"/>
    <n v="240.929993"/>
    <n v="170.64999399999999"/>
    <n v="-0.13518475785567299"/>
    <n v="6.5875784763498903E-3"/>
    <n v="1.4529138741690499"/>
    <n v="2.6789261930519199"/>
    <n v="2.7298569002792101"/>
    <s v="GreenGrest Capital"/>
    <x v="42"/>
    <s v="Information Technology"/>
    <s v="IT Services"/>
    <s v="Harrison, New York"/>
    <d v="2008-07-18T00:00:00"/>
    <n v="1141391"/>
    <m/>
    <s v="Harrison"/>
    <s v="New York"/>
    <s v="United States"/>
  </r>
  <r>
    <d v="2019-04-25T00:00:00"/>
    <x v="42"/>
    <s v="sell"/>
    <n v="1300"/>
    <n v="7"/>
    <n v="244.699997"/>
    <n v="246.85000600000001"/>
    <n v="244.020004"/>
    <n v="245.61000099999899"/>
    <n v="245.31217999999899"/>
    <n v="3152400"/>
    <n v="2.5339999999999998"/>
    <n v="1.3037852711267799E-3"/>
    <n v="1.8948003328229799E-2"/>
    <n v="6.5236771781082295E-2"/>
    <n v="0.20787372473417301"/>
    <n v="0.35460491779397202"/>
    <n v="4.1020983421970999E-3"/>
    <n v="6.2309892408250701E-3"/>
    <n v="9.4449195256691501E-3"/>
    <n v="1.6957674810214401E-2"/>
    <n v="246.85000600000001"/>
    <n v="170.64999399999999"/>
    <n v="-0.13518475785567299"/>
    <n v="-3.6904169755480902E-4"/>
    <n v="1.4528124487382601"/>
    <n v="3.0488416882000799"/>
    <n v="2.7789680489951198"/>
    <s v="GreenGrest Capital"/>
    <x v="42"/>
    <s v="Information Technology"/>
    <s v="IT Services"/>
    <s v="Harrison, New York"/>
    <d v="2008-07-18T00:00:00"/>
    <n v="1141391"/>
    <m/>
    <s v="Harrison"/>
    <s v="New York"/>
    <s v="United States"/>
  </r>
  <r>
    <d v="2019-05-30T00:00:00"/>
    <x v="42"/>
    <s v="buy"/>
    <n v="400"/>
    <n v="7"/>
    <n v="254.270004"/>
    <n v="256.05999800000001"/>
    <n v="252.78999300000001"/>
    <n v="254.19000199999999"/>
    <n v="253.881775"/>
    <n v="2817400"/>
    <n v="2.2269999999999999"/>
    <n v="2.4815608527655199E-3"/>
    <n v="-1.0604811517086799E-2"/>
    <n v="2.8167495983648198E-2"/>
    <n v="0.124399903317344"/>
    <n v="0.29907263370023801"/>
    <n v="1.4946709402943801E-2"/>
    <n v="1.38688759877928E-2"/>
    <n v="1.04489295454907E-2"/>
    <n v="1.7093226732132101E-2"/>
    <n v="258.85998499999999"/>
    <n v="171.88999899999999"/>
    <n v="-0.13518475785567299"/>
    <n v="2.0962723552933101E-3"/>
    <n v="1.4633118518738299"/>
    <n v="2.6917347232191"/>
    <n v="2.51378414547681"/>
    <s v="GreenGrest Capital"/>
    <x v="42"/>
    <s v="Information Technology"/>
    <s v="IT Services"/>
    <s v="Harrison, New York"/>
    <d v="2008-07-18T00:00:00"/>
    <n v="1141391"/>
    <m/>
    <s v="Harrison"/>
    <s v="New York"/>
    <s v="United States"/>
  </r>
  <r>
    <d v="2019-06-24T00:00:00"/>
    <x v="42"/>
    <s v="sell"/>
    <n v="600"/>
    <n v="7"/>
    <n v="265.85000600000001"/>
    <n v="267.10000600000001"/>
    <n v="265.13000499999998"/>
    <n v="265.29998799999998"/>
    <n v="264.97827100000001"/>
    <n v="2538100"/>
    <n v="2.0209999999999999"/>
    <n v="3.13338308648679E-3"/>
    <n v="2.32611284943334E-2"/>
    <n v="3.2174308974973503E-2"/>
    <n v="0.14235299466173701"/>
    <n v="0.28418938769232199"/>
    <n v="1.31102786355173E-2"/>
    <n v="1.6815002704512999E-2"/>
    <n v="1.26064744386574E-2"/>
    <n v="1.7425301746683199E-2"/>
    <n v="269.85000600000001"/>
    <n v="171.88999899999999"/>
    <n v="-0.13518475785567299"/>
    <n v="-1.73338836506086E-3"/>
    <n v="1.46260111515059"/>
    <n v="2.7391065971337998"/>
    <n v="2.6324601831677699"/>
    <s v="GreenGrest Capital"/>
    <x v="42"/>
    <s v="Information Technology"/>
    <s v="IT Services"/>
    <s v="Harrison, New York"/>
    <d v="2008-07-18T00:00:00"/>
    <n v="1141391"/>
    <m/>
    <s v="Harrison"/>
    <s v="New York"/>
    <s v="United States"/>
  </r>
  <r>
    <d v="2019-05-31T00:00:00"/>
    <x v="42"/>
    <s v="buy"/>
    <n v="400"/>
    <n v="8"/>
    <n v="251.979996"/>
    <n v="253.66000399999999"/>
    <n v="250.83999599999899"/>
    <n v="251.490004999999"/>
    <n v="251.18504300000001"/>
    <n v="5041400"/>
    <n v="2.1419999999999999"/>
    <n v="-1.0678815281988E-2"/>
    <n v="7.0229218521353698E-3"/>
    <n v="-1.08755095445383E-2"/>
    <n v="0.102748000985226"/>
    <n v="0.27669662207102502"/>
    <n v="7.3996791549031903E-3"/>
    <n v="1.2685683213095799E-2"/>
    <n v="1.0504118124073701E-2"/>
    <n v="1.7096528829602799E-2"/>
    <n v="258.85998499999999"/>
    <n v="171.88999899999999"/>
    <n v="-0.13518475785567299"/>
    <n v="-1.3283204951564801E-2"/>
    <n v="1.46303743816635"/>
    <n v="2.4875941577399798"/>
    <n v="2.5343573982954601"/>
    <s v="KKZ Asset Management"/>
    <x v="42"/>
    <s v="Information Technology"/>
    <s v="IT Services"/>
    <s v="Harrison, New York"/>
    <d v="2008-07-18T00:00:00"/>
    <n v="1141391"/>
    <m/>
    <s v="Harrison"/>
    <s v="New York"/>
    <s v="United States"/>
  </r>
  <r>
    <d v="2019-04-15T00:00:00"/>
    <x v="42"/>
    <s v="sell"/>
    <n v="1200"/>
    <n v="9"/>
    <n v="239.520004"/>
    <n v="239.86000099999899"/>
    <n v="237.19000199999999"/>
    <n v="239.14999399999999"/>
    <n v="238.86000099999899"/>
    <n v="3437500"/>
    <n v="2.5529999999999999"/>
    <n v="1.33896433172608E-3"/>
    <n v="1.21157019117243E-2"/>
    <n v="4.2539881570021303E-2"/>
    <n v="0.203284252300033"/>
    <n v="0.322023099251871"/>
    <n v="6.2265612947020096E-3"/>
    <n v="9.7425591657227407E-3"/>
    <n v="9.7934840853741902E-3"/>
    <n v="1.7072027569031201E-2"/>
    <n v="240.929993"/>
    <n v="170.64999399999999"/>
    <n v="-0.13518475785567299"/>
    <n v="-6.2956724975841202E-4"/>
    <n v="1.45290704850136"/>
    <n v="2.72285155636142"/>
    <n v="2.7049431429458499"/>
    <s v="Netpune Capital"/>
    <x v="42"/>
    <s v="Information Technology"/>
    <s v="IT Services"/>
    <s v="Harrison, New York"/>
    <d v="2008-07-18T00:00:00"/>
    <n v="1141391"/>
    <m/>
    <s v="Harrison"/>
    <s v="New York"/>
    <s v="United States"/>
  </r>
  <r>
    <d v="2019-04-16T00:00:00"/>
    <x v="42"/>
    <s v="buy"/>
    <n v="700"/>
    <n v="9"/>
    <n v="240"/>
    <n v="240.970000999999"/>
    <n v="238.949997"/>
    <n v="240.08999599999899"/>
    <n v="239.79885899999999"/>
    <n v="2564300"/>
    <n v="2.5920000000000001"/>
    <n v="3.9228740234839403E-3"/>
    <n v="1.7563395223545299E-2"/>
    <n v="3.9256007855658803E-2"/>
    <n v="0.20164511176288899"/>
    <n v="0.328243897097518"/>
    <n v="5.8268260051211902E-3"/>
    <n v="9.6828955593081297E-3"/>
    <n v="9.7893564005822296E-3"/>
    <n v="1.7071334007271999E-2"/>
    <n v="240.970000999999"/>
    <n v="170.64999399999999"/>
    <n v="-0.13518475785567299"/>
    <n v="5.0922850790659495E-4"/>
    <n v="1.45800683187522"/>
    <n v="2.7798550471727901"/>
    <n v="2.7005063257375901"/>
    <s v="Netpune Capital"/>
    <x v="42"/>
    <s v="Information Technology"/>
    <s v="IT Services"/>
    <s v="Harrison, New York"/>
    <d v="2008-07-18T00:00:00"/>
    <n v="1141391"/>
    <m/>
    <s v="Harrison"/>
    <s v="New York"/>
    <s v="United States"/>
  </r>
  <r>
    <d v="2019-04-17T00:00:00"/>
    <x v="42"/>
    <s v="buy"/>
    <n v="1500"/>
    <n v="9"/>
    <n v="240.66999799999999"/>
    <n v="241.240004999999"/>
    <n v="238.949997"/>
    <n v="241"/>
    <n v="240.707764"/>
    <n v="2829200"/>
    <n v="2.5920000000000001"/>
    <n v="3.7831157387306202E-3"/>
    <n v="1.64836794116331E-2"/>
    <n v="4.6418909401531802E-2"/>
    <n v="0.19908773707321401"/>
    <n v="0.30664313512882901"/>
    <n v="5.7841307070536198E-3"/>
    <n v="9.6212122205933497E-3"/>
    <n v="9.7814258772271206E-3"/>
    <n v="1.7004034342851401E-2"/>
    <n v="241.240004999999"/>
    <n v="170.64999399999999"/>
    <n v="-0.13518475785567299"/>
    <n v="-2.2764010197428601E-3"/>
    <n v="1.4531132222312499"/>
    <n v="2.5848204459031501"/>
    <n v="2.6937997620614"/>
    <s v="Netpune Capital"/>
    <x v="42"/>
    <s v="Information Technology"/>
    <s v="IT Services"/>
    <s v="Harrison, New York"/>
    <d v="2008-07-18T00:00:00"/>
    <n v="1141391"/>
    <m/>
    <s v="Harrison"/>
    <s v="New York"/>
    <s v="United States"/>
  </r>
  <r>
    <d v="2019-05-08T00:00:00"/>
    <x v="42"/>
    <s v="sell"/>
    <n v="600"/>
    <n v="9"/>
    <n v="244.53999300000001"/>
    <n v="247.55000299999901"/>
    <n v="243.75"/>
    <n v="245.33000200000001"/>
    <n v="245.03251599999999"/>
    <n v="3050700"/>
    <n v="2.4820000000000002"/>
    <n v="1.10120697472255E-3"/>
    <n v="-1.3844113094958199E-2"/>
    <n v="3.7502023489577298E-2"/>
    <n v="0.13196737800500599"/>
    <n v="0.26586628746900498"/>
    <n v="7.5819335050822303E-3"/>
    <n v="9.4135856824680408E-3"/>
    <n v="9.0795775504701193E-3"/>
    <n v="1.6865781825845302E-2"/>
    <n v="257.42999300000002"/>
    <n v="171.88999899999999"/>
    <n v="-0.13518475785567299"/>
    <n v="-1.60671540560346E-3"/>
    <n v="1.46610480391437"/>
    <n v="2.2521982254494799"/>
    <n v="2.45753162165449"/>
    <s v="Netpune Capital"/>
    <x v="42"/>
    <s v="Information Technology"/>
    <s v="IT Services"/>
    <s v="Harrison, New York"/>
    <d v="2008-07-18T00:00:00"/>
    <n v="1141391"/>
    <m/>
    <s v="Harrison"/>
    <s v="New York"/>
    <s v="United States"/>
  </r>
  <r>
    <d v="2019-05-13T00:00:00"/>
    <x v="42"/>
    <s v="sell"/>
    <n v="1000"/>
    <n v="9"/>
    <n v="241.509995"/>
    <n v="243.91000399999999"/>
    <n v="240.36000099999899"/>
    <n v="241.38000499999899"/>
    <n v="241.087311"/>
    <n v="4136900"/>
    <n v="2.4049999999999998"/>
    <n v="-2.4755193869405299E-2"/>
    <n v="-2.96335847030396E-2"/>
    <n v="1.8059233410455899E-2"/>
    <n v="0.1074099680589"/>
    <n v="0.22896122243015901"/>
    <n v="1.3442394272539701E-2"/>
    <n v="1.1064558340915499E-2"/>
    <n v="9.58849826741872E-3"/>
    <n v="1.6929814853906999E-2"/>
    <n v="257.42999300000002"/>
    <n v="171.88999899999999"/>
    <n v="-0.13518475785567299"/>
    <n v="-2.4426469085879299E-2"/>
    <n v="1.4614818127140701"/>
    <n v="1.92691357412032"/>
    <n v="2.1848138135726498"/>
    <s v="Netpune Capital"/>
    <x v="42"/>
    <s v="Information Technology"/>
    <s v="IT Services"/>
    <s v="Harrison, New York"/>
    <d v="2008-07-18T00:00:00"/>
    <n v="1141391"/>
    <m/>
    <s v="Harrison"/>
    <s v="New York"/>
    <s v="United States"/>
  </r>
  <r>
    <d v="2019-05-16T00:00:00"/>
    <x v="42"/>
    <s v="buy"/>
    <n v="900"/>
    <n v="9"/>
    <n v="250.44000199999999"/>
    <n v="255.14999399999999"/>
    <n v="250.33000200000001"/>
    <n v="253.41999799999999"/>
    <n v="253.11270099999999"/>
    <n v="4911900"/>
    <n v="2.4049999999999998"/>
    <n v="1.6993102143546601E-2"/>
    <n v="3.2525442885733703E-2"/>
    <n v="5.7957237611528302E-2"/>
    <n v="0.14368019338116"/>
    <n v="0.283090782588029"/>
    <n v="1.79057258459017E-2"/>
    <n v="1.2114069596522E-2"/>
    <n v="1.00224727972238E-2"/>
    <n v="1.7006552909547602E-2"/>
    <n v="257.42999300000002"/>
    <n v="171.88999899999999"/>
    <n v="-0.13518475785567299"/>
    <n v="8.8559569696340101E-3"/>
    <n v="1.4688260210088"/>
    <n v="2.4566541854482402"/>
    <n v="2.2062612541673698"/>
    <s v="Netpune Capital"/>
    <x v="42"/>
    <s v="Information Technology"/>
    <s v="IT Services"/>
    <s v="Harrison, New York"/>
    <d v="2008-07-18T00:00:00"/>
    <n v="1141391"/>
    <m/>
    <s v="Harrison"/>
    <s v="New York"/>
    <s v="United States"/>
  </r>
  <r>
    <d v="2019-05-17T00:00:00"/>
    <x v="42"/>
    <s v="sell"/>
    <n v="300"/>
    <n v="9"/>
    <n v="251.11000099999899"/>
    <n v="254.28999300000001"/>
    <n v="250.83999599999899"/>
    <n v="252.55000299999901"/>
    <n v="252.24375899999899"/>
    <n v="3129800"/>
    <n v="2.3929999999999998"/>
    <n v="-3.4389304387629702E-3"/>
    <n v="2.0481569542322799E-2"/>
    <n v="5.0595433149281402E-2"/>
    <n v="0.129832046898681"/>
    <n v="0.277674574175234"/>
    <n v="1.8357036942573301E-2"/>
    <n v="1.21782912518588E-2"/>
    <n v="9.9931373834231101E-3"/>
    <n v="1.7008891791179401E-2"/>
    <n v="257.42999300000002"/>
    <n v="171.88999899999999"/>
    <n v="-0.13518475785567299"/>
    <n v="-5.8544371529206298E-3"/>
    <n v="1.46846984928437"/>
    <n v="2.4130716162282901"/>
    <n v="2.2349981671093899"/>
    <s v="Netpune Capital"/>
    <x v="42"/>
    <s v="Information Technology"/>
    <s v="IT Services"/>
    <s v="Harrison, New York"/>
    <d v="2008-07-18T00:00:00"/>
    <n v="1141391"/>
    <m/>
    <s v="Harrison"/>
    <s v="New York"/>
    <s v="United States"/>
  </r>
  <r>
    <d v="2019-05-23T00:00:00"/>
    <x v="42"/>
    <s v="buy"/>
    <n v="500"/>
    <n v="9"/>
    <n v="254.75"/>
    <n v="255.699997"/>
    <n v="248.33000200000001"/>
    <n v="249.729996"/>
    <n v="249.42716999999999"/>
    <n v="5072500"/>
    <n v="2.2959999999999998"/>
    <n v="-2.8306548651210101E-2"/>
    <n v="-1.4667879266612701E-2"/>
    <n v="2.53044143076579E-2"/>
    <n v="0.11317006208293801"/>
    <n v="0.27040410392466702"/>
    <n v="1.4782016380408E-2"/>
    <n v="1.38177527174504E-2"/>
    <n v="1.04056140267706E-2"/>
    <n v="1.7107361818858701E-2"/>
    <n v="258.85998499999999"/>
    <n v="171.88999899999999"/>
    <n v="-0.13518475785567299"/>
    <n v="-1.1985692488440201E-2"/>
    <n v="1.4701402470767699"/>
    <n v="2.3847278936467302"/>
    <n v="2.5213047358526799"/>
    <s v="Netpune Capital"/>
    <x v="42"/>
    <s v="Information Technology"/>
    <s v="IT Services"/>
    <s v="Harrison, New York"/>
    <d v="2008-07-18T00:00:00"/>
    <n v="1141391"/>
    <m/>
    <s v="Harrison"/>
    <s v="New York"/>
    <s v="United States"/>
  </r>
  <r>
    <d v="2019-05-31T00:00:00"/>
    <x v="42"/>
    <s v="sell"/>
    <n v="300"/>
    <n v="9"/>
    <n v="251.979996"/>
    <n v="253.66000399999999"/>
    <n v="250.83999599999899"/>
    <n v="251.490004999999"/>
    <n v="251.18504300000001"/>
    <n v="5041400"/>
    <n v="2.1419999999999999"/>
    <n v="-1.0678815281988E-2"/>
    <n v="7.0229218521353698E-3"/>
    <n v="-1.08755095445383E-2"/>
    <n v="0.102748000985226"/>
    <n v="0.27669662207102502"/>
    <n v="7.3996791549031903E-3"/>
    <n v="1.2685683213095799E-2"/>
    <n v="1.0504118124073701E-2"/>
    <n v="1.7096528829602799E-2"/>
    <n v="258.85998499999999"/>
    <n v="171.88999899999999"/>
    <n v="-0.13518475785567299"/>
    <n v="-1.3283204951564801E-2"/>
    <n v="1.46303743816635"/>
    <n v="2.4875941577399798"/>
    <n v="2.5343573982954601"/>
    <s v="Netpune Capital"/>
    <x v="42"/>
    <s v="Information Technology"/>
    <s v="IT Services"/>
    <s v="Harrison, New York"/>
    <d v="2008-07-18T00:00:00"/>
    <n v="1141391"/>
    <m/>
    <s v="Harrison"/>
    <s v="New York"/>
    <s v="United States"/>
  </r>
  <r>
    <d v="2019-06-17T00:00:00"/>
    <x v="42"/>
    <s v="buy"/>
    <n v="900"/>
    <n v="9"/>
    <n v="261"/>
    <n v="261.709991"/>
    <n v="258.04998799999998"/>
    <n v="259.20001200000002"/>
    <n v="258.88571200000001"/>
    <n v="3332200"/>
    <n v="2.0859999999999999"/>
    <n v="-3.4661551549506199E-3"/>
    <n v="-2.62722077223481E-2"/>
    <n v="3.9544952008784003E-2"/>
    <n v="0.119222007116083"/>
    <n v="0.26827658356019402"/>
    <n v="4.4455292896344797E-3"/>
    <n v="1.6216445409898899E-2"/>
    <n v="1.29052035402311E-2"/>
    <n v="1.73628978927978E-2"/>
    <n v="269.85000600000001"/>
    <n v="171.88999899999999"/>
    <n v="-0.13518475785567299"/>
    <n v="9.3131563797728401E-4"/>
    <n v="1.4629787067723401"/>
    <n v="2.49821112868776"/>
    <n v="2.55628720332485"/>
    <s v="Netpune Capital"/>
    <x v="42"/>
    <s v="Information Technology"/>
    <s v="IT Services"/>
    <s v="Harrison, New York"/>
    <d v="2008-07-18T00:00:00"/>
    <n v="1141391"/>
    <m/>
    <s v="Harrison"/>
    <s v="New York"/>
    <s v="United States"/>
  </r>
  <r>
    <d v="2019-04-01T00:00:00"/>
    <x v="42"/>
    <s v="sell"/>
    <n v="900"/>
    <n v="10"/>
    <n v="238.30000299999901"/>
    <n v="239.75"/>
    <n v="236.94000199999999"/>
    <n v="239.05000299999901"/>
    <n v="238.427154999999"/>
    <n v="3475900"/>
    <n v="2.4969999999999999"/>
    <n v="1.5174166061883499E-2"/>
    <n v="3.67690021696363E-2"/>
    <n v="6.1595031317304101E-2"/>
    <n v="0.25179342119903902"/>
    <n v="0.31653821555099398"/>
    <n v="7.5925139332300596E-3"/>
    <n v="1.0321068781588401E-2"/>
    <n v="1.28541693177188E-2"/>
    <n v="1.7363210681170499E-2"/>
    <n v="239.75"/>
    <n v="167.94000199999999"/>
    <n v="-0.13518475785567299"/>
    <n v="1.1502195497633099E-2"/>
    <n v="1.4388839357646801"/>
    <n v="2.65888254346032"/>
    <n v="2.6008782446471401"/>
    <s v="Spectrum Group"/>
    <x v="42"/>
    <s v="Information Technology"/>
    <s v="IT Services"/>
    <s v="Harrison, New York"/>
    <d v="2008-07-18T00:00:00"/>
    <n v="1141391"/>
    <m/>
    <s v="Harrison"/>
    <s v="New York"/>
    <s v="United States"/>
  </r>
  <r>
    <d v="2019-04-02T00:00:00"/>
    <x v="42"/>
    <s v="buy"/>
    <n v="1700"/>
    <n v="10"/>
    <n v="239.229996"/>
    <n v="239.86999499999999"/>
    <n v="238.07000699999901"/>
    <n v="239.259995"/>
    <n v="238.63661200000001"/>
    <n v="3386400"/>
    <n v="2.4809999999999999"/>
    <n v="8.7810908288471696E-4"/>
    <n v="2.52684763879879E-2"/>
    <n v="5.1500053350058597E-2"/>
    <n v="0.239384653281556"/>
    <n v="0.33794999492674799"/>
    <n v="7.4299776256941397E-3"/>
    <n v="1.0163593340409199E-2"/>
    <n v="1.28044939956469E-2"/>
    <n v="1.73084602309562E-2"/>
    <n v="239.86999499999999"/>
    <n v="167.94000199999999"/>
    <n v="-0.13518475785567299"/>
    <n v="1.7455614805152698E-5"/>
    <n v="1.44973493993577"/>
    <n v="2.85714502797707"/>
    <n v="2.6495560769964399"/>
    <s v="Spectrum Group"/>
    <x v="42"/>
    <s v="Information Technology"/>
    <s v="IT Services"/>
    <s v="Harrison, New York"/>
    <d v="2008-07-18T00:00:00"/>
    <n v="1141391"/>
    <m/>
    <s v="Harrison"/>
    <s v="New York"/>
    <s v="United States"/>
  </r>
  <r>
    <d v="2019-04-09T00:00:00"/>
    <x v="42"/>
    <s v="sell"/>
    <n v="700"/>
    <n v="10"/>
    <n v="235.28999300000001"/>
    <n v="237.25"/>
    <n v="235"/>
    <n v="235.91000399999999"/>
    <n v="235.62394699999999"/>
    <n v="2491300"/>
    <n v="2.4990000000000001"/>
    <n v="-1.52481928833703E-3"/>
    <n v="-1.27048537619446E-2"/>
    <n v="6.2754372434821099E-2"/>
    <n v="0.20589330710752299"/>
    <n v="0.33119200205372701"/>
    <n v="5.56367261272004E-3"/>
    <n v="9.9944901756651092E-3"/>
    <n v="9.9527319054078401E-3"/>
    <n v="1.7168655749115799E-2"/>
    <n v="240.929993"/>
    <n v="170.64999399999999"/>
    <n v="-0.13518475785567299"/>
    <n v="-6.0859766572597396E-3"/>
    <n v="1.4550454289477699"/>
    <n v="2.8020391332141101"/>
    <n v="2.7219343197874699"/>
    <s v="Spectrum Group"/>
    <x v="42"/>
    <s v="Information Technology"/>
    <s v="IT Services"/>
    <s v="Harrison, New York"/>
    <d v="2008-07-18T00:00:00"/>
    <n v="1141391"/>
    <m/>
    <s v="Harrison"/>
    <s v="New York"/>
    <s v="United States"/>
  </r>
  <r>
    <d v="2019-04-18T00:00:00"/>
    <x v="42"/>
    <s v="sell"/>
    <n v="1600"/>
    <n v="10"/>
    <n v="242.529999"/>
    <n v="242.64999399999999"/>
    <n v="240.46000699999999"/>
    <n v="240.88999899999999"/>
    <n v="240.59790000000001"/>
    <n v="3016800"/>
    <n v="2.56"/>
    <n v="-4.5652486611142898E-4"/>
    <n v="2.03391666625094E-2"/>
    <n v="4.3274938787665702E-2"/>
    <n v="0.19087458803089999"/>
    <n v="0.299925979661403"/>
    <n v="4.6649125363045401E-3"/>
    <n v="9.6355646120965498E-3"/>
    <n v="9.7739051067713099E-3"/>
    <n v="1.7001360903592399E-2"/>
    <n v="242.64999399999999"/>
    <n v="170.64999399999999"/>
    <n v="-0.13518475785567299"/>
    <n v="1.5778467813143101E-3"/>
    <n v="1.4528025679599299"/>
    <n v="2.5298795154833802"/>
    <n v="2.6592665515945302"/>
    <s v="Spectrum Group"/>
    <x v="42"/>
    <s v="Information Technology"/>
    <s v="IT Services"/>
    <s v="Harrison, New York"/>
    <d v="2008-07-18T00:00:00"/>
    <n v="1141391"/>
    <m/>
    <s v="Harrison"/>
    <s v="New York"/>
    <s v="United States"/>
  </r>
  <r>
    <d v="2019-04-26T00:00:00"/>
    <x v="42"/>
    <s v="sell"/>
    <n v="1400"/>
    <n v="10"/>
    <n v="246.05000299999901"/>
    <n v="247.14999399999999"/>
    <n v="243.220000999999"/>
    <n v="246.679993"/>
    <n v="246.380875"/>
    <n v="3349300"/>
    <n v="2.5049999999999999"/>
    <n v="4.34700743487231E-3"/>
    <n v="2.3751535629213699E-2"/>
    <n v="5.7205144351421502E-2"/>
    <n v="0.19657714148393499"/>
    <n v="0.36340660296478"/>
    <n v="3.3531768145239299E-3"/>
    <n v="5.8785161504378899E-3"/>
    <n v="9.3131023479329899E-3"/>
    <n v="1.69546172509243E-2"/>
    <n v="247.14999399999999"/>
    <n v="171.88999899999999"/>
    <n v="-0.13518475785567299"/>
    <n v="4.6743503443647796E-3"/>
    <n v="1.4526942081979199"/>
    <n v="3.1339117481362502"/>
    <n v="2.8997744955256999"/>
    <s v="Spectrum Group"/>
    <x v="42"/>
    <s v="Information Technology"/>
    <s v="IT Services"/>
    <s v="Harrison, New York"/>
    <d v="2008-07-18T00:00:00"/>
    <n v="1141391"/>
    <m/>
    <s v="Harrison"/>
    <s v="New York"/>
    <s v="United States"/>
  </r>
  <r>
    <d v="2019-05-15T00:00:00"/>
    <x v="42"/>
    <s v="sell"/>
    <n v="900"/>
    <n v="10"/>
    <n v="244.33000200000001"/>
    <n v="251.03999300000001"/>
    <n v="244.21000699999999"/>
    <n v="249.14999399999999"/>
    <n v="248.84787"/>
    <n v="4186900"/>
    <n v="2.379"/>
    <n v="1.2967494863717E-2"/>
    <n v="1.5450825789044701E-2"/>
    <n v="4.2303099799707797E-2"/>
    <n v="0.12337158465411301"/>
    <n v="0.26547291011450103"/>
    <n v="1.7011293895313299E-2"/>
    <n v="1.1682571566230201E-2"/>
    <n v="9.8670281441969893E-3"/>
    <n v="1.69772415527779E-2"/>
    <n v="257.42999300000002"/>
    <n v="171.88999899999999"/>
    <n v="-0.13518475785567299"/>
    <n v="5.8219943882337104E-3"/>
    <n v="1.46493769802828"/>
    <n v="2.2855591149792098"/>
    <n v="2.1525099994742298"/>
    <s v="Spectrum Group"/>
    <x v="42"/>
    <s v="Information Technology"/>
    <s v="IT Services"/>
    <s v="Harrison, New York"/>
    <d v="2008-07-18T00:00:00"/>
    <n v="1141391"/>
    <m/>
    <s v="Harrison"/>
    <s v="New York"/>
    <s v="United States"/>
  </r>
  <r>
    <d v="2019-06-06T00:00:00"/>
    <x v="42"/>
    <s v="buy"/>
    <n v="700"/>
    <n v="10"/>
    <n v="256.35998499999999"/>
    <n v="258.70001200000002"/>
    <n v="254.86000099999899"/>
    <n v="257.82998700000002"/>
    <n v="257.51733400000001"/>
    <n v="3443500"/>
    <n v="2.1240000000000001"/>
    <n v="6.1077930981420104E-3"/>
    <n v="1.42183284371185E-2"/>
    <n v="3.6294295452080502E-2"/>
    <n v="0.14917336294224701"/>
    <n v="0.26272606866654402"/>
    <n v="2.7781364241651799E-2"/>
    <n v="1.6626542715427201E-2"/>
    <n v="1.2382026234894599E-2"/>
    <n v="1.7329853109794E-2"/>
    <n v="258.85998499999999"/>
    <n v="171.88999899999999"/>
    <n v="-0.13518475785567299"/>
    <n v="6.1168407152111899E-3"/>
    <n v="1.46238562649544"/>
    <n v="2.3684543792165198"/>
    <n v="2.33547698926137"/>
    <s v="Spectrum Group"/>
    <x v="42"/>
    <s v="Information Technology"/>
    <s v="IT Services"/>
    <s v="Harrison, New York"/>
    <d v="2008-07-18T00:00:00"/>
    <n v="1141391"/>
    <m/>
    <s v="Harrison"/>
    <s v="New York"/>
    <s v="United States"/>
  </r>
  <r>
    <d v="2019-06-07T00:00:00"/>
    <x v="42"/>
    <s v="sell"/>
    <n v="900"/>
    <n v="10"/>
    <n v="260"/>
    <n v="266.86999500000002"/>
    <n v="259.61999500000002"/>
    <n v="265.79998799999998"/>
    <n v="265.47769199999999"/>
    <n v="3691800"/>
    <n v="2.0840000000000001"/>
    <n v="3.0443780210035999E-2"/>
    <n v="5.5340923929142603E-2"/>
    <n v="8.1241101421979003E-2"/>
    <n v="0.182048097761076"/>
    <n v="0.27404222255583"/>
    <n v="2.8844029081433801E-2"/>
    <n v="1.7295247422602501E-2"/>
    <n v="1.2860027721239099E-2"/>
    <n v="1.73914539043022E-2"/>
    <n v="266.86999500000002"/>
    <n v="171.88999899999999"/>
    <n v="-0.13518475785567299"/>
    <n v="1.0442979367750601E-2"/>
    <n v="1.46658927938134"/>
    <n v="2.4928392281587199"/>
    <n v="2.3365260033451198"/>
    <s v="Spectrum Group"/>
    <x v="42"/>
    <s v="Information Technology"/>
    <s v="IT Services"/>
    <s v="Harrison, New York"/>
    <d v="2008-07-18T00:00:00"/>
    <n v="1141391"/>
    <m/>
    <s v="Harrison"/>
    <s v="New York"/>
    <s v="United States"/>
  </r>
  <r>
    <d v="2019-06-28T00:00:00"/>
    <x v="42"/>
    <s v="sell"/>
    <n v="200"/>
    <n v="10"/>
    <n v="263.08999599999999"/>
    <n v="264.83999599999999"/>
    <n v="261.32998700000002"/>
    <n v="264.52999899999998"/>
    <n v="264.20922899999999"/>
    <n v="4400300"/>
    <n v="2"/>
    <n v="1.30511993123343E-2"/>
    <n v="2.2688003647094399E-4"/>
    <n v="4.2354178294809801E-2"/>
    <n v="0.11785165550396801"/>
    <n v="0.31987032849466701"/>
    <n v="1.2915766592588101E-2"/>
    <n v="1.6403620792218299E-2"/>
    <n v="1.2914840889528999E-2"/>
    <n v="1.73271425917296E-2"/>
    <n v="269.85000600000001"/>
    <n v="171.88999899999999"/>
    <n v="-0.13518475785567299"/>
    <n v="5.7409418775350302E-3"/>
    <n v="1.45515065217404"/>
    <n v="3.1662210041616299"/>
    <n v="2.8304360686508598"/>
    <s v="Spectrum Group"/>
    <x v="42"/>
    <s v="Information Technology"/>
    <s v="IT Services"/>
    <s v="Harrison, New York"/>
    <d v="2008-07-18T00:00:00"/>
    <n v="1141391"/>
    <m/>
    <s v="Harrison"/>
    <s v="New York"/>
    <s v="United States"/>
  </r>
  <r>
    <d v="2019-04-29T00:00:00"/>
    <x v="42"/>
    <s v="buy"/>
    <n v="1300"/>
    <n v="11"/>
    <n v="246.88000499999899"/>
    <n v="248.21000699999999"/>
    <n v="245.86000099999899"/>
    <n v="247.13000499999899"/>
    <n v="246.83033799999899"/>
    <n v="3274900"/>
    <n v="2.536"/>
    <n v="1.8225989700737901E-3"/>
    <n v="1.6647352214935001E-2"/>
    <n v="6.2333798924302797E-2"/>
    <n v="0.21219303397298001"/>
    <n v="0.33277038266234699"/>
    <n v="2.5499913755497902E-3"/>
    <n v="5.7330323583827097E-3"/>
    <n v="9.0600548256923302E-3"/>
    <n v="1.68407828048119E-2"/>
    <n v="248.21000699999999"/>
    <n v="171.88999899999999"/>
    <n v="-0.13518475785567299"/>
    <n v="1.07094833958194E-3"/>
    <n v="1.4452122916035"/>
    <n v="2.8497185642252298"/>
    <n v="2.9422671197674202"/>
    <s v="Beta Dynamic Fund"/>
    <x v="42"/>
    <s v="Information Technology"/>
    <s v="IT Services"/>
    <s v="Harrison, New York"/>
    <d v="2008-07-18T00:00:00"/>
    <n v="1141391"/>
    <m/>
    <s v="Harrison"/>
    <s v="New York"/>
    <s v="United States"/>
  </r>
  <r>
    <d v="2019-05-09T00:00:00"/>
    <x v="42"/>
    <s v="sell"/>
    <n v="600"/>
    <n v="11"/>
    <n v="241.88999899999999"/>
    <n v="245.529999"/>
    <n v="239.96000699999999"/>
    <n v="245.30999800000001"/>
    <n v="245.01254299999999"/>
    <n v="3891000"/>
    <n v="2.4569999999999999"/>
    <n v="-8.1514953142507404E-5"/>
    <n v="-7.6345372002797904E-3"/>
    <n v="3.7547496637518898E-2"/>
    <n v="0.13808246444070901"/>
    <n v="0.25825099637747201"/>
    <n v="7.3662464179307698E-3"/>
    <n v="9.4131693404780597E-3"/>
    <n v="9.0220139295228898E-3"/>
    <n v="1.6860948908546201E-2"/>
    <n v="257.42999300000002"/>
    <n v="171.88999899999999"/>
    <n v="-0.13518475785567299"/>
    <n v="-3.0259986019249502E-3"/>
    <n v="1.4657313080018499"/>
    <n v="2.1878979119825401"/>
    <n v="2.3453119990098998"/>
    <s v="Beta Dynamic Fund"/>
    <x v="42"/>
    <s v="Information Technology"/>
    <s v="IT Services"/>
    <s v="Harrison, New York"/>
    <d v="2008-07-18T00:00:00"/>
    <n v="1141391"/>
    <m/>
    <s v="Harrison"/>
    <s v="New York"/>
    <s v="United States"/>
  </r>
  <r>
    <d v="2019-05-10T00:00:00"/>
    <x v="42"/>
    <s v="sell"/>
    <n v="1500"/>
    <n v="11"/>
    <n v="243.86999499999999"/>
    <n v="248.720000999999"/>
    <n v="241.33000200000001"/>
    <n v="247.429993"/>
    <n v="247.12995899999899"/>
    <n v="2816200"/>
    <n v="2.4550000000000001"/>
    <n v="8.6049429046479702E-3"/>
    <n v="-2.0994378460003301E-3"/>
    <n v="4.7677258830503798E-2"/>
    <n v="0.13456317913138499"/>
    <n v="0.26633118377300402"/>
    <n v="8.5504846635420604E-3"/>
    <n v="9.4949652357793103E-3"/>
    <n v="8.9702700406767508E-3"/>
    <n v="1.6867675830617899E-2"/>
    <n v="257.42999300000002"/>
    <n v="171.88999899999999"/>
    <n v="-0.13518475785567299"/>
    <n v="3.7133938472042301E-3"/>
    <n v="1.47211080077908"/>
    <n v="2.2693870515182302"/>
    <n v="2.2992782763872301"/>
    <s v="Beta Dynamic Fund"/>
    <x v="42"/>
    <s v="Information Technology"/>
    <s v="IT Services"/>
    <s v="Harrison, New York"/>
    <d v="2008-07-18T00:00:00"/>
    <n v="1141391"/>
    <m/>
    <s v="Harrison"/>
    <s v="New York"/>
    <s v="United States"/>
  </r>
  <r>
    <d v="2019-05-13T00:00:00"/>
    <x v="42"/>
    <s v="sell"/>
    <n v="1200"/>
    <n v="11"/>
    <n v="241.509995"/>
    <n v="243.91000399999999"/>
    <n v="240.36000099999899"/>
    <n v="241.38000499999899"/>
    <n v="241.087311"/>
    <n v="4136900"/>
    <n v="2.4049999999999998"/>
    <n v="-2.4755193869405299E-2"/>
    <n v="-2.96335847030396E-2"/>
    <n v="1.8059233410455899E-2"/>
    <n v="0.1074099680589"/>
    <n v="0.22896122243015901"/>
    <n v="1.3442394272539701E-2"/>
    <n v="1.1064558340915499E-2"/>
    <n v="9.58849826741872E-3"/>
    <n v="1.6929814853906999E-2"/>
    <n v="257.42999300000002"/>
    <n v="171.88999899999999"/>
    <n v="-0.13518475785567299"/>
    <n v="-2.4426469085879299E-2"/>
    <n v="1.4614818127140701"/>
    <n v="1.92691357412032"/>
    <n v="2.1848138135726498"/>
    <s v="Beta Dynamic Fund"/>
    <x v="42"/>
    <s v="Information Technology"/>
    <s v="IT Services"/>
    <s v="Harrison, New York"/>
    <d v="2008-07-18T00:00:00"/>
    <n v="1141391"/>
    <m/>
    <s v="Harrison"/>
    <s v="New York"/>
    <s v="United States"/>
  </r>
  <r>
    <d v="2019-05-28T00:00:00"/>
    <x v="42"/>
    <s v="buy"/>
    <n v="800"/>
    <n v="11"/>
    <n v="252.66000399999999"/>
    <n v="257.76001000000002"/>
    <n v="252.64999399999999"/>
    <n v="253.429993"/>
    <n v="253.122681"/>
    <n v="6252100"/>
    <n v="2.2679999999999998"/>
    <n v="7.72417390588713E-3"/>
    <n v="-2.36758337377571E-4"/>
    <n v="3.1342672820077397E-2"/>
    <n v="0.12483706204164401"/>
    <n v="0.28359911050316999"/>
    <n v="1.5810193226284502E-2"/>
    <n v="1.38812453620221E-2"/>
    <n v="1.0448235457129E-2"/>
    <n v="1.71070324339604E-2"/>
    <n v="258.85998499999999"/>
    <n v="171.88999899999999"/>
    <n v="-0.13518475785567299"/>
    <n v="-8.4109499934704197E-3"/>
    <n v="1.4627746910214701"/>
    <n v="2.5274333609806501"/>
    <n v="2.5189178906965202"/>
    <s v="Beta Dynamic Fund"/>
    <x v="42"/>
    <s v="Information Technology"/>
    <s v="IT Services"/>
    <s v="Harrison, New York"/>
    <d v="2008-07-18T00:00:00"/>
    <n v="1141391"/>
    <m/>
    <s v="Harrison"/>
    <s v="New York"/>
    <s v="United States"/>
  </r>
  <r>
    <d v="2019-06-03T00:00:00"/>
    <x v="42"/>
    <s v="buy"/>
    <n v="500"/>
    <n v="11"/>
    <n v="251.80000299999901"/>
    <n v="252.979996"/>
    <n v="240.25"/>
    <n v="242.259995"/>
    <n v="241.96623199999999"/>
    <n v="5452100"/>
    <n v="2.081"/>
    <n v="-3.7391711393499998E-2"/>
    <n v="-3.7351923201084103E-2"/>
    <n v="-2.64368539703446E-2"/>
    <n v="6.9589749728311598E-2"/>
    <n v="0.24789414371680499"/>
    <n v="1.80224026180726E-2"/>
    <n v="1.42672461919927E-2"/>
    <n v="1.1578474048294599E-2"/>
    <n v="1.7257071920627601E-2"/>
    <n v="258.85998499999999"/>
    <n v="171.88999899999999"/>
    <n v="-0.13518475785567299"/>
    <n v="-2.7690708645509302E-3"/>
    <n v="1.46739123554948"/>
    <n v="2.21420288209052"/>
    <n v="2.4997711603016399"/>
    <s v="Beta Dynamic Fund"/>
    <x v="42"/>
    <s v="Information Technology"/>
    <s v="IT Services"/>
    <s v="Harrison, New York"/>
    <d v="2008-07-18T00:00:00"/>
    <n v="1141391"/>
    <m/>
    <s v="Harrison"/>
    <s v="New York"/>
    <s v="United States"/>
  </r>
  <r>
    <d v="2019-06-04T00:00:00"/>
    <x v="42"/>
    <s v="buy"/>
    <n v="1000"/>
    <n v="11"/>
    <n v="245.13000499999899"/>
    <n v="249.36999499999999"/>
    <n v="241.720000999999"/>
    <n v="249.179993"/>
    <n v="248.877838"/>
    <n v="4862200"/>
    <n v="2.1190000000000002"/>
    <n v="2.81639864038759E-2"/>
    <n v="-1.6912110703095298E-2"/>
    <n v="8.0182232813523092E-3"/>
    <n v="9.8063016910526296E-2"/>
    <n v="0.24881837726377301"/>
    <n v="2.3741338356430799E-2"/>
    <n v="1.55182213174891E-2"/>
    <n v="1.2067771326757799E-2"/>
    <n v="1.7262771541473598E-2"/>
    <n v="258.85998499999999"/>
    <n v="171.88999899999999"/>
    <n v="-0.13518475785567299"/>
    <n v="2.1205927310919401E-2"/>
    <n v="1.4591158327270399"/>
    <n v="2.2231610187107802"/>
    <n v="2.4389166918476701"/>
    <s v="Beta Dynamic Fund"/>
    <x v="42"/>
    <s v="Information Technology"/>
    <s v="IT Services"/>
    <s v="Harrison, New York"/>
    <d v="2008-07-18T00:00:00"/>
    <n v="1141391"/>
    <m/>
    <s v="Harrison"/>
    <s v="New York"/>
    <s v="United States"/>
  </r>
  <r>
    <d v="2019-06-06T00:00:00"/>
    <x v="42"/>
    <s v="buy"/>
    <n v="700"/>
    <n v="11"/>
    <n v="256.35998499999999"/>
    <n v="258.70001200000002"/>
    <n v="254.86000099999899"/>
    <n v="257.82998700000002"/>
    <n v="257.51733400000001"/>
    <n v="3443500"/>
    <n v="2.1240000000000001"/>
    <n v="6.1077930981420104E-3"/>
    <n v="1.42183284371185E-2"/>
    <n v="3.6294295452080502E-2"/>
    <n v="0.14917336294224701"/>
    <n v="0.26272606866654402"/>
    <n v="2.7781364241651799E-2"/>
    <n v="1.6626542715427201E-2"/>
    <n v="1.2382026234894599E-2"/>
    <n v="1.7329853109794E-2"/>
    <n v="258.85998499999999"/>
    <n v="171.88999899999999"/>
    <n v="-0.13518475785567299"/>
    <n v="6.1168407152111899E-3"/>
    <n v="1.46238562649544"/>
    <n v="2.3684543792165198"/>
    <n v="2.33547698926137"/>
    <s v="Beta Dynamic Fund"/>
    <x v="42"/>
    <s v="Information Technology"/>
    <s v="IT Services"/>
    <s v="Harrison, New York"/>
    <d v="2008-07-18T00:00:00"/>
    <n v="1141391"/>
    <m/>
    <s v="Harrison"/>
    <s v="New York"/>
    <s v="United States"/>
  </r>
  <r>
    <d v="2019-06-11T00:00:00"/>
    <x v="42"/>
    <s v="buy"/>
    <n v="1000"/>
    <n v="11"/>
    <n v="267.470000999999"/>
    <n v="267.89001500000001"/>
    <n v="259.17999300000002"/>
    <n v="263.66000400000001"/>
    <n v="263.34030200000001"/>
    <n v="3119600"/>
    <n v="2.14"/>
    <n v="-9.2117858919974899E-3"/>
    <n v="5.6484954099689802E-2"/>
    <n v="7.2137714581321899E-2"/>
    <n v="0.151370283155258"/>
    <n v="0.28168108638205702"/>
    <n v="1.7299602572285602E-2"/>
    <n v="1.7498318568005201E-2"/>
    <n v="1.28170539370839E-2"/>
    <n v="1.7360599196236701E-2"/>
    <n v="269.85000600000001"/>
    <n v="171.88999899999999"/>
    <n v="-0.13518475785567299"/>
    <n v="-3.4994119269314301E-4"/>
    <n v="1.4652462888467299"/>
    <n v="2.5798140302184902"/>
    <n v="2.50227906643127"/>
    <s v="Beta Dynamic Fund"/>
    <x v="42"/>
    <s v="Information Technology"/>
    <s v="IT Services"/>
    <s v="Harrison, New York"/>
    <d v="2008-07-18T00:00:00"/>
    <n v="1141391"/>
    <m/>
    <s v="Harrison"/>
    <s v="New York"/>
    <s v="United States"/>
  </r>
  <r>
    <d v="2019-04-10T00:00:00"/>
    <x v="42"/>
    <s v="buy"/>
    <n v="1500"/>
    <n v="12"/>
    <n v="237"/>
    <n v="237.949997"/>
    <n v="236.11000099999899"/>
    <n v="237.05999800000001"/>
    <n v="236.772537"/>
    <n v="1984200"/>
    <n v="2.4769999999999999"/>
    <n v="4.8628315506426502E-3"/>
    <n v="-6.4617888962195504E-3"/>
    <n v="5.0767949831549801E-2"/>
    <n v="0.19276826011218201"/>
    <n v="0.31066651549490398"/>
    <n v="6.5094473099988398E-3"/>
    <n v="9.5101136199160496E-3"/>
    <n v="9.7754335225024094E-3"/>
    <n v="1.71025507555784E-2"/>
    <n v="240.929993"/>
    <n v="170.64999399999999"/>
    <n v="-0.13518475785567299"/>
    <n v="3.47183783585567E-3"/>
    <n v="1.4545602557028601"/>
    <n v="2.6183532642840901"/>
    <n v="2.68622924288184"/>
    <s v="6igma Capital"/>
    <x v="42"/>
    <s v="Information Technology"/>
    <s v="IT Services"/>
    <s v="Harrison, New York"/>
    <d v="2008-07-18T00:00:00"/>
    <n v="1141391"/>
    <m/>
    <s v="Harrison"/>
    <s v="New York"/>
    <s v="United States"/>
  </r>
  <r>
    <d v="2019-04-23T00:00:00"/>
    <x v="42"/>
    <s v="buy"/>
    <n v="1400"/>
    <n v="12"/>
    <n v="243.89999399999999"/>
    <n v="244.5"/>
    <n v="242.449997"/>
    <n v="243.490004999999"/>
    <n v="243.194748"/>
    <n v="3108400"/>
    <n v="2.57"/>
    <n v="1.80869675680202E-3"/>
    <n v="1.7984944037257599E-2"/>
    <n v="3.3190622175261697E-2"/>
    <n v="0.20085773453553199"/>
    <n v="0.32401226017184998"/>
    <n v="3.4704648658758202E-3"/>
    <n v="8.12009814969928E-3"/>
    <n v="9.5070788687903092E-3"/>
    <n v="1.6989582794739101E-2"/>
    <n v="244.5"/>
    <n v="170.64999399999999"/>
    <n v="-0.13518475785567299"/>
    <n v="8.8023511954049196E-3"/>
    <n v="1.4502766543821799"/>
    <n v="2.7585421868617801"/>
    <n v="2.6580705276875398"/>
    <s v="6igma Capital"/>
    <x v="42"/>
    <s v="Information Technology"/>
    <s v="IT Services"/>
    <s v="Harrison, New York"/>
    <d v="2008-07-18T00:00:00"/>
    <n v="1141391"/>
    <m/>
    <s v="Harrison"/>
    <s v="New York"/>
    <s v="United States"/>
  </r>
  <r>
    <d v="2019-04-25T00:00:00"/>
    <x v="42"/>
    <s v="sell"/>
    <n v="200"/>
    <n v="12"/>
    <n v="244.699997"/>
    <n v="246.85000600000001"/>
    <n v="244.020004"/>
    <n v="245.61000099999899"/>
    <n v="245.31217999999899"/>
    <n v="3152400"/>
    <n v="2.5339999999999998"/>
    <n v="1.3037852711267799E-3"/>
    <n v="1.8948003328229799E-2"/>
    <n v="6.5236771781082295E-2"/>
    <n v="0.20787372473417301"/>
    <n v="0.35460491779397202"/>
    <n v="4.1020983421970999E-3"/>
    <n v="6.2309892408250701E-3"/>
    <n v="9.4449195256691501E-3"/>
    <n v="1.6957674810214401E-2"/>
    <n v="246.85000600000001"/>
    <n v="170.64999399999999"/>
    <n v="-0.13518475785567299"/>
    <n v="-3.6904169755480902E-4"/>
    <n v="1.4528124487382601"/>
    <n v="3.0488416882000799"/>
    <n v="2.7789680489951198"/>
    <s v="6igma Capital"/>
    <x v="42"/>
    <s v="Information Technology"/>
    <s v="IT Services"/>
    <s v="Harrison, New York"/>
    <d v="2008-07-18T00:00:00"/>
    <n v="1141391"/>
    <m/>
    <s v="Harrison"/>
    <s v="New York"/>
    <s v="United States"/>
  </r>
  <r>
    <d v="2019-04-26T00:00:00"/>
    <x v="42"/>
    <s v="buy"/>
    <n v="1500"/>
    <n v="12"/>
    <n v="246.05000299999901"/>
    <n v="247.14999399999999"/>
    <n v="243.220000999999"/>
    <n v="246.679993"/>
    <n v="246.380875"/>
    <n v="3349300"/>
    <n v="2.5049999999999999"/>
    <n v="4.34700743487231E-3"/>
    <n v="2.3751535629213699E-2"/>
    <n v="5.7205144351421502E-2"/>
    <n v="0.19657714148393499"/>
    <n v="0.36340660296478"/>
    <n v="3.3531768145239299E-3"/>
    <n v="5.8785161504378899E-3"/>
    <n v="9.3131023479329899E-3"/>
    <n v="1.69546172509243E-2"/>
    <n v="247.14999399999999"/>
    <n v="171.88999899999999"/>
    <n v="-0.13518475785567299"/>
    <n v="4.6743503443647796E-3"/>
    <n v="1.4526942081979199"/>
    <n v="3.1339117481362502"/>
    <n v="2.8997744955256999"/>
    <s v="6igma Capital"/>
    <x v="42"/>
    <s v="Information Technology"/>
    <s v="IT Services"/>
    <s v="Harrison, New York"/>
    <d v="2008-07-18T00:00:00"/>
    <n v="1141391"/>
    <m/>
    <s v="Harrison"/>
    <s v="New York"/>
    <s v="United States"/>
  </r>
  <r>
    <d v="2019-05-01T00:00:00"/>
    <x v="42"/>
    <s v="sell"/>
    <n v="100"/>
    <n v="12"/>
    <n v="254.89999399999999"/>
    <n v="256.25"/>
    <n v="248.66999799999999"/>
    <n v="248.75"/>
    <n v="248.448364"/>
    <n v="5146000"/>
    <n v="2.5110000000000001"/>
    <n v="-2.18303669676937E-2"/>
    <n v="1.40072149545777E-2"/>
    <n v="5.6345365356780502E-2"/>
    <n v="0.199625865314106"/>
    <n v="0.33868709743443898"/>
    <n v="1.7788830714718901E-2"/>
    <n v="9.5045269047573603E-3"/>
    <n v="9.7295705907069294E-3"/>
    <n v="1.6951021129793999E-2"/>
    <n v="257.42999300000002"/>
    <n v="171.88999899999999"/>
    <n v="-0.13518475785567299"/>
    <n v="-7.5304459681844096E-3"/>
    <n v="1.4599892073481"/>
    <n v="2.9108225888161199"/>
    <n v="3.0352249052422802"/>
    <s v="6igma Capital"/>
    <x v="42"/>
    <s v="Information Technology"/>
    <s v="IT Services"/>
    <s v="Harrison, New York"/>
    <d v="2008-07-18T00:00:00"/>
    <n v="1141391"/>
    <m/>
    <s v="Harrison"/>
    <s v="New York"/>
    <s v="United States"/>
  </r>
  <r>
    <d v="2019-05-16T00:00:00"/>
    <x v="42"/>
    <s v="sell"/>
    <n v="1900"/>
    <n v="12"/>
    <n v="250.44000199999999"/>
    <n v="255.14999399999999"/>
    <n v="250.33000200000001"/>
    <n v="253.41999799999999"/>
    <n v="253.11270099999999"/>
    <n v="4911900"/>
    <n v="2.4049999999999998"/>
    <n v="1.6993102143546601E-2"/>
    <n v="3.2525442885733703E-2"/>
    <n v="5.7957237611528302E-2"/>
    <n v="0.14368019338116"/>
    <n v="0.283090782588029"/>
    <n v="1.79057258459017E-2"/>
    <n v="1.2114069596522E-2"/>
    <n v="1.00224727972238E-2"/>
    <n v="1.7006552909547602E-2"/>
    <n v="257.42999300000002"/>
    <n v="171.88999899999999"/>
    <n v="-0.13518475785567299"/>
    <n v="8.8559569696340101E-3"/>
    <n v="1.4688260210088"/>
    <n v="2.4566541854482402"/>
    <n v="2.2062612541673698"/>
    <s v="6igma Capital"/>
    <x v="42"/>
    <s v="Information Technology"/>
    <s v="IT Services"/>
    <s v="Harrison, New York"/>
    <d v="2008-07-18T00:00:00"/>
    <n v="1141391"/>
    <m/>
    <s v="Harrison"/>
    <s v="New York"/>
    <s v="United States"/>
  </r>
  <r>
    <d v="2019-04-10T00:00:00"/>
    <x v="42"/>
    <s v="buy"/>
    <n v="400"/>
    <n v="13"/>
    <n v="237"/>
    <n v="237.949997"/>
    <n v="236.11000099999899"/>
    <n v="237.05999800000001"/>
    <n v="236.772537"/>
    <n v="1984200"/>
    <n v="2.4769999999999999"/>
    <n v="4.8628315506426502E-3"/>
    <n v="-6.4617888962195504E-3"/>
    <n v="5.0767949831549801E-2"/>
    <n v="0.19276826011218201"/>
    <n v="0.31066651549490398"/>
    <n v="6.5094473099988398E-3"/>
    <n v="9.5101136199160496E-3"/>
    <n v="9.7754335225024094E-3"/>
    <n v="1.71025507555784E-2"/>
    <n v="240.929993"/>
    <n v="170.64999399999999"/>
    <n v="-0.13518475785567299"/>
    <n v="3.47183783585567E-3"/>
    <n v="1.4545602557028601"/>
    <n v="2.6183532642840901"/>
    <n v="2.68622924288184"/>
    <s v="Marquee Group Funds"/>
    <x v="42"/>
    <s v="Information Technology"/>
    <s v="IT Services"/>
    <s v="Harrison, New York"/>
    <d v="2008-07-18T00:00:00"/>
    <n v="1141391"/>
    <m/>
    <s v="Harrison"/>
    <s v="New York"/>
    <s v="United States"/>
  </r>
  <r>
    <d v="2019-04-15T00:00:00"/>
    <x v="42"/>
    <s v="sell"/>
    <n v="1400"/>
    <n v="13"/>
    <n v="239.520004"/>
    <n v="239.86000099999899"/>
    <n v="237.19000199999999"/>
    <n v="239.14999399999999"/>
    <n v="238.86000099999899"/>
    <n v="3437500"/>
    <n v="2.5529999999999999"/>
    <n v="1.33896433172608E-3"/>
    <n v="1.21157019117243E-2"/>
    <n v="4.2539881570021303E-2"/>
    <n v="0.203284252300033"/>
    <n v="0.322023099251871"/>
    <n v="6.2265612947020096E-3"/>
    <n v="9.7425591657227407E-3"/>
    <n v="9.7934840853741902E-3"/>
    <n v="1.7072027569031201E-2"/>
    <n v="240.929993"/>
    <n v="170.64999399999999"/>
    <n v="-0.13518475785567299"/>
    <n v="-6.2956724975841202E-4"/>
    <n v="1.45290704850136"/>
    <n v="2.72285155636142"/>
    <n v="2.7049431429458499"/>
    <s v="Marquee Group Funds"/>
    <x v="42"/>
    <s v="Information Technology"/>
    <s v="IT Services"/>
    <s v="Harrison, New York"/>
    <d v="2008-07-18T00:00:00"/>
    <n v="1141391"/>
    <m/>
    <s v="Harrison"/>
    <s v="New York"/>
    <s v="United States"/>
  </r>
  <r>
    <d v="2019-05-08T00:00:00"/>
    <x v="42"/>
    <s v="buy"/>
    <n v="1000"/>
    <n v="13"/>
    <n v="244.53999300000001"/>
    <n v="247.55000299999901"/>
    <n v="243.75"/>
    <n v="245.33000200000001"/>
    <n v="245.03251599999999"/>
    <n v="3050700"/>
    <n v="2.4820000000000002"/>
    <n v="1.10120697472255E-3"/>
    <n v="-1.3844113094958199E-2"/>
    <n v="3.7502023489577298E-2"/>
    <n v="0.13196737800500599"/>
    <n v="0.26586628746900498"/>
    <n v="7.5819335050822303E-3"/>
    <n v="9.4135856824680408E-3"/>
    <n v="9.0795775504701193E-3"/>
    <n v="1.6865781825845302E-2"/>
    <n v="257.42999300000002"/>
    <n v="171.88999899999999"/>
    <n v="-0.13518475785567299"/>
    <n v="-1.60671540560346E-3"/>
    <n v="1.46610480391437"/>
    <n v="2.2521982254494799"/>
    <n v="2.45753162165449"/>
    <s v="Marquee Group Funds"/>
    <x v="42"/>
    <s v="Information Technology"/>
    <s v="IT Services"/>
    <s v="Harrison, New York"/>
    <d v="2008-07-18T00:00:00"/>
    <n v="1141391"/>
    <m/>
    <s v="Harrison"/>
    <s v="New York"/>
    <s v="United States"/>
  </r>
  <r>
    <d v="2019-05-09T00:00:00"/>
    <x v="42"/>
    <s v="buy"/>
    <n v="600"/>
    <n v="13"/>
    <n v="241.88999899999999"/>
    <n v="245.529999"/>
    <n v="239.96000699999999"/>
    <n v="245.30999800000001"/>
    <n v="245.01254299999999"/>
    <n v="3891000"/>
    <n v="2.4569999999999999"/>
    <n v="-8.1514953142507404E-5"/>
    <n v="-7.6345372002797904E-3"/>
    <n v="3.7547496637518898E-2"/>
    <n v="0.13808246444070901"/>
    <n v="0.25825099637747201"/>
    <n v="7.3662464179307698E-3"/>
    <n v="9.4131693404780597E-3"/>
    <n v="9.0220139295228898E-3"/>
    <n v="1.6860948908546201E-2"/>
    <n v="257.42999300000002"/>
    <n v="171.88999899999999"/>
    <n v="-0.13518475785567299"/>
    <n v="-3.0259986019249502E-3"/>
    <n v="1.4657313080018499"/>
    <n v="2.1878979119825401"/>
    <n v="2.3453119990098998"/>
    <s v="Marquee Group Funds"/>
    <x v="42"/>
    <s v="Information Technology"/>
    <s v="IT Services"/>
    <s v="Harrison, New York"/>
    <d v="2008-07-18T00:00:00"/>
    <n v="1141391"/>
    <m/>
    <s v="Harrison"/>
    <s v="New York"/>
    <s v="United States"/>
  </r>
  <r>
    <d v="2019-05-10T00:00:00"/>
    <x v="42"/>
    <s v="sell"/>
    <n v="600"/>
    <n v="13"/>
    <n v="243.86999499999999"/>
    <n v="248.720000999999"/>
    <n v="241.33000200000001"/>
    <n v="247.429993"/>
    <n v="247.12995899999899"/>
    <n v="2816200"/>
    <n v="2.4550000000000001"/>
    <n v="8.6049429046479702E-3"/>
    <n v="-2.0994378460003301E-3"/>
    <n v="4.7677258830503798E-2"/>
    <n v="0.13456317913138499"/>
    <n v="0.26633118377300402"/>
    <n v="8.5504846635420604E-3"/>
    <n v="9.4949652357793103E-3"/>
    <n v="8.9702700406767508E-3"/>
    <n v="1.6867675830617899E-2"/>
    <n v="257.42999300000002"/>
    <n v="171.88999899999999"/>
    <n v="-0.13518475785567299"/>
    <n v="3.7133938472042301E-3"/>
    <n v="1.47211080077908"/>
    <n v="2.2693870515182302"/>
    <n v="2.2992782763872301"/>
    <s v="Marquee Group Funds"/>
    <x v="42"/>
    <s v="Information Technology"/>
    <s v="IT Services"/>
    <s v="Harrison, New York"/>
    <d v="2008-07-18T00:00:00"/>
    <n v="1141391"/>
    <m/>
    <s v="Harrison"/>
    <s v="New York"/>
    <s v="United States"/>
  </r>
  <r>
    <d v="2019-05-14T00:00:00"/>
    <x v="42"/>
    <s v="sell"/>
    <n v="1000"/>
    <n v="13"/>
    <n v="242.11999499999999"/>
    <n v="247.44000199999999"/>
    <n v="241.89999399999999"/>
    <n v="245.94000199999999"/>
    <n v="245.64176899999899"/>
    <n v="3862100"/>
    <n v="2.419"/>
    <n v="1.87150968432277E-2"/>
    <n v="3.5845379000502401E-3"/>
    <n v="4.10863423706712E-2"/>
    <n v="0.117822396084849"/>
    <n v="0.246123484535927"/>
    <n v="1.6091682904942301E-2"/>
    <n v="1.16305590630394E-2"/>
    <n v="9.7916450828395996E-3"/>
    <n v="1.6966895898154599E-2"/>
    <n v="257.42999300000002"/>
    <n v="171.88999899999999"/>
    <n v="-0.13518475785567299"/>
    <n v="7.98398755130913E-3"/>
    <n v="1.4637635736802499"/>
    <n v="2.0927923447709"/>
    <n v="2.1458378215682901"/>
    <s v="Marquee Group Funds"/>
    <x v="42"/>
    <s v="Information Technology"/>
    <s v="IT Services"/>
    <s v="Harrison, New York"/>
    <d v="2008-07-18T00:00:00"/>
    <n v="1141391"/>
    <m/>
    <s v="Harrison"/>
    <s v="New York"/>
    <s v="United States"/>
  </r>
  <r>
    <d v="2019-05-20T00:00:00"/>
    <x v="42"/>
    <s v="sell"/>
    <n v="1300"/>
    <n v="13"/>
    <n v="250.490004999999"/>
    <n v="254.38999899999999"/>
    <n v="249.33000200000001"/>
    <n v="253.490004999999"/>
    <n v="253.18261699999999"/>
    <n v="2951500"/>
    <n v="2.4159999999999999"/>
    <n v="3.71511707513404E-3"/>
    <n v="4.8951880486862297E-2"/>
    <n v="5.0527434485684898E-2"/>
    <n v="0.140414199813784"/>
    <n v="0.28754226088366303"/>
    <n v="9.4014268884768694E-3"/>
    <n v="1.21779054805444E-2"/>
    <n v="9.9293843349981901E-3"/>
    <n v="1.7003481937993E-2"/>
    <n v="257.42999300000002"/>
    <n v="171.88999899999999"/>
    <n v="-0.13518475785567299"/>
    <n v="-6.7722580366252503E-3"/>
    <n v="1.4643306707617001"/>
    <n v="2.51343004259276"/>
    <n v="2.3523014608038801"/>
    <s v="Marquee Group Funds"/>
    <x v="42"/>
    <s v="Information Technology"/>
    <s v="IT Services"/>
    <s v="Harrison, New York"/>
    <d v="2008-07-18T00:00:00"/>
    <n v="1141391"/>
    <m/>
    <s v="Harrison"/>
    <s v="New York"/>
    <s v="United States"/>
  </r>
  <r>
    <d v="2019-05-30T00:00:00"/>
    <x v="42"/>
    <s v="buy"/>
    <n v="800"/>
    <n v="13"/>
    <n v="254.270004"/>
    <n v="256.05999800000001"/>
    <n v="252.78999300000001"/>
    <n v="254.19000199999999"/>
    <n v="253.881775"/>
    <n v="2817400"/>
    <n v="2.2269999999999999"/>
    <n v="2.4815608527655199E-3"/>
    <n v="-1.0604811517086799E-2"/>
    <n v="2.8167495983648198E-2"/>
    <n v="0.124399903317344"/>
    <n v="0.29907263370023801"/>
    <n v="1.4946709402943801E-2"/>
    <n v="1.38688759877928E-2"/>
    <n v="1.04489295454907E-2"/>
    <n v="1.7093226732132101E-2"/>
    <n v="258.85998499999999"/>
    <n v="171.88999899999999"/>
    <n v="-0.13518475785567299"/>
    <n v="2.0962723552933101E-3"/>
    <n v="1.4633118518738299"/>
    <n v="2.6917347232191"/>
    <n v="2.51378414547681"/>
    <s v="Marquee Group Funds"/>
    <x v="42"/>
    <s v="Information Technology"/>
    <s v="IT Services"/>
    <s v="Harrison, New York"/>
    <d v="2008-07-18T00:00:00"/>
    <n v="1141391"/>
    <m/>
    <s v="Harrison"/>
    <s v="New York"/>
    <s v="United States"/>
  </r>
  <r>
    <d v="2019-06-06T00:00:00"/>
    <x v="42"/>
    <s v="sell"/>
    <n v="1500"/>
    <n v="13"/>
    <n v="256.35998499999999"/>
    <n v="258.70001200000002"/>
    <n v="254.86000099999899"/>
    <n v="257.82998700000002"/>
    <n v="257.51733400000001"/>
    <n v="3443500"/>
    <n v="2.1240000000000001"/>
    <n v="6.1077930981420104E-3"/>
    <n v="1.42183284371185E-2"/>
    <n v="3.6294295452080502E-2"/>
    <n v="0.14917336294224701"/>
    <n v="0.26272606866654402"/>
    <n v="2.7781364241651799E-2"/>
    <n v="1.6626542715427201E-2"/>
    <n v="1.2382026234894599E-2"/>
    <n v="1.7329853109794E-2"/>
    <n v="258.85998499999999"/>
    <n v="171.88999899999999"/>
    <n v="-0.13518475785567299"/>
    <n v="6.1168407152111899E-3"/>
    <n v="1.46238562649544"/>
    <n v="2.3684543792165198"/>
    <n v="2.33547698926137"/>
    <s v="Marquee Group Funds"/>
    <x v="42"/>
    <s v="Information Technology"/>
    <s v="IT Services"/>
    <s v="Harrison, New York"/>
    <d v="2008-07-18T00:00:00"/>
    <n v="1141391"/>
    <m/>
    <s v="Harrison"/>
    <s v="New York"/>
    <s v="United States"/>
  </r>
  <r>
    <d v="2019-06-26T00:00:00"/>
    <x v="42"/>
    <s v="buy"/>
    <n v="400"/>
    <n v="13"/>
    <n v="260.88000499999998"/>
    <n v="262.64999399999999"/>
    <n v="259.98998999999998"/>
    <n v="261.29998799999998"/>
    <n v="260.98312399999998"/>
    <n v="3869400"/>
    <n v="2.0489999999999999"/>
    <n v="6.0263804282765501E-3"/>
    <n v="5.48761703434198E-3"/>
    <n v="3.8305643796910198E-2"/>
    <n v="0.118088335230457"/>
    <n v="0.29831008357820199"/>
    <n v="1.7729053956994201E-2"/>
    <n v="1.6263461178992699E-2"/>
    <n v="1.28740347789404E-2"/>
    <n v="1.7352718024763399E-2"/>
    <n v="269.85000600000001"/>
    <n v="171.88999899999999"/>
    <n v="-0.13518475785567299"/>
    <n v="-1.2346958449604901E-3"/>
    <n v="1.45750647328836"/>
    <n v="2.9090030027444"/>
    <n v="2.72366540152519"/>
    <s v="Marquee Group Funds"/>
    <x v="42"/>
    <s v="Information Technology"/>
    <s v="IT Services"/>
    <s v="Harrison, New York"/>
    <d v="2008-07-18T00:00:00"/>
    <n v="1141391"/>
    <m/>
    <s v="Harrison"/>
    <s v="New York"/>
    <s v="United States"/>
  </r>
  <r>
    <d v="2019-05-03T00:00:00"/>
    <x v="42"/>
    <s v="buy"/>
    <n v="1600"/>
    <n v="14"/>
    <n v="248.61000099999899"/>
    <n v="249.85000600000001"/>
    <n v="247.46000699999999"/>
    <n v="247.949997"/>
    <n v="247.649338"/>
    <n v="3194200"/>
    <n v="2.5310000000000001"/>
    <n v="3.0698435503684102E-3"/>
    <n v="5.1351749511259698E-3"/>
    <n v="3.7071842914559498E-2"/>
    <n v="0.14972191818452901"/>
    <n v="0.29398660514896002"/>
    <n v="1.8221840167748901E-2"/>
    <n v="9.2501530918821205E-3"/>
    <n v="8.8600527422765998E-3"/>
    <n v="1.68464624888474E-2"/>
    <n v="257.42999300000002"/>
    <n v="171.88999899999999"/>
    <n v="-0.13518475785567299"/>
    <n v="9.5921274614703799E-3"/>
    <n v="1.46891285954147"/>
    <n v="2.49955566463156"/>
    <n v="2.8483845559424301"/>
    <s v="DJT Green Funds"/>
    <x v="42"/>
    <s v="Information Technology"/>
    <s v="IT Services"/>
    <s v="Harrison, New York"/>
    <d v="2008-07-18T00:00:00"/>
    <n v="1141391"/>
    <m/>
    <s v="Harrison"/>
    <s v="New York"/>
    <s v="United States"/>
  </r>
  <r>
    <d v="2019-05-06T00:00:00"/>
    <x v="42"/>
    <s v="sell"/>
    <n v="1000"/>
    <n v="14"/>
    <n v="241.490004999999"/>
    <n v="249.08000200000001"/>
    <n v="240.05000299999901"/>
    <n v="248.63999899999999"/>
    <n v="248.33850099999901"/>
    <n v="3022000"/>
    <n v="2.5"/>
    <n v="2.7789529876340001E-3"/>
    <n v="6.0915289686862299E-3"/>
    <n v="4.1231029217275998E-2"/>
    <n v="0.147182303253065"/>
    <n v="0.29322008687928802"/>
    <n v="1.8237291523264799E-2"/>
    <n v="9.2269946798066802E-3"/>
    <n v="8.8522251343147902E-3"/>
    <n v="1.6846100455326401E-2"/>
    <n v="257.42999300000002"/>
    <n v="171.88999899999999"/>
    <n v="-0.13518475785567299"/>
    <n v="-4.4810132310555703E-3"/>
    <n v="1.4677232747459299"/>
    <n v="2.4992358881932502"/>
    <n v="2.7782880207360399"/>
    <s v="DJT Green Funds"/>
    <x v="42"/>
    <s v="Information Technology"/>
    <s v="IT Services"/>
    <s v="Harrison, New York"/>
    <d v="2008-07-18T00:00:00"/>
    <n v="1141391"/>
    <m/>
    <s v="Harrison"/>
    <s v="New York"/>
    <s v="United States"/>
  </r>
  <r>
    <d v="2019-05-13T00:00:00"/>
    <x v="42"/>
    <s v="sell"/>
    <n v="1800"/>
    <n v="14"/>
    <n v="241.509995"/>
    <n v="243.91000399999999"/>
    <n v="240.36000099999899"/>
    <n v="241.38000499999899"/>
    <n v="241.087311"/>
    <n v="4136900"/>
    <n v="2.4049999999999998"/>
    <n v="-2.4755193869405299E-2"/>
    <n v="-2.96335847030396E-2"/>
    <n v="1.8059233410455899E-2"/>
    <n v="0.1074099680589"/>
    <n v="0.22896122243015901"/>
    <n v="1.3442394272539701E-2"/>
    <n v="1.1064558340915499E-2"/>
    <n v="9.58849826741872E-3"/>
    <n v="1.6929814853906999E-2"/>
    <n v="257.42999300000002"/>
    <n v="171.88999899999999"/>
    <n v="-0.13518475785567299"/>
    <n v="-2.4426469085879299E-2"/>
    <n v="1.4614818127140701"/>
    <n v="1.92691357412032"/>
    <n v="2.1848138135726498"/>
    <s v="DJT Green Funds"/>
    <x v="42"/>
    <s v="Information Technology"/>
    <s v="IT Services"/>
    <s v="Harrison, New York"/>
    <d v="2008-07-18T00:00:00"/>
    <n v="1141391"/>
    <m/>
    <s v="Harrison"/>
    <s v="New York"/>
    <s v="United States"/>
  </r>
  <r>
    <d v="2019-05-17T00:00:00"/>
    <x v="42"/>
    <s v="sell"/>
    <n v="1000"/>
    <n v="14"/>
    <n v="251.11000099999899"/>
    <n v="254.28999300000001"/>
    <n v="250.83999599999899"/>
    <n v="252.55000299999901"/>
    <n v="252.24375899999899"/>
    <n v="3129800"/>
    <n v="2.3929999999999998"/>
    <n v="-3.4389304387629702E-3"/>
    <n v="2.0481569542322799E-2"/>
    <n v="5.0595433149281402E-2"/>
    <n v="0.129832046898681"/>
    <n v="0.277674574175234"/>
    <n v="1.8357036942573301E-2"/>
    <n v="1.21782912518588E-2"/>
    <n v="9.9931373834231101E-3"/>
    <n v="1.7008891791179401E-2"/>
    <n v="257.42999300000002"/>
    <n v="171.88999899999999"/>
    <n v="-0.13518475785567299"/>
    <n v="-5.8544371529206298E-3"/>
    <n v="1.46846984928437"/>
    <n v="2.4130716162282901"/>
    <n v="2.2349981671093899"/>
    <s v="DJT Green Funds"/>
    <x v="42"/>
    <s v="Information Technology"/>
    <s v="IT Services"/>
    <s v="Harrison, New York"/>
    <d v="2008-07-18T00:00:00"/>
    <n v="1141391"/>
    <m/>
    <s v="Harrison"/>
    <s v="New York"/>
    <s v="United States"/>
  </r>
  <r>
    <d v="2019-05-31T00:00:00"/>
    <x v="42"/>
    <s v="sell"/>
    <n v="1600"/>
    <n v="14"/>
    <n v="251.979996"/>
    <n v="253.66000399999999"/>
    <n v="250.83999599999899"/>
    <n v="251.490004999999"/>
    <n v="251.18504300000001"/>
    <n v="5041400"/>
    <n v="2.1419999999999999"/>
    <n v="-1.0678815281988E-2"/>
    <n v="7.0229218521353698E-3"/>
    <n v="-1.08755095445383E-2"/>
    <n v="0.102748000985226"/>
    <n v="0.27669662207102502"/>
    <n v="7.3996791549031903E-3"/>
    <n v="1.2685683213095799E-2"/>
    <n v="1.0504118124073701E-2"/>
    <n v="1.7096528829602799E-2"/>
    <n v="258.85998499999999"/>
    <n v="171.88999899999999"/>
    <n v="-0.13518475785567299"/>
    <n v="-1.3283204951564801E-2"/>
    <n v="1.46303743816635"/>
    <n v="2.4875941577399798"/>
    <n v="2.5343573982954601"/>
    <s v="DJT Green Funds"/>
    <x v="42"/>
    <s v="Information Technology"/>
    <s v="IT Services"/>
    <s v="Harrison, New York"/>
    <d v="2008-07-18T00:00:00"/>
    <n v="1141391"/>
    <m/>
    <s v="Harrison"/>
    <s v="New York"/>
    <s v="United States"/>
  </r>
  <r>
    <d v="2019-06-20T00:00:00"/>
    <x v="42"/>
    <s v="buy"/>
    <n v="800"/>
    <n v="14"/>
    <n v="263.48998999999998"/>
    <n v="267.70001200000002"/>
    <n v="262.5"/>
    <n v="266.790009"/>
    <n v="266.46649200000002"/>
    <n v="4667300"/>
    <n v="2.0009999999999999"/>
    <n v="2.62803729232431E-2"/>
    <n v="2.1175436216152199E-2"/>
    <n v="5.1137467442546901E-2"/>
    <n v="0.12457656982845"/>
    <n v="0.29523363109908901"/>
    <n v="1.27453558089321E-2"/>
    <n v="1.6718808247107999E-2"/>
    <n v="1.2904334218124499E-2"/>
    <n v="1.7423908913441501E-2"/>
    <n v="269.85000600000001"/>
    <n v="171.88999899999999"/>
    <n v="-0.13518475785567299"/>
    <n v="9.4276054361659405E-3"/>
    <n v="1.4615475352287699"/>
    <n v="2.8235661575806201"/>
    <n v="2.5580011444772799"/>
    <s v="DJT Green Funds"/>
    <x v="42"/>
    <s v="Information Technology"/>
    <s v="IT Services"/>
    <s v="Harrison, New York"/>
    <d v="2008-07-18T00:00:00"/>
    <n v="1141391"/>
    <m/>
    <s v="Harrison"/>
    <s v="New York"/>
    <s v="United States"/>
  </r>
  <r>
    <d v="2019-04-05T00:00:00"/>
    <x v="42"/>
    <s v="sell"/>
    <n v="1800"/>
    <n v="15"/>
    <n v="237.21000699999999"/>
    <n v="237.96000699999999"/>
    <n v="236.11000099999899"/>
    <n v="236.63000499999899"/>
    <n v="236.013474"/>
    <n v="2590000"/>
    <n v="2.5009999999999999"/>
    <n v="2.4117854362646E-3"/>
    <n v="4.99922877224508E-3"/>
    <n v="5.2755645864024099E-2"/>
    <n v="0.22246487021971001"/>
    <n v="0.30271635757794302"/>
    <n v="9.7440649541184494E-3"/>
    <n v="1.0325081258476801E-2"/>
    <n v="9.9497872419533496E-3"/>
    <n v="1.7311023728875E-2"/>
    <n v="240.929993"/>
    <n v="168.96000699999999"/>
    <n v="-0.13518475785567299"/>
    <n v="4.62571739556182E-3"/>
    <n v="1.45898708240301"/>
    <n v="2.5390857222464098"/>
    <n v="2.6952479388264798"/>
    <s v="Turtle River Asset Management"/>
    <x v="42"/>
    <s v="Information Technology"/>
    <s v="IT Services"/>
    <s v="Harrison, New York"/>
    <d v="2008-07-18T00:00:00"/>
    <n v="1141391"/>
    <m/>
    <s v="Harrison"/>
    <s v="New York"/>
    <s v="United States"/>
  </r>
  <r>
    <d v="2019-04-26T00:00:00"/>
    <x v="42"/>
    <s v="sell"/>
    <n v="1500"/>
    <n v="15"/>
    <n v="246.05000299999901"/>
    <n v="247.14999399999999"/>
    <n v="243.220000999999"/>
    <n v="246.679993"/>
    <n v="246.380875"/>
    <n v="3349300"/>
    <n v="2.5049999999999999"/>
    <n v="4.34700743487231E-3"/>
    <n v="2.3751535629213699E-2"/>
    <n v="5.7205144351421502E-2"/>
    <n v="0.19657714148393499"/>
    <n v="0.36340660296478"/>
    <n v="3.3531768145239299E-3"/>
    <n v="5.8785161504378899E-3"/>
    <n v="9.3131023479329899E-3"/>
    <n v="1.69546172509243E-2"/>
    <n v="247.14999399999999"/>
    <n v="171.88999899999999"/>
    <n v="-0.13518475785567299"/>
    <n v="4.6743503443647796E-3"/>
    <n v="1.4526942081979199"/>
    <n v="3.1339117481362502"/>
    <n v="2.8997744955256999"/>
    <s v="Turtle River Asset Management"/>
    <x v="42"/>
    <s v="Information Technology"/>
    <s v="IT Services"/>
    <s v="Harrison, New York"/>
    <d v="2008-07-18T00:00:00"/>
    <n v="1141391"/>
    <m/>
    <s v="Harrison"/>
    <s v="New York"/>
    <s v="United States"/>
  </r>
  <r>
    <d v="2019-05-03T00:00:00"/>
    <x v="42"/>
    <s v="buy"/>
    <n v="1600"/>
    <n v="15"/>
    <n v="248.61000099999899"/>
    <n v="249.85000600000001"/>
    <n v="247.46000699999999"/>
    <n v="247.949997"/>
    <n v="247.649338"/>
    <n v="3194200"/>
    <n v="2.5310000000000001"/>
    <n v="3.0698435503684102E-3"/>
    <n v="5.1351749511259698E-3"/>
    <n v="3.7071842914559498E-2"/>
    <n v="0.14972191818452901"/>
    <n v="0.29398660514896002"/>
    <n v="1.8221840167748901E-2"/>
    <n v="9.2501530918821205E-3"/>
    <n v="8.8600527422765998E-3"/>
    <n v="1.68464624888474E-2"/>
    <n v="257.42999300000002"/>
    <n v="171.88999899999999"/>
    <n v="-0.13518475785567299"/>
    <n v="9.5921274614703799E-3"/>
    <n v="1.46891285954147"/>
    <n v="2.49955566463156"/>
    <n v="2.8483845559424301"/>
    <s v="Turtle River Asset Management"/>
    <x v="42"/>
    <s v="Information Technology"/>
    <s v="IT Services"/>
    <s v="Harrison, New York"/>
    <d v="2008-07-18T00:00:00"/>
    <n v="1141391"/>
    <m/>
    <s v="Harrison"/>
    <s v="New York"/>
    <s v="United States"/>
  </r>
  <r>
    <d v="2019-05-07T00:00:00"/>
    <x v="42"/>
    <s v="sell"/>
    <n v="1600"/>
    <n v="15"/>
    <n v="247.270004"/>
    <n v="247.729996"/>
    <n v="242.60000600000001"/>
    <n v="245.05999800000001"/>
    <n v="244.762833"/>
    <n v="4257500"/>
    <n v="2.448"/>
    <n v="-1.45030257598624E-2"/>
    <n v="-3.6775687037374702E-2"/>
    <n v="3.8812601951119199E-2"/>
    <n v="0.12826849321714501"/>
    <n v="0.26969521236871302"/>
    <n v="1.08758538734662E-2"/>
    <n v="9.4137320162754091E-3"/>
    <n v="9.0980461632507396E-3"/>
    <n v="1.6867548216225398E-2"/>
    <n v="257.42999300000002"/>
    <n v="171.88999899999999"/>
    <n v="-0.13518475785567299"/>
    <n v="-1.6649488130547601E-2"/>
    <n v="1.4662432725901"/>
    <n v="2.2876723047926899"/>
    <n v="2.5892564943278198"/>
    <s v="Turtle River Asset Management"/>
    <x v="42"/>
    <s v="Information Technology"/>
    <s v="IT Services"/>
    <s v="Harrison, New York"/>
    <d v="2008-07-18T00:00:00"/>
    <n v="1141391"/>
    <m/>
    <s v="Harrison"/>
    <s v="New York"/>
    <s v="United States"/>
  </r>
  <r>
    <d v="2019-05-17T00:00:00"/>
    <x v="42"/>
    <s v="sell"/>
    <n v="1700"/>
    <n v="15"/>
    <n v="251.11000099999899"/>
    <n v="254.28999300000001"/>
    <n v="250.83999599999899"/>
    <n v="252.55000299999901"/>
    <n v="252.24375899999899"/>
    <n v="3129800"/>
    <n v="2.3929999999999998"/>
    <n v="-3.4389304387629702E-3"/>
    <n v="2.0481569542322799E-2"/>
    <n v="5.0595433149281402E-2"/>
    <n v="0.129832046898681"/>
    <n v="0.277674574175234"/>
    <n v="1.8357036942573301E-2"/>
    <n v="1.21782912518588E-2"/>
    <n v="9.9931373834231101E-3"/>
    <n v="1.7008891791179401E-2"/>
    <n v="257.42999300000002"/>
    <n v="171.88999899999999"/>
    <n v="-0.13518475785567299"/>
    <n v="-5.8544371529206298E-3"/>
    <n v="1.46846984928437"/>
    <n v="2.4130716162282901"/>
    <n v="2.2349981671093899"/>
    <s v="Turtle River Asset Management"/>
    <x v="42"/>
    <s v="Information Technology"/>
    <s v="IT Services"/>
    <s v="Harrison, New York"/>
    <d v="2008-07-18T00:00:00"/>
    <n v="1141391"/>
    <m/>
    <s v="Harrison"/>
    <s v="New York"/>
    <s v="United States"/>
  </r>
  <r>
    <d v="2019-05-21T00:00:00"/>
    <x v="42"/>
    <s v="buy"/>
    <n v="1100"/>
    <n v="15"/>
    <n v="255"/>
    <n v="255.949997"/>
    <n v="253.78999300000001"/>
    <n v="255.36000099999899"/>
    <n v="255.050354"/>
    <n v="2881600"/>
    <n v="2.4260000000000002"/>
    <n v="7.3499576563837701E-3"/>
    <n v="3.7586741300018503E-2"/>
    <n v="5.8333917008180101E-2"/>
    <n v="0.14540954509237899"/>
    <n v="0.29908525432425398"/>
    <n v="7.9689872974214298E-3"/>
    <n v="1.22075583688487E-2"/>
    <n v="9.9503283417276892E-3"/>
    <n v="1.7004603014799599E-2"/>
    <n v="257.42999300000002"/>
    <n v="171.88999899999999"/>
    <n v="-0.13518475785567299"/>
    <n v="8.4599491109458805E-3"/>
    <n v="1.4620565148719"/>
    <n v="2.6326534785626499"/>
    <n v="2.4602736875622302"/>
    <s v="Turtle River Asset Management"/>
    <x v="42"/>
    <s v="Information Technology"/>
    <s v="IT Services"/>
    <s v="Harrison, New York"/>
    <d v="2008-07-18T00:00:00"/>
    <n v="1141391"/>
    <m/>
    <s v="Harrison"/>
    <s v="New York"/>
    <s v="United States"/>
  </r>
  <r>
    <d v="2019-06-07T00:00:00"/>
    <x v="42"/>
    <s v="buy"/>
    <n v="1300"/>
    <n v="15"/>
    <n v="260"/>
    <n v="266.86999500000002"/>
    <n v="259.61999500000002"/>
    <n v="265.79998799999998"/>
    <n v="265.47769199999999"/>
    <n v="3691800"/>
    <n v="2.0840000000000001"/>
    <n v="3.0443780210035999E-2"/>
    <n v="5.5340923929142603E-2"/>
    <n v="8.1241101421979003E-2"/>
    <n v="0.182048097761076"/>
    <n v="0.27404222255583"/>
    <n v="2.8844029081433801E-2"/>
    <n v="1.7295247422602501E-2"/>
    <n v="1.2860027721239099E-2"/>
    <n v="1.73914539043022E-2"/>
    <n v="266.86999500000002"/>
    <n v="171.88999899999999"/>
    <n v="-0.13518475785567299"/>
    <n v="1.0442979367750601E-2"/>
    <n v="1.46658927938134"/>
    <n v="2.4928392281587199"/>
    <n v="2.3365260033451198"/>
    <s v="Turtle River Asset Management"/>
    <x v="42"/>
    <s v="Information Technology"/>
    <s v="IT Services"/>
    <s v="Harrison, New York"/>
    <d v="2008-07-18T00:00:00"/>
    <n v="1141391"/>
    <m/>
    <s v="Harrison"/>
    <s v="New York"/>
    <s v="United States"/>
  </r>
  <r>
    <d v="2019-06-11T00:00:00"/>
    <x v="42"/>
    <s v="buy"/>
    <n v="2300"/>
    <n v="15"/>
    <n v="267.470000999999"/>
    <n v="267.89001500000001"/>
    <n v="259.17999300000002"/>
    <n v="263.66000400000001"/>
    <n v="263.34030200000001"/>
    <n v="3119600"/>
    <n v="2.14"/>
    <n v="-9.2117858919974899E-3"/>
    <n v="5.6484954099689802E-2"/>
    <n v="7.2137714581321899E-2"/>
    <n v="0.151370283155258"/>
    <n v="0.28168108638205702"/>
    <n v="1.7299602572285602E-2"/>
    <n v="1.7498318568005201E-2"/>
    <n v="1.28170539370839E-2"/>
    <n v="1.7360599196236701E-2"/>
    <n v="269.85000600000001"/>
    <n v="171.88999899999999"/>
    <n v="-0.13518475785567299"/>
    <n v="-3.4994119269314301E-4"/>
    <n v="1.4652462888467299"/>
    <n v="2.5798140302184902"/>
    <n v="2.50227906643127"/>
    <s v="Turtle River Asset Management"/>
    <x v="42"/>
    <s v="Information Technology"/>
    <s v="IT Services"/>
    <s v="Harrison, New York"/>
    <d v="2008-07-18T00:00:00"/>
    <n v="1141391"/>
    <m/>
    <s v="Harrison"/>
    <s v="New York"/>
    <s v="United States"/>
  </r>
  <r>
    <d v="2019-04-03T00:00:00"/>
    <x v="42"/>
    <s v="buy"/>
    <n v="1600"/>
    <n v="16"/>
    <n v="240.279999"/>
    <n v="240.929993"/>
    <n v="237.82000699999901"/>
    <n v="238.929993"/>
    <n v="238.30746499999901"/>
    <n v="2911700"/>
    <n v="2.5169999999999999"/>
    <n v="-1.3802333150824901E-3"/>
    <n v="2.7194298675713002E-2"/>
    <n v="5.4353280171561699E-2"/>
    <n v="0.23224300325626099"/>
    <n v="0.33151274207125803"/>
    <n v="6.9207390163506903E-3"/>
    <n v="1.0093670191293201E-2"/>
    <n v="1.2818452381479399E-2"/>
    <n v="1.7307704393975099E-2"/>
    <n v="240.929993"/>
    <n v="167.94000199999999"/>
    <n v="-0.13518475785567299"/>
    <n v="2.1460723821998401E-3"/>
    <n v="1.45649096865008"/>
    <n v="2.7968786488122501"/>
    <n v="2.7470184748383799"/>
    <s v="Bridgebay Associates"/>
    <x v="42"/>
    <s v="Information Technology"/>
    <s v="IT Services"/>
    <s v="Harrison, New York"/>
    <d v="2008-07-18T00:00:00"/>
    <n v="1141391"/>
    <m/>
    <s v="Harrison"/>
    <s v="New York"/>
    <s v="United States"/>
  </r>
  <r>
    <d v="2019-04-09T00:00:00"/>
    <x v="42"/>
    <s v="buy"/>
    <n v="2100"/>
    <n v="16"/>
    <n v="235.28999300000001"/>
    <n v="237.25"/>
    <n v="235"/>
    <n v="235.91000399999999"/>
    <n v="235.62394699999999"/>
    <n v="2491300"/>
    <n v="2.4990000000000001"/>
    <n v="-1.52481928833703E-3"/>
    <n v="-1.27048537619446E-2"/>
    <n v="6.2754372434821099E-2"/>
    <n v="0.20589330710752299"/>
    <n v="0.33119200205372701"/>
    <n v="5.56367261272004E-3"/>
    <n v="9.9944901756651092E-3"/>
    <n v="9.9527319054078401E-3"/>
    <n v="1.7168655749115799E-2"/>
    <n v="240.929993"/>
    <n v="170.64999399999999"/>
    <n v="-0.13518475785567299"/>
    <n v="-6.0859766572597396E-3"/>
    <n v="1.4550454289477699"/>
    <n v="2.8020391332141101"/>
    <n v="2.7219343197874699"/>
    <s v="Bridgebay Associates"/>
    <x v="42"/>
    <s v="Information Technology"/>
    <s v="IT Services"/>
    <s v="Harrison, New York"/>
    <d v="2008-07-18T00:00:00"/>
    <n v="1141391"/>
    <m/>
    <s v="Harrison"/>
    <s v="New York"/>
    <s v="United States"/>
  </r>
  <r>
    <d v="2019-05-07T00:00:00"/>
    <x v="42"/>
    <s v="buy"/>
    <n v="1800"/>
    <n v="16"/>
    <n v="247.270004"/>
    <n v="247.729996"/>
    <n v="242.60000600000001"/>
    <n v="245.05999800000001"/>
    <n v="244.762833"/>
    <n v="4257500"/>
    <n v="2.448"/>
    <n v="-1.45030257598624E-2"/>
    <n v="-3.6775687037374702E-2"/>
    <n v="3.8812601951119199E-2"/>
    <n v="0.12826849321714501"/>
    <n v="0.26969521236871302"/>
    <n v="1.08758538734662E-2"/>
    <n v="9.4137320162754091E-3"/>
    <n v="9.0980461632507396E-3"/>
    <n v="1.6867548216225398E-2"/>
    <n v="257.42999300000002"/>
    <n v="171.88999899999999"/>
    <n v="-0.13518475785567299"/>
    <n v="-1.6649488130547601E-2"/>
    <n v="1.4662432725901"/>
    <n v="2.2876723047926899"/>
    <n v="2.5892564943278198"/>
    <s v="Bridgebay Associates"/>
    <x v="42"/>
    <s v="Information Technology"/>
    <s v="IT Services"/>
    <s v="Harrison, New York"/>
    <d v="2008-07-18T00:00:00"/>
    <n v="1141391"/>
    <m/>
    <s v="Harrison"/>
    <s v="New York"/>
    <s v="United States"/>
  </r>
  <r>
    <d v="2019-05-29T00:00:00"/>
    <x v="42"/>
    <s v="sell"/>
    <n v="1000"/>
    <n v="16"/>
    <n v="252.25"/>
    <n v="254.25"/>
    <n v="251.270004"/>
    <n v="253.55999800000001"/>
    <n v="253.252533"/>
    <n v="4014300"/>
    <n v="2.2360000000000002"/>
    <n v="5.1286871575155003E-4"/>
    <n v="-7.0738472780098099E-3"/>
    <n v="2.7508534100956598E-2"/>
    <n v="0.12280846600327799"/>
    <n v="0.28797546036355798"/>
    <n v="1.52978212829337E-2"/>
    <n v="1.38668695971461E-2"/>
    <n v="1.0449607848827499E-2"/>
    <n v="1.71041688435833E-2"/>
    <n v="258.85998499999999"/>
    <n v="171.88999899999999"/>
    <n v="-0.13518475785567299"/>
    <n v="-6.9359101493404697E-3"/>
    <n v="1.4596980493760401"/>
    <n v="2.5778906774779902"/>
    <n v="2.5079653304795899"/>
    <s v="Bridgebay Associates"/>
    <x v="42"/>
    <s v="Information Technology"/>
    <s v="IT Services"/>
    <s v="Harrison, New York"/>
    <d v="2008-07-18T00:00:00"/>
    <n v="1141391"/>
    <m/>
    <s v="Harrison"/>
    <s v="New York"/>
    <s v="United States"/>
  </r>
  <r>
    <d v="2019-06-10T00:00:00"/>
    <x v="42"/>
    <s v="buy"/>
    <n v="2100"/>
    <n v="16"/>
    <n v="269"/>
    <n v="269.85000600000001"/>
    <n v="265.27999899999998"/>
    <n v="266.10000600000001"/>
    <n v="265.777343999999"/>
    <n v="4469000"/>
    <n v="2.1429999999999998"/>
    <n v="1.12809107292042E-3"/>
    <n v="9.3860726395563199E-2"/>
    <n v="8.1267985520176902E-2"/>
    <n v="0.166326934680082"/>
    <n v="0.29339554315197103"/>
    <n v="1.39785634410521E-2"/>
    <n v="1.72950565431251E-2"/>
    <n v="1.27367191591168E-2"/>
    <n v="1.73485093452782E-2"/>
    <n v="269.85000600000001"/>
    <n v="171.88999899999999"/>
    <n v="-0.13518475785567299"/>
    <n v="4.6492198743191201E-3"/>
    <n v="1.4646639375605199"/>
    <n v="2.6863151860135499"/>
    <n v="2.4309484641297301"/>
    <s v="Bridgebay Associates"/>
    <x v="42"/>
    <s v="Information Technology"/>
    <s v="IT Services"/>
    <s v="Harrison, New York"/>
    <d v="2008-07-18T00:00:00"/>
    <n v="1141391"/>
    <m/>
    <s v="Harrison"/>
    <s v="New York"/>
    <s v="United States"/>
  </r>
  <r>
    <d v="2019-06-20T00:00:00"/>
    <x v="42"/>
    <s v="buy"/>
    <n v="1500"/>
    <n v="16"/>
    <n v="263.48998999999998"/>
    <n v="267.70001200000002"/>
    <n v="262.5"/>
    <n v="266.790009"/>
    <n v="266.46649200000002"/>
    <n v="4667300"/>
    <n v="2.0009999999999999"/>
    <n v="2.62803729232431E-2"/>
    <n v="2.1175436216152199E-2"/>
    <n v="5.1137467442546901E-2"/>
    <n v="0.12457656982845"/>
    <n v="0.29523363109908901"/>
    <n v="1.27453558089321E-2"/>
    <n v="1.6718808247107999E-2"/>
    <n v="1.2904334218124499E-2"/>
    <n v="1.7423908913441501E-2"/>
    <n v="269.85000600000001"/>
    <n v="171.88999899999999"/>
    <n v="-0.13518475785567299"/>
    <n v="9.4276054361659405E-3"/>
    <n v="1.4615475352287699"/>
    <n v="2.8235661575806201"/>
    <n v="2.5580011444772799"/>
    <s v="Bridgebay Associates"/>
    <x v="42"/>
    <s v="Information Technology"/>
    <s v="IT Services"/>
    <s v="Harrison, New York"/>
    <d v="2008-07-18T00:00:00"/>
    <n v="1141391"/>
    <m/>
    <s v="Harrison"/>
    <s v="New York"/>
    <s v="United States"/>
  </r>
  <r>
    <d v="2019-06-27T00:00:00"/>
    <x v="42"/>
    <s v="buy"/>
    <n v="1000"/>
    <n v="16"/>
    <n v="262.44000199999999"/>
    <n v="263.57998700000002"/>
    <n v="260.39999399999999"/>
    <n v="261.10000600000001"/>
    <n v="260.78338600000001"/>
    <n v="2186900"/>
    <n v="2.0049999999999999"/>
    <n v="-7.6562219279600397E-4"/>
    <n v="-2.1558378081697301E-2"/>
    <n v="2.9815847698227E-2"/>
    <n v="0.107309412128974"/>
    <n v="0.28998249313730501"/>
    <n v="1.0957596089447E-2"/>
    <n v="1.62153879683322E-2"/>
    <n v="1.28356936934588E-2"/>
    <n v="1.7348452066037998E-2"/>
    <n v="269.85000600000001"/>
    <n v="171.88999899999999"/>
    <n v="-0.13518475785567299"/>
    <n v="3.81588593721357E-3"/>
    <n v="1.4561496182356299"/>
    <n v="2.83876393105652"/>
    <n v="2.7267049562203698"/>
    <s v="Bridgebay Associates"/>
    <x v="42"/>
    <s v="Information Technology"/>
    <s v="IT Services"/>
    <s v="Harrison, New York"/>
    <d v="2008-07-18T00:00:00"/>
    <n v="1141391"/>
    <m/>
    <s v="Harrison"/>
    <s v="New York"/>
    <s v="United States"/>
  </r>
  <r>
    <d v="2019-04-09T00:00:00"/>
    <x v="42"/>
    <s v="sell"/>
    <n v="2300"/>
    <n v="17"/>
    <n v="235.28999300000001"/>
    <n v="237.25"/>
    <n v="235"/>
    <n v="235.91000399999999"/>
    <n v="235.62394699999999"/>
    <n v="2491300"/>
    <n v="2.4990000000000001"/>
    <n v="-1.52481928833703E-3"/>
    <n v="-1.27048537619446E-2"/>
    <n v="6.2754372434821099E-2"/>
    <n v="0.20589330710752299"/>
    <n v="0.33119200205372701"/>
    <n v="5.56367261272004E-3"/>
    <n v="9.9944901756651092E-3"/>
    <n v="9.9527319054078401E-3"/>
    <n v="1.7168655749115799E-2"/>
    <n v="240.929993"/>
    <n v="170.64999399999999"/>
    <n v="-0.13518475785567299"/>
    <n v="-6.0859766572597396E-3"/>
    <n v="1.4550454289477699"/>
    <n v="2.8020391332141101"/>
    <n v="2.7219343197874699"/>
    <s v="Los Santos Asset Management"/>
    <x v="42"/>
    <s v="Information Technology"/>
    <s v="IT Services"/>
    <s v="Harrison, New York"/>
    <d v="2008-07-18T00:00:00"/>
    <n v="1141391"/>
    <m/>
    <s v="Harrison"/>
    <s v="New York"/>
    <s v="United States"/>
  </r>
  <r>
    <d v="2019-05-15T00:00:00"/>
    <x v="42"/>
    <s v="sell"/>
    <n v="1900"/>
    <n v="17"/>
    <n v="244.33000200000001"/>
    <n v="251.03999300000001"/>
    <n v="244.21000699999999"/>
    <n v="249.14999399999999"/>
    <n v="248.84787"/>
    <n v="4186900"/>
    <n v="2.379"/>
    <n v="1.2967494863717E-2"/>
    <n v="1.5450825789044701E-2"/>
    <n v="4.2303099799707797E-2"/>
    <n v="0.12337158465411301"/>
    <n v="0.26547291011450103"/>
    <n v="1.7011293895313299E-2"/>
    <n v="1.1682571566230201E-2"/>
    <n v="9.8670281441969893E-3"/>
    <n v="1.69772415527779E-2"/>
    <n v="257.42999300000002"/>
    <n v="171.88999899999999"/>
    <n v="-0.13518475785567299"/>
    <n v="5.8219943882337104E-3"/>
    <n v="1.46493769802828"/>
    <n v="2.2855591149792098"/>
    <n v="2.1525099994742298"/>
    <s v="Los Santos Asset Management"/>
    <x v="42"/>
    <s v="Information Technology"/>
    <s v="IT Services"/>
    <s v="Harrison, New York"/>
    <d v="2008-07-18T00:00:00"/>
    <n v="1141391"/>
    <m/>
    <s v="Harrison"/>
    <s v="New York"/>
    <s v="United States"/>
  </r>
  <r>
    <d v="2019-05-21T00:00:00"/>
    <x v="42"/>
    <s v="buy"/>
    <n v="1400"/>
    <n v="17"/>
    <n v="255"/>
    <n v="255.949997"/>
    <n v="253.78999300000001"/>
    <n v="255.36000099999899"/>
    <n v="255.050354"/>
    <n v="2881600"/>
    <n v="2.4260000000000002"/>
    <n v="7.3499576563837701E-3"/>
    <n v="3.7586741300018503E-2"/>
    <n v="5.8333917008180101E-2"/>
    <n v="0.14540954509237899"/>
    <n v="0.29908525432425398"/>
    <n v="7.9689872974214298E-3"/>
    <n v="1.22075583688487E-2"/>
    <n v="9.9503283417276892E-3"/>
    <n v="1.7004603014799599E-2"/>
    <n v="257.42999300000002"/>
    <n v="171.88999899999999"/>
    <n v="-0.13518475785567299"/>
    <n v="8.4599491109458805E-3"/>
    <n v="1.4620565148719"/>
    <n v="2.6326534785626499"/>
    <n v="2.4602736875622302"/>
    <s v="Los Santos Asset Management"/>
    <x v="42"/>
    <s v="Information Technology"/>
    <s v="IT Services"/>
    <s v="Harrison, New York"/>
    <d v="2008-07-18T00:00:00"/>
    <n v="1141391"/>
    <m/>
    <s v="Harrison"/>
    <s v="New York"/>
    <s v="United States"/>
  </r>
  <r>
    <d v="2019-06-07T00:00:00"/>
    <x v="42"/>
    <s v="buy"/>
    <n v="2000"/>
    <n v="17"/>
    <n v="260"/>
    <n v="266.86999500000002"/>
    <n v="259.61999500000002"/>
    <n v="265.79998799999998"/>
    <n v="265.47769199999999"/>
    <n v="3691800"/>
    <n v="2.0840000000000001"/>
    <n v="3.0443780210035999E-2"/>
    <n v="5.5340923929142603E-2"/>
    <n v="8.1241101421979003E-2"/>
    <n v="0.182048097761076"/>
    <n v="0.27404222255583"/>
    <n v="2.8844029081433801E-2"/>
    <n v="1.7295247422602501E-2"/>
    <n v="1.2860027721239099E-2"/>
    <n v="1.73914539043022E-2"/>
    <n v="266.86999500000002"/>
    <n v="171.88999899999999"/>
    <n v="-0.13518475785567299"/>
    <n v="1.0442979367750601E-2"/>
    <n v="1.46658927938134"/>
    <n v="2.4928392281587199"/>
    <n v="2.3365260033451198"/>
    <s v="Los Santos Asset Management"/>
    <x v="42"/>
    <s v="Information Technology"/>
    <s v="IT Services"/>
    <s v="Harrison, New York"/>
    <d v="2008-07-18T00:00:00"/>
    <n v="1141391"/>
    <m/>
    <s v="Harrison"/>
    <s v="New York"/>
    <s v="United States"/>
  </r>
  <r>
    <d v="2019-06-20T00:00:00"/>
    <x v="42"/>
    <s v="sell"/>
    <n v="1400"/>
    <n v="17"/>
    <n v="263.48998999999998"/>
    <n v="267.70001200000002"/>
    <n v="262.5"/>
    <n v="266.790009"/>
    <n v="266.46649200000002"/>
    <n v="4667300"/>
    <n v="2.0009999999999999"/>
    <n v="2.62803729232431E-2"/>
    <n v="2.1175436216152199E-2"/>
    <n v="5.1137467442546901E-2"/>
    <n v="0.12457656982845"/>
    <n v="0.29523363109908901"/>
    <n v="1.27453558089321E-2"/>
    <n v="1.6718808247107999E-2"/>
    <n v="1.2904334218124499E-2"/>
    <n v="1.7423908913441501E-2"/>
    <n v="269.85000600000001"/>
    <n v="171.88999899999999"/>
    <n v="-0.13518475785567299"/>
    <n v="9.4276054361659405E-3"/>
    <n v="1.4615475352287699"/>
    <n v="2.8235661575806201"/>
    <n v="2.5580011444772799"/>
    <s v="Los Santos Asset Management"/>
    <x v="42"/>
    <s v="Information Technology"/>
    <s v="IT Services"/>
    <s v="Harrison, New York"/>
    <d v="2008-07-18T00:00:00"/>
    <n v="1141391"/>
    <m/>
    <s v="Harrison"/>
    <s v="New York"/>
    <s v="United States"/>
  </r>
  <r>
    <d v="2019-04-02T00:00:00"/>
    <x v="42"/>
    <s v="sell"/>
    <n v="1800"/>
    <n v="18"/>
    <n v="239.229996"/>
    <n v="239.86999499999999"/>
    <n v="238.07000699999901"/>
    <n v="239.259995"/>
    <n v="238.63661200000001"/>
    <n v="3386400"/>
    <n v="2.4809999999999999"/>
    <n v="8.7810908288471696E-4"/>
    <n v="2.52684763879879E-2"/>
    <n v="5.1500053350058597E-2"/>
    <n v="0.239384653281556"/>
    <n v="0.33794999492674799"/>
    <n v="7.4299776256941397E-3"/>
    <n v="1.0163593340409199E-2"/>
    <n v="1.28044939956469E-2"/>
    <n v="1.73084602309562E-2"/>
    <n v="239.86999499999999"/>
    <n v="167.94000199999999"/>
    <n v="-0.13518475785567299"/>
    <n v="1.7455614805152698E-5"/>
    <n v="1.44973493993577"/>
    <n v="2.85714502797707"/>
    <n v="2.6495560769964399"/>
    <s v="Ironman Funds"/>
    <x v="42"/>
    <s v="Information Technology"/>
    <s v="IT Services"/>
    <s v="Harrison, New York"/>
    <d v="2008-07-18T00:00:00"/>
    <n v="1141391"/>
    <m/>
    <s v="Harrison"/>
    <s v="New York"/>
    <s v="United States"/>
  </r>
  <r>
    <d v="2019-04-03T00:00:00"/>
    <x v="42"/>
    <s v="buy"/>
    <n v="2300"/>
    <n v="18"/>
    <n v="240.279999"/>
    <n v="240.929993"/>
    <n v="237.82000699999901"/>
    <n v="238.929993"/>
    <n v="238.30746499999901"/>
    <n v="2911700"/>
    <n v="2.5169999999999999"/>
    <n v="-1.3802333150824901E-3"/>
    <n v="2.7194298675713002E-2"/>
    <n v="5.4353280171561699E-2"/>
    <n v="0.23224300325626099"/>
    <n v="0.33151274207125803"/>
    <n v="6.9207390163506903E-3"/>
    <n v="1.0093670191293201E-2"/>
    <n v="1.2818452381479399E-2"/>
    <n v="1.7307704393975099E-2"/>
    <n v="240.929993"/>
    <n v="167.94000199999999"/>
    <n v="-0.13518475785567299"/>
    <n v="2.1460723821998401E-3"/>
    <n v="1.45649096865008"/>
    <n v="2.7968786488122501"/>
    <n v="2.7470184748383799"/>
    <s v="Ironman Funds"/>
    <x v="42"/>
    <s v="Information Technology"/>
    <s v="IT Services"/>
    <s v="Harrison, New York"/>
    <d v="2008-07-18T00:00:00"/>
    <n v="1141391"/>
    <m/>
    <s v="Harrison"/>
    <s v="New York"/>
    <s v="United States"/>
  </r>
  <r>
    <d v="2019-04-26T00:00:00"/>
    <x v="42"/>
    <s v="buy"/>
    <n v="3000"/>
    <n v="18"/>
    <n v="246.05000299999901"/>
    <n v="247.14999399999999"/>
    <n v="243.220000999999"/>
    <n v="246.679993"/>
    <n v="246.380875"/>
    <n v="3349300"/>
    <n v="2.5049999999999999"/>
    <n v="4.34700743487231E-3"/>
    <n v="2.3751535629213699E-2"/>
    <n v="5.7205144351421502E-2"/>
    <n v="0.19657714148393499"/>
    <n v="0.36340660296478"/>
    <n v="3.3531768145239299E-3"/>
    <n v="5.8785161504378899E-3"/>
    <n v="9.3131023479329899E-3"/>
    <n v="1.69546172509243E-2"/>
    <n v="247.14999399999999"/>
    <n v="171.88999899999999"/>
    <n v="-0.13518475785567299"/>
    <n v="4.6743503443647796E-3"/>
    <n v="1.4526942081979199"/>
    <n v="3.1339117481362502"/>
    <n v="2.8997744955256999"/>
    <s v="Ironman Funds"/>
    <x v="42"/>
    <s v="Information Technology"/>
    <s v="IT Services"/>
    <s v="Harrison, New York"/>
    <d v="2008-07-18T00:00:00"/>
    <n v="1141391"/>
    <m/>
    <s v="Harrison"/>
    <s v="New York"/>
    <s v="United States"/>
  </r>
  <r>
    <d v="2019-05-13T00:00:00"/>
    <x v="42"/>
    <s v="sell"/>
    <n v="1500"/>
    <n v="18"/>
    <n v="241.509995"/>
    <n v="243.91000399999999"/>
    <n v="240.36000099999899"/>
    <n v="241.38000499999899"/>
    <n v="241.087311"/>
    <n v="4136900"/>
    <n v="2.4049999999999998"/>
    <n v="-2.4755193869405299E-2"/>
    <n v="-2.96335847030396E-2"/>
    <n v="1.8059233410455899E-2"/>
    <n v="0.1074099680589"/>
    <n v="0.22896122243015901"/>
    <n v="1.3442394272539701E-2"/>
    <n v="1.1064558340915499E-2"/>
    <n v="9.58849826741872E-3"/>
    <n v="1.6929814853906999E-2"/>
    <n v="257.42999300000002"/>
    <n v="171.88999899999999"/>
    <n v="-0.13518475785567299"/>
    <n v="-2.4426469085879299E-2"/>
    <n v="1.4614818127140701"/>
    <n v="1.92691357412032"/>
    <n v="2.1848138135726498"/>
    <s v="Ironman Funds"/>
    <x v="42"/>
    <s v="Information Technology"/>
    <s v="IT Services"/>
    <s v="Harrison, New York"/>
    <d v="2008-07-18T00:00:00"/>
    <n v="1141391"/>
    <m/>
    <s v="Harrison"/>
    <s v="New York"/>
    <s v="United States"/>
  </r>
  <r>
    <d v="2019-06-21T00:00:00"/>
    <x v="42"/>
    <s v="sell"/>
    <n v="2200"/>
    <n v="18"/>
    <n v="265.82000699999998"/>
    <n v="268.14999399999999"/>
    <n v="264.42001299999998"/>
    <n v="264.470000999999"/>
    <n v="264.149292"/>
    <n v="4285800"/>
    <n v="2.0680000000000001"/>
    <n v="-8.7340588058339302E-3"/>
    <n v="1.66615902528961E-2"/>
    <n v="3.50534509803292E-2"/>
    <n v="0.137745146397765"/>
    <n v="0.27727792930888101"/>
    <n v="1.36235831135756E-2"/>
    <n v="1.6839812379268699E-2"/>
    <n v="1.26146872435039E-2"/>
    <n v="1.7427571367346E-2"/>
    <n v="269.85000600000001"/>
    <n v="171.88999899999999"/>
    <n v="-0.13518475785567299"/>
    <n v="-1.26001638019446E-3"/>
    <n v="1.4616730745005"/>
    <n v="2.6475654420091601"/>
    <n v="2.5842810894785599"/>
    <s v="Ironman Funds"/>
    <x v="42"/>
    <s v="Information Technology"/>
    <s v="IT Services"/>
    <s v="Harrison, New York"/>
    <d v="2008-07-18T00:00:00"/>
    <n v="1141391"/>
    <m/>
    <s v="Harrison"/>
    <s v="New York"/>
    <s v="United States"/>
  </r>
  <r>
    <d v="2019-04-01T00:00:00"/>
    <x v="42"/>
    <s v="buy"/>
    <n v="2100"/>
    <n v="19"/>
    <n v="238.30000299999901"/>
    <n v="239.75"/>
    <n v="236.94000199999999"/>
    <n v="239.05000299999901"/>
    <n v="238.427154999999"/>
    <n v="3475900"/>
    <n v="2.4969999999999999"/>
    <n v="1.5174166061883499E-2"/>
    <n v="3.67690021696363E-2"/>
    <n v="6.1595031317304101E-2"/>
    <n v="0.25179342119903902"/>
    <n v="0.31653821555099398"/>
    <n v="7.5925139332300596E-3"/>
    <n v="1.0321068781588401E-2"/>
    <n v="1.28541693177188E-2"/>
    <n v="1.7363210681170499E-2"/>
    <n v="239.75"/>
    <n v="167.94000199999999"/>
    <n v="-0.13518475785567299"/>
    <n v="1.1502195497633099E-2"/>
    <n v="1.4388839357646801"/>
    <n v="2.65888254346032"/>
    <n v="2.6008782446471401"/>
    <s v="Second Point Management"/>
    <x v="42"/>
    <s v="Information Technology"/>
    <s v="IT Services"/>
    <s v="Harrison, New York"/>
    <d v="2008-07-18T00:00:00"/>
    <n v="1141391"/>
    <m/>
    <s v="Harrison"/>
    <s v="New York"/>
    <s v="United States"/>
  </r>
  <r>
    <d v="2019-04-03T00:00:00"/>
    <x v="42"/>
    <s v="buy"/>
    <n v="2100"/>
    <n v="19"/>
    <n v="240.279999"/>
    <n v="240.929993"/>
    <n v="237.82000699999901"/>
    <n v="238.929993"/>
    <n v="238.30746499999901"/>
    <n v="2911700"/>
    <n v="2.5169999999999999"/>
    <n v="-1.3802333150824901E-3"/>
    <n v="2.7194298675713002E-2"/>
    <n v="5.4353280171561699E-2"/>
    <n v="0.23224300325626099"/>
    <n v="0.33151274207125803"/>
    <n v="6.9207390163506903E-3"/>
    <n v="1.0093670191293201E-2"/>
    <n v="1.2818452381479399E-2"/>
    <n v="1.7307704393975099E-2"/>
    <n v="240.929993"/>
    <n v="167.94000199999999"/>
    <n v="-0.13518475785567299"/>
    <n v="2.1460723821998401E-3"/>
    <n v="1.45649096865008"/>
    <n v="2.7968786488122501"/>
    <n v="2.7470184748383799"/>
    <s v="Second Point Management"/>
    <x v="42"/>
    <s v="Information Technology"/>
    <s v="IT Services"/>
    <s v="Harrison, New York"/>
    <d v="2008-07-18T00:00:00"/>
    <n v="1141391"/>
    <m/>
    <s v="Harrison"/>
    <s v="New York"/>
    <s v="United States"/>
  </r>
  <r>
    <d v="2019-04-15T00:00:00"/>
    <x v="42"/>
    <s v="buy"/>
    <n v="1500"/>
    <n v="19"/>
    <n v="239.520004"/>
    <n v="239.86000099999899"/>
    <n v="237.19000199999999"/>
    <n v="239.14999399999999"/>
    <n v="238.86000099999899"/>
    <n v="3437500"/>
    <n v="2.5529999999999999"/>
    <n v="1.33896433172608E-3"/>
    <n v="1.21157019117243E-2"/>
    <n v="4.2539881570021303E-2"/>
    <n v="0.203284252300033"/>
    <n v="0.322023099251871"/>
    <n v="6.2265612947020096E-3"/>
    <n v="9.7425591657227407E-3"/>
    <n v="9.7934840853741902E-3"/>
    <n v="1.7072027569031201E-2"/>
    <n v="240.929993"/>
    <n v="170.64999399999999"/>
    <n v="-0.13518475785567299"/>
    <n v="-6.2956724975841202E-4"/>
    <n v="1.45290704850136"/>
    <n v="2.72285155636142"/>
    <n v="2.7049431429458499"/>
    <s v="Second Point Management"/>
    <x v="42"/>
    <s v="Information Technology"/>
    <s v="IT Services"/>
    <s v="Harrison, New York"/>
    <d v="2008-07-18T00:00:00"/>
    <n v="1141391"/>
    <m/>
    <s v="Harrison"/>
    <s v="New York"/>
    <s v="United States"/>
  </r>
  <r>
    <d v="2019-04-30T00:00:00"/>
    <x v="42"/>
    <s v="sell"/>
    <n v="3000"/>
    <n v="19"/>
    <n v="251.08999599999899"/>
    <n v="257.42999300000002"/>
    <n v="250.509995"/>
    <n v="254.240004999999"/>
    <n v="253.93171699999999"/>
    <n v="7179600"/>
    <n v="2.5089999999999999"/>
    <n v="2.8364190246198399E-2"/>
    <n v="4.3202845704331402E-2"/>
    <n v="8.0684688261815005E-2"/>
    <n v="0.24516406741587399"/>
    <n v="0.37367365487295601"/>
    <n v="1.12848949949606E-2"/>
    <n v="7.7925048001486301E-3"/>
    <n v="9.5319423593756194E-3"/>
    <n v="1.69036684631131E-2"/>
    <n v="257.42999300000002"/>
    <n v="171.88999899999999"/>
    <n v="-0.13518475785567299"/>
    <n v="9.5096475723260604E-4"/>
    <n v="1.44636222895471"/>
    <n v="3.2328299368337601"/>
    <n v="3.0371246697618099"/>
    <s v="Second Point Management"/>
    <x v="42"/>
    <s v="Information Technology"/>
    <s v="IT Services"/>
    <s v="Harrison, New York"/>
    <d v="2008-07-18T00:00:00"/>
    <n v="1141391"/>
    <m/>
    <s v="Harrison"/>
    <s v="New York"/>
    <s v="United States"/>
  </r>
  <r>
    <d v="2019-06-06T00:00:00"/>
    <x v="42"/>
    <s v="buy"/>
    <n v="3800"/>
    <n v="19"/>
    <n v="256.35998499999999"/>
    <n v="258.70001200000002"/>
    <n v="254.86000099999899"/>
    <n v="257.82998700000002"/>
    <n v="257.51733400000001"/>
    <n v="3443500"/>
    <n v="2.1240000000000001"/>
    <n v="6.1077930981420104E-3"/>
    <n v="1.42183284371185E-2"/>
    <n v="3.6294295452080502E-2"/>
    <n v="0.14917336294224701"/>
    <n v="0.26272606866654402"/>
    <n v="2.7781364241651799E-2"/>
    <n v="1.6626542715427201E-2"/>
    <n v="1.2382026234894599E-2"/>
    <n v="1.7329853109794E-2"/>
    <n v="258.85998499999999"/>
    <n v="171.88999899999999"/>
    <n v="-0.13518475785567299"/>
    <n v="6.1168407152111899E-3"/>
    <n v="1.46238562649544"/>
    <n v="2.3684543792165198"/>
    <n v="2.33547698926137"/>
    <s v="Second Point Management"/>
    <x v="42"/>
    <s v="Information Technology"/>
    <s v="IT Services"/>
    <s v="Harrison, New York"/>
    <d v="2008-07-18T00:00:00"/>
    <n v="1141391"/>
    <m/>
    <s v="Harrison"/>
    <s v="New York"/>
    <s v="United States"/>
  </r>
  <r>
    <d v="2019-06-14T00:00:00"/>
    <x v="42"/>
    <s v="buy"/>
    <n v="900"/>
    <n v="19"/>
    <n v="259.98998999999998"/>
    <n v="261.98001099999999"/>
    <n v="259.42001299999998"/>
    <n v="260.10000600000001"/>
    <n v="259.78460699999999"/>
    <n v="3158200"/>
    <n v="2.093"/>
    <n v="-4.2202128425777603E-3"/>
    <n v="-2.1677961494477101E-2"/>
    <n v="5.5978602027451599E-2"/>
    <n v="0.119308376463891"/>
    <n v="0.27124125042261299"/>
    <n v="5.3001947459654598E-3"/>
    <n v="1.6340458483697001E-2"/>
    <n v="1.29046296836878E-2"/>
    <n v="1.7360820030618899E-2"/>
    <n v="269.85000600000001"/>
    <n v="171.88999899999999"/>
    <n v="-0.13518475785567299"/>
    <n v="-1.6128120944145399E-3"/>
    <n v="1.4626784206541801"/>
    <n v="2.51616571700275"/>
    <n v="2.5939080147900002"/>
    <s v="Second Point Management"/>
    <x v="42"/>
    <s v="Information Technology"/>
    <s v="IT Services"/>
    <s v="Harrison, New York"/>
    <d v="2008-07-18T00:00:00"/>
    <n v="1141391"/>
    <m/>
    <s v="Harrison"/>
    <s v="New York"/>
    <s v="United States"/>
  </r>
  <r>
    <d v="2019-06-18T00:00:00"/>
    <x v="42"/>
    <s v="sell"/>
    <n v="900"/>
    <n v="19"/>
    <n v="261.70001200000002"/>
    <n v="262.25"/>
    <n v="255.07000699999901"/>
    <n v="258.80999800000001"/>
    <n v="258.49615499999999"/>
    <n v="3921300"/>
    <n v="2.06"/>
    <n v="-1.50587834040028E-3"/>
    <n v="-1.85663001707508E-2"/>
    <n v="2.1045971524837202E-2"/>
    <n v="0.115028683027928"/>
    <n v="0.26566742368217899"/>
    <n v="4.04863780274401E-3"/>
    <n v="1.58668356374084E-2"/>
    <n v="1.2911849057079299E-2"/>
    <n v="1.7363652656317601E-2"/>
    <n v="269.85000600000001"/>
    <n v="171.88999899999999"/>
    <n v="-0.13518475785567299"/>
    <n v="9.6704895497130797E-3"/>
    <n v="1.4564467186940599"/>
    <n v="2.4874507646474"/>
    <n v="2.53781455021063"/>
    <s v="Second Point Management"/>
    <x v="42"/>
    <s v="Information Technology"/>
    <s v="IT Services"/>
    <s v="Harrison, New York"/>
    <d v="2008-07-18T00:00:00"/>
    <n v="1141391"/>
    <m/>
    <s v="Harrison"/>
    <s v="New York"/>
    <s v="United States"/>
  </r>
  <r>
    <d v="2019-04-08T00:00:00"/>
    <x v="42"/>
    <s v="sell"/>
    <n v="2000"/>
    <n v="20"/>
    <n v="235.720000999999"/>
    <n v="236.279999"/>
    <n v="233.11999499999999"/>
    <n v="236.270004"/>
    <n v="235.98350499999901"/>
    <n v="2714500"/>
    <n v="2.5190000000000001"/>
    <n v="-1.26988101084093E-4"/>
    <n v="-1.03019253907228E-2"/>
    <n v="6.1848237114365497E-2"/>
    <n v="0.21467344761947399"/>
    <n v="0.336481108467094"/>
    <n v="5.7732257433942297E-3"/>
    <n v="1.00152338873434E-2"/>
    <n v="9.9460053925471102E-3"/>
    <n v="1.7168404120711502E-2"/>
    <n v="240.929993"/>
    <n v="170.13999899999999"/>
    <n v="-0.13518475785567299"/>
    <n v="1.0469119934194001E-3"/>
    <n v="1.4566785487718099"/>
    <n v="2.8474203430282099"/>
    <n v="2.7329554987400599"/>
    <s v="Jaguar Group of Funds"/>
    <x v="42"/>
    <s v="Information Technology"/>
    <s v="IT Services"/>
    <s v="Harrison, New York"/>
    <d v="2008-07-18T00:00:00"/>
    <n v="1141391"/>
    <m/>
    <s v="Harrison"/>
    <s v="New York"/>
    <s v="United States"/>
  </r>
  <r>
    <d v="2019-05-24T00:00:00"/>
    <x v="42"/>
    <s v="buy"/>
    <n v="2500"/>
    <n v="20"/>
    <n v="253.13999899999999"/>
    <n v="253.36999499999999"/>
    <n v="250.33000200000001"/>
    <n v="251.479996"/>
    <n v="251.175049"/>
    <n v="2710800"/>
    <n v="2.3239999999999998"/>
    <n v="6.9831336597193103E-3"/>
    <n v="-4.2458151681305104E-3"/>
    <n v="2.4922284185317299E-2"/>
    <n v="0.120153195742657"/>
    <n v="0.27026304388005401"/>
    <n v="1.54142295734903E-2"/>
    <n v="1.38098059599911E-2"/>
    <n v="1.0423348184685601E-2"/>
    <n v="1.7107165339415899E-2"/>
    <n v="258.85998499999999"/>
    <n v="171.88999899999999"/>
    <n v="-0.13518475785567299"/>
    <n v="1.3526439988342199E-3"/>
    <n v="1.4701577338890699"/>
    <n v="2.3871340720596099"/>
    <n v="2.51611722701894"/>
    <s v="Jaguar Group of Funds"/>
    <x v="42"/>
    <s v="Information Technology"/>
    <s v="IT Services"/>
    <s v="Harrison, New York"/>
    <d v="2008-07-18T00:00:00"/>
    <n v="1141391"/>
    <m/>
    <s v="Harrison"/>
    <s v="New York"/>
    <s v="United States"/>
  </r>
  <r>
    <d v="2019-06-11T00:00:00"/>
    <x v="42"/>
    <s v="buy"/>
    <n v="1400"/>
    <n v="20"/>
    <n v="267.470000999999"/>
    <n v="267.89001500000001"/>
    <n v="259.17999300000002"/>
    <n v="263.66000400000001"/>
    <n v="263.34030200000001"/>
    <n v="3119600"/>
    <n v="2.14"/>
    <n v="-9.2117858919974899E-3"/>
    <n v="5.6484954099689802E-2"/>
    <n v="7.2137714581321899E-2"/>
    <n v="0.151370283155258"/>
    <n v="0.28168108638205702"/>
    <n v="1.7299602572285602E-2"/>
    <n v="1.7498318568005201E-2"/>
    <n v="1.28170539370839E-2"/>
    <n v="1.7360599196236701E-2"/>
    <n v="269.85000600000001"/>
    <n v="171.88999899999999"/>
    <n v="-0.13518475785567299"/>
    <n v="-3.4994119269314301E-4"/>
    <n v="1.4652462888467299"/>
    <n v="2.5798140302184902"/>
    <n v="2.50227906643127"/>
    <s v="Jaguar Group of Funds"/>
    <x v="42"/>
    <s v="Information Technology"/>
    <s v="IT Services"/>
    <s v="Harrison, New York"/>
    <d v="2008-07-18T00:00:00"/>
    <n v="1141391"/>
    <m/>
    <s v="Harrison"/>
    <s v="New York"/>
    <s v="United States"/>
  </r>
  <r>
    <d v="2019-06-26T00:00:00"/>
    <x v="43"/>
    <s v="buy"/>
    <n v="100"/>
    <n v="1"/>
    <n v="735.09997599999997"/>
    <n v="737.830017"/>
    <n v="723.53002900000001"/>
    <n v="727.48999000000003"/>
    <n v="727.48999000000003"/>
    <n v="288200"/>
    <n v="2.0489999999999999"/>
    <n v="-7.8455142279912002E-3"/>
    <n v="-1.2105277078160699E-2"/>
    <n v="9.3489122722150902E-2"/>
    <n v="4.1567407667455501E-2"/>
    <n v="0.47112863358527302"/>
    <n v="1.0941642261996599E-2"/>
    <n v="1.73867923008484E-2"/>
    <n v="1.6515576256579598E-2"/>
    <n v="2.0034098933708701E-2"/>
    <n v="749.25"/>
    <n v="383.20001200000002"/>
    <n v="-0.17952264324421399"/>
    <n v="-1.2346958449604901E-3"/>
    <n v="0.63772987930279101"/>
    <n v="2.5645496471608098"/>
    <n v="2.4172153886791601"/>
    <s v="CapitalAlley Funds"/>
    <x v="43"/>
    <s v="Consumer Discretionary"/>
    <s v="Restaurants"/>
    <s v="Newport Beach, California"/>
    <d v="2011-04-28T00:00:00"/>
    <n v="1058090"/>
    <m/>
    <s v="Newport Beach"/>
    <s v="California"/>
    <s v="United States"/>
  </r>
  <r>
    <d v="2019-04-25T00:00:00"/>
    <x v="43"/>
    <s v="sell"/>
    <n v="200"/>
    <n v="2"/>
    <n v="711.01000999999997"/>
    <n v="713.54998799999998"/>
    <n v="658.5"/>
    <n v="678.07000700000003"/>
    <n v="678.07000700000003"/>
    <n v="2336400"/>
    <n v="2.5339999999999998"/>
    <n v="-4.5662257580890299E-2"/>
    <n v="-1.4843518112299101E-2"/>
    <n v="1.91902715161134E-3"/>
    <n v="0.23999764573454699"/>
    <n v="0.71080777455994704"/>
    <n v="2.47135842124734E-2"/>
    <n v="1.46936322560988E-2"/>
    <n v="1.8077955690954401E-2"/>
    <n v="2.3818049967514798E-2"/>
    <n v="721.21002199999998"/>
    <n v="330.36999500000002"/>
    <n v="-0.200901762950739"/>
    <n v="-3.6904169755480902E-4"/>
    <n v="0.69354152694068105"/>
    <n v="2.5168247079803199"/>
    <n v="2.5529942249066599"/>
    <s v="InvestBurg"/>
    <x v="43"/>
    <s v="Consumer Discretionary"/>
    <s v="Restaurants"/>
    <s v="Newport Beach, California"/>
    <d v="2011-04-28T00:00:00"/>
    <n v="1058090"/>
    <m/>
    <s v="Newport Beach"/>
    <s v="California"/>
    <s v="United States"/>
  </r>
  <r>
    <d v="2019-04-26T00:00:00"/>
    <x v="43"/>
    <s v="buy"/>
    <n v="100"/>
    <n v="2"/>
    <n v="682"/>
    <n v="689.30999799999995"/>
    <n v="674.580017"/>
    <n v="676.78997800000002"/>
    <n v="676.78997800000002"/>
    <n v="766000"/>
    <n v="2.5049999999999999"/>
    <n v="-1.88953750943669E-3"/>
    <n v="-3.37193347806512E-2"/>
    <n v="-1.76189985961832E-2"/>
    <n v="0.219570521946298"/>
    <n v="0.68982817723581602"/>
    <n v="2.2219073727448298E-2"/>
    <n v="1.4162521972478199E-2"/>
    <n v="1.7992521985649601E-2"/>
    <n v="2.3797612940593502E-2"/>
    <n v="721.21002199999998"/>
    <n v="383.20001200000002"/>
    <n v="-0.200901762950739"/>
    <n v="4.6743503443647796E-3"/>
    <n v="0.69111286765937696"/>
    <n v="2.4683762550219699"/>
    <n v="2.5542166463246798"/>
    <s v="InvestBurg"/>
    <x v="43"/>
    <s v="Consumer Discretionary"/>
    <s v="Restaurants"/>
    <s v="Newport Beach, California"/>
    <d v="2011-04-28T00:00:00"/>
    <n v="1058090"/>
    <m/>
    <s v="Newport Beach"/>
    <s v="California"/>
    <s v="United States"/>
  </r>
  <r>
    <d v="2019-05-01T00:00:00"/>
    <x v="43"/>
    <s v="buy"/>
    <n v="100"/>
    <n v="2"/>
    <n v="688.85998499999903"/>
    <n v="697.330017"/>
    <n v="685.40002400000003"/>
    <n v="688.55999799999995"/>
    <n v="688.55999799999995"/>
    <n v="410600"/>
    <n v="2.5110000000000001"/>
    <n v="7.5551363330225003E-4"/>
    <n v="-3.03103379164739E-2"/>
    <n v="-3.1099034210739299E-2"/>
    <n v="0.256118594951802"/>
    <n v="0.48645047140773101"/>
    <n v="2.3068173003565999E-2"/>
    <n v="1.3921115928353101E-2"/>
    <n v="1.77474776008037E-2"/>
    <n v="1.9484451980005799E-2"/>
    <n v="721.21002199999998"/>
    <n v="383.20001200000002"/>
    <n v="-0.200901762950739"/>
    <n v="-7.5304459681844096E-3"/>
    <n v="0.59315382158235996"/>
    <n v="1.74998514531573"/>
    <n v="2.02163420913012"/>
    <s v="InvestBurg"/>
    <x v="43"/>
    <s v="Consumer Discretionary"/>
    <s v="Restaurants"/>
    <s v="Newport Beach, California"/>
    <d v="2011-04-28T00:00:00"/>
    <n v="1058090"/>
    <m/>
    <s v="Newport Beach"/>
    <s v="California"/>
    <s v="United States"/>
  </r>
  <r>
    <d v="2019-05-08T00:00:00"/>
    <x v="43"/>
    <s v="sell"/>
    <n v="100"/>
    <n v="2"/>
    <n v="706.38000499999998"/>
    <n v="713.85998499999903"/>
    <n v="701.54998799999998"/>
    <n v="709.57000700000003"/>
    <n v="709.57000700000003"/>
    <n v="475300"/>
    <n v="2.4820000000000002"/>
    <n v="4.3076240324368999E-3"/>
    <n v="3.0056705190834698E-2"/>
    <n v="1.6926136293556901E-3"/>
    <n v="0.299243891755824"/>
    <n v="0.52530963471442904"/>
    <n v="1.51017811908494E-2"/>
    <n v="1.5586000882590999E-2"/>
    <n v="1.8037212209059E-2"/>
    <n v="1.9560143980979799E-2"/>
    <n v="721.419983"/>
    <n v="383.20001200000002"/>
    <n v="-0.200901762950739"/>
    <n v="-1.60671540560346E-3"/>
    <n v="0.59090931703862204"/>
    <n v="1.9738656763871401"/>
    <n v="1.92893939261731"/>
    <s v="InvestBurg"/>
    <x v="43"/>
    <s v="Consumer Discretionary"/>
    <s v="Restaurants"/>
    <s v="Newport Beach, California"/>
    <d v="2011-04-28T00:00:00"/>
    <n v="1058090"/>
    <m/>
    <s v="Newport Beach"/>
    <s v="California"/>
    <s v="United States"/>
  </r>
  <r>
    <d v="2019-05-28T00:00:00"/>
    <x v="43"/>
    <s v="buy"/>
    <n v="100"/>
    <n v="2"/>
    <n v="662.90002400000003"/>
    <n v="681.64001499999995"/>
    <n v="662.38000499999998"/>
    <n v="680.07000700000003"/>
    <n v="680.07000700000003"/>
    <n v="644800"/>
    <n v="2.2679999999999998"/>
    <n v="2.6084627562939E-2"/>
    <n v="-5.4273824706622398E-2"/>
    <n v="2.9452065694115701E-3"/>
    <n v="0.12609976987403199"/>
    <n v="0.45046545366520702"/>
    <n v="2.9706862936739801E-2"/>
    <n v="1.8022404727739399E-2"/>
    <n v="1.47006555039308E-2"/>
    <n v="1.99015048096822E-2"/>
    <n v="727"/>
    <n v="383.20001200000002"/>
    <n v="-0.200901762950739"/>
    <n v="-8.4109499934704197E-3"/>
    <n v="0.618991618348818"/>
    <n v="1.92281427607889"/>
    <n v="1.9112127058914099"/>
    <s v="InvestBurg"/>
    <x v="43"/>
    <s v="Consumer Discretionary"/>
    <s v="Restaurants"/>
    <s v="Newport Beach, California"/>
    <d v="2011-04-28T00:00:00"/>
    <n v="1058090"/>
    <m/>
    <s v="Newport Beach"/>
    <s v="California"/>
    <s v="United States"/>
  </r>
  <r>
    <d v="2019-06-20T00:00:00"/>
    <x v="43"/>
    <s v="sell"/>
    <n v="300"/>
    <n v="2"/>
    <n v="742"/>
    <n v="742.64001499999995"/>
    <n v="732.72997999999995"/>
    <n v="738.79998799999998"/>
    <n v="738.79998799999998"/>
    <n v="366600"/>
    <n v="2.0009999999999999"/>
    <n v="3.3217155035547299E-3"/>
    <n v="8.85065175711304E-3"/>
    <n v="2.8557663034305E-2"/>
    <n v="9.7078085458451799E-2"/>
    <n v="0.45395548833451299"/>
    <n v="8.6354173378021901E-3"/>
    <n v="2.1436600612651201E-2"/>
    <n v="1.6479815529862399E-2"/>
    <n v="2.0136345118744001E-2"/>
    <n v="749.25"/>
    <n v="383.20001200000002"/>
    <n v="-0.17952264324421399"/>
    <n v="9.4276054361659405E-3"/>
    <n v="0.65962825506955503"/>
    <n v="2.3848036321109598"/>
    <n v="2.37311450366016"/>
    <s v="InvestBurg"/>
    <x v="43"/>
    <s v="Consumer Discretionary"/>
    <s v="Restaurants"/>
    <s v="Newport Beach, California"/>
    <d v="2011-04-28T00:00:00"/>
    <n v="1058090"/>
    <m/>
    <s v="Newport Beach"/>
    <s v="California"/>
    <s v="United States"/>
  </r>
  <r>
    <d v="2019-05-01T00:00:00"/>
    <x v="43"/>
    <s v="buy"/>
    <n v="100"/>
    <n v="3"/>
    <n v="688.85998499999903"/>
    <n v="697.330017"/>
    <n v="685.40002400000003"/>
    <n v="688.55999799999995"/>
    <n v="688.55999799999995"/>
    <n v="410600"/>
    <n v="2.5110000000000001"/>
    <n v="7.5551363330225003E-4"/>
    <n v="-3.03103379164739E-2"/>
    <n v="-3.1099034210739299E-2"/>
    <n v="0.256118594951802"/>
    <n v="0.48645047140773101"/>
    <n v="2.3068173003565999E-2"/>
    <n v="1.3921115928353101E-2"/>
    <n v="1.77474776008037E-2"/>
    <n v="1.9484451980005799E-2"/>
    <n v="721.21002199999998"/>
    <n v="383.20001200000002"/>
    <n v="-0.200901762950739"/>
    <n v="-7.5304459681844096E-3"/>
    <n v="0.59315382158235996"/>
    <n v="1.74998514531573"/>
    <n v="2.02163420913012"/>
    <s v="FinanCorp"/>
    <x v="43"/>
    <s v="Consumer Discretionary"/>
    <s v="Restaurants"/>
    <s v="Newport Beach, California"/>
    <d v="2011-04-28T00:00:00"/>
    <n v="1058090"/>
    <m/>
    <s v="Newport Beach"/>
    <s v="California"/>
    <s v="United States"/>
  </r>
  <r>
    <d v="2019-05-02T00:00:00"/>
    <x v="43"/>
    <s v="buy"/>
    <n v="500"/>
    <n v="3"/>
    <n v="687.40002400000003"/>
    <n v="708.85998499999903"/>
    <n v="686.15002400000003"/>
    <n v="707.86999500000002"/>
    <n v="707.86999500000002"/>
    <n v="623400"/>
    <n v="2.552"/>
    <n v="2.7657996515011898E-2"/>
    <n v="4.3009916179428301E-2"/>
    <n v="3.01357041134476E-3"/>
    <n v="0.290119595654588"/>
    <n v="0.50779761030573101"/>
    <n v="1.2472551520243401E-2"/>
    <n v="1.51761062325474E-2"/>
    <n v="1.79417744530176E-2"/>
    <n v="1.9549867316773301E-2"/>
    <n v="721.21002199999998"/>
    <n v="383.20001200000002"/>
    <n v="-0.200901762950739"/>
    <n v="-2.1262443276895502E-3"/>
    <n v="0.58977605514369202"/>
    <n v="1.84239841441811"/>
    <n v="1.88674895041768"/>
    <s v="FinanCorp"/>
    <x v="43"/>
    <s v="Consumer Discretionary"/>
    <s v="Restaurants"/>
    <s v="Newport Beach, California"/>
    <d v="2011-04-28T00:00:00"/>
    <n v="1058090"/>
    <m/>
    <s v="Newport Beach"/>
    <s v="California"/>
    <s v="United States"/>
  </r>
  <r>
    <d v="2019-05-09T00:00:00"/>
    <x v="43"/>
    <s v="buy"/>
    <n v="300"/>
    <n v="3"/>
    <n v="706"/>
    <n v="708.26000999999997"/>
    <n v="697.40997300000004"/>
    <n v="705.13000499999998"/>
    <n v="705.13000499999998"/>
    <n v="322200"/>
    <n v="2.4569999999999999"/>
    <n v="-6.2769725602283E-3"/>
    <n v="-3.87826388440551E-3"/>
    <n v="-1.34526902031599E-2"/>
    <n v="0.18543784809493799"/>
    <n v="0.50765862845427301"/>
    <n v="9.5441567605125902E-3"/>
    <n v="1.5513510352631E-2"/>
    <n v="1.2393802906418E-2"/>
    <n v="1.95583499258788E-2"/>
    <n v="721.419983"/>
    <n v="383.20001200000002"/>
    <n v="-0.200901762950739"/>
    <n v="-3.0259986019249502E-3"/>
    <n v="0.59209503271501096"/>
    <n v="1.92023085046533"/>
    <n v="1.94450587982675"/>
    <s v="FinanCorp"/>
    <x v="43"/>
    <s v="Consumer Discretionary"/>
    <s v="Restaurants"/>
    <s v="Newport Beach, California"/>
    <d v="2011-04-28T00:00:00"/>
    <n v="1058090"/>
    <m/>
    <s v="Newport Beach"/>
    <s v="California"/>
    <s v="United States"/>
  </r>
  <r>
    <d v="2019-06-10T00:00:00"/>
    <x v="43"/>
    <s v="buy"/>
    <n v="300"/>
    <n v="3"/>
    <n v="716.70001200000002"/>
    <n v="730"/>
    <n v="714.84997599999997"/>
    <n v="720.52002000000005"/>
    <n v="720.52002000000005"/>
    <n v="540800"/>
    <n v="2.1429999999999998"/>
    <n v="1.4891353677412801E-2"/>
    <n v="0.11591467500203501"/>
    <n v="1.5314038685646601E-2"/>
    <n v="0.15529867768307801"/>
    <n v="0.474555166360009"/>
    <n v="6.5258204717169701E-3"/>
    <n v="2.2265262399241099E-2"/>
    <n v="1.6853986257618699E-2"/>
    <n v="2.02221095265551E-2"/>
    <n v="730"/>
    <n v="383.20001200000002"/>
    <n v="-0.200901762950739"/>
    <n v="4.6492198743191201E-3"/>
    <n v="0.67194515954892897"/>
    <n v="2.2743592900193401"/>
    <n v="2.03880676676817"/>
    <s v="FinanCorp"/>
    <x v="43"/>
    <s v="Consumer Discretionary"/>
    <s v="Restaurants"/>
    <s v="Newport Beach, California"/>
    <d v="2011-04-28T00:00:00"/>
    <n v="1058090"/>
    <m/>
    <s v="Newport Beach"/>
    <s v="California"/>
    <s v="United States"/>
  </r>
  <r>
    <d v="2019-04-17T00:00:00"/>
    <x v="43"/>
    <s v="buy"/>
    <n v="100"/>
    <n v="4"/>
    <n v="699.40997300000004"/>
    <n v="699.94000199999903"/>
    <n v="686.5"/>
    <n v="688.21002199999998"/>
    <n v="688.21002199999998"/>
    <n v="865900"/>
    <n v="2.5920000000000001"/>
    <n v="-2.6200808966692201E-2"/>
    <n v="-4.3558623597452398E-2"/>
    <n v="4.8238209772203097E-2"/>
    <n v="0.29027671728132498"/>
    <n v="0.72112842617510398"/>
    <n v="1.2975514799404101E-2"/>
    <n v="1.04334105135746E-2"/>
    <n v="1.7112901244200701E-2"/>
    <n v="2.3658865282593401E-2"/>
    <n v="721.21002199999998"/>
    <n v="326"/>
    <n v="-0.200901762950739"/>
    <n v="-2.2764010197428601E-3"/>
    <n v="0.69368275521762501"/>
    <n v="2.4309132213004498"/>
    <n v="2.5770289352259099"/>
    <s v="CapitalOwl"/>
    <x v="43"/>
    <s v="Consumer Discretionary"/>
    <s v="Restaurants"/>
    <s v="Newport Beach, California"/>
    <d v="2011-04-28T00:00:00"/>
    <n v="1058090"/>
    <m/>
    <s v="Newport Beach"/>
    <s v="California"/>
    <s v="United States"/>
  </r>
  <r>
    <d v="2019-06-07T00:00:00"/>
    <x v="43"/>
    <s v="buy"/>
    <n v="300"/>
    <n v="4"/>
    <n v="698"/>
    <n v="714.419983"/>
    <n v="697.84997599999997"/>
    <n v="709.86999500000002"/>
    <n v="709.86999500000002"/>
    <n v="595900"/>
    <n v="2.0840000000000001"/>
    <n v="2.52358203482448E-2"/>
    <n v="7.2887512135139707E-2"/>
    <n v="4.7303090406707396E-3"/>
    <n v="0.141120850124062"/>
    <n v="0.44738118855793302"/>
    <n v="2.43153303845174E-2"/>
    <n v="2.2057313031385199E-2"/>
    <n v="1.6779879115767098E-2"/>
    <n v="2.02249193429666E-2"/>
    <n v="727"/>
    <n v="383.20001200000002"/>
    <n v="-0.200901762950739"/>
    <n v="1.0442979367750601E-2"/>
    <n v="0.67052426997871495"/>
    <n v="2.1161496687288901"/>
    <n v="1.9420589899664999"/>
    <s v="CapitalOwl"/>
    <x v="43"/>
    <s v="Consumer Discretionary"/>
    <s v="Restaurants"/>
    <s v="Newport Beach, California"/>
    <d v="2011-04-28T00:00:00"/>
    <n v="1058090"/>
    <m/>
    <s v="Newport Beach"/>
    <s v="California"/>
    <s v="United States"/>
  </r>
  <r>
    <d v="2019-06-14T00:00:00"/>
    <x v="43"/>
    <s v="buy"/>
    <n v="200"/>
    <n v="4"/>
    <n v="733.88000499999998"/>
    <n v="742.27002000000005"/>
    <n v="730.60998499999903"/>
    <n v="740.59002699999996"/>
    <n v="740.59002699999996"/>
    <n v="380900"/>
    <n v="2.093"/>
    <n v="1.12706219548665E-2"/>
    <n v="4.2365354644607701E-2"/>
    <n v="5.1834307679250902E-2"/>
    <n v="0.14754274790274799"/>
    <n v="0.48210759785725299"/>
    <n v="8.9972624170166094E-3"/>
    <n v="2.1286996923780499E-2"/>
    <n v="1.6756919707662101E-2"/>
    <n v="2.0132561967313101E-2"/>
    <n v="749.25"/>
    <n v="383.20001200000002"/>
    <n v="-0.200901762950739"/>
    <n v="-1.6128120944145399E-3"/>
    <n v="0.66287131006127797"/>
    <n v="2.42029099927383"/>
    <n v="2.29392709706238"/>
    <s v="CapitalOwl"/>
    <x v="43"/>
    <s v="Consumer Discretionary"/>
    <s v="Restaurants"/>
    <s v="Newport Beach, California"/>
    <d v="2011-04-28T00:00:00"/>
    <n v="1058090"/>
    <m/>
    <s v="Newport Beach"/>
    <s v="California"/>
    <s v="United States"/>
  </r>
  <r>
    <d v="2019-06-20T00:00:00"/>
    <x v="43"/>
    <s v="sell"/>
    <n v="200"/>
    <n v="4"/>
    <n v="742"/>
    <n v="742.64001499999995"/>
    <n v="732.72997999999995"/>
    <n v="738.79998799999998"/>
    <n v="738.79998799999998"/>
    <n v="366600"/>
    <n v="2.0009999999999999"/>
    <n v="3.3217155035547299E-3"/>
    <n v="8.85065175711304E-3"/>
    <n v="2.8557663034305E-2"/>
    <n v="9.7078085458451799E-2"/>
    <n v="0.45395548833451299"/>
    <n v="8.6354173378021901E-3"/>
    <n v="2.1436600612651201E-2"/>
    <n v="1.6479815529862399E-2"/>
    <n v="2.0136345118744001E-2"/>
    <n v="749.25"/>
    <n v="383.20001200000002"/>
    <n v="-0.17952264324421399"/>
    <n v="9.4276054361659405E-3"/>
    <n v="0.65962825506955503"/>
    <n v="2.3848036321109598"/>
    <n v="2.37311450366016"/>
    <s v="CapitalOwl"/>
    <x v="43"/>
    <s v="Consumer Discretionary"/>
    <s v="Restaurants"/>
    <s v="Newport Beach, California"/>
    <d v="2011-04-28T00:00:00"/>
    <n v="1058090"/>
    <m/>
    <s v="Newport Beach"/>
    <s v="California"/>
    <s v="United States"/>
  </r>
  <r>
    <d v="2019-04-08T00:00:00"/>
    <x v="43"/>
    <s v="sell"/>
    <n v="200"/>
    <n v="5"/>
    <n v="708"/>
    <n v="716.48999000000003"/>
    <n v="707.84997599999997"/>
    <n v="714.67999299999997"/>
    <n v="714.67999299999997"/>
    <n v="557600"/>
    <n v="2.5190000000000001"/>
    <n v="8.8683312722875104E-3"/>
    <n v="1.25879967300992E-2"/>
    <n v="0.159146664310021"/>
    <n v="0.38737677116637298"/>
    <n v="0.80956337392042399"/>
    <n v="5.2539549840830198E-3"/>
    <n v="8.5260320740667399E-3"/>
    <n v="1.69147259697204E-2"/>
    <n v="2.3680134773242999E-2"/>
    <n v="716.48999000000003"/>
    <n v="315.76998900000001"/>
    <n v="-0.200901762950739"/>
    <n v="1.0469119934194001E-3"/>
    <n v="0.70302951053518703"/>
    <n v="2.6219743764374699"/>
    <n v="2.5460739597979098"/>
    <s v="Alpha Capital"/>
    <x v="43"/>
    <s v="Consumer Discretionary"/>
    <s v="Restaurants"/>
    <s v="Newport Beach, California"/>
    <d v="2011-04-28T00:00:00"/>
    <n v="1058090"/>
    <m/>
    <s v="Newport Beach"/>
    <s v="California"/>
    <s v="United States"/>
  </r>
  <r>
    <d v="2019-04-09T00:00:00"/>
    <x v="43"/>
    <s v="buy"/>
    <n v="200"/>
    <n v="5"/>
    <n v="713.080017"/>
    <n v="721.21002199999998"/>
    <n v="709.89001499999995"/>
    <n v="710.669983"/>
    <n v="710.669983"/>
    <n v="507400"/>
    <n v="2.4990000000000001"/>
    <n v="-5.6267171533166604E-3"/>
    <n v="8.2941055211934699E-3"/>
    <n v="0.14224716560544301"/>
    <n v="0.35687395725045001"/>
    <n v="0.80699096265127801"/>
    <n v="6.2895307432366499E-3"/>
    <n v="8.8979944668015308E-3"/>
    <n v="1.6806238303022601E-2"/>
    <n v="2.36834012696426E-2"/>
    <n v="721.21002199999998"/>
    <n v="315.76998900000001"/>
    <n v="-0.200901762950739"/>
    <n v="-6.0859766572597396E-3"/>
    <n v="0.70529949943389603"/>
    <n v="2.6276450815781498"/>
    <n v="2.5509165861388499"/>
    <s v="Alpha Capital"/>
    <x v="43"/>
    <s v="Consumer Discretionary"/>
    <s v="Restaurants"/>
    <s v="Newport Beach, California"/>
    <d v="2011-04-28T00:00:00"/>
    <n v="1058090"/>
    <m/>
    <s v="Newport Beach"/>
    <s v="California"/>
    <s v="United States"/>
  </r>
  <r>
    <d v="2019-05-10T00:00:00"/>
    <x v="43"/>
    <s v="sell"/>
    <n v="300"/>
    <n v="5"/>
    <n v="702.79998799999998"/>
    <n v="708.65002400000003"/>
    <n v="693.48999000000003"/>
    <n v="705.44000199999903"/>
    <n v="705.44000199999903"/>
    <n v="520800"/>
    <n v="2.4550000000000001"/>
    <n v="4.3953437752442101E-4"/>
    <n v="-5.7669888115299403E-3"/>
    <n v="-7.3864386723189396E-3"/>
    <n v="0.191029092764613"/>
    <n v="0.50746222872589997"/>
    <n v="9.4272565775686996E-3"/>
    <n v="1.54739850373516E-2"/>
    <n v="1.2354857600477101E-2"/>
    <n v="1.9558408991760999E-2"/>
    <n v="721.419983"/>
    <n v="383.20001200000002"/>
    <n v="-0.200901762950739"/>
    <n v="3.7133938472042301E-3"/>
    <n v="0.59444843421033899"/>
    <n v="1.93613704951346"/>
    <n v="1.9495840190182701"/>
    <s v="Alpha Capital"/>
    <x v="43"/>
    <s v="Consumer Discretionary"/>
    <s v="Restaurants"/>
    <s v="Newport Beach, California"/>
    <d v="2011-04-28T00:00:00"/>
    <n v="1058090"/>
    <m/>
    <s v="Newport Beach"/>
    <s v="California"/>
    <s v="United States"/>
  </r>
  <r>
    <d v="2019-05-17T00:00:00"/>
    <x v="43"/>
    <s v="sell"/>
    <n v="100"/>
    <n v="5"/>
    <n v="705"/>
    <n v="718.96002199999998"/>
    <n v="705"/>
    <n v="715.90997300000004"/>
    <n v="715.90997300000004"/>
    <n v="538400"/>
    <n v="2.3929999999999998"/>
    <n v="9.7976418442715998E-3"/>
    <n v="1.47326985769508E-2"/>
    <n v="1.32595581705067E-2"/>
    <n v="0.166855946823633"/>
    <n v="0.47622195975528903"/>
    <n v="1.7961903965689599E-2"/>
    <n v="1.67037578251121E-2"/>
    <n v="1.22457311010485E-2"/>
    <n v="1.9524162999757899E-2"/>
    <n v="721.419983"/>
    <n v="383.20001200000002"/>
    <n v="-0.200901762950739"/>
    <n v="-5.8544371529206298E-3"/>
    <n v="0.61021166738118104"/>
    <n v="1.90724982583324"/>
    <n v="1.95120658356425"/>
    <s v="Alpha Capital"/>
    <x v="43"/>
    <s v="Consumer Discretionary"/>
    <s v="Restaurants"/>
    <s v="Newport Beach, California"/>
    <d v="2011-04-28T00:00:00"/>
    <n v="1058090"/>
    <m/>
    <s v="Newport Beach"/>
    <s v="California"/>
    <s v="United States"/>
  </r>
  <r>
    <d v="2019-06-10T00:00:00"/>
    <x v="43"/>
    <s v="buy"/>
    <n v="100"/>
    <n v="5"/>
    <n v="716.70001200000002"/>
    <n v="730"/>
    <n v="714.84997599999997"/>
    <n v="720.52002000000005"/>
    <n v="720.52002000000005"/>
    <n v="540800"/>
    <n v="2.1429999999999998"/>
    <n v="1.4891353677412801E-2"/>
    <n v="0.11591467500203501"/>
    <n v="1.5314038685646601E-2"/>
    <n v="0.15529867768307801"/>
    <n v="0.474555166360009"/>
    <n v="6.5258204717169701E-3"/>
    <n v="2.2265262399241099E-2"/>
    <n v="1.6853986257618699E-2"/>
    <n v="2.02221095265551E-2"/>
    <n v="730"/>
    <n v="383.20001200000002"/>
    <n v="-0.200901762950739"/>
    <n v="4.6492198743191201E-3"/>
    <n v="0.67194515954892897"/>
    <n v="2.2743592900193401"/>
    <n v="2.03880676676817"/>
    <s v="Alpha Capital"/>
    <x v="43"/>
    <s v="Consumer Discretionary"/>
    <s v="Restaurants"/>
    <s v="Newport Beach, California"/>
    <d v="2011-04-28T00:00:00"/>
    <n v="1058090"/>
    <m/>
    <s v="Newport Beach"/>
    <s v="California"/>
    <s v="United States"/>
  </r>
  <r>
    <d v="2019-04-02T00:00:00"/>
    <x v="43"/>
    <s v="sell"/>
    <n v="700"/>
    <n v="6"/>
    <n v="703"/>
    <n v="707.76000999999997"/>
    <n v="698.03002900000001"/>
    <n v="704.79998799999998"/>
    <n v="704.79998799999998"/>
    <n v="565200"/>
    <n v="2.4809999999999999"/>
    <n v="-1.33282594441093E-3"/>
    <n v="2.29340587369261E-2"/>
    <n v="0.14178652490131499"/>
    <n v="0.48997467780970799"/>
    <n v="0.81760679540216596"/>
    <n v="8.2833811560812098E-3"/>
    <n v="9.3623367843746405E-3"/>
    <n v="1.8953690791253201E-2"/>
    <n v="2.3835724875073599E-2"/>
    <n v="715.61999500000002"/>
    <n v="311"/>
    <n v="-0.200901762950739"/>
    <n v="1.7455614805152698E-5"/>
    <n v="0.73050478577803402"/>
    <n v="2.6034319498734502"/>
    <n v="2.48776885881807"/>
    <s v="DecaFund"/>
    <x v="43"/>
    <s v="Consumer Discretionary"/>
    <s v="Restaurants"/>
    <s v="Newport Beach, California"/>
    <d v="2011-04-28T00:00:00"/>
    <n v="1058090"/>
    <m/>
    <s v="Newport Beach"/>
    <s v="California"/>
    <s v="United States"/>
  </r>
  <r>
    <d v="2019-04-17T00:00:00"/>
    <x v="43"/>
    <s v="buy"/>
    <n v="200"/>
    <n v="6"/>
    <n v="699.40997300000004"/>
    <n v="699.94000199999903"/>
    <n v="686.5"/>
    <n v="688.21002199999998"/>
    <n v="688.21002199999998"/>
    <n v="865900"/>
    <n v="2.5920000000000001"/>
    <n v="-2.6200808966692201E-2"/>
    <n v="-4.3558623597452398E-2"/>
    <n v="4.8238209772203097E-2"/>
    <n v="0.29027671728132498"/>
    <n v="0.72112842617510398"/>
    <n v="1.2975514799404101E-2"/>
    <n v="1.04334105135746E-2"/>
    <n v="1.7112901244200701E-2"/>
    <n v="2.3658865282593401E-2"/>
    <n v="721.21002199999998"/>
    <n v="326"/>
    <n v="-0.200901762950739"/>
    <n v="-2.2764010197428601E-3"/>
    <n v="0.69368275521762501"/>
    <n v="2.4309132213004498"/>
    <n v="2.5770289352259099"/>
    <s v="DecaFund"/>
    <x v="43"/>
    <s v="Consumer Discretionary"/>
    <s v="Restaurants"/>
    <s v="Newport Beach, California"/>
    <d v="2011-04-28T00:00:00"/>
    <n v="1058090"/>
    <m/>
    <s v="Newport Beach"/>
    <s v="California"/>
    <s v="United States"/>
  </r>
  <r>
    <d v="2019-04-24T00:00:00"/>
    <x v="43"/>
    <s v="sell"/>
    <n v="1000"/>
    <n v="6"/>
    <n v="705.96002199999998"/>
    <n v="714.28997800000002"/>
    <n v="698.78997800000002"/>
    <n v="709.75"/>
    <n v="709.75"/>
    <n v="1184600"/>
    <n v="2.5219999999999998"/>
    <n v="1.0324303949565201E-2"/>
    <n v="4.6179305018990398E-3"/>
    <n v="5.5458316530666601E-2"/>
    <n v="0.30845284249844601"/>
    <n v="0.76367096414948599"/>
    <n v="1.6464253332595599E-2"/>
    <n v="1.0626408102327199E-2"/>
    <n v="1.7086548728500298E-2"/>
    <n v="2.3621321914072901E-2"/>
    <n v="721.21002199999998"/>
    <n v="329.66000400000001"/>
    <n v="-0.200901762950739"/>
    <n v="-2.1941687255359501E-3"/>
    <n v="0.68333212055413395"/>
    <n v="2.6820918024640399"/>
    <n v="2.5358119275706801"/>
    <s v="DecaFund"/>
    <x v="43"/>
    <s v="Consumer Discretionary"/>
    <s v="Restaurants"/>
    <s v="Newport Beach, California"/>
    <d v="2011-04-28T00:00:00"/>
    <n v="1058090"/>
    <m/>
    <s v="Newport Beach"/>
    <s v="California"/>
    <s v="United States"/>
  </r>
  <r>
    <d v="2019-05-14T00:00:00"/>
    <x v="43"/>
    <s v="buy"/>
    <n v="700"/>
    <n v="6"/>
    <n v="690.51000999999997"/>
    <n v="708.84997599999997"/>
    <n v="687"/>
    <n v="703.17999299999997"/>
    <n v="703.17999299999997"/>
    <n v="504900"/>
    <n v="2.419"/>
    <n v="2.2885637387020999E-2"/>
    <n v="-4.7386439939726696E-3"/>
    <n v="-6.1671778319021204E-3"/>
    <n v="0.16930617516937799"/>
    <n v="0.50375906160123496"/>
    <n v="1.7736486892005299E-2"/>
    <n v="1.6691652654678299E-2"/>
    <n v="1.2263573999801901E-2"/>
    <n v="1.9677123339539498E-2"/>
    <n v="721.419983"/>
    <n v="383.20001200000002"/>
    <n v="-0.200901762950739"/>
    <n v="7.98398755130913E-3"/>
    <n v="0.61921355632704"/>
    <n v="1.96065488274789"/>
    <n v="1.93231048542294"/>
    <s v="DecaFund"/>
    <x v="43"/>
    <s v="Consumer Discretionary"/>
    <s v="Restaurants"/>
    <s v="Newport Beach, California"/>
    <d v="2011-04-28T00:00:00"/>
    <n v="1058090"/>
    <m/>
    <s v="Newport Beach"/>
    <s v="California"/>
    <s v="United States"/>
  </r>
  <r>
    <d v="2019-05-20T00:00:00"/>
    <x v="43"/>
    <s v="sell"/>
    <n v="1000"/>
    <n v="6"/>
    <n v="717"/>
    <n v="727"/>
    <n v="715.02002000000005"/>
    <n v="718"/>
    <n v="718"/>
    <n v="473700"/>
    <n v="2.4159999999999999"/>
    <n v="2.9151460265357202E-3"/>
    <n v="4.37423118342136E-2"/>
    <n v="4.2375513163735001E-2"/>
    <n v="0.18044028237554599"/>
    <n v="0.49292736338044901"/>
    <n v="8.3490919437793007E-3"/>
    <n v="1.55956516325163E-2"/>
    <n v="1.21264657322382E-2"/>
    <n v="1.9499055945030101E-2"/>
    <n v="727"/>
    <n v="383.20001200000002"/>
    <n v="-0.200901762950739"/>
    <n v="-6.7722580366252503E-3"/>
    <n v="0.60794318228046695"/>
    <n v="1.99527409271543"/>
    <n v="1.9761286085071601"/>
    <s v="DecaFund"/>
    <x v="43"/>
    <s v="Consumer Discretionary"/>
    <s v="Restaurants"/>
    <s v="Newport Beach, California"/>
    <d v="2011-04-28T00:00:00"/>
    <n v="1058090"/>
    <m/>
    <s v="Newport Beach"/>
    <s v="California"/>
    <s v="United States"/>
  </r>
  <r>
    <d v="2019-05-29T00:00:00"/>
    <x v="43"/>
    <s v="sell"/>
    <n v="200"/>
    <n v="6"/>
    <n v="676.40002400000003"/>
    <n v="676.40002400000003"/>
    <n v="660.03002900000001"/>
    <n v="667.96997099999999"/>
    <n v="667.96997099999999"/>
    <n v="570800"/>
    <n v="2.2360000000000002"/>
    <n v="-1.79525254082133E-2"/>
    <n v="-6.8039323760619302E-2"/>
    <n v="-1.31177813293652E-2"/>
    <n v="0.10851423590235799"/>
    <n v="0.44287956542671603"/>
    <n v="2.95719989817529E-2"/>
    <n v="1.8429071199710201E-2"/>
    <n v="1.49117957494889E-2"/>
    <n v="1.9925684784141501E-2"/>
    <n v="727"/>
    <n v="383.20001200000002"/>
    <n v="-0.200901762950739"/>
    <n v="-6.9359101493404697E-3"/>
    <n v="0.62252346940707903"/>
    <n v="1.9138985531591199"/>
    <n v="1.88129336044212"/>
    <s v="DecaFund"/>
    <x v="43"/>
    <s v="Consumer Discretionary"/>
    <s v="Restaurants"/>
    <s v="Newport Beach, California"/>
    <d v="2011-04-28T00:00:00"/>
    <n v="1058090"/>
    <m/>
    <s v="Newport Beach"/>
    <s v="California"/>
    <s v="United States"/>
  </r>
  <r>
    <d v="2019-05-30T00:00:00"/>
    <x v="43"/>
    <s v="buy"/>
    <n v="500"/>
    <n v="6"/>
    <n v="667.97997999999995"/>
    <n v="678.84002699999996"/>
    <n v="665.01000999999997"/>
    <n v="678"/>
    <n v="678"/>
    <n v="338800"/>
    <n v="2.2269999999999999"/>
    <n v="1.4904069007007199E-2"/>
    <n v="-4.0524574011974498E-2"/>
    <n v="1.4746810002448801E-4"/>
    <n v="0.109745683494661"/>
    <n v="0.44838644242220699"/>
    <n v="3.2243356661083598E-2"/>
    <n v="1.8720386354748899E-2"/>
    <n v="1.49285107557486E-2"/>
    <n v="1.9937113177201302E-2"/>
    <n v="727"/>
    <n v="383.20001200000002"/>
    <n v="-0.200901762950739"/>
    <n v="2.0962723552933101E-3"/>
    <n v="0.63114680252696798"/>
    <n v="1.96331700355344"/>
    <n v="1.8712890764085599"/>
    <s v="DecaFund"/>
    <x v="43"/>
    <s v="Consumer Discretionary"/>
    <s v="Restaurants"/>
    <s v="Newport Beach, California"/>
    <d v="2011-04-28T00:00:00"/>
    <n v="1058090"/>
    <m/>
    <s v="Newport Beach"/>
    <s v="California"/>
    <s v="United States"/>
  </r>
  <r>
    <d v="2019-06-11T00:00:00"/>
    <x v="43"/>
    <s v="sell"/>
    <n v="1200"/>
    <n v="6"/>
    <n v="720.51000999999997"/>
    <n v="730.40997300000004"/>
    <n v="718.01000999999997"/>
    <n v="729.23999000000003"/>
    <n v="729.23999000000003"/>
    <n v="476700"/>
    <n v="2.14"/>
    <n v="1.2029680909269499E-2"/>
    <n v="9.6465470492239594E-2"/>
    <n v="3.3620692155144502E-2"/>
    <n v="0.14471288351537301"/>
    <n v="0.47527224525370099"/>
    <n v="6.1290966621556997E-3"/>
    <n v="2.23342288490514E-2"/>
    <n v="1.6701935790815199E-2"/>
    <n v="2.0223492080615999E-2"/>
    <n v="730.40997300000004"/>
    <n v="383.20001200000002"/>
    <n v="-0.200901762950739"/>
    <n v="-3.4994119269314301E-4"/>
    <n v="0.67078264593717296"/>
    <n v="2.3037588083607101"/>
    <n v="2.1254680830208401"/>
    <s v="DecaFund"/>
    <x v="43"/>
    <s v="Consumer Discretionary"/>
    <s v="Restaurants"/>
    <s v="Newport Beach, California"/>
    <d v="2011-04-28T00:00:00"/>
    <n v="1058090"/>
    <m/>
    <s v="Newport Beach"/>
    <s v="California"/>
    <s v="United States"/>
  </r>
  <r>
    <d v="2019-06-14T00:00:00"/>
    <x v="43"/>
    <s v="buy"/>
    <n v="400"/>
    <n v="6"/>
    <n v="733.88000499999998"/>
    <n v="742.27002000000005"/>
    <n v="730.60998499999903"/>
    <n v="740.59002699999996"/>
    <n v="740.59002699999996"/>
    <n v="380900"/>
    <n v="2.093"/>
    <n v="1.12706219548665E-2"/>
    <n v="4.2365354644607701E-2"/>
    <n v="5.1834307679250902E-2"/>
    <n v="0.14754274790274799"/>
    <n v="0.48210759785725299"/>
    <n v="8.9972624170166094E-3"/>
    <n v="2.1286996923780499E-2"/>
    <n v="1.6756919707662101E-2"/>
    <n v="2.0132561967313101E-2"/>
    <n v="749.25"/>
    <n v="383.20001200000002"/>
    <n v="-0.200901762950739"/>
    <n v="-1.6128120944145399E-3"/>
    <n v="0.66287131006127797"/>
    <n v="2.42029099927383"/>
    <n v="2.29392709706238"/>
    <s v="DecaFund"/>
    <x v="43"/>
    <s v="Consumer Discretionary"/>
    <s v="Restaurants"/>
    <s v="Newport Beach, California"/>
    <d v="2011-04-28T00:00:00"/>
    <n v="1058090"/>
    <m/>
    <s v="Newport Beach"/>
    <s v="California"/>
    <s v="United States"/>
  </r>
  <r>
    <d v="2019-06-20T00:00:00"/>
    <x v="43"/>
    <s v="buy"/>
    <n v="700"/>
    <n v="6"/>
    <n v="742"/>
    <n v="742.64001499999995"/>
    <n v="732.72997999999995"/>
    <n v="738.79998799999998"/>
    <n v="738.79998799999998"/>
    <n v="366600"/>
    <n v="2.0009999999999999"/>
    <n v="3.3217155035547299E-3"/>
    <n v="8.85065175711304E-3"/>
    <n v="2.8557663034305E-2"/>
    <n v="9.7078085458451799E-2"/>
    <n v="0.45395548833451299"/>
    <n v="8.6354173378021901E-3"/>
    <n v="2.1436600612651201E-2"/>
    <n v="1.6479815529862399E-2"/>
    <n v="2.0136345118744001E-2"/>
    <n v="749.25"/>
    <n v="383.20001200000002"/>
    <n v="-0.17952264324421399"/>
    <n v="9.4276054361659405E-3"/>
    <n v="0.65962825506955503"/>
    <n v="2.3848036321109598"/>
    <n v="2.37311450366016"/>
    <s v="DecaFund"/>
    <x v="43"/>
    <s v="Consumer Discretionary"/>
    <s v="Restaurants"/>
    <s v="Newport Beach, California"/>
    <d v="2011-04-28T00:00:00"/>
    <n v="1058090"/>
    <m/>
    <s v="Newport Beach"/>
    <s v="California"/>
    <s v="United States"/>
  </r>
  <r>
    <d v="2019-04-04T00:00:00"/>
    <x v="43"/>
    <s v="buy"/>
    <n v="300"/>
    <n v="7"/>
    <n v="704.98999000000003"/>
    <n v="708.85998499999903"/>
    <n v="695.36999500000002"/>
    <n v="703.38000499999998"/>
    <n v="703.38000499999998"/>
    <n v="541200"/>
    <n v="2.512"/>
    <n v="-3.2079202651784E-3"/>
    <n v="1.23764320362155E-3"/>
    <n v="0.132634080018835"/>
    <n v="0.47037332110280999"/>
    <n v="0.76949084235613097"/>
    <n v="6.6476293915799902E-3"/>
    <n v="9.2780314697540802E-3"/>
    <n v="1.8753861335237799E-2"/>
    <n v="2.3768022428656801E-2"/>
    <n v="715.61999500000002"/>
    <n v="315.67999300000002"/>
    <n v="-0.200901762950739"/>
    <n v="2.0824655091414399E-3"/>
    <n v="0.718650680977029"/>
    <n v="2.4652583925888898"/>
    <n v="2.52595088723531"/>
    <s v="GreenGrest Capital"/>
    <x v="43"/>
    <s v="Consumer Discretionary"/>
    <s v="Restaurants"/>
    <s v="Newport Beach, California"/>
    <d v="2011-04-28T00:00:00"/>
    <n v="1058090"/>
    <m/>
    <s v="Newport Beach"/>
    <s v="California"/>
    <s v="United States"/>
  </r>
  <r>
    <d v="2019-05-06T00:00:00"/>
    <x v="43"/>
    <s v="buy"/>
    <n v="1100"/>
    <n v="7"/>
    <n v="703.22997999999995"/>
    <n v="720"/>
    <n v="702.90002400000003"/>
    <n v="716.669983"/>
    <n v="716.669983"/>
    <n v="518000"/>
    <n v="2.5"/>
    <n v="1.0026746628485199E-2"/>
    <n v="5.5615640044381402E-2"/>
    <n v="1.5510246199249299E-2"/>
    <n v="0.30567073501143499"/>
    <n v="0.53574262438659603"/>
    <n v="1.08778354680231E-2"/>
    <n v="1.5320135012279299E-2"/>
    <n v="1.7913086052910799E-2"/>
    <n v="1.9533968781139301E-2"/>
    <n v="721.21002199999998"/>
    <n v="383.20001200000002"/>
    <n v="-0.200901762950739"/>
    <n v="-4.4810132310555703E-3"/>
    <n v="0.581626635374072"/>
    <n v="1.98268388753351"/>
    <n v="1.8370426952722401"/>
    <s v="GreenGrest Capital"/>
    <x v="43"/>
    <s v="Consumer Discretionary"/>
    <s v="Restaurants"/>
    <s v="Newport Beach, California"/>
    <d v="2011-04-28T00:00:00"/>
    <n v="1058090"/>
    <m/>
    <s v="Newport Beach"/>
    <s v="California"/>
    <s v="United States"/>
  </r>
  <r>
    <d v="2019-05-09T00:00:00"/>
    <x v="43"/>
    <s v="sell"/>
    <n v="1800"/>
    <n v="7"/>
    <n v="706"/>
    <n v="708.26000999999997"/>
    <n v="697.40997300000004"/>
    <n v="705.13000499999998"/>
    <n v="705.13000499999998"/>
    <n v="322200"/>
    <n v="2.4569999999999999"/>
    <n v="-6.2769725602283E-3"/>
    <n v="-3.87826388440551E-3"/>
    <n v="-1.34526902031599E-2"/>
    <n v="0.18543784809493799"/>
    <n v="0.50765862845427301"/>
    <n v="9.5441567605125902E-3"/>
    <n v="1.5513510352631E-2"/>
    <n v="1.2393802906418E-2"/>
    <n v="1.95583499258788E-2"/>
    <n v="721.419983"/>
    <n v="383.20001200000002"/>
    <n v="-0.200901762950739"/>
    <n v="-3.0259986019249502E-3"/>
    <n v="0.59209503271501096"/>
    <n v="1.92023085046533"/>
    <n v="1.94450587982675"/>
    <s v="GreenGrest Capital"/>
    <x v="43"/>
    <s v="Consumer Discretionary"/>
    <s v="Restaurants"/>
    <s v="Newport Beach, California"/>
    <d v="2011-04-28T00:00:00"/>
    <n v="1058090"/>
    <m/>
    <s v="Newport Beach"/>
    <s v="California"/>
    <s v="United States"/>
  </r>
  <r>
    <d v="2019-05-29T00:00:00"/>
    <x v="43"/>
    <s v="buy"/>
    <n v="500"/>
    <n v="7"/>
    <n v="676.40002400000003"/>
    <n v="676.40002400000003"/>
    <n v="660.03002900000001"/>
    <n v="667.96997099999999"/>
    <n v="667.96997099999999"/>
    <n v="570800"/>
    <n v="2.2360000000000002"/>
    <n v="-1.79525254082133E-2"/>
    <n v="-6.8039323760619302E-2"/>
    <n v="-1.31177813293652E-2"/>
    <n v="0.10851423590235799"/>
    <n v="0.44287956542671603"/>
    <n v="2.95719989817529E-2"/>
    <n v="1.8429071199710201E-2"/>
    <n v="1.49117957494889E-2"/>
    <n v="1.9925684784141501E-2"/>
    <n v="727"/>
    <n v="383.20001200000002"/>
    <n v="-0.200901762950739"/>
    <n v="-6.9359101493404697E-3"/>
    <n v="0.62252346940707903"/>
    <n v="1.9138985531591199"/>
    <n v="1.88129336044212"/>
    <s v="GreenGrest Capital"/>
    <x v="43"/>
    <s v="Consumer Discretionary"/>
    <s v="Restaurants"/>
    <s v="Newport Beach, California"/>
    <d v="2011-04-28T00:00:00"/>
    <n v="1058090"/>
    <m/>
    <s v="Newport Beach"/>
    <s v="California"/>
    <s v="United States"/>
  </r>
  <r>
    <d v="2019-06-11T00:00:00"/>
    <x v="43"/>
    <s v="sell"/>
    <n v="500"/>
    <n v="7"/>
    <n v="720.51000999999997"/>
    <n v="730.40997300000004"/>
    <n v="718.01000999999997"/>
    <n v="729.23999000000003"/>
    <n v="729.23999000000003"/>
    <n v="476700"/>
    <n v="2.14"/>
    <n v="1.2029680909269499E-2"/>
    <n v="9.6465470492239594E-2"/>
    <n v="3.3620692155144502E-2"/>
    <n v="0.14471288351537301"/>
    <n v="0.47527224525370099"/>
    <n v="6.1290966621556997E-3"/>
    <n v="2.23342288490514E-2"/>
    <n v="1.6701935790815199E-2"/>
    <n v="2.0223492080615999E-2"/>
    <n v="730.40997300000004"/>
    <n v="383.20001200000002"/>
    <n v="-0.200901762950739"/>
    <n v="-3.4994119269314301E-4"/>
    <n v="0.67078264593717296"/>
    <n v="2.3037588083607101"/>
    <n v="2.1254680830208401"/>
    <s v="GreenGrest Capital"/>
    <x v="43"/>
    <s v="Consumer Discretionary"/>
    <s v="Restaurants"/>
    <s v="Newport Beach, California"/>
    <d v="2011-04-28T00:00:00"/>
    <n v="1058090"/>
    <m/>
    <s v="Newport Beach"/>
    <s v="California"/>
    <s v="United States"/>
  </r>
  <r>
    <d v="2019-04-11T00:00:00"/>
    <x v="43"/>
    <s v="sell"/>
    <n v="900"/>
    <n v="8"/>
    <n v="711.84002699999996"/>
    <n v="713.02002000000005"/>
    <n v="705.17999299999997"/>
    <n v="707.53002900000001"/>
    <n v="707.53002900000001"/>
    <n v="781800"/>
    <n v="2.504"/>
    <n v="-1.5872607049007802E-2"/>
    <n v="5.8827790126089498E-3"/>
    <n v="0.11449007372594899"/>
    <n v="0.32811473228851601"/>
    <n v="0.78800522595669698"/>
    <n v="1.15788256256656E-2"/>
    <n v="9.40498847413806E-3"/>
    <n v="1.6902961911592899E-2"/>
    <n v="2.37077256280817E-2"/>
    <n v="721.21002199999998"/>
    <n v="315.95001200000002"/>
    <n v="-0.200901762950739"/>
    <n v="3.8122194279549302E-5"/>
    <n v="0.706642349718271"/>
    <n v="2.5917938812735399"/>
    <n v="2.5905875103329601"/>
    <s v="KKZ Asset Management"/>
    <x v="43"/>
    <s v="Consumer Discretionary"/>
    <s v="Restaurants"/>
    <s v="Newport Beach, California"/>
    <d v="2011-04-28T00:00:00"/>
    <n v="1058090"/>
    <m/>
    <s v="Newport Beach"/>
    <s v="California"/>
    <s v="United States"/>
  </r>
  <r>
    <d v="2019-05-31T00:00:00"/>
    <x v="43"/>
    <s v="buy"/>
    <n v="1000"/>
    <n v="8"/>
    <n v="662.95001200000002"/>
    <n v="669"/>
    <n v="657.71002199999998"/>
    <n v="659.96997099999999"/>
    <n v="659.96997099999999"/>
    <n v="634500"/>
    <n v="2.1419999999999999"/>
    <n v="-2.69529524398603E-2"/>
    <n v="-1.0775596783291199E-2"/>
    <n v="-4.1652608302769199E-2"/>
    <n v="7.6066802805988099E-2"/>
    <n v="0.41315402174240201"/>
    <n v="2.2221130342241099E-2"/>
    <n v="1.9256013056433902E-2"/>
    <n v="1.5344381680650301E-2"/>
    <n v="2.0014733018984199E-2"/>
    <n v="727"/>
    <n v="383.20001200000002"/>
    <n v="-0.200901762950739"/>
    <n v="-1.3283204951564801E-2"/>
    <n v="0.64357226314600402"/>
    <n v="1.8264828833089799"/>
    <n v="1.87756399298099"/>
    <s v="KKZ Asset Management"/>
    <x v="43"/>
    <s v="Consumer Discretionary"/>
    <s v="Restaurants"/>
    <s v="Newport Beach, California"/>
    <d v="2011-04-28T00:00:00"/>
    <n v="1058090"/>
    <m/>
    <s v="Newport Beach"/>
    <s v="California"/>
    <s v="United States"/>
  </r>
  <r>
    <d v="2019-06-17T00:00:00"/>
    <x v="43"/>
    <s v="sell"/>
    <n v="900"/>
    <n v="8"/>
    <n v="743"/>
    <n v="749.22997999999995"/>
    <n v="730.01000999999997"/>
    <n v="731.65002400000003"/>
    <n v="731.65002400000003"/>
    <n v="358300"/>
    <n v="2.0859999999999999"/>
    <n v="-1.21449119392782E-2"/>
    <n v="1.5329089027916701E-2"/>
    <n v="3.5842851102660403E-2"/>
    <n v="0.10944644422871801"/>
    <n v="0.46311973195047201"/>
    <n v="1.1848184000271701E-2"/>
    <n v="2.1505586358548101E-2"/>
    <n v="1.65776163457713E-2"/>
    <n v="2.0149563022206499E-2"/>
    <n v="749.25"/>
    <n v="383.20001200000002"/>
    <n v="-0.17952264324421399"/>
    <n v="9.3131563797728401E-4"/>
    <n v="0.66205263878689502"/>
    <n v="2.3487425350748001"/>
    <n v="2.3088037460734698"/>
    <s v="KKZ Asset Management"/>
    <x v="43"/>
    <s v="Consumer Discretionary"/>
    <s v="Restaurants"/>
    <s v="Newport Beach, California"/>
    <d v="2011-04-28T00:00:00"/>
    <n v="1058090"/>
    <m/>
    <s v="Newport Beach"/>
    <s v="California"/>
    <s v="United States"/>
  </r>
  <r>
    <d v="2019-04-09T00:00:00"/>
    <x v="43"/>
    <s v="sell"/>
    <n v="600"/>
    <n v="9"/>
    <n v="713.080017"/>
    <n v="721.21002199999998"/>
    <n v="709.89001499999995"/>
    <n v="710.669983"/>
    <n v="710.669983"/>
    <n v="507400"/>
    <n v="2.4990000000000001"/>
    <n v="-5.6267171533166604E-3"/>
    <n v="8.2941055211934699E-3"/>
    <n v="0.14224716560544301"/>
    <n v="0.35687395725045001"/>
    <n v="0.80699096265127801"/>
    <n v="6.2895307432366499E-3"/>
    <n v="8.8979944668015308E-3"/>
    <n v="1.6806238303022601E-2"/>
    <n v="2.36834012696426E-2"/>
    <n v="721.21002199999998"/>
    <n v="315.76998900000001"/>
    <n v="-0.200901762950739"/>
    <n v="-6.0859766572597396E-3"/>
    <n v="0.70529949943389603"/>
    <n v="2.6276450815781498"/>
    <n v="2.5509165861388499"/>
    <s v="Netpune Capital"/>
    <x v="43"/>
    <s v="Consumer Discretionary"/>
    <s v="Restaurants"/>
    <s v="Newport Beach, California"/>
    <d v="2011-04-28T00:00:00"/>
    <n v="1058090"/>
    <m/>
    <s v="Newport Beach"/>
    <s v="California"/>
    <s v="United States"/>
  </r>
  <r>
    <d v="2019-05-15T00:00:00"/>
    <x v="43"/>
    <s v="buy"/>
    <n v="500"/>
    <n v="10"/>
    <n v="700.01000999999997"/>
    <n v="710.669983"/>
    <n v="698.52002000000005"/>
    <n v="705.89001499999995"/>
    <n v="705.89001499999995"/>
    <n v="307800"/>
    <n v="2.379"/>
    <n v="3.8465446373124701E-3"/>
    <n v="-5.1997233890971996E-3"/>
    <n v="-9.2362616394941009E-3"/>
    <n v="0.16316332633441999"/>
    <n v="0.50722910851301695"/>
    <n v="1.7703500181029199E-2"/>
    <n v="1.6641396727105399E-2"/>
    <n v="1.22289522079172E-2"/>
    <n v="1.9677197527141699E-2"/>
    <n v="721.419983"/>
    <n v="383.20001200000002"/>
    <n v="-0.200901762950739"/>
    <n v="5.8219943882337104E-3"/>
    <n v="0.61886718031860999"/>
    <n v="1.9967242511801699"/>
    <n v="1.93688220038155"/>
    <s v="Spectrum Group"/>
    <x v="43"/>
    <s v="Consumer Discretionary"/>
    <s v="Restaurants"/>
    <s v="Newport Beach, California"/>
    <d v="2011-04-28T00:00:00"/>
    <n v="1058090"/>
    <m/>
    <s v="Newport Beach"/>
    <s v="California"/>
    <s v="United States"/>
  </r>
  <r>
    <d v="2019-05-16T00:00:00"/>
    <x v="43"/>
    <s v="buy"/>
    <n v="900"/>
    <n v="10"/>
    <n v="708.07000700000003"/>
    <n v="719.14001499999995"/>
    <n v="705.11999500000002"/>
    <n v="708.92999299999997"/>
    <n v="708.92999299999997"/>
    <n v="422400"/>
    <n v="2.4049999999999998"/>
    <n v="4.2973419390726596E-3"/>
    <n v="5.3745911102036897E-3"/>
    <n v="-4.7002999136836199E-3"/>
    <n v="0.159470927589169"/>
    <n v="0.50800374887574395"/>
    <n v="1.7552440119556801E-2"/>
    <n v="1.6671820301249401E-2"/>
    <n v="1.2211490817759799E-2"/>
    <n v="1.9677494846239599E-2"/>
    <n v="721.419983"/>
    <n v="383.20001200000002"/>
    <n v="-0.200901762950739"/>
    <n v="8.8559569696340101E-3"/>
    <n v="0.61952245322103505"/>
    <n v="2.0207399900590599"/>
    <n v="1.9569840283002899"/>
    <s v="Spectrum Group"/>
    <x v="43"/>
    <s v="Consumer Discretionary"/>
    <s v="Restaurants"/>
    <s v="Newport Beach, California"/>
    <d v="2011-04-28T00:00:00"/>
    <n v="1058090"/>
    <m/>
    <s v="Newport Beach"/>
    <s v="California"/>
    <s v="United States"/>
  </r>
  <r>
    <d v="2019-06-19T00:00:00"/>
    <x v="43"/>
    <s v="buy"/>
    <n v="1000"/>
    <n v="10"/>
    <n v="732.19000199999903"/>
    <n v="737.15997300000004"/>
    <n v="723.05999799999995"/>
    <n v="736.34997599999997"/>
    <n v="736.34997599999997"/>
    <n v="314300"/>
    <n v="2.0289999999999999"/>
    <n v="5.1875997026454004E-3"/>
    <n v="-1.8859288700861199E-3"/>
    <n v="2.81510935572859E-2"/>
    <n v="0.100731244119679"/>
    <n v="0.45225481662609601"/>
    <n v="9.4496510923932006E-3"/>
    <n v="2.1434948151128098E-2"/>
    <n v="1.6492604701446999E-2"/>
    <n v="2.01361185473246E-2"/>
    <n v="749.25"/>
    <n v="383.20001200000002"/>
    <n v="-0.17952264324421399"/>
    <n v="2.98071681438073E-3"/>
    <n v="0.66091587922108297"/>
    <n v="2.3459176842026701"/>
    <n v="2.3424150910071502"/>
    <s v="Spectrum Group"/>
    <x v="43"/>
    <s v="Consumer Discretionary"/>
    <s v="Restaurants"/>
    <s v="Newport Beach, California"/>
    <d v="2011-04-28T00:00:00"/>
    <n v="1058090"/>
    <m/>
    <s v="Newport Beach"/>
    <s v="California"/>
    <s v="United States"/>
  </r>
  <r>
    <d v="2019-05-21T00:00:00"/>
    <x v="43"/>
    <s v="sell"/>
    <n v="500"/>
    <n v="11"/>
    <n v="721.55999799999995"/>
    <n v="723"/>
    <n v="714.98999000000003"/>
    <n v="715"/>
    <n v="715"/>
    <n v="441500"/>
    <n v="2.4260000000000002"/>
    <n v="-4.1870263542165701E-3"/>
    <n v="1.6669648092975799E-2"/>
    <n v="2.1202207650602899E-2"/>
    <n v="0.17912668262711701"/>
    <n v="0.50397267410812097"/>
    <n v="4.9927615513610402E-3"/>
    <n v="1.52719748249274E-2"/>
    <n v="1.2137614473069901E-2"/>
    <n v="1.9472661522721799E-2"/>
    <n v="727"/>
    <n v="383.20001200000002"/>
    <n v="-0.200901762950739"/>
    <n v="8.4599491109458805E-3"/>
    <n v="0.60202227984687195"/>
    <n v="2.0634952804055802"/>
    <n v="1.99669668803869"/>
    <s v="Beta Dynamic Fund"/>
    <x v="43"/>
    <s v="Consumer Discretionary"/>
    <s v="Restaurants"/>
    <s v="Newport Beach, California"/>
    <d v="2011-04-28T00:00:00"/>
    <n v="1058090"/>
    <m/>
    <s v="Newport Beach"/>
    <s v="California"/>
    <s v="United States"/>
  </r>
  <r>
    <d v="2019-05-24T00:00:00"/>
    <x v="43"/>
    <s v="buy"/>
    <n v="900"/>
    <n v="11"/>
    <n v="670"/>
    <n v="671.96997099999999"/>
    <n v="658.72997999999995"/>
    <n v="662.55999799999995"/>
    <n v="662.55999799999995"/>
    <n v="605500"/>
    <n v="2.3239999999999998"/>
    <n v="-6.8588155051637501E-3"/>
    <n v="-7.74433062430257E-2"/>
    <n v="-6.8801678574417893E-2"/>
    <n v="0.104763725110652"/>
    <n v="0.41959333567563101"/>
    <n v="2.3705049972076599E-2"/>
    <n v="1.9531183746214799E-2"/>
    <n v="1.4379141511146399E-2"/>
    <n v="1.98462863044797E-2"/>
    <n v="727"/>
    <n v="383.20001200000002"/>
    <n v="-0.200901762950739"/>
    <n v="1.3526439988342199E-3"/>
    <n v="0.63041294209482401"/>
    <n v="1.76130724880453"/>
    <n v="1.9257046692187201"/>
    <s v="Beta Dynamic Fund"/>
    <x v="43"/>
    <s v="Consumer Discretionary"/>
    <s v="Restaurants"/>
    <s v="Newport Beach, California"/>
    <d v="2011-04-28T00:00:00"/>
    <n v="1058090"/>
    <m/>
    <s v="Newport Beach"/>
    <s v="California"/>
    <s v="United States"/>
  </r>
  <r>
    <d v="2019-06-04T00:00:00"/>
    <x v="43"/>
    <s v="buy"/>
    <n v="1800"/>
    <n v="11"/>
    <n v="649.07000700000003"/>
    <n v="665.39001499999995"/>
    <n v="647.95001200000002"/>
    <n v="662.17999299999997"/>
    <n v="662.17999299999997"/>
    <n v="842600"/>
    <n v="2.1190000000000002"/>
    <n v="3.14788854190651E-2"/>
    <n v="-2.66583326114837E-2"/>
    <n v="-6.6723042221500606E-2"/>
    <n v="7.2274198328628095E-2"/>
    <n v="0.41190398855014698"/>
    <n v="2.6978216829380501E-2"/>
    <n v="2.0330814182541498E-2"/>
    <n v="1.6179687545460199E-2"/>
    <n v="2.01327241529176E-2"/>
    <n v="727"/>
    <n v="383.20001200000002"/>
    <n v="-0.200901762950739"/>
    <n v="2.1205927310919401E-2"/>
    <n v="0.653067067533743"/>
    <n v="1.87045222709736"/>
    <n v="1.8729542146259801"/>
    <s v="Beta Dynamic Fund"/>
    <x v="43"/>
    <s v="Consumer Discretionary"/>
    <s v="Restaurants"/>
    <s v="Newport Beach, California"/>
    <d v="2011-04-28T00:00:00"/>
    <n v="1058090"/>
    <m/>
    <s v="Newport Beach"/>
    <s v="California"/>
    <s v="United States"/>
  </r>
  <r>
    <d v="2019-06-25T00:00:00"/>
    <x v="43"/>
    <s v="sell"/>
    <n v="1500"/>
    <n v="11"/>
    <n v="733.94000199999903"/>
    <n v="739.96002199999998"/>
    <n v="727.73999000000003"/>
    <n v="733.21997099999999"/>
    <n v="733.21997099999999"/>
    <n v="461000"/>
    <n v="1.994"/>
    <n v="1.24748125458115E-2"/>
    <n v="9.2783685247589697E-4"/>
    <n v="9.4475821444978403E-2"/>
    <n v="6.2465754869868099E-2"/>
    <n v="0.44484072249248302"/>
    <n v="1.0878563888608601E-2"/>
    <n v="1.7355351194218702E-2"/>
    <n v="1.65518240681767E-2"/>
    <n v="2.0152974239572199E-2"/>
    <n v="749.25"/>
    <n v="383.20001200000002"/>
    <n v="-0.17952264324421399"/>
    <n v="-9.5417756928269908E-3"/>
    <n v="0.65317558617173099"/>
    <n v="2.3952650582016801"/>
    <n v="2.3734889960875298"/>
    <s v="Beta Dynamic Fund"/>
    <x v="43"/>
    <s v="Consumer Discretionary"/>
    <s v="Restaurants"/>
    <s v="Newport Beach, California"/>
    <d v="2011-04-28T00:00:00"/>
    <n v="1058090"/>
    <m/>
    <s v="Newport Beach"/>
    <s v="California"/>
    <s v="United States"/>
  </r>
  <r>
    <d v="2019-06-27T00:00:00"/>
    <x v="43"/>
    <s v="buy"/>
    <n v="1300"/>
    <n v="11"/>
    <n v="730.29998799999998"/>
    <n v="730.29998799999998"/>
    <n v="720.70001200000002"/>
    <n v="724.11999500000002"/>
    <n v="724.11999500000002"/>
    <n v="409000"/>
    <n v="2.0049999999999999"/>
    <n v="-4.6431218980034798E-3"/>
    <n v="-2.0070114479719001E-2"/>
    <n v="6.2761373261208397E-2"/>
    <n v="3.0297467386106801E-2"/>
    <n v="0.45004176209896402"/>
    <n v="1.04659994292615E-2"/>
    <n v="1.67725680407976E-2"/>
    <n v="1.65109365915093E-2"/>
    <n v="2.0017013537881601E-2"/>
    <n v="749.25"/>
    <n v="383.20001200000002"/>
    <n v="-0.17952264324421399"/>
    <n v="3.81588593721357E-3"/>
    <n v="0.63532756790079403"/>
    <n v="2.46856001359712"/>
    <n v="2.4339666649763898"/>
    <s v="Beta Dynamic Fund"/>
    <x v="43"/>
    <s v="Consumer Discretionary"/>
    <s v="Restaurants"/>
    <s v="Newport Beach, California"/>
    <d v="2011-04-28T00:00:00"/>
    <n v="1058090"/>
    <m/>
    <s v="Newport Beach"/>
    <s v="California"/>
    <s v="United States"/>
  </r>
  <r>
    <d v="2019-04-22T00:00:00"/>
    <x v="43"/>
    <s v="sell"/>
    <n v="900"/>
    <n v="12"/>
    <n v="699"/>
    <n v="702.84002699999996"/>
    <n v="692"/>
    <n v="701.669983"/>
    <n v="701.669983"/>
    <n v="463300"/>
    <n v="2.59"/>
    <n v="2.38284875959402E-3"/>
    <n v="-1.5232517074839601E-2"/>
    <n v="5.2488911343703801E-2"/>
    <n v="0.31271963126024299"/>
    <n v="0.72905729341408898"/>
    <n v="1.5819029967475799E-2"/>
    <n v="1.0531039868392199E-2"/>
    <n v="1.7101401985265999E-2"/>
    <n v="2.3662471997770902E-2"/>
    <n v="721.21002199999998"/>
    <n v="326"/>
    <n v="-0.200901762950739"/>
    <n v="1.0115060212163699E-3"/>
    <n v="0.69378533782292795"/>
    <n v="2.5019299766986398"/>
    <n v="2.53272804203888"/>
    <s v="6igma Capital"/>
    <x v="43"/>
    <s v="Consumer Discretionary"/>
    <s v="Restaurants"/>
    <s v="Newport Beach, California"/>
    <d v="2011-04-28T00:00:00"/>
    <n v="1058090"/>
    <m/>
    <s v="Newport Beach"/>
    <s v="California"/>
    <s v="United States"/>
  </r>
  <r>
    <d v="2019-05-03T00:00:00"/>
    <x v="43"/>
    <s v="buy"/>
    <n v="1000"/>
    <n v="12"/>
    <n v="707.57000700000003"/>
    <n v="710.92999299999997"/>
    <n v="703.419983"/>
    <n v="709.52002000000005"/>
    <n v="709.52002000000005"/>
    <n v="436300"/>
    <n v="2.5310000000000001"/>
    <n v="2.3282593046487902E-3"/>
    <n v="4.7227712993513901E-2"/>
    <n v="6.6746556604044202E-3"/>
    <n v="0.29700870730620899"/>
    <n v="0.52143344836887395"/>
    <n v="1.1704569707205899E-2"/>
    <n v="1.5179294054684E-2"/>
    <n v="1.7905967258733099E-2"/>
    <n v="1.9531708066341798E-2"/>
    <n v="721.21002199999998"/>
    <n v="383.20001200000002"/>
    <n v="-0.200901762950739"/>
    <n v="9.5921274614703799E-3"/>
    <n v="0.58460410283948405"/>
    <n v="1.91074635355585"/>
    <n v="1.77522297012445"/>
    <s v="6igma Capital"/>
    <x v="43"/>
    <s v="Consumer Discretionary"/>
    <s v="Restaurants"/>
    <s v="Newport Beach, California"/>
    <d v="2011-04-28T00:00:00"/>
    <n v="1058090"/>
    <m/>
    <s v="Newport Beach"/>
    <s v="California"/>
    <s v="United States"/>
  </r>
  <r>
    <d v="2019-05-07T00:00:00"/>
    <x v="43"/>
    <s v="buy"/>
    <n v="600"/>
    <n v="12"/>
    <n v="716.63000499999998"/>
    <n v="721.419983"/>
    <n v="702.09997599999997"/>
    <n v="706.52002000000005"/>
    <n v="706.52002000000005"/>
    <n v="463100"/>
    <n v="2.448"/>
    <n v="-1.42639212897482E-2"/>
    <n v="2.6504594791699799E-2"/>
    <n v="4.4542451746793603E-3"/>
    <n v="0.29381530174139198"/>
    <n v="0.51912110349094198"/>
    <n v="1.52844099735789E-2"/>
    <n v="1.56327480388023E-2"/>
    <n v="1.8052319673194001E-2"/>
    <n v="1.9561226623142299E-2"/>
    <n v="721.419983"/>
    <n v="383.20001200000002"/>
    <n v="-0.200901762950739"/>
    <n v="-1.6649488130547601E-2"/>
    <n v="0.59037859470429999"/>
    <n v="1.9350026311919299"/>
    <n v="1.88416328640303"/>
    <s v="6igma Capital"/>
    <x v="43"/>
    <s v="Consumer Discretionary"/>
    <s v="Restaurants"/>
    <s v="Newport Beach, California"/>
    <d v="2011-04-28T00:00:00"/>
    <n v="1058090"/>
    <m/>
    <s v="Newport Beach"/>
    <s v="California"/>
    <s v="United States"/>
  </r>
  <r>
    <d v="2019-05-13T00:00:00"/>
    <x v="43"/>
    <s v="sell"/>
    <n v="1000"/>
    <n v="12"/>
    <n v="697.59997599999997"/>
    <n v="698.61999500000002"/>
    <n v="680.69000199999903"/>
    <n v="687.27002000000005"/>
    <n v="687.27002000000005"/>
    <n v="469800"/>
    <n v="2.4049999999999998"/>
    <n v="-2.6094467230726798E-2"/>
    <n v="-4.1888202670742003E-2"/>
    <n v="-4.49254222679311E-2"/>
    <n v="0.13021324856474301"/>
    <n v="0.48613549372386"/>
    <n v="1.21614715990121E-2"/>
    <n v="1.6167298116949301E-2"/>
    <n v="1.2214010820132499E-2"/>
    <n v="1.9633864756121298E-2"/>
    <n v="721.419983"/>
    <n v="383.20001200000002"/>
    <n v="-0.200901762950739"/>
    <n v="-2.4426469085879299E-2"/>
    <n v="0.61384198009457902"/>
    <n v="1.8706639680009001"/>
    <n v="1.9271800351117501"/>
    <s v="6igma Capital"/>
    <x v="43"/>
    <s v="Consumer Discretionary"/>
    <s v="Restaurants"/>
    <s v="Newport Beach, California"/>
    <d v="2011-04-28T00:00:00"/>
    <n v="1058090"/>
    <m/>
    <s v="Newport Beach"/>
    <s v="California"/>
    <s v="United States"/>
  </r>
  <r>
    <d v="2019-05-28T00:00:00"/>
    <x v="43"/>
    <s v="sell"/>
    <n v="2200"/>
    <n v="12"/>
    <n v="662.90002400000003"/>
    <n v="681.64001499999995"/>
    <n v="662.38000499999998"/>
    <n v="680.07000700000003"/>
    <n v="680.07000700000003"/>
    <n v="644800"/>
    <n v="2.2679999999999998"/>
    <n v="2.6084627562939E-2"/>
    <n v="-5.4273824706622398E-2"/>
    <n v="2.9452065694115701E-3"/>
    <n v="0.12609976987403199"/>
    <n v="0.45046545366520702"/>
    <n v="2.9706862936739801E-2"/>
    <n v="1.8022404727739399E-2"/>
    <n v="1.47006555039308E-2"/>
    <n v="1.99015048096822E-2"/>
    <n v="727"/>
    <n v="383.20001200000002"/>
    <n v="-0.200901762950739"/>
    <n v="-8.4109499934704197E-3"/>
    <n v="0.618991618348818"/>
    <n v="1.92281427607889"/>
    <n v="1.9112127058914099"/>
    <s v="6igma Capital"/>
    <x v="43"/>
    <s v="Consumer Discretionary"/>
    <s v="Restaurants"/>
    <s v="Newport Beach, California"/>
    <d v="2011-04-28T00:00:00"/>
    <n v="1058090"/>
    <m/>
    <s v="Newport Beach"/>
    <s v="California"/>
    <s v="United States"/>
  </r>
  <r>
    <d v="2019-06-24T00:00:00"/>
    <x v="43"/>
    <s v="sell"/>
    <n v="1500"/>
    <n v="12"/>
    <n v="726.77002000000005"/>
    <n v="731"/>
    <n v="720.32000700000003"/>
    <n v="724.13000499999998"/>
    <n v="724.13000499999998"/>
    <n v="378300"/>
    <n v="2.0209999999999999"/>
    <n v="-3.7491546701475401E-3"/>
    <n v="-1.0331349158011101E-2"/>
    <n v="2.52990792306233E-2"/>
    <n v="6.7639430562414504E-2"/>
    <n v="0.44689836580259601"/>
    <n v="8.6321235813446202E-3"/>
    <n v="2.1559972037852398E-2"/>
    <n v="1.6622401456533799E-2"/>
    <n v="2.0157746931245502E-2"/>
    <n v="749.25"/>
    <n v="383.20001200000002"/>
    <n v="-0.17952264324421399"/>
    <n v="-1.73338836506086E-3"/>
    <n v="0.66105495699815298"/>
    <n v="2.38554950861481"/>
    <n v="2.3675995179749099"/>
    <s v="6igma Capital"/>
    <x v="43"/>
    <s v="Consumer Discretionary"/>
    <s v="Restaurants"/>
    <s v="Newport Beach, California"/>
    <d v="2011-04-28T00:00:00"/>
    <n v="1058090"/>
    <m/>
    <s v="Newport Beach"/>
    <s v="California"/>
    <s v="United States"/>
  </r>
  <r>
    <d v="2019-06-28T00:00:00"/>
    <x v="43"/>
    <s v="sell"/>
    <n v="1100"/>
    <n v="12"/>
    <n v="723.169983"/>
    <n v="732.88000499999998"/>
    <n v="720.57000700000003"/>
    <n v="732.88000499999998"/>
    <n v="732.88000499999998"/>
    <n v="487300"/>
    <n v="2"/>
    <n v="1.20248669265423E-2"/>
    <n v="8.2618886762116407E-3"/>
    <n v="9.2738765595964195E-2"/>
    <n v="3.1280492882006503E-2"/>
    <n v="0.47177358924212698"/>
    <n v="9.7945577612852594E-3"/>
    <n v="1.6210105930370401E-2"/>
    <n v="1.65215392197792E-2"/>
    <n v="2.0014115134125699E-2"/>
    <n v="749.25"/>
    <n v="383.20001200000002"/>
    <n v="-0.17952264324421399"/>
    <n v="5.7409418775350302E-3"/>
    <n v="0.63465824530234705"/>
    <n v="2.61824846651675"/>
    <n v="2.4864345388182301"/>
    <s v="6igma Capital"/>
    <x v="43"/>
    <s v="Consumer Discretionary"/>
    <s v="Restaurants"/>
    <s v="Newport Beach, California"/>
    <d v="2011-04-28T00:00:00"/>
    <n v="1058090"/>
    <m/>
    <s v="Newport Beach"/>
    <s v="California"/>
    <s v="United States"/>
  </r>
  <r>
    <d v="2019-04-03T00:00:00"/>
    <x v="43"/>
    <s v="buy"/>
    <n v="1200"/>
    <n v="13"/>
    <n v="704.59002699999996"/>
    <n v="707.65997300000004"/>
    <n v="701.32000700000003"/>
    <n v="705.64001499999995"/>
    <n v="705.64001499999995"/>
    <n v="420100"/>
    <n v="2.5169999999999999"/>
    <n v="1.1911560896404401E-3"/>
    <n v="1.1072381852145E-2"/>
    <n v="0.13124233548108299"/>
    <n v="0.46472316640338701"/>
    <n v="0.80127655798037001"/>
    <n v="6.8222924983696301E-3"/>
    <n v="9.3484872910769099E-3"/>
    <n v="1.88191273633493E-2"/>
    <n v="2.38189480818175E-2"/>
    <n v="715.61999500000002"/>
    <n v="312.51001000000002"/>
    <n v="-0.200901762950739"/>
    <n v="2.1460723821998401E-3"/>
    <n v="0.72745709865997699"/>
    <n v="2.55875981646036"/>
    <n v="2.5235221737825899"/>
    <s v="Marquee Group Funds"/>
    <x v="43"/>
    <s v="Consumer Discretionary"/>
    <s v="Restaurants"/>
    <s v="Newport Beach, California"/>
    <d v="2011-04-28T00:00:00"/>
    <n v="1058090"/>
    <m/>
    <s v="Newport Beach"/>
    <s v="California"/>
    <s v="United States"/>
  </r>
  <r>
    <d v="2019-04-04T00:00:00"/>
    <x v="43"/>
    <s v="sell"/>
    <n v="1300"/>
    <n v="13"/>
    <n v="704.98999000000003"/>
    <n v="708.85998499999903"/>
    <n v="695.36999500000002"/>
    <n v="703.38000499999998"/>
    <n v="703.38000499999998"/>
    <n v="541200"/>
    <n v="2.512"/>
    <n v="-3.2079202651784E-3"/>
    <n v="1.23764320362155E-3"/>
    <n v="0.132634080018835"/>
    <n v="0.47037332110280999"/>
    <n v="0.76949084235613097"/>
    <n v="6.6476293915799902E-3"/>
    <n v="9.2780314697540802E-3"/>
    <n v="1.8753861335237799E-2"/>
    <n v="2.3768022428656801E-2"/>
    <n v="715.61999500000002"/>
    <n v="315.67999300000002"/>
    <n v="-0.200901762950739"/>
    <n v="2.0824655091414399E-3"/>
    <n v="0.718650680977029"/>
    <n v="2.4652583925888898"/>
    <n v="2.52595088723531"/>
    <s v="Marquee Group Funds"/>
    <x v="43"/>
    <s v="Consumer Discretionary"/>
    <s v="Restaurants"/>
    <s v="Newport Beach, California"/>
    <d v="2011-04-28T00:00:00"/>
    <n v="1058090"/>
    <m/>
    <s v="Newport Beach"/>
    <s v="California"/>
    <s v="United States"/>
  </r>
  <r>
    <d v="2019-05-14T00:00:00"/>
    <x v="43"/>
    <s v="buy"/>
    <n v="1400"/>
    <n v="13"/>
    <n v="690.51000999999997"/>
    <n v="708.84997599999997"/>
    <n v="687"/>
    <n v="703.17999299999997"/>
    <n v="703.17999299999997"/>
    <n v="504900"/>
    <n v="2.419"/>
    <n v="2.2885637387020999E-2"/>
    <n v="-4.7386439939726696E-3"/>
    <n v="-6.1671778319021204E-3"/>
    <n v="0.16930617516937799"/>
    <n v="0.50375906160123496"/>
    <n v="1.7736486892005299E-2"/>
    <n v="1.6691652654678299E-2"/>
    <n v="1.2263573999801901E-2"/>
    <n v="1.9677123339539498E-2"/>
    <n v="721.419983"/>
    <n v="383.20001200000002"/>
    <n v="-0.200901762950739"/>
    <n v="7.98398755130913E-3"/>
    <n v="0.61921355632704"/>
    <n v="1.96065488274789"/>
    <n v="1.93231048542294"/>
    <s v="Marquee Group Funds"/>
    <x v="43"/>
    <s v="Consumer Discretionary"/>
    <s v="Restaurants"/>
    <s v="Newport Beach, California"/>
    <d v="2011-04-28T00:00:00"/>
    <n v="1058090"/>
    <m/>
    <s v="Newport Beach"/>
    <s v="California"/>
    <s v="United States"/>
  </r>
  <r>
    <d v="2019-05-21T00:00:00"/>
    <x v="43"/>
    <s v="sell"/>
    <n v="1200"/>
    <n v="13"/>
    <n v="721.55999799999995"/>
    <n v="723"/>
    <n v="714.98999000000003"/>
    <n v="715"/>
    <n v="715"/>
    <n v="441500"/>
    <n v="2.4260000000000002"/>
    <n v="-4.1870263542165701E-3"/>
    <n v="1.6669648092975799E-2"/>
    <n v="2.1202207650602899E-2"/>
    <n v="0.17912668262711701"/>
    <n v="0.50397267410812097"/>
    <n v="4.9927615513610402E-3"/>
    <n v="1.52719748249274E-2"/>
    <n v="1.2137614473069901E-2"/>
    <n v="1.9472661522721799E-2"/>
    <n v="727"/>
    <n v="383.20001200000002"/>
    <n v="-0.200901762950739"/>
    <n v="8.4599491109458805E-3"/>
    <n v="0.60202227984687195"/>
    <n v="2.0634952804055802"/>
    <n v="1.99669668803869"/>
    <s v="Marquee Group Funds"/>
    <x v="43"/>
    <s v="Consumer Discretionary"/>
    <s v="Restaurants"/>
    <s v="Newport Beach, California"/>
    <d v="2011-04-28T00:00:00"/>
    <n v="1058090"/>
    <m/>
    <s v="Newport Beach"/>
    <s v="California"/>
    <s v="United States"/>
  </r>
  <r>
    <d v="2019-05-22T00:00:00"/>
    <x v="43"/>
    <s v="buy"/>
    <n v="800"/>
    <n v="13"/>
    <n v="715"/>
    <n v="718.26000999999997"/>
    <n v="704.61999500000002"/>
    <n v="706.03997800000002"/>
    <n v="706.03997800000002"/>
    <n v="677400"/>
    <n v="2.3929999999999998"/>
    <n v="-1.2610680741637501E-2"/>
    <n v="2.1242271402587999E-4"/>
    <n v="6.2086781493715104E-3"/>
    <n v="0.160760834285018"/>
    <n v="0.48694999511081999"/>
    <n v="8.6531850145266306E-3"/>
    <n v="1.55378646493292E-2"/>
    <n v="1.22861948991566E-2"/>
    <n v="1.94937748689024E-2"/>
    <n v="727"/>
    <n v="383.20001200000002"/>
    <n v="-0.200901762950739"/>
    <n v="-2.8283920525026501E-3"/>
    <n v="0.60428256894219301"/>
    <n v="2.0133384237212502"/>
    <n v="2.0000195225469102"/>
    <s v="Marquee Group Funds"/>
    <x v="43"/>
    <s v="Consumer Discretionary"/>
    <s v="Restaurants"/>
    <s v="Newport Beach, California"/>
    <d v="2011-04-28T00:00:00"/>
    <n v="1058090"/>
    <m/>
    <s v="Newport Beach"/>
    <s v="California"/>
    <s v="United States"/>
  </r>
  <r>
    <d v="2019-05-24T00:00:00"/>
    <x v="43"/>
    <s v="buy"/>
    <n v="1700"/>
    <n v="13"/>
    <n v="670"/>
    <n v="671.96997099999999"/>
    <n v="658.72997999999995"/>
    <n v="662.55999799999995"/>
    <n v="662.55999799999995"/>
    <n v="605500"/>
    <n v="2.3239999999999998"/>
    <n v="-6.8588155051637501E-3"/>
    <n v="-7.74433062430257E-2"/>
    <n v="-6.8801678574417893E-2"/>
    <n v="0.104763725110652"/>
    <n v="0.41959333567563101"/>
    <n v="2.3705049972076599E-2"/>
    <n v="1.9531183746214799E-2"/>
    <n v="1.4379141511146399E-2"/>
    <n v="1.98462863044797E-2"/>
    <n v="727"/>
    <n v="383.20001200000002"/>
    <n v="-0.200901762950739"/>
    <n v="1.3526439988342199E-3"/>
    <n v="0.63041294209482401"/>
    <n v="1.76130724880453"/>
    <n v="1.9257046692187201"/>
    <s v="Marquee Group Funds"/>
    <x v="43"/>
    <s v="Consumer Discretionary"/>
    <s v="Restaurants"/>
    <s v="Newport Beach, California"/>
    <d v="2011-04-28T00:00:00"/>
    <n v="1058090"/>
    <m/>
    <s v="Newport Beach"/>
    <s v="California"/>
    <s v="United States"/>
  </r>
  <r>
    <d v="2019-05-28T00:00:00"/>
    <x v="43"/>
    <s v="sell"/>
    <n v="1100"/>
    <n v="13"/>
    <n v="662.90002400000003"/>
    <n v="681.64001499999995"/>
    <n v="662.38000499999998"/>
    <n v="680.07000700000003"/>
    <n v="680.07000700000003"/>
    <n v="644800"/>
    <n v="2.2679999999999998"/>
    <n v="2.6084627562939E-2"/>
    <n v="-5.4273824706622398E-2"/>
    <n v="2.9452065694115701E-3"/>
    <n v="0.12609976987403199"/>
    <n v="0.45046545366520702"/>
    <n v="2.9706862936739801E-2"/>
    <n v="1.8022404727739399E-2"/>
    <n v="1.47006555039308E-2"/>
    <n v="1.99015048096822E-2"/>
    <n v="727"/>
    <n v="383.20001200000002"/>
    <n v="-0.200901762950739"/>
    <n v="-8.4109499934704197E-3"/>
    <n v="0.618991618348818"/>
    <n v="1.92281427607889"/>
    <n v="1.9112127058914099"/>
    <s v="Marquee Group Funds"/>
    <x v="43"/>
    <s v="Consumer Discretionary"/>
    <s v="Restaurants"/>
    <s v="Newport Beach, California"/>
    <d v="2011-04-28T00:00:00"/>
    <n v="1058090"/>
    <m/>
    <s v="Newport Beach"/>
    <s v="California"/>
    <s v="United States"/>
  </r>
  <r>
    <d v="2019-06-04T00:00:00"/>
    <x v="43"/>
    <s v="sell"/>
    <n v="1200"/>
    <n v="13"/>
    <n v="649.07000700000003"/>
    <n v="665.39001499999995"/>
    <n v="647.95001200000002"/>
    <n v="662.17999299999997"/>
    <n v="662.17999299999997"/>
    <n v="842600"/>
    <n v="2.1190000000000002"/>
    <n v="3.14788854190651E-2"/>
    <n v="-2.66583326114837E-2"/>
    <n v="-6.6723042221500606E-2"/>
    <n v="7.2274198328628095E-2"/>
    <n v="0.41190398855014698"/>
    <n v="2.6978216829380501E-2"/>
    <n v="2.0330814182541498E-2"/>
    <n v="1.6179687545460199E-2"/>
    <n v="2.01327241529176E-2"/>
    <n v="727"/>
    <n v="383.20001200000002"/>
    <n v="-0.200901762950739"/>
    <n v="2.1205927310919401E-2"/>
    <n v="0.653067067533743"/>
    <n v="1.87045222709736"/>
    <n v="1.8729542146259801"/>
    <s v="Marquee Group Funds"/>
    <x v="43"/>
    <s v="Consumer Discretionary"/>
    <s v="Restaurants"/>
    <s v="Newport Beach, California"/>
    <d v="2011-04-28T00:00:00"/>
    <n v="1058090"/>
    <m/>
    <s v="Newport Beach"/>
    <s v="California"/>
    <s v="United States"/>
  </r>
  <r>
    <d v="2019-06-14T00:00:00"/>
    <x v="43"/>
    <s v="sell"/>
    <n v="1000"/>
    <n v="13"/>
    <n v="733.88000499999998"/>
    <n v="742.27002000000005"/>
    <n v="730.60998499999903"/>
    <n v="740.59002699999996"/>
    <n v="740.59002699999996"/>
    <n v="380900"/>
    <n v="2.093"/>
    <n v="1.12706219548665E-2"/>
    <n v="4.2365354644607701E-2"/>
    <n v="5.1834307679250902E-2"/>
    <n v="0.14754274790274799"/>
    <n v="0.48210759785725299"/>
    <n v="8.9972624170166094E-3"/>
    <n v="2.1286996923780499E-2"/>
    <n v="1.6756919707662101E-2"/>
    <n v="2.0132561967313101E-2"/>
    <n v="749.25"/>
    <n v="383.20001200000002"/>
    <n v="-0.200901762950739"/>
    <n v="-1.6128120944145399E-3"/>
    <n v="0.66287131006127797"/>
    <n v="2.42029099927383"/>
    <n v="2.29392709706238"/>
    <s v="Marquee Group Funds"/>
    <x v="43"/>
    <s v="Consumer Discretionary"/>
    <s v="Restaurants"/>
    <s v="Newport Beach, California"/>
    <d v="2011-04-28T00:00:00"/>
    <n v="1058090"/>
    <m/>
    <s v="Newport Beach"/>
    <s v="California"/>
    <s v="United States"/>
  </r>
  <r>
    <d v="2019-04-03T00:00:00"/>
    <x v="43"/>
    <s v="sell"/>
    <n v="900"/>
    <n v="14"/>
    <n v="704.59002699999996"/>
    <n v="707.65997300000004"/>
    <n v="701.32000700000003"/>
    <n v="705.64001499999995"/>
    <n v="705.64001499999995"/>
    <n v="420100"/>
    <n v="2.5169999999999999"/>
    <n v="1.1911560896404401E-3"/>
    <n v="1.1072381852145E-2"/>
    <n v="0.13124233548108299"/>
    <n v="0.46472316640338701"/>
    <n v="0.80127655798037001"/>
    <n v="6.8222924983696301E-3"/>
    <n v="9.3484872910769099E-3"/>
    <n v="1.88191273633493E-2"/>
    <n v="2.38189480818175E-2"/>
    <n v="715.61999500000002"/>
    <n v="312.51001000000002"/>
    <n v="-0.200901762950739"/>
    <n v="2.1460723821998401E-3"/>
    <n v="0.72745709865997699"/>
    <n v="2.55875981646036"/>
    <n v="2.5235221737825899"/>
    <s v="DJT Green Funds"/>
    <x v="43"/>
    <s v="Consumer Discretionary"/>
    <s v="Restaurants"/>
    <s v="Newport Beach, California"/>
    <d v="2011-04-28T00:00:00"/>
    <n v="1058090"/>
    <m/>
    <s v="Newport Beach"/>
    <s v="California"/>
    <s v="United States"/>
  </r>
  <r>
    <d v="2019-04-16T00:00:00"/>
    <x v="43"/>
    <s v="sell"/>
    <n v="1400"/>
    <n v="14"/>
    <n v="716.65002400000003"/>
    <n v="716.65002400000003"/>
    <n v="704.76000999999997"/>
    <n v="706.47997999999995"/>
    <n v="706.47997999999995"/>
    <n v="444300"/>
    <n v="2.5920000000000001"/>
    <n v="-8.1622162399187497E-3"/>
    <n v="-5.9132982658747103E-3"/>
    <n v="0.100390410473646"/>
    <n v="0.31711876554865598"/>
    <n v="0.77155866594372002"/>
    <n v="1.10728024932705E-2"/>
    <n v="9.5634155092511105E-3"/>
    <n v="1.6661683592811598E-2"/>
    <n v="2.36253194003079E-2"/>
    <n v="721.21002199999998"/>
    <n v="326"/>
    <n v="-0.200901762950739"/>
    <n v="5.0922850790659495E-4"/>
    <n v="0.69700415272126004"/>
    <n v="2.5852751919961499"/>
    <n v="2.6169620807150702"/>
    <s v="DJT Green Funds"/>
    <x v="43"/>
    <s v="Consumer Discretionary"/>
    <s v="Restaurants"/>
    <s v="Newport Beach, California"/>
    <d v="2011-04-28T00:00:00"/>
    <n v="1058090"/>
    <m/>
    <s v="Newport Beach"/>
    <s v="California"/>
    <s v="United States"/>
  </r>
  <r>
    <d v="2019-04-17T00:00:00"/>
    <x v="43"/>
    <s v="sell"/>
    <n v="1100"/>
    <n v="14"/>
    <n v="699.40997300000004"/>
    <n v="699.94000199999903"/>
    <n v="686.5"/>
    <n v="688.21002199999998"/>
    <n v="688.21002199999998"/>
    <n v="865900"/>
    <n v="2.5920000000000001"/>
    <n v="-2.6200808966692201E-2"/>
    <n v="-4.3558623597452398E-2"/>
    <n v="4.8238209772203097E-2"/>
    <n v="0.29027671728132498"/>
    <n v="0.72112842617510398"/>
    <n v="1.2975514799404101E-2"/>
    <n v="1.04334105135746E-2"/>
    <n v="1.7112901244200701E-2"/>
    <n v="2.3658865282593401E-2"/>
    <n v="721.21002199999998"/>
    <n v="326"/>
    <n v="-0.200901762950739"/>
    <n v="-2.2764010197428601E-3"/>
    <n v="0.69368275521762501"/>
    <n v="2.4309132213004498"/>
    <n v="2.5770289352259099"/>
    <s v="DJT Green Funds"/>
    <x v="43"/>
    <s v="Consumer Discretionary"/>
    <s v="Restaurants"/>
    <s v="Newport Beach, California"/>
    <d v="2011-04-28T00:00:00"/>
    <n v="1058090"/>
    <m/>
    <s v="Newport Beach"/>
    <s v="California"/>
    <s v="United States"/>
  </r>
  <r>
    <d v="2019-05-08T00:00:00"/>
    <x v="43"/>
    <s v="sell"/>
    <n v="1300"/>
    <n v="14"/>
    <n v="706.38000499999998"/>
    <n v="713.85998499999903"/>
    <n v="701.54998799999998"/>
    <n v="709.57000700000003"/>
    <n v="709.57000700000003"/>
    <n v="475300"/>
    <n v="2.4820000000000002"/>
    <n v="4.3076240324368999E-3"/>
    <n v="3.0056705190834698E-2"/>
    <n v="1.6926136293556901E-3"/>
    <n v="0.299243891755824"/>
    <n v="0.52530963471442904"/>
    <n v="1.51017811908494E-2"/>
    <n v="1.5586000882590999E-2"/>
    <n v="1.8037212209059E-2"/>
    <n v="1.9560143980979799E-2"/>
    <n v="721.419983"/>
    <n v="383.20001200000002"/>
    <n v="-0.200901762950739"/>
    <n v="-1.60671540560346E-3"/>
    <n v="0.59090931703862204"/>
    <n v="1.9738656763871401"/>
    <n v="1.92893939261731"/>
    <s v="DJT Green Funds"/>
    <x v="43"/>
    <s v="Consumer Discretionary"/>
    <s v="Restaurants"/>
    <s v="Newport Beach, California"/>
    <d v="2011-04-28T00:00:00"/>
    <n v="1058090"/>
    <m/>
    <s v="Newport Beach"/>
    <s v="California"/>
    <s v="United States"/>
  </r>
  <r>
    <d v="2019-06-04T00:00:00"/>
    <x v="43"/>
    <s v="buy"/>
    <n v="2600"/>
    <n v="14"/>
    <n v="649.07000700000003"/>
    <n v="665.39001499999995"/>
    <n v="647.95001200000002"/>
    <n v="662.17999299999997"/>
    <n v="662.17999299999997"/>
    <n v="842600"/>
    <n v="2.1190000000000002"/>
    <n v="3.14788854190651E-2"/>
    <n v="-2.66583326114837E-2"/>
    <n v="-6.6723042221500606E-2"/>
    <n v="7.2274198328628095E-2"/>
    <n v="0.41190398855014698"/>
    <n v="2.6978216829380501E-2"/>
    <n v="2.0330814182541498E-2"/>
    <n v="1.6179687545460199E-2"/>
    <n v="2.01327241529176E-2"/>
    <n v="727"/>
    <n v="383.20001200000002"/>
    <n v="-0.200901762950739"/>
    <n v="2.1205927310919401E-2"/>
    <n v="0.653067067533743"/>
    <n v="1.87045222709736"/>
    <n v="1.8729542146259801"/>
    <s v="DJT Green Funds"/>
    <x v="43"/>
    <s v="Consumer Discretionary"/>
    <s v="Restaurants"/>
    <s v="Newport Beach, California"/>
    <d v="2011-04-28T00:00:00"/>
    <n v="1058090"/>
    <m/>
    <s v="Newport Beach"/>
    <s v="California"/>
    <s v="United States"/>
  </r>
  <r>
    <d v="2019-06-12T00:00:00"/>
    <x v="43"/>
    <s v="sell"/>
    <n v="1200"/>
    <n v="14"/>
    <n v="733.77002000000005"/>
    <n v="743.42999299999997"/>
    <n v="732.21997099999999"/>
    <n v="737.73999000000003"/>
    <n v="737.73999000000003"/>
    <n v="450900"/>
    <n v="2.1269999999999998"/>
    <n v="1.1588563226703E-2"/>
    <n v="8.2263675132223796E-2"/>
    <n v="4.4769721004323103E-2"/>
    <n v="0.14671189481667901"/>
    <n v="0.45803333085898401"/>
    <n v="5.6362765947425304E-3"/>
    <n v="2.2434612634056699E-2"/>
    <n v="1.67179048081109E-2"/>
    <n v="2.01610561918526E-2"/>
    <n v="743.42999299999997"/>
    <n v="383.20001200000002"/>
    <n v="-0.200901762950739"/>
    <n v="-2.0396578921351798E-3"/>
    <n v="0.66870795785658699"/>
    <n v="2.2399198188121301"/>
    <n v="2.1810842072046599"/>
    <s v="DJT Green Funds"/>
    <x v="43"/>
    <s v="Consumer Discretionary"/>
    <s v="Restaurants"/>
    <s v="Newport Beach, California"/>
    <d v="2011-04-28T00:00:00"/>
    <n v="1058090"/>
    <m/>
    <s v="Newport Beach"/>
    <s v="California"/>
    <s v="United States"/>
  </r>
  <r>
    <d v="2019-04-03T00:00:00"/>
    <x v="43"/>
    <s v="buy"/>
    <n v="1800"/>
    <n v="15"/>
    <n v="704.59002699999996"/>
    <n v="707.65997300000004"/>
    <n v="701.32000700000003"/>
    <n v="705.64001499999995"/>
    <n v="705.64001499999995"/>
    <n v="420100"/>
    <n v="2.5169999999999999"/>
    <n v="1.1911560896404401E-3"/>
    <n v="1.1072381852145E-2"/>
    <n v="0.13124233548108299"/>
    <n v="0.46472316640338701"/>
    <n v="0.80127655798037001"/>
    <n v="6.8222924983696301E-3"/>
    <n v="9.3484872910769099E-3"/>
    <n v="1.88191273633493E-2"/>
    <n v="2.38189480818175E-2"/>
    <n v="715.61999500000002"/>
    <n v="312.51001000000002"/>
    <n v="-0.200901762950739"/>
    <n v="2.1460723821998401E-3"/>
    <n v="0.72745709865997699"/>
    <n v="2.55875981646036"/>
    <n v="2.5235221737825899"/>
    <s v="Turtle River Asset Management"/>
    <x v="43"/>
    <s v="Consumer Discretionary"/>
    <s v="Restaurants"/>
    <s v="Newport Beach, California"/>
    <d v="2011-04-28T00:00:00"/>
    <n v="1058090"/>
    <m/>
    <s v="Newport Beach"/>
    <s v="California"/>
    <s v="United States"/>
  </r>
  <r>
    <d v="2019-04-09T00:00:00"/>
    <x v="43"/>
    <s v="sell"/>
    <n v="1600"/>
    <n v="15"/>
    <n v="713.080017"/>
    <n v="721.21002199999998"/>
    <n v="709.89001499999995"/>
    <n v="710.669983"/>
    <n v="710.669983"/>
    <n v="507400"/>
    <n v="2.4990000000000001"/>
    <n v="-5.6267171533166604E-3"/>
    <n v="8.2941055211934699E-3"/>
    <n v="0.14224716560544301"/>
    <n v="0.35687395725045001"/>
    <n v="0.80699096265127801"/>
    <n v="6.2895307432366499E-3"/>
    <n v="8.8979944668015308E-3"/>
    <n v="1.6806238303022601E-2"/>
    <n v="2.36834012696426E-2"/>
    <n v="721.21002199999998"/>
    <n v="315.76998900000001"/>
    <n v="-0.200901762950739"/>
    <n v="-6.0859766572597396E-3"/>
    <n v="0.70529949943389603"/>
    <n v="2.6276450815781498"/>
    <n v="2.5509165861388499"/>
    <s v="Turtle River Asset Management"/>
    <x v="43"/>
    <s v="Consumer Discretionary"/>
    <s v="Restaurants"/>
    <s v="Newport Beach, California"/>
    <d v="2011-04-28T00:00:00"/>
    <n v="1058090"/>
    <m/>
    <s v="Newport Beach"/>
    <s v="California"/>
    <s v="United States"/>
  </r>
  <r>
    <d v="2019-04-10T00:00:00"/>
    <x v="43"/>
    <s v="buy"/>
    <n v="800"/>
    <n v="15"/>
    <n v="711"/>
    <n v="719.44000199999903"/>
    <n v="711"/>
    <n v="718.84997599999997"/>
    <n v="718.84997599999997"/>
    <n v="460500"/>
    <n v="2.4769999999999999"/>
    <n v="1.14445163648852E-2"/>
    <n v="1.85474657964383E-2"/>
    <n v="0.152978155851932"/>
    <n v="0.36608918917889099"/>
    <n v="0.80381570906131095"/>
    <n v="7.6280343087528598E-3"/>
    <n v="8.8617033784995601E-3"/>
    <n v="1.6815955808739201E-2"/>
    <n v="2.3678146766504999E-2"/>
    <n v="721.21002199999998"/>
    <n v="315.95001200000002"/>
    <n v="-0.200901762950739"/>
    <n v="3.47183783585567E-3"/>
    <n v="0.70614729166978696"/>
    <n v="2.6305789487462401"/>
    <n v="2.5652804125960298"/>
    <s v="Turtle River Asset Management"/>
    <x v="43"/>
    <s v="Consumer Discretionary"/>
    <s v="Restaurants"/>
    <s v="Newport Beach, California"/>
    <d v="2011-04-28T00:00:00"/>
    <n v="1058090"/>
    <m/>
    <s v="Newport Beach"/>
    <s v="California"/>
    <s v="United States"/>
  </r>
  <r>
    <d v="2019-04-17T00:00:00"/>
    <x v="43"/>
    <s v="buy"/>
    <n v="1900"/>
    <n v="15"/>
    <n v="699.40997300000004"/>
    <n v="699.94000199999903"/>
    <n v="686.5"/>
    <n v="688.21002199999998"/>
    <n v="688.21002199999998"/>
    <n v="865900"/>
    <n v="2.5920000000000001"/>
    <n v="-2.6200808966692201E-2"/>
    <n v="-4.3558623597452398E-2"/>
    <n v="4.8238209772203097E-2"/>
    <n v="0.29027671728132498"/>
    <n v="0.72112842617510398"/>
    <n v="1.2975514799404101E-2"/>
    <n v="1.04334105135746E-2"/>
    <n v="1.7112901244200701E-2"/>
    <n v="2.3658865282593401E-2"/>
    <n v="721.21002199999998"/>
    <n v="326"/>
    <n v="-0.200901762950739"/>
    <n v="-2.2764010197428601E-3"/>
    <n v="0.69368275521762501"/>
    <n v="2.4309132213004498"/>
    <n v="2.5770289352259099"/>
    <s v="Turtle River Asset Management"/>
    <x v="43"/>
    <s v="Consumer Discretionary"/>
    <s v="Restaurants"/>
    <s v="Newport Beach, California"/>
    <d v="2011-04-28T00:00:00"/>
    <n v="1058090"/>
    <m/>
    <s v="Newport Beach"/>
    <s v="California"/>
    <s v="United States"/>
  </r>
  <r>
    <d v="2019-04-25T00:00:00"/>
    <x v="43"/>
    <s v="buy"/>
    <n v="1500"/>
    <n v="15"/>
    <n v="711.01000999999997"/>
    <n v="713.54998799999998"/>
    <n v="658.5"/>
    <n v="678.07000700000003"/>
    <n v="678.07000700000003"/>
    <n v="2336400"/>
    <n v="2.5339999999999998"/>
    <n v="-4.5662257580890299E-2"/>
    <n v="-1.4843518112299101E-2"/>
    <n v="1.91902715161134E-3"/>
    <n v="0.23999764573454699"/>
    <n v="0.71080777455994704"/>
    <n v="2.47135842124734E-2"/>
    <n v="1.46936322560988E-2"/>
    <n v="1.8077955690954401E-2"/>
    <n v="2.3818049967514798E-2"/>
    <n v="721.21002199999998"/>
    <n v="330.36999500000002"/>
    <n v="-0.200901762950739"/>
    <n v="-3.6904169755480902E-4"/>
    <n v="0.69354152694068105"/>
    <n v="2.5168247079803199"/>
    <n v="2.5529942249066599"/>
    <s v="Turtle River Asset Management"/>
    <x v="43"/>
    <s v="Consumer Discretionary"/>
    <s v="Restaurants"/>
    <s v="Newport Beach, California"/>
    <d v="2011-04-28T00:00:00"/>
    <n v="1058090"/>
    <m/>
    <s v="Newport Beach"/>
    <s v="California"/>
    <s v="United States"/>
  </r>
  <r>
    <d v="2019-06-11T00:00:00"/>
    <x v="43"/>
    <s v="sell"/>
    <n v="1500"/>
    <n v="15"/>
    <n v="720.51000999999997"/>
    <n v="730.40997300000004"/>
    <n v="718.01000999999997"/>
    <n v="729.23999000000003"/>
    <n v="729.23999000000003"/>
    <n v="476700"/>
    <n v="2.14"/>
    <n v="1.2029680909269499E-2"/>
    <n v="9.6465470492239594E-2"/>
    <n v="3.3620692155144502E-2"/>
    <n v="0.14471288351537301"/>
    <n v="0.47527224525370099"/>
    <n v="6.1290966621556997E-3"/>
    <n v="2.23342288490514E-2"/>
    <n v="1.6701935790815199E-2"/>
    <n v="2.0223492080615999E-2"/>
    <n v="730.40997300000004"/>
    <n v="383.20001200000002"/>
    <n v="-0.200901762950739"/>
    <n v="-3.4994119269314301E-4"/>
    <n v="0.67078264593717296"/>
    <n v="2.3037588083607101"/>
    <n v="2.1254680830208401"/>
    <s v="Turtle River Asset Management"/>
    <x v="43"/>
    <s v="Consumer Discretionary"/>
    <s v="Restaurants"/>
    <s v="Newport Beach, California"/>
    <d v="2011-04-28T00:00:00"/>
    <n v="1058090"/>
    <m/>
    <s v="Newport Beach"/>
    <s v="California"/>
    <s v="United States"/>
  </r>
  <r>
    <d v="2019-06-10T00:00:00"/>
    <x v="43"/>
    <s v="sell"/>
    <n v="2000"/>
    <n v="16"/>
    <n v="716.70001200000002"/>
    <n v="730"/>
    <n v="714.84997599999997"/>
    <n v="720.52002000000005"/>
    <n v="720.52002000000005"/>
    <n v="540800"/>
    <n v="2.1429999999999998"/>
    <n v="1.4891353677412801E-2"/>
    <n v="0.11591467500203501"/>
    <n v="1.5314038685646601E-2"/>
    <n v="0.15529867768307801"/>
    <n v="0.474555166360009"/>
    <n v="6.5258204717169701E-3"/>
    <n v="2.2265262399241099E-2"/>
    <n v="1.6853986257618699E-2"/>
    <n v="2.02221095265551E-2"/>
    <n v="730"/>
    <n v="383.20001200000002"/>
    <n v="-0.200901762950739"/>
    <n v="4.6492198743191201E-3"/>
    <n v="0.67194515954892897"/>
    <n v="2.2743592900193401"/>
    <n v="2.03880676676817"/>
    <s v="Bridgebay Associates"/>
    <x v="43"/>
    <s v="Consumer Discretionary"/>
    <s v="Restaurants"/>
    <s v="Newport Beach, California"/>
    <d v="2011-04-28T00:00:00"/>
    <n v="1058090"/>
    <m/>
    <s v="Newport Beach"/>
    <s v="California"/>
    <s v="United States"/>
  </r>
  <r>
    <d v="2019-04-03T00:00:00"/>
    <x v="43"/>
    <s v="buy"/>
    <n v="1700"/>
    <n v="17"/>
    <n v="704.59002699999996"/>
    <n v="707.65997300000004"/>
    <n v="701.32000700000003"/>
    <n v="705.64001499999995"/>
    <n v="705.64001499999995"/>
    <n v="420100"/>
    <n v="2.5169999999999999"/>
    <n v="1.1911560896404401E-3"/>
    <n v="1.1072381852145E-2"/>
    <n v="0.13124233548108299"/>
    <n v="0.46472316640338701"/>
    <n v="0.80127655798037001"/>
    <n v="6.8222924983696301E-3"/>
    <n v="9.3484872910769099E-3"/>
    <n v="1.88191273633493E-2"/>
    <n v="2.38189480818175E-2"/>
    <n v="715.61999500000002"/>
    <n v="312.51001000000002"/>
    <n v="-0.200901762950739"/>
    <n v="2.1460723821998401E-3"/>
    <n v="0.72745709865997699"/>
    <n v="2.55875981646036"/>
    <n v="2.5235221737825899"/>
    <s v="Los Santos Asset Management"/>
    <x v="43"/>
    <s v="Consumer Discretionary"/>
    <s v="Restaurants"/>
    <s v="Newport Beach, California"/>
    <d v="2011-04-28T00:00:00"/>
    <n v="1058090"/>
    <m/>
    <s v="Newport Beach"/>
    <s v="California"/>
    <s v="United States"/>
  </r>
  <r>
    <d v="2019-04-15T00:00:00"/>
    <x v="43"/>
    <s v="sell"/>
    <n v="1900"/>
    <n v="17"/>
    <n v="712.19000199999903"/>
    <n v="714.48999000000003"/>
    <n v="708.34997599999997"/>
    <n v="712.27002000000005"/>
    <n v="712.27002000000005"/>
    <n v="271800"/>
    <n v="2.5529999999999999"/>
    <n v="-2.38619786737786E-4"/>
    <n v="-3.3777991792726101E-3"/>
    <n v="0.103261461854564"/>
    <n v="0.34987690183722397"/>
    <n v="0.80527431026992402"/>
    <n v="1.0725874160333999E-2"/>
    <n v="9.3996829908683105E-3"/>
    <n v="1.6754125588560799E-2"/>
    <n v="2.3656950058729798E-2"/>
    <n v="721.21002199999998"/>
    <n v="318.10998499999999"/>
    <n v="-0.200901762950739"/>
    <n v="-6.2956724975841202E-4"/>
    <n v="0.70291173241196003"/>
    <n v="2.6832576722672701"/>
    <n v="2.62543605863147"/>
    <s v="Los Santos Asset Management"/>
    <x v="43"/>
    <s v="Consumer Discretionary"/>
    <s v="Restaurants"/>
    <s v="Newport Beach, California"/>
    <d v="2011-04-28T00:00:00"/>
    <n v="1058090"/>
    <m/>
    <s v="Newport Beach"/>
    <s v="California"/>
    <s v="United States"/>
  </r>
  <r>
    <d v="2019-05-17T00:00:00"/>
    <x v="43"/>
    <s v="buy"/>
    <n v="1300"/>
    <n v="17"/>
    <n v="705"/>
    <n v="718.96002199999998"/>
    <n v="705"/>
    <n v="715.90997300000004"/>
    <n v="715.90997300000004"/>
    <n v="538400"/>
    <n v="2.3929999999999998"/>
    <n v="9.7976418442715998E-3"/>
    <n v="1.47326985769508E-2"/>
    <n v="1.32595581705067E-2"/>
    <n v="0.166855946823633"/>
    <n v="0.47622195975528903"/>
    <n v="1.7961903965689599E-2"/>
    <n v="1.67037578251121E-2"/>
    <n v="1.22457311010485E-2"/>
    <n v="1.9524162999757899E-2"/>
    <n v="721.419983"/>
    <n v="383.20001200000002"/>
    <n v="-0.200901762950739"/>
    <n v="-5.8544371529206298E-3"/>
    <n v="0.61021166738118104"/>
    <n v="1.90724982583324"/>
    <n v="1.95120658356425"/>
    <s v="Los Santos Asset Management"/>
    <x v="43"/>
    <s v="Consumer Discretionary"/>
    <s v="Restaurants"/>
    <s v="Newport Beach, California"/>
    <d v="2011-04-28T00:00:00"/>
    <n v="1058090"/>
    <m/>
    <s v="Newport Beach"/>
    <s v="California"/>
    <s v="United States"/>
  </r>
  <r>
    <d v="2019-05-22T00:00:00"/>
    <x v="43"/>
    <s v="sell"/>
    <n v="900"/>
    <n v="17"/>
    <n v="715"/>
    <n v="718.26000999999997"/>
    <n v="704.61999500000002"/>
    <n v="706.03997800000002"/>
    <n v="706.03997800000002"/>
    <n v="677400"/>
    <n v="2.3929999999999998"/>
    <n v="-1.2610680741637501E-2"/>
    <n v="2.1242271402587999E-4"/>
    <n v="6.2086781493715104E-3"/>
    <n v="0.160760834285018"/>
    <n v="0.48694999511081999"/>
    <n v="8.6531850145266306E-3"/>
    <n v="1.55378646493292E-2"/>
    <n v="1.22861948991566E-2"/>
    <n v="1.94937748689024E-2"/>
    <n v="727"/>
    <n v="383.20001200000002"/>
    <n v="-0.200901762950739"/>
    <n v="-2.8283920525026501E-3"/>
    <n v="0.60428256894219301"/>
    <n v="2.0133384237212502"/>
    <n v="2.0000195225469102"/>
    <s v="Los Santos Asset Management"/>
    <x v="43"/>
    <s v="Consumer Discretionary"/>
    <s v="Restaurants"/>
    <s v="Newport Beach, California"/>
    <d v="2011-04-28T00:00:00"/>
    <n v="1058090"/>
    <m/>
    <s v="Newport Beach"/>
    <s v="California"/>
    <s v="United States"/>
  </r>
  <r>
    <d v="2019-06-18T00:00:00"/>
    <x v="43"/>
    <s v="buy"/>
    <n v="1900"/>
    <n v="17"/>
    <n v="733.75"/>
    <n v="740"/>
    <n v="724.29998799999998"/>
    <n v="732.53997800000002"/>
    <n v="732.53997800000002"/>
    <n v="384800"/>
    <n v="2.06"/>
    <n v="1.2156265353243101E-3"/>
    <n v="4.51503465397132E-3"/>
    <n v="3.2761135698912203E-2"/>
    <n v="9.5438501170671403E-2"/>
    <n v="0.46093135936264201"/>
    <n v="1.07378008457454E-2"/>
    <n v="2.14974147334492E-2"/>
    <n v="1.64875089798691E-2"/>
    <n v="2.0149356894702802E-2"/>
    <n v="749.25"/>
    <n v="383.20001200000002"/>
    <n v="-0.17952264324421399"/>
    <n v="9.6704895497130797E-3"/>
    <n v="0.65939317361121996"/>
    <n v="2.36581766763857"/>
    <n v="2.3212155179290401"/>
    <s v="Los Santos Asset Management"/>
    <x v="43"/>
    <s v="Consumer Discretionary"/>
    <s v="Restaurants"/>
    <s v="Newport Beach, California"/>
    <d v="2011-04-28T00:00:00"/>
    <n v="1058090"/>
    <m/>
    <s v="Newport Beach"/>
    <s v="California"/>
    <s v="United States"/>
  </r>
  <r>
    <d v="2019-04-05T00:00:00"/>
    <x v="43"/>
    <s v="buy"/>
    <n v="2500"/>
    <n v="18"/>
    <n v="703.45001200000002"/>
    <n v="709.67999299999997"/>
    <n v="701.080017"/>
    <n v="708.36999500000002"/>
    <n v="708.36999500000002"/>
    <n v="791100"/>
    <n v="2.5009999999999999"/>
    <n v="7.0692555777605399E-3"/>
    <n v="-2.7349426492604698E-3"/>
    <n v="0.143933038891251"/>
    <n v="0.44266913004713498"/>
    <n v="0.770837505506624"/>
    <n v="5.0898523612277202E-3"/>
    <n v="8.9914281149969608E-3"/>
    <n v="1.8425151496784399E-2"/>
    <n v="2.3768776296088399E-2"/>
    <n v="715.61999500000002"/>
    <n v="315.67999300000002"/>
    <n v="-0.200901762950739"/>
    <n v="4.62571739556182E-3"/>
    <n v="0.71937895093364401"/>
    <n v="2.4809452636293901"/>
    <n v="2.5165367317852798"/>
    <s v="Ironman Funds"/>
    <x v="43"/>
    <s v="Consumer Discretionary"/>
    <s v="Restaurants"/>
    <s v="Newport Beach, California"/>
    <d v="2011-04-28T00:00:00"/>
    <n v="1058090"/>
    <m/>
    <s v="Newport Beach"/>
    <s v="California"/>
    <s v="United States"/>
  </r>
  <r>
    <d v="2019-04-25T00:00:00"/>
    <x v="43"/>
    <s v="sell"/>
    <n v="2700"/>
    <n v="18"/>
    <n v="711.01000999999997"/>
    <n v="713.54998799999998"/>
    <n v="658.5"/>
    <n v="678.07000700000003"/>
    <n v="678.07000700000003"/>
    <n v="2336400"/>
    <n v="2.5339999999999998"/>
    <n v="-4.5662257580890299E-2"/>
    <n v="-1.4843518112299101E-2"/>
    <n v="1.91902715161134E-3"/>
    <n v="0.23999764573454699"/>
    <n v="0.71080777455994704"/>
    <n v="2.47135842124734E-2"/>
    <n v="1.46936322560988E-2"/>
    <n v="1.8077955690954401E-2"/>
    <n v="2.3818049967514798E-2"/>
    <n v="721.21002199999998"/>
    <n v="330.36999500000002"/>
    <n v="-0.200901762950739"/>
    <n v="-3.6904169755480902E-4"/>
    <n v="0.69354152694068105"/>
    <n v="2.5168247079803199"/>
    <n v="2.5529942249066599"/>
    <s v="Ironman Funds"/>
    <x v="43"/>
    <s v="Consumer Discretionary"/>
    <s v="Restaurants"/>
    <s v="Newport Beach, California"/>
    <d v="2011-04-28T00:00:00"/>
    <n v="1058090"/>
    <m/>
    <s v="Newport Beach"/>
    <s v="California"/>
    <s v="United States"/>
  </r>
  <r>
    <d v="2019-05-06T00:00:00"/>
    <x v="43"/>
    <s v="buy"/>
    <n v="1400"/>
    <n v="18"/>
    <n v="703.22997999999995"/>
    <n v="720"/>
    <n v="702.90002400000003"/>
    <n v="716.669983"/>
    <n v="716.669983"/>
    <n v="518000"/>
    <n v="2.5"/>
    <n v="1.0026746628485199E-2"/>
    <n v="5.5615640044381402E-2"/>
    <n v="1.5510246199249299E-2"/>
    <n v="0.30567073501143499"/>
    <n v="0.53574262438659603"/>
    <n v="1.08778354680231E-2"/>
    <n v="1.5320135012279299E-2"/>
    <n v="1.7913086052910799E-2"/>
    <n v="1.9533968781139301E-2"/>
    <n v="721.21002199999998"/>
    <n v="383.20001200000002"/>
    <n v="-0.200901762950739"/>
    <n v="-4.4810132310555703E-3"/>
    <n v="0.581626635374072"/>
    <n v="1.98268388753351"/>
    <n v="1.8370426952722401"/>
    <s v="Ironman Funds"/>
    <x v="43"/>
    <s v="Consumer Discretionary"/>
    <s v="Restaurants"/>
    <s v="Newport Beach, California"/>
    <d v="2011-04-28T00:00:00"/>
    <n v="1058090"/>
    <m/>
    <s v="Newport Beach"/>
    <s v="California"/>
    <s v="United States"/>
  </r>
  <r>
    <d v="2019-05-09T00:00:00"/>
    <x v="43"/>
    <s v="sell"/>
    <n v="1000"/>
    <n v="18"/>
    <n v="706"/>
    <n v="708.26000999999997"/>
    <n v="697.40997300000004"/>
    <n v="705.13000499999998"/>
    <n v="705.13000499999998"/>
    <n v="322200"/>
    <n v="2.4569999999999999"/>
    <n v="-6.2769725602283E-3"/>
    <n v="-3.87826388440551E-3"/>
    <n v="-1.34526902031599E-2"/>
    <n v="0.18543784809493799"/>
    <n v="0.50765862845427301"/>
    <n v="9.5441567605125902E-3"/>
    <n v="1.5513510352631E-2"/>
    <n v="1.2393802906418E-2"/>
    <n v="1.95583499258788E-2"/>
    <n v="721.419983"/>
    <n v="383.20001200000002"/>
    <n v="-0.200901762950739"/>
    <n v="-3.0259986019249502E-3"/>
    <n v="0.59209503271501096"/>
    <n v="1.92023085046533"/>
    <n v="1.94450587982675"/>
    <s v="Ironman Funds"/>
    <x v="43"/>
    <s v="Consumer Discretionary"/>
    <s v="Restaurants"/>
    <s v="Newport Beach, California"/>
    <d v="2011-04-28T00:00:00"/>
    <n v="1058090"/>
    <m/>
    <s v="Newport Beach"/>
    <s v="California"/>
    <s v="United States"/>
  </r>
  <r>
    <d v="2019-06-27T00:00:00"/>
    <x v="43"/>
    <s v="buy"/>
    <n v="1400"/>
    <n v="18"/>
    <n v="730.29998799999998"/>
    <n v="730.29998799999998"/>
    <n v="720.70001200000002"/>
    <n v="724.11999500000002"/>
    <n v="724.11999500000002"/>
    <n v="409000"/>
    <n v="2.0049999999999999"/>
    <n v="-4.6431218980034798E-3"/>
    <n v="-2.0070114479719001E-2"/>
    <n v="6.2761373261208397E-2"/>
    <n v="3.0297467386106801E-2"/>
    <n v="0.45004176209896402"/>
    <n v="1.04659994292615E-2"/>
    <n v="1.67725680407976E-2"/>
    <n v="1.65109365915093E-2"/>
    <n v="2.0017013537881601E-2"/>
    <n v="749.25"/>
    <n v="383.20001200000002"/>
    <n v="-0.17952264324421399"/>
    <n v="3.81588593721357E-3"/>
    <n v="0.63532756790079403"/>
    <n v="2.46856001359712"/>
    <n v="2.4339666649763898"/>
    <s v="Ironman Funds"/>
    <x v="43"/>
    <s v="Consumer Discretionary"/>
    <s v="Restaurants"/>
    <s v="Newport Beach, California"/>
    <d v="2011-04-28T00:00:00"/>
    <n v="1058090"/>
    <m/>
    <s v="Newport Beach"/>
    <s v="California"/>
    <s v="United States"/>
  </r>
  <r>
    <d v="2019-04-01T00:00:00"/>
    <x v="43"/>
    <s v="sell"/>
    <n v="1900"/>
    <n v="19"/>
    <n v="712.15002400000003"/>
    <n v="715.61999500000002"/>
    <n v="696.96002199999998"/>
    <n v="705.73999000000003"/>
    <n v="705.73999000000003"/>
    <n v="697900"/>
    <n v="2.4969999999999999"/>
    <n v="-6.4546081070721304E-3"/>
    <n v="4.1915372919694799E-2"/>
    <n v="0.14984527909453901"/>
    <n v="0.50906541075863898"/>
    <n v="0.78125410744236101"/>
    <n v="9.1919100060784704E-3"/>
    <n v="9.1997806996832292E-3"/>
    <n v="1.8958298325396201E-2"/>
    <n v="2.3973146895336198E-2"/>
    <n v="715.61999500000002"/>
    <n v="307.70001200000002"/>
    <n v="-0.200901762950739"/>
    <n v="1.1502195497633099E-2"/>
    <n v="0.75325728930888203"/>
    <n v="2.4742882363743299"/>
    <n v="2.4449126895165301"/>
    <s v="Second Point Management"/>
    <x v="43"/>
    <s v="Consumer Discretionary"/>
    <s v="Restaurants"/>
    <s v="Newport Beach, California"/>
    <d v="2011-04-28T00:00:00"/>
    <n v="1058090"/>
    <m/>
    <s v="Newport Beach"/>
    <s v="California"/>
    <s v="United States"/>
  </r>
  <r>
    <d v="2019-04-09T00:00:00"/>
    <x v="43"/>
    <s v="sell"/>
    <n v="2200"/>
    <n v="19"/>
    <n v="713.080017"/>
    <n v="721.21002199999998"/>
    <n v="709.89001499999995"/>
    <n v="710.669983"/>
    <n v="710.669983"/>
    <n v="507400"/>
    <n v="2.4990000000000001"/>
    <n v="-5.6267171533166604E-3"/>
    <n v="8.2941055211934699E-3"/>
    <n v="0.14224716560544301"/>
    <n v="0.35687395725045001"/>
    <n v="0.80699096265127801"/>
    <n v="6.2895307432366499E-3"/>
    <n v="8.8979944668015308E-3"/>
    <n v="1.6806238303022601E-2"/>
    <n v="2.36834012696426E-2"/>
    <n v="721.21002199999998"/>
    <n v="315.76998900000001"/>
    <n v="-0.200901762950739"/>
    <n v="-6.0859766572597396E-3"/>
    <n v="0.70529949943389603"/>
    <n v="2.6276450815781498"/>
    <n v="2.5509165861388499"/>
    <s v="Second Point Management"/>
    <x v="43"/>
    <s v="Consumer Discretionary"/>
    <s v="Restaurants"/>
    <s v="Newport Beach, California"/>
    <d v="2011-04-28T00:00:00"/>
    <n v="1058090"/>
    <m/>
    <s v="Newport Beach"/>
    <s v="California"/>
    <s v="United States"/>
  </r>
  <r>
    <d v="2019-04-24T00:00:00"/>
    <x v="43"/>
    <s v="sell"/>
    <n v="1600"/>
    <n v="19"/>
    <n v="705.96002199999998"/>
    <n v="714.28997800000002"/>
    <n v="698.78997800000002"/>
    <n v="709.75"/>
    <n v="709.75"/>
    <n v="1184600"/>
    <n v="2.5219999999999998"/>
    <n v="1.0324303949565201E-2"/>
    <n v="4.6179305018990398E-3"/>
    <n v="5.5458316530666601E-2"/>
    <n v="0.30845284249844601"/>
    <n v="0.76367096414948599"/>
    <n v="1.6464253332595599E-2"/>
    <n v="1.0626408102327199E-2"/>
    <n v="1.7086548728500298E-2"/>
    <n v="2.3621321914072901E-2"/>
    <n v="721.21002199999998"/>
    <n v="329.66000400000001"/>
    <n v="-0.200901762950739"/>
    <n v="-2.1941687255359501E-3"/>
    <n v="0.68333212055413395"/>
    <n v="2.6820918024640399"/>
    <n v="2.5358119275706801"/>
    <s v="Second Point Management"/>
    <x v="43"/>
    <s v="Consumer Discretionary"/>
    <s v="Restaurants"/>
    <s v="Newport Beach, California"/>
    <d v="2011-04-28T00:00:00"/>
    <n v="1058090"/>
    <m/>
    <s v="Newport Beach"/>
    <s v="California"/>
    <s v="United States"/>
  </r>
  <r>
    <d v="2019-05-10T00:00:00"/>
    <x v="43"/>
    <s v="sell"/>
    <n v="2900"/>
    <n v="19"/>
    <n v="702.79998799999998"/>
    <n v="708.65002400000003"/>
    <n v="693.48999000000003"/>
    <n v="705.44000199999903"/>
    <n v="705.44000199999903"/>
    <n v="520800"/>
    <n v="2.4550000000000001"/>
    <n v="4.3953437752442101E-4"/>
    <n v="-5.7669888115299403E-3"/>
    <n v="-7.3864386723189396E-3"/>
    <n v="0.191029092764613"/>
    <n v="0.50746222872589997"/>
    <n v="9.4272565775686996E-3"/>
    <n v="1.54739850373516E-2"/>
    <n v="1.2354857600477101E-2"/>
    <n v="1.9558408991760999E-2"/>
    <n v="721.419983"/>
    <n v="383.20001200000002"/>
    <n v="-0.200901762950739"/>
    <n v="3.7133938472042301E-3"/>
    <n v="0.59444843421033899"/>
    <n v="1.93613704951346"/>
    <n v="1.9495840190182701"/>
    <s v="Second Point Management"/>
    <x v="43"/>
    <s v="Consumer Discretionary"/>
    <s v="Restaurants"/>
    <s v="Newport Beach, California"/>
    <d v="2011-04-28T00:00:00"/>
    <n v="1058090"/>
    <m/>
    <s v="Newport Beach"/>
    <s v="California"/>
    <s v="United States"/>
  </r>
  <r>
    <d v="2019-05-20T00:00:00"/>
    <x v="43"/>
    <s v="sell"/>
    <n v="700"/>
    <n v="19"/>
    <n v="717"/>
    <n v="727"/>
    <n v="715.02002000000005"/>
    <n v="718"/>
    <n v="718"/>
    <n v="473700"/>
    <n v="2.4159999999999999"/>
    <n v="2.9151460265357202E-3"/>
    <n v="4.37423118342136E-2"/>
    <n v="4.2375513163735001E-2"/>
    <n v="0.18044028237554599"/>
    <n v="0.49292736338044901"/>
    <n v="8.3490919437793007E-3"/>
    <n v="1.55956516325163E-2"/>
    <n v="1.21264657322382E-2"/>
    <n v="1.9499055945030101E-2"/>
    <n v="727"/>
    <n v="383.20001200000002"/>
    <n v="-0.200901762950739"/>
    <n v="-6.7722580366252503E-3"/>
    <n v="0.60794318228046695"/>
    <n v="1.99527409271543"/>
    <n v="1.9761286085071601"/>
    <s v="Second Point Management"/>
    <x v="43"/>
    <s v="Consumer Discretionary"/>
    <s v="Restaurants"/>
    <s v="Newport Beach, California"/>
    <d v="2011-04-28T00:00:00"/>
    <n v="1058090"/>
    <m/>
    <s v="Newport Beach"/>
    <s v="California"/>
    <s v="United States"/>
  </r>
  <r>
    <d v="2019-05-22T00:00:00"/>
    <x v="43"/>
    <s v="sell"/>
    <n v="1400"/>
    <n v="19"/>
    <n v="715"/>
    <n v="718.26000999999997"/>
    <n v="704.61999500000002"/>
    <n v="706.03997800000002"/>
    <n v="706.03997800000002"/>
    <n v="677400"/>
    <n v="2.3929999999999998"/>
    <n v="-1.2610680741637501E-2"/>
    <n v="2.1242271402587999E-4"/>
    <n v="6.2086781493715104E-3"/>
    <n v="0.160760834285018"/>
    <n v="0.48694999511081999"/>
    <n v="8.6531850145266306E-3"/>
    <n v="1.55378646493292E-2"/>
    <n v="1.22861948991566E-2"/>
    <n v="1.94937748689024E-2"/>
    <n v="727"/>
    <n v="383.20001200000002"/>
    <n v="-0.200901762950739"/>
    <n v="-2.8283920525026501E-3"/>
    <n v="0.60428256894219301"/>
    <n v="2.0133384237212502"/>
    <n v="2.0000195225469102"/>
    <s v="Second Point Management"/>
    <x v="43"/>
    <s v="Consumer Discretionary"/>
    <s v="Restaurants"/>
    <s v="Newport Beach, California"/>
    <d v="2011-04-28T00:00:00"/>
    <n v="1058090"/>
    <m/>
    <s v="Newport Beach"/>
    <s v="California"/>
    <s v="United States"/>
  </r>
  <r>
    <d v="2019-06-07T00:00:00"/>
    <x v="43"/>
    <s v="buy"/>
    <n v="2500"/>
    <n v="19"/>
    <n v="698"/>
    <n v="714.419983"/>
    <n v="697.84997599999997"/>
    <n v="709.86999500000002"/>
    <n v="709.86999500000002"/>
    <n v="595900"/>
    <n v="2.0840000000000001"/>
    <n v="2.52358203482448E-2"/>
    <n v="7.2887512135139707E-2"/>
    <n v="4.7303090406707396E-3"/>
    <n v="0.141120850124062"/>
    <n v="0.44738118855793302"/>
    <n v="2.43153303845174E-2"/>
    <n v="2.2057313031385199E-2"/>
    <n v="1.6779879115767098E-2"/>
    <n v="2.02249193429666E-2"/>
    <n v="727"/>
    <n v="383.20001200000002"/>
    <n v="-0.200901762950739"/>
    <n v="1.0442979367750601E-2"/>
    <n v="0.67052426997871495"/>
    <n v="2.1161496687288901"/>
    <n v="1.9420589899664999"/>
    <s v="Second Point Management"/>
    <x v="43"/>
    <s v="Consumer Discretionary"/>
    <s v="Restaurants"/>
    <s v="Newport Beach, California"/>
    <d v="2011-04-28T00:00:00"/>
    <n v="1058090"/>
    <m/>
    <s v="Newport Beach"/>
    <s v="California"/>
    <s v="United States"/>
  </r>
  <r>
    <d v="2019-06-13T00:00:00"/>
    <x v="43"/>
    <s v="buy"/>
    <n v="1500"/>
    <n v="19"/>
    <n v="741.84002699999996"/>
    <n v="749.25"/>
    <n v="728.65997300000004"/>
    <n v="732.28997800000002"/>
    <n v="732.28997800000002"/>
    <n v="417700"/>
    <n v="2.0910000000000002"/>
    <n v="-7.4148651236442603E-3"/>
    <n v="5.6330553037985898E-2"/>
    <n v="6.3449323111405595E-2"/>
    <n v="0.13098096108887999"/>
    <n v="0.45134740224564701"/>
    <n v="1.18105995521143E-2"/>
    <n v="2.1659400115132101E-2"/>
    <n v="1.6744493343129899E-2"/>
    <n v="2.01688184798288E-2"/>
    <n v="749.25"/>
    <n v="383.20001200000002"/>
    <n v="-0.200901762950739"/>
    <n v="4.0890106107655602E-3"/>
    <n v="0.66696491406591596"/>
    <n v="2.2313065688458602"/>
    <n v="2.2330988309533901"/>
    <s v="Second Point Management"/>
    <x v="43"/>
    <s v="Consumer Discretionary"/>
    <s v="Restaurants"/>
    <s v="Newport Beach, California"/>
    <d v="2011-04-28T00:00:00"/>
    <n v="1058090"/>
    <m/>
    <s v="Newport Beach"/>
    <s v="California"/>
    <s v="United States"/>
  </r>
  <r>
    <d v="2019-06-20T00:00:00"/>
    <x v="43"/>
    <s v="sell"/>
    <n v="2400"/>
    <n v="19"/>
    <n v="742"/>
    <n v="742.64001499999995"/>
    <n v="732.72997999999995"/>
    <n v="738.79998799999998"/>
    <n v="738.79998799999998"/>
    <n v="366600"/>
    <n v="2.0009999999999999"/>
    <n v="3.3217155035547299E-3"/>
    <n v="8.85065175711304E-3"/>
    <n v="2.8557663034305E-2"/>
    <n v="9.7078085458451799E-2"/>
    <n v="0.45395548833451299"/>
    <n v="8.6354173378021901E-3"/>
    <n v="2.1436600612651201E-2"/>
    <n v="1.6479815529862399E-2"/>
    <n v="2.0136345118744001E-2"/>
    <n v="749.25"/>
    <n v="383.20001200000002"/>
    <n v="-0.17952264324421399"/>
    <n v="9.4276054361659405E-3"/>
    <n v="0.65962825506955503"/>
    <n v="2.3848036321109598"/>
    <n v="2.37311450366016"/>
    <s v="Second Point Management"/>
    <x v="43"/>
    <s v="Consumer Discretionary"/>
    <s v="Restaurants"/>
    <s v="Newport Beach, California"/>
    <d v="2011-04-28T00:00:00"/>
    <n v="1058090"/>
    <m/>
    <s v="Newport Beach"/>
    <s v="California"/>
    <s v="United States"/>
  </r>
  <r>
    <d v="2019-04-02T00:00:00"/>
    <x v="43"/>
    <s v="sell"/>
    <n v="2000"/>
    <n v="20"/>
    <n v="703"/>
    <n v="707.76000999999997"/>
    <n v="698.03002900000001"/>
    <n v="704.79998799999998"/>
    <n v="704.79998799999998"/>
    <n v="565200"/>
    <n v="2.4809999999999999"/>
    <n v="-1.33282594441093E-3"/>
    <n v="2.29340587369261E-2"/>
    <n v="0.14178652490131499"/>
    <n v="0.48997467780970799"/>
    <n v="0.81760679540216596"/>
    <n v="8.2833811560812098E-3"/>
    <n v="9.3623367843746405E-3"/>
    <n v="1.8953690791253201E-2"/>
    <n v="2.3835724875073599E-2"/>
    <n v="715.61999500000002"/>
    <n v="311"/>
    <n v="-0.200901762950739"/>
    <n v="1.7455614805152698E-5"/>
    <n v="0.73050478577803402"/>
    <n v="2.6034319498734502"/>
    <n v="2.48776885881807"/>
    <s v="Jaguar Group of Funds"/>
    <x v="43"/>
    <s v="Consumer Discretionary"/>
    <s v="Restaurants"/>
    <s v="Newport Beach, California"/>
    <d v="2011-04-28T00:00:00"/>
    <n v="1058090"/>
    <m/>
    <s v="Newport Beach"/>
    <s v="California"/>
    <s v="United States"/>
  </r>
  <r>
    <d v="2019-04-09T00:00:00"/>
    <x v="43"/>
    <s v="sell"/>
    <n v="3300"/>
    <n v="20"/>
    <n v="713.080017"/>
    <n v="721.21002199999998"/>
    <n v="709.89001499999995"/>
    <n v="710.669983"/>
    <n v="710.669983"/>
    <n v="507400"/>
    <n v="2.4990000000000001"/>
    <n v="-5.6267171533166604E-3"/>
    <n v="8.2941055211934699E-3"/>
    <n v="0.14224716560544301"/>
    <n v="0.35687395725045001"/>
    <n v="0.80699096265127801"/>
    <n v="6.2895307432366499E-3"/>
    <n v="8.8979944668015308E-3"/>
    <n v="1.6806238303022601E-2"/>
    <n v="2.36834012696426E-2"/>
    <n v="721.21002199999998"/>
    <n v="315.76998900000001"/>
    <n v="-0.200901762950739"/>
    <n v="-6.0859766572597396E-3"/>
    <n v="0.70529949943389603"/>
    <n v="2.6276450815781498"/>
    <n v="2.5509165861388499"/>
    <s v="Jaguar Group of Funds"/>
    <x v="43"/>
    <s v="Consumer Discretionary"/>
    <s v="Restaurants"/>
    <s v="Newport Beach, California"/>
    <d v="2011-04-28T00:00:00"/>
    <n v="1058090"/>
    <m/>
    <s v="Newport Beach"/>
    <s v="California"/>
    <s v="United States"/>
  </r>
  <r>
    <d v="2019-05-03T00:00:00"/>
    <x v="43"/>
    <s v="sell"/>
    <n v="2000"/>
    <n v="20"/>
    <n v="707.57000700000003"/>
    <n v="710.92999299999997"/>
    <n v="703.419983"/>
    <n v="709.52002000000005"/>
    <n v="709.52002000000005"/>
    <n v="436300"/>
    <n v="2.5310000000000001"/>
    <n v="2.3282593046487902E-3"/>
    <n v="4.7227712993513901E-2"/>
    <n v="6.6746556604044202E-3"/>
    <n v="0.29700870730620899"/>
    <n v="0.52143344836887395"/>
    <n v="1.1704569707205899E-2"/>
    <n v="1.5179294054684E-2"/>
    <n v="1.7905967258733099E-2"/>
    <n v="1.9531708066341798E-2"/>
    <n v="721.21002199999998"/>
    <n v="383.20001200000002"/>
    <n v="-0.200901762950739"/>
    <n v="9.5921274614703799E-3"/>
    <n v="0.58460410283948405"/>
    <n v="1.91074635355585"/>
    <n v="1.77522297012445"/>
    <s v="Jaguar Group of Funds"/>
    <x v="43"/>
    <s v="Consumer Discretionary"/>
    <s v="Restaurants"/>
    <s v="Newport Beach, California"/>
    <d v="2011-04-28T00:00:00"/>
    <n v="1058090"/>
    <m/>
    <s v="Newport Beach"/>
    <s v="California"/>
    <s v="United States"/>
  </r>
  <r>
    <d v="2019-06-12T00:00:00"/>
    <x v="43"/>
    <s v="buy"/>
    <n v="3400"/>
    <n v="20"/>
    <n v="733.77002000000005"/>
    <n v="743.42999299999997"/>
    <n v="732.21997099999999"/>
    <n v="737.73999000000003"/>
    <n v="737.73999000000003"/>
    <n v="450900"/>
    <n v="2.1269999999999998"/>
    <n v="1.1588563226703E-2"/>
    <n v="8.2263675132223796E-2"/>
    <n v="4.4769721004323103E-2"/>
    <n v="0.14671189481667901"/>
    <n v="0.45803333085898401"/>
    <n v="5.6362765947425304E-3"/>
    <n v="2.2434612634056699E-2"/>
    <n v="1.67179048081109E-2"/>
    <n v="2.01610561918526E-2"/>
    <n v="743.42999299999997"/>
    <n v="383.20001200000002"/>
    <n v="-0.200901762950739"/>
    <n v="-2.0396578921351798E-3"/>
    <n v="0.66870795785658699"/>
    <n v="2.2399198188121301"/>
    <n v="2.1810842072046599"/>
    <s v="Jaguar Group of Funds"/>
    <x v="43"/>
    <s v="Consumer Discretionary"/>
    <s v="Restaurants"/>
    <s v="Newport Beach, California"/>
    <d v="2011-04-28T00:00:00"/>
    <n v="1058090"/>
    <m/>
    <s v="Newport Beach"/>
    <s v="California"/>
    <s v="United States"/>
  </r>
  <r>
    <d v="2019-06-17T00:00:00"/>
    <x v="43"/>
    <s v="buy"/>
    <n v="2000"/>
    <n v="20"/>
    <n v="743"/>
    <n v="749.22997999999995"/>
    <n v="730.01000999999997"/>
    <n v="731.65002400000003"/>
    <n v="731.65002400000003"/>
    <n v="358300"/>
    <n v="2.0859999999999999"/>
    <n v="-1.21449119392782E-2"/>
    <n v="1.5329089027916701E-2"/>
    <n v="3.5842851102660403E-2"/>
    <n v="0.10944644422871801"/>
    <n v="0.46311973195047201"/>
    <n v="1.1848184000271701E-2"/>
    <n v="2.1505586358548101E-2"/>
    <n v="1.65776163457713E-2"/>
    <n v="2.0149563022206499E-2"/>
    <n v="749.25"/>
    <n v="383.20001200000002"/>
    <n v="-0.17952264324421399"/>
    <n v="9.3131563797728401E-4"/>
    <n v="0.66205263878689502"/>
    <n v="2.3487425350748001"/>
    <n v="2.3088037460734698"/>
    <s v="Jaguar Group of Funds"/>
    <x v="43"/>
    <s v="Consumer Discretionary"/>
    <s v="Restaurants"/>
    <s v="Newport Beach, California"/>
    <d v="2011-04-28T00:00:00"/>
    <n v="1058090"/>
    <m/>
    <s v="Newport Beach"/>
    <s v="California"/>
    <s v="United States"/>
  </r>
  <r>
    <d v="2019-06-18T00:00:00"/>
    <x v="43"/>
    <s v="sell"/>
    <n v="2400"/>
    <n v="20"/>
    <n v="733.75"/>
    <n v="740"/>
    <n v="724.29998799999998"/>
    <n v="732.53997800000002"/>
    <n v="732.53997800000002"/>
    <n v="384800"/>
    <n v="2.06"/>
    <n v="1.2156265353243101E-3"/>
    <n v="4.51503465397132E-3"/>
    <n v="3.2761135698912203E-2"/>
    <n v="9.5438501170671403E-2"/>
    <n v="0.46093135936264201"/>
    <n v="1.07378008457454E-2"/>
    <n v="2.14974147334492E-2"/>
    <n v="1.64875089798691E-2"/>
    <n v="2.0149356894702802E-2"/>
    <n v="749.25"/>
    <n v="383.20001200000002"/>
    <n v="-0.17952264324421399"/>
    <n v="9.6704895497130797E-3"/>
    <n v="0.65939317361121996"/>
    <n v="2.36581766763857"/>
    <n v="2.3212155179290401"/>
    <s v="Jaguar Group of Funds"/>
    <x v="43"/>
    <s v="Consumer Discretionary"/>
    <s v="Restaurants"/>
    <s v="Newport Beach, California"/>
    <d v="2011-04-28T00:00:00"/>
    <n v="1058090"/>
    <m/>
    <s v="Newport Beach"/>
    <s v="California"/>
    <s v="United States"/>
  </r>
  <r>
    <d v="2019-04-03T00:00:00"/>
    <x v="44"/>
    <s v="buy"/>
    <n v="500"/>
    <n v="2"/>
    <n v="85.120002999999997"/>
    <n v="86.720000999999996"/>
    <n v="84.769997000000004"/>
    <n v="85.360000999999997"/>
    <n v="84.899315000000001"/>
    <n v="1887700"/>
    <n v="2.5169999999999999"/>
    <n v="1.41578145059181E-2"/>
    <n v="5.7503116084600299E-2"/>
    <n v="3.7479043531274001E-2"/>
    <n v="0.23257943645500601"/>
    <n v="-0.11705232050511701"/>
    <n v="9.9261270141773605E-3"/>
    <n v="2.0035850392912301E-2"/>
    <n v="2.66616474893345E-2"/>
    <n v="2.1550295159833598E-2"/>
    <n v="104.199997"/>
    <n v="60.119999"/>
    <n v="-0.161689373980763"/>
    <n v="2.1460723821998401E-3"/>
    <n v="1.41838236766927"/>
    <n v="-1.0762239904245099"/>
    <n v="-1.3497445927397"/>
    <s v="InvestBurg"/>
    <x v="44"/>
    <s v="Information Technology"/>
    <s v="Semiconductors"/>
    <s v="Woburn, Massachusetts"/>
    <d v="2015-03-12T00:00:00"/>
    <n v="4127"/>
    <m/>
    <s v="Woburn"/>
    <s v="Massachusetts"/>
    <s v="United States"/>
  </r>
  <r>
    <d v="2019-04-04T00:00:00"/>
    <x v="44"/>
    <s v="buy"/>
    <n v="700"/>
    <n v="2"/>
    <n v="85.169997999999893"/>
    <n v="86.540001000000004"/>
    <n v="85.050003000000004"/>
    <n v="85.510002"/>
    <n v="85.048507999999998"/>
    <n v="1312700"/>
    <n v="2.512"/>
    <n v="1.7557510969229201E-3"/>
    <n v="5.9879369899219999E-2"/>
    <n v="4.3378614991213003E-2"/>
    <n v="0.34698146191764601"/>
    <n v="-0.13557508096891399"/>
    <n v="9.2334109661636795E-3"/>
    <n v="1.99932962052656E-2"/>
    <n v="2.2119093200384399E-2"/>
    <n v="2.1510815990132201E-2"/>
    <n v="104.199997"/>
    <n v="60.119999"/>
    <n v="-0.161689373980763"/>
    <n v="2.0824655091414399E-3"/>
    <n v="1.4160045314188601"/>
    <n v="-1.22182569703238"/>
    <n v="-1.23943489212807"/>
    <s v="InvestBurg"/>
    <x v="44"/>
    <s v="Information Technology"/>
    <s v="Semiconductors"/>
    <s v="Woburn, Massachusetts"/>
    <d v="2015-03-12T00:00:00"/>
    <n v="4127"/>
    <m/>
    <s v="Woburn"/>
    <s v="Massachusetts"/>
    <s v="United States"/>
  </r>
  <r>
    <d v="2019-06-07T00:00:00"/>
    <x v="44"/>
    <s v="sell"/>
    <n v="100"/>
    <n v="2"/>
    <n v="69.330001999999993"/>
    <n v="70.379997000000003"/>
    <n v="68.680000000000007"/>
    <n v="70.150002000000001"/>
    <n v="70.150002000000001"/>
    <n v="2070700"/>
    <n v="2.0840000000000001"/>
    <n v="1.03167842936224E-2"/>
    <n v="5.1480953509123399E-2"/>
    <n v="-0.16939792811461099"/>
    <n v="-0.127602884514458"/>
    <n v="-0.33821732944498301"/>
    <n v="2.1313103827509401E-2"/>
    <n v="2.82803490023604E-2"/>
    <n v="2.3357357038001701E-2"/>
    <n v="2.2564885425415401E-2"/>
    <n v="104.199997"/>
    <n v="60.119999"/>
    <n v="-0.17427852438018199"/>
    <n v="1.0442979367750601E-2"/>
    <n v="1.4429060747857601"/>
    <n v="-2.7048807148187302"/>
    <n v="-2.83236305977981"/>
    <s v="InvestBurg"/>
    <x v="44"/>
    <s v="Information Technology"/>
    <s v="Semiconductors"/>
    <s v="Woburn, Massachusetts"/>
    <d v="2015-03-12T00:00:00"/>
    <n v="4127"/>
    <m/>
    <s v="Woburn"/>
    <s v="Massachusetts"/>
    <s v="United States"/>
  </r>
  <r>
    <d v="2019-06-28T00:00:00"/>
    <x v="44"/>
    <s v="buy"/>
    <n v="300"/>
    <n v="2"/>
    <n v="77.489998"/>
    <n v="77.870002999999997"/>
    <n v="77.040001000000004"/>
    <n v="77.269997000000004"/>
    <n v="77.269997000000004"/>
    <n v="3397700"/>
    <n v="2"/>
    <n v="4.1499218220593503E-3"/>
    <n v="2.68885767840653E-2"/>
    <n v="0.11988821208410801"/>
    <n v="-5.9838523566206399E-2"/>
    <n v="-0.19773439810266899"/>
    <n v="1.60087037707708E-2"/>
    <n v="1.9883116248150898E-2"/>
    <n v="2.2918691585774201E-2"/>
    <n v="2.2870109916090699E-2"/>
    <n v="103.949997"/>
    <n v="60.119999"/>
    <n v="-0.17427852438018199"/>
    <n v="5.7409418775350302E-3"/>
    <n v="1.46750963339805"/>
    <n v="-1.72010732068357"/>
    <n v="-1.9684437791562699"/>
    <s v="InvestBurg"/>
    <x v="44"/>
    <s v="Information Technology"/>
    <s v="Semiconductors"/>
    <s v="Woburn, Massachusetts"/>
    <d v="2015-03-12T00:00:00"/>
    <n v="4127"/>
    <m/>
    <s v="Woburn"/>
    <s v="Massachusetts"/>
    <s v="United States"/>
  </r>
  <r>
    <d v="2019-05-06T00:00:00"/>
    <x v="44"/>
    <s v="buy"/>
    <n v="200"/>
    <n v="3"/>
    <n v="84.040001000000004"/>
    <n v="86.790001000000004"/>
    <n v="83.760002"/>
    <n v="86.519997000000004"/>
    <n v="86.053055000000001"/>
    <n v="2326400"/>
    <n v="2.5"/>
    <n v="-1.2405416564985601E-2"/>
    <n v="-3.2310107225624598E-3"/>
    <n v="1.3497999673017199E-2"/>
    <n v="0.14924349162404199"/>
    <n v="-4.6871736224274201E-2"/>
    <n v="2.4267946703786E-2"/>
    <n v="1.80015661784616E-2"/>
    <n v="2.17680210718421E-2"/>
    <n v="2.1258965962904299E-2"/>
    <n v="104.199997"/>
    <n v="60.119999"/>
    <n v="-0.161689373980763"/>
    <n v="-4.4810132310555703E-3"/>
    <n v="1.3999744376982299"/>
    <n v="-0.53931888497167402"/>
    <n v="-0.172421930171475"/>
    <s v="FinanCorp"/>
    <x v="44"/>
    <s v="Information Technology"/>
    <s v="Semiconductors"/>
    <s v="Woburn, Massachusetts"/>
    <d v="2015-03-12T00:00:00"/>
    <n v="4127"/>
    <m/>
    <s v="Woburn"/>
    <s v="Massachusetts"/>
    <s v="United States"/>
  </r>
  <r>
    <d v="2019-05-22T00:00:00"/>
    <x v="44"/>
    <s v="buy"/>
    <n v="100"/>
    <n v="3"/>
    <n v="68.910004000000001"/>
    <n v="69.559997999999993"/>
    <n v="68.300003000000004"/>
    <n v="68.540001000000004"/>
    <n v="68.540001000000004"/>
    <n v="1752400"/>
    <n v="2.3929999999999998"/>
    <n v="-1.73564815330748E-2"/>
    <n v="-0.13344916536129001"/>
    <n v="-0.24757118791278401"/>
    <n v="-0.16633786452222399"/>
    <n v="-0.34677387952515898"/>
    <n v="3.3816041940986197E-2"/>
    <n v="2.74807331470442E-2"/>
    <n v="2.22479659786004E-2"/>
    <n v="2.2336894084598099E-2"/>
    <n v="104.199997"/>
    <n v="60.119999"/>
    <n v="-0.17427852438018199"/>
    <n v="-2.8283920525026501E-3"/>
    <n v="1.4408744471720201"/>
    <n v="-2.81825461819958"/>
    <n v="-2.6376131358164399"/>
    <s v="FinanCorp"/>
    <x v="44"/>
    <s v="Information Technology"/>
    <s v="Semiconductors"/>
    <s v="Woburn, Massachusetts"/>
    <d v="2015-03-12T00:00:00"/>
    <n v="4127"/>
    <m/>
    <s v="Woburn"/>
    <s v="Massachusetts"/>
    <s v="United States"/>
  </r>
  <r>
    <d v="2019-05-29T00:00:00"/>
    <x v="44"/>
    <s v="sell"/>
    <n v="100"/>
    <n v="3"/>
    <n v="67.540001000000004"/>
    <n v="68.720000999999996"/>
    <n v="67.129997000000003"/>
    <n v="68.540001000000004"/>
    <n v="68.540001000000004"/>
    <n v="1771700"/>
    <n v="2.2360000000000002"/>
    <n v="7.7627484414961798E-3"/>
    <n v="-1.73564815330748E-2"/>
    <n v="-0.23330884069868699"/>
    <n v="-0.16457864222688801"/>
    <n v="-0.36203374770855101"/>
    <n v="1.60600973481063E-2"/>
    <n v="2.78225137214815E-2"/>
    <n v="2.24664215606083E-2"/>
    <n v="2.23831299731777E-2"/>
    <n v="104.199997"/>
    <n v="60.119999"/>
    <n v="-0.17427852438018199"/>
    <n v="-6.9359101493404697E-3"/>
    <n v="1.4339229206337001"/>
    <n v="-2.9137264383140198"/>
    <n v="-2.8702294902548999"/>
    <s v="FinanCorp"/>
    <x v="44"/>
    <s v="Information Technology"/>
    <s v="Semiconductors"/>
    <s v="Woburn, Massachusetts"/>
    <d v="2015-03-12T00:00:00"/>
    <n v="4127"/>
    <m/>
    <s v="Woburn"/>
    <s v="Massachusetts"/>
    <s v="United States"/>
  </r>
  <r>
    <d v="2019-06-27T00:00:00"/>
    <x v="44"/>
    <s v="sell"/>
    <n v="100"/>
    <n v="3"/>
    <n v="76.580001999999993"/>
    <n v="77.839995999999999"/>
    <n v="76.360000999999997"/>
    <n v="76.949996999999996"/>
    <n v="76.949996999999996"/>
    <n v="1473000"/>
    <n v="2.0049999999999999"/>
    <n v="1.45300160943836E-2"/>
    <n v="1.45300160943836E-2"/>
    <n v="0.12350103870354499"/>
    <n v="-4.0186584868257401E-2"/>
    <n v="-0.22035667732528999"/>
    <n v="1.7158446355693899E-2"/>
    <n v="1.9886791170200702E-2"/>
    <n v="2.3122055658077401E-2"/>
    <n v="2.2895048745795701E-2"/>
    <n v="103.949997"/>
    <n v="60.119999"/>
    <n v="-0.17427852438018199"/>
    <n v="3.81588593721357E-3"/>
    <n v="1.4699100791120101"/>
    <n v="-1.8895863291163899"/>
    <n v="-2.0682578629550301"/>
    <s v="FinanCorp"/>
    <x v="44"/>
    <s v="Information Technology"/>
    <s v="Semiconductors"/>
    <s v="Woburn, Massachusetts"/>
    <d v="2015-03-12T00:00:00"/>
    <n v="4127"/>
    <m/>
    <s v="Woburn"/>
    <s v="Massachusetts"/>
    <s v="United States"/>
  </r>
  <r>
    <d v="2019-04-03T00:00:00"/>
    <x v="44"/>
    <s v="sell"/>
    <n v="200"/>
    <n v="4"/>
    <n v="85.120002999999997"/>
    <n v="86.720000999999996"/>
    <n v="84.769997000000004"/>
    <n v="85.360000999999997"/>
    <n v="84.899315000000001"/>
    <n v="1887700"/>
    <n v="2.5169999999999999"/>
    <n v="1.41578145059181E-2"/>
    <n v="5.7503116084600299E-2"/>
    <n v="3.7479043531274001E-2"/>
    <n v="0.23257943645500601"/>
    <n v="-0.11705232050511701"/>
    <n v="9.9261270141773605E-3"/>
    <n v="2.0035850392912301E-2"/>
    <n v="2.66616474893345E-2"/>
    <n v="2.1550295159833598E-2"/>
    <n v="104.199997"/>
    <n v="60.119999"/>
    <n v="-0.161689373980763"/>
    <n v="2.1460723821998401E-3"/>
    <n v="1.41838236766927"/>
    <n v="-1.0762239904245099"/>
    <n v="-1.3497445927397"/>
    <s v="CapitalOwl"/>
    <x v="44"/>
    <s v="Information Technology"/>
    <s v="Semiconductors"/>
    <s v="Woburn, Massachusetts"/>
    <d v="2015-03-12T00:00:00"/>
    <n v="4127"/>
    <m/>
    <s v="Woburn"/>
    <s v="Massachusetts"/>
    <s v="United States"/>
  </r>
  <r>
    <d v="2019-04-15T00:00:00"/>
    <x v="44"/>
    <s v="sell"/>
    <n v="100"/>
    <n v="4"/>
    <n v="90.870002999999997"/>
    <n v="91"/>
    <n v="89.339995999999999"/>
    <n v="90.279999000000004"/>
    <n v="89.792762999999994"/>
    <n v="1193100"/>
    <n v="2.5529999999999999"/>
    <n v="-4.4208823557348401E-3"/>
    <n v="2.95643519246825E-2"/>
    <n v="0.103172221685615"/>
    <n v="0.282895627560518"/>
    <n v="-6.9581153411292701E-2"/>
    <n v="1.38088628839209E-2"/>
    <n v="1.9884506634573501E-2"/>
    <n v="2.0923798795462498E-2"/>
    <n v="2.14383983700774E-2"/>
    <n v="104.199997"/>
    <n v="60.119999"/>
    <n v="-0.161689373980763"/>
    <n v="-6.2956724975841202E-4"/>
    <n v="1.42892006523618"/>
    <n v="-0.73508049973757505"/>
    <n v="-0.82551016250865195"/>
    <s v="CapitalOwl"/>
    <x v="44"/>
    <s v="Information Technology"/>
    <s v="Semiconductors"/>
    <s v="Woburn, Massachusetts"/>
    <d v="2015-03-12T00:00:00"/>
    <n v="4127"/>
    <m/>
    <s v="Woburn"/>
    <s v="Massachusetts"/>
    <s v="United States"/>
  </r>
  <r>
    <d v="2019-06-28T00:00:00"/>
    <x v="44"/>
    <s v="sell"/>
    <n v="200"/>
    <n v="4"/>
    <n v="77.489998"/>
    <n v="77.870002999999997"/>
    <n v="77.040001000000004"/>
    <n v="77.269997000000004"/>
    <n v="77.269997000000004"/>
    <n v="3397700"/>
    <n v="2"/>
    <n v="4.1499218220593503E-3"/>
    <n v="2.68885767840653E-2"/>
    <n v="0.11988821208410801"/>
    <n v="-5.9838523566206399E-2"/>
    <n v="-0.19773439810266899"/>
    <n v="1.60087037707708E-2"/>
    <n v="1.9883116248150898E-2"/>
    <n v="2.2918691585774201E-2"/>
    <n v="2.2870109916090699E-2"/>
    <n v="103.949997"/>
    <n v="60.119999"/>
    <n v="-0.17427852438018199"/>
    <n v="5.7409418775350302E-3"/>
    <n v="1.46750963339805"/>
    <n v="-1.72010732068357"/>
    <n v="-1.9684437791562699"/>
    <s v="CapitalOwl"/>
    <x v="44"/>
    <s v="Information Technology"/>
    <s v="Semiconductors"/>
    <s v="Woburn, Massachusetts"/>
    <d v="2015-03-12T00:00:00"/>
    <n v="4127"/>
    <m/>
    <s v="Woburn"/>
    <s v="Massachusetts"/>
    <s v="United States"/>
  </r>
  <r>
    <d v="2019-04-25T00:00:00"/>
    <x v="44"/>
    <s v="buy"/>
    <n v="400"/>
    <n v="5"/>
    <n v="89.610000999999997"/>
    <n v="89.730002999999996"/>
    <n v="87.150002000000001"/>
    <n v="88.529999000000004"/>
    <n v="88.052207999999993"/>
    <n v="1123700"/>
    <n v="2.5339999999999998"/>
    <n v="-1.53565065964747E-2"/>
    <n v="-2.9494074204412898E-2"/>
    <n v="8.3352196979259899E-2"/>
    <n v="0.23903907278948999"/>
    <n v="2.5876639647663398E-2"/>
    <n v="1.39819606358679E-2"/>
    <n v="1.5907069796492399E-2"/>
    <n v="2.1672811718008101E-2"/>
    <n v="2.12517657648011E-2"/>
    <n v="104.199997"/>
    <n v="60.119999"/>
    <n v="-0.161689373980763"/>
    <n v="-3.6904169755480902E-4"/>
    <n v="1.42151730316265"/>
    <n v="4.1249852480532102E-3"/>
    <n v="-0.30650736767444298"/>
    <s v="Alpha Capital"/>
    <x v="44"/>
    <s v="Information Technology"/>
    <s v="Semiconductors"/>
    <s v="Woburn, Massachusetts"/>
    <d v="2015-03-12T00:00:00"/>
    <n v="4127"/>
    <m/>
    <s v="Woburn"/>
    <s v="Massachusetts"/>
    <s v="United States"/>
  </r>
  <r>
    <d v="2019-04-29T00:00:00"/>
    <x v="44"/>
    <s v="buy"/>
    <n v="200"/>
    <n v="5"/>
    <n v="86.690002000000007"/>
    <n v="87.739998"/>
    <n v="86.57"/>
    <n v="86.800003000000004"/>
    <n v="86.331542999999996"/>
    <n v="1626600"/>
    <n v="2.536"/>
    <n v="-2.5313363705040202E-3"/>
    <n v="-1.6793683584600899E-2"/>
    <n v="7.4232126480180002E-2"/>
    <n v="0.182023886048127"/>
    <n v="-1.01039451298308E-3"/>
    <n v="1.2801630369553301E-2"/>
    <n v="1.5827350389324198E-2"/>
    <n v="2.14864225213422E-2"/>
    <n v="2.1276120063325001E-2"/>
    <n v="104.199997"/>
    <n v="60.119999"/>
    <n v="-0.161689373980763"/>
    <n v="1.07094833958194E-3"/>
    <n v="1.4204132964410401"/>
    <n v="-0.20112747659652799"/>
    <n v="-0.102185324355633"/>
    <s v="Alpha Capital"/>
    <x v="44"/>
    <s v="Information Technology"/>
    <s v="Semiconductors"/>
    <s v="Woburn, Massachusetts"/>
    <d v="2015-03-12T00:00:00"/>
    <n v="4127"/>
    <m/>
    <s v="Woburn"/>
    <s v="Massachusetts"/>
    <s v="United States"/>
  </r>
  <r>
    <d v="2019-05-06T00:00:00"/>
    <x v="44"/>
    <s v="sell"/>
    <n v="400"/>
    <n v="5"/>
    <n v="84.040001000000004"/>
    <n v="86.790001000000004"/>
    <n v="83.760002"/>
    <n v="86.519997000000004"/>
    <n v="86.053055000000001"/>
    <n v="2326400"/>
    <n v="2.5"/>
    <n v="-1.2405416564985601E-2"/>
    <n v="-3.2310107225624598E-3"/>
    <n v="1.3497999673017199E-2"/>
    <n v="0.14924349162404199"/>
    <n v="-4.6871736224274201E-2"/>
    <n v="2.4267946703786E-2"/>
    <n v="1.80015661784616E-2"/>
    <n v="2.17680210718421E-2"/>
    <n v="2.1258965962904299E-2"/>
    <n v="104.199997"/>
    <n v="60.119999"/>
    <n v="-0.161689373980763"/>
    <n v="-4.4810132310555703E-3"/>
    <n v="1.3999744376982299"/>
    <n v="-0.53931888497167402"/>
    <n v="-0.172421930171475"/>
    <s v="Alpha Capital"/>
    <x v="44"/>
    <s v="Information Technology"/>
    <s v="Semiconductors"/>
    <s v="Woburn, Massachusetts"/>
    <d v="2015-03-12T00:00:00"/>
    <n v="4127"/>
    <m/>
    <s v="Woburn"/>
    <s v="Massachusetts"/>
    <s v="United States"/>
  </r>
  <r>
    <d v="2019-05-10T00:00:00"/>
    <x v="44"/>
    <s v="buy"/>
    <n v="1900"/>
    <n v="5"/>
    <n v="83.129997000000003"/>
    <n v="83.629997000000003"/>
    <n v="80.599997999999999"/>
    <n v="82.559997999999993"/>
    <n v="82.114425999999995"/>
    <n v="1774500"/>
    <n v="2.4550000000000001"/>
    <n v="-1.29965936191061E-2"/>
    <n v="-5.9255727638672699E-2"/>
    <n v="-5.3187048881741E-2"/>
    <n v="1.4970126828403501E-2"/>
    <n v="-0.12886954393054001"/>
    <n v="1.5023342749668499E-2"/>
    <n v="1.9235027978015799E-2"/>
    <n v="1.6902844051982301E-2"/>
    <n v="2.1188908812867099E-2"/>
    <n v="104.199997"/>
    <n v="60.119999"/>
    <n v="-0.161689373980763"/>
    <n v="3.7133938472042301E-3"/>
    <n v="1.40303619340335"/>
    <n v="-1.1585408752467301"/>
    <n v="-0.99194022319256503"/>
    <s v="Alpha Capital"/>
    <x v="44"/>
    <s v="Information Technology"/>
    <s v="Semiconductors"/>
    <s v="Woburn, Massachusetts"/>
    <d v="2015-03-12T00:00:00"/>
    <n v="4127"/>
    <m/>
    <s v="Woburn"/>
    <s v="Massachusetts"/>
    <s v="United States"/>
  </r>
  <r>
    <d v="2019-05-15T00:00:00"/>
    <x v="44"/>
    <s v="sell"/>
    <n v="100"/>
    <n v="5"/>
    <n v="77.430000000000007"/>
    <n v="79.389999000000003"/>
    <n v="77.169997999999893"/>
    <n v="78.75"/>
    <n v="78.324989000000002"/>
    <n v="1557500"/>
    <n v="2.379"/>
    <n v="8.1601502098318894E-3"/>
    <n v="-6.5252550490608296E-2"/>
    <n v="-0.141058567818105"/>
    <n v="-4.7700220921170398E-2"/>
    <n v="-0.21178868627932701"/>
    <n v="3.6505678040655E-2"/>
    <n v="2.40120759737299E-2"/>
    <n v="1.93325818909054E-2"/>
    <n v="2.1672823682350399E-2"/>
    <n v="104.199997"/>
    <n v="60.119999"/>
    <n v="-0.16672147583072999"/>
    <n v="5.8219943882337104E-3"/>
    <n v="1.4467072955490901"/>
    <n v="-1.7901832295679201"/>
    <n v="-1.52542138854123"/>
    <s v="Alpha Capital"/>
    <x v="44"/>
    <s v="Information Technology"/>
    <s v="Semiconductors"/>
    <s v="Woburn, Massachusetts"/>
    <d v="2015-03-12T00:00:00"/>
    <n v="4127"/>
    <m/>
    <s v="Woburn"/>
    <s v="Massachusetts"/>
    <s v="United States"/>
  </r>
  <r>
    <d v="2019-06-20T00:00:00"/>
    <x v="44"/>
    <s v="buy"/>
    <n v="400"/>
    <n v="5"/>
    <n v="77.220000999999996"/>
    <n v="77.510002"/>
    <n v="75.120002999999997"/>
    <n v="75.839995999999999"/>
    <n v="75.839995999999999"/>
    <n v="1687400"/>
    <n v="2.0009999999999999"/>
    <n v="4.0958901185646499E-3"/>
    <n v="3.3383327881688997E-2"/>
    <n v="0.108971022609161"/>
    <n v="-0.12112354131200601"/>
    <n v="-0.25151653075778002"/>
    <n v="2.3959112770707201E-2"/>
    <n v="2.0588380418566501E-2"/>
    <n v="2.3430652329786701E-2"/>
    <n v="2.2813658920053902E-2"/>
    <n v="103.949997"/>
    <n v="60.119999"/>
    <n v="-0.17427852438018199"/>
    <n v="9.4276054361659405E-3"/>
    <n v="1.4629418169896999"/>
    <n v="-2.09513316756806"/>
    <n v="-2.3721821163874899"/>
    <s v="Alpha Capital"/>
    <x v="44"/>
    <s v="Information Technology"/>
    <s v="Semiconductors"/>
    <s v="Woburn, Massachusetts"/>
    <d v="2015-03-12T00:00:00"/>
    <n v="4127"/>
    <m/>
    <s v="Woburn"/>
    <s v="Massachusetts"/>
    <s v="United States"/>
  </r>
  <r>
    <d v="2019-06-27T00:00:00"/>
    <x v="44"/>
    <s v="buy"/>
    <n v="700"/>
    <n v="5"/>
    <n v="76.580001999999993"/>
    <n v="77.839995999999999"/>
    <n v="76.360000999999997"/>
    <n v="76.949996999999996"/>
    <n v="76.949996999999996"/>
    <n v="1473000"/>
    <n v="2.0049999999999999"/>
    <n v="1.45300160943836E-2"/>
    <n v="1.45300160943836E-2"/>
    <n v="0.12350103870354499"/>
    <n v="-4.0186584868257401E-2"/>
    <n v="-0.22035667732528999"/>
    <n v="1.7158446355693899E-2"/>
    <n v="1.9886791170200702E-2"/>
    <n v="2.3122055658077401E-2"/>
    <n v="2.2895048745795701E-2"/>
    <n v="103.949997"/>
    <n v="60.119999"/>
    <n v="-0.17427852438018199"/>
    <n v="3.81588593721357E-3"/>
    <n v="1.4699100791120101"/>
    <n v="-1.8895863291163899"/>
    <n v="-2.0682578629550301"/>
    <s v="Alpha Capital"/>
    <x v="44"/>
    <s v="Information Technology"/>
    <s v="Semiconductors"/>
    <s v="Woburn, Massachusetts"/>
    <d v="2015-03-12T00:00:00"/>
    <n v="4127"/>
    <m/>
    <s v="Woburn"/>
    <s v="Massachusetts"/>
    <s v="United States"/>
  </r>
  <r>
    <d v="2019-04-10T00:00:00"/>
    <x v="44"/>
    <s v="sell"/>
    <n v="300"/>
    <n v="6"/>
    <n v="87.050003000000004"/>
    <n v="88.230002999999996"/>
    <n v="86.510002"/>
    <n v="88.050003000000004"/>
    <n v="87.574798999999999"/>
    <n v="1009600"/>
    <n v="2.4769999999999999"/>
    <n v="1.1192511455194501E-2"/>
    <n v="3.10272489362656E-2"/>
    <n v="7.7547205677869893E-2"/>
    <n v="0.267587513051537"/>
    <n v="-8.9909756128687998E-2"/>
    <n v="8.6466789177895003E-3"/>
    <n v="1.93826051651677E-2"/>
    <n v="2.1134144168124001E-2"/>
    <n v="2.14090569446043E-2"/>
    <n v="104.199997"/>
    <n v="60.119999"/>
    <n v="-0.161689373980763"/>
    <n v="3.47183783585567E-3"/>
    <n v="1.4234544052456699"/>
    <n v="-0.87905240868145695"/>
    <n v="-0.935305201682193"/>
    <s v="DecaFund"/>
    <x v="44"/>
    <s v="Information Technology"/>
    <s v="Semiconductors"/>
    <s v="Woburn, Massachusetts"/>
    <d v="2015-03-12T00:00:00"/>
    <n v="4127"/>
    <m/>
    <s v="Woburn"/>
    <s v="Massachusetts"/>
    <s v="United States"/>
  </r>
  <r>
    <d v="2019-04-25T00:00:00"/>
    <x v="44"/>
    <s v="buy"/>
    <n v="900"/>
    <n v="6"/>
    <n v="89.610000999999997"/>
    <n v="89.730002999999996"/>
    <n v="87.150002000000001"/>
    <n v="88.529999000000004"/>
    <n v="88.052207999999993"/>
    <n v="1123700"/>
    <n v="2.5339999999999998"/>
    <n v="-1.53565065964747E-2"/>
    <n v="-2.9494074204412898E-2"/>
    <n v="8.3352196979259899E-2"/>
    <n v="0.23903907278948999"/>
    <n v="2.5876639647663398E-2"/>
    <n v="1.39819606358679E-2"/>
    <n v="1.5907069796492399E-2"/>
    <n v="2.1672811718008101E-2"/>
    <n v="2.12517657648011E-2"/>
    <n v="104.199997"/>
    <n v="60.119999"/>
    <n v="-0.161689373980763"/>
    <n v="-3.6904169755480902E-4"/>
    <n v="1.42151730316265"/>
    <n v="4.1249852480532102E-3"/>
    <n v="-0.30650736767444298"/>
    <s v="DecaFund"/>
    <x v="44"/>
    <s v="Information Technology"/>
    <s v="Semiconductors"/>
    <s v="Woburn, Massachusetts"/>
    <d v="2015-03-12T00:00:00"/>
    <n v="4127"/>
    <m/>
    <s v="Woburn"/>
    <s v="Massachusetts"/>
    <s v="United States"/>
  </r>
  <r>
    <d v="2019-05-09T00:00:00"/>
    <x v="44"/>
    <s v="buy"/>
    <n v="600"/>
    <n v="6"/>
    <n v="83"/>
    <n v="83.980002999999996"/>
    <n v="81.559997999999993"/>
    <n v="83.639999000000003"/>
    <n v="83.188598999999996"/>
    <n v="1720100"/>
    <n v="2.4569999999999999"/>
    <n v="-5.0089397008582096E-3"/>
    <n v="-8.2027275051577295E-2"/>
    <n v="-4.6829722747937799E-2"/>
    <n v="2.98042225913626E-2"/>
    <n v="-0.12700904152699399"/>
    <n v="1.85054401312287E-2"/>
    <n v="1.9115915256685399E-2"/>
    <n v="1.68186258187214E-2"/>
    <n v="2.1184864950559101E-2"/>
    <n v="104.199997"/>
    <n v="60.119999"/>
    <n v="-0.161689373980763"/>
    <n v="-3.0259986019249502E-3"/>
    <n v="1.3957409891166499"/>
    <n v="-1.1430605308195001"/>
    <n v="-0.83547042884975498"/>
    <s v="DecaFund"/>
    <x v="44"/>
    <s v="Information Technology"/>
    <s v="Semiconductors"/>
    <s v="Woburn, Massachusetts"/>
    <d v="2015-03-12T00:00:00"/>
    <n v="4127"/>
    <m/>
    <s v="Woburn"/>
    <s v="Massachusetts"/>
    <s v="United States"/>
  </r>
  <r>
    <d v="2019-06-24T00:00:00"/>
    <x v="44"/>
    <s v="buy"/>
    <n v="400"/>
    <n v="6"/>
    <n v="75.160004000000001"/>
    <n v="76.389999000000003"/>
    <n v="75"/>
    <n v="75.910004000000001"/>
    <n v="75.910004000000001"/>
    <n v="1368700"/>
    <n v="2.0209999999999999"/>
    <n v="9.1313143861284397E-3"/>
    <n v="4.6789820098386899E-2"/>
    <n v="0.10213094968617201"/>
    <n v="-6.5029233586873805E-2"/>
    <n v="-0.244744131927421"/>
    <n v="2.05975606143157E-2"/>
    <n v="1.9743212557902699E-2"/>
    <n v="2.2880345766299499E-2"/>
    <n v="2.28128454681528E-2"/>
    <n v="103.949997"/>
    <n v="60.119999"/>
    <n v="-0.17427852438018199"/>
    <n v="-1.73338836506086E-3"/>
    <n v="1.4615659483223999"/>
    <n v="-2.0609519224405801"/>
    <n v="-2.1932784398661598"/>
    <s v="DecaFund"/>
    <x v="44"/>
    <s v="Information Technology"/>
    <s v="Semiconductors"/>
    <s v="Woburn, Massachusetts"/>
    <d v="2015-03-12T00:00:00"/>
    <n v="4127"/>
    <m/>
    <s v="Woburn"/>
    <s v="Massachusetts"/>
    <s v="United States"/>
  </r>
  <r>
    <d v="2019-04-04T00:00:00"/>
    <x v="44"/>
    <s v="buy"/>
    <n v="600"/>
    <n v="7"/>
    <n v="85.169997999999893"/>
    <n v="86.540001000000004"/>
    <n v="85.050003000000004"/>
    <n v="85.510002"/>
    <n v="85.048507999999998"/>
    <n v="1312700"/>
    <n v="2.512"/>
    <n v="1.7557510969229201E-3"/>
    <n v="5.9879369899219999E-2"/>
    <n v="4.3378614991213003E-2"/>
    <n v="0.34698146191764601"/>
    <n v="-0.13557508096891399"/>
    <n v="9.2334109661636795E-3"/>
    <n v="1.99932962052656E-2"/>
    <n v="2.2119093200384399E-2"/>
    <n v="2.1510815990132201E-2"/>
    <n v="104.199997"/>
    <n v="60.119999"/>
    <n v="-0.161689373980763"/>
    <n v="2.0824655091414399E-3"/>
    <n v="1.4160045314188601"/>
    <n v="-1.22182569703238"/>
    <n v="-1.23943489212807"/>
    <s v="GreenGrest Capital"/>
    <x v="44"/>
    <s v="Information Technology"/>
    <s v="Semiconductors"/>
    <s v="Woburn, Massachusetts"/>
    <d v="2015-03-12T00:00:00"/>
    <n v="4127"/>
    <m/>
    <s v="Woburn"/>
    <s v="Massachusetts"/>
    <s v="United States"/>
  </r>
  <r>
    <d v="2019-04-22T00:00:00"/>
    <x v="44"/>
    <s v="sell"/>
    <n v="300"/>
    <n v="7"/>
    <n v="89.5"/>
    <n v="89.68"/>
    <n v="88.150002000000001"/>
    <n v="88.269997000000004"/>
    <n v="87.793610000000001"/>
    <n v="1156000"/>
    <n v="2.59"/>
    <n v="-1.9409390819918701E-2"/>
    <n v="-2.6936545266610799E-2"/>
    <n v="7.6734467170735093E-2"/>
    <n v="0.23552681203647799"/>
    <n v="-4.4362117483927599E-2"/>
    <n v="2.42814025308823E-2"/>
    <n v="2.1269993041582998E-2"/>
    <n v="2.1906968629501498E-2"/>
    <n v="2.13762878951324E-2"/>
    <n v="104.199997"/>
    <n v="60.119999"/>
    <n v="-0.161689373980763"/>
    <n v="1.0115060212163699E-3"/>
    <n v="1.4235612050808399"/>
    <n v="-0.54727958657300702"/>
    <n v="-0.64656478157751796"/>
    <s v="GreenGrest Capital"/>
    <x v="44"/>
    <s v="Information Technology"/>
    <s v="Semiconductors"/>
    <s v="Woburn, Massachusetts"/>
    <d v="2015-03-12T00:00:00"/>
    <n v="4127"/>
    <m/>
    <s v="Woburn"/>
    <s v="Massachusetts"/>
    <s v="United States"/>
  </r>
  <r>
    <d v="2019-04-25T00:00:00"/>
    <x v="44"/>
    <s v="buy"/>
    <n v="500"/>
    <n v="7"/>
    <n v="89.610000999999997"/>
    <n v="89.730002999999996"/>
    <n v="87.150002000000001"/>
    <n v="88.529999000000004"/>
    <n v="88.052207999999993"/>
    <n v="1123700"/>
    <n v="2.5339999999999998"/>
    <n v="-1.53565065964747E-2"/>
    <n v="-2.9494074204412898E-2"/>
    <n v="8.3352196979259899E-2"/>
    <n v="0.23903907278948999"/>
    <n v="2.5876639647663398E-2"/>
    <n v="1.39819606358679E-2"/>
    <n v="1.5907069796492399E-2"/>
    <n v="2.1672811718008101E-2"/>
    <n v="2.12517657648011E-2"/>
    <n v="104.199997"/>
    <n v="60.119999"/>
    <n v="-0.161689373980763"/>
    <n v="-3.6904169755480902E-4"/>
    <n v="1.42151730316265"/>
    <n v="4.1249852480532102E-3"/>
    <n v="-0.30650736767444298"/>
    <s v="GreenGrest Capital"/>
    <x v="44"/>
    <s v="Information Technology"/>
    <s v="Semiconductors"/>
    <s v="Woburn, Massachusetts"/>
    <d v="2015-03-12T00:00:00"/>
    <n v="4127"/>
    <m/>
    <s v="Woburn"/>
    <s v="Massachusetts"/>
    <s v="United States"/>
  </r>
  <r>
    <d v="2019-04-26T00:00:00"/>
    <x v="44"/>
    <s v="buy"/>
    <n v="600"/>
    <n v="7"/>
    <n v="87.370002999999997"/>
    <n v="87.669997999999893"/>
    <n v="85.5"/>
    <n v="87.019997000000004"/>
    <n v="86.550353999999999"/>
    <n v="2227700"/>
    <n v="2.5049999999999999"/>
    <n v="-1.7203539553617999E-2"/>
    <n v="-3.3671738034015498E-2"/>
    <n v="5.7956326949875597E-2"/>
    <n v="0.187586476433624"/>
    <n v="8.2175900957893594E-3"/>
    <n v="1.4624398465202301E-2"/>
    <n v="1.6483325399850798E-2"/>
    <n v="2.1475214494404201E-2"/>
    <n v="2.1279693857304601E-2"/>
    <n v="104.199997"/>
    <n v="60.119999"/>
    <n v="-0.161689373980763"/>
    <n v="4.6743503443647796E-3"/>
    <n v="1.41716595296617"/>
    <n v="-0.12884544491515601"/>
    <n v="-0.17141574635092899"/>
    <s v="GreenGrest Capital"/>
    <x v="44"/>
    <s v="Information Technology"/>
    <s v="Semiconductors"/>
    <s v="Woburn, Massachusetts"/>
    <d v="2015-03-12T00:00:00"/>
    <n v="4127"/>
    <m/>
    <s v="Woburn"/>
    <s v="Massachusetts"/>
    <s v="United States"/>
  </r>
  <r>
    <d v="2019-05-09T00:00:00"/>
    <x v="44"/>
    <s v="buy"/>
    <n v="400"/>
    <n v="7"/>
    <n v="83"/>
    <n v="83.980002999999996"/>
    <n v="81.559997999999993"/>
    <n v="83.639999000000003"/>
    <n v="83.188598999999996"/>
    <n v="1720100"/>
    <n v="2.4569999999999999"/>
    <n v="-5.0089397008582096E-3"/>
    <n v="-8.2027275051577295E-2"/>
    <n v="-4.6829722747937799E-2"/>
    <n v="2.98042225913626E-2"/>
    <n v="-0.12700904152699399"/>
    <n v="1.85054401312287E-2"/>
    <n v="1.9115915256685399E-2"/>
    <n v="1.68186258187214E-2"/>
    <n v="2.1184864950559101E-2"/>
    <n v="104.199997"/>
    <n v="60.119999"/>
    <n v="-0.161689373980763"/>
    <n v="-3.0259986019249502E-3"/>
    <n v="1.3957409891166499"/>
    <n v="-1.1430605308195001"/>
    <n v="-0.83547042884975498"/>
    <s v="GreenGrest Capital"/>
    <x v="44"/>
    <s v="Information Technology"/>
    <s v="Semiconductors"/>
    <s v="Woburn, Massachusetts"/>
    <d v="2015-03-12T00:00:00"/>
    <n v="4127"/>
    <m/>
    <s v="Woburn"/>
    <s v="Massachusetts"/>
    <s v="United States"/>
  </r>
  <r>
    <d v="2019-06-06T00:00:00"/>
    <x v="44"/>
    <s v="buy"/>
    <n v="1300"/>
    <n v="7"/>
    <n v="68.050003000000004"/>
    <n v="69.769997000000004"/>
    <n v="67.790001000000004"/>
    <n v="69.430000000000007"/>
    <n v="69.430000000000007"/>
    <n v="2565100"/>
    <n v="2.1240000000000001"/>
    <n v="2.1399768675989E-2"/>
    <n v="1.68486632781608E-2"/>
    <n v="-0.214644973876922"/>
    <n v="-0.130026348153575"/>
    <n v="-0.340526997487339"/>
    <n v="2.63395310980757E-2"/>
    <n v="2.8551685138270701E-2"/>
    <n v="2.3338690705452799E-2"/>
    <n v="2.2560599629244799E-2"/>
    <n v="104.199997"/>
    <n v="60.119999"/>
    <n v="-0.17427852438018199"/>
    <n v="6.1168407152111899E-3"/>
    <n v="1.44332763281802"/>
    <n v="-2.7252578432523999"/>
    <n v="-2.9050663423795098"/>
    <s v="GreenGrest Capital"/>
    <x v="44"/>
    <s v="Information Technology"/>
    <s v="Semiconductors"/>
    <s v="Woburn, Massachusetts"/>
    <d v="2015-03-12T00:00:00"/>
    <n v="4127"/>
    <m/>
    <s v="Woburn"/>
    <s v="Massachusetts"/>
    <s v="United States"/>
  </r>
  <r>
    <d v="2019-06-07T00:00:00"/>
    <x v="44"/>
    <s v="sell"/>
    <n v="800"/>
    <n v="7"/>
    <n v="69.330001999999993"/>
    <n v="70.379997000000003"/>
    <n v="68.680000000000007"/>
    <n v="70.150002000000001"/>
    <n v="70.150002000000001"/>
    <n v="2070700"/>
    <n v="2.0840000000000001"/>
    <n v="1.03167842936224E-2"/>
    <n v="5.1480953509123399E-2"/>
    <n v="-0.16939792811461099"/>
    <n v="-0.127602884514458"/>
    <n v="-0.33821732944498301"/>
    <n v="2.1313103827509401E-2"/>
    <n v="2.82803490023604E-2"/>
    <n v="2.3357357038001701E-2"/>
    <n v="2.2564885425415401E-2"/>
    <n v="104.199997"/>
    <n v="60.119999"/>
    <n v="-0.17427852438018199"/>
    <n v="1.0442979367750601E-2"/>
    <n v="1.4429060747857601"/>
    <n v="-2.7048807148187302"/>
    <n v="-2.83236305977981"/>
    <s v="GreenGrest Capital"/>
    <x v="44"/>
    <s v="Information Technology"/>
    <s v="Semiconductors"/>
    <s v="Woburn, Massachusetts"/>
    <d v="2015-03-12T00:00:00"/>
    <n v="4127"/>
    <m/>
    <s v="Woburn"/>
    <s v="Massachusetts"/>
    <s v="United States"/>
  </r>
  <r>
    <d v="2019-06-26T00:00:00"/>
    <x v="44"/>
    <s v="sell"/>
    <n v="600"/>
    <n v="7"/>
    <n v="76.139999000000003"/>
    <n v="77.160004000000001"/>
    <n v="75.730002999999996"/>
    <n v="75.839995999999999"/>
    <n v="75.839995999999999"/>
    <n v="1787900"/>
    <n v="2.0489999999999999"/>
    <n v="2.0245710698566E-2"/>
    <n v="4.0958901185646499E-3"/>
    <n v="8.6867505475503495E-2"/>
    <n v="-5.5337103680337799E-2"/>
    <n v="-0.230582805382748"/>
    <n v="1.5985720846220401E-2"/>
    <n v="2.0624667659637001E-2"/>
    <n v="2.3040398631314799E-2"/>
    <n v="2.2876691851104199E-2"/>
    <n v="103.949997"/>
    <n v="60.119999"/>
    <n v="-0.17427852438018199"/>
    <n v="-1.2346958449604901E-3"/>
    <n v="1.4685679350118801"/>
    <n v="-1.9650464125914799"/>
    <n v="-2.1093672306453701"/>
    <s v="GreenGrest Capital"/>
    <x v="44"/>
    <s v="Information Technology"/>
    <s v="Semiconductors"/>
    <s v="Woburn, Massachusetts"/>
    <d v="2015-03-12T00:00:00"/>
    <n v="4127"/>
    <m/>
    <s v="Woburn"/>
    <s v="Massachusetts"/>
    <s v="United States"/>
  </r>
  <r>
    <d v="2019-05-02T00:00:00"/>
    <x v="44"/>
    <s v="buy"/>
    <n v="900"/>
    <n v="8"/>
    <n v="88.519997000000004"/>
    <n v="91.339995999999999"/>
    <n v="88.379997000000003"/>
    <n v="90.790001000000004"/>
    <n v="90.300010999999998"/>
    <n v="3491900"/>
    <n v="2.552"/>
    <n v="2.5772586339812199E-2"/>
    <n v="2.5207670950311602E-2"/>
    <n v="7.9400427900367804E-2"/>
    <n v="0.22216316008124901"/>
    <n v="1.60440537600701E-2"/>
    <n v="1.65819982506493E-2"/>
    <n v="1.58967542241309E-2"/>
    <n v="2.1183371332464899E-2"/>
    <n v="2.11362264415716E-2"/>
    <n v="104.199997"/>
    <n v="60.119999"/>
    <n v="-0.161689373980763"/>
    <n v="-2.1262443276895502E-3"/>
    <n v="1.41184575374805"/>
    <n v="-7.1305082751399698E-2"/>
    <n v="-5.5314356772939201E-2"/>
    <s v="KKZ Asset Management"/>
    <x v="44"/>
    <s v="Information Technology"/>
    <s v="Semiconductors"/>
    <s v="Woburn, Massachusetts"/>
    <d v="2015-03-12T00:00:00"/>
    <n v="4127"/>
    <m/>
    <s v="Woburn"/>
    <s v="Massachusetts"/>
    <s v="United States"/>
  </r>
  <r>
    <d v="2019-05-10T00:00:00"/>
    <x v="44"/>
    <s v="sell"/>
    <n v="500"/>
    <n v="8"/>
    <n v="83.129997000000003"/>
    <n v="83.629997000000003"/>
    <n v="80.599997999999999"/>
    <n v="82.559997999999993"/>
    <n v="82.114425999999995"/>
    <n v="1774500"/>
    <n v="2.4550000000000001"/>
    <n v="-1.29965936191061E-2"/>
    <n v="-5.9255727638672699E-2"/>
    <n v="-5.3187048881741E-2"/>
    <n v="1.4970126828403501E-2"/>
    <n v="-0.12886954393054001"/>
    <n v="1.5023342749668499E-2"/>
    <n v="1.9235027978015799E-2"/>
    <n v="1.6902844051982301E-2"/>
    <n v="2.1188908812867099E-2"/>
    <n v="104.199997"/>
    <n v="60.119999"/>
    <n v="-0.161689373980763"/>
    <n v="3.7133938472042301E-3"/>
    <n v="1.40303619340335"/>
    <n v="-1.1585408752467301"/>
    <n v="-0.99194022319256503"/>
    <s v="KKZ Asset Management"/>
    <x v="44"/>
    <s v="Information Technology"/>
    <s v="Semiconductors"/>
    <s v="Woburn, Massachusetts"/>
    <d v="2015-03-12T00:00:00"/>
    <n v="4127"/>
    <m/>
    <s v="Woburn"/>
    <s v="Massachusetts"/>
    <s v="United States"/>
  </r>
  <r>
    <d v="2019-05-16T00:00:00"/>
    <x v="44"/>
    <s v="sell"/>
    <n v="1100"/>
    <n v="8"/>
    <n v="76.25"/>
    <n v="76.940002000000007"/>
    <n v="73.110000999999997"/>
    <n v="73.989998"/>
    <n v="73.590675000000005"/>
    <n v="4312600"/>
    <n v="2.4049999999999998"/>
    <n v="-6.2348377059424198E-2"/>
    <n v="-0.12259198784917399"/>
    <n v="-0.19898606252179399"/>
    <n v="-0.117970778837425"/>
    <n v="-0.262659528981669"/>
    <n v="4.1948506332146702E-2"/>
    <n v="2.6797824139096999E-2"/>
    <n v="2.0795544496948901E-2"/>
    <n v="2.20066399878029E-2"/>
    <n v="104.199997"/>
    <n v="60.119999"/>
    <n v="-0.17427852438018199"/>
    <n v="8.8559569696340101E-3"/>
    <n v="1.4186731558321599"/>
    <n v="-2.1811961446208099"/>
    <n v="-1.7330485113014999"/>
    <s v="KKZ Asset Management"/>
    <x v="44"/>
    <s v="Information Technology"/>
    <s v="Semiconductors"/>
    <s v="Woburn, Massachusetts"/>
    <d v="2015-03-12T00:00:00"/>
    <n v="4127"/>
    <m/>
    <s v="Woburn"/>
    <s v="Massachusetts"/>
    <s v="United States"/>
  </r>
  <r>
    <d v="2019-06-04T00:00:00"/>
    <x v="44"/>
    <s v="buy"/>
    <n v="500"/>
    <n v="8"/>
    <n v="67.970000999999996"/>
    <n v="69.470000999999996"/>
    <n v="67.529999000000004"/>
    <n v="69.400002000000001"/>
    <n v="69.400002000000001"/>
    <n v="1787300"/>
    <n v="2.1190000000000002"/>
    <n v="3.6389050099011E-2"/>
    <n v="2.0232113736215199E-2"/>
    <n v="-0.26325068590789802"/>
    <n v="-0.15995626474359401"/>
    <n v="-0.35552436588421699"/>
    <n v="2.19558685699838E-2"/>
    <n v="2.8114559436344E-2"/>
    <n v="2.3140504547009801E-2"/>
    <n v="2.2487156653004398E-2"/>
    <n v="104.199997"/>
    <n v="60.119999"/>
    <n v="-0.17427852438018199"/>
    <n v="2.1205927310919401E-2"/>
    <n v="1.44811777106609"/>
    <n v="-2.84298128526782"/>
    <n v="-2.9266163181138798"/>
    <s v="KKZ Asset Management"/>
    <x v="44"/>
    <s v="Information Technology"/>
    <s v="Semiconductors"/>
    <s v="Woburn, Massachusetts"/>
    <d v="2015-03-12T00:00:00"/>
    <n v="4127"/>
    <m/>
    <s v="Woburn"/>
    <s v="Massachusetts"/>
    <s v="United States"/>
  </r>
  <r>
    <d v="2019-04-01T00:00:00"/>
    <x v="44"/>
    <s v="sell"/>
    <n v="800"/>
    <n v="9"/>
    <n v="83.339995999999999"/>
    <n v="84.400002000000001"/>
    <n v="83.25"/>
    <n v="83.860000999999997"/>
    <n v="83.407409999999999"/>
    <n v="1278400"/>
    <n v="2.4969999999999999"/>
    <n v="1.6592887651934202E-2"/>
    <n v="2.91594400292036E-2"/>
    <n v="2.65844476821076E-2"/>
    <n v="0.22579916183492699"/>
    <n v="-0.16136313183906201"/>
    <n v="1.6530317293677099E-2"/>
    <n v="1.9847647774163899E-2"/>
    <n v="2.6673444697372501E-2"/>
    <n v="2.1670462981747799E-2"/>
    <n v="104.199997"/>
    <n v="60.119999"/>
    <n v="-0.161689373980763"/>
    <n v="1.1502195497633099E-2"/>
    <n v="1.41939265469523"/>
    <n v="-1.4009999749544799"/>
    <n v="-1.6372115016496001"/>
    <s v="Netpune Capital"/>
    <x v="44"/>
    <s v="Information Technology"/>
    <s v="Semiconductors"/>
    <s v="Woburn, Massachusetts"/>
    <d v="2015-03-12T00:00:00"/>
    <n v="4127"/>
    <m/>
    <s v="Woburn"/>
    <s v="Massachusetts"/>
    <s v="United States"/>
  </r>
  <r>
    <d v="2019-04-02T00:00:00"/>
    <x v="44"/>
    <s v="buy"/>
    <n v="1700"/>
    <n v="9"/>
    <n v="83.940002000000007"/>
    <n v="84.540001000000004"/>
    <n v="83.75"/>
    <n v="84.160004000000001"/>
    <n v="83.705794999999995"/>
    <n v="697900"/>
    <n v="2.4809999999999999"/>
    <n v="3.5710561244362898E-3"/>
    <n v="2.4538165677873699E-2"/>
    <n v="2.62444374834911E-2"/>
    <n v="0.232349875563574"/>
    <n v="-0.119879145476711"/>
    <n v="1.6494499053734998E-2"/>
    <n v="1.9845575299667701E-2"/>
    <n v="2.6660209677206601E-2"/>
    <n v="2.15433881122311E-2"/>
    <n v="104.199997"/>
    <n v="60.119999"/>
    <n v="-0.161689373980763"/>
    <n v="1.7455614805152698E-5"/>
    <n v="1.41471131479287"/>
    <n v="-1.09110894249673"/>
    <n v="-1.5349586703994"/>
    <s v="Netpune Capital"/>
    <x v="44"/>
    <s v="Information Technology"/>
    <s v="Semiconductors"/>
    <s v="Woburn, Massachusetts"/>
    <d v="2015-03-12T00:00:00"/>
    <n v="4127"/>
    <m/>
    <s v="Woburn"/>
    <s v="Massachusetts"/>
    <s v="United States"/>
  </r>
  <r>
    <d v="2019-04-11T00:00:00"/>
    <x v="44"/>
    <s v="buy"/>
    <n v="700"/>
    <n v="9"/>
    <n v="88.230002999999996"/>
    <n v="89.709998999999996"/>
    <n v="87.709998999999996"/>
    <n v="88.239998"/>
    <n v="87.763770999999906"/>
    <n v="1327700"/>
    <n v="2.504"/>
    <n v="2.15551060063052E-3"/>
    <n v="3.1427008439973203E-2"/>
    <n v="7.0175374320132197E-2"/>
    <n v="0.256534859013201"/>
    <n v="-9.1420737122681894E-2"/>
    <n v="8.5969537145118395E-3"/>
    <n v="1.93375632300147E-2"/>
    <n v="2.11044136859024E-2"/>
    <n v="2.1408137238832E-2"/>
    <n v="104.199997"/>
    <n v="60.119999"/>
    <n v="-0.161689373980763"/>
    <n v="3.8122194279549302E-5"/>
    <n v="1.4266341669392399"/>
    <n v="-0.89450657820789903"/>
    <n v="-0.86984137791729499"/>
    <s v="Netpune Capital"/>
    <x v="44"/>
    <s v="Information Technology"/>
    <s v="Semiconductors"/>
    <s v="Woburn, Massachusetts"/>
    <d v="2015-03-12T00:00:00"/>
    <n v="4127"/>
    <m/>
    <s v="Woburn"/>
    <s v="Massachusetts"/>
    <s v="United States"/>
  </r>
  <r>
    <d v="2019-04-29T00:00:00"/>
    <x v="44"/>
    <s v="buy"/>
    <n v="700"/>
    <n v="9"/>
    <n v="86.690002000000007"/>
    <n v="87.739998"/>
    <n v="86.57"/>
    <n v="86.800003000000004"/>
    <n v="86.331542999999996"/>
    <n v="1626600"/>
    <n v="2.536"/>
    <n v="-2.5313363705040202E-3"/>
    <n v="-1.6793683584600899E-2"/>
    <n v="7.4232126480180002E-2"/>
    <n v="0.182023886048127"/>
    <n v="-1.01039451298308E-3"/>
    <n v="1.2801630369553301E-2"/>
    <n v="1.5827350389324198E-2"/>
    <n v="2.14864225213422E-2"/>
    <n v="2.1276120063325001E-2"/>
    <n v="104.199997"/>
    <n v="60.119999"/>
    <n v="-0.161689373980763"/>
    <n v="1.07094833958194E-3"/>
    <n v="1.4204132964410401"/>
    <n v="-0.20112747659652799"/>
    <n v="-0.102185324355633"/>
    <s v="Netpune Capital"/>
    <x v="44"/>
    <s v="Information Technology"/>
    <s v="Semiconductors"/>
    <s v="Woburn, Massachusetts"/>
    <d v="2015-03-12T00:00:00"/>
    <n v="4127"/>
    <m/>
    <s v="Woburn"/>
    <s v="Massachusetts"/>
    <s v="United States"/>
  </r>
  <r>
    <d v="2019-05-28T00:00:00"/>
    <x v="44"/>
    <s v="sell"/>
    <n v="2100"/>
    <n v="9"/>
    <n v="69.949996999999996"/>
    <n v="70.360000999999997"/>
    <n v="67.940002000000007"/>
    <n v="68.010002"/>
    <n v="68.010002"/>
    <n v="2204600"/>
    <n v="2.2679999999999998"/>
    <n v="-2.21035171336584E-2"/>
    <n v="0"/>
    <n v="-0.25827512869380098"/>
    <n v="-0.18189673247364099"/>
    <n v="-0.36189442165123098"/>
    <n v="2.03879366827153E-2"/>
    <n v="2.7545438057785001E-2"/>
    <n v="2.2443365147297101E-2"/>
    <n v="2.23833598303225E-2"/>
    <n v="104.199997"/>
    <n v="60.119999"/>
    <n v="-0.17427852438018199"/>
    <n v="-8.4109499934704197E-3"/>
    <n v="1.43841103939061"/>
    <n v="-2.9175250368764201"/>
    <n v="-2.81503231685855"/>
    <s v="Netpune Capital"/>
    <x v="44"/>
    <s v="Information Technology"/>
    <s v="Semiconductors"/>
    <s v="Woburn, Massachusetts"/>
    <d v="2015-03-12T00:00:00"/>
    <n v="4127"/>
    <m/>
    <s v="Woburn"/>
    <s v="Massachusetts"/>
    <s v="United States"/>
  </r>
  <r>
    <d v="2019-05-29T00:00:00"/>
    <x v="44"/>
    <s v="sell"/>
    <n v="400"/>
    <n v="9"/>
    <n v="67.540001000000004"/>
    <n v="68.720000999999996"/>
    <n v="67.129997000000003"/>
    <n v="68.540001000000004"/>
    <n v="68.540001000000004"/>
    <n v="1771700"/>
    <n v="2.2360000000000002"/>
    <n v="7.7627484414961798E-3"/>
    <n v="-1.73564815330748E-2"/>
    <n v="-0.23330884069868699"/>
    <n v="-0.16457864222688801"/>
    <n v="-0.36203374770855101"/>
    <n v="1.60600973481063E-2"/>
    <n v="2.78225137214815E-2"/>
    <n v="2.24664215606083E-2"/>
    <n v="2.23831299731777E-2"/>
    <n v="104.199997"/>
    <n v="60.119999"/>
    <n v="-0.17427852438018199"/>
    <n v="-6.9359101493404697E-3"/>
    <n v="1.4339229206337001"/>
    <n v="-2.9137264383140198"/>
    <n v="-2.8702294902548999"/>
    <s v="Netpune Capital"/>
    <x v="44"/>
    <s v="Information Technology"/>
    <s v="Semiconductors"/>
    <s v="Woburn, Massachusetts"/>
    <d v="2015-03-12T00:00:00"/>
    <n v="4127"/>
    <m/>
    <s v="Woburn"/>
    <s v="Massachusetts"/>
    <s v="United States"/>
  </r>
  <r>
    <d v="2019-06-13T00:00:00"/>
    <x v="44"/>
    <s v="buy"/>
    <n v="1600"/>
    <n v="9"/>
    <n v="72.970000999999996"/>
    <n v="73.739998"/>
    <n v="72.680000000000007"/>
    <n v="73.349997999999999"/>
    <n v="73.349997999999999"/>
    <n v="1265400"/>
    <n v="2.0910000000000002"/>
    <n v="9.4513954784834191E-3"/>
    <n v="5.4923426557277902E-2"/>
    <n v="-3.83345920466103E-2"/>
    <n v="-9.9089682852068303E-2"/>
    <n v="-0.29927709166934902"/>
    <n v="2.0907741242655799E-2"/>
    <n v="2.62692663465234E-2"/>
    <n v="2.4012816297345901E-2"/>
    <n v="2.2655569040042602E-2"/>
    <n v="103.949997"/>
    <n v="60.119999"/>
    <n v="-0.17427852438018199"/>
    <n v="4.0890106107655602E-3"/>
    <n v="1.45549986417878"/>
    <n v="-2.4254411458946401"/>
    <n v="-2.4738702423920902"/>
    <s v="Netpune Capital"/>
    <x v="44"/>
    <s v="Information Technology"/>
    <s v="Semiconductors"/>
    <s v="Woburn, Massachusetts"/>
    <d v="2015-03-12T00:00:00"/>
    <n v="4127"/>
    <m/>
    <s v="Woburn"/>
    <s v="Massachusetts"/>
    <s v="United States"/>
  </r>
  <r>
    <d v="2019-06-17T00:00:00"/>
    <x v="44"/>
    <s v="buy"/>
    <n v="1400"/>
    <n v="9"/>
    <n v="71.650002000000001"/>
    <n v="72.589995999999999"/>
    <n v="70.940002000000007"/>
    <n v="72.440002000000007"/>
    <n v="72.440002000000007"/>
    <n v="1968200"/>
    <n v="2.0859999999999999"/>
    <n v="8.8741427873606695E-3"/>
    <n v="-9.0696787716831907E-3"/>
    <n v="-7.81080357735051E-2"/>
    <n v="-0.12571835792762601"/>
    <n v="-0.322507880721496"/>
    <n v="1.6332894030939502E-2"/>
    <n v="2.6171080558623799E-2"/>
    <n v="2.3826067857050201E-2"/>
    <n v="2.2675776857114301E-2"/>
    <n v="103.949997"/>
    <n v="60.119999"/>
    <n v="-0.17427852438018199"/>
    <n v="9.3131563797728401E-4"/>
    <n v="1.4563576884439999"/>
    <n v="-2.61539531095795"/>
    <n v="-2.4552021297644901"/>
    <s v="Netpune Capital"/>
    <x v="44"/>
    <s v="Information Technology"/>
    <s v="Semiconductors"/>
    <s v="Woburn, Massachusetts"/>
    <d v="2015-03-12T00:00:00"/>
    <n v="4127"/>
    <m/>
    <s v="Woburn"/>
    <s v="Massachusetts"/>
    <s v="United States"/>
  </r>
  <r>
    <d v="2019-04-05T00:00:00"/>
    <x v="44"/>
    <s v="buy"/>
    <n v="700"/>
    <n v="10"/>
    <n v="85.739998"/>
    <n v="86.970000999999996"/>
    <n v="85.730002999999996"/>
    <n v="86.800003000000004"/>
    <n v="86.331542999999996"/>
    <n v="1081300"/>
    <n v="2.5009999999999999"/>
    <n v="1.49732592986566E-2"/>
    <n v="5.1050768677868202E-2"/>
    <n v="6.9280985977841103E-2"/>
    <n v="0.31514278856495798"/>
    <n v="-0.112236148383886"/>
    <n v="6.9743285246043401E-3"/>
    <n v="1.99600548127261E-2"/>
    <n v="2.1515646450444601E-2"/>
    <n v="2.1527216289949701E-2"/>
    <n v="104.199997"/>
    <n v="60.119999"/>
    <n v="-0.161689373980763"/>
    <n v="4.62571739556182E-3"/>
    <n v="1.4224711769662399"/>
    <n v="-1.0470547565227999"/>
    <n v="-1.1674426722861799"/>
    <s v="Spectrum Group"/>
    <x v="44"/>
    <s v="Information Technology"/>
    <s v="Semiconductors"/>
    <s v="Woburn, Massachusetts"/>
    <d v="2015-03-12T00:00:00"/>
    <n v="4127"/>
    <m/>
    <s v="Woburn"/>
    <s v="Massachusetts"/>
    <s v="United States"/>
  </r>
  <r>
    <d v="2019-04-26T00:00:00"/>
    <x v="44"/>
    <s v="buy"/>
    <n v="700"/>
    <n v="10"/>
    <n v="87.370002999999997"/>
    <n v="87.669997999999893"/>
    <n v="85.5"/>
    <n v="87.019997000000004"/>
    <n v="86.550353999999999"/>
    <n v="2227700"/>
    <n v="2.5049999999999999"/>
    <n v="-1.7203539553617999E-2"/>
    <n v="-3.3671738034015498E-2"/>
    <n v="5.7956326949875597E-2"/>
    <n v="0.187586476433624"/>
    <n v="8.2175900957893594E-3"/>
    <n v="1.4624398465202301E-2"/>
    <n v="1.6483325399850798E-2"/>
    <n v="2.1475214494404201E-2"/>
    <n v="2.1279693857304601E-2"/>
    <n v="104.199997"/>
    <n v="60.119999"/>
    <n v="-0.161689373980763"/>
    <n v="4.6743503443647796E-3"/>
    <n v="1.41716595296617"/>
    <n v="-0.12884544491515601"/>
    <n v="-0.17141574635092899"/>
    <s v="Spectrum Group"/>
    <x v="44"/>
    <s v="Information Technology"/>
    <s v="Semiconductors"/>
    <s v="Woburn, Massachusetts"/>
    <d v="2015-03-12T00:00:00"/>
    <n v="4127"/>
    <m/>
    <s v="Woburn"/>
    <s v="Massachusetts"/>
    <s v="United States"/>
  </r>
  <r>
    <d v="2019-05-01T00:00:00"/>
    <x v="44"/>
    <s v="buy"/>
    <n v="1700"/>
    <n v="10"/>
    <n v="90.190002000000007"/>
    <n v="91.199996999999996"/>
    <n v="88.459998999999996"/>
    <n v="88.480002999999996"/>
    <n v="88.002480000000006"/>
    <n v="2105900"/>
    <n v="2.5110000000000001"/>
    <n v="3.3964157407043202E-3"/>
    <n v="-1.5921421985975098E-2"/>
    <n v="7.0220729212489896E-2"/>
    <n v="0.184414372652102"/>
    <n v="3.6885719981394498E-2"/>
    <n v="1.36732745847453E-2"/>
    <n v="1.54000172930817E-2"/>
    <n v="2.10775843714666E-2"/>
    <n v="2.12775288657167E-2"/>
    <n v="104.199997"/>
    <n v="60.119999"/>
    <n v="-0.161689373980763"/>
    <n v="-7.5304459681844096E-3"/>
    <n v="1.4193987349735699"/>
    <n v="8.8904882443937905E-2"/>
    <n v="-4.0228343173048603E-2"/>
    <s v="Spectrum Group"/>
    <x v="44"/>
    <s v="Information Technology"/>
    <s v="Semiconductors"/>
    <s v="Woburn, Massachusetts"/>
    <d v="2015-03-12T00:00:00"/>
    <n v="4127"/>
    <m/>
    <s v="Woburn"/>
    <s v="Massachusetts"/>
    <s v="United States"/>
  </r>
  <r>
    <d v="2019-05-06T00:00:00"/>
    <x v="44"/>
    <s v="buy"/>
    <n v="300"/>
    <n v="10"/>
    <n v="84.040001000000004"/>
    <n v="86.790001000000004"/>
    <n v="83.760002"/>
    <n v="86.519997000000004"/>
    <n v="86.053055000000001"/>
    <n v="2326400"/>
    <n v="2.5"/>
    <n v="-1.2405416564985601E-2"/>
    <n v="-3.2310107225624598E-3"/>
    <n v="1.3497999673017199E-2"/>
    <n v="0.14924349162404199"/>
    <n v="-4.6871736224274201E-2"/>
    <n v="2.4267946703786E-2"/>
    <n v="1.80015661784616E-2"/>
    <n v="2.17680210718421E-2"/>
    <n v="2.1258965962904299E-2"/>
    <n v="104.199997"/>
    <n v="60.119999"/>
    <n v="-0.161689373980763"/>
    <n v="-4.4810132310555703E-3"/>
    <n v="1.3999744376982299"/>
    <n v="-0.53931888497167402"/>
    <n v="-0.172421930171475"/>
    <s v="Spectrum Group"/>
    <x v="44"/>
    <s v="Information Technology"/>
    <s v="Semiconductors"/>
    <s v="Woburn, Massachusetts"/>
    <d v="2015-03-12T00:00:00"/>
    <n v="4127"/>
    <m/>
    <s v="Woburn"/>
    <s v="Massachusetts"/>
    <s v="United States"/>
  </r>
  <r>
    <d v="2019-05-13T00:00:00"/>
    <x v="44"/>
    <s v="buy"/>
    <n v="1500"/>
    <n v="10"/>
    <n v="80"/>
    <n v="80.389999000000003"/>
    <n v="76.069999999999993"/>
    <n v="76.629997000000003"/>
    <n v="76.216431"/>
    <n v="2955100"/>
    <n v="2.4049999999999998"/>
    <n v="-7.4536644199346802E-2"/>
    <n v="-0.121386955273033"/>
    <n v="-0.13891620453628201"/>
    <n v="-6.1156217773421E-2"/>
    <n v="-0.21918893173683801"/>
    <n v="3.1858711317909003E-2"/>
    <n v="2.43501904417423E-2"/>
    <n v="1.93487331830836E-2"/>
    <n v="2.1670596473193401E-2"/>
    <n v="104.199997"/>
    <n v="60.119999"/>
    <n v="-0.16672147583072999"/>
    <n v="-2.4426469085879299E-2"/>
    <n v="1.44404683458628"/>
    <n v="-1.84018637429719"/>
    <n v="-1.2521137210576601"/>
    <s v="Spectrum Group"/>
    <x v="44"/>
    <s v="Information Technology"/>
    <s v="Semiconductors"/>
    <s v="Woburn, Massachusetts"/>
    <d v="2015-03-12T00:00:00"/>
    <n v="4127"/>
    <m/>
    <s v="Woburn"/>
    <s v="Massachusetts"/>
    <s v="United States"/>
  </r>
  <r>
    <d v="2019-05-16T00:00:00"/>
    <x v="44"/>
    <s v="sell"/>
    <n v="1000"/>
    <n v="10"/>
    <n v="76.25"/>
    <n v="76.940002000000007"/>
    <n v="73.110000999999997"/>
    <n v="73.989998"/>
    <n v="73.590675000000005"/>
    <n v="4312600"/>
    <n v="2.4049999999999998"/>
    <n v="-6.2348377059424198E-2"/>
    <n v="-0.12259198784917399"/>
    <n v="-0.19898606252179399"/>
    <n v="-0.117970778837425"/>
    <n v="-0.262659528981669"/>
    <n v="4.1948506332146702E-2"/>
    <n v="2.6797824139096999E-2"/>
    <n v="2.0795544496948901E-2"/>
    <n v="2.20066399878029E-2"/>
    <n v="104.199997"/>
    <n v="60.119999"/>
    <n v="-0.17427852438018199"/>
    <n v="8.8559569696340101E-3"/>
    <n v="1.4186731558321599"/>
    <n v="-2.1811961446208099"/>
    <n v="-1.7330485113014999"/>
    <s v="Spectrum Group"/>
    <x v="44"/>
    <s v="Information Technology"/>
    <s v="Semiconductors"/>
    <s v="Woburn, Massachusetts"/>
    <d v="2015-03-12T00:00:00"/>
    <n v="4127"/>
    <m/>
    <s v="Woburn"/>
    <s v="Massachusetts"/>
    <s v="United States"/>
  </r>
  <r>
    <d v="2019-05-17T00:00:00"/>
    <x v="44"/>
    <s v="buy"/>
    <n v="1000"/>
    <n v="10"/>
    <n v="72.120002999999997"/>
    <n v="73.160004000000001"/>
    <n v="69.910004000000001"/>
    <n v="70.410004000000001"/>
    <n v="70.030006"/>
    <n v="4254100"/>
    <n v="2.3929999999999998"/>
    <n v="-4.95945119933595E-2"/>
    <n v="-0.15918990622342699"/>
    <n v="-0.284267564377024"/>
    <n v="-0.164451846563679"/>
    <n v="-0.32191204367506698"/>
    <n v="4.2623018301234702E-2"/>
    <n v="2.6180095627652101E-2"/>
    <n v="2.16473725435779E-2"/>
    <n v="2.2207481596234101E-2"/>
    <n v="104.199997"/>
    <n v="60.119999"/>
    <n v="-0.17427852438018199"/>
    <n v="-5.8544371529206298E-3"/>
    <n v="1.42831963560125"/>
    <n v="-2.6297312125648999"/>
    <n v="-2.0272865787651302"/>
    <s v="Spectrum Group"/>
    <x v="44"/>
    <s v="Information Technology"/>
    <s v="Semiconductors"/>
    <s v="Woburn, Massachusetts"/>
    <d v="2015-03-12T00:00:00"/>
    <n v="4127"/>
    <m/>
    <s v="Woburn"/>
    <s v="Massachusetts"/>
    <s v="United States"/>
  </r>
  <r>
    <d v="2019-05-20T00:00:00"/>
    <x v="44"/>
    <s v="sell"/>
    <n v="200"/>
    <n v="10"/>
    <n v="67.730002999999996"/>
    <n v="69.870002999999997"/>
    <n v="67.110000999999997"/>
    <n v="68.010002"/>
    <n v="68.010002"/>
    <n v="4397100"/>
    <n v="2.4159999999999999"/>
    <n v="-2.9269024750002402E-2"/>
    <n v="-0.113922286774083"/>
    <n v="-0.287769202898214"/>
    <n v="-0.18456420748326899"/>
    <n v="-0.35994473267249599"/>
    <n v="3.5498165451411899E-2"/>
    <n v="2.6272396080166498E-2"/>
    <n v="2.1892387782959499E-2"/>
    <n v="2.2268123271928401E-2"/>
    <n v="104.199997"/>
    <n v="60.119999"/>
    <n v="-0.17427852438018199"/>
    <n v="-6.7722580366252503E-3"/>
    <n v="1.4342908140976001"/>
    <n v="-2.9211431323646702"/>
    <n v="-2.2434779303786301"/>
    <s v="Spectrum Group"/>
    <x v="44"/>
    <s v="Information Technology"/>
    <s v="Semiconductors"/>
    <s v="Woburn, Massachusetts"/>
    <d v="2015-03-12T00:00:00"/>
    <n v="4127"/>
    <m/>
    <s v="Woburn"/>
    <s v="Massachusetts"/>
    <s v="United States"/>
  </r>
  <r>
    <d v="2019-05-29T00:00:00"/>
    <x v="44"/>
    <s v="sell"/>
    <n v="1200"/>
    <n v="10"/>
    <n v="67.540001000000004"/>
    <n v="68.720000999999996"/>
    <n v="67.129997000000003"/>
    <n v="68.540001000000004"/>
    <n v="68.540001000000004"/>
    <n v="1771700"/>
    <n v="2.2360000000000002"/>
    <n v="7.7627484414961798E-3"/>
    <n v="-1.73564815330748E-2"/>
    <n v="-0.23330884069868699"/>
    <n v="-0.16457864222688801"/>
    <n v="-0.36203374770855101"/>
    <n v="1.60600973481063E-2"/>
    <n v="2.78225137214815E-2"/>
    <n v="2.24664215606083E-2"/>
    <n v="2.23831299731777E-2"/>
    <n v="104.199997"/>
    <n v="60.119999"/>
    <n v="-0.17427852438018199"/>
    <n v="-6.9359101493404697E-3"/>
    <n v="1.4339229206337001"/>
    <n v="-2.9137264383140198"/>
    <n v="-2.8702294902548999"/>
    <s v="Spectrum Group"/>
    <x v="44"/>
    <s v="Information Technology"/>
    <s v="Semiconductors"/>
    <s v="Woburn, Massachusetts"/>
    <d v="2015-03-12T00:00:00"/>
    <n v="4127"/>
    <m/>
    <s v="Woburn"/>
    <s v="Massachusetts"/>
    <s v="United States"/>
  </r>
  <r>
    <d v="2019-04-16T00:00:00"/>
    <x v="44"/>
    <s v="buy"/>
    <n v="1900"/>
    <n v="11"/>
    <n v="91"/>
    <n v="93.589995999999999"/>
    <n v="90.660004000000001"/>
    <n v="93.559997999999993"/>
    <n v="93.055060999999995"/>
    <n v="2110600"/>
    <n v="2.5920000000000001"/>
    <n v="3.5686989861869897E-2"/>
    <n v="7.1890609271855394E-2"/>
    <n v="0.110647352916911"/>
    <n v="0.317120669219705"/>
    <n v="-2.6350768326960299E-2"/>
    <n v="1.6832842822122399E-2"/>
    <n v="2.0363677547774801E-2"/>
    <n v="2.1285082765186501E-2"/>
    <n v="2.1552673507587099E-2"/>
    <n v="104.199997"/>
    <n v="60.119999"/>
    <n v="-0.161689373980763"/>
    <n v="5.0922850790659495E-4"/>
    <n v="1.4354946236722399"/>
    <n v="-0.40463030167457598"/>
    <n v="-0.74485683865351904"/>
    <s v="Beta Dynamic Fund"/>
    <x v="44"/>
    <s v="Information Technology"/>
    <s v="Semiconductors"/>
    <s v="Woburn, Massachusetts"/>
    <d v="2015-03-12T00:00:00"/>
    <n v="4127"/>
    <m/>
    <s v="Woburn"/>
    <s v="Massachusetts"/>
    <s v="United States"/>
  </r>
  <r>
    <d v="2019-04-18T00:00:00"/>
    <x v="44"/>
    <s v="sell"/>
    <n v="900"/>
    <n v="11"/>
    <n v="91.599997999999999"/>
    <n v="91.860000999999997"/>
    <n v="89.779999000000004"/>
    <n v="90"/>
    <n v="89.514274999999998"/>
    <n v="1531400"/>
    <n v="2.56"/>
    <n v="-1.30258757240155E-2"/>
    <n v="1.9749325263202999E-2"/>
    <n v="7.5921664657312996E-2"/>
    <n v="0.26988973761945301"/>
    <n v="-7.7651071561263704E-2"/>
    <n v="2.6423172847619102E-2"/>
    <n v="2.1312322952873799E-2"/>
    <n v="2.1748546380377501E-2"/>
    <n v="2.1597332726693001E-2"/>
    <n v="104.199997"/>
    <n v="60.119999"/>
    <n v="-0.161689373980763"/>
    <n v="1.5778467813143101E-3"/>
    <n v="1.43598768808669"/>
    <n v="-0.80430355153272703"/>
    <n v="-0.69931174525613105"/>
    <s v="Beta Dynamic Fund"/>
    <x v="44"/>
    <s v="Information Technology"/>
    <s v="Semiconductors"/>
    <s v="Woburn, Massachusetts"/>
    <d v="2015-03-12T00:00:00"/>
    <n v="4127"/>
    <m/>
    <s v="Woburn"/>
    <s v="Massachusetts"/>
    <s v="United States"/>
  </r>
  <r>
    <d v="2019-05-20T00:00:00"/>
    <x v="44"/>
    <s v="sell"/>
    <n v="700"/>
    <n v="11"/>
    <n v="67.730002999999996"/>
    <n v="69.870002999999997"/>
    <n v="67.110000999999997"/>
    <n v="68.010002"/>
    <n v="68.010002"/>
    <n v="4397100"/>
    <n v="2.4159999999999999"/>
    <n v="-2.9269024750002402E-2"/>
    <n v="-0.113922286774083"/>
    <n v="-0.287769202898214"/>
    <n v="-0.18456420748326899"/>
    <n v="-0.35994473267249599"/>
    <n v="3.5498165451411899E-2"/>
    <n v="2.6272396080166498E-2"/>
    <n v="2.1892387782959499E-2"/>
    <n v="2.2268123271928401E-2"/>
    <n v="104.199997"/>
    <n v="60.119999"/>
    <n v="-0.17427852438018199"/>
    <n v="-6.7722580366252503E-3"/>
    <n v="1.4342908140976001"/>
    <n v="-2.9211431323646702"/>
    <n v="-2.2434779303786301"/>
    <s v="Beta Dynamic Fund"/>
    <x v="44"/>
    <s v="Information Technology"/>
    <s v="Semiconductors"/>
    <s v="Woburn, Massachusetts"/>
    <d v="2015-03-12T00:00:00"/>
    <n v="4127"/>
    <m/>
    <s v="Woburn"/>
    <s v="Massachusetts"/>
    <s v="United States"/>
  </r>
  <r>
    <d v="2019-05-30T00:00:00"/>
    <x v="44"/>
    <s v="sell"/>
    <n v="1300"/>
    <n v="11"/>
    <n v="68.510002"/>
    <n v="70.129997000000003"/>
    <n v="67.790001000000004"/>
    <n v="68.269997000000004"/>
    <n v="68.269997000000004"/>
    <n v="1722700"/>
    <n v="2.2269999999999999"/>
    <n v="-3.94714354946197E-3"/>
    <n v="-3.94714354946197E-3"/>
    <n v="-0.23472464787764499"/>
    <n v="-0.173682319169604"/>
    <n v="-0.35667194847490802"/>
    <n v="1.41701526113542E-2"/>
    <n v="2.7804581421618998E-2"/>
    <n v="2.2444913392575601E-2"/>
    <n v="2.2378164760529701E-2"/>
    <n v="104.199997"/>
    <n v="60.119999"/>
    <n v="-0.17427852438018199"/>
    <n v="2.0962723552933101E-3"/>
    <n v="1.43802332691087"/>
    <n v="-2.8702633542702798"/>
    <n v="-2.8806312374690402"/>
    <s v="Beta Dynamic Fund"/>
    <x v="44"/>
    <s v="Information Technology"/>
    <s v="Semiconductors"/>
    <s v="Woburn, Massachusetts"/>
    <d v="2015-03-12T00:00:00"/>
    <n v="4127"/>
    <m/>
    <s v="Woburn"/>
    <s v="Massachusetts"/>
    <s v="United States"/>
  </r>
  <r>
    <d v="2019-06-11T00:00:00"/>
    <x v="44"/>
    <s v="sell"/>
    <n v="1300"/>
    <n v="11"/>
    <n v="74.209998999999996"/>
    <n v="74.730002999999996"/>
    <n v="73.370002999999997"/>
    <n v="73.970000999999996"/>
    <n v="73.970000999999996"/>
    <n v="2894100"/>
    <n v="2.14"/>
    <n v="1.18312797228189E-2"/>
    <n v="6.3772722787568001E-2"/>
    <n v="-0.117450688068752"/>
    <n v="-0.10081379106707999"/>
    <n v="-0.280196538181264"/>
    <n v="2.25135322841956E-2"/>
    <n v="3.0274409941642301E-2"/>
    <n v="2.3891260366716401E-2"/>
    <n v="2.2636706866091101E-2"/>
    <n v="103.949997"/>
    <n v="60.119999"/>
    <n v="-0.17427852438018199"/>
    <n v="-3.4994119269314301E-4"/>
    <n v="1.45410538431226"/>
    <n v="-2.2752041006355799"/>
    <n v="-2.6438865244821499"/>
    <s v="Beta Dynamic Fund"/>
    <x v="44"/>
    <s v="Information Technology"/>
    <s v="Semiconductors"/>
    <s v="Woburn, Massachusetts"/>
    <d v="2015-03-12T00:00:00"/>
    <n v="4127"/>
    <m/>
    <s v="Woburn"/>
    <s v="Massachusetts"/>
    <s v="United States"/>
  </r>
  <r>
    <d v="2019-06-28T00:00:00"/>
    <x v="44"/>
    <s v="buy"/>
    <n v="800"/>
    <n v="11"/>
    <n v="77.489998"/>
    <n v="77.870002999999997"/>
    <n v="77.040001000000004"/>
    <n v="77.269997000000004"/>
    <n v="77.269997000000004"/>
    <n v="3397700"/>
    <n v="2"/>
    <n v="4.1499218220593503E-3"/>
    <n v="2.68885767840653E-2"/>
    <n v="0.11988821208410801"/>
    <n v="-5.9838523566206399E-2"/>
    <n v="-0.19773439810266899"/>
    <n v="1.60087037707708E-2"/>
    <n v="1.9883116248150898E-2"/>
    <n v="2.2918691585774201E-2"/>
    <n v="2.2870109916090699E-2"/>
    <n v="103.949997"/>
    <n v="60.119999"/>
    <n v="-0.17427852438018199"/>
    <n v="5.7409418775350302E-3"/>
    <n v="1.46750963339805"/>
    <n v="-1.72010732068357"/>
    <n v="-1.9684437791562699"/>
    <s v="Beta Dynamic Fund"/>
    <x v="44"/>
    <s v="Information Technology"/>
    <s v="Semiconductors"/>
    <s v="Woburn, Massachusetts"/>
    <d v="2015-03-12T00:00:00"/>
    <n v="4127"/>
    <m/>
    <s v="Woburn"/>
    <s v="Massachusetts"/>
    <s v="United States"/>
  </r>
  <r>
    <d v="2019-04-08T00:00:00"/>
    <x v="44"/>
    <s v="sell"/>
    <n v="700"/>
    <n v="12"/>
    <n v="86.599997999999999"/>
    <n v="87.809997999999993"/>
    <n v="86.040001000000004"/>
    <n v="87.650002000000001"/>
    <n v="87.176956000000004"/>
    <n v="1356600"/>
    <n v="2.5190000000000001"/>
    <n v="9.7449945707944203E-3"/>
    <n v="4.4202875596728301E-2"/>
    <n v="9.7594631016703695E-2"/>
    <n v="0.311462744438123"/>
    <n v="-6.9147762811681501E-2"/>
    <n v="6.0138046681741403E-3"/>
    <n v="1.9397942285380498E-2"/>
    <n v="2.1497398203135398E-2"/>
    <n v="2.1435800432224199E-2"/>
    <n v="104.199997"/>
    <n v="60.119999"/>
    <n v="-0.161689373980763"/>
    <n v="1.0469119934194001E-3"/>
    <n v="1.4218319326261999"/>
    <n v="-0.72069622522406496"/>
    <n v="-1.0313819223401"/>
    <s v="6igma Capital"/>
    <x v="44"/>
    <s v="Information Technology"/>
    <s v="Semiconductors"/>
    <s v="Woburn, Massachusetts"/>
    <d v="2015-03-12T00:00:00"/>
    <n v="4127"/>
    <m/>
    <s v="Woburn"/>
    <s v="Massachusetts"/>
    <s v="United States"/>
  </r>
  <r>
    <d v="2019-04-29T00:00:00"/>
    <x v="44"/>
    <s v="buy"/>
    <n v="1800"/>
    <n v="12"/>
    <n v="86.690002000000007"/>
    <n v="87.739998"/>
    <n v="86.57"/>
    <n v="86.800003000000004"/>
    <n v="86.331542999999996"/>
    <n v="1626600"/>
    <n v="2.536"/>
    <n v="-2.5313363705040202E-3"/>
    <n v="-1.6793683584600899E-2"/>
    <n v="7.4232126480180002E-2"/>
    <n v="0.182023886048127"/>
    <n v="-1.01039451298308E-3"/>
    <n v="1.2801630369553301E-2"/>
    <n v="1.5827350389324198E-2"/>
    <n v="2.14864225213422E-2"/>
    <n v="2.1276120063325001E-2"/>
    <n v="104.199997"/>
    <n v="60.119999"/>
    <n v="-0.161689373980763"/>
    <n v="1.07094833958194E-3"/>
    <n v="1.4204132964410401"/>
    <n v="-0.20112747659652799"/>
    <n v="-0.102185324355633"/>
    <s v="6igma Capital"/>
    <x v="44"/>
    <s v="Information Technology"/>
    <s v="Semiconductors"/>
    <s v="Woburn, Massachusetts"/>
    <d v="2015-03-12T00:00:00"/>
    <n v="4127"/>
    <m/>
    <s v="Woburn"/>
    <s v="Massachusetts"/>
    <s v="United States"/>
  </r>
  <r>
    <d v="2019-05-10T00:00:00"/>
    <x v="44"/>
    <s v="buy"/>
    <n v="1800"/>
    <n v="12"/>
    <n v="83.129997000000003"/>
    <n v="83.629997000000003"/>
    <n v="80.599997999999999"/>
    <n v="82.559997999999993"/>
    <n v="82.114425999999995"/>
    <n v="1774500"/>
    <n v="2.4550000000000001"/>
    <n v="-1.29965936191061E-2"/>
    <n v="-5.9255727638672699E-2"/>
    <n v="-5.3187048881741E-2"/>
    <n v="1.4970126828403501E-2"/>
    <n v="-0.12886954393054001"/>
    <n v="1.5023342749668499E-2"/>
    <n v="1.9235027978015799E-2"/>
    <n v="1.6902844051982301E-2"/>
    <n v="2.1188908812867099E-2"/>
    <n v="104.199997"/>
    <n v="60.119999"/>
    <n v="-0.161689373980763"/>
    <n v="3.7133938472042301E-3"/>
    <n v="1.40303619340335"/>
    <n v="-1.1585408752467301"/>
    <n v="-0.99194022319256503"/>
    <s v="6igma Capital"/>
    <x v="44"/>
    <s v="Information Technology"/>
    <s v="Semiconductors"/>
    <s v="Woburn, Massachusetts"/>
    <d v="2015-03-12T00:00:00"/>
    <n v="4127"/>
    <m/>
    <s v="Woburn"/>
    <s v="Massachusetts"/>
    <s v="United States"/>
  </r>
  <r>
    <d v="2019-05-15T00:00:00"/>
    <x v="44"/>
    <s v="sell"/>
    <n v="1700"/>
    <n v="12"/>
    <n v="77.430000000000007"/>
    <n v="79.389999000000003"/>
    <n v="77.169997999999893"/>
    <n v="78.75"/>
    <n v="78.324989000000002"/>
    <n v="1557500"/>
    <n v="2.379"/>
    <n v="8.1601502098318894E-3"/>
    <n v="-6.5252550490608296E-2"/>
    <n v="-0.141058567818105"/>
    <n v="-4.7700220921170398E-2"/>
    <n v="-0.21178868627932701"/>
    <n v="3.6505678040655E-2"/>
    <n v="2.40120759737299E-2"/>
    <n v="1.93325818909054E-2"/>
    <n v="2.1672823682350399E-2"/>
    <n v="104.199997"/>
    <n v="60.119999"/>
    <n v="-0.16672147583072999"/>
    <n v="5.8219943882337104E-3"/>
    <n v="1.4467072955490901"/>
    <n v="-1.7901832295679201"/>
    <n v="-1.52542138854123"/>
    <s v="6igma Capital"/>
    <x v="44"/>
    <s v="Information Technology"/>
    <s v="Semiconductors"/>
    <s v="Woburn, Massachusetts"/>
    <d v="2015-03-12T00:00:00"/>
    <n v="4127"/>
    <m/>
    <s v="Woburn"/>
    <s v="Massachusetts"/>
    <s v="United States"/>
  </r>
  <r>
    <d v="2019-05-31T00:00:00"/>
    <x v="44"/>
    <s v="sell"/>
    <n v="400"/>
    <n v="12"/>
    <n v="67.230002999999996"/>
    <n v="68.639999000000003"/>
    <n v="66.610000999999997"/>
    <n v="66.629997000000003"/>
    <n v="66.629997000000003"/>
    <n v="1615500"/>
    <n v="2.1419999999999999"/>
    <n v="-2.4315505937339901E-2"/>
    <n v="-2.7094736945288099E-2"/>
    <n v="-0.27481369860890198"/>
    <n v="-0.20190889142999599"/>
    <n v="-0.38440070290799599"/>
    <n v="1.7673028488445298E-2"/>
    <n v="2.7298118700080101E-2"/>
    <n v="2.25909144233872E-2"/>
    <n v="2.2422455715412602E-2"/>
    <n v="104.199997"/>
    <n v="60.119999"/>
    <n v="-0.17427852438018199"/>
    <n v="-1.3283204951564801E-2"/>
    <n v="1.44722615949056"/>
    <n v="-3.06839712781722"/>
    <n v="-2.9126614770229899"/>
    <s v="6igma Capital"/>
    <x v="44"/>
    <s v="Information Technology"/>
    <s v="Semiconductors"/>
    <s v="Woburn, Massachusetts"/>
    <d v="2015-03-12T00:00:00"/>
    <n v="4127"/>
    <m/>
    <s v="Woburn"/>
    <s v="Massachusetts"/>
    <s v="United States"/>
  </r>
  <r>
    <d v="2019-06-25T00:00:00"/>
    <x v="44"/>
    <s v="buy"/>
    <n v="1800"/>
    <n v="12"/>
    <n v="75.959998999999996"/>
    <n v="76.160004000000001"/>
    <n v="74.239998"/>
    <n v="74.319999999999993"/>
    <n v="74.319999999999993"/>
    <n v="1664500"/>
    <n v="1.994"/>
    <n v="-2.1168386217072101E-2"/>
    <n v="-1.8662245042089399E-2"/>
    <n v="8.2130476010613601E-2"/>
    <n v="-9.4389950279712295E-2"/>
    <n v="-0.26277177436931898"/>
    <n v="1.17504887563378E-2"/>
    <n v="2.04705760891363E-2"/>
    <n v="2.2988189067759599E-2"/>
    <n v="2.2847915246041801E-2"/>
    <n v="103.949997"/>
    <n v="60.119999"/>
    <n v="-0.17427852438018199"/>
    <n v="-9.5417756928269908E-3"/>
    <n v="1.46428335007795"/>
    <n v="-2.2065269109493002"/>
    <n v="-2.16618588774225"/>
    <s v="6igma Capital"/>
    <x v="44"/>
    <s v="Information Technology"/>
    <s v="Semiconductors"/>
    <s v="Woburn, Massachusetts"/>
    <d v="2015-03-12T00:00:00"/>
    <n v="4127"/>
    <m/>
    <s v="Woburn"/>
    <s v="Massachusetts"/>
    <s v="United States"/>
  </r>
  <r>
    <d v="2019-06-27T00:00:00"/>
    <x v="44"/>
    <s v="sell"/>
    <n v="1700"/>
    <n v="12"/>
    <n v="76.580001999999993"/>
    <n v="77.839995999999999"/>
    <n v="76.360000999999997"/>
    <n v="76.949996999999996"/>
    <n v="76.949996999999996"/>
    <n v="1473000"/>
    <n v="2.0049999999999999"/>
    <n v="1.45300160943836E-2"/>
    <n v="1.45300160943836E-2"/>
    <n v="0.12350103870354499"/>
    <n v="-4.0186584868257401E-2"/>
    <n v="-0.22035667732528999"/>
    <n v="1.7158446355693899E-2"/>
    <n v="1.9886791170200702E-2"/>
    <n v="2.3122055658077401E-2"/>
    <n v="2.2895048745795701E-2"/>
    <n v="103.949997"/>
    <n v="60.119999"/>
    <n v="-0.17427852438018199"/>
    <n v="3.81588593721357E-3"/>
    <n v="1.4699100791120101"/>
    <n v="-1.8895863291163899"/>
    <n v="-2.0682578629550301"/>
    <s v="6igma Capital"/>
    <x v="44"/>
    <s v="Information Technology"/>
    <s v="Semiconductors"/>
    <s v="Woburn, Massachusetts"/>
    <d v="2015-03-12T00:00:00"/>
    <n v="4127"/>
    <m/>
    <s v="Woburn"/>
    <s v="Massachusetts"/>
    <s v="United States"/>
  </r>
  <r>
    <d v="2019-04-04T00:00:00"/>
    <x v="44"/>
    <s v="buy"/>
    <n v="600"/>
    <n v="13"/>
    <n v="85.169997999999893"/>
    <n v="86.540001000000004"/>
    <n v="85.050003000000004"/>
    <n v="85.510002"/>
    <n v="85.048507999999998"/>
    <n v="1312700"/>
    <n v="2.512"/>
    <n v="1.7557510969229201E-3"/>
    <n v="5.9879369899219999E-2"/>
    <n v="4.3378614991213003E-2"/>
    <n v="0.34698146191764601"/>
    <n v="-0.13557508096891399"/>
    <n v="9.2334109661636795E-3"/>
    <n v="1.99932962052656E-2"/>
    <n v="2.2119093200384399E-2"/>
    <n v="2.1510815990132201E-2"/>
    <n v="104.199997"/>
    <n v="60.119999"/>
    <n v="-0.161689373980763"/>
    <n v="2.0824655091414399E-3"/>
    <n v="1.4160045314188601"/>
    <n v="-1.22182569703238"/>
    <n v="-1.23943489212807"/>
    <s v="Marquee Group Funds"/>
    <x v="44"/>
    <s v="Information Technology"/>
    <s v="Semiconductors"/>
    <s v="Woburn, Massachusetts"/>
    <d v="2015-03-12T00:00:00"/>
    <n v="4127"/>
    <m/>
    <s v="Woburn"/>
    <s v="Massachusetts"/>
    <s v="United States"/>
  </r>
  <r>
    <d v="2019-04-11T00:00:00"/>
    <x v="44"/>
    <s v="sell"/>
    <n v="1500"/>
    <n v="13"/>
    <n v="88.230002999999996"/>
    <n v="89.709998999999996"/>
    <n v="87.709998999999996"/>
    <n v="88.239998"/>
    <n v="87.763770999999906"/>
    <n v="1327700"/>
    <n v="2.504"/>
    <n v="2.15551060063052E-3"/>
    <n v="3.1427008439973203E-2"/>
    <n v="7.0175374320132197E-2"/>
    <n v="0.256534859013201"/>
    <n v="-9.1420737122681894E-2"/>
    <n v="8.5969537145118395E-3"/>
    <n v="1.93375632300147E-2"/>
    <n v="2.11044136859024E-2"/>
    <n v="2.1408137238832E-2"/>
    <n v="104.199997"/>
    <n v="60.119999"/>
    <n v="-0.161689373980763"/>
    <n v="3.8122194279549302E-5"/>
    <n v="1.4266341669392399"/>
    <n v="-0.89450657820789903"/>
    <n v="-0.86984137791729499"/>
    <s v="Marquee Group Funds"/>
    <x v="44"/>
    <s v="Information Technology"/>
    <s v="Semiconductors"/>
    <s v="Woburn, Massachusetts"/>
    <d v="2015-03-12T00:00:00"/>
    <n v="4127"/>
    <m/>
    <s v="Woburn"/>
    <s v="Massachusetts"/>
    <s v="United States"/>
  </r>
  <r>
    <d v="2019-04-18T00:00:00"/>
    <x v="44"/>
    <s v="sell"/>
    <n v="1700"/>
    <n v="13"/>
    <n v="91.599997999999999"/>
    <n v="91.860000999999997"/>
    <n v="89.779999000000004"/>
    <n v="90"/>
    <n v="89.514274999999998"/>
    <n v="1531400"/>
    <n v="2.56"/>
    <n v="-1.30258757240155E-2"/>
    <n v="1.9749325263202999E-2"/>
    <n v="7.5921664657312996E-2"/>
    <n v="0.26988973761945301"/>
    <n v="-7.7651071561263704E-2"/>
    <n v="2.6423172847619102E-2"/>
    <n v="2.1312322952873799E-2"/>
    <n v="2.1748546380377501E-2"/>
    <n v="2.1597332726693001E-2"/>
    <n v="104.199997"/>
    <n v="60.119999"/>
    <n v="-0.161689373980763"/>
    <n v="1.5778467813143101E-3"/>
    <n v="1.43598768808669"/>
    <n v="-0.80430355153272703"/>
    <n v="-0.69931174525613105"/>
    <s v="Marquee Group Funds"/>
    <x v="44"/>
    <s v="Information Technology"/>
    <s v="Semiconductors"/>
    <s v="Woburn, Massachusetts"/>
    <d v="2015-03-12T00:00:00"/>
    <n v="4127"/>
    <m/>
    <s v="Woburn"/>
    <s v="Massachusetts"/>
    <s v="United States"/>
  </r>
  <r>
    <d v="2019-04-24T00:00:00"/>
    <x v="44"/>
    <s v="buy"/>
    <n v="1600"/>
    <n v="13"/>
    <n v="89.230002999999996"/>
    <n v="90.639999000000003"/>
    <n v="89.230002999999996"/>
    <n v="89.900002000000001"/>
    <n v="89.414817999999997"/>
    <n v="1082300"/>
    <n v="2.5219999999999998"/>
    <n v="7.3686953840219503E-3"/>
    <n v="-3.9904953836750003E-2"/>
    <n v="8.4809399333369298E-2"/>
    <n v="0.27984889315051997"/>
    <n v="3.1369679488928499E-2"/>
    <n v="1.6321885657005701E-2"/>
    <n v="1.58263827240002E-2"/>
    <n v="2.1701045713692801E-2"/>
    <n v="2.1238659258117899E-2"/>
    <n v="104.199997"/>
    <n v="60.119999"/>
    <n v="-0.161689373980763"/>
    <n v="-2.1941687255359501E-3"/>
    <n v="1.4150195189141599"/>
    <n v="4.7510796080196899E-2"/>
    <n v="-0.45563835839799199"/>
    <s v="Marquee Group Funds"/>
    <x v="44"/>
    <s v="Information Technology"/>
    <s v="Semiconductors"/>
    <s v="Woburn, Massachusetts"/>
    <d v="2015-03-12T00:00:00"/>
    <n v="4127"/>
    <m/>
    <s v="Woburn"/>
    <s v="Massachusetts"/>
    <s v="United States"/>
  </r>
  <r>
    <d v="2019-05-17T00:00:00"/>
    <x v="44"/>
    <s v="sell"/>
    <n v="1500"/>
    <n v="13"/>
    <n v="72.120002999999997"/>
    <n v="73.160004000000001"/>
    <n v="69.910004000000001"/>
    <n v="70.410004000000001"/>
    <n v="70.030006"/>
    <n v="4254100"/>
    <n v="2.3929999999999998"/>
    <n v="-4.95945119933595E-2"/>
    <n v="-0.15918990622342699"/>
    <n v="-0.284267564377024"/>
    <n v="-0.164451846563679"/>
    <n v="-0.32191204367506698"/>
    <n v="4.2623018301234702E-2"/>
    <n v="2.6180095627652101E-2"/>
    <n v="2.16473725435779E-2"/>
    <n v="2.2207481596234101E-2"/>
    <n v="104.199997"/>
    <n v="60.119999"/>
    <n v="-0.17427852438018199"/>
    <n v="-5.8544371529206298E-3"/>
    <n v="1.42831963560125"/>
    <n v="-2.6297312125648999"/>
    <n v="-2.0272865787651302"/>
    <s v="Marquee Group Funds"/>
    <x v="44"/>
    <s v="Information Technology"/>
    <s v="Semiconductors"/>
    <s v="Woburn, Massachusetts"/>
    <d v="2015-03-12T00:00:00"/>
    <n v="4127"/>
    <m/>
    <s v="Woburn"/>
    <s v="Massachusetts"/>
    <s v="United States"/>
  </r>
  <r>
    <d v="2019-05-22T00:00:00"/>
    <x v="44"/>
    <s v="buy"/>
    <n v="2500"/>
    <n v="13"/>
    <n v="68.910004000000001"/>
    <n v="69.559997999999993"/>
    <n v="68.300003000000004"/>
    <n v="68.540001000000004"/>
    <n v="68.540001000000004"/>
    <n v="1752400"/>
    <n v="2.3929999999999998"/>
    <n v="-1.73564815330748E-2"/>
    <n v="-0.13344916536129001"/>
    <n v="-0.24757118791278401"/>
    <n v="-0.16633786452222399"/>
    <n v="-0.34677387952515898"/>
    <n v="3.3816041940986197E-2"/>
    <n v="2.74807331470442E-2"/>
    <n v="2.22479659786004E-2"/>
    <n v="2.2336894084598099E-2"/>
    <n v="104.199997"/>
    <n v="60.119999"/>
    <n v="-0.17427852438018199"/>
    <n v="-2.8283920525026501E-3"/>
    <n v="1.4408744471720201"/>
    <n v="-2.81825461819958"/>
    <n v="-2.6376131358164399"/>
    <s v="Marquee Group Funds"/>
    <x v="44"/>
    <s v="Information Technology"/>
    <s v="Semiconductors"/>
    <s v="Woburn, Massachusetts"/>
    <d v="2015-03-12T00:00:00"/>
    <n v="4127"/>
    <m/>
    <s v="Woburn"/>
    <s v="Massachusetts"/>
    <s v="United States"/>
  </r>
  <r>
    <d v="2019-06-12T00:00:00"/>
    <x v="44"/>
    <s v="sell"/>
    <n v="2900"/>
    <n v="13"/>
    <n v="73.360000999999997"/>
    <n v="73.459998999999996"/>
    <n v="72.339995999999999"/>
    <n v="72.660004000000001"/>
    <n v="72.660004000000001"/>
    <n v="1392500"/>
    <n v="2.1269999999999998"/>
    <n v="-1.78685372747939E-2"/>
    <n v="6.6871799754783398E-2"/>
    <n v="-0.12232263172444"/>
    <n v="-0.11270776298747499"/>
    <n v="-0.29656115352643397"/>
    <n v="2.1366473941927699E-2"/>
    <n v="3.0350816059308099E-2"/>
    <n v="2.39732383499765E-2"/>
    <n v="2.2661295586950798E-2"/>
    <n v="103.949997"/>
    <n v="60.119999"/>
    <n v="-0.17427852438018199"/>
    <n v="-2.0396578921351798E-3"/>
    <n v="1.4554292371916799"/>
    <n v="-2.40071735756755"/>
    <n v="-2.5338335818636399"/>
    <s v="Marquee Group Funds"/>
    <x v="44"/>
    <s v="Information Technology"/>
    <s v="Semiconductors"/>
    <s v="Woburn, Massachusetts"/>
    <d v="2015-03-12T00:00:00"/>
    <n v="4127"/>
    <m/>
    <s v="Woburn"/>
    <s v="Massachusetts"/>
    <s v="United States"/>
  </r>
  <r>
    <d v="2019-06-24T00:00:00"/>
    <x v="44"/>
    <s v="buy"/>
    <n v="700"/>
    <n v="13"/>
    <n v="75.160004000000001"/>
    <n v="76.389999000000003"/>
    <n v="75"/>
    <n v="75.910004000000001"/>
    <n v="75.910004000000001"/>
    <n v="1368700"/>
    <n v="2.0209999999999999"/>
    <n v="9.1313143861284397E-3"/>
    <n v="4.6789820098386899E-2"/>
    <n v="0.10213094968617201"/>
    <n v="-6.5029233586873805E-2"/>
    <n v="-0.244744131927421"/>
    <n v="2.05975606143157E-2"/>
    <n v="1.9743212557902699E-2"/>
    <n v="2.2880345766299499E-2"/>
    <n v="2.28128454681528E-2"/>
    <n v="103.949997"/>
    <n v="60.119999"/>
    <n v="-0.17427852438018199"/>
    <n v="-1.73338836506086E-3"/>
    <n v="1.4615659483223999"/>
    <n v="-2.0609519224405801"/>
    <n v="-2.1932784398661598"/>
    <s v="Marquee Group Funds"/>
    <x v="44"/>
    <s v="Information Technology"/>
    <s v="Semiconductors"/>
    <s v="Woburn, Massachusetts"/>
    <d v="2015-03-12T00:00:00"/>
    <n v="4127"/>
    <m/>
    <s v="Woburn"/>
    <s v="Massachusetts"/>
    <s v="United States"/>
  </r>
  <r>
    <d v="2019-04-16T00:00:00"/>
    <x v="44"/>
    <s v="buy"/>
    <n v="800"/>
    <n v="14"/>
    <n v="91"/>
    <n v="93.589995999999999"/>
    <n v="90.660004000000001"/>
    <n v="93.559997999999993"/>
    <n v="93.055060999999995"/>
    <n v="2110600"/>
    <n v="2.5920000000000001"/>
    <n v="3.5686989861869897E-2"/>
    <n v="7.1890609271855394E-2"/>
    <n v="0.110647352916911"/>
    <n v="0.317120669219705"/>
    <n v="-2.6350768326960299E-2"/>
    <n v="1.6832842822122399E-2"/>
    <n v="2.0363677547774801E-2"/>
    <n v="2.1285082765186501E-2"/>
    <n v="2.1552673507587099E-2"/>
    <n v="104.199997"/>
    <n v="60.119999"/>
    <n v="-0.161689373980763"/>
    <n v="5.0922850790659495E-4"/>
    <n v="1.4354946236722399"/>
    <n v="-0.40463030167457598"/>
    <n v="-0.74485683865351904"/>
    <s v="DJT Green Funds"/>
    <x v="44"/>
    <s v="Information Technology"/>
    <s v="Semiconductors"/>
    <s v="Woburn, Massachusetts"/>
    <d v="2015-03-12T00:00:00"/>
    <n v="4127"/>
    <m/>
    <s v="Woburn"/>
    <s v="Massachusetts"/>
    <s v="United States"/>
  </r>
  <r>
    <d v="2019-04-22T00:00:00"/>
    <x v="44"/>
    <s v="buy"/>
    <n v="1700"/>
    <n v="14"/>
    <n v="89.5"/>
    <n v="89.68"/>
    <n v="88.150002000000001"/>
    <n v="88.269997000000004"/>
    <n v="87.793610000000001"/>
    <n v="1156000"/>
    <n v="2.59"/>
    <n v="-1.9409390819918701E-2"/>
    <n v="-2.6936545266610799E-2"/>
    <n v="7.6734467170735093E-2"/>
    <n v="0.23552681203647799"/>
    <n v="-4.4362117483927599E-2"/>
    <n v="2.42814025308823E-2"/>
    <n v="2.1269993041582998E-2"/>
    <n v="2.1906968629501498E-2"/>
    <n v="2.13762878951324E-2"/>
    <n v="104.199997"/>
    <n v="60.119999"/>
    <n v="-0.161689373980763"/>
    <n v="1.0115060212163699E-3"/>
    <n v="1.4235612050808399"/>
    <n v="-0.54727958657300702"/>
    <n v="-0.64656478157751796"/>
    <s v="DJT Green Funds"/>
    <x v="44"/>
    <s v="Information Technology"/>
    <s v="Semiconductors"/>
    <s v="Woburn, Massachusetts"/>
    <d v="2015-03-12T00:00:00"/>
    <n v="4127"/>
    <m/>
    <s v="Woburn"/>
    <s v="Massachusetts"/>
    <s v="United States"/>
  </r>
  <r>
    <d v="2019-05-20T00:00:00"/>
    <x v="44"/>
    <s v="buy"/>
    <n v="1400"/>
    <n v="14"/>
    <n v="67.730002999999996"/>
    <n v="69.870002999999997"/>
    <n v="67.110000999999997"/>
    <n v="68.010002"/>
    <n v="68.010002"/>
    <n v="4397100"/>
    <n v="2.4159999999999999"/>
    <n v="-2.9269024750002402E-2"/>
    <n v="-0.113922286774083"/>
    <n v="-0.287769202898214"/>
    <n v="-0.18456420748326899"/>
    <n v="-0.35994473267249599"/>
    <n v="3.5498165451411899E-2"/>
    <n v="2.6272396080166498E-2"/>
    <n v="2.1892387782959499E-2"/>
    <n v="2.2268123271928401E-2"/>
    <n v="104.199997"/>
    <n v="60.119999"/>
    <n v="-0.17427852438018199"/>
    <n v="-6.7722580366252503E-3"/>
    <n v="1.4342908140976001"/>
    <n v="-2.9211431323646702"/>
    <n v="-2.2434779303786301"/>
    <s v="DJT Green Funds"/>
    <x v="44"/>
    <s v="Information Technology"/>
    <s v="Semiconductors"/>
    <s v="Woburn, Massachusetts"/>
    <d v="2015-03-12T00:00:00"/>
    <n v="4127"/>
    <m/>
    <s v="Woburn"/>
    <s v="Massachusetts"/>
    <s v="United States"/>
  </r>
  <r>
    <d v="2019-06-21T00:00:00"/>
    <x v="44"/>
    <s v="buy"/>
    <n v="1300"/>
    <n v="14"/>
    <n v="75.5"/>
    <n v="75.790001000000004"/>
    <n v="74.739998"/>
    <n v="75.220000999999996"/>
    <n v="75.220000999999996"/>
    <n v="3210700"/>
    <n v="2.0680000000000001"/>
    <n v="-8.2086388676221294E-3"/>
    <n v="4.65326484996193E-2"/>
    <n v="7.5643153766968799E-2"/>
    <n v="-8.8059852215367496E-2"/>
    <n v="-0.26564071762605601"/>
    <n v="2.05985891417583E-2"/>
    <n v="2.0257377497359001E-2"/>
    <n v="2.28993166100422E-2"/>
    <n v="2.2813955992191999E-2"/>
    <n v="103.949997"/>
    <n v="60.119999"/>
    <n v="-0.17427852438018199"/>
    <n v="-1.26001638019446E-3"/>
    <n v="1.46296491596528"/>
    <n v="-2.2191777396774"/>
    <n v="-2.3041671175696301"/>
    <s v="DJT Green Funds"/>
    <x v="44"/>
    <s v="Information Technology"/>
    <s v="Semiconductors"/>
    <s v="Woburn, Massachusetts"/>
    <d v="2015-03-12T00:00:00"/>
    <n v="4127"/>
    <m/>
    <s v="Woburn"/>
    <s v="Massachusetts"/>
    <s v="United States"/>
  </r>
  <r>
    <d v="2019-04-12T00:00:00"/>
    <x v="44"/>
    <s v="buy"/>
    <n v="1100"/>
    <n v="15"/>
    <n v="89.050003000000004"/>
    <n v="90.690002000000007"/>
    <n v="88.669997999999893"/>
    <n v="90.68"/>
    <n v="90.190605000000005"/>
    <n v="1532200"/>
    <n v="2.56"/>
    <n v="2.72764797098951E-2"/>
    <n v="4.3730228851211597E-2"/>
    <n v="0.103426419384426"/>
    <n v="0.263177171662417"/>
    <n v="-7.9677990364975401E-2"/>
    <n v="1.25549103226458E-2"/>
    <n v="1.98790337201168E-2"/>
    <n v="2.12048425671887E-2"/>
    <n v="2.14556037246138E-2"/>
    <n v="104.199997"/>
    <n v="60.119999"/>
    <n v="-0.161689373980763"/>
    <n v="6.5875784763498903E-3"/>
    <n v="1.4301753791289"/>
    <n v="-0.81101440496607502"/>
    <n v="-0.82263330760594899"/>
    <s v="Turtle River Asset Management"/>
    <x v="44"/>
    <s v="Information Technology"/>
    <s v="Semiconductors"/>
    <s v="Woburn, Massachusetts"/>
    <d v="2015-03-12T00:00:00"/>
    <n v="4127"/>
    <m/>
    <s v="Woburn"/>
    <s v="Massachusetts"/>
    <s v="United States"/>
  </r>
  <r>
    <d v="2019-04-22T00:00:00"/>
    <x v="44"/>
    <s v="buy"/>
    <n v="1000"/>
    <n v="15"/>
    <n v="89.5"/>
    <n v="89.68"/>
    <n v="88.150002000000001"/>
    <n v="88.269997000000004"/>
    <n v="87.793610000000001"/>
    <n v="1156000"/>
    <n v="2.59"/>
    <n v="-1.9409390819918701E-2"/>
    <n v="-2.6936545266610799E-2"/>
    <n v="7.6734467170735093E-2"/>
    <n v="0.23552681203647799"/>
    <n v="-4.4362117483927599E-2"/>
    <n v="2.42814025308823E-2"/>
    <n v="2.1269993041582998E-2"/>
    <n v="2.1906968629501498E-2"/>
    <n v="2.13762878951324E-2"/>
    <n v="104.199997"/>
    <n v="60.119999"/>
    <n v="-0.161689373980763"/>
    <n v="1.0115060212163699E-3"/>
    <n v="1.4235612050808399"/>
    <n v="-0.54727958657300702"/>
    <n v="-0.64656478157751796"/>
    <s v="Turtle River Asset Management"/>
    <x v="44"/>
    <s v="Information Technology"/>
    <s v="Semiconductors"/>
    <s v="Woburn, Massachusetts"/>
    <d v="2015-03-12T00:00:00"/>
    <n v="4127"/>
    <m/>
    <s v="Woburn"/>
    <s v="Massachusetts"/>
    <s v="United States"/>
  </r>
  <r>
    <d v="2019-06-10T00:00:00"/>
    <x v="44"/>
    <s v="buy"/>
    <n v="1500"/>
    <n v="15"/>
    <n v="70.889999000000003"/>
    <n v="73.470000999999996"/>
    <n v="70.75"/>
    <n v="73.099997999999999"/>
    <n v="73.099997999999999"/>
    <n v="2753600"/>
    <n v="2.1429999999999998"/>
    <n v="4.1192504337146801E-2"/>
    <n v="8.8330493163760099E-2"/>
    <n v="-0.13429090749243"/>
    <n v="-0.103117728831531"/>
    <n v="-0.31852469241313502"/>
    <n v="2.4822153213975101E-2"/>
    <n v="3.00315301619501E-2"/>
    <n v="2.3872124774612799E-2"/>
    <n v="2.2678120727929602E-2"/>
    <n v="103.949997"/>
    <n v="60.119999"/>
    <n v="-0.17427852438018199"/>
    <n v="4.6492198743191201E-3"/>
    <n v="1.4506706820736801"/>
    <n v="-2.5631078930439402"/>
    <n v="-2.7574419614085999"/>
    <s v="Turtle River Asset Management"/>
    <x v="44"/>
    <s v="Information Technology"/>
    <s v="Semiconductors"/>
    <s v="Woburn, Massachusetts"/>
    <d v="2015-03-12T00:00:00"/>
    <n v="4127"/>
    <m/>
    <s v="Woburn"/>
    <s v="Massachusetts"/>
    <s v="United States"/>
  </r>
  <r>
    <d v="2019-06-12T00:00:00"/>
    <x v="44"/>
    <s v="sell"/>
    <n v="1500"/>
    <n v="15"/>
    <n v="73.360000999999997"/>
    <n v="73.459998999999996"/>
    <n v="72.339995999999999"/>
    <n v="72.660004000000001"/>
    <n v="72.660004000000001"/>
    <n v="1392500"/>
    <n v="2.1269999999999998"/>
    <n v="-1.78685372747939E-2"/>
    <n v="6.6871799754783398E-2"/>
    <n v="-0.12232263172444"/>
    <n v="-0.11270776298747499"/>
    <n v="-0.29656115352643397"/>
    <n v="2.1366473941927699E-2"/>
    <n v="3.0350816059308099E-2"/>
    <n v="2.39732383499765E-2"/>
    <n v="2.2661295586950798E-2"/>
    <n v="103.949997"/>
    <n v="60.119999"/>
    <n v="-0.17427852438018199"/>
    <n v="-2.0396578921351798E-3"/>
    <n v="1.4554292371916799"/>
    <n v="-2.40071735756755"/>
    <n v="-2.5338335818636399"/>
    <s v="Turtle River Asset Management"/>
    <x v="44"/>
    <s v="Information Technology"/>
    <s v="Semiconductors"/>
    <s v="Woburn, Massachusetts"/>
    <d v="2015-03-12T00:00:00"/>
    <n v="4127"/>
    <m/>
    <s v="Woburn"/>
    <s v="Massachusetts"/>
    <s v="United States"/>
  </r>
  <r>
    <d v="2019-04-02T00:00:00"/>
    <x v="44"/>
    <s v="sell"/>
    <n v="1200"/>
    <n v="16"/>
    <n v="83.940002000000007"/>
    <n v="84.540001000000004"/>
    <n v="83.75"/>
    <n v="84.160004000000001"/>
    <n v="83.705794999999995"/>
    <n v="697900"/>
    <n v="2.4809999999999999"/>
    <n v="3.5710561244362898E-3"/>
    <n v="2.4538165677873699E-2"/>
    <n v="2.62444374834911E-2"/>
    <n v="0.232349875563574"/>
    <n v="-0.119879145476711"/>
    <n v="1.6494499053734998E-2"/>
    <n v="1.9845575299667701E-2"/>
    <n v="2.6660209677206601E-2"/>
    <n v="2.15433881122311E-2"/>
    <n v="104.199997"/>
    <n v="60.119999"/>
    <n v="-0.161689373980763"/>
    <n v="1.7455614805152698E-5"/>
    <n v="1.41471131479287"/>
    <n v="-1.09110894249673"/>
    <n v="-1.5349586703994"/>
    <s v="Bridgebay Associates"/>
    <x v="44"/>
    <s v="Information Technology"/>
    <s v="Semiconductors"/>
    <s v="Woburn, Massachusetts"/>
    <d v="2015-03-12T00:00:00"/>
    <n v="4127"/>
    <m/>
    <s v="Woburn"/>
    <s v="Massachusetts"/>
    <s v="United States"/>
  </r>
  <r>
    <d v="2019-04-17T00:00:00"/>
    <x v="44"/>
    <s v="sell"/>
    <n v="2300"/>
    <n v="16"/>
    <n v="93.349997999999999"/>
    <n v="94.389999000000003"/>
    <n v="90.379997000000003"/>
    <n v="91.18"/>
    <n v="90.687904000000003"/>
    <n v="3059100"/>
    <n v="2.5920000000000001"/>
    <n v="-2.5767386228811699E-2"/>
    <n v="3.4930711587849203E-2"/>
    <n v="9.8946966941307501E-2"/>
    <n v="0.28625288511451902"/>
    <n v="-6.9564490326657E-2"/>
    <n v="2.4807686753183001E-2"/>
    <n v="2.1028115049128802E-2"/>
    <n v="2.1635905920358401E-2"/>
    <n v="2.1584364941245798E-2"/>
    <n v="104.199997"/>
    <n v="60.119999"/>
    <n v="-0.161689373980763"/>
    <n v="-2.2764010197428601E-3"/>
    <n v="1.43669918564409"/>
    <n v="-0.74152996836968799"/>
    <n v="-0.71735235059116598"/>
    <s v="Bridgebay Associates"/>
    <x v="44"/>
    <s v="Information Technology"/>
    <s v="Semiconductors"/>
    <s v="Woburn, Massachusetts"/>
    <d v="2015-03-12T00:00:00"/>
    <n v="4127"/>
    <m/>
    <s v="Woburn"/>
    <s v="Massachusetts"/>
    <s v="United States"/>
  </r>
  <r>
    <d v="2019-04-26T00:00:00"/>
    <x v="44"/>
    <s v="sell"/>
    <n v="1800"/>
    <n v="16"/>
    <n v="87.370002999999997"/>
    <n v="87.669997999999893"/>
    <n v="85.5"/>
    <n v="87.019997000000004"/>
    <n v="86.550353999999999"/>
    <n v="2227700"/>
    <n v="2.5049999999999999"/>
    <n v="-1.7203539553617999E-2"/>
    <n v="-3.3671738034015498E-2"/>
    <n v="5.7956326949875597E-2"/>
    <n v="0.187586476433624"/>
    <n v="8.2175900957893594E-3"/>
    <n v="1.4624398465202301E-2"/>
    <n v="1.6483325399850798E-2"/>
    <n v="2.1475214494404201E-2"/>
    <n v="2.1279693857304601E-2"/>
    <n v="104.199997"/>
    <n v="60.119999"/>
    <n v="-0.161689373980763"/>
    <n v="4.6743503443647796E-3"/>
    <n v="1.41716595296617"/>
    <n v="-0.12884544491515601"/>
    <n v="-0.17141574635092899"/>
    <s v="Bridgebay Associates"/>
    <x v="44"/>
    <s v="Information Technology"/>
    <s v="Semiconductors"/>
    <s v="Woburn, Massachusetts"/>
    <d v="2015-03-12T00:00:00"/>
    <n v="4127"/>
    <m/>
    <s v="Woburn"/>
    <s v="Massachusetts"/>
    <s v="United States"/>
  </r>
  <r>
    <d v="2019-05-10T00:00:00"/>
    <x v="44"/>
    <s v="sell"/>
    <n v="1700"/>
    <n v="16"/>
    <n v="83.129997000000003"/>
    <n v="83.629997000000003"/>
    <n v="80.599997999999999"/>
    <n v="82.559997999999993"/>
    <n v="82.114425999999995"/>
    <n v="1774500"/>
    <n v="2.4550000000000001"/>
    <n v="-1.29965936191061E-2"/>
    <n v="-5.9255727638672699E-2"/>
    <n v="-5.3187048881741E-2"/>
    <n v="1.4970126828403501E-2"/>
    <n v="-0.12886954393054001"/>
    <n v="1.5023342749668499E-2"/>
    <n v="1.9235027978015799E-2"/>
    <n v="1.6902844051982301E-2"/>
    <n v="2.1188908812867099E-2"/>
    <n v="104.199997"/>
    <n v="60.119999"/>
    <n v="-0.161689373980763"/>
    <n v="3.7133938472042301E-3"/>
    <n v="1.40303619340335"/>
    <n v="-1.1585408752467301"/>
    <n v="-0.99194022319256503"/>
    <s v="Bridgebay Associates"/>
    <x v="44"/>
    <s v="Information Technology"/>
    <s v="Semiconductors"/>
    <s v="Woburn, Massachusetts"/>
    <d v="2015-03-12T00:00:00"/>
    <n v="4127"/>
    <m/>
    <s v="Woburn"/>
    <s v="Massachusetts"/>
    <s v="United States"/>
  </r>
  <r>
    <d v="2019-05-21T00:00:00"/>
    <x v="44"/>
    <s v="sell"/>
    <n v="2100"/>
    <n v="16"/>
    <n v="70.010002"/>
    <n v="71.440002000000007"/>
    <n v="68.800003000000004"/>
    <n v="69.739998"/>
    <n v="69.739998"/>
    <n v="3605400"/>
    <n v="2.4260000000000002"/>
    <n v="2.51192299745709E-2"/>
    <n v="-0.10793253361838299"/>
    <n v="-0.249624097199628"/>
    <n v="-0.15592879410947"/>
    <n v="-0.32251447698209801"/>
    <n v="3.7320533741244603E-2"/>
    <n v="2.7505918212662399E-2"/>
    <n v="2.2175447202534001E-2"/>
    <n v="2.2320017612187801E-2"/>
    <n v="104.199997"/>
    <n v="60.119999"/>
    <n v="-0.17427852438018199"/>
    <n v="8.4599491109458805E-3"/>
    <n v="1.4386907812705101"/>
    <n v="-2.6377405713322402"/>
    <n v="-2.4319988580901102"/>
    <s v="Bridgebay Associates"/>
    <x v="44"/>
    <s v="Information Technology"/>
    <s v="Semiconductors"/>
    <s v="Woburn, Massachusetts"/>
    <d v="2015-03-12T00:00:00"/>
    <n v="4127"/>
    <m/>
    <s v="Woburn"/>
    <s v="Massachusetts"/>
    <s v="United States"/>
  </r>
  <r>
    <d v="2019-06-27T00:00:00"/>
    <x v="44"/>
    <s v="buy"/>
    <n v="1400"/>
    <n v="16"/>
    <n v="76.580001999999993"/>
    <n v="77.839995999999999"/>
    <n v="76.360000999999997"/>
    <n v="76.949996999999996"/>
    <n v="76.949996999999996"/>
    <n v="1473000"/>
    <n v="2.0049999999999999"/>
    <n v="1.45300160943836E-2"/>
    <n v="1.45300160943836E-2"/>
    <n v="0.12350103870354499"/>
    <n v="-4.0186584868257401E-2"/>
    <n v="-0.22035667732528999"/>
    <n v="1.7158446355693899E-2"/>
    <n v="1.9886791170200702E-2"/>
    <n v="2.3122055658077401E-2"/>
    <n v="2.2895048745795701E-2"/>
    <n v="103.949997"/>
    <n v="60.119999"/>
    <n v="-0.17427852438018199"/>
    <n v="3.81588593721357E-3"/>
    <n v="1.4699100791120101"/>
    <n v="-1.8895863291163899"/>
    <n v="-2.0682578629550301"/>
    <s v="Bridgebay Associates"/>
    <x v="44"/>
    <s v="Information Technology"/>
    <s v="Semiconductors"/>
    <s v="Woburn, Massachusetts"/>
    <d v="2015-03-12T00:00:00"/>
    <n v="4127"/>
    <m/>
    <s v="Woburn"/>
    <s v="Massachusetts"/>
    <s v="United States"/>
  </r>
  <r>
    <d v="2019-04-08T00:00:00"/>
    <x v="44"/>
    <s v="sell"/>
    <n v="2400"/>
    <n v="17"/>
    <n v="86.599997999999999"/>
    <n v="87.809997999999993"/>
    <n v="86.040001000000004"/>
    <n v="87.650002000000001"/>
    <n v="87.176956000000004"/>
    <n v="1356600"/>
    <n v="2.5190000000000001"/>
    <n v="9.7449945707944203E-3"/>
    <n v="4.4202875596728301E-2"/>
    <n v="9.7594631016703695E-2"/>
    <n v="0.311462744438123"/>
    <n v="-6.9147762811681501E-2"/>
    <n v="6.0138046681741403E-3"/>
    <n v="1.9397942285380498E-2"/>
    <n v="2.1497398203135398E-2"/>
    <n v="2.1435800432224199E-2"/>
    <n v="104.199997"/>
    <n v="60.119999"/>
    <n v="-0.161689373980763"/>
    <n v="1.0469119934194001E-3"/>
    <n v="1.4218319326261999"/>
    <n v="-0.72069622522406496"/>
    <n v="-1.0313819223401"/>
    <s v="Los Santos Asset Management"/>
    <x v="44"/>
    <s v="Information Technology"/>
    <s v="Semiconductors"/>
    <s v="Woburn, Massachusetts"/>
    <d v="2015-03-12T00:00:00"/>
    <n v="4127"/>
    <m/>
    <s v="Woburn"/>
    <s v="Massachusetts"/>
    <s v="United States"/>
  </r>
  <r>
    <d v="2019-04-17T00:00:00"/>
    <x v="44"/>
    <s v="sell"/>
    <n v="2000"/>
    <n v="17"/>
    <n v="93.349997999999999"/>
    <n v="94.389999000000003"/>
    <n v="90.379997000000003"/>
    <n v="91.18"/>
    <n v="90.687904000000003"/>
    <n v="3059100"/>
    <n v="2.5920000000000001"/>
    <n v="-2.5767386228811699E-2"/>
    <n v="3.4930711587849203E-2"/>
    <n v="9.8946966941307501E-2"/>
    <n v="0.28625288511451902"/>
    <n v="-6.9564490326657E-2"/>
    <n v="2.4807686753183001E-2"/>
    <n v="2.1028115049128802E-2"/>
    <n v="2.1635905920358401E-2"/>
    <n v="2.1584364941245798E-2"/>
    <n v="104.199997"/>
    <n v="60.119999"/>
    <n v="-0.161689373980763"/>
    <n v="-2.2764010197428601E-3"/>
    <n v="1.43669918564409"/>
    <n v="-0.74152996836968799"/>
    <n v="-0.71735235059116598"/>
    <s v="Los Santos Asset Management"/>
    <x v="44"/>
    <s v="Information Technology"/>
    <s v="Semiconductors"/>
    <s v="Woburn, Massachusetts"/>
    <d v="2015-03-12T00:00:00"/>
    <n v="4127"/>
    <m/>
    <s v="Woburn"/>
    <s v="Massachusetts"/>
    <s v="United States"/>
  </r>
  <r>
    <d v="2019-05-06T00:00:00"/>
    <x v="44"/>
    <s v="buy"/>
    <n v="900"/>
    <n v="17"/>
    <n v="84.040001000000004"/>
    <n v="86.790001000000004"/>
    <n v="83.760002"/>
    <n v="86.519997000000004"/>
    <n v="86.053055000000001"/>
    <n v="2326400"/>
    <n v="2.5"/>
    <n v="-1.2405416564985601E-2"/>
    <n v="-3.2310107225624598E-3"/>
    <n v="1.3497999673017199E-2"/>
    <n v="0.14924349162404199"/>
    <n v="-4.6871736224274201E-2"/>
    <n v="2.4267946703786E-2"/>
    <n v="1.80015661784616E-2"/>
    <n v="2.17680210718421E-2"/>
    <n v="2.1258965962904299E-2"/>
    <n v="104.199997"/>
    <n v="60.119999"/>
    <n v="-0.161689373980763"/>
    <n v="-4.4810132310555703E-3"/>
    <n v="1.3999744376982299"/>
    <n v="-0.53931888497167402"/>
    <n v="-0.172421930171475"/>
    <s v="Los Santos Asset Management"/>
    <x v="44"/>
    <s v="Information Technology"/>
    <s v="Semiconductors"/>
    <s v="Woburn, Massachusetts"/>
    <d v="2015-03-12T00:00:00"/>
    <n v="4127"/>
    <m/>
    <s v="Woburn"/>
    <s v="Massachusetts"/>
    <s v="United States"/>
  </r>
  <r>
    <d v="2019-05-07T00:00:00"/>
    <x v="44"/>
    <s v="buy"/>
    <n v="2200"/>
    <n v="17"/>
    <n v="85.089995999999999"/>
    <n v="85.5"/>
    <n v="82.639999000000003"/>
    <n v="83.550003000000004"/>
    <n v="83.099091000000001"/>
    <n v="2615900"/>
    <n v="2.448"/>
    <n v="-3.4930261468687898E-2"/>
    <n v="-5.3934816985167597E-2"/>
    <n v="-2.31880128925935E-2"/>
    <n v="9.9859646841196803E-2"/>
    <n v="-0.123729058485232"/>
    <n v="2.6207567557814001E-2"/>
    <n v="1.9525399872438901E-2"/>
    <n v="2.22104958028604E-2"/>
    <n v="2.1203629077188701E-2"/>
    <n v="104.199997"/>
    <n v="60.119999"/>
    <n v="-0.161689373980763"/>
    <n v="-1.6649488130547601E-2"/>
    <n v="1.39436121439016"/>
    <n v="-1.11414936557376"/>
    <n v="-0.402412070877121"/>
    <s v="Los Santos Asset Management"/>
    <x v="44"/>
    <s v="Information Technology"/>
    <s v="Semiconductors"/>
    <s v="Woburn, Massachusetts"/>
    <d v="2015-03-12T00:00:00"/>
    <n v="4127"/>
    <m/>
    <s v="Woburn"/>
    <s v="Massachusetts"/>
    <s v="United States"/>
  </r>
  <r>
    <d v="2019-06-05T00:00:00"/>
    <x v="44"/>
    <s v="buy"/>
    <n v="2600"/>
    <n v="17"/>
    <n v="69.5"/>
    <n v="70.690002000000007"/>
    <n v="66.569999999999993"/>
    <n v="67.959998999999996"/>
    <n v="67.959998999999996"/>
    <n v="2417000"/>
    <n v="2.1230000000000002"/>
    <n v="-2.0967614242008999E-2"/>
    <n v="-8.4982489472900293E-3"/>
    <n v="-0.248450159117896"/>
    <n v="-0.16999476729763199"/>
    <n v="-0.37033271917750898"/>
    <n v="2.4367216093033502E-2"/>
    <n v="2.76917778746287E-2"/>
    <n v="2.3233583686779899E-2"/>
    <n v="2.2518940800383899E-2"/>
    <n v="104.199997"/>
    <n v="60.119999"/>
    <n v="-0.17427852438018199"/>
    <n v="8.1287266899663802E-3"/>
    <n v="1.43951507974064"/>
    <n v="-2.95098207066007"/>
    <n v="-2.9340674445830901"/>
    <s v="Los Santos Asset Management"/>
    <x v="44"/>
    <s v="Information Technology"/>
    <s v="Semiconductors"/>
    <s v="Woburn, Massachusetts"/>
    <d v="2015-03-12T00:00:00"/>
    <n v="4127"/>
    <m/>
    <s v="Woburn"/>
    <s v="Massachusetts"/>
    <s v="United States"/>
  </r>
  <r>
    <d v="2019-06-10T00:00:00"/>
    <x v="44"/>
    <s v="buy"/>
    <n v="1100"/>
    <n v="17"/>
    <n v="70.889999000000003"/>
    <n v="73.470000999999996"/>
    <n v="70.75"/>
    <n v="73.099997999999999"/>
    <n v="73.099997999999999"/>
    <n v="2753600"/>
    <n v="2.1429999999999998"/>
    <n v="4.1192504337146801E-2"/>
    <n v="8.8330493163760099E-2"/>
    <n v="-0.13429090749243"/>
    <n v="-0.103117728831531"/>
    <n v="-0.31852469241313502"/>
    <n v="2.4822153213975101E-2"/>
    <n v="3.00315301619501E-2"/>
    <n v="2.3872124774612799E-2"/>
    <n v="2.2678120727929602E-2"/>
    <n v="103.949997"/>
    <n v="60.119999"/>
    <n v="-0.17427852438018199"/>
    <n v="4.6492198743191201E-3"/>
    <n v="1.4506706820736801"/>
    <n v="-2.5631078930439402"/>
    <n v="-2.7574419614085999"/>
    <s v="Los Santos Asset Management"/>
    <x v="44"/>
    <s v="Information Technology"/>
    <s v="Semiconductors"/>
    <s v="Woburn, Massachusetts"/>
    <d v="2015-03-12T00:00:00"/>
    <n v="4127"/>
    <m/>
    <s v="Woburn"/>
    <s v="Massachusetts"/>
    <s v="United States"/>
  </r>
  <r>
    <d v="2019-06-24T00:00:00"/>
    <x v="44"/>
    <s v="sell"/>
    <n v="1500"/>
    <n v="17"/>
    <n v="75.160004000000001"/>
    <n v="76.389999000000003"/>
    <n v="75"/>
    <n v="75.910004000000001"/>
    <n v="75.910004000000001"/>
    <n v="1368700"/>
    <n v="2.0209999999999999"/>
    <n v="9.1313143861284397E-3"/>
    <n v="4.6789820098386899E-2"/>
    <n v="0.10213094968617201"/>
    <n v="-6.5029233586873805E-2"/>
    <n v="-0.244744131927421"/>
    <n v="2.05975606143157E-2"/>
    <n v="1.9743212557902699E-2"/>
    <n v="2.2880345766299499E-2"/>
    <n v="2.28128454681528E-2"/>
    <n v="103.949997"/>
    <n v="60.119999"/>
    <n v="-0.17427852438018199"/>
    <n v="-1.73338836506086E-3"/>
    <n v="1.4615659483223999"/>
    <n v="-2.0609519224405801"/>
    <n v="-2.1932784398661598"/>
    <s v="Los Santos Asset Management"/>
    <x v="44"/>
    <s v="Information Technology"/>
    <s v="Semiconductors"/>
    <s v="Woburn, Massachusetts"/>
    <d v="2015-03-12T00:00:00"/>
    <n v="4127"/>
    <m/>
    <s v="Woburn"/>
    <s v="Massachusetts"/>
    <s v="United States"/>
  </r>
  <r>
    <d v="2019-04-01T00:00:00"/>
    <x v="44"/>
    <s v="buy"/>
    <n v="1300"/>
    <n v="18"/>
    <n v="83.339995999999999"/>
    <n v="84.400002000000001"/>
    <n v="83.25"/>
    <n v="83.860000999999997"/>
    <n v="83.407409999999999"/>
    <n v="1278400"/>
    <n v="2.4969999999999999"/>
    <n v="1.6592887651934202E-2"/>
    <n v="2.91594400292036E-2"/>
    <n v="2.65844476821076E-2"/>
    <n v="0.22579916183492699"/>
    <n v="-0.16136313183906201"/>
    <n v="1.6530317293677099E-2"/>
    <n v="1.9847647774163899E-2"/>
    <n v="2.6673444697372501E-2"/>
    <n v="2.1670462981747799E-2"/>
    <n v="104.199997"/>
    <n v="60.119999"/>
    <n v="-0.161689373980763"/>
    <n v="1.1502195497633099E-2"/>
    <n v="1.41939265469523"/>
    <n v="-1.4009999749544799"/>
    <n v="-1.6372115016496001"/>
    <s v="Ironman Funds"/>
    <x v="44"/>
    <s v="Information Technology"/>
    <s v="Semiconductors"/>
    <s v="Woburn, Massachusetts"/>
    <d v="2015-03-12T00:00:00"/>
    <n v="4127"/>
    <m/>
    <s v="Woburn"/>
    <s v="Massachusetts"/>
    <s v="United States"/>
  </r>
  <r>
    <d v="2019-04-10T00:00:00"/>
    <x v="44"/>
    <s v="buy"/>
    <n v="2300"/>
    <n v="18"/>
    <n v="87.050003000000004"/>
    <n v="88.230002999999996"/>
    <n v="86.510002"/>
    <n v="88.050003000000004"/>
    <n v="87.574798999999999"/>
    <n v="1009600"/>
    <n v="2.4769999999999999"/>
    <n v="1.1192511455194501E-2"/>
    <n v="3.10272489362656E-2"/>
    <n v="7.7547205677869893E-2"/>
    <n v="0.267587513051537"/>
    <n v="-8.9909756128687998E-2"/>
    <n v="8.6466789177895003E-3"/>
    <n v="1.93826051651677E-2"/>
    <n v="2.1134144168124001E-2"/>
    <n v="2.14090569446043E-2"/>
    <n v="104.199997"/>
    <n v="60.119999"/>
    <n v="-0.161689373980763"/>
    <n v="3.47183783585567E-3"/>
    <n v="1.4234544052456699"/>
    <n v="-0.87905240868145695"/>
    <n v="-0.935305201682193"/>
    <s v="Ironman Funds"/>
    <x v="44"/>
    <s v="Information Technology"/>
    <s v="Semiconductors"/>
    <s v="Woburn, Massachusetts"/>
    <d v="2015-03-12T00:00:00"/>
    <n v="4127"/>
    <m/>
    <s v="Woburn"/>
    <s v="Massachusetts"/>
    <s v="United States"/>
  </r>
  <r>
    <d v="2019-04-30T00:00:00"/>
    <x v="44"/>
    <s v="buy"/>
    <n v="2200"/>
    <n v="18"/>
    <n v="87.019997000000004"/>
    <n v="88.279999000000004"/>
    <n v="86.519997000000004"/>
    <n v="88.18"/>
    <n v="87.704093999999998"/>
    <n v="1685800"/>
    <n v="2.5089999999999999"/>
    <n v="1.57735447939172E-2"/>
    <n v="-1.19491423426574E-2"/>
    <n v="9.0626173991793998E-2"/>
    <n v="0.213744617816925"/>
    <n v="2.9807933958496999E-2"/>
    <n v="1.4254277588887599E-2"/>
    <n v="1.6015134739036201E-2"/>
    <n v="2.1409424709672699E-2"/>
    <n v="2.1277893053130499E-2"/>
    <n v="104.199997"/>
    <n v="60.119999"/>
    <n v="-0.161689373980763"/>
    <n v="9.5096475723260604E-4"/>
    <n v="1.4213164467745201"/>
    <n v="3.5801337954465801E-2"/>
    <n v="-4.8507160445796803E-2"/>
    <s v="Ironman Funds"/>
    <x v="44"/>
    <s v="Information Technology"/>
    <s v="Semiconductors"/>
    <s v="Woburn, Massachusetts"/>
    <d v="2015-03-12T00:00:00"/>
    <n v="4127"/>
    <m/>
    <s v="Woburn"/>
    <s v="Massachusetts"/>
    <s v="United States"/>
  </r>
  <r>
    <d v="2019-06-11T00:00:00"/>
    <x v="44"/>
    <s v="sell"/>
    <n v="900"/>
    <n v="18"/>
    <n v="74.209998999999996"/>
    <n v="74.730002999999996"/>
    <n v="73.370002999999997"/>
    <n v="73.970000999999996"/>
    <n v="73.970000999999996"/>
    <n v="2894100"/>
    <n v="2.14"/>
    <n v="1.18312797228189E-2"/>
    <n v="6.3772722787568001E-2"/>
    <n v="-0.117450688068752"/>
    <n v="-0.10081379106707999"/>
    <n v="-0.280196538181264"/>
    <n v="2.25135322841956E-2"/>
    <n v="3.0274409941642301E-2"/>
    <n v="2.3891260366716401E-2"/>
    <n v="2.2636706866091101E-2"/>
    <n v="103.949997"/>
    <n v="60.119999"/>
    <n v="-0.17427852438018199"/>
    <n v="-3.4994119269314301E-4"/>
    <n v="1.45410538431226"/>
    <n v="-2.2752041006355799"/>
    <n v="-2.6438865244821499"/>
    <s v="Ironman Funds"/>
    <x v="44"/>
    <s v="Information Technology"/>
    <s v="Semiconductors"/>
    <s v="Woburn, Massachusetts"/>
    <d v="2015-03-12T00:00:00"/>
    <n v="4127"/>
    <m/>
    <s v="Woburn"/>
    <s v="Massachusetts"/>
    <s v="United States"/>
  </r>
  <r>
    <d v="2019-06-28T00:00:00"/>
    <x v="44"/>
    <s v="sell"/>
    <n v="2200"/>
    <n v="18"/>
    <n v="77.489998"/>
    <n v="77.870002999999997"/>
    <n v="77.040001000000004"/>
    <n v="77.269997000000004"/>
    <n v="77.269997000000004"/>
    <n v="3397700"/>
    <n v="2"/>
    <n v="4.1499218220593503E-3"/>
    <n v="2.68885767840653E-2"/>
    <n v="0.11988821208410801"/>
    <n v="-5.9838523566206399E-2"/>
    <n v="-0.19773439810266899"/>
    <n v="1.60087037707708E-2"/>
    <n v="1.9883116248150898E-2"/>
    <n v="2.2918691585774201E-2"/>
    <n v="2.2870109916090699E-2"/>
    <n v="103.949997"/>
    <n v="60.119999"/>
    <n v="-0.17427852438018199"/>
    <n v="5.7409418775350302E-3"/>
    <n v="1.46750963339805"/>
    <n v="-1.72010732068357"/>
    <n v="-1.9684437791562699"/>
    <s v="Ironman Funds"/>
    <x v="44"/>
    <s v="Information Technology"/>
    <s v="Semiconductors"/>
    <s v="Woburn, Massachusetts"/>
    <d v="2015-03-12T00:00:00"/>
    <n v="4127"/>
    <m/>
    <s v="Woburn"/>
    <s v="Massachusetts"/>
    <s v="United States"/>
  </r>
  <r>
    <d v="2019-04-25T00:00:00"/>
    <x v="44"/>
    <s v="sell"/>
    <n v="2400"/>
    <n v="19"/>
    <n v="89.610000999999997"/>
    <n v="89.730002999999996"/>
    <n v="87.150002000000001"/>
    <n v="88.529999000000004"/>
    <n v="88.052207999999993"/>
    <n v="1123700"/>
    <n v="2.5339999999999998"/>
    <n v="-1.53565065964747E-2"/>
    <n v="-2.9494074204412898E-2"/>
    <n v="8.3352196979259899E-2"/>
    <n v="0.23903907278948999"/>
    <n v="2.5876639647663398E-2"/>
    <n v="1.39819606358679E-2"/>
    <n v="1.5907069796492399E-2"/>
    <n v="2.1672811718008101E-2"/>
    <n v="2.12517657648011E-2"/>
    <n v="104.199997"/>
    <n v="60.119999"/>
    <n v="-0.161689373980763"/>
    <n v="-3.6904169755480902E-4"/>
    <n v="1.42151730316265"/>
    <n v="4.1249852480532102E-3"/>
    <n v="-0.30650736767444298"/>
    <s v="Second Point Management"/>
    <x v="44"/>
    <s v="Information Technology"/>
    <s v="Semiconductors"/>
    <s v="Woburn, Massachusetts"/>
    <d v="2015-03-12T00:00:00"/>
    <n v="4127"/>
    <m/>
    <s v="Woburn"/>
    <s v="Massachusetts"/>
    <s v="United States"/>
  </r>
  <r>
    <d v="2019-04-29T00:00:00"/>
    <x v="44"/>
    <s v="buy"/>
    <n v="1800"/>
    <n v="19"/>
    <n v="86.690002000000007"/>
    <n v="87.739998"/>
    <n v="86.57"/>
    <n v="86.800003000000004"/>
    <n v="86.331542999999996"/>
    <n v="1626600"/>
    <n v="2.536"/>
    <n v="-2.5313363705040202E-3"/>
    <n v="-1.6793683584600899E-2"/>
    <n v="7.4232126480180002E-2"/>
    <n v="0.182023886048127"/>
    <n v="-1.01039451298308E-3"/>
    <n v="1.2801630369553301E-2"/>
    <n v="1.5827350389324198E-2"/>
    <n v="2.14864225213422E-2"/>
    <n v="2.1276120063325001E-2"/>
    <n v="104.199997"/>
    <n v="60.119999"/>
    <n v="-0.161689373980763"/>
    <n v="1.07094833958194E-3"/>
    <n v="1.4204132964410401"/>
    <n v="-0.20112747659652799"/>
    <n v="-0.102185324355633"/>
    <s v="Second Point Management"/>
    <x v="44"/>
    <s v="Information Technology"/>
    <s v="Semiconductors"/>
    <s v="Woburn, Massachusetts"/>
    <d v="2015-03-12T00:00:00"/>
    <n v="4127"/>
    <m/>
    <s v="Woburn"/>
    <s v="Massachusetts"/>
    <s v="United States"/>
  </r>
  <r>
    <d v="2019-05-01T00:00:00"/>
    <x v="44"/>
    <s v="buy"/>
    <n v="1400"/>
    <n v="19"/>
    <n v="90.190002000000007"/>
    <n v="91.199996999999996"/>
    <n v="88.459998999999996"/>
    <n v="88.480002999999996"/>
    <n v="88.002480000000006"/>
    <n v="2105900"/>
    <n v="2.5110000000000001"/>
    <n v="3.3964157407043202E-3"/>
    <n v="-1.5921421985975098E-2"/>
    <n v="7.0220729212489896E-2"/>
    <n v="0.184414372652102"/>
    <n v="3.6885719981394498E-2"/>
    <n v="1.36732745847453E-2"/>
    <n v="1.54000172930817E-2"/>
    <n v="2.10775843714666E-2"/>
    <n v="2.12775288657167E-2"/>
    <n v="104.199997"/>
    <n v="60.119999"/>
    <n v="-0.161689373980763"/>
    <n v="-7.5304459681844096E-3"/>
    <n v="1.4193987349735699"/>
    <n v="8.8904882443937905E-2"/>
    <n v="-4.0228343173048603E-2"/>
    <s v="Second Point Management"/>
    <x v="44"/>
    <s v="Information Technology"/>
    <s v="Semiconductors"/>
    <s v="Woburn, Massachusetts"/>
    <d v="2015-03-12T00:00:00"/>
    <n v="4127"/>
    <m/>
    <s v="Woburn"/>
    <s v="Massachusetts"/>
    <s v="United States"/>
  </r>
  <r>
    <d v="2019-05-08T00:00:00"/>
    <x v="44"/>
    <s v="buy"/>
    <n v="3000"/>
    <n v="19"/>
    <n v="83.449996999999996"/>
    <n v="85.160004000000001"/>
    <n v="82.989998"/>
    <n v="84.059997999999993"/>
    <n v="83.606330999999997"/>
    <n v="1819800"/>
    <n v="2.4820000000000002"/>
    <n v="6.0854837149649597E-3"/>
    <n v="-5.1245749010906803E-2"/>
    <n v="-3.2075788476285297E-2"/>
    <n v="-2.8455284939196499E-3"/>
    <n v="-0.108663645858474"/>
    <n v="2.6596105916364299E-2"/>
    <n v="1.9268250037611699E-2"/>
    <n v="1.7480293823262199E-2"/>
    <n v="2.12008374456608E-2"/>
    <n v="104.199997"/>
    <n v="60.119999"/>
    <n v="-0.161689373980763"/>
    <n v="-1.60671540560346E-3"/>
    <n v="1.39539084642496"/>
    <n v="-1.0046314593511201"/>
    <n v="-0.62111933923613405"/>
    <s v="Second Point Management"/>
    <x v="44"/>
    <s v="Information Technology"/>
    <s v="Semiconductors"/>
    <s v="Woburn, Massachusetts"/>
    <d v="2015-03-12T00:00:00"/>
    <n v="4127"/>
    <m/>
    <s v="Woburn"/>
    <s v="Massachusetts"/>
    <s v="United States"/>
  </r>
  <r>
    <d v="2019-05-17T00:00:00"/>
    <x v="44"/>
    <s v="buy"/>
    <n v="1100"/>
    <n v="19"/>
    <n v="72.120002999999997"/>
    <n v="73.160004000000001"/>
    <n v="69.910004000000001"/>
    <n v="70.410004000000001"/>
    <n v="70.030006"/>
    <n v="4254100"/>
    <n v="2.3929999999999998"/>
    <n v="-4.95945119933595E-2"/>
    <n v="-0.15918990622342699"/>
    <n v="-0.284267564377024"/>
    <n v="-0.164451846563679"/>
    <n v="-0.32191204367506698"/>
    <n v="4.2623018301234702E-2"/>
    <n v="2.6180095627652101E-2"/>
    <n v="2.16473725435779E-2"/>
    <n v="2.2207481596234101E-2"/>
    <n v="104.199997"/>
    <n v="60.119999"/>
    <n v="-0.17427852438018199"/>
    <n v="-5.8544371529206298E-3"/>
    <n v="1.42831963560125"/>
    <n v="-2.6297312125648999"/>
    <n v="-2.0272865787651302"/>
    <s v="Second Point Management"/>
    <x v="44"/>
    <s v="Information Technology"/>
    <s v="Semiconductors"/>
    <s v="Woburn, Massachusetts"/>
    <d v="2015-03-12T00:00:00"/>
    <n v="4127"/>
    <m/>
    <s v="Woburn"/>
    <s v="Massachusetts"/>
    <s v="United States"/>
  </r>
  <r>
    <d v="2019-05-20T00:00:00"/>
    <x v="44"/>
    <s v="buy"/>
    <n v="2000"/>
    <n v="19"/>
    <n v="67.730002999999996"/>
    <n v="69.870002999999997"/>
    <n v="67.110000999999997"/>
    <n v="68.010002"/>
    <n v="68.010002"/>
    <n v="4397100"/>
    <n v="2.4159999999999999"/>
    <n v="-2.9269024750002402E-2"/>
    <n v="-0.113922286774083"/>
    <n v="-0.287769202898214"/>
    <n v="-0.18456420748326899"/>
    <n v="-0.35994473267249599"/>
    <n v="3.5498165451411899E-2"/>
    <n v="2.6272396080166498E-2"/>
    <n v="2.1892387782959499E-2"/>
    <n v="2.2268123271928401E-2"/>
    <n v="104.199997"/>
    <n v="60.119999"/>
    <n v="-0.17427852438018199"/>
    <n v="-6.7722580366252503E-3"/>
    <n v="1.4342908140976001"/>
    <n v="-2.9211431323646702"/>
    <n v="-2.2434779303786301"/>
    <s v="Second Point Management"/>
    <x v="44"/>
    <s v="Information Technology"/>
    <s v="Semiconductors"/>
    <s v="Woburn, Massachusetts"/>
    <d v="2015-03-12T00:00:00"/>
    <n v="4127"/>
    <m/>
    <s v="Woburn"/>
    <s v="Massachusetts"/>
    <s v="United States"/>
  </r>
  <r>
    <d v="2019-05-22T00:00:00"/>
    <x v="44"/>
    <s v="sell"/>
    <n v="2300"/>
    <n v="19"/>
    <n v="68.910004000000001"/>
    <n v="69.559997999999993"/>
    <n v="68.300003000000004"/>
    <n v="68.540001000000004"/>
    <n v="68.540001000000004"/>
    <n v="1752400"/>
    <n v="2.3929999999999998"/>
    <n v="-1.73564815330748E-2"/>
    <n v="-0.13344916536129001"/>
    <n v="-0.24757118791278401"/>
    <n v="-0.16633786452222399"/>
    <n v="-0.34677387952515898"/>
    <n v="3.3816041940986197E-2"/>
    <n v="2.74807331470442E-2"/>
    <n v="2.22479659786004E-2"/>
    <n v="2.2336894084598099E-2"/>
    <n v="104.199997"/>
    <n v="60.119999"/>
    <n v="-0.17427852438018199"/>
    <n v="-2.8283920525026501E-3"/>
    <n v="1.4408744471720201"/>
    <n v="-2.81825461819958"/>
    <n v="-2.6376131358164399"/>
    <s v="Second Point Management"/>
    <x v="44"/>
    <s v="Information Technology"/>
    <s v="Semiconductors"/>
    <s v="Woburn, Massachusetts"/>
    <d v="2015-03-12T00:00:00"/>
    <n v="4127"/>
    <m/>
    <s v="Woburn"/>
    <s v="Massachusetts"/>
    <s v="United States"/>
  </r>
  <r>
    <d v="2019-06-17T00:00:00"/>
    <x v="44"/>
    <s v="buy"/>
    <n v="1000"/>
    <n v="19"/>
    <n v="71.650002000000001"/>
    <n v="72.589995999999999"/>
    <n v="70.940002000000007"/>
    <n v="72.440002000000007"/>
    <n v="72.440002000000007"/>
    <n v="1968200"/>
    <n v="2.0859999999999999"/>
    <n v="8.8741427873606695E-3"/>
    <n v="-9.0696787716831907E-3"/>
    <n v="-7.81080357735051E-2"/>
    <n v="-0.12571835792762601"/>
    <n v="-0.322507880721496"/>
    <n v="1.6332894030939502E-2"/>
    <n v="2.6171080558623799E-2"/>
    <n v="2.3826067857050201E-2"/>
    <n v="2.2675776857114301E-2"/>
    <n v="103.949997"/>
    <n v="60.119999"/>
    <n v="-0.17427852438018199"/>
    <n v="9.3131563797728401E-4"/>
    <n v="1.4563576884439999"/>
    <n v="-2.61539531095795"/>
    <n v="-2.4552021297644901"/>
    <s v="Second Point Management"/>
    <x v="44"/>
    <s v="Information Technology"/>
    <s v="Semiconductors"/>
    <s v="Woburn, Massachusetts"/>
    <d v="2015-03-12T00:00:00"/>
    <n v="4127"/>
    <m/>
    <s v="Woburn"/>
    <s v="Massachusetts"/>
    <s v="United States"/>
  </r>
  <r>
    <d v="2019-06-18T00:00:00"/>
    <x v="44"/>
    <s v="buy"/>
    <n v="2900"/>
    <n v="19"/>
    <n v="73.180000000000007"/>
    <n v="76.419997999999893"/>
    <n v="72.790001000000004"/>
    <n v="75.720000999999996"/>
    <n v="75.720000999999996"/>
    <n v="2804200"/>
    <n v="2.06"/>
    <n v="4.4283678923404297E-2"/>
    <n v="2.3382720428902E-2"/>
    <n v="2.85240202093234E-2"/>
    <n v="-9.1434105564200896E-2"/>
    <n v="-0.28535758875732298"/>
    <n v="2.6434921224056201E-2"/>
    <n v="2.4589475147625401E-2"/>
    <n v="2.4486824123499399E-2"/>
    <n v="2.28507784049451E-2"/>
    <n v="103.949997"/>
    <n v="60.119999"/>
    <n v="-0.17427852438018199"/>
    <n v="9.6704895497130797E-3"/>
    <n v="1.4695973938359601"/>
    <n v="-2.34198967156886"/>
    <n v="-2.4685592439511401"/>
    <s v="Second Point Management"/>
    <x v="44"/>
    <s v="Information Technology"/>
    <s v="Semiconductors"/>
    <s v="Woburn, Massachusetts"/>
    <d v="2015-03-12T00:00:00"/>
    <n v="4127"/>
    <m/>
    <s v="Woburn"/>
    <s v="Massachusetts"/>
    <s v="United States"/>
  </r>
  <r>
    <d v="2019-04-25T00:00:00"/>
    <x v="44"/>
    <s v="buy"/>
    <n v="2000"/>
    <n v="20"/>
    <n v="89.610000999999997"/>
    <n v="89.730002999999996"/>
    <n v="87.150002000000001"/>
    <n v="88.529999000000004"/>
    <n v="88.052207999999993"/>
    <n v="1123700"/>
    <n v="2.5339999999999998"/>
    <n v="-1.53565065964747E-2"/>
    <n v="-2.9494074204412898E-2"/>
    <n v="8.3352196979259899E-2"/>
    <n v="0.23903907278948999"/>
    <n v="2.5876639647663398E-2"/>
    <n v="1.39819606358679E-2"/>
    <n v="1.5907069796492399E-2"/>
    <n v="2.1672811718008101E-2"/>
    <n v="2.12517657648011E-2"/>
    <n v="104.199997"/>
    <n v="60.119999"/>
    <n v="-0.161689373980763"/>
    <n v="-3.6904169755480902E-4"/>
    <n v="1.42151730316265"/>
    <n v="4.1249852480532102E-3"/>
    <n v="-0.30650736767444298"/>
    <s v="Jaguar Group of Funds"/>
    <x v="44"/>
    <s v="Information Technology"/>
    <s v="Semiconductors"/>
    <s v="Woburn, Massachusetts"/>
    <d v="2015-03-12T00:00:00"/>
    <n v="4127"/>
    <m/>
    <s v="Woburn"/>
    <s v="Massachusetts"/>
    <s v="United States"/>
  </r>
  <r>
    <d v="2019-05-02T00:00:00"/>
    <x v="44"/>
    <s v="buy"/>
    <n v="800"/>
    <n v="20"/>
    <n v="88.519997000000004"/>
    <n v="91.339995999999999"/>
    <n v="88.379997000000003"/>
    <n v="90.790001000000004"/>
    <n v="90.300010999999998"/>
    <n v="3491900"/>
    <n v="2.552"/>
    <n v="2.5772586339812199E-2"/>
    <n v="2.5207670950311602E-2"/>
    <n v="7.9400427900367804E-2"/>
    <n v="0.22216316008124901"/>
    <n v="1.60440537600701E-2"/>
    <n v="1.65819982506493E-2"/>
    <n v="1.58967542241309E-2"/>
    <n v="2.1183371332464899E-2"/>
    <n v="2.11362264415716E-2"/>
    <n v="104.199997"/>
    <n v="60.119999"/>
    <n v="-0.161689373980763"/>
    <n v="-2.1262443276895502E-3"/>
    <n v="1.41184575374805"/>
    <n v="-7.1305082751399698E-2"/>
    <n v="-5.5314356772939201E-2"/>
    <s v="Jaguar Group of Funds"/>
    <x v="44"/>
    <s v="Information Technology"/>
    <s v="Semiconductors"/>
    <s v="Woburn, Massachusetts"/>
    <d v="2015-03-12T00:00:00"/>
    <n v="4127"/>
    <m/>
    <s v="Woburn"/>
    <s v="Massachusetts"/>
    <s v="United States"/>
  </r>
  <r>
    <d v="2019-05-10T00:00:00"/>
    <x v="44"/>
    <s v="buy"/>
    <n v="1000"/>
    <n v="20"/>
    <n v="83.129997000000003"/>
    <n v="83.629997000000003"/>
    <n v="80.599997999999999"/>
    <n v="82.559997999999993"/>
    <n v="82.114425999999995"/>
    <n v="1774500"/>
    <n v="2.4550000000000001"/>
    <n v="-1.29965936191061E-2"/>
    <n v="-5.9255727638672699E-2"/>
    <n v="-5.3187048881741E-2"/>
    <n v="1.4970126828403501E-2"/>
    <n v="-0.12886954393054001"/>
    <n v="1.5023342749668499E-2"/>
    <n v="1.9235027978015799E-2"/>
    <n v="1.6902844051982301E-2"/>
    <n v="2.1188908812867099E-2"/>
    <n v="104.199997"/>
    <n v="60.119999"/>
    <n v="-0.161689373980763"/>
    <n v="3.7133938472042301E-3"/>
    <n v="1.40303619340335"/>
    <n v="-1.1585408752467301"/>
    <n v="-0.99194022319256503"/>
    <s v="Jaguar Group of Funds"/>
    <x v="44"/>
    <s v="Information Technology"/>
    <s v="Semiconductors"/>
    <s v="Woburn, Massachusetts"/>
    <d v="2015-03-12T00:00:00"/>
    <n v="4127"/>
    <m/>
    <s v="Woburn"/>
    <s v="Massachusetts"/>
    <s v="United States"/>
  </r>
  <r>
    <d v="2019-05-15T00:00:00"/>
    <x v="44"/>
    <s v="sell"/>
    <n v="2200"/>
    <n v="20"/>
    <n v="77.430000000000007"/>
    <n v="79.389999000000003"/>
    <n v="77.169997999999893"/>
    <n v="78.75"/>
    <n v="78.324989000000002"/>
    <n v="1557500"/>
    <n v="2.379"/>
    <n v="8.1601502098318894E-3"/>
    <n v="-6.5252550490608296E-2"/>
    <n v="-0.141058567818105"/>
    <n v="-4.7700220921170398E-2"/>
    <n v="-0.21178868627932701"/>
    <n v="3.6505678040655E-2"/>
    <n v="2.40120759737299E-2"/>
    <n v="1.93325818909054E-2"/>
    <n v="2.1672823682350399E-2"/>
    <n v="104.199997"/>
    <n v="60.119999"/>
    <n v="-0.16672147583072999"/>
    <n v="5.8219943882337104E-3"/>
    <n v="1.4467072955490901"/>
    <n v="-1.7901832295679201"/>
    <n v="-1.52542138854123"/>
    <s v="Jaguar Group of Funds"/>
    <x v="44"/>
    <s v="Information Technology"/>
    <s v="Semiconductors"/>
    <s v="Woburn, Massachusetts"/>
    <d v="2015-03-12T00:00:00"/>
    <n v="4127"/>
    <m/>
    <s v="Woburn"/>
    <s v="Massachusetts"/>
    <s v="United States"/>
  </r>
  <r>
    <d v="2019-05-22T00:00:00"/>
    <x v="44"/>
    <s v="sell"/>
    <n v="1800"/>
    <n v="20"/>
    <n v="68.910004000000001"/>
    <n v="69.559997999999993"/>
    <n v="68.300003000000004"/>
    <n v="68.540001000000004"/>
    <n v="68.540001000000004"/>
    <n v="1752400"/>
    <n v="2.3929999999999998"/>
    <n v="-1.73564815330748E-2"/>
    <n v="-0.13344916536129001"/>
    <n v="-0.24757118791278401"/>
    <n v="-0.16633786452222399"/>
    <n v="-0.34677387952515898"/>
    <n v="3.3816041940986197E-2"/>
    <n v="2.74807331470442E-2"/>
    <n v="2.22479659786004E-2"/>
    <n v="2.2336894084598099E-2"/>
    <n v="104.199997"/>
    <n v="60.119999"/>
    <n v="-0.17427852438018199"/>
    <n v="-2.8283920525026501E-3"/>
    <n v="1.4408744471720201"/>
    <n v="-2.81825461819958"/>
    <n v="-2.6376131358164399"/>
    <s v="Jaguar Group of Funds"/>
    <x v="44"/>
    <s v="Information Technology"/>
    <s v="Semiconductors"/>
    <s v="Woburn, Massachusetts"/>
    <d v="2015-03-12T00:00:00"/>
    <n v="4127"/>
    <m/>
    <s v="Woburn"/>
    <s v="Massachusetts"/>
    <s v="United States"/>
  </r>
  <r>
    <d v="2019-06-11T00:00:00"/>
    <x v="44"/>
    <s v="sell"/>
    <n v="1600"/>
    <n v="20"/>
    <n v="74.209998999999996"/>
    <n v="74.730002999999996"/>
    <n v="73.370002999999997"/>
    <n v="73.970000999999996"/>
    <n v="73.970000999999996"/>
    <n v="2894100"/>
    <n v="2.14"/>
    <n v="1.18312797228189E-2"/>
    <n v="6.3772722787568001E-2"/>
    <n v="-0.117450688068752"/>
    <n v="-0.10081379106707999"/>
    <n v="-0.280196538181264"/>
    <n v="2.25135322841956E-2"/>
    <n v="3.0274409941642301E-2"/>
    <n v="2.3891260366716401E-2"/>
    <n v="2.2636706866091101E-2"/>
    <n v="103.949997"/>
    <n v="60.119999"/>
    <n v="-0.17427852438018199"/>
    <n v="-3.4994119269314301E-4"/>
    <n v="1.45410538431226"/>
    <n v="-2.2752041006355799"/>
    <n v="-2.6438865244821499"/>
    <s v="Jaguar Group of Funds"/>
    <x v="44"/>
    <s v="Information Technology"/>
    <s v="Semiconductors"/>
    <s v="Woburn, Massachusetts"/>
    <d v="2015-03-12T00:00:00"/>
    <n v="4127"/>
    <m/>
    <s v="Woburn"/>
    <s v="Massachusetts"/>
    <s v="United States"/>
  </r>
  <r>
    <d v="2019-06-13T00:00:00"/>
    <x v="44"/>
    <s v="sell"/>
    <n v="2100"/>
    <n v="20"/>
    <n v="72.970000999999996"/>
    <n v="73.739998"/>
    <n v="72.680000000000007"/>
    <n v="73.349997999999999"/>
    <n v="73.349997999999999"/>
    <n v="1265400"/>
    <n v="2.0910000000000002"/>
    <n v="9.4513954784834191E-3"/>
    <n v="5.4923426557277902E-2"/>
    <n v="-3.83345920466103E-2"/>
    <n v="-9.9089682852068303E-2"/>
    <n v="-0.29927709166934902"/>
    <n v="2.0907741242655799E-2"/>
    <n v="2.62692663465234E-2"/>
    <n v="2.4012816297345901E-2"/>
    <n v="2.2655569040042602E-2"/>
    <n v="103.949997"/>
    <n v="60.119999"/>
    <n v="-0.17427852438018199"/>
    <n v="4.0890106107655602E-3"/>
    <n v="1.45549986417878"/>
    <n v="-2.4254411458946401"/>
    <n v="-2.4738702423920902"/>
    <s v="Jaguar Group of Funds"/>
    <x v="44"/>
    <s v="Information Technology"/>
    <s v="Semiconductors"/>
    <s v="Woburn, Massachusetts"/>
    <d v="2015-03-12T00:00:00"/>
    <n v="4127"/>
    <m/>
    <s v="Woburn"/>
    <s v="Massachusetts"/>
    <s v="United States"/>
  </r>
  <r>
    <d v="2019-06-19T00:00:00"/>
    <x v="44"/>
    <s v="sell"/>
    <n v="2000"/>
    <n v="20"/>
    <n v="75.949996999999996"/>
    <n v="76.379997000000003"/>
    <n v="74.800003000000004"/>
    <n v="75.529999000000004"/>
    <n v="75.529999000000004"/>
    <n v="1539200"/>
    <n v="2.0289999999999999"/>
    <n v="-2.51242446208813E-3"/>
    <n v="3.8738833241607699E-2"/>
    <n v="7.56061077405948E-2"/>
    <n v="-7.37243366929482E-2"/>
    <n v="-0.27216805280224998"/>
    <n v="2.3934591993452999E-2"/>
    <n v="2.18450564867308E-2"/>
    <n v="2.4369231291363602E-2"/>
    <n v="2.2832371807454701E-2"/>
    <n v="103.949997"/>
    <n v="60.119999"/>
    <n v="-0.17427852438018199"/>
    <n v="2.98071681438073E-3"/>
    <n v="1.4678493604012199"/>
    <n v="-2.2491396980758802"/>
    <n v="-2.43824371205281"/>
    <s v="Jaguar Group of Funds"/>
    <x v="44"/>
    <s v="Information Technology"/>
    <s v="Semiconductors"/>
    <s v="Woburn, Massachusetts"/>
    <d v="2015-03-12T00:00:00"/>
    <n v="4127"/>
    <m/>
    <s v="Woburn"/>
    <s v="Massachusetts"/>
    <s v="United States"/>
  </r>
  <r>
    <d v="2019-04-08T00:00:00"/>
    <x v="45"/>
    <s v="sell"/>
    <n v="100"/>
    <n v="2"/>
    <n v="54.720001000000003"/>
    <n v="55.400002000000001"/>
    <n v="54.5"/>
    <n v="55.060001"/>
    <n v="54.598544999999902"/>
    <n v="7121000"/>
    <n v="2.5190000000000001"/>
    <n v="6.7426583270466202E-3"/>
    <n v="-0.142458903812518"/>
    <n v="-8.2414904360463101E-2"/>
    <n v="-0.23354969927663299"/>
    <n v="-0.11822096322772099"/>
    <n v="6.1461948138540799E-2"/>
    <n v="3.1416334727970403E-2"/>
    <n v="2.2807075545533101E-2"/>
    <n v="1.8638705523776399E-2"/>
    <n v="86.309997999999993"/>
    <n v="53.849997999999999"/>
    <n v="-0.16295290293864301"/>
    <n v="1.0469119934194001E-3"/>
    <n v="0.91612486080524702"/>
    <n v="-1.0187431800553399"/>
    <n v="-1.1008193338999199"/>
    <s v="InvestBurg"/>
    <x v="45"/>
    <s v="Consumer Staples"/>
    <s v="Drug Retail"/>
    <s v="Deerfield, Illinois"/>
    <d v="1979-12-31T00:00:00"/>
    <n v="1618921"/>
    <m/>
    <s v="Deerfield"/>
    <s v="Illinois"/>
    <s v="United States"/>
  </r>
  <r>
    <d v="2019-04-29T00:00:00"/>
    <x v="45"/>
    <s v="sell"/>
    <n v="200"/>
    <n v="2"/>
    <n v="52.919998"/>
    <n v="53.709998999999897"/>
    <n v="52.779998999999997"/>
    <n v="53.560001"/>
    <n v="53.111117999999998"/>
    <n v="5095200"/>
    <n v="2.536"/>
    <n v="1.33448552981841E-2"/>
    <n v="-1.0031566160957701E-2"/>
    <n v="-0.150034654491116"/>
    <n v="-0.28391985823430799"/>
    <n v="-0.196079038717413"/>
    <n v="1.3046234885076899E-2"/>
    <n v="3.0914797339563701E-2"/>
    <n v="2.2770252737074399E-2"/>
    <n v="1.8503427658153399E-2"/>
    <n v="86.309997999999993"/>
    <n v="52.25"/>
    <n v="-0.16295290293864301"/>
    <n v="1.07094833958194E-3"/>
    <n v="0.90942290617427102"/>
    <n v="-1.6154072790209699"/>
    <n v="-1.49961524086816"/>
    <s v="InvestBurg"/>
    <x v="45"/>
    <s v="Consumer Staples"/>
    <s v="Drug Retail"/>
    <s v="Deerfield, Illinois"/>
    <d v="1979-12-31T00:00:00"/>
    <n v="1618921"/>
    <m/>
    <s v="Deerfield"/>
    <s v="Illinois"/>
    <s v="United States"/>
  </r>
  <r>
    <d v="2019-05-21T00:00:00"/>
    <x v="45"/>
    <s v="sell"/>
    <n v="100"/>
    <n v="2"/>
    <n v="52.400002000000001"/>
    <n v="52.849997999999999"/>
    <n v="52.169998"/>
    <n v="52.759997999999896"/>
    <n v="52.759997999999896"/>
    <n v="4267700"/>
    <n v="2.4260000000000002"/>
    <n v="9.52206811932922E-3"/>
    <n v="1.18336931792346E-2"/>
    <n v="-2.64136488058173E-2"/>
    <n v="-0.29971494952257699"/>
    <n v="-0.17219229771476899"/>
    <n v="5.2187000874453198E-3"/>
    <n v="9.9684686810976794E-3"/>
    <n v="2.2252955688144099E-2"/>
    <n v="1.8165082453066399E-2"/>
    <n v="86.309997999999993"/>
    <n v="51.790000999999997"/>
    <n v="-0.16295290293864301"/>
    <n v="8.4599491109458805E-3"/>
    <n v="0.87677702132584201"/>
    <n v="-1.5116931830103799"/>
    <n v="-1.63784149563505"/>
    <s v="InvestBurg"/>
    <x v="45"/>
    <s v="Consumer Staples"/>
    <s v="Drug Retail"/>
    <s v="Deerfield, Illinois"/>
    <d v="1979-12-31T00:00:00"/>
    <n v="1618921"/>
    <m/>
    <s v="Deerfield"/>
    <s v="Illinois"/>
    <s v="United States"/>
  </r>
  <r>
    <d v="2019-05-30T00:00:00"/>
    <x v="45"/>
    <s v="sell"/>
    <n v="100"/>
    <n v="2"/>
    <n v="51.23"/>
    <n v="51.290000999999997"/>
    <n v="50.200001"/>
    <n v="50.549999"/>
    <n v="50.549999"/>
    <n v="3844400"/>
    <n v="2.2269999999999999"/>
    <n v="-1.14085029658105E-2"/>
    <n v="-4.61962522255598E-2"/>
    <n v="-4.9423359178254599E-2"/>
    <n v="-0.33397317756617401"/>
    <n v="-0.18916263020603699"/>
    <n v="1.11002853600141E-2"/>
    <n v="1.01012873061528E-2"/>
    <n v="2.2277648586489399E-2"/>
    <n v="1.8232950068155802E-2"/>
    <n v="86.309997999999993"/>
    <n v="50.200001"/>
    <n v="-0.16295290293864301"/>
    <n v="2.0962723552933101E-3"/>
    <n v="0.88187821872510797"/>
    <n v="-1.6400203185917599"/>
    <n v="-1.6208581575208101"/>
    <s v="InvestBurg"/>
    <x v="45"/>
    <s v="Consumer Staples"/>
    <s v="Drug Retail"/>
    <s v="Deerfield, Illinois"/>
    <d v="1979-12-31T00:00:00"/>
    <n v="1618921"/>
    <m/>
    <s v="Deerfield"/>
    <s v="Illinois"/>
    <s v="United States"/>
  </r>
  <r>
    <d v="2019-06-04T00:00:00"/>
    <x v="45"/>
    <s v="buy"/>
    <n v="100"/>
    <n v="2"/>
    <n v="50.5"/>
    <n v="51.630001"/>
    <n v="50.349997999999999"/>
    <n v="51.5"/>
    <n v="51.5"/>
    <n v="5978000"/>
    <n v="2.1190000000000002"/>
    <n v="3.1360424188172503E-2"/>
    <n v="-4.2627655688463103E-3"/>
    <n v="-3.5089544115016698E-2"/>
    <n v="-0.19946580570800701"/>
    <n v="-0.17309233448792499"/>
    <n v="2.21390515296652E-2"/>
    <n v="1.3613340376296501E-2"/>
    <n v="2.1228886988452399E-2"/>
    <n v="1.83590811462583E-2"/>
    <n v="86.309997999999993"/>
    <n v="49.310001"/>
    <n v="-0.16295290293864301"/>
    <n v="2.1205927310919401E-2"/>
    <n v="0.894427856676278"/>
    <n v="-1.5135789518593401"/>
    <n v="-1.6840138046632001"/>
    <s v="InvestBurg"/>
    <x v="45"/>
    <s v="Consumer Staples"/>
    <s v="Drug Retail"/>
    <s v="Deerfield, Illinois"/>
    <d v="1979-12-31T00:00:00"/>
    <n v="1618921"/>
    <m/>
    <s v="Deerfield"/>
    <s v="Illinois"/>
    <s v="United States"/>
  </r>
  <r>
    <d v="2019-04-03T00:00:00"/>
    <x v="45"/>
    <s v="sell"/>
    <n v="100"/>
    <n v="3"/>
    <n v="55.540000999999997"/>
    <n v="55.700001"/>
    <n v="54.48"/>
    <n v="54.84"/>
    <n v="54.380389999999998"/>
    <n v="17901900"/>
    <n v="2.5169999999999999"/>
    <n v="-9.4374216709197396E-3"/>
    <n v="-0.126417328420528"/>
    <n v="-0.16595938088568199"/>
    <n v="-0.20958260907804899"/>
    <n v="-0.11748684337413901"/>
    <n v="6.2942275379057402E-2"/>
    <n v="3.2183927880942001E-2"/>
    <n v="2.3185238752528599E-2"/>
    <n v="1.88018769806256E-2"/>
    <n v="86.309997999999993"/>
    <n v="54.48"/>
    <n v="-0.16295290293864301"/>
    <n v="2.1460723821998401E-3"/>
    <n v="0.92062168883688"/>
    <n v="-1.00799414186947"/>
    <n v="-0.59980466329900695"/>
    <s v="FinanCorp"/>
    <x v="45"/>
    <s v="Consumer Staples"/>
    <s v="Drug Retail"/>
    <s v="Deerfield, Illinois"/>
    <d v="1979-12-31T00:00:00"/>
    <n v="1618921"/>
    <m/>
    <s v="Deerfield"/>
    <s v="Illinois"/>
    <s v="United States"/>
  </r>
  <r>
    <d v="2019-04-29T00:00:00"/>
    <x v="45"/>
    <s v="sell"/>
    <n v="300"/>
    <n v="3"/>
    <n v="52.919998"/>
    <n v="53.709998999999897"/>
    <n v="52.779998999999997"/>
    <n v="53.560001"/>
    <n v="53.111117999999998"/>
    <n v="5095200"/>
    <n v="2.536"/>
    <n v="1.33448552981841E-2"/>
    <n v="-1.0031566160957701E-2"/>
    <n v="-0.150034654491116"/>
    <n v="-0.28391985823430799"/>
    <n v="-0.196079038717413"/>
    <n v="1.3046234885076899E-2"/>
    <n v="3.0914797339563701E-2"/>
    <n v="2.2770252737074399E-2"/>
    <n v="1.8503427658153399E-2"/>
    <n v="86.309997999999993"/>
    <n v="52.25"/>
    <n v="-0.16295290293864301"/>
    <n v="1.07094833958194E-3"/>
    <n v="0.90942290617427102"/>
    <n v="-1.6154072790209699"/>
    <n v="-1.49961524086816"/>
    <s v="FinanCorp"/>
    <x v="45"/>
    <s v="Consumer Staples"/>
    <s v="Drug Retail"/>
    <s v="Deerfield, Illinois"/>
    <d v="1979-12-31T00:00:00"/>
    <n v="1618921"/>
    <m/>
    <s v="Deerfield"/>
    <s v="Illinois"/>
    <s v="United States"/>
  </r>
  <r>
    <d v="2019-05-07T00:00:00"/>
    <x v="45"/>
    <s v="sell"/>
    <n v="200"/>
    <n v="3"/>
    <n v="53.5"/>
    <n v="53.869999"/>
    <n v="52.669998"/>
    <n v="52.939999"/>
    <n v="52.496310999999999"/>
    <n v="6446200"/>
    <n v="2.448"/>
    <n v="-1.8342276517451499E-2"/>
    <n v="-1.18300510531479E-2"/>
    <n v="-2.2598869465536801E-2"/>
    <n v="-0.29178397504889397"/>
    <n v="-0.16282799773753101"/>
    <n v="9.4145788797842297E-3"/>
    <n v="1.03492717913026E-2"/>
    <n v="2.2826451969758899E-2"/>
    <n v="1.8305094697461999E-2"/>
    <n v="86.309997999999993"/>
    <n v="52.25"/>
    <n v="-0.16295290293864301"/>
    <n v="-1.6649488130547601E-2"/>
    <n v="0.88947860327468897"/>
    <n v="-1.39435032551178"/>
    <n v="-1.3387114097760899"/>
    <s v="FinanCorp"/>
    <x v="45"/>
    <s v="Consumer Staples"/>
    <s v="Drug Retail"/>
    <s v="Deerfield, Illinois"/>
    <d v="1979-12-31T00:00:00"/>
    <n v="1618921"/>
    <m/>
    <s v="Deerfield"/>
    <s v="Illinois"/>
    <s v="United States"/>
  </r>
  <r>
    <d v="2019-05-08T00:00:00"/>
    <x v="45"/>
    <s v="buy"/>
    <n v="200"/>
    <n v="3"/>
    <n v="52.950001"/>
    <n v="53.849997999999999"/>
    <n v="52.389998999999897"/>
    <n v="53.5"/>
    <n v="53.0516199999999"/>
    <n v="5347400"/>
    <n v="2.4820000000000002"/>
    <n v="1.0522501360675901E-2"/>
    <n v="-3.35881186361245E-3"/>
    <n v="-2.19991738943211E-2"/>
    <n v="-0.28350285225226501"/>
    <n v="-0.12835689197363101"/>
    <n v="1.10316163648214E-2"/>
    <n v="1.0380229862822599E-2"/>
    <n v="2.2890421657381602E-2"/>
    <n v="1.8259006188564499E-2"/>
    <n v="86.309997999999993"/>
    <n v="52.25"/>
    <n v="-0.16295290293864301"/>
    <n v="-1.60671540560346E-3"/>
    <n v="0.89207023608601699"/>
    <n v="-1.14709658823101"/>
    <n v="-1.2541605852447499"/>
    <s v="FinanCorp"/>
    <x v="45"/>
    <s v="Consumer Staples"/>
    <s v="Drug Retail"/>
    <s v="Deerfield, Illinois"/>
    <d v="1979-12-31T00:00:00"/>
    <n v="1618921"/>
    <m/>
    <s v="Deerfield"/>
    <s v="Illinois"/>
    <s v="United States"/>
  </r>
  <r>
    <d v="2019-06-07T00:00:00"/>
    <x v="45"/>
    <s v="sell"/>
    <n v="100"/>
    <n v="3"/>
    <n v="51.240001999999997"/>
    <n v="52.099997999999999"/>
    <n v="50.799999"/>
    <n v="51.970001000000003"/>
    <n v="51.970001000000003"/>
    <n v="4217700"/>
    <n v="2.0840000000000001"/>
    <n v="1.9233249314251299E-2"/>
    <n v="5.19315371610099E-2"/>
    <n v="-1.00762521998728E-2"/>
    <n v="-0.13359363813648401"/>
    <n v="-0.168610237654647"/>
    <n v="1.69244986210077E-2"/>
    <n v="1.4038599730948099E-2"/>
    <n v="2.0876234279116199E-2"/>
    <n v="1.8409779775434301E-2"/>
    <n v="86.309997999999993"/>
    <n v="49.310001"/>
    <n v="-0.16295290293864301"/>
    <n v="1.0442979367750601E-2"/>
    <n v="0.89238694113957295"/>
    <n v="-1.48830106355034"/>
    <n v="-1.5957241118668299"/>
    <s v="FinanCorp"/>
    <x v="45"/>
    <s v="Consumer Staples"/>
    <s v="Drug Retail"/>
    <s v="Deerfield, Illinois"/>
    <d v="1979-12-31T00:00:00"/>
    <n v="1618921"/>
    <m/>
    <s v="Deerfield"/>
    <s v="Illinois"/>
    <s v="United States"/>
  </r>
  <r>
    <d v="2019-06-12T00:00:00"/>
    <x v="45"/>
    <s v="sell"/>
    <n v="100"/>
    <n v="3"/>
    <n v="52.950001"/>
    <n v="52.950001"/>
    <n v="51.650002000000001"/>
    <n v="52.119999"/>
    <n v="52.119999"/>
    <n v="4213200"/>
    <n v="2.1269999999999998"/>
    <n v="-1.44764813840204E-2"/>
    <n v="2.5652398170754698E-2"/>
    <n v="-1.622013805875E-2"/>
    <n v="-0.163555224688331"/>
    <n v="-0.18003545238284399"/>
    <n v="1.24895854817234E-2"/>
    <n v="1.44513853696384E-2"/>
    <n v="2.0807459468757498E-2"/>
    <n v="1.8430299350277801E-2"/>
    <n v="86.309997999999993"/>
    <n v="49.310001"/>
    <n v="-0.16295290293864301"/>
    <n v="-2.0396578921351798E-3"/>
    <n v="0.89431980723478899"/>
    <n v="-1.5913142857317499"/>
    <n v="-1.51671422025493"/>
    <s v="FinanCorp"/>
    <x v="45"/>
    <s v="Consumer Staples"/>
    <s v="Drug Retail"/>
    <s v="Deerfield, Illinois"/>
    <d v="1979-12-31T00:00:00"/>
    <n v="1618921"/>
    <m/>
    <s v="Deerfield"/>
    <s v="Illinois"/>
    <s v="United States"/>
  </r>
  <r>
    <d v="2019-06-14T00:00:00"/>
    <x v="45"/>
    <s v="sell"/>
    <n v="100"/>
    <n v="3"/>
    <n v="52.869999"/>
    <n v="53.049999"/>
    <n v="52.130001"/>
    <n v="52.57"/>
    <n v="52.57"/>
    <n v="3246300"/>
    <n v="2.093"/>
    <n v="-6.0686513393657399E-3"/>
    <n v="1.14789665691359E-2"/>
    <n v="8.2260180689838203E-3"/>
    <n v="-0.16668254464502799"/>
    <n v="-0.169094362980065"/>
    <n v="1.22340962338774E-2"/>
    <n v="1.3736151901223801E-2"/>
    <n v="2.0832398723290999E-2"/>
    <n v="1.8454545485366E-2"/>
    <n v="86.309997999999993"/>
    <n v="49.310001"/>
    <n v="-0.16295290293864301"/>
    <n v="-1.6128120944145399E-3"/>
    <n v="0.89839028171679602"/>
    <n v="-1.50942105720743"/>
    <n v="-1.48606108492415"/>
    <s v="FinanCorp"/>
    <x v="45"/>
    <s v="Consumer Staples"/>
    <s v="Drug Retail"/>
    <s v="Deerfield, Illinois"/>
    <d v="1979-12-31T00:00:00"/>
    <n v="1618921"/>
    <m/>
    <s v="Deerfield"/>
    <s v="Illinois"/>
    <s v="United States"/>
  </r>
  <r>
    <d v="2019-05-02T00:00:00"/>
    <x v="45"/>
    <s v="buy"/>
    <n v="100"/>
    <n v="4"/>
    <n v="53.810001"/>
    <n v="53.900002000000001"/>
    <n v="52.98"/>
    <n v="53.790000999999997"/>
    <n v="53.339191"/>
    <n v="5301800"/>
    <n v="2.552"/>
    <n v="2.0471380983253301E-3"/>
    <n v="2.0851753144916701E-2"/>
    <n v="-0.165794786071948"/>
    <n v="-0.289089815455917"/>
    <n v="-0.171817681355417"/>
    <n v="5.2426026675462404E-3"/>
    <n v="3.06082445772351E-2"/>
    <n v="2.27263453628564E-2"/>
    <n v="1.8468035957363401E-2"/>
    <n v="86.309997999999993"/>
    <n v="52.25"/>
    <n v="-0.16295290293864301"/>
    <n v="-2.1262443276895502E-3"/>
    <n v="0.90624123498102604"/>
    <n v="-1.44781131758005"/>
    <n v="-1.5817112187278"/>
    <s v="CapitalOwl"/>
    <x v="45"/>
    <s v="Consumer Staples"/>
    <s v="Drug Retail"/>
    <s v="Deerfield, Illinois"/>
    <d v="1979-12-31T00:00:00"/>
    <n v="1618921"/>
    <m/>
    <s v="Deerfield"/>
    <s v="Illinois"/>
    <s v="United States"/>
  </r>
  <r>
    <d v="2019-05-15T00:00:00"/>
    <x v="45"/>
    <s v="buy"/>
    <n v="300"/>
    <n v="4"/>
    <n v="52.23"/>
    <n v="52.959998999999897"/>
    <n v="51.790000999999997"/>
    <n v="52.740001999999997"/>
    <n v="52.297989000000001"/>
    <n v="4570200"/>
    <n v="2.379"/>
    <n v="3.0383223264067302E-3"/>
    <n v="-1.4307482733990099E-2"/>
    <n v="-1.33725031558355E-2"/>
    <n v="-0.31115307005064302"/>
    <n v="-0.18662749937661399"/>
    <n v="1.28506931943082E-2"/>
    <n v="1.0768227478604699E-2"/>
    <n v="2.28149537325898E-2"/>
    <n v="1.8268812755402802E-2"/>
    <n v="86.309997999999993"/>
    <n v="51.790000999999997"/>
    <n v="-0.16295290293864301"/>
    <n v="5.8219943882337104E-3"/>
    <n v="0.88959065349015398"/>
    <n v="-1.6099796956291099"/>
    <n v="-1.4121241804025499"/>
    <s v="CapitalOwl"/>
    <x v="45"/>
    <s v="Consumer Staples"/>
    <s v="Drug Retail"/>
    <s v="Deerfield, Illinois"/>
    <d v="1979-12-31T00:00:00"/>
    <n v="1618921"/>
    <m/>
    <s v="Deerfield"/>
    <s v="Illinois"/>
    <s v="United States"/>
  </r>
  <r>
    <d v="2019-05-31T00:00:00"/>
    <x v="45"/>
    <s v="buy"/>
    <n v="100"/>
    <n v="4"/>
    <n v="50.290000999999997"/>
    <n v="50.310001"/>
    <n v="49.310001"/>
    <n v="49.34"/>
    <n v="49.34"/>
    <n v="6568200"/>
    <n v="2.1419999999999999"/>
    <n v="-2.42278145828758E-2"/>
    <n v="-4.4980360435514802E-2"/>
    <n v="-7.38378404140307E-2"/>
    <n v="-0.29170330861810401"/>
    <n v="-0.22669863512871199"/>
    <n v="1.06611716607688E-2"/>
    <n v="1.1111811077745301E-2"/>
    <n v="2.10050100616339E-2"/>
    <n v="1.8270924047263E-2"/>
    <n v="86.309997999999993"/>
    <n v="49.310001"/>
    <n v="-0.16295290293864301"/>
    <n v="-1.3283204951564801E-2"/>
    <n v="0.88692199730557597"/>
    <n v="-1.9238507210170099"/>
    <n v="-1.67332632033099"/>
    <s v="CapitalOwl"/>
    <x v="45"/>
    <s v="Consumer Staples"/>
    <s v="Drug Retail"/>
    <s v="Deerfield, Illinois"/>
    <d v="1979-12-31T00:00:00"/>
    <n v="1618921"/>
    <m/>
    <s v="Deerfield"/>
    <s v="Illinois"/>
    <s v="United States"/>
  </r>
  <r>
    <d v="2019-06-20T00:00:00"/>
    <x v="45"/>
    <s v="buy"/>
    <n v="400"/>
    <n v="4"/>
    <n v="52.93"/>
    <n v="53.509997999999896"/>
    <n v="52.509997999999896"/>
    <n v="52.880001"/>
    <n v="52.880001"/>
    <n v="6157600"/>
    <n v="2.0009999999999999"/>
    <n v="-3.78162217264439E-4"/>
    <n v="-1.8905171655055899E-4"/>
    <n v="1.17939926318937E-2"/>
    <n v="-0.17617197906524801"/>
    <n v="-0.17410804238011601"/>
    <n v="3.9156245935059201E-3"/>
    <n v="1.36927208232323E-2"/>
    <n v="2.0598473933416999E-2"/>
    <n v="1.8335073388405301E-2"/>
    <n v="86.309997999999993"/>
    <n v="49.310001"/>
    <n v="-0.16295290293864301"/>
    <n v="9.4276054361659405E-3"/>
    <n v="0.89162724957462103"/>
    <n v="-1.5479462369588699"/>
    <n v="-1.5697021335945101"/>
    <s v="CapitalOwl"/>
    <x v="45"/>
    <s v="Consumer Staples"/>
    <s v="Drug Retail"/>
    <s v="Deerfield, Illinois"/>
    <d v="1979-12-31T00:00:00"/>
    <n v="1618921"/>
    <m/>
    <s v="Deerfield"/>
    <s v="Illinois"/>
    <s v="United States"/>
  </r>
  <r>
    <d v="2019-06-26T00:00:00"/>
    <x v="45"/>
    <s v="buy"/>
    <n v="500"/>
    <n v="4"/>
    <n v="53.060001"/>
    <n v="53.119999"/>
    <n v="52.290000999999997"/>
    <n v="52.380001"/>
    <n v="52.380001"/>
    <n v="5951100"/>
    <n v="2.0489999999999999"/>
    <n v="-1.0823232762334699E-2"/>
    <n v="-9.8785185006144693E-3"/>
    <n v="1.17140272570117E-2"/>
    <n v="-0.16389608118263599"/>
    <n v="-0.22350746751777001"/>
    <n v="1.2446978169644201E-2"/>
    <n v="1.34823304196574E-2"/>
    <n v="2.0666936218212899E-2"/>
    <n v="1.8105396707698899E-2"/>
    <n v="86.309997999999993"/>
    <n v="49.310001"/>
    <n v="-0.16295290293864301"/>
    <n v="-1.2346958449604901E-3"/>
    <n v="0.88410007458061002"/>
    <n v="-1.9219820402977801"/>
    <n v="-1.8862380192938399"/>
    <s v="CapitalOwl"/>
    <x v="45"/>
    <s v="Consumer Staples"/>
    <s v="Drug Retail"/>
    <s v="Deerfield, Illinois"/>
    <d v="1979-12-31T00:00:00"/>
    <n v="1618921"/>
    <m/>
    <s v="Deerfield"/>
    <s v="Illinois"/>
    <s v="United States"/>
  </r>
  <r>
    <d v="2019-04-10T00:00:00"/>
    <x v="45"/>
    <s v="sell"/>
    <n v="600"/>
    <n v="5"/>
    <n v="54.509997999999896"/>
    <n v="54.73"/>
    <n v="54.360000999999997"/>
    <n v="54.509997999999896"/>
    <n v="54.053153999999999"/>
    <n v="5483200"/>
    <n v="2.4769999999999999"/>
    <n v="1.8342887604189001E-4"/>
    <n v="-6.0357151737007002E-3"/>
    <n v="-0.107229991855502"/>
    <n v="-0.27537795961297101"/>
    <n v="-0.13281900426592599"/>
    <n v="1.0018737155226699E-2"/>
    <n v="3.1203307644350899E-2"/>
    <n v="2.2533409603097399E-2"/>
    <n v="1.8615926309813902E-2"/>
    <n v="86.309997999999993"/>
    <n v="53.849997999999999"/>
    <n v="-0.16295290293864301"/>
    <n v="3.47183783585567E-3"/>
    <n v="0.91846541478228405"/>
    <n v="-1.125326230527"/>
    <n v="-1.1432909050622899"/>
    <s v="Alpha Capital"/>
    <x v="45"/>
    <s v="Consumer Staples"/>
    <s v="Drug Retail"/>
    <s v="Deerfield, Illinois"/>
    <d v="1979-12-31T00:00:00"/>
    <n v="1618921"/>
    <m/>
    <s v="Deerfield"/>
    <s v="Illinois"/>
    <s v="United States"/>
  </r>
  <r>
    <d v="2019-04-25T00:00:00"/>
    <x v="45"/>
    <s v="buy"/>
    <n v="300"/>
    <n v="5"/>
    <n v="53.34"/>
    <n v="53.419998"/>
    <n v="52.639998999999897"/>
    <n v="52.68"/>
    <n v="52.238490999999897"/>
    <n v="6641200"/>
    <n v="2.5339999999999998"/>
    <n v="-1.48849278890955E-2"/>
    <n v="-4.56395682771581E-2"/>
    <n v="-0.157885941077991"/>
    <n v="-0.29684751475440002"/>
    <n v="-0.18622855351672499"/>
    <n v="8.3257771784705295E-3"/>
    <n v="3.07142377189519E-2"/>
    <n v="2.2690212489923402E-2"/>
    <n v="1.8522666586111899E-2"/>
    <n v="86.309997999999993"/>
    <n v="52.639998999999897"/>
    <n v="-0.16295290293864301"/>
    <n v="-3.6904169755480902E-4"/>
    <n v="0.91151021141819999"/>
    <n v="-1.5388505725272199"/>
    <n v="-1.4071686915023101"/>
    <s v="Alpha Capital"/>
    <x v="45"/>
    <s v="Consumer Staples"/>
    <s v="Drug Retail"/>
    <s v="Deerfield, Illinois"/>
    <d v="1979-12-31T00:00:00"/>
    <n v="1618921"/>
    <m/>
    <s v="Deerfield"/>
    <s v="Illinois"/>
    <s v="United States"/>
  </r>
  <r>
    <d v="2019-05-31T00:00:00"/>
    <x v="45"/>
    <s v="buy"/>
    <n v="200"/>
    <n v="5"/>
    <n v="50.290000999999997"/>
    <n v="50.310001"/>
    <n v="49.310001"/>
    <n v="49.34"/>
    <n v="49.34"/>
    <n v="6568200"/>
    <n v="2.1419999999999999"/>
    <n v="-2.42278145828758E-2"/>
    <n v="-4.4980360435514802E-2"/>
    <n v="-7.38378404140307E-2"/>
    <n v="-0.29170330861810401"/>
    <n v="-0.22669863512871199"/>
    <n v="1.06611716607688E-2"/>
    <n v="1.1111811077745301E-2"/>
    <n v="2.10050100616339E-2"/>
    <n v="1.8270924047263E-2"/>
    <n v="86.309997999999993"/>
    <n v="49.310001"/>
    <n v="-0.16295290293864301"/>
    <n v="-1.3283204951564801E-2"/>
    <n v="0.88692199730557597"/>
    <n v="-1.9238507210170099"/>
    <n v="-1.67332632033099"/>
    <s v="Alpha Capital"/>
    <x v="45"/>
    <s v="Consumer Staples"/>
    <s v="Drug Retail"/>
    <s v="Deerfield, Illinois"/>
    <d v="1979-12-31T00:00:00"/>
    <n v="1618921"/>
    <m/>
    <s v="Deerfield"/>
    <s v="Illinois"/>
    <s v="United States"/>
  </r>
  <r>
    <d v="2019-06-06T00:00:00"/>
    <x v="45"/>
    <s v="sell"/>
    <n v="1200"/>
    <n v="5"/>
    <n v="50.919998"/>
    <n v="51.16"/>
    <n v="50.380001"/>
    <n v="50.98"/>
    <n v="50.98"/>
    <n v="3418200"/>
    <n v="2.1240000000000001"/>
    <n v="3.5370640485726801E-3"/>
    <n v="8.4704732638828002E-3"/>
    <n v="-4.7651778031575602E-2"/>
    <n v="-0.15098873945663099"/>
    <n v="-0.18371782883881199"/>
    <n v="2.1724702883389801E-2"/>
    <n v="1.3812780361753299E-2"/>
    <n v="2.0703571404021799E-2"/>
    <n v="1.83692644166395E-2"/>
    <n v="86.309997999999993"/>
    <n v="49.310001"/>
    <n v="-0.16295290293864301"/>
    <n v="6.1168407152111899E-3"/>
    <n v="0.88672325177214795"/>
    <n v="-1.60609334184173"/>
    <n v="-1.6828340433601701"/>
    <s v="Alpha Capital"/>
    <x v="45"/>
    <s v="Consumer Staples"/>
    <s v="Drug Retail"/>
    <s v="Deerfield, Illinois"/>
    <d v="1979-12-31T00:00:00"/>
    <n v="1618921"/>
    <m/>
    <s v="Deerfield"/>
    <s v="Illinois"/>
    <s v="United States"/>
  </r>
  <r>
    <d v="2019-06-18T00:00:00"/>
    <x v="45"/>
    <s v="sell"/>
    <n v="200"/>
    <n v="5"/>
    <n v="53.279998999999997"/>
    <n v="53.93"/>
    <n v="52.669998"/>
    <n v="52.799999"/>
    <n v="52.799999"/>
    <n v="5977900"/>
    <n v="2.06"/>
    <n v="-1.8941388182754199E-4"/>
    <n v="-1.5140426813503201E-3"/>
    <n v="1.4114252997797E-2"/>
    <n v="-0.18035540798060601"/>
    <n v="-0.193872706705249"/>
    <n v="1.09749723830645E-2"/>
    <n v="1.37097279557749E-2"/>
    <n v="2.0745447844029E-2"/>
    <n v="1.8407009264803799E-2"/>
    <n v="86.309997999999993"/>
    <n v="49.310001"/>
    <n v="-0.16295290293864301"/>
    <n v="9.6704895497130797E-3"/>
    <n v="0.89481117060121296"/>
    <n v="-1.7079659508766201"/>
    <n v="-1.5668989130395301"/>
    <s v="Alpha Capital"/>
    <x v="45"/>
    <s v="Consumer Staples"/>
    <s v="Drug Retail"/>
    <s v="Deerfield, Illinois"/>
    <d v="1979-12-31T00:00:00"/>
    <n v="1618921"/>
    <m/>
    <s v="Deerfield"/>
    <s v="Illinois"/>
    <s v="United States"/>
  </r>
  <r>
    <d v="2019-06-20T00:00:00"/>
    <x v="45"/>
    <s v="sell"/>
    <n v="400"/>
    <n v="5"/>
    <n v="52.93"/>
    <n v="53.509997999999896"/>
    <n v="52.509997999999896"/>
    <n v="52.880001"/>
    <n v="52.880001"/>
    <n v="6157600"/>
    <n v="2.0009999999999999"/>
    <n v="-3.78162217264439E-4"/>
    <n v="-1.8905171655055899E-4"/>
    <n v="1.17939926318937E-2"/>
    <n v="-0.17617197906524801"/>
    <n v="-0.17410804238011601"/>
    <n v="3.9156245935059201E-3"/>
    <n v="1.36927208232323E-2"/>
    <n v="2.0598473933416999E-2"/>
    <n v="1.8335073388405301E-2"/>
    <n v="86.309997999999993"/>
    <n v="49.310001"/>
    <n v="-0.16295290293864301"/>
    <n v="9.4276054361659405E-3"/>
    <n v="0.89162724957462103"/>
    <n v="-1.5479462369588699"/>
    <n v="-1.5697021335945101"/>
    <s v="Alpha Capital"/>
    <x v="45"/>
    <s v="Consumer Staples"/>
    <s v="Drug Retail"/>
    <s v="Deerfield, Illinois"/>
    <d v="1979-12-31T00:00:00"/>
    <n v="1618921"/>
    <m/>
    <s v="Deerfield"/>
    <s v="Illinois"/>
    <s v="United States"/>
  </r>
  <r>
    <d v="2019-06-28T00:00:00"/>
    <x v="45"/>
    <s v="buy"/>
    <n v="300"/>
    <n v="5"/>
    <n v="54.470001000000003"/>
    <n v="54.790000999999997"/>
    <n v="53.849997999999999"/>
    <n v="54.669998"/>
    <n v="54.669998"/>
    <n v="10395400"/>
    <n v="2"/>
    <n v="2.74746949544002E-3"/>
    <n v="4.1454722415689003E-2"/>
    <n v="6.6943647673874895E-2"/>
    <n v="-0.137679950465743"/>
    <n v="-0.16603537002369501"/>
    <n v="2.14458016866978E-2"/>
    <n v="1.5581087974801001E-2"/>
    <n v="2.1270852853030899E-2"/>
    <n v="1.82781618941882E-2"/>
    <n v="86.309997999999993"/>
    <n v="49.310001"/>
    <n v="-0.16295290293864301"/>
    <n v="5.7409418775350302E-3"/>
    <n v="0.89184140435108805"/>
    <n v="-1.4633784311848801"/>
    <n v="-1.7699796550714"/>
    <s v="Alpha Capital"/>
    <x v="45"/>
    <s v="Consumer Staples"/>
    <s v="Drug Retail"/>
    <s v="Deerfield, Illinois"/>
    <d v="1979-12-31T00:00:00"/>
    <n v="1618921"/>
    <m/>
    <s v="Deerfield"/>
    <s v="Illinois"/>
    <s v="United States"/>
  </r>
  <r>
    <d v="2019-04-05T00:00:00"/>
    <x v="45"/>
    <s v="sell"/>
    <n v="300"/>
    <n v="6"/>
    <n v="54.360000999999997"/>
    <n v="55.220001000000003"/>
    <n v="54.299999"/>
    <n v="54.689999"/>
    <n v="54.231643999999903"/>
    <n v="10509500"/>
    <n v="2.5009999999999999"/>
    <n v="9.9228057894602296E-3"/>
    <n v="-0.14573045107242499"/>
    <n v="-0.11083097405827901"/>
    <n v="-0.23455927777228"/>
    <n v="-0.143384465601779"/>
    <n v="6.1008819911145401E-2"/>
    <n v="3.15484337742412E-2"/>
    <n v="2.27999682996969E-2"/>
    <n v="1.8667298744243901E-2"/>
    <n v="86.309997999999993"/>
    <n v="53.849997999999999"/>
    <n v="-0.16295290293864301"/>
    <n v="4.62571739556182E-3"/>
    <n v="0.91329131515948503"/>
    <n v="-1.19354789737617"/>
    <n v="-0.94166100175559797"/>
    <s v="DecaFund"/>
    <x v="45"/>
    <s v="Consumer Staples"/>
    <s v="Drug Retail"/>
    <s v="Deerfield, Illinois"/>
    <d v="1979-12-31T00:00:00"/>
    <n v="1618921"/>
    <m/>
    <s v="Deerfield"/>
    <s v="Illinois"/>
    <s v="United States"/>
  </r>
  <r>
    <d v="2019-04-11T00:00:00"/>
    <x v="45"/>
    <s v="buy"/>
    <n v="300"/>
    <n v="6"/>
    <n v="54.59"/>
    <n v="54.799999"/>
    <n v="53.32"/>
    <n v="53.439999"/>
    <n v="52.992118999999903"/>
    <n v="8194100"/>
    <n v="2.504"/>
    <n v="-1.9824691376974901E-2"/>
    <n v="-1.31985655453766E-2"/>
    <n v="-0.132314391334374"/>
    <n v="-0.29865784366977199"/>
    <n v="-0.15811809384469"/>
    <n v="1.23150527032104E-2"/>
    <n v="3.1273600555454403E-2"/>
    <n v="2.2593798459898E-2"/>
    <n v="1.8651615403592999E-2"/>
    <n v="86.309997999999993"/>
    <n v="53.32"/>
    <n v="-0.16295290293864301"/>
    <n v="3.8122194279549302E-5"/>
    <n v="0.92169396592826003"/>
    <n v="-1.31047202412283"/>
    <n v="-1.1342286428759201"/>
    <s v="DecaFund"/>
    <x v="45"/>
    <s v="Consumer Staples"/>
    <s v="Drug Retail"/>
    <s v="Deerfield, Illinois"/>
    <d v="1979-12-31T00:00:00"/>
    <n v="1618921"/>
    <m/>
    <s v="Deerfield"/>
    <s v="Illinois"/>
    <s v="United States"/>
  </r>
  <r>
    <d v="2019-05-16T00:00:00"/>
    <x v="45"/>
    <s v="sell"/>
    <n v="300"/>
    <n v="6"/>
    <n v="53"/>
    <n v="53.439999"/>
    <n v="52.310001"/>
    <n v="52.5"/>
    <n v="52.060001"/>
    <n v="4722300"/>
    <n v="2.4049999999999998"/>
    <n v="-4.5610003137548302E-3"/>
    <n v="-1.99893660873166E-2"/>
    <n v="-3.2605489354699299E-2"/>
    <n v="-0.31737959073669098"/>
    <n v="-0.18363321697561699"/>
    <n v="1.26603067547034E-2"/>
    <n v="1.02362324531769E-2"/>
    <n v="2.2799363190827999E-2"/>
    <n v="1.8265336216692601E-2"/>
    <n v="86.309997999999993"/>
    <n v="51.790000999999997"/>
    <n v="-0.16295290293864301"/>
    <n v="8.8559569696340101E-3"/>
    <n v="0.88507106913005695"/>
    <n v="-1.5935630931881299"/>
    <n v="-1.50065233918217"/>
    <s v="DecaFund"/>
    <x v="45"/>
    <s v="Consumer Staples"/>
    <s v="Drug Retail"/>
    <s v="Deerfield, Illinois"/>
    <d v="1979-12-31T00:00:00"/>
    <n v="1618921"/>
    <m/>
    <s v="Deerfield"/>
    <s v="Illinois"/>
    <s v="United States"/>
  </r>
  <r>
    <d v="2019-05-20T00:00:00"/>
    <x v="45"/>
    <s v="sell"/>
    <n v="800"/>
    <n v="6"/>
    <n v="52.029998999999997"/>
    <n v="52.720001000000003"/>
    <n v="51.869999"/>
    <n v="52.259997999999896"/>
    <n v="52.259997999999896"/>
    <n v="4641700"/>
    <n v="2.4159999999999999"/>
    <n v="-1.9137090255242801E-4"/>
    <n v="1.10987156413179E-2"/>
    <n v="-4.5227945094670499E-2"/>
    <n v="-0.34521159838952398"/>
    <n v="-0.20703604942544601"/>
    <n v="4.9712539439837498E-3"/>
    <n v="9.8105528567988005E-3"/>
    <n v="2.2518732340071401E-2"/>
    <n v="1.8219621636962599E-2"/>
    <n v="86.309997999999993"/>
    <n v="51.790000999999997"/>
    <n v="-0.16295290293864301"/>
    <n v="-6.7722580366252503E-3"/>
    <n v="0.87840872998799102"/>
    <n v="-1.7763835973828599"/>
    <n v="-1.6380734660301901"/>
    <s v="DecaFund"/>
    <x v="45"/>
    <s v="Consumer Staples"/>
    <s v="Drug Retail"/>
    <s v="Deerfield, Illinois"/>
    <d v="1979-12-31T00:00:00"/>
    <n v="1618921"/>
    <m/>
    <s v="Deerfield"/>
    <s v="Illinois"/>
    <s v="United States"/>
  </r>
  <r>
    <d v="2019-06-05T00:00:00"/>
    <x v="45"/>
    <s v="buy"/>
    <n v="500"/>
    <n v="6"/>
    <n v="51.830002"/>
    <n v="51.869999"/>
    <n v="50.5"/>
    <n v="50.799999"/>
    <n v="50.799999"/>
    <n v="4507500"/>
    <n v="2.1230000000000002"/>
    <n v="-1.3685472770293699E-2"/>
    <n v="-6.4750937505004399E-3"/>
    <n v="-5.4151843675616901E-2"/>
    <n v="-0.17619921487597301"/>
    <n v="-0.19375306735060699"/>
    <n v="2.2424642667001098E-2"/>
    <n v="1.3754377376974899E-2"/>
    <n v="2.0830283562257499E-2"/>
    <n v="1.8370856698927698E-2"/>
    <n v="86.309997999999993"/>
    <n v="49.310001"/>
    <n v="-0.16295290293864301"/>
    <n v="8.1287266899663802E-3"/>
    <n v="0.88683152311614899"/>
    <n v="-1.67907377576004"/>
    <n v="-1.68961943871017"/>
    <s v="DecaFund"/>
    <x v="45"/>
    <s v="Consumer Staples"/>
    <s v="Drug Retail"/>
    <s v="Deerfield, Illinois"/>
    <d v="1979-12-31T00:00:00"/>
    <n v="1618921"/>
    <m/>
    <s v="Deerfield"/>
    <s v="Illinois"/>
    <s v="United States"/>
  </r>
  <r>
    <d v="2019-06-19T00:00:00"/>
    <x v="45"/>
    <s v="sell"/>
    <n v="600"/>
    <n v="6"/>
    <n v="52.990001999999997"/>
    <n v="53.259997999999896"/>
    <n v="52.509997999999896"/>
    <n v="52.900002000000001"/>
    <n v="52.900002000000001"/>
    <n v="4959100"/>
    <n v="2.0289999999999999"/>
    <n v="1.89220489861479E-3"/>
    <n v="1.48546436012848E-2"/>
    <n v="1.1980783946605801E-2"/>
    <n v="-0.16297617842342199"/>
    <n v="-0.166584764155746"/>
    <n v="7.6180440254785698E-3"/>
    <n v="1.3692184824235801E-2"/>
    <n v="2.0690346750067999E-2"/>
    <n v="1.8341708372316301E-2"/>
    <n v="86.309997999999993"/>
    <n v="49.310001"/>
    <n v="-0.16295290293864301"/>
    <n v="2.98071681438073E-3"/>
    <n v="0.89259559162400903"/>
    <n v="-1.48909182307851"/>
    <n v="-1.5464544205088799"/>
    <s v="DecaFund"/>
    <x v="45"/>
    <s v="Consumer Staples"/>
    <s v="Drug Retail"/>
    <s v="Deerfield, Illinois"/>
    <d v="1979-12-31T00:00:00"/>
    <n v="1618921"/>
    <m/>
    <s v="Deerfield"/>
    <s v="Illinois"/>
    <s v="United States"/>
  </r>
  <r>
    <d v="2019-04-24T00:00:00"/>
    <x v="45"/>
    <s v="buy"/>
    <n v="600"/>
    <n v="7"/>
    <n v="53.189999"/>
    <n v="53.990001999999997"/>
    <n v="53.189999"/>
    <n v="53.470001000000003"/>
    <n v="53.021872999999999"/>
    <n v="5997200"/>
    <n v="2.5219999999999998"/>
    <n v="4.6864876991035602E-3"/>
    <n v="-2.5299084404043201E-2"/>
    <n v="-0.15460471007467"/>
    <n v="-0.28741602892186902"/>
    <n v="-0.16517077099737401"/>
    <n v="9.6703358202010498E-3"/>
    <n v="3.06829750183556E-2"/>
    <n v="2.2653093087478399E-2"/>
    <n v="1.8506087127125901E-2"/>
    <n v="86.309997999999993"/>
    <n v="53.169998"/>
    <n v="-0.16295290293864301"/>
    <n v="-2.1941687255359501E-3"/>
    <n v="0.89900108326414097"/>
    <n v="-1.3823629069840899"/>
    <n v="-1.36063935519805"/>
    <s v="GreenGrest Capital"/>
    <x v="45"/>
    <s v="Consumer Staples"/>
    <s v="Drug Retail"/>
    <s v="Deerfield, Illinois"/>
    <d v="1979-12-31T00:00:00"/>
    <n v="1618921"/>
    <m/>
    <s v="Deerfield"/>
    <s v="Illinois"/>
    <s v="United States"/>
  </r>
  <r>
    <d v="2019-05-07T00:00:00"/>
    <x v="45"/>
    <s v="sell"/>
    <n v="600"/>
    <n v="7"/>
    <n v="53.5"/>
    <n v="53.869999"/>
    <n v="52.669998"/>
    <n v="52.939999"/>
    <n v="52.496310999999999"/>
    <n v="6446200"/>
    <n v="2.448"/>
    <n v="-1.8342276517451499E-2"/>
    <n v="-1.18300510531479E-2"/>
    <n v="-2.2598869465536801E-2"/>
    <n v="-0.29178397504889397"/>
    <n v="-0.16282799773753101"/>
    <n v="9.4145788797842297E-3"/>
    <n v="1.03492717913026E-2"/>
    <n v="2.2826451969758899E-2"/>
    <n v="1.8305094697461999E-2"/>
    <n v="86.309997999999993"/>
    <n v="52.25"/>
    <n v="-0.16295290293864301"/>
    <n v="-1.6649488130547601E-2"/>
    <n v="0.88947860327468897"/>
    <n v="-1.39435032551178"/>
    <n v="-1.3387114097760899"/>
    <s v="GreenGrest Capital"/>
    <x v="45"/>
    <s v="Consumer Staples"/>
    <s v="Drug Retail"/>
    <s v="Deerfield, Illinois"/>
    <d v="1979-12-31T00:00:00"/>
    <n v="1618921"/>
    <m/>
    <s v="Deerfield"/>
    <s v="Illinois"/>
    <s v="United States"/>
  </r>
  <r>
    <d v="2019-05-16T00:00:00"/>
    <x v="45"/>
    <s v="buy"/>
    <n v="500"/>
    <n v="7"/>
    <n v="53"/>
    <n v="53.439999"/>
    <n v="52.310001"/>
    <n v="52.5"/>
    <n v="52.060001"/>
    <n v="4722300"/>
    <n v="2.4049999999999998"/>
    <n v="-4.5610003137548302E-3"/>
    <n v="-1.99893660873166E-2"/>
    <n v="-3.2605489354699299E-2"/>
    <n v="-0.31737959073669098"/>
    <n v="-0.18363321697561699"/>
    <n v="1.26603067547034E-2"/>
    <n v="1.02362324531769E-2"/>
    <n v="2.2799363190827999E-2"/>
    <n v="1.8265336216692601E-2"/>
    <n v="86.309997999999993"/>
    <n v="51.790000999999997"/>
    <n v="-0.16295290293864301"/>
    <n v="8.8559569696340101E-3"/>
    <n v="0.88507106913005695"/>
    <n v="-1.5935630931881299"/>
    <n v="-1.50065233918217"/>
    <s v="GreenGrest Capital"/>
    <x v="45"/>
    <s v="Consumer Staples"/>
    <s v="Drug Retail"/>
    <s v="Deerfield, Illinois"/>
    <d v="1979-12-31T00:00:00"/>
    <n v="1618921"/>
    <m/>
    <s v="Deerfield"/>
    <s v="Illinois"/>
    <s v="United States"/>
  </r>
  <r>
    <d v="2019-05-20T00:00:00"/>
    <x v="45"/>
    <s v="sell"/>
    <n v="700"/>
    <n v="7"/>
    <n v="52.029998999999997"/>
    <n v="52.720001000000003"/>
    <n v="51.869999"/>
    <n v="52.259997999999896"/>
    <n v="52.259997999999896"/>
    <n v="4641700"/>
    <n v="2.4159999999999999"/>
    <n v="-1.9137090255242801E-4"/>
    <n v="1.10987156413179E-2"/>
    <n v="-4.5227945094670499E-2"/>
    <n v="-0.34521159838952398"/>
    <n v="-0.20703604942544601"/>
    <n v="4.9712539439837498E-3"/>
    <n v="9.8105528567988005E-3"/>
    <n v="2.2518732340071401E-2"/>
    <n v="1.8219621636962599E-2"/>
    <n v="86.309997999999993"/>
    <n v="51.790000999999997"/>
    <n v="-0.16295290293864301"/>
    <n v="-6.7722580366252503E-3"/>
    <n v="0.87840872998799102"/>
    <n v="-1.7763835973828599"/>
    <n v="-1.6380734660301901"/>
    <s v="GreenGrest Capital"/>
    <x v="45"/>
    <s v="Consumer Staples"/>
    <s v="Drug Retail"/>
    <s v="Deerfield, Illinois"/>
    <d v="1979-12-31T00:00:00"/>
    <n v="1618921"/>
    <m/>
    <s v="Deerfield"/>
    <s v="Illinois"/>
    <s v="United States"/>
  </r>
  <r>
    <d v="2019-06-28T00:00:00"/>
    <x v="45"/>
    <s v="sell"/>
    <n v="1100"/>
    <n v="7"/>
    <n v="54.470001000000003"/>
    <n v="54.790000999999997"/>
    <n v="53.849997999999999"/>
    <n v="54.669998"/>
    <n v="54.669998"/>
    <n v="10395400"/>
    <n v="2"/>
    <n v="2.74746949544002E-3"/>
    <n v="4.1454722415689003E-2"/>
    <n v="6.6943647673874895E-2"/>
    <n v="-0.137679950465743"/>
    <n v="-0.16603537002369501"/>
    <n v="2.14458016866978E-2"/>
    <n v="1.5581087974801001E-2"/>
    <n v="2.1270852853030899E-2"/>
    <n v="1.82781618941882E-2"/>
    <n v="86.309997999999993"/>
    <n v="49.310001"/>
    <n v="-0.16295290293864301"/>
    <n v="5.7409418775350302E-3"/>
    <n v="0.89184140435108805"/>
    <n v="-1.4633784311848801"/>
    <n v="-1.7699796550714"/>
    <s v="GreenGrest Capital"/>
    <x v="45"/>
    <s v="Consumer Staples"/>
    <s v="Drug Retail"/>
    <s v="Deerfield, Illinois"/>
    <d v="1979-12-31T00:00:00"/>
    <n v="1618921"/>
    <m/>
    <s v="Deerfield"/>
    <s v="Illinois"/>
    <s v="United States"/>
  </r>
  <r>
    <d v="2019-04-04T00:00:00"/>
    <x v="45"/>
    <s v="sell"/>
    <n v="500"/>
    <n v="8"/>
    <n v="54.810001"/>
    <n v="55"/>
    <n v="53.849997999999999"/>
    <n v="54.150002000000001"/>
    <n v="53.696174999999997"/>
    <n v="14150500"/>
    <n v="2.512"/>
    <n v="-1.26618410052989E-2"/>
    <n v="-0.14356850936248"/>
    <n v="-0.157705843450067"/>
    <n v="-0.21175442836478101"/>
    <n v="-0.16652204307000401"/>
    <n v="6.1361577907174197E-2"/>
    <n v="3.2068531641998799E-2"/>
    <n v="2.31976726889369E-2"/>
    <n v="1.8672389703914501E-2"/>
    <n v="86.309997999999993"/>
    <n v="53.849997999999999"/>
    <n v="-0.16295290293864301"/>
    <n v="2.0824655091414399E-3"/>
    <n v="0.90693449663562098"/>
    <n v="-1.35578333505468"/>
    <n v="-0.79581974286452895"/>
    <s v="KKZ Asset Management"/>
    <x v="45"/>
    <s v="Consumer Staples"/>
    <s v="Drug Retail"/>
    <s v="Deerfield, Illinois"/>
    <d v="1979-12-31T00:00:00"/>
    <n v="1618921"/>
    <m/>
    <s v="Deerfield"/>
    <s v="Illinois"/>
    <s v="United States"/>
  </r>
  <r>
    <d v="2019-04-10T00:00:00"/>
    <x v="45"/>
    <s v="sell"/>
    <n v="400"/>
    <n v="8"/>
    <n v="54.509997999999896"/>
    <n v="54.73"/>
    <n v="54.360000999999997"/>
    <n v="54.509997999999896"/>
    <n v="54.053153999999999"/>
    <n v="5483200"/>
    <n v="2.4769999999999999"/>
    <n v="1.8342887604189001E-4"/>
    <n v="-6.0357151737007002E-3"/>
    <n v="-0.107229991855502"/>
    <n v="-0.27537795961297101"/>
    <n v="-0.13281900426592599"/>
    <n v="1.0018737155226699E-2"/>
    <n v="3.1203307644350899E-2"/>
    <n v="2.2533409603097399E-2"/>
    <n v="1.8615926309813902E-2"/>
    <n v="86.309997999999993"/>
    <n v="53.849997999999999"/>
    <n v="-0.16295290293864301"/>
    <n v="3.47183783585567E-3"/>
    <n v="0.91846541478228405"/>
    <n v="-1.125326230527"/>
    <n v="-1.1432909050622899"/>
    <s v="KKZ Asset Management"/>
    <x v="45"/>
    <s v="Consumer Staples"/>
    <s v="Drug Retail"/>
    <s v="Deerfield, Illinois"/>
    <d v="1979-12-31T00:00:00"/>
    <n v="1618921"/>
    <m/>
    <s v="Deerfield"/>
    <s v="Illinois"/>
    <s v="United States"/>
  </r>
  <r>
    <d v="2019-05-06T00:00:00"/>
    <x v="45"/>
    <s v="sell"/>
    <n v="500"/>
    <n v="8"/>
    <n v="53.720001000000003"/>
    <n v="54.099997999999999"/>
    <n v="53.139998999999897"/>
    <n v="53.919998"/>
    <n v="53.468097999999998"/>
    <n v="5520900"/>
    <n v="2.5"/>
    <n v="-2.9630015954684799E-3"/>
    <n v="6.6988921172039103E-3"/>
    <n v="-1.6918433953384202E-2"/>
    <n v="-0.27554301999611802"/>
    <n v="-0.11941303023646301"/>
    <n v="3.04745422425832E-3"/>
    <n v="9.9602603239723492E-3"/>
    <n v="2.2760725131335698E-2"/>
    <n v="1.83421471769914E-2"/>
    <n v="86.309997999999993"/>
    <n v="52.25"/>
    <n v="-0.16295290293864301"/>
    <n v="-4.4810132310555703E-3"/>
    <n v="0.89560589597928697"/>
    <n v="-1.07056538361774"/>
    <n v="-1.3906238456870501"/>
    <s v="KKZ Asset Management"/>
    <x v="45"/>
    <s v="Consumer Staples"/>
    <s v="Drug Retail"/>
    <s v="Deerfield, Illinois"/>
    <d v="1979-12-31T00:00:00"/>
    <n v="1618921"/>
    <m/>
    <s v="Deerfield"/>
    <s v="Illinois"/>
    <s v="United States"/>
  </r>
  <r>
    <d v="2019-05-16T00:00:00"/>
    <x v="45"/>
    <s v="sell"/>
    <n v="500"/>
    <n v="8"/>
    <n v="53"/>
    <n v="53.439999"/>
    <n v="52.310001"/>
    <n v="52.5"/>
    <n v="52.060001"/>
    <n v="4722300"/>
    <n v="2.4049999999999998"/>
    <n v="-4.5610003137548302E-3"/>
    <n v="-1.99893660873166E-2"/>
    <n v="-3.2605489354699299E-2"/>
    <n v="-0.31737959073669098"/>
    <n v="-0.18363321697561699"/>
    <n v="1.26603067547034E-2"/>
    <n v="1.02362324531769E-2"/>
    <n v="2.2799363190827999E-2"/>
    <n v="1.8265336216692601E-2"/>
    <n v="86.309997999999993"/>
    <n v="51.790000999999997"/>
    <n v="-0.16295290293864301"/>
    <n v="8.8559569696340101E-3"/>
    <n v="0.88507106913005695"/>
    <n v="-1.5935630931881299"/>
    <n v="-1.50065233918217"/>
    <s v="KKZ Asset Management"/>
    <x v="45"/>
    <s v="Consumer Staples"/>
    <s v="Drug Retail"/>
    <s v="Deerfield, Illinois"/>
    <d v="1979-12-31T00:00:00"/>
    <n v="1618921"/>
    <m/>
    <s v="Deerfield"/>
    <s v="Illinois"/>
    <s v="United States"/>
  </r>
  <r>
    <d v="2019-05-17T00:00:00"/>
    <x v="45"/>
    <s v="buy"/>
    <n v="500"/>
    <n v="8"/>
    <n v="52.23"/>
    <n v="52.84"/>
    <n v="51.93"/>
    <n v="52.27"/>
    <n v="52.27"/>
    <n v="4812300"/>
    <n v="2.3929999999999998"/>
    <n v="4.0256739498060199E-3"/>
    <n v="-1.33462784040709E-2"/>
    <n v="-3.9581018208098701E-2"/>
    <n v="-0.33149375448590201"/>
    <n v="-0.19694582842321801"/>
    <n v="1.31793302794344E-2"/>
    <n v="9.9347418299889599E-3"/>
    <n v="2.2636703731822801E-2"/>
    <n v="1.82320952973688E-2"/>
    <n v="86.309997999999993"/>
    <n v="51.790000999999997"/>
    <n v="-0.16295290293864301"/>
    <n v="-5.8544371529206298E-3"/>
    <n v="0.87992147313262403"/>
    <n v="-1.6975879089647501"/>
    <n v="-1.5907516451327399"/>
    <s v="KKZ Asset Management"/>
    <x v="45"/>
    <s v="Consumer Staples"/>
    <s v="Drug Retail"/>
    <s v="Deerfield, Illinois"/>
    <d v="1979-12-31T00:00:00"/>
    <n v="1618921"/>
    <m/>
    <s v="Deerfield"/>
    <s v="Illinois"/>
    <s v="United States"/>
  </r>
  <r>
    <d v="2019-05-28T00:00:00"/>
    <x v="45"/>
    <s v="sell"/>
    <n v="700"/>
    <n v="8"/>
    <n v="51.84"/>
    <n v="52.279998999999997"/>
    <n v="51.630001"/>
    <n v="51.720001000000003"/>
    <n v="51.720001000000003"/>
    <n v="6457800"/>
    <n v="2.2679999999999998"/>
    <n v="-9.6625767527336098E-4"/>
    <n v="-1.0386648583741401E-2"/>
    <n v="-9.9750254012537093E-3"/>
    <n v="-0.31515693838870501"/>
    <n v="-0.17754106823292101"/>
    <n v="1.3588510384873799E-2"/>
    <n v="1.01792087011428E-2"/>
    <n v="2.2256221600079999E-2"/>
    <n v="1.8225480085881901E-2"/>
    <n v="86.309997999999993"/>
    <n v="51.16"/>
    <n v="-0.16295290293864301"/>
    <n v="-8.4109499934704197E-3"/>
    <n v="0.88208441432781404"/>
    <n v="-1.54828741213344"/>
    <n v="-1.56571798617994"/>
    <s v="KKZ Asset Management"/>
    <x v="45"/>
    <s v="Consumer Staples"/>
    <s v="Drug Retail"/>
    <s v="Deerfield, Illinois"/>
    <d v="1979-12-31T00:00:00"/>
    <n v="1618921"/>
    <m/>
    <s v="Deerfield"/>
    <s v="Illinois"/>
    <s v="United States"/>
  </r>
  <r>
    <d v="2019-06-14T00:00:00"/>
    <x v="45"/>
    <s v="sell"/>
    <n v="400"/>
    <n v="8"/>
    <n v="52.869999"/>
    <n v="53.049999"/>
    <n v="52.130001"/>
    <n v="52.57"/>
    <n v="52.57"/>
    <n v="3246300"/>
    <n v="2.093"/>
    <n v="-6.0686513393657399E-3"/>
    <n v="1.14789665691359E-2"/>
    <n v="8.2260180689838203E-3"/>
    <n v="-0.16668254464502799"/>
    <n v="-0.169094362980065"/>
    <n v="1.22340962338774E-2"/>
    <n v="1.3736151901223801E-2"/>
    <n v="2.0832398723290999E-2"/>
    <n v="1.8454545485366E-2"/>
    <n v="86.309997999999993"/>
    <n v="49.310001"/>
    <n v="-0.16295290293864301"/>
    <n v="-1.6128120944145399E-3"/>
    <n v="0.89839028171679602"/>
    <n v="-1.50942105720743"/>
    <n v="-1.48606108492415"/>
    <s v="KKZ Asset Management"/>
    <x v="45"/>
    <s v="Consumer Staples"/>
    <s v="Drug Retail"/>
    <s v="Deerfield, Illinois"/>
    <d v="1979-12-31T00:00:00"/>
    <n v="1618921"/>
    <m/>
    <s v="Deerfield"/>
    <s v="Illinois"/>
    <s v="United States"/>
  </r>
  <r>
    <d v="2019-06-28T00:00:00"/>
    <x v="45"/>
    <s v="sell"/>
    <n v="1000"/>
    <n v="8"/>
    <n v="54.470001000000003"/>
    <n v="54.790000999999997"/>
    <n v="53.849997999999999"/>
    <n v="54.669998"/>
    <n v="54.669998"/>
    <n v="10395400"/>
    <n v="2"/>
    <n v="2.74746949544002E-3"/>
    <n v="4.1454722415689003E-2"/>
    <n v="6.6943647673874895E-2"/>
    <n v="-0.137679950465743"/>
    <n v="-0.16603537002369501"/>
    <n v="2.14458016866978E-2"/>
    <n v="1.5581087974801001E-2"/>
    <n v="2.1270852853030899E-2"/>
    <n v="1.82781618941882E-2"/>
    <n v="86.309997999999993"/>
    <n v="49.310001"/>
    <n v="-0.16295290293864301"/>
    <n v="5.7409418775350302E-3"/>
    <n v="0.89184140435108805"/>
    <n v="-1.4633784311848801"/>
    <n v="-1.7699796550714"/>
    <s v="KKZ Asset Management"/>
    <x v="45"/>
    <s v="Consumer Staples"/>
    <s v="Drug Retail"/>
    <s v="Deerfield, Illinois"/>
    <d v="1979-12-31T00:00:00"/>
    <n v="1618921"/>
    <m/>
    <s v="Deerfield"/>
    <s v="Illinois"/>
    <s v="United States"/>
  </r>
  <r>
    <d v="2019-04-04T00:00:00"/>
    <x v="45"/>
    <s v="buy"/>
    <n v="200"/>
    <n v="9"/>
    <n v="54.810001"/>
    <n v="55"/>
    <n v="53.849997999999999"/>
    <n v="54.150002000000001"/>
    <n v="53.696174999999997"/>
    <n v="14150500"/>
    <n v="2.512"/>
    <n v="-1.26618410052989E-2"/>
    <n v="-0.14356850936248"/>
    <n v="-0.157705843450067"/>
    <n v="-0.21175442836478101"/>
    <n v="-0.16652204307000401"/>
    <n v="6.1361577907174197E-2"/>
    <n v="3.2068531641998799E-2"/>
    <n v="2.31976726889369E-2"/>
    <n v="1.8672389703914501E-2"/>
    <n v="86.309997999999993"/>
    <n v="53.849997999999999"/>
    <n v="-0.16295290293864301"/>
    <n v="2.0824655091414399E-3"/>
    <n v="0.90693449663562098"/>
    <n v="-1.35578333505468"/>
    <n v="-0.79581974286452895"/>
    <s v="Netpune Capital"/>
    <x v="45"/>
    <s v="Consumer Staples"/>
    <s v="Drug Retail"/>
    <s v="Deerfield, Illinois"/>
    <d v="1979-12-31T00:00:00"/>
    <n v="1618921"/>
    <m/>
    <s v="Deerfield"/>
    <s v="Illinois"/>
    <s v="United States"/>
  </r>
  <r>
    <d v="2019-04-18T00:00:00"/>
    <x v="45"/>
    <s v="buy"/>
    <n v="1100"/>
    <n v="9"/>
    <n v="55.220001000000003"/>
    <n v="55.380001"/>
    <n v="54.580002"/>
    <n v="54.630001"/>
    <n v="54.172150000000002"/>
    <n v="7991300"/>
    <n v="2.56"/>
    <n v="-9.2922281695238494E-3"/>
    <n v="2.2023734365171001E-2"/>
    <n v="-0.154699641006003"/>
    <n v="-0.269850578136755"/>
    <n v="-0.16908036326853801"/>
    <n v="9.42640312937317E-3"/>
    <n v="3.0971524863496001E-2"/>
    <n v="2.2633656587254102E-2"/>
    <n v="1.8547602106550199E-2"/>
    <n v="86.309997999999993"/>
    <n v="53.32"/>
    <n v="-0.16295290293864301"/>
    <n v="1.5778467813143101E-3"/>
    <n v="0.91611022577049905"/>
    <n v="-1.40368350246625"/>
    <n v="-1.3138932097862901"/>
    <s v="Netpune Capital"/>
    <x v="45"/>
    <s v="Consumer Staples"/>
    <s v="Drug Retail"/>
    <s v="Deerfield, Illinois"/>
    <d v="1979-12-31T00:00:00"/>
    <n v="1618921"/>
    <m/>
    <s v="Deerfield"/>
    <s v="Illinois"/>
    <s v="United States"/>
  </r>
  <r>
    <d v="2019-04-22T00:00:00"/>
    <x v="45"/>
    <s v="sell"/>
    <n v="1200"/>
    <n v="9"/>
    <n v="54.59"/>
    <n v="54.919998"/>
    <n v="54.080002"/>
    <n v="54.099997999999999"/>
    <n v="53.646586999999997"/>
    <n v="5445800"/>
    <n v="2.59"/>
    <n v="-9.7490877241257403E-3"/>
    <n v="1.2087428778684E-2"/>
    <n v="-0.14896170407156001"/>
    <n v="-0.28569313811612301"/>
    <n v="-0.16392871189469899"/>
    <n v="1.13822861602591E-2"/>
    <n v="3.0921050548808799E-2"/>
    <n v="2.26044962775734E-2"/>
    <n v="1.85346901985977E-2"/>
    <n v="86.309997999999993"/>
    <n v="53.32"/>
    <n v="-0.16295290293864301"/>
    <n v="1.0115060212163699E-3"/>
    <n v="0.91345401269345505"/>
    <n v="-1.3710653108091599"/>
    <n v="-1.32649219775684"/>
    <s v="Netpune Capital"/>
    <x v="45"/>
    <s v="Consumer Staples"/>
    <s v="Drug Retail"/>
    <s v="Deerfield, Illinois"/>
    <d v="1979-12-31T00:00:00"/>
    <n v="1618921"/>
    <m/>
    <s v="Deerfield"/>
    <s v="Illinois"/>
    <s v="United States"/>
  </r>
  <r>
    <d v="2019-06-14T00:00:00"/>
    <x v="45"/>
    <s v="buy"/>
    <n v="1000"/>
    <n v="9"/>
    <n v="52.869999"/>
    <n v="53.049999"/>
    <n v="52.130001"/>
    <n v="52.57"/>
    <n v="52.57"/>
    <n v="3246300"/>
    <n v="2.093"/>
    <n v="-6.0686513393657399E-3"/>
    <n v="1.14789665691359E-2"/>
    <n v="8.2260180689838203E-3"/>
    <n v="-0.16668254464502799"/>
    <n v="-0.169094362980065"/>
    <n v="1.22340962338774E-2"/>
    <n v="1.3736151901223801E-2"/>
    <n v="2.0832398723290999E-2"/>
    <n v="1.8454545485366E-2"/>
    <n v="86.309997999999993"/>
    <n v="49.310001"/>
    <n v="-0.16295290293864301"/>
    <n v="-1.6128120944145399E-3"/>
    <n v="0.89839028171679602"/>
    <n v="-1.50942105720743"/>
    <n v="-1.48606108492415"/>
    <s v="Netpune Capital"/>
    <x v="45"/>
    <s v="Consumer Staples"/>
    <s v="Drug Retail"/>
    <s v="Deerfield, Illinois"/>
    <d v="1979-12-31T00:00:00"/>
    <n v="1618921"/>
    <m/>
    <s v="Deerfield"/>
    <s v="Illinois"/>
    <s v="United States"/>
  </r>
  <r>
    <d v="2019-06-28T00:00:00"/>
    <x v="45"/>
    <s v="sell"/>
    <n v="1200"/>
    <n v="9"/>
    <n v="54.470001000000003"/>
    <n v="54.790000999999997"/>
    <n v="53.849997999999999"/>
    <n v="54.669998"/>
    <n v="54.669998"/>
    <n v="10395400"/>
    <n v="2"/>
    <n v="2.74746949544002E-3"/>
    <n v="4.1454722415689003E-2"/>
    <n v="6.6943647673874895E-2"/>
    <n v="-0.137679950465743"/>
    <n v="-0.16603537002369501"/>
    <n v="2.14458016866978E-2"/>
    <n v="1.5581087974801001E-2"/>
    <n v="2.1270852853030899E-2"/>
    <n v="1.82781618941882E-2"/>
    <n v="86.309997999999993"/>
    <n v="49.310001"/>
    <n v="-0.16295290293864301"/>
    <n v="5.7409418775350302E-3"/>
    <n v="0.89184140435108805"/>
    <n v="-1.4633784311848801"/>
    <n v="-1.7699796550714"/>
    <s v="Netpune Capital"/>
    <x v="45"/>
    <s v="Consumer Staples"/>
    <s v="Drug Retail"/>
    <s v="Deerfield, Illinois"/>
    <d v="1979-12-31T00:00:00"/>
    <n v="1618921"/>
    <m/>
    <s v="Deerfield"/>
    <s v="Illinois"/>
    <s v="United States"/>
  </r>
  <r>
    <d v="2019-04-15T00:00:00"/>
    <x v="45"/>
    <s v="buy"/>
    <n v="900"/>
    <n v="10"/>
    <n v="53.57"/>
    <n v="54.459998999999897"/>
    <n v="53.57"/>
    <n v="54.240001999999997"/>
    <n v="53.785418999999997"/>
    <n v="5963500"/>
    <n v="2.5529999999999999"/>
    <n v="1.4671985885109E-2"/>
    <n v="-1.5004825914413201E-2"/>
    <n v="-0.130808233685623"/>
    <n v="-0.25822604585147602"/>
    <n v="-0.13872513181620699"/>
    <n v="1.2921206048279101E-2"/>
    <n v="3.1286637482423101E-2"/>
    <n v="2.2678180403754501E-2"/>
    <n v="1.8675642199777399E-2"/>
    <n v="86.309997999999993"/>
    <n v="53.32"/>
    <n v="-0.16295290293864301"/>
    <n v="-6.2956724975841202E-4"/>
    <n v="0.92233483521894799"/>
    <n v="-1.18062910694233"/>
    <n v="-1.18951032296937"/>
    <s v="Spectrum Group"/>
    <x v="45"/>
    <s v="Consumer Staples"/>
    <s v="Drug Retail"/>
    <s v="Deerfield, Illinois"/>
    <d v="1979-12-31T00:00:00"/>
    <n v="1618921"/>
    <m/>
    <s v="Deerfield"/>
    <s v="Illinois"/>
    <s v="United States"/>
  </r>
  <r>
    <d v="2019-04-29T00:00:00"/>
    <x v="45"/>
    <s v="buy"/>
    <n v="1200"/>
    <n v="10"/>
    <n v="52.919998"/>
    <n v="53.709998999999897"/>
    <n v="52.779998999999997"/>
    <n v="53.560001"/>
    <n v="53.111117999999998"/>
    <n v="5095200"/>
    <n v="2.536"/>
    <n v="1.33448552981841E-2"/>
    <n v="-1.0031566160957701E-2"/>
    <n v="-0.150034654491116"/>
    <n v="-0.28391985823430799"/>
    <n v="-0.196079038717413"/>
    <n v="1.3046234885076899E-2"/>
    <n v="3.0914797339563701E-2"/>
    <n v="2.2770252737074399E-2"/>
    <n v="1.8503427658153399E-2"/>
    <n v="86.309997999999993"/>
    <n v="52.25"/>
    <n v="-0.16295290293864301"/>
    <n v="1.07094833958194E-3"/>
    <n v="0.90942290617427102"/>
    <n v="-1.6154072790209699"/>
    <n v="-1.49961524086816"/>
    <s v="Spectrum Group"/>
    <x v="45"/>
    <s v="Consumer Staples"/>
    <s v="Drug Retail"/>
    <s v="Deerfield, Illinois"/>
    <d v="1979-12-31T00:00:00"/>
    <n v="1618921"/>
    <m/>
    <s v="Deerfield"/>
    <s v="Illinois"/>
    <s v="United States"/>
  </r>
  <r>
    <d v="2019-05-02T00:00:00"/>
    <x v="45"/>
    <s v="sell"/>
    <n v="700"/>
    <n v="10"/>
    <n v="53.810001"/>
    <n v="53.900002000000001"/>
    <n v="52.98"/>
    <n v="53.790000999999997"/>
    <n v="53.339191"/>
    <n v="5301800"/>
    <n v="2.552"/>
    <n v="2.0471380983253301E-3"/>
    <n v="2.0851753144916701E-2"/>
    <n v="-0.165794786071948"/>
    <n v="-0.289089815455917"/>
    <n v="-0.171817681355417"/>
    <n v="5.2426026675462404E-3"/>
    <n v="3.06082445772351E-2"/>
    <n v="2.27263453628564E-2"/>
    <n v="1.8468035957363401E-2"/>
    <n v="86.309997999999993"/>
    <n v="52.25"/>
    <n v="-0.16295290293864301"/>
    <n v="-2.1262443276895502E-3"/>
    <n v="0.90624123498102604"/>
    <n v="-1.44781131758005"/>
    <n v="-1.5817112187278"/>
    <s v="Spectrum Group"/>
    <x v="45"/>
    <s v="Consumer Staples"/>
    <s v="Drug Retail"/>
    <s v="Deerfield, Illinois"/>
    <d v="1979-12-31T00:00:00"/>
    <n v="1618921"/>
    <m/>
    <s v="Deerfield"/>
    <s v="Illinois"/>
    <s v="United States"/>
  </r>
  <r>
    <d v="2019-05-30T00:00:00"/>
    <x v="45"/>
    <s v="sell"/>
    <n v="1200"/>
    <n v="10"/>
    <n v="51.23"/>
    <n v="51.290000999999997"/>
    <n v="50.200001"/>
    <n v="50.549999"/>
    <n v="50.549999"/>
    <n v="3844400"/>
    <n v="2.2269999999999999"/>
    <n v="-1.14085029658105E-2"/>
    <n v="-4.61962522255598E-2"/>
    <n v="-4.9423359178254599E-2"/>
    <n v="-0.33397317756617401"/>
    <n v="-0.18916263020603699"/>
    <n v="1.11002853600141E-2"/>
    <n v="1.01012873061528E-2"/>
    <n v="2.2277648586489399E-2"/>
    <n v="1.8232950068155802E-2"/>
    <n v="86.309997999999993"/>
    <n v="50.200001"/>
    <n v="-0.16295290293864301"/>
    <n v="2.0962723552933101E-3"/>
    <n v="0.88187821872510797"/>
    <n v="-1.6400203185917599"/>
    <n v="-1.6208581575208101"/>
    <s v="Spectrum Group"/>
    <x v="45"/>
    <s v="Consumer Staples"/>
    <s v="Drug Retail"/>
    <s v="Deerfield, Illinois"/>
    <d v="1979-12-31T00:00:00"/>
    <n v="1618921"/>
    <m/>
    <s v="Deerfield"/>
    <s v="Illinois"/>
    <s v="United States"/>
  </r>
  <r>
    <d v="2019-06-14T00:00:00"/>
    <x v="45"/>
    <s v="sell"/>
    <n v="300"/>
    <n v="10"/>
    <n v="52.869999"/>
    <n v="53.049999"/>
    <n v="52.130001"/>
    <n v="52.57"/>
    <n v="52.57"/>
    <n v="3246300"/>
    <n v="2.093"/>
    <n v="-6.0686513393657399E-3"/>
    <n v="1.14789665691359E-2"/>
    <n v="8.2260180689838203E-3"/>
    <n v="-0.16668254464502799"/>
    <n v="-0.169094362980065"/>
    <n v="1.22340962338774E-2"/>
    <n v="1.3736151901223801E-2"/>
    <n v="2.0832398723290999E-2"/>
    <n v="1.8454545485366E-2"/>
    <n v="86.309997999999993"/>
    <n v="49.310001"/>
    <n v="-0.16295290293864301"/>
    <n v="-1.6128120944145399E-3"/>
    <n v="0.89839028171679602"/>
    <n v="-1.50942105720743"/>
    <n v="-1.48606108492415"/>
    <s v="Spectrum Group"/>
    <x v="45"/>
    <s v="Consumer Staples"/>
    <s v="Drug Retail"/>
    <s v="Deerfield, Illinois"/>
    <d v="1979-12-31T00:00:00"/>
    <n v="1618921"/>
    <m/>
    <s v="Deerfield"/>
    <s v="Illinois"/>
    <s v="United States"/>
  </r>
  <r>
    <d v="2019-06-28T00:00:00"/>
    <x v="45"/>
    <s v="buy"/>
    <n v="800"/>
    <n v="10"/>
    <n v="54.470001000000003"/>
    <n v="54.790000999999997"/>
    <n v="53.849997999999999"/>
    <n v="54.669998"/>
    <n v="54.669998"/>
    <n v="10395400"/>
    <n v="2"/>
    <n v="2.74746949544002E-3"/>
    <n v="4.1454722415689003E-2"/>
    <n v="6.6943647673874895E-2"/>
    <n v="-0.137679950465743"/>
    <n v="-0.16603537002369501"/>
    <n v="2.14458016866978E-2"/>
    <n v="1.5581087974801001E-2"/>
    <n v="2.1270852853030899E-2"/>
    <n v="1.82781618941882E-2"/>
    <n v="86.309997999999993"/>
    <n v="49.310001"/>
    <n v="-0.16295290293864301"/>
    <n v="5.7409418775350302E-3"/>
    <n v="0.89184140435108805"/>
    <n v="-1.4633784311848801"/>
    <n v="-1.7699796550714"/>
    <s v="Spectrum Group"/>
    <x v="45"/>
    <s v="Consumer Staples"/>
    <s v="Drug Retail"/>
    <s v="Deerfield, Illinois"/>
    <d v="1979-12-31T00:00:00"/>
    <n v="1618921"/>
    <m/>
    <s v="Deerfield"/>
    <s v="Illinois"/>
    <s v="United States"/>
  </r>
  <r>
    <d v="2019-04-24T00:00:00"/>
    <x v="45"/>
    <s v="sell"/>
    <n v="900"/>
    <n v="11"/>
    <n v="53.189999"/>
    <n v="53.990001999999997"/>
    <n v="53.189999"/>
    <n v="53.470001000000003"/>
    <n v="53.021872999999999"/>
    <n v="5997200"/>
    <n v="2.5219999999999998"/>
    <n v="4.6864876991035602E-3"/>
    <n v="-2.5299084404043201E-2"/>
    <n v="-0.15460471007467"/>
    <n v="-0.28741602892186902"/>
    <n v="-0.16517077099737401"/>
    <n v="9.6703358202010498E-3"/>
    <n v="3.06829750183556E-2"/>
    <n v="2.2653093087478399E-2"/>
    <n v="1.8506087127125901E-2"/>
    <n v="86.309997999999993"/>
    <n v="53.169998"/>
    <n v="-0.16295290293864301"/>
    <n v="-2.1941687255359501E-3"/>
    <n v="0.89900108326414097"/>
    <n v="-1.3823629069840899"/>
    <n v="-1.36063935519805"/>
    <s v="Beta Dynamic Fund"/>
    <x v="45"/>
    <s v="Consumer Staples"/>
    <s v="Drug Retail"/>
    <s v="Deerfield, Illinois"/>
    <d v="1979-12-31T00:00:00"/>
    <n v="1618921"/>
    <m/>
    <s v="Deerfield"/>
    <s v="Illinois"/>
    <s v="United States"/>
  </r>
  <r>
    <d v="2019-04-26T00:00:00"/>
    <x v="45"/>
    <s v="buy"/>
    <n v="1400"/>
    <n v="11"/>
    <n v="52.720001000000003"/>
    <n v="52.959998999999897"/>
    <n v="52.25"/>
    <n v="52.849997999999999"/>
    <n v="52.407066"/>
    <n v="7253700"/>
    <n v="2.5049999999999999"/>
    <n v="3.2218309243666802E-3"/>
    <n v="-3.31255091832676E-2"/>
    <n v="-0.158385522706284"/>
    <n v="-0.30158607519563901"/>
    <n v="-0.19751640562511999"/>
    <n v="9.9805200193652608E-3"/>
    <n v="3.0705980247058999E-2"/>
    <n v="2.2655355092445099E-2"/>
    <n v="1.8499277871427501E-2"/>
    <n v="86.309997999999993"/>
    <n v="52.25"/>
    <n v="-0.16295290293864301"/>
    <n v="4.6743503443647796E-3"/>
    <n v="0.91064292838683603"/>
    <n v="-1.62157428108366"/>
    <n v="-1.4507468472257901"/>
    <s v="Beta Dynamic Fund"/>
    <x v="45"/>
    <s v="Consumer Staples"/>
    <s v="Drug Retail"/>
    <s v="Deerfield, Illinois"/>
    <d v="1979-12-31T00:00:00"/>
    <n v="1618921"/>
    <m/>
    <s v="Deerfield"/>
    <s v="Illinois"/>
    <s v="United States"/>
  </r>
  <r>
    <d v="2019-05-02T00:00:00"/>
    <x v="45"/>
    <s v="sell"/>
    <n v="1100"/>
    <n v="11"/>
    <n v="53.810001"/>
    <n v="53.900002000000001"/>
    <n v="52.98"/>
    <n v="53.790000999999997"/>
    <n v="53.339191"/>
    <n v="5301800"/>
    <n v="2.552"/>
    <n v="2.0471380983253301E-3"/>
    <n v="2.0851753144916701E-2"/>
    <n v="-0.165794786071948"/>
    <n v="-0.289089815455917"/>
    <n v="-0.171817681355417"/>
    <n v="5.2426026675462404E-3"/>
    <n v="3.06082445772351E-2"/>
    <n v="2.27263453628564E-2"/>
    <n v="1.8468035957363401E-2"/>
    <n v="86.309997999999993"/>
    <n v="52.25"/>
    <n v="-0.16295290293864301"/>
    <n v="-2.1262443276895502E-3"/>
    <n v="0.90624123498102604"/>
    <n v="-1.44781131758005"/>
    <n v="-1.5817112187278"/>
    <s v="Beta Dynamic Fund"/>
    <x v="45"/>
    <s v="Consumer Staples"/>
    <s v="Drug Retail"/>
    <s v="Deerfield, Illinois"/>
    <d v="1979-12-31T00:00:00"/>
    <n v="1618921"/>
    <m/>
    <s v="Deerfield"/>
    <s v="Illinois"/>
    <s v="United States"/>
  </r>
  <r>
    <d v="2019-05-16T00:00:00"/>
    <x v="45"/>
    <s v="buy"/>
    <n v="700"/>
    <n v="11"/>
    <n v="53"/>
    <n v="53.439999"/>
    <n v="52.310001"/>
    <n v="52.5"/>
    <n v="52.060001"/>
    <n v="4722300"/>
    <n v="2.4049999999999998"/>
    <n v="-4.5610003137548302E-3"/>
    <n v="-1.99893660873166E-2"/>
    <n v="-3.2605489354699299E-2"/>
    <n v="-0.31737959073669098"/>
    <n v="-0.18363321697561699"/>
    <n v="1.26603067547034E-2"/>
    <n v="1.02362324531769E-2"/>
    <n v="2.2799363190827999E-2"/>
    <n v="1.8265336216692601E-2"/>
    <n v="86.309997999999993"/>
    <n v="51.790000999999997"/>
    <n v="-0.16295290293864301"/>
    <n v="8.8559569696340101E-3"/>
    <n v="0.88507106913005695"/>
    <n v="-1.5935630931881299"/>
    <n v="-1.50065233918217"/>
    <s v="Beta Dynamic Fund"/>
    <x v="45"/>
    <s v="Consumer Staples"/>
    <s v="Drug Retail"/>
    <s v="Deerfield, Illinois"/>
    <d v="1979-12-31T00:00:00"/>
    <n v="1618921"/>
    <m/>
    <s v="Deerfield"/>
    <s v="Illinois"/>
    <s v="United States"/>
  </r>
  <r>
    <d v="2019-06-17T00:00:00"/>
    <x v="45"/>
    <s v="buy"/>
    <n v="1700"/>
    <n v="11"/>
    <n v="52.57"/>
    <n v="53.16"/>
    <n v="52.130001"/>
    <n v="52.810001"/>
    <n v="52.810001"/>
    <n v="4108700"/>
    <n v="2.0859999999999999"/>
    <n v="4.5549708232925203E-3"/>
    <n v="9.8954183304946399E-3"/>
    <n v="9.7426665658697092E-3"/>
    <n v="-0.16928693000869499"/>
    <n v="-0.17944883008631399"/>
    <n v="1.2129800693729299E-2"/>
    <n v="1.3753955052616E-2"/>
    <n v="2.0815204760571599E-2"/>
    <n v="1.84312297323822E-2"/>
    <n v="86.309997999999993"/>
    <n v="49.310001"/>
    <n v="-0.16295290293864301"/>
    <n v="9.3131563797728401E-4"/>
    <n v="0.89721006364407097"/>
    <n v="-1.5940855998511101"/>
    <n v="-1.5041285978043899"/>
    <s v="Beta Dynamic Fund"/>
    <x v="45"/>
    <s v="Consumer Staples"/>
    <s v="Drug Retail"/>
    <s v="Deerfield, Illinois"/>
    <d v="1979-12-31T00:00:00"/>
    <n v="1618921"/>
    <m/>
    <s v="Deerfield"/>
    <s v="Illinois"/>
    <s v="United States"/>
  </r>
  <r>
    <d v="2019-06-25T00:00:00"/>
    <x v="45"/>
    <s v="sell"/>
    <n v="800"/>
    <n v="11"/>
    <n v="51.849997999999999"/>
    <n v="53.48"/>
    <n v="51.459998999999897"/>
    <n v="52.950001"/>
    <n v="52.950001"/>
    <n v="8535100"/>
    <n v="1.994"/>
    <n v="1.9066354138642098E-2"/>
    <n v="2.8369191603349999E-3"/>
    <n v="2.5632619396431001E-2"/>
    <n v="-0.14807886133728501"/>
    <n v="-0.218171965180775"/>
    <n v="1.14461187489691E-2"/>
    <n v="1.32486278440502E-2"/>
    <n v="2.06615209644096E-2"/>
    <n v="1.8096848486171199E-2"/>
    <n v="86.309997999999993"/>
    <n v="49.310001"/>
    <n v="-0.16295290293864301"/>
    <n v="-9.5417756928269908E-3"/>
    <n v="0.87891785314276405"/>
    <n v="-1.8810616209436499"/>
    <n v="-1.79965997584999"/>
    <s v="Beta Dynamic Fund"/>
    <x v="45"/>
    <s v="Consumer Staples"/>
    <s v="Drug Retail"/>
    <s v="Deerfield, Illinois"/>
    <d v="1979-12-31T00:00:00"/>
    <n v="1618921"/>
    <m/>
    <s v="Deerfield"/>
    <s v="Illinois"/>
    <s v="United States"/>
  </r>
  <r>
    <d v="2019-04-09T00:00:00"/>
    <x v="45"/>
    <s v="sell"/>
    <n v="1100"/>
    <n v="12"/>
    <n v="54.779998999999997"/>
    <n v="55.029998999999997"/>
    <n v="54.360000999999997"/>
    <n v="54.5"/>
    <n v="54.043239999999997"/>
    <n v="8987700"/>
    <n v="2.4990000000000001"/>
    <n v="-1.02227671609505E-2"/>
    <n v="-1.5656565720662301E-2"/>
    <n v="-9.44758195155187E-2"/>
    <n v="-0.263583441564748"/>
    <n v="-0.11862738541805599"/>
    <n v="1.05923559688435E-2"/>
    <n v="3.1419480146338802E-2"/>
    <n v="2.2620687431319401E-2"/>
    <n v="1.8639535115322299E-2"/>
    <n v="86.309997999999993"/>
    <n v="53.849997999999999"/>
    <n v="-0.16295290293864301"/>
    <n v="-6.0859766572597396E-3"/>
    <n v="0.91873704685201596"/>
    <n v="-1.02305388229826"/>
    <n v="-1.1198244873307801"/>
    <s v="6igma Capital"/>
    <x v="45"/>
    <s v="Consumer Staples"/>
    <s v="Drug Retail"/>
    <s v="Deerfield, Illinois"/>
    <d v="1979-12-31T00:00:00"/>
    <n v="1618921"/>
    <m/>
    <s v="Deerfield"/>
    <s v="Illinois"/>
    <s v="United States"/>
  </r>
  <r>
    <d v="2019-04-16T00:00:00"/>
    <x v="45"/>
    <s v="sell"/>
    <n v="2200"/>
    <n v="12"/>
    <n v="54.57"/>
    <n v="54.959998999999897"/>
    <n v="53.970001000000003"/>
    <n v="54.84"/>
    <n v="54.380389999999998"/>
    <n v="7912100"/>
    <n v="2.5920000000000001"/>
    <n v="1.10012028032052E-2"/>
    <n v="6.2191440497426096E-3"/>
    <n v="-0.13282454854345599"/>
    <n v="-0.26323196101213903"/>
    <n v="-0.16463995312082999"/>
    <n v="1.34317270600309E-2"/>
    <n v="3.1231345638798699E-2"/>
    <n v="2.2615280246681899E-2"/>
    <n v="1.8539364720124601E-2"/>
    <n v="86.309997999999993"/>
    <n v="53.32"/>
    <n v="-0.16295290293864301"/>
    <n v="5.0922850790659495E-4"/>
    <n v="0.91200625253171397"/>
    <n v="-1.37087917756054"/>
    <n v="-1.2590753820218299"/>
    <s v="6igma Capital"/>
    <x v="45"/>
    <s v="Consumer Staples"/>
    <s v="Drug Retail"/>
    <s v="Deerfield, Illinois"/>
    <d v="1979-12-31T00:00:00"/>
    <n v="1618921"/>
    <m/>
    <s v="Deerfield"/>
    <s v="Illinois"/>
    <s v="United States"/>
  </r>
  <r>
    <d v="2019-04-25T00:00:00"/>
    <x v="45"/>
    <s v="sell"/>
    <n v="1300"/>
    <n v="12"/>
    <n v="53.34"/>
    <n v="53.419998"/>
    <n v="52.639998999999897"/>
    <n v="52.68"/>
    <n v="52.238490999999897"/>
    <n v="6641200"/>
    <n v="2.5339999999999998"/>
    <n v="-1.48849278890955E-2"/>
    <n v="-4.56395682771581E-2"/>
    <n v="-0.157885941077991"/>
    <n v="-0.29684751475440002"/>
    <n v="-0.18622855351672499"/>
    <n v="8.3257771784705295E-3"/>
    <n v="3.07142377189519E-2"/>
    <n v="2.2690212489923402E-2"/>
    <n v="1.8522666586111899E-2"/>
    <n v="86.309997999999993"/>
    <n v="52.639998999999897"/>
    <n v="-0.16295290293864301"/>
    <n v="-3.6904169755480902E-4"/>
    <n v="0.91151021141819999"/>
    <n v="-1.5388505725272199"/>
    <n v="-1.4071686915023101"/>
    <s v="6igma Capital"/>
    <x v="45"/>
    <s v="Consumer Staples"/>
    <s v="Drug Retail"/>
    <s v="Deerfield, Illinois"/>
    <d v="1979-12-31T00:00:00"/>
    <n v="1618921"/>
    <m/>
    <s v="Deerfield"/>
    <s v="Illinois"/>
    <s v="United States"/>
  </r>
  <r>
    <d v="2019-05-17T00:00:00"/>
    <x v="45"/>
    <s v="buy"/>
    <n v="2700"/>
    <n v="12"/>
    <n v="52.23"/>
    <n v="52.84"/>
    <n v="51.93"/>
    <n v="52.27"/>
    <n v="52.27"/>
    <n v="4812300"/>
    <n v="2.3929999999999998"/>
    <n v="4.0256739498060199E-3"/>
    <n v="-1.33462784040709E-2"/>
    <n v="-3.9581018208098701E-2"/>
    <n v="-0.33149375448590201"/>
    <n v="-0.19694582842321801"/>
    <n v="1.31793302794344E-2"/>
    <n v="9.9347418299889599E-3"/>
    <n v="2.2636703731822801E-2"/>
    <n v="1.82320952973688E-2"/>
    <n v="86.309997999999993"/>
    <n v="51.790000999999997"/>
    <n v="-0.16295290293864301"/>
    <n v="-5.8544371529206298E-3"/>
    <n v="0.87992147313262403"/>
    <n v="-1.6975879089647501"/>
    <n v="-1.5907516451327399"/>
    <s v="6igma Capital"/>
    <x v="45"/>
    <s v="Consumer Staples"/>
    <s v="Drug Retail"/>
    <s v="Deerfield, Illinois"/>
    <d v="1979-12-31T00:00:00"/>
    <n v="1618921"/>
    <m/>
    <s v="Deerfield"/>
    <s v="Illinois"/>
    <s v="United States"/>
  </r>
  <r>
    <d v="2019-05-24T00:00:00"/>
    <x v="45"/>
    <s v="sell"/>
    <n v="800"/>
    <n v="12"/>
    <n v="51.779998999999997"/>
    <n v="51.84"/>
    <n v="51.16"/>
    <n v="51.77"/>
    <n v="51.77"/>
    <n v="4296000"/>
    <n v="2.3239999999999998"/>
    <n v="3.09535937708436E-3"/>
    <n v="-9.6117618110204694E-3"/>
    <n v="-2.3893695615075899E-2"/>
    <n v="-0.31180939434572402"/>
    <n v="-0.184429146897611"/>
    <n v="1.36087538700709E-2"/>
    <n v="1.0634942168530901E-2"/>
    <n v="2.2270005109594801E-2"/>
    <n v="1.8231038525412802E-2"/>
    <n v="86.309997999999993"/>
    <n v="51.16"/>
    <n v="-0.16295290293864301"/>
    <n v="1.3526439988342199E-3"/>
    <n v="0.88525705868828497"/>
    <n v="-1.6034275443875701"/>
    <n v="-1.61133722322982"/>
    <s v="6igma Capital"/>
    <x v="45"/>
    <s v="Consumer Staples"/>
    <s v="Drug Retail"/>
    <s v="Deerfield, Illinois"/>
    <d v="1979-12-31T00:00:00"/>
    <n v="1618921"/>
    <m/>
    <s v="Deerfield"/>
    <s v="Illinois"/>
    <s v="United States"/>
  </r>
  <r>
    <d v="2019-05-29T00:00:00"/>
    <x v="45"/>
    <s v="buy"/>
    <n v="200"/>
    <n v="12"/>
    <n v="51.57"/>
    <n v="51.599997999999999"/>
    <n v="50.790000999999997"/>
    <n v="51.130001"/>
    <n v="51.130001"/>
    <n v="4208800"/>
    <n v="2.2360000000000002"/>
    <n v="-1.1473144588639499E-2"/>
    <n v="-3.1381861291710202E-2"/>
    <n v="-2.4670000914259901E-2"/>
    <n v="-0.32508990824624301"/>
    <n v="-0.19090489255353099"/>
    <n v="1.22898939533258E-2"/>
    <n v="1.0406165007462199E-2"/>
    <n v="2.22664793714894E-2"/>
    <n v="1.8237337310424401E-2"/>
    <n v="86.309997999999993"/>
    <n v="50.790000999999997"/>
    <n v="-0.16295290293864301"/>
    <n v="-6.9359101493404697E-3"/>
    <n v="0.88396575920453702"/>
    <n v="-1.6510456055251701"/>
    <n v="-1.59358847068289"/>
    <s v="6igma Capital"/>
    <x v="45"/>
    <s v="Consumer Staples"/>
    <s v="Drug Retail"/>
    <s v="Deerfield, Illinois"/>
    <d v="1979-12-31T00:00:00"/>
    <n v="1618921"/>
    <m/>
    <s v="Deerfield"/>
    <s v="Illinois"/>
    <s v="United States"/>
  </r>
  <r>
    <d v="2019-04-10T00:00:00"/>
    <x v="45"/>
    <s v="buy"/>
    <n v="1100"/>
    <n v="13"/>
    <n v="54.509997999999896"/>
    <n v="54.73"/>
    <n v="54.360000999999997"/>
    <n v="54.509997999999896"/>
    <n v="54.053153999999999"/>
    <n v="5483200"/>
    <n v="2.4769999999999999"/>
    <n v="1.8342887604189001E-4"/>
    <n v="-6.0357151737007002E-3"/>
    <n v="-0.107229991855502"/>
    <n v="-0.27537795961297101"/>
    <n v="-0.13281900426592599"/>
    <n v="1.0018737155226699E-2"/>
    <n v="3.1203307644350899E-2"/>
    <n v="2.2533409603097399E-2"/>
    <n v="1.8615926309813902E-2"/>
    <n v="86.309997999999993"/>
    <n v="53.849997999999999"/>
    <n v="-0.16295290293864301"/>
    <n v="3.47183783585567E-3"/>
    <n v="0.91846541478228405"/>
    <n v="-1.125326230527"/>
    <n v="-1.1432909050622899"/>
    <s v="Marquee Group Funds"/>
    <x v="45"/>
    <s v="Consumer Staples"/>
    <s v="Drug Retail"/>
    <s v="Deerfield, Illinois"/>
    <d v="1979-12-31T00:00:00"/>
    <n v="1618921"/>
    <m/>
    <s v="Deerfield"/>
    <s v="Illinois"/>
    <s v="United States"/>
  </r>
  <r>
    <d v="2019-04-23T00:00:00"/>
    <x v="45"/>
    <s v="buy"/>
    <n v="1300"/>
    <n v="13"/>
    <n v="54.310001"/>
    <n v="54.349997999999999"/>
    <n v="53.169998"/>
    <n v="53.220001000000003"/>
    <n v="52.773968000000004"/>
    <n v="8327000"/>
    <n v="2.57"/>
    <n v="-1.6399812193516501E-2"/>
    <n v="-1.8984369299941399E-2"/>
    <n v="-0.17817915468963699"/>
    <n v="-0.29042771398267703"/>
    <n v="-0.15927516841626399"/>
    <n v="1.1500569056122E-2"/>
    <n v="3.06660476608588E-2"/>
    <n v="2.2636432627463701E-2"/>
    <n v="1.8516590860514701E-2"/>
    <n v="86.309997999999993"/>
    <n v="53.169998"/>
    <n v="-0.16295290293864301"/>
    <n v="8.8023511954049196E-3"/>
    <n v="0.899713156793569"/>
    <n v="-1.3398811647248401"/>
    <n v="-1.3583426093133399"/>
    <s v="Marquee Group Funds"/>
    <x v="45"/>
    <s v="Consumer Staples"/>
    <s v="Drug Retail"/>
    <s v="Deerfield, Illinois"/>
    <d v="1979-12-31T00:00:00"/>
    <n v="1618921"/>
    <m/>
    <s v="Deerfield"/>
    <s v="Illinois"/>
    <s v="United States"/>
  </r>
  <r>
    <d v="2019-04-25T00:00:00"/>
    <x v="45"/>
    <s v="buy"/>
    <n v="1100"/>
    <n v="13"/>
    <n v="53.34"/>
    <n v="53.419998"/>
    <n v="52.639998999999897"/>
    <n v="52.68"/>
    <n v="52.238490999999897"/>
    <n v="6641200"/>
    <n v="2.5339999999999998"/>
    <n v="-1.48849278890955E-2"/>
    <n v="-4.56395682771581E-2"/>
    <n v="-0.157885941077991"/>
    <n v="-0.29684751475440002"/>
    <n v="-0.18622855351672499"/>
    <n v="8.3257771784705295E-3"/>
    <n v="3.07142377189519E-2"/>
    <n v="2.2690212489923402E-2"/>
    <n v="1.8522666586111899E-2"/>
    <n v="86.309997999999993"/>
    <n v="52.639998999999897"/>
    <n v="-0.16295290293864301"/>
    <n v="-3.6904169755480902E-4"/>
    <n v="0.91151021141819999"/>
    <n v="-1.5388505725272199"/>
    <n v="-1.4071686915023101"/>
    <s v="Marquee Group Funds"/>
    <x v="45"/>
    <s v="Consumer Staples"/>
    <s v="Drug Retail"/>
    <s v="Deerfield, Illinois"/>
    <d v="1979-12-31T00:00:00"/>
    <n v="1618921"/>
    <m/>
    <s v="Deerfield"/>
    <s v="Illinois"/>
    <s v="United States"/>
  </r>
  <r>
    <d v="2019-04-26T00:00:00"/>
    <x v="45"/>
    <s v="buy"/>
    <n v="1200"/>
    <n v="13"/>
    <n v="52.720001000000003"/>
    <n v="52.959998999999897"/>
    <n v="52.25"/>
    <n v="52.849997999999999"/>
    <n v="52.407066"/>
    <n v="7253700"/>
    <n v="2.5049999999999999"/>
    <n v="3.2218309243666802E-3"/>
    <n v="-3.31255091832676E-2"/>
    <n v="-0.158385522706284"/>
    <n v="-0.30158607519563901"/>
    <n v="-0.19751640562511999"/>
    <n v="9.9805200193652608E-3"/>
    <n v="3.0705980247058999E-2"/>
    <n v="2.2655355092445099E-2"/>
    <n v="1.8499277871427501E-2"/>
    <n v="86.309997999999993"/>
    <n v="52.25"/>
    <n v="-0.16295290293864301"/>
    <n v="4.6743503443647796E-3"/>
    <n v="0.91064292838683603"/>
    <n v="-1.62157428108366"/>
    <n v="-1.4507468472257901"/>
    <s v="Marquee Group Funds"/>
    <x v="45"/>
    <s v="Consumer Staples"/>
    <s v="Drug Retail"/>
    <s v="Deerfield, Illinois"/>
    <d v="1979-12-31T00:00:00"/>
    <n v="1618921"/>
    <m/>
    <s v="Deerfield"/>
    <s v="Illinois"/>
    <s v="United States"/>
  </r>
  <r>
    <d v="2019-05-03T00:00:00"/>
    <x v="45"/>
    <s v="buy"/>
    <n v="700"/>
    <n v="13"/>
    <n v="54.18"/>
    <n v="54.330002"/>
    <n v="53.84"/>
    <n v="54.080002"/>
    <n v="53.626759"/>
    <n v="5517000"/>
    <n v="2.5310000000000001"/>
    <n v="5.37682679030626E-3"/>
    <n v="2.3006749010856298E-2"/>
    <n v="-2.33928540288354E-2"/>
    <n v="-0.27844020029584798"/>
    <n v="-0.13901208662074299"/>
    <n v="5.2337038648647997E-3"/>
    <n v="1.0122499143505E-2"/>
    <n v="2.2760755720650502E-2"/>
    <n v="1.8394221490740499E-2"/>
    <n v="86.309997999999993"/>
    <n v="52.25"/>
    <n v="-0.16295290293864301"/>
    <n v="9.5921274614703799E-3"/>
    <n v="0.89842418047266004"/>
    <n v="-1.21097931128315"/>
    <n v="-1.4995922247676901"/>
    <s v="Marquee Group Funds"/>
    <x v="45"/>
    <s v="Consumer Staples"/>
    <s v="Drug Retail"/>
    <s v="Deerfield, Illinois"/>
    <d v="1979-12-31T00:00:00"/>
    <n v="1618921"/>
    <m/>
    <s v="Deerfield"/>
    <s v="Illinois"/>
    <s v="United States"/>
  </r>
  <r>
    <d v="2019-05-06T00:00:00"/>
    <x v="45"/>
    <s v="buy"/>
    <n v="2300"/>
    <n v="13"/>
    <n v="53.720001000000003"/>
    <n v="54.099997999999999"/>
    <n v="53.139998999999897"/>
    <n v="53.919998"/>
    <n v="53.468097999999998"/>
    <n v="5520900"/>
    <n v="2.5"/>
    <n v="-2.9630015954684799E-3"/>
    <n v="6.6988921172039103E-3"/>
    <n v="-1.6918433953384202E-2"/>
    <n v="-0.27554301999611802"/>
    <n v="-0.11941303023646301"/>
    <n v="3.04745422425832E-3"/>
    <n v="9.9602603239723492E-3"/>
    <n v="2.2760725131335698E-2"/>
    <n v="1.83421471769914E-2"/>
    <n v="86.309997999999993"/>
    <n v="52.25"/>
    <n v="-0.16295290293864301"/>
    <n v="-4.4810132310555703E-3"/>
    <n v="0.89560589597928697"/>
    <n v="-1.07056538361774"/>
    <n v="-1.3906238456870501"/>
    <s v="Marquee Group Funds"/>
    <x v="45"/>
    <s v="Consumer Staples"/>
    <s v="Drug Retail"/>
    <s v="Deerfield, Illinois"/>
    <d v="1979-12-31T00:00:00"/>
    <n v="1618921"/>
    <m/>
    <s v="Deerfield"/>
    <s v="Illinois"/>
    <s v="United States"/>
  </r>
  <r>
    <d v="2019-05-15T00:00:00"/>
    <x v="45"/>
    <s v="buy"/>
    <n v="1200"/>
    <n v="13"/>
    <n v="52.23"/>
    <n v="52.959998999999897"/>
    <n v="51.790000999999997"/>
    <n v="52.740001999999997"/>
    <n v="52.297989000000001"/>
    <n v="4570200"/>
    <n v="2.379"/>
    <n v="3.0383223264067302E-3"/>
    <n v="-1.4307482733990099E-2"/>
    <n v="-1.33725031558355E-2"/>
    <n v="-0.31115307005064302"/>
    <n v="-0.18662749937661399"/>
    <n v="1.28506931943082E-2"/>
    <n v="1.0768227478604699E-2"/>
    <n v="2.28149537325898E-2"/>
    <n v="1.8268812755402802E-2"/>
    <n v="86.309997999999993"/>
    <n v="51.790000999999997"/>
    <n v="-0.16295290293864301"/>
    <n v="5.8219943882337104E-3"/>
    <n v="0.88959065349015398"/>
    <n v="-1.6099796956291099"/>
    <n v="-1.4121241804025499"/>
    <s v="Marquee Group Funds"/>
    <x v="45"/>
    <s v="Consumer Staples"/>
    <s v="Drug Retail"/>
    <s v="Deerfield, Illinois"/>
    <d v="1979-12-31T00:00:00"/>
    <n v="1618921"/>
    <m/>
    <s v="Deerfield"/>
    <s v="Illinois"/>
    <s v="United States"/>
  </r>
  <r>
    <d v="2019-05-20T00:00:00"/>
    <x v="45"/>
    <s v="buy"/>
    <n v="600"/>
    <n v="13"/>
    <n v="52.029998999999997"/>
    <n v="52.720001000000003"/>
    <n v="51.869999"/>
    <n v="52.259997999999896"/>
    <n v="52.259997999999896"/>
    <n v="4641700"/>
    <n v="2.4159999999999999"/>
    <n v="-1.9137090255242801E-4"/>
    <n v="1.10987156413179E-2"/>
    <n v="-4.5227945094670499E-2"/>
    <n v="-0.34521159838952398"/>
    <n v="-0.20703604942544601"/>
    <n v="4.9712539439837498E-3"/>
    <n v="9.8105528567988005E-3"/>
    <n v="2.2518732340071401E-2"/>
    <n v="1.8219621636962599E-2"/>
    <n v="86.309997999999993"/>
    <n v="51.790000999999997"/>
    <n v="-0.16295290293864301"/>
    <n v="-6.7722580366252503E-3"/>
    <n v="0.87840872998799102"/>
    <n v="-1.7763835973828599"/>
    <n v="-1.6380734660301901"/>
    <s v="Marquee Group Funds"/>
    <x v="45"/>
    <s v="Consumer Staples"/>
    <s v="Drug Retail"/>
    <s v="Deerfield, Illinois"/>
    <d v="1979-12-31T00:00:00"/>
    <n v="1618921"/>
    <m/>
    <s v="Deerfield"/>
    <s v="Illinois"/>
    <s v="United States"/>
  </r>
  <r>
    <d v="2019-05-30T00:00:00"/>
    <x v="45"/>
    <s v="buy"/>
    <n v="1100"/>
    <n v="13"/>
    <n v="51.23"/>
    <n v="51.290000999999997"/>
    <n v="50.200001"/>
    <n v="50.549999"/>
    <n v="50.549999"/>
    <n v="3844400"/>
    <n v="2.2269999999999999"/>
    <n v="-1.14085029658105E-2"/>
    <n v="-4.61962522255598E-2"/>
    <n v="-4.9423359178254599E-2"/>
    <n v="-0.33397317756617401"/>
    <n v="-0.18916263020603699"/>
    <n v="1.11002853600141E-2"/>
    <n v="1.01012873061528E-2"/>
    <n v="2.2277648586489399E-2"/>
    <n v="1.8232950068155802E-2"/>
    <n v="86.309997999999993"/>
    <n v="50.200001"/>
    <n v="-0.16295290293864301"/>
    <n v="2.0962723552933101E-3"/>
    <n v="0.88187821872510797"/>
    <n v="-1.6400203185917599"/>
    <n v="-1.6208581575208101"/>
    <s v="Marquee Group Funds"/>
    <x v="45"/>
    <s v="Consumer Staples"/>
    <s v="Drug Retail"/>
    <s v="Deerfield, Illinois"/>
    <d v="1979-12-31T00:00:00"/>
    <n v="1618921"/>
    <m/>
    <s v="Deerfield"/>
    <s v="Illinois"/>
    <s v="United States"/>
  </r>
  <r>
    <d v="2019-05-31T00:00:00"/>
    <x v="45"/>
    <s v="sell"/>
    <n v="1400"/>
    <n v="13"/>
    <n v="50.290000999999997"/>
    <n v="50.310001"/>
    <n v="49.310001"/>
    <n v="49.34"/>
    <n v="49.34"/>
    <n v="6568200"/>
    <n v="2.1419999999999999"/>
    <n v="-2.42278145828758E-2"/>
    <n v="-4.4980360435514802E-2"/>
    <n v="-7.38378404140307E-2"/>
    <n v="-0.29170330861810401"/>
    <n v="-0.22669863512871199"/>
    <n v="1.06611716607688E-2"/>
    <n v="1.1111811077745301E-2"/>
    <n v="2.10050100616339E-2"/>
    <n v="1.8270924047263E-2"/>
    <n v="86.309997999999993"/>
    <n v="49.310001"/>
    <n v="-0.16295290293864301"/>
    <n v="-1.3283204951564801E-2"/>
    <n v="0.88692199730557597"/>
    <n v="-1.9238507210170099"/>
    <n v="-1.67332632033099"/>
    <s v="Marquee Group Funds"/>
    <x v="45"/>
    <s v="Consumer Staples"/>
    <s v="Drug Retail"/>
    <s v="Deerfield, Illinois"/>
    <d v="1979-12-31T00:00:00"/>
    <n v="1618921"/>
    <m/>
    <s v="Deerfield"/>
    <s v="Illinois"/>
    <s v="United States"/>
  </r>
  <r>
    <d v="2019-06-25T00:00:00"/>
    <x v="45"/>
    <s v="buy"/>
    <n v="1500"/>
    <n v="13"/>
    <n v="51.849997999999999"/>
    <n v="53.48"/>
    <n v="51.459998999999897"/>
    <n v="52.950001"/>
    <n v="52.950001"/>
    <n v="8535100"/>
    <n v="1.994"/>
    <n v="1.9066354138642098E-2"/>
    <n v="2.8369191603349999E-3"/>
    <n v="2.5632619396431001E-2"/>
    <n v="-0.14807886133728501"/>
    <n v="-0.218171965180775"/>
    <n v="1.14461187489691E-2"/>
    <n v="1.32486278440502E-2"/>
    <n v="2.06615209644096E-2"/>
    <n v="1.8096848486171199E-2"/>
    <n v="86.309997999999993"/>
    <n v="49.310001"/>
    <n v="-0.16295290293864301"/>
    <n v="-9.5417756928269908E-3"/>
    <n v="0.87891785314276405"/>
    <n v="-1.8810616209436499"/>
    <n v="-1.79965997584999"/>
    <s v="Marquee Group Funds"/>
    <x v="45"/>
    <s v="Consumer Staples"/>
    <s v="Drug Retail"/>
    <s v="Deerfield, Illinois"/>
    <d v="1979-12-31T00:00:00"/>
    <n v="1618921"/>
    <m/>
    <s v="Deerfield"/>
    <s v="Illinois"/>
    <s v="United States"/>
  </r>
  <r>
    <d v="2019-05-13T00:00:00"/>
    <x v="45"/>
    <s v="sell"/>
    <n v="1900"/>
    <n v="14"/>
    <n v="52.939999"/>
    <n v="53.09"/>
    <n v="51.959998999999897"/>
    <n v="52.119999"/>
    <n v="51.683185999999999"/>
    <n v="5670200"/>
    <n v="2.4049999999999998"/>
    <n v="-2.4636364947941101E-2"/>
    <n v="-3.39526707985848E-2"/>
    <n v="-4.4835389578268298E-2"/>
    <n v="-0.29554492771436502"/>
    <n v="-0.17843839201866399"/>
    <n v="1.4419284683586201E-2"/>
    <n v="1.1251271537414001E-2"/>
    <n v="2.29718846886716E-2"/>
    <n v="1.8289418331353301E-2"/>
    <n v="86.309997999999993"/>
    <n v="51.959998999999897"/>
    <n v="-0.16295290293864301"/>
    <n v="-2.4426469085879299E-2"/>
    <n v="0.88979583719255395"/>
    <n v="-1.5397744928956301"/>
    <n v="-1.29584701702807"/>
    <s v="DJT Green Funds"/>
    <x v="45"/>
    <s v="Consumer Staples"/>
    <s v="Drug Retail"/>
    <s v="Deerfield, Illinois"/>
    <d v="1979-12-31T00:00:00"/>
    <n v="1618921"/>
    <m/>
    <s v="Deerfield"/>
    <s v="Illinois"/>
    <s v="United States"/>
  </r>
  <r>
    <d v="2019-05-23T00:00:00"/>
    <x v="45"/>
    <s v="sell"/>
    <n v="300"/>
    <n v="14"/>
    <n v="52.490001999999997"/>
    <n v="52.5"/>
    <n v="51.360000999999997"/>
    <n v="51.610000999999997"/>
    <n v="51.610000999999997"/>
    <n v="5041400"/>
    <n v="2.2959999999999998"/>
    <n v="-2.5443706372920798E-2"/>
    <n v="-8.6814472382990594E-3"/>
    <n v="-2.23025672930569E-2"/>
    <n v="-0.30248755968926899"/>
    <n v="-0.192519058718847"/>
    <n v="1.37005585328994E-2"/>
    <n v="1.0670084816825499E-2"/>
    <n v="2.2355122889656701E-2"/>
    <n v="1.8231395078846701E-2"/>
    <n v="86.309997999999993"/>
    <n v="51.360000999999997"/>
    <n v="-0.16295290293864301"/>
    <n v="-1.1985692488440201E-2"/>
    <n v="0.88417120188347897"/>
    <n v="-1.6615099069660799"/>
    <n v="-1.6301692961452601"/>
    <s v="DJT Green Funds"/>
    <x v="45"/>
    <s v="Consumer Staples"/>
    <s v="Drug Retail"/>
    <s v="Deerfield, Illinois"/>
    <d v="1979-12-31T00:00:00"/>
    <n v="1618921"/>
    <m/>
    <s v="Deerfield"/>
    <s v="Illinois"/>
    <s v="United States"/>
  </r>
  <r>
    <d v="2019-05-31T00:00:00"/>
    <x v="45"/>
    <s v="buy"/>
    <n v="900"/>
    <n v="14"/>
    <n v="50.290000999999997"/>
    <n v="50.310001"/>
    <n v="49.310001"/>
    <n v="49.34"/>
    <n v="49.34"/>
    <n v="6568200"/>
    <n v="2.1419999999999999"/>
    <n v="-2.42278145828758E-2"/>
    <n v="-4.4980360435514802E-2"/>
    <n v="-7.38378404140307E-2"/>
    <n v="-0.29170330861810401"/>
    <n v="-0.22669863512871199"/>
    <n v="1.06611716607688E-2"/>
    <n v="1.1111811077745301E-2"/>
    <n v="2.10050100616339E-2"/>
    <n v="1.8270924047263E-2"/>
    <n v="86.309997999999993"/>
    <n v="49.310001"/>
    <n v="-0.16295290293864301"/>
    <n v="-1.3283204951564801E-2"/>
    <n v="0.88692199730557597"/>
    <n v="-1.9238507210170099"/>
    <n v="-1.67332632033099"/>
    <s v="DJT Green Funds"/>
    <x v="45"/>
    <s v="Consumer Staples"/>
    <s v="Drug Retail"/>
    <s v="Deerfield, Illinois"/>
    <d v="1979-12-31T00:00:00"/>
    <n v="1618921"/>
    <m/>
    <s v="Deerfield"/>
    <s v="Illinois"/>
    <s v="United States"/>
  </r>
  <r>
    <d v="2019-06-03T00:00:00"/>
    <x v="45"/>
    <s v="buy"/>
    <n v="3500"/>
    <n v="14"/>
    <n v="49.52"/>
    <n v="50.650002000000001"/>
    <n v="49.52"/>
    <n v="49.91"/>
    <n v="49.91"/>
    <n v="6024200"/>
    <n v="2.081"/>
    <n v="1.1486272380307101E-2"/>
    <n v="-3.6589447432292199E-2"/>
    <n v="-6.4402830204864106E-2"/>
    <n v="-0.25174160833709303"/>
    <n v="-0.19694762618593301"/>
    <n v="1.3359309118967299E-2"/>
    <n v="1.1505552472245301E-2"/>
    <n v="2.0876304761210499E-2"/>
    <n v="1.8254382478025001E-2"/>
    <n v="86.309997999999993"/>
    <n v="49.310001"/>
    <n v="-0.16295290293864301"/>
    <n v="-2.7690708645509302E-3"/>
    <n v="0.88171854394323901"/>
    <n v="-1.6915734263227"/>
    <n v="-1.69095549671802"/>
    <s v="DJT Green Funds"/>
    <x v="45"/>
    <s v="Consumer Staples"/>
    <s v="Drug Retail"/>
    <s v="Deerfield, Illinois"/>
    <d v="1979-12-31T00:00:00"/>
    <n v="1618921"/>
    <m/>
    <s v="Deerfield"/>
    <s v="Illinois"/>
    <s v="United States"/>
  </r>
  <r>
    <d v="2019-06-21T00:00:00"/>
    <x v="45"/>
    <s v="sell"/>
    <n v="900"/>
    <n v="14"/>
    <n v="52.77"/>
    <n v="53.349997999999999"/>
    <n v="52.43"/>
    <n v="52.450001"/>
    <n v="52.450001"/>
    <n v="13972800"/>
    <n v="2.0680000000000001"/>
    <n v="-8.1648605460890606E-3"/>
    <n v="-2.2852609232737E-3"/>
    <n v="-5.8929360335244398E-3"/>
    <n v="-0.165448882695474"/>
    <n v="-0.23341133905779701"/>
    <n v="4.7467764614574802E-3"/>
    <n v="1.3659188435439401E-2"/>
    <n v="2.0507464633662102E-2"/>
    <n v="1.80454856343212E-2"/>
    <n v="86.309997999999993"/>
    <n v="49.310001"/>
    <n v="-0.16295290293864301"/>
    <n v="-1.26001638019446E-3"/>
    <n v="0.88891032998964803"/>
    <n v="-2.0197210555400602"/>
    <n v="-1.67176213326104"/>
    <s v="DJT Green Funds"/>
    <x v="45"/>
    <s v="Consumer Staples"/>
    <s v="Drug Retail"/>
    <s v="Deerfield, Illinois"/>
    <d v="1979-12-31T00:00:00"/>
    <n v="1618921"/>
    <m/>
    <s v="Deerfield"/>
    <s v="Illinois"/>
    <s v="United States"/>
  </r>
  <r>
    <d v="2019-04-01T00:00:00"/>
    <x v="45"/>
    <s v="sell"/>
    <n v="600"/>
    <n v="15"/>
    <n v="63.549999"/>
    <n v="64.110000999999997"/>
    <n v="63.139998999999897"/>
    <n v="63.490001999999997"/>
    <n v="62.957892999999999"/>
    <n v="6328600"/>
    <n v="2.4969999999999999"/>
    <n v="3.4711110671403101E-3"/>
    <n v="2.8760598138874199E-2"/>
    <n v="-0.114469965393605"/>
    <n v="-6.3267074258212999E-2"/>
    <n v="-6.7869600525298597E-3"/>
    <n v="3.59159868801093E-3"/>
    <n v="2.0442814187632E-2"/>
    <n v="1.5622625165250099E-2"/>
    <n v="1.6852008118920299E-2"/>
    <n v="86.309997999999993"/>
    <n v="59.07"/>
    <n v="-0.161891258767552"/>
    <n v="1.1502195497633099E-2"/>
    <n v="0.92926574685324304"/>
    <n v="-0.222951519333697"/>
    <n v="-0.402531402817355"/>
    <s v="Turtle River Asset Management"/>
    <x v="45"/>
    <s v="Consumer Staples"/>
    <s v="Drug Retail"/>
    <s v="Deerfield, Illinois"/>
    <d v="1979-12-31T00:00:00"/>
    <n v="1618921"/>
    <m/>
    <s v="Deerfield"/>
    <s v="Illinois"/>
    <s v="United States"/>
  </r>
  <r>
    <d v="2019-04-12T00:00:00"/>
    <x v="45"/>
    <s v="sell"/>
    <n v="1800"/>
    <n v="15"/>
    <n v="53.779998999999997"/>
    <n v="54"/>
    <n v="53.400002000000001"/>
    <n v="53.450001"/>
    <n v="53.002040999999998"/>
    <n v="7298800"/>
    <n v="2.56"/>
    <n v="1.8721786236139401E-4"/>
    <n v="-2.2934153472475599E-2"/>
    <n v="-0.14677353551386799"/>
    <n v="-0.28779013320614"/>
    <n v="-0.156838349306028"/>
    <n v="1.04625572341965E-2"/>
    <n v="3.0969180554962599E-2"/>
    <n v="2.2589202941841701E-2"/>
    <n v="1.8651662492099399E-2"/>
    <n v="86.309997999999993"/>
    <n v="53.32"/>
    <n v="-0.16295290293864301"/>
    <n v="6.5875784763498903E-3"/>
    <n v="0.923015853657427"/>
    <n v="-1.3080703709564101"/>
    <n v="-1.15713313759197"/>
    <s v="Turtle River Asset Management"/>
    <x v="45"/>
    <s v="Consumer Staples"/>
    <s v="Drug Retail"/>
    <s v="Deerfield, Illinois"/>
    <d v="1979-12-31T00:00:00"/>
    <n v="1618921"/>
    <m/>
    <s v="Deerfield"/>
    <s v="Illinois"/>
    <s v="United States"/>
  </r>
  <r>
    <d v="2019-04-23T00:00:00"/>
    <x v="45"/>
    <s v="sell"/>
    <n v="400"/>
    <n v="15"/>
    <n v="54.310001"/>
    <n v="54.349997999999999"/>
    <n v="53.169998"/>
    <n v="53.220001000000003"/>
    <n v="52.773968000000004"/>
    <n v="8327000"/>
    <n v="2.57"/>
    <n v="-1.6399812193516501E-2"/>
    <n v="-1.8984369299941399E-2"/>
    <n v="-0.17817915468963699"/>
    <n v="-0.29042771398267703"/>
    <n v="-0.15927516841626399"/>
    <n v="1.1500569056122E-2"/>
    <n v="3.06660476608588E-2"/>
    <n v="2.2636432627463701E-2"/>
    <n v="1.8516590860514701E-2"/>
    <n v="86.309997999999993"/>
    <n v="53.169998"/>
    <n v="-0.16295290293864301"/>
    <n v="8.8023511954049196E-3"/>
    <n v="0.899713156793569"/>
    <n v="-1.3398811647248401"/>
    <n v="-1.3583426093133399"/>
    <s v="Turtle River Asset Management"/>
    <x v="45"/>
    <s v="Consumer Staples"/>
    <s v="Drug Retail"/>
    <s v="Deerfield, Illinois"/>
    <d v="1979-12-31T00:00:00"/>
    <n v="1618921"/>
    <m/>
    <s v="Deerfield"/>
    <s v="Illinois"/>
    <s v="United States"/>
  </r>
  <r>
    <d v="2019-05-20T00:00:00"/>
    <x v="45"/>
    <s v="buy"/>
    <n v="1400"/>
    <n v="15"/>
    <n v="52.029998999999997"/>
    <n v="52.720001000000003"/>
    <n v="51.869999"/>
    <n v="52.259997999999896"/>
    <n v="52.259997999999896"/>
    <n v="4641700"/>
    <n v="2.4159999999999999"/>
    <n v="-1.9137090255242801E-4"/>
    <n v="1.10987156413179E-2"/>
    <n v="-4.5227945094670499E-2"/>
    <n v="-0.34521159838952398"/>
    <n v="-0.20703604942544601"/>
    <n v="4.9712539439837498E-3"/>
    <n v="9.8105528567988005E-3"/>
    <n v="2.2518732340071401E-2"/>
    <n v="1.8219621636962599E-2"/>
    <n v="86.309997999999993"/>
    <n v="51.790000999999997"/>
    <n v="-0.16295290293864301"/>
    <n v="-6.7722580366252503E-3"/>
    <n v="0.87840872998799102"/>
    <n v="-1.7763835973828599"/>
    <n v="-1.6380734660301901"/>
    <s v="Turtle River Asset Management"/>
    <x v="45"/>
    <s v="Consumer Staples"/>
    <s v="Drug Retail"/>
    <s v="Deerfield, Illinois"/>
    <d v="1979-12-31T00:00:00"/>
    <n v="1618921"/>
    <m/>
    <s v="Deerfield"/>
    <s v="Illinois"/>
    <s v="United States"/>
  </r>
  <r>
    <d v="2019-06-18T00:00:00"/>
    <x v="45"/>
    <s v="buy"/>
    <n v="2300"/>
    <n v="15"/>
    <n v="53.279998999999997"/>
    <n v="53.93"/>
    <n v="52.669998"/>
    <n v="52.799999"/>
    <n v="52.799999"/>
    <n v="5977900"/>
    <n v="2.06"/>
    <n v="-1.8941388182754199E-4"/>
    <n v="-1.5140426813503201E-3"/>
    <n v="1.4114252997797E-2"/>
    <n v="-0.18035540798060601"/>
    <n v="-0.193872706705249"/>
    <n v="1.09749723830645E-2"/>
    <n v="1.37097279557749E-2"/>
    <n v="2.0745447844029E-2"/>
    <n v="1.8407009264803799E-2"/>
    <n v="86.309997999999993"/>
    <n v="49.310001"/>
    <n v="-0.16295290293864301"/>
    <n v="9.6704895497130797E-3"/>
    <n v="0.89481117060121296"/>
    <n v="-1.7079659508766201"/>
    <n v="-1.5668989130395301"/>
    <s v="Turtle River Asset Management"/>
    <x v="45"/>
    <s v="Consumer Staples"/>
    <s v="Drug Retail"/>
    <s v="Deerfield, Illinois"/>
    <d v="1979-12-31T00:00:00"/>
    <n v="1618921"/>
    <m/>
    <s v="Deerfield"/>
    <s v="Illinois"/>
    <s v="United States"/>
  </r>
  <r>
    <d v="2019-06-19T00:00:00"/>
    <x v="45"/>
    <s v="buy"/>
    <n v="2300"/>
    <n v="15"/>
    <n v="52.990001999999997"/>
    <n v="53.259997999999896"/>
    <n v="52.509997999999896"/>
    <n v="52.900002000000001"/>
    <n v="52.900002000000001"/>
    <n v="4959100"/>
    <n v="2.0289999999999999"/>
    <n v="1.89220489861479E-3"/>
    <n v="1.48546436012848E-2"/>
    <n v="1.1980783946605801E-2"/>
    <n v="-0.16297617842342199"/>
    <n v="-0.166584764155746"/>
    <n v="7.6180440254785698E-3"/>
    <n v="1.3692184824235801E-2"/>
    <n v="2.0690346750067999E-2"/>
    <n v="1.8341708372316301E-2"/>
    <n v="86.309997999999993"/>
    <n v="49.310001"/>
    <n v="-0.16295290293864301"/>
    <n v="2.98071681438073E-3"/>
    <n v="0.89259559162400903"/>
    <n v="-1.48909182307851"/>
    <n v="-1.5464544205088799"/>
    <s v="Turtle River Asset Management"/>
    <x v="45"/>
    <s v="Consumer Staples"/>
    <s v="Drug Retail"/>
    <s v="Deerfield, Illinois"/>
    <d v="1979-12-31T00:00:00"/>
    <n v="1618921"/>
    <m/>
    <s v="Deerfield"/>
    <s v="Illinois"/>
    <s v="United States"/>
  </r>
  <r>
    <d v="2019-04-04T00:00:00"/>
    <x v="45"/>
    <s v="buy"/>
    <n v="1700"/>
    <n v="16"/>
    <n v="54.810001"/>
    <n v="55"/>
    <n v="53.849997999999999"/>
    <n v="54.150002000000001"/>
    <n v="53.696174999999997"/>
    <n v="14150500"/>
    <n v="2.512"/>
    <n v="-1.26618410052989E-2"/>
    <n v="-0.14356850936248"/>
    <n v="-0.157705843450067"/>
    <n v="-0.21175442836478101"/>
    <n v="-0.16652204307000401"/>
    <n v="6.1361577907174197E-2"/>
    <n v="3.2068531641998799E-2"/>
    <n v="2.31976726889369E-2"/>
    <n v="1.8672389703914501E-2"/>
    <n v="86.309997999999993"/>
    <n v="53.849997999999999"/>
    <n v="-0.16295290293864301"/>
    <n v="2.0824655091414399E-3"/>
    <n v="0.90693449663562098"/>
    <n v="-1.35578333505468"/>
    <n v="-0.79581974286452895"/>
    <s v="Bridgebay Associates"/>
    <x v="45"/>
    <s v="Consumer Staples"/>
    <s v="Drug Retail"/>
    <s v="Deerfield, Illinois"/>
    <d v="1979-12-31T00:00:00"/>
    <n v="1618921"/>
    <m/>
    <s v="Deerfield"/>
    <s v="Illinois"/>
    <s v="United States"/>
  </r>
  <r>
    <d v="2019-04-12T00:00:00"/>
    <x v="45"/>
    <s v="buy"/>
    <n v="1200"/>
    <n v="16"/>
    <n v="53.779998999999997"/>
    <n v="54"/>
    <n v="53.400002000000001"/>
    <n v="53.450001"/>
    <n v="53.002040999999998"/>
    <n v="7298800"/>
    <n v="2.56"/>
    <n v="1.8721786236139401E-4"/>
    <n v="-2.2934153472475599E-2"/>
    <n v="-0.14677353551386799"/>
    <n v="-0.28779013320614"/>
    <n v="-0.156838349306028"/>
    <n v="1.04625572341965E-2"/>
    <n v="3.0969180554962599E-2"/>
    <n v="2.2589202941841701E-2"/>
    <n v="1.8651662492099399E-2"/>
    <n v="86.309997999999993"/>
    <n v="53.32"/>
    <n v="-0.16295290293864301"/>
    <n v="6.5875784763498903E-3"/>
    <n v="0.923015853657427"/>
    <n v="-1.3080703709564101"/>
    <n v="-1.15713313759197"/>
    <s v="Bridgebay Associates"/>
    <x v="45"/>
    <s v="Consumer Staples"/>
    <s v="Drug Retail"/>
    <s v="Deerfield, Illinois"/>
    <d v="1979-12-31T00:00:00"/>
    <n v="1618921"/>
    <m/>
    <s v="Deerfield"/>
    <s v="Illinois"/>
    <s v="United States"/>
  </r>
  <r>
    <d v="2019-04-24T00:00:00"/>
    <x v="45"/>
    <s v="sell"/>
    <n v="900"/>
    <n v="16"/>
    <n v="53.189999"/>
    <n v="53.990001999999997"/>
    <n v="53.189999"/>
    <n v="53.470001000000003"/>
    <n v="53.021872999999999"/>
    <n v="5997200"/>
    <n v="2.5219999999999998"/>
    <n v="4.6864876991035602E-3"/>
    <n v="-2.5299084404043201E-2"/>
    <n v="-0.15460471007467"/>
    <n v="-0.28741602892186902"/>
    <n v="-0.16517077099737401"/>
    <n v="9.6703358202010498E-3"/>
    <n v="3.06829750183556E-2"/>
    <n v="2.2653093087478399E-2"/>
    <n v="1.8506087127125901E-2"/>
    <n v="86.309997999999993"/>
    <n v="53.169998"/>
    <n v="-0.16295290293864301"/>
    <n v="-2.1941687255359501E-3"/>
    <n v="0.89900108326414097"/>
    <n v="-1.3823629069840899"/>
    <n v="-1.36063935519805"/>
    <s v="Bridgebay Associates"/>
    <x v="45"/>
    <s v="Consumer Staples"/>
    <s v="Drug Retail"/>
    <s v="Deerfield, Illinois"/>
    <d v="1979-12-31T00:00:00"/>
    <n v="1618921"/>
    <m/>
    <s v="Deerfield"/>
    <s v="Illinois"/>
    <s v="United States"/>
  </r>
  <r>
    <d v="2019-05-06T00:00:00"/>
    <x v="45"/>
    <s v="buy"/>
    <n v="1000"/>
    <n v="16"/>
    <n v="53.720001000000003"/>
    <n v="54.099997999999999"/>
    <n v="53.139998999999897"/>
    <n v="53.919998"/>
    <n v="53.468097999999998"/>
    <n v="5520900"/>
    <n v="2.5"/>
    <n v="-2.9630015954684799E-3"/>
    <n v="6.6988921172039103E-3"/>
    <n v="-1.6918433953384202E-2"/>
    <n v="-0.27554301999611802"/>
    <n v="-0.11941303023646301"/>
    <n v="3.04745422425832E-3"/>
    <n v="9.9602603239723492E-3"/>
    <n v="2.2760725131335698E-2"/>
    <n v="1.83421471769914E-2"/>
    <n v="86.309997999999993"/>
    <n v="52.25"/>
    <n v="-0.16295290293864301"/>
    <n v="-4.4810132310555703E-3"/>
    <n v="0.89560589597928697"/>
    <n v="-1.07056538361774"/>
    <n v="-1.3906238456870501"/>
    <s v="Bridgebay Associates"/>
    <x v="45"/>
    <s v="Consumer Staples"/>
    <s v="Drug Retail"/>
    <s v="Deerfield, Illinois"/>
    <d v="1979-12-31T00:00:00"/>
    <n v="1618921"/>
    <m/>
    <s v="Deerfield"/>
    <s v="Illinois"/>
    <s v="United States"/>
  </r>
  <r>
    <d v="2019-05-14T00:00:00"/>
    <x v="45"/>
    <s v="sell"/>
    <n v="1100"/>
    <n v="16"/>
    <n v="52.23"/>
    <n v="53.09"/>
    <n v="52.049999"/>
    <n v="52.580002"/>
    <n v="52.139332000000003"/>
    <n v="5458500"/>
    <n v="2.419"/>
    <n v="8.7870905814125301E-3"/>
    <n v="-6.8233036997207199E-3"/>
    <n v="-1.6223607619880901E-2"/>
    <n v="-0.30210695648885599"/>
    <n v="-0.17402963362541601"/>
    <n v="1.40861830563162E-2"/>
    <n v="1.07393741597057E-2"/>
    <n v="2.28942980303855E-2"/>
    <n v="1.8296410525734799E-2"/>
    <n v="86.309997999999993"/>
    <n v="51.959998999999897"/>
    <n v="-0.16295290293864301"/>
    <n v="7.98398755130913E-3"/>
    <n v="0.89040412220084297"/>
    <n v="-1.51285303498608"/>
    <n v="-1.31954755892293"/>
    <s v="Bridgebay Associates"/>
    <x v="45"/>
    <s v="Consumer Staples"/>
    <s v="Drug Retail"/>
    <s v="Deerfield, Illinois"/>
    <d v="1979-12-31T00:00:00"/>
    <n v="1618921"/>
    <m/>
    <s v="Deerfield"/>
    <s v="Illinois"/>
    <s v="United States"/>
  </r>
  <r>
    <d v="2019-05-15T00:00:00"/>
    <x v="45"/>
    <s v="buy"/>
    <n v="1900"/>
    <n v="16"/>
    <n v="52.23"/>
    <n v="52.959998999999897"/>
    <n v="51.790000999999997"/>
    <n v="52.740001999999997"/>
    <n v="52.297989000000001"/>
    <n v="4570200"/>
    <n v="2.379"/>
    <n v="3.0383223264067302E-3"/>
    <n v="-1.4307482733990099E-2"/>
    <n v="-1.33725031558355E-2"/>
    <n v="-0.31115307005064302"/>
    <n v="-0.18662749937661399"/>
    <n v="1.28506931943082E-2"/>
    <n v="1.0768227478604699E-2"/>
    <n v="2.28149537325898E-2"/>
    <n v="1.8268812755402802E-2"/>
    <n v="86.309997999999993"/>
    <n v="51.790000999999997"/>
    <n v="-0.16295290293864301"/>
    <n v="5.8219943882337104E-3"/>
    <n v="0.88959065349015398"/>
    <n v="-1.6099796956291099"/>
    <n v="-1.4121241804025499"/>
    <s v="Bridgebay Associates"/>
    <x v="45"/>
    <s v="Consumer Staples"/>
    <s v="Drug Retail"/>
    <s v="Deerfield, Illinois"/>
    <d v="1979-12-31T00:00:00"/>
    <n v="1618921"/>
    <m/>
    <s v="Deerfield"/>
    <s v="Illinois"/>
    <s v="United States"/>
  </r>
  <r>
    <d v="2019-05-29T00:00:00"/>
    <x v="45"/>
    <s v="buy"/>
    <n v="2100"/>
    <n v="16"/>
    <n v="51.57"/>
    <n v="51.599997999999999"/>
    <n v="50.790000999999997"/>
    <n v="51.130001"/>
    <n v="51.130001"/>
    <n v="4208800"/>
    <n v="2.2360000000000002"/>
    <n v="-1.1473144588639499E-2"/>
    <n v="-3.1381861291710202E-2"/>
    <n v="-2.4670000914259901E-2"/>
    <n v="-0.32508990824624301"/>
    <n v="-0.19090489255353099"/>
    <n v="1.22898939533258E-2"/>
    <n v="1.0406165007462199E-2"/>
    <n v="2.22664793714894E-2"/>
    <n v="1.8237337310424401E-2"/>
    <n v="86.309997999999993"/>
    <n v="50.790000999999997"/>
    <n v="-0.16295290293864301"/>
    <n v="-6.9359101493404697E-3"/>
    <n v="0.88396575920453702"/>
    <n v="-1.6510456055251701"/>
    <n v="-1.59358847068289"/>
    <s v="Bridgebay Associates"/>
    <x v="45"/>
    <s v="Consumer Staples"/>
    <s v="Drug Retail"/>
    <s v="Deerfield, Illinois"/>
    <d v="1979-12-31T00:00:00"/>
    <n v="1618921"/>
    <m/>
    <s v="Deerfield"/>
    <s v="Illinois"/>
    <s v="United States"/>
  </r>
  <r>
    <d v="2019-06-06T00:00:00"/>
    <x v="45"/>
    <s v="sell"/>
    <n v="1800"/>
    <n v="16"/>
    <n v="50.919998"/>
    <n v="51.16"/>
    <n v="50.380001"/>
    <n v="50.98"/>
    <n v="50.98"/>
    <n v="3418200"/>
    <n v="2.1240000000000001"/>
    <n v="3.5370640485726801E-3"/>
    <n v="8.4704732638828002E-3"/>
    <n v="-4.7651778031575602E-2"/>
    <n v="-0.15098873945663099"/>
    <n v="-0.18371782883881199"/>
    <n v="2.1724702883389801E-2"/>
    <n v="1.3812780361753299E-2"/>
    <n v="2.0703571404021799E-2"/>
    <n v="1.83692644166395E-2"/>
    <n v="86.309997999999993"/>
    <n v="49.310001"/>
    <n v="-0.16295290293864301"/>
    <n v="6.1168407152111899E-3"/>
    <n v="0.88672325177214795"/>
    <n v="-1.60609334184173"/>
    <n v="-1.6828340433601701"/>
    <s v="Bridgebay Associates"/>
    <x v="45"/>
    <s v="Consumer Staples"/>
    <s v="Drug Retail"/>
    <s v="Deerfield, Illinois"/>
    <d v="1979-12-31T00:00:00"/>
    <n v="1618921"/>
    <m/>
    <s v="Deerfield"/>
    <s v="Illinois"/>
    <s v="United States"/>
  </r>
  <r>
    <d v="2019-04-23T00:00:00"/>
    <x v="45"/>
    <s v="buy"/>
    <n v="900"/>
    <n v="17"/>
    <n v="54.310001"/>
    <n v="54.349997999999999"/>
    <n v="53.169998"/>
    <n v="53.220001000000003"/>
    <n v="52.773968000000004"/>
    <n v="8327000"/>
    <n v="2.57"/>
    <n v="-1.6399812193516501E-2"/>
    <n v="-1.8984369299941399E-2"/>
    <n v="-0.17817915468963699"/>
    <n v="-0.29042771398267703"/>
    <n v="-0.15927516841626399"/>
    <n v="1.1500569056122E-2"/>
    <n v="3.06660476608588E-2"/>
    <n v="2.2636432627463701E-2"/>
    <n v="1.8516590860514701E-2"/>
    <n v="86.309997999999993"/>
    <n v="53.169998"/>
    <n v="-0.16295290293864301"/>
    <n v="8.8023511954049196E-3"/>
    <n v="0.899713156793569"/>
    <n v="-1.3398811647248401"/>
    <n v="-1.3583426093133399"/>
    <s v="Los Santos Asset Management"/>
    <x v="45"/>
    <s v="Consumer Staples"/>
    <s v="Drug Retail"/>
    <s v="Deerfield, Illinois"/>
    <d v="1979-12-31T00:00:00"/>
    <n v="1618921"/>
    <m/>
    <s v="Deerfield"/>
    <s v="Illinois"/>
    <s v="United States"/>
  </r>
  <r>
    <d v="2019-04-24T00:00:00"/>
    <x v="45"/>
    <s v="buy"/>
    <n v="700"/>
    <n v="17"/>
    <n v="53.189999"/>
    <n v="53.990001999999997"/>
    <n v="53.189999"/>
    <n v="53.470001000000003"/>
    <n v="53.021872999999999"/>
    <n v="5997200"/>
    <n v="2.5219999999999998"/>
    <n v="4.6864876991035602E-3"/>
    <n v="-2.5299084404043201E-2"/>
    <n v="-0.15460471007467"/>
    <n v="-0.28741602892186902"/>
    <n v="-0.16517077099737401"/>
    <n v="9.6703358202010498E-3"/>
    <n v="3.06829750183556E-2"/>
    <n v="2.2653093087478399E-2"/>
    <n v="1.8506087127125901E-2"/>
    <n v="86.309997999999993"/>
    <n v="53.169998"/>
    <n v="-0.16295290293864301"/>
    <n v="-2.1941687255359501E-3"/>
    <n v="0.89900108326414097"/>
    <n v="-1.3823629069840899"/>
    <n v="-1.36063935519805"/>
    <s v="Los Santos Asset Management"/>
    <x v="45"/>
    <s v="Consumer Staples"/>
    <s v="Drug Retail"/>
    <s v="Deerfield, Illinois"/>
    <d v="1979-12-31T00:00:00"/>
    <n v="1618921"/>
    <m/>
    <s v="Deerfield"/>
    <s v="Illinois"/>
    <s v="United States"/>
  </r>
  <r>
    <d v="2019-05-29T00:00:00"/>
    <x v="45"/>
    <s v="sell"/>
    <n v="1200"/>
    <n v="17"/>
    <n v="51.57"/>
    <n v="51.599997999999999"/>
    <n v="50.790000999999997"/>
    <n v="51.130001"/>
    <n v="51.130001"/>
    <n v="4208800"/>
    <n v="2.2360000000000002"/>
    <n v="-1.1473144588639499E-2"/>
    <n v="-3.1381861291710202E-2"/>
    <n v="-2.4670000914259901E-2"/>
    <n v="-0.32508990824624301"/>
    <n v="-0.19090489255353099"/>
    <n v="1.22898939533258E-2"/>
    <n v="1.0406165007462199E-2"/>
    <n v="2.22664793714894E-2"/>
    <n v="1.8237337310424401E-2"/>
    <n v="86.309997999999993"/>
    <n v="50.790000999999997"/>
    <n v="-0.16295290293864301"/>
    <n v="-6.9359101493404697E-3"/>
    <n v="0.88396575920453702"/>
    <n v="-1.6510456055251701"/>
    <n v="-1.59358847068289"/>
    <s v="Los Santos Asset Management"/>
    <x v="45"/>
    <s v="Consumer Staples"/>
    <s v="Drug Retail"/>
    <s v="Deerfield, Illinois"/>
    <d v="1979-12-31T00:00:00"/>
    <n v="1618921"/>
    <m/>
    <s v="Deerfield"/>
    <s v="Illinois"/>
    <s v="United States"/>
  </r>
  <r>
    <d v="2019-04-08T00:00:00"/>
    <x v="45"/>
    <s v="buy"/>
    <n v="1100"/>
    <n v="18"/>
    <n v="54.720001000000003"/>
    <n v="55.400002000000001"/>
    <n v="54.5"/>
    <n v="55.060001"/>
    <n v="54.598544999999902"/>
    <n v="7121000"/>
    <n v="2.5190000000000001"/>
    <n v="6.7426583270466202E-3"/>
    <n v="-0.142458903812518"/>
    <n v="-8.2414904360463101E-2"/>
    <n v="-0.23354969927663299"/>
    <n v="-0.11822096322772099"/>
    <n v="6.1461948138540799E-2"/>
    <n v="3.1416334727970403E-2"/>
    <n v="2.2807075545533101E-2"/>
    <n v="1.8638705523776399E-2"/>
    <n v="86.309997999999993"/>
    <n v="53.849997999999999"/>
    <n v="-0.16295290293864301"/>
    <n v="1.0469119934194001E-3"/>
    <n v="0.91612486080524702"/>
    <n v="-1.0187431800553399"/>
    <n v="-1.1008193338999199"/>
    <s v="Ironman Funds"/>
    <x v="45"/>
    <s v="Consumer Staples"/>
    <s v="Drug Retail"/>
    <s v="Deerfield, Illinois"/>
    <d v="1979-12-31T00:00:00"/>
    <n v="1618921"/>
    <m/>
    <s v="Deerfield"/>
    <s v="Illinois"/>
    <s v="United States"/>
  </r>
  <r>
    <d v="2019-04-29T00:00:00"/>
    <x v="45"/>
    <s v="sell"/>
    <n v="1200"/>
    <n v="18"/>
    <n v="52.919998"/>
    <n v="53.709998999999897"/>
    <n v="52.779998999999997"/>
    <n v="53.560001"/>
    <n v="53.111117999999998"/>
    <n v="5095200"/>
    <n v="2.536"/>
    <n v="1.33448552981841E-2"/>
    <n v="-1.0031566160957701E-2"/>
    <n v="-0.150034654491116"/>
    <n v="-0.28391985823430799"/>
    <n v="-0.196079038717413"/>
    <n v="1.3046234885076899E-2"/>
    <n v="3.0914797339563701E-2"/>
    <n v="2.2770252737074399E-2"/>
    <n v="1.8503427658153399E-2"/>
    <n v="86.309997999999993"/>
    <n v="52.25"/>
    <n v="-0.16295290293864301"/>
    <n v="1.07094833958194E-3"/>
    <n v="0.90942290617427102"/>
    <n v="-1.6154072790209699"/>
    <n v="-1.49961524086816"/>
    <s v="Ironman Funds"/>
    <x v="45"/>
    <s v="Consumer Staples"/>
    <s v="Drug Retail"/>
    <s v="Deerfield, Illinois"/>
    <d v="1979-12-31T00:00:00"/>
    <n v="1618921"/>
    <m/>
    <s v="Deerfield"/>
    <s v="Illinois"/>
    <s v="United States"/>
  </r>
  <r>
    <d v="2019-05-07T00:00:00"/>
    <x v="45"/>
    <s v="sell"/>
    <n v="1900"/>
    <n v="18"/>
    <n v="53.5"/>
    <n v="53.869999"/>
    <n v="52.669998"/>
    <n v="52.939999"/>
    <n v="52.496310999999999"/>
    <n v="6446200"/>
    <n v="2.448"/>
    <n v="-1.8342276517451499E-2"/>
    <n v="-1.18300510531479E-2"/>
    <n v="-2.2598869465536801E-2"/>
    <n v="-0.29178397504889397"/>
    <n v="-0.16282799773753101"/>
    <n v="9.4145788797842297E-3"/>
    <n v="1.03492717913026E-2"/>
    <n v="2.2826451969758899E-2"/>
    <n v="1.8305094697461999E-2"/>
    <n v="86.309997999999993"/>
    <n v="52.25"/>
    <n v="-0.16295290293864301"/>
    <n v="-1.6649488130547601E-2"/>
    <n v="0.88947860327468897"/>
    <n v="-1.39435032551178"/>
    <n v="-1.3387114097760899"/>
    <s v="Ironman Funds"/>
    <x v="45"/>
    <s v="Consumer Staples"/>
    <s v="Drug Retail"/>
    <s v="Deerfield, Illinois"/>
    <d v="1979-12-31T00:00:00"/>
    <n v="1618921"/>
    <m/>
    <s v="Deerfield"/>
    <s v="Illinois"/>
    <s v="United States"/>
  </r>
  <r>
    <d v="2019-05-28T00:00:00"/>
    <x v="45"/>
    <s v="sell"/>
    <n v="2700"/>
    <n v="18"/>
    <n v="51.84"/>
    <n v="52.279998999999997"/>
    <n v="51.630001"/>
    <n v="51.720001000000003"/>
    <n v="51.720001000000003"/>
    <n v="6457800"/>
    <n v="2.2679999999999998"/>
    <n v="-9.6625767527336098E-4"/>
    <n v="-1.0386648583741401E-2"/>
    <n v="-9.9750254012537093E-3"/>
    <n v="-0.31515693838870501"/>
    <n v="-0.17754106823292101"/>
    <n v="1.3588510384873799E-2"/>
    <n v="1.01792087011428E-2"/>
    <n v="2.2256221600079999E-2"/>
    <n v="1.8225480085881901E-2"/>
    <n v="86.309997999999993"/>
    <n v="51.16"/>
    <n v="-0.16295290293864301"/>
    <n v="-8.4109499934704197E-3"/>
    <n v="0.88208441432781404"/>
    <n v="-1.54828741213344"/>
    <n v="-1.56571798617994"/>
    <s v="Ironman Funds"/>
    <x v="45"/>
    <s v="Consumer Staples"/>
    <s v="Drug Retail"/>
    <s v="Deerfield, Illinois"/>
    <d v="1979-12-31T00:00:00"/>
    <n v="1618921"/>
    <m/>
    <s v="Deerfield"/>
    <s v="Illinois"/>
    <s v="United States"/>
  </r>
  <r>
    <d v="2019-05-29T00:00:00"/>
    <x v="45"/>
    <s v="sell"/>
    <n v="1500"/>
    <n v="18"/>
    <n v="51.57"/>
    <n v="51.599997999999999"/>
    <n v="50.790000999999997"/>
    <n v="51.130001"/>
    <n v="51.130001"/>
    <n v="4208800"/>
    <n v="2.2360000000000002"/>
    <n v="-1.1473144588639499E-2"/>
    <n v="-3.1381861291710202E-2"/>
    <n v="-2.4670000914259901E-2"/>
    <n v="-0.32508990824624301"/>
    <n v="-0.19090489255353099"/>
    <n v="1.22898939533258E-2"/>
    <n v="1.0406165007462199E-2"/>
    <n v="2.22664793714894E-2"/>
    <n v="1.8237337310424401E-2"/>
    <n v="86.309997999999993"/>
    <n v="50.790000999999997"/>
    <n v="-0.16295290293864301"/>
    <n v="-6.9359101493404697E-3"/>
    <n v="0.88396575920453702"/>
    <n v="-1.6510456055251701"/>
    <n v="-1.59358847068289"/>
    <s v="Ironman Funds"/>
    <x v="45"/>
    <s v="Consumer Staples"/>
    <s v="Drug Retail"/>
    <s v="Deerfield, Illinois"/>
    <d v="1979-12-31T00:00:00"/>
    <n v="1618921"/>
    <m/>
    <s v="Deerfield"/>
    <s v="Illinois"/>
    <s v="United States"/>
  </r>
  <r>
    <d v="2019-06-07T00:00:00"/>
    <x v="45"/>
    <s v="buy"/>
    <n v="800"/>
    <n v="18"/>
    <n v="51.240001999999997"/>
    <n v="52.099997999999999"/>
    <n v="50.799999"/>
    <n v="51.970001000000003"/>
    <n v="51.970001000000003"/>
    <n v="4217700"/>
    <n v="2.0840000000000001"/>
    <n v="1.9233249314251299E-2"/>
    <n v="5.19315371610099E-2"/>
    <n v="-1.00762521998728E-2"/>
    <n v="-0.13359363813648401"/>
    <n v="-0.168610237654647"/>
    <n v="1.69244986210077E-2"/>
    <n v="1.4038599730948099E-2"/>
    <n v="2.0876234279116199E-2"/>
    <n v="1.8409779775434301E-2"/>
    <n v="86.309997999999993"/>
    <n v="49.310001"/>
    <n v="-0.16295290293864301"/>
    <n v="1.0442979367750601E-2"/>
    <n v="0.89238694113957295"/>
    <n v="-1.48830106355034"/>
    <n v="-1.5957241118668299"/>
    <s v="Ironman Funds"/>
    <x v="45"/>
    <s v="Consumer Staples"/>
    <s v="Drug Retail"/>
    <s v="Deerfield, Illinois"/>
    <d v="1979-12-31T00:00:00"/>
    <n v="1618921"/>
    <m/>
    <s v="Deerfield"/>
    <s v="Illinois"/>
    <s v="United States"/>
  </r>
  <r>
    <d v="2019-06-10T00:00:00"/>
    <x v="45"/>
    <s v="sell"/>
    <n v="2500"/>
    <n v="18"/>
    <n v="52.099997999999999"/>
    <n v="52.689999"/>
    <n v="51.869999"/>
    <n v="52.290000999999997"/>
    <n v="52.290000999999997"/>
    <n v="3673800"/>
    <n v="2.1429999999999998"/>
    <n v="6.1385190619339097E-3"/>
    <n v="4.6583783842636797E-2"/>
    <n v="-1.4460234498614799E-2"/>
    <n v="-0.14039272029057501"/>
    <n v="-0.16957238300668601"/>
    <n v="1.7006386332277201E-2"/>
    <n v="1.39058002270201E-2"/>
    <n v="2.08146174319357E-2"/>
    <n v="1.8408261680629399E-2"/>
    <n v="86.309997999999993"/>
    <n v="49.310001"/>
    <n v="-0.16295290293864301"/>
    <n v="4.6492198743191201E-3"/>
    <n v="0.89323600183440199"/>
    <n v="-1.50374803544993"/>
    <n v="-1.5581590336922799"/>
    <s v="Ironman Funds"/>
    <x v="45"/>
    <s v="Consumer Staples"/>
    <s v="Drug Retail"/>
    <s v="Deerfield, Illinois"/>
    <d v="1979-12-31T00:00:00"/>
    <n v="1618921"/>
    <m/>
    <s v="Deerfield"/>
    <s v="Illinois"/>
    <s v="United States"/>
  </r>
  <r>
    <d v="2019-06-19T00:00:00"/>
    <x v="45"/>
    <s v="buy"/>
    <n v="1300"/>
    <n v="18"/>
    <n v="52.990001999999997"/>
    <n v="53.259997999999896"/>
    <n v="52.509997999999896"/>
    <n v="52.900002000000001"/>
    <n v="52.900002000000001"/>
    <n v="4959100"/>
    <n v="2.0289999999999999"/>
    <n v="1.89220489861479E-3"/>
    <n v="1.48546436012848E-2"/>
    <n v="1.1980783946605801E-2"/>
    <n v="-0.16297617842342199"/>
    <n v="-0.166584764155746"/>
    <n v="7.6180440254785698E-3"/>
    <n v="1.3692184824235801E-2"/>
    <n v="2.0690346750067999E-2"/>
    <n v="1.8341708372316301E-2"/>
    <n v="86.309997999999993"/>
    <n v="49.310001"/>
    <n v="-0.16295290293864301"/>
    <n v="2.98071681438073E-3"/>
    <n v="0.89259559162400903"/>
    <n v="-1.48909182307851"/>
    <n v="-1.5464544205088799"/>
    <s v="Ironman Funds"/>
    <x v="45"/>
    <s v="Consumer Staples"/>
    <s v="Drug Retail"/>
    <s v="Deerfield, Illinois"/>
    <d v="1979-12-31T00:00:00"/>
    <n v="1618921"/>
    <m/>
    <s v="Deerfield"/>
    <s v="Illinois"/>
    <s v="United States"/>
  </r>
  <r>
    <d v="2019-06-24T00:00:00"/>
    <x v="45"/>
    <s v="sell"/>
    <n v="1500"/>
    <n v="18"/>
    <n v="52.349997999999999"/>
    <n v="52.59"/>
    <n v="51.779998999999997"/>
    <n v="51.950001"/>
    <n v="51.950001"/>
    <n v="6725500"/>
    <n v="2.0209999999999999"/>
    <n v="-9.5786171135685202E-3"/>
    <n v="-1.64188488601348E-2"/>
    <n v="-1.8877441115131999E-2"/>
    <n v="-0.163423802923267"/>
    <n v="-0.23989698914048299"/>
    <n v="5.2023662314995504E-3"/>
    <n v="1.37729414520299E-2"/>
    <n v="2.0494749131623101E-2"/>
    <n v="1.80532114722101E-2"/>
    <n v="86.309997999999993"/>
    <n v="49.310001"/>
    <n v="-0.16295290293864301"/>
    <n v="-1.73338836506086E-3"/>
    <n v="0.89053828829034798"/>
    <n v="-2.06047914272883"/>
    <n v="-1.7650408418365799"/>
    <s v="Ironman Funds"/>
    <x v="45"/>
    <s v="Consumer Staples"/>
    <s v="Drug Retail"/>
    <s v="Deerfield, Illinois"/>
    <d v="1979-12-31T00:00:00"/>
    <n v="1618921"/>
    <m/>
    <s v="Deerfield"/>
    <s v="Illinois"/>
    <s v="United States"/>
  </r>
  <r>
    <d v="2019-06-25T00:00:00"/>
    <x v="45"/>
    <s v="buy"/>
    <n v="1100"/>
    <n v="18"/>
    <n v="51.849997999999999"/>
    <n v="53.48"/>
    <n v="51.459998999999897"/>
    <n v="52.950001"/>
    <n v="52.950001"/>
    <n v="8535100"/>
    <n v="1.994"/>
    <n v="1.9066354138642098E-2"/>
    <n v="2.8369191603349999E-3"/>
    <n v="2.5632619396431001E-2"/>
    <n v="-0.14807886133728501"/>
    <n v="-0.218171965180775"/>
    <n v="1.14461187489691E-2"/>
    <n v="1.32486278440502E-2"/>
    <n v="2.06615209644096E-2"/>
    <n v="1.8096848486171199E-2"/>
    <n v="86.309997999999993"/>
    <n v="49.310001"/>
    <n v="-0.16295290293864301"/>
    <n v="-9.5417756928269908E-3"/>
    <n v="0.87891785314276405"/>
    <n v="-1.8810616209436499"/>
    <n v="-1.79965997584999"/>
    <s v="Ironman Funds"/>
    <x v="45"/>
    <s v="Consumer Staples"/>
    <s v="Drug Retail"/>
    <s v="Deerfield, Illinois"/>
    <d v="1979-12-31T00:00:00"/>
    <n v="1618921"/>
    <m/>
    <s v="Deerfield"/>
    <s v="Illinois"/>
    <s v="United States"/>
  </r>
  <r>
    <d v="2019-04-18T00:00:00"/>
    <x v="45"/>
    <s v="buy"/>
    <n v="2700"/>
    <n v="19"/>
    <n v="55.220001000000003"/>
    <n v="55.380001"/>
    <n v="54.580002"/>
    <n v="54.630001"/>
    <n v="54.172150000000002"/>
    <n v="7991300"/>
    <n v="2.56"/>
    <n v="-9.2922281695238494E-3"/>
    <n v="2.2023734365171001E-2"/>
    <n v="-0.154699641006003"/>
    <n v="-0.269850578136755"/>
    <n v="-0.16908036326853801"/>
    <n v="9.42640312937317E-3"/>
    <n v="3.0971524863496001E-2"/>
    <n v="2.2633656587254102E-2"/>
    <n v="1.8547602106550199E-2"/>
    <n v="86.309997999999993"/>
    <n v="53.32"/>
    <n v="-0.16295290293864301"/>
    <n v="1.5778467813143101E-3"/>
    <n v="0.91611022577049905"/>
    <n v="-1.40368350246625"/>
    <n v="-1.3138932097862901"/>
    <s v="Second Point Management"/>
    <x v="45"/>
    <s v="Consumer Staples"/>
    <s v="Drug Retail"/>
    <s v="Deerfield, Illinois"/>
    <d v="1979-12-31T00:00:00"/>
    <n v="1618921"/>
    <m/>
    <s v="Deerfield"/>
    <s v="Illinois"/>
    <s v="United States"/>
  </r>
  <r>
    <d v="2019-04-25T00:00:00"/>
    <x v="45"/>
    <s v="sell"/>
    <n v="1000"/>
    <n v="19"/>
    <n v="53.34"/>
    <n v="53.419998"/>
    <n v="52.639998999999897"/>
    <n v="52.68"/>
    <n v="52.238490999999897"/>
    <n v="6641200"/>
    <n v="2.5339999999999998"/>
    <n v="-1.48849278890955E-2"/>
    <n v="-4.56395682771581E-2"/>
    <n v="-0.157885941077991"/>
    <n v="-0.29684751475440002"/>
    <n v="-0.18622855351672499"/>
    <n v="8.3257771784705295E-3"/>
    <n v="3.07142377189519E-2"/>
    <n v="2.2690212489923402E-2"/>
    <n v="1.8522666586111899E-2"/>
    <n v="86.309997999999993"/>
    <n v="52.639998999999897"/>
    <n v="-0.16295290293864301"/>
    <n v="-3.6904169755480902E-4"/>
    <n v="0.91151021141819999"/>
    <n v="-1.5388505725272199"/>
    <n v="-1.4071686915023101"/>
    <s v="Second Point Management"/>
    <x v="45"/>
    <s v="Consumer Staples"/>
    <s v="Drug Retail"/>
    <s v="Deerfield, Illinois"/>
    <d v="1979-12-31T00:00:00"/>
    <n v="1618921"/>
    <m/>
    <s v="Deerfield"/>
    <s v="Illinois"/>
    <s v="United States"/>
  </r>
  <r>
    <d v="2019-04-26T00:00:00"/>
    <x v="45"/>
    <s v="sell"/>
    <n v="1400"/>
    <n v="19"/>
    <n v="52.720001000000003"/>
    <n v="52.959998999999897"/>
    <n v="52.25"/>
    <n v="52.849997999999999"/>
    <n v="52.407066"/>
    <n v="7253700"/>
    <n v="2.5049999999999999"/>
    <n v="3.2218309243666802E-3"/>
    <n v="-3.31255091832676E-2"/>
    <n v="-0.158385522706284"/>
    <n v="-0.30158607519563901"/>
    <n v="-0.19751640562511999"/>
    <n v="9.9805200193652608E-3"/>
    <n v="3.0705980247058999E-2"/>
    <n v="2.2655355092445099E-2"/>
    <n v="1.8499277871427501E-2"/>
    <n v="86.309997999999993"/>
    <n v="52.25"/>
    <n v="-0.16295290293864301"/>
    <n v="4.6743503443647796E-3"/>
    <n v="0.91064292838683603"/>
    <n v="-1.62157428108366"/>
    <n v="-1.4507468472257901"/>
    <s v="Second Point Management"/>
    <x v="45"/>
    <s v="Consumer Staples"/>
    <s v="Drug Retail"/>
    <s v="Deerfield, Illinois"/>
    <d v="1979-12-31T00:00:00"/>
    <n v="1618921"/>
    <m/>
    <s v="Deerfield"/>
    <s v="Illinois"/>
    <s v="United States"/>
  </r>
  <r>
    <d v="2019-05-10T00:00:00"/>
    <x v="45"/>
    <s v="sell"/>
    <n v="1200"/>
    <n v="19"/>
    <n v="53.48"/>
    <n v="53.599997999999999"/>
    <n v="52.52"/>
    <n v="53.419998"/>
    <n v="52.972285999999997"/>
    <n v="5039100"/>
    <n v="2.4550000000000001"/>
    <n v="-2.61741373343981E-3"/>
    <n v="-1.2279307446111999E-2"/>
    <n v="-2.0015595754285201E-2"/>
    <n v="-0.26592958303526798"/>
    <n v="-0.140073937098698"/>
    <n v="1.04150429230033E-2"/>
    <n v="1.00585419715663E-2"/>
    <n v="2.2859897466818699E-2"/>
    <n v="1.8249074506842301E-2"/>
    <n v="86.309997999999993"/>
    <n v="52.25"/>
    <n v="-0.16295290293864301"/>
    <n v="3.7133938472042301E-3"/>
    <n v="0.89003412340819399"/>
    <n v="-1.2470913792119001"/>
    <n v="-1.2020051951724999"/>
    <s v="Second Point Management"/>
    <x v="45"/>
    <s v="Consumer Staples"/>
    <s v="Drug Retail"/>
    <s v="Deerfield, Illinois"/>
    <d v="1979-12-31T00:00:00"/>
    <n v="1618921"/>
    <m/>
    <s v="Deerfield"/>
    <s v="Illinois"/>
    <s v="United States"/>
  </r>
  <r>
    <d v="2019-05-30T00:00:00"/>
    <x v="45"/>
    <s v="buy"/>
    <n v="2400"/>
    <n v="19"/>
    <n v="51.23"/>
    <n v="51.290000999999997"/>
    <n v="50.200001"/>
    <n v="50.549999"/>
    <n v="50.549999"/>
    <n v="3844400"/>
    <n v="2.2269999999999999"/>
    <n v="-1.14085029658105E-2"/>
    <n v="-4.61962522255598E-2"/>
    <n v="-4.9423359178254599E-2"/>
    <n v="-0.33397317756617401"/>
    <n v="-0.18916263020603699"/>
    <n v="1.11002853600141E-2"/>
    <n v="1.01012873061528E-2"/>
    <n v="2.2277648586489399E-2"/>
    <n v="1.8232950068155802E-2"/>
    <n v="86.309997999999993"/>
    <n v="50.200001"/>
    <n v="-0.16295290293864301"/>
    <n v="2.0962723552933101E-3"/>
    <n v="0.88187821872510797"/>
    <n v="-1.6400203185917599"/>
    <n v="-1.6208581575208101"/>
    <s v="Second Point Management"/>
    <x v="45"/>
    <s v="Consumer Staples"/>
    <s v="Drug Retail"/>
    <s v="Deerfield, Illinois"/>
    <d v="1979-12-31T00:00:00"/>
    <n v="1618921"/>
    <m/>
    <s v="Deerfield"/>
    <s v="Illinois"/>
    <s v="United States"/>
  </r>
  <r>
    <d v="2019-04-03T00:00:00"/>
    <x v="45"/>
    <s v="sell"/>
    <n v="1600"/>
    <n v="20"/>
    <n v="55.540000999999997"/>
    <n v="55.700001"/>
    <n v="54.48"/>
    <n v="54.84"/>
    <n v="54.380389999999998"/>
    <n v="17901900"/>
    <n v="2.5169999999999999"/>
    <n v="-9.4374216709197396E-3"/>
    <n v="-0.126417328420528"/>
    <n v="-0.16595938088568199"/>
    <n v="-0.20958260907804899"/>
    <n v="-0.11748684337413901"/>
    <n v="6.2942275379057402E-2"/>
    <n v="3.2183927880942001E-2"/>
    <n v="2.3185238752528599E-2"/>
    <n v="1.88018769806256E-2"/>
    <n v="86.309997999999993"/>
    <n v="54.48"/>
    <n v="-0.16295290293864301"/>
    <n v="2.1460723821998401E-3"/>
    <n v="0.92062168883688"/>
    <n v="-1.00799414186947"/>
    <n v="-0.59980466329900695"/>
    <s v="Jaguar Group of Funds"/>
    <x v="45"/>
    <s v="Consumer Staples"/>
    <s v="Drug Retail"/>
    <s v="Deerfield, Illinois"/>
    <d v="1979-12-31T00:00:00"/>
    <n v="1618921"/>
    <m/>
    <s v="Deerfield"/>
    <s v="Illinois"/>
    <s v="United States"/>
  </r>
  <r>
    <d v="2019-04-10T00:00:00"/>
    <x v="45"/>
    <s v="buy"/>
    <n v="3100"/>
    <n v="20"/>
    <n v="54.509997999999896"/>
    <n v="54.73"/>
    <n v="54.360000999999997"/>
    <n v="54.509997999999896"/>
    <n v="54.053153999999999"/>
    <n v="5483200"/>
    <n v="2.4769999999999999"/>
    <n v="1.8342887604189001E-4"/>
    <n v="-6.0357151737007002E-3"/>
    <n v="-0.107229991855502"/>
    <n v="-0.27537795961297101"/>
    <n v="-0.13281900426592599"/>
    <n v="1.0018737155226699E-2"/>
    <n v="3.1203307644350899E-2"/>
    <n v="2.2533409603097399E-2"/>
    <n v="1.8615926309813902E-2"/>
    <n v="86.309997999999993"/>
    <n v="53.849997999999999"/>
    <n v="-0.16295290293864301"/>
    <n v="3.47183783585567E-3"/>
    <n v="0.91846541478228405"/>
    <n v="-1.125326230527"/>
    <n v="-1.1432909050622899"/>
    <s v="Jaguar Group of Funds"/>
    <x v="45"/>
    <s v="Consumer Staples"/>
    <s v="Drug Retail"/>
    <s v="Deerfield, Illinois"/>
    <d v="1979-12-31T00:00:00"/>
    <n v="1618921"/>
    <m/>
    <s v="Deerfield"/>
    <s v="Illinois"/>
    <s v="United States"/>
  </r>
  <r>
    <d v="2019-04-22T00:00:00"/>
    <x v="45"/>
    <s v="sell"/>
    <n v="2600"/>
    <n v="20"/>
    <n v="54.59"/>
    <n v="54.919998"/>
    <n v="54.080002"/>
    <n v="54.099997999999999"/>
    <n v="53.646586999999997"/>
    <n v="5445800"/>
    <n v="2.59"/>
    <n v="-9.7490877241257403E-3"/>
    <n v="1.2087428778684E-2"/>
    <n v="-0.14896170407156001"/>
    <n v="-0.28569313811612301"/>
    <n v="-0.16392871189469899"/>
    <n v="1.13822861602591E-2"/>
    <n v="3.0921050548808799E-2"/>
    <n v="2.26044962775734E-2"/>
    <n v="1.85346901985977E-2"/>
    <n v="86.309997999999993"/>
    <n v="53.32"/>
    <n v="-0.16295290293864301"/>
    <n v="1.0115060212163699E-3"/>
    <n v="0.91345401269345505"/>
    <n v="-1.3710653108091599"/>
    <n v="-1.32649219775684"/>
    <s v="Jaguar Group of Funds"/>
    <x v="45"/>
    <s v="Consumer Staples"/>
    <s v="Drug Retail"/>
    <s v="Deerfield, Illinois"/>
    <d v="1979-12-31T00:00:00"/>
    <n v="1618921"/>
    <m/>
    <s v="Deerfield"/>
    <s v="Illinois"/>
    <s v="United States"/>
  </r>
  <r>
    <d v="2019-04-25T00:00:00"/>
    <x v="45"/>
    <s v="sell"/>
    <n v="1200"/>
    <n v="20"/>
    <n v="53.34"/>
    <n v="53.419998"/>
    <n v="52.639998999999897"/>
    <n v="52.68"/>
    <n v="52.238490999999897"/>
    <n v="6641200"/>
    <n v="2.5339999999999998"/>
    <n v="-1.48849278890955E-2"/>
    <n v="-4.56395682771581E-2"/>
    <n v="-0.157885941077991"/>
    <n v="-0.29684751475440002"/>
    <n v="-0.18622855351672499"/>
    <n v="8.3257771784705295E-3"/>
    <n v="3.07142377189519E-2"/>
    <n v="2.2690212489923402E-2"/>
    <n v="1.8522666586111899E-2"/>
    <n v="86.309997999999993"/>
    <n v="52.639998999999897"/>
    <n v="-0.16295290293864301"/>
    <n v="-3.6904169755480902E-4"/>
    <n v="0.91151021141819999"/>
    <n v="-1.5388505725272199"/>
    <n v="-1.4071686915023101"/>
    <s v="Jaguar Group of Funds"/>
    <x v="45"/>
    <s v="Consumer Staples"/>
    <s v="Drug Retail"/>
    <s v="Deerfield, Illinois"/>
    <d v="1979-12-31T00:00:00"/>
    <n v="1618921"/>
    <m/>
    <s v="Deerfield"/>
    <s v="Illinois"/>
    <s v="United States"/>
  </r>
  <r>
    <d v="2019-05-01T00:00:00"/>
    <x v="45"/>
    <s v="sell"/>
    <n v="1700"/>
    <n v="20"/>
    <n v="53.57"/>
    <n v="54.099997999999999"/>
    <n v="53.5"/>
    <n v="53.68"/>
    <n v="53.230109999999897"/>
    <n v="5954200"/>
    <n v="2.5110000000000001"/>
    <n v="2.05126217114052E-3"/>
    <n v="3.9196871574958296E-3"/>
    <n v="-0.16437081310313301"/>
    <n v="-0.282100898459482"/>
    <n v="-0.18948646321530499"/>
    <n v="1.01389862307554E-2"/>
    <n v="3.06309721165135E-2"/>
    <n v="2.2776262625001702E-2"/>
    <n v="1.84911595983436E-2"/>
    <n v="86.309997999999993"/>
    <n v="52.25"/>
    <n v="-0.16295290293864301"/>
    <n v="-7.5304459681844096E-3"/>
    <n v="0.90516594366682002"/>
    <n v="-1.56985071088774"/>
    <n v="-1.5999190697172301"/>
    <s v="Jaguar Group of Funds"/>
    <x v="45"/>
    <s v="Consumer Staples"/>
    <s v="Drug Retail"/>
    <s v="Deerfield, Illinois"/>
    <d v="1979-12-31T00:00:00"/>
    <n v="1618921"/>
    <m/>
    <s v="Deerfield"/>
    <s v="Illinois"/>
    <s v="United States"/>
  </r>
  <r>
    <d v="2019-05-08T00:00:00"/>
    <x v="45"/>
    <s v="sell"/>
    <n v="1600"/>
    <n v="20"/>
    <n v="52.950001"/>
    <n v="53.849997999999999"/>
    <n v="52.389998999999897"/>
    <n v="53.5"/>
    <n v="53.0516199999999"/>
    <n v="5347400"/>
    <n v="2.4820000000000002"/>
    <n v="1.0522501360675901E-2"/>
    <n v="-3.35881186361245E-3"/>
    <n v="-2.19991738943211E-2"/>
    <n v="-0.28350285225226501"/>
    <n v="-0.12835689197363101"/>
    <n v="1.10316163648214E-2"/>
    <n v="1.0380229862822599E-2"/>
    <n v="2.2890421657381602E-2"/>
    <n v="1.8259006188564499E-2"/>
    <n v="86.309997999999993"/>
    <n v="52.25"/>
    <n v="-0.16295290293864301"/>
    <n v="-1.60671540560346E-3"/>
    <n v="0.89207023608601699"/>
    <n v="-1.14709658823101"/>
    <n v="-1.2541605852447499"/>
    <s v="Jaguar Group of Funds"/>
    <x v="45"/>
    <s v="Consumer Staples"/>
    <s v="Drug Retail"/>
    <s v="Deerfield, Illinois"/>
    <d v="1979-12-31T00:00:00"/>
    <n v="1618921"/>
    <m/>
    <s v="Deerfield"/>
    <s v="Illinois"/>
    <s v="United States"/>
  </r>
  <r>
    <d v="2019-06-10T00:00:00"/>
    <x v="45"/>
    <s v="sell"/>
    <n v="1000"/>
    <n v="20"/>
    <n v="52.099997999999999"/>
    <n v="52.689999"/>
    <n v="51.869999"/>
    <n v="52.290000999999997"/>
    <n v="52.290000999999997"/>
    <n v="3673800"/>
    <n v="2.1429999999999998"/>
    <n v="6.1385190619339097E-3"/>
    <n v="4.6583783842636797E-2"/>
    <n v="-1.4460234498614799E-2"/>
    <n v="-0.14039272029057501"/>
    <n v="-0.16957238300668601"/>
    <n v="1.7006386332277201E-2"/>
    <n v="1.39058002270201E-2"/>
    <n v="2.08146174319357E-2"/>
    <n v="1.8408261680629399E-2"/>
    <n v="86.309997999999993"/>
    <n v="49.310001"/>
    <n v="-0.16295290293864301"/>
    <n v="4.6492198743191201E-3"/>
    <n v="0.89323600183440199"/>
    <n v="-1.50374803544993"/>
    <n v="-1.5581590336922799"/>
    <s v="Jaguar Group of Funds"/>
    <x v="45"/>
    <s v="Consumer Staples"/>
    <s v="Drug Retail"/>
    <s v="Deerfield, Illinois"/>
    <d v="1979-12-31T00:00:00"/>
    <n v="1618921"/>
    <m/>
    <s v="Deerfield"/>
    <s v="Illinois"/>
    <s v="United States"/>
  </r>
  <r>
    <d v="2019-06-27T00:00:00"/>
    <x v="45"/>
    <s v="sell"/>
    <n v="1400"/>
    <n v="20"/>
    <n v="53.700001"/>
    <n v="55.189999"/>
    <n v="53.5"/>
    <n v="54.52"/>
    <n v="54.52"/>
    <n v="12144500"/>
    <n v="2.0049999999999999"/>
    <n v="4.0042748657510098E-2"/>
    <n v="3.0542392374159899E-2"/>
    <n v="5.2723033589795097E-2"/>
    <n v="-0.12834267246177899"/>
    <n v="-0.17345045871780901"/>
    <n v="2.26712221482121E-2"/>
    <n v="1.5885921202766301E-2"/>
    <n v="2.1338201838354099E-2"/>
    <n v="1.8278624932463901E-2"/>
    <n v="86.309997999999993"/>
    <n v="49.310001"/>
    <n v="-0.16295290293864301"/>
    <n v="3.81588593721357E-3"/>
    <n v="0.89065134337146701"/>
    <n v="-1.52299704020187"/>
    <n v="-1.8812481799424401"/>
    <s v="Jaguar Group of Funds"/>
    <x v="45"/>
    <s v="Consumer Staples"/>
    <s v="Drug Retail"/>
    <s v="Deerfield, Illinois"/>
    <d v="1979-12-31T00:00:00"/>
    <n v="1618921"/>
    <m/>
    <s v="Deerfield"/>
    <s v="Illinois"/>
    <s v="United States"/>
  </r>
  <r>
    <d v="2019-04-08T00:00:00"/>
    <x v="46"/>
    <s v="sell"/>
    <n v="400"/>
    <n v="2"/>
    <n v="115"/>
    <n v="115.83000199999999"/>
    <n v="114.639999"/>
    <n v="114.959999"/>
    <n v="114.25245700000001"/>
    <n v="11054200"/>
    <n v="2.5190000000000001"/>
    <n v="-3.4784448587874098E-4"/>
    <n v="2.1542144015017702E-2"/>
    <n v="8.2980775205632098E-3"/>
    <n v="3.90259329873772E-2"/>
    <n v="0.15165314897923499"/>
    <n v="9.3017196165043892E-3"/>
    <n v="1.0813341868138E-2"/>
    <n v="8.6849661433010799E-3"/>
    <n v="1.1941282426245601E-2"/>
    <n v="120.199997"/>
    <n v="97.68"/>
    <n v="-0.118573357058742"/>
    <n v="1.0469119934194001E-3"/>
    <n v="0.78231220130443102"/>
    <n v="1.5426545050412199"/>
    <n v="1.4173087048102899"/>
    <s v="InvestBurg"/>
    <x v="46"/>
    <s v="Communication Services"/>
    <s v="Movies &amp; Entertainment"/>
    <s v="Burbank, California"/>
    <d v="1976-06-30T00:00:00"/>
    <n v="1001039"/>
    <m/>
    <s v="Burbank"/>
    <s v="California"/>
    <s v="United States"/>
  </r>
  <r>
    <d v="2019-04-11T00:00:00"/>
    <x v="46"/>
    <s v="sell"/>
    <n v="100"/>
    <n v="2"/>
    <n v="117.730003"/>
    <n v="117.860001"/>
    <n v="116.32"/>
    <n v="116.599998"/>
    <n v="115.882362"/>
    <n v="12784500"/>
    <n v="2.504"/>
    <n v="-4.7912792346359702E-3"/>
    <n v="1.5993435451390099E-2"/>
    <n v="1.6167725866991101E-2"/>
    <n v="3.3132924677649597E-2"/>
    <n v="0.16134384058175"/>
    <n v="7.9363000442869598E-3"/>
    <n v="1.1284654810016099E-2"/>
    <n v="8.7949144500523106E-3"/>
    <n v="1.19306402506502E-2"/>
    <n v="120.199997"/>
    <n v="97.68"/>
    <n v="-0.118573357058742"/>
    <n v="3.8122194279549302E-5"/>
    <n v="0.77480466126379999"/>
    <n v="1.68326307461294"/>
    <n v="1.61157961297077"/>
    <s v="InvestBurg"/>
    <x v="46"/>
    <s v="Communication Services"/>
    <s v="Movies &amp; Entertainment"/>
    <s v="Burbank, California"/>
    <d v="1976-06-30T00:00:00"/>
    <n v="1001039"/>
    <m/>
    <s v="Burbank"/>
    <s v="California"/>
    <s v="United States"/>
  </r>
  <r>
    <d v="2019-04-16T00:00:00"/>
    <x v="46"/>
    <s v="sell"/>
    <n v="300"/>
    <n v="2"/>
    <n v="131.75"/>
    <n v="132.13000500000001"/>
    <n v="129.55999800000001"/>
    <n v="129.89999399999999"/>
    <n v="129.100494"/>
    <n v="14564300"/>
    <n v="2.5920000000000001"/>
    <n v="-1.6340000305546401E-2"/>
    <n v="0.105788203366975"/>
    <n v="0.122180589322833"/>
    <n v="0.15041112517937899"/>
    <n v="0.27493054917797399"/>
    <n v="5.0550471850697803E-2"/>
    <n v="2.6165406025339899E-2"/>
    <n v="1.6482412815335301E-2"/>
    <n v="1.3820543415921401E-2"/>
    <n v="132.699997"/>
    <n v="97.68"/>
    <n v="-0.118573357058742"/>
    <n v="5.0922850790659495E-4"/>
    <n v="0.80945472661702"/>
    <n v="3.02444620924138"/>
    <n v="2.5328596015336799"/>
    <s v="InvestBurg"/>
    <x v="46"/>
    <s v="Communication Services"/>
    <s v="Movies &amp; Entertainment"/>
    <s v="Burbank, California"/>
    <d v="1976-06-30T00:00:00"/>
    <n v="1001039"/>
    <m/>
    <s v="Burbank"/>
    <s v="California"/>
    <s v="United States"/>
  </r>
  <r>
    <d v="2019-05-31T00:00:00"/>
    <x v="46"/>
    <s v="sell"/>
    <n v="100"/>
    <n v="2"/>
    <n v="130.96000699999999"/>
    <n v="132.929993"/>
    <n v="130.779999"/>
    <n v="132.03999299999899"/>
    <n v="131.22732500000001"/>
    <n v="7420700"/>
    <n v="2.1419999999999999"/>
    <n v="-1.21099578918874E-3"/>
    <n v="-5.2121416840986198E-3"/>
    <n v="-3.6657031344300497E-2"/>
    <n v="0.14681866714894301"/>
    <n v="0.29386767176426498"/>
    <n v="4.5792286278242096E-3"/>
    <n v="8.9040414003383698E-3"/>
    <n v="1.7138981426408E-2"/>
    <n v="1.3702935612446799E-2"/>
    <n v="142.36999499999999"/>
    <n v="98.809997999999993"/>
    <n v="-0.118573357058742"/>
    <n v="-1.3283204951564801E-2"/>
    <n v="0.81467718251690002"/>
    <n v="2.9502033828440601"/>
    <n v="2.8135747995015601"/>
    <s v="InvestBurg"/>
    <x v="46"/>
    <s v="Communication Services"/>
    <s v="Movies &amp; Entertainment"/>
    <s v="Burbank, California"/>
    <d v="1976-06-30T00:00:00"/>
    <n v="1001039"/>
    <m/>
    <s v="Burbank"/>
    <s v="California"/>
    <s v="United States"/>
  </r>
  <r>
    <d v="2019-06-24T00:00:00"/>
    <x v="46"/>
    <s v="sell"/>
    <n v="100"/>
    <n v="2"/>
    <n v="140.11999499999999"/>
    <n v="140.470001"/>
    <n v="137.800003"/>
    <n v="139.220001"/>
    <n v="138.36314400000001"/>
    <n v="10497400"/>
    <n v="2.0209999999999999"/>
    <n v="-7.2284100713401597E-3"/>
    <n v="-1.24916696845005E-2"/>
    <n v="3.9335613356069797E-2"/>
    <n v="0.25587051586394999"/>
    <n v="0.28938762149411601"/>
    <n v="1.1604899998103799E-2"/>
    <n v="1.26559922348686E-2"/>
    <n v="1.76478872081864E-2"/>
    <n v="1.38576684905039E-2"/>
    <n v="143.509995"/>
    <n v="100.349998"/>
    <n v="-0.118573357058742"/>
    <n v="-1.73338836506086E-3"/>
    <n v="0.80572634118215403"/>
    <n v="2.75184447431521"/>
    <n v="2.7441170064780902"/>
    <s v="InvestBurg"/>
    <x v="46"/>
    <s v="Communication Services"/>
    <s v="Movies &amp; Entertainment"/>
    <s v="Burbank, California"/>
    <d v="1976-06-30T00:00:00"/>
    <n v="1001039"/>
    <m/>
    <s v="Burbank"/>
    <s v="California"/>
    <s v="United States"/>
  </r>
  <r>
    <d v="2019-04-09T00:00:00"/>
    <x v="46"/>
    <s v="buy"/>
    <n v="400"/>
    <n v="3"/>
    <n v="115.610001"/>
    <n v="117.160004"/>
    <n v="115.279999"/>
    <n v="116.860001"/>
    <n v="116.140762"/>
    <n v="17340300"/>
    <n v="2.4990000000000001"/>
    <n v="1.63923859558581E-2"/>
    <n v="4.2834972657456998E-2"/>
    <n v="2.6446297363816599E-2"/>
    <n v="4.7669842714437603E-2"/>
    <n v="0.17454395896540201"/>
    <n v="8.8970465231071796E-3"/>
    <n v="1.13230941343685E-2"/>
    <n v="8.86580221726079E-3"/>
    <n v="1.19740757330992E-2"/>
    <n v="120.199997"/>
    <n v="97.68"/>
    <n v="-0.118573357058742"/>
    <n v="-6.0859766572597396E-3"/>
    <n v="0.77763030900223695"/>
    <n v="1.8325416045244001"/>
    <n v="1.5031951368054699"/>
    <s v="FinanCorp"/>
    <x v="46"/>
    <s v="Communication Services"/>
    <s v="Movies &amp; Entertainment"/>
    <s v="Burbank, California"/>
    <d v="1976-06-30T00:00:00"/>
    <n v="1001039"/>
    <m/>
    <s v="Burbank"/>
    <s v="California"/>
    <s v="United States"/>
  </r>
  <r>
    <d v="2019-05-13T00:00:00"/>
    <x v="46"/>
    <s v="buy"/>
    <n v="300"/>
    <n v="3"/>
    <n v="131.5"/>
    <n v="132.66000399999999"/>
    <n v="130.550003"/>
    <n v="131.33999599999899"/>
    <n v="130.531631"/>
    <n v="11389900"/>
    <n v="2.4049999999999998"/>
    <n v="-2.03488739240563E-2"/>
    <n v="-2.7485461030189201E-2"/>
    <n v="0.114248745451422"/>
    <n v="0.18241280474134899"/>
    <n v="0.27169160185852398"/>
    <n v="1.2761740024189601E-2"/>
    <n v="2.6275126011031501E-2"/>
    <n v="1.7204634519616801E-2"/>
    <n v="1.38170953703141E-2"/>
    <n v="142.36999499999999"/>
    <n v="98.809997999999993"/>
    <n v="-0.118573357058742"/>
    <n v="-2.4426469085879299E-2"/>
    <n v="0.81983844513363102"/>
    <n v="2.77510698821045"/>
    <n v="2.9940701071247098"/>
    <s v="FinanCorp"/>
    <x v="46"/>
    <s v="Communication Services"/>
    <s v="Movies &amp; Entertainment"/>
    <s v="Burbank, California"/>
    <d v="1976-06-30T00:00:00"/>
    <n v="1001039"/>
    <m/>
    <s v="Burbank"/>
    <s v="California"/>
    <s v="United States"/>
  </r>
  <r>
    <d v="2019-04-16T00:00:00"/>
    <x v="46"/>
    <s v="buy"/>
    <n v="500"/>
    <n v="4"/>
    <n v="131.75"/>
    <n v="132.13000500000001"/>
    <n v="129.55999800000001"/>
    <n v="129.89999399999999"/>
    <n v="129.100494"/>
    <n v="14564300"/>
    <n v="2.5920000000000001"/>
    <n v="-1.6340000305546401E-2"/>
    <n v="0.105788203366975"/>
    <n v="0.122180589322833"/>
    <n v="0.15041112517937899"/>
    <n v="0.27493054917797399"/>
    <n v="5.0550471850697803E-2"/>
    <n v="2.6165406025339899E-2"/>
    <n v="1.6482412815335301E-2"/>
    <n v="1.3820543415921401E-2"/>
    <n v="132.699997"/>
    <n v="97.68"/>
    <n v="-0.118573357058742"/>
    <n v="5.0922850790659495E-4"/>
    <n v="0.80945472661702"/>
    <n v="3.02444620924138"/>
    <n v="2.5328596015336799"/>
    <s v="CapitalOwl"/>
    <x v="46"/>
    <s v="Communication Services"/>
    <s v="Movies &amp; Entertainment"/>
    <s v="Burbank, California"/>
    <d v="1976-06-30T00:00:00"/>
    <n v="1001039"/>
    <m/>
    <s v="Burbank"/>
    <s v="California"/>
    <s v="United States"/>
  </r>
  <r>
    <d v="2019-04-23T00:00:00"/>
    <x v="46"/>
    <s v="sell"/>
    <n v="200"/>
    <n v="4"/>
    <n v="133.38999899999999"/>
    <n v="134.240005"/>
    <n v="132.64999399999999"/>
    <n v="133.36000100000001"/>
    <n v="132.53921499999899"/>
    <n v="12159300"/>
    <n v="2.57"/>
    <n v="1.2677637703105701E-2"/>
    <n v="9.9474392603219001E-3"/>
    <n v="0.20482850673887501"/>
    <n v="0.187132203789728"/>
    <n v="0.30121798874384198"/>
    <n v="1.29419926394153E-2"/>
    <n v="2.4280977385111299E-2"/>
    <n v="1.6556174646445099E-2"/>
    <n v="1.3800068639757201E-2"/>
    <n v="134.240005"/>
    <n v="97.68"/>
    <n v="-0.118573357058742"/>
    <n v="8.8023511954049196E-3"/>
    <n v="0.80525347237574496"/>
    <n v="3.2864139435128701"/>
    <n v="3.0897152871626798"/>
    <s v="CapitalOwl"/>
    <x v="46"/>
    <s v="Communication Services"/>
    <s v="Movies &amp; Entertainment"/>
    <s v="Burbank, California"/>
    <d v="1976-06-30T00:00:00"/>
    <n v="1001039"/>
    <m/>
    <s v="Burbank"/>
    <s v="California"/>
    <s v="United States"/>
  </r>
  <r>
    <d v="2019-06-06T00:00:00"/>
    <x v="46"/>
    <s v="buy"/>
    <n v="500"/>
    <n v="4"/>
    <n v="136.509995"/>
    <n v="137.44000199999999"/>
    <n v="135.729996"/>
    <n v="137.21000699999999"/>
    <n v="136.36552399999999"/>
    <n v="6027300"/>
    <n v="2.1240000000000001"/>
    <n v="9.2990415865901906E-3"/>
    <n v="3.7196836431685497E-2"/>
    <n v="1.6237915298136799E-2"/>
    <n v="0.185226499369817"/>
    <n v="0.33267571253494299"/>
    <n v="7.0612013019168002E-3"/>
    <n v="9.4341093790221205E-3"/>
    <n v="1.7208005132224001E-2"/>
    <n v="1.3741274226883499E-2"/>
    <n v="142.36999499999999"/>
    <n v="99.760002"/>
    <n v="-0.118573357058742"/>
    <n v="6.1168407152111899E-3"/>
    <n v="0.81856953760611595"/>
    <n v="3.3328332735527999"/>
    <n v="3.1553508646806798"/>
    <s v="CapitalOwl"/>
    <x v="46"/>
    <s v="Communication Services"/>
    <s v="Movies &amp; Entertainment"/>
    <s v="Burbank, California"/>
    <d v="1976-06-30T00:00:00"/>
    <n v="1001039"/>
    <m/>
    <s v="Burbank"/>
    <s v="California"/>
    <s v="United States"/>
  </r>
  <r>
    <d v="2019-04-09T00:00:00"/>
    <x v="46"/>
    <s v="buy"/>
    <n v="800"/>
    <n v="5"/>
    <n v="115.610001"/>
    <n v="117.160004"/>
    <n v="115.279999"/>
    <n v="116.860001"/>
    <n v="116.140762"/>
    <n v="17340300"/>
    <n v="2.4990000000000001"/>
    <n v="1.63923859558581E-2"/>
    <n v="4.2834972657456998E-2"/>
    <n v="2.6446297363816599E-2"/>
    <n v="4.7669842714437603E-2"/>
    <n v="0.17454395896540201"/>
    <n v="8.8970465231071796E-3"/>
    <n v="1.13230941343685E-2"/>
    <n v="8.86580221726079E-3"/>
    <n v="1.19740757330992E-2"/>
    <n v="120.199997"/>
    <n v="97.68"/>
    <n v="-0.118573357058742"/>
    <n v="-6.0859766572597396E-3"/>
    <n v="0.77763030900223695"/>
    <n v="1.8325416045244001"/>
    <n v="1.5031951368054699"/>
    <s v="Alpha Capital"/>
    <x v="46"/>
    <s v="Communication Services"/>
    <s v="Movies &amp; Entertainment"/>
    <s v="Burbank, California"/>
    <d v="1976-06-30T00:00:00"/>
    <n v="1001039"/>
    <m/>
    <s v="Burbank"/>
    <s v="California"/>
    <s v="United States"/>
  </r>
  <r>
    <d v="2019-04-11T00:00:00"/>
    <x v="46"/>
    <s v="buy"/>
    <n v="100"/>
    <n v="5"/>
    <n v="117.730003"/>
    <n v="117.860001"/>
    <n v="116.32"/>
    <n v="116.599998"/>
    <n v="115.882362"/>
    <n v="12784500"/>
    <n v="2.504"/>
    <n v="-4.7912792346359702E-3"/>
    <n v="1.5993435451390099E-2"/>
    <n v="1.6167725866991101E-2"/>
    <n v="3.3132924677649597E-2"/>
    <n v="0.16134384058175"/>
    <n v="7.9363000442869598E-3"/>
    <n v="1.1284654810016099E-2"/>
    <n v="8.7949144500523106E-3"/>
    <n v="1.19306402506502E-2"/>
    <n v="120.199997"/>
    <n v="97.68"/>
    <n v="-0.118573357058742"/>
    <n v="3.8122194279549302E-5"/>
    <n v="0.77480466126379999"/>
    <n v="1.68326307461294"/>
    <n v="1.61157961297077"/>
    <s v="Alpha Capital"/>
    <x v="46"/>
    <s v="Communication Services"/>
    <s v="Movies &amp; Entertainment"/>
    <s v="Burbank, California"/>
    <d v="1976-06-30T00:00:00"/>
    <n v="1001039"/>
    <m/>
    <s v="Burbank"/>
    <s v="California"/>
    <s v="United States"/>
  </r>
  <r>
    <d v="2019-04-15T00:00:00"/>
    <x v="46"/>
    <s v="buy"/>
    <n v="700"/>
    <n v="5"/>
    <n v="131.050003"/>
    <n v="132.699997"/>
    <n v="129.78999299999899"/>
    <n v="132.03999299999899"/>
    <n v="131.22732500000001"/>
    <n v="32773700"/>
    <n v="2.5529999999999999"/>
    <n v="1.5108950523454E-2"/>
    <n v="0.13852058962837999"/>
    <n v="0.14270467198511699"/>
    <n v="0.16086299091145001"/>
    <n v="0.29017373860761497"/>
    <n v="4.64320836512239E-2"/>
    <n v="2.57095442658168E-2"/>
    <n v="1.6342882993479E-2"/>
    <n v="1.3777238486023901E-2"/>
    <n v="132.699997"/>
    <n v="97.68"/>
    <n v="-0.118573357058742"/>
    <n v="-6.2956724975841202E-4"/>
    <n v="0.80668691557441397"/>
    <n v="3.2280780851259601"/>
    <n v="2.2944786805902799"/>
    <s v="Alpha Capital"/>
    <x v="46"/>
    <s v="Communication Services"/>
    <s v="Movies &amp; Entertainment"/>
    <s v="Burbank, California"/>
    <d v="1976-06-30T00:00:00"/>
    <n v="1001039"/>
    <m/>
    <s v="Burbank"/>
    <s v="California"/>
    <s v="United States"/>
  </r>
  <r>
    <d v="2019-04-16T00:00:00"/>
    <x v="46"/>
    <s v="buy"/>
    <n v="100"/>
    <n v="5"/>
    <n v="131.75"/>
    <n v="132.13000500000001"/>
    <n v="129.55999800000001"/>
    <n v="129.89999399999999"/>
    <n v="129.100494"/>
    <n v="14564300"/>
    <n v="2.5920000000000001"/>
    <n v="-1.6340000305546401E-2"/>
    <n v="0.105788203366975"/>
    <n v="0.122180589322833"/>
    <n v="0.15041112517937899"/>
    <n v="0.27493054917797399"/>
    <n v="5.0550471850697803E-2"/>
    <n v="2.6165406025339899E-2"/>
    <n v="1.6482412815335301E-2"/>
    <n v="1.3820543415921401E-2"/>
    <n v="132.699997"/>
    <n v="97.68"/>
    <n v="-0.118573357058742"/>
    <n v="5.0922850790659495E-4"/>
    <n v="0.80945472661702"/>
    <n v="3.02444620924138"/>
    <n v="2.5328596015336799"/>
    <s v="Alpha Capital"/>
    <x v="46"/>
    <s v="Communication Services"/>
    <s v="Movies &amp; Entertainment"/>
    <s v="Burbank, California"/>
    <d v="1976-06-30T00:00:00"/>
    <n v="1001039"/>
    <m/>
    <s v="Burbank"/>
    <s v="California"/>
    <s v="United States"/>
  </r>
  <r>
    <d v="2019-04-24T00:00:00"/>
    <x v="46"/>
    <s v="buy"/>
    <n v="400"/>
    <n v="5"/>
    <n v="133.11000100000001"/>
    <n v="135.75"/>
    <n v="132.720001"/>
    <n v="135.10000600000001"/>
    <n v="134.26850899999999"/>
    <n v="11449500"/>
    <n v="2.5219999999999998"/>
    <n v="1.29630296297738E-2"/>
    <n v="3.9250469195642297E-2"/>
    <n v="0.22175668059560599"/>
    <n v="0.19540461999098699"/>
    <n v="0.31507919711385501"/>
    <n v="8.4067779836243806E-3"/>
    <n v="2.41078525086969E-2"/>
    <n v="1.66027771854717E-2"/>
    <n v="1.38193019383173E-2"/>
    <n v="135.75"/>
    <n v="97.68"/>
    <n v="-0.118573357058742"/>
    <n v="-2.1941687255359501E-3"/>
    <n v="0.80365012437489003"/>
    <n v="3.43639060166988"/>
    <n v="3.1721041656483799"/>
    <s v="Alpha Capital"/>
    <x v="46"/>
    <s v="Communication Services"/>
    <s v="Movies &amp; Entertainment"/>
    <s v="Burbank, California"/>
    <d v="1976-06-30T00:00:00"/>
    <n v="1001039"/>
    <m/>
    <s v="Burbank"/>
    <s v="California"/>
    <s v="United States"/>
  </r>
  <r>
    <d v="2019-04-25T00:00:00"/>
    <x v="46"/>
    <s v="buy"/>
    <n v="300"/>
    <n v="5"/>
    <n v="135.36000100000001"/>
    <n v="138.88000500000001"/>
    <n v="134.83999599999899"/>
    <n v="137.240005"/>
    <n v="136.39532500000001"/>
    <n v="16382500"/>
    <n v="2.5339999999999998"/>
    <n v="1.57158770964296E-2"/>
    <n v="4.0825011184895101E-2"/>
    <n v="0.24154627935115"/>
    <n v="0.21626328079191701"/>
    <n v="0.33770858545622801"/>
    <n v="8.7248303325432597E-3"/>
    <n v="2.39230906260605E-2"/>
    <n v="1.6643645760414001E-2"/>
    <n v="1.3839550401211801E-2"/>
    <n v="138.88000500000001"/>
    <n v="97.68"/>
    <n v="-0.118573357058742"/>
    <n v="-3.6904169755480902E-4"/>
    <n v="0.80496345946145897"/>
    <n v="3.6711708834509902"/>
    <n v="3.31619573852169"/>
    <s v="Alpha Capital"/>
    <x v="46"/>
    <s v="Communication Services"/>
    <s v="Movies &amp; Entertainment"/>
    <s v="Burbank, California"/>
    <d v="1976-06-30T00:00:00"/>
    <n v="1001039"/>
    <m/>
    <s v="Burbank"/>
    <s v="California"/>
    <s v="United States"/>
  </r>
  <r>
    <d v="2019-05-10T00:00:00"/>
    <x v="46"/>
    <s v="sell"/>
    <n v="300"/>
    <n v="5"/>
    <n v="133.009995"/>
    <n v="134.320007"/>
    <n v="131.229996"/>
    <n v="134.03999299999899"/>
    <n v="133.215012"/>
    <n v="9858500"/>
    <n v="2.4550000000000001"/>
    <n v="3.3627769518532998E-3"/>
    <n v="-2.1612552979279301E-3"/>
    <n v="0.13716153348912599"/>
    <n v="0.18402387628820699"/>
    <n v="0.30900107448960901"/>
    <n v="1.0152354395908E-2"/>
    <n v="2.5661424437271499E-2"/>
    <n v="1.7170691306986199E-2"/>
    <n v="1.37864410148032E-2"/>
    <n v="142.36999499999999"/>
    <n v="98.809997999999993"/>
    <n v="-0.118573357058742"/>
    <n v="3.7133938472042301E-3"/>
    <n v="0.821797062707183"/>
    <n v="3.1932804486108899"/>
    <n v="3.1280011522597699"/>
    <s v="Alpha Capital"/>
    <x v="46"/>
    <s v="Communication Services"/>
    <s v="Movies &amp; Entertainment"/>
    <s v="Burbank, California"/>
    <d v="1976-06-30T00:00:00"/>
    <n v="1001039"/>
    <m/>
    <s v="Burbank"/>
    <s v="California"/>
    <s v="United States"/>
  </r>
  <r>
    <d v="2019-05-13T00:00:00"/>
    <x v="46"/>
    <s v="buy"/>
    <n v="200"/>
    <n v="5"/>
    <n v="131.5"/>
    <n v="132.66000399999999"/>
    <n v="130.550003"/>
    <n v="131.33999599999899"/>
    <n v="130.531631"/>
    <n v="11389900"/>
    <n v="2.4049999999999998"/>
    <n v="-2.03488739240563E-2"/>
    <n v="-2.7485461030189201E-2"/>
    <n v="0.114248745451422"/>
    <n v="0.18241280474134899"/>
    <n v="0.27169160185852398"/>
    <n v="1.2761740024189601E-2"/>
    <n v="2.6275126011031501E-2"/>
    <n v="1.7204634519616801E-2"/>
    <n v="1.38170953703141E-2"/>
    <n v="142.36999499999999"/>
    <n v="98.809997999999993"/>
    <n v="-0.118573357058742"/>
    <n v="-2.4426469085879299E-2"/>
    <n v="0.81983844513363102"/>
    <n v="2.77510698821045"/>
    <n v="2.9940701071247098"/>
    <s v="Alpha Capital"/>
    <x v="46"/>
    <s v="Communication Services"/>
    <s v="Movies &amp; Entertainment"/>
    <s v="Burbank, California"/>
    <d v="1976-06-30T00:00:00"/>
    <n v="1001039"/>
    <m/>
    <s v="Burbank"/>
    <s v="California"/>
    <s v="United States"/>
  </r>
  <r>
    <d v="2019-05-22T00:00:00"/>
    <x v="46"/>
    <s v="buy"/>
    <n v="300"/>
    <n v="5"/>
    <n v="133.820007"/>
    <n v="134.16999799999999"/>
    <n v="133.38999899999999"/>
    <n v="133.85000600000001"/>
    <n v="133.02619899999999"/>
    <n v="5093700"/>
    <n v="2.3929999999999998"/>
    <n v="-1.7913496602013201E-3"/>
    <n v="-6.1817000563597199E-3"/>
    <n v="1.6345167586038802E-2"/>
    <n v="0.15798074588699601"/>
    <n v="0.26748522474905501"/>
    <n v="5.3942242356515803E-3"/>
    <n v="1.1563417978300501E-2"/>
    <n v="1.7239545991111199E-2"/>
    <n v="1.38063916052505E-2"/>
    <n v="142.36999499999999"/>
    <n v="98.809997999999993"/>
    <n v="-0.118573357058742"/>
    <n v="-2.8283920525026501E-3"/>
    <n v="0.82242105585488501"/>
    <n v="2.6636328722718101"/>
    <n v="2.7324577103129299"/>
    <s v="Alpha Capital"/>
    <x v="46"/>
    <s v="Communication Services"/>
    <s v="Movies &amp; Entertainment"/>
    <s v="Burbank, California"/>
    <d v="1976-06-30T00:00:00"/>
    <n v="1001039"/>
    <m/>
    <s v="Burbank"/>
    <s v="California"/>
    <s v="United States"/>
  </r>
  <r>
    <d v="2019-05-28T00:00:00"/>
    <x v="46"/>
    <s v="sell"/>
    <n v="200"/>
    <n v="5"/>
    <n v="133.21000699999999"/>
    <n v="134.03999299999899"/>
    <n v="132.58999599999899"/>
    <n v="132.61999499999999"/>
    <n v="131.80375699999999"/>
    <n v="8938400"/>
    <n v="2.2679999999999998"/>
    <n v="-1.2809711961567799E-3"/>
    <n v="-9.6801389671032703E-3"/>
    <n v="-3.4243343655224003E-2"/>
    <n v="0.1556850486287"/>
    <n v="0.277170167375345"/>
    <n v="3.8315985521415298E-3"/>
    <n v="1.0382012844162699E-2"/>
    <n v="1.7147048318338302E-2"/>
    <n v="1.37866926363138E-2"/>
    <n v="142.36999499999999"/>
    <n v="98.809997999999993"/>
    <n v="-0.118573357058742"/>
    <n v="-8.4109499934704197E-3"/>
    <n v="0.82196538624528304"/>
    <n v="2.7651908216299401"/>
    <n v="2.6802736397681901"/>
    <s v="Alpha Capital"/>
    <x v="46"/>
    <s v="Communication Services"/>
    <s v="Movies &amp; Entertainment"/>
    <s v="Burbank, California"/>
    <d v="1976-06-30T00:00:00"/>
    <n v="1001039"/>
    <m/>
    <s v="Burbank"/>
    <s v="California"/>
    <s v="United States"/>
  </r>
  <r>
    <d v="2019-06-19T00:00:00"/>
    <x v="46"/>
    <s v="buy"/>
    <n v="700"/>
    <n v="5"/>
    <n v="139.509995"/>
    <n v="141.070007"/>
    <n v="138.58000200000001"/>
    <n v="140.91999799999999"/>
    <n v="140.052673"/>
    <n v="6877100"/>
    <n v="2.0289999999999999"/>
    <n v="1.1993196411235099E-2"/>
    <n v="3.7598329680522499E-2"/>
    <n v="4.2621329439853702E-2"/>
    <n v="0.24780287653628799"/>
    <n v="0.29053591383775701"/>
    <n v="2.1913106277744801E-2"/>
    <n v="1.22541465641534E-2"/>
    <n v="1.76347336671017E-2"/>
    <n v="1.38636751779363E-2"/>
    <n v="143.509995"/>
    <n v="100.349998"/>
    <n v="-0.118573357058742"/>
    <n v="2.98071681438073E-3"/>
    <n v="0.80848086417515996"/>
    <n v="2.79548076547275"/>
    <n v="2.8113556791645702"/>
    <s v="Alpha Capital"/>
    <x v="46"/>
    <s v="Communication Services"/>
    <s v="Movies &amp; Entertainment"/>
    <s v="Burbank, California"/>
    <d v="1976-06-30T00:00:00"/>
    <n v="1001039"/>
    <m/>
    <s v="Burbank"/>
    <s v="California"/>
    <s v="United States"/>
  </r>
  <r>
    <d v="2019-04-01T00:00:00"/>
    <x v="46"/>
    <s v="buy"/>
    <n v="100"/>
    <n v="6"/>
    <n v="111.589996"/>
    <n v="112.870003"/>
    <n v="111.379997"/>
    <n v="112.510002"/>
    <n v="111.81753500000001"/>
    <n v="10785100"/>
    <n v="2.4969999999999999"/>
    <n v="1.32416892073594E-2"/>
    <n v="4.28571997212275E-2"/>
    <n v="-2.9287443298648898E-3"/>
    <n v="4.7413437940694199E-2"/>
    <n v="0.129214544256049"/>
    <n v="8.6347287026952609E-3"/>
    <n v="1.03533289515089E-2"/>
    <n v="1.01068480324445E-2"/>
    <n v="1.2046049700651901E-2"/>
    <n v="120.199997"/>
    <n v="97.68"/>
    <n v="-0.118573357058742"/>
    <n v="1.1502195497633099E-2"/>
    <n v="0.78494643355972205"/>
    <n v="1.2380172997343"/>
    <n v="1.1787977971936301"/>
    <s v="DecaFund"/>
    <x v="46"/>
    <s v="Communication Services"/>
    <s v="Movies &amp; Entertainment"/>
    <s v="Burbank, California"/>
    <d v="1976-06-30T00:00:00"/>
    <n v="1001039"/>
    <m/>
    <s v="Burbank"/>
    <s v="California"/>
    <s v="United States"/>
  </r>
  <r>
    <d v="2019-04-08T00:00:00"/>
    <x v="46"/>
    <s v="sell"/>
    <n v="1100"/>
    <n v="6"/>
    <n v="115"/>
    <n v="115.83000199999999"/>
    <n v="114.639999"/>
    <n v="114.959999"/>
    <n v="114.25245700000001"/>
    <n v="11054200"/>
    <n v="2.5190000000000001"/>
    <n v="-3.4784448587874098E-4"/>
    <n v="2.1542144015017702E-2"/>
    <n v="8.2980775205632098E-3"/>
    <n v="3.90259329873772E-2"/>
    <n v="0.15165314897923499"/>
    <n v="9.3017196165043892E-3"/>
    <n v="1.0813341868138E-2"/>
    <n v="8.6849661433010799E-3"/>
    <n v="1.1941282426245601E-2"/>
    <n v="120.199997"/>
    <n v="97.68"/>
    <n v="-0.118573357058742"/>
    <n v="1.0469119934194001E-3"/>
    <n v="0.78231220130443102"/>
    <n v="1.5426545050412199"/>
    <n v="1.4173087048102899"/>
    <s v="DecaFund"/>
    <x v="46"/>
    <s v="Communication Services"/>
    <s v="Movies &amp; Entertainment"/>
    <s v="Burbank, California"/>
    <d v="1976-06-30T00:00:00"/>
    <n v="1001039"/>
    <m/>
    <s v="Burbank"/>
    <s v="California"/>
    <s v="United States"/>
  </r>
  <r>
    <d v="2019-04-23T00:00:00"/>
    <x v="46"/>
    <s v="buy"/>
    <n v="900"/>
    <n v="6"/>
    <n v="133.38999899999999"/>
    <n v="134.240005"/>
    <n v="132.64999399999999"/>
    <n v="133.36000100000001"/>
    <n v="132.53921499999899"/>
    <n v="12159300"/>
    <n v="2.57"/>
    <n v="1.2677637703105701E-2"/>
    <n v="9.9474392603219001E-3"/>
    <n v="0.20482850673887501"/>
    <n v="0.187132203789728"/>
    <n v="0.30121798874384198"/>
    <n v="1.29419926394153E-2"/>
    <n v="2.4280977385111299E-2"/>
    <n v="1.6556174646445099E-2"/>
    <n v="1.3800068639757201E-2"/>
    <n v="134.240005"/>
    <n v="97.68"/>
    <n v="-0.118573357058742"/>
    <n v="8.8023511954049196E-3"/>
    <n v="0.80525347237574496"/>
    <n v="3.2864139435128701"/>
    <n v="3.0897152871626798"/>
    <s v="DecaFund"/>
    <x v="46"/>
    <s v="Communication Services"/>
    <s v="Movies &amp; Entertainment"/>
    <s v="Burbank, California"/>
    <d v="1976-06-30T00:00:00"/>
    <n v="1001039"/>
    <m/>
    <s v="Burbank"/>
    <s v="California"/>
    <s v="United States"/>
  </r>
  <r>
    <d v="2019-05-14T00:00:00"/>
    <x v="46"/>
    <s v="buy"/>
    <n v="1600"/>
    <n v="6"/>
    <n v="133.520004"/>
    <n v="134.66000399999999"/>
    <n v="132.050003"/>
    <n v="133.199997"/>
    <n v="132.38018799999901"/>
    <n v="12001700"/>
    <n v="2.419"/>
    <n v="1.4062414309407301E-2"/>
    <n v="-1.8001966311236199E-3"/>
    <n v="0.133102438995466"/>
    <n v="0.19867070284755001"/>
    <n v="0.28192582376386999"/>
    <n v="1.4701622850973199E-2"/>
    <n v="2.6241412023562699E-2"/>
    <n v="1.7248914906425099E-2"/>
    <n v="1.38402318129092E-2"/>
    <n v="142.36999499999999"/>
    <n v="98.809997999999993"/>
    <n v="-0.118573357058742"/>
    <n v="7.98398755130913E-3"/>
    <n v="0.82198308281870602"/>
    <n v="2.8800786449557698"/>
    <n v="2.9627232443264702"/>
    <s v="DecaFund"/>
    <x v="46"/>
    <s v="Communication Services"/>
    <s v="Movies &amp; Entertainment"/>
    <s v="Burbank, California"/>
    <d v="1976-06-30T00:00:00"/>
    <n v="1001039"/>
    <m/>
    <s v="Burbank"/>
    <s v="California"/>
    <s v="United States"/>
  </r>
  <r>
    <d v="2019-05-22T00:00:00"/>
    <x v="46"/>
    <s v="sell"/>
    <n v="900"/>
    <n v="6"/>
    <n v="133.820007"/>
    <n v="134.16999799999999"/>
    <n v="133.38999899999999"/>
    <n v="133.85000600000001"/>
    <n v="133.02619899999999"/>
    <n v="5093700"/>
    <n v="2.3929999999999998"/>
    <n v="-1.7913496602013201E-3"/>
    <n v="-6.1817000563597199E-3"/>
    <n v="1.6345167586038802E-2"/>
    <n v="0.15798074588699601"/>
    <n v="0.26748522474905501"/>
    <n v="5.3942242356515803E-3"/>
    <n v="1.1563417978300501E-2"/>
    <n v="1.7239545991111199E-2"/>
    <n v="1.38063916052505E-2"/>
    <n v="142.36999499999999"/>
    <n v="98.809997999999993"/>
    <n v="-0.118573357058742"/>
    <n v="-2.8283920525026501E-3"/>
    <n v="0.82242105585488501"/>
    <n v="2.6636328722718101"/>
    <n v="2.7324577103129299"/>
    <s v="DecaFund"/>
    <x v="46"/>
    <s v="Communication Services"/>
    <s v="Movies &amp; Entertainment"/>
    <s v="Burbank, California"/>
    <d v="1976-06-30T00:00:00"/>
    <n v="1001039"/>
    <m/>
    <s v="Burbank"/>
    <s v="California"/>
    <s v="United States"/>
  </r>
  <r>
    <d v="2019-06-03T00:00:00"/>
    <x v="46"/>
    <s v="sell"/>
    <n v="400"/>
    <n v="6"/>
    <n v="132.020004"/>
    <n v="132.949997"/>
    <n v="131.490005"/>
    <n v="132.470001"/>
    <n v="131.65469400000001"/>
    <n v="7901400"/>
    <n v="2.081"/>
    <n v="3.2514158109954801E-3"/>
    <n v="-2.4125577164626501E-3"/>
    <n v="-2.9088826162143699E-2"/>
    <n v="0.14726723884937001"/>
    <n v="0.30223314119592698"/>
    <n v="4.9627132020908802E-3"/>
    <n v="8.9428748996782294E-3"/>
    <n v="1.7139274014509001E-2"/>
    <n v="1.3697792790282701E-2"/>
    <n v="142.36999499999999"/>
    <n v="99.199996999999996"/>
    <n v="-0.118573357058742"/>
    <n v="-2.7690708645509302E-3"/>
    <n v="0.81395335412737002"/>
    <n v="3.0435022544078101"/>
    <n v="2.8831665317950099"/>
    <s v="DecaFund"/>
    <x v="46"/>
    <s v="Communication Services"/>
    <s v="Movies &amp; Entertainment"/>
    <s v="Burbank, California"/>
    <d v="1976-06-30T00:00:00"/>
    <n v="1001039"/>
    <m/>
    <s v="Burbank"/>
    <s v="California"/>
    <s v="United States"/>
  </r>
  <r>
    <d v="2019-06-05T00:00:00"/>
    <x v="46"/>
    <s v="buy"/>
    <n v="200"/>
    <n v="6"/>
    <n v="135.41000399999999"/>
    <n v="136"/>
    <n v="134.94000199999999"/>
    <n v="135.94000199999999"/>
    <n v="135.10333299999999"/>
    <n v="6842800"/>
    <n v="2.1230000000000002"/>
    <n v="8.2729985782216096E-3"/>
    <n v="3.2674505645780699E-2"/>
    <n v="1.1914205519751401E-2"/>
    <n v="0.16858675436277501"/>
    <n v="0.320379340117804"/>
    <n v="7.0530722244795301E-3"/>
    <n v="9.2912282428050507E-3"/>
    <n v="1.7236505365333599E-2"/>
    <n v="1.37346589079808E-2"/>
    <n v="142.36999499999999"/>
    <n v="99.760002"/>
    <n v="-0.118573357058742"/>
    <n v="8.1287266899663802E-3"/>
    <n v="0.81766018844014898"/>
    <n v="3.2163282217492899"/>
    <n v="3.0863958552166499"/>
    <s v="DecaFund"/>
    <x v="46"/>
    <s v="Communication Services"/>
    <s v="Movies &amp; Entertainment"/>
    <s v="Burbank, California"/>
    <d v="1976-06-30T00:00:00"/>
    <n v="1001039"/>
    <m/>
    <s v="Burbank"/>
    <s v="California"/>
    <s v="United States"/>
  </r>
  <r>
    <d v="2019-04-22T00:00:00"/>
    <x v="46"/>
    <s v="buy"/>
    <n v="1300"/>
    <n v="7"/>
    <n v="131.89999399999999"/>
    <n v="132.199997"/>
    <n v="131.029999"/>
    <n v="131.679993"/>
    <n v="130.86953700000001"/>
    <n v="10197500"/>
    <n v="2.59"/>
    <n v="-5.8305789890976401E-3"/>
    <n v="1.2378752080670101E-2"/>
    <n v="0.17998521517073801"/>
    <n v="0.17048413963456999"/>
    <n v="0.28207682145850799"/>
    <n v="1.3478521720280599E-2"/>
    <n v="2.46911503369588E-2"/>
    <n v="1.65315790982077E-2"/>
    <n v="1.37892901969985E-2"/>
    <n v="132.86999499999999"/>
    <n v="97.68"/>
    <n v="-0.118573357058742"/>
    <n v="1.0115060212163699E-3"/>
    <n v="0.80365494060264098"/>
    <n v="3.0693434207469599"/>
    <n v="3.0780481154852999"/>
    <s v="GreenGrest Capital"/>
    <x v="46"/>
    <s v="Communication Services"/>
    <s v="Movies &amp; Entertainment"/>
    <s v="Burbank, California"/>
    <d v="1976-06-30T00:00:00"/>
    <n v="1001039"/>
    <m/>
    <s v="Burbank"/>
    <s v="California"/>
    <s v="United States"/>
  </r>
  <r>
    <d v="2019-04-24T00:00:00"/>
    <x v="46"/>
    <s v="sell"/>
    <n v="900"/>
    <n v="7"/>
    <n v="133.11000100000001"/>
    <n v="135.75"/>
    <n v="132.720001"/>
    <n v="135.10000600000001"/>
    <n v="134.26850899999999"/>
    <n v="11449500"/>
    <n v="2.5219999999999998"/>
    <n v="1.29630296297738E-2"/>
    <n v="3.9250469195642297E-2"/>
    <n v="0.22175668059560599"/>
    <n v="0.19540461999098699"/>
    <n v="0.31507919711385501"/>
    <n v="8.4067779836243806E-3"/>
    <n v="2.41078525086969E-2"/>
    <n v="1.66027771854717E-2"/>
    <n v="1.38193019383173E-2"/>
    <n v="135.75"/>
    <n v="97.68"/>
    <n v="-0.118573357058742"/>
    <n v="-2.1941687255359501E-3"/>
    <n v="0.80365012437489003"/>
    <n v="3.43639060166988"/>
    <n v="3.1721041656483799"/>
    <s v="GreenGrest Capital"/>
    <x v="46"/>
    <s v="Communication Services"/>
    <s v="Movies &amp; Entertainment"/>
    <s v="Burbank, California"/>
    <d v="1976-06-30T00:00:00"/>
    <n v="1001039"/>
    <m/>
    <s v="Burbank"/>
    <s v="California"/>
    <s v="United States"/>
  </r>
  <r>
    <d v="2019-04-29T00:00:00"/>
    <x v="46"/>
    <s v="sell"/>
    <n v="400"/>
    <n v="7"/>
    <n v="142.19000199999999"/>
    <n v="142.36999499999999"/>
    <n v="137.61000100000001"/>
    <n v="139.300003"/>
    <n v="138.442657"/>
    <n v="25746100"/>
    <n v="2.536"/>
    <n v="-4.44092751777613E-3"/>
    <n v="5.6255284813774002E-2"/>
    <n v="0.23360736758665501"/>
    <n v="0.228812967079985"/>
    <n v="0.348794056258802"/>
    <n v="9.1728485994675996E-3"/>
    <n v="2.40208671021402E-2"/>
    <n v="1.67763521541659E-2"/>
    <n v="1.38265509737253E-2"/>
    <n v="142.36999499999999"/>
    <n v="97.68"/>
    <n v="-0.118573357058742"/>
    <n v="1.07094833958194E-3"/>
    <n v="0.81674654416861603"/>
    <n v="3.7388718802544898"/>
    <n v="3.5608018861589499"/>
    <s v="GreenGrest Capital"/>
    <x v="46"/>
    <s v="Communication Services"/>
    <s v="Movies &amp; Entertainment"/>
    <s v="Burbank, California"/>
    <d v="1976-06-30T00:00:00"/>
    <n v="1001039"/>
    <m/>
    <s v="Burbank"/>
    <s v="California"/>
    <s v="United States"/>
  </r>
  <r>
    <d v="2019-05-10T00:00:00"/>
    <x v="46"/>
    <s v="buy"/>
    <n v="500"/>
    <n v="7"/>
    <n v="133.009995"/>
    <n v="134.320007"/>
    <n v="131.229996"/>
    <n v="134.03999299999899"/>
    <n v="133.215012"/>
    <n v="9858500"/>
    <n v="2.4550000000000001"/>
    <n v="3.3627769518532998E-3"/>
    <n v="-2.1612552979279301E-3"/>
    <n v="0.13716153348912599"/>
    <n v="0.18402387628820699"/>
    <n v="0.30900107448960901"/>
    <n v="1.0152354395908E-2"/>
    <n v="2.5661424437271499E-2"/>
    <n v="1.7170691306986199E-2"/>
    <n v="1.37864410148032E-2"/>
    <n v="142.36999499999999"/>
    <n v="98.809997999999993"/>
    <n v="-0.118573357058742"/>
    <n v="3.7133938472042301E-3"/>
    <n v="0.821797062707183"/>
    <n v="3.1932804486108899"/>
    <n v="3.1280011522597699"/>
    <s v="GreenGrest Capital"/>
    <x v="46"/>
    <s v="Communication Services"/>
    <s v="Movies &amp; Entertainment"/>
    <s v="Burbank, California"/>
    <d v="1976-06-30T00:00:00"/>
    <n v="1001039"/>
    <m/>
    <s v="Burbank"/>
    <s v="California"/>
    <s v="United States"/>
  </r>
  <r>
    <d v="2019-06-05T00:00:00"/>
    <x v="46"/>
    <s v="buy"/>
    <n v="500"/>
    <n v="7"/>
    <n v="135.41000399999999"/>
    <n v="136"/>
    <n v="134.94000199999999"/>
    <n v="135.94000199999999"/>
    <n v="135.10333299999999"/>
    <n v="6842800"/>
    <n v="2.1230000000000002"/>
    <n v="8.2729985782216096E-3"/>
    <n v="3.2674505645780699E-2"/>
    <n v="1.1914205519751401E-2"/>
    <n v="0.16858675436277501"/>
    <n v="0.320379340117804"/>
    <n v="7.0530722244795301E-3"/>
    <n v="9.2912282428050507E-3"/>
    <n v="1.7236505365333599E-2"/>
    <n v="1.37346589079808E-2"/>
    <n v="142.36999499999999"/>
    <n v="99.760002"/>
    <n v="-0.118573357058742"/>
    <n v="8.1287266899663802E-3"/>
    <n v="0.81766018844014898"/>
    <n v="3.2163282217492899"/>
    <n v="3.0863958552166499"/>
    <s v="GreenGrest Capital"/>
    <x v="46"/>
    <s v="Communication Services"/>
    <s v="Movies &amp; Entertainment"/>
    <s v="Burbank, California"/>
    <d v="1976-06-30T00:00:00"/>
    <n v="1001039"/>
    <m/>
    <s v="Burbank"/>
    <s v="California"/>
    <s v="United States"/>
  </r>
  <r>
    <d v="2019-04-04T00:00:00"/>
    <x v="46"/>
    <s v="sell"/>
    <n v="1200"/>
    <n v="8"/>
    <n v="113.239998"/>
    <n v="114.860001"/>
    <n v="113.029999"/>
    <n v="114.75"/>
    <n v="114.043747"/>
    <n v="14378400"/>
    <n v="2.512"/>
    <n v="1.9624892180326901E-2"/>
    <n v="3.5841697513283297E-2"/>
    <n v="6.5574008345987197E-3"/>
    <n v="7.6208398988177106E-2"/>
    <n v="0.14386347407854599"/>
    <n v="9.4972512924910001E-3"/>
    <n v="1.10429498471642E-2"/>
    <n v="9.5048315943912498E-3"/>
    <n v="1.20139791055632E-2"/>
    <n v="120.199997"/>
    <n v="97.68"/>
    <n v="-0.118573357058742"/>
    <n v="2.0824655091414399E-3"/>
    <n v="0.78458552259236203"/>
    <n v="1.43510082182842"/>
    <n v="1.3525701361806599"/>
    <s v="KKZ Asset Management"/>
    <x v="46"/>
    <s v="Communication Services"/>
    <s v="Movies &amp; Entertainment"/>
    <s v="Burbank, California"/>
    <d v="1976-06-30T00:00:00"/>
    <n v="1001039"/>
    <m/>
    <s v="Burbank"/>
    <s v="California"/>
    <s v="United States"/>
  </r>
  <r>
    <d v="2019-05-09T00:00:00"/>
    <x v="46"/>
    <s v="buy"/>
    <n v="700"/>
    <n v="8"/>
    <n v="135.029999"/>
    <n v="136.479996"/>
    <n v="132.83999599999899"/>
    <n v="133.58999599999899"/>
    <n v="132.76779199999999"/>
    <n v="15297100"/>
    <n v="2.4569999999999999"/>
    <n v="-1.0425327884659301E-2"/>
    <n v="-4.1086233577069297E-3"/>
    <n v="0.15019114249313101"/>
    <n v="0.18569581923713499"/>
    <n v="0.28759657344224299"/>
    <n v="1.0006677274922E-2"/>
    <n v="2.5742219156881199E-2"/>
    <n v="1.7172677053135601E-2"/>
    <n v="1.38390613765971E-2"/>
    <n v="142.36999499999999"/>
    <n v="98.809997999999993"/>
    <n v="-0.118573357058742"/>
    <n v="-3.0259986019249502E-3"/>
    <n v="0.81061154612889597"/>
    <n v="2.9594731008591499"/>
    <n v="3.1499910450088802"/>
    <s v="KKZ Asset Management"/>
    <x v="46"/>
    <s v="Communication Services"/>
    <s v="Movies &amp; Entertainment"/>
    <s v="Burbank, California"/>
    <d v="1976-06-30T00:00:00"/>
    <n v="1001039"/>
    <m/>
    <s v="Burbank"/>
    <s v="California"/>
    <s v="United States"/>
  </r>
  <r>
    <d v="2019-05-30T00:00:00"/>
    <x v="46"/>
    <s v="sell"/>
    <n v="500"/>
    <n v="8"/>
    <n v="131.88000500000001"/>
    <n v="132.679993"/>
    <n v="131.33999599999899"/>
    <n v="132.199997"/>
    <n v="131.386337"/>
    <n v="5274000"/>
    <n v="2.2269999999999999"/>
    <n v="4.77671080068553E-3"/>
    <n v="-1.2403973354066299E-2"/>
    <n v="-5.2314090581801503E-2"/>
    <n v="0.15834498510272099"/>
    <n v="0.29798344062454002"/>
    <n v="5.6497767877104199E-3"/>
    <n v="9.4734375986274006E-3"/>
    <n v="1.7162072696288801E-2"/>
    <n v="1.3702543803916899E-2"/>
    <n v="142.36999499999999"/>
    <n v="98.809997999999993"/>
    <n v="-0.118573357058742"/>
    <n v="2.0962723552933101E-3"/>
    <n v="0.81501207170504097"/>
    <n v="2.98805822623267"/>
    <n v="2.7387200533998901"/>
    <s v="KKZ Asset Management"/>
    <x v="46"/>
    <s v="Communication Services"/>
    <s v="Movies &amp; Entertainment"/>
    <s v="Burbank, California"/>
    <d v="1976-06-30T00:00:00"/>
    <n v="1001039"/>
    <m/>
    <s v="Burbank"/>
    <s v="California"/>
    <s v="United States"/>
  </r>
  <r>
    <d v="2019-06-04T00:00:00"/>
    <x v="46"/>
    <s v="sell"/>
    <n v="900"/>
    <n v="8"/>
    <n v="133.449997"/>
    <n v="134.88000500000001"/>
    <n v="132.91999799999999"/>
    <n v="134.820007"/>
    <n v="133.99023399999999"/>
    <n v="8247500"/>
    <n v="2.1190000000000002"/>
    <n v="1.75843762450669E-2"/>
    <n v="1.64527897247609E-2"/>
    <n v="5.0566158336042598E-3"/>
    <n v="0.16774219713556099"/>
    <n v="0.32092402676655202"/>
    <n v="9.3955936351719192E-3"/>
    <n v="9.1331843809220499E-3"/>
    <n v="1.7232410020649298E-2"/>
    <n v="1.3735807975241401E-2"/>
    <n v="142.36999499999999"/>
    <n v="99.699996999999996"/>
    <n v="-0.118573357058742"/>
    <n v="2.1205927310919401E-2"/>
    <n v="0.81825081371901698"/>
    <n v="3.2338871908493498"/>
    <n v="2.9769058056388902"/>
    <s v="KKZ Asset Management"/>
    <x v="46"/>
    <s v="Communication Services"/>
    <s v="Movies &amp; Entertainment"/>
    <s v="Burbank, California"/>
    <d v="1976-06-30T00:00:00"/>
    <n v="1001039"/>
    <m/>
    <s v="Burbank"/>
    <s v="California"/>
    <s v="United States"/>
  </r>
  <r>
    <d v="2019-06-25T00:00:00"/>
    <x v="46"/>
    <s v="sell"/>
    <n v="900"/>
    <n v="8"/>
    <n v="139.020004"/>
    <n v="140.41000399999999"/>
    <n v="138.66999799999999"/>
    <n v="139.94000199999999"/>
    <n v="139.07870500000001"/>
    <n v="14675400"/>
    <n v="1.994"/>
    <n v="5.1582887672664904E-3"/>
    <n v="5.0146047550598599E-3"/>
    <n v="5.2896729582492703E-2"/>
    <n v="0.23946144257469601"/>
    <n v="0.29030531932690701"/>
    <n v="1.0476272223920301E-2"/>
    <n v="1.2464815281804899E-2"/>
    <n v="1.7505871343592098E-2"/>
    <n v="1.38586048840272E-2"/>
    <n v="143.509995"/>
    <n v="100.349998"/>
    <n v="-0.118573357058742"/>
    <n v="-9.5417756928269908E-3"/>
    <n v="0.800697109053498"/>
    <n v="2.7540890878953501"/>
    <n v="2.7936287804111499"/>
    <s v="KKZ Asset Management"/>
    <x v="46"/>
    <s v="Communication Services"/>
    <s v="Movies &amp; Entertainment"/>
    <s v="Burbank, California"/>
    <d v="1976-06-30T00:00:00"/>
    <n v="1001039"/>
    <m/>
    <s v="Burbank"/>
    <s v="California"/>
    <s v="United States"/>
  </r>
  <r>
    <d v="2019-06-26T00:00:00"/>
    <x v="46"/>
    <s v="sell"/>
    <n v="900"/>
    <n v="8"/>
    <n v="140.36000100000001"/>
    <n v="140.740005"/>
    <n v="139.509995"/>
    <n v="140.39999399999999"/>
    <n v="139.53587300000001"/>
    <n v="8842100"/>
    <n v="2.0489999999999999"/>
    <n v="3.2817264163245499E-3"/>
    <n v="-3.6968652398508802E-3"/>
    <n v="5.5726624155457601E-2"/>
    <n v="0.24147287889858099"/>
    <n v="0.31152005300595798"/>
    <n v="8.7783537266597905E-3"/>
    <n v="1.24583060909351E-2"/>
    <n v="1.7503015401276301E-2"/>
    <n v="1.38065469343072E-2"/>
    <n v="143.509995"/>
    <n v="100.349998"/>
    <n v="-0.118573357058742"/>
    <n v="-1.2346958449604901E-3"/>
    <n v="0.79579214067776105"/>
    <n v="2.9525874295313099"/>
    <n v="2.82505011322286"/>
    <s v="KKZ Asset Management"/>
    <x v="46"/>
    <s v="Communication Services"/>
    <s v="Movies &amp; Entertainment"/>
    <s v="Burbank, California"/>
    <d v="1976-06-30T00:00:00"/>
    <n v="1001039"/>
    <m/>
    <s v="Burbank"/>
    <s v="California"/>
    <s v="United States"/>
  </r>
  <r>
    <d v="2019-04-03T00:00:00"/>
    <x v="46"/>
    <s v="sell"/>
    <n v="700"/>
    <n v="9"/>
    <n v="112.699997"/>
    <n v="113.110001"/>
    <n v="112.209999"/>
    <n v="112.519997"/>
    <n v="111.82746899999999"/>
    <n v="10534900"/>
    <n v="2.5169999999999999"/>
    <n v="4.9892799047514197E-3"/>
    <n v="2.0108384790437701E-2"/>
    <n v="-1.5958073386852598E-2"/>
    <n v="3.2058316149813797E-2"/>
    <n v="0.139510644380443"/>
    <n v="6.4586212612677499E-3"/>
    <n v="1.0175787562656601E-2"/>
    <n v="9.7496190315840905E-3"/>
    <n v="1.1989579379759E-2"/>
    <n v="120.199997"/>
    <n v="97.68"/>
    <n v="-0.118573357058742"/>
    <n v="2.1460723821998401E-3"/>
    <n v="0.78610954010812895"/>
    <n v="1.37539335110223"/>
    <n v="1.30046541885006"/>
    <s v="Netpune Capital"/>
    <x v="46"/>
    <s v="Communication Services"/>
    <s v="Movies &amp; Entertainment"/>
    <s v="Burbank, California"/>
    <d v="1976-06-30T00:00:00"/>
    <n v="1001039"/>
    <m/>
    <s v="Burbank"/>
    <s v="California"/>
    <s v="United States"/>
  </r>
  <r>
    <d v="2019-04-12T00:00:00"/>
    <x v="46"/>
    <s v="sell"/>
    <n v="300"/>
    <n v="9"/>
    <n v="127.910004"/>
    <n v="130.89999399999999"/>
    <n v="126.360001"/>
    <n v="130.05999800000001"/>
    <n v="129.25952100000001"/>
    <n v="65253500"/>
    <n v="2.56"/>
    <n v="0.109246618270056"/>
    <n v="0.123063794619047"/>
    <n v="0.131008354748026"/>
    <n v="0.143710225882725"/>
    <n v="0.27466636709610698"/>
    <n v="4.7969379346709799E-2"/>
    <n v="2.5643600722783901E-2"/>
    <n v="1.6273068429367099E-2"/>
    <n v="1.37492519754426E-2"/>
    <n v="130.89999399999999"/>
    <n v="97.68"/>
    <n v="-0.118573357058742"/>
    <n v="6.5875784763498903E-3"/>
    <n v="0.80717037859468199"/>
    <n v="3.0593571595437901"/>
    <n v="1.95739396457333"/>
    <s v="Netpune Capital"/>
    <x v="46"/>
    <s v="Communication Services"/>
    <s v="Movies &amp; Entertainment"/>
    <s v="Burbank, California"/>
    <d v="1976-06-30T00:00:00"/>
    <n v="1001039"/>
    <m/>
    <s v="Burbank"/>
    <s v="California"/>
    <s v="United States"/>
  </r>
  <r>
    <d v="2019-04-23T00:00:00"/>
    <x v="46"/>
    <s v="buy"/>
    <n v="400"/>
    <n v="9"/>
    <n v="133.38999899999999"/>
    <n v="134.240005"/>
    <n v="132.64999399999999"/>
    <n v="133.36000100000001"/>
    <n v="132.53921499999899"/>
    <n v="12159300"/>
    <n v="2.57"/>
    <n v="1.2677637703105701E-2"/>
    <n v="9.9474392603219001E-3"/>
    <n v="0.20482850673887501"/>
    <n v="0.187132203789728"/>
    <n v="0.30121798874384198"/>
    <n v="1.29419926394153E-2"/>
    <n v="2.4280977385111299E-2"/>
    <n v="1.6556174646445099E-2"/>
    <n v="1.3800068639757201E-2"/>
    <n v="134.240005"/>
    <n v="97.68"/>
    <n v="-0.118573357058742"/>
    <n v="8.8023511954049196E-3"/>
    <n v="0.80525347237574496"/>
    <n v="3.2864139435128701"/>
    <n v="3.0897152871626798"/>
    <s v="Netpune Capital"/>
    <x v="46"/>
    <s v="Communication Services"/>
    <s v="Movies &amp; Entertainment"/>
    <s v="Burbank, California"/>
    <d v="1976-06-30T00:00:00"/>
    <n v="1001039"/>
    <m/>
    <s v="Burbank"/>
    <s v="California"/>
    <s v="United States"/>
  </r>
  <r>
    <d v="2019-04-30T00:00:00"/>
    <x v="46"/>
    <s v="buy"/>
    <n v="800"/>
    <n v="9"/>
    <n v="139.11999499999999"/>
    <n v="139.38999899999999"/>
    <n v="136.029999"/>
    <n v="136.970001"/>
    <n v="136.12698399999999"/>
    <n v="15253100"/>
    <n v="2.5089999999999999"/>
    <n v="-1.6868055026689699E-2"/>
    <n v="2.6709592083978499E-2"/>
    <n v="0.212847733102484"/>
    <n v="0.21113296871071199"/>
    <n v="0.33805448505923003"/>
    <n v="1.5416098245053E-2"/>
    <n v="2.4695974149452699E-2"/>
    <n v="1.6971032097900799E-2"/>
    <n v="1.38662932335022E-2"/>
    <n v="142.36999499999999"/>
    <n v="97.68"/>
    <n v="-0.118573357058742"/>
    <n v="9.5096475723260604E-4"/>
    <n v="0.81653738719415703"/>
    <n v="3.6009255608922"/>
    <n v="3.6237042096348202"/>
    <s v="Netpune Capital"/>
    <x v="46"/>
    <s v="Communication Services"/>
    <s v="Movies &amp; Entertainment"/>
    <s v="Burbank, California"/>
    <d v="1976-06-30T00:00:00"/>
    <n v="1001039"/>
    <m/>
    <s v="Burbank"/>
    <s v="California"/>
    <s v="United States"/>
  </r>
  <r>
    <d v="2019-05-09T00:00:00"/>
    <x v="46"/>
    <s v="buy"/>
    <n v="1000"/>
    <n v="9"/>
    <n v="135.029999"/>
    <n v="136.479996"/>
    <n v="132.83999599999899"/>
    <n v="133.58999599999899"/>
    <n v="132.76779199999999"/>
    <n v="15297100"/>
    <n v="2.4569999999999999"/>
    <n v="-1.0425327884659301E-2"/>
    <n v="-4.1086233577069297E-3"/>
    <n v="0.15019114249313101"/>
    <n v="0.18569581923713499"/>
    <n v="0.28759657344224299"/>
    <n v="1.0006677274922E-2"/>
    <n v="2.5742219156881199E-2"/>
    <n v="1.7172677053135601E-2"/>
    <n v="1.38390613765971E-2"/>
    <n v="142.36999499999999"/>
    <n v="98.809997999999993"/>
    <n v="-0.118573357058742"/>
    <n v="-3.0259986019249502E-3"/>
    <n v="0.81061154612889597"/>
    <n v="2.9594731008591499"/>
    <n v="3.1499910450088802"/>
    <s v="Netpune Capital"/>
    <x v="46"/>
    <s v="Communication Services"/>
    <s v="Movies &amp; Entertainment"/>
    <s v="Burbank, California"/>
    <d v="1976-06-30T00:00:00"/>
    <n v="1001039"/>
    <m/>
    <s v="Burbank"/>
    <s v="California"/>
    <s v="United States"/>
  </r>
  <r>
    <d v="2019-04-17T00:00:00"/>
    <x v="46"/>
    <s v="sell"/>
    <n v="800"/>
    <n v="10"/>
    <n v="129.80999800000001"/>
    <n v="132.36000100000001"/>
    <n v="129.279999"/>
    <n v="131.75"/>
    <n v="130.93911699999899"/>
    <n v="14253700"/>
    <n v="2.5920000000000001"/>
    <n v="1.4141335107176699E-2"/>
    <n v="0.117365624360504"/>
    <n v="0.15245696073472001"/>
    <n v="0.17218708180193901"/>
    <n v="0.27000113974317602"/>
    <n v="4.9744586032955201E-2"/>
    <n v="2.5763466237918101E-2"/>
    <n v="1.6497174541131102E-2"/>
    <n v="1.37984649023632E-2"/>
    <n v="132.699997"/>
    <n v="97.68"/>
    <n v="-0.118573357058742"/>
    <n v="-2.2764010197428601E-3"/>
    <n v="0.80329285844139298"/>
    <n v="2.9507130190844402"/>
    <n v="2.78917150952172"/>
    <s v="Spectrum Group"/>
    <x v="46"/>
    <s v="Communication Services"/>
    <s v="Movies &amp; Entertainment"/>
    <s v="Burbank, California"/>
    <d v="1976-06-30T00:00:00"/>
    <n v="1001039"/>
    <m/>
    <s v="Burbank"/>
    <s v="California"/>
    <s v="United States"/>
  </r>
  <r>
    <d v="2019-05-03T00:00:00"/>
    <x v="46"/>
    <s v="sell"/>
    <n v="1100"/>
    <n v="10"/>
    <n v="135.220001"/>
    <n v="135.30999800000001"/>
    <n v="133.779999"/>
    <n v="134.33000200000001"/>
    <n v="133.50323499999999"/>
    <n v="8874400"/>
    <n v="2.5310000000000001"/>
    <n v="1.4154088920744E-3"/>
    <n v="-4.0771428774233898E-2"/>
    <n v="0.18215776144451101"/>
    <n v="0.188070159680717"/>
    <n v="0.31466951278609001"/>
    <n v="8.1654483702395895E-3"/>
    <n v="2.53038353512079E-2"/>
    <n v="1.7080584594735E-2"/>
    <n v="1.38960359726362E-2"/>
    <n v="142.36999499999999"/>
    <n v="97.68"/>
    <n v="-0.118573357058742"/>
    <n v="9.5921274614703799E-3"/>
    <n v="0.82225518617804105"/>
    <n v="3.3032299123564499"/>
    <n v="3.4592111014443399"/>
    <s v="Spectrum Group"/>
    <x v="46"/>
    <s v="Communication Services"/>
    <s v="Movies &amp; Entertainment"/>
    <s v="Burbank, California"/>
    <d v="1976-06-30T00:00:00"/>
    <n v="1001039"/>
    <m/>
    <s v="Burbank"/>
    <s v="California"/>
    <s v="United States"/>
  </r>
  <r>
    <d v="2019-05-09T00:00:00"/>
    <x v="46"/>
    <s v="buy"/>
    <n v="1700"/>
    <n v="10"/>
    <n v="135.029999"/>
    <n v="136.479996"/>
    <n v="132.83999599999899"/>
    <n v="133.58999599999899"/>
    <n v="132.76779199999999"/>
    <n v="15297100"/>
    <n v="2.4569999999999999"/>
    <n v="-1.0425327884659301E-2"/>
    <n v="-4.1086233577069297E-3"/>
    <n v="0.15019114249313101"/>
    <n v="0.18569581923713499"/>
    <n v="0.28759657344224299"/>
    <n v="1.0006677274922E-2"/>
    <n v="2.5742219156881199E-2"/>
    <n v="1.7172677053135601E-2"/>
    <n v="1.38390613765971E-2"/>
    <n v="142.36999499999999"/>
    <n v="98.809997999999993"/>
    <n v="-0.118573357058742"/>
    <n v="-3.0259986019249502E-3"/>
    <n v="0.81061154612889597"/>
    <n v="2.9594731008591499"/>
    <n v="3.1499910450088802"/>
    <s v="Spectrum Group"/>
    <x v="46"/>
    <s v="Communication Services"/>
    <s v="Movies &amp; Entertainment"/>
    <s v="Burbank, California"/>
    <d v="1976-06-30T00:00:00"/>
    <n v="1001039"/>
    <m/>
    <s v="Burbank"/>
    <s v="California"/>
    <s v="United States"/>
  </r>
  <r>
    <d v="2019-06-11T00:00:00"/>
    <x v="46"/>
    <s v="sell"/>
    <n v="800"/>
    <n v="10"/>
    <n v="137.58999599999899"/>
    <n v="137.75"/>
    <n v="134.94000199999999"/>
    <n v="135.08000200000001"/>
    <n v="134.248627"/>
    <n v="6352200"/>
    <n v="2.14"/>
    <n v="-1.46245472276721E-2"/>
    <n v="1.92658945061731E-3"/>
    <n v="1.10918286419283E-2"/>
    <n v="0.16328567616718101"/>
    <n v="0.27740160683432102"/>
    <n v="1.0655353152144701E-2"/>
    <n v="9.2537360860975408E-3"/>
    <n v="1.7371525814896999E-2"/>
    <n v="1.3713518089380299E-2"/>
    <n v="142.36999499999999"/>
    <n v="100.349998"/>
    <n v="-0.118573357058742"/>
    <n v="-3.4994119269314301E-4"/>
    <n v="0.80973277539390798"/>
    <n v="2.7070969198393899"/>
    <n v="3.0915820421529498"/>
    <s v="Spectrum Group"/>
    <x v="46"/>
    <s v="Communication Services"/>
    <s v="Movies &amp; Entertainment"/>
    <s v="Burbank, California"/>
    <d v="1976-06-30T00:00:00"/>
    <n v="1001039"/>
    <m/>
    <s v="Burbank"/>
    <s v="California"/>
    <s v="United States"/>
  </r>
  <r>
    <d v="2019-04-17T00:00:00"/>
    <x v="46"/>
    <s v="sell"/>
    <n v="800"/>
    <n v="11"/>
    <n v="129.80999800000001"/>
    <n v="132.36000100000001"/>
    <n v="129.279999"/>
    <n v="131.75"/>
    <n v="130.93911699999899"/>
    <n v="14253700"/>
    <n v="2.5920000000000001"/>
    <n v="1.4141335107176699E-2"/>
    <n v="0.117365624360504"/>
    <n v="0.15245696073472001"/>
    <n v="0.17218708180193901"/>
    <n v="0.27000113974317602"/>
    <n v="4.9744586032955201E-2"/>
    <n v="2.5763466237918101E-2"/>
    <n v="1.6497174541131102E-2"/>
    <n v="1.37984649023632E-2"/>
    <n v="132.699997"/>
    <n v="97.68"/>
    <n v="-0.118573357058742"/>
    <n v="-2.2764010197428601E-3"/>
    <n v="0.80329285844139298"/>
    <n v="2.9507130190844402"/>
    <n v="2.78917150952172"/>
    <s v="Beta Dynamic Fund"/>
    <x v="46"/>
    <s v="Communication Services"/>
    <s v="Movies &amp; Entertainment"/>
    <s v="Burbank, California"/>
    <d v="1976-06-30T00:00:00"/>
    <n v="1001039"/>
    <m/>
    <s v="Burbank"/>
    <s v="California"/>
    <s v="United States"/>
  </r>
  <r>
    <d v="2019-04-25T00:00:00"/>
    <x v="46"/>
    <s v="sell"/>
    <n v="400"/>
    <n v="11"/>
    <n v="135.36000100000001"/>
    <n v="138.88000500000001"/>
    <n v="134.83999599999899"/>
    <n v="137.240005"/>
    <n v="136.39532500000001"/>
    <n v="16382500"/>
    <n v="2.5339999999999998"/>
    <n v="1.57158770964296E-2"/>
    <n v="4.0825011184895101E-2"/>
    <n v="0.24154627935115"/>
    <n v="0.21626328079191701"/>
    <n v="0.33770858545622801"/>
    <n v="8.7248303325432597E-3"/>
    <n v="2.39230906260605E-2"/>
    <n v="1.6643645760414001E-2"/>
    <n v="1.3839550401211801E-2"/>
    <n v="138.88000500000001"/>
    <n v="97.68"/>
    <n v="-0.118573357058742"/>
    <n v="-3.6904169755480902E-4"/>
    <n v="0.80496345946145897"/>
    <n v="3.6711708834509902"/>
    <n v="3.31619573852169"/>
    <s v="Beta Dynamic Fund"/>
    <x v="46"/>
    <s v="Communication Services"/>
    <s v="Movies &amp; Entertainment"/>
    <s v="Burbank, California"/>
    <d v="1976-06-30T00:00:00"/>
    <n v="1001039"/>
    <m/>
    <s v="Burbank"/>
    <s v="California"/>
    <s v="United States"/>
  </r>
  <r>
    <d v="2019-05-09T00:00:00"/>
    <x v="46"/>
    <s v="sell"/>
    <n v="1200"/>
    <n v="11"/>
    <n v="135.029999"/>
    <n v="136.479996"/>
    <n v="132.83999599999899"/>
    <n v="133.58999599999899"/>
    <n v="132.76779199999999"/>
    <n v="15297100"/>
    <n v="2.4569999999999999"/>
    <n v="-1.0425327884659301E-2"/>
    <n v="-4.1086233577069297E-3"/>
    <n v="0.15019114249313101"/>
    <n v="0.18569581923713499"/>
    <n v="0.28759657344224299"/>
    <n v="1.0006677274922E-2"/>
    <n v="2.5742219156881199E-2"/>
    <n v="1.7172677053135601E-2"/>
    <n v="1.38390613765971E-2"/>
    <n v="142.36999499999999"/>
    <n v="98.809997999999993"/>
    <n v="-0.118573357058742"/>
    <n v="-3.0259986019249502E-3"/>
    <n v="0.81061154612889597"/>
    <n v="2.9594731008591499"/>
    <n v="3.1499910450088802"/>
    <s v="Beta Dynamic Fund"/>
    <x v="46"/>
    <s v="Communication Services"/>
    <s v="Movies &amp; Entertainment"/>
    <s v="Burbank, California"/>
    <d v="1976-06-30T00:00:00"/>
    <n v="1001039"/>
    <m/>
    <s v="Burbank"/>
    <s v="California"/>
    <s v="United States"/>
  </r>
  <r>
    <d v="2019-05-20T00:00:00"/>
    <x v="46"/>
    <s v="sell"/>
    <n v="1100"/>
    <n v="11"/>
    <n v="134.25"/>
    <n v="134.39999399999999"/>
    <n v="133.25"/>
    <n v="133.91000399999999"/>
    <n v="133.08583100000001"/>
    <n v="8009000"/>
    <n v="2.4159999999999999"/>
    <n v="-8.4029921845083892E-3"/>
    <n v="1.93786854058564E-2"/>
    <n v="1.6261806496774299E-2"/>
    <n v="0.165277063168948"/>
    <n v="0.26524617483020801"/>
    <n v="9.5362873882660695E-3"/>
    <n v="1.1680572744232001E-2"/>
    <n v="1.7234131995095499E-2"/>
    <n v="1.38088130783342E-2"/>
    <n v="142.36999499999999"/>
    <n v="98.809997999999993"/>
    <n v="-0.118573357058742"/>
    <n v="-6.7722580366252503E-3"/>
    <n v="0.82326656431310496"/>
    <n v="2.6539708997124398"/>
    <n v="2.8269795672487898"/>
    <s v="Beta Dynamic Fund"/>
    <x v="46"/>
    <s v="Communication Services"/>
    <s v="Movies &amp; Entertainment"/>
    <s v="Burbank, California"/>
    <d v="1976-06-30T00:00:00"/>
    <n v="1001039"/>
    <m/>
    <s v="Burbank"/>
    <s v="California"/>
    <s v="United States"/>
  </r>
  <r>
    <d v="2019-05-21T00:00:00"/>
    <x v="46"/>
    <s v="sell"/>
    <n v="1800"/>
    <n v="11"/>
    <n v="134.570007"/>
    <n v="134.570007"/>
    <n v="133.11000100000001"/>
    <n v="134.08999599999899"/>
    <n v="133.26470900000001"/>
    <n v="7050300"/>
    <n v="2.4260000000000002"/>
    <n v="1.34317750505171E-3"/>
    <n v="6.6594486015007703E-3"/>
    <n v="1.23059382571426E-2"/>
    <n v="0.16512370183047101"/>
    <n v="0.27052654531897102"/>
    <n v="7.6493917516964596E-3"/>
    <n v="1.16374036564577E-2"/>
    <n v="1.7234304567275999E-2"/>
    <n v="1.38052171430589E-2"/>
    <n v="142.36999499999999"/>
    <n v="98.809997999999993"/>
    <n v="-0.118573357058742"/>
    <n v="8.4599491109458805E-3"/>
    <n v="0.82059564261107498"/>
    <n v="2.7010712596628399"/>
    <n v="2.7911780901902001"/>
    <s v="Beta Dynamic Fund"/>
    <x v="46"/>
    <s v="Communication Services"/>
    <s v="Movies &amp; Entertainment"/>
    <s v="Burbank, California"/>
    <d v="1976-06-30T00:00:00"/>
    <n v="1001039"/>
    <m/>
    <s v="Burbank"/>
    <s v="California"/>
    <s v="United States"/>
  </r>
  <r>
    <d v="2019-06-05T00:00:00"/>
    <x v="46"/>
    <s v="buy"/>
    <n v="700"/>
    <n v="11"/>
    <n v="135.41000399999999"/>
    <n v="136"/>
    <n v="134.94000199999999"/>
    <n v="135.94000199999999"/>
    <n v="135.10333299999999"/>
    <n v="6842800"/>
    <n v="2.1230000000000002"/>
    <n v="8.2729985782216096E-3"/>
    <n v="3.2674505645780699E-2"/>
    <n v="1.1914205519751401E-2"/>
    <n v="0.16858675436277501"/>
    <n v="0.320379340117804"/>
    <n v="7.0530722244795301E-3"/>
    <n v="9.2912282428050507E-3"/>
    <n v="1.7236505365333599E-2"/>
    <n v="1.37346589079808E-2"/>
    <n v="142.36999499999999"/>
    <n v="99.760002"/>
    <n v="-0.118573357058742"/>
    <n v="8.1287266899663802E-3"/>
    <n v="0.81766018844014898"/>
    <n v="3.2163282217492899"/>
    <n v="3.0863958552166499"/>
    <s v="Beta Dynamic Fund"/>
    <x v="46"/>
    <s v="Communication Services"/>
    <s v="Movies &amp; Entertainment"/>
    <s v="Burbank, California"/>
    <d v="1976-06-30T00:00:00"/>
    <n v="1001039"/>
    <m/>
    <s v="Burbank"/>
    <s v="California"/>
    <s v="United States"/>
  </r>
  <r>
    <d v="2019-06-07T00:00:00"/>
    <x v="46"/>
    <s v="sell"/>
    <n v="500"/>
    <n v="11"/>
    <n v="137.60000600000001"/>
    <n v="138.759995"/>
    <n v="137.33000200000001"/>
    <n v="138.03999299999899"/>
    <n v="137.19039899999899"/>
    <n v="7026300"/>
    <n v="2.0840000000000001"/>
    <n v="6.03077784630151E-3"/>
    <n v="4.4438610067175699E-2"/>
    <n v="3.3891543234096599E-2"/>
    <n v="0.19301311110351399"/>
    <n v="0.319186334728842"/>
    <n v="5.3876929454867101E-3"/>
    <n v="9.0766699589985306E-3"/>
    <n v="1.72016950413609E-2"/>
    <n v="1.36962938062515E-2"/>
    <n v="142.36999499999999"/>
    <n v="100.349998"/>
    <n v="-0.118573357058742"/>
    <n v="1.0442979367750601E-2"/>
    <n v="0.812896730069676"/>
    <n v="3.1764587090258098"/>
    <n v="3.2006019299170299"/>
    <s v="Beta Dynamic Fund"/>
    <x v="46"/>
    <s v="Communication Services"/>
    <s v="Movies &amp; Entertainment"/>
    <s v="Burbank, California"/>
    <d v="1976-06-30T00:00:00"/>
    <n v="1001039"/>
    <m/>
    <s v="Burbank"/>
    <s v="California"/>
    <s v="United States"/>
  </r>
  <r>
    <d v="2019-06-13T00:00:00"/>
    <x v="46"/>
    <s v="sell"/>
    <n v="800"/>
    <n v="11"/>
    <n v="137.949997"/>
    <n v="141.85000600000001"/>
    <n v="137.61000100000001"/>
    <n v="141.740005"/>
    <n v="140.86762999999999"/>
    <n v="17939500"/>
    <n v="2.0910000000000002"/>
    <n v="4.34003972243832E-2"/>
    <n v="3.2481698245753199E-2"/>
    <n v="7.6205074574079198E-2"/>
    <n v="0.21359420245174399"/>
    <n v="0.32216838643186402"/>
    <n v="2.2332142696592099E-2"/>
    <n v="1.1992942273473001E-2"/>
    <n v="1.8082149155066299E-2"/>
    <n v="1.39706546731243E-2"/>
    <n v="142.36999499999999"/>
    <n v="100.349998"/>
    <n v="-0.118573357058742"/>
    <n v="4.0890106107655602E-3"/>
    <n v="0.81588792075688499"/>
    <n v="3.1617680380684701"/>
    <n v="2.9569369606539002"/>
    <s v="Beta Dynamic Fund"/>
    <x v="46"/>
    <s v="Communication Services"/>
    <s v="Movies &amp; Entertainment"/>
    <s v="Burbank, California"/>
    <d v="1976-06-30T00:00:00"/>
    <n v="1001039"/>
    <m/>
    <s v="Burbank"/>
    <s v="California"/>
    <s v="United States"/>
  </r>
  <r>
    <d v="2019-06-17T00:00:00"/>
    <x v="46"/>
    <s v="buy"/>
    <n v="600"/>
    <n v="11"/>
    <n v="140.80999800000001"/>
    <n v="141.479996"/>
    <n v="139.11000100000001"/>
    <n v="140.970001"/>
    <n v="140.10237100000001"/>
    <n v="8542700"/>
    <n v="2.0859999999999999"/>
    <n v="-4.81210460807578E-3"/>
    <n v="2.80553234494735E-2"/>
    <n v="4.5645582984210502E-2"/>
    <n v="0.220097878116915"/>
    <n v="0.27522845025363002"/>
    <n v="2.2282019681816999E-2"/>
    <n v="1.17380395436558E-2"/>
    <n v="1.79482759811549E-2"/>
    <n v="1.38656644952245E-2"/>
    <n v="142.949997"/>
    <n v="100.349998"/>
    <n v="-0.118573357058742"/>
    <n v="9.3131563797728401E-4"/>
    <n v="0.81749947307441895"/>
    <n v="2.6485652890339502"/>
    <n v="2.8352064763395601"/>
    <s v="Beta Dynamic Fund"/>
    <x v="46"/>
    <s v="Communication Services"/>
    <s v="Movies &amp; Entertainment"/>
    <s v="Burbank, California"/>
    <d v="1976-06-30T00:00:00"/>
    <n v="1001039"/>
    <m/>
    <s v="Burbank"/>
    <s v="California"/>
    <s v="United States"/>
  </r>
  <r>
    <d v="2019-06-20T00:00:00"/>
    <x v="46"/>
    <s v="sell"/>
    <n v="1200"/>
    <n v="11"/>
    <n v="141.979996"/>
    <n v="142.229996"/>
    <n v="139.91000399999999"/>
    <n v="142.020004"/>
    <n v="141.145905"/>
    <n v="8485800"/>
    <n v="2.0009999999999999"/>
    <n v="7.7755550242781298E-3"/>
    <n v="1.9734874804173399E-3"/>
    <n v="5.8799876648640302E-2"/>
    <n v="0.26774408542559802"/>
    <n v="0.30731880773916398"/>
    <n v="9.7410167853035304E-3"/>
    <n v="1.20883872984765E-2"/>
    <n v="1.7519698166210899E-2"/>
    <n v="1.38549809176446E-2"/>
    <n v="143.509995"/>
    <n v="100.349998"/>
    <n v="-0.118573357058742"/>
    <n v="9.4276054361659405E-3"/>
    <n v="0.80693984860956502"/>
    <n v="2.9579934260880898"/>
    <n v="2.77060075676849"/>
    <s v="Beta Dynamic Fund"/>
    <x v="46"/>
    <s v="Communication Services"/>
    <s v="Movies &amp; Entertainment"/>
    <s v="Burbank, California"/>
    <d v="1976-06-30T00:00:00"/>
    <n v="1001039"/>
    <m/>
    <s v="Burbank"/>
    <s v="California"/>
    <s v="United States"/>
  </r>
  <r>
    <d v="2019-06-28T00:00:00"/>
    <x v="46"/>
    <s v="buy"/>
    <n v="1100"/>
    <n v="11"/>
    <n v="139.41000399999999"/>
    <n v="140.21000699999999"/>
    <n v="138.61000100000001"/>
    <n v="139.63999899999999"/>
    <n v="138.78054800000001"/>
    <n v="20078800"/>
    <n v="2"/>
    <n v="2.4376831464796899E-3"/>
    <n v="-4.21622305319531E-3"/>
    <n v="5.9528484528966502E-2"/>
    <n v="0.22926719236822701"/>
    <n v="0.31079445997973498"/>
    <n v="6.2024358801875601E-3"/>
    <n v="1.2425904833663201E-2"/>
    <n v="1.7565352274988299E-2"/>
    <n v="1.3814910153631999E-2"/>
    <n v="143.509995"/>
    <n v="100.349998"/>
    <n v="-0.118573357058742"/>
    <n v="5.7409418775350302E-3"/>
    <n v="0.79480928037101295"/>
    <n v="2.9334067872234302"/>
    <n v="2.85592930526425"/>
    <s v="Beta Dynamic Fund"/>
    <x v="46"/>
    <s v="Communication Services"/>
    <s v="Movies &amp; Entertainment"/>
    <s v="Burbank, California"/>
    <d v="1976-06-30T00:00:00"/>
    <n v="1001039"/>
    <m/>
    <s v="Burbank"/>
    <s v="California"/>
    <s v="United States"/>
  </r>
  <r>
    <d v="2019-04-09T00:00:00"/>
    <x v="46"/>
    <s v="buy"/>
    <n v="800"/>
    <n v="12"/>
    <n v="115.610001"/>
    <n v="117.160004"/>
    <n v="115.279999"/>
    <n v="116.860001"/>
    <n v="116.140762"/>
    <n v="17340300"/>
    <n v="2.4990000000000001"/>
    <n v="1.63923859558581E-2"/>
    <n v="4.2834972657456998E-2"/>
    <n v="2.6446297363816599E-2"/>
    <n v="4.7669842714437603E-2"/>
    <n v="0.17454395896540201"/>
    <n v="8.8970465231071796E-3"/>
    <n v="1.13230941343685E-2"/>
    <n v="8.86580221726079E-3"/>
    <n v="1.19740757330992E-2"/>
    <n v="120.199997"/>
    <n v="97.68"/>
    <n v="-0.118573357058742"/>
    <n v="-6.0859766572597396E-3"/>
    <n v="0.77763030900223695"/>
    <n v="1.8325416045244001"/>
    <n v="1.5031951368054699"/>
    <s v="6igma Capital"/>
    <x v="46"/>
    <s v="Communication Services"/>
    <s v="Movies &amp; Entertainment"/>
    <s v="Burbank, California"/>
    <d v="1976-06-30T00:00:00"/>
    <n v="1001039"/>
    <m/>
    <s v="Burbank"/>
    <s v="California"/>
    <s v="United States"/>
  </r>
  <r>
    <d v="2019-04-25T00:00:00"/>
    <x v="46"/>
    <s v="sell"/>
    <n v="1000"/>
    <n v="12"/>
    <n v="135.36000100000001"/>
    <n v="138.88000500000001"/>
    <n v="134.83999599999899"/>
    <n v="137.240005"/>
    <n v="136.39532500000001"/>
    <n v="16382500"/>
    <n v="2.5339999999999998"/>
    <n v="1.57158770964296E-2"/>
    <n v="4.0825011184895101E-2"/>
    <n v="0.24154627935115"/>
    <n v="0.21626328079191701"/>
    <n v="0.33770858545622801"/>
    <n v="8.7248303325432597E-3"/>
    <n v="2.39230906260605E-2"/>
    <n v="1.6643645760414001E-2"/>
    <n v="1.3839550401211801E-2"/>
    <n v="138.88000500000001"/>
    <n v="97.68"/>
    <n v="-0.118573357058742"/>
    <n v="-3.6904169755480902E-4"/>
    <n v="0.80496345946145897"/>
    <n v="3.6711708834509902"/>
    <n v="3.31619573852169"/>
    <s v="6igma Capital"/>
    <x v="46"/>
    <s v="Communication Services"/>
    <s v="Movies &amp; Entertainment"/>
    <s v="Burbank, California"/>
    <d v="1976-06-30T00:00:00"/>
    <n v="1001039"/>
    <m/>
    <s v="Burbank"/>
    <s v="California"/>
    <s v="United States"/>
  </r>
  <r>
    <d v="2019-06-24T00:00:00"/>
    <x v="46"/>
    <s v="sell"/>
    <n v="1100"/>
    <n v="12"/>
    <n v="140.11999499999999"/>
    <n v="140.470001"/>
    <n v="137.800003"/>
    <n v="139.220001"/>
    <n v="138.36314400000001"/>
    <n v="10497400"/>
    <n v="2.0209999999999999"/>
    <n v="-7.2284100713401597E-3"/>
    <n v="-1.24916696845005E-2"/>
    <n v="3.9335613356069797E-2"/>
    <n v="0.25587051586394999"/>
    <n v="0.28938762149411601"/>
    <n v="1.1604899998103799E-2"/>
    <n v="1.26559922348686E-2"/>
    <n v="1.76478872081864E-2"/>
    <n v="1.38576684905039E-2"/>
    <n v="143.509995"/>
    <n v="100.349998"/>
    <n v="-0.118573357058742"/>
    <n v="-1.73338836506086E-3"/>
    <n v="0.80572634118215403"/>
    <n v="2.75184447431521"/>
    <n v="2.7441170064780902"/>
    <s v="6igma Capital"/>
    <x v="46"/>
    <s v="Communication Services"/>
    <s v="Movies &amp; Entertainment"/>
    <s v="Burbank, California"/>
    <d v="1976-06-30T00:00:00"/>
    <n v="1001039"/>
    <m/>
    <s v="Burbank"/>
    <s v="California"/>
    <s v="United States"/>
  </r>
  <r>
    <d v="2019-04-05T00:00:00"/>
    <x v="46"/>
    <s v="buy"/>
    <n v="1300"/>
    <n v="13"/>
    <n v="114.970001"/>
    <n v="115.129997"/>
    <n v="114.30999799999999"/>
    <n v="115"/>
    <n v="114.29220599999999"/>
    <n v="10907900"/>
    <n v="2.5009999999999999"/>
    <n v="2.1762591023992599E-3"/>
    <n v="3.51316777082561E-2"/>
    <n v="1.30521858598997E-3"/>
    <n v="4.80035262882322E-2"/>
    <n v="0.13461441990154299"/>
    <n v="9.5822117306965503E-3"/>
    <n v="1.09377307158621E-2"/>
    <n v="8.7423009726960293E-3"/>
    <n v="1.19947993981298E-2"/>
    <n v="120.199997"/>
    <n v="97.68"/>
    <n v="-0.118573357058742"/>
    <n v="4.62571739556182E-3"/>
    <n v="0.78266364974179703"/>
    <n v="1.3302854015309999"/>
    <n v="1.3563812637488999"/>
    <s v="Marquee Group Funds"/>
    <x v="46"/>
    <s v="Communication Services"/>
    <s v="Movies &amp; Entertainment"/>
    <s v="Burbank, California"/>
    <d v="1976-06-30T00:00:00"/>
    <n v="1001039"/>
    <m/>
    <s v="Burbank"/>
    <s v="California"/>
    <s v="United States"/>
  </r>
  <r>
    <d v="2019-04-12T00:00:00"/>
    <x v="46"/>
    <s v="sell"/>
    <n v="1400"/>
    <n v="13"/>
    <n v="127.910004"/>
    <n v="130.89999399999999"/>
    <n v="126.360001"/>
    <n v="130.05999800000001"/>
    <n v="129.25952100000001"/>
    <n v="65253500"/>
    <n v="2.56"/>
    <n v="0.109246618270056"/>
    <n v="0.123063794619047"/>
    <n v="0.131008354748026"/>
    <n v="0.143710225882725"/>
    <n v="0.27466636709610698"/>
    <n v="4.7969379346709799E-2"/>
    <n v="2.5643600722783901E-2"/>
    <n v="1.6273068429367099E-2"/>
    <n v="1.37492519754426E-2"/>
    <n v="130.89999399999999"/>
    <n v="97.68"/>
    <n v="-0.118573357058742"/>
    <n v="6.5875784763498903E-3"/>
    <n v="0.80717037859468199"/>
    <n v="3.0593571595437901"/>
    <n v="1.95739396457333"/>
    <s v="Marquee Group Funds"/>
    <x v="46"/>
    <s v="Communication Services"/>
    <s v="Movies &amp; Entertainment"/>
    <s v="Burbank, California"/>
    <d v="1976-06-30T00:00:00"/>
    <n v="1001039"/>
    <m/>
    <s v="Burbank"/>
    <s v="California"/>
    <s v="United States"/>
  </r>
  <r>
    <d v="2019-04-24T00:00:00"/>
    <x v="46"/>
    <s v="sell"/>
    <n v="800"/>
    <n v="13"/>
    <n v="133.11000100000001"/>
    <n v="135.75"/>
    <n v="132.720001"/>
    <n v="135.10000600000001"/>
    <n v="134.26850899999999"/>
    <n v="11449500"/>
    <n v="2.5219999999999998"/>
    <n v="1.29630296297738E-2"/>
    <n v="3.9250469195642297E-2"/>
    <n v="0.22175668059560599"/>
    <n v="0.19540461999098699"/>
    <n v="0.31507919711385501"/>
    <n v="8.4067779836243806E-3"/>
    <n v="2.41078525086969E-2"/>
    <n v="1.66027771854717E-2"/>
    <n v="1.38193019383173E-2"/>
    <n v="135.75"/>
    <n v="97.68"/>
    <n v="-0.118573357058742"/>
    <n v="-2.1941687255359501E-3"/>
    <n v="0.80365012437489003"/>
    <n v="3.43639060166988"/>
    <n v="3.1721041656483799"/>
    <s v="Marquee Group Funds"/>
    <x v="46"/>
    <s v="Communication Services"/>
    <s v="Movies &amp; Entertainment"/>
    <s v="Burbank, California"/>
    <d v="1976-06-30T00:00:00"/>
    <n v="1001039"/>
    <m/>
    <s v="Burbank"/>
    <s v="California"/>
    <s v="United States"/>
  </r>
  <r>
    <d v="2019-05-14T00:00:00"/>
    <x v="46"/>
    <s v="sell"/>
    <n v="700"/>
    <n v="13"/>
    <n v="133.520004"/>
    <n v="134.66000399999999"/>
    <n v="132.050003"/>
    <n v="133.199997"/>
    <n v="132.38018799999901"/>
    <n v="12001700"/>
    <n v="2.419"/>
    <n v="1.4062414309407301E-2"/>
    <n v="-1.8001966311236199E-3"/>
    <n v="0.133102438995466"/>
    <n v="0.19867070284755001"/>
    <n v="0.28192582376386999"/>
    <n v="1.4701622850973199E-2"/>
    <n v="2.6241412023562699E-2"/>
    <n v="1.7248914906425099E-2"/>
    <n v="1.38402318129092E-2"/>
    <n v="142.36999499999999"/>
    <n v="98.809997999999993"/>
    <n v="-0.118573357058742"/>
    <n v="7.98398755130913E-3"/>
    <n v="0.82198308281870602"/>
    <n v="2.8800786449557698"/>
    <n v="2.9627232443264702"/>
    <s v="Marquee Group Funds"/>
    <x v="46"/>
    <s v="Communication Services"/>
    <s v="Movies &amp; Entertainment"/>
    <s v="Burbank, California"/>
    <d v="1976-06-30T00:00:00"/>
    <n v="1001039"/>
    <m/>
    <s v="Burbank"/>
    <s v="California"/>
    <s v="United States"/>
  </r>
  <r>
    <d v="2019-05-28T00:00:00"/>
    <x v="46"/>
    <s v="sell"/>
    <n v="1800"/>
    <n v="13"/>
    <n v="133.21000699999999"/>
    <n v="134.03999299999899"/>
    <n v="132.58999599999899"/>
    <n v="132.61999499999999"/>
    <n v="131.80375699999999"/>
    <n v="8938400"/>
    <n v="2.2679999999999998"/>
    <n v="-1.2809711961567799E-3"/>
    <n v="-9.6801389671032703E-3"/>
    <n v="-3.4243343655224003E-2"/>
    <n v="0.1556850486287"/>
    <n v="0.277170167375345"/>
    <n v="3.8315985521415298E-3"/>
    <n v="1.0382012844162699E-2"/>
    <n v="1.7147048318338302E-2"/>
    <n v="1.37866926363138E-2"/>
    <n v="142.36999499999999"/>
    <n v="98.809997999999993"/>
    <n v="-0.118573357058742"/>
    <n v="-8.4109499934704197E-3"/>
    <n v="0.82196538624528304"/>
    <n v="2.7651908216299401"/>
    <n v="2.6802736397681901"/>
    <s v="Marquee Group Funds"/>
    <x v="46"/>
    <s v="Communication Services"/>
    <s v="Movies &amp; Entertainment"/>
    <s v="Burbank, California"/>
    <d v="1976-06-30T00:00:00"/>
    <n v="1001039"/>
    <m/>
    <s v="Burbank"/>
    <s v="California"/>
    <s v="United States"/>
  </r>
  <r>
    <d v="2019-04-10T00:00:00"/>
    <x v="46"/>
    <s v="buy"/>
    <n v="2200"/>
    <n v="14"/>
    <n v="117.58000199999999"/>
    <n v="118.029999"/>
    <n v="116.279999"/>
    <n v="117.160004"/>
    <n v="116.438919"/>
    <n v="14091100"/>
    <n v="2.4769999999999999"/>
    <n v="2.5639141136473099E-3"/>
    <n v="4.0409606866353198E-2"/>
    <n v="2.0784714686025999E-2"/>
    <n v="3.9077387501274902E-2"/>
    <n v="0.16049629607666599"/>
    <n v="9.2017688523174292E-3"/>
    <n v="1.1219734279774201E-2"/>
    <n v="8.7687975147098304E-3"/>
    <n v="1.19322968582615E-2"/>
    <n v="120.199997"/>
    <n v="97.68"/>
    <n v="-0.118573357058742"/>
    <n v="3.47183783585567E-3"/>
    <n v="0.77518067238023003"/>
    <n v="1.66915347914423"/>
    <n v="1.5619471624138701"/>
    <s v="DJT Green Funds"/>
    <x v="46"/>
    <s v="Communication Services"/>
    <s v="Movies &amp; Entertainment"/>
    <s v="Burbank, California"/>
    <d v="1976-06-30T00:00:00"/>
    <n v="1001039"/>
    <m/>
    <s v="Burbank"/>
    <s v="California"/>
    <s v="United States"/>
  </r>
  <r>
    <d v="2019-04-16T00:00:00"/>
    <x v="46"/>
    <s v="buy"/>
    <n v="1700"/>
    <n v="14"/>
    <n v="131.75"/>
    <n v="132.13000500000001"/>
    <n v="129.55999800000001"/>
    <n v="129.89999399999999"/>
    <n v="129.100494"/>
    <n v="14564300"/>
    <n v="2.5920000000000001"/>
    <n v="-1.6340000305546401E-2"/>
    <n v="0.105788203366975"/>
    <n v="0.122180589322833"/>
    <n v="0.15041112517937899"/>
    <n v="0.27493054917797399"/>
    <n v="5.0550471850697803E-2"/>
    <n v="2.6165406025339899E-2"/>
    <n v="1.6482412815335301E-2"/>
    <n v="1.3820543415921401E-2"/>
    <n v="132.699997"/>
    <n v="97.68"/>
    <n v="-0.118573357058742"/>
    <n v="5.0922850790659495E-4"/>
    <n v="0.80945472661702"/>
    <n v="3.02444620924138"/>
    <n v="2.5328596015336799"/>
    <s v="DJT Green Funds"/>
    <x v="46"/>
    <s v="Communication Services"/>
    <s v="Movies &amp; Entertainment"/>
    <s v="Burbank, California"/>
    <d v="1976-06-30T00:00:00"/>
    <n v="1001039"/>
    <m/>
    <s v="Burbank"/>
    <s v="California"/>
    <s v="United States"/>
  </r>
  <r>
    <d v="2019-04-17T00:00:00"/>
    <x v="46"/>
    <s v="buy"/>
    <n v="2000"/>
    <n v="14"/>
    <n v="129.80999800000001"/>
    <n v="132.36000100000001"/>
    <n v="129.279999"/>
    <n v="131.75"/>
    <n v="130.93911699999899"/>
    <n v="14253700"/>
    <n v="2.5920000000000001"/>
    <n v="1.4141335107176699E-2"/>
    <n v="0.117365624360504"/>
    <n v="0.15245696073472001"/>
    <n v="0.17218708180193901"/>
    <n v="0.27000113974317602"/>
    <n v="4.9744586032955201E-2"/>
    <n v="2.5763466237918101E-2"/>
    <n v="1.6497174541131102E-2"/>
    <n v="1.37984649023632E-2"/>
    <n v="132.699997"/>
    <n v="97.68"/>
    <n v="-0.118573357058742"/>
    <n v="-2.2764010197428601E-3"/>
    <n v="0.80329285844139298"/>
    <n v="2.9507130190844402"/>
    <n v="2.78917150952172"/>
    <s v="DJT Green Funds"/>
    <x v="46"/>
    <s v="Communication Services"/>
    <s v="Movies &amp; Entertainment"/>
    <s v="Burbank, California"/>
    <d v="1976-06-30T00:00:00"/>
    <n v="1001039"/>
    <m/>
    <s v="Burbank"/>
    <s v="California"/>
    <s v="United States"/>
  </r>
  <r>
    <d v="2019-04-26T00:00:00"/>
    <x v="46"/>
    <s v="buy"/>
    <n v="1100"/>
    <n v="14"/>
    <n v="138.699997"/>
    <n v="140.03999299999899"/>
    <n v="137.509995"/>
    <n v="139.91999799999999"/>
    <n v="139.05883799999901"/>
    <n v="14167600"/>
    <n v="2.5049999999999999"/>
    <n v="1.9339667902240999E-2"/>
    <n v="5.4865633342452501E-2"/>
    <n v="0.23931858519687099"/>
    <n v="0.23073025810939701"/>
    <n v="0.34019930672623"/>
    <n v="9.7688572684713707E-3"/>
    <n v="2.3880818191006601E-2"/>
    <n v="1.67632052022283E-2"/>
    <n v="1.38515546926517E-2"/>
    <n v="140.03999299999899"/>
    <n v="97.68"/>
    <n v="-0.118573357058742"/>
    <n v="4.6743503443647796E-3"/>
    <n v="0.80683514637784504"/>
    <n v="3.6711621219064399"/>
    <n v="3.4268961942574498"/>
    <s v="DJT Green Funds"/>
    <x v="46"/>
    <s v="Communication Services"/>
    <s v="Movies &amp; Entertainment"/>
    <s v="Burbank, California"/>
    <d v="1976-06-30T00:00:00"/>
    <n v="1001039"/>
    <m/>
    <s v="Burbank"/>
    <s v="California"/>
    <s v="United States"/>
  </r>
  <r>
    <d v="2019-05-31T00:00:00"/>
    <x v="46"/>
    <s v="buy"/>
    <n v="1600"/>
    <n v="14"/>
    <n v="130.96000699999999"/>
    <n v="132.929993"/>
    <n v="130.779999"/>
    <n v="132.03999299999899"/>
    <n v="131.22732500000001"/>
    <n v="7420700"/>
    <n v="2.1419999999999999"/>
    <n v="-1.21099578918874E-3"/>
    <n v="-5.2121416840986198E-3"/>
    <n v="-3.6657031344300497E-2"/>
    <n v="0.14681866714894301"/>
    <n v="0.29386767176426498"/>
    <n v="4.5792286278242096E-3"/>
    <n v="8.9040414003383698E-3"/>
    <n v="1.7138981426408E-2"/>
    <n v="1.3702935612446799E-2"/>
    <n v="142.36999499999999"/>
    <n v="98.809997999999993"/>
    <n v="-0.118573357058742"/>
    <n v="-1.3283204951564801E-2"/>
    <n v="0.81467718251690002"/>
    <n v="2.9502033828440601"/>
    <n v="2.8135747995015601"/>
    <s v="DJT Green Funds"/>
    <x v="46"/>
    <s v="Communication Services"/>
    <s v="Movies &amp; Entertainment"/>
    <s v="Burbank, California"/>
    <d v="1976-06-30T00:00:00"/>
    <n v="1001039"/>
    <m/>
    <s v="Burbank"/>
    <s v="California"/>
    <s v="United States"/>
  </r>
  <r>
    <d v="2019-06-11T00:00:00"/>
    <x v="46"/>
    <s v="buy"/>
    <n v="1900"/>
    <n v="14"/>
    <n v="137.58999599999899"/>
    <n v="137.75"/>
    <n v="134.94000199999999"/>
    <n v="135.08000200000001"/>
    <n v="134.248627"/>
    <n v="6352200"/>
    <n v="2.14"/>
    <n v="-1.46245472276721E-2"/>
    <n v="1.92658945061731E-3"/>
    <n v="1.10918286419283E-2"/>
    <n v="0.16328567616718101"/>
    <n v="0.27740160683432102"/>
    <n v="1.0655353152144701E-2"/>
    <n v="9.2537360860975408E-3"/>
    <n v="1.7371525814896999E-2"/>
    <n v="1.3713518089380299E-2"/>
    <n v="142.36999499999999"/>
    <n v="100.349998"/>
    <n v="-0.118573357058742"/>
    <n v="-3.4994119269314301E-4"/>
    <n v="0.80973277539390798"/>
    <n v="2.7070969198393899"/>
    <n v="3.0915820421529498"/>
    <s v="DJT Green Funds"/>
    <x v="46"/>
    <s v="Communication Services"/>
    <s v="Movies &amp; Entertainment"/>
    <s v="Burbank, California"/>
    <d v="1976-06-30T00:00:00"/>
    <n v="1001039"/>
    <m/>
    <s v="Burbank"/>
    <s v="California"/>
    <s v="United States"/>
  </r>
  <r>
    <d v="2019-06-27T00:00:00"/>
    <x v="46"/>
    <s v="sell"/>
    <n v="1100"/>
    <n v="14"/>
    <n v="141"/>
    <n v="141.740005"/>
    <n v="138.91999799999999"/>
    <n v="139.300003"/>
    <n v="138.442657"/>
    <n v="6466300"/>
    <n v="2.0049999999999999"/>
    <n v="-7.8655113119256003E-3"/>
    <n v="-1.9337931576054498E-2"/>
    <n v="4.9142084039688803E-2"/>
    <n v="0.22971578812917401"/>
    <n v="0.305475172272266"/>
    <n v="7.70693246136539E-3"/>
    <n v="1.26321764208287E-2"/>
    <n v="1.7564948289322899E-2"/>
    <n v="1.3817126205501301E-2"/>
    <n v="143.509995"/>
    <n v="100.349998"/>
    <n v="-0.118573357058742"/>
    <n v="3.81588593721357E-3"/>
    <n v="0.79437856792761996"/>
    <n v="2.8877187473558701"/>
    <n v="2.8109951774764101"/>
    <s v="DJT Green Funds"/>
    <x v="46"/>
    <s v="Communication Services"/>
    <s v="Movies &amp; Entertainment"/>
    <s v="Burbank, California"/>
    <d v="1976-06-30T00:00:00"/>
    <n v="1001039"/>
    <m/>
    <s v="Burbank"/>
    <s v="California"/>
    <s v="United States"/>
  </r>
  <r>
    <d v="2019-04-08T00:00:00"/>
    <x v="46"/>
    <s v="buy"/>
    <n v="1800"/>
    <n v="15"/>
    <n v="115"/>
    <n v="115.83000199999999"/>
    <n v="114.639999"/>
    <n v="114.959999"/>
    <n v="114.25245700000001"/>
    <n v="11054200"/>
    <n v="2.5190000000000001"/>
    <n v="-3.4784448587874098E-4"/>
    <n v="2.1542144015017702E-2"/>
    <n v="8.2980775205632098E-3"/>
    <n v="3.90259329873772E-2"/>
    <n v="0.15165314897923499"/>
    <n v="9.3017196165043892E-3"/>
    <n v="1.0813341868138E-2"/>
    <n v="8.6849661433010799E-3"/>
    <n v="1.1941282426245601E-2"/>
    <n v="120.199997"/>
    <n v="97.68"/>
    <n v="-0.118573357058742"/>
    <n v="1.0469119934194001E-3"/>
    <n v="0.78231220130443102"/>
    <n v="1.5426545050412199"/>
    <n v="1.4173087048102899"/>
    <s v="Turtle River Asset Management"/>
    <x v="46"/>
    <s v="Communication Services"/>
    <s v="Movies &amp; Entertainment"/>
    <s v="Burbank, California"/>
    <d v="1976-06-30T00:00:00"/>
    <n v="1001039"/>
    <m/>
    <s v="Burbank"/>
    <s v="California"/>
    <s v="United States"/>
  </r>
  <r>
    <d v="2019-05-16T00:00:00"/>
    <x v="46"/>
    <s v="buy"/>
    <n v="1100"/>
    <n v="15"/>
    <n v="135.28999299999899"/>
    <n v="136.39999399999999"/>
    <n v="134.80999800000001"/>
    <n v="135.5"/>
    <n v="134.666031"/>
    <n v="9689400"/>
    <n v="2.4049999999999998"/>
    <n v="6.0700751433409002E-3"/>
    <n v="1.4196191478204299E-2"/>
    <n v="2.5866744342955598E-2"/>
    <n v="0.202509157920684"/>
    <n v="0.29075271980707801"/>
    <n v="1.3617763533816499E-2"/>
    <n v="1.24049857214448E-2"/>
    <n v="1.72648274651096E-2"/>
    <n v="1.3855183878074599E-2"/>
    <n v="142.36999499999999"/>
    <n v="98.809997999999993"/>
    <n v="-0.118573357058742"/>
    <n v="8.8559569696340101E-3"/>
    <n v="0.825277493330701"/>
    <n v="2.9580019669345199"/>
    <n v="2.9527405640739799"/>
    <s v="Turtle River Asset Management"/>
    <x v="46"/>
    <s v="Communication Services"/>
    <s v="Movies &amp; Entertainment"/>
    <s v="Burbank, California"/>
    <d v="1976-06-30T00:00:00"/>
    <n v="1001039"/>
    <m/>
    <s v="Burbank"/>
    <s v="California"/>
    <s v="United States"/>
  </r>
  <r>
    <d v="2019-05-17T00:00:00"/>
    <x v="46"/>
    <s v="buy"/>
    <n v="1100"/>
    <n v="15"/>
    <n v="134.259995"/>
    <n v="135.979996"/>
    <n v="134.029999"/>
    <n v="135.03999299999899"/>
    <n v="134.20886200000001"/>
    <n v="8964200"/>
    <n v="2.3929999999999998"/>
    <n v="-3.4006108600427398E-3"/>
    <n v="7.4328036663083002E-3"/>
    <n v="3.8806133788459402E-2"/>
    <n v="0.18181814896699"/>
    <n v="0.26696275458198598"/>
    <n v="1.38860260376582E-2"/>
    <n v="1.18283115040157E-2"/>
    <n v="1.71893792179789E-2"/>
    <n v="1.38045528456733E-2"/>
    <n v="142.36999499999999"/>
    <n v="98.809997999999993"/>
    <n v="-0.118573357058742"/>
    <n v="-5.8544371529206298E-3"/>
    <n v="0.82244602230688302"/>
    <n v="2.6856115529829601"/>
    <n v="2.8512067849483902"/>
    <s v="Turtle River Asset Management"/>
    <x v="46"/>
    <s v="Communication Services"/>
    <s v="Movies &amp; Entertainment"/>
    <s v="Burbank, California"/>
    <d v="1976-06-30T00:00:00"/>
    <n v="1001039"/>
    <m/>
    <s v="Burbank"/>
    <s v="California"/>
    <s v="United States"/>
  </r>
  <r>
    <d v="2019-05-30T00:00:00"/>
    <x v="46"/>
    <s v="buy"/>
    <n v="800"/>
    <n v="15"/>
    <n v="131.88000500000001"/>
    <n v="132.679993"/>
    <n v="131.33999599999899"/>
    <n v="132.199997"/>
    <n v="131.386337"/>
    <n v="5274000"/>
    <n v="2.2269999999999999"/>
    <n v="4.77671080068553E-3"/>
    <n v="-1.2403973354066299E-2"/>
    <n v="-5.2314090581801503E-2"/>
    <n v="0.15834498510272099"/>
    <n v="0.29798344062454002"/>
    <n v="5.6497767877104199E-3"/>
    <n v="9.4734375986274006E-3"/>
    <n v="1.7162072696288801E-2"/>
    <n v="1.3702543803916899E-2"/>
    <n v="142.36999499999999"/>
    <n v="98.809997999999993"/>
    <n v="-0.118573357058742"/>
    <n v="2.0962723552933101E-3"/>
    <n v="0.81501207170504097"/>
    <n v="2.98805822623267"/>
    <n v="2.7387200533998901"/>
    <s v="Turtle River Asset Management"/>
    <x v="46"/>
    <s v="Communication Services"/>
    <s v="Movies &amp; Entertainment"/>
    <s v="Burbank, California"/>
    <d v="1976-06-30T00:00:00"/>
    <n v="1001039"/>
    <m/>
    <s v="Burbank"/>
    <s v="California"/>
    <s v="United States"/>
  </r>
  <r>
    <d v="2019-06-07T00:00:00"/>
    <x v="46"/>
    <s v="sell"/>
    <n v="1800"/>
    <n v="15"/>
    <n v="137.60000600000001"/>
    <n v="138.759995"/>
    <n v="137.33000200000001"/>
    <n v="138.03999299999899"/>
    <n v="137.19039899999899"/>
    <n v="7026300"/>
    <n v="2.0840000000000001"/>
    <n v="6.03077784630151E-3"/>
    <n v="4.4438610067175699E-2"/>
    <n v="3.3891543234096599E-2"/>
    <n v="0.19301311110351399"/>
    <n v="0.319186334728842"/>
    <n v="5.3876929454867101E-3"/>
    <n v="9.0766699589985306E-3"/>
    <n v="1.72016950413609E-2"/>
    <n v="1.36962938062515E-2"/>
    <n v="142.36999499999999"/>
    <n v="100.349998"/>
    <n v="-0.118573357058742"/>
    <n v="1.0442979367750601E-2"/>
    <n v="0.812896730069676"/>
    <n v="3.1764587090258098"/>
    <n v="3.2006019299170299"/>
    <s v="Turtle River Asset Management"/>
    <x v="46"/>
    <s v="Communication Services"/>
    <s v="Movies &amp; Entertainment"/>
    <s v="Burbank, California"/>
    <d v="1976-06-30T00:00:00"/>
    <n v="1001039"/>
    <m/>
    <s v="Burbank"/>
    <s v="California"/>
    <s v="United States"/>
  </r>
  <r>
    <d v="2019-06-14T00:00:00"/>
    <x v="46"/>
    <s v="buy"/>
    <n v="2700"/>
    <n v="15"/>
    <n v="142.050003"/>
    <n v="142.949997"/>
    <n v="140.529999"/>
    <n v="141.64999399999999"/>
    <n v="140.77818300000001"/>
    <n v="11125200"/>
    <n v="2.093"/>
    <n v="-6.3517367472622698E-4"/>
    <n v="2.58157467247256E-2"/>
    <n v="6.1507486589945697E-2"/>
    <n v="0.20877494642028099"/>
    <n v="0.30273289188764202"/>
    <n v="2.25646468078055E-2"/>
    <n v="1.1781943069518601E-2"/>
    <n v="1.8088929881855498E-2"/>
    <n v="1.3927118787682401E-2"/>
    <n v="142.949997"/>
    <n v="100.349998"/>
    <n v="-0.118573357058742"/>
    <n v="-1.6128120944145399E-3"/>
    <n v="0.81965130635954497"/>
    <n v="2.9444340850175101"/>
    <n v="2.9105320358522402"/>
    <s v="Turtle River Asset Management"/>
    <x v="46"/>
    <s v="Communication Services"/>
    <s v="Movies &amp; Entertainment"/>
    <s v="Burbank, California"/>
    <d v="1976-06-30T00:00:00"/>
    <n v="1001039"/>
    <m/>
    <s v="Burbank"/>
    <s v="California"/>
    <s v="United States"/>
  </r>
  <r>
    <d v="2019-04-11T00:00:00"/>
    <x v="46"/>
    <s v="sell"/>
    <n v="1500"/>
    <n v="16"/>
    <n v="117.730003"/>
    <n v="117.860001"/>
    <n v="116.32"/>
    <n v="116.599998"/>
    <n v="115.882362"/>
    <n v="12784500"/>
    <n v="2.504"/>
    <n v="-4.7912792346359702E-3"/>
    <n v="1.5993435451390099E-2"/>
    <n v="1.6167725866991101E-2"/>
    <n v="3.3132924677649597E-2"/>
    <n v="0.16134384058175"/>
    <n v="7.9363000442869598E-3"/>
    <n v="1.1284654810016099E-2"/>
    <n v="8.7949144500523106E-3"/>
    <n v="1.19306402506502E-2"/>
    <n v="120.199997"/>
    <n v="97.68"/>
    <n v="-0.118573357058742"/>
    <n v="3.8122194279549302E-5"/>
    <n v="0.77480466126379999"/>
    <n v="1.68326307461294"/>
    <n v="1.61157961297077"/>
    <s v="Bridgebay Associates"/>
    <x v="46"/>
    <s v="Communication Services"/>
    <s v="Movies &amp; Entertainment"/>
    <s v="Burbank, California"/>
    <d v="1976-06-30T00:00:00"/>
    <n v="1001039"/>
    <m/>
    <s v="Burbank"/>
    <s v="California"/>
    <s v="United States"/>
  </r>
  <r>
    <d v="2019-05-10T00:00:00"/>
    <x v="46"/>
    <s v="buy"/>
    <n v="1200"/>
    <n v="16"/>
    <n v="133.009995"/>
    <n v="134.320007"/>
    <n v="131.229996"/>
    <n v="134.03999299999899"/>
    <n v="133.215012"/>
    <n v="9858500"/>
    <n v="2.4550000000000001"/>
    <n v="3.3627769518532998E-3"/>
    <n v="-2.1612552979279301E-3"/>
    <n v="0.13716153348912599"/>
    <n v="0.18402387628820699"/>
    <n v="0.30900107448960901"/>
    <n v="1.0152354395908E-2"/>
    <n v="2.5661424437271499E-2"/>
    <n v="1.7170691306986199E-2"/>
    <n v="1.37864410148032E-2"/>
    <n v="142.36999499999999"/>
    <n v="98.809997999999993"/>
    <n v="-0.118573357058742"/>
    <n v="3.7133938472042301E-3"/>
    <n v="0.821797062707183"/>
    <n v="3.1932804486108899"/>
    <n v="3.1280011522597699"/>
    <s v="Bridgebay Associates"/>
    <x v="46"/>
    <s v="Communication Services"/>
    <s v="Movies &amp; Entertainment"/>
    <s v="Burbank, California"/>
    <d v="1976-06-30T00:00:00"/>
    <n v="1001039"/>
    <m/>
    <s v="Burbank"/>
    <s v="California"/>
    <s v="United States"/>
  </r>
  <r>
    <d v="2019-05-14T00:00:00"/>
    <x v="46"/>
    <s v="buy"/>
    <n v="1000"/>
    <n v="16"/>
    <n v="133.520004"/>
    <n v="134.66000399999999"/>
    <n v="132.050003"/>
    <n v="133.199997"/>
    <n v="132.38018799999901"/>
    <n v="12001700"/>
    <n v="2.419"/>
    <n v="1.4062414309407301E-2"/>
    <n v="-1.8001966311236199E-3"/>
    <n v="0.133102438995466"/>
    <n v="0.19867070284755001"/>
    <n v="0.28192582376386999"/>
    <n v="1.4701622850973199E-2"/>
    <n v="2.6241412023562699E-2"/>
    <n v="1.7248914906425099E-2"/>
    <n v="1.38402318129092E-2"/>
    <n v="142.36999499999999"/>
    <n v="98.809997999999993"/>
    <n v="-0.118573357058742"/>
    <n v="7.98398755130913E-3"/>
    <n v="0.82198308281870602"/>
    <n v="2.8800786449557698"/>
    <n v="2.9627232443264702"/>
    <s v="Bridgebay Associates"/>
    <x v="46"/>
    <s v="Communication Services"/>
    <s v="Movies &amp; Entertainment"/>
    <s v="Burbank, California"/>
    <d v="1976-06-30T00:00:00"/>
    <n v="1001039"/>
    <m/>
    <s v="Burbank"/>
    <s v="California"/>
    <s v="United States"/>
  </r>
  <r>
    <d v="2019-06-04T00:00:00"/>
    <x v="46"/>
    <s v="buy"/>
    <n v="1300"/>
    <n v="16"/>
    <n v="133.449997"/>
    <n v="134.88000500000001"/>
    <n v="132.91999799999999"/>
    <n v="134.820007"/>
    <n v="133.99023399999999"/>
    <n v="8247500"/>
    <n v="2.1190000000000002"/>
    <n v="1.75843762450669E-2"/>
    <n v="1.64527897247609E-2"/>
    <n v="5.0566158336042598E-3"/>
    <n v="0.16774219713556099"/>
    <n v="0.32092402676655202"/>
    <n v="9.3955936351719192E-3"/>
    <n v="9.1331843809220499E-3"/>
    <n v="1.7232410020649298E-2"/>
    <n v="1.3735807975241401E-2"/>
    <n v="142.36999499999999"/>
    <n v="99.699996999999996"/>
    <n v="-0.118573357058742"/>
    <n v="2.1205927310919401E-2"/>
    <n v="0.81825081371901698"/>
    <n v="3.2338871908493498"/>
    <n v="2.9769058056388902"/>
    <s v="Bridgebay Associates"/>
    <x v="46"/>
    <s v="Communication Services"/>
    <s v="Movies &amp; Entertainment"/>
    <s v="Burbank, California"/>
    <d v="1976-06-30T00:00:00"/>
    <n v="1001039"/>
    <m/>
    <s v="Burbank"/>
    <s v="California"/>
    <s v="United States"/>
  </r>
  <r>
    <d v="2019-04-04T00:00:00"/>
    <x v="46"/>
    <s v="buy"/>
    <n v="1600"/>
    <n v="17"/>
    <n v="113.239998"/>
    <n v="114.860001"/>
    <n v="113.029999"/>
    <n v="114.75"/>
    <n v="114.043747"/>
    <n v="14378400"/>
    <n v="2.512"/>
    <n v="1.9624892180326901E-2"/>
    <n v="3.5841697513283297E-2"/>
    <n v="6.5574008345987197E-3"/>
    <n v="7.6208398988177106E-2"/>
    <n v="0.14386347407854599"/>
    <n v="9.4972512924910001E-3"/>
    <n v="1.10429498471642E-2"/>
    <n v="9.5048315943912498E-3"/>
    <n v="1.20139791055632E-2"/>
    <n v="120.199997"/>
    <n v="97.68"/>
    <n v="-0.118573357058742"/>
    <n v="2.0824655091414399E-3"/>
    <n v="0.78458552259236203"/>
    <n v="1.43510082182842"/>
    <n v="1.3525701361806599"/>
    <s v="Los Santos Asset Management"/>
    <x v="46"/>
    <s v="Communication Services"/>
    <s v="Movies &amp; Entertainment"/>
    <s v="Burbank, California"/>
    <d v="1976-06-30T00:00:00"/>
    <n v="1001039"/>
    <m/>
    <s v="Burbank"/>
    <s v="California"/>
    <s v="United States"/>
  </r>
  <r>
    <d v="2019-04-25T00:00:00"/>
    <x v="46"/>
    <s v="buy"/>
    <n v="1300"/>
    <n v="17"/>
    <n v="135.36000100000001"/>
    <n v="138.88000500000001"/>
    <n v="134.83999599999899"/>
    <n v="137.240005"/>
    <n v="136.39532500000001"/>
    <n v="16382500"/>
    <n v="2.5339999999999998"/>
    <n v="1.57158770964296E-2"/>
    <n v="4.0825011184895101E-2"/>
    <n v="0.24154627935115"/>
    <n v="0.21626328079191701"/>
    <n v="0.33770858545622801"/>
    <n v="8.7248303325432597E-3"/>
    <n v="2.39230906260605E-2"/>
    <n v="1.6643645760414001E-2"/>
    <n v="1.3839550401211801E-2"/>
    <n v="138.88000500000001"/>
    <n v="97.68"/>
    <n v="-0.118573357058742"/>
    <n v="-3.6904169755480902E-4"/>
    <n v="0.80496345946145897"/>
    <n v="3.6711708834509902"/>
    <n v="3.31619573852169"/>
    <s v="Los Santos Asset Management"/>
    <x v="46"/>
    <s v="Communication Services"/>
    <s v="Movies &amp; Entertainment"/>
    <s v="Burbank, California"/>
    <d v="1976-06-30T00:00:00"/>
    <n v="1001039"/>
    <m/>
    <s v="Burbank"/>
    <s v="California"/>
    <s v="United States"/>
  </r>
  <r>
    <d v="2019-05-22T00:00:00"/>
    <x v="46"/>
    <s v="buy"/>
    <n v="1100"/>
    <n v="17"/>
    <n v="133.820007"/>
    <n v="134.16999799999999"/>
    <n v="133.38999899999999"/>
    <n v="133.85000600000001"/>
    <n v="133.02619899999999"/>
    <n v="5093700"/>
    <n v="2.3929999999999998"/>
    <n v="-1.7913496602013201E-3"/>
    <n v="-6.1817000563597199E-3"/>
    <n v="1.6345167586038802E-2"/>
    <n v="0.15798074588699601"/>
    <n v="0.26748522474905501"/>
    <n v="5.3942242356515803E-3"/>
    <n v="1.1563417978300501E-2"/>
    <n v="1.7239545991111199E-2"/>
    <n v="1.38063916052505E-2"/>
    <n v="142.36999499999999"/>
    <n v="98.809997999999993"/>
    <n v="-0.118573357058742"/>
    <n v="-2.8283920525026501E-3"/>
    <n v="0.82242105585488501"/>
    <n v="2.6636328722718101"/>
    <n v="2.7324577103129299"/>
    <s v="Los Santos Asset Management"/>
    <x v="46"/>
    <s v="Communication Services"/>
    <s v="Movies &amp; Entertainment"/>
    <s v="Burbank, California"/>
    <d v="1976-06-30T00:00:00"/>
    <n v="1001039"/>
    <m/>
    <s v="Burbank"/>
    <s v="California"/>
    <s v="United States"/>
  </r>
  <r>
    <d v="2019-05-30T00:00:00"/>
    <x v="46"/>
    <s v="sell"/>
    <n v="1600"/>
    <n v="17"/>
    <n v="131.88000500000001"/>
    <n v="132.679993"/>
    <n v="131.33999599999899"/>
    <n v="132.199997"/>
    <n v="131.386337"/>
    <n v="5274000"/>
    <n v="2.2269999999999999"/>
    <n v="4.77671080068553E-3"/>
    <n v="-1.2403973354066299E-2"/>
    <n v="-5.2314090581801503E-2"/>
    <n v="0.15834498510272099"/>
    <n v="0.29798344062454002"/>
    <n v="5.6497767877104199E-3"/>
    <n v="9.4734375986274006E-3"/>
    <n v="1.7162072696288801E-2"/>
    <n v="1.3702543803916899E-2"/>
    <n v="142.36999499999999"/>
    <n v="98.809997999999993"/>
    <n v="-0.118573357058742"/>
    <n v="2.0962723552933101E-3"/>
    <n v="0.81501207170504097"/>
    <n v="2.98805822623267"/>
    <n v="2.7387200533998901"/>
    <s v="Los Santos Asset Management"/>
    <x v="46"/>
    <s v="Communication Services"/>
    <s v="Movies &amp; Entertainment"/>
    <s v="Burbank, California"/>
    <d v="1976-06-30T00:00:00"/>
    <n v="1001039"/>
    <m/>
    <s v="Burbank"/>
    <s v="California"/>
    <s v="United States"/>
  </r>
  <r>
    <d v="2019-06-10T00:00:00"/>
    <x v="46"/>
    <s v="sell"/>
    <n v="1200"/>
    <n v="17"/>
    <n v="138.88000500000001"/>
    <n v="138.88000500000001"/>
    <n v="136.070007"/>
    <n v="137.070007"/>
    <n v="136.22637900000001"/>
    <n v="8479500"/>
    <n v="2.1429999999999998"/>
    <n v="-7.0516813328238004E-3"/>
    <n v="3.4135512923356301E-2"/>
    <n v="1.5291047984941099E-2"/>
    <n v="0.177735932979252"/>
    <n v="0.30665471786986298"/>
    <n v="8.90470115129453E-3"/>
    <n v="8.9656448726995307E-3"/>
    <n v="1.7235404074306401E-2"/>
    <n v="1.37036830496473E-2"/>
    <n v="142.36999499999999"/>
    <n v="100.349998"/>
    <n v="-0.118573357058742"/>
    <n v="4.6492198743191201E-3"/>
    <n v="0.81079623498387998"/>
    <n v="3.02519308659735"/>
    <n v="3.1969400963549401"/>
    <s v="Los Santos Asset Management"/>
    <x v="46"/>
    <s v="Communication Services"/>
    <s v="Movies &amp; Entertainment"/>
    <s v="Burbank, California"/>
    <d v="1976-06-30T00:00:00"/>
    <n v="1001039"/>
    <m/>
    <s v="Burbank"/>
    <s v="California"/>
    <s v="United States"/>
  </r>
  <r>
    <d v="2019-06-17T00:00:00"/>
    <x v="46"/>
    <s v="sell"/>
    <n v="2100"/>
    <n v="17"/>
    <n v="140.80999800000001"/>
    <n v="141.479996"/>
    <n v="139.11000100000001"/>
    <n v="140.970001"/>
    <n v="140.10237100000001"/>
    <n v="8542700"/>
    <n v="2.0859999999999999"/>
    <n v="-4.81210460807578E-3"/>
    <n v="2.80553234494735E-2"/>
    <n v="4.5645582984210502E-2"/>
    <n v="0.220097878116915"/>
    <n v="0.27522845025363002"/>
    <n v="2.2282019681816999E-2"/>
    <n v="1.17380395436558E-2"/>
    <n v="1.79482759811549E-2"/>
    <n v="1.38656644952245E-2"/>
    <n v="142.949997"/>
    <n v="100.349998"/>
    <n v="-0.118573357058742"/>
    <n v="9.3131563797728401E-4"/>
    <n v="0.81749947307441895"/>
    <n v="2.6485652890339502"/>
    <n v="2.8352064763395601"/>
    <s v="Los Santos Asset Management"/>
    <x v="46"/>
    <s v="Communication Services"/>
    <s v="Movies &amp; Entertainment"/>
    <s v="Burbank, California"/>
    <d v="1976-06-30T00:00:00"/>
    <n v="1001039"/>
    <m/>
    <s v="Burbank"/>
    <s v="California"/>
    <s v="United States"/>
  </r>
  <r>
    <d v="2019-06-25T00:00:00"/>
    <x v="46"/>
    <s v="sell"/>
    <n v="1500"/>
    <n v="17"/>
    <n v="139.020004"/>
    <n v="140.41000399999999"/>
    <n v="138.66999799999999"/>
    <n v="139.94000199999999"/>
    <n v="139.07870500000001"/>
    <n v="14675400"/>
    <n v="1.994"/>
    <n v="5.1582887672664904E-3"/>
    <n v="5.0146047550598599E-3"/>
    <n v="5.2896729582492703E-2"/>
    <n v="0.23946144257469601"/>
    <n v="0.29030531932690701"/>
    <n v="1.0476272223920301E-2"/>
    <n v="1.2464815281804899E-2"/>
    <n v="1.7505871343592098E-2"/>
    <n v="1.38586048840272E-2"/>
    <n v="143.509995"/>
    <n v="100.349998"/>
    <n v="-0.118573357058742"/>
    <n v="-9.5417756928269908E-3"/>
    <n v="0.800697109053498"/>
    <n v="2.7540890878953501"/>
    <n v="2.7936287804111499"/>
    <s v="Los Santos Asset Management"/>
    <x v="46"/>
    <s v="Communication Services"/>
    <s v="Movies &amp; Entertainment"/>
    <s v="Burbank, California"/>
    <d v="1976-06-30T00:00:00"/>
    <n v="1001039"/>
    <m/>
    <s v="Burbank"/>
    <s v="California"/>
    <s v="United States"/>
  </r>
  <r>
    <d v="2019-05-03T00:00:00"/>
    <x v="46"/>
    <s v="sell"/>
    <n v="1500"/>
    <n v="18"/>
    <n v="135.220001"/>
    <n v="135.30999800000001"/>
    <n v="133.779999"/>
    <n v="134.33000200000001"/>
    <n v="133.50323499999999"/>
    <n v="8874400"/>
    <n v="2.5310000000000001"/>
    <n v="1.4154088920744E-3"/>
    <n v="-4.0771428774233898E-2"/>
    <n v="0.18215776144451101"/>
    <n v="0.188070159680717"/>
    <n v="0.31466951278609001"/>
    <n v="8.1654483702395895E-3"/>
    <n v="2.53038353512079E-2"/>
    <n v="1.7080584594735E-2"/>
    <n v="1.38960359726362E-2"/>
    <n v="142.36999499999999"/>
    <n v="97.68"/>
    <n v="-0.118573357058742"/>
    <n v="9.5921274614703799E-3"/>
    <n v="0.82225518617804105"/>
    <n v="3.3032299123564499"/>
    <n v="3.4592111014443399"/>
    <s v="Ironman Funds"/>
    <x v="46"/>
    <s v="Communication Services"/>
    <s v="Movies &amp; Entertainment"/>
    <s v="Burbank, California"/>
    <d v="1976-06-30T00:00:00"/>
    <n v="1001039"/>
    <m/>
    <s v="Burbank"/>
    <s v="California"/>
    <s v="United States"/>
  </r>
  <r>
    <d v="2019-05-17T00:00:00"/>
    <x v="46"/>
    <s v="sell"/>
    <n v="1000"/>
    <n v="18"/>
    <n v="134.259995"/>
    <n v="135.979996"/>
    <n v="134.029999"/>
    <n v="135.03999299999899"/>
    <n v="134.20886200000001"/>
    <n v="8964200"/>
    <n v="2.3929999999999998"/>
    <n v="-3.4006108600427398E-3"/>
    <n v="7.4328036663083002E-3"/>
    <n v="3.8806133788459402E-2"/>
    <n v="0.18181814896699"/>
    <n v="0.26696275458198598"/>
    <n v="1.38860260376582E-2"/>
    <n v="1.18283115040157E-2"/>
    <n v="1.71893792179789E-2"/>
    <n v="1.38045528456733E-2"/>
    <n v="142.36999499999999"/>
    <n v="98.809997999999993"/>
    <n v="-0.118573357058742"/>
    <n v="-5.8544371529206298E-3"/>
    <n v="0.82244602230688302"/>
    <n v="2.6856115529829601"/>
    <n v="2.8512067849483902"/>
    <s v="Ironman Funds"/>
    <x v="46"/>
    <s v="Communication Services"/>
    <s v="Movies &amp; Entertainment"/>
    <s v="Burbank, California"/>
    <d v="1976-06-30T00:00:00"/>
    <n v="1001039"/>
    <m/>
    <s v="Burbank"/>
    <s v="California"/>
    <s v="United States"/>
  </r>
  <r>
    <d v="2019-05-28T00:00:00"/>
    <x v="46"/>
    <s v="sell"/>
    <n v="1900"/>
    <n v="18"/>
    <n v="133.21000699999999"/>
    <n v="134.03999299999899"/>
    <n v="132.58999599999899"/>
    <n v="132.61999499999999"/>
    <n v="131.80375699999999"/>
    <n v="8938400"/>
    <n v="2.2679999999999998"/>
    <n v="-1.2809711961567799E-3"/>
    <n v="-9.6801389671032703E-3"/>
    <n v="-3.4243343655224003E-2"/>
    <n v="0.1556850486287"/>
    <n v="0.277170167375345"/>
    <n v="3.8315985521415298E-3"/>
    <n v="1.0382012844162699E-2"/>
    <n v="1.7147048318338302E-2"/>
    <n v="1.37866926363138E-2"/>
    <n v="142.36999499999999"/>
    <n v="98.809997999999993"/>
    <n v="-0.118573357058742"/>
    <n v="-8.4109499934704197E-3"/>
    <n v="0.82196538624528304"/>
    <n v="2.7651908216299401"/>
    <n v="2.6802736397681901"/>
    <s v="Ironman Funds"/>
    <x v="46"/>
    <s v="Communication Services"/>
    <s v="Movies &amp; Entertainment"/>
    <s v="Burbank, California"/>
    <d v="1976-06-30T00:00:00"/>
    <n v="1001039"/>
    <m/>
    <s v="Burbank"/>
    <s v="California"/>
    <s v="United States"/>
  </r>
  <r>
    <d v="2019-06-10T00:00:00"/>
    <x v="46"/>
    <s v="buy"/>
    <n v="1700"/>
    <n v="18"/>
    <n v="138.88000500000001"/>
    <n v="138.88000500000001"/>
    <n v="136.070007"/>
    <n v="137.070007"/>
    <n v="136.22637900000001"/>
    <n v="8479500"/>
    <n v="2.1429999999999998"/>
    <n v="-7.0516813328238004E-3"/>
    <n v="3.4135512923356301E-2"/>
    <n v="1.5291047984941099E-2"/>
    <n v="0.177735932979252"/>
    <n v="0.30665471786986298"/>
    <n v="8.90470115129453E-3"/>
    <n v="8.9656448726995307E-3"/>
    <n v="1.7235404074306401E-2"/>
    <n v="1.37036830496473E-2"/>
    <n v="142.36999499999999"/>
    <n v="100.349998"/>
    <n v="-0.118573357058742"/>
    <n v="4.6492198743191201E-3"/>
    <n v="0.81079623498387998"/>
    <n v="3.02519308659735"/>
    <n v="3.1969400963549401"/>
    <s v="Ironman Funds"/>
    <x v="46"/>
    <s v="Communication Services"/>
    <s v="Movies &amp; Entertainment"/>
    <s v="Burbank, California"/>
    <d v="1976-06-30T00:00:00"/>
    <n v="1001039"/>
    <m/>
    <s v="Burbank"/>
    <s v="California"/>
    <s v="United States"/>
  </r>
  <r>
    <d v="2019-05-02T00:00:00"/>
    <x v="46"/>
    <s v="buy"/>
    <n v="1700"/>
    <n v="19"/>
    <n v="135.38000500000001"/>
    <n v="135.69000199999999"/>
    <n v="132.38000500000001"/>
    <n v="134.13999899999999"/>
    <n v="133.31440699999999"/>
    <n v="16580400"/>
    <n v="2.552"/>
    <n v="-1.6561065750681E-2"/>
    <n v="-2.2847169764067199E-2"/>
    <n v="0.17584190986585599"/>
    <n v="0.18468008883855599"/>
    <n v="0.30884704386711498"/>
    <n v="1.4720570710728799E-2"/>
    <n v="2.5420981908621298E-2"/>
    <n v="1.7090946851815201E-2"/>
    <n v="1.3900597442205301E-2"/>
    <n v="142.36999499999999"/>
    <n v="97.68"/>
    <n v="-0.118573357058742"/>
    <n v="-2.1262443276895502E-3"/>
    <n v="0.82509279297349902"/>
    <n v="3.2414425654713201"/>
    <n v="3.5327975433543402"/>
    <s v="Second Point Management"/>
    <x v="46"/>
    <s v="Communication Services"/>
    <s v="Movies &amp; Entertainment"/>
    <s v="Burbank, California"/>
    <d v="1976-06-30T00:00:00"/>
    <n v="1001039"/>
    <m/>
    <s v="Burbank"/>
    <s v="California"/>
    <s v="United States"/>
  </r>
  <r>
    <d v="2019-05-10T00:00:00"/>
    <x v="46"/>
    <s v="buy"/>
    <n v="1300"/>
    <n v="19"/>
    <n v="133.009995"/>
    <n v="134.320007"/>
    <n v="131.229996"/>
    <n v="134.03999299999899"/>
    <n v="133.215012"/>
    <n v="9858500"/>
    <n v="2.4550000000000001"/>
    <n v="3.3627769518532998E-3"/>
    <n v="-2.1612552979279301E-3"/>
    <n v="0.13716153348912599"/>
    <n v="0.18402387628820699"/>
    <n v="0.30900107448960901"/>
    <n v="1.0152354395908E-2"/>
    <n v="2.5661424437271499E-2"/>
    <n v="1.7170691306986199E-2"/>
    <n v="1.37864410148032E-2"/>
    <n v="142.36999499999999"/>
    <n v="98.809997999999993"/>
    <n v="-0.118573357058742"/>
    <n v="3.7133938472042301E-3"/>
    <n v="0.821797062707183"/>
    <n v="3.1932804486108899"/>
    <n v="3.1280011522597699"/>
    <s v="Second Point Management"/>
    <x v="46"/>
    <s v="Communication Services"/>
    <s v="Movies &amp; Entertainment"/>
    <s v="Burbank, California"/>
    <d v="1976-06-30T00:00:00"/>
    <n v="1001039"/>
    <m/>
    <s v="Burbank"/>
    <s v="California"/>
    <s v="United States"/>
  </r>
  <r>
    <d v="2019-05-14T00:00:00"/>
    <x v="46"/>
    <s v="buy"/>
    <n v="2200"/>
    <n v="19"/>
    <n v="133.520004"/>
    <n v="134.66000399999999"/>
    <n v="132.050003"/>
    <n v="133.199997"/>
    <n v="132.38018799999901"/>
    <n v="12001700"/>
    <n v="2.419"/>
    <n v="1.4062414309407301E-2"/>
    <n v="-1.8001966311236199E-3"/>
    <n v="0.133102438995466"/>
    <n v="0.19867070284755001"/>
    <n v="0.28192582376386999"/>
    <n v="1.4701622850973199E-2"/>
    <n v="2.6241412023562699E-2"/>
    <n v="1.7248914906425099E-2"/>
    <n v="1.38402318129092E-2"/>
    <n v="142.36999499999999"/>
    <n v="98.809997999999993"/>
    <n v="-0.118573357058742"/>
    <n v="7.98398755130913E-3"/>
    <n v="0.82198308281870602"/>
    <n v="2.8800786449557698"/>
    <n v="2.9627232443264702"/>
    <s v="Second Point Management"/>
    <x v="46"/>
    <s v="Communication Services"/>
    <s v="Movies &amp; Entertainment"/>
    <s v="Burbank, California"/>
    <d v="1976-06-30T00:00:00"/>
    <n v="1001039"/>
    <m/>
    <s v="Burbank"/>
    <s v="California"/>
    <s v="United States"/>
  </r>
  <r>
    <d v="2019-05-20T00:00:00"/>
    <x v="46"/>
    <s v="buy"/>
    <n v="1700"/>
    <n v="19"/>
    <n v="134.25"/>
    <n v="134.39999399999999"/>
    <n v="133.25"/>
    <n v="133.91000399999999"/>
    <n v="133.08583100000001"/>
    <n v="8009000"/>
    <n v="2.4159999999999999"/>
    <n v="-8.4029921845083892E-3"/>
    <n v="1.93786854058564E-2"/>
    <n v="1.6261806496774299E-2"/>
    <n v="0.165277063168948"/>
    <n v="0.26524617483020801"/>
    <n v="9.5362873882660695E-3"/>
    <n v="1.1680572744232001E-2"/>
    <n v="1.7234131995095499E-2"/>
    <n v="1.38088130783342E-2"/>
    <n v="142.36999499999999"/>
    <n v="98.809997999999993"/>
    <n v="-0.118573357058742"/>
    <n v="-6.7722580366252503E-3"/>
    <n v="0.82326656431310496"/>
    <n v="2.6539708997124398"/>
    <n v="2.8269795672487898"/>
    <s v="Second Point Management"/>
    <x v="46"/>
    <s v="Communication Services"/>
    <s v="Movies &amp; Entertainment"/>
    <s v="Burbank, California"/>
    <d v="1976-06-30T00:00:00"/>
    <n v="1001039"/>
    <m/>
    <s v="Burbank"/>
    <s v="California"/>
    <s v="United States"/>
  </r>
  <r>
    <d v="2019-05-23T00:00:00"/>
    <x v="46"/>
    <s v="sell"/>
    <n v="1300"/>
    <n v="19"/>
    <n v="132.71000699999999"/>
    <n v="133.550003"/>
    <n v="131.949997"/>
    <n v="132.729996"/>
    <n v="131.91308599999999"/>
    <n v="6743300"/>
    <n v="2.2959999999999998"/>
    <n v="-8.4028274591564506E-3"/>
    <n v="-2.0654602658857001E-2"/>
    <n v="-4.7352975762233003E-3"/>
    <n v="0.14121329243146699"/>
    <n v="0.25898624765825001"/>
    <n v="4.2565384527458901E-3"/>
    <n v="1.1399613538910201E-2"/>
    <n v="1.7277055314779001E-2"/>
    <n v="1.38191337463526E-2"/>
    <n v="142.36999499999999"/>
    <n v="98.809997999999993"/>
    <n v="-0.118573357058742"/>
    <n v="-1.1985692488440201E-2"/>
    <n v="0.82238939984297099"/>
    <n v="2.57592965233572"/>
    <n v="2.6560432473931699"/>
    <s v="Second Point Management"/>
    <x v="46"/>
    <s v="Communication Services"/>
    <s v="Movies &amp; Entertainment"/>
    <s v="Burbank, California"/>
    <d v="1976-06-30T00:00:00"/>
    <n v="1001039"/>
    <m/>
    <s v="Burbank"/>
    <s v="California"/>
    <s v="United States"/>
  </r>
  <r>
    <d v="2019-05-29T00:00:00"/>
    <x v="46"/>
    <s v="buy"/>
    <n v="1000"/>
    <n v="19"/>
    <n v="131.96000699999999"/>
    <n v="132.14999399999999"/>
    <n v="130.779999"/>
    <n v="131.570007"/>
    <n v="130.76023899999899"/>
    <n v="7749600"/>
    <n v="2.2360000000000002"/>
    <n v="-7.9487173427980895E-3"/>
    <n v="-1.8972033814953E-2"/>
    <n v="-6.1531728900263198E-2"/>
    <n v="0.154100144590048"/>
    <n v="0.26834049419358103"/>
    <n v="4.0882751899198001E-3"/>
    <n v="9.3449037882683498E-3"/>
    <n v="1.7161376275639899E-2"/>
    <n v="1.37984663668042E-2"/>
    <n v="142.36999499999999"/>
    <n v="98.809997999999993"/>
    <n v="-0.118573357058742"/>
    <n v="-6.9359101493404697E-3"/>
    <n v="0.82314211841137896"/>
    <n v="2.6688779738605"/>
    <n v="2.6738349826077199"/>
    <s v="Second Point Management"/>
    <x v="46"/>
    <s v="Communication Services"/>
    <s v="Movies &amp; Entertainment"/>
    <s v="Burbank, California"/>
    <d v="1976-06-30T00:00:00"/>
    <n v="1001039"/>
    <m/>
    <s v="Burbank"/>
    <s v="California"/>
    <s v="United States"/>
  </r>
  <r>
    <d v="2019-06-11T00:00:00"/>
    <x v="46"/>
    <s v="buy"/>
    <n v="1800"/>
    <n v="19"/>
    <n v="137.58999599999899"/>
    <n v="137.75"/>
    <n v="134.94000199999999"/>
    <n v="135.08000200000001"/>
    <n v="134.248627"/>
    <n v="6352200"/>
    <n v="2.14"/>
    <n v="-1.46245472276721E-2"/>
    <n v="1.92658945061731E-3"/>
    <n v="1.10918286419283E-2"/>
    <n v="0.16328567616718101"/>
    <n v="0.27740160683432102"/>
    <n v="1.0655353152144701E-2"/>
    <n v="9.2537360860975408E-3"/>
    <n v="1.7371525814896999E-2"/>
    <n v="1.3713518089380299E-2"/>
    <n v="142.36999499999999"/>
    <n v="100.349998"/>
    <n v="-0.118573357058742"/>
    <n v="-3.4994119269314301E-4"/>
    <n v="0.80973277539390798"/>
    <n v="2.7070969198393899"/>
    <n v="3.0915820421529498"/>
    <s v="Second Point Management"/>
    <x v="46"/>
    <s v="Communication Services"/>
    <s v="Movies &amp; Entertainment"/>
    <s v="Burbank, California"/>
    <d v="1976-06-30T00:00:00"/>
    <n v="1001039"/>
    <m/>
    <s v="Burbank"/>
    <s v="California"/>
    <s v="United States"/>
  </r>
  <r>
    <d v="2019-06-18T00:00:00"/>
    <x v="46"/>
    <s v="buy"/>
    <n v="2700"/>
    <n v="19"/>
    <n v="141.990005"/>
    <n v="143.509995"/>
    <n v="138.970001"/>
    <n v="139.240005"/>
    <n v="138.383026"/>
    <n v="11231400"/>
    <n v="2.06"/>
    <n v="-1.2347985672293799E-2"/>
    <n v="3.0331885004851698E-2"/>
    <n v="2.72275221685759E-2"/>
    <n v="0.235718743601606"/>
    <n v="0.26196129190424999"/>
    <n v="2.17828175297279E-2"/>
    <n v="1.20910202746644E-2"/>
    <n v="1.76113572844643E-2"/>
    <n v="1.3891487428826199E-2"/>
    <n v="143.509995"/>
    <n v="100.349998"/>
    <n v="-0.118573357058742"/>
    <n v="9.6704895497130797E-3"/>
    <n v="0.80902196607023502"/>
    <n v="2.5065302182300599"/>
    <n v="2.79509313601769"/>
    <s v="Second Point Management"/>
    <x v="46"/>
    <s v="Communication Services"/>
    <s v="Movies &amp; Entertainment"/>
    <s v="Burbank, California"/>
    <d v="1976-06-30T00:00:00"/>
    <n v="1001039"/>
    <m/>
    <s v="Burbank"/>
    <s v="California"/>
    <s v="United States"/>
  </r>
  <r>
    <d v="2019-06-27T00:00:00"/>
    <x v="46"/>
    <s v="buy"/>
    <n v="1500"/>
    <n v="19"/>
    <n v="141"/>
    <n v="141.740005"/>
    <n v="138.91999799999999"/>
    <n v="139.300003"/>
    <n v="138.442657"/>
    <n v="6466300"/>
    <n v="2.0049999999999999"/>
    <n v="-7.8655113119256003E-3"/>
    <n v="-1.9337931576054498E-2"/>
    <n v="4.9142084039688803E-2"/>
    <n v="0.22971578812917401"/>
    <n v="0.305475172272266"/>
    <n v="7.70693246136539E-3"/>
    <n v="1.26321764208287E-2"/>
    <n v="1.7564948289322899E-2"/>
    <n v="1.3817126205501301E-2"/>
    <n v="143.509995"/>
    <n v="100.349998"/>
    <n v="-0.118573357058742"/>
    <n v="3.81588593721357E-3"/>
    <n v="0.79437856792761996"/>
    <n v="2.8877187473558701"/>
    <n v="2.8109951774764101"/>
    <s v="Second Point Management"/>
    <x v="46"/>
    <s v="Communication Services"/>
    <s v="Movies &amp; Entertainment"/>
    <s v="Burbank, California"/>
    <d v="1976-06-30T00:00:00"/>
    <n v="1001039"/>
    <m/>
    <s v="Burbank"/>
    <s v="California"/>
    <s v="United States"/>
  </r>
  <r>
    <d v="2019-04-04T00:00:00"/>
    <x v="46"/>
    <s v="buy"/>
    <n v="1700"/>
    <n v="20"/>
    <n v="113.239998"/>
    <n v="114.860001"/>
    <n v="113.029999"/>
    <n v="114.75"/>
    <n v="114.043747"/>
    <n v="14378400"/>
    <n v="2.512"/>
    <n v="1.9624892180326901E-2"/>
    <n v="3.5841697513283297E-2"/>
    <n v="6.5574008345987197E-3"/>
    <n v="7.6208398988177106E-2"/>
    <n v="0.14386347407854599"/>
    <n v="9.4972512924910001E-3"/>
    <n v="1.10429498471642E-2"/>
    <n v="9.5048315943912498E-3"/>
    <n v="1.20139791055632E-2"/>
    <n v="120.199997"/>
    <n v="97.68"/>
    <n v="-0.118573357058742"/>
    <n v="2.0824655091414399E-3"/>
    <n v="0.78458552259236203"/>
    <n v="1.43510082182842"/>
    <n v="1.3525701361806599"/>
    <s v="Jaguar Group of Funds"/>
    <x v="46"/>
    <s v="Communication Services"/>
    <s v="Movies &amp; Entertainment"/>
    <s v="Burbank, California"/>
    <d v="1976-06-30T00:00:00"/>
    <n v="1001039"/>
    <m/>
    <s v="Burbank"/>
    <s v="California"/>
    <s v="United States"/>
  </r>
  <r>
    <d v="2019-05-10T00:00:00"/>
    <x v="46"/>
    <s v="sell"/>
    <n v="2700"/>
    <n v="20"/>
    <n v="133.009995"/>
    <n v="134.320007"/>
    <n v="131.229996"/>
    <n v="134.03999299999899"/>
    <n v="133.215012"/>
    <n v="9858500"/>
    <n v="2.4550000000000001"/>
    <n v="3.3627769518532998E-3"/>
    <n v="-2.1612552979279301E-3"/>
    <n v="0.13716153348912599"/>
    <n v="0.18402387628820699"/>
    <n v="0.30900107448960901"/>
    <n v="1.0152354395908E-2"/>
    <n v="2.5661424437271499E-2"/>
    <n v="1.7170691306986199E-2"/>
    <n v="1.37864410148032E-2"/>
    <n v="142.36999499999999"/>
    <n v="98.809997999999993"/>
    <n v="-0.118573357058742"/>
    <n v="3.7133938472042301E-3"/>
    <n v="0.821797062707183"/>
    <n v="3.1932804486108899"/>
    <n v="3.1280011522597699"/>
    <s v="Jaguar Group of Funds"/>
    <x v="46"/>
    <s v="Communication Services"/>
    <s v="Movies &amp; Entertainment"/>
    <s v="Burbank, California"/>
    <d v="1976-06-30T00:00:00"/>
    <n v="1001039"/>
    <m/>
    <s v="Burbank"/>
    <s v="California"/>
    <s v="United States"/>
  </r>
  <r>
    <d v="2019-05-14T00:00:00"/>
    <x v="46"/>
    <s v="sell"/>
    <n v="2300"/>
    <n v="20"/>
    <n v="133.520004"/>
    <n v="134.66000399999999"/>
    <n v="132.050003"/>
    <n v="133.199997"/>
    <n v="132.38018799999901"/>
    <n v="12001700"/>
    <n v="2.419"/>
    <n v="1.4062414309407301E-2"/>
    <n v="-1.8001966311236199E-3"/>
    <n v="0.133102438995466"/>
    <n v="0.19867070284755001"/>
    <n v="0.28192582376386999"/>
    <n v="1.4701622850973199E-2"/>
    <n v="2.6241412023562699E-2"/>
    <n v="1.7248914906425099E-2"/>
    <n v="1.38402318129092E-2"/>
    <n v="142.36999499999999"/>
    <n v="98.809997999999993"/>
    <n v="-0.118573357058742"/>
    <n v="7.98398755130913E-3"/>
    <n v="0.82198308281870602"/>
    <n v="2.8800786449557698"/>
    <n v="2.9627232443264702"/>
    <s v="Jaguar Group of Funds"/>
    <x v="46"/>
    <s v="Communication Services"/>
    <s v="Movies &amp; Entertainment"/>
    <s v="Burbank, California"/>
    <d v="1976-06-30T00:00:00"/>
    <n v="1001039"/>
    <m/>
    <s v="Burbank"/>
    <s v="California"/>
    <s v="United States"/>
  </r>
  <r>
    <d v="2019-05-17T00:00:00"/>
    <x v="46"/>
    <s v="buy"/>
    <n v="1200"/>
    <n v="20"/>
    <n v="134.259995"/>
    <n v="135.979996"/>
    <n v="134.029999"/>
    <n v="135.03999299999899"/>
    <n v="134.20886200000001"/>
    <n v="8964200"/>
    <n v="2.3929999999999998"/>
    <n v="-3.4006108600427398E-3"/>
    <n v="7.4328036663083002E-3"/>
    <n v="3.8806133788459402E-2"/>
    <n v="0.18181814896699"/>
    <n v="0.26696275458198598"/>
    <n v="1.38860260376582E-2"/>
    <n v="1.18283115040157E-2"/>
    <n v="1.71893792179789E-2"/>
    <n v="1.38045528456733E-2"/>
    <n v="142.36999499999999"/>
    <n v="98.809997999999993"/>
    <n v="-0.118573357058742"/>
    <n v="-5.8544371529206298E-3"/>
    <n v="0.82244602230688302"/>
    <n v="2.6856115529829601"/>
    <n v="2.8512067849483902"/>
    <s v="Jaguar Group of Funds"/>
    <x v="46"/>
    <s v="Communication Services"/>
    <s v="Movies &amp; Entertainment"/>
    <s v="Burbank, California"/>
    <d v="1976-06-30T00:00:00"/>
    <n v="1001039"/>
    <m/>
    <s v="Burbank"/>
    <s v="California"/>
    <s v="United States"/>
  </r>
  <r>
    <d v="2019-05-20T00:00:00"/>
    <x v="46"/>
    <s v="buy"/>
    <n v="2500"/>
    <n v="20"/>
    <n v="134.25"/>
    <n v="134.39999399999999"/>
    <n v="133.25"/>
    <n v="133.91000399999999"/>
    <n v="133.08583100000001"/>
    <n v="8009000"/>
    <n v="2.4159999999999999"/>
    <n v="-8.4029921845083892E-3"/>
    <n v="1.93786854058564E-2"/>
    <n v="1.6261806496774299E-2"/>
    <n v="0.165277063168948"/>
    <n v="0.26524617483020801"/>
    <n v="9.5362873882660695E-3"/>
    <n v="1.1680572744232001E-2"/>
    <n v="1.7234131995095499E-2"/>
    <n v="1.38088130783342E-2"/>
    <n v="142.36999499999999"/>
    <n v="98.809997999999993"/>
    <n v="-0.118573357058742"/>
    <n v="-6.7722580366252503E-3"/>
    <n v="0.82326656431310496"/>
    <n v="2.6539708997124398"/>
    <n v="2.8269795672487898"/>
    <s v="Jaguar Group of Funds"/>
    <x v="46"/>
    <s v="Communication Services"/>
    <s v="Movies &amp; Entertainment"/>
    <s v="Burbank, California"/>
    <d v="1976-06-30T00:00:00"/>
    <n v="1001039"/>
    <m/>
    <s v="Burbank"/>
    <s v="California"/>
    <s v="United States"/>
  </r>
  <r>
    <d v="2019-05-03T00:00:00"/>
    <x v="47"/>
    <s v="sell"/>
    <n v="100"/>
    <n v="2"/>
    <n v="76.709998999999996"/>
    <n v="76.75"/>
    <n v="75.010002"/>
    <n v="75.180000000000007"/>
    <n v="75.180000000000007"/>
    <n v="1472700"/>
    <n v="2.5310000000000001"/>
    <n v="-2.0668148331274502E-2"/>
    <n v="2.5304934929570198E-3"/>
    <n v="1.48746461108342E-2"/>
    <n v="0.13144338287462201"/>
    <n v="1.2582176597742301E-2"/>
    <n v="1.3265704257474E-2"/>
    <n v="1.3213204497627E-2"/>
    <n v="1.5985708836193002E-2"/>
    <n v="2.2283226066274101E-2"/>
    <n v="86.5"/>
    <n v="54.735000999999997"/>
    <n v="-0.185941233412139"/>
    <n v="9.5921274614703799E-3"/>
    <n v="1.5405096751097"/>
    <n v="-9.4472375978410794E-2"/>
    <n v="0.41528526416939399"/>
    <s v="InvestBurg"/>
    <x v="47"/>
    <s v="Information Technology"/>
    <s v="Semiconductors"/>
    <s v="Greensboro, North Carolina"/>
    <d v="2015-06-11T00:00:00"/>
    <n v="1604778"/>
    <m/>
    <s v="Greensboro"/>
    <s v="North Carolina"/>
    <s v="United States"/>
  </r>
  <r>
    <d v="2019-05-14T00:00:00"/>
    <x v="47"/>
    <s v="buy"/>
    <n v="200"/>
    <n v="2"/>
    <n v="71.690002000000007"/>
    <n v="73.339995999999999"/>
    <n v="71.620002999999997"/>
    <n v="72.860000999999997"/>
    <n v="72.860000999999997"/>
    <n v="1037300"/>
    <n v="2.419"/>
    <n v="2.5155908538474599E-2"/>
    <n v="-1.11915866416819E-2"/>
    <n v="-4.28512528476633E-2"/>
    <n v="0.11138713189595401"/>
    <n v="-0.113779520387376"/>
    <n v="3.51307963628784E-2"/>
    <n v="1.9974227348622201E-2"/>
    <n v="1.6839376746610402E-2"/>
    <n v="2.2483546067795498E-2"/>
    <n v="86.5"/>
    <n v="54.735000999999997"/>
    <n v="-0.185941233412139"/>
    <n v="7.98398755130913E-3"/>
    <n v="1.5452433818773099"/>
    <n v="-1.0430052342721099"/>
    <n v="-0.82927620626496201"/>
    <s v="InvestBurg"/>
    <x v="47"/>
    <s v="Information Technology"/>
    <s v="Semiconductors"/>
    <s v="Greensboro, North Carolina"/>
    <d v="2015-06-11T00:00:00"/>
    <n v="1604778"/>
    <m/>
    <s v="Greensboro"/>
    <s v="North Carolina"/>
    <s v="United States"/>
  </r>
  <r>
    <d v="2019-06-13T00:00:00"/>
    <x v="47"/>
    <s v="buy"/>
    <n v="100"/>
    <n v="2"/>
    <n v="63"/>
    <n v="63.825001"/>
    <n v="62.82"/>
    <n v="63.310001"/>
    <n v="63.310001"/>
    <n v="776800"/>
    <n v="2.0910000000000002"/>
    <n v="8.4067748661603402E-3"/>
    <n v="-2.2088995695097599E-3"/>
    <n v="-0.11534058641556599"/>
    <n v="-8.0977850995936296E-2"/>
    <n v="-0.243066980216502"/>
    <n v="1.9331572044582801E-2"/>
    <n v="2.8444018729010999E-2"/>
    <n v="2.2985303170011601E-2"/>
    <n v="2.36788969710225E-2"/>
    <n v="86.5"/>
    <n v="54.735000999999997"/>
    <n v="-0.20034701249272999"/>
    <n v="4.0890106107655602E-3"/>
    <n v="1.51781065503771"/>
    <n v="-1.8004773692723799"/>
    <n v="-1.70359781883507"/>
    <s v="InvestBurg"/>
    <x v="47"/>
    <s v="Information Technology"/>
    <s v="Semiconductors"/>
    <s v="Greensboro, North Carolina"/>
    <d v="2015-06-11T00:00:00"/>
    <n v="1604778"/>
    <m/>
    <s v="Greensboro"/>
    <s v="North Carolina"/>
    <s v="United States"/>
  </r>
  <r>
    <d v="2019-06-27T00:00:00"/>
    <x v="47"/>
    <s v="sell"/>
    <n v="300"/>
    <n v="2"/>
    <n v="66.389999000000003"/>
    <n v="67.849997999999999"/>
    <n v="66.360000999999997"/>
    <n v="67.059997999999993"/>
    <n v="67.059997999999993"/>
    <n v="1260900"/>
    <n v="2.0049999999999999"/>
    <n v="2.14024602267666E-2"/>
    <n v="3.3665076036884803E-2"/>
    <n v="9.8820628993386006E-2"/>
    <n v="-4.6187901673671997E-2"/>
    <n v="-0.19771107097228299"/>
    <n v="2.2280542025428601E-2"/>
    <n v="2.11974145934089E-2"/>
    <n v="2.3054971315984499E-2"/>
    <n v="2.39002326500647E-2"/>
    <n v="86.496002000000004"/>
    <n v="54.735000999999997"/>
    <n v="-0.20034701249272999"/>
    <n v="3.81588593721357E-3"/>
    <n v="1.5221107835044001"/>
    <n v="-1.46842504203166"/>
    <n v="-1.70529829754574"/>
    <s v="InvestBurg"/>
    <x v="47"/>
    <s v="Information Technology"/>
    <s v="Semiconductors"/>
    <s v="Greensboro, North Carolina"/>
    <d v="2015-06-11T00:00:00"/>
    <n v="1604778"/>
    <m/>
    <s v="Greensboro"/>
    <s v="North Carolina"/>
    <s v="United States"/>
  </r>
  <r>
    <d v="2019-04-24T00:00:00"/>
    <x v="47"/>
    <s v="sell"/>
    <n v="400"/>
    <n v="3"/>
    <n v="77.050003000000004"/>
    <n v="78.510002"/>
    <n v="76.660004000000001"/>
    <n v="77.25"/>
    <n v="77.25"/>
    <n v="1316200"/>
    <n v="2.5219999999999998"/>
    <n v="8.4498651409700906E-3"/>
    <n v="-1.36283674454686E-2"/>
    <n v="7.4974693677706303E-2"/>
    <n v="0.221365198246714"/>
    <n v="0.117588879748579"/>
    <n v="1.3079521751318299E-2"/>
    <n v="1.200556565722E-2"/>
    <n v="1.6626679037614799E-2"/>
    <n v="2.2634476922438501E-2"/>
    <n v="86.5"/>
    <n v="54.735000999999997"/>
    <n v="-0.185941233412139"/>
    <n v="-2.1941687255359501E-3"/>
    <n v="1.5432353611649201"/>
    <n v="0.68887759937536197"/>
    <n v="0.36322369277755501"/>
    <s v="FinanCorp"/>
    <x v="47"/>
    <s v="Information Technology"/>
    <s v="Semiconductors"/>
    <s v="Greensboro, North Carolina"/>
    <d v="2015-06-11T00:00:00"/>
    <n v="1604778"/>
    <m/>
    <s v="Greensboro"/>
    <s v="North Carolina"/>
    <s v="United States"/>
  </r>
  <r>
    <d v="2019-04-26T00:00:00"/>
    <x v="47"/>
    <s v="sell"/>
    <n v="200"/>
    <n v="3"/>
    <n v="73.849997999999999"/>
    <n v="75.160004000000001"/>
    <n v="72.550003000000004"/>
    <n v="74.989998"/>
    <n v="74.989998"/>
    <n v="2006300"/>
    <n v="2.5049999999999999"/>
    <n v="-3.03392497601324E-2"/>
    <n v="-2.2286173534368799E-2"/>
    <n v="5.25643919975863E-2"/>
    <n v="0.13134296348152499"/>
    <n v="0.102859522171389"/>
    <n v="1.6044919227266901E-2"/>
    <n v="1.3690567359404901E-2"/>
    <n v="1.6389890409234401E-2"/>
    <n v="2.2706248146356099E-2"/>
    <n v="86.5"/>
    <n v="54.735000999999997"/>
    <n v="-0.185941233412139"/>
    <n v="4.6743503443647796E-3"/>
    <n v="1.5439665304796499"/>
    <n v="0.57905556017021398"/>
    <n v="0.57523477559578295"/>
    <s v="FinanCorp"/>
    <x v="47"/>
    <s v="Information Technology"/>
    <s v="Semiconductors"/>
    <s v="Greensboro, North Carolina"/>
    <d v="2015-06-11T00:00:00"/>
    <n v="1604778"/>
    <m/>
    <s v="Greensboro"/>
    <s v="North Carolina"/>
    <s v="United States"/>
  </r>
  <r>
    <d v="2019-05-30T00:00:00"/>
    <x v="47"/>
    <s v="sell"/>
    <n v="100"/>
    <n v="3"/>
    <n v="62.18"/>
    <n v="63.73"/>
    <n v="61.41"/>
    <n v="61.869999"/>
    <n v="61.869999"/>
    <n v="1261100"/>
    <n v="2.2269999999999999"/>
    <n v="-3.3885147114826198E-3"/>
    <n v="2.7363024453904199E-2"/>
    <n v="-0.19843475207245001"/>
    <n v="-0.125457837074857"/>
    <n v="-0.25624098492196601"/>
    <n v="2.0827321138544901E-2"/>
    <n v="2.91064848591003E-2"/>
    <n v="2.1959714146156099E-2"/>
    <n v="2.3523513028098499E-2"/>
    <n v="86.5"/>
    <n v="54.735000999999997"/>
    <n v="-0.20034701249272999"/>
    <n v="2.0962723552933101E-3"/>
    <n v="1.5087862769526801"/>
    <n v="-1.98215291005627"/>
    <n v="-2.1415660209605201"/>
    <s v="FinanCorp"/>
    <x v="47"/>
    <s v="Information Technology"/>
    <s v="Semiconductors"/>
    <s v="Greensboro, North Carolina"/>
    <d v="2015-06-11T00:00:00"/>
    <n v="1604778"/>
    <m/>
    <s v="Greensboro"/>
    <s v="North Carolina"/>
    <s v="United States"/>
  </r>
  <r>
    <d v="2019-06-04T00:00:00"/>
    <x v="47"/>
    <s v="buy"/>
    <n v="200"/>
    <n v="3"/>
    <n v="62.880001"/>
    <n v="64.300003000000004"/>
    <n v="62.779998999999997"/>
    <n v="64.180000000000007"/>
    <n v="64.180000000000007"/>
    <n v="1643400"/>
    <n v="2.1190000000000002"/>
    <n v="3.6494593816535303E-2"/>
    <n v="5.4924553461053099E-2"/>
    <n v="-0.17886175078559499"/>
    <n v="-8.4801618011317706E-2"/>
    <n v="-0.242707825397006"/>
    <n v="1.9132570575839E-2"/>
    <n v="3.0451403053984399E-2"/>
    <n v="2.2556867799128199E-2"/>
    <n v="2.3609773623658199E-2"/>
    <n v="86.5"/>
    <n v="54.735000999999997"/>
    <n v="-0.20034701249272999"/>
    <n v="2.1205927310919401E-2"/>
    <n v="1.5081253036630999"/>
    <n v="-1.84722368413286"/>
    <n v="-2.0080262132069899"/>
    <s v="FinanCorp"/>
    <x v="47"/>
    <s v="Information Technology"/>
    <s v="Semiconductors"/>
    <s v="Greensboro, North Carolina"/>
    <d v="2015-06-11T00:00:00"/>
    <n v="1604778"/>
    <m/>
    <s v="Greensboro"/>
    <s v="North Carolina"/>
    <s v="United States"/>
  </r>
  <r>
    <d v="2019-06-26T00:00:00"/>
    <x v="47"/>
    <s v="sell"/>
    <n v="200"/>
    <n v="3"/>
    <n v="64.610000999999997"/>
    <n v="66.290001000000004"/>
    <n v="64.610000999999997"/>
    <n v="65.639999000000003"/>
    <n v="65.639999000000003"/>
    <n v="1142100"/>
    <n v="2.0489999999999999"/>
    <n v="3.3775480590185397E-2"/>
    <n v="7.6206666654101297E-4"/>
    <n v="5.2223841245234E-2"/>
    <n v="-7.2419874025461697E-2"/>
    <n v="-0.20233130140345801"/>
    <n v="2.1716576954172898E-2"/>
    <n v="2.1748064529333599E-2"/>
    <n v="2.28849994765793E-2"/>
    <n v="2.3884912035573899E-2"/>
    <n v="86.496002000000004"/>
    <n v="54.735000999999997"/>
    <n v="-0.20034701249272999"/>
    <n v="-1.2346958449604901E-3"/>
    <n v="1.5207815740427999"/>
    <n v="-1.4975221347046399"/>
    <n v="-1.77955608884273"/>
    <s v="FinanCorp"/>
    <x v="47"/>
    <s v="Information Technology"/>
    <s v="Semiconductors"/>
    <s v="Greensboro, North Carolina"/>
    <d v="2015-06-11T00:00:00"/>
    <n v="1604778"/>
    <m/>
    <s v="Greensboro"/>
    <s v="North Carolina"/>
    <s v="United States"/>
  </r>
  <r>
    <d v="2019-04-24T00:00:00"/>
    <x v="47"/>
    <s v="sell"/>
    <n v="300"/>
    <n v="4"/>
    <n v="77.050003000000004"/>
    <n v="78.510002"/>
    <n v="76.660004000000001"/>
    <n v="77.25"/>
    <n v="77.25"/>
    <n v="1316200"/>
    <n v="2.5219999999999998"/>
    <n v="8.4498651409700906E-3"/>
    <n v="-1.36283674454686E-2"/>
    <n v="7.4974693677706303E-2"/>
    <n v="0.221365198246714"/>
    <n v="0.117588879748579"/>
    <n v="1.3079521751318299E-2"/>
    <n v="1.200556565722E-2"/>
    <n v="1.6626679037614799E-2"/>
    <n v="2.2634476922438501E-2"/>
    <n v="86.5"/>
    <n v="54.735000999999997"/>
    <n v="-0.185941233412139"/>
    <n v="-2.1941687255359501E-3"/>
    <n v="1.5432353611649201"/>
    <n v="0.68887759937536197"/>
    <n v="0.36322369277755501"/>
    <s v="CapitalOwl"/>
    <x v="47"/>
    <s v="Information Technology"/>
    <s v="Semiconductors"/>
    <s v="Greensboro, North Carolina"/>
    <d v="2015-06-11T00:00:00"/>
    <n v="1604778"/>
    <m/>
    <s v="Greensboro"/>
    <s v="North Carolina"/>
    <s v="United States"/>
  </r>
  <r>
    <d v="2019-04-26T00:00:00"/>
    <x v="47"/>
    <s v="sell"/>
    <n v="200"/>
    <n v="4"/>
    <n v="73.849997999999999"/>
    <n v="75.160004000000001"/>
    <n v="72.550003000000004"/>
    <n v="74.989998"/>
    <n v="74.989998"/>
    <n v="2006300"/>
    <n v="2.5049999999999999"/>
    <n v="-3.03392497601324E-2"/>
    <n v="-2.2286173534368799E-2"/>
    <n v="5.25643919975863E-2"/>
    <n v="0.13134296348152499"/>
    <n v="0.102859522171389"/>
    <n v="1.6044919227266901E-2"/>
    <n v="1.3690567359404901E-2"/>
    <n v="1.6389890409234401E-2"/>
    <n v="2.2706248146356099E-2"/>
    <n v="86.5"/>
    <n v="54.735000999999997"/>
    <n v="-0.185941233412139"/>
    <n v="4.6743503443647796E-3"/>
    <n v="1.5439665304796499"/>
    <n v="0.57905556017021398"/>
    <n v="0.57523477559578295"/>
    <s v="CapitalOwl"/>
    <x v="47"/>
    <s v="Information Technology"/>
    <s v="Semiconductors"/>
    <s v="Greensboro, North Carolina"/>
    <d v="2015-06-11T00:00:00"/>
    <n v="1604778"/>
    <m/>
    <s v="Greensboro"/>
    <s v="North Carolina"/>
    <s v="United States"/>
  </r>
  <r>
    <d v="2019-05-23T00:00:00"/>
    <x v="47"/>
    <s v="buy"/>
    <n v="100"/>
    <n v="4"/>
    <n v="59.279998999999997"/>
    <n v="60.77"/>
    <n v="58.52"/>
    <n v="60.66"/>
    <n v="60.66"/>
    <n v="2774500"/>
    <n v="2.2959999999999998"/>
    <n v="7.6121333343641502E-3"/>
    <n v="-0.115839557674923"/>
    <n v="-0.23331254837644899"/>
    <n v="-0.11127773693370099"/>
    <n v="-0.28644489549552898"/>
    <n v="3.0395958459438099E-2"/>
    <n v="2.7868090362175899E-2"/>
    <n v="2.14313337619991E-2"/>
    <n v="2.33986100721554E-2"/>
    <n v="86.5"/>
    <n v="54.735000999999997"/>
    <n v="-0.20034701249272999"/>
    <n v="-1.1985692488440201E-2"/>
    <n v="1.5133186987857701"/>
    <n v="-2.2610806264958101"/>
    <n v="-2.1852250193182199"/>
    <s v="CapitalOwl"/>
    <x v="47"/>
    <s v="Information Technology"/>
    <s v="Semiconductors"/>
    <s v="Greensboro, North Carolina"/>
    <d v="2015-06-11T00:00:00"/>
    <n v="1604778"/>
    <m/>
    <s v="Greensboro"/>
    <s v="North Carolina"/>
    <s v="United States"/>
  </r>
  <r>
    <d v="2019-06-03T00:00:00"/>
    <x v="47"/>
    <s v="sell"/>
    <n v="400"/>
    <n v="4"/>
    <n v="61.650002000000001"/>
    <n v="62.75"/>
    <n v="60.77"/>
    <n v="61.880001"/>
    <n v="61.880001"/>
    <n v="1619100"/>
    <n v="2.081"/>
    <n v="1.1376703142417999E-2"/>
    <n v="-6.7643678768674904E-3"/>
    <n v="-0.19999468251819399"/>
    <n v="-0.124012273744392"/>
    <n v="-0.25994972014494899"/>
    <n v="1.84479658011612E-2"/>
    <n v="2.9287773591723298E-2"/>
    <n v="2.2030740735684701E-2"/>
    <n v="2.3525623324619199E-2"/>
    <n v="86.5"/>
    <n v="54.735000999999997"/>
    <n v="-0.20034701249272999"/>
    <n v="-2.7690708645509302E-3"/>
    <n v="1.5048720101112001"/>
    <n v="-1.97419582577349"/>
    <n v="-2.0898342070281601"/>
    <s v="CapitalOwl"/>
    <x v="47"/>
    <s v="Information Technology"/>
    <s v="Semiconductors"/>
    <s v="Greensboro, North Carolina"/>
    <d v="2015-06-11T00:00:00"/>
    <n v="1604778"/>
    <m/>
    <s v="Greensboro"/>
    <s v="North Carolina"/>
    <s v="United States"/>
  </r>
  <r>
    <d v="2019-04-02T00:00:00"/>
    <x v="47"/>
    <s v="buy"/>
    <n v="300"/>
    <n v="5"/>
    <n v="75.080001999999993"/>
    <n v="75.510002"/>
    <n v="73.720000999999996"/>
    <n v="74.069999999999993"/>
    <n v="74.069999999999993"/>
    <n v="1149100"/>
    <n v="2.4809999999999999"/>
    <n v="1.16785820259826E-2"/>
    <n v="4.0220239379709199E-2"/>
    <n v="4.9397882206974698E-2"/>
    <n v="0.198572782115713"/>
    <n v="7.7739001019614895E-2"/>
    <n v="1.3846456524252799E-2"/>
    <n v="1.87990854811938E-2"/>
    <n v="2.3032202356191401E-2"/>
    <n v="2.2824286834772001E-2"/>
    <n v="86.5"/>
    <n v="54.735000999999997"/>
    <n v="-0.185941233412139"/>
    <n v="1.7455614805152698E-5"/>
    <n v="1.52288224748268"/>
    <n v="0.39704911534867698"/>
    <n v="2.3319951518577901E-3"/>
    <s v="Alpha Capital"/>
    <x v="47"/>
    <s v="Information Technology"/>
    <s v="Semiconductors"/>
    <s v="Greensboro, North Carolina"/>
    <d v="2015-06-11T00:00:00"/>
    <n v="1604778"/>
    <m/>
    <s v="Greensboro"/>
    <s v="North Carolina"/>
    <s v="United States"/>
  </r>
  <r>
    <d v="2019-04-24T00:00:00"/>
    <x v="47"/>
    <s v="sell"/>
    <n v="400"/>
    <n v="5"/>
    <n v="77.050003000000004"/>
    <n v="78.510002"/>
    <n v="76.660004000000001"/>
    <n v="77.25"/>
    <n v="77.25"/>
    <n v="1316200"/>
    <n v="2.5219999999999998"/>
    <n v="8.4498651409700906E-3"/>
    <n v="-1.36283674454686E-2"/>
    <n v="7.4974693677706303E-2"/>
    <n v="0.221365198246714"/>
    <n v="0.117588879748579"/>
    <n v="1.3079521751318299E-2"/>
    <n v="1.200556565722E-2"/>
    <n v="1.6626679037614799E-2"/>
    <n v="2.2634476922438501E-2"/>
    <n v="86.5"/>
    <n v="54.735000999999997"/>
    <n v="-0.185941233412139"/>
    <n v="-2.1941687255359501E-3"/>
    <n v="1.5432353611649201"/>
    <n v="0.68887759937536197"/>
    <n v="0.36322369277755501"/>
    <s v="Alpha Capital"/>
    <x v="47"/>
    <s v="Information Technology"/>
    <s v="Semiconductors"/>
    <s v="Greensboro, North Carolina"/>
    <d v="2015-06-11T00:00:00"/>
    <n v="1604778"/>
    <m/>
    <s v="Greensboro"/>
    <s v="North Carolina"/>
    <s v="United States"/>
  </r>
  <r>
    <d v="2019-05-22T00:00:00"/>
    <x v="47"/>
    <s v="buy"/>
    <n v="400"/>
    <n v="5"/>
    <n v="60.869999"/>
    <n v="61.18"/>
    <n v="59.470001000000003"/>
    <n v="60.200001"/>
    <n v="60.200001"/>
    <n v="2531700"/>
    <n v="2.3929999999999998"/>
    <n v="-2.2015017217418501E-2"/>
    <n v="-0.197570108396389"/>
    <n v="-0.23319256796420501"/>
    <n v="-9.2891020761064896E-2"/>
    <n v="-0.298626949680246"/>
    <n v="3.1655266002879302E-2"/>
    <n v="2.7871836644097699E-2"/>
    <n v="2.16848062368999E-2"/>
    <n v="2.3393046404549301E-2"/>
    <n v="86.5"/>
    <n v="54.735000999999997"/>
    <n v="-0.20034701249272999"/>
    <n v="-2.8283920525026501E-3"/>
    <n v="1.5274361501445699"/>
    <n v="-2.3759067023907701"/>
    <n v="-2.0148687511869401"/>
    <s v="Alpha Capital"/>
    <x v="47"/>
    <s v="Information Technology"/>
    <s v="Semiconductors"/>
    <s v="Greensboro, North Carolina"/>
    <d v="2015-06-11T00:00:00"/>
    <n v="1604778"/>
    <m/>
    <s v="Greensboro"/>
    <s v="North Carolina"/>
    <s v="United States"/>
  </r>
  <r>
    <d v="2019-06-05T00:00:00"/>
    <x v="47"/>
    <s v="buy"/>
    <n v="400"/>
    <n v="5"/>
    <n v="64.650002000000001"/>
    <n v="65"/>
    <n v="62.57"/>
    <n v="63.439999"/>
    <n v="63.439999"/>
    <n v="1207400"/>
    <n v="2.1230000000000002"/>
    <n v="-1.1597074118044099E-2"/>
    <n v="2.16706534722092E-2"/>
    <n v="-0.16979067657236499"/>
    <n v="-8.5025921537214499E-2"/>
    <n v="-0.25283705827291098"/>
    <n v="2.02429797637095E-2"/>
    <n v="3.0334738526418801E-2"/>
    <n v="2.25584935838689E-2"/>
    <n v="2.3619256865256601E-2"/>
    <n v="86.5"/>
    <n v="54.735000999999997"/>
    <n v="-0.20034701249272999"/>
    <n v="8.1287266899663802E-3"/>
    <n v="1.5016684724645799"/>
    <n v="-1.9090495918185499"/>
    <n v="-1.96840254879625"/>
    <s v="Alpha Capital"/>
    <x v="47"/>
    <s v="Information Technology"/>
    <s v="Semiconductors"/>
    <s v="Greensboro, North Carolina"/>
    <d v="2015-06-11T00:00:00"/>
    <n v="1604778"/>
    <m/>
    <s v="Greensboro"/>
    <s v="North Carolina"/>
    <s v="United States"/>
  </r>
  <r>
    <d v="2019-06-13T00:00:00"/>
    <x v="47"/>
    <s v="sell"/>
    <n v="800"/>
    <n v="5"/>
    <n v="63"/>
    <n v="63.825001"/>
    <n v="62.82"/>
    <n v="63.310001"/>
    <n v="63.310001"/>
    <n v="776800"/>
    <n v="2.0910000000000002"/>
    <n v="8.4067748661603402E-3"/>
    <n v="-2.2088995695097599E-3"/>
    <n v="-0.11534058641556599"/>
    <n v="-8.0977850995936296E-2"/>
    <n v="-0.243066980216502"/>
    <n v="1.9331572044582801E-2"/>
    <n v="2.8444018729010999E-2"/>
    <n v="2.2985303170011601E-2"/>
    <n v="2.36788969710225E-2"/>
    <n v="86.5"/>
    <n v="54.735000999999997"/>
    <n v="-0.20034701249272999"/>
    <n v="4.0890106107655602E-3"/>
    <n v="1.51781065503771"/>
    <n v="-1.8004773692723799"/>
    <n v="-1.70359781883507"/>
    <s v="Alpha Capital"/>
    <x v="47"/>
    <s v="Information Technology"/>
    <s v="Semiconductors"/>
    <s v="Greensboro, North Carolina"/>
    <d v="2015-06-11T00:00:00"/>
    <n v="1604778"/>
    <m/>
    <s v="Greensboro"/>
    <s v="North Carolina"/>
    <s v="United States"/>
  </r>
  <r>
    <d v="2019-04-12T00:00:00"/>
    <x v="47"/>
    <s v="buy"/>
    <n v="500"/>
    <n v="6"/>
    <n v="76.75"/>
    <n v="77.239998"/>
    <n v="75.930000000000007"/>
    <n v="77.190002000000007"/>
    <n v="77.190002000000007"/>
    <n v="986900"/>
    <n v="2.56"/>
    <n v="1.4878882718821399E-2"/>
    <n v="3.0249583963496099E-2"/>
    <n v="0.110859996266651"/>
    <n v="0.19224239218963099"/>
    <n v="6.25454299059508E-2"/>
    <n v="7.8265559036555903E-3"/>
    <n v="1.84387394214433E-2"/>
    <n v="1.7254182109898202E-2"/>
    <n v="2.2679426112223001E-2"/>
    <n v="86.5"/>
    <n v="54.735000999999997"/>
    <n v="-0.185941233412139"/>
    <n v="6.5875784763498903E-3"/>
    <n v="1.54405121252875"/>
    <n v="0.27636988039928001"/>
    <n v="0.31554827064776297"/>
    <s v="DecaFund"/>
    <x v="47"/>
    <s v="Information Technology"/>
    <s v="Semiconductors"/>
    <s v="Greensboro, North Carolina"/>
    <d v="2015-06-11T00:00:00"/>
    <n v="1604778"/>
    <m/>
    <s v="Greensboro"/>
    <s v="North Carolina"/>
    <s v="United States"/>
  </r>
  <r>
    <d v="2019-04-25T00:00:00"/>
    <x v="47"/>
    <s v="sell"/>
    <n v="300"/>
    <n v="6"/>
    <n v="77.209998999999996"/>
    <n v="77.813004000000006"/>
    <n v="76.125"/>
    <n v="77.300003000000004"/>
    <n v="77.300003000000004"/>
    <n v="1063200"/>
    <n v="2.5339999999999998"/>
    <n v="6.4707862535262899E-4"/>
    <n v="9.6192733818109694E-3"/>
    <n v="8.6846739250015001E-2"/>
    <n v="0.19854562436258399"/>
    <n v="0.12730435471628401"/>
    <n v="6.9384661785583E-3"/>
    <n v="1.1575630199242201E-2"/>
    <n v="1.6432419462712601E-2"/>
    <n v="2.2626443943507199E-2"/>
    <n v="86.5"/>
    <n v="54.735000999999997"/>
    <n v="-0.185941233412139"/>
    <n v="-3.6904169755480902E-4"/>
    <n v="1.5505670598303301"/>
    <n v="0.75933650830016497"/>
    <n v="0.49223923634068201"/>
    <s v="DecaFund"/>
    <x v="47"/>
    <s v="Information Technology"/>
    <s v="Semiconductors"/>
    <s v="Greensboro, North Carolina"/>
    <d v="2015-06-11T00:00:00"/>
    <n v="1604778"/>
    <m/>
    <s v="Greensboro"/>
    <s v="North Carolina"/>
    <s v="United States"/>
  </r>
  <r>
    <d v="2019-04-26T00:00:00"/>
    <x v="47"/>
    <s v="sell"/>
    <n v="200"/>
    <n v="6"/>
    <n v="73.849997999999999"/>
    <n v="75.160004000000001"/>
    <n v="72.550003000000004"/>
    <n v="74.989998"/>
    <n v="74.989998"/>
    <n v="2006300"/>
    <n v="2.5049999999999999"/>
    <n v="-3.03392497601324E-2"/>
    <n v="-2.2286173534368799E-2"/>
    <n v="5.25643919975863E-2"/>
    <n v="0.13134296348152499"/>
    <n v="0.102859522171389"/>
    <n v="1.6044919227266901E-2"/>
    <n v="1.3690567359404901E-2"/>
    <n v="1.6389890409234401E-2"/>
    <n v="2.2706248146356099E-2"/>
    <n v="86.5"/>
    <n v="54.735000999999997"/>
    <n v="-0.185941233412139"/>
    <n v="4.6743503443647796E-3"/>
    <n v="1.5439665304796499"/>
    <n v="0.57905556017021398"/>
    <n v="0.57523477559578295"/>
    <s v="DecaFund"/>
    <x v="47"/>
    <s v="Information Technology"/>
    <s v="Semiconductors"/>
    <s v="Greensboro, North Carolina"/>
    <d v="2015-06-11T00:00:00"/>
    <n v="1604778"/>
    <m/>
    <s v="Greensboro"/>
    <s v="North Carolina"/>
    <s v="United States"/>
  </r>
  <r>
    <d v="2019-06-20T00:00:00"/>
    <x v="47"/>
    <s v="sell"/>
    <n v="600"/>
    <n v="6"/>
    <n v="66.819999999999993"/>
    <n v="66.819999999999993"/>
    <n v="64.75"/>
    <n v="64.839995999999999"/>
    <n v="64.839995999999999"/>
    <n v="1472100"/>
    <n v="2.0009999999999999"/>
    <n v="-1.1500549143577199E-2"/>
    <n v="2.3879324825830699E-2"/>
    <n v="5.6632308439595401E-2"/>
    <n v="-0.13065485208976599"/>
    <n v="-0.25304377393720601"/>
    <n v="3.10464540038154E-2"/>
    <n v="2.1190784278147599E-2"/>
    <n v="2.2600295469164599E-2"/>
    <n v="2.3785693721401002E-2"/>
    <n v="86.496002000000004"/>
    <n v="54.735000999999997"/>
    <n v="-0.20034701249272999"/>
    <n v="9.4276054361659405E-3"/>
    <n v="1.52290477701966"/>
    <n v="-1.83971399851662"/>
    <n v="-1.9811062972343401"/>
    <s v="DecaFund"/>
    <x v="47"/>
    <s v="Information Technology"/>
    <s v="Semiconductors"/>
    <s v="Greensboro, North Carolina"/>
    <d v="2015-06-11T00:00:00"/>
    <n v="1604778"/>
    <m/>
    <s v="Greensboro"/>
    <s v="North Carolina"/>
    <s v="United States"/>
  </r>
  <r>
    <d v="2019-04-08T00:00:00"/>
    <x v="47"/>
    <s v="sell"/>
    <n v="700"/>
    <n v="7"/>
    <n v="74.510002"/>
    <n v="75.370002999999997"/>
    <n v="74.309997999999993"/>
    <n v="75.25"/>
    <n v="75.25"/>
    <n v="665500"/>
    <n v="2.5190000000000001"/>
    <n v="4.79554672062695E-3"/>
    <n v="2.7483893629769902E-2"/>
    <n v="9.6174369720182798E-2"/>
    <n v="0.230144763501196"/>
    <n v="7.6328668634078403E-2"/>
    <n v="6.79036743834461E-3"/>
    <n v="1.8288160155092499E-2"/>
    <n v="1.7758507870837301E-2"/>
    <n v="2.2709052795935599E-2"/>
    <n v="86.5"/>
    <n v="54.735000999999997"/>
    <n v="-0.185941233412139"/>
    <n v="1.0469119934194001E-3"/>
    <n v="1.5334751646990299"/>
    <n v="0.38321847165127898"/>
    <n v="0.264475082734556"/>
    <s v="GreenGrest Capital"/>
    <x v="47"/>
    <s v="Information Technology"/>
    <s v="Semiconductors"/>
    <s v="Greensboro, North Carolina"/>
    <d v="2015-06-11T00:00:00"/>
    <n v="1604778"/>
    <m/>
    <s v="Greensboro"/>
    <s v="North Carolina"/>
    <s v="United States"/>
  </r>
  <r>
    <d v="2019-04-24T00:00:00"/>
    <x v="47"/>
    <s v="buy"/>
    <n v="1000"/>
    <n v="7"/>
    <n v="77.050003000000004"/>
    <n v="78.510002"/>
    <n v="76.660004000000001"/>
    <n v="77.25"/>
    <n v="77.25"/>
    <n v="1316200"/>
    <n v="2.5219999999999998"/>
    <n v="8.4498651409700906E-3"/>
    <n v="-1.36283674454686E-2"/>
    <n v="7.4974693677706303E-2"/>
    <n v="0.221365198246714"/>
    <n v="0.117588879748579"/>
    <n v="1.3079521751318299E-2"/>
    <n v="1.200556565722E-2"/>
    <n v="1.6626679037614799E-2"/>
    <n v="2.2634476922438501E-2"/>
    <n v="86.5"/>
    <n v="54.735000999999997"/>
    <n v="-0.185941233412139"/>
    <n v="-2.1941687255359501E-3"/>
    <n v="1.5432353611649201"/>
    <n v="0.68887759937536197"/>
    <n v="0.36322369277755501"/>
    <s v="GreenGrest Capital"/>
    <x v="47"/>
    <s v="Information Technology"/>
    <s v="Semiconductors"/>
    <s v="Greensboro, North Carolina"/>
    <d v="2015-06-11T00:00:00"/>
    <n v="1604778"/>
    <m/>
    <s v="Greensboro"/>
    <s v="North Carolina"/>
    <s v="United States"/>
  </r>
  <r>
    <d v="2019-06-12T00:00:00"/>
    <x v="47"/>
    <s v="buy"/>
    <n v="1200"/>
    <n v="7"/>
    <n v="63.799999"/>
    <n v="64.230002999999996"/>
    <n v="62.650002000000001"/>
    <n v="62.779998999999997"/>
    <n v="62.779998999999997"/>
    <n v="1317700"/>
    <n v="2.1269999999999998"/>
    <n v="-2.40785735622411E-2"/>
    <n v="-1.0458026078499201E-2"/>
    <n v="-0.17878447609974299"/>
    <n v="-9.5773409120035596E-2"/>
    <n v="-0.240262863225777"/>
    <n v="1.8730266187268401E-2"/>
    <n v="3.0158718747464199E-2"/>
    <n v="2.2960249894781699E-2"/>
    <n v="2.36839767192976E-2"/>
    <n v="86.5"/>
    <n v="54.735000999999997"/>
    <n v="-0.20034701249272999"/>
    <n v="-2.0396578921351798E-3"/>
    <n v="1.5179069456054199"/>
    <n v="-1.78970182553521"/>
    <n v="-1.7238885899998899"/>
    <s v="GreenGrest Capital"/>
    <x v="47"/>
    <s v="Information Technology"/>
    <s v="Semiconductors"/>
    <s v="Greensboro, North Carolina"/>
    <d v="2015-06-11T00:00:00"/>
    <n v="1604778"/>
    <m/>
    <s v="Greensboro"/>
    <s v="North Carolina"/>
    <s v="United States"/>
  </r>
  <r>
    <d v="2019-04-10T00:00:00"/>
    <x v="47"/>
    <s v="buy"/>
    <n v="300"/>
    <n v="8"/>
    <n v="74.900002000000001"/>
    <n v="76.720000999999996"/>
    <n v="74.830001999999993"/>
    <n v="76.230002999999996"/>
    <n v="76.230002999999996"/>
    <n v="1309600"/>
    <n v="2.4769999999999999"/>
    <n v="1.3337959018239601E-2"/>
    <n v="2.4164730189382401E-2"/>
    <n v="9.4300584711197399E-2"/>
    <n v="0.231938531751367"/>
    <n v="6.7700695007421499E-2"/>
    <n v="7.7365798618715797E-3"/>
    <n v="1.8355492407260799E-2"/>
    <n v="1.7664047851951602E-2"/>
    <n v="2.2676606115128901E-2"/>
    <n v="86.5"/>
    <n v="54.735000999999997"/>
    <n v="-0.185941233412139"/>
    <n v="3.47183783585567E-3"/>
    <n v="1.5340759122780401"/>
    <n v="0.321330384581688"/>
    <n v="0.26832126551569402"/>
    <s v="KKZ Asset Management"/>
    <x v="47"/>
    <s v="Information Technology"/>
    <s v="Semiconductors"/>
    <s v="Greensboro, North Carolina"/>
    <d v="2015-06-11T00:00:00"/>
    <n v="1604778"/>
    <m/>
    <s v="Greensboro"/>
    <s v="North Carolina"/>
    <s v="United States"/>
  </r>
  <r>
    <d v="2019-04-12T00:00:00"/>
    <x v="47"/>
    <s v="sell"/>
    <n v="500"/>
    <n v="8"/>
    <n v="76.75"/>
    <n v="77.239998"/>
    <n v="75.930000000000007"/>
    <n v="77.190002000000007"/>
    <n v="77.190002000000007"/>
    <n v="986900"/>
    <n v="2.56"/>
    <n v="1.4878882718821399E-2"/>
    <n v="3.0249583963496099E-2"/>
    <n v="0.110859996266651"/>
    <n v="0.19224239218963099"/>
    <n v="6.25454299059508E-2"/>
    <n v="7.8265559036555903E-3"/>
    <n v="1.84387394214433E-2"/>
    <n v="1.7254182109898202E-2"/>
    <n v="2.2679426112223001E-2"/>
    <n v="86.5"/>
    <n v="54.735000999999997"/>
    <n v="-0.185941233412139"/>
    <n v="6.5875784763498903E-3"/>
    <n v="1.54405121252875"/>
    <n v="0.27636988039928001"/>
    <n v="0.31554827064776297"/>
    <s v="KKZ Asset Management"/>
    <x v="47"/>
    <s v="Information Technology"/>
    <s v="Semiconductors"/>
    <s v="Greensboro, North Carolina"/>
    <d v="2015-06-11T00:00:00"/>
    <n v="1604778"/>
    <m/>
    <s v="Greensboro"/>
    <s v="North Carolina"/>
    <s v="United States"/>
  </r>
  <r>
    <d v="2019-05-07T00:00:00"/>
    <x v="47"/>
    <s v="buy"/>
    <n v="800"/>
    <n v="8"/>
    <n v="73.610000999999997"/>
    <n v="74.459998999999996"/>
    <n v="72.699996999999996"/>
    <n v="73.680000000000007"/>
    <n v="73.680000000000007"/>
    <n v="2142800"/>
    <n v="2.448"/>
    <n v="-8.7832736971864903E-3"/>
    <n v="-2.58571708488907E-2"/>
    <n v="-4.8741092644580203E-3"/>
    <n v="0.109470757752786"/>
    <n v="-7.5899810477571897E-2"/>
    <n v="1.356491482575E-2"/>
    <n v="1.35153413272173E-2"/>
    <n v="1.6130656830271602E-2"/>
    <n v="2.2089925001613501E-2"/>
    <n v="86.5"/>
    <n v="54.735000999999997"/>
    <n v="-0.185941233412139"/>
    <n v="-1.6649488130547601E-2"/>
    <n v="1.5232199224551499"/>
    <n v="-0.74761576001228802"/>
    <n v="-5.9028423557033603E-2"/>
    <s v="KKZ Asset Management"/>
    <x v="47"/>
    <s v="Information Technology"/>
    <s v="Semiconductors"/>
    <s v="Greensboro, North Carolina"/>
    <d v="2015-06-11T00:00:00"/>
    <n v="1604778"/>
    <m/>
    <s v="Greensboro"/>
    <s v="North Carolina"/>
    <s v="United States"/>
  </r>
  <r>
    <d v="2019-05-14T00:00:00"/>
    <x v="47"/>
    <s v="sell"/>
    <n v="800"/>
    <n v="8"/>
    <n v="71.690002000000007"/>
    <n v="73.339995999999999"/>
    <n v="71.620002999999997"/>
    <n v="72.860000999999997"/>
    <n v="72.860000999999997"/>
    <n v="1037300"/>
    <n v="2.419"/>
    <n v="2.5155908538474599E-2"/>
    <n v="-1.11915866416819E-2"/>
    <n v="-4.28512528476633E-2"/>
    <n v="0.11138713189595401"/>
    <n v="-0.113779520387376"/>
    <n v="3.51307963628784E-2"/>
    <n v="1.9974227348622201E-2"/>
    <n v="1.6839376746610402E-2"/>
    <n v="2.2483546067795498E-2"/>
    <n v="86.5"/>
    <n v="54.735000999999997"/>
    <n v="-0.185941233412139"/>
    <n v="7.98398755130913E-3"/>
    <n v="1.5452433818773099"/>
    <n v="-1.0430052342721099"/>
    <n v="-0.82927620626496201"/>
    <s v="KKZ Asset Management"/>
    <x v="47"/>
    <s v="Information Technology"/>
    <s v="Semiconductors"/>
    <s v="Greensboro, North Carolina"/>
    <d v="2015-06-11T00:00:00"/>
    <n v="1604778"/>
    <m/>
    <s v="Greensboro"/>
    <s v="North Carolina"/>
    <s v="United States"/>
  </r>
  <r>
    <d v="2019-05-20T00:00:00"/>
    <x v="47"/>
    <s v="buy"/>
    <n v="400"/>
    <n v="8"/>
    <n v="61.549999"/>
    <n v="62.880001"/>
    <n v="60.700001"/>
    <n v="61.27"/>
    <n v="61.27"/>
    <n v="3119300"/>
    <n v="2.4159999999999999"/>
    <n v="-4.2498408041072099E-2"/>
    <n v="-0.14809357002933099"/>
    <n v="-0.22278439428383301"/>
    <n v="-5.7094986733738501E-2"/>
    <n v="-0.27433239696335499"/>
    <n v="4.3595935431127497E-2"/>
    <n v="2.7692892932281998E-2"/>
    <n v="2.16176939206386E-2"/>
    <n v="2.3400725133698799E-2"/>
    <n v="86.5"/>
    <n v="54.735000999999997"/>
    <n v="-0.20034701249272999"/>
    <n v="-6.7722580366252503E-3"/>
    <n v="1.5317657511865499"/>
    <n v="-2.2319096757141899"/>
    <n v="-1.5290586070429999"/>
    <s v="KKZ Asset Management"/>
    <x v="47"/>
    <s v="Information Technology"/>
    <s v="Semiconductors"/>
    <s v="Greensboro, North Carolina"/>
    <d v="2015-06-11T00:00:00"/>
    <n v="1604778"/>
    <m/>
    <s v="Greensboro"/>
    <s v="North Carolina"/>
    <s v="United States"/>
  </r>
  <r>
    <d v="2019-06-06T00:00:00"/>
    <x v="47"/>
    <s v="buy"/>
    <n v="900"/>
    <n v="8"/>
    <n v="62.220001000000003"/>
    <n v="63.84"/>
    <n v="62.060001"/>
    <n v="63.450001"/>
    <n v="63.450001"/>
    <n v="1022100"/>
    <n v="2.1240000000000001"/>
    <n v="1.5764835717103901E-4"/>
    <n v="2.5216816540862799E-2"/>
    <n v="-0.1582624557234"/>
    <n v="-7.4389323987964398E-2"/>
    <n v="-0.25304657226548899"/>
    <n v="1.9964979445279901E-2"/>
    <n v="3.0368186407675E-2"/>
    <n v="2.2528849090384401E-2"/>
    <n v="2.3619212119057102E-2"/>
    <n v="86.5"/>
    <n v="54.735000999999997"/>
    <n v="-0.20034701249272999"/>
    <n v="6.1168407152111899E-3"/>
    <n v="1.4996556604499101"/>
    <n v="-1.9019312250964799"/>
    <n v="-1.9523582118042999"/>
    <s v="KKZ Asset Management"/>
    <x v="47"/>
    <s v="Information Technology"/>
    <s v="Semiconductors"/>
    <s v="Greensboro, North Carolina"/>
    <d v="2015-06-11T00:00:00"/>
    <n v="1604778"/>
    <m/>
    <s v="Greensboro"/>
    <s v="North Carolina"/>
    <s v="United States"/>
  </r>
  <r>
    <d v="2019-05-01T00:00:00"/>
    <x v="47"/>
    <s v="sell"/>
    <n v="400"/>
    <n v="9"/>
    <n v="76.809997999999993"/>
    <n v="77.669997999999893"/>
    <n v="75.449996999999996"/>
    <n v="75.580001999999993"/>
    <n v="75.580001999999993"/>
    <n v="1743400"/>
    <n v="2.5110000000000001"/>
    <n v="-3.9683841257257202E-4"/>
    <n v="-2.18551913944851E-2"/>
    <n v="5.2282612421522698E-2"/>
    <n v="0.14268368659215"/>
    <n v="0.114546676791518"/>
    <n v="1.4725846396754E-2"/>
    <n v="1.28034660532102E-2"/>
    <n v="1.5663358150332901E-2"/>
    <n v="2.2673283221158299E-2"/>
    <n v="86.5"/>
    <n v="54.735000999999997"/>
    <n v="-0.185941233412139"/>
    <n v="-7.5304459681844096E-3"/>
    <n v="1.54743141824243"/>
    <n v="0.66363871962501397"/>
    <n v="0.64080794630217797"/>
    <s v="Netpune Capital"/>
    <x v="47"/>
    <s v="Information Technology"/>
    <s v="Semiconductors"/>
    <s v="Greensboro, North Carolina"/>
    <d v="2015-06-11T00:00:00"/>
    <n v="1604778"/>
    <m/>
    <s v="Greensboro"/>
    <s v="North Carolina"/>
    <s v="United States"/>
  </r>
  <r>
    <d v="2019-05-13T00:00:00"/>
    <x v="47"/>
    <s v="buy"/>
    <n v="200"/>
    <n v="9"/>
    <n v="72.5"/>
    <n v="73.010002"/>
    <n v="70.480002999999996"/>
    <n v="71.050003000000004"/>
    <n v="71.050003000000004"/>
    <n v="1923400"/>
    <n v="2.4049999999999998"/>
    <n v="-5.5037114818015903E-2"/>
    <n v="-4.5130768877343103E-2"/>
    <n v="-7.0371228587871495E-2"/>
    <n v="9.6718672965168007E-2"/>
    <n v="-0.143213367447972"/>
    <n v="3.16176795370222E-2"/>
    <n v="1.9035684653191901E-2"/>
    <n v="1.6610639064793601E-2"/>
    <n v="2.2426367768367698E-2"/>
    <n v="86.5"/>
    <n v="54.735000999999997"/>
    <n v="-0.185941233412139"/>
    <n v="-2.4426469085879299E-2"/>
    <n v="1.5401538607057701"/>
    <n v="-1.26085216296478"/>
    <n v="-0.770198311412996"/>
    <s v="Netpune Capital"/>
    <x v="47"/>
    <s v="Information Technology"/>
    <s v="Semiconductors"/>
    <s v="Greensboro, North Carolina"/>
    <d v="2015-06-11T00:00:00"/>
    <n v="1604778"/>
    <m/>
    <s v="Greensboro"/>
    <s v="North Carolina"/>
    <s v="United States"/>
  </r>
  <r>
    <d v="2019-05-14T00:00:00"/>
    <x v="47"/>
    <s v="buy"/>
    <n v="200"/>
    <n v="9"/>
    <n v="71.690002000000007"/>
    <n v="73.339995999999999"/>
    <n v="71.620002999999997"/>
    <n v="72.860000999999997"/>
    <n v="72.860000999999997"/>
    <n v="1037300"/>
    <n v="2.419"/>
    <n v="2.5155908538474599E-2"/>
    <n v="-1.11915866416819E-2"/>
    <n v="-4.28512528476633E-2"/>
    <n v="0.11138713189595401"/>
    <n v="-0.113779520387376"/>
    <n v="3.51307963628784E-2"/>
    <n v="1.9974227348622201E-2"/>
    <n v="1.6839376746610402E-2"/>
    <n v="2.2483546067795498E-2"/>
    <n v="86.5"/>
    <n v="54.735000999999997"/>
    <n v="-0.185941233412139"/>
    <n v="7.98398755130913E-3"/>
    <n v="1.5452433818773099"/>
    <n v="-1.0430052342721099"/>
    <n v="-0.82927620626496201"/>
    <s v="Netpune Capital"/>
    <x v="47"/>
    <s v="Information Technology"/>
    <s v="Semiconductors"/>
    <s v="Greensboro, North Carolina"/>
    <d v="2015-06-11T00:00:00"/>
    <n v="1604778"/>
    <m/>
    <s v="Greensboro"/>
    <s v="North Carolina"/>
    <s v="United States"/>
  </r>
  <r>
    <d v="2019-05-24T00:00:00"/>
    <x v="47"/>
    <s v="buy"/>
    <n v="300"/>
    <n v="9"/>
    <n v="61.25"/>
    <n v="62.310001"/>
    <n v="61.182999000000002"/>
    <n v="62.299999"/>
    <n v="62.299999"/>
    <n v="3575700"/>
    <n v="2.3239999999999998"/>
    <n v="2.6676907481608E-2"/>
    <n v="-2.5827325036592502E-2"/>
    <n v="-0.215085506035811"/>
    <n v="-9.77877458181374E-2"/>
    <n v="-0.26618464371209"/>
    <n v="2.7139922731564601E-2"/>
    <n v="2.87194935391577E-2"/>
    <n v="2.1649427208428801E-2"/>
    <n v="2.34593950645678E-2"/>
    <n v="86.5"/>
    <n v="54.735000999999997"/>
    <n v="-0.20034701249272999"/>
    <n v="1.3526439988342199E-3"/>
    <n v="1.5143056825486401"/>
    <n v="-2.1011650011395999"/>
    <n v="-2.2121810816098"/>
    <s v="Netpune Capital"/>
    <x v="47"/>
    <s v="Information Technology"/>
    <s v="Semiconductors"/>
    <s v="Greensboro, North Carolina"/>
    <d v="2015-06-11T00:00:00"/>
    <n v="1604778"/>
    <m/>
    <s v="Greensboro"/>
    <s v="North Carolina"/>
    <s v="United States"/>
  </r>
  <r>
    <d v="2019-06-06T00:00:00"/>
    <x v="47"/>
    <s v="buy"/>
    <n v="800"/>
    <n v="9"/>
    <n v="62.220001000000003"/>
    <n v="63.84"/>
    <n v="62.060001"/>
    <n v="63.450001"/>
    <n v="63.450001"/>
    <n v="1022100"/>
    <n v="2.1240000000000001"/>
    <n v="1.5764835717103901E-4"/>
    <n v="2.5216816540862799E-2"/>
    <n v="-0.1582624557234"/>
    <n v="-7.4389323987964398E-2"/>
    <n v="-0.25304657226548899"/>
    <n v="1.9964979445279901E-2"/>
    <n v="3.0368186407675E-2"/>
    <n v="2.2528849090384401E-2"/>
    <n v="2.3619212119057102E-2"/>
    <n v="86.5"/>
    <n v="54.735000999999997"/>
    <n v="-0.20034701249272999"/>
    <n v="6.1168407152111899E-3"/>
    <n v="1.4996556604499101"/>
    <n v="-1.9019312250964799"/>
    <n v="-1.9523582118042999"/>
    <s v="Netpune Capital"/>
    <x v="47"/>
    <s v="Information Technology"/>
    <s v="Semiconductors"/>
    <s v="Greensboro, North Carolina"/>
    <d v="2015-06-11T00:00:00"/>
    <n v="1604778"/>
    <m/>
    <s v="Greensboro"/>
    <s v="North Carolina"/>
    <s v="United States"/>
  </r>
  <r>
    <d v="2019-06-07T00:00:00"/>
    <x v="47"/>
    <s v="sell"/>
    <n v="1800"/>
    <n v="9"/>
    <n v="63.68"/>
    <n v="64.629997000000003"/>
    <n v="63.599997999999999"/>
    <n v="64.379997000000003"/>
    <n v="64.379997000000003"/>
    <n v="1053600"/>
    <n v="2.0840000000000001"/>
    <n v="1.45507693515007E-2"/>
    <n v="5.0982640549581203E-2"/>
    <n v="-0.13492841267471201"/>
    <n v="-6.3197996925456607E-2"/>
    <n v="-0.21834797311943699"/>
    <n v="1.7942134032547099E-2"/>
    <n v="3.07155227714642E-2"/>
    <n v="2.2609204743490999E-2"/>
    <n v="2.3608304296084501E-2"/>
    <n v="86.5"/>
    <n v="54.735000999999997"/>
    <n v="-0.20034701249272999"/>
    <n v="1.0442979367750601E-2"/>
    <n v="1.5110171664119301"/>
    <n v="-1.65308316354669"/>
    <n v="-1.8570966980736101"/>
    <s v="Netpune Capital"/>
    <x v="47"/>
    <s v="Information Technology"/>
    <s v="Semiconductors"/>
    <s v="Greensboro, North Carolina"/>
    <d v="2015-06-11T00:00:00"/>
    <n v="1604778"/>
    <m/>
    <s v="Greensboro"/>
    <s v="North Carolina"/>
    <s v="United States"/>
  </r>
  <r>
    <d v="2019-06-14T00:00:00"/>
    <x v="47"/>
    <s v="sell"/>
    <n v="800"/>
    <n v="9"/>
    <n v="60.93"/>
    <n v="61.82"/>
    <n v="60.369999"/>
    <n v="61.5"/>
    <n v="61.5"/>
    <n v="1273300"/>
    <n v="2.093"/>
    <n v="-2.9006135538855799E-2"/>
    <n v="-4.5765804459866402E-2"/>
    <n v="-0.16950263049289699"/>
    <n v="-0.12458914754714399"/>
    <n v="-0.26797702624807002"/>
    <n v="2.06551676156802E-2"/>
    <n v="2.8028543036057601E-2"/>
    <n v="2.31551014821526E-2"/>
    <n v="2.3743927062920198E-2"/>
    <n v="86.5"/>
    <n v="54.735000999999997"/>
    <n v="-0.20034701249272999"/>
    <n v="-1.6128120944145399E-3"/>
    <n v="1.5202900811043301"/>
    <n v="-1.9620295136623001"/>
    <n v="-1.7653870888581999"/>
    <s v="Netpune Capital"/>
    <x v="47"/>
    <s v="Information Technology"/>
    <s v="Semiconductors"/>
    <s v="Greensboro, North Carolina"/>
    <d v="2015-06-11T00:00:00"/>
    <n v="1604778"/>
    <m/>
    <s v="Greensboro"/>
    <s v="North Carolina"/>
    <s v="United States"/>
  </r>
  <r>
    <d v="2019-06-19T00:00:00"/>
    <x v="47"/>
    <s v="sell"/>
    <n v="1000"/>
    <n v="9"/>
    <n v="65.599997999999999"/>
    <n v="66.059997999999993"/>
    <n v="64.75"/>
    <n v="65.589995999999999"/>
    <n v="65.589995999999999"/>
    <n v="923200"/>
    <n v="2.0289999999999999"/>
    <n v="7.6523181898142598E-3"/>
    <n v="4.37866488355683E-2"/>
    <n v="2.5634449542100601E-2"/>
    <n v="-5.2420983577840898E-2"/>
    <n v="-0.26847927692050799"/>
    <n v="2.96838793180246E-2"/>
    <n v="2.3114416748986299E-2"/>
    <n v="2.4168883702959498E-2"/>
    <n v="2.38326594376525E-2"/>
    <n v="86.496002000000004"/>
    <n v="54.735000999999997"/>
    <n v="-0.20034701249272999"/>
    <n v="2.98071681438073E-3"/>
    <n v="1.5359271805385599"/>
    <n v="-1.9484975780952001"/>
    <n v="-1.97325897138549"/>
    <s v="Netpune Capital"/>
    <x v="47"/>
    <s v="Information Technology"/>
    <s v="Semiconductors"/>
    <s v="Greensboro, North Carolina"/>
    <d v="2015-06-11T00:00:00"/>
    <n v="1604778"/>
    <m/>
    <s v="Greensboro"/>
    <s v="North Carolina"/>
    <s v="United States"/>
  </r>
  <r>
    <d v="2019-04-01T00:00:00"/>
    <x v="47"/>
    <s v="buy"/>
    <n v="900"/>
    <n v="10"/>
    <n v="72.620002999999997"/>
    <n v="73.690002000000007"/>
    <n v="72.620002999999997"/>
    <n v="73.209998999999996"/>
    <n v="73.209998999999996"/>
    <n v="928300"/>
    <n v="2.4969999999999999"/>
    <n v="2.04228980373681E-2"/>
    <n v="3.2484754846022597E-2"/>
    <n v="4.28387795443829E-2"/>
    <n v="0.18590669178850899"/>
    <n v="3.8428814237919197E-2"/>
    <n v="1.37707828796987E-2"/>
    <n v="1.8694074994217099E-2"/>
    <n v="2.30118449660267E-2"/>
    <n v="2.2880531843261599E-2"/>
    <n v="86.5"/>
    <n v="54.735000999999997"/>
    <n v="-0.185941233412139"/>
    <n v="1.1502195497633099E-2"/>
    <n v="1.51632570534071"/>
    <n v="0.101030760543953"/>
    <n v="-0.12172212326134201"/>
    <s v="Spectrum Group"/>
    <x v="47"/>
    <s v="Information Technology"/>
    <s v="Semiconductors"/>
    <s v="Greensboro, North Carolina"/>
    <d v="2015-06-11T00:00:00"/>
    <n v="1604778"/>
    <m/>
    <s v="Greensboro"/>
    <s v="North Carolina"/>
    <s v="United States"/>
  </r>
  <r>
    <d v="2019-04-04T00:00:00"/>
    <x v="47"/>
    <s v="sell"/>
    <n v="700"/>
    <n v="10"/>
    <n v="74.349997999999999"/>
    <n v="74.410004000000001"/>
    <n v="73.574996999999996"/>
    <n v="74.040001000000004"/>
    <n v="74.040001000000004"/>
    <n v="1032600"/>
    <n v="2.512"/>
    <n v="-4.9848939538743699E-3"/>
    <n v="5.2829888323793803E-2"/>
    <n v="5.8112247518480702E-2"/>
    <n v="0.28570315212894898"/>
    <n v="3.4768173183089002E-2"/>
    <n v="1.10423408973365E-2"/>
    <n v="1.87418244501051E-2"/>
    <n v="1.93449328785231E-2"/>
    <n v="2.2747671214239901E-2"/>
    <n v="86.5"/>
    <n v="54.735000999999997"/>
    <n v="-0.185941233412139"/>
    <n v="2.0824655091414399E-3"/>
    <n v="1.5193527573469701"/>
    <n v="7.2351082846709006E-2"/>
    <n v="0.206242694361679"/>
    <s v="Spectrum Group"/>
    <x v="47"/>
    <s v="Information Technology"/>
    <s v="Semiconductors"/>
    <s v="Greensboro, North Carolina"/>
    <d v="2015-06-11T00:00:00"/>
    <n v="1604778"/>
    <m/>
    <s v="Greensboro"/>
    <s v="North Carolina"/>
    <s v="United States"/>
  </r>
  <r>
    <d v="2019-04-23T00:00:00"/>
    <x v="47"/>
    <s v="buy"/>
    <n v="1500"/>
    <n v="10"/>
    <n v="76.150002000000001"/>
    <n v="76.910004000000001"/>
    <n v="75.961997999999994"/>
    <n v="76.599997999999999"/>
    <n v="76.599997999999999"/>
    <n v="1651000"/>
    <n v="2.57"/>
    <n v="7.7321137466087198E-3"/>
    <n v="2.7452661743350899E-3"/>
    <n v="3.6019563369959498E-2"/>
    <n v="0.21243089223648401"/>
    <n v="9.1817608301767994E-2"/>
    <n v="1.7781595888520199E-2"/>
    <n v="1.39429328301809E-2"/>
    <n v="1.6621999242642099E-2"/>
    <n v="2.2656472492094699E-2"/>
    <n v="86.5"/>
    <n v="54.735000999999997"/>
    <n v="-0.185941233412139"/>
    <n v="8.8023511954049196E-3"/>
    <n v="1.54484641918613"/>
    <n v="0.49378637522205299"/>
    <n v="0.30651474763310299"/>
    <s v="Spectrum Group"/>
    <x v="47"/>
    <s v="Information Technology"/>
    <s v="Semiconductors"/>
    <s v="Greensboro, North Carolina"/>
    <d v="2015-06-11T00:00:00"/>
    <n v="1604778"/>
    <m/>
    <s v="Greensboro"/>
    <s v="North Carolina"/>
    <s v="United States"/>
  </r>
  <r>
    <d v="2019-05-17T00:00:00"/>
    <x v="47"/>
    <s v="sell"/>
    <n v="600"/>
    <n v="10"/>
    <n v="66.260002"/>
    <n v="66.622001999999995"/>
    <n v="63.400002000000001"/>
    <n v="63.93"/>
    <n v="63.93"/>
    <n v="3317300"/>
    <n v="2.3929999999999998"/>
    <n v="-6.3335325156723202E-2"/>
    <n v="-0.16063227680627501"/>
    <n v="-0.20288654844468801"/>
    <n v="-1.9057110342561301E-2"/>
    <n v="-0.237277550417237"/>
    <n v="4.4864203693866803E-2"/>
    <n v="2.6898832033559899E-2"/>
    <n v="2.0958442466594399E-2"/>
    <n v="2.3255451701251598E-2"/>
    <n v="86.5"/>
    <n v="54.735000999999997"/>
    <n v="-0.20034701249272999"/>
    <n v="-5.8544371529206298E-3"/>
    <n v="1.5225378376536201"/>
    <n v="-1.9663846896816799"/>
    <n v="-1.3348471044931201"/>
    <s v="Spectrum Group"/>
    <x v="47"/>
    <s v="Information Technology"/>
    <s v="Semiconductors"/>
    <s v="Greensboro, North Carolina"/>
    <d v="2015-06-11T00:00:00"/>
    <n v="1604778"/>
    <m/>
    <s v="Greensboro"/>
    <s v="North Carolina"/>
    <s v="United States"/>
  </r>
  <r>
    <d v="2019-05-21T00:00:00"/>
    <x v="47"/>
    <s v="buy"/>
    <n v="1300"/>
    <n v="10"/>
    <n v="64.980002999999996"/>
    <n v="67.952003000000005"/>
    <n v="61.474997999999999"/>
    <n v="61.540000999999997"/>
    <n v="61.540000999999997"/>
    <n v="4127100"/>
    <n v="2.4260000000000002"/>
    <n v="4.3970594059262597E-3"/>
    <n v="-0.16885241916188001"/>
    <n v="-0.21995353203395401"/>
    <n v="-6.7843905988451594E-2"/>
    <n v="-0.25720102041669701"/>
    <n v="3.7659825898847303E-2"/>
    <n v="2.7756314944457398E-2"/>
    <n v="2.1531202966989099E-2"/>
    <n v="2.3391640822383299E-2"/>
    <n v="86.5"/>
    <n v="54.735000999999997"/>
    <n v="-0.20034701249272999"/>
    <n v="8.4599491109458805E-3"/>
    <n v="1.52827439460466"/>
    <n v="-2.0908434023086602"/>
    <n v="-1.7386262406503099"/>
    <s v="Spectrum Group"/>
    <x v="47"/>
    <s v="Information Technology"/>
    <s v="Semiconductors"/>
    <s v="Greensboro, North Carolina"/>
    <d v="2015-06-11T00:00:00"/>
    <n v="1604778"/>
    <m/>
    <s v="Greensboro"/>
    <s v="North Carolina"/>
    <s v="United States"/>
  </r>
  <r>
    <d v="2019-06-17T00:00:00"/>
    <x v="47"/>
    <s v="sell"/>
    <n v="1400"/>
    <n v="10"/>
    <n v="61.709998999999897"/>
    <n v="62.349997999999999"/>
    <n v="60.77"/>
    <n v="61.66"/>
    <n v="61.66"/>
    <n v="741200"/>
    <n v="2.0859999999999999"/>
    <n v="2.5982476455319601E-3"/>
    <n v="-6.0414720183202E-2"/>
    <n v="-0.17360705486445499"/>
    <n v="-0.12442832304092399"/>
    <n v="-0.30500602888397299"/>
    <n v="1.66188457187262E-2"/>
    <n v="2.79416029018324E-2"/>
    <n v="2.3155604934180299E-2"/>
    <n v="2.3605280799014802E-2"/>
    <n v="86.5"/>
    <n v="54.735000999999997"/>
    <n v="-0.20034701249272999"/>
    <n v="9.3131563797728401E-4"/>
    <n v="1.51670915884382"/>
    <n v="-2.20405088880654"/>
    <n v="-1.88326228681528"/>
    <s v="Spectrum Group"/>
    <x v="47"/>
    <s v="Information Technology"/>
    <s v="Semiconductors"/>
    <s v="Greensboro, North Carolina"/>
    <d v="2015-06-11T00:00:00"/>
    <n v="1604778"/>
    <m/>
    <s v="Greensboro"/>
    <s v="North Carolina"/>
    <s v="United States"/>
  </r>
  <r>
    <d v="2019-04-08T00:00:00"/>
    <x v="47"/>
    <s v="buy"/>
    <n v="800"/>
    <n v="11"/>
    <n v="74.510002"/>
    <n v="75.370002999999997"/>
    <n v="74.309997999999993"/>
    <n v="75.25"/>
    <n v="75.25"/>
    <n v="665500"/>
    <n v="2.5190000000000001"/>
    <n v="4.79554672062695E-3"/>
    <n v="2.7483893629769902E-2"/>
    <n v="9.6174369720182798E-2"/>
    <n v="0.230144763501196"/>
    <n v="7.6328668634078403E-2"/>
    <n v="6.79036743834461E-3"/>
    <n v="1.8288160155092499E-2"/>
    <n v="1.7758507870837301E-2"/>
    <n v="2.2709052795935599E-2"/>
    <n v="86.5"/>
    <n v="54.735000999999997"/>
    <n v="-0.185941233412139"/>
    <n v="1.0469119934194001E-3"/>
    <n v="1.5334751646990299"/>
    <n v="0.38321847165127898"/>
    <n v="0.264475082734556"/>
    <s v="Beta Dynamic Fund"/>
    <x v="47"/>
    <s v="Information Technology"/>
    <s v="Semiconductors"/>
    <s v="Greensboro, North Carolina"/>
    <d v="2015-06-11T00:00:00"/>
    <n v="1604778"/>
    <m/>
    <s v="Greensboro"/>
    <s v="North Carolina"/>
    <s v="United States"/>
  </r>
  <r>
    <d v="2019-04-10T00:00:00"/>
    <x v="47"/>
    <s v="sell"/>
    <n v="1500"/>
    <n v="11"/>
    <n v="74.900002000000001"/>
    <n v="76.720000999999996"/>
    <n v="74.830001999999993"/>
    <n v="76.230002999999996"/>
    <n v="76.230002999999996"/>
    <n v="1309600"/>
    <n v="2.4769999999999999"/>
    <n v="1.3337959018239601E-2"/>
    <n v="2.4164730189382401E-2"/>
    <n v="9.4300584711197399E-2"/>
    <n v="0.231938531751367"/>
    <n v="6.7700695007421499E-2"/>
    <n v="7.7365798618715797E-3"/>
    <n v="1.8355492407260799E-2"/>
    <n v="1.7664047851951602E-2"/>
    <n v="2.2676606115128901E-2"/>
    <n v="86.5"/>
    <n v="54.735000999999997"/>
    <n v="-0.185941233412139"/>
    <n v="3.47183783585567E-3"/>
    <n v="1.5340759122780401"/>
    <n v="0.321330384581688"/>
    <n v="0.26832126551569402"/>
    <s v="Beta Dynamic Fund"/>
    <x v="47"/>
    <s v="Information Technology"/>
    <s v="Semiconductors"/>
    <s v="Greensboro, North Carolina"/>
    <d v="2015-06-11T00:00:00"/>
    <n v="1604778"/>
    <m/>
    <s v="Greensboro"/>
    <s v="North Carolina"/>
    <s v="United States"/>
  </r>
  <r>
    <d v="2019-05-13T00:00:00"/>
    <x v="47"/>
    <s v="sell"/>
    <n v="900"/>
    <n v="11"/>
    <n v="72.5"/>
    <n v="73.010002"/>
    <n v="70.480002999999996"/>
    <n v="71.050003000000004"/>
    <n v="71.050003000000004"/>
    <n v="1923400"/>
    <n v="2.4049999999999998"/>
    <n v="-5.5037114818015903E-2"/>
    <n v="-4.5130768877343103E-2"/>
    <n v="-7.0371228587871495E-2"/>
    <n v="9.6718672965168007E-2"/>
    <n v="-0.143213367447972"/>
    <n v="3.16176795370222E-2"/>
    <n v="1.9035684653191901E-2"/>
    <n v="1.6610639064793601E-2"/>
    <n v="2.2426367768367698E-2"/>
    <n v="86.5"/>
    <n v="54.735000999999997"/>
    <n v="-0.185941233412139"/>
    <n v="-2.4426469085879299E-2"/>
    <n v="1.5401538607057701"/>
    <n v="-1.26085216296478"/>
    <n v="-0.770198311412996"/>
    <s v="Beta Dynamic Fund"/>
    <x v="47"/>
    <s v="Information Technology"/>
    <s v="Semiconductors"/>
    <s v="Greensboro, North Carolina"/>
    <d v="2015-06-11T00:00:00"/>
    <n v="1604778"/>
    <m/>
    <s v="Greensboro"/>
    <s v="North Carolina"/>
    <s v="United States"/>
  </r>
  <r>
    <d v="2019-05-15T00:00:00"/>
    <x v="47"/>
    <s v="sell"/>
    <n v="1000"/>
    <n v="11"/>
    <n v="72"/>
    <n v="73.970000999999996"/>
    <n v="71.629997000000003"/>
    <n v="73.349997999999999"/>
    <n v="73.349997999999999"/>
    <n v="989200"/>
    <n v="2.379"/>
    <n v="6.7026720170904304E-3"/>
    <n v="-3.7856483727997998E-2"/>
    <n v="-5.1027463549394199E-2"/>
    <n v="0.122394822795775"/>
    <n v="-0.107444235558927"/>
    <n v="3.0027696410648199E-2"/>
    <n v="1.9720692467047999E-2"/>
    <n v="1.68324527111051E-2"/>
    <n v="2.2488006825572799E-2"/>
    <n v="86.5"/>
    <n v="54.735000999999997"/>
    <n v="-0.185941233412139"/>
    <n v="5.8219943882337104E-3"/>
    <n v="1.5448560430598399"/>
    <n v="-0.99469414970763903"/>
    <n v="-0.92478803321329395"/>
    <s v="Beta Dynamic Fund"/>
    <x v="47"/>
    <s v="Information Technology"/>
    <s v="Semiconductors"/>
    <s v="Greensboro, North Carolina"/>
    <d v="2015-06-11T00:00:00"/>
    <n v="1604778"/>
    <m/>
    <s v="Greensboro"/>
    <s v="North Carolina"/>
    <s v="United States"/>
  </r>
  <r>
    <d v="2019-05-16T00:00:00"/>
    <x v="47"/>
    <s v="buy"/>
    <n v="1200"/>
    <n v="11"/>
    <n v="69.650002000000001"/>
    <n v="70"/>
    <n v="68.050003000000004"/>
    <n v="68.110000999999997"/>
    <n v="68.110000999999997"/>
    <n v="3384200"/>
    <n v="2.4049999999999998"/>
    <n v="-7.4118417387101301E-2"/>
    <n v="-9.8362082877064203E-2"/>
    <n v="-0.11472772452719"/>
    <n v="5.1826675403098703E-2"/>
    <n v="-0.16215176917016499"/>
    <n v="4.2621837081986899E-2"/>
    <n v="2.4949552122076401E-2"/>
    <n v="1.9361850073527202E-2"/>
    <n v="2.2931697740342899E-2"/>
    <n v="86.5"/>
    <n v="54.735000999999997"/>
    <n v="-0.18648066672137401"/>
    <n v="8.8559569696340101E-3"/>
    <n v="1.50953848859033"/>
    <n v="-1.40929928583939"/>
    <n v="-1.0781204793615999"/>
    <s v="Beta Dynamic Fund"/>
    <x v="47"/>
    <s v="Information Technology"/>
    <s v="Semiconductors"/>
    <s v="Greensboro, North Carolina"/>
    <d v="2015-06-11T00:00:00"/>
    <n v="1604778"/>
    <m/>
    <s v="Greensboro"/>
    <s v="North Carolina"/>
    <s v="United States"/>
  </r>
  <r>
    <d v="2019-05-30T00:00:00"/>
    <x v="47"/>
    <s v="sell"/>
    <n v="400"/>
    <n v="11"/>
    <n v="62.18"/>
    <n v="63.73"/>
    <n v="61.41"/>
    <n v="61.869999"/>
    <n v="61.869999"/>
    <n v="1261100"/>
    <n v="2.2269999999999999"/>
    <n v="-3.3885147114826198E-3"/>
    <n v="2.7363024453904199E-2"/>
    <n v="-0.19843475207245001"/>
    <n v="-0.125457837074857"/>
    <n v="-0.25624098492196601"/>
    <n v="2.0827321138544901E-2"/>
    <n v="2.91064848591003E-2"/>
    <n v="2.1959714146156099E-2"/>
    <n v="2.3523513028098499E-2"/>
    <n v="86.5"/>
    <n v="54.735000999999997"/>
    <n v="-0.20034701249272999"/>
    <n v="2.0962723552933101E-3"/>
    <n v="1.5087862769526801"/>
    <n v="-1.98215291005627"/>
    <n v="-2.1415660209605201"/>
    <s v="Beta Dynamic Fund"/>
    <x v="47"/>
    <s v="Information Technology"/>
    <s v="Semiconductors"/>
    <s v="Greensboro, North Carolina"/>
    <d v="2015-06-11T00:00:00"/>
    <n v="1604778"/>
    <m/>
    <s v="Greensboro"/>
    <s v="North Carolina"/>
    <s v="United States"/>
  </r>
  <r>
    <d v="2019-05-31T00:00:00"/>
    <x v="47"/>
    <s v="sell"/>
    <n v="1000"/>
    <n v="11"/>
    <n v="61"/>
    <n v="62.201000000000001"/>
    <n v="60.950001"/>
    <n v="61.18"/>
    <n v="61.18"/>
    <n v="1284500"/>
    <n v="2.1419999999999999"/>
    <n v="-1.1215054657217701E-2"/>
    <n v="8.5358364623223902E-3"/>
    <n v="-0.21176822407318399"/>
    <n v="-0.141792371095465"/>
    <n v="-0.27976424478485301"/>
    <n v="2.2012025241485801E-2"/>
    <n v="2.90021476930266E-2"/>
    <n v="2.19708300059142E-2"/>
    <n v="2.3517097570057901E-2"/>
    <n v="86.5"/>
    <n v="54.735000999999997"/>
    <n v="-0.20034701249272999"/>
    <n v="-1.3283204951564801E-2"/>
    <n v="1.5059757080328899"/>
    <n v="-2.12939073220012"/>
    <n v="-2.1152280421013798"/>
    <s v="Beta Dynamic Fund"/>
    <x v="47"/>
    <s v="Information Technology"/>
    <s v="Semiconductors"/>
    <s v="Greensboro, North Carolina"/>
    <d v="2015-06-11T00:00:00"/>
    <n v="1604778"/>
    <m/>
    <s v="Greensboro"/>
    <s v="North Carolina"/>
    <s v="United States"/>
  </r>
  <r>
    <d v="2019-06-21T00:00:00"/>
    <x v="47"/>
    <s v="buy"/>
    <n v="1400"/>
    <n v="11"/>
    <n v="64.529999000000004"/>
    <n v="64.589995999999999"/>
    <n v="63.560001"/>
    <n v="63.889998999999897"/>
    <n v="63.889998999999897"/>
    <n v="2202800"/>
    <n v="2.0680000000000001"/>
    <n v="-1.47597962148088E-2"/>
    <n v="3.8125664149877898E-2"/>
    <n v="3.74754528188605E-2"/>
    <n v="-0.114909383137798"/>
    <n v="-0.26720462421926799"/>
    <n v="2.7637637777593999E-2"/>
    <n v="2.15035981618075E-2"/>
    <n v="2.2366666516986999E-2"/>
    <n v="2.3801454956141398E-2"/>
    <n v="86.496002000000004"/>
    <n v="54.735000999999997"/>
    <n v="-0.20034701249272999"/>
    <n v="-1.26001638019446E-3"/>
    <n v="1.52374601238831"/>
    <n v="-1.9372100274306301"/>
    <n v="-1.9761423999880099"/>
    <s v="Beta Dynamic Fund"/>
    <x v="47"/>
    <s v="Information Technology"/>
    <s v="Semiconductors"/>
    <s v="Greensboro, North Carolina"/>
    <d v="2015-06-11T00:00:00"/>
    <n v="1604778"/>
    <m/>
    <s v="Greensboro"/>
    <s v="North Carolina"/>
    <s v="United States"/>
  </r>
  <r>
    <d v="2019-04-02T00:00:00"/>
    <x v="47"/>
    <s v="buy"/>
    <n v="700"/>
    <n v="12"/>
    <n v="75.080001999999993"/>
    <n v="75.510002"/>
    <n v="73.720000999999996"/>
    <n v="74.069999999999993"/>
    <n v="74.069999999999993"/>
    <n v="1149100"/>
    <n v="2.4809999999999999"/>
    <n v="1.16785820259826E-2"/>
    <n v="4.0220239379709199E-2"/>
    <n v="4.9397882206974698E-2"/>
    <n v="0.198572782115713"/>
    <n v="7.7739001019614895E-2"/>
    <n v="1.3846456524252799E-2"/>
    <n v="1.87990854811938E-2"/>
    <n v="2.3032202356191401E-2"/>
    <n v="2.2824286834772001E-2"/>
    <n v="86.5"/>
    <n v="54.735000999999997"/>
    <n v="-0.185941233412139"/>
    <n v="1.7455614805152698E-5"/>
    <n v="1.52288224748268"/>
    <n v="0.39704911534867698"/>
    <n v="2.3319951518577901E-3"/>
    <s v="6igma Capital"/>
    <x v="47"/>
    <s v="Information Technology"/>
    <s v="Semiconductors"/>
    <s v="Greensboro, North Carolina"/>
    <d v="2015-06-11T00:00:00"/>
    <n v="1604778"/>
    <m/>
    <s v="Greensboro"/>
    <s v="North Carolina"/>
    <s v="United States"/>
  </r>
  <r>
    <d v="2019-04-04T00:00:00"/>
    <x v="47"/>
    <s v="buy"/>
    <n v="500"/>
    <n v="12"/>
    <n v="74.349997999999999"/>
    <n v="74.410004000000001"/>
    <n v="73.574996999999996"/>
    <n v="74.040001000000004"/>
    <n v="74.040001000000004"/>
    <n v="1032600"/>
    <n v="2.512"/>
    <n v="-4.9848939538743699E-3"/>
    <n v="5.2829888323793803E-2"/>
    <n v="5.8112247518480702E-2"/>
    <n v="0.28570315212894898"/>
    <n v="3.4768173183089002E-2"/>
    <n v="1.10423408973365E-2"/>
    <n v="1.87418244501051E-2"/>
    <n v="1.93449328785231E-2"/>
    <n v="2.2747671214239901E-2"/>
    <n v="86.5"/>
    <n v="54.735000999999997"/>
    <n v="-0.185941233412139"/>
    <n v="2.0824655091414399E-3"/>
    <n v="1.5193527573469701"/>
    <n v="7.2351082846709006E-2"/>
    <n v="0.206242694361679"/>
    <s v="6igma Capital"/>
    <x v="47"/>
    <s v="Information Technology"/>
    <s v="Semiconductors"/>
    <s v="Greensboro, North Carolina"/>
    <d v="2015-06-11T00:00:00"/>
    <n v="1604778"/>
    <m/>
    <s v="Greensboro"/>
    <s v="North Carolina"/>
    <s v="United States"/>
  </r>
  <r>
    <d v="2019-04-09T00:00:00"/>
    <x v="47"/>
    <s v="buy"/>
    <n v="800"/>
    <n v="12"/>
    <n v="74.989998"/>
    <n v="75.779999000000004"/>
    <n v="74.900002000000001"/>
    <n v="75.220000999999996"/>
    <n v="75.220000999999996"/>
    <n v="819400"/>
    <n v="2.4990000000000001"/>
    <n v="-3.98737292458249E-4"/>
    <n v="1.5406574311329101E-2"/>
    <n v="9.2416190138731494E-2"/>
    <n v="0.23662813489746601"/>
    <n v="7.7796344959292593E-2"/>
    <n v="6.1604879776304203E-3"/>
    <n v="1.8315596026505201E-2"/>
    <n v="1.77152044124552E-2"/>
    <n v="2.2708682427097698E-2"/>
    <n v="86.5"/>
    <n v="54.735000999999997"/>
    <n v="-0.185941233412139"/>
    <n v="-6.0859766572597396E-3"/>
    <n v="1.53171205266674"/>
    <n v="0.39544864587799899"/>
    <n v="0.26415498884041999"/>
    <s v="6igma Capital"/>
    <x v="47"/>
    <s v="Information Technology"/>
    <s v="Semiconductors"/>
    <s v="Greensboro, North Carolina"/>
    <d v="2015-06-11T00:00:00"/>
    <n v="1604778"/>
    <m/>
    <s v="Greensboro"/>
    <s v="North Carolina"/>
    <s v="United States"/>
  </r>
  <r>
    <d v="2019-04-10T00:00:00"/>
    <x v="47"/>
    <s v="sell"/>
    <n v="400"/>
    <n v="12"/>
    <n v="74.900002000000001"/>
    <n v="76.720000999999996"/>
    <n v="74.830001999999993"/>
    <n v="76.230002999999996"/>
    <n v="76.230002999999996"/>
    <n v="1309600"/>
    <n v="2.4769999999999999"/>
    <n v="1.3337959018239601E-2"/>
    <n v="2.4164730189382401E-2"/>
    <n v="9.4300584711197399E-2"/>
    <n v="0.231938531751367"/>
    <n v="6.7700695007421499E-2"/>
    <n v="7.7365798618715797E-3"/>
    <n v="1.8355492407260799E-2"/>
    <n v="1.7664047851951602E-2"/>
    <n v="2.2676606115128901E-2"/>
    <n v="86.5"/>
    <n v="54.735000999999997"/>
    <n v="-0.185941233412139"/>
    <n v="3.47183783585567E-3"/>
    <n v="1.5340759122780401"/>
    <n v="0.321330384581688"/>
    <n v="0.26832126551569402"/>
    <s v="6igma Capital"/>
    <x v="47"/>
    <s v="Information Technology"/>
    <s v="Semiconductors"/>
    <s v="Greensboro, North Carolina"/>
    <d v="2015-06-11T00:00:00"/>
    <n v="1604778"/>
    <m/>
    <s v="Greensboro"/>
    <s v="North Carolina"/>
    <s v="United States"/>
  </r>
  <r>
    <d v="2019-04-30T00:00:00"/>
    <x v="47"/>
    <s v="sell"/>
    <n v="700"/>
    <n v="12"/>
    <n v="75.610000999999997"/>
    <n v="76.248001000000002"/>
    <n v="74.669997999999893"/>
    <n v="75.610000999999997"/>
    <n v="75.610000999999997"/>
    <n v="1424400"/>
    <n v="2.5089999999999999"/>
    <n v="2.1184173435164202E-3"/>
    <n v="-1.3008487840942501E-2"/>
    <n v="7.3812949908226302E-2"/>
    <n v="0.17203214094199501"/>
    <n v="0.11524036934113301"/>
    <n v="1.5814002304717099E-2"/>
    <n v="1.3390770218516E-2"/>
    <n v="1.6015394602031E-2"/>
    <n v="2.26732215530937E-2"/>
    <n v="86.5"/>
    <n v="54.735000999999997"/>
    <n v="-0.185941233412139"/>
    <n v="9.5096475723260604E-4"/>
    <n v="1.5463907550290601"/>
    <n v="0.66979032964988705"/>
    <n v="0.64585572225224697"/>
    <s v="6igma Capital"/>
    <x v="47"/>
    <s v="Information Technology"/>
    <s v="Semiconductors"/>
    <s v="Greensboro, North Carolina"/>
    <d v="2015-06-11T00:00:00"/>
    <n v="1604778"/>
    <m/>
    <s v="Greensboro"/>
    <s v="North Carolina"/>
    <s v="United States"/>
  </r>
  <r>
    <d v="2019-05-02T00:00:00"/>
    <x v="47"/>
    <s v="sell"/>
    <n v="900"/>
    <n v="12"/>
    <n v="75.529999000000004"/>
    <n v="77.239998"/>
    <n v="75.529999000000004"/>
    <n v="76.75"/>
    <n v="76.75"/>
    <n v="1198400"/>
    <n v="2.552"/>
    <n v="1.5361662083936901E-2"/>
    <n v="-7.1406079359008197E-3"/>
    <n v="4.7221376468091499E-2"/>
    <n v="0.160642920615681"/>
    <n v="6.6668868630398906E-2"/>
    <n v="1.72358375302443E-2"/>
    <n v="1.2505772015496601E-2"/>
    <n v="1.5736691101548999E-2"/>
    <n v="2.2343274451885799E-2"/>
    <n v="86.5"/>
    <n v="54.735000999999997"/>
    <n v="-0.185941233412139"/>
    <n v="-2.1262443276895502E-3"/>
    <n v="1.53947964952839"/>
    <n v="0.305251033784873"/>
    <n v="0.54999085139911896"/>
    <s v="6igma Capital"/>
    <x v="47"/>
    <s v="Information Technology"/>
    <s v="Semiconductors"/>
    <s v="Greensboro, North Carolina"/>
    <d v="2015-06-11T00:00:00"/>
    <n v="1604778"/>
    <m/>
    <s v="Greensboro"/>
    <s v="North Carolina"/>
    <s v="United States"/>
  </r>
  <r>
    <d v="2019-05-08T00:00:00"/>
    <x v="47"/>
    <s v="buy"/>
    <n v="2200"/>
    <n v="12"/>
    <n v="78"/>
    <n v="78.669997999999893"/>
    <n v="74.504997000000003"/>
    <n v="76.180000000000007"/>
    <n v="76.180000000000007"/>
    <n v="4752600"/>
    <n v="2.4820000000000002"/>
    <n v="3.3367569103406401E-2"/>
    <n v="7.9072366670884797E-3"/>
    <n v="1.7078604142099899E-2"/>
    <n v="0.10436924784257701"/>
    <n v="-4.4417505589033103E-2"/>
    <n v="2.2195036734505499E-2"/>
    <n v="1.51293957794165E-2"/>
    <n v="1.5955139821310301E-2"/>
    <n v="2.2191132169991901E-2"/>
    <n v="86.5"/>
    <n v="54.735000999999997"/>
    <n v="-0.185941233412139"/>
    <n v="-1.60671540560346E-3"/>
    <n v="1.5204671885458101"/>
    <n v="-0.51713501496597603"/>
    <n v="-0.29518317047523102"/>
    <s v="6igma Capital"/>
    <x v="47"/>
    <s v="Information Technology"/>
    <s v="Semiconductors"/>
    <s v="Greensboro, North Carolina"/>
    <d v="2015-06-11T00:00:00"/>
    <n v="1604778"/>
    <m/>
    <s v="Greensboro"/>
    <s v="North Carolina"/>
    <s v="United States"/>
  </r>
  <r>
    <d v="2019-05-09T00:00:00"/>
    <x v="47"/>
    <s v="sell"/>
    <n v="600"/>
    <n v="12"/>
    <n v="75.379997000000003"/>
    <n v="75.379997000000003"/>
    <n v="72.760002"/>
    <n v="75.150002000000001"/>
    <n v="75.150002000000001"/>
    <n v="2571300"/>
    <n v="2.4569999999999999"/>
    <n v="-1.3612818238035101E-2"/>
    <n v="-2.1067243654883501E-2"/>
    <n v="-1.3297608165621501E-3"/>
    <n v="0.12183318408943999"/>
    <n v="-6.1164533164316401E-2"/>
    <n v="2.1468266745850301E-2"/>
    <n v="1.5403092221507E-2"/>
    <n v="1.55231158568518E-2"/>
    <n v="2.2206249976015498E-2"/>
    <n v="86.5"/>
    <n v="54.735000999999997"/>
    <n v="-0.185941233412139"/>
    <n v="-3.0259986019249502E-3"/>
    <n v="1.52181300277731"/>
    <n v="-0.64263705509786895"/>
    <n v="-0.48476078825177998"/>
    <s v="6igma Capital"/>
    <x v="47"/>
    <s v="Information Technology"/>
    <s v="Semiconductors"/>
    <s v="Greensboro, North Carolina"/>
    <d v="2015-06-11T00:00:00"/>
    <n v="1604778"/>
    <m/>
    <s v="Greensboro"/>
    <s v="North Carolina"/>
    <s v="United States"/>
  </r>
  <r>
    <d v="2019-05-23T00:00:00"/>
    <x v="47"/>
    <s v="sell"/>
    <n v="800"/>
    <n v="12"/>
    <n v="59.279998999999997"/>
    <n v="60.77"/>
    <n v="58.52"/>
    <n v="60.66"/>
    <n v="60.66"/>
    <n v="2774500"/>
    <n v="2.2959999999999998"/>
    <n v="7.6121333343641502E-3"/>
    <n v="-0.115839557674923"/>
    <n v="-0.23331254837644899"/>
    <n v="-0.11127773693370099"/>
    <n v="-0.28644489549552898"/>
    <n v="3.0395958459438099E-2"/>
    <n v="2.7868090362175899E-2"/>
    <n v="2.14313337619991E-2"/>
    <n v="2.33986100721554E-2"/>
    <n v="86.5"/>
    <n v="54.735000999999997"/>
    <n v="-0.20034701249272999"/>
    <n v="-1.1985692488440201E-2"/>
    <n v="1.5133186987857701"/>
    <n v="-2.2610806264958101"/>
    <n v="-2.1852250193182199"/>
    <s v="6igma Capital"/>
    <x v="47"/>
    <s v="Information Technology"/>
    <s v="Semiconductors"/>
    <s v="Greensboro, North Carolina"/>
    <d v="2015-06-11T00:00:00"/>
    <n v="1604778"/>
    <m/>
    <s v="Greensboro"/>
    <s v="North Carolina"/>
    <s v="United States"/>
  </r>
  <r>
    <d v="2019-05-24T00:00:00"/>
    <x v="47"/>
    <s v="sell"/>
    <n v="1100"/>
    <n v="12"/>
    <n v="61.25"/>
    <n v="62.310001"/>
    <n v="61.182999000000002"/>
    <n v="62.299999"/>
    <n v="62.299999"/>
    <n v="3575700"/>
    <n v="2.3239999999999998"/>
    <n v="2.6676907481608E-2"/>
    <n v="-2.5827325036592502E-2"/>
    <n v="-0.215085506035811"/>
    <n v="-9.77877458181374E-2"/>
    <n v="-0.26618464371209"/>
    <n v="2.7139922731564601E-2"/>
    <n v="2.87194935391577E-2"/>
    <n v="2.1649427208428801E-2"/>
    <n v="2.34593950645678E-2"/>
    <n v="86.5"/>
    <n v="54.735000999999997"/>
    <n v="-0.20034701249272999"/>
    <n v="1.3526439988342199E-3"/>
    <n v="1.5143056825486401"/>
    <n v="-2.1011650011395999"/>
    <n v="-2.2121810816098"/>
    <s v="6igma Capital"/>
    <x v="47"/>
    <s v="Information Technology"/>
    <s v="Semiconductors"/>
    <s v="Greensboro, North Carolina"/>
    <d v="2015-06-11T00:00:00"/>
    <n v="1604778"/>
    <m/>
    <s v="Greensboro"/>
    <s v="North Carolina"/>
    <s v="United States"/>
  </r>
  <r>
    <d v="2019-06-05T00:00:00"/>
    <x v="47"/>
    <s v="buy"/>
    <n v="900"/>
    <n v="12"/>
    <n v="64.650002000000001"/>
    <n v="65"/>
    <n v="62.57"/>
    <n v="63.439999"/>
    <n v="63.439999"/>
    <n v="1207400"/>
    <n v="2.1230000000000002"/>
    <n v="-1.1597074118044099E-2"/>
    <n v="2.16706534722092E-2"/>
    <n v="-0.16979067657236499"/>
    <n v="-8.5025921537214499E-2"/>
    <n v="-0.25283705827291098"/>
    <n v="2.02429797637095E-2"/>
    <n v="3.0334738526418801E-2"/>
    <n v="2.25584935838689E-2"/>
    <n v="2.3619256865256601E-2"/>
    <n v="86.5"/>
    <n v="54.735000999999997"/>
    <n v="-0.20034701249272999"/>
    <n v="8.1287266899663802E-3"/>
    <n v="1.5016684724645799"/>
    <n v="-1.9090495918185499"/>
    <n v="-1.96840254879625"/>
    <s v="6igma Capital"/>
    <x v="47"/>
    <s v="Information Technology"/>
    <s v="Semiconductors"/>
    <s v="Greensboro, North Carolina"/>
    <d v="2015-06-11T00:00:00"/>
    <n v="1604778"/>
    <m/>
    <s v="Greensboro"/>
    <s v="North Carolina"/>
    <s v="United States"/>
  </r>
  <r>
    <d v="2019-05-01T00:00:00"/>
    <x v="47"/>
    <s v="buy"/>
    <n v="1500"/>
    <n v="13"/>
    <n v="76.809997999999993"/>
    <n v="77.669997999999893"/>
    <n v="75.449996999999996"/>
    <n v="75.580001999999993"/>
    <n v="75.580001999999993"/>
    <n v="1743400"/>
    <n v="2.5110000000000001"/>
    <n v="-3.9683841257257202E-4"/>
    <n v="-2.18551913944851E-2"/>
    <n v="5.2282612421522698E-2"/>
    <n v="0.14268368659215"/>
    <n v="0.114546676791518"/>
    <n v="1.4725846396754E-2"/>
    <n v="1.28034660532102E-2"/>
    <n v="1.5663358150332901E-2"/>
    <n v="2.2673283221158299E-2"/>
    <n v="86.5"/>
    <n v="54.735000999999997"/>
    <n v="-0.185941233412139"/>
    <n v="-7.5304459681844096E-3"/>
    <n v="1.54743141824243"/>
    <n v="0.66363871962501397"/>
    <n v="0.64080794630217797"/>
    <s v="Marquee Group Funds"/>
    <x v="47"/>
    <s v="Information Technology"/>
    <s v="Semiconductors"/>
    <s v="Greensboro, North Carolina"/>
    <d v="2015-06-11T00:00:00"/>
    <n v="1604778"/>
    <m/>
    <s v="Greensboro"/>
    <s v="North Carolina"/>
    <s v="United States"/>
  </r>
  <r>
    <d v="2019-05-07T00:00:00"/>
    <x v="47"/>
    <s v="buy"/>
    <n v="1300"/>
    <n v="13"/>
    <n v="73.610000999999997"/>
    <n v="74.459998999999996"/>
    <n v="72.699996999999996"/>
    <n v="73.680000000000007"/>
    <n v="73.680000000000007"/>
    <n v="2142800"/>
    <n v="2.448"/>
    <n v="-8.7832736971864903E-3"/>
    <n v="-2.58571708488907E-2"/>
    <n v="-4.8741092644580203E-3"/>
    <n v="0.109470757752786"/>
    <n v="-7.5899810477571897E-2"/>
    <n v="1.356491482575E-2"/>
    <n v="1.35153413272173E-2"/>
    <n v="1.6130656830271602E-2"/>
    <n v="2.2089925001613501E-2"/>
    <n v="86.5"/>
    <n v="54.735000999999997"/>
    <n v="-0.185941233412139"/>
    <n v="-1.6649488130547601E-2"/>
    <n v="1.5232199224551499"/>
    <n v="-0.74761576001228802"/>
    <n v="-5.9028423557033603E-2"/>
    <s v="Marquee Group Funds"/>
    <x v="47"/>
    <s v="Information Technology"/>
    <s v="Semiconductors"/>
    <s v="Greensboro, North Carolina"/>
    <d v="2015-06-11T00:00:00"/>
    <n v="1604778"/>
    <m/>
    <s v="Greensboro"/>
    <s v="North Carolina"/>
    <s v="United States"/>
  </r>
  <r>
    <d v="2019-05-21T00:00:00"/>
    <x v="47"/>
    <s v="buy"/>
    <n v="1900"/>
    <n v="13"/>
    <n v="64.980002999999996"/>
    <n v="67.952003000000005"/>
    <n v="61.474997999999999"/>
    <n v="61.540000999999997"/>
    <n v="61.540000999999997"/>
    <n v="4127100"/>
    <n v="2.4260000000000002"/>
    <n v="4.3970594059262597E-3"/>
    <n v="-0.16885241916188001"/>
    <n v="-0.21995353203395401"/>
    <n v="-6.7843905988451594E-2"/>
    <n v="-0.25720102041669701"/>
    <n v="3.7659825898847303E-2"/>
    <n v="2.7756314944457398E-2"/>
    <n v="2.1531202966989099E-2"/>
    <n v="2.3391640822383299E-2"/>
    <n v="86.5"/>
    <n v="54.735000999999997"/>
    <n v="-0.20034701249272999"/>
    <n v="8.4599491109458805E-3"/>
    <n v="1.52827439460466"/>
    <n v="-2.0908434023086602"/>
    <n v="-1.7386262406503099"/>
    <s v="Marquee Group Funds"/>
    <x v="47"/>
    <s v="Information Technology"/>
    <s v="Semiconductors"/>
    <s v="Greensboro, North Carolina"/>
    <d v="2015-06-11T00:00:00"/>
    <n v="1604778"/>
    <m/>
    <s v="Greensboro"/>
    <s v="North Carolina"/>
    <s v="United States"/>
  </r>
  <r>
    <d v="2019-05-23T00:00:00"/>
    <x v="47"/>
    <s v="buy"/>
    <n v="1200"/>
    <n v="13"/>
    <n v="59.279998999999997"/>
    <n v="60.77"/>
    <n v="58.52"/>
    <n v="60.66"/>
    <n v="60.66"/>
    <n v="2774500"/>
    <n v="2.2959999999999998"/>
    <n v="7.6121333343641502E-3"/>
    <n v="-0.115839557674923"/>
    <n v="-0.23331254837644899"/>
    <n v="-0.11127773693370099"/>
    <n v="-0.28644489549552898"/>
    <n v="3.0395958459438099E-2"/>
    <n v="2.7868090362175899E-2"/>
    <n v="2.14313337619991E-2"/>
    <n v="2.33986100721554E-2"/>
    <n v="86.5"/>
    <n v="54.735000999999997"/>
    <n v="-0.20034701249272999"/>
    <n v="-1.1985692488440201E-2"/>
    <n v="1.5133186987857701"/>
    <n v="-2.2610806264958101"/>
    <n v="-2.1852250193182199"/>
    <s v="Marquee Group Funds"/>
    <x v="47"/>
    <s v="Information Technology"/>
    <s v="Semiconductors"/>
    <s v="Greensboro, North Carolina"/>
    <d v="2015-06-11T00:00:00"/>
    <n v="1604778"/>
    <m/>
    <s v="Greensboro"/>
    <s v="North Carolina"/>
    <s v="United States"/>
  </r>
  <r>
    <d v="2019-06-17T00:00:00"/>
    <x v="47"/>
    <s v="sell"/>
    <n v="2100"/>
    <n v="13"/>
    <n v="61.709998999999897"/>
    <n v="62.349997999999999"/>
    <n v="60.77"/>
    <n v="61.66"/>
    <n v="61.66"/>
    <n v="741200"/>
    <n v="2.0859999999999999"/>
    <n v="2.5982476455319601E-3"/>
    <n v="-6.0414720183202E-2"/>
    <n v="-0.17360705486445499"/>
    <n v="-0.12442832304092399"/>
    <n v="-0.30500602888397299"/>
    <n v="1.66188457187262E-2"/>
    <n v="2.79416029018324E-2"/>
    <n v="2.3155604934180299E-2"/>
    <n v="2.3605280799014802E-2"/>
    <n v="86.5"/>
    <n v="54.735000999999997"/>
    <n v="-0.20034701249272999"/>
    <n v="9.3131563797728401E-4"/>
    <n v="1.51670915884382"/>
    <n v="-2.20405088880654"/>
    <n v="-1.88326228681528"/>
    <s v="Marquee Group Funds"/>
    <x v="47"/>
    <s v="Information Technology"/>
    <s v="Semiconductors"/>
    <s v="Greensboro, North Carolina"/>
    <d v="2015-06-11T00:00:00"/>
    <n v="1604778"/>
    <m/>
    <s v="Greensboro"/>
    <s v="North Carolina"/>
    <s v="United States"/>
  </r>
  <r>
    <d v="2019-06-19T00:00:00"/>
    <x v="47"/>
    <s v="buy"/>
    <n v="1700"/>
    <n v="13"/>
    <n v="65.599997999999999"/>
    <n v="66.059997999999993"/>
    <n v="64.75"/>
    <n v="65.589995999999999"/>
    <n v="65.589995999999999"/>
    <n v="923200"/>
    <n v="2.0289999999999999"/>
    <n v="7.6523181898142598E-3"/>
    <n v="4.37866488355683E-2"/>
    <n v="2.5634449542100601E-2"/>
    <n v="-5.2420983577840898E-2"/>
    <n v="-0.26847927692050799"/>
    <n v="2.96838793180246E-2"/>
    <n v="2.3114416748986299E-2"/>
    <n v="2.4168883702959498E-2"/>
    <n v="2.38326594376525E-2"/>
    <n v="86.496002000000004"/>
    <n v="54.735000999999997"/>
    <n v="-0.20034701249272999"/>
    <n v="2.98071681438073E-3"/>
    <n v="1.5359271805385599"/>
    <n v="-1.9484975780952001"/>
    <n v="-1.97325897138549"/>
    <s v="Marquee Group Funds"/>
    <x v="47"/>
    <s v="Information Technology"/>
    <s v="Semiconductors"/>
    <s v="Greensboro, North Carolina"/>
    <d v="2015-06-11T00:00:00"/>
    <n v="1604778"/>
    <m/>
    <s v="Greensboro"/>
    <s v="North Carolina"/>
    <s v="United States"/>
  </r>
  <r>
    <d v="2019-04-05T00:00:00"/>
    <x v="47"/>
    <s v="buy"/>
    <n v="1900"/>
    <n v="14"/>
    <n v="74.470000999999996"/>
    <n v="74.930000000000007"/>
    <n v="74.300003000000004"/>
    <n v="74.889999000000003"/>
    <n v="74.889999000000003"/>
    <n v="623700"/>
    <n v="2.5009999999999999"/>
    <n v="1.14148556968484E-2"/>
    <n v="4.3111244946511001E-2"/>
    <n v="8.0899873807476499E-2"/>
    <n v="0.23223132546929701"/>
    <n v="4.7582385332777102E-2"/>
    <n v="9.4590016562112397E-3"/>
    <n v="1.8559230480180201E-2"/>
    <n v="1.7762618210387399E-2"/>
    <n v="2.2758540813131601E-2"/>
    <n v="86.5"/>
    <n v="54.735000999999997"/>
    <n v="-0.185941233412139"/>
    <n v="4.62571739556182E-3"/>
    <n v="1.5233995665060001"/>
    <n v="0.16925774262078699"/>
    <n v="0.20803754051309001"/>
    <s v="DJT Green Funds"/>
    <x v="47"/>
    <s v="Information Technology"/>
    <s v="Semiconductors"/>
    <s v="Greensboro, North Carolina"/>
    <d v="2015-06-11T00:00:00"/>
    <n v="1604778"/>
    <m/>
    <s v="Greensboro"/>
    <s v="North Carolina"/>
    <s v="United States"/>
  </r>
  <r>
    <d v="2019-04-15T00:00:00"/>
    <x v="47"/>
    <s v="buy"/>
    <n v="1400"/>
    <n v="14"/>
    <n v="77.160004000000001"/>
    <n v="77.260002"/>
    <n v="76.080001999999993"/>
    <n v="76.389999000000003"/>
    <n v="76.389999000000003"/>
    <n v="672700"/>
    <n v="2.5529999999999999"/>
    <n v="-1.04181564093046E-2"/>
    <n v="1.50358808335645E-2"/>
    <n v="0.106830623115285"/>
    <n v="0.222031445739792"/>
    <n v="5.1575763781560903E-2"/>
    <n v="1.0820727186468201E-2"/>
    <n v="1.85771512664605E-2"/>
    <n v="1.64384746113505E-2"/>
    <n v="2.2689366915480399E-2"/>
    <n v="86.5"/>
    <n v="54.735000999999997"/>
    <n v="-0.185941233412139"/>
    <n v="-6.2956724975841202E-4"/>
    <n v="1.5452109142196799"/>
    <n v="0.19483357022749601"/>
    <n v="0.27787129036300701"/>
    <s v="DJT Green Funds"/>
    <x v="47"/>
    <s v="Information Technology"/>
    <s v="Semiconductors"/>
    <s v="Greensboro, North Carolina"/>
    <d v="2015-06-11T00:00:00"/>
    <n v="1604778"/>
    <m/>
    <s v="Greensboro"/>
    <s v="North Carolina"/>
    <s v="United States"/>
  </r>
  <r>
    <d v="2019-05-07T00:00:00"/>
    <x v="47"/>
    <s v="sell"/>
    <n v="1400"/>
    <n v="14"/>
    <n v="73.610000999999997"/>
    <n v="74.459998999999996"/>
    <n v="72.699996999999996"/>
    <n v="73.680000000000007"/>
    <n v="73.680000000000007"/>
    <n v="2142800"/>
    <n v="2.448"/>
    <n v="-8.7832736971864903E-3"/>
    <n v="-2.58571708488907E-2"/>
    <n v="-4.8741092644580203E-3"/>
    <n v="0.109470757752786"/>
    <n v="-7.5899810477571897E-2"/>
    <n v="1.356491482575E-2"/>
    <n v="1.35153413272173E-2"/>
    <n v="1.6130656830271602E-2"/>
    <n v="2.2089925001613501E-2"/>
    <n v="86.5"/>
    <n v="54.735000999999997"/>
    <n v="-0.185941233412139"/>
    <n v="-1.6649488130547601E-2"/>
    <n v="1.5232199224551499"/>
    <n v="-0.74761576001228802"/>
    <n v="-5.9028423557033603E-2"/>
    <s v="DJT Green Funds"/>
    <x v="47"/>
    <s v="Information Technology"/>
    <s v="Semiconductors"/>
    <s v="Greensboro, North Carolina"/>
    <d v="2015-06-11T00:00:00"/>
    <n v="1604778"/>
    <m/>
    <s v="Greensboro"/>
    <s v="North Carolina"/>
    <s v="United States"/>
  </r>
  <r>
    <d v="2019-06-03T00:00:00"/>
    <x v="47"/>
    <s v="buy"/>
    <n v="1400"/>
    <n v="14"/>
    <n v="61.650002000000001"/>
    <n v="62.75"/>
    <n v="60.77"/>
    <n v="61.880001"/>
    <n v="61.880001"/>
    <n v="1619100"/>
    <n v="2.081"/>
    <n v="1.1376703142417999E-2"/>
    <n v="-6.7643678768674904E-3"/>
    <n v="-0.19999468251819399"/>
    <n v="-0.124012273744392"/>
    <n v="-0.25994972014494899"/>
    <n v="1.84479658011612E-2"/>
    <n v="2.9287773591723298E-2"/>
    <n v="2.2030740735684701E-2"/>
    <n v="2.3525623324619199E-2"/>
    <n v="86.5"/>
    <n v="54.735000999999997"/>
    <n v="-0.20034701249272999"/>
    <n v="-2.7690708645509302E-3"/>
    <n v="1.5048720101112001"/>
    <n v="-1.97419582577349"/>
    <n v="-2.0898342070281601"/>
    <s v="DJT Green Funds"/>
    <x v="47"/>
    <s v="Information Technology"/>
    <s v="Semiconductors"/>
    <s v="Greensboro, North Carolina"/>
    <d v="2015-06-11T00:00:00"/>
    <n v="1604778"/>
    <m/>
    <s v="Greensboro"/>
    <s v="North Carolina"/>
    <s v="United States"/>
  </r>
  <r>
    <d v="2019-06-07T00:00:00"/>
    <x v="47"/>
    <s v="sell"/>
    <n v="1200"/>
    <n v="14"/>
    <n v="63.68"/>
    <n v="64.629997000000003"/>
    <n v="63.599997999999999"/>
    <n v="64.379997000000003"/>
    <n v="64.379997000000003"/>
    <n v="1053600"/>
    <n v="2.0840000000000001"/>
    <n v="1.45507693515007E-2"/>
    <n v="5.0982640549581203E-2"/>
    <n v="-0.13492841267471201"/>
    <n v="-6.3197996925456607E-2"/>
    <n v="-0.21834797311943699"/>
    <n v="1.7942134032547099E-2"/>
    <n v="3.07155227714642E-2"/>
    <n v="2.2609204743490999E-2"/>
    <n v="2.3608304296084501E-2"/>
    <n v="86.5"/>
    <n v="54.735000999999997"/>
    <n v="-0.20034701249272999"/>
    <n v="1.0442979367750601E-2"/>
    <n v="1.5110171664119301"/>
    <n v="-1.65308316354669"/>
    <n v="-1.8570966980736101"/>
    <s v="DJT Green Funds"/>
    <x v="47"/>
    <s v="Information Technology"/>
    <s v="Semiconductors"/>
    <s v="Greensboro, North Carolina"/>
    <d v="2015-06-11T00:00:00"/>
    <n v="1604778"/>
    <m/>
    <s v="Greensboro"/>
    <s v="North Carolina"/>
    <s v="United States"/>
  </r>
  <r>
    <d v="2019-06-11T00:00:00"/>
    <x v="47"/>
    <s v="buy"/>
    <n v="2300"/>
    <n v="14"/>
    <n v="65.879997000000003"/>
    <n v="66"/>
    <n v="63.990001999999997"/>
    <n v="64.309997999999993"/>
    <n v="64.309997999999993"/>
    <n v="1891400"/>
    <n v="2.14"/>
    <n v="-1.8335033593797401E-2"/>
    <n v="2.0234733656978401E-3"/>
    <n v="-0.155771033765014"/>
    <n v="-7.3863592375561699E-2"/>
    <n v="-0.22030957818934399"/>
    <n v="1.5644975887567299E-2"/>
    <n v="2.9977641226025899E-2"/>
    <n v="2.27782621160201E-2"/>
    <n v="2.3639669488325101E-2"/>
    <n v="86.5"/>
    <n v="54.735000999999997"/>
    <n v="-0.20034701249272999"/>
    <n v="-3.4994119269314301E-4"/>
    <n v="1.5158838644919499"/>
    <n v="-1.6600518367999899"/>
    <n v="-1.7477581432565601"/>
    <s v="DJT Green Funds"/>
    <x v="47"/>
    <s v="Information Technology"/>
    <s v="Semiconductors"/>
    <s v="Greensboro, North Carolina"/>
    <d v="2015-06-11T00:00:00"/>
    <n v="1604778"/>
    <m/>
    <s v="Greensboro"/>
    <s v="North Carolina"/>
    <s v="United States"/>
  </r>
  <r>
    <d v="2019-06-14T00:00:00"/>
    <x v="47"/>
    <s v="buy"/>
    <n v="1800"/>
    <n v="14"/>
    <n v="60.93"/>
    <n v="61.82"/>
    <n v="60.369999"/>
    <n v="61.5"/>
    <n v="61.5"/>
    <n v="1273300"/>
    <n v="2.093"/>
    <n v="-2.9006135538855799E-2"/>
    <n v="-4.5765804459866402E-2"/>
    <n v="-0.16950263049289699"/>
    <n v="-0.12458914754714399"/>
    <n v="-0.26797702624807002"/>
    <n v="2.06551676156802E-2"/>
    <n v="2.8028543036057601E-2"/>
    <n v="2.31551014821526E-2"/>
    <n v="2.3743927062920198E-2"/>
    <n v="86.5"/>
    <n v="54.735000999999997"/>
    <n v="-0.20034701249272999"/>
    <n v="-1.6128120944145399E-3"/>
    <n v="1.5202900811043301"/>
    <n v="-1.9620295136623001"/>
    <n v="-1.7653870888581999"/>
    <s v="DJT Green Funds"/>
    <x v="47"/>
    <s v="Information Technology"/>
    <s v="Semiconductors"/>
    <s v="Greensboro, North Carolina"/>
    <d v="2015-06-11T00:00:00"/>
    <n v="1604778"/>
    <m/>
    <s v="Greensboro"/>
    <s v="North Carolina"/>
    <s v="United States"/>
  </r>
  <r>
    <d v="2019-04-01T00:00:00"/>
    <x v="47"/>
    <s v="buy"/>
    <n v="1800"/>
    <n v="15"/>
    <n v="72.620002999999997"/>
    <n v="73.690002000000007"/>
    <n v="72.620002999999997"/>
    <n v="73.209998999999996"/>
    <n v="73.209998999999996"/>
    <n v="928300"/>
    <n v="2.4969999999999999"/>
    <n v="2.04228980373681E-2"/>
    <n v="3.2484754846022597E-2"/>
    <n v="4.28387795443829E-2"/>
    <n v="0.18590669178850899"/>
    <n v="3.8428814237919197E-2"/>
    <n v="1.37707828796987E-2"/>
    <n v="1.8694074994217099E-2"/>
    <n v="2.30118449660267E-2"/>
    <n v="2.2880531843261599E-2"/>
    <n v="86.5"/>
    <n v="54.735000999999997"/>
    <n v="-0.185941233412139"/>
    <n v="1.1502195497633099E-2"/>
    <n v="1.51632570534071"/>
    <n v="0.101030760543953"/>
    <n v="-0.12172212326134201"/>
    <s v="Turtle River Asset Management"/>
    <x v="47"/>
    <s v="Information Technology"/>
    <s v="Semiconductors"/>
    <s v="Greensboro, North Carolina"/>
    <d v="2015-06-11T00:00:00"/>
    <n v="1604778"/>
    <m/>
    <s v="Greensboro"/>
    <s v="North Carolina"/>
    <s v="United States"/>
  </r>
  <r>
    <d v="2019-04-02T00:00:00"/>
    <x v="47"/>
    <s v="sell"/>
    <n v="800"/>
    <n v="15"/>
    <n v="75.080001999999993"/>
    <n v="75.510002"/>
    <n v="73.720000999999996"/>
    <n v="74.069999999999993"/>
    <n v="74.069999999999993"/>
    <n v="1149100"/>
    <n v="2.4809999999999999"/>
    <n v="1.16785820259826E-2"/>
    <n v="4.0220239379709199E-2"/>
    <n v="4.9397882206974698E-2"/>
    <n v="0.198572782115713"/>
    <n v="7.7739001019614895E-2"/>
    <n v="1.3846456524252799E-2"/>
    <n v="1.87990854811938E-2"/>
    <n v="2.3032202356191401E-2"/>
    <n v="2.2824286834772001E-2"/>
    <n v="86.5"/>
    <n v="54.735000999999997"/>
    <n v="-0.185941233412139"/>
    <n v="1.7455614805152698E-5"/>
    <n v="1.52288224748268"/>
    <n v="0.39704911534867698"/>
    <n v="2.3319951518577901E-3"/>
    <s v="Turtle River Asset Management"/>
    <x v="47"/>
    <s v="Information Technology"/>
    <s v="Semiconductors"/>
    <s v="Greensboro, North Carolina"/>
    <d v="2015-06-11T00:00:00"/>
    <n v="1604778"/>
    <m/>
    <s v="Greensboro"/>
    <s v="North Carolina"/>
    <s v="United States"/>
  </r>
  <r>
    <d v="2019-04-24T00:00:00"/>
    <x v="47"/>
    <s v="sell"/>
    <n v="900"/>
    <n v="15"/>
    <n v="77.050003000000004"/>
    <n v="78.510002"/>
    <n v="76.660004000000001"/>
    <n v="77.25"/>
    <n v="77.25"/>
    <n v="1316200"/>
    <n v="2.5219999999999998"/>
    <n v="8.4498651409700906E-3"/>
    <n v="-1.36283674454686E-2"/>
    <n v="7.4974693677706303E-2"/>
    <n v="0.221365198246714"/>
    <n v="0.117588879748579"/>
    <n v="1.3079521751318299E-2"/>
    <n v="1.200556565722E-2"/>
    <n v="1.6626679037614799E-2"/>
    <n v="2.2634476922438501E-2"/>
    <n v="86.5"/>
    <n v="54.735000999999997"/>
    <n v="-0.185941233412139"/>
    <n v="-2.1941687255359501E-3"/>
    <n v="1.5432353611649201"/>
    <n v="0.68887759937536197"/>
    <n v="0.36322369277755501"/>
    <s v="Turtle River Asset Management"/>
    <x v="47"/>
    <s v="Information Technology"/>
    <s v="Semiconductors"/>
    <s v="Greensboro, North Carolina"/>
    <d v="2015-06-11T00:00:00"/>
    <n v="1604778"/>
    <m/>
    <s v="Greensboro"/>
    <s v="North Carolina"/>
    <s v="United States"/>
  </r>
  <r>
    <d v="2019-05-07T00:00:00"/>
    <x v="47"/>
    <s v="sell"/>
    <n v="900"/>
    <n v="15"/>
    <n v="73.610000999999997"/>
    <n v="74.459998999999996"/>
    <n v="72.699996999999996"/>
    <n v="73.680000000000007"/>
    <n v="73.680000000000007"/>
    <n v="2142800"/>
    <n v="2.448"/>
    <n v="-8.7832736971864903E-3"/>
    <n v="-2.58571708488907E-2"/>
    <n v="-4.8741092644580203E-3"/>
    <n v="0.109470757752786"/>
    <n v="-7.5899810477571897E-2"/>
    <n v="1.356491482575E-2"/>
    <n v="1.35153413272173E-2"/>
    <n v="1.6130656830271602E-2"/>
    <n v="2.2089925001613501E-2"/>
    <n v="86.5"/>
    <n v="54.735000999999997"/>
    <n v="-0.185941233412139"/>
    <n v="-1.6649488130547601E-2"/>
    <n v="1.5232199224551499"/>
    <n v="-0.74761576001228802"/>
    <n v="-5.9028423557033603E-2"/>
    <s v="Turtle River Asset Management"/>
    <x v="47"/>
    <s v="Information Technology"/>
    <s v="Semiconductors"/>
    <s v="Greensboro, North Carolina"/>
    <d v="2015-06-11T00:00:00"/>
    <n v="1604778"/>
    <m/>
    <s v="Greensboro"/>
    <s v="North Carolina"/>
    <s v="United States"/>
  </r>
  <r>
    <d v="2019-05-21T00:00:00"/>
    <x v="47"/>
    <s v="sell"/>
    <n v="1300"/>
    <n v="15"/>
    <n v="64.980002999999996"/>
    <n v="67.952003000000005"/>
    <n v="61.474997999999999"/>
    <n v="61.540000999999997"/>
    <n v="61.540000999999997"/>
    <n v="4127100"/>
    <n v="2.4260000000000002"/>
    <n v="4.3970594059262597E-3"/>
    <n v="-0.16885241916188001"/>
    <n v="-0.21995353203395401"/>
    <n v="-6.7843905988451594E-2"/>
    <n v="-0.25720102041669701"/>
    <n v="3.7659825898847303E-2"/>
    <n v="2.7756314944457398E-2"/>
    <n v="2.1531202966989099E-2"/>
    <n v="2.3391640822383299E-2"/>
    <n v="86.5"/>
    <n v="54.735000999999997"/>
    <n v="-0.20034701249272999"/>
    <n v="8.4599491109458805E-3"/>
    <n v="1.52827439460466"/>
    <n v="-2.0908434023086602"/>
    <n v="-1.7386262406503099"/>
    <s v="Turtle River Asset Management"/>
    <x v="47"/>
    <s v="Information Technology"/>
    <s v="Semiconductors"/>
    <s v="Greensboro, North Carolina"/>
    <d v="2015-06-11T00:00:00"/>
    <n v="1604778"/>
    <m/>
    <s v="Greensboro"/>
    <s v="North Carolina"/>
    <s v="United States"/>
  </r>
  <r>
    <d v="2019-06-14T00:00:00"/>
    <x v="47"/>
    <s v="buy"/>
    <n v="1500"/>
    <n v="15"/>
    <n v="60.93"/>
    <n v="61.82"/>
    <n v="60.369999"/>
    <n v="61.5"/>
    <n v="61.5"/>
    <n v="1273300"/>
    <n v="2.093"/>
    <n v="-2.9006135538855799E-2"/>
    <n v="-4.5765804459866402E-2"/>
    <n v="-0.16950263049289699"/>
    <n v="-0.12458914754714399"/>
    <n v="-0.26797702624807002"/>
    <n v="2.06551676156802E-2"/>
    <n v="2.8028543036057601E-2"/>
    <n v="2.31551014821526E-2"/>
    <n v="2.3743927062920198E-2"/>
    <n v="86.5"/>
    <n v="54.735000999999997"/>
    <n v="-0.20034701249272999"/>
    <n v="-1.6128120944145399E-3"/>
    <n v="1.5202900811043301"/>
    <n v="-1.9620295136623001"/>
    <n v="-1.7653870888581999"/>
    <s v="Turtle River Asset Management"/>
    <x v="47"/>
    <s v="Information Technology"/>
    <s v="Semiconductors"/>
    <s v="Greensboro, North Carolina"/>
    <d v="2015-06-11T00:00:00"/>
    <n v="1604778"/>
    <m/>
    <s v="Greensboro"/>
    <s v="North Carolina"/>
    <s v="United States"/>
  </r>
  <r>
    <d v="2019-06-17T00:00:00"/>
    <x v="47"/>
    <s v="sell"/>
    <n v="1300"/>
    <n v="15"/>
    <n v="61.709998999999897"/>
    <n v="62.349997999999999"/>
    <n v="60.77"/>
    <n v="61.66"/>
    <n v="61.66"/>
    <n v="741200"/>
    <n v="2.0859999999999999"/>
    <n v="2.5982476455319601E-3"/>
    <n v="-6.0414720183202E-2"/>
    <n v="-0.17360705486445499"/>
    <n v="-0.12442832304092399"/>
    <n v="-0.30500602888397299"/>
    <n v="1.66188457187262E-2"/>
    <n v="2.79416029018324E-2"/>
    <n v="2.3155604934180299E-2"/>
    <n v="2.3605280799014802E-2"/>
    <n v="86.5"/>
    <n v="54.735000999999997"/>
    <n v="-0.20034701249272999"/>
    <n v="9.3131563797728401E-4"/>
    <n v="1.51670915884382"/>
    <n v="-2.20405088880654"/>
    <n v="-1.88326228681528"/>
    <s v="Turtle River Asset Management"/>
    <x v="47"/>
    <s v="Information Technology"/>
    <s v="Semiconductors"/>
    <s v="Greensboro, North Carolina"/>
    <d v="2015-06-11T00:00:00"/>
    <n v="1604778"/>
    <m/>
    <s v="Greensboro"/>
    <s v="North Carolina"/>
    <s v="United States"/>
  </r>
  <r>
    <d v="2019-06-24T00:00:00"/>
    <x v="47"/>
    <s v="buy"/>
    <n v="1300"/>
    <n v="15"/>
    <n v="64.180000000000007"/>
    <n v="65.419997999999893"/>
    <n v="63.540000999999997"/>
    <n v="64.550003000000004"/>
    <n v="64.550003000000004"/>
    <n v="1198100"/>
    <n v="2.0209999999999999"/>
    <n v="1.0277324805900699E-2"/>
    <n v="4.5804741310246498E-2"/>
    <n v="6.9767794842179903E-2"/>
    <n v="-9.3407091384941507E-2"/>
    <n v="-0.242080071697588"/>
    <n v="2.75014862785385E-2"/>
    <n v="2.0901180848418601E-2"/>
    <n v="2.23849477931133E-2"/>
    <n v="2.3796094543145199E-2"/>
    <n v="86.496002000000004"/>
    <n v="54.735000999999997"/>
    <n v="-0.20034701249272999"/>
    <n v="-1.73338836506086E-3"/>
    <n v="1.5214884907738899"/>
    <n v="-1.76359332226447"/>
    <n v="-1.8880508866796"/>
    <s v="Turtle River Asset Management"/>
    <x v="47"/>
    <s v="Information Technology"/>
    <s v="Semiconductors"/>
    <s v="Greensboro, North Carolina"/>
    <d v="2015-06-11T00:00:00"/>
    <n v="1604778"/>
    <m/>
    <s v="Greensboro"/>
    <s v="North Carolina"/>
    <s v="United States"/>
  </r>
  <r>
    <d v="2019-05-07T00:00:00"/>
    <x v="47"/>
    <s v="sell"/>
    <n v="1700"/>
    <n v="16"/>
    <n v="73.610000999999997"/>
    <n v="74.459998999999996"/>
    <n v="72.699996999999996"/>
    <n v="73.680000000000007"/>
    <n v="73.680000000000007"/>
    <n v="2142800"/>
    <n v="2.448"/>
    <n v="-8.7832736971864903E-3"/>
    <n v="-2.58571708488907E-2"/>
    <n v="-4.8741092644580203E-3"/>
    <n v="0.109470757752786"/>
    <n v="-7.5899810477571897E-2"/>
    <n v="1.356491482575E-2"/>
    <n v="1.35153413272173E-2"/>
    <n v="1.6130656830271602E-2"/>
    <n v="2.2089925001613501E-2"/>
    <n v="86.5"/>
    <n v="54.735000999999997"/>
    <n v="-0.185941233412139"/>
    <n v="-1.6649488130547601E-2"/>
    <n v="1.5232199224551499"/>
    <n v="-0.74761576001228802"/>
    <n v="-5.9028423557033603E-2"/>
    <s v="Bridgebay Associates"/>
    <x v="47"/>
    <s v="Information Technology"/>
    <s v="Semiconductors"/>
    <s v="Greensboro, North Carolina"/>
    <d v="2015-06-11T00:00:00"/>
    <n v="1604778"/>
    <m/>
    <s v="Greensboro"/>
    <s v="North Carolina"/>
    <s v="United States"/>
  </r>
  <r>
    <d v="2019-05-30T00:00:00"/>
    <x v="47"/>
    <s v="buy"/>
    <n v="2100"/>
    <n v="16"/>
    <n v="62.18"/>
    <n v="63.73"/>
    <n v="61.41"/>
    <n v="61.869999"/>
    <n v="61.869999"/>
    <n v="1261100"/>
    <n v="2.2269999999999999"/>
    <n v="-3.3885147114826198E-3"/>
    <n v="2.7363024453904199E-2"/>
    <n v="-0.19843475207245001"/>
    <n v="-0.125457837074857"/>
    <n v="-0.25624098492196601"/>
    <n v="2.0827321138544901E-2"/>
    <n v="2.91064848591003E-2"/>
    <n v="2.1959714146156099E-2"/>
    <n v="2.3523513028098499E-2"/>
    <n v="86.5"/>
    <n v="54.735000999999997"/>
    <n v="-0.20034701249272999"/>
    <n v="2.0962723552933101E-3"/>
    <n v="1.5087862769526801"/>
    <n v="-1.98215291005627"/>
    <n v="-2.1415660209605201"/>
    <s v="Bridgebay Associates"/>
    <x v="47"/>
    <s v="Information Technology"/>
    <s v="Semiconductors"/>
    <s v="Greensboro, North Carolina"/>
    <d v="2015-06-11T00:00:00"/>
    <n v="1604778"/>
    <m/>
    <s v="Greensboro"/>
    <s v="North Carolina"/>
    <s v="United States"/>
  </r>
  <r>
    <d v="2019-06-06T00:00:00"/>
    <x v="47"/>
    <s v="sell"/>
    <n v="1800"/>
    <n v="16"/>
    <n v="62.220001000000003"/>
    <n v="63.84"/>
    <n v="62.060001"/>
    <n v="63.450001"/>
    <n v="63.450001"/>
    <n v="1022100"/>
    <n v="2.1240000000000001"/>
    <n v="1.5764835717103901E-4"/>
    <n v="2.5216816540862799E-2"/>
    <n v="-0.1582624557234"/>
    <n v="-7.4389323987964398E-2"/>
    <n v="-0.25304657226548899"/>
    <n v="1.9964979445279901E-2"/>
    <n v="3.0368186407675E-2"/>
    <n v="2.2528849090384401E-2"/>
    <n v="2.3619212119057102E-2"/>
    <n v="86.5"/>
    <n v="54.735000999999997"/>
    <n v="-0.20034701249272999"/>
    <n v="6.1168407152111899E-3"/>
    <n v="1.4996556604499101"/>
    <n v="-1.9019312250964799"/>
    <n v="-1.9523582118042999"/>
    <s v="Bridgebay Associates"/>
    <x v="47"/>
    <s v="Information Technology"/>
    <s v="Semiconductors"/>
    <s v="Greensboro, North Carolina"/>
    <d v="2015-06-11T00:00:00"/>
    <n v="1604778"/>
    <m/>
    <s v="Greensboro"/>
    <s v="North Carolina"/>
    <s v="United States"/>
  </r>
  <r>
    <d v="2019-04-02T00:00:00"/>
    <x v="47"/>
    <s v="sell"/>
    <n v="2100"/>
    <n v="17"/>
    <n v="75.080001999999993"/>
    <n v="75.510002"/>
    <n v="73.720000999999996"/>
    <n v="74.069999999999993"/>
    <n v="74.069999999999993"/>
    <n v="1149100"/>
    <n v="2.4809999999999999"/>
    <n v="1.16785820259826E-2"/>
    <n v="4.0220239379709199E-2"/>
    <n v="4.9397882206974698E-2"/>
    <n v="0.198572782115713"/>
    <n v="7.7739001019614895E-2"/>
    <n v="1.3846456524252799E-2"/>
    <n v="1.87990854811938E-2"/>
    <n v="2.3032202356191401E-2"/>
    <n v="2.2824286834772001E-2"/>
    <n v="86.5"/>
    <n v="54.735000999999997"/>
    <n v="-0.185941233412139"/>
    <n v="1.7455614805152698E-5"/>
    <n v="1.52288224748268"/>
    <n v="0.39704911534867698"/>
    <n v="2.3319951518577901E-3"/>
    <s v="Los Santos Asset Management"/>
    <x v="47"/>
    <s v="Information Technology"/>
    <s v="Semiconductors"/>
    <s v="Greensboro, North Carolina"/>
    <d v="2015-06-11T00:00:00"/>
    <n v="1604778"/>
    <m/>
    <s v="Greensboro"/>
    <s v="North Carolina"/>
    <s v="United States"/>
  </r>
  <r>
    <d v="2019-04-08T00:00:00"/>
    <x v="47"/>
    <s v="sell"/>
    <n v="1500"/>
    <n v="17"/>
    <n v="74.510002"/>
    <n v="75.370002999999997"/>
    <n v="74.309997999999993"/>
    <n v="75.25"/>
    <n v="75.25"/>
    <n v="665500"/>
    <n v="2.5190000000000001"/>
    <n v="4.79554672062695E-3"/>
    <n v="2.7483893629769902E-2"/>
    <n v="9.6174369720182798E-2"/>
    <n v="0.230144763501196"/>
    <n v="7.6328668634078403E-2"/>
    <n v="6.79036743834461E-3"/>
    <n v="1.8288160155092499E-2"/>
    <n v="1.7758507870837301E-2"/>
    <n v="2.2709052795935599E-2"/>
    <n v="86.5"/>
    <n v="54.735000999999997"/>
    <n v="-0.185941233412139"/>
    <n v="1.0469119934194001E-3"/>
    <n v="1.5334751646990299"/>
    <n v="0.38321847165127898"/>
    <n v="0.264475082734556"/>
    <s v="Los Santos Asset Management"/>
    <x v="47"/>
    <s v="Information Technology"/>
    <s v="Semiconductors"/>
    <s v="Greensboro, North Carolina"/>
    <d v="2015-06-11T00:00:00"/>
    <n v="1604778"/>
    <m/>
    <s v="Greensboro"/>
    <s v="North Carolina"/>
    <s v="United States"/>
  </r>
  <r>
    <d v="2019-04-10T00:00:00"/>
    <x v="47"/>
    <s v="sell"/>
    <n v="1300"/>
    <n v="17"/>
    <n v="74.900002000000001"/>
    <n v="76.720000999999996"/>
    <n v="74.830001999999993"/>
    <n v="76.230002999999996"/>
    <n v="76.230002999999996"/>
    <n v="1309600"/>
    <n v="2.4769999999999999"/>
    <n v="1.3337959018239601E-2"/>
    <n v="2.4164730189382401E-2"/>
    <n v="9.4300584711197399E-2"/>
    <n v="0.231938531751367"/>
    <n v="6.7700695007421499E-2"/>
    <n v="7.7365798618715797E-3"/>
    <n v="1.8355492407260799E-2"/>
    <n v="1.7664047851951602E-2"/>
    <n v="2.2676606115128901E-2"/>
    <n v="86.5"/>
    <n v="54.735000999999997"/>
    <n v="-0.185941233412139"/>
    <n v="3.47183783585567E-3"/>
    <n v="1.5340759122780401"/>
    <n v="0.321330384581688"/>
    <n v="0.26832126551569402"/>
    <s v="Los Santos Asset Management"/>
    <x v="47"/>
    <s v="Information Technology"/>
    <s v="Semiconductors"/>
    <s v="Greensboro, North Carolina"/>
    <d v="2015-06-11T00:00:00"/>
    <n v="1604778"/>
    <m/>
    <s v="Greensboro"/>
    <s v="North Carolina"/>
    <s v="United States"/>
  </r>
  <r>
    <d v="2019-05-08T00:00:00"/>
    <x v="47"/>
    <s v="buy"/>
    <n v="900"/>
    <n v="17"/>
    <n v="78"/>
    <n v="78.669997999999893"/>
    <n v="74.504997000000003"/>
    <n v="76.180000000000007"/>
    <n v="76.180000000000007"/>
    <n v="4752600"/>
    <n v="2.4820000000000002"/>
    <n v="3.3367569103406401E-2"/>
    <n v="7.9072366670884797E-3"/>
    <n v="1.7078604142099899E-2"/>
    <n v="0.10436924784257701"/>
    <n v="-4.4417505589033103E-2"/>
    <n v="2.2195036734505499E-2"/>
    <n v="1.51293957794165E-2"/>
    <n v="1.5955139821310301E-2"/>
    <n v="2.2191132169991901E-2"/>
    <n v="86.5"/>
    <n v="54.735000999999997"/>
    <n v="-0.185941233412139"/>
    <n v="-1.60671540560346E-3"/>
    <n v="1.5204671885458101"/>
    <n v="-0.51713501496597603"/>
    <n v="-0.29518317047523102"/>
    <s v="Los Santos Asset Management"/>
    <x v="47"/>
    <s v="Information Technology"/>
    <s v="Semiconductors"/>
    <s v="Greensboro, North Carolina"/>
    <d v="2015-06-11T00:00:00"/>
    <n v="1604778"/>
    <m/>
    <s v="Greensboro"/>
    <s v="North Carolina"/>
    <s v="United States"/>
  </r>
  <r>
    <d v="2019-05-14T00:00:00"/>
    <x v="47"/>
    <s v="buy"/>
    <n v="1900"/>
    <n v="17"/>
    <n v="71.690002000000007"/>
    <n v="73.339995999999999"/>
    <n v="71.620002999999997"/>
    <n v="72.860000999999997"/>
    <n v="72.860000999999997"/>
    <n v="1037300"/>
    <n v="2.419"/>
    <n v="2.5155908538474599E-2"/>
    <n v="-1.11915866416819E-2"/>
    <n v="-4.28512528476633E-2"/>
    <n v="0.11138713189595401"/>
    <n v="-0.113779520387376"/>
    <n v="3.51307963628784E-2"/>
    <n v="1.9974227348622201E-2"/>
    <n v="1.6839376746610402E-2"/>
    <n v="2.2483546067795498E-2"/>
    <n v="86.5"/>
    <n v="54.735000999999997"/>
    <n v="-0.185941233412139"/>
    <n v="7.98398755130913E-3"/>
    <n v="1.5452433818773099"/>
    <n v="-1.0430052342721099"/>
    <n v="-0.82927620626496201"/>
    <s v="Los Santos Asset Management"/>
    <x v="47"/>
    <s v="Information Technology"/>
    <s v="Semiconductors"/>
    <s v="Greensboro, North Carolina"/>
    <d v="2015-06-11T00:00:00"/>
    <n v="1604778"/>
    <m/>
    <s v="Greensboro"/>
    <s v="North Carolina"/>
    <s v="United States"/>
  </r>
  <r>
    <d v="2019-05-15T00:00:00"/>
    <x v="47"/>
    <s v="sell"/>
    <n v="1100"/>
    <n v="17"/>
    <n v="72"/>
    <n v="73.970000999999996"/>
    <n v="71.629997000000003"/>
    <n v="73.349997999999999"/>
    <n v="73.349997999999999"/>
    <n v="989200"/>
    <n v="2.379"/>
    <n v="6.7026720170904304E-3"/>
    <n v="-3.7856483727997998E-2"/>
    <n v="-5.1027463549394199E-2"/>
    <n v="0.122394822795775"/>
    <n v="-0.107444235558927"/>
    <n v="3.0027696410648199E-2"/>
    <n v="1.9720692467047999E-2"/>
    <n v="1.68324527111051E-2"/>
    <n v="2.2488006825572799E-2"/>
    <n v="86.5"/>
    <n v="54.735000999999997"/>
    <n v="-0.185941233412139"/>
    <n v="5.8219943882337104E-3"/>
    <n v="1.5448560430598399"/>
    <n v="-0.99469414970763903"/>
    <n v="-0.92478803321329395"/>
    <s v="Los Santos Asset Management"/>
    <x v="47"/>
    <s v="Information Technology"/>
    <s v="Semiconductors"/>
    <s v="Greensboro, North Carolina"/>
    <d v="2015-06-11T00:00:00"/>
    <n v="1604778"/>
    <m/>
    <s v="Greensboro"/>
    <s v="North Carolina"/>
    <s v="United States"/>
  </r>
  <r>
    <d v="2019-05-16T00:00:00"/>
    <x v="47"/>
    <s v="buy"/>
    <n v="2100"/>
    <n v="17"/>
    <n v="69.650002000000001"/>
    <n v="70"/>
    <n v="68.050003000000004"/>
    <n v="68.110000999999997"/>
    <n v="68.110000999999997"/>
    <n v="3384200"/>
    <n v="2.4049999999999998"/>
    <n v="-7.4118417387101301E-2"/>
    <n v="-9.8362082877064203E-2"/>
    <n v="-0.11472772452719"/>
    <n v="5.1826675403098703E-2"/>
    <n v="-0.16215176917016499"/>
    <n v="4.2621837081986899E-2"/>
    <n v="2.4949552122076401E-2"/>
    <n v="1.9361850073527202E-2"/>
    <n v="2.2931697740342899E-2"/>
    <n v="86.5"/>
    <n v="54.735000999999997"/>
    <n v="-0.18648066672137401"/>
    <n v="8.8559569696340101E-3"/>
    <n v="1.50953848859033"/>
    <n v="-1.40929928583939"/>
    <n v="-1.0781204793615999"/>
    <s v="Los Santos Asset Management"/>
    <x v="47"/>
    <s v="Information Technology"/>
    <s v="Semiconductors"/>
    <s v="Greensboro, North Carolina"/>
    <d v="2015-06-11T00:00:00"/>
    <n v="1604778"/>
    <m/>
    <s v="Greensboro"/>
    <s v="North Carolina"/>
    <s v="United States"/>
  </r>
  <r>
    <d v="2019-05-24T00:00:00"/>
    <x v="47"/>
    <s v="sell"/>
    <n v="900"/>
    <n v="17"/>
    <n v="61.25"/>
    <n v="62.310001"/>
    <n v="61.182999000000002"/>
    <n v="62.299999"/>
    <n v="62.299999"/>
    <n v="3575700"/>
    <n v="2.3239999999999998"/>
    <n v="2.6676907481608E-2"/>
    <n v="-2.5827325036592502E-2"/>
    <n v="-0.215085506035811"/>
    <n v="-9.77877458181374E-2"/>
    <n v="-0.26618464371209"/>
    <n v="2.7139922731564601E-2"/>
    <n v="2.87194935391577E-2"/>
    <n v="2.1649427208428801E-2"/>
    <n v="2.34593950645678E-2"/>
    <n v="86.5"/>
    <n v="54.735000999999997"/>
    <n v="-0.20034701249272999"/>
    <n v="1.3526439988342199E-3"/>
    <n v="1.5143056825486401"/>
    <n v="-2.1011650011395999"/>
    <n v="-2.2121810816098"/>
    <s v="Los Santos Asset Management"/>
    <x v="47"/>
    <s v="Information Technology"/>
    <s v="Semiconductors"/>
    <s v="Greensboro, North Carolina"/>
    <d v="2015-06-11T00:00:00"/>
    <n v="1604778"/>
    <m/>
    <s v="Greensboro"/>
    <s v="North Carolina"/>
    <s v="United States"/>
  </r>
  <r>
    <d v="2019-06-04T00:00:00"/>
    <x v="47"/>
    <s v="buy"/>
    <n v="2300"/>
    <n v="17"/>
    <n v="62.880001"/>
    <n v="64.300003000000004"/>
    <n v="62.779998999999997"/>
    <n v="64.180000000000007"/>
    <n v="64.180000000000007"/>
    <n v="1643400"/>
    <n v="2.1190000000000002"/>
    <n v="3.6494593816535303E-2"/>
    <n v="5.4924553461053099E-2"/>
    <n v="-0.17886175078559499"/>
    <n v="-8.4801618011317706E-2"/>
    <n v="-0.242707825397006"/>
    <n v="1.9132570575839E-2"/>
    <n v="3.0451403053984399E-2"/>
    <n v="2.2556867799128199E-2"/>
    <n v="2.3609773623658199E-2"/>
    <n v="86.5"/>
    <n v="54.735000999999997"/>
    <n v="-0.20034701249272999"/>
    <n v="2.1205927310919401E-2"/>
    <n v="1.5081253036630999"/>
    <n v="-1.84722368413286"/>
    <n v="-2.0080262132069899"/>
    <s v="Los Santos Asset Management"/>
    <x v="47"/>
    <s v="Information Technology"/>
    <s v="Semiconductors"/>
    <s v="Greensboro, North Carolina"/>
    <d v="2015-06-11T00:00:00"/>
    <n v="1604778"/>
    <m/>
    <s v="Greensboro"/>
    <s v="North Carolina"/>
    <s v="United States"/>
  </r>
  <r>
    <d v="2019-06-10T00:00:00"/>
    <x v="47"/>
    <s v="buy"/>
    <n v="2900"/>
    <n v="17"/>
    <n v="65.029999000000004"/>
    <n v="65.760002"/>
    <n v="64.949996999999996"/>
    <n v="65.5"/>
    <n v="65.5"/>
    <n v="1886400"/>
    <n v="2.1429999999999998"/>
    <n v="1.72471633688677E-2"/>
    <n v="5.6853100776030702E-2"/>
    <n v="-0.151048818409251"/>
    <n v="-5.74043980023628E-2"/>
    <n v="-0.21289272963880701"/>
    <n v="1.82284590569314E-2"/>
    <n v="2.9910048882551901E-2"/>
    <n v="2.2672383355764301E-2"/>
    <n v="2.3622454595847098E-2"/>
    <n v="86.5"/>
    <n v="54.735000999999997"/>
    <n v="-0.20034701249272999"/>
    <n v="4.6492198743191201E-3"/>
    <n v="1.5136915703925999"/>
    <n v="-1.6146748990211099"/>
    <n v="-1.7851925127231301"/>
    <s v="Los Santos Asset Management"/>
    <x v="47"/>
    <s v="Information Technology"/>
    <s v="Semiconductors"/>
    <s v="Greensboro, North Carolina"/>
    <d v="2015-06-11T00:00:00"/>
    <n v="1604778"/>
    <m/>
    <s v="Greensboro"/>
    <s v="North Carolina"/>
    <s v="United States"/>
  </r>
  <r>
    <d v="2019-06-14T00:00:00"/>
    <x v="47"/>
    <s v="sell"/>
    <n v="2300"/>
    <n v="17"/>
    <n v="60.93"/>
    <n v="61.82"/>
    <n v="60.369999"/>
    <n v="61.5"/>
    <n v="61.5"/>
    <n v="1273300"/>
    <n v="2.093"/>
    <n v="-2.9006135538855799E-2"/>
    <n v="-4.5765804459866402E-2"/>
    <n v="-0.16950263049289699"/>
    <n v="-0.12458914754714399"/>
    <n v="-0.26797702624807002"/>
    <n v="2.06551676156802E-2"/>
    <n v="2.8028543036057601E-2"/>
    <n v="2.31551014821526E-2"/>
    <n v="2.3743927062920198E-2"/>
    <n v="86.5"/>
    <n v="54.735000999999997"/>
    <n v="-0.20034701249272999"/>
    <n v="-1.6128120944145399E-3"/>
    <n v="1.5202900811043301"/>
    <n v="-1.9620295136623001"/>
    <n v="-1.7653870888581999"/>
    <s v="Los Santos Asset Management"/>
    <x v="47"/>
    <s v="Information Technology"/>
    <s v="Semiconductors"/>
    <s v="Greensboro, North Carolina"/>
    <d v="2015-06-11T00:00:00"/>
    <n v="1604778"/>
    <m/>
    <s v="Greensboro"/>
    <s v="North Carolina"/>
    <s v="United States"/>
  </r>
  <r>
    <d v="2019-04-16T00:00:00"/>
    <x v="47"/>
    <s v="buy"/>
    <n v="1600"/>
    <n v="18"/>
    <n v="76.779999000000004"/>
    <n v="78.760002"/>
    <n v="76.779999000000004"/>
    <n v="78.309997999999993"/>
    <n v="78.309997999999993"/>
    <n v="2131300"/>
    <n v="2.5920000000000001"/>
    <n v="2.4823498760773902E-2"/>
    <n v="4.0258116886796598E-2"/>
    <n v="0.117048960863707"/>
    <n v="0.24066295800833001"/>
    <n v="8.0127831334381394E-2"/>
    <n v="1.41904192512736E-2"/>
    <n v="1.8956380465975999E-2"/>
    <n v="1.6653432606656901E-2"/>
    <n v="2.2740878100405499E-2"/>
    <n v="86.5"/>
    <n v="54.735000999999997"/>
    <n v="-0.185941233412139"/>
    <n v="5.0922850790659495E-4"/>
    <n v="1.55085654001169"/>
    <n v="0.405332873653101"/>
    <n v="0.27984813591802699"/>
    <s v="Ironman Funds"/>
    <x v="47"/>
    <s v="Information Technology"/>
    <s v="Semiconductors"/>
    <s v="Greensboro, North Carolina"/>
    <d v="2015-06-11T00:00:00"/>
    <n v="1604778"/>
    <m/>
    <s v="Greensboro"/>
    <s v="North Carolina"/>
    <s v="United States"/>
  </r>
  <r>
    <d v="2019-05-15T00:00:00"/>
    <x v="47"/>
    <s v="sell"/>
    <n v="1300"/>
    <n v="18"/>
    <n v="72"/>
    <n v="73.970000999999996"/>
    <n v="71.629997000000003"/>
    <n v="73.349997999999999"/>
    <n v="73.349997999999999"/>
    <n v="989200"/>
    <n v="2.379"/>
    <n v="6.7026720170904304E-3"/>
    <n v="-3.7856483727997998E-2"/>
    <n v="-5.1027463549394199E-2"/>
    <n v="0.122394822795775"/>
    <n v="-0.107444235558927"/>
    <n v="3.0027696410648199E-2"/>
    <n v="1.9720692467047999E-2"/>
    <n v="1.68324527111051E-2"/>
    <n v="2.2488006825572799E-2"/>
    <n v="86.5"/>
    <n v="54.735000999999997"/>
    <n v="-0.185941233412139"/>
    <n v="5.8219943882337104E-3"/>
    <n v="1.5448560430598399"/>
    <n v="-0.99469414970763903"/>
    <n v="-0.92478803321329395"/>
    <s v="Ironman Funds"/>
    <x v="47"/>
    <s v="Information Technology"/>
    <s v="Semiconductors"/>
    <s v="Greensboro, North Carolina"/>
    <d v="2015-06-11T00:00:00"/>
    <n v="1604778"/>
    <m/>
    <s v="Greensboro"/>
    <s v="North Carolina"/>
    <s v="United States"/>
  </r>
  <r>
    <d v="2019-06-06T00:00:00"/>
    <x v="47"/>
    <s v="sell"/>
    <n v="1000"/>
    <n v="18"/>
    <n v="62.220001000000003"/>
    <n v="63.84"/>
    <n v="62.060001"/>
    <n v="63.450001"/>
    <n v="63.450001"/>
    <n v="1022100"/>
    <n v="2.1240000000000001"/>
    <n v="1.5764835717103901E-4"/>
    <n v="2.5216816540862799E-2"/>
    <n v="-0.1582624557234"/>
    <n v="-7.4389323987964398E-2"/>
    <n v="-0.25304657226548899"/>
    <n v="1.9964979445279901E-2"/>
    <n v="3.0368186407675E-2"/>
    <n v="2.2528849090384401E-2"/>
    <n v="2.3619212119057102E-2"/>
    <n v="86.5"/>
    <n v="54.735000999999997"/>
    <n v="-0.20034701249272999"/>
    <n v="6.1168407152111899E-3"/>
    <n v="1.4996556604499101"/>
    <n v="-1.9019312250964799"/>
    <n v="-1.9523582118042999"/>
    <s v="Ironman Funds"/>
    <x v="47"/>
    <s v="Information Technology"/>
    <s v="Semiconductors"/>
    <s v="Greensboro, North Carolina"/>
    <d v="2015-06-11T00:00:00"/>
    <n v="1604778"/>
    <m/>
    <s v="Greensboro"/>
    <s v="North Carolina"/>
    <s v="United States"/>
  </r>
  <r>
    <d v="2019-06-13T00:00:00"/>
    <x v="47"/>
    <s v="buy"/>
    <n v="1400"/>
    <n v="18"/>
    <n v="63"/>
    <n v="63.825001"/>
    <n v="62.82"/>
    <n v="63.310001"/>
    <n v="63.310001"/>
    <n v="776800"/>
    <n v="2.0910000000000002"/>
    <n v="8.4067748661603402E-3"/>
    <n v="-2.2088995695097599E-3"/>
    <n v="-0.11534058641556599"/>
    <n v="-8.0977850995936296E-2"/>
    <n v="-0.243066980216502"/>
    <n v="1.9331572044582801E-2"/>
    <n v="2.8444018729010999E-2"/>
    <n v="2.2985303170011601E-2"/>
    <n v="2.36788969710225E-2"/>
    <n v="86.5"/>
    <n v="54.735000999999997"/>
    <n v="-0.20034701249272999"/>
    <n v="4.0890106107655602E-3"/>
    <n v="1.51781065503771"/>
    <n v="-1.8004773692723799"/>
    <n v="-1.70359781883507"/>
    <s v="Ironman Funds"/>
    <x v="47"/>
    <s v="Information Technology"/>
    <s v="Semiconductors"/>
    <s v="Greensboro, North Carolina"/>
    <d v="2015-06-11T00:00:00"/>
    <n v="1604778"/>
    <m/>
    <s v="Greensboro"/>
    <s v="North Carolina"/>
    <s v="United States"/>
  </r>
  <r>
    <d v="2019-06-24T00:00:00"/>
    <x v="47"/>
    <s v="sell"/>
    <n v="1800"/>
    <n v="18"/>
    <n v="64.180000000000007"/>
    <n v="65.419997999999893"/>
    <n v="63.540000999999997"/>
    <n v="64.550003000000004"/>
    <n v="64.550003000000004"/>
    <n v="1198100"/>
    <n v="2.0209999999999999"/>
    <n v="1.0277324805900699E-2"/>
    <n v="4.5804741310246498E-2"/>
    <n v="6.9767794842179903E-2"/>
    <n v="-9.3407091384941507E-2"/>
    <n v="-0.242080071697588"/>
    <n v="2.75014862785385E-2"/>
    <n v="2.0901180848418601E-2"/>
    <n v="2.23849477931133E-2"/>
    <n v="2.3796094543145199E-2"/>
    <n v="86.496002000000004"/>
    <n v="54.735000999999997"/>
    <n v="-0.20034701249272999"/>
    <n v="-1.73338836506086E-3"/>
    <n v="1.5214884907738899"/>
    <n v="-1.76359332226447"/>
    <n v="-1.8880508866796"/>
    <s v="Ironman Funds"/>
    <x v="47"/>
    <s v="Information Technology"/>
    <s v="Semiconductors"/>
    <s v="Greensboro, North Carolina"/>
    <d v="2015-06-11T00:00:00"/>
    <n v="1604778"/>
    <m/>
    <s v="Greensboro"/>
    <s v="North Carolina"/>
    <s v="United States"/>
  </r>
  <r>
    <d v="2019-04-03T00:00:00"/>
    <x v="47"/>
    <s v="buy"/>
    <n v="1500"/>
    <n v="19"/>
    <n v="74.919997999999893"/>
    <n v="75.540001000000004"/>
    <n v="74.129997000000003"/>
    <n v="74.410004000000001"/>
    <n v="74.410004000000001"/>
    <n v="1177900"/>
    <n v="2.5169999999999999"/>
    <n v="4.5798031401862397E-3"/>
    <n v="5.29852701526453E-2"/>
    <n v="6.03810795558163E-2"/>
    <n v="0.19577005644262599"/>
    <n v="6.5246630012220794E-2"/>
    <n v="1.09877185875581E-2"/>
    <n v="1.8704065532697399E-2"/>
    <n v="2.3026605120037399E-2"/>
    <n v="2.28012868449044E-2"/>
    <n v="86.5"/>
    <n v="54.735000999999997"/>
    <n v="-0.185941233412139"/>
    <n v="2.1460723821998401E-3"/>
    <n v="1.5238791390053901"/>
    <n v="0.30049900120531797"/>
    <n v="0.15589567857903"/>
    <s v="Second Point Management"/>
    <x v="47"/>
    <s v="Information Technology"/>
    <s v="Semiconductors"/>
    <s v="Greensboro, North Carolina"/>
    <d v="2015-06-11T00:00:00"/>
    <n v="1604778"/>
    <m/>
    <s v="Greensboro"/>
    <s v="North Carolina"/>
    <s v="United States"/>
  </r>
  <r>
    <d v="2019-04-04T00:00:00"/>
    <x v="47"/>
    <s v="buy"/>
    <n v="1300"/>
    <n v="19"/>
    <n v="74.349997999999999"/>
    <n v="74.410004000000001"/>
    <n v="73.574996999999996"/>
    <n v="74.040001000000004"/>
    <n v="74.040001000000004"/>
    <n v="1032600"/>
    <n v="2.512"/>
    <n v="-4.9848939538743699E-3"/>
    <n v="5.2829888323793803E-2"/>
    <n v="5.8112247518480702E-2"/>
    <n v="0.28570315212894898"/>
    <n v="3.4768173183089002E-2"/>
    <n v="1.10423408973365E-2"/>
    <n v="1.87418244501051E-2"/>
    <n v="1.93449328785231E-2"/>
    <n v="2.2747671214239901E-2"/>
    <n v="86.5"/>
    <n v="54.735000999999997"/>
    <n v="-0.185941233412139"/>
    <n v="2.0824655091414399E-3"/>
    <n v="1.5193527573469701"/>
    <n v="7.2351082846709006E-2"/>
    <n v="0.206242694361679"/>
    <s v="Second Point Management"/>
    <x v="47"/>
    <s v="Information Technology"/>
    <s v="Semiconductors"/>
    <s v="Greensboro, North Carolina"/>
    <d v="2015-06-11T00:00:00"/>
    <n v="1604778"/>
    <m/>
    <s v="Greensboro"/>
    <s v="North Carolina"/>
    <s v="United States"/>
  </r>
  <r>
    <d v="2019-04-10T00:00:00"/>
    <x v="47"/>
    <s v="buy"/>
    <n v="1400"/>
    <n v="19"/>
    <n v="74.900002000000001"/>
    <n v="76.720000999999996"/>
    <n v="74.830001999999993"/>
    <n v="76.230002999999996"/>
    <n v="76.230002999999996"/>
    <n v="1309600"/>
    <n v="2.4769999999999999"/>
    <n v="1.3337959018239601E-2"/>
    <n v="2.4164730189382401E-2"/>
    <n v="9.4300584711197399E-2"/>
    <n v="0.231938531751367"/>
    <n v="6.7700695007421499E-2"/>
    <n v="7.7365798618715797E-3"/>
    <n v="1.8355492407260799E-2"/>
    <n v="1.7664047851951602E-2"/>
    <n v="2.2676606115128901E-2"/>
    <n v="86.5"/>
    <n v="54.735000999999997"/>
    <n v="-0.185941233412139"/>
    <n v="3.47183783585567E-3"/>
    <n v="1.5340759122780401"/>
    <n v="0.321330384581688"/>
    <n v="0.26832126551569402"/>
    <s v="Second Point Management"/>
    <x v="47"/>
    <s v="Information Technology"/>
    <s v="Semiconductors"/>
    <s v="Greensboro, North Carolina"/>
    <d v="2015-06-11T00:00:00"/>
    <n v="1604778"/>
    <m/>
    <s v="Greensboro"/>
    <s v="North Carolina"/>
    <s v="United States"/>
  </r>
  <r>
    <d v="2019-04-12T00:00:00"/>
    <x v="47"/>
    <s v="buy"/>
    <n v="1300"/>
    <n v="19"/>
    <n v="76.75"/>
    <n v="77.239998"/>
    <n v="75.930000000000007"/>
    <n v="77.190002000000007"/>
    <n v="77.190002000000007"/>
    <n v="986900"/>
    <n v="2.56"/>
    <n v="1.4878882718821399E-2"/>
    <n v="3.0249583963496099E-2"/>
    <n v="0.110859996266651"/>
    <n v="0.19224239218963099"/>
    <n v="6.25454299059508E-2"/>
    <n v="7.8265559036555903E-3"/>
    <n v="1.84387394214433E-2"/>
    <n v="1.7254182109898202E-2"/>
    <n v="2.2679426112223001E-2"/>
    <n v="86.5"/>
    <n v="54.735000999999997"/>
    <n v="-0.185941233412139"/>
    <n v="6.5875784763498903E-3"/>
    <n v="1.54405121252875"/>
    <n v="0.27636988039928001"/>
    <n v="0.31554827064776297"/>
    <s v="Second Point Management"/>
    <x v="47"/>
    <s v="Information Technology"/>
    <s v="Semiconductors"/>
    <s v="Greensboro, North Carolina"/>
    <d v="2015-06-11T00:00:00"/>
    <n v="1604778"/>
    <m/>
    <s v="Greensboro"/>
    <s v="North Carolina"/>
    <s v="United States"/>
  </r>
  <r>
    <d v="2019-04-16T00:00:00"/>
    <x v="47"/>
    <s v="sell"/>
    <n v="1000"/>
    <n v="19"/>
    <n v="76.779999000000004"/>
    <n v="78.760002"/>
    <n v="76.779999000000004"/>
    <n v="78.309997999999993"/>
    <n v="78.309997999999993"/>
    <n v="2131300"/>
    <n v="2.5920000000000001"/>
    <n v="2.4823498760773902E-2"/>
    <n v="4.0258116886796598E-2"/>
    <n v="0.117048960863707"/>
    <n v="0.24066295800833001"/>
    <n v="8.0127831334381394E-2"/>
    <n v="1.41904192512736E-2"/>
    <n v="1.8956380465975999E-2"/>
    <n v="1.6653432606656901E-2"/>
    <n v="2.2740878100405499E-2"/>
    <n v="86.5"/>
    <n v="54.735000999999997"/>
    <n v="-0.185941233412139"/>
    <n v="5.0922850790659495E-4"/>
    <n v="1.55085654001169"/>
    <n v="0.405332873653101"/>
    <n v="0.27984813591802699"/>
    <s v="Second Point Management"/>
    <x v="47"/>
    <s v="Information Technology"/>
    <s v="Semiconductors"/>
    <s v="Greensboro, North Carolina"/>
    <d v="2015-06-11T00:00:00"/>
    <n v="1604778"/>
    <m/>
    <s v="Greensboro"/>
    <s v="North Carolina"/>
    <s v="United States"/>
  </r>
  <r>
    <d v="2019-04-24T00:00:00"/>
    <x v="47"/>
    <s v="sell"/>
    <n v="1300"/>
    <n v="19"/>
    <n v="77.050003000000004"/>
    <n v="78.510002"/>
    <n v="76.660004000000001"/>
    <n v="77.25"/>
    <n v="77.25"/>
    <n v="1316200"/>
    <n v="2.5219999999999998"/>
    <n v="8.4498651409700906E-3"/>
    <n v="-1.36283674454686E-2"/>
    <n v="7.4974693677706303E-2"/>
    <n v="0.221365198246714"/>
    <n v="0.117588879748579"/>
    <n v="1.3079521751318299E-2"/>
    <n v="1.200556565722E-2"/>
    <n v="1.6626679037614799E-2"/>
    <n v="2.2634476922438501E-2"/>
    <n v="86.5"/>
    <n v="54.735000999999997"/>
    <n v="-0.185941233412139"/>
    <n v="-2.1941687255359501E-3"/>
    <n v="1.5432353611649201"/>
    <n v="0.68887759937536197"/>
    <n v="0.36322369277755501"/>
    <s v="Second Point Management"/>
    <x v="47"/>
    <s v="Information Technology"/>
    <s v="Semiconductors"/>
    <s v="Greensboro, North Carolina"/>
    <d v="2015-06-11T00:00:00"/>
    <n v="1604778"/>
    <m/>
    <s v="Greensboro"/>
    <s v="North Carolina"/>
    <s v="United States"/>
  </r>
  <r>
    <d v="2019-05-16T00:00:00"/>
    <x v="47"/>
    <s v="sell"/>
    <n v="2000"/>
    <n v="19"/>
    <n v="69.650002000000001"/>
    <n v="70"/>
    <n v="68.050003000000004"/>
    <n v="68.110000999999997"/>
    <n v="68.110000999999997"/>
    <n v="3384200"/>
    <n v="2.4049999999999998"/>
    <n v="-7.4118417387101301E-2"/>
    <n v="-9.8362082877064203E-2"/>
    <n v="-0.11472772452719"/>
    <n v="5.1826675403098703E-2"/>
    <n v="-0.16215176917016499"/>
    <n v="4.2621837081986899E-2"/>
    <n v="2.4949552122076401E-2"/>
    <n v="1.9361850073527202E-2"/>
    <n v="2.2931697740342899E-2"/>
    <n v="86.5"/>
    <n v="54.735000999999997"/>
    <n v="-0.18648066672137401"/>
    <n v="8.8559569696340101E-3"/>
    <n v="1.50953848859033"/>
    <n v="-1.40929928583939"/>
    <n v="-1.0781204793615999"/>
    <s v="Second Point Management"/>
    <x v="47"/>
    <s v="Information Technology"/>
    <s v="Semiconductors"/>
    <s v="Greensboro, North Carolina"/>
    <d v="2015-06-11T00:00:00"/>
    <n v="1604778"/>
    <m/>
    <s v="Greensboro"/>
    <s v="North Carolina"/>
    <s v="United States"/>
  </r>
  <r>
    <d v="2019-06-14T00:00:00"/>
    <x v="47"/>
    <s v="sell"/>
    <n v="2200"/>
    <n v="19"/>
    <n v="60.93"/>
    <n v="61.82"/>
    <n v="60.369999"/>
    <n v="61.5"/>
    <n v="61.5"/>
    <n v="1273300"/>
    <n v="2.093"/>
    <n v="-2.9006135538855799E-2"/>
    <n v="-4.5765804459866402E-2"/>
    <n v="-0.16950263049289699"/>
    <n v="-0.12458914754714399"/>
    <n v="-0.26797702624807002"/>
    <n v="2.06551676156802E-2"/>
    <n v="2.8028543036057601E-2"/>
    <n v="2.31551014821526E-2"/>
    <n v="2.3743927062920198E-2"/>
    <n v="86.5"/>
    <n v="54.735000999999997"/>
    <n v="-0.20034701249272999"/>
    <n v="-1.6128120944145399E-3"/>
    <n v="1.5202900811043301"/>
    <n v="-1.9620295136623001"/>
    <n v="-1.7653870888581999"/>
    <s v="Second Point Management"/>
    <x v="47"/>
    <s v="Information Technology"/>
    <s v="Semiconductors"/>
    <s v="Greensboro, North Carolina"/>
    <d v="2015-06-11T00:00:00"/>
    <n v="1604778"/>
    <m/>
    <s v="Greensboro"/>
    <s v="North Carolina"/>
    <s v="United States"/>
  </r>
  <r>
    <d v="2019-06-26T00:00:00"/>
    <x v="47"/>
    <s v="buy"/>
    <n v="1800"/>
    <n v="19"/>
    <n v="64.610000999999997"/>
    <n v="66.290001000000004"/>
    <n v="64.610000999999997"/>
    <n v="65.639999000000003"/>
    <n v="65.639999000000003"/>
    <n v="1142100"/>
    <n v="2.0489999999999999"/>
    <n v="3.3775480590185397E-2"/>
    <n v="7.6206666654101297E-4"/>
    <n v="5.2223841245234E-2"/>
    <n v="-7.2419874025461697E-2"/>
    <n v="-0.20233130140345801"/>
    <n v="2.1716576954172898E-2"/>
    <n v="2.1748064529333599E-2"/>
    <n v="2.28849994765793E-2"/>
    <n v="2.3884912035573899E-2"/>
    <n v="86.496002000000004"/>
    <n v="54.735000999999997"/>
    <n v="-0.20034701249272999"/>
    <n v="-1.2346958449604901E-3"/>
    <n v="1.5207815740427999"/>
    <n v="-1.4975221347046399"/>
    <n v="-1.77955608884273"/>
    <s v="Second Point Management"/>
    <x v="47"/>
    <s v="Information Technology"/>
    <s v="Semiconductors"/>
    <s v="Greensboro, North Carolina"/>
    <d v="2015-06-11T00:00:00"/>
    <n v="1604778"/>
    <m/>
    <s v="Greensboro"/>
    <s v="North Carolina"/>
    <s v="United States"/>
  </r>
  <r>
    <d v="2019-04-02T00:00:00"/>
    <x v="47"/>
    <s v="buy"/>
    <n v="2100"/>
    <n v="20"/>
    <n v="75.080001999999993"/>
    <n v="75.510002"/>
    <n v="73.720000999999996"/>
    <n v="74.069999999999993"/>
    <n v="74.069999999999993"/>
    <n v="1149100"/>
    <n v="2.4809999999999999"/>
    <n v="1.16785820259826E-2"/>
    <n v="4.0220239379709199E-2"/>
    <n v="4.9397882206974698E-2"/>
    <n v="0.198572782115713"/>
    <n v="7.7739001019614895E-2"/>
    <n v="1.3846456524252799E-2"/>
    <n v="1.87990854811938E-2"/>
    <n v="2.3032202356191401E-2"/>
    <n v="2.2824286834772001E-2"/>
    <n v="86.5"/>
    <n v="54.735000999999997"/>
    <n v="-0.185941233412139"/>
    <n v="1.7455614805152698E-5"/>
    <n v="1.52288224748268"/>
    <n v="0.39704911534867698"/>
    <n v="2.3319951518577901E-3"/>
    <s v="Jaguar Group of Funds"/>
    <x v="47"/>
    <s v="Information Technology"/>
    <s v="Semiconductors"/>
    <s v="Greensboro, North Carolina"/>
    <d v="2015-06-11T00:00:00"/>
    <n v="1604778"/>
    <m/>
    <s v="Greensboro"/>
    <s v="North Carolina"/>
    <s v="United States"/>
  </r>
  <r>
    <d v="2019-04-05T00:00:00"/>
    <x v="47"/>
    <s v="sell"/>
    <n v="2000"/>
    <n v="20"/>
    <n v="74.470000999999996"/>
    <n v="74.930000000000007"/>
    <n v="74.300003000000004"/>
    <n v="74.889999000000003"/>
    <n v="74.889999000000003"/>
    <n v="623700"/>
    <n v="2.5009999999999999"/>
    <n v="1.14148556968484E-2"/>
    <n v="4.3111244946511001E-2"/>
    <n v="8.0899873807476499E-2"/>
    <n v="0.23223132546929701"/>
    <n v="4.7582385332777102E-2"/>
    <n v="9.4590016562112397E-3"/>
    <n v="1.8559230480180201E-2"/>
    <n v="1.7762618210387399E-2"/>
    <n v="2.2758540813131601E-2"/>
    <n v="86.5"/>
    <n v="54.735000999999997"/>
    <n v="-0.185941233412139"/>
    <n v="4.62571739556182E-3"/>
    <n v="1.5233995665060001"/>
    <n v="0.16925774262078699"/>
    <n v="0.20803754051309001"/>
    <s v="Jaguar Group of Funds"/>
    <x v="47"/>
    <s v="Information Technology"/>
    <s v="Semiconductors"/>
    <s v="Greensboro, North Carolina"/>
    <d v="2015-06-11T00:00:00"/>
    <n v="1604778"/>
    <m/>
    <s v="Greensboro"/>
    <s v="North Carolina"/>
    <s v="United States"/>
  </r>
  <r>
    <d v="2019-04-12T00:00:00"/>
    <x v="47"/>
    <s v="buy"/>
    <n v="2900"/>
    <n v="20"/>
    <n v="76.75"/>
    <n v="77.239998"/>
    <n v="75.930000000000007"/>
    <n v="77.190002000000007"/>
    <n v="77.190002000000007"/>
    <n v="986900"/>
    <n v="2.56"/>
    <n v="1.4878882718821399E-2"/>
    <n v="3.0249583963496099E-2"/>
    <n v="0.110859996266651"/>
    <n v="0.19224239218963099"/>
    <n v="6.25454299059508E-2"/>
    <n v="7.8265559036555903E-3"/>
    <n v="1.84387394214433E-2"/>
    <n v="1.7254182109898202E-2"/>
    <n v="2.2679426112223001E-2"/>
    <n v="86.5"/>
    <n v="54.735000999999997"/>
    <n v="-0.185941233412139"/>
    <n v="6.5875784763498903E-3"/>
    <n v="1.54405121252875"/>
    <n v="0.27636988039928001"/>
    <n v="0.31554827064776297"/>
    <s v="Jaguar Group of Funds"/>
    <x v="47"/>
    <s v="Information Technology"/>
    <s v="Semiconductors"/>
    <s v="Greensboro, North Carolina"/>
    <d v="2015-06-11T00:00:00"/>
    <n v="1604778"/>
    <m/>
    <s v="Greensboro"/>
    <s v="North Carolina"/>
    <s v="United States"/>
  </r>
  <r>
    <d v="2019-05-29T00:00:00"/>
    <x v="47"/>
    <s v="sell"/>
    <n v="2200"/>
    <n v="20"/>
    <n v="60.169998"/>
    <n v="62.580002"/>
    <n v="60.150002000000001"/>
    <n v="62.080002"/>
    <n v="62.080002"/>
    <n v="1566000"/>
    <n v="2.2360000000000002"/>
    <n v="2.16568258707996E-2"/>
    <n v="8.7365219479682704E-3"/>
    <n v="-0.18893083655161699"/>
    <n v="-0.110742209830161"/>
    <n v="-0.27205638069778099"/>
    <n v="2.42010838221614E-2"/>
    <n v="2.9264144500150299E-2"/>
    <n v="2.2022786657511201E-2"/>
    <n v="2.3550947099045899E-2"/>
    <n v="86.5"/>
    <n v="54.735000999999997"/>
    <n v="-0.20034701249272999"/>
    <n v="-6.9359101493404697E-3"/>
    <n v="1.50945849043963"/>
    <n v="-2.1071679138722099"/>
    <n v="-2.2203167794274199"/>
    <s v="Jaguar Group of Funds"/>
    <x v="47"/>
    <s v="Information Technology"/>
    <s v="Semiconductors"/>
    <s v="Greensboro, North Carolina"/>
    <d v="2015-06-11T00:00:00"/>
    <n v="1604778"/>
    <m/>
    <s v="Greensboro"/>
    <s v="North Carolina"/>
    <s v="United States"/>
  </r>
  <r>
    <d v="2019-06-04T00:00:00"/>
    <x v="47"/>
    <s v="buy"/>
    <n v="1100"/>
    <n v="20"/>
    <n v="62.880001"/>
    <n v="64.300003000000004"/>
    <n v="62.779998999999997"/>
    <n v="64.180000000000007"/>
    <n v="64.180000000000007"/>
    <n v="1643400"/>
    <n v="2.1190000000000002"/>
    <n v="3.6494593816535303E-2"/>
    <n v="5.4924553461053099E-2"/>
    <n v="-0.17886175078559499"/>
    <n v="-8.4801618011317706E-2"/>
    <n v="-0.242707825397006"/>
    <n v="1.9132570575839E-2"/>
    <n v="3.0451403053984399E-2"/>
    <n v="2.2556867799128199E-2"/>
    <n v="2.3609773623658199E-2"/>
    <n v="86.5"/>
    <n v="54.735000999999997"/>
    <n v="-0.20034701249272999"/>
    <n v="2.1205927310919401E-2"/>
    <n v="1.5081253036630999"/>
    <n v="-1.84722368413286"/>
    <n v="-2.0080262132069899"/>
    <s v="Jaguar Group of Funds"/>
    <x v="47"/>
    <s v="Information Technology"/>
    <s v="Semiconductors"/>
    <s v="Greensboro, North Carolina"/>
    <d v="2015-06-11T00:00:00"/>
    <n v="1604778"/>
    <m/>
    <s v="Greensboro"/>
    <s v="North Carolina"/>
    <s v="United States"/>
  </r>
  <r>
    <d v="2019-06-27T00:00:00"/>
    <x v="47"/>
    <s v="buy"/>
    <n v="2900"/>
    <n v="20"/>
    <n v="66.389999000000003"/>
    <n v="67.849997999999999"/>
    <n v="66.360000999999997"/>
    <n v="67.059997999999993"/>
    <n v="67.059997999999993"/>
    <n v="1260900"/>
    <n v="2.0049999999999999"/>
    <n v="2.14024602267666E-2"/>
    <n v="3.3665076036884803E-2"/>
    <n v="9.8820628993386006E-2"/>
    <n v="-4.6187901673671997E-2"/>
    <n v="-0.19771107097228299"/>
    <n v="2.2280542025428601E-2"/>
    <n v="2.11974145934089E-2"/>
    <n v="2.3054971315984499E-2"/>
    <n v="2.39002326500647E-2"/>
    <n v="86.496002000000004"/>
    <n v="54.735000999999997"/>
    <n v="-0.20034701249272999"/>
    <n v="3.81588593721357E-3"/>
    <n v="1.5221107835044001"/>
    <n v="-1.46842504203166"/>
    <n v="-1.70529829754574"/>
    <s v="Jaguar Group of Funds"/>
    <x v="47"/>
    <s v="Information Technology"/>
    <s v="Semiconductors"/>
    <s v="Greensboro, North Carolina"/>
    <d v="2015-06-11T00:00:00"/>
    <n v="1604778"/>
    <m/>
    <s v="Greensboro"/>
    <s v="North Carolina"/>
    <s v="United States"/>
  </r>
  <r>
    <d v="2019-05-07T00:00:00"/>
    <x v="48"/>
    <s v="buy"/>
    <n v="100"/>
    <n v="2"/>
    <n v="205.88000500000001"/>
    <n v="207.41999799999999"/>
    <n v="200.83000200000001"/>
    <n v="202.86000100000001"/>
    <n v="202.08178699999999"/>
    <n v="38763700"/>
    <n v="2.448"/>
    <n v="-2.7327000871843799E-2"/>
    <n v="1.08542996094107E-2"/>
    <n v="3.59842684115914E-2"/>
    <n v="0.15670656574185601"/>
    <n v="0.113617059843894"/>
    <n v="2.9397702767082898E-2"/>
    <n v="1.5295478367397201E-2"/>
    <n v="1.27220847481887E-2"/>
    <n v="1.8698611617873801E-2"/>
    <n v="233.470000999999"/>
    <n v="142"/>
    <n v="-0.14233459732453499"/>
    <n v="-1.6649488130547601E-2"/>
    <n v="1.4654692620668599"/>
    <n v="0.59406567110391495"/>
    <n v="1.13191200507775"/>
    <s v="InvestBurg"/>
    <x v="48"/>
    <s v="Information Technology"/>
    <s v="Technology Hardware, Storage &amp; Peripherals"/>
    <s v="Cupertino, California"/>
    <d v="1982-11-30T00:00:00"/>
    <n v="320193"/>
    <n v="1977"/>
    <s v="Cupertino"/>
    <s v="California"/>
    <s v="United States"/>
  </r>
  <r>
    <d v="2019-05-15T00:00:00"/>
    <x v="48"/>
    <s v="buy"/>
    <n v="100"/>
    <n v="2"/>
    <n v="186.270004"/>
    <n v="191.75"/>
    <n v="186.020004"/>
    <n v="190.91999799999999"/>
    <n v="190.91999799999999"/>
    <n v="26544700"/>
    <n v="2.379"/>
    <n v="1.1908007238234101E-2"/>
    <n v="-5.7015153350183E-2"/>
    <n v="-3.6953241215902502E-2"/>
    <n v="0.118841420171214"/>
    <n v="2.9722300104428102E-2"/>
    <n v="3.01449740361933E-2"/>
    <n v="2.0466166275029E-2"/>
    <n v="1.50237096704648E-2"/>
    <n v="1.9118633230492101E-2"/>
    <n v="233.470000999999"/>
    <n v="142"/>
    <n v="-0.15004593291725399"/>
    <n v="5.8219943882337104E-3"/>
    <n v="1.4942942933774599"/>
    <n v="3.9278606245653297E-2"/>
    <n v="0.108078781266621"/>
    <s v="InvestBurg"/>
    <x v="48"/>
    <s v="Information Technology"/>
    <s v="Technology Hardware, Storage &amp; Peripherals"/>
    <s v="Cupertino, California"/>
    <d v="1982-11-30T00:00:00"/>
    <n v="320193"/>
    <n v="1977"/>
    <s v="Cupertino"/>
    <s v="California"/>
    <s v="United States"/>
  </r>
  <r>
    <d v="2019-05-17T00:00:00"/>
    <x v="48"/>
    <s v="buy"/>
    <n v="300"/>
    <n v="2"/>
    <n v="186.929993"/>
    <n v="190.89999399999999"/>
    <n v="186.759995"/>
    <n v="189"/>
    <n v="189"/>
    <n v="32879100"/>
    <n v="2.3929999999999998"/>
    <n v="-5.6980316365232301E-3"/>
    <n v="-4.2369966586694403E-2"/>
    <n v="-4.8969744919631103E-2"/>
    <n v="0.1073246125461"/>
    <n v="1.94553622028571E-2"/>
    <n v="3.0276184108932E-2"/>
    <n v="2.0468141441596002E-2"/>
    <n v="1.5063951968559801E-2"/>
    <n v="1.9106570659713901E-2"/>
    <n v="233.470000999999"/>
    <n v="142"/>
    <n v="-0.15004593291725399"/>
    <n v="-5.8544371529206298E-3"/>
    <n v="1.4866604326773301"/>
    <n v="-2.9536716281177999E-2"/>
    <n v="-3.3177694591195801E-2"/>
    <s v="InvestBurg"/>
    <x v="48"/>
    <s v="Information Technology"/>
    <s v="Technology Hardware, Storage &amp; Peripherals"/>
    <s v="Cupertino, California"/>
    <d v="1982-11-30T00:00:00"/>
    <n v="320193"/>
    <n v="1977"/>
    <s v="Cupertino"/>
    <s v="California"/>
    <s v="United States"/>
  </r>
  <r>
    <d v="2019-05-29T00:00:00"/>
    <x v="48"/>
    <s v="buy"/>
    <n v="200"/>
    <n v="2"/>
    <n v="176.41999799999999"/>
    <n v="179.35000600000001"/>
    <n v="176"/>
    <n v="177.38000500000001"/>
    <n v="177.38000500000001"/>
    <n v="28481200"/>
    <n v="2.2360000000000002"/>
    <n v="-4.7804764564719103E-3"/>
    <n v="-5.0672968431206999E-2"/>
    <n v="-0.13745158075587499"/>
    <n v="1.8095121254339999E-2"/>
    <n v="-4.6120720335521198E-2"/>
    <n v="8.1476278436586197E-3"/>
    <n v="2.1255812017652299E-2"/>
    <n v="1.6128460870473899E-2"/>
    <n v="1.93124238472435E-2"/>
    <n v="233.470000999999"/>
    <n v="142"/>
    <n v="-0.15004593291725399"/>
    <n v="-6.9359101493404697E-3"/>
    <n v="1.49375591603533"/>
    <n v="-0.44410258048725798"/>
    <n v="-0.35623352255364399"/>
    <s v="InvestBurg"/>
    <x v="48"/>
    <s v="Information Technology"/>
    <s v="Technology Hardware, Storage &amp; Peripherals"/>
    <s v="Cupertino, California"/>
    <d v="1982-11-30T00:00:00"/>
    <n v="320193"/>
    <n v="1977"/>
    <s v="Cupertino"/>
    <s v="California"/>
    <s v="United States"/>
  </r>
  <r>
    <d v="2019-06-25T00:00:00"/>
    <x v="48"/>
    <s v="buy"/>
    <n v="100"/>
    <n v="2"/>
    <n v="198.429993"/>
    <n v="199.259995"/>
    <n v="195.28999299999899"/>
    <n v="195.570007"/>
    <n v="195.570007"/>
    <n v="21070300"/>
    <n v="1.994"/>
    <n v="-1.52736442795878E-2"/>
    <n v="-1.46187567145484E-2"/>
    <n v="8.4852209332030304E-2"/>
    <n v="4.97770535161157E-2"/>
    <n v="7.1102410537462593E-2"/>
    <n v="8.3042460027330199E-3"/>
    <n v="1.36158994200287E-2"/>
    <n v="1.60704421502053E-2"/>
    <n v="1.9623410830613499E-2"/>
    <n v="233.470000999999"/>
    <n v="142"/>
    <n v="-0.15004593291725399"/>
    <n v="-9.5417756928269908E-3"/>
    <n v="1.5289469014149499"/>
    <n v="0.32784475183447997"/>
    <n v="0.35997885473236302"/>
    <s v="InvestBurg"/>
    <x v="48"/>
    <s v="Information Technology"/>
    <s v="Technology Hardware, Storage &amp; Peripherals"/>
    <s v="Cupertino, California"/>
    <d v="1982-11-30T00:00:00"/>
    <n v="320193"/>
    <n v="1977"/>
    <s v="Cupertino"/>
    <s v="California"/>
    <s v="United States"/>
  </r>
  <r>
    <d v="2019-06-26T00:00:00"/>
    <x v="48"/>
    <s v="sell"/>
    <n v="300"/>
    <n v="2"/>
    <n v="197.770004"/>
    <n v="200.990005"/>
    <n v="197.35000600000001"/>
    <n v="199.800003"/>
    <n v="199.800003"/>
    <n v="26067500"/>
    <n v="2.0489999999999999"/>
    <n v="2.1398473832100199E-2"/>
    <n v="9.7066570942359494E-3"/>
    <n v="0.110098681612622"/>
    <n v="6.2221601365859101E-2"/>
    <n v="0.10748388783870801"/>
    <n v="1.36845486096401E-2"/>
    <n v="1.39942427852693E-2"/>
    <n v="1.6247909737980199E-2"/>
    <n v="1.9644475823632601E-2"/>
    <n v="233.470000999999"/>
    <n v="142"/>
    <n v="-0.15004593291725399"/>
    <n v="-1.2346958449604901E-3"/>
    <n v="1.53116687927997"/>
    <n v="0.55779774147748096"/>
    <n v="0.41780476323530602"/>
    <s v="InvestBurg"/>
    <x v="48"/>
    <s v="Information Technology"/>
    <s v="Technology Hardware, Storage &amp; Peripherals"/>
    <s v="Cupertino, California"/>
    <d v="1982-11-30T00:00:00"/>
    <n v="320193"/>
    <n v="1977"/>
    <s v="Cupertino"/>
    <s v="California"/>
    <s v="United States"/>
  </r>
  <r>
    <d v="2019-04-22T00:00:00"/>
    <x v="48"/>
    <s v="buy"/>
    <n v="300"/>
    <n v="3"/>
    <n v="202.83000200000001"/>
    <n v="204.94000199999999"/>
    <n v="202.33999599999899"/>
    <n v="204.529999"/>
    <n v="203.74537699999999"/>
    <n v="19439500"/>
    <n v="2.59"/>
    <n v="3.28113233926437E-3"/>
    <n v="2.80633394150013E-2"/>
    <n v="8.3421940568756098E-2"/>
    <n v="0.26989557797416103"/>
    <n v="0.18369221808786801"/>
    <n v="7.7677113298466804E-3"/>
    <n v="1.17736845439812E-2"/>
    <n v="1.4165003232831401E-2"/>
    <n v="1.89175579906866E-2"/>
    <n v="233.470000999999"/>
    <n v="142"/>
    <n v="-0.14233459732453499"/>
    <n v="1.0115060212163699E-3"/>
    <n v="1.4698236841641299"/>
    <n v="1.0548558127885299"/>
    <n v="0.85360022622996101"/>
    <s v="FinanCorp"/>
    <x v="48"/>
    <s v="Information Technology"/>
    <s v="Technology Hardware, Storage &amp; Peripherals"/>
    <s v="Cupertino, California"/>
    <d v="1982-11-30T00:00:00"/>
    <n v="320193"/>
    <n v="1977"/>
    <s v="Cupertino"/>
    <s v="California"/>
    <s v="United States"/>
  </r>
  <r>
    <d v="2019-05-01T00:00:00"/>
    <x v="48"/>
    <s v="sell"/>
    <n v="100"/>
    <n v="3"/>
    <n v="209.88000499999899"/>
    <n v="215.30999800000001"/>
    <n v="209.229996"/>
    <n v="210.520004"/>
    <n v="209.712402"/>
    <n v="64827300"/>
    <n v="2.5110000000000001"/>
    <n v="4.7918875803844997E-2"/>
    <n v="1.6089202700266401E-2"/>
    <n v="0.102819779524965"/>
    <n v="0.24640084537257601"/>
    <n v="0.25717312443129098"/>
    <n v="2.6128639216809399E-2"/>
    <n v="1.31127816384297E-2"/>
    <n v="1.23135491308846E-2"/>
    <n v="1.8961499533212401E-2"/>
    <n v="233.470000999999"/>
    <n v="142"/>
    <n v="-0.14233459732453499"/>
    <n v="-7.5304459681844096E-3"/>
    <n v="1.45533754065242"/>
    <n v="1.5467537182677999"/>
    <n v="1.4362636436263201"/>
    <s v="FinanCorp"/>
    <x v="48"/>
    <s v="Information Technology"/>
    <s v="Technology Hardware, Storage &amp; Peripherals"/>
    <s v="Cupertino, California"/>
    <d v="1982-11-30T00:00:00"/>
    <n v="320193"/>
    <n v="1977"/>
    <s v="Cupertino"/>
    <s v="California"/>
    <s v="United States"/>
  </r>
  <r>
    <d v="2019-05-09T00:00:00"/>
    <x v="48"/>
    <s v="sell"/>
    <n v="300"/>
    <n v="3"/>
    <n v="200.39999399999999"/>
    <n v="201.679993"/>
    <n v="196.66000399999999"/>
    <n v="200.720001"/>
    <n v="199.949997"/>
    <n v="34908600"/>
    <n v="2.4569999999999999"/>
    <n v="-1.08023147232104E-2"/>
    <n v="-4.1140787216124998E-2"/>
    <n v="3.0936275931938901E-3"/>
    <n v="0.16487794859756799"/>
    <n v="9.1007836204019504E-2"/>
    <n v="1.51643723498217E-2"/>
    <n v="1.5118324761802899E-2"/>
    <n v="1.2536446554105201E-2"/>
    <n v="1.8705015972016299E-2"/>
    <n v="233.470000999999"/>
    <n v="142"/>
    <n v="-0.14233459732453499"/>
    <n v="-3.0259986019249502E-3"/>
    <n v="1.46601582210884"/>
    <n v="0.44260932628226701"/>
    <n v="0.75069090304888597"/>
    <s v="FinanCorp"/>
    <x v="48"/>
    <s v="Information Technology"/>
    <s v="Technology Hardware, Storage &amp; Peripherals"/>
    <s v="Cupertino, California"/>
    <d v="1982-11-30T00:00:00"/>
    <n v="320193"/>
    <n v="1977"/>
    <s v="Cupertino"/>
    <s v="California"/>
    <s v="United States"/>
  </r>
  <r>
    <d v="2019-05-24T00:00:00"/>
    <x v="48"/>
    <s v="buy"/>
    <n v="200"/>
    <n v="3"/>
    <n v="180.199997"/>
    <n v="182.13999899999999"/>
    <n v="178.61999499999999"/>
    <n v="178.970001"/>
    <n v="178.970001"/>
    <n v="23714700"/>
    <n v="2.3239999999999998"/>
    <n v="-3.8479984484918401E-3"/>
    <n v="-5.4528815442796703E-2"/>
    <n v="-0.142429675472866"/>
    <n v="3.0685533590555099E-2"/>
    <n v="-3.6029477860583303E-2"/>
    <n v="1.9456811412642199E-2"/>
    <n v="2.1258791567692299E-2"/>
    <n v="1.61085103543386E-2"/>
    <n v="1.93093008104732E-2"/>
    <n v="233.470000999999"/>
    <n v="142"/>
    <n v="-0.15004593291725399"/>
    <n v="1.3526439988342199E-3"/>
    <n v="1.49792038708974"/>
    <n v="-0.38670396890951098"/>
    <n v="-0.23677640727920901"/>
    <s v="FinanCorp"/>
    <x v="48"/>
    <s v="Information Technology"/>
    <s v="Technology Hardware, Storage &amp; Peripherals"/>
    <s v="Cupertino, California"/>
    <d v="1982-11-30T00:00:00"/>
    <n v="320193"/>
    <n v="1977"/>
    <s v="Cupertino"/>
    <s v="California"/>
    <s v="United States"/>
  </r>
  <r>
    <d v="2019-06-06T00:00:00"/>
    <x v="48"/>
    <s v="sell"/>
    <n v="300"/>
    <n v="3"/>
    <n v="183.08000200000001"/>
    <n v="185.470001"/>
    <n v="182.14999399999999"/>
    <n v="185.220001"/>
    <n v="185.220001"/>
    <n v="22526300"/>
    <n v="2.1240000000000001"/>
    <n v="1.45750244001369E-2"/>
    <n v="3.8076771446438402E-2"/>
    <n v="-0.11445518932628"/>
    <n v="7.4990645028474703E-2"/>
    <n v="-2.76435216588337E-2"/>
    <n v="2.1836972785955699E-2"/>
    <n v="2.05419387182646E-2"/>
    <n v="1.6974174174668601E-2"/>
    <n v="1.9492386294947501E-2"/>
    <n v="233.470000999999"/>
    <n v="142"/>
    <n v="-0.15004593291725399"/>
    <n v="6.1168407152111899E-3"/>
    <n v="1.5193201343557401"/>
    <n v="-0.311941813556946"/>
    <n v="-0.41573219439506698"/>
    <s v="FinanCorp"/>
    <x v="48"/>
    <s v="Information Technology"/>
    <s v="Technology Hardware, Storage &amp; Peripherals"/>
    <s v="Cupertino, California"/>
    <d v="1982-11-30T00:00:00"/>
    <n v="320193"/>
    <n v="1977"/>
    <s v="Cupertino"/>
    <s v="California"/>
    <s v="United States"/>
  </r>
  <r>
    <d v="2019-06-20T00:00:00"/>
    <x v="48"/>
    <s v="sell"/>
    <n v="100"/>
    <n v="3"/>
    <n v="200.36999499999999"/>
    <n v="200.61000100000001"/>
    <n v="198.029999"/>
    <n v="199.46000699999999"/>
    <n v="199.46000699999999"/>
    <n v="21514000"/>
    <n v="2.0009999999999999"/>
    <n v="8.0035259332449302E-3"/>
    <n v="2.6982724794741501E-2"/>
    <n v="8.5635936691143097E-2"/>
    <n v="2.5996402172194701E-2"/>
    <n v="8.66424455857248E-2"/>
    <n v="1.1788882575778901E-2"/>
    <n v="1.50017022809193E-2"/>
    <n v="1.6307742884926899E-2"/>
    <n v="1.9603405678635999E-2"/>
    <n v="233.470000999999"/>
    <n v="142"/>
    <n v="-0.15004593291725399"/>
    <n v="9.4276054361659405E-3"/>
    <n v="1.52729198966154"/>
    <n v="0.425971463101458"/>
    <n v="0.21453098057039899"/>
    <s v="FinanCorp"/>
    <x v="48"/>
    <s v="Information Technology"/>
    <s v="Technology Hardware, Storage &amp; Peripherals"/>
    <s v="Cupertino, California"/>
    <d v="1982-11-30T00:00:00"/>
    <n v="320193"/>
    <n v="1977"/>
    <s v="Cupertino"/>
    <s v="California"/>
    <s v="United States"/>
  </r>
  <r>
    <d v="2019-04-18T00:00:00"/>
    <x v="48"/>
    <s v="sell"/>
    <n v="300"/>
    <n v="4"/>
    <n v="203.11999499999999"/>
    <n v="204.14999399999999"/>
    <n v="202.520004"/>
    <n v="203.86000100000001"/>
    <n v="203.077957"/>
    <n v="24195800"/>
    <n v="2.56"/>
    <n v="3.58733242186017E-3"/>
    <n v="2.4379995447908601E-2"/>
    <n v="8.8841480106698303E-2"/>
    <n v="0.272754971051066"/>
    <n v="0.151661692615365"/>
    <n v="8.2063796859122191E-3"/>
    <n v="1.1819097997593999E-2"/>
    <n v="1.4166318794036899E-2"/>
    <n v="1.9007731820097198E-2"/>
    <n v="233.470000999999"/>
    <n v="142"/>
    <n v="-0.14233459732453499"/>
    <n v="1.5778467813143101E-3"/>
    <n v="1.47529086065073"/>
    <n v="0.84255984557883501"/>
    <n v="0.80587807457476202"/>
    <s v="CapitalOwl"/>
    <x v="48"/>
    <s v="Information Technology"/>
    <s v="Technology Hardware, Storage &amp; Peripherals"/>
    <s v="Cupertino, California"/>
    <d v="1982-11-30T00:00:00"/>
    <n v="320193"/>
    <n v="1977"/>
    <s v="Cupertino"/>
    <s v="California"/>
    <s v="United States"/>
  </r>
  <r>
    <d v="2019-04-26T00:00:00"/>
    <x v="48"/>
    <s v="buy"/>
    <n v="500"/>
    <n v="4"/>
    <n v="204.89999399999999"/>
    <n v="205"/>
    <n v="202.11999499999999"/>
    <n v="204.300003"/>
    <n v="203.516266"/>
    <n v="18649100"/>
    <n v="2.5049999999999999"/>
    <n v="-4.7854062226790504E-3"/>
    <n v="2.1560029385090701E-3"/>
    <n v="8.9604579011000302E-2"/>
    <n v="0.26279425423296099"/>
    <n v="0.23697199961714999"/>
    <n v="8.9902605074573001E-3"/>
    <n v="7.4768939497777904E-3"/>
    <n v="1.34139502380055E-2"/>
    <n v="1.8732432291100901E-2"/>
    <n v="233.470000999999"/>
    <n v="142"/>
    <n v="-0.14233459732453499"/>
    <n v="4.6743503443647796E-3"/>
    <n v="1.4594707645713201"/>
    <n v="1.41422002650608"/>
    <n v="1.3632438018992099"/>
    <s v="CapitalOwl"/>
    <x v="48"/>
    <s v="Information Technology"/>
    <s v="Technology Hardware, Storage &amp; Peripherals"/>
    <s v="Cupertino, California"/>
    <d v="1982-11-30T00:00:00"/>
    <n v="320193"/>
    <n v="1977"/>
    <s v="Cupertino"/>
    <s v="California"/>
    <s v="United States"/>
  </r>
  <r>
    <d v="2019-04-30T00:00:00"/>
    <x v="48"/>
    <s v="sell"/>
    <n v="600"/>
    <n v="4"/>
    <n v="203.05999800000001"/>
    <n v="203.39999399999999"/>
    <n v="199.11000100000001"/>
    <n v="200.66999799999999"/>
    <n v="199.900192"/>
    <n v="46534900"/>
    <n v="2.5089999999999999"/>
    <n v="-1.9443938713151199E-2"/>
    <n v="-3.3373106427433602E-2"/>
    <n v="6.1397340442644402E-2"/>
    <n v="0.26458296144750298"/>
    <n v="0.22720446185887799"/>
    <n v="8.1548500843412596E-3"/>
    <n v="8.9069934448154295E-3"/>
    <n v="1.35160039517599E-2"/>
    <n v="1.8759088088289601E-2"/>
    <n v="233.470000999999"/>
    <n v="142"/>
    <n v="-0.14233459732453499"/>
    <n v="9.5096475723260604E-4"/>
    <n v="1.46477217573398"/>
    <n v="1.3480394226955701"/>
    <n v="1.41541153150917"/>
    <s v="CapitalOwl"/>
    <x v="48"/>
    <s v="Information Technology"/>
    <s v="Technology Hardware, Storage &amp; Peripherals"/>
    <s v="Cupertino, California"/>
    <d v="1982-11-30T00:00:00"/>
    <n v="320193"/>
    <n v="1977"/>
    <s v="Cupertino"/>
    <s v="California"/>
    <s v="United States"/>
  </r>
  <r>
    <d v="2019-05-31T00:00:00"/>
    <x v="48"/>
    <s v="sell"/>
    <n v="200"/>
    <n v="4"/>
    <n v="176.229996"/>
    <n v="177.990005"/>
    <n v="174.990005"/>
    <n v="175.070007"/>
    <n v="175.070007"/>
    <n v="27043600"/>
    <n v="2.1419999999999999"/>
    <n v="-1.8281607765822799E-2"/>
    <n v="-2.5880264136490701E-2"/>
    <n v="-0.13263226805728601"/>
    <n v="4.4149693790943396E-3"/>
    <n v="-5.3485635749471301E-2"/>
    <n v="8.3941799630397208E-3"/>
    <n v="2.1300322317396699E-2"/>
    <n v="1.6207682152879498E-2"/>
    <n v="1.93475113624276E-2"/>
    <n v="233.470000999999"/>
    <n v="142"/>
    <n v="-0.15004593291725399"/>
    <n v="-1.3283204951564801E-2"/>
    <n v="1.51123575339417"/>
    <n v="-0.48285844901235397"/>
    <n v="-0.42015217041095798"/>
    <s v="CapitalOwl"/>
    <x v="48"/>
    <s v="Information Technology"/>
    <s v="Technology Hardware, Storage &amp; Peripherals"/>
    <s v="Cupertino, California"/>
    <d v="1982-11-30T00:00:00"/>
    <n v="320193"/>
    <n v="1977"/>
    <s v="Cupertino"/>
    <s v="California"/>
    <s v="United States"/>
  </r>
  <r>
    <d v="2019-06-12T00:00:00"/>
    <x v="48"/>
    <s v="buy"/>
    <n v="500"/>
    <n v="4"/>
    <n v="193.949997"/>
    <n v="195.970001"/>
    <n v="193.38999899999999"/>
    <n v="194.19000199999999"/>
    <n v="194.19000199999999"/>
    <n v="18253200"/>
    <n v="2.1269999999999998"/>
    <n v="-3.1876428019793502E-3"/>
    <n v="6.1867782783748798E-2"/>
    <n v="-1.5279910121616801E-2"/>
    <n v="7.0268639493072299E-2"/>
    <n v="3.0467462479959899E-2"/>
    <n v="1.04990916088236E-2"/>
    <n v="2.11369106538675E-2"/>
    <n v="1.6828729569092E-2"/>
    <n v="1.9582583868732201E-2"/>
    <n v="233.470000999999"/>
    <n v="142"/>
    <n v="-0.15004593291725399"/>
    <n v="-2.0396578921351798E-3"/>
    <n v="1.5299763966395299"/>
    <n v="5.8530540565618301E-2"/>
    <n v="-8.4794591486517995E-2"/>
    <s v="CapitalOwl"/>
    <x v="48"/>
    <s v="Information Technology"/>
    <s v="Technology Hardware, Storage &amp; Peripherals"/>
    <s v="Cupertino, California"/>
    <d v="1982-11-30T00:00:00"/>
    <n v="320193"/>
    <n v="1977"/>
    <s v="Cupertino"/>
    <s v="California"/>
    <s v="United States"/>
  </r>
  <r>
    <d v="2019-06-13T00:00:00"/>
    <x v="48"/>
    <s v="sell"/>
    <n v="200"/>
    <n v="4"/>
    <n v="194.699997"/>
    <n v="196.78999299999899"/>
    <n v="193.60000600000001"/>
    <n v="194.14999399999999"/>
    <n v="194.14999399999999"/>
    <n v="21674600"/>
    <n v="2.0910000000000002"/>
    <n v="-2.0604625098441E-4"/>
    <n v="4.7086712132627703E-2"/>
    <n v="4.43908567375648E-2"/>
    <n v="5.90073846164378E-2"/>
    <n v="2.4785668300595899E-2"/>
    <n v="1.1732728099829099E-2"/>
    <n v="1.65010832217454E-2"/>
    <n v="1.6781188358577E-2"/>
    <n v="1.95796646028574E-2"/>
    <n v="233.470000999999"/>
    <n v="142"/>
    <n v="-0.15004593291725399"/>
    <n v="4.0890106107655602E-3"/>
    <n v="1.52871284842288"/>
    <n v="2.4677224547814101E-2"/>
    <n v="-1.74707838655658E-2"/>
    <s v="CapitalOwl"/>
    <x v="48"/>
    <s v="Information Technology"/>
    <s v="Technology Hardware, Storage &amp; Peripherals"/>
    <s v="Cupertino, California"/>
    <d v="1982-11-30T00:00:00"/>
    <n v="320193"/>
    <n v="1977"/>
    <s v="Cupertino"/>
    <s v="California"/>
    <s v="United States"/>
  </r>
  <r>
    <d v="2019-06-20T00:00:00"/>
    <x v="48"/>
    <s v="sell"/>
    <n v="400"/>
    <n v="4"/>
    <n v="200.36999499999999"/>
    <n v="200.61000100000001"/>
    <n v="198.029999"/>
    <n v="199.46000699999999"/>
    <n v="199.46000699999999"/>
    <n v="21514000"/>
    <n v="2.0009999999999999"/>
    <n v="8.0035259332449302E-3"/>
    <n v="2.6982724794741501E-2"/>
    <n v="8.5635936691143097E-2"/>
    <n v="2.5996402172194701E-2"/>
    <n v="8.66424455857248E-2"/>
    <n v="1.1788882575778901E-2"/>
    <n v="1.50017022809193E-2"/>
    <n v="1.6307742884926899E-2"/>
    <n v="1.9603405678635999E-2"/>
    <n v="233.470000999999"/>
    <n v="142"/>
    <n v="-0.15004593291725399"/>
    <n v="9.4276054361659405E-3"/>
    <n v="1.52729198966154"/>
    <n v="0.425971463101458"/>
    <n v="0.21453098057039899"/>
    <s v="CapitalOwl"/>
    <x v="48"/>
    <s v="Information Technology"/>
    <s v="Technology Hardware, Storage &amp; Peripherals"/>
    <s v="Cupertino, California"/>
    <d v="1982-11-30T00:00:00"/>
    <n v="320193"/>
    <n v="1977"/>
    <s v="Cupertino"/>
    <s v="California"/>
    <s v="United States"/>
  </r>
  <r>
    <d v="2019-06-28T00:00:00"/>
    <x v="48"/>
    <s v="sell"/>
    <n v="200"/>
    <n v="4"/>
    <n v="198.679993"/>
    <n v="199.5"/>
    <n v="197.050003"/>
    <n v="197.91999799999999"/>
    <n v="197.91999799999999"/>
    <n v="31110600"/>
    <n v="2"/>
    <n v="-9.1536473084458496E-3"/>
    <n v="-4.3357819700875896E-3"/>
    <n v="0.109568546402707"/>
    <n v="4.4945600274072003E-2"/>
    <n v="8.7165290319763805E-2"/>
    <n v="1.3895249663635501E-2"/>
    <n v="1.4077621161438E-2"/>
    <n v="1.6282272978007901E-2"/>
    <n v="1.9638939428528401E-2"/>
    <n v="233.470000999999"/>
    <n v="142"/>
    <n v="-0.15004593291725399"/>
    <n v="5.7409418775350302E-3"/>
    <n v="1.5299220520244301"/>
    <n v="0.43146001202019202"/>
    <n v="0.44043396481556701"/>
    <s v="CapitalOwl"/>
    <x v="48"/>
    <s v="Information Technology"/>
    <s v="Technology Hardware, Storage &amp; Peripherals"/>
    <s v="Cupertino, California"/>
    <d v="1982-11-30T00:00:00"/>
    <n v="320193"/>
    <n v="1977"/>
    <s v="Cupertino"/>
    <s v="California"/>
    <s v="United States"/>
  </r>
  <r>
    <d v="2019-04-11T00:00:00"/>
    <x v="48"/>
    <s v="buy"/>
    <n v="600"/>
    <n v="5"/>
    <n v="200.85000600000001"/>
    <n v="201"/>
    <n v="198.44000199999999"/>
    <n v="198.949997"/>
    <n v="198.18678299999999"/>
    <n v="20900800"/>
    <n v="2.504"/>
    <n v="-8.3590120458124605E-3"/>
    <n v="1.6521701321882101E-2"/>
    <n v="9.5053869626906998E-2"/>
    <n v="0.26168009369294898"/>
    <n v="0.15811660206155201"/>
    <n v="9.27275978407552E-3"/>
    <n v="1.18894067555718E-2"/>
    <n v="1.45180734416459E-2"/>
    <n v="1.9001661471150001E-2"/>
    <n v="233.470000999999"/>
    <n v="142"/>
    <n v="-0.14233459732453499"/>
    <n v="3.8122194279549302E-5"/>
    <n v="1.4757914400932599"/>
    <n v="0.88796664683618098"/>
    <n v="0.93889104010739399"/>
    <s v="Alpha Capital"/>
    <x v="48"/>
    <s v="Information Technology"/>
    <s v="Technology Hardware, Storage &amp; Peripherals"/>
    <s v="Cupertino, California"/>
    <d v="1982-11-30T00:00:00"/>
    <n v="320193"/>
    <n v="1977"/>
    <s v="Cupertino"/>
    <s v="California"/>
    <s v="United States"/>
  </r>
  <r>
    <d v="2019-04-30T00:00:00"/>
    <x v="48"/>
    <s v="buy"/>
    <n v="500"/>
    <n v="5"/>
    <n v="203.05999800000001"/>
    <n v="203.39999399999999"/>
    <n v="199.11000100000001"/>
    <n v="200.66999799999999"/>
    <n v="199.900192"/>
    <n v="46534900"/>
    <n v="2.5089999999999999"/>
    <n v="-1.9443938713151199E-2"/>
    <n v="-3.3373106427433602E-2"/>
    <n v="6.1397340442644402E-2"/>
    <n v="0.26458296144750298"/>
    <n v="0.22720446185887799"/>
    <n v="8.1548500843412596E-3"/>
    <n v="8.9069934448154295E-3"/>
    <n v="1.35160039517599E-2"/>
    <n v="1.8759088088289601E-2"/>
    <n v="233.470000999999"/>
    <n v="142"/>
    <n v="-0.14233459732453499"/>
    <n v="9.5096475723260604E-4"/>
    <n v="1.46477217573398"/>
    <n v="1.3480394226955701"/>
    <n v="1.41541153150917"/>
    <s v="Alpha Capital"/>
    <x v="48"/>
    <s v="Information Technology"/>
    <s v="Technology Hardware, Storage &amp; Peripherals"/>
    <s v="Cupertino, California"/>
    <d v="1982-11-30T00:00:00"/>
    <n v="320193"/>
    <n v="1977"/>
    <s v="Cupertino"/>
    <s v="California"/>
    <s v="United States"/>
  </r>
  <r>
    <d v="2019-05-16T00:00:00"/>
    <x v="48"/>
    <s v="buy"/>
    <n v="400"/>
    <n v="5"/>
    <n v="189.91000399999999"/>
    <n v="192.470001"/>
    <n v="188.83999599999899"/>
    <n v="190.08000200000001"/>
    <n v="190.08000200000001"/>
    <n v="33031400"/>
    <n v="2.4049999999999998"/>
    <n v="-4.4094349659382697E-3"/>
    <n v="-5.0622273592910702E-2"/>
    <n v="-4.3171313071516497E-2"/>
    <n v="0.110795354419405"/>
    <n v="3.44428038618503E-2"/>
    <n v="3.0311934850304801E-2"/>
    <n v="2.0458632799939799E-2"/>
    <n v="1.50427782532949E-2"/>
    <n v="1.9111847525142299E-2"/>
    <n v="233.470000999999"/>
    <n v="142"/>
    <n v="-0.15004593291725399"/>
    <n v="8.8559569696340101E-3"/>
    <n v="1.4880961516220099"/>
    <n v="6.8716366837597895E-2"/>
    <n v="3.3300189377687701E-2"/>
    <s v="Alpha Capital"/>
    <x v="48"/>
    <s v="Information Technology"/>
    <s v="Technology Hardware, Storage &amp; Peripherals"/>
    <s v="Cupertino, California"/>
    <d v="1982-11-30T00:00:00"/>
    <n v="320193"/>
    <n v="1977"/>
    <s v="Cupertino"/>
    <s v="California"/>
    <s v="United States"/>
  </r>
  <r>
    <d v="2019-06-10T00:00:00"/>
    <x v="48"/>
    <s v="sell"/>
    <n v="600"/>
    <n v="5"/>
    <n v="191.80999800000001"/>
    <n v="195.36999499999999"/>
    <n v="191.61999499999999"/>
    <n v="192.58000200000001"/>
    <n v="192.58000200000001"/>
    <n v="26220900"/>
    <n v="2.1429999999999998"/>
    <n v="1.2698459377200299E-2"/>
    <n v="0.10548744816485001"/>
    <n v="-4.8357972814854502E-2"/>
    <n v="7.7528275816859907E-2"/>
    <n v="1.05481722560887E-2"/>
    <n v="9.8194829838895506E-3"/>
    <n v="2.1218878293216299E-2"/>
    <n v="1.6821326672453601E-2"/>
    <n v="1.95775051256236E-2"/>
    <n v="233.470000999999"/>
    <n v="142"/>
    <n v="-0.15004593291725399"/>
    <n v="4.6492198743191201E-3"/>
    <n v="1.5283520778112401"/>
    <n v="-6.9290898818385405E-2"/>
    <n v="-0.261550131850737"/>
    <s v="Alpha Capital"/>
    <x v="48"/>
    <s v="Information Technology"/>
    <s v="Technology Hardware, Storage &amp; Peripherals"/>
    <s v="Cupertino, California"/>
    <d v="1982-11-30T00:00:00"/>
    <n v="320193"/>
    <n v="1977"/>
    <s v="Cupertino"/>
    <s v="California"/>
    <s v="United States"/>
  </r>
  <r>
    <d v="2019-06-13T00:00:00"/>
    <x v="48"/>
    <s v="sell"/>
    <n v="200"/>
    <n v="5"/>
    <n v="194.699997"/>
    <n v="196.78999299999899"/>
    <n v="193.60000600000001"/>
    <n v="194.14999399999999"/>
    <n v="194.14999399999999"/>
    <n v="21674600"/>
    <n v="2.0910000000000002"/>
    <n v="-2.0604625098441E-4"/>
    <n v="4.7086712132627703E-2"/>
    <n v="4.43908567375648E-2"/>
    <n v="5.90073846164378E-2"/>
    <n v="2.4785668300595899E-2"/>
    <n v="1.1732728099829099E-2"/>
    <n v="1.65010832217454E-2"/>
    <n v="1.6781188358577E-2"/>
    <n v="1.95796646028574E-2"/>
    <n v="233.470000999999"/>
    <n v="142"/>
    <n v="-0.15004593291725399"/>
    <n v="4.0890106107655602E-3"/>
    <n v="1.52871284842288"/>
    <n v="2.4677224547814101E-2"/>
    <n v="-1.74707838655658E-2"/>
    <s v="Alpha Capital"/>
    <x v="48"/>
    <s v="Information Technology"/>
    <s v="Technology Hardware, Storage &amp; Peripherals"/>
    <s v="Cupertino, California"/>
    <d v="1982-11-30T00:00:00"/>
    <n v="320193"/>
    <n v="1977"/>
    <s v="Cupertino"/>
    <s v="California"/>
    <s v="United States"/>
  </r>
  <r>
    <d v="2019-04-10T00:00:00"/>
    <x v="48"/>
    <s v="sell"/>
    <n v="300"/>
    <n v="6"/>
    <n v="198.679993"/>
    <n v="200.740005"/>
    <n v="198.179993"/>
    <n v="200.61999499999999"/>
    <n v="199.85037199999999"/>
    <n v="21695300"/>
    <n v="2.4769999999999999"/>
    <n v="5.5982777491638599E-3"/>
    <n v="2.66196884180777E-2"/>
    <n v="0.11458556017107401"/>
    <n v="0.27323016230303199"/>
    <n v="0.161789180263918"/>
    <n v="6.8912808772259096E-3"/>
    <n v="1.1623774419487601E-2"/>
    <n v="1.4430175930085999E-2"/>
    <n v="1.8996149239286501E-2"/>
    <n v="233.470000999999"/>
    <n v="142"/>
    <n v="-0.14233459732453499"/>
    <n v="3.47183783585567E-3"/>
    <n v="1.4748056578051401"/>
    <n v="0.91420525480422699"/>
    <n v="0.92315049722962605"/>
    <s v="DecaFund"/>
    <x v="48"/>
    <s v="Information Technology"/>
    <s v="Technology Hardware, Storage &amp; Peripherals"/>
    <s v="Cupertino, California"/>
    <d v="1982-11-30T00:00:00"/>
    <n v="320193"/>
    <n v="1977"/>
    <s v="Cupertino"/>
    <s v="California"/>
    <s v="United States"/>
  </r>
  <r>
    <d v="2019-05-14T00:00:00"/>
    <x v="48"/>
    <s v="sell"/>
    <n v="200"/>
    <n v="6"/>
    <n v="186.41000399999999"/>
    <n v="189.699997"/>
    <n v="185.41000399999999"/>
    <n v="188.66000399999999"/>
    <n v="188.66000399999999"/>
    <n v="36529700"/>
    <n v="2.419"/>
    <n v="1.5706305887698901E-2"/>
    <n v="-6.8726027171674503E-2"/>
    <n v="-4.9263460081964999E-2"/>
    <n v="0.10276995207537599"/>
    <n v="1.54784188698523E-2"/>
    <n v="2.8278119827517999E-2"/>
    <n v="2.0244060056161799E-2"/>
    <n v="1.49872000562188E-2"/>
    <n v="1.9104688193489899E-2"/>
    <n v="233.470000999999"/>
    <n v="142"/>
    <n v="-0.15004593291725399"/>
    <n v="7.98398755130913E-3"/>
    <n v="1.49335086096132"/>
    <n v="-5.7766128774034503E-2"/>
    <n v="0.209235663449864"/>
    <s v="DecaFund"/>
    <x v="48"/>
    <s v="Information Technology"/>
    <s v="Technology Hardware, Storage &amp; Peripherals"/>
    <s v="Cupertino, California"/>
    <d v="1982-11-30T00:00:00"/>
    <n v="320193"/>
    <n v="1977"/>
    <s v="Cupertino"/>
    <s v="California"/>
    <s v="United States"/>
  </r>
  <r>
    <d v="2019-05-23T00:00:00"/>
    <x v="48"/>
    <s v="buy"/>
    <n v="300"/>
    <n v="6"/>
    <n v="179.800003"/>
    <n v="180.53999299999899"/>
    <n v="177.80999800000001"/>
    <n v="179.66000399999999"/>
    <n v="179.66000399999999"/>
    <n v="36529700"/>
    <n v="2.2959999999999998"/>
    <n v="-1.7217040307660001E-2"/>
    <n v="-5.6378848630828197E-2"/>
    <n v="-0.140125110348229"/>
    <n v="4.17915740963027E-2"/>
    <n v="-2.5790322392717401E-2"/>
    <n v="1.9306047899499499E-2"/>
    <n v="2.1278016983656601E-2"/>
    <n v="1.6121069122759998E-2"/>
    <n v="1.9312246096951199E-2"/>
    <n v="233.470000999999"/>
    <n v="142"/>
    <n v="-0.15004593291725399"/>
    <n v="-1.1985692488440201E-2"/>
    <n v="1.4984622041369899"/>
    <n v="-0.31900936098150801"/>
    <n v="-0.16534295675354299"/>
    <s v="DecaFund"/>
    <x v="48"/>
    <s v="Information Technology"/>
    <s v="Technology Hardware, Storage &amp; Peripherals"/>
    <s v="Cupertino, California"/>
    <d v="1982-11-30T00:00:00"/>
    <n v="320193"/>
    <n v="1977"/>
    <s v="Cupertino"/>
    <s v="California"/>
    <s v="United States"/>
  </r>
  <r>
    <d v="2019-06-10T00:00:00"/>
    <x v="48"/>
    <s v="buy"/>
    <n v="200"/>
    <n v="6"/>
    <n v="191.80999800000001"/>
    <n v="195.36999499999999"/>
    <n v="191.61999499999999"/>
    <n v="192.58000200000001"/>
    <n v="192.58000200000001"/>
    <n v="26220900"/>
    <n v="2.1429999999999998"/>
    <n v="1.2698459377200299E-2"/>
    <n v="0.10548744816485001"/>
    <n v="-4.8357972814854502E-2"/>
    <n v="7.7528275816859907E-2"/>
    <n v="1.05481722560887E-2"/>
    <n v="9.8194829838895506E-3"/>
    <n v="2.1218878293216299E-2"/>
    <n v="1.6821326672453601E-2"/>
    <n v="1.95775051256236E-2"/>
    <n v="233.470000999999"/>
    <n v="142"/>
    <n v="-0.15004593291725399"/>
    <n v="4.6492198743191201E-3"/>
    <n v="1.5283520778112401"/>
    <n v="-6.9290898818385405E-2"/>
    <n v="-0.261550131850737"/>
    <s v="DecaFund"/>
    <x v="48"/>
    <s v="Information Technology"/>
    <s v="Technology Hardware, Storage &amp; Peripherals"/>
    <s v="Cupertino, California"/>
    <d v="1982-11-30T00:00:00"/>
    <n v="320193"/>
    <n v="1977"/>
    <s v="Cupertino"/>
    <s v="California"/>
    <s v="United States"/>
  </r>
  <r>
    <d v="2019-06-11T00:00:00"/>
    <x v="48"/>
    <s v="buy"/>
    <n v="600"/>
    <n v="6"/>
    <n v="194.86000100000001"/>
    <n v="196"/>
    <n v="193.60000600000001"/>
    <n v="194.80999800000001"/>
    <n v="194.80999800000001"/>
    <n v="26932900"/>
    <n v="2.14"/>
    <n v="1.15130521292669E-2"/>
    <n v="8.1069871673851004E-2"/>
    <n v="-2.6042605962377001E-2"/>
    <n v="7.7868649447771499E-2"/>
    <n v="3.1200352293711001E-2"/>
    <n v="5.87972801222036E-3"/>
    <n v="2.13211097974021E-2"/>
    <n v="1.68246257573068E-2"/>
    <n v="1.9582144962303299E-2"/>
    <n v="233.470000999999"/>
    <n v="142"/>
    <n v="-0.15004593291725399"/>
    <n v="-3.4994119269314301E-4"/>
    <n v="1.52982227084968"/>
    <n v="6.2367873842359298E-2"/>
    <n v="-0.167801852833213"/>
    <s v="DecaFund"/>
    <x v="48"/>
    <s v="Information Technology"/>
    <s v="Technology Hardware, Storage &amp; Peripherals"/>
    <s v="Cupertino, California"/>
    <d v="1982-11-30T00:00:00"/>
    <n v="320193"/>
    <n v="1977"/>
    <s v="Cupertino"/>
    <s v="California"/>
    <s v="United States"/>
  </r>
  <r>
    <d v="2019-06-12T00:00:00"/>
    <x v="48"/>
    <s v="buy"/>
    <n v="100"/>
    <n v="6"/>
    <n v="193.949997"/>
    <n v="195.970001"/>
    <n v="193.38999899999999"/>
    <n v="194.19000199999999"/>
    <n v="194.19000199999999"/>
    <n v="18253200"/>
    <n v="2.1269999999999998"/>
    <n v="-3.1876428019793502E-3"/>
    <n v="6.1867782783748798E-2"/>
    <n v="-1.5279910121616801E-2"/>
    <n v="7.0268639493072299E-2"/>
    <n v="3.0467462479959899E-2"/>
    <n v="1.04990916088236E-2"/>
    <n v="2.11369106538675E-2"/>
    <n v="1.6828729569092E-2"/>
    <n v="1.9582583868732201E-2"/>
    <n v="233.470000999999"/>
    <n v="142"/>
    <n v="-0.15004593291725399"/>
    <n v="-2.0396578921351798E-3"/>
    <n v="1.5299763966395299"/>
    <n v="5.8530540565618301E-2"/>
    <n v="-8.4794591486517995E-2"/>
    <s v="DecaFund"/>
    <x v="48"/>
    <s v="Information Technology"/>
    <s v="Technology Hardware, Storage &amp; Peripherals"/>
    <s v="Cupertino, California"/>
    <d v="1982-11-30T00:00:00"/>
    <n v="320193"/>
    <n v="1977"/>
    <s v="Cupertino"/>
    <s v="California"/>
    <s v="United States"/>
  </r>
  <r>
    <d v="2019-04-10T00:00:00"/>
    <x v="48"/>
    <s v="buy"/>
    <n v="400"/>
    <n v="7"/>
    <n v="198.679993"/>
    <n v="200.740005"/>
    <n v="198.179993"/>
    <n v="200.61999499999999"/>
    <n v="199.85037199999999"/>
    <n v="21695300"/>
    <n v="2.4769999999999999"/>
    <n v="5.5982777491638599E-3"/>
    <n v="2.66196884180777E-2"/>
    <n v="0.11458556017107401"/>
    <n v="0.27323016230303199"/>
    <n v="0.161789180263918"/>
    <n v="6.8912808772259096E-3"/>
    <n v="1.1623774419487601E-2"/>
    <n v="1.4430175930085999E-2"/>
    <n v="1.8996149239286501E-2"/>
    <n v="233.470000999999"/>
    <n v="142"/>
    <n v="-0.14233459732453499"/>
    <n v="3.47183783585567E-3"/>
    <n v="1.4748056578051401"/>
    <n v="0.91420525480422699"/>
    <n v="0.92315049722962605"/>
    <s v="GreenGrest Capital"/>
    <x v="48"/>
    <s v="Information Technology"/>
    <s v="Technology Hardware, Storage &amp; Peripherals"/>
    <s v="Cupertino, California"/>
    <d v="1982-11-30T00:00:00"/>
    <n v="320193"/>
    <n v="1977"/>
    <s v="Cupertino"/>
    <s v="California"/>
    <s v="United States"/>
  </r>
  <r>
    <d v="2019-04-22T00:00:00"/>
    <x v="48"/>
    <s v="sell"/>
    <n v="200"/>
    <n v="7"/>
    <n v="202.83000200000001"/>
    <n v="204.94000199999999"/>
    <n v="202.33999599999899"/>
    <n v="204.529999"/>
    <n v="203.74537699999999"/>
    <n v="19439500"/>
    <n v="2.59"/>
    <n v="3.28113233926437E-3"/>
    <n v="2.80633394150013E-2"/>
    <n v="8.3421940568756098E-2"/>
    <n v="0.26989557797416103"/>
    <n v="0.18369221808786801"/>
    <n v="7.7677113298466804E-3"/>
    <n v="1.17736845439812E-2"/>
    <n v="1.4165003232831401E-2"/>
    <n v="1.89175579906866E-2"/>
    <n v="233.470000999999"/>
    <n v="142"/>
    <n v="-0.14233459732453499"/>
    <n v="1.0115060212163699E-3"/>
    <n v="1.4698236841641299"/>
    <n v="1.0548558127885299"/>
    <n v="0.85360022622996101"/>
    <s v="GreenGrest Capital"/>
    <x v="48"/>
    <s v="Information Technology"/>
    <s v="Technology Hardware, Storage &amp; Peripherals"/>
    <s v="Cupertino, California"/>
    <d v="1982-11-30T00:00:00"/>
    <n v="320193"/>
    <n v="1977"/>
    <s v="Cupertino"/>
    <s v="California"/>
    <s v="United States"/>
  </r>
  <r>
    <d v="2019-04-24T00:00:00"/>
    <x v="48"/>
    <s v="buy"/>
    <n v="900"/>
    <n v="7"/>
    <n v="207.36000100000001"/>
    <n v="208.479996"/>
    <n v="207.050003"/>
    <n v="207.16000399999999"/>
    <n v="206.365295"/>
    <n v="17540600"/>
    <n v="2.5219999999999998"/>
    <n v="-1.54343332385524E-3"/>
    <n v="3.8931115110438098E-2"/>
    <n v="8.0956283486567707E-2"/>
    <n v="0.30133817754424103"/>
    <n v="0.24120475033664501"/>
    <n v="8.6588625706351102E-3"/>
    <n v="8.1382668081391805E-3"/>
    <n v="1.38137500627572E-2"/>
    <n v="1.87432057644784E-2"/>
    <n v="233.470000999999"/>
    <n v="142"/>
    <n v="-0.14233459732453499"/>
    <n v="-2.1941687255359501E-3"/>
    <n v="1.45827370331328"/>
    <n v="1.4424931576820701"/>
    <n v="1.11437249174863"/>
    <s v="GreenGrest Capital"/>
    <x v="48"/>
    <s v="Information Technology"/>
    <s v="Technology Hardware, Storage &amp; Peripherals"/>
    <s v="Cupertino, California"/>
    <d v="1982-11-30T00:00:00"/>
    <n v="320193"/>
    <n v="1977"/>
    <s v="Cupertino"/>
    <s v="California"/>
    <s v="United States"/>
  </r>
  <r>
    <d v="2019-04-29T00:00:00"/>
    <x v="48"/>
    <s v="buy"/>
    <n v="700"/>
    <n v="7"/>
    <n v="204.39999399999999"/>
    <n v="205.970001"/>
    <n v="203.86000100000001"/>
    <n v="204.61000100000001"/>
    <n v="203.825073"/>
    <n v="22204700"/>
    <n v="2.536"/>
    <n v="1.5162078070320099E-3"/>
    <n v="3.91078406276843E-4"/>
    <n v="8.2166860835675606E-2"/>
    <n v="0.27360806934694298"/>
    <n v="0.23501112801097701"/>
    <n v="8.8844143577998993E-3"/>
    <n v="7.4135688446518603E-3"/>
    <n v="1.33075850644425E-2"/>
    <n v="1.8731781621534899E-2"/>
    <n v="233.470000999999"/>
    <n v="142"/>
    <n v="-0.14233459732453499"/>
    <n v="1.07094833958194E-3"/>
    <n v="1.46486405489474"/>
    <n v="1.3985787516385499"/>
    <n v="1.43198838966922"/>
    <s v="GreenGrest Capital"/>
    <x v="48"/>
    <s v="Information Technology"/>
    <s v="Technology Hardware, Storage &amp; Peripherals"/>
    <s v="Cupertino, California"/>
    <d v="1982-11-30T00:00:00"/>
    <n v="320193"/>
    <n v="1977"/>
    <s v="Cupertino"/>
    <s v="California"/>
    <s v="United States"/>
  </r>
  <r>
    <d v="2019-05-06T00:00:00"/>
    <x v="48"/>
    <s v="buy"/>
    <n v="500"/>
    <n v="7"/>
    <n v="204.28999299999899"/>
    <n v="208.83999599999899"/>
    <n v="203.5"/>
    <n v="208.479996"/>
    <n v="207.68022199999999"/>
    <n v="32443100"/>
    <n v="2.5"/>
    <n v="-1.55632461546403E-2"/>
    <n v="1.8737361768103401E-2"/>
    <n v="6.5050244333818605E-2"/>
    <n v="0.200998253675501"/>
    <n v="0.17942736420647401"/>
    <n v="2.7575110637830899E-2"/>
    <n v="1.38628641223036E-2"/>
    <n v="1.2263467371198E-2"/>
    <n v="1.8768544902656E-2"/>
    <n v="233.470000999999"/>
    <n v="142"/>
    <n v="-0.14233459732453499"/>
    <n v="-4.4810132310555703E-3"/>
    <n v="1.47421924118157"/>
    <n v="1.02903603786395"/>
    <n v="1.28270675539608"/>
    <s v="GreenGrest Capital"/>
    <x v="48"/>
    <s v="Information Technology"/>
    <s v="Technology Hardware, Storage &amp; Peripherals"/>
    <s v="Cupertino, California"/>
    <d v="1982-11-30T00:00:00"/>
    <n v="320193"/>
    <n v="1977"/>
    <s v="Cupertino"/>
    <s v="California"/>
    <s v="United States"/>
  </r>
  <r>
    <d v="2019-05-08T00:00:00"/>
    <x v="48"/>
    <s v="sell"/>
    <n v="500"/>
    <n v="7"/>
    <n v="201.89999399999999"/>
    <n v="205.33999599999899"/>
    <n v="201.75"/>
    <n v="202.89999399999999"/>
    <n v="202.12162799999999"/>
    <n v="26339500"/>
    <n v="2.4820000000000002"/>
    <n v="1.97133416742729E-4"/>
    <n v="-3.6867442777691301E-2"/>
    <n v="2.9509511898084199E-2"/>
    <n v="0.15655922692280599"/>
    <n v="0.10660530561878601"/>
    <n v="1.51033225799457E-2"/>
    <n v="1.5256200706699001E-2"/>
    <n v="1.2722498575253E-2"/>
    <n v="1.86937315639388E-2"/>
    <n v="233.470000999999"/>
    <n v="142"/>
    <n v="-0.14233459732453499"/>
    <n v="-1.60671540560346E-3"/>
    <n v="1.4649450688844099"/>
    <n v="0.545063017161867"/>
    <n v="0.93157386485656402"/>
    <s v="GreenGrest Capital"/>
    <x v="48"/>
    <s v="Information Technology"/>
    <s v="Technology Hardware, Storage &amp; Peripherals"/>
    <s v="Cupertino, California"/>
    <d v="1982-11-30T00:00:00"/>
    <n v="320193"/>
    <n v="1977"/>
    <s v="Cupertino"/>
    <s v="California"/>
    <s v="United States"/>
  </r>
  <r>
    <d v="2019-05-14T00:00:00"/>
    <x v="48"/>
    <s v="sell"/>
    <n v="800"/>
    <n v="7"/>
    <n v="186.41000399999999"/>
    <n v="189.699997"/>
    <n v="185.41000399999999"/>
    <n v="188.66000399999999"/>
    <n v="188.66000399999999"/>
    <n v="36529700"/>
    <n v="2.419"/>
    <n v="1.5706305887698901E-2"/>
    <n v="-6.8726027171674503E-2"/>
    <n v="-4.9263460081964999E-2"/>
    <n v="0.10276995207537599"/>
    <n v="1.54784188698523E-2"/>
    <n v="2.8278119827517999E-2"/>
    <n v="2.0244060056161799E-2"/>
    <n v="1.49872000562188E-2"/>
    <n v="1.9104688193489899E-2"/>
    <n v="233.470000999999"/>
    <n v="142"/>
    <n v="-0.15004593291725399"/>
    <n v="7.98398755130913E-3"/>
    <n v="1.49335086096132"/>
    <n v="-5.7766128774034503E-2"/>
    <n v="0.209235663449864"/>
    <s v="GreenGrest Capital"/>
    <x v="48"/>
    <s v="Information Technology"/>
    <s v="Technology Hardware, Storage &amp; Peripherals"/>
    <s v="Cupertino, California"/>
    <d v="1982-11-30T00:00:00"/>
    <n v="320193"/>
    <n v="1977"/>
    <s v="Cupertino"/>
    <s v="California"/>
    <s v="United States"/>
  </r>
  <r>
    <d v="2019-05-23T00:00:00"/>
    <x v="48"/>
    <s v="sell"/>
    <n v="200"/>
    <n v="7"/>
    <n v="179.800003"/>
    <n v="180.53999299999899"/>
    <n v="177.80999800000001"/>
    <n v="179.66000399999999"/>
    <n v="179.66000399999999"/>
    <n v="36529700"/>
    <n v="2.2959999999999998"/>
    <n v="-1.7217040307660001E-2"/>
    <n v="-5.6378848630828197E-2"/>
    <n v="-0.140125110348229"/>
    <n v="4.17915740963027E-2"/>
    <n v="-2.5790322392717401E-2"/>
    <n v="1.9306047899499499E-2"/>
    <n v="2.1278016983656601E-2"/>
    <n v="1.6121069122759998E-2"/>
    <n v="1.9312246096951199E-2"/>
    <n v="233.470000999999"/>
    <n v="142"/>
    <n v="-0.15004593291725399"/>
    <n v="-1.1985692488440201E-2"/>
    <n v="1.4984622041369899"/>
    <n v="-0.31900936098150801"/>
    <n v="-0.16534295675354299"/>
    <s v="GreenGrest Capital"/>
    <x v="48"/>
    <s v="Information Technology"/>
    <s v="Technology Hardware, Storage &amp; Peripherals"/>
    <s v="Cupertino, California"/>
    <d v="1982-11-30T00:00:00"/>
    <n v="320193"/>
    <n v="1977"/>
    <s v="Cupertino"/>
    <s v="California"/>
    <s v="United States"/>
  </r>
  <r>
    <d v="2019-06-05T00:00:00"/>
    <x v="48"/>
    <s v="buy"/>
    <n v="500"/>
    <n v="7"/>
    <n v="184.279999"/>
    <n v="184.990005"/>
    <n v="181.13999899999999"/>
    <n v="182.53999299999899"/>
    <n v="182.53999299999899"/>
    <n v="29773400"/>
    <n v="2.1230000000000002"/>
    <n v="1.6014446088122702E-2"/>
    <n v="2.8674936604594199E-2"/>
    <n v="-0.14459345988105701"/>
    <n v="4.8773496727986698E-2"/>
    <n v="-3.4532992670131303E-2"/>
    <n v="2.1489891709016801E-2"/>
    <n v="2.01616127256799E-2"/>
    <n v="1.6962107712957399E-2"/>
    <n v="1.9476533078642399E-2"/>
    <n v="233.470000999999"/>
    <n v="142"/>
    <n v="-0.15004593291725399"/>
    <n v="8.1287266899663802E-3"/>
    <n v="1.5180616463103001"/>
    <n v="-0.35650576616785901"/>
    <n v="-0.43043886193834402"/>
    <s v="GreenGrest Capital"/>
    <x v="48"/>
    <s v="Information Technology"/>
    <s v="Technology Hardware, Storage &amp; Peripherals"/>
    <s v="Cupertino, California"/>
    <d v="1982-11-30T00:00:00"/>
    <n v="320193"/>
    <n v="1977"/>
    <s v="Cupertino"/>
    <s v="California"/>
    <s v="United States"/>
  </r>
  <r>
    <d v="2019-06-11T00:00:00"/>
    <x v="48"/>
    <s v="buy"/>
    <n v="400"/>
    <n v="7"/>
    <n v="194.86000100000001"/>
    <n v="196"/>
    <n v="193.60000600000001"/>
    <n v="194.80999800000001"/>
    <n v="194.80999800000001"/>
    <n v="26932900"/>
    <n v="2.14"/>
    <n v="1.15130521292669E-2"/>
    <n v="8.1069871673851004E-2"/>
    <n v="-2.6042605962377001E-2"/>
    <n v="7.7868649447771499E-2"/>
    <n v="3.1200352293711001E-2"/>
    <n v="5.87972801222036E-3"/>
    <n v="2.13211097974021E-2"/>
    <n v="1.68246257573068E-2"/>
    <n v="1.9582144962303299E-2"/>
    <n v="233.470000999999"/>
    <n v="142"/>
    <n v="-0.15004593291725399"/>
    <n v="-3.4994119269314301E-4"/>
    <n v="1.52982227084968"/>
    <n v="6.2367873842359298E-2"/>
    <n v="-0.167801852833213"/>
    <s v="GreenGrest Capital"/>
    <x v="48"/>
    <s v="Information Technology"/>
    <s v="Technology Hardware, Storage &amp; Peripherals"/>
    <s v="Cupertino, California"/>
    <d v="1982-11-30T00:00:00"/>
    <n v="320193"/>
    <n v="1977"/>
    <s v="Cupertino"/>
    <s v="California"/>
    <s v="United States"/>
  </r>
  <r>
    <d v="2019-04-02T00:00:00"/>
    <x v="48"/>
    <s v="buy"/>
    <n v="700"/>
    <n v="8"/>
    <n v="191.08999599999899"/>
    <n v="194.46000699999999"/>
    <n v="191.050003"/>
    <n v="194.020004"/>
    <n v="193.27569599999899"/>
    <n v="22765700"/>
    <n v="2.4809999999999999"/>
    <n v="1.44320507028505E-2"/>
    <n v="3.7976292405337099E-2"/>
    <n v="0.103346681736836"/>
    <n v="0.21129273649039901"/>
    <n v="0.166997846750923"/>
    <n v="4.7378219277851904E-3"/>
    <n v="1.36853897890587E-2"/>
    <n v="2.0639488646690001E-2"/>
    <n v="1.9125942974659398E-2"/>
    <n v="233.470000999999"/>
    <n v="142"/>
    <n v="-0.14233459732453499"/>
    <n v="1.7455614805152698E-5"/>
    <n v="1.4617412510619401"/>
    <n v="0.94862402488682396"/>
    <n v="0.76048333481131902"/>
    <s v="KKZ Asset Management"/>
    <x v="48"/>
    <s v="Information Technology"/>
    <s v="Technology Hardware, Storage &amp; Peripherals"/>
    <s v="Cupertino, California"/>
    <d v="1982-11-30T00:00:00"/>
    <n v="320193"/>
    <n v="1977"/>
    <s v="Cupertino"/>
    <s v="California"/>
    <s v="United States"/>
  </r>
  <r>
    <d v="2019-05-29T00:00:00"/>
    <x v="48"/>
    <s v="buy"/>
    <n v="200"/>
    <n v="8"/>
    <n v="176.41999799999999"/>
    <n v="179.35000600000001"/>
    <n v="176"/>
    <n v="177.38000500000001"/>
    <n v="177.38000500000001"/>
    <n v="28481200"/>
    <n v="2.2360000000000002"/>
    <n v="-4.7804764564719103E-3"/>
    <n v="-5.0672968431206999E-2"/>
    <n v="-0.13745158075587499"/>
    <n v="1.8095121254339999E-2"/>
    <n v="-4.6120720335521198E-2"/>
    <n v="8.1476278436586197E-3"/>
    <n v="2.1255812017652299E-2"/>
    <n v="1.6128460870473899E-2"/>
    <n v="1.93124238472435E-2"/>
    <n v="233.470000999999"/>
    <n v="142"/>
    <n v="-0.15004593291725399"/>
    <n v="-6.9359101493404697E-3"/>
    <n v="1.49375591603533"/>
    <n v="-0.44410258048725798"/>
    <n v="-0.35623352255364399"/>
    <s v="KKZ Asset Management"/>
    <x v="48"/>
    <s v="Information Technology"/>
    <s v="Technology Hardware, Storage &amp; Peripherals"/>
    <s v="Cupertino, California"/>
    <d v="1982-11-30T00:00:00"/>
    <n v="320193"/>
    <n v="1977"/>
    <s v="Cupertino"/>
    <s v="California"/>
    <s v="United States"/>
  </r>
  <r>
    <d v="2019-06-03T00:00:00"/>
    <x v="48"/>
    <s v="sell"/>
    <n v="200"/>
    <n v="8"/>
    <n v="175.60000600000001"/>
    <n v="177.91999799999999"/>
    <n v="170.270004"/>
    <n v="173.300003"/>
    <n v="173.300003"/>
    <n v="40396100"/>
    <n v="2.081"/>
    <n v="-1.0161719896264999E-2"/>
    <n v="-3.2193985584263902E-2"/>
    <n v="-0.19071286375739599"/>
    <n v="-1.0763629280721601E-2"/>
    <n v="-6.0281665290302301E-2"/>
    <n v="8.6164023959116806E-3"/>
    <n v="1.75678010887531E-2"/>
    <n v="1.6245732671889501E-2"/>
    <n v="1.9356658750788399E-2"/>
    <n v="233.470000999999"/>
    <n v="142"/>
    <n v="-0.15004593291725399"/>
    <n v="-2.7690708645509302E-3"/>
    <n v="1.5141490311429999"/>
    <n v="-0.52098142199289899"/>
    <n v="-0.44700766102763501"/>
    <s v="KKZ Asset Management"/>
    <x v="48"/>
    <s v="Information Technology"/>
    <s v="Technology Hardware, Storage &amp; Peripherals"/>
    <s v="Cupertino, California"/>
    <d v="1982-11-30T00:00:00"/>
    <n v="320193"/>
    <n v="1977"/>
    <s v="Cupertino"/>
    <s v="California"/>
    <s v="United States"/>
  </r>
  <r>
    <d v="2019-06-05T00:00:00"/>
    <x v="48"/>
    <s v="buy"/>
    <n v="1100"/>
    <n v="8"/>
    <n v="184.279999"/>
    <n v="184.990005"/>
    <n v="181.13999899999999"/>
    <n v="182.53999299999899"/>
    <n v="182.53999299999899"/>
    <n v="29773400"/>
    <n v="2.1230000000000002"/>
    <n v="1.6014446088122702E-2"/>
    <n v="2.8674936604594199E-2"/>
    <n v="-0.14459345988105701"/>
    <n v="4.8773496727986698E-2"/>
    <n v="-3.4532992670131303E-2"/>
    <n v="2.1489891709016801E-2"/>
    <n v="2.01616127256799E-2"/>
    <n v="1.6962107712957399E-2"/>
    <n v="1.9476533078642399E-2"/>
    <n v="233.470000999999"/>
    <n v="142"/>
    <n v="-0.15004593291725399"/>
    <n v="8.1287266899663802E-3"/>
    <n v="1.5180616463103001"/>
    <n v="-0.35650576616785901"/>
    <n v="-0.43043886193834402"/>
    <s v="KKZ Asset Management"/>
    <x v="48"/>
    <s v="Information Technology"/>
    <s v="Technology Hardware, Storage &amp; Peripherals"/>
    <s v="Cupertino, California"/>
    <d v="1982-11-30T00:00:00"/>
    <n v="320193"/>
    <n v="1977"/>
    <s v="Cupertino"/>
    <s v="California"/>
    <s v="United States"/>
  </r>
  <r>
    <d v="2019-06-21T00:00:00"/>
    <x v="48"/>
    <s v="sell"/>
    <n v="1000"/>
    <n v="8"/>
    <n v="198.800003"/>
    <n v="200.85000600000001"/>
    <n v="198.14999399999999"/>
    <n v="198.779999"/>
    <n v="198.779999"/>
    <n v="47800600"/>
    <n v="2.0680000000000001"/>
    <n v="-3.41506955930487E-3"/>
    <n v="3.08565241443482E-2"/>
    <n v="6.3231359941588502E-2"/>
    <n v="4.3507088906028502E-2"/>
    <n v="7.8874770141331901E-2"/>
    <n v="1.08355268755287E-2"/>
    <n v="1.46851702955923E-2"/>
    <n v="1.6085903839399299E-2"/>
    <n v="1.9603184096524801E-2"/>
    <n v="233.470000999999"/>
    <n v="142"/>
    <n v="-0.15004593291725399"/>
    <n v="-1.26001638019446E-3"/>
    <n v="1.5272724624676199"/>
    <n v="0.37237365764748198"/>
    <n v="0.28286881170433498"/>
    <s v="KKZ Asset Management"/>
    <x v="48"/>
    <s v="Information Technology"/>
    <s v="Technology Hardware, Storage &amp; Peripherals"/>
    <s v="Cupertino, California"/>
    <d v="1982-11-30T00:00:00"/>
    <n v="320193"/>
    <n v="1977"/>
    <s v="Cupertino"/>
    <s v="California"/>
    <s v="United States"/>
  </r>
  <r>
    <d v="2019-04-24T00:00:00"/>
    <x v="48"/>
    <s v="sell"/>
    <n v="1300"/>
    <n v="9"/>
    <n v="207.36000100000001"/>
    <n v="208.479996"/>
    <n v="207.050003"/>
    <n v="207.16000399999999"/>
    <n v="206.365295"/>
    <n v="17540600"/>
    <n v="2.5219999999999998"/>
    <n v="-1.54343332385524E-3"/>
    <n v="3.8931115110438098E-2"/>
    <n v="8.0956283486567707E-2"/>
    <n v="0.30133817754424103"/>
    <n v="0.24120475033664501"/>
    <n v="8.6588625706351102E-3"/>
    <n v="8.1382668081391805E-3"/>
    <n v="1.38137500627572E-2"/>
    <n v="1.87432057644784E-2"/>
    <n v="233.470000999999"/>
    <n v="142"/>
    <n v="-0.14233459732453499"/>
    <n v="-2.1941687255359501E-3"/>
    <n v="1.45827370331328"/>
    <n v="1.4424931576820701"/>
    <n v="1.11437249174863"/>
    <s v="Netpune Capital"/>
    <x v="48"/>
    <s v="Information Technology"/>
    <s v="Technology Hardware, Storage &amp; Peripherals"/>
    <s v="Cupertino, California"/>
    <d v="1982-11-30T00:00:00"/>
    <n v="320193"/>
    <n v="1977"/>
    <s v="Cupertino"/>
    <s v="California"/>
    <s v="United States"/>
  </r>
  <r>
    <d v="2019-05-10T00:00:00"/>
    <x v="48"/>
    <s v="sell"/>
    <n v="1000"/>
    <n v="9"/>
    <n v="197.41999799999999"/>
    <n v="198.85000600000001"/>
    <n v="192.770004"/>
    <n v="197.179993"/>
    <n v="197.179993"/>
    <n v="41208700"/>
    <n v="2.4550000000000001"/>
    <n v="-1.39503386427395E-2"/>
    <n v="-6.7445766975691407E-2"/>
    <n v="-7.8536871561465695E-3"/>
    <n v="0.14975327332729799"/>
    <n v="7.0041060982515294E-2"/>
    <n v="9.8809681223846098E-3"/>
    <n v="1.5404179675453201E-2"/>
    <n v="1.27081649144914E-2"/>
    <n v="1.8721918075715702E-2"/>
    <n v="233.470000999999"/>
    <n v="142"/>
    <n v="-0.14233459732453499"/>
    <n v="3.7133938472042301E-3"/>
    <n v="1.4659872006357799"/>
    <n v="0.30285270356323901"/>
    <n v="0.58272535119504598"/>
    <s v="Netpune Capital"/>
    <x v="48"/>
    <s v="Information Technology"/>
    <s v="Technology Hardware, Storage &amp; Peripherals"/>
    <s v="Cupertino, California"/>
    <d v="1982-11-30T00:00:00"/>
    <n v="320193"/>
    <n v="1977"/>
    <s v="Cupertino"/>
    <s v="California"/>
    <s v="United States"/>
  </r>
  <r>
    <d v="2019-05-13T00:00:00"/>
    <x v="48"/>
    <s v="buy"/>
    <n v="900"/>
    <n v="9"/>
    <n v="187.71000699999999"/>
    <n v="189.479996"/>
    <n v="182.85000600000001"/>
    <n v="185.720001"/>
    <n v="185.720001"/>
    <n v="57430600"/>
    <n v="2.4049999999999998"/>
    <n v="-5.9876813110166099E-2"/>
    <n v="-0.11175933393121699"/>
    <n v="-7.3328778015476395E-2"/>
    <n v="9.5643904985058897E-2"/>
    <n v="-4.0383886511252401E-3"/>
    <n v="2.31587391384988E-2"/>
    <n v="1.9875020686963198E-2"/>
    <n v="1.49059297678264E-2"/>
    <n v="1.9080557336390799E-2"/>
    <n v="233.470000999999"/>
    <n v="142"/>
    <n v="-0.15004593291725399"/>
    <n v="-2.4426469085879299E-2"/>
    <n v="1.4915595928917"/>
    <n v="-0.18658060098399801"/>
    <n v="0.33960202342545398"/>
    <s v="Netpune Capital"/>
    <x v="48"/>
    <s v="Information Technology"/>
    <s v="Technology Hardware, Storage &amp; Peripherals"/>
    <s v="Cupertino, California"/>
    <d v="1982-11-30T00:00:00"/>
    <n v="320193"/>
    <n v="1977"/>
    <s v="Cupertino"/>
    <s v="California"/>
    <s v="United States"/>
  </r>
  <r>
    <d v="2019-05-31T00:00:00"/>
    <x v="48"/>
    <s v="buy"/>
    <n v="700"/>
    <n v="9"/>
    <n v="176.229996"/>
    <n v="177.990005"/>
    <n v="174.990005"/>
    <n v="175.070007"/>
    <n v="175.070007"/>
    <n v="27043600"/>
    <n v="2.1419999999999999"/>
    <n v="-1.8281607765822799E-2"/>
    <n v="-2.5880264136490701E-2"/>
    <n v="-0.13263226805728601"/>
    <n v="4.4149693790943396E-3"/>
    <n v="-5.3485635749471301E-2"/>
    <n v="8.3941799630397208E-3"/>
    <n v="2.1300322317396699E-2"/>
    <n v="1.6207682152879498E-2"/>
    <n v="1.93475113624276E-2"/>
    <n v="233.470000999999"/>
    <n v="142"/>
    <n v="-0.15004593291725399"/>
    <n v="-1.3283204951564801E-2"/>
    <n v="1.51123575339417"/>
    <n v="-0.48285844901235397"/>
    <n v="-0.42015217041095798"/>
    <s v="Netpune Capital"/>
    <x v="48"/>
    <s v="Information Technology"/>
    <s v="Technology Hardware, Storage &amp; Peripherals"/>
    <s v="Cupertino, California"/>
    <d v="1982-11-30T00:00:00"/>
    <n v="320193"/>
    <n v="1977"/>
    <s v="Cupertino"/>
    <s v="California"/>
    <s v="United States"/>
  </r>
  <r>
    <d v="2019-06-03T00:00:00"/>
    <x v="48"/>
    <s v="buy"/>
    <n v="1200"/>
    <n v="9"/>
    <n v="175.60000600000001"/>
    <n v="177.91999799999999"/>
    <n v="170.270004"/>
    <n v="173.300003"/>
    <n v="173.300003"/>
    <n v="40396100"/>
    <n v="2.081"/>
    <n v="-1.0161719896264999E-2"/>
    <n v="-3.2193985584263902E-2"/>
    <n v="-0.19071286375739599"/>
    <n v="-1.0763629280721601E-2"/>
    <n v="-6.0281665290302301E-2"/>
    <n v="8.6164023959116806E-3"/>
    <n v="1.75678010887531E-2"/>
    <n v="1.6245732671889501E-2"/>
    <n v="1.9356658750788399E-2"/>
    <n v="233.470000999999"/>
    <n v="142"/>
    <n v="-0.15004593291725399"/>
    <n v="-2.7690708645509302E-3"/>
    <n v="1.5141490311429999"/>
    <n v="-0.52098142199289899"/>
    <n v="-0.44700766102763501"/>
    <s v="Netpune Capital"/>
    <x v="48"/>
    <s v="Information Technology"/>
    <s v="Technology Hardware, Storage &amp; Peripherals"/>
    <s v="Cupertino, California"/>
    <d v="1982-11-30T00:00:00"/>
    <n v="320193"/>
    <n v="1977"/>
    <s v="Cupertino"/>
    <s v="California"/>
    <s v="United States"/>
  </r>
  <r>
    <d v="2019-04-09T00:00:00"/>
    <x v="48"/>
    <s v="sell"/>
    <n v="1600"/>
    <n v="10"/>
    <n v="200.320007"/>
    <n v="202.85000600000001"/>
    <n v="199.229996"/>
    <n v="199.5"/>
    <n v="198.73468"/>
    <n v="35768200"/>
    <n v="2.4990000000000001"/>
    <n v="-3.0030238933989998E-3"/>
    <n v="2.78530225158942E-2"/>
    <n v="0.14304298115441899"/>
    <n v="0.28447108591389902"/>
    <n v="0.174834181868051"/>
    <n v="6.9255433871145298E-3"/>
    <n v="1.31521448932927E-2"/>
    <n v="1.45152686156577E-2"/>
    <n v="1.9027457693227601E-2"/>
    <n v="233.470000999999"/>
    <n v="142"/>
    <n v="-0.14233459732453499"/>
    <n v="-6.0859766572597396E-3"/>
    <n v="1.4705427309377801"/>
    <n v="0.99967567692297199"/>
    <n v="0.92504977449880799"/>
    <s v="Spectrum Group"/>
    <x v="48"/>
    <s v="Information Technology"/>
    <s v="Technology Hardware, Storage &amp; Peripherals"/>
    <s v="Cupertino, California"/>
    <d v="1982-11-30T00:00:00"/>
    <n v="320193"/>
    <n v="1977"/>
    <s v="Cupertino"/>
    <s v="California"/>
    <s v="United States"/>
  </r>
  <r>
    <d v="2019-04-22T00:00:00"/>
    <x v="48"/>
    <s v="buy"/>
    <n v="1300"/>
    <n v="10"/>
    <n v="202.83000200000001"/>
    <n v="204.94000199999999"/>
    <n v="202.33999599999899"/>
    <n v="204.529999"/>
    <n v="203.74537699999999"/>
    <n v="19439500"/>
    <n v="2.59"/>
    <n v="3.28113233926437E-3"/>
    <n v="2.80633394150013E-2"/>
    <n v="8.3421940568756098E-2"/>
    <n v="0.26989557797416103"/>
    <n v="0.18369221808786801"/>
    <n v="7.7677113298466804E-3"/>
    <n v="1.17736845439812E-2"/>
    <n v="1.4165003232831401E-2"/>
    <n v="1.89175579906866E-2"/>
    <n v="233.470000999999"/>
    <n v="142"/>
    <n v="-0.14233459732453499"/>
    <n v="1.0115060212163699E-3"/>
    <n v="1.4698236841641299"/>
    <n v="1.0548558127885299"/>
    <n v="0.85360022622996101"/>
    <s v="Spectrum Group"/>
    <x v="48"/>
    <s v="Information Technology"/>
    <s v="Technology Hardware, Storage &amp; Peripherals"/>
    <s v="Cupertino, California"/>
    <d v="1982-11-30T00:00:00"/>
    <n v="320193"/>
    <n v="1977"/>
    <s v="Cupertino"/>
    <s v="California"/>
    <s v="United States"/>
  </r>
  <r>
    <d v="2019-05-03T00:00:00"/>
    <x v="48"/>
    <s v="buy"/>
    <n v="1700"/>
    <n v="10"/>
    <n v="210.88999899999999"/>
    <n v="211.83999599999899"/>
    <n v="210.229996"/>
    <n v="211.75"/>
    <n v="210.93768299999999"/>
    <n v="20892400"/>
    <n v="2.5310000000000001"/>
    <n v="1.23546411168268E-2"/>
    <n v="3.58168157297757E-2"/>
    <n v="8.7445102335439104E-2"/>
    <n v="0.24457051367608901"/>
    <n v="0.196801304247194"/>
    <n v="2.55699044259078E-2"/>
    <n v="1.3246712040701601E-2"/>
    <n v="1.2416474307485501E-2"/>
    <n v="1.8740410872051801E-2"/>
    <n v="233.470000999999"/>
    <n v="142"/>
    <n v="-0.14233459732453499"/>
    <n v="9.5921274614703799E-3"/>
    <n v="1.4715985901186099"/>
    <n v="1.1426804628324401"/>
    <n v="1.356615298151"/>
    <s v="Spectrum Group"/>
    <x v="48"/>
    <s v="Information Technology"/>
    <s v="Technology Hardware, Storage &amp; Peripherals"/>
    <s v="Cupertino, California"/>
    <d v="1982-11-30T00:00:00"/>
    <n v="320193"/>
    <n v="1977"/>
    <s v="Cupertino"/>
    <s v="California"/>
    <s v="United States"/>
  </r>
  <r>
    <d v="2019-05-15T00:00:00"/>
    <x v="48"/>
    <s v="sell"/>
    <n v="400"/>
    <n v="10"/>
    <n v="186.270004"/>
    <n v="191.75"/>
    <n v="186.020004"/>
    <n v="190.91999799999999"/>
    <n v="190.91999799999999"/>
    <n v="26544700"/>
    <n v="2.379"/>
    <n v="1.1908007238234101E-2"/>
    <n v="-5.7015153350183E-2"/>
    <n v="-3.6953241215902502E-2"/>
    <n v="0.118841420171214"/>
    <n v="2.9722300104428102E-2"/>
    <n v="3.01449740361933E-2"/>
    <n v="2.0466166275029E-2"/>
    <n v="1.50237096704648E-2"/>
    <n v="1.9118633230492101E-2"/>
    <n v="233.470000999999"/>
    <n v="142"/>
    <n v="-0.15004593291725399"/>
    <n v="5.8219943882337104E-3"/>
    <n v="1.4942942933774599"/>
    <n v="3.9278606245653297E-2"/>
    <n v="0.108078781266621"/>
    <s v="Spectrum Group"/>
    <x v="48"/>
    <s v="Information Technology"/>
    <s v="Technology Hardware, Storage &amp; Peripherals"/>
    <s v="Cupertino, California"/>
    <d v="1982-11-30T00:00:00"/>
    <n v="320193"/>
    <n v="1977"/>
    <s v="Cupertino"/>
    <s v="California"/>
    <s v="United States"/>
  </r>
  <r>
    <d v="2019-06-19T00:00:00"/>
    <x v="48"/>
    <s v="sell"/>
    <n v="600"/>
    <n v="10"/>
    <n v="199.679993"/>
    <n v="199.88000500000001"/>
    <n v="197.30999800000001"/>
    <n v="197.86999499999999"/>
    <n v="197.86999499999999"/>
    <n v="21124200"/>
    <n v="2.0289999999999999"/>
    <n v="-2.9269399766840899E-3"/>
    <n v="1.87731526105121E-2"/>
    <n v="4.58632090755898E-2"/>
    <n v="5.4161102410980599E-2"/>
    <n v="6.2347108177454799E-2"/>
    <n v="1.19061357387449E-2"/>
    <n v="1.67744549861619E-2"/>
    <n v="1.68946845432589E-2"/>
    <n v="1.9625315269012299E-2"/>
    <n v="233.470000999999"/>
    <n v="142"/>
    <n v="-0.15004593291725399"/>
    <n v="2.98071681438073E-3"/>
    <n v="1.5315725499931301"/>
    <n v="0.268668198962764"/>
    <n v="0.13427213285966999"/>
    <s v="Spectrum Group"/>
    <x v="48"/>
    <s v="Information Technology"/>
    <s v="Technology Hardware, Storage &amp; Peripherals"/>
    <s v="Cupertino, California"/>
    <d v="1982-11-30T00:00:00"/>
    <n v="320193"/>
    <n v="1977"/>
    <s v="Cupertino"/>
    <s v="California"/>
    <s v="United States"/>
  </r>
  <r>
    <d v="2019-04-02T00:00:00"/>
    <x v="48"/>
    <s v="buy"/>
    <n v="1100"/>
    <n v="11"/>
    <n v="191.08999599999899"/>
    <n v="194.46000699999999"/>
    <n v="191.050003"/>
    <n v="194.020004"/>
    <n v="193.27569599999899"/>
    <n v="22765700"/>
    <n v="2.4809999999999999"/>
    <n v="1.44320507028505E-2"/>
    <n v="3.7976292405337099E-2"/>
    <n v="0.103346681736836"/>
    <n v="0.21129273649039901"/>
    <n v="0.166997846750923"/>
    <n v="4.7378219277851904E-3"/>
    <n v="1.36853897890587E-2"/>
    <n v="2.0639488646690001E-2"/>
    <n v="1.9125942974659398E-2"/>
    <n v="233.470000999999"/>
    <n v="142"/>
    <n v="-0.14233459732453499"/>
    <n v="1.7455614805152698E-5"/>
    <n v="1.4617412510619401"/>
    <n v="0.94862402488682396"/>
    <n v="0.76048333481131902"/>
    <s v="Beta Dynamic Fund"/>
    <x v="48"/>
    <s v="Information Technology"/>
    <s v="Technology Hardware, Storage &amp; Peripherals"/>
    <s v="Cupertino, California"/>
    <d v="1982-11-30T00:00:00"/>
    <n v="320193"/>
    <n v="1977"/>
    <s v="Cupertino"/>
    <s v="California"/>
    <s v="United States"/>
  </r>
  <r>
    <d v="2019-04-26T00:00:00"/>
    <x v="48"/>
    <s v="sell"/>
    <n v="1000"/>
    <n v="11"/>
    <n v="204.89999399999999"/>
    <n v="205"/>
    <n v="202.11999499999999"/>
    <n v="204.300003"/>
    <n v="203.516266"/>
    <n v="18649100"/>
    <n v="2.5049999999999999"/>
    <n v="-4.7854062226790504E-3"/>
    <n v="2.1560029385090701E-3"/>
    <n v="8.9604579011000302E-2"/>
    <n v="0.26279425423296099"/>
    <n v="0.23697199961714999"/>
    <n v="8.9902605074573001E-3"/>
    <n v="7.4768939497777904E-3"/>
    <n v="1.34139502380055E-2"/>
    <n v="1.8732432291100901E-2"/>
    <n v="233.470000999999"/>
    <n v="142"/>
    <n v="-0.14233459732453499"/>
    <n v="4.6743503443647796E-3"/>
    <n v="1.4594707645713201"/>
    <n v="1.41422002650608"/>
    <n v="1.3632438018992099"/>
    <s v="Beta Dynamic Fund"/>
    <x v="48"/>
    <s v="Information Technology"/>
    <s v="Technology Hardware, Storage &amp; Peripherals"/>
    <s v="Cupertino, California"/>
    <d v="1982-11-30T00:00:00"/>
    <n v="320193"/>
    <n v="1977"/>
    <s v="Cupertino"/>
    <s v="California"/>
    <s v="United States"/>
  </r>
  <r>
    <d v="2019-06-24T00:00:00"/>
    <x v="48"/>
    <s v="sell"/>
    <n v="700"/>
    <n v="11"/>
    <n v="198.53999299999899"/>
    <n v="200.16000399999999"/>
    <n v="198.16999799999999"/>
    <n v="198.58000200000001"/>
    <n v="198.58000200000001"/>
    <n v="18220400"/>
    <n v="2.0209999999999999"/>
    <n v="-1.00662883221658E-3"/>
    <n v="2.3901068891605599E-2"/>
    <n v="8.2908813303958301E-2"/>
    <n v="5.4665193514546899E-2"/>
    <n v="8.3460196278704393E-2"/>
    <n v="1.13074326675799E-2"/>
    <n v="1.3751551762015E-2"/>
    <n v="1.6003293885431501E-2"/>
    <n v="1.9599808912503201E-2"/>
    <n v="233.470000999999"/>
    <n v="142"/>
    <n v="-0.15004593291725399"/>
    <n v="-1.73338836506086E-3"/>
    <n v="1.52830756835532"/>
    <n v="0.405036202115652"/>
    <n v="0.35073250576934201"/>
    <s v="Beta Dynamic Fund"/>
    <x v="48"/>
    <s v="Information Technology"/>
    <s v="Technology Hardware, Storage &amp; Peripherals"/>
    <s v="Cupertino, California"/>
    <d v="1982-11-30T00:00:00"/>
    <n v="320193"/>
    <n v="1977"/>
    <s v="Cupertino"/>
    <s v="California"/>
    <s v="United States"/>
  </r>
  <r>
    <d v="2019-05-08T00:00:00"/>
    <x v="48"/>
    <s v="sell"/>
    <n v="1100"/>
    <n v="12"/>
    <n v="201.89999399999999"/>
    <n v="205.33999599999899"/>
    <n v="201.75"/>
    <n v="202.89999399999999"/>
    <n v="202.12162799999999"/>
    <n v="26339500"/>
    <n v="2.4820000000000002"/>
    <n v="1.97133416742729E-4"/>
    <n v="-3.6867442777691301E-2"/>
    <n v="2.9509511898084199E-2"/>
    <n v="0.15655922692280599"/>
    <n v="0.10660530561878601"/>
    <n v="1.51033225799457E-2"/>
    <n v="1.5256200706699001E-2"/>
    <n v="1.2722498575253E-2"/>
    <n v="1.86937315639388E-2"/>
    <n v="233.470000999999"/>
    <n v="142"/>
    <n v="-0.14233459732453499"/>
    <n v="-1.60671540560346E-3"/>
    <n v="1.4649450688844099"/>
    <n v="0.545063017161867"/>
    <n v="0.93157386485656402"/>
    <s v="6igma Capital"/>
    <x v="48"/>
    <s v="Information Technology"/>
    <s v="Technology Hardware, Storage &amp; Peripherals"/>
    <s v="Cupertino, California"/>
    <d v="1982-11-30T00:00:00"/>
    <n v="320193"/>
    <n v="1977"/>
    <s v="Cupertino"/>
    <s v="California"/>
    <s v="United States"/>
  </r>
  <r>
    <d v="2019-05-14T00:00:00"/>
    <x v="48"/>
    <s v="sell"/>
    <n v="1400"/>
    <n v="12"/>
    <n v="186.41000399999999"/>
    <n v="189.699997"/>
    <n v="185.41000399999999"/>
    <n v="188.66000399999999"/>
    <n v="188.66000399999999"/>
    <n v="36529700"/>
    <n v="2.419"/>
    <n v="1.5706305887698901E-2"/>
    <n v="-6.8726027171674503E-2"/>
    <n v="-4.9263460081964999E-2"/>
    <n v="0.10276995207537599"/>
    <n v="1.54784188698523E-2"/>
    <n v="2.8278119827517999E-2"/>
    <n v="2.0244060056161799E-2"/>
    <n v="1.49872000562188E-2"/>
    <n v="1.9104688193489899E-2"/>
    <n v="233.470000999999"/>
    <n v="142"/>
    <n v="-0.15004593291725399"/>
    <n v="7.98398755130913E-3"/>
    <n v="1.49335086096132"/>
    <n v="-5.7766128774034503E-2"/>
    <n v="0.209235663449864"/>
    <s v="6igma Capital"/>
    <x v="48"/>
    <s v="Information Technology"/>
    <s v="Technology Hardware, Storage &amp; Peripherals"/>
    <s v="Cupertino, California"/>
    <d v="1982-11-30T00:00:00"/>
    <n v="320193"/>
    <n v="1977"/>
    <s v="Cupertino"/>
    <s v="California"/>
    <s v="United States"/>
  </r>
  <r>
    <d v="2019-06-06T00:00:00"/>
    <x v="48"/>
    <s v="buy"/>
    <n v="1300"/>
    <n v="12"/>
    <n v="183.08000200000001"/>
    <n v="185.470001"/>
    <n v="182.14999399999999"/>
    <n v="185.220001"/>
    <n v="185.220001"/>
    <n v="22526300"/>
    <n v="2.1240000000000001"/>
    <n v="1.45750244001369E-2"/>
    <n v="3.8076771446438402E-2"/>
    <n v="-0.11445518932628"/>
    <n v="7.4990645028474703E-2"/>
    <n v="-2.76435216588337E-2"/>
    <n v="2.1836972785955699E-2"/>
    <n v="2.05419387182646E-2"/>
    <n v="1.6974174174668601E-2"/>
    <n v="1.9492386294947501E-2"/>
    <n v="233.470000999999"/>
    <n v="142"/>
    <n v="-0.15004593291725399"/>
    <n v="6.1168407152111899E-3"/>
    <n v="1.5193201343557401"/>
    <n v="-0.311941813556946"/>
    <n v="-0.41573219439506698"/>
    <s v="6igma Capital"/>
    <x v="48"/>
    <s v="Information Technology"/>
    <s v="Technology Hardware, Storage &amp; Peripherals"/>
    <s v="Cupertino, California"/>
    <d v="1982-11-30T00:00:00"/>
    <n v="320193"/>
    <n v="1977"/>
    <s v="Cupertino"/>
    <s v="California"/>
    <s v="United States"/>
  </r>
  <r>
    <d v="2019-06-19T00:00:00"/>
    <x v="48"/>
    <s v="sell"/>
    <n v="500"/>
    <n v="12"/>
    <n v="199.679993"/>
    <n v="199.88000500000001"/>
    <n v="197.30999800000001"/>
    <n v="197.86999499999999"/>
    <n v="197.86999499999999"/>
    <n v="21124200"/>
    <n v="2.0289999999999999"/>
    <n v="-2.9269399766840899E-3"/>
    <n v="1.87731526105121E-2"/>
    <n v="4.58632090755898E-2"/>
    <n v="5.4161102410980599E-2"/>
    <n v="6.2347108177454799E-2"/>
    <n v="1.19061357387449E-2"/>
    <n v="1.67744549861619E-2"/>
    <n v="1.68946845432589E-2"/>
    <n v="1.9625315269012299E-2"/>
    <n v="233.470000999999"/>
    <n v="142"/>
    <n v="-0.15004593291725399"/>
    <n v="2.98071681438073E-3"/>
    <n v="1.5315725499931301"/>
    <n v="0.268668198962764"/>
    <n v="0.13427213285966999"/>
    <s v="6igma Capital"/>
    <x v="48"/>
    <s v="Information Technology"/>
    <s v="Technology Hardware, Storage &amp; Peripherals"/>
    <s v="Cupertino, California"/>
    <d v="1982-11-30T00:00:00"/>
    <n v="320193"/>
    <n v="1977"/>
    <s v="Cupertino"/>
    <s v="California"/>
    <s v="United States"/>
  </r>
  <r>
    <d v="2019-04-02T00:00:00"/>
    <x v="48"/>
    <s v="buy"/>
    <n v="1000"/>
    <n v="13"/>
    <n v="191.08999599999899"/>
    <n v="194.46000699999999"/>
    <n v="191.050003"/>
    <n v="194.020004"/>
    <n v="193.27569599999899"/>
    <n v="22765700"/>
    <n v="2.4809999999999999"/>
    <n v="1.44320507028505E-2"/>
    <n v="3.7976292405337099E-2"/>
    <n v="0.103346681736836"/>
    <n v="0.21129273649039901"/>
    <n v="0.166997846750923"/>
    <n v="4.7378219277851904E-3"/>
    <n v="1.36853897890587E-2"/>
    <n v="2.0639488646690001E-2"/>
    <n v="1.9125942974659398E-2"/>
    <n v="233.470000999999"/>
    <n v="142"/>
    <n v="-0.14233459732453499"/>
    <n v="1.7455614805152698E-5"/>
    <n v="1.4617412510619401"/>
    <n v="0.94862402488682396"/>
    <n v="0.76048333481131902"/>
    <s v="Marquee Group Funds"/>
    <x v="48"/>
    <s v="Information Technology"/>
    <s v="Technology Hardware, Storage &amp; Peripherals"/>
    <s v="Cupertino, California"/>
    <d v="1982-11-30T00:00:00"/>
    <n v="320193"/>
    <n v="1977"/>
    <s v="Cupertino"/>
    <s v="California"/>
    <s v="United States"/>
  </r>
  <r>
    <d v="2019-04-09T00:00:00"/>
    <x v="48"/>
    <s v="buy"/>
    <n v="1000"/>
    <n v="13"/>
    <n v="200.320007"/>
    <n v="202.85000600000001"/>
    <n v="199.229996"/>
    <n v="199.5"/>
    <n v="198.73468"/>
    <n v="35768200"/>
    <n v="2.4990000000000001"/>
    <n v="-3.0030238933989998E-3"/>
    <n v="2.78530225158942E-2"/>
    <n v="0.14304298115441899"/>
    <n v="0.28447108591389902"/>
    <n v="0.174834181868051"/>
    <n v="6.9255433871145298E-3"/>
    <n v="1.31521448932927E-2"/>
    <n v="1.45152686156577E-2"/>
    <n v="1.9027457693227601E-2"/>
    <n v="233.470000999999"/>
    <n v="142"/>
    <n v="-0.14233459732453499"/>
    <n v="-6.0859766572597396E-3"/>
    <n v="1.4705427309377801"/>
    <n v="0.99967567692297199"/>
    <n v="0.92504977449880799"/>
    <s v="Marquee Group Funds"/>
    <x v="48"/>
    <s v="Information Technology"/>
    <s v="Technology Hardware, Storage &amp; Peripherals"/>
    <s v="Cupertino, California"/>
    <d v="1982-11-30T00:00:00"/>
    <n v="320193"/>
    <n v="1977"/>
    <s v="Cupertino"/>
    <s v="California"/>
    <s v="United States"/>
  </r>
  <r>
    <d v="2019-04-15T00:00:00"/>
    <x v="48"/>
    <s v="sell"/>
    <n v="1400"/>
    <n v="13"/>
    <n v="198.58000200000001"/>
    <n v="199.85000600000001"/>
    <n v="198.009995"/>
    <n v="199.229996"/>
    <n v="198.46571399999999"/>
    <n v="17536600"/>
    <n v="2.5529999999999999"/>
    <n v="1.80863688967579E-3"/>
    <n v="-4.3573329282002799E-3"/>
    <n v="8.0992719110384304E-2"/>
    <n v="0.28810438399553601"/>
    <n v="0.14633039682726101"/>
    <n v="5.2408878109072498E-3"/>
    <n v="1.1837758704248901E-2"/>
    <n v="1.4206960799776999E-2"/>
    <n v="1.89922229640964E-2"/>
    <n v="233.470000999999"/>
    <n v="142"/>
    <n v="-0.14233459732453499"/>
    <n v="-6.2956724975841202E-4"/>
    <n v="1.4747832004663799"/>
    <n v="0.80638199388780096"/>
    <n v="0.88489492539273995"/>
    <s v="Marquee Group Funds"/>
    <x v="48"/>
    <s v="Information Technology"/>
    <s v="Technology Hardware, Storage &amp; Peripherals"/>
    <s v="Cupertino, California"/>
    <d v="1982-11-30T00:00:00"/>
    <n v="320193"/>
    <n v="1977"/>
    <s v="Cupertino"/>
    <s v="California"/>
    <s v="United States"/>
  </r>
  <r>
    <d v="2019-04-22T00:00:00"/>
    <x v="48"/>
    <s v="buy"/>
    <n v="900"/>
    <n v="13"/>
    <n v="202.83000200000001"/>
    <n v="204.94000199999999"/>
    <n v="202.33999599999899"/>
    <n v="204.529999"/>
    <n v="203.74537699999999"/>
    <n v="19439500"/>
    <n v="2.59"/>
    <n v="3.28113233926437E-3"/>
    <n v="2.80633394150013E-2"/>
    <n v="8.3421940568756098E-2"/>
    <n v="0.26989557797416103"/>
    <n v="0.18369221808786801"/>
    <n v="7.7677113298466804E-3"/>
    <n v="1.17736845439812E-2"/>
    <n v="1.4165003232831401E-2"/>
    <n v="1.89175579906866E-2"/>
    <n v="233.470000999999"/>
    <n v="142"/>
    <n v="-0.14233459732453499"/>
    <n v="1.0115060212163699E-3"/>
    <n v="1.4698236841641299"/>
    <n v="1.0548558127885299"/>
    <n v="0.85360022622996101"/>
    <s v="Marquee Group Funds"/>
    <x v="48"/>
    <s v="Information Technology"/>
    <s v="Technology Hardware, Storage &amp; Peripherals"/>
    <s v="Cupertino, California"/>
    <d v="1982-11-30T00:00:00"/>
    <n v="320193"/>
    <n v="1977"/>
    <s v="Cupertino"/>
    <s v="California"/>
    <s v="United States"/>
  </r>
  <r>
    <d v="2019-06-03T00:00:00"/>
    <x v="48"/>
    <s v="buy"/>
    <n v="1200"/>
    <n v="13"/>
    <n v="175.60000600000001"/>
    <n v="177.91999799999999"/>
    <n v="170.270004"/>
    <n v="173.300003"/>
    <n v="173.300003"/>
    <n v="40396100"/>
    <n v="2.081"/>
    <n v="-1.0161719896264999E-2"/>
    <n v="-3.2193985584263902E-2"/>
    <n v="-0.19071286375739599"/>
    <n v="-1.0763629280721601E-2"/>
    <n v="-6.0281665290302301E-2"/>
    <n v="8.6164023959116806E-3"/>
    <n v="1.75678010887531E-2"/>
    <n v="1.6245732671889501E-2"/>
    <n v="1.9356658750788399E-2"/>
    <n v="233.470000999999"/>
    <n v="142"/>
    <n v="-0.15004593291725399"/>
    <n v="-2.7690708645509302E-3"/>
    <n v="1.5141490311429999"/>
    <n v="-0.52098142199289899"/>
    <n v="-0.44700766102763501"/>
    <s v="Marquee Group Funds"/>
    <x v="48"/>
    <s v="Information Technology"/>
    <s v="Technology Hardware, Storage &amp; Peripherals"/>
    <s v="Cupertino, California"/>
    <d v="1982-11-30T00:00:00"/>
    <n v="320193"/>
    <n v="1977"/>
    <s v="Cupertino"/>
    <s v="California"/>
    <s v="United States"/>
  </r>
  <r>
    <d v="2019-06-17T00:00:00"/>
    <x v="48"/>
    <s v="sell"/>
    <n v="800"/>
    <n v="13"/>
    <n v="192.89999399999999"/>
    <n v="194.96000699999999"/>
    <n v="192.16999799999999"/>
    <n v="193.88999899999999"/>
    <n v="193.88999899999999"/>
    <n v="14669100"/>
    <n v="2.0859999999999999"/>
    <n v="5.9488264205260497E-3"/>
    <n v="6.7793205879178404E-3"/>
    <n v="1.54365011232462E-2"/>
    <n v="3.4586201975814003E-2"/>
    <n v="3.11725084423729E-2"/>
    <n v="7.4511441948194E-3"/>
    <n v="1.61787152513969E-2"/>
    <n v="1.6711166136240099E-2"/>
    <n v="1.9581571213647699E-2"/>
    <n v="233.470000999999"/>
    <n v="142"/>
    <n v="-0.15004593291725399"/>
    <n v="9.3131563797728401E-4"/>
    <n v="1.5291788096288099"/>
    <n v="6.5717731790613701E-2"/>
    <n v="4.8395574544837797E-2"/>
    <s v="Marquee Group Funds"/>
    <x v="48"/>
    <s v="Information Technology"/>
    <s v="Technology Hardware, Storage &amp; Peripherals"/>
    <s v="Cupertino, California"/>
    <d v="1982-11-30T00:00:00"/>
    <n v="320193"/>
    <n v="1977"/>
    <s v="Cupertino"/>
    <s v="California"/>
    <s v="United States"/>
  </r>
  <r>
    <d v="2019-06-21T00:00:00"/>
    <x v="48"/>
    <s v="buy"/>
    <n v="700"/>
    <n v="13"/>
    <n v="198.800003"/>
    <n v="200.85000600000001"/>
    <n v="198.14999399999999"/>
    <n v="198.779999"/>
    <n v="198.779999"/>
    <n v="47800600"/>
    <n v="2.0680000000000001"/>
    <n v="-3.41506955930487E-3"/>
    <n v="3.08565241443482E-2"/>
    <n v="6.3231359941588502E-2"/>
    <n v="4.3507088906028502E-2"/>
    <n v="7.8874770141331901E-2"/>
    <n v="1.08355268755287E-2"/>
    <n v="1.46851702955923E-2"/>
    <n v="1.6085903839399299E-2"/>
    <n v="1.9603184096524801E-2"/>
    <n v="233.470000999999"/>
    <n v="142"/>
    <n v="-0.15004593291725399"/>
    <n v="-1.26001638019446E-3"/>
    <n v="1.5272724624676199"/>
    <n v="0.37237365764748198"/>
    <n v="0.28286881170433498"/>
    <s v="Marquee Group Funds"/>
    <x v="48"/>
    <s v="Information Technology"/>
    <s v="Technology Hardware, Storage &amp; Peripherals"/>
    <s v="Cupertino, California"/>
    <d v="1982-11-30T00:00:00"/>
    <n v="320193"/>
    <n v="1977"/>
    <s v="Cupertino"/>
    <s v="California"/>
    <s v="United States"/>
  </r>
  <r>
    <d v="2019-06-25T00:00:00"/>
    <x v="48"/>
    <s v="sell"/>
    <n v="900"/>
    <n v="13"/>
    <n v="198.429993"/>
    <n v="199.259995"/>
    <n v="195.28999299999899"/>
    <n v="195.570007"/>
    <n v="195.570007"/>
    <n v="21070300"/>
    <n v="1.994"/>
    <n v="-1.52736442795878E-2"/>
    <n v="-1.46187567145484E-2"/>
    <n v="8.4852209332030304E-2"/>
    <n v="4.97770535161157E-2"/>
    <n v="7.1102410537462593E-2"/>
    <n v="8.3042460027330199E-3"/>
    <n v="1.36158994200287E-2"/>
    <n v="1.60704421502053E-2"/>
    <n v="1.9623410830613499E-2"/>
    <n v="233.470000999999"/>
    <n v="142"/>
    <n v="-0.15004593291725399"/>
    <n v="-9.5417756928269908E-3"/>
    <n v="1.5289469014149499"/>
    <n v="0.32784475183447997"/>
    <n v="0.35997885473236302"/>
    <s v="Marquee Group Funds"/>
    <x v="48"/>
    <s v="Information Technology"/>
    <s v="Technology Hardware, Storage &amp; Peripherals"/>
    <s v="Cupertino, California"/>
    <d v="1982-11-30T00:00:00"/>
    <n v="320193"/>
    <n v="1977"/>
    <s v="Cupertino"/>
    <s v="California"/>
    <s v="United States"/>
  </r>
  <r>
    <d v="2019-04-12T00:00:00"/>
    <x v="48"/>
    <s v="buy"/>
    <n v="1000"/>
    <n v="14"/>
    <n v="199.199997"/>
    <n v="200.13999899999999"/>
    <n v="196.21000699999999"/>
    <n v="198.86999499999999"/>
    <n v="198.10708600000001"/>
    <n v="27760700"/>
    <n v="2.56"/>
    <n v="-4.0221162782820699E-4"/>
    <n v="9.4475997638038892E-3"/>
    <n v="9.0239290846358802E-2"/>
    <n v="0.27114437021071502"/>
    <n v="0.14790409247295599"/>
    <n v="9.1695944520375494E-3"/>
    <n v="1.19318721448464E-2"/>
    <n v="1.44192893165898E-2"/>
    <n v="1.89928870493687E-2"/>
    <n v="233.470000999999"/>
    <n v="142"/>
    <n v="-0.14233459732453499"/>
    <n v="6.5875784763498903E-3"/>
    <n v="1.4738133238647499"/>
    <n v="0.81624505451254104"/>
    <n v="0.94045938073642399"/>
    <s v="DJT Green Funds"/>
    <x v="48"/>
    <s v="Information Technology"/>
    <s v="Technology Hardware, Storage &amp; Peripherals"/>
    <s v="Cupertino, California"/>
    <d v="1982-11-30T00:00:00"/>
    <n v="320193"/>
    <n v="1977"/>
    <s v="Cupertino"/>
    <s v="California"/>
    <s v="United States"/>
  </r>
  <r>
    <d v="2019-04-15T00:00:00"/>
    <x v="48"/>
    <s v="buy"/>
    <n v="900"/>
    <n v="14"/>
    <n v="198.58000200000001"/>
    <n v="199.85000600000001"/>
    <n v="198.009995"/>
    <n v="199.229996"/>
    <n v="198.46571399999999"/>
    <n v="17536600"/>
    <n v="2.5529999999999999"/>
    <n v="1.80863688967579E-3"/>
    <n v="-4.3573329282002799E-3"/>
    <n v="8.0992719110384304E-2"/>
    <n v="0.28810438399553601"/>
    <n v="0.14633039682726101"/>
    <n v="5.2408878109072498E-3"/>
    <n v="1.1837758704248901E-2"/>
    <n v="1.4206960799776999E-2"/>
    <n v="1.89922229640964E-2"/>
    <n v="233.470000999999"/>
    <n v="142"/>
    <n v="-0.14233459732453499"/>
    <n v="-6.2956724975841202E-4"/>
    <n v="1.4747832004663799"/>
    <n v="0.80638199388780096"/>
    <n v="0.88489492539273995"/>
    <s v="DJT Green Funds"/>
    <x v="48"/>
    <s v="Information Technology"/>
    <s v="Technology Hardware, Storage &amp; Peripherals"/>
    <s v="Cupertino, California"/>
    <d v="1982-11-30T00:00:00"/>
    <n v="320193"/>
    <n v="1977"/>
    <s v="Cupertino"/>
    <s v="California"/>
    <s v="United States"/>
  </r>
  <r>
    <d v="2019-04-22T00:00:00"/>
    <x v="48"/>
    <s v="buy"/>
    <n v="1600"/>
    <n v="14"/>
    <n v="202.83000200000001"/>
    <n v="204.94000199999999"/>
    <n v="202.33999599999899"/>
    <n v="204.529999"/>
    <n v="203.74537699999999"/>
    <n v="19439500"/>
    <n v="2.59"/>
    <n v="3.28113233926437E-3"/>
    <n v="2.80633394150013E-2"/>
    <n v="8.3421940568756098E-2"/>
    <n v="0.26989557797416103"/>
    <n v="0.18369221808786801"/>
    <n v="7.7677113298466804E-3"/>
    <n v="1.17736845439812E-2"/>
    <n v="1.4165003232831401E-2"/>
    <n v="1.89175579906866E-2"/>
    <n v="233.470000999999"/>
    <n v="142"/>
    <n v="-0.14233459732453499"/>
    <n v="1.0115060212163699E-3"/>
    <n v="1.4698236841641299"/>
    <n v="1.0548558127885299"/>
    <n v="0.85360022622996101"/>
    <s v="DJT Green Funds"/>
    <x v="48"/>
    <s v="Information Technology"/>
    <s v="Technology Hardware, Storage &amp; Peripherals"/>
    <s v="Cupertino, California"/>
    <d v="1982-11-30T00:00:00"/>
    <n v="320193"/>
    <n v="1977"/>
    <s v="Cupertino"/>
    <s v="California"/>
    <s v="United States"/>
  </r>
  <r>
    <d v="2019-04-25T00:00:00"/>
    <x v="48"/>
    <s v="buy"/>
    <n v="1600"/>
    <n v="14"/>
    <n v="206.83000200000001"/>
    <n v="207.759995"/>
    <n v="205.11999499999999"/>
    <n v="205.279999"/>
    <n v="204.49250799999999"/>
    <n v="18543200"/>
    <n v="2.5339999999999998"/>
    <n v="-9.1165359747801596E-3"/>
    <n v="1.0528741583048401E-2"/>
    <n v="8.4004480952522595E-2"/>
    <n v="0.30017930580234498"/>
    <n v="0.24610529088918001"/>
    <n v="8.5443953417768097E-3"/>
    <n v="7.8774348109348896E-3"/>
    <n v="1.3831749606534299E-2"/>
    <n v="1.87301453571617E-2"/>
    <n v="233.470000999999"/>
    <n v="142"/>
    <n v="-0.14233459732453499"/>
    <n v="-3.6904169755480902E-4"/>
    <n v="1.4618396284031201"/>
    <n v="1.47372629902362"/>
    <n v="1.2489117657137601"/>
    <s v="DJT Green Funds"/>
    <x v="48"/>
    <s v="Information Technology"/>
    <s v="Technology Hardware, Storage &amp; Peripherals"/>
    <s v="Cupertino, California"/>
    <d v="1982-11-30T00:00:00"/>
    <n v="320193"/>
    <n v="1977"/>
    <s v="Cupertino"/>
    <s v="California"/>
    <s v="United States"/>
  </r>
  <r>
    <d v="2019-06-14T00:00:00"/>
    <x v="48"/>
    <s v="sell"/>
    <n v="1000"/>
    <n v="14"/>
    <n v="191.550003"/>
    <n v="193.58999599999899"/>
    <n v="190.300003"/>
    <n v="192.740005"/>
    <n v="192.740005"/>
    <n v="18761500"/>
    <n v="2.093"/>
    <n v="-7.2888689089114301E-3"/>
    <n v="1.35289535445923E-2"/>
    <n v="2.1395681940954401E-2"/>
    <n v="3.8794108935763599E-2"/>
    <n v="2.5747983658449099E-2"/>
    <n v="8.9516179367926298E-3"/>
    <n v="1.63200179005249E-2"/>
    <n v="1.67414783483802E-2"/>
    <n v="1.9578123447668998E-2"/>
    <n v="233.470000999999"/>
    <n v="142"/>
    <n v="-0.15004593291725399"/>
    <n v="-1.6128120944145399E-3"/>
    <n v="1.5287172468992101"/>
    <n v="3.0684501977804101E-2"/>
    <n v="2.13938484230379E-2"/>
    <s v="DJT Green Funds"/>
    <x v="48"/>
    <s v="Information Technology"/>
    <s v="Technology Hardware, Storage &amp; Peripherals"/>
    <s v="Cupertino, California"/>
    <d v="1982-11-30T00:00:00"/>
    <n v="320193"/>
    <n v="1977"/>
    <s v="Cupertino"/>
    <s v="California"/>
    <s v="United States"/>
  </r>
  <r>
    <d v="2019-04-09T00:00:00"/>
    <x v="48"/>
    <s v="sell"/>
    <n v="1600"/>
    <n v="15"/>
    <n v="200.320007"/>
    <n v="202.85000600000001"/>
    <n v="199.229996"/>
    <n v="199.5"/>
    <n v="198.73468"/>
    <n v="35768200"/>
    <n v="2.4990000000000001"/>
    <n v="-3.0030238933989998E-3"/>
    <n v="2.78530225158942E-2"/>
    <n v="0.14304298115441899"/>
    <n v="0.28447108591389902"/>
    <n v="0.174834181868051"/>
    <n v="6.9255433871145298E-3"/>
    <n v="1.31521448932927E-2"/>
    <n v="1.45152686156577E-2"/>
    <n v="1.9027457693227601E-2"/>
    <n v="233.470000999999"/>
    <n v="142"/>
    <n v="-0.14233459732453499"/>
    <n v="-6.0859766572597396E-3"/>
    <n v="1.4705427309377801"/>
    <n v="0.99967567692297199"/>
    <n v="0.92504977449880799"/>
    <s v="Turtle River Asset Management"/>
    <x v="48"/>
    <s v="Information Technology"/>
    <s v="Technology Hardware, Storage &amp; Peripherals"/>
    <s v="Cupertino, California"/>
    <d v="1982-11-30T00:00:00"/>
    <n v="320193"/>
    <n v="1977"/>
    <s v="Cupertino"/>
    <s v="California"/>
    <s v="United States"/>
  </r>
  <r>
    <d v="2019-05-23T00:00:00"/>
    <x v="48"/>
    <s v="buy"/>
    <n v="900"/>
    <n v="15"/>
    <n v="179.800003"/>
    <n v="180.53999299999899"/>
    <n v="177.80999800000001"/>
    <n v="179.66000399999999"/>
    <n v="179.66000399999999"/>
    <n v="36529700"/>
    <n v="2.2959999999999998"/>
    <n v="-1.7217040307660001E-2"/>
    <n v="-5.6378848630828197E-2"/>
    <n v="-0.140125110348229"/>
    <n v="4.17915740963027E-2"/>
    <n v="-2.5790322392717401E-2"/>
    <n v="1.9306047899499499E-2"/>
    <n v="2.1278016983656601E-2"/>
    <n v="1.6121069122759998E-2"/>
    <n v="1.9312246096951199E-2"/>
    <n v="233.470000999999"/>
    <n v="142"/>
    <n v="-0.15004593291725399"/>
    <n v="-1.1985692488440201E-2"/>
    <n v="1.4984622041369899"/>
    <n v="-0.31900936098150801"/>
    <n v="-0.16534295675354299"/>
    <s v="Turtle River Asset Management"/>
    <x v="48"/>
    <s v="Information Technology"/>
    <s v="Technology Hardware, Storage &amp; Peripherals"/>
    <s v="Cupertino, California"/>
    <d v="1982-11-30T00:00:00"/>
    <n v="320193"/>
    <n v="1977"/>
    <s v="Cupertino"/>
    <s v="California"/>
    <s v="United States"/>
  </r>
  <r>
    <d v="2019-06-14T00:00:00"/>
    <x v="48"/>
    <s v="buy"/>
    <n v="1600"/>
    <n v="15"/>
    <n v="191.550003"/>
    <n v="193.58999599999899"/>
    <n v="190.300003"/>
    <n v="192.740005"/>
    <n v="192.740005"/>
    <n v="18761500"/>
    <n v="2.093"/>
    <n v="-7.2888689089114301E-3"/>
    <n v="1.35289535445923E-2"/>
    <n v="2.1395681940954401E-2"/>
    <n v="3.8794108935763599E-2"/>
    <n v="2.5747983658449099E-2"/>
    <n v="8.9516179367926298E-3"/>
    <n v="1.63200179005249E-2"/>
    <n v="1.67414783483802E-2"/>
    <n v="1.9578123447668998E-2"/>
    <n v="233.470000999999"/>
    <n v="142"/>
    <n v="-0.15004593291725399"/>
    <n v="-1.6128120944145399E-3"/>
    <n v="1.5287172468992101"/>
    <n v="3.0684501977804101E-2"/>
    <n v="2.13938484230379E-2"/>
    <s v="Turtle River Asset Management"/>
    <x v="48"/>
    <s v="Information Technology"/>
    <s v="Technology Hardware, Storage &amp; Peripherals"/>
    <s v="Cupertino, California"/>
    <d v="1982-11-30T00:00:00"/>
    <n v="320193"/>
    <n v="1977"/>
    <s v="Cupertino"/>
    <s v="California"/>
    <s v="United States"/>
  </r>
  <r>
    <d v="2019-06-25T00:00:00"/>
    <x v="48"/>
    <s v="buy"/>
    <n v="1400"/>
    <n v="15"/>
    <n v="198.429993"/>
    <n v="199.259995"/>
    <n v="195.28999299999899"/>
    <n v="195.570007"/>
    <n v="195.570007"/>
    <n v="21070300"/>
    <n v="1.994"/>
    <n v="-1.52736442795878E-2"/>
    <n v="-1.46187567145484E-2"/>
    <n v="8.4852209332030304E-2"/>
    <n v="4.97770535161157E-2"/>
    <n v="7.1102410537462593E-2"/>
    <n v="8.3042460027330199E-3"/>
    <n v="1.36158994200287E-2"/>
    <n v="1.60704421502053E-2"/>
    <n v="1.9623410830613499E-2"/>
    <n v="233.470000999999"/>
    <n v="142"/>
    <n v="-0.15004593291725399"/>
    <n v="-9.5417756928269908E-3"/>
    <n v="1.5289469014149499"/>
    <n v="0.32784475183447997"/>
    <n v="0.35997885473236302"/>
    <s v="Turtle River Asset Management"/>
    <x v="48"/>
    <s v="Information Technology"/>
    <s v="Technology Hardware, Storage &amp; Peripherals"/>
    <s v="Cupertino, California"/>
    <d v="1982-11-30T00:00:00"/>
    <n v="320193"/>
    <n v="1977"/>
    <s v="Cupertino"/>
    <s v="California"/>
    <s v="United States"/>
  </r>
  <r>
    <d v="2019-06-26T00:00:00"/>
    <x v="48"/>
    <s v="sell"/>
    <n v="1300"/>
    <n v="15"/>
    <n v="197.770004"/>
    <n v="200.990005"/>
    <n v="197.35000600000001"/>
    <n v="199.800003"/>
    <n v="199.800003"/>
    <n v="26067500"/>
    <n v="2.0489999999999999"/>
    <n v="2.1398473832100199E-2"/>
    <n v="9.7066570942359494E-3"/>
    <n v="0.110098681612622"/>
    <n v="6.2221601365859101E-2"/>
    <n v="0.10748388783870801"/>
    <n v="1.36845486096401E-2"/>
    <n v="1.39942427852693E-2"/>
    <n v="1.6247909737980199E-2"/>
    <n v="1.9644475823632601E-2"/>
    <n v="233.470000999999"/>
    <n v="142"/>
    <n v="-0.15004593291725399"/>
    <n v="-1.2346958449604901E-3"/>
    <n v="1.53116687927997"/>
    <n v="0.55779774147748096"/>
    <n v="0.41780476323530602"/>
    <s v="Turtle River Asset Management"/>
    <x v="48"/>
    <s v="Information Technology"/>
    <s v="Technology Hardware, Storage &amp; Peripherals"/>
    <s v="Cupertino, California"/>
    <d v="1982-11-30T00:00:00"/>
    <n v="320193"/>
    <n v="1977"/>
    <s v="Cupertino"/>
    <s v="California"/>
    <s v="United States"/>
  </r>
  <r>
    <d v="2019-06-28T00:00:00"/>
    <x v="48"/>
    <s v="sell"/>
    <n v="1200"/>
    <n v="15"/>
    <n v="198.679993"/>
    <n v="199.5"/>
    <n v="197.050003"/>
    <n v="197.91999799999999"/>
    <n v="197.91999799999999"/>
    <n v="31110600"/>
    <n v="2"/>
    <n v="-9.1536473084458496E-3"/>
    <n v="-4.3357819700875896E-3"/>
    <n v="0.109568546402707"/>
    <n v="4.4945600274072003E-2"/>
    <n v="8.7165290319763805E-2"/>
    <n v="1.3895249663635501E-2"/>
    <n v="1.4077621161438E-2"/>
    <n v="1.6282272978007901E-2"/>
    <n v="1.9638939428528401E-2"/>
    <n v="233.470000999999"/>
    <n v="142"/>
    <n v="-0.15004593291725399"/>
    <n v="5.7409418775350302E-3"/>
    <n v="1.5299220520244301"/>
    <n v="0.43146001202019202"/>
    <n v="0.44043396481556701"/>
    <s v="Turtle River Asset Management"/>
    <x v="48"/>
    <s v="Information Technology"/>
    <s v="Technology Hardware, Storage &amp; Peripherals"/>
    <s v="Cupertino, California"/>
    <d v="1982-11-30T00:00:00"/>
    <n v="320193"/>
    <n v="1977"/>
    <s v="Cupertino"/>
    <s v="California"/>
    <s v="United States"/>
  </r>
  <r>
    <d v="2019-04-24T00:00:00"/>
    <x v="48"/>
    <s v="buy"/>
    <n v="700"/>
    <n v="16"/>
    <n v="207.36000100000001"/>
    <n v="208.479996"/>
    <n v="207.050003"/>
    <n v="207.16000399999999"/>
    <n v="206.365295"/>
    <n v="17540600"/>
    <n v="2.5219999999999998"/>
    <n v="-1.54343332385524E-3"/>
    <n v="3.8931115110438098E-2"/>
    <n v="8.0956283486567707E-2"/>
    <n v="0.30133817754424103"/>
    <n v="0.24120475033664501"/>
    <n v="8.6588625706351102E-3"/>
    <n v="8.1382668081391805E-3"/>
    <n v="1.38137500627572E-2"/>
    <n v="1.87432057644784E-2"/>
    <n v="233.470000999999"/>
    <n v="142"/>
    <n v="-0.14233459732453499"/>
    <n v="-2.1941687255359501E-3"/>
    <n v="1.45827370331328"/>
    <n v="1.4424931576820701"/>
    <n v="1.11437249174863"/>
    <s v="Bridgebay Associates"/>
    <x v="48"/>
    <s v="Information Technology"/>
    <s v="Technology Hardware, Storage &amp; Peripherals"/>
    <s v="Cupertino, California"/>
    <d v="1982-11-30T00:00:00"/>
    <n v="320193"/>
    <n v="1977"/>
    <s v="Cupertino"/>
    <s v="California"/>
    <s v="United States"/>
  </r>
  <r>
    <d v="2019-06-05T00:00:00"/>
    <x v="48"/>
    <s v="buy"/>
    <n v="1700"/>
    <n v="16"/>
    <n v="184.279999"/>
    <n v="184.990005"/>
    <n v="181.13999899999999"/>
    <n v="182.53999299999899"/>
    <n v="182.53999299999899"/>
    <n v="29773400"/>
    <n v="2.1230000000000002"/>
    <n v="1.6014446088122702E-2"/>
    <n v="2.8674936604594199E-2"/>
    <n v="-0.14459345988105701"/>
    <n v="4.8773496727986698E-2"/>
    <n v="-3.4532992670131303E-2"/>
    <n v="2.1489891709016801E-2"/>
    <n v="2.01616127256799E-2"/>
    <n v="1.6962107712957399E-2"/>
    <n v="1.9476533078642399E-2"/>
    <n v="233.470000999999"/>
    <n v="142"/>
    <n v="-0.15004593291725399"/>
    <n v="8.1287266899663802E-3"/>
    <n v="1.5180616463103001"/>
    <n v="-0.35650576616785901"/>
    <n v="-0.43043886193834402"/>
    <s v="Bridgebay Associates"/>
    <x v="48"/>
    <s v="Information Technology"/>
    <s v="Technology Hardware, Storage &amp; Peripherals"/>
    <s v="Cupertino, California"/>
    <d v="1982-11-30T00:00:00"/>
    <n v="320193"/>
    <n v="1977"/>
    <s v="Cupertino"/>
    <s v="California"/>
    <s v="United States"/>
  </r>
  <r>
    <d v="2019-04-04T00:00:00"/>
    <x v="48"/>
    <s v="sell"/>
    <n v="2000"/>
    <n v="17"/>
    <n v="194.78999299999899"/>
    <n v="196.36999499999999"/>
    <n v="193.13999899999999"/>
    <n v="195.69000199999999"/>
    <n v="194.939301"/>
    <n v="19114300"/>
    <n v="2.512"/>
    <n v="1.73897505038313E-3"/>
    <n v="3.6267371640463703E-2"/>
    <n v="0.108721863615773"/>
    <n v="0.32364723338457002"/>
    <n v="0.14641974453641399"/>
    <n v="4.55324421905242E-3"/>
    <n v="1.3632038467084599E-2"/>
    <n v="1.52910276193384E-2"/>
    <n v="1.90855218223283E-2"/>
    <n v="233.470000999999"/>
    <n v="142"/>
    <n v="-0.14233459732453499"/>
    <n v="2.0824655091414399E-3"/>
    <n v="1.46518359920298"/>
    <n v="0.80926393244733896"/>
    <n v="0.86173330716015595"/>
    <s v="Los Santos Asset Management"/>
    <x v="48"/>
    <s v="Information Technology"/>
    <s v="Technology Hardware, Storage &amp; Peripherals"/>
    <s v="Cupertino, California"/>
    <d v="1982-11-30T00:00:00"/>
    <n v="320193"/>
    <n v="1977"/>
    <s v="Cupertino"/>
    <s v="California"/>
    <s v="United States"/>
  </r>
  <r>
    <d v="2019-04-15T00:00:00"/>
    <x v="48"/>
    <s v="buy"/>
    <n v="1700"/>
    <n v="17"/>
    <n v="198.58000200000001"/>
    <n v="199.85000600000001"/>
    <n v="198.009995"/>
    <n v="199.229996"/>
    <n v="198.46571399999999"/>
    <n v="17536600"/>
    <n v="2.5529999999999999"/>
    <n v="1.80863688967579E-3"/>
    <n v="-4.3573329282002799E-3"/>
    <n v="8.0992719110384304E-2"/>
    <n v="0.28810438399553601"/>
    <n v="0.14633039682726101"/>
    <n v="5.2408878109072498E-3"/>
    <n v="1.1837758704248901E-2"/>
    <n v="1.4206960799776999E-2"/>
    <n v="1.89922229640964E-2"/>
    <n v="233.470000999999"/>
    <n v="142"/>
    <n v="-0.14233459732453499"/>
    <n v="-6.2956724975841202E-4"/>
    <n v="1.4747832004663799"/>
    <n v="0.80638199388780096"/>
    <n v="0.88489492539273995"/>
    <s v="Los Santos Asset Management"/>
    <x v="48"/>
    <s v="Information Technology"/>
    <s v="Technology Hardware, Storage &amp; Peripherals"/>
    <s v="Cupertino, California"/>
    <d v="1982-11-30T00:00:00"/>
    <n v="320193"/>
    <n v="1977"/>
    <s v="Cupertino"/>
    <s v="California"/>
    <s v="United States"/>
  </r>
  <r>
    <d v="2019-04-30T00:00:00"/>
    <x v="48"/>
    <s v="buy"/>
    <n v="1100"/>
    <n v="17"/>
    <n v="203.05999800000001"/>
    <n v="203.39999399999999"/>
    <n v="199.11000100000001"/>
    <n v="200.66999799999999"/>
    <n v="199.900192"/>
    <n v="46534900"/>
    <n v="2.5089999999999999"/>
    <n v="-1.9443938713151199E-2"/>
    <n v="-3.3373106427433602E-2"/>
    <n v="6.1397340442644402E-2"/>
    <n v="0.26458296144750298"/>
    <n v="0.22720446185887799"/>
    <n v="8.1548500843412596E-3"/>
    <n v="8.9069934448154295E-3"/>
    <n v="1.35160039517599E-2"/>
    <n v="1.8759088088289601E-2"/>
    <n v="233.470000999999"/>
    <n v="142"/>
    <n v="-0.14233459732453499"/>
    <n v="9.5096475723260604E-4"/>
    <n v="1.46477217573398"/>
    <n v="1.3480394226955701"/>
    <n v="1.41541153150917"/>
    <s v="Los Santos Asset Management"/>
    <x v="48"/>
    <s v="Information Technology"/>
    <s v="Technology Hardware, Storage &amp; Peripherals"/>
    <s v="Cupertino, California"/>
    <d v="1982-11-30T00:00:00"/>
    <n v="320193"/>
    <n v="1977"/>
    <s v="Cupertino"/>
    <s v="California"/>
    <s v="United States"/>
  </r>
  <r>
    <d v="2019-05-02T00:00:00"/>
    <x v="48"/>
    <s v="buy"/>
    <n v="1800"/>
    <n v="17"/>
    <n v="209.83999599999899"/>
    <n v="212.64999399999999"/>
    <n v="208.13000500000001"/>
    <n v="209.14999399999999"/>
    <n v="208.347656"/>
    <n v="31996300"/>
    <n v="2.552"/>
    <n v="-6.52897028477683E-3"/>
    <n v="1.86767683902699E-2"/>
    <n v="8.9522511921462794E-2"/>
    <n v="0.232696460577488"/>
    <n v="0.227673867769418"/>
    <n v="2.58473766913303E-2"/>
    <n v="1.33165118801784E-2"/>
    <n v="1.2375844965148401E-2"/>
    <n v="1.8916455499007601E-2"/>
    <n v="233.470000999999"/>
    <n v="142"/>
    <n v="-0.14233459732453499"/>
    <n v="-2.1262443276895502E-3"/>
    <n v="1.4539312764464001"/>
    <n v="1.34702413532065"/>
    <n v="1.4109232108857299"/>
    <s v="Los Santos Asset Management"/>
    <x v="48"/>
    <s v="Information Technology"/>
    <s v="Technology Hardware, Storage &amp; Peripherals"/>
    <s v="Cupertino, California"/>
    <d v="1982-11-30T00:00:00"/>
    <n v="320193"/>
    <n v="1977"/>
    <s v="Cupertino"/>
    <s v="California"/>
    <s v="United States"/>
  </r>
  <r>
    <d v="2019-05-10T00:00:00"/>
    <x v="48"/>
    <s v="buy"/>
    <n v="1000"/>
    <n v="17"/>
    <n v="197.41999799999999"/>
    <n v="198.85000600000001"/>
    <n v="192.770004"/>
    <n v="197.179993"/>
    <n v="197.179993"/>
    <n v="41208700"/>
    <n v="2.4550000000000001"/>
    <n v="-1.39503386427395E-2"/>
    <n v="-6.7445766975691407E-2"/>
    <n v="-7.8536871561465695E-3"/>
    <n v="0.14975327332729799"/>
    <n v="7.0041060982515294E-2"/>
    <n v="9.8809681223846098E-3"/>
    <n v="1.5404179675453201E-2"/>
    <n v="1.27081649144914E-2"/>
    <n v="1.8721918075715702E-2"/>
    <n v="233.470000999999"/>
    <n v="142"/>
    <n v="-0.14233459732453499"/>
    <n v="3.7133938472042301E-3"/>
    <n v="1.4659872006357799"/>
    <n v="0.30285270356323901"/>
    <n v="0.58272535119504598"/>
    <s v="Los Santos Asset Management"/>
    <x v="48"/>
    <s v="Information Technology"/>
    <s v="Technology Hardware, Storage &amp; Peripherals"/>
    <s v="Cupertino, California"/>
    <d v="1982-11-30T00:00:00"/>
    <n v="320193"/>
    <n v="1977"/>
    <s v="Cupertino"/>
    <s v="California"/>
    <s v="United States"/>
  </r>
  <r>
    <d v="2019-05-14T00:00:00"/>
    <x v="48"/>
    <s v="sell"/>
    <n v="1500"/>
    <n v="17"/>
    <n v="186.41000399999999"/>
    <n v="189.699997"/>
    <n v="185.41000399999999"/>
    <n v="188.66000399999999"/>
    <n v="188.66000399999999"/>
    <n v="36529700"/>
    <n v="2.419"/>
    <n v="1.5706305887698901E-2"/>
    <n v="-6.8726027171674503E-2"/>
    <n v="-4.9263460081964999E-2"/>
    <n v="0.10276995207537599"/>
    <n v="1.54784188698523E-2"/>
    <n v="2.8278119827517999E-2"/>
    <n v="2.0244060056161799E-2"/>
    <n v="1.49872000562188E-2"/>
    <n v="1.9104688193489899E-2"/>
    <n v="233.470000999999"/>
    <n v="142"/>
    <n v="-0.15004593291725399"/>
    <n v="7.98398755130913E-3"/>
    <n v="1.49335086096132"/>
    <n v="-5.7766128774034503E-2"/>
    <n v="0.209235663449864"/>
    <s v="Los Santos Asset Management"/>
    <x v="48"/>
    <s v="Information Technology"/>
    <s v="Technology Hardware, Storage &amp; Peripherals"/>
    <s v="Cupertino, California"/>
    <d v="1982-11-30T00:00:00"/>
    <n v="320193"/>
    <n v="1977"/>
    <s v="Cupertino"/>
    <s v="California"/>
    <s v="United States"/>
  </r>
  <r>
    <d v="2019-05-28T00:00:00"/>
    <x v="48"/>
    <s v="buy"/>
    <n v="1500"/>
    <n v="17"/>
    <n v="178.91999799999999"/>
    <n v="180.58999599999899"/>
    <n v="177.91000399999999"/>
    <n v="178.229996"/>
    <n v="178.229996"/>
    <n v="27948200"/>
    <n v="2.2679999999999998"/>
    <n v="-4.1433710239968799E-3"/>
    <n v="-2.6902984784485301E-2"/>
    <n v="-0.13745651052208199"/>
    <n v="2.59683235965757E-2"/>
    <n v="-3.9057352964826902E-2"/>
    <n v="1.5589095659754301E-2"/>
    <n v="2.12557958384103E-2"/>
    <n v="1.6119060460538098E-2"/>
    <n v="1.9310850379868499E-2"/>
    <n v="233.470000999999"/>
    <n v="142"/>
    <n v="-0.15004593291725399"/>
    <n v="-8.4109499934704197E-3"/>
    <n v="1.49489556329897"/>
    <n v="-0.40162070237231301"/>
    <n v="-0.27740595808760399"/>
    <s v="Los Santos Asset Management"/>
    <x v="48"/>
    <s v="Information Technology"/>
    <s v="Technology Hardware, Storage &amp; Peripherals"/>
    <s v="Cupertino, California"/>
    <d v="1982-11-30T00:00:00"/>
    <n v="320193"/>
    <n v="1977"/>
    <s v="Cupertino"/>
    <s v="California"/>
    <s v="United States"/>
  </r>
  <r>
    <d v="2019-06-05T00:00:00"/>
    <x v="48"/>
    <s v="sell"/>
    <n v="2000"/>
    <n v="17"/>
    <n v="184.279999"/>
    <n v="184.990005"/>
    <n v="181.13999899999999"/>
    <n v="182.53999299999899"/>
    <n v="182.53999299999899"/>
    <n v="29773400"/>
    <n v="2.1230000000000002"/>
    <n v="1.6014446088122702E-2"/>
    <n v="2.8674936604594199E-2"/>
    <n v="-0.14459345988105701"/>
    <n v="4.8773496727986698E-2"/>
    <n v="-3.4532992670131303E-2"/>
    <n v="2.1489891709016801E-2"/>
    <n v="2.01616127256799E-2"/>
    <n v="1.6962107712957399E-2"/>
    <n v="1.9476533078642399E-2"/>
    <n v="233.470000999999"/>
    <n v="142"/>
    <n v="-0.15004593291725399"/>
    <n v="8.1287266899663802E-3"/>
    <n v="1.5180616463103001"/>
    <n v="-0.35650576616785901"/>
    <n v="-0.43043886193834402"/>
    <s v="Los Santos Asset Management"/>
    <x v="48"/>
    <s v="Information Technology"/>
    <s v="Technology Hardware, Storage &amp; Peripherals"/>
    <s v="Cupertino, California"/>
    <d v="1982-11-30T00:00:00"/>
    <n v="320193"/>
    <n v="1977"/>
    <s v="Cupertino"/>
    <s v="California"/>
    <s v="United States"/>
  </r>
  <r>
    <d v="2019-04-18T00:00:00"/>
    <x v="48"/>
    <s v="sell"/>
    <n v="1500"/>
    <n v="18"/>
    <n v="203.11999499999999"/>
    <n v="204.14999399999999"/>
    <n v="202.520004"/>
    <n v="203.86000100000001"/>
    <n v="203.077957"/>
    <n v="24195800"/>
    <n v="2.56"/>
    <n v="3.58733242186017E-3"/>
    <n v="2.4379995447908601E-2"/>
    <n v="8.8841480106698303E-2"/>
    <n v="0.272754971051066"/>
    <n v="0.151661692615365"/>
    <n v="8.2063796859122191E-3"/>
    <n v="1.1819097997593999E-2"/>
    <n v="1.4166318794036899E-2"/>
    <n v="1.9007731820097198E-2"/>
    <n v="233.470000999999"/>
    <n v="142"/>
    <n v="-0.14233459732453499"/>
    <n v="1.5778467813143101E-3"/>
    <n v="1.47529086065073"/>
    <n v="0.84255984557883501"/>
    <n v="0.80587807457476202"/>
    <s v="Ironman Funds"/>
    <x v="48"/>
    <s v="Information Technology"/>
    <s v="Technology Hardware, Storage &amp; Peripherals"/>
    <s v="Cupertino, California"/>
    <d v="1982-11-30T00:00:00"/>
    <n v="320193"/>
    <n v="1977"/>
    <s v="Cupertino"/>
    <s v="California"/>
    <s v="United States"/>
  </r>
  <r>
    <d v="2019-04-23T00:00:00"/>
    <x v="48"/>
    <s v="sell"/>
    <n v="1800"/>
    <n v="18"/>
    <n v="204.429993"/>
    <n v="207.75"/>
    <n v="203.89999399999999"/>
    <n v="207.479996"/>
    <n v="206.68405200000001"/>
    <n v="23323000"/>
    <n v="2.57"/>
    <n v="1.4320246120559099E-2"/>
    <n v="4.0574948645884699E-2"/>
    <n v="6.15739605172844E-2"/>
    <n v="0.30691775297340101"/>
    <n v="0.23984777431340101"/>
    <n v="8.2369981041500399E-3"/>
    <n v="9.6410220927130898E-3"/>
    <n v="1.37904005231482E-2"/>
    <n v="1.87441219382865E-2"/>
    <n v="233.470000999999"/>
    <n v="142"/>
    <n v="-0.14233459732453499"/>
    <n v="8.8023511954049196E-3"/>
    <n v="1.4584628323936499"/>
    <n v="1.43092371349579"/>
    <n v="0.97850857015156001"/>
    <s v="Ironman Funds"/>
    <x v="48"/>
    <s v="Information Technology"/>
    <s v="Technology Hardware, Storage &amp; Peripherals"/>
    <s v="Cupertino, California"/>
    <d v="1982-11-30T00:00:00"/>
    <n v="320193"/>
    <n v="1977"/>
    <s v="Cupertino"/>
    <s v="California"/>
    <s v="United States"/>
  </r>
  <r>
    <d v="2019-04-30T00:00:00"/>
    <x v="48"/>
    <s v="sell"/>
    <n v="1900"/>
    <n v="18"/>
    <n v="203.05999800000001"/>
    <n v="203.39999399999999"/>
    <n v="199.11000100000001"/>
    <n v="200.66999799999999"/>
    <n v="199.900192"/>
    <n v="46534900"/>
    <n v="2.5089999999999999"/>
    <n v="-1.9443938713151199E-2"/>
    <n v="-3.3373106427433602E-2"/>
    <n v="6.1397340442644402E-2"/>
    <n v="0.26458296144750298"/>
    <n v="0.22720446185887799"/>
    <n v="8.1548500843412596E-3"/>
    <n v="8.9069934448154295E-3"/>
    <n v="1.35160039517599E-2"/>
    <n v="1.8759088088289601E-2"/>
    <n v="233.470000999999"/>
    <n v="142"/>
    <n v="-0.14233459732453499"/>
    <n v="9.5096475723260604E-4"/>
    <n v="1.46477217573398"/>
    <n v="1.3480394226955701"/>
    <n v="1.41541153150917"/>
    <s v="Ironman Funds"/>
    <x v="48"/>
    <s v="Information Technology"/>
    <s v="Technology Hardware, Storage &amp; Peripherals"/>
    <s v="Cupertino, California"/>
    <d v="1982-11-30T00:00:00"/>
    <n v="320193"/>
    <n v="1977"/>
    <s v="Cupertino"/>
    <s v="California"/>
    <s v="United States"/>
  </r>
  <r>
    <d v="2019-05-03T00:00:00"/>
    <x v="48"/>
    <s v="buy"/>
    <n v="2900"/>
    <n v="18"/>
    <n v="210.88999899999999"/>
    <n v="211.83999599999899"/>
    <n v="210.229996"/>
    <n v="211.75"/>
    <n v="210.93768299999999"/>
    <n v="20892400"/>
    <n v="2.5310000000000001"/>
    <n v="1.23546411168268E-2"/>
    <n v="3.58168157297757E-2"/>
    <n v="8.7445102335439104E-2"/>
    <n v="0.24457051367608901"/>
    <n v="0.196801304247194"/>
    <n v="2.55699044259078E-2"/>
    <n v="1.3246712040701601E-2"/>
    <n v="1.2416474307485501E-2"/>
    <n v="1.8740410872051801E-2"/>
    <n v="233.470000999999"/>
    <n v="142"/>
    <n v="-0.14233459732453499"/>
    <n v="9.5921274614703799E-3"/>
    <n v="1.4715985901186099"/>
    <n v="1.1426804628324401"/>
    <n v="1.356615298151"/>
    <s v="Ironman Funds"/>
    <x v="48"/>
    <s v="Information Technology"/>
    <s v="Technology Hardware, Storage &amp; Peripherals"/>
    <s v="Cupertino, California"/>
    <d v="1982-11-30T00:00:00"/>
    <n v="320193"/>
    <n v="1977"/>
    <s v="Cupertino"/>
    <s v="California"/>
    <s v="United States"/>
  </r>
  <r>
    <d v="2019-06-04T00:00:00"/>
    <x v="48"/>
    <s v="buy"/>
    <n v="1900"/>
    <n v="18"/>
    <n v="175.44000199999999"/>
    <n v="179.83000200000001"/>
    <n v="174.520004"/>
    <n v="179.63999899999999"/>
    <n v="179.63999899999999"/>
    <n v="30968000"/>
    <n v="2.1190000000000002"/>
    <n v="3.5930628620266698E-2"/>
    <n v="7.8800140599996401E-3"/>
    <n v="-0.14825326485235299"/>
    <n v="2.6988473084669399E-2"/>
    <n v="-4.2224377685097299E-2"/>
    <n v="2.1010019799139398E-2"/>
    <n v="1.9980658987854599E-2"/>
    <n v="1.68682021904102E-2"/>
    <n v="1.9457138373361299E-2"/>
    <n v="233.470000999999"/>
    <n v="142"/>
    <n v="-0.15004593291725399"/>
    <n v="2.1205927310919401E-2"/>
    <n v="1.5170397948370999"/>
    <n v="-0.406373521245257"/>
    <n v="-0.44795822480222403"/>
    <s v="Ironman Funds"/>
    <x v="48"/>
    <s v="Information Technology"/>
    <s v="Technology Hardware, Storage &amp; Peripherals"/>
    <s v="Cupertino, California"/>
    <d v="1982-11-30T00:00:00"/>
    <n v="320193"/>
    <n v="1977"/>
    <s v="Cupertino"/>
    <s v="California"/>
    <s v="United States"/>
  </r>
  <r>
    <d v="2019-06-24T00:00:00"/>
    <x v="48"/>
    <s v="sell"/>
    <n v="2200"/>
    <n v="18"/>
    <n v="198.53999299999899"/>
    <n v="200.16000399999999"/>
    <n v="198.16999799999999"/>
    <n v="198.58000200000001"/>
    <n v="198.58000200000001"/>
    <n v="18220400"/>
    <n v="2.0209999999999999"/>
    <n v="-1.00662883221658E-3"/>
    <n v="2.3901068891605599E-2"/>
    <n v="8.2908813303958301E-2"/>
    <n v="5.4665193514546899E-2"/>
    <n v="8.3460196278704393E-2"/>
    <n v="1.13074326675799E-2"/>
    <n v="1.3751551762015E-2"/>
    <n v="1.6003293885431501E-2"/>
    <n v="1.9599808912503201E-2"/>
    <n v="233.470000999999"/>
    <n v="142"/>
    <n v="-0.15004593291725399"/>
    <n v="-1.73338836506086E-3"/>
    <n v="1.52830756835532"/>
    <n v="0.405036202115652"/>
    <n v="0.35073250576934201"/>
    <s v="Ironman Funds"/>
    <x v="48"/>
    <s v="Information Technology"/>
    <s v="Technology Hardware, Storage &amp; Peripherals"/>
    <s v="Cupertino, California"/>
    <d v="1982-11-30T00:00:00"/>
    <n v="320193"/>
    <n v="1977"/>
    <s v="Cupertino"/>
    <s v="California"/>
    <s v="United States"/>
  </r>
  <r>
    <d v="2019-06-25T00:00:00"/>
    <x v="48"/>
    <s v="sell"/>
    <n v="1100"/>
    <n v="18"/>
    <n v="198.429993"/>
    <n v="199.259995"/>
    <n v="195.28999299999899"/>
    <n v="195.570007"/>
    <n v="195.570007"/>
    <n v="21070300"/>
    <n v="1.994"/>
    <n v="-1.52736442795878E-2"/>
    <n v="-1.46187567145484E-2"/>
    <n v="8.4852209332030304E-2"/>
    <n v="4.97770535161157E-2"/>
    <n v="7.1102410537462593E-2"/>
    <n v="8.3042460027330199E-3"/>
    <n v="1.36158994200287E-2"/>
    <n v="1.60704421502053E-2"/>
    <n v="1.9623410830613499E-2"/>
    <n v="233.470000999999"/>
    <n v="142"/>
    <n v="-0.15004593291725399"/>
    <n v="-9.5417756928269908E-3"/>
    <n v="1.5289469014149499"/>
    <n v="0.32784475183447997"/>
    <n v="0.35997885473236302"/>
    <s v="Ironman Funds"/>
    <x v="48"/>
    <s v="Information Technology"/>
    <s v="Technology Hardware, Storage &amp; Peripherals"/>
    <s v="Cupertino, California"/>
    <d v="1982-11-30T00:00:00"/>
    <n v="320193"/>
    <n v="1977"/>
    <s v="Cupertino"/>
    <s v="California"/>
    <s v="United States"/>
  </r>
  <r>
    <d v="2019-04-16T00:00:00"/>
    <x v="48"/>
    <s v="buy"/>
    <n v="1400"/>
    <n v="19"/>
    <n v="199.46000699999999"/>
    <n v="201.36999499999999"/>
    <n v="198.55999800000001"/>
    <n v="199.25"/>
    <n v="198.48564099999999"/>
    <n v="25696400"/>
    <n v="2.5920000000000001"/>
    <n v="1.00400211591244E-4"/>
    <n v="-1.25390882320988E-3"/>
    <n v="6.8168712550213006E-2"/>
    <n v="0.26794462290024501"/>
    <n v="0.14021187712802499"/>
    <n v="5.1074054192485497E-3"/>
    <n v="1.167557593715E-2"/>
    <n v="1.4074347001371199E-2"/>
    <n v="1.8988896958049398E-2"/>
    <n v="233.470000999999"/>
    <n v="142"/>
    <n v="-0.14233459732453499"/>
    <n v="5.0922850790659495E-4"/>
    <n v="1.47675130987693"/>
    <n v="0.76317354969672202"/>
    <n v="0.83759449994749002"/>
    <s v="Second Point Management"/>
    <x v="48"/>
    <s v="Information Technology"/>
    <s v="Technology Hardware, Storage &amp; Peripherals"/>
    <s v="Cupertino, California"/>
    <d v="1982-11-30T00:00:00"/>
    <n v="320193"/>
    <n v="1977"/>
    <s v="Cupertino"/>
    <s v="California"/>
    <s v="United States"/>
  </r>
  <r>
    <d v="2019-05-29T00:00:00"/>
    <x v="48"/>
    <s v="sell"/>
    <n v="900"/>
    <n v="19"/>
    <n v="176.41999799999999"/>
    <n v="179.35000600000001"/>
    <n v="176"/>
    <n v="177.38000500000001"/>
    <n v="177.38000500000001"/>
    <n v="28481200"/>
    <n v="2.2360000000000002"/>
    <n v="-4.7804764564719103E-3"/>
    <n v="-5.0672968431206999E-2"/>
    <n v="-0.13745158075587499"/>
    <n v="1.8095121254339999E-2"/>
    <n v="-4.6120720335521198E-2"/>
    <n v="8.1476278436586197E-3"/>
    <n v="2.1255812017652299E-2"/>
    <n v="1.6128460870473899E-2"/>
    <n v="1.93124238472435E-2"/>
    <n v="233.470000999999"/>
    <n v="142"/>
    <n v="-0.15004593291725399"/>
    <n v="-6.9359101493404697E-3"/>
    <n v="1.49375591603533"/>
    <n v="-0.44410258048725798"/>
    <n v="-0.35623352255364399"/>
    <s v="Second Point Management"/>
    <x v="48"/>
    <s v="Information Technology"/>
    <s v="Technology Hardware, Storage &amp; Peripherals"/>
    <s v="Cupertino, California"/>
    <d v="1982-11-30T00:00:00"/>
    <n v="320193"/>
    <n v="1977"/>
    <s v="Cupertino"/>
    <s v="California"/>
    <s v="United States"/>
  </r>
  <r>
    <d v="2019-04-02T00:00:00"/>
    <x v="48"/>
    <s v="sell"/>
    <n v="1400"/>
    <n v="20"/>
    <n v="191.08999599999899"/>
    <n v="194.46000699999999"/>
    <n v="191.050003"/>
    <n v="194.020004"/>
    <n v="193.27569599999899"/>
    <n v="22765700"/>
    <n v="2.4809999999999999"/>
    <n v="1.44320507028505E-2"/>
    <n v="3.7976292405337099E-2"/>
    <n v="0.103346681736836"/>
    <n v="0.21129273649039901"/>
    <n v="0.166997846750923"/>
    <n v="4.7378219277851904E-3"/>
    <n v="1.36853897890587E-2"/>
    <n v="2.0639488646690001E-2"/>
    <n v="1.9125942974659398E-2"/>
    <n v="233.470000999999"/>
    <n v="142"/>
    <n v="-0.14233459732453499"/>
    <n v="1.7455614805152698E-5"/>
    <n v="1.4617412510619401"/>
    <n v="0.94862402488682396"/>
    <n v="0.76048333481131902"/>
    <s v="Jaguar Group of Funds"/>
    <x v="48"/>
    <s v="Information Technology"/>
    <s v="Technology Hardware, Storage &amp; Peripherals"/>
    <s v="Cupertino, California"/>
    <d v="1982-11-30T00:00:00"/>
    <n v="320193"/>
    <n v="1977"/>
    <s v="Cupertino"/>
    <s v="California"/>
    <s v="United States"/>
  </r>
  <r>
    <d v="2019-04-24T00:00:00"/>
    <x v="48"/>
    <s v="buy"/>
    <n v="1500"/>
    <n v="20"/>
    <n v="207.36000100000001"/>
    <n v="208.479996"/>
    <n v="207.050003"/>
    <n v="207.16000399999999"/>
    <n v="206.365295"/>
    <n v="17540600"/>
    <n v="2.5219999999999998"/>
    <n v="-1.54343332385524E-3"/>
    <n v="3.8931115110438098E-2"/>
    <n v="8.0956283486567707E-2"/>
    <n v="0.30133817754424103"/>
    <n v="0.24120475033664501"/>
    <n v="8.6588625706351102E-3"/>
    <n v="8.1382668081391805E-3"/>
    <n v="1.38137500627572E-2"/>
    <n v="1.87432057644784E-2"/>
    <n v="233.470000999999"/>
    <n v="142"/>
    <n v="-0.14233459732453499"/>
    <n v="-2.1941687255359501E-3"/>
    <n v="1.45827370331328"/>
    <n v="1.4424931576820701"/>
    <n v="1.11437249174863"/>
    <s v="Jaguar Group of Funds"/>
    <x v="48"/>
    <s v="Information Technology"/>
    <s v="Technology Hardware, Storage &amp; Peripherals"/>
    <s v="Cupertino, California"/>
    <d v="1982-11-30T00:00:00"/>
    <n v="320193"/>
    <n v="1977"/>
    <s v="Cupertino"/>
    <s v="California"/>
    <s v="United States"/>
  </r>
  <r>
    <d v="2019-05-01T00:00:00"/>
    <x v="48"/>
    <s v="buy"/>
    <n v="3600"/>
    <n v="20"/>
    <n v="209.88000499999899"/>
    <n v="215.30999800000001"/>
    <n v="209.229996"/>
    <n v="210.520004"/>
    <n v="209.712402"/>
    <n v="64827300"/>
    <n v="2.5110000000000001"/>
    <n v="4.7918875803844997E-2"/>
    <n v="1.6089202700266401E-2"/>
    <n v="0.102819779524965"/>
    <n v="0.24640084537257601"/>
    <n v="0.25717312443129098"/>
    <n v="2.6128639216809399E-2"/>
    <n v="1.31127816384297E-2"/>
    <n v="1.23135491308846E-2"/>
    <n v="1.8961499533212401E-2"/>
    <n v="233.470000999999"/>
    <n v="142"/>
    <n v="-0.14233459732453499"/>
    <n v="-7.5304459681844096E-3"/>
    <n v="1.45533754065242"/>
    <n v="1.5467537182677999"/>
    <n v="1.4362636436263201"/>
    <s v="Jaguar Group of Funds"/>
    <x v="48"/>
    <s v="Information Technology"/>
    <s v="Technology Hardware, Storage &amp; Peripherals"/>
    <s v="Cupertino, California"/>
    <d v="1982-11-30T00:00:00"/>
    <n v="320193"/>
    <n v="1977"/>
    <s v="Cupertino"/>
    <s v="California"/>
    <s v="United States"/>
  </r>
  <r>
    <d v="2019-05-02T00:00:00"/>
    <x v="48"/>
    <s v="sell"/>
    <n v="3200"/>
    <n v="20"/>
    <n v="209.83999599999899"/>
    <n v="212.64999399999999"/>
    <n v="208.13000500000001"/>
    <n v="209.14999399999999"/>
    <n v="208.347656"/>
    <n v="31996300"/>
    <n v="2.552"/>
    <n v="-6.52897028477683E-3"/>
    <n v="1.86767683902699E-2"/>
    <n v="8.9522511921462794E-2"/>
    <n v="0.232696460577488"/>
    <n v="0.227673867769418"/>
    <n v="2.58473766913303E-2"/>
    <n v="1.33165118801784E-2"/>
    <n v="1.2375844965148401E-2"/>
    <n v="1.8916455499007601E-2"/>
    <n v="233.470000999999"/>
    <n v="142"/>
    <n v="-0.14233459732453499"/>
    <n v="-2.1262443276895502E-3"/>
    <n v="1.4539312764464001"/>
    <n v="1.34702413532065"/>
    <n v="1.4109232108857299"/>
    <s v="Jaguar Group of Funds"/>
    <x v="48"/>
    <s v="Information Technology"/>
    <s v="Technology Hardware, Storage &amp; Peripherals"/>
    <s v="Cupertino, California"/>
    <d v="1982-11-30T00:00:00"/>
    <n v="320193"/>
    <n v="1977"/>
    <s v="Cupertino"/>
    <s v="California"/>
    <s v="United States"/>
  </r>
  <r>
    <d v="2019-05-17T00:00:00"/>
    <x v="48"/>
    <s v="sell"/>
    <n v="1700"/>
    <n v="20"/>
    <n v="186.929993"/>
    <n v="190.89999399999999"/>
    <n v="186.759995"/>
    <n v="189"/>
    <n v="189"/>
    <n v="32879100"/>
    <n v="2.3929999999999998"/>
    <n v="-5.6980316365232301E-3"/>
    <n v="-4.2369966586694403E-2"/>
    <n v="-4.8969744919631103E-2"/>
    <n v="0.1073246125461"/>
    <n v="1.94553622028571E-2"/>
    <n v="3.0276184108932E-2"/>
    <n v="2.0468141441596002E-2"/>
    <n v="1.5063951968559801E-2"/>
    <n v="1.9106570659713901E-2"/>
    <n v="233.470000999999"/>
    <n v="142"/>
    <n v="-0.15004593291725399"/>
    <n v="-5.8544371529206298E-3"/>
    <n v="1.4866604326773301"/>
    <n v="-2.9536716281177999E-2"/>
    <n v="-3.3177694591195801E-2"/>
    <s v="Jaguar Group of Funds"/>
    <x v="48"/>
    <s v="Information Technology"/>
    <s v="Technology Hardware, Storage &amp; Peripherals"/>
    <s v="Cupertino, California"/>
    <d v="1982-11-30T00:00:00"/>
    <n v="320193"/>
    <n v="1977"/>
    <s v="Cupertino"/>
    <s v="California"/>
    <s v="United States"/>
  </r>
  <r>
    <d v="2019-05-20T00:00:00"/>
    <x v="48"/>
    <s v="sell"/>
    <n v="1900"/>
    <n v="20"/>
    <n v="183.520004"/>
    <n v="184.35000600000001"/>
    <n v="180.279999"/>
    <n v="183.08999599999899"/>
    <n v="183.08999599999899"/>
    <n v="38612300"/>
    <n v="2.4159999999999999"/>
    <n v="-3.1769201682308401E-2"/>
    <n v="-1.4262355158836599E-2"/>
    <n v="-0.100024784154549"/>
    <n v="7.2567376297543201E-2"/>
    <n v="-5.9699862921075699E-3"/>
    <n v="1.87683149408077E-2"/>
    <n v="2.0804544582069501E-2"/>
    <n v="1.56415518044302E-2"/>
    <n v="1.9207476957060401E-2"/>
    <n v="233.470000999999"/>
    <n v="142"/>
    <n v="-0.15004593291725399"/>
    <n v="-6.7722580366252503E-3"/>
    <n v="1.49294031178493"/>
    <n v="-0.19847294833034099"/>
    <n v="-3.5556164060464503E-2"/>
    <s v="Jaguar Group of Funds"/>
    <x v="48"/>
    <s v="Information Technology"/>
    <s v="Technology Hardware, Storage &amp; Peripherals"/>
    <s v="Cupertino, California"/>
    <d v="1982-11-30T00:00:00"/>
    <n v="320193"/>
    <n v="1977"/>
    <s v="Cupertino"/>
    <s v="California"/>
    <s v="United States"/>
  </r>
  <r>
    <d v="2019-05-31T00:00:00"/>
    <x v="48"/>
    <s v="buy"/>
    <n v="800"/>
    <n v="20"/>
    <n v="176.229996"/>
    <n v="177.990005"/>
    <n v="174.990005"/>
    <n v="175.070007"/>
    <n v="175.070007"/>
    <n v="27043600"/>
    <n v="2.1419999999999999"/>
    <n v="-1.8281607765822799E-2"/>
    <n v="-2.5880264136490701E-2"/>
    <n v="-0.13263226805728601"/>
    <n v="4.4149693790943396E-3"/>
    <n v="-5.3485635749471301E-2"/>
    <n v="8.3941799630397208E-3"/>
    <n v="2.1300322317396699E-2"/>
    <n v="1.6207682152879498E-2"/>
    <n v="1.93475113624276E-2"/>
    <n v="233.470000999999"/>
    <n v="142"/>
    <n v="-0.15004593291725399"/>
    <n v="-1.3283204951564801E-2"/>
    <n v="1.51123575339417"/>
    <n v="-0.48285844901235397"/>
    <n v="-0.42015217041095798"/>
    <s v="Jaguar Group of Funds"/>
    <x v="48"/>
    <s v="Information Technology"/>
    <s v="Technology Hardware, Storage &amp; Peripherals"/>
    <s v="Cupertino, California"/>
    <d v="1982-11-30T00:00:00"/>
    <n v="320193"/>
    <n v="1977"/>
    <s v="Cupertino"/>
    <s v="California"/>
    <s v="United States"/>
  </r>
  <r>
    <d v="2019-06-05T00:00:00"/>
    <x v="48"/>
    <s v="sell"/>
    <n v="1600"/>
    <n v="20"/>
    <n v="184.279999"/>
    <n v="184.990005"/>
    <n v="181.13999899999999"/>
    <n v="182.53999299999899"/>
    <n v="182.53999299999899"/>
    <n v="29773400"/>
    <n v="2.1230000000000002"/>
    <n v="1.6014446088122702E-2"/>
    <n v="2.8674936604594199E-2"/>
    <n v="-0.14459345988105701"/>
    <n v="4.8773496727986698E-2"/>
    <n v="-3.4532992670131303E-2"/>
    <n v="2.1489891709016801E-2"/>
    <n v="2.01616127256799E-2"/>
    <n v="1.6962107712957399E-2"/>
    <n v="1.9476533078642399E-2"/>
    <n v="233.470000999999"/>
    <n v="142"/>
    <n v="-0.15004593291725399"/>
    <n v="8.1287266899663802E-3"/>
    <n v="1.5180616463103001"/>
    <n v="-0.35650576616785901"/>
    <n v="-0.43043886193834402"/>
    <s v="Jaguar Group of Funds"/>
    <x v="48"/>
    <s v="Information Technology"/>
    <s v="Technology Hardware, Storage &amp; Peripherals"/>
    <s v="Cupertino, California"/>
    <d v="1982-11-30T00:00:00"/>
    <n v="320193"/>
    <n v="1977"/>
    <s v="Cupertino"/>
    <s v="California"/>
    <s v="United States"/>
  </r>
  <r>
    <d v="2019-05-17T00:00:00"/>
    <x v="49"/>
    <s v="buy"/>
    <n v="300"/>
    <n v="2"/>
    <n v="53.389998999999897"/>
    <n v="53.889998999999897"/>
    <n v="53.240001999999997"/>
    <n v="53.68"/>
    <n v="53.170025000000003"/>
    <n v="3006700"/>
    <n v="2.3929999999999998"/>
    <n v="-4.6464554342949002E-3"/>
    <n v="-1.2220151919572601E-2"/>
    <n v="-2.0649707056373701E-2"/>
    <n v="-5.5854730303308099E-2"/>
    <n v="-0.16560656751380001"/>
    <n v="1.7521411531367201E-2"/>
    <n v="1.3579312793462899E-2"/>
    <n v="1.6905114781430201E-2"/>
    <n v="1.76830102596763E-2"/>
    <n v="67.690002000000007"/>
    <n v="45.639998999999897"/>
    <n v="-0.147401280045934"/>
    <n v="-5.8544371529206298E-3"/>
    <n v="1.10051871519496"/>
    <n v="-2.4239825577891101"/>
    <n v="-2.2464364904441201"/>
    <s v="InvestBurg"/>
    <x v="49"/>
    <s v="Consumer Discretionary"/>
    <s v="Hotels, Resorts &amp; Cruise Lines"/>
    <s v="Miami, Florida"/>
    <d v="1998-12-22T00:00:00"/>
    <n v="815097"/>
    <m/>
    <s v="Miami"/>
    <s v="Florida"/>
    <s v="United States"/>
  </r>
  <r>
    <d v="2019-06-03T00:00:00"/>
    <x v="49"/>
    <s v="buy"/>
    <n v="500"/>
    <n v="2"/>
    <n v="50.990001999999997"/>
    <n v="51.490001999999997"/>
    <n v="50.689999"/>
    <n v="51.119999"/>
    <n v="51.119999"/>
    <n v="3544300"/>
    <n v="2.081"/>
    <n v="-1.36839042696242E-3"/>
    <n v="-9.5396810292617193E-3"/>
    <n v="-7.84107715454751E-2"/>
    <n v="-9.1580586188417801E-2"/>
    <n v="-0.16288705716020899"/>
    <n v="5.6798594547506102E-3"/>
    <n v="1.2766473709776001E-2"/>
    <n v="1.67286363940293E-2"/>
    <n v="1.76702735353798E-2"/>
    <n v="67.690002000000007"/>
    <n v="45.639998999999897"/>
    <n v="-0.147401280045934"/>
    <n v="-2.7690708645509302E-3"/>
    <n v="1.0934138261351201"/>
    <n v="-2.5748718676870799"/>
    <n v="-2.70651974669748"/>
    <s v="InvestBurg"/>
    <x v="49"/>
    <s v="Consumer Discretionary"/>
    <s v="Hotels, Resorts &amp; Cruise Lines"/>
    <s v="Miami, Florida"/>
    <d v="1998-12-22T00:00:00"/>
    <n v="815097"/>
    <m/>
    <s v="Miami"/>
    <s v="Florida"/>
    <s v="United States"/>
  </r>
  <r>
    <d v="2019-05-30T00:00:00"/>
    <x v="49"/>
    <s v="sell"/>
    <n v="400"/>
    <n v="3"/>
    <n v="51.669998"/>
    <n v="51.91"/>
    <n v="51.259997999999896"/>
    <n v="51.549999"/>
    <n v="51.549999"/>
    <n v="1950900"/>
    <n v="2.2269999999999999"/>
    <n v="-9.69442663499718E-4"/>
    <n v="-1.1188426898499901E-2"/>
    <n v="-4.48175717633056E-2"/>
    <n v="-0.104198576053393"/>
    <n v="-0.15883658565266501"/>
    <n v="6.4791633765082096E-3"/>
    <n v="1.3667281023339001E-2"/>
    <n v="1.6926333797963801E-2"/>
    <n v="1.76785914913987E-2"/>
    <n v="67.690002000000007"/>
    <n v="45.639998999999897"/>
    <n v="-0.147401280045934"/>
    <n v="2.0962723552933101E-3"/>
    <n v="1.0946753173877199"/>
    <n v="-2.5120306654269902"/>
    <n v="-2.7815847295556999"/>
    <s v="FinanCorp"/>
    <x v="49"/>
    <s v="Consumer Discretionary"/>
    <s v="Hotels, Resorts &amp; Cruise Lines"/>
    <s v="Miami, Florida"/>
    <d v="1998-12-22T00:00:00"/>
    <n v="815097"/>
    <m/>
    <s v="Miami"/>
    <s v="Florida"/>
    <s v="United States"/>
  </r>
  <r>
    <d v="2019-05-31T00:00:00"/>
    <x v="49"/>
    <s v="buy"/>
    <n v="400"/>
    <n v="3"/>
    <n v="50.91"/>
    <n v="51.27"/>
    <n v="50.82"/>
    <n v="51.189999"/>
    <n v="51.189999"/>
    <n v="2669500"/>
    <n v="2.1419999999999999"/>
    <n v="-7.0080101299004396E-3"/>
    <n v="-8.3649939837050196E-3"/>
    <n v="-5.9694670894920497E-2"/>
    <n v="-0.112590704794195"/>
    <n v="-0.17110653237571399"/>
    <n v="5.7318129832709197E-3"/>
    <n v="1.35210613955441E-2"/>
    <n v="1.6935059250198101E-2"/>
    <n v="1.7679195359516901E-2"/>
    <n v="67.690002000000007"/>
    <n v="45.639998999999897"/>
    <n v="-0.147401280045934"/>
    <n v="-1.3283204951564801E-2"/>
    <n v="1.09410161163994"/>
    <n v="-2.6857948628941202"/>
    <n v="-2.7510372836837398"/>
    <s v="FinanCorp"/>
    <x v="49"/>
    <s v="Consumer Discretionary"/>
    <s v="Hotels, Resorts &amp; Cruise Lines"/>
    <s v="Miami, Florida"/>
    <d v="1998-12-22T00:00:00"/>
    <n v="815097"/>
    <m/>
    <s v="Miami"/>
    <s v="Florida"/>
    <s v="United States"/>
  </r>
  <r>
    <d v="2019-06-28T00:00:00"/>
    <x v="49"/>
    <s v="buy"/>
    <n v="500"/>
    <n v="3"/>
    <n v="46"/>
    <n v="46.610000999999997"/>
    <n v="45.799999"/>
    <n v="46.549999"/>
    <n v="46.549999"/>
    <n v="5950300"/>
    <n v="2"/>
    <n v="1.36262737834956E-2"/>
    <n v="-1.71715002485191E-3"/>
    <n v="-0.10299465148702699"/>
    <n v="-7.6247676182360405E-2"/>
    <n v="-0.18654460362643299"/>
    <n v="1.2817098128444501E-2"/>
    <n v="2.3005516900713601E-2"/>
    <n v="1.7239571672504301E-2"/>
    <n v="1.75653693906824E-2"/>
    <n v="67.690002000000007"/>
    <n v="44.759997999999896"/>
    <n v="-0.156837223817923"/>
    <n v="5.7409418775350302E-3"/>
    <n v="1.00676948301643"/>
    <n v="-3.0358363823396299"/>
    <n v="-3.8574584242210799"/>
    <s v="FinanCorp"/>
    <x v="49"/>
    <s v="Consumer Discretionary"/>
    <s v="Hotels, Resorts &amp; Cruise Lines"/>
    <s v="Miami, Florida"/>
    <d v="1998-12-22T00:00:00"/>
    <n v="815097"/>
    <m/>
    <s v="Miami"/>
    <s v="Florida"/>
    <s v="United States"/>
  </r>
  <r>
    <d v="2019-05-13T00:00:00"/>
    <x v="49"/>
    <s v="sell"/>
    <n v="200"/>
    <n v="4"/>
    <n v="53"/>
    <n v="53.259997999999896"/>
    <n v="52.330002"/>
    <n v="52.779998999999997"/>
    <n v="52.278576000000001"/>
    <n v="4467400"/>
    <n v="2.4049999999999998"/>
    <n v="-2.9128299190106999E-2"/>
    <n v="-3.8469865752496397E-2"/>
    <n v="9.7097216483129408E-3"/>
    <n v="-6.5223580297793099E-2"/>
    <n v="-0.160895527377617"/>
    <n v="1.6688535314627301E-2"/>
    <n v="1.43338538929029E-2"/>
    <n v="1.6747465688072099E-2"/>
    <n v="1.76605060443372E-2"/>
    <n v="67.690002000000007"/>
    <n v="45.639998999999897"/>
    <n v="-0.147401280045934"/>
    <n v="-2.4426469085879299E-2"/>
    <n v="1.09727567876498"/>
    <n v="-2.2683714663996901"/>
    <n v="-1.9267661741269799"/>
    <s v="CapitalOwl"/>
    <x v="49"/>
    <s v="Consumer Discretionary"/>
    <s v="Hotels, Resorts &amp; Cruise Lines"/>
    <s v="Miami, Florida"/>
    <d v="1998-12-22T00:00:00"/>
    <n v="815097"/>
    <m/>
    <s v="Miami"/>
    <s v="Florida"/>
    <s v="United States"/>
  </r>
  <r>
    <d v="2019-05-15T00:00:00"/>
    <x v="49"/>
    <s v="buy"/>
    <n v="400"/>
    <n v="4"/>
    <n v="53.360000999999997"/>
    <n v="53.950001"/>
    <n v="53.110000999999997"/>
    <n v="53.790000999999997"/>
    <n v="53.278979999999997"/>
    <n v="3906800"/>
    <n v="2.379"/>
    <n v="-5.5760668787206095E-4"/>
    <n v="-4.2668293456566298E-3"/>
    <n v="4.0983863947003096E-3"/>
    <n v="-5.0308041834589097E-2"/>
    <n v="-0.15373449775363199"/>
    <n v="1.7907137972618802E-2"/>
    <n v="1.42330672812035E-2"/>
    <n v="1.6899700008480501E-2"/>
    <n v="1.7687036812572401E-2"/>
    <n v="67.690002000000007"/>
    <n v="45.639998999999897"/>
    <n v="-0.147401280045934"/>
    <n v="5.8219943882337104E-3"/>
    <n v="1.09942550298612"/>
    <n v="-2.2171422330141901"/>
    <n v="-2.0434836284705802"/>
    <s v="CapitalOwl"/>
    <x v="49"/>
    <s v="Consumer Discretionary"/>
    <s v="Hotels, Resorts &amp; Cruise Lines"/>
    <s v="Miami, Florida"/>
    <d v="1998-12-22T00:00:00"/>
    <n v="815097"/>
    <m/>
    <s v="Miami"/>
    <s v="Florida"/>
    <s v="United States"/>
  </r>
  <r>
    <d v="2019-06-05T00:00:00"/>
    <x v="49"/>
    <s v="buy"/>
    <n v="200"/>
    <n v="4"/>
    <n v="52.470001000000003"/>
    <n v="52.5"/>
    <n v="50.5"/>
    <n v="50.889998999999897"/>
    <n v="50.889998999999897"/>
    <n v="5599100"/>
    <n v="2.1230000000000002"/>
    <n v="-2.69474486777323E-2"/>
    <n v="-1.3855212777311301E-2"/>
    <n v="-7.1388497142863203E-2"/>
    <n v="-8.8814613647110296E-2"/>
    <n v="-0.18427313263383099"/>
    <n v="1.7629262024173101E-2"/>
    <n v="1.3322174547870901E-2"/>
    <n v="1.7136570916435601E-2"/>
    <n v="1.7781710595927602E-2"/>
    <n v="67.690002000000007"/>
    <n v="45.639998999999897"/>
    <n v="-0.147401280045934"/>
    <n v="8.1287266899663802E-3"/>
    <n v="1.0802351276755999"/>
    <n v="-2.9039587226955299"/>
    <n v="-2.63044516914659"/>
    <s v="CapitalOwl"/>
    <x v="49"/>
    <s v="Consumer Discretionary"/>
    <s v="Hotels, Resorts &amp; Cruise Lines"/>
    <s v="Miami, Florida"/>
    <d v="1998-12-22T00:00:00"/>
    <n v="815097"/>
    <m/>
    <s v="Miami"/>
    <s v="Florida"/>
    <s v="United States"/>
  </r>
  <r>
    <d v="2019-06-06T00:00:00"/>
    <x v="49"/>
    <s v="buy"/>
    <n v="200"/>
    <n v="4"/>
    <n v="50.470001000000003"/>
    <n v="51.299999"/>
    <n v="50.290000999999997"/>
    <n v="51.16"/>
    <n v="51.16"/>
    <n v="4086000"/>
    <n v="2.1240000000000001"/>
    <n v="5.29155576012676E-3"/>
    <n v="-7.59421435368477E-3"/>
    <n v="-6.0098539477413303E-2"/>
    <n v="-6.9714909425646607E-2"/>
    <n v="-0.13459441713223999"/>
    <n v="1.80075208402177E-2"/>
    <n v="1.3428085827504601E-2"/>
    <n v="1.7082553291528801E-2"/>
    <n v="1.7569910285545401E-2"/>
    <n v="67.690002000000007"/>
    <n v="45.639998999999897"/>
    <n v="-0.147401280045934"/>
    <n v="6.1168407152111899E-3"/>
    <n v="1.08118844496391"/>
    <n v="-2.2069347292496801"/>
    <n v="-2.5694259819111198"/>
    <s v="CapitalOwl"/>
    <x v="49"/>
    <s v="Consumer Discretionary"/>
    <s v="Hotels, Resorts &amp; Cruise Lines"/>
    <s v="Miami, Florida"/>
    <d v="1998-12-22T00:00:00"/>
    <n v="815097"/>
    <m/>
    <s v="Miami"/>
    <s v="Florida"/>
    <s v="United States"/>
  </r>
  <r>
    <d v="2019-06-13T00:00:00"/>
    <x v="49"/>
    <s v="buy"/>
    <n v="100"/>
    <n v="4"/>
    <n v="52.93"/>
    <n v="53.34"/>
    <n v="52.599997999999999"/>
    <n v="52.849997999999999"/>
    <n v="52.849997999999999"/>
    <n v="3030400"/>
    <n v="2.0910000000000002"/>
    <n v="-1.01657693087012E-2"/>
    <n v="3.2499697762652303E-2"/>
    <n v="1.0871024037735299E-2"/>
    <n v="-5.5997612080738599E-2"/>
    <n v="-0.12783736923146799"/>
    <n v="1.2869988465851001E-2"/>
    <n v="1.27413150758176E-2"/>
    <n v="1.73208485418575E-2"/>
    <n v="1.7609303259154999E-2"/>
    <n v="67.690002000000007"/>
    <n v="45.639998999999897"/>
    <n v="-0.147401280045934"/>
    <n v="4.0890106107655602E-3"/>
    <n v="1.08320883299749"/>
    <n v="-2.1539687076221998"/>
    <n v="-1.9281399288149199"/>
    <s v="CapitalOwl"/>
    <x v="49"/>
    <s v="Consumer Discretionary"/>
    <s v="Hotels, Resorts &amp; Cruise Lines"/>
    <s v="Miami, Florida"/>
    <d v="1998-12-22T00:00:00"/>
    <n v="815097"/>
    <m/>
    <s v="Miami"/>
    <s v="Florida"/>
    <s v="United States"/>
  </r>
  <r>
    <d v="2019-06-17T00:00:00"/>
    <x v="49"/>
    <s v="sell"/>
    <n v="300"/>
    <n v="4"/>
    <n v="53.189999"/>
    <n v="53.34"/>
    <n v="52.259997999999896"/>
    <n v="52.279998999999997"/>
    <n v="52.279998999999997"/>
    <n v="2467000"/>
    <n v="2.0859999999999999"/>
    <n v="-1.5939616714629502E-2"/>
    <n v="-1.70685161866263E-2"/>
    <n v="-1.8928012276490599E-2"/>
    <n v="-8.3013244231012098E-2"/>
    <n v="-0.17081181169564"/>
    <n v="9.2493241393610398E-3"/>
    <n v="1.2530395434560601E-2"/>
    <n v="1.7340215627980798E-2"/>
    <n v="1.7552801852198902E-2"/>
    <n v="67.690002000000007"/>
    <n v="45.639998999999897"/>
    <n v="-0.147401280045934"/>
    <n v="9.3131563797728401E-4"/>
    <n v="1.0873157332176"/>
    <n v="-2.8209690641067899"/>
    <n v="-2.1962441529610199"/>
    <s v="CapitalOwl"/>
    <x v="49"/>
    <s v="Consumer Discretionary"/>
    <s v="Hotels, Resorts &amp; Cruise Lines"/>
    <s v="Miami, Florida"/>
    <d v="1998-12-22T00:00:00"/>
    <n v="815097"/>
    <m/>
    <s v="Miami"/>
    <s v="Florida"/>
    <s v="United States"/>
  </r>
  <r>
    <d v="2019-06-21T00:00:00"/>
    <x v="49"/>
    <s v="buy"/>
    <n v="200"/>
    <n v="4"/>
    <n v="46.639998999999897"/>
    <n v="47.279998999999997"/>
    <n v="46.200001"/>
    <n v="46.630001"/>
    <n v="46.630001"/>
    <n v="12021200"/>
    <n v="2.0680000000000001"/>
    <n v="-4.5486160101647299E-2"/>
    <n v="-0.13030935407722599"/>
    <n v="-0.11206637889641401"/>
    <n v="-0.181033892051538"/>
    <n v="-0.26631309976669398"/>
    <n v="3.6515005889786498E-2"/>
    <n v="2.2424781055960699E-2"/>
    <n v="2.05567478214429E-2"/>
    <n v="1.8401962535265898E-2"/>
    <n v="67.690002000000007"/>
    <n v="45.639998999999897"/>
    <n v="-0.156837223817923"/>
    <n v="-1.26001638019446E-3"/>
    <n v="1.05207183149709"/>
    <n v="-4.2823392623729397"/>
    <n v="-3.3214277750462"/>
    <s v="CapitalOwl"/>
    <x v="49"/>
    <s v="Consumer Discretionary"/>
    <s v="Hotels, Resorts &amp; Cruise Lines"/>
    <s v="Miami, Florida"/>
    <d v="1998-12-22T00:00:00"/>
    <n v="815097"/>
    <m/>
    <s v="Miami"/>
    <s v="Florida"/>
    <s v="United States"/>
  </r>
  <r>
    <d v="2019-04-05T00:00:00"/>
    <x v="49"/>
    <s v="sell"/>
    <n v="100"/>
    <n v="5"/>
    <n v="53.110000999999997"/>
    <n v="53.360000999999997"/>
    <n v="52.810001"/>
    <n v="53.07"/>
    <n v="52.565818999999998"/>
    <n v="3821200"/>
    <n v="2.5009999999999999"/>
    <n v="-5.65150593076785E-4"/>
    <n v="4.5291421192854599E-2"/>
    <n v="-5.6414954981611497E-2"/>
    <n v="6.7121686982658496E-2"/>
    <n v="-0.17779883055788201"/>
    <n v="1.28689369253727E-2"/>
    <n v="2.29454667876101E-2"/>
    <n v="1.6241156206148199E-2"/>
    <n v="1.76357947556471E-2"/>
    <n v="67.690002000000007"/>
    <n v="45.639998999999897"/>
    <n v="-0.147401280045934"/>
    <n v="4.62571739556182E-3"/>
    <n v="1.0175671996736699"/>
    <n v="-2.0399762711356302"/>
    <n v="-1.99239629172051"/>
    <s v="Alpha Capital"/>
    <x v="49"/>
    <s v="Consumer Discretionary"/>
    <s v="Hotels, Resorts &amp; Cruise Lines"/>
    <s v="Miami, Florida"/>
    <d v="1998-12-22T00:00:00"/>
    <n v="815097"/>
    <m/>
    <s v="Miami"/>
    <s v="Florida"/>
    <s v="United States"/>
  </r>
  <r>
    <d v="2019-04-18T00:00:00"/>
    <x v="49"/>
    <s v="buy"/>
    <n v="1000"/>
    <n v="5"/>
    <n v="54.650002000000001"/>
    <n v="54.709998999999897"/>
    <n v="53.380001"/>
    <n v="53.630001"/>
    <n v="53.120502000000002"/>
    <n v="4114300"/>
    <n v="2.56"/>
    <n v="-1.6825787016898099E-2"/>
    <n v="2.1867021465291001E-2"/>
    <n v="-6.3045649289476702E-2"/>
    <n v="1.0212016419876501E-2"/>
    <n v="-0.16363156877798499"/>
    <n v="1.6063247494916201E-2"/>
    <n v="2.3587466229105899E-2"/>
    <n v="1.63806891574916E-2"/>
    <n v="1.7588986705117899E-2"/>
    <n v="67.690002000000007"/>
    <n v="45.639998999999897"/>
    <n v="-0.147401280045934"/>
    <n v="1.5778467813143101E-3"/>
    <n v="1.0660647443879601"/>
    <n v="-2.0546478224686102"/>
    <n v="-1.7284255087957701"/>
    <s v="Alpha Capital"/>
    <x v="49"/>
    <s v="Consumer Discretionary"/>
    <s v="Hotels, Resorts &amp; Cruise Lines"/>
    <s v="Miami, Florida"/>
    <d v="1998-12-22T00:00:00"/>
    <n v="815097"/>
    <m/>
    <s v="Miami"/>
    <s v="Florida"/>
    <s v="United States"/>
  </r>
  <r>
    <d v="2019-05-01T00:00:00"/>
    <x v="49"/>
    <s v="sell"/>
    <n v="600"/>
    <n v="5"/>
    <n v="55.599997999999999"/>
    <n v="56.040000999999997"/>
    <n v="54.860000999999997"/>
    <n v="55.82"/>
    <n v="55.289695999999999"/>
    <n v="6672100"/>
    <n v="2.5110000000000001"/>
    <n v="1.7347710223592099E-2"/>
    <n v="3.8160733216925299E-2"/>
    <n v="9.5811903629779899E-2"/>
    <n v="-1.99020998069818E-2"/>
    <n v="-8.9162254234072202E-2"/>
    <n v="6.9629992043480802E-3"/>
    <n v="1.1659655964958901E-2"/>
    <n v="1.59454209843722E-2"/>
    <n v="1.75091503306136E-2"/>
    <n v="67.690002000000007"/>
    <n v="45.639998999999897"/>
    <n v="-0.147401280045934"/>
    <n v="-7.5304459681844096E-3"/>
    <n v="1.08412650543253"/>
    <n v="-1.3422774571582901"/>
    <n v="-1.85028627039479"/>
    <s v="Alpha Capital"/>
    <x v="49"/>
    <s v="Consumer Discretionary"/>
    <s v="Hotels, Resorts &amp; Cruise Lines"/>
    <s v="Miami, Florida"/>
    <d v="1998-12-22T00:00:00"/>
    <n v="815097"/>
    <m/>
    <s v="Miami"/>
    <s v="Florida"/>
    <s v="United States"/>
  </r>
  <r>
    <d v="2019-05-09T00:00:00"/>
    <x v="49"/>
    <s v="buy"/>
    <n v="700"/>
    <n v="5"/>
    <n v="53.330002"/>
    <n v="54.119999"/>
    <n v="52.950001"/>
    <n v="53.939999"/>
    <n v="53.427554999999998"/>
    <n v="2749400"/>
    <n v="2.4569999999999999"/>
    <n v="-1.48208713630698E-3"/>
    <n v="-7.2043191975040104E-3"/>
    <n v="2.6868716934214401E-2"/>
    <n v="-4.5944518753715198E-2"/>
    <n v="-0.124848384699074"/>
    <n v="1.3906508960225E-2"/>
    <n v="1.30385330398127E-2"/>
    <n v="1.63458411528857E-2"/>
    <n v="1.75812872249053E-2"/>
    <n v="67.690002000000007"/>
    <n v="45.639998999999897"/>
    <n v="-0.147401280045934"/>
    <n v="-3.0259986019249502E-3"/>
    <n v="1.09297218478778"/>
    <n v="-1.8099132925916901"/>
    <n v="-1.71109090216205"/>
    <s v="Alpha Capital"/>
    <x v="49"/>
    <s v="Consumer Discretionary"/>
    <s v="Hotels, Resorts &amp; Cruise Lines"/>
    <s v="Miami, Florida"/>
    <d v="1998-12-22T00:00:00"/>
    <n v="815097"/>
    <m/>
    <s v="Miami"/>
    <s v="Florida"/>
    <s v="United States"/>
  </r>
  <r>
    <d v="2019-05-17T00:00:00"/>
    <x v="49"/>
    <s v="buy"/>
    <n v="1000"/>
    <n v="5"/>
    <n v="53.389998999999897"/>
    <n v="53.889998999999897"/>
    <n v="53.240001999999997"/>
    <n v="53.68"/>
    <n v="53.170025000000003"/>
    <n v="3006700"/>
    <n v="2.3929999999999998"/>
    <n v="-4.6464554342949002E-3"/>
    <n v="-1.2220151919572601E-2"/>
    <n v="-2.0649707056373701E-2"/>
    <n v="-5.5854730303308099E-2"/>
    <n v="-0.16560656751380001"/>
    <n v="1.7521411531367201E-2"/>
    <n v="1.3579312793462899E-2"/>
    <n v="1.6905114781430201E-2"/>
    <n v="1.76830102596763E-2"/>
    <n v="67.690002000000007"/>
    <n v="45.639998999999897"/>
    <n v="-0.147401280045934"/>
    <n v="-5.8544371529206298E-3"/>
    <n v="1.10051871519496"/>
    <n v="-2.4239825577891101"/>
    <n v="-2.2464364904441201"/>
    <s v="Alpha Capital"/>
    <x v="49"/>
    <s v="Consumer Discretionary"/>
    <s v="Hotels, Resorts &amp; Cruise Lines"/>
    <s v="Miami, Florida"/>
    <d v="1998-12-22T00:00:00"/>
    <n v="815097"/>
    <m/>
    <s v="Miami"/>
    <s v="Florida"/>
    <s v="United States"/>
  </r>
  <r>
    <d v="2019-05-21T00:00:00"/>
    <x v="49"/>
    <s v="buy"/>
    <n v="100"/>
    <n v="5"/>
    <n v="52.790000999999997"/>
    <n v="53.16"/>
    <n v="52.639998999999897"/>
    <n v="52.66"/>
    <n v="52.159717999999998"/>
    <n v="3220400"/>
    <n v="2.4260000000000002"/>
    <n v="5.3313162184088301E-3"/>
    <n v="-2.1788977430545298E-2"/>
    <n v="-1.8252444262664601E-2"/>
    <n v="-0.10260314058726799"/>
    <n v="-0.175274272428597"/>
    <n v="1.1865317189970701E-2"/>
    <n v="1.41426487940348E-2"/>
    <n v="1.6949602968100001E-2"/>
    <n v="1.77414629656606E-2"/>
    <n v="67.690002000000007"/>
    <n v="45.639998999999897"/>
    <n v="-0.147401280045934"/>
    <n v="8.4599491109458805E-3"/>
    <n v="1.1044521527972899"/>
    <n v="-2.61737027940387"/>
    <n v="-2.438673668456"/>
    <s v="Alpha Capital"/>
    <x v="49"/>
    <s v="Consumer Discretionary"/>
    <s v="Hotels, Resorts &amp; Cruise Lines"/>
    <s v="Miami, Florida"/>
    <d v="1998-12-22T00:00:00"/>
    <n v="815097"/>
    <m/>
    <s v="Miami"/>
    <s v="Florida"/>
    <s v="United States"/>
  </r>
  <r>
    <d v="2019-05-30T00:00:00"/>
    <x v="49"/>
    <s v="buy"/>
    <n v="900"/>
    <n v="5"/>
    <n v="51.669998"/>
    <n v="51.91"/>
    <n v="51.259997999999896"/>
    <n v="51.549999"/>
    <n v="51.549999"/>
    <n v="1950900"/>
    <n v="2.2269999999999999"/>
    <n v="-9.69442663499718E-4"/>
    <n v="-1.1188426898499901E-2"/>
    <n v="-4.48175717633056E-2"/>
    <n v="-0.104198576053393"/>
    <n v="-0.15883658565266501"/>
    <n v="6.4791633765082096E-3"/>
    <n v="1.3667281023339001E-2"/>
    <n v="1.6926333797963801E-2"/>
    <n v="1.76785914913987E-2"/>
    <n v="67.690002000000007"/>
    <n v="45.639998999999897"/>
    <n v="-0.147401280045934"/>
    <n v="2.0962723552933101E-3"/>
    <n v="1.0946753173877199"/>
    <n v="-2.5120306654269902"/>
    <n v="-2.7815847295556999"/>
    <s v="Alpha Capital"/>
    <x v="49"/>
    <s v="Consumer Discretionary"/>
    <s v="Hotels, Resorts &amp; Cruise Lines"/>
    <s v="Miami, Florida"/>
    <d v="1998-12-22T00:00:00"/>
    <n v="815097"/>
    <m/>
    <s v="Miami"/>
    <s v="Florida"/>
    <s v="United States"/>
  </r>
  <r>
    <d v="2019-06-12T00:00:00"/>
    <x v="49"/>
    <s v="buy"/>
    <n v="200"/>
    <n v="5"/>
    <n v="53.369999"/>
    <n v="53.709998999999897"/>
    <n v="53.029998999999997"/>
    <n v="53.389998999999897"/>
    <n v="53.389998999999897"/>
    <n v="2137700"/>
    <n v="2.1269999999999998"/>
    <n v="4.1291538809455301E-3"/>
    <n v="4.7957022831480199E-2"/>
    <n v="-8.0915058436706409E-3"/>
    <n v="-3.9788398902916702E-2"/>
    <n v="-0.10096539636547799"/>
    <n v="9.1988446602043403E-3"/>
    <n v="1.4069003440700001E-2"/>
    <n v="1.7301200911866699E-2"/>
    <n v="1.7631930763116501E-2"/>
    <n v="67.690002000000007"/>
    <n v="45.639998999999897"/>
    <n v="-0.147401280045934"/>
    <n v="-2.0396578921351798E-3"/>
    <n v="1.08660372707665"/>
    <n v="-1.7586943099068599"/>
    <n v="-1.9387331331404101"/>
    <s v="Alpha Capital"/>
    <x v="49"/>
    <s v="Consumer Discretionary"/>
    <s v="Hotels, Resorts &amp; Cruise Lines"/>
    <s v="Miami, Florida"/>
    <d v="1998-12-22T00:00:00"/>
    <n v="815097"/>
    <m/>
    <s v="Miami"/>
    <s v="Florida"/>
    <s v="United States"/>
  </r>
  <r>
    <d v="2019-06-13T00:00:00"/>
    <x v="49"/>
    <s v="sell"/>
    <n v="500"/>
    <n v="5"/>
    <n v="52.93"/>
    <n v="53.34"/>
    <n v="52.599997999999999"/>
    <n v="52.849997999999999"/>
    <n v="52.849997999999999"/>
    <n v="3030400"/>
    <n v="2.0910000000000002"/>
    <n v="-1.01657693087012E-2"/>
    <n v="3.2499697762652303E-2"/>
    <n v="1.0871024037735299E-2"/>
    <n v="-5.5997612080738599E-2"/>
    <n v="-0.12783736923146799"/>
    <n v="1.2869988465851001E-2"/>
    <n v="1.27413150758176E-2"/>
    <n v="1.73208485418575E-2"/>
    <n v="1.7609303259154999E-2"/>
    <n v="67.690002000000007"/>
    <n v="45.639998999999897"/>
    <n v="-0.147401280045934"/>
    <n v="4.0890106107655602E-3"/>
    <n v="1.08320883299749"/>
    <n v="-2.1539687076221998"/>
    <n v="-1.9281399288149199"/>
    <s v="Alpha Capital"/>
    <x v="49"/>
    <s v="Consumer Discretionary"/>
    <s v="Hotels, Resorts &amp; Cruise Lines"/>
    <s v="Miami, Florida"/>
    <d v="1998-12-22T00:00:00"/>
    <n v="815097"/>
    <m/>
    <s v="Miami"/>
    <s v="Florida"/>
    <s v="United States"/>
  </r>
  <r>
    <d v="2019-06-17T00:00:00"/>
    <x v="49"/>
    <s v="buy"/>
    <n v="800"/>
    <n v="5"/>
    <n v="53.189999"/>
    <n v="53.34"/>
    <n v="52.259997999999896"/>
    <n v="52.279998999999997"/>
    <n v="52.279998999999997"/>
    <n v="2467000"/>
    <n v="2.0859999999999999"/>
    <n v="-1.5939616714629502E-2"/>
    <n v="-1.70685161866263E-2"/>
    <n v="-1.8928012276490599E-2"/>
    <n v="-8.3013244231012098E-2"/>
    <n v="-0.17081181169564"/>
    <n v="9.2493241393610398E-3"/>
    <n v="1.2530395434560601E-2"/>
    <n v="1.7340215627980798E-2"/>
    <n v="1.7552801852198902E-2"/>
    <n v="67.690002000000007"/>
    <n v="45.639998999999897"/>
    <n v="-0.147401280045934"/>
    <n v="9.3131563797728401E-4"/>
    <n v="1.0873157332176"/>
    <n v="-2.8209690641067899"/>
    <n v="-2.1962441529610199"/>
    <s v="Alpha Capital"/>
    <x v="49"/>
    <s v="Consumer Discretionary"/>
    <s v="Hotels, Resorts &amp; Cruise Lines"/>
    <s v="Miami, Florida"/>
    <d v="1998-12-22T00:00:00"/>
    <n v="815097"/>
    <m/>
    <s v="Miami"/>
    <s v="Florida"/>
    <s v="United States"/>
  </r>
  <r>
    <d v="2019-06-28T00:00:00"/>
    <x v="49"/>
    <s v="buy"/>
    <n v="300"/>
    <n v="5"/>
    <n v="46"/>
    <n v="46.610000999999997"/>
    <n v="45.799999"/>
    <n v="46.549999"/>
    <n v="46.549999"/>
    <n v="5950300"/>
    <n v="2"/>
    <n v="1.36262737834956E-2"/>
    <n v="-1.71715002485191E-3"/>
    <n v="-0.10299465148702699"/>
    <n v="-7.6247676182360405E-2"/>
    <n v="-0.18654460362643299"/>
    <n v="1.2817098128444501E-2"/>
    <n v="2.3005516900713601E-2"/>
    <n v="1.7239571672504301E-2"/>
    <n v="1.75653693906824E-2"/>
    <n v="67.690002000000007"/>
    <n v="44.759997999999896"/>
    <n v="-0.156837223817923"/>
    <n v="5.7409418775350302E-3"/>
    <n v="1.00676948301643"/>
    <n v="-3.0358363823396299"/>
    <n v="-3.8574584242210799"/>
    <s v="Alpha Capital"/>
    <x v="49"/>
    <s v="Consumer Discretionary"/>
    <s v="Hotels, Resorts &amp; Cruise Lines"/>
    <s v="Miami, Florida"/>
    <d v="1998-12-22T00:00:00"/>
    <n v="815097"/>
    <m/>
    <s v="Miami"/>
    <s v="Florida"/>
    <s v="United States"/>
  </r>
  <r>
    <d v="2019-04-03T00:00:00"/>
    <x v="49"/>
    <s v="buy"/>
    <n v="600"/>
    <n v="6"/>
    <n v="52.91"/>
    <n v="53.669998"/>
    <n v="52.849997999999999"/>
    <n v="53.189999"/>
    <n v="52.684680999999998"/>
    <n v="4954100"/>
    <n v="2.5169999999999999"/>
    <n v="1.5536504623611801E-2"/>
    <n v="4.87337973803239E-2"/>
    <n v="-6.1431646517044303E-2"/>
    <n v="7.3384451825097105E-2"/>
    <n v="-0.159847465460384"/>
    <n v="1.3145590026860301E-2"/>
    <n v="2.3306813852748898E-2"/>
    <n v="1.8824132896952998E-2"/>
    <n v="1.76520694513593E-2"/>
    <n v="67.690002000000007"/>
    <n v="45.639998999999897"/>
    <n v="-0.147401280045934"/>
    <n v="2.1460723821998401E-3"/>
    <n v="1.0176759675654099"/>
    <n v="-1.8331710479049601"/>
    <n v="-2.15219962480775"/>
    <s v="DecaFund"/>
    <x v="49"/>
    <s v="Consumer Discretionary"/>
    <s v="Hotels, Resorts &amp; Cruise Lines"/>
    <s v="Miami, Florida"/>
    <d v="1998-12-22T00:00:00"/>
    <n v="815097"/>
    <m/>
    <s v="Miami"/>
    <s v="Florida"/>
    <s v="United States"/>
  </r>
  <r>
    <d v="2019-04-16T00:00:00"/>
    <x v="49"/>
    <s v="buy"/>
    <n v="200"/>
    <n v="6"/>
    <n v="53.900002000000001"/>
    <n v="54.849997999999999"/>
    <n v="53.790000999999997"/>
    <n v="54.799999"/>
    <n v="54.279384999999998"/>
    <n v="3464600"/>
    <n v="2.5920000000000001"/>
    <n v="1.9532539857707299E-2"/>
    <n v="5.4371380318282002E-2"/>
    <n v="-3.2495445096162E-2"/>
    <n v="4.3441297615645302E-2"/>
    <n v="-0.12364997953069801"/>
    <n v="8.5997101550105409E-3"/>
    <n v="2.3599337168337901E-2"/>
    <n v="1.6336966293713399E-2"/>
    <n v="1.7592464451108399E-2"/>
    <n v="67.690002000000007"/>
    <n v="45.639998999999897"/>
    <n v="-0.147401280045934"/>
    <n v="5.0922850790659495E-4"/>
    <n v="1.06318164282391"/>
    <n v="-1.5905104950764299"/>
    <n v="-1.7357221781337899"/>
    <s v="DecaFund"/>
    <x v="49"/>
    <s v="Consumer Discretionary"/>
    <s v="Hotels, Resorts &amp; Cruise Lines"/>
    <s v="Miami, Florida"/>
    <d v="1998-12-22T00:00:00"/>
    <n v="815097"/>
    <m/>
    <s v="Miami"/>
    <s v="Florida"/>
    <s v="United States"/>
  </r>
  <r>
    <d v="2019-06-10T00:00:00"/>
    <x v="49"/>
    <s v="sell"/>
    <n v="900"/>
    <n v="6"/>
    <n v="52.07"/>
    <n v="53.389998999999897"/>
    <n v="52"/>
    <n v="53.18"/>
    <n v="53.18"/>
    <n v="3067300"/>
    <n v="2.1429999999999998"/>
    <n v="1.8025343366666401E-2"/>
    <n v="3.9506595307409798E-2"/>
    <n v="-6.12632543552105E-3"/>
    <n v="-3.1892891566221597E-2"/>
    <n v="-0.10800921423391099"/>
    <n v="2.0608511946339302E-2"/>
    <n v="1.4138166321854899E-2"/>
    <n v="1.7405109644925001E-2"/>
    <n v="1.7635150909642398E-2"/>
    <n v="67.690002000000007"/>
    <n v="45.639998999999897"/>
    <n v="-0.147401280045934"/>
    <n v="4.6492198743191201E-3"/>
    <n v="1.0862090089655101"/>
    <n v="-1.84750499633898"/>
    <n v="-2.3100272673916602"/>
    <s v="DecaFund"/>
    <x v="49"/>
    <s v="Consumer Discretionary"/>
    <s v="Hotels, Resorts &amp; Cruise Lines"/>
    <s v="Miami, Florida"/>
    <d v="1998-12-22T00:00:00"/>
    <n v="815097"/>
    <m/>
    <s v="Miami"/>
    <s v="Florida"/>
    <s v="United States"/>
  </r>
  <r>
    <d v="2019-06-14T00:00:00"/>
    <x v="49"/>
    <s v="sell"/>
    <n v="400"/>
    <n v="6"/>
    <n v="52.869999"/>
    <n v="53.279998999999997"/>
    <n v="52.669998"/>
    <n v="53.119999"/>
    <n v="53.119999"/>
    <n v="1965200"/>
    <n v="2.093"/>
    <n v="5.0958118695828098E-3"/>
    <n v="1.6896443894669801E-2"/>
    <n v="-3.5460022497331599E-3"/>
    <n v="-5.4086463515752102E-2"/>
    <n v="-0.149092396650749"/>
    <n v="1.01760809784794E-2"/>
    <n v="1.2069599712196601E-2"/>
    <n v="1.7329769248050401E-2"/>
    <n v="1.7530874382425302E-2"/>
    <n v="67.690002000000007"/>
    <n v="45.639998999999897"/>
    <n v="-0.147401280045934"/>
    <n v="-1.6128120944145399E-3"/>
    <n v="1.0882333252963601"/>
    <n v="-2.4832252146075802"/>
    <n v="-2.0015513394074498"/>
    <s v="DecaFund"/>
    <x v="49"/>
    <s v="Consumer Discretionary"/>
    <s v="Hotels, Resorts &amp; Cruise Lines"/>
    <s v="Miami, Florida"/>
    <d v="1998-12-22T00:00:00"/>
    <n v="815097"/>
    <m/>
    <s v="Miami"/>
    <s v="Florida"/>
    <s v="United States"/>
  </r>
  <r>
    <d v="2019-06-19T00:00:00"/>
    <x v="49"/>
    <s v="buy"/>
    <n v="400"/>
    <n v="6"/>
    <n v="52.82"/>
    <n v="53.290000999999997"/>
    <n v="52.549999"/>
    <n v="52.84"/>
    <n v="52.84"/>
    <n v="3662000"/>
    <n v="2.0289999999999999"/>
    <n v="8.7436214833027399E-3"/>
    <n v="-1.0354964127870601E-2"/>
    <n v="-6.2263180519687598E-3"/>
    <n v="-5.7957310298710797E-2"/>
    <n v="-0.164043666381925"/>
    <n v="1.05123651322192E-2"/>
    <n v="1.2655708980190399E-2"/>
    <n v="1.7345896711421099E-2"/>
    <n v="1.7522443480372699E-2"/>
    <n v="67.690002000000007"/>
    <n v="45.639998999999897"/>
    <n v="-0.147401280045934"/>
    <n v="2.98071681438073E-3"/>
    <n v="1.08503752297562"/>
    <n v="-2.75428500629162"/>
    <n v="-2.6496520438488398"/>
    <s v="DecaFund"/>
    <x v="49"/>
    <s v="Consumer Discretionary"/>
    <s v="Hotels, Resorts &amp; Cruise Lines"/>
    <s v="Miami, Florida"/>
    <d v="1998-12-22T00:00:00"/>
    <n v="815097"/>
    <m/>
    <s v="Miami"/>
    <s v="Florida"/>
    <s v="United States"/>
  </r>
  <r>
    <d v="2019-04-18T00:00:00"/>
    <x v="49"/>
    <s v="buy"/>
    <n v="700"/>
    <n v="7"/>
    <n v="54.650002000000001"/>
    <n v="54.709998999999897"/>
    <n v="53.380001"/>
    <n v="53.630001"/>
    <n v="53.120502000000002"/>
    <n v="4114300"/>
    <n v="2.56"/>
    <n v="-1.6825787016898099E-2"/>
    <n v="2.1867021465291001E-2"/>
    <n v="-6.3045649289476702E-2"/>
    <n v="1.0212016419876501E-2"/>
    <n v="-0.16363156877798499"/>
    <n v="1.6063247494916201E-2"/>
    <n v="2.3587466229105899E-2"/>
    <n v="1.63806891574916E-2"/>
    <n v="1.7588986705117899E-2"/>
    <n v="67.690002000000007"/>
    <n v="45.639998999999897"/>
    <n v="-0.147401280045934"/>
    <n v="1.5778467813143101E-3"/>
    <n v="1.0660647443879601"/>
    <n v="-2.0546478224686102"/>
    <n v="-1.7284255087957701"/>
    <s v="GreenGrest Capital"/>
    <x v="49"/>
    <s v="Consumer Discretionary"/>
    <s v="Hotels, Resorts &amp; Cruise Lines"/>
    <s v="Miami, Florida"/>
    <d v="1998-12-22T00:00:00"/>
    <n v="815097"/>
    <m/>
    <s v="Miami"/>
    <s v="Florida"/>
    <s v="United States"/>
  </r>
  <r>
    <d v="2019-05-01T00:00:00"/>
    <x v="49"/>
    <s v="sell"/>
    <n v="400"/>
    <n v="7"/>
    <n v="55.599997999999999"/>
    <n v="56.040000999999997"/>
    <n v="54.860000999999997"/>
    <n v="55.82"/>
    <n v="55.289695999999999"/>
    <n v="6672100"/>
    <n v="2.5110000000000001"/>
    <n v="1.7347710223592099E-2"/>
    <n v="3.8160733216925299E-2"/>
    <n v="9.5811903629779899E-2"/>
    <n v="-1.99020998069818E-2"/>
    <n v="-8.9162254234072202E-2"/>
    <n v="6.9629992043480802E-3"/>
    <n v="1.1659655964958901E-2"/>
    <n v="1.59454209843722E-2"/>
    <n v="1.75091503306136E-2"/>
    <n v="67.690002000000007"/>
    <n v="45.639998999999897"/>
    <n v="-0.147401280045934"/>
    <n v="-7.5304459681844096E-3"/>
    <n v="1.08412650543253"/>
    <n v="-1.3422774571582901"/>
    <n v="-1.85028627039479"/>
    <s v="GreenGrest Capital"/>
    <x v="49"/>
    <s v="Consumer Discretionary"/>
    <s v="Hotels, Resorts &amp; Cruise Lines"/>
    <s v="Miami, Florida"/>
    <d v="1998-12-22T00:00:00"/>
    <n v="815097"/>
    <m/>
    <s v="Miami"/>
    <s v="Florida"/>
    <s v="United States"/>
  </r>
  <r>
    <d v="2019-05-14T00:00:00"/>
    <x v="49"/>
    <s v="sell"/>
    <n v="1600"/>
    <n v="7"/>
    <n v="52.740001999999997"/>
    <n v="54.25"/>
    <n v="52.630001"/>
    <n v="53.82"/>
    <n v="53.308696999999903"/>
    <n v="4244100"/>
    <n v="2.419"/>
    <n v="1.95128381570512E-2"/>
    <n v="2.60469088651692E-3"/>
    <n v="2.5403554633171899E-2"/>
    <n v="-4.1301158346713801E-2"/>
    <n v="-0.14075814200634801"/>
    <n v="1.8196848793941699E-2"/>
    <n v="1.4889696821941399E-2"/>
    <n v="1.6939821253651701E-2"/>
    <n v="1.7706069358705001E-2"/>
    <n v="67.690002000000007"/>
    <n v="45.639998999999897"/>
    <n v="-0.147401280045934"/>
    <n v="7.98398755130913E-3"/>
    <n v="1.1013464607624299"/>
    <n v="-2.0387611254602001"/>
    <n v="-1.9487762398988999"/>
    <s v="GreenGrest Capital"/>
    <x v="49"/>
    <s v="Consumer Discretionary"/>
    <s v="Hotels, Resorts &amp; Cruise Lines"/>
    <s v="Miami, Florida"/>
    <d v="1998-12-22T00:00:00"/>
    <n v="815097"/>
    <m/>
    <s v="Miami"/>
    <s v="Florida"/>
    <s v="United States"/>
  </r>
  <r>
    <d v="2019-05-20T00:00:00"/>
    <x v="49"/>
    <s v="sell"/>
    <n v="1200"/>
    <n v="7"/>
    <n v="52.869999"/>
    <n v="52.91"/>
    <n v="52.169998"/>
    <n v="52.380001"/>
    <n v="51.882378000000003"/>
    <n v="2876500"/>
    <n v="2.4159999999999999"/>
    <n v="-2.4515602762437399E-2"/>
    <n v="-7.6074554919029203E-3"/>
    <n v="-4.0409547497971703E-2"/>
    <n v="-9.8544722332104401E-2"/>
    <n v="-0.18029718471471401"/>
    <n v="1.5802279583010899E-2"/>
    <n v="1.44682050239554E-2"/>
    <n v="1.6984158900725101E-2"/>
    <n v="1.7737486067489198E-2"/>
    <n v="67.690002000000007"/>
    <n v="45.639998999999897"/>
    <n v="-0.147401280045934"/>
    <n v="-6.7722580366252503E-3"/>
    <n v="1.1050557127259399"/>
    <n v="-2.6509482025154298"/>
    <n v="-2.32295183766727"/>
    <s v="GreenGrest Capital"/>
    <x v="49"/>
    <s v="Consumer Discretionary"/>
    <s v="Hotels, Resorts &amp; Cruise Lines"/>
    <s v="Miami, Florida"/>
    <d v="1998-12-22T00:00:00"/>
    <n v="815097"/>
    <m/>
    <s v="Miami"/>
    <s v="Florida"/>
    <s v="United States"/>
  </r>
  <r>
    <d v="2019-05-21T00:00:00"/>
    <x v="49"/>
    <s v="sell"/>
    <n v="100"/>
    <n v="7"/>
    <n v="52.790000999999997"/>
    <n v="53.16"/>
    <n v="52.639998999999897"/>
    <n v="52.66"/>
    <n v="52.159717999999998"/>
    <n v="3220400"/>
    <n v="2.4260000000000002"/>
    <n v="5.3313162184088301E-3"/>
    <n v="-2.1788977430545298E-2"/>
    <n v="-1.8252444262664601E-2"/>
    <n v="-0.10260314058726799"/>
    <n v="-0.175274272428597"/>
    <n v="1.1865317189970701E-2"/>
    <n v="1.41426487940348E-2"/>
    <n v="1.6949602968100001E-2"/>
    <n v="1.77414629656606E-2"/>
    <n v="67.690002000000007"/>
    <n v="45.639998999999897"/>
    <n v="-0.147401280045934"/>
    <n v="8.4599491109458805E-3"/>
    <n v="1.1044521527972899"/>
    <n v="-2.61737027940387"/>
    <n v="-2.438673668456"/>
    <s v="GreenGrest Capital"/>
    <x v="49"/>
    <s v="Consumer Discretionary"/>
    <s v="Hotels, Resorts &amp; Cruise Lines"/>
    <s v="Miami, Florida"/>
    <d v="1998-12-22T00:00:00"/>
    <n v="815097"/>
    <m/>
    <s v="Miami"/>
    <s v="Florida"/>
    <s v="United States"/>
  </r>
  <r>
    <d v="2019-06-13T00:00:00"/>
    <x v="49"/>
    <s v="sell"/>
    <n v="900"/>
    <n v="7"/>
    <n v="52.93"/>
    <n v="53.34"/>
    <n v="52.599997999999999"/>
    <n v="52.849997999999999"/>
    <n v="52.849997999999999"/>
    <n v="3030400"/>
    <n v="2.0910000000000002"/>
    <n v="-1.01657693087012E-2"/>
    <n v="3.2499697762652303E-2"/>
    <n v="1.0871024037735299E-2"/>
    <n v="-5.5997612080738599E-2"/>
    <n v="-0.12783736923146799"/>
    <n v="1.2869988465851001E-2"/>
    <n v="1.27413150758176E-2"/>
    <n v="1.73208485418575E-2"/>
    <n v="1.7609303259154999E-2"/>
    <n v="67.690002000000007"/>
    <n v="45.639998999999897"/>
    <n v="-0.147401280045934"/>
    <n v="4.0890106107655602E-3"/>
    <n v="1.08320883299749"/>
    <n v="-2.1539687076221998"/>
    <n v="-1.9281399288149199"/>
    <s v="GreenGrest Capital"/>
    <x v="49"/>
    <s v="Consumer Discretionary"/>
    <s v="Hotels, Resorts &amp; Cruise Lines"/>
    <s v="Miami, Florida"/>
    <d v="1998-12-22T00:00:00"/>
    <n v="815097"/>
    <m/>
    <s v="Miami"/>
    <s v="Florida"/>
    <s v="United States"/>
  </r>
  <r>
    <d v="2019-06-26T00:00:00"/>
    <x v="49"/>
    <s v="buy"/>
    <n v="400"/>
    <n v="7"/>
    <n v="45.619999"/>
    <n v="45.93"/>
    <n v="45.25"/>
    <n v="45.380001"/>
    <n v="45.380001"/>
    <n v="7337000"/>
    <n v="2.0489999999999999"/>
    <n v="-1.5413412378531E-3"/>
    <n v="-0.152196978266289"/>
    <n v="-0.12864397014889001"/>
    <n v="-0.100519431410678"/>
    <n v="-0.220061234302419"/>
    <n v="3.1994633223605601E-2"/>
    <n v="2.2481719437614098E-2"/>
    <n v="1.7100074087022899E-2"/>
    <n v="1.76636146392012E-2"/>
    <n v="67.690002000000007"/>
    <n v="45"/>
    <n v="-0.156837223817923"/>
    <n v="-1.2346958449604901E-3"/>
    <n v="1.0120890110148599"/>
    <n v="-3.5444237338548201"/>
    <n v="-4.1176411361089604"/>
    <s v="GreenGrest Capital"/>
    <x v="49"/>
    <s v="Consumer Discretionary"/>
    <s v="Hotels, Resorts &amp; Cruise Lines"/>
    <s v="Miami, Florida"/>
    <d v="1998-12-22T00:00:00"/>
    <n v="815097"/>
    <m/>
    <s v="Miami"/>
    <s v="Florida"/>
    <s v="United States"/>
  </r>
  <r>
    <d v="2019-04-22T00:00:00"/>
    <x v="49"/>
    <s v="sell"/>
    <n v="1100"/>
    <n v="8"/>
    <n v="53.290000999999997"/>
    <n v="53.610000999999997"/>
    <n v="53.040000999999997"/>
    <n v="53.07"/>
    <n v="52.565818999999998"/>
    <n v="2463100"/>
    <n v="2.59"/>
    <n v="-1.0496875808715601E-2"/>
    <n v="-9.3774158940239799E-3"/>
    <n v="-6.3159710336821606E-2"/>
    <n v="-2.50047675785754E-2"/>
    <n v="-0.170905878755999"/>
    <n v="1.40524100385148E-2"/>
    <n v="2.3589209661195099E-2"/>
    <n v="1.6128073117846701E-2"/>
    <n v="1.75991928001294E-2"/>
    <n v="67.690002000000007"/>
    <n v="45.639998999999897"/>
    <n v="-0.147401280045934"/>
    <n v="1.0115060212163699E-3"/>
    <n v="1.0667661564401001"/>
    <n v="-2.15898862442506"/>
    <n v="-1.81239512248871"/>
    <s v="KKZ Asset Management"/>
    <x v="49"/>
    <s v="Consumer Discretionary"/>
    <s v="Hotels, Resorts &amp; Cruise Lines"/>
    <s v="Miami, Florida"/>
    <d v="1998-12-22T00:00:00"/>
    <n v="815097"/>
    <m/>
    <s v="Miami"/>
    <s v="Florida"/>
    <s v="United States"/>
  </r>
  <r>
    <d v="2019-04-25T00:00:00"/>
    <x v="49"/>
    <s v="sell"/>
    <n v="700"/>
    <n v="8"/>
    <n v="53.529998999999997"/>
    <n v="54.09"/>
    <n v="53.369999"/>
    <n v="53.830002"/>
    <n v="53.318604000000001"/>
    <n v="2482200"/>
    <n v="2.5339999999999998"/>
    <n v="1.8594845863654601E-3"/>
    <n v="-1.3103429019248601E-2"/>
    <n v="-5.1061047349416799E-2"/>
    <n v="-1.3333254013164699E-2"/>
    <n v="-0.164037479059055"/>
    <n v="1.14526121521273E-2"/>
    <n v="2.34158988676425E-2"/>
    <n v="1.60880126182056E-2"/>
    <n v="1.75833865720788E-2"/>
    <n v="67.690002000000007"/>
    <n v="45.639998999999897"/>
    <n v="-0.147401280045934"/>
    <n v="-3.6904169755480902E-4"/>
    <n v="1.0798986387487399"/>
    <n v="-2.1498198437385998"/>
    <n v="-2.16252160067287"/>
    <s v="KKZ Asset Management"/>
    <x v="49"/>
    <s v="Consumer Discretionary"/>
    <s v="Hotels, Resorts &amp; Cruise Lines"/>
    <s v="Miami, Florida"/>
    <d v="1998-12-22T00:00:00"/>
    <n v="815097"/>
    <m/>
    <s v="Miami"/>
    <s v="Florida"/>
    <s v="United States"/>
  </r>
  <r>
    <d v="2019-05-10T00:00:00"/>
    <x v="49"/>
    <s v="buy"/>
    <n v="700"/>
    <n v="8"/>
    <n v="53.470001000000003"/>
    <n v="54.389998999999897"/>
    <n v="52.900002000000001"/>
    <n v="54.34"/>
    <n v="53.823756999999901"/>
    <n v="2507300"/>
    <n v="2.4550000000000001"/>
    <n v="7.3883255115782002E-3"/>
    <n v="-1.5339968467712401E-2"/>
    <n v="4.5941825181480898E-2"/>
    <n v="-3.2745856979831997E-2"/>
    <n v="-0.130048645223652"/>
    <n v="1.17311022839351E-2"/>
    <n v="1.27708739269605E-2"/>
    <n v="1.6364239930841702E-2"/>
    <n v="1.7568916275572E-2"/>
    <n v="67.690002000000007"/>
    <n v="45.639998999999897"/>
    <n v="-0.147401280045934"/>
    <n v="3.7133938472042301E-3"/>
    <n v="1.0924075666278099"/>
    <n v="-1.8832300248871201"/>
    <n v="-1.7964923530138499"/>
    <s v="KKZ Asset Management"/>
    <x v="49"/>
    <s v="Consumer Discretionary"/>
    <s v="Hotels, Resorts &amp; Cruise Lines"/>
    <s v="Miami, Florida"/>
    <d v="1998-12-22T00:00:00"/>
    <n v="815097"/>
    <m/>
    <s v="Miami"/>
    <s v="Florida"/>
    <s v="United States"/>
  </r>
  <r>
    <d v="2019-05-14T00:00:00"/>
    <x v="49"/>
    <s v="sell"/>
    <n v="500"/>
    <n v="8"/>
    <n v="52.740001999999997"/>
    <n v="54.25"/>
    <n v="52.630001"/>
    <n v="53.82"/>
    <n v="53.308696999999903"/>
    <n v="4244100"/>
    <n v="2.419"/>
    <n v="1.95128381570512E-2"/>
    <n v="2.60469088651692E-3"/>
    <n v="2.5403554633171899E-2"/>
    <n v="-4.1301158346713801E-2"/>
    <n v="-0.14075814200634801"/>
    <n v="1.8196848793941699E-2"/>
    <n v="1.4889696821941399E-2"/>
    <n v="1.6939821253651701E-2"/>
    <n v="1.7706069358705001E-2"/>
    <n v="67.690002000000007"/>
    <n v="45.639998999999897"/>
    <n v="-0.147401280045934"/>
    <n v="7.98398755130913E-3"/>
    <n v="1.1013464607624299"/>
    <n v="-2.0387611254602001"/>
    <n v="-1.9487762398988999"/>
    <s v="KKZ Asset Management"/>
    <x v="49"/>
    <s v="Consumer Discretionary"/>
    <s v="Hotels, Resorts &amp; Cruise Lines"/>
    <s v="Miami, Florida"/>
    <d v="1998-12-22T00:00:00"/>
    <n v="815097"/>
    <m/>
    <s v="Miami"/>
    <s v="Florida"/>
    <s v="United States"/>
  </r>
  <r>
    <d v="2019-05-22T00:00:00"/>
    <x v="49"/>
    <s v="buy"/>
    <n v="1100"/>
    <n v="8"/>
    <n v="52.650002000000001"/>
    <n v="52.75"/>
    <n v="52.220001000000003"/>
    <n v="52.630001"/>
    <n v="52.130001"/>
    <n v="2211000"/>
    <n v="2.3929999999999998"/>
    <n v="-5.6989319923830795E-4"/>
    <n v="-2.1801263941911501E-2"/>
    <n v="-8.3254616531872397E-3"/>
    <n v="-0.101801073131187"/>
    <n v="-0.17476397308241401"/>
    <n v="1.18643346496487E-2"/>
    <n v="1.3976916078964299E-2"/>
    <n v="1.69501000792994E-2"/>
    <n v="1.7741448008554501E-2"/>
    <n v="67.690002000000007"/>
    <n v="45.639998999999897"/>
    <n v="-0.147401280045934"/>
    <n v="-2.8283920525026501E-3"/>
    <n v="1.10658318453807"/>
    <n v="-2.6350796929566198"/>
    <n v="-2.52226116044449"/>
    <s v="KKZ Asset Management"/>
    <x v="49"/>
    <s v="Consumer Discretionary"/>
    <s v="Hotels, Resorts &amp; Cruise Lines"/>
    <s v="Miami, Florida"/>
    <d v="1998-12-22T00:00:00"/>
    <n v="815097"/>
    <m/>
    <s v="Miami"/>
    <s v="Florida"/>
    <s v="United States"/>
  </r>
  <r>
    <d v="2019-05-30T00:00:00"/>
    <x v="49"/>
    <s v="sell"/>
    <n v="2000"/>
    <n v="8"/>
    <n v="51.669998"/>
    <n v="51.91"/>
    <n v="51.259997999999896"/>
    <n v="51.549999"/>
    <n v="51.549999"/>
    <n v="1950900"/>
    <n v="2.2269999999999999"/>
    <n v="-9.69442663499718E-4"/>
    <n v="-1.1188426898499901E-2"/>
    <n v="-4.48175717633056E-2"/>
    <n v="-0.104198576053393"/>
    <n v="-0.15883658565266501"/>
    <n v="6.4791633765082096E-3"/>
    <n v="1.3667281023339001E-2"/>
    <n v="1.6926333797963801E-2"/>
    <n v="1.76785914913987E-2"/>
    <n v="67.690002000000007"/>
    <n v="45.639998999999897"/>
    <n v="-0.147401280045934"/>
    <n v="2.0962723552933101E-3"/>
    <n v="1.0946753173877199"/>
    <n v="-2.5120306654269902"/>
    <n v="-2.7815847295556999"/>
    <s v="KKZ Asset Management"/>
    <x v="49"/>
    <s v="Consumer Discretionary"/>
    <s v="Hotels, Resorts &amp; Cruise Lines"/>
    <s v="Miami, Florida"/>
    <d v="1998-12-22T00:00:00"/>
    <n v="815097"/>
    <m/>
    <s v="Miami"/>
    <s v="Florida"/>
    <s v="United States"/>
  </r>
  <r>
    <d v="2019-06-19T00:00:00"/>
    <x v="49"/>
    <s v="sell"/>
    <n v="600"/>
    <n v="8"/>
    <n v="52.82"/>
    <n v="53.290000999999997"/>
    <n v="52.549999"/>
    <n v="52.84"/>
    <n v="52.84"/>
    <n v="3662000"/>
    <n v="2.0289999999999999"/>
    <n v="8.7436214833027399E-3"/>
    <n v="-1.0354964127870601E-2"/>
    <n v="-6.2263180519687598E-3"/>
    <n v="-5.7957310298710797E-2"/>
    <n v="-0.164043666381925"/>
    <n v="1.05123651322192E-2"/>
    <n v="1.2655708980190399E-2"/>
    <n v="1.7345896711421099E-2"/>
    <n v="1.7522443480372699E-2"/>
    <n v="67.690002000000007"/>
    <n v="45.639998999999897"/>
    <n v="-0.147401280045934"/>
    <n v="2.98071681438073E-3"/>
    <n v="1.08503752297562"/>
    <n v="-2.75428500629162"/>
    <n v="-2.6496520438488398"/>
    <s v="KKZ Asset Management"/>
    <x v="49"/>
    <s v="Consumer Discretionary"/>
    <s v="Hotels, Resorts &amp; Cruise Lines"/>
    <s v="Miami, Florida"/>
    <d v="1998-12-22T00:00:00"/>
    <n v="815097"/>
    <m/>
    <s v="Miami"/>
    <s v="Florida"/>
    <s v="United States"/>
  </r>
  <r>
    <d v="2019-05-03T00:00:00"/>
    <x v="49"/>
    <s v="sell"/>
    <n v="900"/>
    <n v="9"/>
    <n v="54.23"/>
    <n v="55.299999"/>
    <n v="54.209998999999897"/>
    <n v="55.18"/>
    <n v="54.655777"/>
    <n v="3826900"/>
    <n v="2.5310000000000001"/>
    <n v="1.55239747817865E-2"/>
    <n v="1.3868931514979499E-2"/>
    <n v="5.2266692538152797E-2"/>
    <n v="-3.6297387072205901E-2"/>
    <n v="-9.7358123298653204E-2"/>
    <n v="1.8009929425580901E-2"/>
    <n v="1.25221044459779E-2"/>
    <n v="1.6417135399571001E-2"/>
    <n v="1.7543274520996601E-2"/>
    <n v="67.690002000000007"/>
    <n v="45.639998999999897"/>
    <n v="-0.147401280045934"/>
    <n v="9.5921274614703799E-3"/>
    <n v="1.08407359846041"/>
    <n v="-1.4562227706281199"/>
    <n v="-1.65789800936216"/>
    <s v="Netpune Capital"/>
    <x v="49"/>
    <s v="Consumer Discretionary"/>
    <s v="Hotels, Resorts &amp; Cruise Lines"/>
    <s v="Miami, Florida"/>
    <d v="1998-12-22T00:00:00"/>
    <n v="815097"/>
    <m/>
    <s v="Miami"/>
    <s v="Florida"/>
    <s v="United States"/>
  </r>
  <r>
    <d v="2019-06-20T00:00:00"/>
    <x v="49"/>
    <s v="sell"/>
    <n v="1300"/>
    <n v="9"/>
    <n v="47.200001"/>
    <n v="49.080002"/>
    <n v="46.110000999999997"/>
    <n v="48.799999"/>
    <n v="48.799999"/>
    <n v="18522500"/>
    <n v="2.0009999999999999"/>
    <n v="-7.95381872868266E-2"/>
    <n v="-7.97273821059961E-2"/>
    <n v="-6.1248902576357803E-2"/>
    <n v="-0.15032632998361101"/>
    <n v="-0.22825961007689399"/>
    <n v="3.6793931628910398E-2"/>
    <n v="2.06098190931794E-2"/>
    <n v="1.9883077971696899E-2"/>
    <n v="1.81908459251903E-2"/>
    <n v="67.690002000000007"/>
    <n v="45.639998999999897"/>
    <n v="-0.156837223817923"/>
    <n v="9.4276054361659405E-3"/>
    <n v="1.04882943077687"/>
    <n v="-3.7137333158436601"/>
    <n v="-2.9616049654931298"/>
    <s v="Netpune Capital"/>
    <x v="49"/>
    <s v="Consumer Discretionary"/>
    <s v="Hotels, Resorts &amp; Cruise Lines"/>
    <s v="Miami, Florida"/>
    <d v="1998-12-22T00:00:00"/>
    <n v="815097"/>
    <m/>
    <s v="Miami"/>
    <s v="Florida"/>
    <s v="United States"/>
  </r>
  <r>
    <d v="2019-06-27T00:00:00"/>
    <x v="49"/>
    <s v="sell"/>
    <n v="1000"/>
    <n v="9"/>
    <n v="45.209998999999897"/>
    <n v="46.200001"/>
    <n v="44.759997999999896"/>
    <n v="45.919998"/>
    <n v="45.919998"/>
    <n v="6662700"/>
    <n v="2.0049999999999999"/>
    <n v="1.18292070694682E-2"/>
    <n v="-6.0829583909994898E-2"/>
    <n v="-0.10981490956121399"/>
    <n v="-8.2353567574610806E-2"/>
    <n v="-0.22885834949029901"/>
    <n v="2.1218915537884801E-2"/>
    <n v="2.2792023476838199E-2"/>
    <n v="1.7171847226356E-2"/>
    <n v="1.76296153138716E-2"/>
    <n v="67.690002000000007"/>
    <n v="44.759997999999896"/>
    <n v="-0.156837223817923"/>
    <n v="3.81588593721357E-3"/>
    <n v="1.01186438841451"/>
    <n v="-3.6593226364375502"/>
    <n v="-4.1067590002277399"/>
    <s v="Netpune Capital"/>
    <x v="49"/>
    <s v="Consumer Discretionary"/>
    <s v="Hotels, Resorts &amp; Cruise Lines"/>
    <s v="Miami, Florida"/>
    <d v="1998-12-22T00:00:00"/>
    <n v="815097"/>
    <m/>
    <s v="Miami"/>
    <s v="Florida"/>
    <s v="United States"/>
  </r>
  <r>
    <d v="2019-04-18T00:00:00"/>
    <x v="49"/>
    <s v="buy"/>
    <n v="700"/>
    <n v="10"/>
    <n v="54.650002000000001"/>
    <n v="54.709998999999897"/>
    <n v="53.380001"/>
    <n v="53.630001"/>
    <n v="53.120502000000002"/>
    <n v="4114300"/>
    <n v="2.56"/>
    <n v="-1.6825787016898099E-2"/>
    <n v="2.1867021465291001E-2"/>
    <n v="-6.3045649289476702E-2"/>
    <n v="1.0212016419876501E-2"/>
    <n v="-0.16363156877798499"/>
    <n v="1.6063247494916201E-2"/>
    <n v="2.3587466229105899E-2"/>
    <n v="1.63806891574916E-2"/>
    <n v="1.7588986705117899E-2"/>
    <n v="67.690002000000007"/>
    <n v="45.639998999999897"/>
    <n v="-0.147401280045934"/>
    <n v="1.5778467813143101E-3"/>
    <n v="1.0660647443879601"/>
    <n v="-2.0546478224686102"/>
    <n v="-1.7284255087957701"/>
    <s v="Spectrum Group"/>
    <x v="49"/>
    <s v="Consumer Discretionary"/>
    <s v="Hotels, Resorts &amp; Cruise Lines"/>
    <s v="Miami, Florida"/>
    <d v="1998-12-22T00:00:00"/>
    <n v="815097"/>
    <m/>
    <s v="Miami"/>
    <s v="Florida"/>
    <s v="United States"/>
  </r>
  <r>
    <d v="2019-05-21T00:00:00"/>
    <x v="49"/>
    <s v="sell"/>
    <n v="900"/>
    <n v="10"/>
    <n v="52.790000999999997"/>
    <n v="53.16"/>
    <n v="52.639998999999897"/>
    <n v="52.66"/>
    <n v="52.159717999999998"/>
    <n v="3220400"/>
    <n v="2.4260000000000002"/>
    <n v="5.3313162184088301E-3"/>
    <n v="-2.1788977430545298E-2"/>
    <n v="-1.8252444262664601E-2"/>
    <n v="-0.10260314058726799"/>
    <n v="-0.175274272428597"/>
    <n v="1.1865317189970701E-2"/>
    <n v="1.41426487940348E-2"/>
    <n v="1.6949602968100001E-2"/>
    <n v="1.77414629656606E-2"/>
    <n v="67.690002000000007"/>
    <n v="45.639998999999897"/>
    <n v="-0.147401280045934"/>
    <n v="8.4599491109458805E-3"/>
    <n v="1.1044521527972899"/>
    <n v="-2.61737027940387"/>
    <n v="-2.438673668456"/>
    <s v="Spectrum Group"/>
    <x v="49"/>
    <s v="Consumer Discretionary"/>
    <s v="Hotels, Resorts &amp; Cruise Lines"/>
    <s v="Miami, Florida"/>
    <d v="1998-12-22T00:00:00"/>
    <n v="815097"/>
    <m/>
    <s v="Miami"/>
    <s v="Florida"/>
    <s v="United States"/>
  </r>
  <r>
    <d v="2019-05-29T00:00:00"/>
    <x v="49"/>
    <s v="buy"/>
    <n v="700"/>
    <n v="10"/>
    <n v="51.049999"/>
    <n v="51.75"/>
    <n v="50.720001000000003"/>
    <n v="51.599997999999999"/>
    <n v="51.599997999999999"/>
    <n v="3485200"/>
    <n v="2.2360000000000002"/>
    <n v="6.8060157093089001E-3"/>
    <n v="-1.0788877434238399E-2"/>
    <n v="-4.3664352850572401E-2"/>
    <n v="-0.101843218862236"/>
    <n v="-0.184682630405377"/>
    <n v="6.5011421199100998E-3"/>
    <n v="1.3673781088357199E-2"/>
    <n v="1.69304708358235E-2"/>
    <n v="1.7755374006294601E-2"/>
    <n v="67.690002000000007"/>
    <n v="45.639998999999897"/>
    <n v="-0.147401280045934"/>
    <n v="-6.9359101493404697E-3"/>
    <n v="1.101599467957"/>
    <n v="-2.8543532201259199"/>
    <n v="-2.8061945350616302"/>
    <s v="Spectrum Group"/>
    <x v="49"/>
    <s v="Consumer Discretionary"/>
    <s v="Hotels, Resorts &amp; Cruise Lines"/>
    <s v="Miami, Florida"/>
    <d v="1998-12-22T00:00:00"/>
    <n v="815097"/>
    <m/>
    <s v="Miami"/>
    <s v="Florida"/>
    <s v="United States"/>
  </r>
  <r>
    <d v="2019-04-03T00:00:00"/>
    <x v="49"/>
    <s v="sell"/>
    <n v="1000"/>
    <n v="11"/>
    <n v="52.91"/>
    <n v="53.669998"/>
    <n v="52.849997999999999"/>
    <n v="53.189999"/>
    <n v="52.684680999999998"/>
    <n v="4954100"/>
    <n v="2.5169999999999999"/>
    <n v="1.5536504623611801E-2"/>
    <n v="4.87337973803239E-2"/>
    <n v="-6.1431646517044303E-2"/>
    <n v="7.3384451825097105E-2"/>
    <n v="-0.159847465460384"/>
    <n v="1.3145590026860301E-2"/>
    <n v="2.3306813852748898E-2"/>
    <n v="1.8824132896952998E-2"/>
    <n v="1.76520694513593E-2"/>
    <n v="67.690002000000007"/>
    <n v="45.639998999999897"/>
    <n v="-0.147401280045934"/>
    <n v="2.1460723821998401E-3"/>
    <n v="1.0176759675654099"/>
    <n v="-1.8331710479049601"/>
    <n v="-2.15219962480775"/>
    <s v="Beta Dynamic Fund"/>
    <x v="49"/>
    <s v="Consumer Discretionary"/>
    <s v="Hotels, Resorts &amp; Cruise Lines"/>
    <s v="Miami, Florida"/>
    <d v="1998-12-22T00:00:00"/>
    <n v="815097"/>
    <m/>
    <s v="Miami"/>
    <s v="Florida"/>
    <s v="United States"/>
  </r>
  <r>
    <d v="2019-04-16T00:00:00"/>
    <x v="49"/>
    <s v="buy"/>
    <n v="400"/>
    <n v="11"/>
    <n v="53.900002000000001"/>
    <n v="54.849997999999999"/>
    <n v="53.790000999999997"/>
    <n v="54.799999"/>
    <n v="54.279384999999998"/>
    <n v="3464600"/>
    <n v="2.5920000000000001"/>
    <n v="1.9532539857707299E-2"/>
    <n v="5.4371380318282002E-2"/>
    <n v="-3.2495445096162E-2"/>
    <n v="4.3441297615645302E-2"/>
    <n v="-0.12364997953069801"/>
    <n v="8.5997101550105409E-3"/>
    <n v="2.3599337168337901E-2"/>
    <n v="1.6336966293713399E-2"/>
    <n v="1.7592464451108399E-2"/>
    <n v="67.690002000000007"/>
    <n v="45.639998999999897"/>
    <n v="-0.147401280045934"/>
    <n v="5.0922850790659495E-4"/>
    <n v="1.06318164282391"/>
    <n v="-1.5905104950764299"/>
    <n v="-1.7357221781337899"/>
    <s v="Beta Dynamic Fund"/>
    <x v="49"/>
    <s v="Consumer Discretionary"/>
    <s v="Hotels, Resorts &amp; Cruise Lines"/>
    <s v="Miami, Florida"/>
    <d v="1998-12-22T00:00:00"/>
    <n v="815097"/>
    <m/>
    <s v="Miami"/>
    <s v="Florida"/>
    <s v="United States"/>
  </r>
  <r>
    <d v="2019-05-16T00:00:00"/>
    <x v="49"/>
    <s v="buy"/>
    <n v="600"/>
    <n v="11"/>
    <n v="53.650002000000001"/>
    <n v="54.18"/>
    <n v="53.52"/>
    <n v="53.93"/>
    <n v="53.417651999999997"/>
    <n v="2794400"/>
    <n v="2.4049999999999998"/>
    <n v="2.59937123565019E-3"/>
    <n v="-1.8537097369957699E-4"/>
    <n v="3.5292882356284402E-3"/>
    <n v="-4.8584689306738503E-2"/>
    <n v="-0.15667362577056701"/>
    <n v="1.7964247855644901E-2"/>
    <n v="1.42279054021916E-2"/>
    <n v="1.6903848510304499E-2"/>
    <n v="1.7683934960373699E-2"/>
    <n v="67.690002000000007"/>
    <n v="45.639998999999897"/>
    <n v="-0.147401280045934"/>
    <n v="8.8559569696340101E-3"/>
    <n v="1.1013447447281799"/>
    <n v="-2.2839250695573998"/>
    <n v="-2.13828598386372"/>
    <s v="Beta Dynamic Fund"/>
    <x v="49"/>
    <s v="Consumer Discretionary"/>
    <s v="Hotels, Resorts &amp; Cruise Lines"/>
    <s v="Miami, Florida"/>
    <d v="1998-12-22T00:00:00"/>
    <n v="815097"/>
    <m/>
    <s v="Miami"/>
    <s v="Florida"/>
    <s v="United States"/>
  </r>
  <r>
    <d v="2019-06-10T00:00:00"/>
    <x v="49"/>
    <s v="sell"/>
    <n v="1200"/>
    <n v="11"/>
    <n v="52.07"/>
    <n v="53.389998999999897"/>
    <n v="52"/>
    <n v="53.18"/>
    <n v="53.18"/>
    <n v="3067300"/>
    <n v="2.1429999999999998"/>
    <n v="1.8025343366666401E-2"/>
    <n v="3.9506595307409798E-2"/>
    <n v="-6.12632543552105E-3"/>
    <n v="-3.1892891566221597E-2"/>
    <n v="-0.10800921423391099"/>
    <n v="2.0608511946339302E-2"/>
    <n v="1.4138166321854899E-2"/>
    <n v="1.7405109644925001E-2"/>
    <n v="1.7635150909642398E-2"/>
    <n v="67.690002000000007"/>
    <n v="45.639998999999897"/>
    <n v="-0.147401280045934"/>
    <n v="4.6492198743191201E-3"/>
    <n v="1.0862090089655101"/>
    <n v="-1.84750499633898"/>
    <n v="-2.3100272673916602"/>
    <s v="Beta Dynamic Fund"/>
    <x v="49"/>
    <s v="Consumer Discretionary"/>
    <s v="Hotels, Resorts &amp; Cruise Lines"/>
    <s v="Miami, Florida"/>
    <d v="1998-12-22T00:00:00"/>
    <n v="815097"/>
    <m/>
    <s v="Miami"/>
    <s v="Florida"/>
    <s v="United States"/>
  </r>
  <r>
    <d v="2019-04-08T00:00:00"/>
    <x v="49"/>
    <s v="sell"/>
    <n v="900"/>
    <n v="12"/>
    <n v="52.990001999999997"/>
    <n v="53.049999"/>
    <n v="52.32"/>
    <n v="52.509997999999896"/>
    <n v="52.011139"/>
    <n v="3192100"/>
    <n v="2.5190000000000001"/>
    <n v="-1.0608172436140499E-2"/>
    <n v="6.1127045361022798E-3"/>
    <n v="-5.32149789564152E-2"/>
    <n v="4.4794237369630403E-2"/>
    <n v="-0.17302451289967399"/>
    <n v="9.50637958313281E-3"/>
    <n v="2.2880848489273301E-2"/>
    <n v="1.62485309095113E-2"/>
    <n v="1.7622524333941798E-2"/>
    <n v="67.690002000000007"/>
    <n v="45.639998999999897"/>
    <n v="-0.147401280045934"/>
    <n v="1.0469119934194001E-3"/>
    <n v="1.0253689769752401"/>
    <n v="-2.00742504383485"/>
    <n v="-1.9619216712958001"/>
    <s v="6igma Capital"/>
    <x v="49"/>
    <s v="Consumer Discretionary"/>
    <s v="Hotels, Resorts &amp; Cruise Lines"/>
    <s v="Miami, Florida"/>
    <d v="1998-12-22T00:00:00"/>
    <n v="815097"/>
    <m/>
    <s v="Miami"/>
    <s v="Florida"/>
    <s v="United States"/>
  </r>
  <r>
    <d v="2019-04-17T00:00:00"/>
    <x v="49"/>
    <s v="sell"/>
    <n v="1000"/>
    <n v="12"/>
    <n v="55.119999"/>
    <n v="55.34"/>
    <n v="54.299999"/>
    <n v="54.540000999999997"/>
    <n v="54.021857999999902"/>
    <n v="4991900"/>
    <n v="2.5920000000000001"/>
    <n v="-4.7557623208394802E-3"/>
    <n v="4.2511813654381503E-2"/>
    <n v="-5.0238371417631801E-2"/>
    <n v="4.22823206817197E-2"/>
    <n v="-0.12980913490465501"/>
    <n v="1.11554004591349E-2"/>
    <n v="2.3383683068709599E-2"/>
    <n v="1.6342522418261E-2"/>
    <n v="1.7594100912509E-2"/>
    <n v="67.690002000000007"/>
    <n v="45.639998999999897"/>
    <n v="-0.147401280045934"/>
    <n v="-2.2764010197428601E-3"/>
    <n v="1.06750546914873"/>
    <n v="-1.67221490791711"/>
    <n v="-1.70031954602635"/>
    <s v="6igma Capital"/>
    <x v="49"/>
    <s v="Consumer Discretionary"/>
    <s v="Hotels, Resorts &amp; Cruise Lines"/>
    <s v="Miami, Florida"/>
    <d v="1998-12-22T00:00:00"/>
    <n v="815097"/>
    <m/>
    <s v="Miami"/>
    <s v="Florida"/>
    <s v="United States"/>
  </r>
  <r>
    <d v="2019-04-18T00:00:00"/>
    <x v="49"/>
    <s v="buy"/>
    <n v="1600"/>
    <n v="12"/>
    <n v="54.650002000000001"/>
    <n v="54.709998999999897"/>
    <n v="53.380001"/>
    <n v="53.630001"/>
    <n v="53.120502000000002"/>
    <n v="4114300"/>
    <n v="2.56"/>
    <n v="-1.6825787016898099E-2"/>
    <n v="2.1867021465291001E-2"/>
    <n v="-6.3045649289476702E-2"/>
    <n v="1.0212016419876501E-2"/>
    <n v="-0.16363156877798499"/>
    <n v="1.6063247494916201E-2"/>
    <n v="2.3587466229105899E-2"/>
    <n v="1.63806891574916E-2"/>
    <n v="1.7588986705117899E-2"/>
    <n v="67.690002000000007"/>
    <n v="45.639998999999897"/>
    <n v="-0.147401280045934"/>
    <n v="1.5778467813143101E-3"/>
    <n v="1.0660647443879601"/>
    <n v="-2.0546478224686102"/>
    <n v="-1.7284255087957701"/>
    <s v="6igma Capital"/>
    <x v="49"/>
    <s v="Consumer Discretionary"/>
    <s v="Hotels, Resorts &amp; Cruise Lines"/>
    <s v="Miami, Florida"/>
    <d v="1998-12-22T00:00:00"/>
    <n v="815097"/>
    <m/>
    <s v="Miami"/>
    <s v="Florida"/>
    <s v="United States"/>
  </r>
  <r>
    <d v="2019-04-29T00:00:00"/>
    <x v="49"/>
    <s v="buy"/>
    <n v="900"/>
    <n v="12"/>
    <n v="54.419998"/>
    <n v="54.889998999999897"/>
    <n v="54.200001"/>
    <n v="54.43"/>
    <n v="53.912898999999904"/>
    <n v="4796700"/>
    <n v="2.536"/>
    <n v="1.8377624923350501E-4"/>
    <n v="2.5303683211618501E-2"/>
    <n v="7.1778830029118806E-2"/>
    <n v="-2.7021311351853299E-2"/>
    <n v="-0.13400745244113099"/>
    <n v="6.2550166368377999E-3"/>
    <n v="1.14887545055986E-2"/>
    <n v="1.5976580987298102E-2"/>
    <n v="1.7510790230322801E-2"/>
    <n v="67.690002000000007"/>
    <n v="45.639998999999897"/>
    <n v="-0.147401280045934"/>
    <n v="1.07094833958194E-3"/>
    <n v="1.0975078321292999"/>
    <n v="-1.8456823604624399"/>
    <n v="-2.1166066417123401"/>
    <s v="6igma Capital"/>
    <x v="49"/>
    <s v="Consumer Discretionary"/>
    <s v="Hotels, Resorts &amp; Cruise Lines"/>
    <s v="Miami, Florida"/>
    <d v="1998-12-22T00:00:00"/>
    <n v="815097"/>
    <m/>
    <s v="Miami"/>
    <s v="Florida"/>
    <s v="United States"/>
  </r>
  <r>
    <d v="2019-05-02T00:00:00"/>
    <x v="49"/>
    <s v="buy"/>
    <n v="1100"/>
    <n v="12"/>
    <n v="55.310001"/>
    <n v="55.369999"/>
    <n v="54.099997999999999"/>
    <n v="54.330002"/>
    <n v="53.813853999999999"/>
    <n v="7569800"/>
    <n v="2.552"/>
    <n v="-2.7055618741347199E-2"/>
    <n v="9.2456298892129203E-3"/>
    <n v="4.0185740667820803E-2"/>
    <n v="-4.9566248248153699E-2"/>
    <n v="-0.13273157380749501"/>
    <n v="1.7296200679269201E-2"/>
    <n v="1.21782290121886E-2"/>
    <n v="1.6291890011738999E-2"/>
    <n v="1.7556975744587699E-2"/>
    <n v="67.690002000000007"/>
    <n v="45.639998999999897"/>
    <n v="-0.147401280045934"/>
    <n v="-2.1262443276895502E-3"/>
    <n v="1.0854081224399601"/>
    <n v="-1.8700350595758799"/>
    <n v="-1.79432931356225"/>
    <s v="6igma Capital"/>
    <x v="49"/>
    <s v="Consumer Discretionary"/>
    <s v="Hotels, Resorts &amp; Cruise Lines"/>
    <s v="Miami, Florida"/>
    <d v="1998-12-22T00:00:00"/>
    <n v="815097"/>
    <m/>
    <s v="Miami"/>
    <s v="Florida"/>
    <s v="United States"/>
  </r>
  <r>
    <d v="2019-05-06T00:00:00"/>
    <x v="49"/>
    <s v="sell"/>
    <n v="1000"/>
    <n v="12"/>
    <n v="54.189999"/>
    <n v="54.869999"/>
    <n v="54.060001"/>
    <n v="54.849997999999999"/>
    <n v="54.328910999999998"/>
    <n v="2969500"/>
    <n v="2.5"/>
    <n v="-5.9984019053230496E-3"/>
    <n v="7.6867533604228402E-3"/>
    <n v="3.0731786009217801E-2"/>
    <n v="-5.0406945230002997E-2"/>
    <n v="-0.110490941934966"/>
    <n v="1.8439288897583998E-2"/>
    <n v="1.2283761608343701E-2"/>
    <n v="1.63929352962933E-2"/>
    <n v="1.7540350261698E-2"/>
    <n v="67.690002000000007"/>
    <n v="45.639998999999897"/>
    <n v="-0.147401280045934"/>
    <n v="-4.4810132310555703E-3"/>
    <n v="1.08540016515284"/>
    <n v="-1.61700236083404"/>
    <n v="-1.6121620094364799"/>
    <s v="6igma Capital"/>
    <x v="49"/>
    <s v="Consumer Discretionary"/>
    <s v="Hotels, Resorts &amp; Cruise Lines"/>
    <s v="Miami, Florida"/>
    <d v="1998-12-22T00:00:00"/>
    <n v="815097"/>
    <m/>
    <s v="Miami"/>
    <s v="Florida"/>
    <s v="United States"/>
  </r>
  <r>
    <d v="2019-05-09T00:00:00"/>
    <x v="49"/>
    <s v="buy"/>
    <n v="2000"/>
    <n v="12"/>
    <n v="53.330002"/>
    <n v="54.119999"/>
    <n v="52.950001"/>
    <n v="53.939999"/>
    <n v="53.427554999999998"/>
    <n v="2749400"/>
    <n v="2.4569999999999999"/>
    <n v="-1.48208713630698E-3"/>
    <n v="-7.2043191975040104E-3"/>
    <n v="2.6868716934214401E-2"/>
    <n v="-4.5944518753715198E-2"/>
    <n v="-0.124848384699074"/>
    <n v="1.3906508960225E-2"/>
    <n v="1.30385330398127E-2"/>
    <n v="1.63458411528857E-2"/>
    <n v="1.75812872249053E-2"/>
    <n v="67.690002000000007"/>
    <n v="45.639998999999897"/>
    <n v="-0.147401280045934"/>
    <n v="-3.0259986019249502E-3"/>
    <n v="1.09297218478778"/>
    <n v="-1.8099132925916901"/>
    <n v="-1.71109090216205"/>
    <s v="6igma Capital"/>
    <x v="49"/>
    <s v="Consumer Discretionary"/>
    <s v="Hotels, Resorts &amp; Cruise Lines"/>
    <s v="Miami, Florida"/>
    <d v="1998-12-22T00:00:00"/>
    <n v="815097"/>
    <m/>
    <s v="Miami"/>
    <s v="Florida"/>
    <s v="United States"/>
  </r>
  <r>
    <d v="2019-05-16T00:00:00"/>
    <x v="49"/>
    <s v="buy"/>
    <n v="1600"/>
    <n v="12"/>
    <n v="53.650002000000001"/>
    <n v="54.18"/>
    <n v="53.52"/>
    <n v="53.93"/>
    <n v="53.417651999999997"/>
    <n v="2794400"/>
    <n v="2.4049999999999998"/>
    <n v="2.59937123565019E-3"/>
    <n v="-1.8537097369957699E-4"/>
    <n v="3.5292882356284402E-3"/>
    <n v="-4.8584689306738503E-2"/>
    <n v="-0.15667362577056701"/>
    <n v="1.7964247855644901E-2"/>
    <n v="1.42279054021916E-2"/>
    <n v="1.6903848510304499E-2"/>
    <n v="1.7683934960373699E-2"/>
    <n v="67.690002000000007"/>
    <n v="45.639998999999897"/>
    <n v="-0.147401280045934"/>
    <n v="8.8559569696340101E-3"/>
    <n v="1.1013447447281799"/>
    <n v="-2.2839250695573998"/>
    <n v="-2.13828598386372"/>
    <s v="6igma Capital"/>
    <x v="49"/>
    <s v="Consumer Discretionary"/>
    <s v="Hotels, Resorts &amp; Cruise Lines"/>
    <s v="Miami, Florida"/>
    <d v="1998-12-22T00:00:00"/>
    <n v="815097"/>
    <m/>
    <s v="Miami"/>
    <s v="Florida"/>
    <s v="United States"/>
  </r>
  <r>
    <d v="2019-05-21T00:00:00"/>
    <x v="49"/>
    <s v="buy"/>
    <n v="1200"/>
    <n v="12"/>
    <n v="52.790000999999997"/>
    <n v="53.16"/>
    <n v="52.639998999999897"/>
    <n v="52.66"/>
    <n v="52.159717999999998"/>
    <n v="3220400"/>
    <n v="2.4260000000000002"/>
    <n v="5.3313162184088301E-3"/>
    <n v="-2.1788977430545298E-2"/>
    <n v="-1.8252444262664601E-2"/>
    <n v="-0.10260314058726799"/>
    <n v="-0.175274272428597"/>
    <n v="1.1865317189970701E-2"/>
    <n v="1.41426487940348E-2"/>
    <n v="1.6949602968100001E-2"/>
    <n v="1.77414629656606E-2"/>
    <n v="67.690002000000007"/>
    <n v="45.639998999999897"/>
    <n v="-0.147401280045934"/>
    <n v="8.4599491109458805E-3"/>
    <n v="1.1044521527972899"/>
    <n v="-2.61737027940387"/>
    <n v="-2.438673668456"/>
    <s v="6igma Capital"/>
    <x v="49"/>
    <s v="Consumer Discretionary"/>
    <s v="Hotels, Resorts &amp; Cruise Lines"/>
    <s v="Miami, Florida"/>
    <d v="1998-12-22T00:00:00"/>
    <n v="815097"/>
    <m/>
    <s v="Miami"/>
    <s v="Florida"/>
    <s v="United States"/>
  </r>
  <r>
    <d v="2019-05-22T00:00:00"/>
    <x v="49"/>
    <s v="sell"/>
    <n v="800"/>
    <n v="12"/>
    <n v="52.650002000000001"/>
    <n v="52.75"/>
    <n v="52.220001000000003"/>
    <n v="52.630001"/>
    <n v="52.130001"/>
    <n v="2211000"/>
    <n v="2.3929999999999998"/>
    <n v="-5.6989319923830795E-4"/>
    <n v="-2.1801263941911501E-2"/>
    <n v="-8.3254616531872397E-3"/>
    <n v="-0.101801073131187"/>
    <n v="-0.17476397308241401"/>
    <n v="1.18643346496487E-2"/>
    <n v="1.3976916078964299E-2"/>
    <n v="1.69501000792994E-2"/>
    <n v="1.7741448008554501E-2"/>
    <n v="67.690002000000007"/>
    <n v="45.639998999999897"/>
    <n v="-0.147401280045934"/>
    <n v="-2.8283920525026501E-3"/>
    <n v="1.10658318453807"/>
    <n v="-2.6350796929566198"/>
    <n v="-2.52226116044449"/>
    <s v="6igma Capital"/>
    <x v="49"/>
    <s v="Consumer Discretionary"/>
    <s v="Hotels, Resorts &amp; Cruise Lines"/>
    <s v="Miami, Florida"/>
    <d v="1998-12-22T00:00:00"/>
    <n v="815097"/>
    <m/>
    <s v="Miami"/>
    <s v="Florida"/>
    <s v="United States"/>
  </r>
  <r>
    <d v="2019-06-06T00:00:00"/>
    <x v="49"/>
    <s v="buy"/>
    <n v="1100"/>
    <n v="12"/>
    <n v="50.470001000000003"/>
    <n v="51.299999"/>
    <n v="50.290000999999997"/>
    <n v="51.16"/>
    <n v="51.16"/>
    <n v="4086000"/>
    <n v="2.1240000000000001"/>
    <n v="5.29155576012676E-3"/>
    <n v="-7.59421435368477E-3"/>
    <n v="-6.0098539477413303E-2"/>
    <n v="-6.9714909425646607E-2"/>
    <n v="-0.13459441713223999"/>
    <n v="1.80075208402177E-2"/>
    <n v="1.3428085827504601E-2"/>
    <n v="1.7082553291528801E-2"/>
    <n v="1.7569910285545401E-2"/>
    <n v="67.690002000000007"/>
    <n v="45.639998999999897"/>
    <n v="-0.147401280045934"/>
    <n v="6.1168407152111899E-3"/>
    <n v="1.08118844496391"/>
    <n v="-2.2069347292496801"/>
    <n v="-2.5694259819111198"/>
    <s v="6igma Capital"/>
    <x v="49"/>
    <s v="Consumer Discretionary"/>
    <s v="Hotels, Resorts &amp; Cruise Lines"/>
    <s v="Miami, Florida"/>
    <d v="1998-12-22T00:00:00"/>
    <n v="815097"/>
    <m/>
    <s v="Miami"/>
    <s v="Florida"/>
    <s v="United States"/>
  </r>
  <r>
    <d v="2019-04-04T00:00:00"/>
    <x v="49"/>
    <s v="sell"/>
    <n v="1300"/>
    <n v="13"/>
    <n v="53.240001999999997"/>
    <n v="53.299999"/>
    <n v="52.779998999999997"/>
    <n v="53.099997999999999"/>
    <n v="52.595534999999998"/>
    <n v="2296700"/>
    <n v="2.512"/>
    <n v="-1.69349996974679E-3"/>
    <n v="5.3376954177176701E-2"/>
    <n v="-7.2802324453973694E-2"/>
    <n v="0.122720270122451"/>
    <n v="-0.16911039614929099"/>
    <n v="1.18228341120246E-2"/>
    <n v="2.3142622486660599E-2"/>
    <n v="1.76044716259619E-2"/>
    <n v="1.7644561081317799E-2"/>
    <n v="67.690002000000007"/>
    <n v="45.639998999999897"/>
    <n v="-0.147401280045934"/>
    <n v="2.0824655091414399E-3"/>
    <n v="1.0189523288583"/>
    <n v="-1.93831351958378"/>
    <n v="-2.0396910670956001"/>
    <s v="Marquee Group Funds"/>
    <x v="49"/>
    <s v="Consumer Discretionary"/>
    <s v="Hotels, Resorts &amp; Cruise Lines"/>
    <s v="Miami, Florida"/>
    <d v="1998-12-22T00:00:00"/>
    <n v="815097"/>
    <m/>
    <s v="Miami"/>
    <s v="Florida"/>
    <s v="United States"/>
  </r>
  <r>
    <d v="2019-04-08T00:00:00"/>
    <x v="49"/>
    <s v="sell"/>
    <n v="600"/>
    <n v="13"/>
    <n v="52.990001999999997"/>
    <n v="53.049999"/>
    <n v="52.32"/>
    <n v="52.509997999999896"/>
    <n v="52.011139"/>
    <n v="3192100"/>
    <n v="2.5190000000000001"/>
    <n v="-1.0608172436140499E-2"/>
    <n v="6.1127045361022798E-3"/>
    <n v="-5.32149789564152E-2"/>
    <n v="4.4794237369630403E-2"/>
    <n v="-0.17302451289967399"/>
    <n v="9.50637958313281E-3"/>
    <n v="2.2880848489273301E-2"/>
    <n v="1.62485309095113E-2"/>
    <n v="1.7622524333941798E-2"/>
    <n v="67.690002000000007"/>
    <n v="45.639998999999897"/>
    <n v="-0.147401280045934"/>
    <n v="1.0469119934194001E-3"/>
    <n v="1.0253689769752401"/>
    <n v="-2.00742504383485"/>
    <n v="-1.9619216712958001"/>
    <s v="Marquee Group Funds"/>
    <x v="49"/>
    <s v="Consumer Discretionary"/>
    <s v="Hotels, Resorts &amp; Cruise Lines"/>
    <s v="Miami, Florida"/>
    <d v="1998-12-22T00:00:00"/>
    <n v="815097"/>
    <m/>
    <s v="Miami"/>
    <s v="Florida"/>
    <s v="United States"/>
  </r>
  <r>
    <d v="2019-04-12T00:00:00"/>
    <x v="49"/>
    <s v="sell"/>
    <n v="1200"/>
    <n v="13"/>
    <n v="52.959998999999897"/>
    <n v="53.580002"/>
    <n v="52.880001"/>
    <n v="53.57"/>
    <n v="53.061068999999897"/>
    <n v="3395700"/>
    <n v="2.56"/>
    <n v="2.0747561550599501E-2"/>
    <n v="9.3774158940238706E-3"/>
    <n v="-4.5968347174874302E-2"/>
    <n v="3.06149812033009E-2"/>
    <n v="-0.141187774340573"/>
    <n v="1.34813800405488E-2"/>
    <n v="2.31995047182285E-2"/>
    <n v="1.6250747363370899E-2"/>
    <n v="1.7601038999212299E-2"/>
    <n v="67.690002000000007"/>
    <n v="45.639998999999897"/>
    <n v="-0.147401280045934"/>
    <n v="6.5875784763498903E-3"/>
    <n v="1.06799377786273"/>
    <n v="-1.7391405559603099"/>
    <n v="-1.9405248140606699"/>
    <s v="Marquee Group Funds"/>
    <x v="49"/>
    <s v="Consumer Discretionary"/>
    <s v="Hotels, Resorts &amp; Cruise Lines"/>
    <s v="Miami, Florida"/>
    <d v="1998-12-22T00:00:00"/>
    <n v="815097"/>
    <m/>
    <s v="Miami"/>
    <s v="Florida"/>
    <s v="United States"/>
  </r>
  <r>
    <d v="2019-04-25T00:00:00"/>
    <x v="49"/>
    <s v="sell"/>
    <n v="1400"/>
    <n v="13"/>
    <n v="53.529998999999997"/>
    <n v="54.09"/>
    <n v="53.369999"/>
    <n v="53.830002"/>
    <n v="53.318604000000001"/>
    <n v="2482200"/>
    <n v="2.5339999999999998"/>
    <n v="1.8594845863654601E-3"/>
    <n v="-1.3103429019248601E-2"/>
    <n v="-5.1061047349416799E-2"/>
    <n v="-1.3333254013164699E-2"/>
    <n v="-0.164037479059055"/>
    <n v="1.14526121521273E-2"/>
    <n v="2.34158988676425E-2"/>
    <n v="1.60880126182056E-2"/>
    <n v="1.75833865720788E-2"/>
    <n v="67.690002000000007"/>
    <n v="45.639998999999897"/>
    <n v="-0.147401280045934"/>
    <n v="-3.6904169755480902E-4"/>
    <n v="1.0798986387487399"/>
    <n v="-2.1498198437385998"/>
    <n v="-2.16252160067287"/>
    <s v="Marquee Group Funds"/>
    <x v="49"/>
    <s v="Consumer Discretionary"/>
    <s v="Hotels, Resorts &amp; Cruise Lines"/>
    <s v="Miami, Florida"/>
    <d v="1998-12-22T00:00:00"/>
    <n v="815097"/>
    <m/>
    <s v="Miami"/>
    <s v="Florida"/>
    <s v="United States"/>
  </r>
  <r>
    <d v="2019-05-06T00:00:00"/>
    <x v="49"/>
    <s v="sell"/>
    <n v="1500"/>
    <n v="13"/>
    <n v="54.189999"/>
    <n v="54.869999"/>
    <n v="54.060001"/>
    <n v="54.849997999999999"/>
    <n v="54.328910999999998"/>
    <n v="2969500"/>
    <n v="2.5"/>
    <n v="-5.9984019053230496E-3"/>
    <n v="7.6867533604228402E-3"/>
    <n v="3.0731786009217801E-2"/>
    <n v="-5.0406945230002997E-2"/>
    <n v="-0.110490941934966"/>
    <n v="1.8439288897583998E-2"/>
    <n v="1.2283761608343701E-2"/>
    <n v="1.63929352962933E-2"/>
    <n v="1.7540350261698E-2"/>
    <n v="67.690002000000007"/>
    <n v="45.639998999999897"/>
    <n v="-0.147401280045934"/>
    <n v="-4.4810132310555703E-3"/>
    <n v="1.08540016515284"/>
    <n v="-1.61700236083404"/>
    <n v="-1.6121620094364799"/>
    <s v="Marquee Group Funds"/>
    <x v="49"/>
    <s v="Consumer Discretionary"/>
    <s v="Hotels, Resorts &amp; Cruise Lines"/>
    <s v="Miami, Florida"/>
    <d v="1998-12-22T00:00:00"/>
    <n v="815097"/>
    <m/>
    <s v="Miami"/>
    <s v="Florida"/>
    <s v="United States"/>
  </r>
  <r>
    <d v="2019-05-28T00:00:00"/>
    <x v="49"/>
    <s v="sell"/>
    <n v="1300"/>
    <n v="13"/>
    <n v="51.810001"/>
    <n v="52.080002"/>
    <n v="51.25"/>
    <n v="51.25"/>
    <n v="51.25"/>
    <n v="3153000"/>
    <n v="2.2679999999999998"/>
    <n v="-6.9998535182080697E-3"/>
    <n v="-1.2263576925138299E-2"/>
    <n v="-3.9569695403861398E-2"/>
    <n v="-0.11848278427114101"/>
    <n v="-0.18993105133841601"/>
    <n v="6.0075242341756704E-3"/>
    <n v="1.38261527320785E-2"/>
    <n v="1.69267475753807E-2"/>
    <n v="1.7749572912126199E-2"/>
    <n v="67.690002000000007"/>
    <n v="45.639998999999897"/>
    <n v="-0.147401280045934"/>
    <n v="-8.4109499934704197E-3"/>
    <n v="1.10571051548449"/>
    <n v="-2.90554811735328"/>
    <n v="-2.7587979469172201"/>
    <s v="Marquee Group Funds"/>
    <x v="49"/>
    <s v="Consumer Discretionary"/>
    <s v="Hotels, Resorts &amp; Cruise Lines"/>
    <s v="Miami, Florida"/>
    <d v="1998-12-22T00:00:00"/>
    <n v="815097"/>
    <m/>
    <s v="Miami"/>
    <s v="Florida"/>
    <s v="United States"/>
  </r>
  <r>
    <d v="2019-06-13T00:00:00"/>
    <x v="49"/>
    <s v="buy"/>
    <n v="2000"/>
    <n v="13"/>
    <n v="52.93"/>
    <n v="53.34"/>
    <n v="52.599997999999999"/>
    <n v="52.849997999999999"/>
    <n v="52.849997999999999"/>
    <n v="3030400"/>
    <n v="2.0910000000000002"/>
    <n v="-1.01657693087012E-2"/>
    <n v="3.2499697762652303E-2"/>
    <n v="1.0871024037735299E-2"/>
    <n v="-5.5997612080738599E-2"/>
    <n v="-0.12783736923146799"/>
    <n v="1.2869988465851001E-2"/>
    <n v="1.27413150758176E-2"/>
    <n v="1.73208485418575E-2"/>
    <n v="1.7609303259154999E-2"/>
    <n v="67.690002000000007"/>
    <n v="45.639998999999897"/>
    <n v="-0.147401280045934"/>
    <n v="4.0890106107655602E-3"/>
    <n v="1.08320883299749"/>
    <n v="-2.1539687076221998"/>
    <n v="-1.9281399288149199"/>
    <s v="Marquee Group Funds"/>
    <x v="49"/>
    <s v="Consumer Discretionary"/>
    <s v="Hotels, Resorts &amp; Cruise Lines"/>
    <s v="Miami, Florida"/>
    <d v="1998-12-22T00:00:00"/>
    <n v="815097"/>
    <m/>
    <s v="Miami"/>
    <s v="Florida"/>
    <s v="United States"/>
  </r>
  <r>
    <d v="2019-06-20T00:00:00"/>
    <x v="49"/>
    <s v="buy"/>
    <n v="1200"/>
    <n v="13"/>
    <n v="47.200001"/>
    <n v="49.080002"/>
    <n v="46.110000999999997"/>
    <n v="48.799999"/>
    <n v="48.799999"/>
    <n v="18522500"/>
    <n v="2.0009999999999999"/>
    <n v="-7.95381872868266E-2"/>
    <n v="-7.97273821059961E-2"/>
    <n v="-6.1248902576357803E-2"/>
    <n v="-0.15032632998361101"/>
    <n v="-0.22825961007689399"/>
    <n v="3.6793931628910398E-2"/>
    <n v="2.06098190931794E-2"/>
    <n v="1.9883077971696899E-2"/>
    <n v="1.81908459251903E-2"/>
    <n v="67.690002000000007"/>
    <n v="45.639998999999897"/>
    <n v="-0.156837223817923"/>
    <n v="9.4276054361659405E-3"/>
    <n v="1.04882943077687"/>
    <n v="-3.7137333158436601"/>
    <n v="-2.9616049654931298"/>
    <s v="Marquee Group Funds"/>
    <x v="49"/>
    <s v="Consumer Discretionary"/>
    <s v="Hotels, Resorts &amp; Cruise Lines"/>
    <s v="Miami, Florida"/>
    <d v="1998-12-22T00:00:00"/>
    <n v="815097"/>
    <m/>
    <s v="Miami"/>
    <s v="Florida"/>
    <s v="United States"/>
  </r>
  <r>
    <d v="2019-06-27T00:00:00"/>
    <x v="49"/>
    <s v="buy"/>
    <n v="1800"/>
    <n v="13"/>
    <n v="45.209998999999897"/>
    <n v="46.200001"/>
    <n v="44.759997999999896"/>
    <n v="45.919998"/>
    <n v="45.919998"/>
    <n v="6662700"/>
    <n v="2.0049999999999999"/>
    <n v="1.18292070694682E-2"/>
    <n v="-6.0829583909994898E-2"/>
    <n v="-0.10981490956121399"/>
    <n v="-8.2353567574610806E-2"/>
    <n v="-0.22885834949029901"/>
    <n v="2.1218915537884801E-2"/>
    <n v="2.2792023476838199E-2"/>
    <n v="1.7171847226356E-2"/>
    <n v="1.76296153138716E-2"/>
    <n v="67.690002000000007"/>
    <n v="44.759997999999896"/>
    <n v="-0.156837223817923"/>
    <n v="3.81588593721357E-3"/>
    <n v="1.01186438841451"/>
    <n v="-3.6593226364375502"/>
    <n v="-4.1067590002277399"/>
    <s v="Marquee Group Funds"/>
    <x v="49"/>
    <s v="Consumer Discretionary"/>
    <s v="Hotels, Resorts &amp; Cruise Lines"/>
    <s v="Miami, Florida"/>
    <d v="1998-12-22T00:00:00"/>
    <n v="815097"/>
    <m/>
    <s v="Miami"/>
    <s v="Florida"/>
    <s v="United States"/>
  </r>
  <r>
    <d v="2019-04-04T00:00:00"/>
    <x v="49"/>
    <s v="sell"/>
    <n v="1500"/>
    <n v="14"/>
    <n v="53.240001999999997"/>
    <n v="53.299999"/>
    <n v="52.779998999999997"/>
    <n v="53.099997999999999"/>
    <n v="52.595534999999998"/>
    <n v="2296700"/>
    <n v="2.512"/>
    <n v="-1.69349996974679E-3"/>
    <n v="5.3376954177176701E-2"/>
    <n v="-7.2802324453973694E-2"/>
    <n v="0.122720270122451"/>
    <n v="-0.16911039614929099"/>
    <n v="1.18228341120246E-2"/>
    <n v="2.3142622486660599E-2"/>
    <n v="1.76044716259619E-2"/>
    <n v="1.7644561081317799E-2"/>
    <n v="67.690002000000007"/>
    <n v="45.639998999999897"/>
    <n v="-0.147401280045934"/>
    <n v="2.0824655091414399E-3"/>
    <n v="1.0189523288583"/>
    <n v="-1.93831351958378"/>
    <n v="-2.0396910670956001"/>
    <s v="DJT Green Funds"/>
    <x v="49"/>
    <s v="Consumer Discretionary"/>
    <s v="Hotels, Resorts &amp; Cruise Lines"/>
    <s v="Miami, Florida"/>
    <d v="1998-12-22T00:00:00"/>
    <n v="815097"/>
    <m/>
    <s v="Miami"/>
    <s v="Florida"/>
    <s v="United States"/>
  </r>
  <r>
    <d v="2019-04-09T00:00:00"/>
    <x v="49"/>
    <s v="buy"/>
    <n v="600"/>
    <n v="14"/>
    <n v="52.5"/>
    <n v="52.689999"/>
    <n v="51.77"/>
    <n v="51.900002000000001"/>
    <n v="51.406936999999999"/>
    <n v="4108500"/>
    <n v="2.4990000000000001"/>
    <n v="-1.16847827356881E-2"/>
    <n v="-9.0151011110404505E-3"/>
    <n v="-5.7468824190187701E-2"/>
    <n v="8.5325059445712399E-3"/>
    <n v="-0.19012009667188301"/>
    <n v="1.09245523211083E-2"/>
    <n v="2.2943109403138599E-2"/>
    <n v="1.6030272081347299E-2"/>
    <n v="1.7631861341639601E-2"/>
    <n v="67.690002000000007"/>
    <n v="45.639998999999897"/>
    <n v="-0.147401280045934"/>
    <n v="-6.0859766572597396E-3"/>
    <n v="1.02618870745527"/>
    <n v="-2.1927123934323598"/>
    <n v="-2.00231965517832"/>
    <s v="DJT Green Funds"/>
    <x v="49"/>
    <s v="Consumer Discretionary"/>
    <s v="Hotels, Resorts &amp; Cruise Lines"/>
    <s v="Miami, Florida"/>
    <d v="1998-12-22T00:00:00"/>
    <n v="815097"/>
    <m/>
    <s v="Miami"/>
    <s v="Florida"/>
    <s v="United States"/>
  </r>
  <r>
    <d v="2019-04-23T00:00:00"/>
    <x v="49"/>
    <s v="sell"/>
    <n v="800"/>
    <n v="14"/>
    <n v="53.380001"/>
    <n v="53.93"/>
    <n v="53.310001"/>
    <n v="53.75"/>
    <n v="53.239360999999903"/>
    <n v="2541200"/>
    <n v="2.57"/>
    <n v="1.27319115849248E-2"/>
    <n v="1.8602629617887699E-4"/>
    <n v="-6.3258631149970795E-2"/>
    <n v="-5.6914858567279096E-3"/>
    <n v="-0.170698927144048"/>
    <n v="1.5488088572162301E-2"/>
    <n v="2.35860834132464E-2"/>
    <n v="1.6192048735007399E-2"/>
    <n v="1.7599816175231101E-2"/>
    <n v="67.690002000000007"/>
    <n v="45.639998999999897"/>
    <n v="-0.147401280045934"/>
    <n v="8.8023511954049196E-3"/>
    <n v="1.0774443978449599"/>
    <n v="-2.1784397598476701"/>
    <n v="-1.93096032194698"/>
    <s v="DJT Green Funds"/>
    <x v="49"/>
    <s v="Consumer Discretionary"/>
    <s v="Hotels, Resorts &amp; Cruise Lines"/>
    <s v="Miami, Florida"/>
    <d v="1998-12-22T00:00:00"/>
    <n v="815097"/>
    <m/>
    <s v="Miami"/>
    <s v="Florida"/>
    <s v="United States"/>
  </r>
  <r>
    <d v="2019-06-06T00:00:00"/>
    <x v="49"/>
    <s v="buy"/>
    <n v="1200"/>
    <n v="14"/>
    <n v="50.470001000000003"/>
    <n v="51.299999"/>
    <n v="50.290000999999997"/>
    <n v="51.16"/>
    <n v="51.16"/>
    <n v="4086000"/>
    <n v="2.1240000000000001"/>
    <n v="5.29155576012676E-3"/>
    <n v="-7.59421435368477E-3"/>
    <n v="-6.0098539477413303E-2"/>
    <n v="-6.9714909425646607E-2"/>
    <n v="-0.13459441713223999"/>
    <n v="1.80075208402177E-2"/>
    <n v="1.3428085827504601E-2"/>
    <n v="1.7082553291528801E-2"/>
    <n v="1.7569910285545401E-2"/>
    <n v="67.690002000000007"/>
    <n v="45.639998999999897"/>
    <n v="-0.147401280045934"/>
    <n v="6.1168407152111899E-3"/>
    <n v="1.08118844496391"/>
    <n v="-2.2069347292496801"/>
    <n v="-2.5694259819111198"/>
    <s v="DJT Green Funds"/>
    <x v="49"/>
    <s v="Consumer Discretionary"/>
    <s v="Hotels, Resorts &amp; Cruise Lines"/>
    <s v="Miami, Florida"/>
    <d v="1998-12-22T00:00:00"/>
    <n v="815097"/>
    <m/>
    <s v="Miami"/>
    <s v="Florida"/>
    <s v="United States"/>
  </r>
  <r>
    <d v="2019-06-18T00:00:00"/>
    <x v="49"/>
    <s v="sell"/>
    <n v="2000"/>
    <n v="14"/>
    <n v="52.360000999999997"/>
    <n v="52.990001999999997"/>
    <n v="51.970001000000003"/>
    <n v="52.380001"/>
    <n v="52.380001"/>
    <n v="3331600"/>
    <n v="2.06"/>
    <n v="1.9109885425743899E-3"/>
    <n v="-1.4969431730228E-2"/>
    <n v="-1.9616394969566301E-2"/>
    <n v="-7.7083746543384304E-2"/>
    <n v="-0.18405041016593199"/>
    <n v="9.4771640928913194E-3"/>
    <n v="1.2522201411214901E-2"/>
    <n v="1.7341411590711599E-2"/>
    <n v="1.75250320212927E-2"/>
    <n v="67.690002000000007"/>
    <n v="45.639998999999897"/>
    <n v="-0.147401280045934"/>
    <n v="9.6704895497130797E-3"/>
    <n v="1.0850761762385399"/>
    <n v="-3.0358122266159802"/>
    <n v="-2.4505339045718801"/>
    <s v="DJT Green Funds"/>
    <x v="49"/>
    <s v="Consumer Discretionary"/>
    <s v="Hotels, Resorts &amp; Cruise Lines"/>
    <s v="Miami, Florida"/>
    <d v="1998-12-22T00:00:00"/>
    <n v="815097"/>
    <m/>
    <s v="Miami"/>
    <s v="Florida"/>
    <s v="United States"/>
  </r>
  <r>
    <d v="2019-04-11T00:00:00"/>
    <x v="49"/>
    <s v="sell"/>
    <n v="1800"/>
    <n v="15"/>
    <n v="52.41"/>
    <n v="52.790000999999997"/>
    <n v="52.18"/>
    <n v="52.470001000000003"/>
    <n v="51.971522999999998"/>
    <n v="4584200"/>
    <n v="2.504"/>
    <n v="3.8190051721923102E-3"/>
    <n v="-1.19352962496523E-2"/>
    <n v="-5.1807643835205697E-2"/>
    <n v="1.19689157729408E-2"/>
    <n v="-0.16020838876639901"/>
    <n v="8.4549607116809304E-3"/>
    <n v="2.2957933060877799E-2"/>
    <n v="1.6044263105612799E-2"/>
    <n v="1.75500096030436E-2"/>
    <n v="67.690002000000007"/>
    <n v="45.639998999999897"/>
    <n v="-0.147401280045934"/>
    <n v="3.8122194279549302E-5"/>
    <n v="1.06184249906386"/>
    <n v="-1.9141180086215499"/>
    <n v="-2.0006919570957402"/>
    <s v="Turtle River Asset Management"/>
    <x v="49"/>
    <s v="Consumer Discretionary"/>
    <s v="Hotels, Resorts &amp; Cruise Lines"/>
    <s v="Miami, Florida"/>
    <d v="1998-12-22T00:00:00"/>
    <n v="815097"/>
    <m/>
    <s v="Miami"/>
    <s v="Florida"/>
    <s v="United States"/>
  </r>
  <r>
    <d v="2019-05-22T00:00:00"/>
    <x v="49"/>
    <s v="sell"/>
    <n v="1900"/>
    <n v="15"/>
    <n v="52.650002000000001"/>
    <n v="52.75"/>
    <n v="52.220001000000003"/>
    <n v="52.630001"/>
    <n v="52.130001"/>
    <n v="2211000"/>
    <n v="2.3929999999999998"/>
    <n v="-5.6989319923830795E-4"/>
    <n v="-2.1801263941911501E-2"/>
    <n v="-8.3254616531872397E-3"/>
    <n v="-0.101801073131187"/>
    <n v="-0.17476397308241401"/>
    <n v="1.18643346496487E-2"/>
    <n v="1.3976916078964299E-2"/>
    <n v="1.69501000792994E-2"/>
    <n v="1.7741448008554501E-2"/>
    <n v="67.690002000000007"/>
    <n v="45.639998999999897"/>
    <n v="-0.147401280045934"/>
    <n v="-2.8283920525026501E-3"/>
    <n v="1.10658318453807"/>
    <n v="-2.6350796929566198"/>
    <n v="-2.52226116044449"/>
    <s v="Turtle River Asset Management"/>
    <x v="49"/>
    <s v="Consumer Discretionary"/>
    <s v="Hotels, Resorts &amp; Cruise Lines"/>
    <s v="Miami, Florida"/>
    <d v="1998-12-22T00:00:00"/>
    <n v="815097"/>
    <m/>
    <s v="Miami"/>
    <s v="Florida"/>
    <s v="United States"/>
  </r>
  <r>
    <d v="2019-05-30T00:00:00"/>
    <x v="49"/>
    <s v="buy"/>
    <n v="1700"/>
    <n v="15"/>
    <n v="51.669998"/>
    <n v="51.91"/>
    <n v="51.259997999999896"/>
    <n v="51.549999"/>
    <n v="51.549999"/>
    <n v="1950900"/>
    <n v="2.2269999999999999"/>
    <n v="-9.69442663499718E-4"/>
    <n v="-1.1188426898499901E-2"/>
    <n v="-4.48175717633056E-2"/>
    <n v="-0.104198576053393"/>
    <n v="-0.15883658565266501"/>
    <n v="6.4791633765082096E-3"/>
    <n v="1.3667281023339001E-2"/>
    <n v="1.6926333797963801E-2"/>
    <n v="1.76785914913987E-2"/>
    <n v="67.690002000000007"/>
    <n v="45.639998999999897"/>
    <n v="-0.147401280045934"/>
    <n v="2.0962723552933101E-3"/>
    <n v="1.0946753173877199"/>
    <n v="-2.5120306654269902"/>
    <n v="-2.7815847295556999"/>
    <s v="Turtle River Asset Management"/>
    <x v="49"/>
    <s v="Consumer Discretionary"/>
    <s v="Hotels, Resorts &amp; Cruise Lines"/>
    <s v="Miami, Florida"/>
    <d v="1998-12-22T00:00:00"/>
    <n v="815097"/>
    <m/>
    <s v="Miami"/>
    <s v="Florida"/>
    <s v="United States"/>
  </r>
  <r>
    <d v="2019-05-31T00:00:00"/>
    <x v="49"/>
    <s v="sell"/>
    <n v="1100"/>
    <n v="15"/>
    <n v="50.91"/>
    <n v="51.27"/>
    <n v="50.82"/>
    <n v="51.189999"/>
    <n v="51.189999"/>
    <n v="2669500"/>
    <n v="2.1419999999999999"/>
    <n v="-7.0080101299004396E-3"/>
    <n v="-8.3649939837050196E-3"/>
    <n v="-5.9694670894920497E-2"/>
    <n v="-0.112590704794195"/>
    <n v="-0.17110653237571399"/>
    <n v="5.7318129832709197E-3"/>
    <n v="1.35210613955441E-2"/>
    <n v="1.6935059250198101E-2"/>
    <n v="1.7679195359516901E-2"/>
    <n v="67.690002000000007"/>
    <n v="45.639998999999897"/>
    <n v="-0.147401280045934"/>
    <n v="-1.3283204951564801E-2"/>
    <n v="1.09410161163994"/>
    <n v="-2.6857948628941202"/>
    <n v="-2.7510372836837398"/>
    <s v="Turtle River Asset Management"/>
    <x v="49"/>
    <s v="Consumer Discretionary"/>
    <s v="Hotels, Resorts &amp; Cruise Lines"/>
    <s v="Miami, Florida"/>
    <d v="1998-12-22T00:00:00"/>
    <n v="815097"/>
    <m/>
    <s v="Miami"/>
    <s v="Florida"/>
    <s v="United States"/>
  </r>
  <r>
    <d v="2019-06-03T00:00:00"/>
    <x v="49"/>
    <s v="sell"/>
    <n v="3000"/>
    <n v="15"/>
    <n v="50.990001999999997"/>
    <n v="51.490001999999997"/>
    <n v="50.689999"/>
    <n v="51.119999"/>
    <n v="51.119999"/>
    <n v="3544300"/>
    <n v="2.081"/>
    <n v="-1.36839042696242E-3"/>
    <n v="-9.5396810292617193E-3"/>
    <n v="-7.84107715454751E-2"/>
    <n v="-9.1580586188417801E-2"/>
    <n v="-0.16288705716020899"/>
    <n v="5.6798594547506102E-3"/>
    <n v="1.2766473709776001E-2"/>
    <n v="1.67286363940293E-2"/>
    <n v="1.76702735353798E-2"/>
    <n v="67.690002000000007"/>
    <n v="45.639998999999897"/>
    <n v="-0.147401280045934"/>
    <n v="-2.7690708645509302E-3"/>
    <n v="1.0934138261351201"/>
    <n v="-2.5748718676870799"/>
    <n v="-2.70651974669748"/>
    <s v="Turtle River Asset Management"/>
    <x v="49"/>
    <s v="Consumer Discretionary"/>
    <s v="Hotels, Resorts &amp; Cruise Lines"/>
    <s v="Miami, Florida"/>
    <d v="1998-12-22T00:00:00"/>
    <n v="815097"/>
    <m/>
    <s v="Miami"/>
    <s v="Florida"/>
    <s v="United States"/>
  </r>
  <r>
    <d v="2019-06-24T00:00:00"/>
    <x v="49"/>
    <s v="buy"/>
    <n v="1300"/>
    <n v="15"/>
    <n v="45.490001999999997"/>
    <n v="46.259997999999896"/>
    <n v="45.32"/>
    <n v="46"/>
    <n v="46"/>
    <n v="8929500"/>
    <n v="2.0209999999999999"/>
    <n v="-1.3602735776555601E-2"/>
    <n v="-0.127972473139152"/>
    <n v="-0.12509922147373101"/>
    <n v="-0.19870496428269999"/>
    <n v="-0.270346369359594"/>
    <n v="3.6691485510458102E-2"/>
    <n v="2.24716744403958E-2"/>
    <n v="2.0581044171592899E-2"/>
    <n v="1.8411147562306399E-2"/>
    <n v="67.690002000000007"/>
    <n v="45.32"/>
    <n v="-0.156837223817923"/>
    <n v="-1.73338836506086E-3"/>
    <n v="1.0525242311129099"/>
    <n v="-4.3160890289787597"/>
    <n v="-3.6204517680205899"/>
    <s v="Turtle River Asset Management"/>
    <x v="49"/>
    <s v="Consumer Discretionary"/>
    <s v="Hotels, Resorts &amp; Cruise Lines"/>
    <s v="Miami, Florida"/>
    <d v="1998-12-22T00:00:00"/>
    <n v="815097"/>
    <m/>
    <s v="Miami"/>
    <s v="Florida"/>
    <s v="United States"/>
  </r>
  <r>
    <d v="2019-04-30T00:00:00"/>
    <x v="49"/>
    <s v="buy"/>
    <n v="1700"/>
    <n v="16"/>
    <n v="54.25"/>
    <n v="54.93"/>
    <n v="53.970001000000003"/>
    <n v="54.860000999999997"/>
    <n v="54.338818000000003"/>
    <n v="4313700"/>
    <n v="2.5089999999999999"/>
    <n v="7.8690890017143501E-3"/>
    <n v="2.04408606284079E-2"/>
    <n v="8.5984575797432794E-2"/>
    <n v="-1.6666772941317801E-2"/>
    <n v="-0.12691562175624099"/>
    <n v="5.0202450584562299E-3"/>
    <n v="1.13215347141515E-2"/>
    <n v="1.60083124883907E-2"/>
    <n v="1.75185994243841E-2"/>
    <n v="67.690002000000007"/>
    <n v="45.639998999999897"/>
    <n v="-0.147401280045934"/>
    <n v="9.5096475723260604E-4"/>
    <n v="1.0976880085935801"/>
    <n v="-1.7752723989860699"/>
    <n v="-2.0359731695400201"/>
    <s v="Bridgebay Associates"/>
    <x v="49"/>
    <s v="Consumer Discretionary"/>
    <s v="Hotels, Resorts &amp; Cruise Lines"/>
    <s v="Miami, Florida"/>
    <d v="1998-12-22T00:00:00"/>
    <n v="815097"/>
    <m/>
    <s v="Miami"/>
    <s v="Florida"/>
    <s v="United States"/>
  </r>
  <r>
    <d v="2019-06-06T00:00:00"/>
    <x v="49"/>
    <s v="buy"/>
    <n v="700"/>
    <n v="16"/>
    <n v="50.470001000000003"/>
    <n v="51.299999"/>
    <n v="50.290000999999997"/>
    <n v="51.16"/>
    <n v="51.16"/>
    <n v="4086000"/>
    <n v="2.1240000000000001"/>
    <n v="5.29155576012676E-3"/>
    <n v="-7.59421435368477E-3"/>
    <n v="-6.0098539477413303E-2"/>
    <n v="-6.9714909425646607E-2"/>
    <n v="-0.13459441713223999"/>
    <n v="1.80075208402177E-2"/>
    <n v="1.3428085827504601E-2"/>
    <n v="1.7082553291528801E-2"/>
    <n v="1.7569910285545401E-2"/>
    <n v="67.690002000000007"/>
    <n v="45.639998999999897"/>
    <n v="-0.147401280045934"/>
    <n v="6.1168407152111899E-3"/>
    <n v="1.08118844496391"/>
    <n v="-2.2069347292496801"/>
    <n v="-2.5694259819111198"/>
    <s v="Bridgebay Associates"/>
    <x v="49"/>
    <s v="Consumer Discretionary"/>
    <s v="Hotels, Resorts &amp; Cruise Lines"/>
    <s v="Miami, Florida"/>
    <d v="1998-12-22T00:00:00"/>
    <n v="815097"/>
    <m/>
    <s v="Miami"/>
    <s v="Florida"/>
    <s v="United States"/>
  </r>
  <r>
    <d v="2019-06-13T00:00:00"/>
    <x v="49"/>
    <s v="buy"/>
    <n v="2200"/>
    <n v="16"/>
    <n v="52.93"/>
    <n v="53.34"/>
    <n v="52.599997999999999"/>
    <n v="52.849997999999999"/>
    <n v="52.849997999999999"/>
    <n v="3030400"/>
    <n v="2.0910000000000002"/>
    <n v="-1.01657693087012E-2"/>
    <n v="3.2499697762652303E-2"/>
    <n v="1.0871024037735299E-2"/>
    <n v="-5.5997612080738599E-2"/>
    <n v="-0.12783736923146799"/>
    <n v="1.2869988465851001E-2"/>
    <n v="1.27413150758176E-2"/>
    <n v="1.73208485418575E-2"/>
    <n v="1.7609303259154999E-2"/>
    <n v="67.690002000000007"/>
    <n v="45.639998999999897"/>
    <n v="-0.147401280045934"/>
    <n v="4.0890106107655602E-3"/>
    <n v="1.08320883299749"/>
    <n v="-2.1539687076221998"/>
    <n v="-1.9281399288149199"/>
    <s v="Bridgebay Associates"/>
    <x v="49"/>
    <s v="Consumer Discretionary"/>
    <s v="Hotels, Resorts &amp; Cruise Lines"/>
    <s v="Miami, Florida"/>
    <d v="1998-12-22T00:00:00"/>
    <n v="815097"/>
    <m/>
    <s v="Miami"/>
    <s v="Florida"/>
    <s v="United States"/>
  </r>
  <r>
    <d v="2019-06-20T00:00:00"/>
    <x v="49"/>
    <s v="sell"/>
    <n v="1900"/>
    <n v="16"/>
    <n v="47.200001"/>
    <n v="49.080002"/>
    <n v="46.110000999999997"/>
    <n v="48.799999"/>
    <n v="48.799999"/>
    <n v="18522500"/>
    <n v="2.0009999999999999"/>
    <n v="-7.95381872868266E-2"/>
    <n v="-7.97273821059961E-2"/>
    <n v="-6.1248902576357803E-2"/>
    <n v="-0.15032632998361101"/>
    <n v="-0.22825961007689399"/>
    <n v="3.6793931628910398E-2"/>
    <n v="2.06098190931794E-2"/>
    <n v="1.9883077971696899E-2"/>
    <n v="1.81908459251903E-2"/>
    <n v="67.690002000000007"/>
    <n v="45.639998999999897"/>
    <n v="-0.156837223817923"/>
    <n v="9.4276054361659405E-3"/>
    <n v="1.04882943077687"/>
    <n v="-3.7137333158436601"/>
    <n v="-2.9616049654931298"/>
    <s v="Bridgebay Associates"/>
    <x v="49"/>
    <s v="Consumer Discretionary"/>
    <s v="Hotels, Resorts &amp; Cruise Lines"/>
    <s v="Miami, Florida"/>
    <d v="1998-12-22T00:00:00"/>
    <n v="815097"/>
    <m/>
    <s v="Miami"/>
    <s v="Florida"/>
    <s v="United States"/>
  </r>
  <r>
    <d v="2019-04-26T00:00:00"/>
    <x v="49"/>
    <s v="buy"/>
    <n v="800"/>
    <n v="17"/>
    <n v="54.080002"/>
    <n v="54.650002000000001"/>
    <n v="53.959998999999897"/>
    <n v="54.419998"/>
    <n v="53.902991999999998"/>
    <n v="1794200"/>
    <n v="2.5049999999999999"/>
    <n v="1.0900673156019801E-2"/>
    <n v="1.46230311536694E-2"/>
    <n v="5.1080525399419298E-2"/>
    <n v="-1.12989866084281E-2"/>
    <n v="-0.161190896304958"/>
    <n v="9.3800350390181898E-3"/>
    <n v="1.25512723685393E-2"/>
    <n v="1.6108555229744199E-2"/>
    <n v="1.7589914303914302E-2"/>
    <n v="67.690002000000007"/>
    <n v="45.639998999999897"/>
    <n v="-0.147401280045934"/>
    <n v="4.6743503443647796E-3"/>
    <n v="1.08077171894679"/>
    <n v="-2.1383792916285498"/>
    <n v="-2.1792678945048598"/>
    <s v="Los Santos Asset Management"/>
    <x v="49"/>
    <s v="Consumer Discretionary"/>
    <s v="Hotels, Resorts &amp; Cruise Lines"/>
    <s v="Miami, Florida"/>
    <d v="1998-12-22T00:00:00"/>
    <n v="815097"/>
    <m/>
    <s v="Miami"/>
    <s v="Florida"/>
    <s v="United States"/>
  </r>
  <r>
    <d v="2019-04-29T00:00:00"/>
    <x v="49"/>
    <s v="sell"/>
    <n v="1400"/>
    <n v="17"/>
    <n v="54.419998"/>
    <n v="54.889998999999897"/>
    <n v="54.200001"/>
    <n v="54.43"/>
    <n v="53.912898999999904"/>
    <n v="4796700"/>
    <n v="2.536"/>
    <n v="1.8377624923350501E-4"/>
    <n v="2.5303683211618501E-2"/>
    <n v="7.1778830029118806E-2"/>
    <n v="-2.7021311351853299E-2"/>
    <n v="-0.13400745244113099"/>
    <n v="6.2550166368377999E-3"/>
    <n v="1.14887545055986E-2"/>
    <n v="1.5976580987298102E-2"/>
    <n v="1.7510790230322801E-2"/>
    <n v="67.690002000000007"/>
    <n v="45.639998999999897"/>
    <n v="-0.147401280045934"/>
    <n v="1.07094833958194E-3"/>
    <n v="1.0975078321292999"/>
    <n v="-1.8456823604624399"/>
    <n v="-2.1166066417123401"/>
    <s v="Los Santos Asset Management"/>
    <x v="49"/>
    <s v="Consumer Discretionary"/>
    <s v="Hotels, Resorts &amp; Cruise Lines"/>
    <s v="Miami, Florida"/>
    <d v="1998-12-22T00:00:00"/>
    <n v="815097"/>
    <m/>
    <s v="Miami"/>
    <s v="Florida"/>
    <s v="United States"/>
  </r>
  <r>
    <d v="2019-05-14T00:00:00"/>
    <x v="49"/>
    <s v="buy"/>
    <n v="2700"/>
    <n v="17"/>
    <n v="52.740001999999997"/>
    <n v="54.25"/>
    <n v="52.630001"/>
    <n v="53.82"/>
    <n v="53.308696999999903"/>
    <n v="4244100"/>
    <n v="2.419"/>
    <n v="1.95128381570512E-2"/>
    <n v="2.60469088651692E-3"/>
    <n v="2.5403554633171899E-2"/>
    <n v="-4.1301158346713801E-2"/>
    <n v="-0.14075814200634801"/>
    <n v="1.8196848793941699E-2"/>
    <n v="1.4889696821941399E-2"/>
    <n v="1.6939821253651701E-2"/>
    <n v="1.7706069358705001E-2"/>
    <n v="67.690002000000007"/>
    <n v="45.639998999999897"/>
    <n v="-0.147401280045934"/>
    <n v="7.98398755130913E-3"/>
    <n v="1.1013464607624299"/>
    <n v="-2.0387611254602001"/>
    <n v="-1.9487762398988999"/>
    <s v="Los Santos Asset Management"/>
    <x v="49"/>
    <s v="Consumer Discretionary"/>
    <s v="Hotels, Resorts &amp; Cruise Lines"/>
    <s v="Miami, Florida"/>
    <d v="1998-12-22T00:00:00"/>
    <n v="815097"/>
    <m/>
    <s v="Miami"/>
    <s v="Florida"/>
    <s v="United States"/>
  </r>
  <r>
    <d v="2019-05-21T00:00:00"/>
    <x v="49"/>
    <s v="buy"/>
    <n v="1800"/>
    <n v="17"/>
    <n v="52.790000999999997"/>
    <n v="53.16"/>
    <n v="52.639998999999897"/>
    <n v="52.66"/>
    <n v="52.159717999999998"/>
    <n v="3220400"/>
    <n v="2.4260000000000002"/>
    <n v="5.3313162184088301E-3"/>
    <n v="-2.1788977430545298E-2"/>
    <n v="-1.8252444262664601E-2"/>
    <n v="-0.10260314058726799"/>
    <n v="-0.175274272428597"/>
    <n v="1.1865317189970701E-2"/>
    <n v="1.41426487940348E-2"/>
    <n v="1.6949602968100001E-2"/>
    <n v="1.77414629656606E-2"/>
    <n v="67.690002000000007"/>
    <n v="45.639998999999897"/>
    <n v="-0.147401280045934"/>
    <n v="8.4599491109458805E-3"/>
    <n v="1.1044521527972899"/>
    <n v="-2.61737027940387"/>
    <n v="-2.438673668456"/>
    <s v="Los Santos Asset Management"/>
    <x v="49"/>
    <s v="Consumer Discretionary"/>
    <s v="Hotels, Resorts &amp; Cruise Lines"/>
    <s v="Miami, Florida"/>
    <d v="1998-12-22T00:00:00"/>
    <n v="815097"/>
    <m/>
    <s v="Miami"/>
    <s v="Florida"/>
    <s v="United States"/>
  </r>
  <r>
    <d v="2019-06-03T00:00:00"/>
    <x v="49"/>
    <s v="sell"/>
    <n v="2200"/>
    <n v="17"/>
    <n v="50.990001999999997"/>
    <n v="51.490001999999997"/>
    <n v="50.689999"/>
    <n v="51.119999"/>
    <n v="51.119999"/>
    <n v="3544300"/>
    <n v="2.081"/>
    <n v="-1.36839042696242E-3"/>
    <n v="-9.5396810292617193E-3"/>
    <n v="-7.84107715454751E-2"/>
    <n v="-9.1580586188417801E-2"/>
    <n v="-0.16288705716020899"/>
    <n v="5.6798594547506102E-3"/>
    <n v="1.2766473709776001E-2"/>
    <n v="1.67286363940293E-2"/>
    <n v="1.76702735353798E-2"/>
    <n v="67.690002000000007"/>
    <n v="45.639998999999897"/>
    <n v="-0.147401280045934"/>
    <n v="-2.7690708645509302E-3"/>
    <n v="1.0934138261351201"/>
    <n v="-2.5748718676870799"/>
    <n v="-2.70651974669748"/>
    <s v="Los Santos Asset Management"/>
    <x v="49"/>
    <s v="Consumer Discretionary"/>
    <s v="Hotels, Resorts &amp; Cruise Lines"/>
    <s v="Miami, Florida"/>
    <d v="1998-12-22T00:00:00"/>
    <n v="815097"/>
    <m/>
    <s v="Miami"/>
    <s v="Florida"/>
    <s v="United States"/>
  </r>
  <r>
    <d v="2019-06-27T00:00:00"/>
    <x v="49"/>
    <s v="sell"/>
    <n v="2900"/>
    <n v="17"/>
    <n v="45.209998999999897"/>
    <n v="46.200001"/>
    <n v="44.759997999999896"/>
    <n v="45.919998"/>
    <n v="45.919998"/>
    <n v="6662700"/>
    <n v="2.0049999999999999"/>
    <n v="1.18292070694682E-2"/>
    <n v="-6.0829583909994898E-2"/>
    <n v="-0.10981490956121399"/>
    <n v="-8.2353567574610806E-2"/>
    <n v="-0.22885834949029901"/>
    <n v="2.1218915537884801E-2"/>
    <n v="2.2792023476838199E-2"/>
    <n v="1.7171847226356E-2"/>
    <n v="1.76296153138716E-2"/>
    <n v="67.690002000000007"/>
    <n v="44.759997999999896"/>
    <n v="-0.156837223817923"/>
    <n v="3.81588593721357E-3"/>
    <n v="1.01186438841451"/>
    <n v="-3.6593226364375502"/>
    <n v="-4.1067590002277399"/>
    <s v="Los Santos Asset Management"/>
    <x v="49"/>
    <s v="Consumer Discretionary"/>
    <s v="Hotels, Resorts &amp; Cruise Lines"/>
    <s v="Miami, Florida"/>
    <d v="1998-12-22T00:00:00"/>
    <n v="815097"/>
    <m/>
    <s v="Miami"/>
    <s v="Florida"/>
    <s v="United States"/>
  </r>
  <r>
    <d v="2019-06-28T00:00:00"/>
    <x v="49"/>
    <s v="buy"/>
    <n v="1700"/>
    <n v="17"/>
    <n v="46"/>
    <n v="46.610000999999997"/>
    <n v="45.799999"/>
    <n v="46.549999"/>
    <n v="46.549999"/>
    <n v="5950300"/>
    <n v="2"/>
    <n v="1.36262737834956E-2"/>
    <n v="-1.71715002485191E-3"/>
    <n v="-0.10299465148702699"/>
    <n v="-7.6247676182360405E-2"/>
    <n v="-0.18654460362643299"/>
    <n v="1.2817098128444501E-2"/>
    <n v="2.3005516900713601E-2"/>
    <n v="1.7239571672504301E-2"/>
    <n v="1.75653693906824E-2"/>
    <n v="67.690002000000007"/>
    <n v="44.759997999999896"/>
    <n v="-0.156837223817923"/>
    <n v="5.7409418775350302E-3"/>
    <n v="1.00676948301643"/>
    <n v="-3.0358363823396299"/>
    <n v="-3.8574584242210799"/>
    <s v="Los Santos Asset Management"/>
    <x v="49"/>
    <s v="Consumer Discretionary"/>
    <s v="Hotels, Resorts &amp; Cruise Lines"/>
    <s v="Miami, Florida"/>
    <d v="1998-12-22T00:00:00"/>
    <n v="815097"/>
    <m/>
    <s v="Miami"/>
    <s v="Florida"/>
    <s v="United States"/>
  </r>
  <r>
    <d v="2019-04-30T00:00:00"/>
    <x v="49"/>
    <s v="buy"/>
    <n v="2200"/>
    <n v="18"/>
    <n v="54.25"/>
    <n v="54.93"/>
    <n v="53.970001000000003"/>
    <n v="54.860000999999997"/>
    <n v="54.338818000000003"/>
    <n v="4313700"/>
    <n v="2.5089999999999999"/>
    <n v="7.8690890017143501E-3"/>
    <n v="2.04408606284079E-2"/>
    <n v="8.5984575797432794E-2"/>
    <n v="-1.6666772941317801E-2"/>
    <n v="-0.12691562175624099"/>
    <n v="5.0202450584562299E-3"/>
    <n v="1.13215347141515E-2"/>
    <n v="1.60083124883907E-2"/>
    <n v="1.75185994243841E-2"/>
    <n v="67.690002000000007"/>
    <n v="45.639998999999897"/>
    <n v="-0.147401280045934"/>
    <n v="9.5096475723260604E-4"/>
    <n v="1.0976880085935801"/>
    <n v="-1.7752723989860699"/>
    <n v="-2.0359731695400201"/>
    <s v="Ironman Funds"/>
    <x v="49"/>
    <s v="Consumer Discretionary"/>
    <s v="Hotels, Resorts &amp; Cruise Lines"/>
    <s v="Miami, Florida"/>
    <d v="1998-12-22T00:00:00"/>
    <n v="815097"/>
    <m/>
    <s v="Miami"/>
    <s v="Florida"/>
    <s v="United States"/>
  </r>
  <r>
    <d v="2019-05-09T00:00:00"/>
    <x v="49"/>
    <s v="buy"/>
    <n v="3100"/>
    <n v="18"/>
    <n v="53.330002"/>
    <n v="54.119999"/>
    <n v="52.950001"/>
    <n v="53.939999"/>
    <n v="53.427554999999998"/>
    <n v="2749400"/>
    <n v="2.4569999999999999"/>
    <n v="-1.48208713630698E-3"/>
    <n v="-7.2043191975040104E-3"/>
    <n v="2.6868716934214401E-2"/>
    <n v="-4.5944518753715198E-2"/>
    <n v="-0.124848384699074"/>
    <n v="1.3906508960225E-2"/>
    <n v="1.30385330398127E-2"/>
    <n v="1.63458411528857E-2"/>
    <n v="1.75812872249053E-2"/>
    <n v="67.690002000000007"/>
    <n v="45.639998999999897"/>
    <n v="-0.147401280045934"/>
    <n v="-3.0259986019249502E-3"/>
    <n v="1.09297218478778"/>
    <n v="-1.8099132925916901"/>
    <n v="-1.71109090216205"/>
    <s v="Ironman Funds"/>
    <x v="49"/>
    <s v="Consumer Discretionary"/>
    <s v="Hotels, Resorts &amp; Cruise Lines"/>
    <s v="Miami, Florida"/>
    <d v="1998-12-22T00:00:00"/>
    <n v="815097"/>
    <m/>
    <s v="Miami"/>
    <s v="Florida"/>
    <s v="United States"/>
  </r>
  <r>
    <d v="2019-05-15T00:00:00"/>
    <x v="49"/>
    <s v="sell"/>
    <n v="900"/>
    <n v="18"/>
    <n v="53.360000999999997"/>
    <n v="53.950001"/>
    <n v="53.110000999999997"/>
    <n v="53.790000999999997"/>
    <n v="53.278979999999997"/>
    <n v="3906800"/>
    <n v="2.379"/>
    <n v="-5.5760668787206095E-4"/>
    <n v="-4.2668293456566298E-3"/>
    <n v="4.0983863947003096E-3"/>
    <n v="-5.0308041834589097E-2"/>
    <n v="-0.15373449775363199"/>
    <n v="1.7907137972618802E-2"/>
    <n v="1.42330672812035E-2"/>
    <n v="1.6899700008480501E-2"/>
    <n v="1.7687036812572401E-2"/>
    <n v="67.690002000000007"/>
    <n v="45.639998999999897"/>
    <n v="-0.147401280045934"/>
    <n v="5.8219943882337104E-3"/>
    <n v="1.09942550298612"/>
    <n v="-2.2171422330141901"/>
    <n v="-2.0434836284705802"/>
    <s v="Ironman Funds"/>
    <x v="49"/>
    <s v="Consumer Discretionary"/>
    <s v="Hotels, Resorts &amp; Cruise Lines"/>
    <s v="Miami, Florida"/>
    <d v="1998-12-22T00:00:00"/>
    <n v="815097"/>
    <m/>
    <s v="Miami"/>
    <s v="Florida"/>
    <s v="United States"/>
  </r>
  <r>
    <d v="2019-05-16T00:00:00"/>
    <x v="49"/>
    <s v="buy"/>
    <n v="2000"/>
    <n v="18"/>
    <n v="53.650002000000001"/>
    <n v="54.18"/>
    <n v="53.52"/>
    <n v="53.93"/>
    <n v="53.417651999999997"/>
    <n v="2794400"/>
    <n v="2.4049999999999998"/>
    <n v="2.59937123565019E-3"/>
    <n v="-1.8537097369957699E-4"/>
    <n v="3.5292882356284402E-3"/>
    <n v="-4.8584689306738503E-2"/>
    <n v="-0.15667362577056701"/>
    <n v="1.7964247855644901E-2"/>
    <n v="1.42279054021916E-2"/>
    <n v="1.6903848510304499E-2"/>
    <n v="1.7683934960373699E-2"/>
    <n v="67.690002000000007"/>
    <n v="45.639998999999897"/>
    <n v="-0.147401280045934"/>
    <n v="8.8559569696340101E-3"/>
    <n v="1.1013447447281799"/>
    <n v="-2.2839250695573998"/>
    <n v="-2.13828598386372"/>
    <s v="Ironman Funds"/>
    <x v="49"/>
    <s v="Consumer Discretionary"/>
    <s v="Hotels, Resorts &amp; Cruise Lines"/>
    <s v="Miami, Florida"/>
    <d v="1998-12-22T00:00:00"/>
    <n v="815097"/>
    <m/>
    <s v="Miami"/>
    <s v="Florida"/>
    <s v="United States"/>
  </r>
  <r>
    <d v="2019-05-21T00:00:00"/>
    <x v="49"/>
    <s v="sell"/>
    <n v="1100"/>
    <n v="18"/>
    <n v="52.790000999999997"/>
    <n v="53.16"/>
    <n v="52.639998999999897"/>
    <n v="52.66"/>
    <n v="52.159717999999998"/>
    <n v="3220400"/>
    <n v="2.4260000000000002"/>
    <n v="5.3313162184088301E-3"/>
    <n v="-2.1788977430545298E-2"/>
    <n v="-1.8252444262664601E-2"/>
    <n v="-0.10260314058726799"/>
    <n v="-0.175274272428597"/>
    <n v="1.1865317189970701E-2"/>
    <n v="1.41426487940348E-2"/>
    <n v="1.6949602968100001E-2"/>
    <n v="1.77414629656606E-2"/>
    <n v="67.690002000000007"/>
    <n v="45.639998999999897"/>
    <n v="-0.147401280045934"/>
    <n v="8.4599491109458805E-3"/>
    <n v="1.1044521527972899"/>
    <n v="-2.61737027940387"/>
    <n v="-2.438673668456"/>
    <s v="Ironman Funds"/>
    <x v="49"/>
    <s v="Consumer Discretionary"/>
    <s v="Hotels, Resorts &amp; Cruise Lines"/>
    <s v="Miami, Florida"/>
    <d v="1998-12-22T00:00:00"/>
    <n v="815097"/>
    <m/>
    <s v="Miami"/>
    <s v="Florida"/>
    <s v="United States"/>
  </r>
  <r>
    <d v="2019-06-04T00:00:00"/>
    <x v="49"/>
    <s v="sell"/>
    <n v="1000"/>
    <n v="18"/>
    <n v="51.630001"/>
    <n v="52.330002"/>
    <n v="50.869999"/>
    <n v="52.279998999999997"/>
    <n v="52.279998999999997"/>
    <n v="4178100"/>
    <n v="2.1190000000000002"/>
    <n v="2.2438079120783602E-2"/>
    <n v="1.98982516097298E-2"/>
    <n v="-2.8917073683344299E-2"/>
    <n v="-7.8819685034816997E-2"/>
    <n v="-0.15463807060628501"/>
    <n v="1.14294102916581E-2"/>
    <n v="1.2790542760602701E-2"/>
    <n v="1.6941486568287999E-2"/>
    <n v="1.77054711881134E-2"/>
    <n v="67.690002000000007"/>
    <n v="45.639998999999897"/>
    <n v="-0.147401280045934"/>
    <n v="2.1205927310919401E-2"/>
    <n v="1.0919618025872799"/>
    <n v="-2.4755697270292001"/>
    <n v="-2.6205240686326601"/>
    <s v="Ironman Funds"/>
    <x v="49"/>
    <s v="Consumer Discretionary"/>
    <s v="Hotels, Resorts &amp; Cruise Lines"/>
    <s v="Miami, Florida"/>
    <d v="1998-12-22T00:00:00"/>
    <n v="815097"/>
    <m/>
    <s v="Miami"/>
    <s v="Florida"/>
    <s v="United States"/>
  </r>
  <r>
    <d v="2019-06-25T00:00:00"/>
    <x v="49"/>
    <s v="buy"/>
    <n v="1400"/>
    <n v="18"/>
    <n v="45.470001000000003"/>
    <n v="45.720001000000003"/>
    <n v="45"/>
    <n v="45.450001"/>
    <n v="45.450001"/>
    <n v="9504600"/>
    <n v="1.994"/>
    <n v="-1.2028553863407201E-2"/>
    <n v="-0.141912015545134"/>
    <n v="-0.127296332292443"/>
    <n v="-0.11949261855329101"/>
    <n v="-0.300321863384787"/>
    <n v="3.4545916588452998E-2"/>
    <n v="2.2495842601933401E-2"/>
    <n v="1.72653802557028E-2"/>
    <n v="1.8384588995129601E-2"/>
    <n v="67.690002000000007"/>
    <n v="45"/>
    <n v="-0.156837223817923"/>
    <n v="-9.5417756928269908E-3"/>
    <n v="1.0515884910244"/>
    <n v="-4.7316203394946301"/>
    <n v="-3.9596133905963198"/>
    <s v="Ironman Funds"/>
    <x v="49"/>
    <s v="Consumer Discretionary"/>
    <s v="Hotels, Resorts &amp; Cruise Lines"/>
    <s v="Miami, Florida"/>
    <d v="1998-12-22T00:00:00"/>
    <n v="815097"/>
    <m/>
    <s v="Miami"/>
    <s v="Florida"/>
    <s v="United States"/>
  </r>
  <r>
    <d v="2019-06-26T00:00:00"/>
    <x v="49"/>
    <s v="buy"/>
    <n v="1400"/>
    <n v="18"/>
    <n v="45.619999"/>
    <n v="45.93"/>
    <n v="45.25"/>
    <n v="45.380001"/>
    <n v="45.380001"/>
    <n v="7337000"/>
    <n v="2.0489999999999999"/>
    <n v="-1.5413412378531E-3"/>
    <n v="-0.152196978266289"/>
    <n v="-0.12864397014889001"/>
    <n v="-0.100519431410678"/>
    <n v="-0.220061234302419"/>
    <n v="3.1994633223605601E-2"/>
    <n v="2.2481719437614098E-2"/>
    <n v="1.7100074087022899E-2"/>
    <n v="1.76636146392012E-2"/>
    <n v="67.690002000000007"/>
    <n v="45"/>
    <n v="-0.156837223817923"/>
    <n v="-1.2346958449604901E-3"/>
    <n v="1.0120890110148599"/>
    <n v="-3.5444237338548201"/>
    <n v="-4.1176411361089604"/>
    <s v="Ironman Funds"/>
    <x v="49"/>
    <s v="Consumer Discretionary"/>
    <s v="Hotels, Resorts &amp; Cruise Lines"/>
    <s v="Miami, Florida"/>
    <d v="1998-12-22T00:00:00"/>
    <n v="815097"/>
    <m/>
    <s v="Miami"/>
    <s v="Florida"/>
    <s v="United States"/>
  </r>
  <r>
    <d v="2019-04-04T00:00:00"/>
    <x v="49"/>
    <s v="buy"/>
    <n v="2300"/>
    <n v="19"/>
    <n v="53.240001999999997"/>
    <n v="53.299999"/>
    <n v="52.779998999999997"/>
    <n v="53.099997999999999"/>
    <n v="52.595534999999998"/>
    <n v="2296700"/>
    <n v="2.512"/>
    <n v="-1.69349996974679E-3"/>
    <n v="5.3376954177176701E-2"/>
    <n v="-7.2802324453973694E-2"/>
    <n v="0.122720270122451"/>
    <n v="-0.16911039614929099"/>
    <n v="1.18228341120246E-2"/>
    <n v="2.3142622486660599E-2"/>
    <n v="1.76044716259619E-2"/>
    <n v="1.7644561081317799E-2"/>
    <n v="67.690002000000007"/>
    <n v="45.639998999999897"/>
    <n v="-0.147401280045934"/>
    <n v="2.0824655091414399E-3"/>
    <n v="1.0189523288583"/>
    <n v="-1.93831351958378"/>
    <n v="-2.0396910670956001"/>
    <s v="Second Point Management"/>
    <x v="49"/>
    <s v="Consumer Discretionary"/>
    <s v="Hotels, Resorts &amp; Cruise Lines"/>
    <s v="Miami, Florida"/>
    <d v="1998-12-22T00:00:00"/>
    <n v="815097"/>
    <m/>
    <s v="Miami"/>
    <s v="Florida"/>
    <s v="United States"/>
  </r>
  <r>
    <d v="2019-04-17T00:00:00"/>
    <x v="49"/>
    <s v="buy"/>
    <n v="1800"/>
    <n v="19"/>
    <n v="55.119999"/>
    <n v="55.34"/>
    <n v="54.299999"/>
    <n v="54.540000999999997"/>
    <n v="54.021857999999902"/>
    <n v="4991900"/>
    <n v="2.5920000000000001"/>
    <n v="-4.7557623208394802E-3"/>
    <n v="4.2511813654381503E-2"/>
    <n v="-5.0238371417631801E-2"/>
    <n v="4.22823206817197E-2"/>
    <n v="-0.12980913490465501"/>
    <n v="1.11554004591349E-2"/>
    <n v="2.3383683068709599E-2"/>
    <n v="1.6342522418261E-2"/>
    <n v="1.7594100912509E-2"/>
    <n v="67.690002000000007"/>
    <n v="45.639998999999897"/>
    <n v="-0.147401280045934"/>
    <n v="-2.2764010197428601E-3"/>
    <n v="1.06750546914873"/>
    <n v="-1.67221490791711"/>
    <n v="-1.70031954602635"/>
    <s v="Second Point Management"/>
    <x v="49"/>
    <s v="Consumer Discretionary"/>
    <s v="Hotels, Resorts &amp; Cruise Lines"/>
    <s v="Miami, Florida"/>
    <d v="1998-12-22T00:00:00"/>
    <n v="815097"/>
    <m/>
    <s v="Miami"/>
    <s v="Florida"/>
    <s v="United States"/>
  </r>
  <r>
    <d v="2019-05-01T00:00:00"/>
    <x v="49"/>
    <s v="buy"/>
    <n v="2000"/>
    <n v="19"/>
    <n v="55.599997999999999"/>
    <n v="56.040000999999997"/>
    <n v="54.860000999999997"/>
    <n v="55.82"/>
    <n v="55.289695999999999"/>
    <n v="6672100"/>
    <n v="2.5110000000000001"/>
    <n v="1.7347710223592099E-2"/>
    <n v="3.8160733216925299E-2"/>
    <n v="9.5811903629779899E-2"/>
    <n v="-1.99020998069818E-2"/>
    <n v="-8.9162254234072202E-2"/>
    <n v="6.9629992043480802E-3"/>
    <n v="1.1659655964958901E-2"/>
    <n v="1.59454209843722E-2"/>
    <n v="1.75091503306136E-2"/>
    <n v="67.690002000000007"/>
    <n v="45.639998999999897"/>
    <n v="-0.147401280045934"/>
    <n v="-7.5304459681844096E-3"/>
    <n v="1.08412650543253"/>
    <n v="-1.3422774571582901"/>
    <n v="-1.85028627039479"/>
    <s v="Second Point Management"/>
    <x v="49"/>
    <s v="Consumer Discretionary"/>
    <s v="Hotels, Resorts &amp; Cruise Lines"/>
    <s v="Miami, Florida"/>
    <d v="1998-12-22T00:00:00"/>
    <n v="815097"/>
    <m/>
    <s v="Miami"/>
    <s v="Florida"/>
    <s v="United States"/>
  </r>
  <r>
    <d v="2019-05-23T00:00:00"/>
    <x v="49"/>
    <s v="buy"/>
    <n v="1300"/>
    <n v="19"/>
    <n v="51.669998"/>
    <n v="51.75"/>
    <n v="51.16"/>
    <n v="51.619999"/>
    <n v="51.619999"/>
    <n v="2930700"/>
    <n v="2.2959999999999998"/>
    <n v="-9.8314430446952497E-3"/>
    <n v="-3.42320782222569E-2"/>
    <n v="-3.0888816282807499E-2"/>
    <n v="-0.121027036410719"/>
    <n v="-0.18890917093380799"/>
    <n v="1.13318387105295E-2"/>
    <n v="1.3795746593145501E-2"/>
    <n v="1.69217193223745E-2"/>
    <n v="1.77479181792294E-2"/>
    <n v="67.690002000000007"/>
    <n v="45.639998999999897"/>
    <n v="-0.147401280045934"/>
    <n v="-1.1985692488440201E-2"/>
    <n v="1.10554918668637"/>
    <n v="-2.8385320922539101"/>
    <n v="-2.6331825649837901"/>
    <s v="Second Point Management"/>
    <x v="49"/>
    <s v="Consumer Discretionary"/>
    <s v="Hotels, Resorts &amp; Cruise Lines"/>
    <s v="Miami, Florida"/>
    <d v="1998-12-22T00:00:00"/>
    <n v="815097"/>
    <m/>
    <s v="Miami"/>
    <s v="Florida"/>
    <s v="United States"/>
  </r>
  <r>
    <d v="2019-06-25T00:00:00"/>
    <x v="49"/>
    <s v="sell"/>
    <n v="3000"/>
    <n v="19"/>
    <n v="45.470001000000003"/>
    <n v="45.720001000000003"/>
    <n v="45"/>
    <n v="45.450001"/>
    <n v="45.450001"/>
    <n v="9504600"/>
    <n v="1.994"/>
    <n v="-1.2028553863407201E-2"/>
    <n v="-0.141912015545134"/>
    <n v="-0.127296332292443"/>
    <n v="-0.11949261855329101"/>
    <n v="-0.300321863384787"/>
    <n v="3.4545916588452998E-2"/>
    <n v="2.2495842601933401E-2"/>
    <n v="1.72653802557028E-2"/>
    <n v="1.8384588995129601E-2"/>
    <n v="67.690002000000007"/>
    <n v="45"/>
    <n v="-0.156837223817923"/>
    <n v="-9.5417756928269908E-3"/>
    <n v="1.0515884910244"/>
    <n v="-4.7316203394946301"/>
    <n v="-3.9596133905963198"/>
    <s v="Second Point Management"/>
    <x v="49"/>
    <s v="Consumer Discretionary"/>
    <s v="Hotels, Resorts &amp; Cruise Lines"/>
    <s v="Miami, Florida"/>
    <d v="1998-12-22T00:00:00"/>
    <n v="815097"/>
    <m/>
    <s v="Miami"/>
    <s v="Florida"/>
    <s v="United States"/>
  </r>
  <r>
    <d v="2019-06-28T00:00:00"/>
    <x v="49"/>
    <s v="buy"/>
    <n v="1900"/>
    <n v="19"/>
    <n v="46"/>
    <n v="46.610000999999997"/>
    <n v="45.799999"/>
    <n v="46.549999"/>
    <n v="46.549999"/>
    <n v="5950300"/>
    <n v="2"/>
    <n v="1.36262737834956E-2"/>
    <n v="-1.71715002485191E-3"/>
    <n v="-0.10299465148702699"/>
    <n v="-7.6247676182360405E-2"/>
    <n v="-0.18654460362643299"/>
    <n v="1.2817098128444501E-2"/>
    <n v="2.3005516900713601E-2"/>
    <n v="1.7239571672504301E-2"/>
    <n v="1.75653693906824E-2"/>
    <n v="67.690002000000007"/>
    <n v="44.759997999999896"/>
    <n v="-0.156837223817923"/>
    <n v="5.7409418775350302E-3"/>
    <n v="1.00676948301643"/>
    <n v="-3.0358363823396299"/>
    <n v="-3.8574584242210799"/>
    <s v="Second Point Management"/>
    <x v="49"/>
    <s v="Consumer Discretionary"/>
    <s v="Hotels, Resorts &amp; Cruise Lines"/>
    <s v="Miami, Florida"/>
    <d v="1998-12-22T00:00:00"/>
    <n v="815097"/>
    <m/>
    <s v="Miami"/>
    <s v="Florida"/>
    <s v="United States"/>
  </r>
  <r>
    <d v="2019-04-23T00:00:00"/>
    <x v="49"/>
    <s v="sell"/>
    <n v="900"/>
    <n v="20"/>
    <n v="53.380001"/>
    <n v="53.93"/>
    <n v="53.310001"/>
    <n v="53.75"/>
    <n v="53.239360999999903"/>
    <n v="2541200"/>
    <n v="2.57"/>
    <n v="1.27319115849248E-2"/>
    <n v="1.8602629617887699E-4"/>
    <n v="-6.3258631149970795E-2"/>
    <n v="-5.6914858567279096E-3"/>
    <n v="-0.170698927144048"/>
    <n v="1.5488088572162301E-2"/>
    <n v="2.35860834132464E-2"/>
    <n v="1.6192048735007399E-2"/>
    <n v="1.7599816175231101E-2"/>
    <n v="67.690002000000007"/>
    <n v="45.639998999999897"/>
    <n v="-0.147401280045934"/>
    <n v="8.8023511954049196E-3"/>
    <n v="1.0774443978449599"/>
    <n v="-2.1784397598476701"/>
    <n v="-1.93096032194698"/>
    <s v="Jaguar Group of Funds"/>
    <x v="49"/>
    <s v="Consumer Discretionary"/>
    <s v="Hotels, Resorts &amp; Cruise Lines"/>
    <s v="Miami, Florida"/>
    <d v="1998-12-22T00:00:00"/>
    <n v="815097"/>
    <m/>
    <s v="Miami"/>
    <s v="Florida"/>
    <s v="United States"/>
  </r>
  <r>
    <d v="2019-04-30T00:00:00"/>
    <x v="49"/>
    <s v="buy"/>
    <n v="1900"/>
    <n v="20"/>
    <n v="54.25"/>
    <n v="54.93"/>
    <n v="53.970001000000003"/>
    <n v="54.860000999999997"/>
    <n v="54.338818000000003"/>
    <n v="4313700"/>
    <n v="2.5089999999999999"/>
    <n v="7.8690890017143501E-3"/>
    <n v="2.04408606284079E-2"/>
    <n v="8.5984575797432794E-2"/>
    <n v="-1.6666772941317801E-2"/>
    <n v="-0.12691562175624099"/>
    <n v="5.0202450584562299E-3"/>
    <n v="1.13215347141515E-2"/>
    <n v="1.60083124883907E-2"/>
    <n v="1.75185994243841E-2"/>
    <n v="67.690002000000007"/>
    <n v="45.639998999999897"/>
    <n v="-0.147401280045934"/>
    <n v="9.5096475723260604E-4"/>
    <n v="1.0976880085935801"/>
    <n v="-1.7752723989860699"/>
    <n v="-2.0359731695400201"/>
    <s v="Jaguar Group of Funds"/>
    <x v="49"/>
    <s v="Consumer Discretionary"/>
    <s v="Hotels, Resorts &amp; Cruise Lines"/>
    <s v="Miami, Florida"/>
    <d v="1998-12-22T00:00:00"/>
    <n v="815097"/>
    <m/>
    <s v="Miami"/>
    <s v="Florida"/>
    <s v="United States"/>
  </r>
  <r>
    <d v="2019-05-09T00:00:00"/>
    <x v="49"/>
    <s v="buy"/>
    <n v="2700"/>
    <n v="20"/>
    <n v="53.330002"/>
    <n v="54.119999"/>
    <n v="52.950001"/>
    <n v="53.939999"/>
    <n v="53.427554999999998"/>
    <n v="2749400"/>
    <n v="2.4569999999999999"/>
    <n v="-1.48208713630698E-3"/>
    <n v="-7.2043191975040104E-3"/>
    <n v="2.6868716934214401E-2"/>
    <n v="-4.5944518753715198E-2"/>
    <n v="-0.124848384699074"/>
    <n v="1.3906508960225E-2"/>
    <n v="1.30385330398127E-2"/>
    <n v="1.63458411528857E-2"/>
    <n v="1.75812872249053E-2"/>
    <n v="67.690002000000007"/>
    <n v="45.639998999999897"/>
    <n v="-0.147401280045934"/>
    <n v="-3.0259986019249502E-3"/>
    <n v="1.09297218478778"/>
    <n v="-1.8099132925916901"/>
    <n v="-1.71109090216205"/>
    <s v="Jaguar Group of Funds"/>
    <x v="49"/>
    <s v="Consumer Discretionary"/>
    <s v="Hotels, Resorts &amp; Cruise Lines"/>
    <s v="Miami, Florida"/>
    <d v="1998-12-22T00:00:00"/>
    <n v="815097"/>
    <m/>
    <s v="Miami"/>
    <s v="Florida"/>
    <s v="United States"/>
  </r>
  <r>
    <d v="2019-06-03T00:00:00"/>
    <x v="49"/>
    <s v="buy"/>
    <n v="1500"/>
    <n v="20"/>
    <n v="50.990001999999997"/>
    <n v="51.490001999999997"/>
    <n v="50.689999"/>
    <n v="51.119999"/>
    <n v="51.119999"/>
    <n v="3544300"/>
    <n v="2.081"/>
    <n v="-1.36839042696242E-3"/>
    <n v="-9.5396810292617193E-3"/>
    <n v="-7.84107715454751E-2"/>
    <n v="-9.1580586188417801E-2"/>
    <n v="-0.16288705716020899"/>
    <n v="5.6798594547506102E-3"/>
    <n v="1.2766473709776001E-2"/>
    <n v="1.67286363940293E-2"/>
    <n v="1.76702735353798E-2"/>
    <n v="67.690002000000007"/>
    <n v="45.639998999999897"/>
    <n v="-0.147401280045934"/>
    <n v="-2.7690708645509302E-3"/>
    <n v="1.0934138261351201"/>
    <n v="-2.5748718676870799"/>
    <n v="-2.70651974669748"/>
    <s v="Jaguar Group of Funds"/>
    <x v="49"/>
    <s v="Consumer Discretionary"/>
    <s v="Hotels, Resorts &amp; Cruise Lines"/>
    <s v="Miami, Florida"/>
    <d v="1998-12-22T00:00:00"/>
    <n v="815097"/>
    <m/>
    <s v="Miami"/>
    <s v="Florida"/>
    <s v="United States"/>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x v="0"/>
    <n v="951.37614678899001"/>
    <n v="4.1465766634522602E-2"/>
    <n v="118.922018348623"/>
    <n v="4"/>
  </r>
  <r>
    <x v="1"/>
    <n v="1180.57553956834"/>
    <n v="9.0798293723339404E-2"/>
    <n v="147.57194244604301"/>
    <n v="0"/>
  </r>
  <r>
    <x v="2"/>
    <n v="1110.3448275861999"/>
    <n v="0.104037267080745"/>
    <n v="138.79310344827499"/>
    <n v="0"/>
  </r>
  <r>
    <x v="3"/>
    <n v="999.09090909090901"/>
    <n v="1.54686078252957E-2"/>
    <n v="124.886363636363"/>
    <n v="4"/>
  </r>
  <r>
    <x v="4"/>
    <n v="1007.8125"/>
    <n v="6.3565891472868202E-2"/>
    <n v="125.9765625"/>
    <n v="4"/>
  </r>
  <r>
    <x v="5"/>
    <n v="1009.16666666666"/>
    <n v="4.0462427745664699E-2"/>
    <n v="126.145833333333"/>
    <n v="4"/>
  </r>
  <r>
    <x v="6"/>
    <n v="1006.86274509803"/>
    <n v="0.224926971762414"/>
    <n v="125.85784313725399"/>
    <n v="2"/>
  </r>
  <r>
    <x v="7"/>
    <n v="1034.2857142857099"/>
    <n v="4.9723756906077297E-2"/>
    <n v="129.28571428571399"/>
    <n v="2"/>
  </r>
  <r>
    <x v="8"/>
    <n v="1141.9642857142801"/>
    <n v="0.105551211884284"/>
    <n v="142.74553571428501"/>
    <n v="0"/>
  </r>
  <r>
    <x v="9"/>
    <n v="1130.6930693069301"/>
    <n v="-0.13835376532399299"/>
    <n v="141.336633663366"/>
    <n v="3"/>
  </r>
  <r>
    <x v="10"/>
    <n v="1061.8181818181799"/>
    <n v="-3.5958904109588997E-2"/>
    <n v="132.72727272727201"/>
    <n v="1"/>
  </r>
  <r>
    <x v="11"/>
    <n v="1048.12030075187"/>
    <n v="-2.7259684361549401E-2"/>
    <n v="131.015037593984"/>
    <n v="1"/>
  </r>
  <r>
    <x v="12"/>
    <n v="1083.0357142857099"/>
    <n v="0.101401483924154"/>
    <n v="135.37946428571399"/>
    <n v="2"/>
  </r>
  <r>
    <x v="13"/>
    <n v="982.47422680412296"/>
    <n v="-0.13746065057712401"/>
    <n v="122.809278350515"/>
    <n v="4"/>
  </r>
  <r>
    <x v="14"/>
    <n v="1011.20689655172"/>
    <n v="-0.138959931798806"/>
    <n v="126.400862068965"/>
    <n v="1"/>
  </r>
  <r>
    <x v="15"/>
    <n v="1060.5504587155899"/>
    <n v="0.14186851211072601"/>
    <n v="132.56880733944899"/>
    <n v="2"/>
  </r>
  <r>
    <x v="16"/>
    <n v="1134.1666666666599"/>
    <n v="2.1307861866274799E-2"/>
    <n v="141.770833333333"/>
    <n v="0"/>
  </r>
  <r>
    <x v="17"/>
    <n v="1126.9230769230701"/>
    <n v="-0.18430034129692799"/>
    <n v="140.86538461538399"/>
    <n v="3"/>
  </r>
  <r>
    <x v="18"/>
    <n v="1147.3684210526301"/>
    <n v="-0.19418960244648301"/>
    <n v="143.42105263157799"/>
    <n v="3"/>
  </r>
  <r>
    <x v="19"/>
    <n v="1056.3025210083999"/>
    <n v="2.94351630867144E-2"/>
    <n v="132.03781512604999"/>
    <n v="2"/>
  </r>
  <r>
    <x v="20"/>
    <n v="1064.2857142857099"/>
    <n v="-7.0469798657718102E-2"/>
    <n v="133.03571428571399"/>
    <n v="1"/>
  </r>
  <r>
    <x v="21"/>
    <n v="1060"/>
    <n v="0.180102915951972"/>
    <n v="132.5"/>
    <n v="2"/>
  </r>
  <r>
    <x v="22"/>
    <n v="1127.4193548387"/>
    <n v="-8.58369098712446E-3"/>
    <n v="140.92741935483801"/>
    <n v="0"/>
  </r>
  <r>
    <x v="23"/>
    <n v="1053.48837209302"/>
    <n v="-0.16850625459896901"/>
    <n v="131.68604651162701"/>
    <n v="1"/>
  </r>
  <r>
    <x v="24"/>
    <n v="1116.8"/>
    <n v="0.15759312320916899"/>
    <n v="139.6"/>
    <n v="0"/>
  </r>
  <r>
    <x v="25"/>
    <n v="1052.6315789473599"/>
    <n v="-5.0000000000000001E-3"/>
    <n v="131.57894736842101"/>
    <n v="1"/>
  </r>
  <r>
    <x v="26"/>
    <n v="1102.47933884297"/>
    <n v="2.24887556221889E-2"/>
    <n v="137.809917355371"/>
    <n v="0"/>
  </r>
  <r>
    <x v="27"/>
    <n v="1058.11965811965"/>
    <n v="-0.13247172859450701"/>
    <n v="132.26495726495699"/>
    <n v="1"/>
  </r>
  <r>
    <x v="28"/>
    <n v="1025.95419847328"/>
    <n v="4.3154761904761897E-2"/>
    <n v="128.24427480916"/>
    <n v="4"/>
  </r>
  <r>
    <x v="29"/>
    <n v="1123.4375"/>
    <n v="8.7621696801112606E-2"/>
    <n v="140.4296875"/>
    <n v="0"/>
  </r>
  <r>
    <x v="30"/>
    <n v="1170.17543859649"/>
    <n v="0.115442278860569"/>
    <n v="146.271929824561"/>
    <n v="0"/>
  </r>
  <r>
    <x v="31"/>
    <n v="1036.6972477064201"/>
    <n v="0.14336283185840701"/>
    <n v="129.587155963302"/>
    <n v="2"/>
  </r>
  <r>
    <x v="32"/>
    <n v="1034.48275862068"/>
    <n v="-0.16166666666666599"/>
    <n v="129.31034482758599"/>
    <n v="1"/>
  </r>
  <r>
    <x v="33"/>
    <n v="1027.27272727272"/>
    <n v="1.6894609814963699E-2"/>
    <n v="128.40909090909"/>
    <n v="4"/>
  </r>
  <r>
    <x v="34"/>
    <n v="1027.13178294573"/>
    <n v="0.12905660377358399"/>
    <n v="128.39147286821699"/>
    <n v="2"/>
  </r>
  <r>
    <x v="35"/>
    <n v="1117.3076923076901"/>
    <n v="5.1635111876075701E-3"/>
    <n v="139.66346153846101"/>
    <n v="0"/>
  </r>
  <r>
    <x v="36"/>
    <n v="983.03571428571399"/>
    <n v="8.6285195277020804E-2"/>
    <n v="122.87946428571399"/>
    <n v="4"/>
  </r>
  <r>
    <x v="37"/>
    <n v="1075.6302521008399"/>
    <n v="-2.9687499999999999E-2"/>
    <n v="134.45378151260499"/>
    <n v="1"/>
  </r>
  <r>
    <x v="38"/>
    <n v="1116.8067226890701"/>
    <n v="9.8570353649360398E-2"/>
    <n v="139.60084033613401"/>
    <n v="0"/>
  </r>
  <r>
    <x v="39"/>
    <n v="1202.6086956521699"/>
    <n v="0.119305856832971"/>
    <n v="150.32608695652101"/>
    <n v="0"/>
  </r>
  <r>
    <x v="40"/>
    <n v="1050.3597122302101"/>
    <n v="0.105479452054794"/>
    <n v="131.29496402877601"/>
    <n v="2"/>
  </r>
  <r>
    <x v="41"/>
    <n v="1128.07017543859"/>
    <n v="3.2659409020217703E-2"/>
    <n v="141.00877192982401"/>
    <n v="0"/>
  </r>
  <r>
    <x v="42"/>
    <n v="1077.0642201834801"/>
    <n v="-4.7700170357751197E-2"/>
    <n v="134.63302752293501"/>
    <n v="1"/>
  </r>
  <r>
    <x v="43"/>
    <n v="1130.46875"/>
    <n v="-0.154111955770559"/>
    <n v="141.30859375"/>
    <n v="3"/>
  </r>
  <r>
    <x v="44"/>
    <n v="1065.51724137931"/>
    <n v="-0.15210355987054999"/>
    <n v="133.18965517241301"/>
    <n v="1"/>
  </r>
  <r>
    <x v="45"/>
    <n v="1136.2204724409401"/>
    <n v="-5.3361053361053297E-2"/>
    <n v="142.02755905511799"/>
    <n v="3"/>
  </r>
  <r>
    <x v="46"/>
    <n v="1021.31147540983"/>
    <n v="-1.6051364365971099E-2"/>
    <n v="127.66393442622901"/>
    <n v="4"/>
  </r>
  <r>
    <x v="47"/>
    <n v="969.02654867256604"/>
    <n v="0.17260273972602699"/>
    <n v="121.12831858407"/>
    <n v="4"/>
  </r>
  <r>
    <x v="48"/>
    <n v="1059.8360655737699"/>
    <n v="-5.4911059551430698E-2"/>
    <n v="132.47950819672101"/>
    <n v="1"/>
  </r>
  <r>
    <x v="49"/>
    <n v="1162.2807017543801"/>
    <n v="-7.0188679245283006E-2"/>
    <n v="145.28508771929799"/>
    <n v="3"/>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n v="951.37614678899001"/>
    <n v="4.1465766634522602E-2"/>
    <n v="118.922018348623"/>
    <x v="0"/>
    <x v="0"/>
  </r>
  <r>
    <n v="1180.57553956834"/>
    <n v="9.0798293723339404E-2"/>
    <n v="147.57194244604301"/>
    <x v="1"/>
    <x v="1"/>
  </r>
  <r>
    <n v="1110.3448275861999"/>
    <n v="0.104037267080745"/>
    <n v="138.79310344827499"/>
    <x v="1"/>
    <x v="2"/>
  </r>
  <r>
    <n v="999.09090909090901"/>
    <n v="1.54686078252957E-2"/>
    <n v="124.886363636363"/>
    <x v="0"/>
    <x v="3"/>
  </r>
  <r>
    <n v="1007.8125"/>
    <n v="6.3565891472868202E-2"/>
    <n v="125.9765625"/>
    <x v="0"/>
    <x v="4"/>
  </r>
  <r>
    <n v="1009.16666666666"/>
    <n v="4.0462427745664699E-2"/>
    <n v="126.145833333333"/>
    <x v="0"/>
    <x v="5"/>
  </r>
  <r>
    <n v="1006.86274509803"/>
    <n v="0.224926971762414"/>
    <n v="125.85784313725399"/>
    <x v="2"/>
    <x v="6"/>
  </r>
  <r>
    <n v="1034.2857142857099"/>
    <n v="4.9723756906077297E-2"/>
    <n v="129.28571428571399"/>
    <x v="2"/>
    <x v="7"/>
  </r>
  <r>
    <n v="1141.9642857142801"/>
    <n v="0.105551211884284"/>
    <n v="142.74553571428501"/>
    <x v="1"/>
    <x v="8"/>
  </r>
  <r>
    <n v="1130.6930693069301"/>
    <n v="-0.13835376532399299"/>
    <n v="141.336633663366"/>
    <x v="3"/>
    <x v="9"/>
  </r>
  <r>
    <n v="1061.8181818181799"/>
    <n v="-3.5958904109588997E-2"/>
    <n v="132.72727272727201"/>
    <x v="4"/>
    <x v="10"/>
  </r>
  <r>
    <n v="1048.12030075187"/>
    <n v="-2.7259684361549401E-2"/>
    <n v="131.015037593984"/>
    <x v="4"/>
    <x v="11"/>
  </r>
  <r>
    <n v="1083.0357142857099"/>
    <n v="0.101401483924154"/>
    <n v="135.37946428571399"/>
    <x v="2"/>
    <x v="12"/>
  </r>
  <r>
    <n v="982.47422680412296"/>
    <n v="-0.13746065057712401"/>
    <n v="122.809278350515"/>
    <x v="0"/>
    <x v="13"/>
  </r>
  <r>
    <n v="1011.20689655172"/>
    <n v="-0.138959931798806"/>
    <n v="126.400862068965"/>
    <x v="4"/>
    <x v="14"/>
  </r>
  <r>
    <n v="1060.5504587155899"/>
    <n v="0.14186851211072601"/>
    <n v="132.56880733944899"/>
    <x v="2"/>
    <x v="15"/>
  </r>
  <r>
    <n v="1134.1666666666599"/>
    <n v="2.1307861866274799E-2"/>
    <n v="141.770833333333"/>
    <x v="1"/>
    <x v="16"/>
  </r>
  <r>
    <n v="1126.9230769230701"/>
    <n v="-0.18430034129692799"/>
    <n v="140.86538461538399"/>
    <x v="3"/>
    <x v="17"/>
  </r>
  <r>
    <n v="1147.3684210526301"/>
    <n v="-0.19418960244648301"/>
    <n v="143.42105263157799"/>
    <x v="3"/>
    <x v="18"/>
  </r>
  <r>
    <n v="1056.3025210083999"/>
    <n v="2.94351630867144E-2"/>
    <n v="132.03781512604999"/>
    <x v="2"/>
    <x v="19"/>
  </r>
  <r>
    <n v="1064.2857142857099"/>
    <n v="-7.0469798657718102E-2"/>
    <n v="133.03571428571399"/>
    <x v="4"/>
    <x v="20"/>
  </r>
  <r>
    <n v="1060"/>
    <n v="0.180102915951972"/>
    <n v="132.5"/>
    <x v="2"/>
    <x v="21"/>
  </r>
  <r>
    <n v="1127.4193548387"/>
    <n v="-8.58369098712446E-3"/>
    <n v="140.92741935483801"/>
    <x v="1"/>
    <x v="22"/>
  </r>
  <r>
    <n v="1053.48837209302"/>
    <n v="-0.16850625459896901"/>
    <n v="131.68604651162701"/>
    <x v="4"/>
    <x v="23"/>
  </r>
  <r>
    <n v="1116.8"/>
    <n v="0.15759312320916899"/>
    <n v="139.6"/>
    <x v="1"/>
    <x v="24"/>
  </r>
  <r>
    <n v="1052.6315789473599"/>
    <n v="-5.0000000000000001E-3"/>
    <n v="131.57894736842101"/>
    <x v="4"/>
    <x v="25"/>
  </r>
  <r>
    <n v="1102.47933884297"/>
    <n v="2.24887556221889E-2"/>
    <n v="137.809917355371"/>
    <x v="1"/>
    <x v="26"/>
  </r>
  <r>
    <n v="1058.11965811965"/>
    <n v="-0.13247172859450701"/>
    <n v="132.26495726495699"/>
    <x v="4"/>
    <x v="27"/>
  </r>
  <r>
    <n v="1025.95419847328"/>
    <n v="4.3154761904761897E-2"/>
    <n v="128.24427480916"/>
    <x v="0"/>
    <x v="28"/>
  </r>
  <r>
    <n v="1123.4375"/>
    <n v="8.7621696801112606E-2"/>
    <n v="140.4296875"/>
    <x v="1"/>
    <x v="29"/>
  </r>
  <r>
    <n v="1170.17543859649"/>
    <n v="0.115442278860569"/>
    <n v="146.271929824561"/>
    <x v="1"/>
    <x v="30"/>
  </r>
  <r>
    <n v="1036.6972477064201"/>
    <n v="0.14336283185840701"/>
    <n v="129.587155963302"/>
    <x v="2"/>
    <x v="31"/>
  </r>
  <r>
    <n v="1034.48275862068"/>
    <n v="-0.16166666666666599"/>
    <n v="129.31034482758599"/>
    <x v="4"/>
    <x v="32"/>
  </r>
  <r>
    <n v="1027.27272727272"/>
    <n v="1.6894609814963699E-2"/>
    <n v="128.40909090909"/>
    <x v="0"/>
    <x v="33"/>
  </r>
  <r>
    <n v="1027.13178294573"/>
    <n v="0.12905660377358399"/>
    <n v="128.39147286821699"/>
    <x v="2"/>
    <x v="34"/>
  </r>
  <r>
    <n v="1117.3076923076901"/>
    <n v="5.1635111876075701E-3"/>
    <n v="139.66346153846101"/>
    <x v="1"/>
    <x v="35"/>
  </r>
  <r>
    <n v="983.03571428571399"/>
    <n v="8.6285195277020804E-2"/>
    <n v="122.87946428571399"/>
    <x v="0"/>
    <x v="36"/>
  </r>
  <r>
    <n v="1075.6302521008399"/>
    <n v="-2.9687499999999999E-2"/>
    <n v="134.45378151260499"/>
    <x v="4"/>
    <x v="37"/>
  </r>
  <r>
    <n v="1116.8067226890701"/>
    <n v="9.8570353649360398E-2"/>
    <n v="139.60084033613401"/>
    <x v="1"/>
    <x v="38"/>
  </r>
  <r>
    <n v="1202.6086956521699"/>
    <n v="0.119305856832971"/>
    <n v="150.32608695652101"/>
    <x v="1"/>
    <x v="39"/>
  </r>
  <r>
    <n v="1050.3597122302101"/>
    <n v="0.105479452054794"/>
    <n v="131.29496402877601"/>
    <x v="2"/>
    <x v="40"/>
  </r>
  <r>
    <n v="1128.07017543859"/>
    <n v="3.2659409020217703E-2"/>
    <n v="141.00877192982401"/>
    <x v="1"/>
    <x v="41"/>
  </r>
  <r>
    <n v="1077.0642201834801"/>
    <n v="-4.7700170357751197E-2"/>
    <n v="134.63302752293501"/>
    <x v="4"/>
    <x v="42"/>
  </r>
  <r>
    <n v="1130.46875"/>
    <n v="-0.154111955770559"/>
    <n v="141.30859375"/>
    <x v="3"/>
    <x v="43"/>
  </r>
  <r>
    <n v="1065.51724137931"/>
    <n v="-0.15210355987054999"/>
    <n v="133.18965517241301"/>
    <x v="4"/>
    <x v="44"/>
  </r>
  <r>
    <n v="1136.2204724409401"/>
    <n v="-5.3361053361053297E-2"/>
    <n v="142.02755905511799"/>
    <x v="3"/>
    <x v="45"/>
  </r>
  <r>
    <n v="1021.31147540983"/>
    <n v="-1.6051364365971099E-2"/>
    <n v="127.66393442622901"/>
    <x v="0"/>
    <x v="46"/>
  </r>
  <r>
    <n v="969.02654867256604"/>
    <n v="0.17260273972602699"/>
    <n v="121.12831858407"/>
    <x v="0"/>
    <x v="47"/>
  </r>
  <r>
    <n v="1059.8360655737699"/>
    <n v="-5.4911059551430698E-2"/>
    <n v="132.47950819672101"/>
    <x v="4"/>
    <x v="48"/>
  </r>
  <r>
    <n v="1162.2807017543801"/>
    <n v="-7.0188679245283006E-2"/>
    <n v="145.28508771929799"/>
    <x v="3"/>
    <x v="4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8"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3:B25" firstHeaderRow="1" firstDataRow="1" firstDataCol="1"/>
  <pivotFields count="1">
    <pivotField axis="axisRow" showAll="0">
      <items count="51">
        <item h="1" x="48"/>
        <item h="1" x="4"/>
        <item h="1" x="35"/>
        <item h="1" x="26"/>
        <item h="1" x="18"/>
        <item h="1" x="17"/>
        <item h="1" x="16"/>
        <item h="1" x="28"/>
        <item h="1" x="49"/>
        <item h="1" x="43"/>
        <item h="1" x="22"/>
        <item h="1" x="9"/>
        <item h="1" x="29"/>
        <item h="1" x="14"/>
        <item h="1" x="12"/>
        <item h="1" x="46"/>
        <item h="1" x="3"/>
        <item h="1" x="27"/>
        <item h="1" x="37"/>
        <item h="1" x="21"/>
        <item h="1" x="10"/>
        <item h="1" x="2"/>
        <item h="1" x="39"/>
        <item h="1" x="24"/>
        <item h="1" x="23"/>
        <item h="1" x="15"/>
        <item h="1" x="13"/>
        <item h="1" x="19"/>
        <item h="1" x="42"/>
        <item h="1" x="31"/>
        <item h="1" x="5"/>
        <item h="1" x="20"/>
        <item h="1" x="1"/>
        <item h="1" x="8"/>
        <item h="1" x="38"/>
        <item h="1" x="40"/>
        <item h="1" x="11"/>
        <item h="1" x="7"/>
        <item h="1" x="47"/>
        <item x="44"/>
        <item h="1" x="25"/>
        <item h="1" x="34"/>
        <item h="1" x="32"/>
        <item h="1" x="6"/>
        <item h="1" x="33"/>
        <item h="1" x="30"/>
        <item h="1" x="45"/>
        <item h="1" x="36"/>
        <item h="1" x="0"/>
        <item h="1" x="41"/>
        <item t="default"/>
      </items>
    </pivotField>
  </pivotFields>
  <rowFields count="1">
    <field x="0"/>
  </rowFields>
  <rowItems count="2">
    <i>
      <x v="39"/>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7" cacheId="2" applyNumberFormats="0" applyBorderFormats="0" applyFontFormats="0" applyPatternFormats="0" applyAlignmentFormats="0" applyWidthHeightFormats="1" dataCaption="Values" grandTotalCaption="Overall Average" updatedVersion="6" minRefreshableVersion="3" itemPrintTitles="1" createdVersion="6" indent="0" outline="1" outlineData="1" multipleFieldFilters="0" rowHeaderCaption="Sector">
  <location ref="L8:Q16" firstHeaderRow="0" firstDataRow="1" firstDataCol="1"/>
  <pivotFields count="6">
    <pivotField axis="axisRow" showAll="0" sortType="ascending">
      <items count="8">
        <item x="2"/>
        <item x="0"/>
        <item x="4"/>
        <item x="6"/>
        <item x="5"/>
        <item x="3"/>
        <item x="1"/>
        <item t="default"/>
      </items>
    </pivotField>
    <pivotField showAll="0"/>
    <pivotField showAll="0"/>
    <pivotField dataField="1" numFmtId="164" showAll="0"/>
    <pivotField dataField="1" numFmtId="10" showAll="0"/>
    <pivotField dataField="1" numFmtId="10" showAll="0"/>
  </pivotFields>
  <rowFields count="1">
    <field x="0"/>
  </rowFields>
  <rowItems count="8">
    <i>
      <x/>
    </i>
    <i>
      <x v="1"/>
    </i>
    <i>
      <x v="2"/>
    </i>
    <i>
      <x v="3"/>
    </i>
    <i>
      <x v="4"/>
    </i>
    <i>
      <x v="5"/>
    </i>
    <i>
      <x v="6"/>
    </i>
    <i t="grand">
      <x/>
    </i>
  </rowItems>
  <colFields count="1">
    <field x="-2"/>
  </colFields>
  <colItems count="5">
    <i>
      <x/>
    </i>
    <i i="1">
      <x v="1"/>
    </i>
    <i i="2">
      <x v="2"/>
    </i>
    <i i="3">
      <x v="3"/>
    </i>
    <i i="4">
      <x v="4"/>
    </i>
  </colItems>
  <dataFields count="5">
    <dataField name="Avg. Return (3m)" fld="3" subtotal="average" baseField="0" baseItem="0"/>
    <dataField name="Average of 3m return2" fld="3" subtotal="average" baseField="0" baseItem="0"/>
    <dataField name="Avg. Standard Dev." fld="4" subtotal="average" baseField="0" baseItem="0"/>
    <dataField name="Average of 3m std" fld="4" subtotal="average" baseField="0" baseItem="0"/>
    <dataField name="Avg. VaR" fld="5" subtotal="average" baseField="0" baseItem="0"/>
  </dataFields>
  <formats count="9">
    <format dxfId="15">
      <pivotArea outline="0" collapsedLevelsAreSubtotals="1" fieldPosition="0"/>
    </format>
    <format dxfId="14">
      <pivotArea dataOnly="0" labelOnly="1" outline="0" fieldPosition="0">
        <references count="1">
          <reference field="4294967294" count="1">
            <x v="1"/>
          </reference>
        </references>
      </pivotArea>
    </format>
    <format dxfId="13">
      <pivotArea dataOnly="0" labelOnly="1" outline="0" fieldPosition="0">
        <references count="1">
          <reference field="4294967294" count="1">
            <x v="3"/>
          </reference>
        </references>
      </pivotArea>
    </format>
    <format dxfId="12">
      <pivotArea dataOnly="0" labelOnly="1" outline="0" fieldPosition="0">
        <references count="1">
          <reference field="4294967294" count="1">
            <x v="4"/>
          </reference>
        </references>
      </pivotArea>
    </format>
    <format dxfId="11">
      <pivotArea field="0" type="button" dataOnly="0" labelOnly="1" outline="0" axis="axisRow" fieldPosition="0"/>
    </format>
    <format dxfId="10">
      <pivotArea field="0" type="button" dataOnly="0" labelOnly="1" outline="0" axis="axisRow" fieldPosition="0"/>
    </format>
    <format dxfId="9">
      <pivotArea dataOnly="0" labelOnly="1" outline="0" fieldPosition="0">
        <references count="1">
          <reference field="4294967294" count="5">
            <x v="0"/>
            <x v="1"/>
            <x v="2"/>
            <x v="3"/>
            <x v="4"/>
          </reference>
        </references>
      </pivotArea>
    </format>
    <format dxfId="8">
      <pivotArea field="0" type="button" dataOnly="0" labelOnly="1" outline="0" axis="axisRow" fieldPosition="0"/>
    </format>
    <format dxfId="7">
      <pivotArea dataOnly="0" labelOnly="1" outline="0" fieldPosition="0">
        <references count="1">
          <reference field="4294967294" count="5">
            <x v="0"/>
            <x v="1"/>
            <x v="2"/>
            <x v="3"/>
            <x v="4"/>
          </reference>
        </references>
      </pivotArea>
    </format>
  </formats>
  <conditionalFormats count="3">
    <conditionalFormat type="all" priority="6">
      <pivotAreas count="1">
        <pivotArea type="data" outline="0" collapsedLevelsAreSubtotals="1" fieldPosition="0">
          <references count="1">
            <reference field="4294967294" count="1" selected="0">
              <x v="4"/>
            </reference>
          </references>
        </pivotArea>
      </pivotAreas>
    </conditionalFormat>
    <conditionalFormat priority="7">
      <pivotAreas count="1">
        <pivotArea type="data" outline="0" collapsedLevelsAreSubtotals="1" fieldPosition="0">
          <references count="1">
            <reference field="4294967294" count="1" selected="0">
              <x v="2"/>
            </reference>
          </references>
        </pivotArea>
      </pivotAreas>
    </conditionalFormat>
    <conditionalFormat priority="8">
      <pivotAreas count="1">
        <pivotArea type="data" outline="0" collapsedLevelsAreSubtotals="1" fieldPosition="0">
          <references count="1">
            <reference field="4294967294" count="1" selected="0">
              <x v="0"/>
            </reference>
          </references>
        </pivotArea>
      </pivotAreas>
    </conditionalFormat>
  </conditional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4" cacheId="2" applyNumberFormats="0" applyBorderFormats="0" applyFontFormats="0" applyPatternFormats="0" applyAlignmentFormats="0" applyWidthHeightFormats="1" dataCaption="Values" grandTotalCaption="Overall Average" updatedVersion="6" minRefreshableVersion="3" itemPrintTitles="1" createdVersion="6" indent="0" outline="1" outlineData="1" multipleFieldFilters="0" chartFormat="2" rowHeaderCaption="Ticker">
  <location ref="E8:J19" firstHeaderRow="0" firstDataRow="1" firstDataCol="1"/>
  <pivotFields count="6">
    <pivotField showAll="0">
      <items count="8">
        <item x="2"/>
        <item x="0"/>
        <item x="4"/>
        <item x="6"/>
        <item x="5"/>
        <item x="3"/>
        <item x="1"/>
        <item t="default"/>
      </items>
    </pivotField>
    <pivotField showAll="0"/>
    <pivotField axis="axisRow" showAll="0" measureFilter="1" sortType="descending">
      <items count="51">
        <item x="41"/>
        <item x="0"/>
        <item x="36"/>
        <item x="45"/>
        <item x="30"/>
        <item x="33"/>
        <item x="6"/>
        <item x="32"/>
        <item x="34"/>
        <item x="25"/>
        <item x="44"/>
        <item x="47"/>
        <item x="7"/>
        <item x="11"/>
        <item x="40"/>
        <item x="38"/>
        <item x="8"/>
        <item x="1"/>
        <item x="20"/>
        <item x="5"/>
        <item x="31"/>
        <item x="42"/>
        <item x="19"/>
        <item x="13"/>
        <item x="15"/>
        <item x="23"/>
        <item x="24"/>
        <item x="39"/>
        <item x="2"/>
        <item x="10"/>
        <item x="21"/>
        <item x="37"/>
        <item x="27"/>
        <item x="3"/>
        <item x="46"/>
        <item x="12"/>
        <item x="14"/>
        <item x="29"/>
        <item x="9"/>
        <item x="22"/>
        <item x="43"/>
        <item x="49"/>
        <item x="28"/>
        <item x="16"/>
        <item x="17"/>
        <item x="18"/>
        <item x="26"/>
        <item x="35"/>
        <item x="4"/>
        <item x="48"/>
        <item t="default"/>
      </items>
      <autoSortScope>
        <pivotArea dataOnly="0" outline="0" fieldPosition="0">
          <references count="1">
            <reference field="4294967294" count="1" selected="0">
              <x v="0"/>
            </reference>
          </references>
        </pivotArea>
      </autoSortScope>
    </pivotField>
    <pivotField dataField="1" numFmtId="164" showAll="0"/>
    <pivotField dataField="1" numFmtId="10" showAll="0"/>
    <pivotField dataField="1" numFmtId="10" showAll="0"/>
  </pivotFields>
  <rowFields count="1">
    <field x="2"/>
  </rowFields>
  <rowItems count="11">
    <i>
      <x v="12"/>
    </i>
    <i>
      <x v="34"/>
    </i>
    <i>
      <x v="19"/>
    </i>
    <i>
      <x v="46"/>
    </i>
    <i>
      <x v="35"/>
    </i>
    <i>
      <x v="20"/>
    </i>
    <i>
      <x v="31"/>
    </i>
    <i>
      <x v="17"/>
    </i>
    <i>
      <x v="32"/>
    </i>
    <i>
      <x v="21"/>
    </i>
    <i t="grand">
      <x/>
    </i>
  </rowItems>
  <colFields count="1">
    <field x="-2"/>
  </colFields>
  <colItems count="5">
    <i>
      <x/>
    </i>
    <i i="1">
      <x v="1"/>
    </i>
    <i i="2">
      <x v="2"/>
    </i>
    <i i="3">
      <x v="3"/>
    </i>
    <i i="4">
      <x v="4"/>
    </i>
  </colItems>
  <dataFields count="5">
    <dataField name="3 Month Return" fld="3" subtotal="average" baseField="2" baseItem="0"/>
    <dataField name="return nn" fld="3" subtotal="average" baseField="2" baseItem="12"/>
    <dataField name="Standard Dev." fld="4" subtotal="average" baseField="2" baseItem="3" numFmtId="10"/>
    <dataField name="Sum of 3m std " fld="4" baseField="0" baseItem="0"/>
    <dataField name="99% VaR" fld="5" subtotal="average" baseField="2" baseItem="12"/>
  </dataFields>
  <formats count="13">
    <format dxfId="28">
      <pivotArea outline="0" collapsedLevelsAreSubtotals="1" fieldPosition="0"/>
    </format>
    <format dxfId="27">
      <pivotArea outline="0" collapsedLevelsAreSubtotals="1" fieldPosition="0">
        <references count="1">
          <reference field="4294967294" count="1" selected="0">
            <x v="2"/>
          </reference>
        </references>
      </pivotArea>
    </format>
    <format dxfId="26">
      <pivotArea dataOnly="0" labelOnly="1" outline="0" fieldPosition="0">
        <references count="1">
          <reference field="4294967294" count="2">
            <x v="0"/>
            <x v="2"/>
          </reference>
        </references>
      </pivotArea>
    </format>
    <format dxfId="25">
      <pivotArea field="2" type="button" dataOnly="0" labelOnly="1" outline="0" axis="axisRow" fieldPosition="0"/>
    </format>
    <format dxfId="24">
      <pivotArea dataOnly="0" labelOnly="1" outline="0" fieldPosition="0">
        <references count="1">
          <reference field="4294967294" count="1">
            <x v="4"/>
          </reference>
        </references>
      </pivotArea>
    </format>
    <format dxfId="23">
      <pivotArea field="2" grandRow="1" outline="0" collapsedLevelsAreSubtotals="1" axis="axisRow" fieldPosition="0">
        <references count="1">
          <reference field="4294967294" count="1" selected="0">
            <x v="0"/>
          </reference>
        </references>
      </pivotArea>
    </format>
    <format dxfId="22">
      <pivotArea field="2" grandRow="1" outline="0" collapsedLevelsAreSubtotals="1" axis="axisRow" fieldPosition="0">
        <references count="1">
          <reference field="4294967294" count="1" selected="0">
            <x v="2"/>
          </reference>
        </references>
      </pivotArea>
    </format>
    <format dxfId="21">
      <pivotArea dataOnly="0" labelOnly="1" outline="0" fieldPosition="0">
        <references count="1">
          <reference field="4294967294" count="1">
            <x v="1"/>
          </reference>
        </references>
      </pivotArea>
    </format>
    <format dxfId="20">
      <pivotArea dataOnly="0" labelOnly="1" outline="0" fieldPosition="0">
        <references count="1">
          <reference field="4294967294" count="1">
            <x v="3"/>
          </reference>
        </references>
      </pivotArea>
    </format>
    <format dxfId="19">
      <pivotArea field="2" type="button" dataOnly="0" labelOnly="1" outline="0" axis="axisRow" fieldPosition="0"/>
    </format>
    <format dxfId="18">
      <pivotArea dataOnly="0" labelOnly="1" outline="0" fieldPosition="0">
        <references count="1">
          <reference field="4294967294" count="5">
            <x v="0"/>
            <x v="1"/>
            <x v="2"/>
            <x v="3"/>
            <x v="4"/>
          </reference>
        </references>
      </pivotArea>
    </format>
    <format dxfId="17">
      <pivotArea field="2" type="button" dataOnly="0" labelOnly="1" outline="0" axis="axisRow" fieldPosition="0"/>
    </format>
    <format dxfId="16">
      <pivotArea dataOnly="0" labelOnly="1" outline="0" fieldPosition="0">
        <references count="1">
          <reference field="4294967294" count="5">
            <x v="0"/>
            <x v="1"/>
            <x v="2"/>
            <x v="3"/>
            <x v="4"/>
          </reference>
        </references>
      </pivotArea>
    </format>
  </formats>
  <conditionalFormats count="3">
    <conditionalFormat type="all" priority="9">
      <pivotAreas count="1">
        <pivotArea type="data" outline="0" collapsedLevelsAreSubtotals="1" fieldPosition="0">
          <references count="1">
            <reference field="4294967294" count="1" selected="0">
              <x v="4"/>
            </reference>
          </references>
        </pivotArea>
      </pivotAreas>
    </conditionalFormat>
    <conditionalFormat priority="10">
      <pivotAreas count="1">
        <pivotArea type="data" outline="0" collapsedLevelsAreSubtotals="1" fieldPosition="0">
          <references count="1">
            <reference field="4294967294" count="1" selected="0">
              <x v="2"/>
            </reference>
          </references>
        </pivotArea>
      </pivotAreas>
    </conditionalFormat>
    <conditionalFormat priority="11">
      <pivotAreas count="1">
        <pivotArea type="data" outline="0" collapsedLevelsAreSubtotals="1" fieldPosition="0">
          <references count="1">
            <reference field="4294967294" count="1" selected="0">
              <x v="0"/>
            </reference>
          </references>
        </pivotArea>
      </pivotAreas>
    </conditionalFormat>
  </conditionalFormats>
  <pivotTableStyleInfo name="PivotStyleMedium6" showRowHeaders="1" showColHeaders="1" showRowStripes="0" showColStripes="0" showLastColumn="1"/>
  <filters count="1">
    <filter fld="2"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0"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5:B37" firstHeaderRow="1" firstDataRow="1" firstDataCol="1"/>
  <pivotFields count="1">
    <pivotField axis="axisRow" showAll="0">
      <items count="51">
        <item h="1" x="48"/>
        <item h="1" x="4"/>
        <item h="1" x="35"/>
        <item h="1" x="26"/>
        <item h="1" x="18"/>
        <item h="1" x="17"/>
        <item h="1" x="16"/>
        <item h="1" x="28"/>
        <item h="1" x="49"/>
        <item h="1" x="43"/>
        <item h="1" x="22"/>
        <item h="1" x="9"/>
        <item h="1" x="29"/>
        <item h="1" x="14"/>
        <item h="1" x="12"/>
        <item h="1" x="46"/>
        <item h="1" x="3"/>
        <item h="1" x="27"/>
        <item h="1" x="37"/>
        <item h="1" x="21"/>
        <item h="1" x="10"/>
        <item h="1" x="2"/>
        <item h="1" x="39"/>
        <item h="1" x="24"/>
        <item h="1" x="23"/>
        <item h="1" x="15"/>
        <item h="1" x="13"/>
        <item h="1" x="19"/>
        <item h="1" x="42"/>
        <item h="1" x="31"/>
        <item h="1" x="5"/>
        <item h="1" x="20"/>
        <item h="1" x="1"/>
        <item h="1" x="8"/>
        <item h="1" x="38"/>
        <item h="1" x="40"/>
        <item h="1" x="11"/>
        <item h="1" x="7"/>
        <item h="1" x="47"/>
        <item x="44"/>
        <item h="1" x="25"/>
        <item h="1" x="34"/>
        <item h="1" x="32"/>
        <item h="1" x="6"/>
        <item h="1" x="33"/>
        <item h="1" x="30"/>
        <item h="1" x="45"/>
        <item h="1" x="36"/>
        <item h="1" x="0"/>
        <item h="1" x="41"/>
        <item t="default"/>
      </items>
    </pivotField>
  </pivotFields>
  <rowFields count="1">
    <field x="0"/>
  </rowFields>
  <rowItems count="2">
    <i>
      <x v="39"/>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64F12BA-3194-458C-B79F-7CED72A5FEFE}" name="PivotTable2" cacheId="9" applyNumberFormats="0" applyBorderFormats="0" applyFontFormats="0" applyPatternFormats="0" applyAlignmentFormats="0" applyWidthHeightFormats="1" dataCaption="Values" grandTotalCaption="Average" updatedVersion="6" minRefreshableVersion="3" useAutoFormatting="1" itemPrintTitles="1" createdVersion="6" indent="0" outline="1" outlineData="1" multipleFieldFilters="0" rowHeaderCaption="Stock Groups">
  <location ref="A3:D9" firstHeaderRow="0" firstDataRow="1" firstDataCol="1"/>
  <pivotFields count="5">
    <pivotField dataField="1" numFmtId="2" showAll="0"/>
    <pivotField dataField="1" numFmtId="2" showAll="0"/>
    <pivotField dataField="1" numFmtId="2" showAll="0"/>
    <pivotField axis="axisRow" showAll="0">
      <items count="6">
        <item sd="0" x="1"/>
        <item sd="0" x="4"/>
        <item sd="0" x="2"/>
        <item sd="0" x="3"/>
        <item sd="0" x="0"/>
        <item t="default"/>
      </items>
    </pivotField>
    <pivotField axis="axisRow" showAll="0">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s>
  <rowFields count="2">
    <field x="3"/>
    <field x="4"/>
  </rowFields>
  <rowItems count="6">
    <i>
      <x/>
    </i>
    <i>
      <x v="1"/>
    </i>
    <i>
      <x v="2"/>
    </i>
    <i>
      <x v="3"/>
    </i>
    <i>
      <x v="4"/>
    </i>
    <i t="grand">
      <x/>
    </i>
  </rowItems>
  <colFields count="1">
    <field x="-2"/>
  </colFields>
  <colItems count="3">
    <i>
      <x/>
    </i>
    <i i="1">
      <x v="1"/>
    </i>
    <i i="2">
      <x v="2"/>
    </i>
  </colItems>
  <dataFields count="3">
    <dataField name="Average of quantity" fld="0" subtotal="average" baseField="0" baseItem="2" numFmtId="1"/>
    <dataField name="Average of imbalance" fld="1" subtotal="average" baseField="0" baseItem="1" numFmtId="2"/>
    <dataField name="Average of Total Commission" fld="2" subtotal="average" baseField="0" baseItem="2" numFmtId="2"/>
  </dataFields>
  <formats count="6">
    <format dxfId="6">
      <pivotArea collapsedLevelsAreSubtotals="1" fieldPosition="0">
        <references count="1">
          <reference field="3" count="0"/>
        </references>
      </pivotArea>
    </format>
    <format dxfId="5">
      <pivotArea collapsedLevelsAreSubtotals="1" fieldPosition="0">
        <references count="2">
          <reference field="4294967294" count="2" selected="0">
            <x v="1"/>
            <x v="2"/>
          </reference>
          <reference field="3" count="0"/>
        </references>
      </pivotArea>
    </format>
    <format dxfId="4">
      <pivotArea grandRow="1" outline="0" collapsedLevelsAreSubtotals="1" fieldPosition="0"/>
    </format>
    <format dxfId="3">
      <pivotArea outline="0" collapsedLevelsAreSubtotals="1" fieldPosition="0">
        <references count="1">
          <reference field="4294967294" count="1" selected="0">
            <x v="0"/>
          </reference>
        </references>
      </pivotArea>
    </format>
    <format dxfId="2">
      <pivotArea outline="0" collapsedLevelsAreSubtotals="1" fieldPosition="0">
        <references count="1">
          <reference field="4294967294" count="2" selected="0">
            <x v="1"/>
            <x v="2"/>
          </reference>
        </references>
      </pivotArea>
    </format>
    <format dxfId="1">
      <pivotArea dataOnly="0" labelOnly="1" outline="0" fieldPosition="0">
        <references count="1">
          <reference field="4294967294" count="2">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BE4D718-BB19-452B-8967-55E1471A8F30}"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I1:J52" firstHeaderRow="1" firstDataRow="1" firstDataCol="1"/>
  <pivotFields count="5">
    <pivotField axis="axisRow" showAll="0" sortType="ascending">
      <items count="101">
        <item m="1" x="50"/>
        <item m="1" x="76"/>
        <item m="1" x="61"/>
        <item m="1" x="78"/>
        <item m="1" x="97"/>
        <item m="1" x="55"/>
        <item m="1" x="63"/>
        <item m="1" x="69"/>
        <item m="1" x="79"/>
        <item m="1" x="84"/>
        <item m="1" x="89"/>
        <item m="1" x="94"/>
        <item m="1" x="98"/>
        <item m="1" x="52"/>
        <item m="1" x="56"/>
        <item m="1" x="59"/>
        <item m="1" x="64"/>
        <item m="1" x="66"/>
        <item m="1" x="67"/>
        <item m="1" x="68"/>
        <item m="1" x="70"/>
        <item m="1" x="72"/>
        <item m="1" x="74"/>
        <item m="1" x="77"/>
        <item m="1" x="81"/>
        <item m="1" x="83"/>
        <item m="1" x="86"/>
        <item m="1" x="88"/>
        <item m="1" x="91"/>
        <item m="1" x="93"/>
        <item m="1" x="95"/>
        <item m="1" x="96"/>
        <item m="1" x="99"/>
        <item m="1" x="71"/>
        <item m="1" x="51"/>
        <item m="1" x="73"/>
        <item m="1" x="53"/>
        <item m="1" x="75"/>
        <item m="1" x="54"/>
        <item m="1" x="80"/>
        <item m="1" x="57"/>
        <item m="1" x="82"/>
        <item m="1" x="58"/>
        <item m="1" x="85"/>
        <item m="1" x="60"/>
        <item m="1" x="87"/>
        <item m="1" x="62"/>
        <item m="1" x="90"/>
        <item m="1" x="65"/>
        <item m="1" x="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autoSortScope>
        <pivotArea dataOnly="0" outline="0" fieldPosition="0">
          <references count="1">
            <reference field="4294967294" count="1" selected="0">
              <x v="0"/>
            </reference>
          </references>
        </pivotArea>
      </autoSortScope>
    </pivotField>
    <pivotField numFmtId="2" showAll="0"/>
    <pivotField dataField="1" numFmtId="2" showAll="0"/>
    <pivotField numFmtId="2" showAll="0"/>
    <pivotField showAll="0"/>
  </pivotFields>
  <rowFields count="1">
    <field x="0"/>
  </rowFields>
  <rowItems count="51">
    <i>
      <x v="68"/>
    </i>
    <i>
      <x v="67"/>
    </i>
    <i>
      <x v="73"/>
    </i>
    <i>
      <x v="82"/>
    </i>
    <i>
      <x v="93"/>
    </i>
    <i>
      <x v="94"/>
    </i>
    <i>
      <x v="64"/>
    </i>
    <i>
      <x v="59"/>
    </i>
    <i>
      <x v="63"/>
    </i>
    <i>
      <x v="77"/>
    </i>
    <i>
      <x v="70"/>
    </i>
    <i>
      <x v="99"/>
    </i>
    <i>
      <x v="98"/>
    </i>
    <i>
      <x v="95"/>
    </i>
    <i>
      <x v="92"/>
    </i>
    <i>
      <x v="60"/>
    </i>
    <i>
      <x v="87"/>
    </i>
    <i>
      <x v="61"/>
    </i>
    <i>
      <x v="96"/>
    </i>
    <i>
      <x v="72"/>
    </i>
    <i>
      <x v="75"/>
    </i>
    <i>
      <x v="85"/>
    </i>
    <i>
      <x v="53"/>
    </i>
    <i>
      <x v="83"/>
    </i>
    <i>
      <x v="66"/>
    </i>
    <i>
      <x v="76"/>
    </i>
    <i>
      <x v="69"/>
    </i>
    <i>
      <x v="91"/>
    </i>
    <i>
      <x v="55"/>
    </i>
    <i>
      <x v="50"/>
    </i>
    <i>
      <x v="78"/>
    </i>
    <i>
      <x v="57"/>
    </i>
    <i>
      <x v="54"/>
    </i>
    <i>
      <x v="86"/>
    </i>
    <i>
      <x v="79"/>
    </i>
    <i>
      <x v="51"/>
    </i>
    <i>
      <x v="88"/>
    </i>
    <i>
      <x v="62"/>
    </i>
    <i>
      <x v="52"/>
    </i>
    <i>
      <x v="90"/>
    </i>
    <i>
      <x v="58"/>
    </i>
    <i>
      <x v="80"/>
    </i>
    <i>
      <x v="89"/>
    </i>
    <i>
      <x v="84"/>
    </i>
    <i>
      <x v="65"/>
    </i>
    <i>
      <x v="81"/>
    </i>
    <i>
      <x v="74"/>
    </i>
    <i>
      <x v="97"/>
    </i>
    <i>
      <x v="71"/>
    </i>
    <i>
      <x v="56"/>
    </i>
    <i t="grand">
      <x/>
    </i>
  </rowItems>
  <colItems count="1">
    <i/>
  </colItems>
  <dataFields count="1">
    <dataField name="Sum of imbalance" fld="2" baseField="0" baseItem="0" numFmtId="2"/>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6"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C54:AE71" firstHeaderRow="1" firstDataRow="1" firstDataCol="0"/>
  <pivotFields count="5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9"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B16:AC80" firstHeaderRow="1" firstDataRow="1" firstDataCol="1"/>
  <pivotFields count="52">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0"/>
  </rowFields>
  <rowItems count="64">
    <i>
      <x v="92"/>
    </i>
    <i>
      <x v="93"/>
    </i>
    <i>
      <x v="94"/>
    </i>
    <i>
      <x v="95"/>
    </i>
    <i>
      <x v="96"/>
    </i>
    <i>
      <x v="99"/>
    </i>
    <i>
      <x v="100"/>
    </i>
    <i>
      <x v="101"/>
    </i>
    <i>
      <x v="102"/>
    </i>
    <i>
      <x v="103"/>
    </i>
    <i>
      <x v="106"/>
    </i>
    <i>
      <x v="107"/>
    </i>
    <i>
      <x v="108"/>
    </i>
    <i>
      <x v="109"/>
    </i>
    <i>
      <x v="113"/>
    </i>
    <i>
      <x v="114"/>
    </i>
    <i>
      <x v="115"/>
    </i>
    <i>
      <x v="116"/>
    </i>
    <i>
      <x v="117"/>
    </i>
    <i>
      <x v="120"/>
    </i>
    <i>
      <x v="121"/>
    </i>
    <i>
      <x v="122"/>
    </i>
    <i>
      <x v="123"/>
    </i>
    <i>
      <x v="124"/>
    </i>
    <i>
      <x v="127"/>
    </i>
    <i>
      <x v="128"/>
    </i>
    <i>
      <x v="129"/>
    </i>
    <i>
      <x v="130"/>
    </i>
    <i>
      <x v="131"/>
    </i>
    <i>
      <x v="134"/>
    </i>
    <i>
      <x v="135"/>
    </i>
    <i>
      <x v="136"/>
    </i>
    <i>
      <x v="137"/>
    </i>
    <i>
      <x v="138"/>
    </i>
    <i>
      <x v="141"/>
    </i>
    <i>
      <x v="142"/>
    </i>
    <i>
      <x v="143"/>
    </i>
    <i>
      <x v="144"/>
    </i>
    <i>
      <x v="145"/>
    </i>
    <i>
      <x v="149"/>
    </i>
    <i>
      <x v="150"/>
    </i>
    <i>
      <x v="151"/>
    </i>
    <i>
      <x v="152"/>
    </i>
    <i>
      <x v="155"/>
    </i>
    <i>
      <x v="156"/>
    </i>
    <i>
      <x v="157"/>
    </i>
    <i>
      <x v="158"/>
    </i>
    <i>
      <x v="159"/>
    </i>
    <i>
      <x v="162"/>
    </i>
    <i>
      <x v="163"/>
    </i>
    <i>
      <x v="164"/>
    </i>
    <i>
      <x v="165"/>
    </i>
    <i>
      <x v="166"/>
    </i>
    <i>
      <x v="169"/>
    </i>
    <i>
      <x v="170"/>
    </i>
    <i>
      <x v="171"/>
    </i>
    <i>
      <x v="172"/>
    </i>
    <i>
      <x v="173"/>
    </i>
    <i>
      <x v="176"/>
    </i>
    <i>
      <x v="177"/>
    </i>
    <i>
      <x v="178"/>
    </i>
    <i>
      <x v="179"/>
    </i>
    <i>
      <x v="180"/>
    </i>
    <i t="grand">
      <x/>
    </i>
  </rowItems>
  <colItems count="1">
    <i/>
  </colItems>
  <dataFields count="1">
    <dataField name="WHR cum return"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34A8E27-30CD-4919-A22A-B2B7F654D953}" name="PivotTable1" cacheId="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K3:L53" firstHeaderRow="1" firstDataRow="1" firstDataCol="2"/>
  <pivotFields count="39">
    <pivotField numFmtId="14" showAll="0"/>
    <pivotField axis="axisRow" outline="0" showAll="0" defaultSubtotal="0">
      <items count="50">
        <item x="48"/>
        <item x="4"/>
        <item x="35"/>
        <item x="26"/>
        <item x="18"/>
        <item x="17"/>
        <item x="16"/>
        <item x="28"/>
        <item x="49"/>
        <item x="43"/>
        <item x="22"/>
        <item x="9"/>
        <item x="29"/>
        <item x="14"/>
        <item x="12"/>
        <item x="46"/>
        <item x="3"/>
        <item x="27"/>
        <item x="37"/>
        <item x="21"/>
        <item x="10"/>
        <item x="2"/>
        <item x="39"/>
        <item x="24"/>
        <item x="23"/>
        <item x="15"/>
        <item x="13"/>
        <item x="19"/>
        <item x="42"/>
        <item x="31"/>
        <item x="5"/>
        <item x="20"/>
        <item x="1"/>
        <item x="8"/>
        <item x="38"/>
        <item x="40"/>
        <item x="11"/>
        <item x="7"/>
        <item x="47"/>
        <item x="44"/>
        <item x="25"/>
        <item x="34"/>
        <item x="32"/>
        <item x="6"/>
        <item x="33"/>
        <item x="30"/>
        <item x="45"/>
        <item x="36"/>
        <item x="0"/>
        <item x="41"/>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outline="0" showAll="0">
      <items count="51">
        <item x="4"/>
        <item x="26"/>
        <item x="35"/>
        <item x="48"/>
        <item x="25"/>
        <item x="17"/>
        <item x="16"/>
        <item x="18"/>
        <item x="49"/>
        <item x="43"/>
        <item x="29"/>
        <item x="28"/>
        <item x="14"/>
        <item x="10"/>
        <item x="22"/>
        <item x="12"/>
        <item x="3"/>
        <item x="27"/>
        <item x="37"/>
        <item x="21"/>
        <item x="2"/>
        <item x="39"/>
        <item x="24"/>
        <item x="15"/>
        <item x="23"/>
        <item x="19"/>
        <item x="42"/>
        <item x="31"/>
        <item x="34"/>
        <item x="5"/>
        <item x="1"/>
        <item x="8"/>
        <item x="20"/>
        <item x="13"/>
        <item x="38"/>
        <item x="40"/>
        <item x="11"/>
        <item x="47"/>
        <item x="7"/>
        <item x="9"/>
        <item x="44"/>
        <item x="33"/>
        <item x="46"/>
        <item x="32"/>
        <item x="6"/>
        <item x="30"/>
        <item x="45"/>
        <item x="36"/>
        <item x="0"/>
        <item x="41"/>
        <item t="default"/>
      </items>
    </pivotField>
    <pivotField showAll="0"/>
    <pivotField showAll="0"/>
    <pivotField showAll="0"/>
    <pivotField showAll="0"/>
    <pivotField showAll="0"/>
    <pivotField showAll="0"/>
    <pivotField showAll="0"/>
    <pivotField showAll="0"/>
    <pivotField showAll="0"/>
  </pivotFields>
  <rowFields count="2">
    <field x="1"/>
    <field x="29"/>
  </rowFields>
  <rowItems count="50">
    <i>
      <x/>
      <x v="3"/>
    </i>
    <i>
      <x v="1"/>
      <x/>
    </i>
    <i>
      <x v="2"/>
      <x v="2"/>
    </i>
    <i>
      <x v="3"/>
      <x v="1"/>
    </i>
    <i>
      <x v="4"/>
      <x v="7"/>
    </i>
    <i>
      <x v="5"/>
      <x v="5"/>
    </i>
    <i>
      <x v="6"/>
      <x v="6"/>
    </i>
    <i>
      <x v="7"/>
      <x v="11"/>
    </i>
    <i>
      <x v="8"/>
      <x v="8"/>
    </i>
    <i>
      <x v="9"/>
      <x v="9"/>
    </i>
    <i>
      <x v="10"/>
      <x v="14"/>
    </i>
    <i>
      <x v="11"/>
      <x v="39"/>
    </i>
    <i>
      <x v="12"/>
      <x v="10"/>
    </i>
    <i>
      <x v="13"/>
      <x v="12"/>
    </i>
    <i>
      <x v="14"/>
      <x v="15"/>
    </i>
    <i>
      <x v="15"/>
      <x v="42"/>
    </i>
    <i>
      <x v="16"/>
      <x v="16"/>
    </i>
    <i>
      <x v="17"/>
      <x v="17"/>
    </i>
    <i>
      <x v="18"/>
      <x v="18"/>
    </i>
    <i>
      <x v="19"/>
      <x v="19"/>
    </i>
    <i>
      <x v="20"/>
      <x v="13"/>
    </i>
    <i>
      <x v="21"/>
      <x v="20"/>
    </i>
    <i>
      <x v="22"/>
      <x v="21"/>
    </i>
    <i>
      <x v="23"/>
      <x v="22"/>
    </i>
    <i>
      <x v="24"/>
      <x v="24"/>
    </i>
    <i>
      <x v="25"/>
      <x v="23"/>
    </i>
    <i>
      <x v="26"/>
      <x v="33"/>
    </i>
    <i>
      <x v="27"/>
      <x v="25"/>
    </i>
    <i>
      <x v="28"/>
      <x v="26"/>
    </i>
    <i>
      <x v="29"/>
      <x v="27"/>
    </i>
    <i>
      <x v="30"/>
      <x v="29"/>
    </i>
    <i>
      <x v="31"/>
      <x v="32"/>
    </i>
    <i>
      <x v="32"/>
      <x v="30"/>
    </i>
    <i>
      <x v="33"/>
      <x v="31"/>
    </i>
    <i>
      <x v="34"/>
      <x v="34"/>
    </i>
    <i>
      <x v="35"/>
      <x v="35"/>
    </i>
    <i>
      <x v="36"/>
      <x v="36"/>
    </i>
    <i>
      <x v="37"/>
      <x v="38"/>
    </i>
    <i>
      <x v="38"/>
      <x v="37"/>
    </i>
    <i>
      <x v="39"/>
      <x v="40"/>
    </i>
    <i>
      <x v="40"/>
      <x v="4"/>
    </i>
    <i>
      <x v="41"/>
      <x v="28"/>
    </i>
    <i>
      <x v="42"/>
      <x v="43"/>
    </i>
    <i>
      <x v="43"/>
      <x v="44"/>
    </i>
    <i>
      <x v="44"/>
      <x v="41"/>
    </i>
    <i>
      <x v="45"/>
      <x v="45"/>
    </i>
    <i>
      <x v="46"/>
      <x v="46"/>
    </i>
    <i>
      <x v="47"/>
      <x v="47"/>
    </i>
    <i>
      <x v="48"/>
      <x v="48"/>
    </i>
    <i>
      <x v="49"/>
      <x v="49"/>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 xr10:uid="{00000000-0013-0000-FFFF-FFFF01000000}" sourceName="Sector">
  <pivotTables>
    <pivotTable tabId="4" name="PivotTable4"/>
  </pivotTables>
  <data>
    <tabular pivotCacheId="703614664">
      <items count="7">
        <i x="2" s="1"/>
        <i x="0" s="1"/>
        <i x="4" s="1"/>
        <i x="6" s="1"/>
        <i x="5"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cker" xr10:uid="{00000000-0013-0000-FFFF-FFFF02000000}" sourceName="ticker">
  <pivotTables>
    <pivotTable tabId="4" name="PivotTable8"/>
  </pivotTables>
  <data>
    <tabular pivotCacheId="1795166511">
      <items count="50">
        <i x="48"/>
        <i x="4"/>
        <i x="35"/>
        <i x="26"/>
        <i x="18"/>
        <i x="17"/>
        <i x="16"/>
        <i x="28"/>
        <i x="49"/>
        <i x="43"/>
        <i x="22"/>
        <i x="9"/>
        <i x="29"/>
        <i x="14"/>
        <i x="12"/>
        <i x="46"/>
        <i x="3"/>
        <i x="27"/>
        <i x="37"/>
        <i x="21"/>
        <i x="10"/>
        <i x="2"/>
        <i x="39"/>
        <i x="24"/>
        <i x="23"/>
        <i x="15"/>
        <i x="13"/>
        <i x="19"/>
        <i x="42"/>
        <i x="31"/>
        <i x="5"/>
        <i x="20"/>
        <i x="1"/>
        <i x="8"/>
        <i x="38"/>
        <i x="40"/>
        <i x="11"/>
        <i x="7"/>
        <i x="47"/>
        <i x="44" s="1"/>
        <i x="25"/>
        <i x="34"/>
        <i x="32"/>
        <i x="6"/>
        <i x="33"/>
        <i x="30"/>
        <i x="45"/>
        <i x="36"/>
        <i x="0"/>
        <i x="4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cker1" xr10:uid="{00000000-0013-0000-FFFF-FFFF03000000}" sourceName="ticker">
  <pivotTables>
    <pivotTable tabId="4" name="PivotTable10"/>
  </pivotTables>
  <data>
    <tabular pivotCacheId="1051667877">
      <items count="50">
        <i x="48"/>
        <i x="4"/>
        <i x="35"/>
        <i x="26"/>
        <i x="18"/>
        <i x="17"/>
        <i x="16"/>
        <i x="28"/>
        <i x="49"/>
        <i x="43"/>
        <i x="22"/>
        <i x="9"/>
        <i x="29"/>
        <i x="14"/>
        <i x="12"/>
        <i x="46"/>
        <i x="3"/>
        <i x="27"/>
        <i x="37"/>
        <i x="21"/>
        <i x="10"/>
        <i x="2"/>
        <i x="39"/>
        <i x="24"/>
        <i x="23"/>
        <i x="15"/>
        <i x="13"/>
        <i x="19"/>
        <i x="42"/>
        <i x="31"/>
        <i x="5"/>
        <i x="20"/>
        <i x="1"/>
        <i x="8"/>
        <i x="38"/>
        <i x="40"/>
        <i x="11"/>
        <i x="7"/>
        <i x="47"/>
        <i x="44" s="1"/>
        <i x="25"/>
        <i x="34"/>
        <i x="32"/>
        <i x="6"/>
        <i x="33"/>
        <i x="30"/>
        <i x="45"/>
        <i x="36"/>
        <i x="0"/>
        <i x="4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tor" xr10:uid="{00000000-0014-0000-FFFF-FFFF01000000}" cache="Slicer_Sector" caption="Sector" style="SlicerStyleLight3" rowHeight="234950"/>
  <slicer name="ticker" xr10:uid="{00000000-0014-0000-FFFF-FFFF02000000}" cache="Slicer_ticker" caption="ticker" startItem="36" style="SlicerStyleLight3" rowHeight="234950"/>
  <slicer name="ticker 1" xr10:uid="{00000000-0014-0000-FFFF-FFFF03000000}" cache="Slicer_ticker1" caption="ticker" startItem="36" style="SlicerStyleLight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sheetPr>
  <dimension ref="B4:U74"/>
  <sheetViews>
    <sheetView showGridLines="0" tabSelected="1" showWhiteSpace="0" zoomScale="99" zoomScaleNormal="99" zoomScalePageLayoutView="99" workbookViewId="0">
      <selection activeCell="AO27" sqref="AO27"/>
    </sheetView>
  </sheetViews>
  <sheetFormatPr defaultRowHeight="14.4" x14ac:dyDescent="0.3"/>
  <cols>
    <col min="1" max="1" width="1" customWidth="1"/>
    <col min="2" max="2" width="12.5546875" bestFit="1" customWidth="1"/>
    <col min="5" max="5" width="14.44140625" bestFit="1" customWidth="1"/>
    <col min="6" max="6" width="14.5546875" bestFit="1" customWidth="1"/>
    <col min="7" max="7" width="8.109375" customWidth="1"/>
    <col min="8" max="8" width="13" bestFit="1" customWidth="1"/>
    <col min="9" max="9" width="6.77734375" customWidth="1"/>
    <col min="10" max="10" width="8.33203125" bestFit="1" customWidth="1"/>
    <col min="11" max="11" width="3.5546875" customWidth="1"/>
    <col min="12" max="12" width="22.33203125" customWidth="1"/>
    <col min="13" max="13" width="15.88671875" customWidth="1"/>
    <col min="14" max="14" width="8.109375" customWidth="1"/>
    <col min="15" max="15" width="17.33203125" bestFit="1" customWidth="1"/>
    <col min="16" max="16" width="5.33203125" bestFit="1" customWidth="1"/>
    <col min="17" max="17" width="11.21875" bestFit="1" customWidth="1"/>
    <col min="18" max="18" width="0.44140625" customWidth="1"/>
  </cols>
  <sheetData>
    <row r="4" spans="5:17" ht="25.8" x14ac:dyDescent="0.5">
      <c r="K4" s="53" t="str">
        <f xml:space="preserve"> "Stock Performance Analysis"</f>
        <v>Stock Performance Analysis</v>
      </c>
    </row>
    <row r="5" spans="5:17" ht="15.6" x14ac:dyDescent="0.3">
      <c r="K5" s="46" t="str">
        <f>TEXT(MIN(client_prices_stats!$A$1:$A$5850),"mmmm, dd, yyyy") &amp; " to " &amp; TEXT(MAX(client_prices_stats!$A$1:$A$5850),"mmmm, dd, yyyy")</f>
        <v>April, 01, 2019 to June, 28, 2019</v>
      </c>
    </row>
    <row r="7" spans="5:17" ht="18" x14ac:dyDescent="0.35">
      <c r="E7" s="57" t="s">
        <v>182</v>
      </c>
      <c r="L7" s="57" t="s">
        <v>183</v>
      </c>
    </row>
    <row r="8" spans="5:17" x14ac:dyDescent="0.3">
      <c r="E8" s="58" t="s">
        <v>103</v>
      </c>
      <c r="F8" s="59" t="s">
        <v>109</v>
      </c>
      <c r="G8" s="60" t="s">
        <v>105</v>
      </c>
      <c r="H8" s="59" t="s">
        <v>101</v>
      </c>
      <c r="I8" s="60" t="s">
        <v>106</v>
      </c>
      <c r="J8" s="59" t="s">
        <v>108</v>
      </c>
      <c r="L8" s="61" t="s">
        <v>98</v>
      </c>
      <c r="M8" s="61" t="s">
        <v>203</v>
      </c>
      <c r="N8" s="60" t="s">
        <v>110</v>
      </c>
      <c r="O8" s="61" t="s">
        <v>111</v>
      </c>
      <c r="P8" s="60" t="s">
        <v>100</v>
      </c>
      <c r="Q8" s="62" t="s">
        <v>114</v>
      </c>
    </row>
    <row r="9" spans="5:17" x14ac:dyDescent="0.3">
      <c r="E9" s="18" t="s">
        <v>8</v>
      </c>
      <c r="F9" s="19">
        <v>0.32788987510939971</v>
      </c>
      <c r="G9" s="19">
        <v>0.32788987510939971</v>
      </c>
      <c r="H9" s="20">
        <v>4.0596769632098371E-2</v>
      </c>
      <c r="I9" s="19">
        <v>4.0596769632098371E-2</v>
      </c>
      <c r="J9" s="19">
        <v>-7.8860813956969658E-2</v>
      </c>
      <c r="L9" s="18" t="s">
        <v>71</v>
      </c>
      <c r="M9" s="19">
        <v>4.2676847600477491E-2</v>
      </c>
      <c r="N9" s="19">
        <v>4.2676847600477491E-2</v>
      </c>
      <c r="O9" s="19">
        <v>1.8195920228162705E-2</v>
      </c>
      <c r="P9" s="19">
        <v>1.8195920228162705E-2</v>
      </c>
      <c r="Q9" s="19">
        <v>-4.2837429228519713E-2</v>
      </c>
    </row>
    <row r="10" spans="5:17" x14ac:dyDescent="0.3">
      <c r="E10" s="18" t="s">
        <v>47</v>
      </c>
      <c r="F10" s="19">
        <v>0.24113403143791357</v>
      </c>
      <c r="G10" s="19">
        <v>0.24113403143791357</v>
      </c>
      <c r="H10" s="20">
        <v>1.8162909622477876E-2</v>
      </c>
      <c r="I10" s="19">
        <v>1.8162909622477876E-2</v>
      </c>
      <c r="J10" s="19">
        <v>-1.8059078217508379E-2</v>
      </c>
      <c r="L10" s="18" t="s">
        <v>62</v>
      </c>
      <c r="M10" s="19">
        <v>7.3180083917175531E-4</v>
      </c>
      <c r="N10" s="19">
        <v>7.3180083917175531E-4</v>
      </c>
      <c r="O10" s="19">
        <v>1.5814468696443432E-2</v>
      </c>
      <c r="P10" s="19">
        <v>1.5814468696443432E-2</v>
      </c>
      <c r="Q10" s="19">
        <v>-4.0696585077719276E-2</v>
      </c>
    </row>
    <row r="11" spans="5:17" x14ac:dyDescent="0.3">
      <c r="E11" s="18" t="s">
        <v>6</v>
      </c>
      <c r="F11" s="19">
        <v>0.1839882742195591</v>
      </c>
      <c r="G11" s="19">
        <v>0.1839882742195591</v>
      </c>
      <c r="H11" s="20">
        <v>1.1516252280630064E-2</v>
      </c>
      <c r="I11" s="19">
        <v>1.1516252280630064E-2</v>
      </c>
      <c r="J11" s="19">
        <v>-2.2839781149953754E-2</v>
      </c>
      <c r="L11" s="18" t="s">
        <v>66</v>
      </c>
      <c r="M11" s="19">
        <v>1.269709054296477E-2</v>
      </c>
      <c r="N11" s="19">
        <v>1.269709054296477E-2</v>
      </c>
      <c r="O11" s="19">
        <v>1.2892389046821459E-2</v>
      </c>
      <c r="P11" s="19">
        <v>1.2892389046821459E-2</v>
      </c>
      <c r="Q11" s="19">
        <v>-3.7632325121443093E-2</v>
      </c>
    </row>
    <row r="12" spans="5:17" x14ac:dyDescent="0.3">
      <c r="E12" s="18" t="s">
        <v>27</v>
      </c>
      <c r="F12" s="19">
        <v>0.15212442518496094</v>
      </c>
      <c r="G12" s="19">
        <v>0.15212442518496094</v>
      </c>
      <c r="H12" s="20">
        <v>3.1407546419624476E-2</v>
      </c>
      <c r="I12" s="19">
        <v>3.1407546419624476E-2</v>
      </c>
      <c r="J12" s="19">
        <v>-5.1572916797913759E-2</v>
      </c>
      <c r="L12" s="18" t="s">
        <v>84</v>
      </c>
      <c r="M12" s="19">
        <v>-0.12359834187152219</v>
      </c>
      <c r="N12" s="19">
        <v>-0.12359834187152219</v>
      </c>
      <c r="O12" s="19">
        <v>2.3871933627645135E-2</v>
      </c>
      <c r="P12" s="19">
        <v>2.3871933627645135E-2</v>
      </c>
      <c r="Q12" s="19">
        <v>-5.7555641223272495E-2</v>
      </c>
    </row>
    <row r="13" spans="5:17" x14ac:dyDescent="0.3">
      <c r="E13" s="18" t="s">
        <v>13</v>
      </c>
      <c r="F13" s="19">
        <v>0.14521899370975611</v>
      </c>
      <c r="G13" s="19">
        <v>0.14521899370975611</v>
      </c>
      <c r="H13" s="20">
        <v>1.2863804440521681E-2</v>
      </c>
      <c r="I13" s="19">
        <v>1.2863804440521681E-2</v>
      </c>
      <c r="J13" s="19">
        <v>-2.2441070926058952E-2</v>
      </c>
      <c r="L13" s="18" t="s">
        <v>60</v>
      </c>
      <c r="M13" s="19">
        <v>6.4436972825363537E-2</v>
      </c>
      <c r="N13" s="19">
        <v>6.4436972825363537E-2</v>
      </c>
      <c r="O13" s="19">
        <v>1.3848395391903084E-2</v>
      </c>
      <c r="P13" s="19">
        <v>1.3848395391903084E-2</v>
      </c>
      <c r="Q13" s="19">
        <v>-3.182771169330776E-2</v>
      </c>
    </row>
    <row r="14" spans="5:17" x14ac:dyDescent="0.3">
      <c r="E14" s="18" t="s">
        <v>32</v>
      </c>
      <c r="F14" s="19">
        <v>0.12969147559026162</v>
      </c>
      <c r="G14" s="19">
        <v>0.12969147559026162</v>
      </c>
      <c r="H14" s="20">
        <v>1.3140912769155178E-2</v>
      </c>
      <c r="I14" s="19">
        <v>1.3140912769155178E-2</v>
      </c>
      <c r="J14" s="19">
        <v>-3.1252342584537705E-2</v>
      </c>
      <c r="L14" s="18" t="s">
        <v>56</v>
      </c>
      <c r="M14" s="19">
        <v>3.662191324294263E-2</v>
      </c>
      <c r="N14" s="19">
        <v>3.662191324294263E-2</v>
      </c>
      <c r="O14" s="19">
        <v>1.8773281486344134E-2</v>
      </c>
      <c r="P14" s="19">
        <v>1.8773281486344134E-2</v>
      </c>
      <c r="Q14" s="19">
        <v>-4.4952479558544756E-2</v>
      </c>
    </row>
    <row r="15" spans="5:17" x14ac:dyDescent="0.3">
      <c r="E15" s="18" t="s">
        <v>38</v>
      </c>
      <c r="F15" s="19">
        <v>0.12763995926796712</v>
      </c>
      <c r="G15" s="19">
        <v>0.12763995926796712</v>
      </c>
      <c r="H15" s="20">
        <v>1.5604044261635459E-2</v>
      </c>
      <c r="I15" s="19">
        <v>1.5604044261635459E-2</v>
      </c>
      <c r="J15" s="19">
        <v>-3.0869561653403165E-2</v>
      </c>
      <c r="L15" s="18" t="s">
        <v>86</v>
      </c>
      <c r="M15" s="19">
        <v>0.11178348273001792</v>
      </c>
      <c r="N15" s="19">
        <v>0.11178348273001792</v>
      </c>
      <c r="O15" s="19">
        <v>1.3761635187800885E-2</v>
      </c>
      <c r="P15" s="19">
        <v>1.3761635187800885E-2</v>
      </c>
      <c r="Q15" s="19">
        <v>-2.7540728247732404E-2</v>
      </c>
    </row>
    <row r="16" spans="5:17" x14ac:dyDescent="0.3">
      <c r="E16" s="18" t="s">
        <v>2</v>
      </c>
      <c r="F16" s="19">
        <v>0.11178348273001792</v>
      </c>
      <c r="G16" s="19">
        <v>0.11178348273001792</v>
      </c>
      <c r="H16" s="20">
        <v>1.3761635187800885E-2</v>
      </c>
      <c r="I16" s="19">
        <v>1.3761635187800885E-2</v>
      </c>
      <c r="J16" s="19">
        <v>-2.7540728247732404E-2</v>
      </c>
      <c r="L16" s="18" t="s">
        <v>102</v>
      </c>
      <c r="M16" s="19">
        <v>2.5589432153040534E-2</v>
      </c>
      <c r="N16" s="19">
        <v>2.5589432153040534E-2</v>
      </c>
      <c r="O16" s="19">
        <v>1.7017517374559418E-2</v>
      </c>
      <c r="P16" s="19">
        <v>1.7017517374559418E-2</v>
      </c>
      <c r="Q16" s="19">
        <v>-4.1999784459456527E-2</v>
      </c>
    </row>
    <row r="17" spans="2:18" x14ac:dyDescent="0.3">
      <c r="E17" s="18" t="s">
        <v>28</v>
      </c>
      <c r="F17" s="19">
        <v>0.10930016401015141</v>
      </c>
      <c r="G17" s="19">
        <v>0.10930016401015141</v>
      </c>
      <c r="H17" s="20">
        <v>1.1080925419951234E-2</v>
      </c>
      <c r="I17" s="19">
        <v>1.1080925419951234E-2</v>
      </c>
      <c r="J17" s="19">
        <v>-2.2099762855466911E-2</v>
      </c>
    </row>
    <row r="18" spans="2:18" x14ac:dyDescent="0.3">
      <c r="E18" s="18" t="s">
        <v>43</v>
      </c>
      <c r="F18" s="19">
        <v>0.10813396653582141</v>
      </c>
      <c r="G18" s="19">
        <v>0.10813396653582141</v>
      </c>
      <c r="H18" s="20">
        <v>1.2803716304953623E-2</v>
      </c>
      <c r="I18" s="19">
        <v>1.2803716304953623E-2</v>
      </c>
      <c r="J18" s="19">
        <v>-3.1338396556403116E-2</v>
      </c>
    </row>
    <row r="19" spans="2:18" x14ac:dyDescent="0.3">
      <c r="E19" s="18" t="s">
        <v>102</v>
      </c>
      <c r="F19" s="23">
        <v>0.16369046477958088</v>
      </c>
      <c r="G19" s="19">
        <v>0.16369046477958088</v>
      </c>
      <c r="H19" s="23">
        <v>1.8093851633884887E-2</v>
      </c>
      <c r="I19" s="19">
        <v>0.18093851633884886</v>
      </c>
      <c r="J19" s="19">
        <v>-3.3687445294594782E-2</v>
      </c>
    </row>
    <row r="20" spans="2:18" x14ac:dyDescent="0.3">
      <c r="E20" s="21" t="s">
        <v>104</v>
      </c>
    </row>
    <row r="22" spans="2:18" ht="18" x14ac:dyDescent="0.35">
      <c r="E22" s="57" t="str">
        <f xml:space="preserve"> "Top 5 Most Corrolated Stock for " &amp; VLOOKUP(B24, 'stock names'!$C$2:$I$52,4,FALSE)</f>
        <v>Top 5 Most Corrolated Stock for Skyworks Solutions</v>
      </c>
    </row>
    <row r="23" spans="2:18" x14ac:dyDescent="0.3">
      <c r="B23" s="17" t="s">
        <v>54</v>
      </c>
      <c r="E23" s="25" t="s">
        <v>103</v>
      </c>
      <c r="F23" s="25" t="s">
        <v>112</v>
      </c>
      <c r="G23" s="25"/>
      <c r="H23" s="43" t="s">
        <v>99</v>
      </c>
      <c r="I23" s="25"/>
      <c r="J23" s="25"/>
      <c r="K23" s="25" t="s">
        <v>98</v>
      </c>
      <c r="M23" s="25" t="s">
        <v>415</v>
      </c>
      <c r="O23" s="25" t="s">
        <v>113</v>
      </c>
    </row>
    <row r="24" spans="2:18" x14ac:dyDescent="0.3">
      <c r="B24" s="18" t="s">
        <v>45</v>
      </c>
      <c r="D24" s="23">
        <v>3</v>
      </c>
      <c r="E24" s="27" t="str" cm="1">
        <f t="array" ref="E24">INDEX('corr top 3'!$A$1:$AX$12,Dashboard!$D24+5,MATCH(Dashboard!$B$24,'corr top 3'!$A$1:$AX$1,0))</f>
        <v>QRVO</v>
      </c>
      <c r="F24" s="28" cm="1">
        <f t="array" ref="F24">INDEX('corr top 3'!$A$1:$AX$12,Dashboard!$D24,MATCH(Dashboard!$B$24,'corr top 3'!$A$1:$AX$1,0))</f>
        <v>0.86513409985482703</v>
      </c>
      <c r="G24" s="28" cm="1">
        <f t="array" ref="G24">INDEX('corr top 3'!$A$1:$AX$12,Dashboard!$D24,MATCH(Dashboard!$B$24,'corr top 3'!$A$1:$AX$1,0))</f>
        <v>0.86513409985482703</v>
      </c>
      <c r="H24" s="27" t="str">
        <f>VLOOKUP(E24,return_risk!$A$3:$C$53,3,FALSE)</f>
        <v>Semiconductors</v>
      </c>
      <c r="I24" s="27"/>
      <c r="J24" s="27"/>
      <c r="K24" s="42" t="str">
        <f>VLOOKUP(E24,return_risk!$A$3:$C$53,2,FALSE)</f>
        <v>Information Technology</v>
      </c>
      <c r="L24" s="27"/>
      <c r="M24" s="27" t="str">
        <f>VLOOKUP(E24,'stock names'!$C$2:$I$52,4,FALSE)</f>
        <v>Qorvo</v>
      </c>
      <c r="N24" s="27"/>
      <c r="O24" s="27" t="str">
        <f>VLOOKUP(Dashboard!$B$24,return_risk!$A$3:$C$53,2,FALSE)</f>
        <v>Information Technology</v>
      </c>
      <c r="P24" s="27"/>
      <c r="Q24" s="27"/>
      <c r="R24" s="27"/>
    </row>
    <row r="25" spans="2:18" x14ac:dyDescent="0.3">
      <c r="B25" s="18" t="s">
        <v>55</v>
      </c>
      <c r="D25" s="23">
        <v>4</v>
      </c>
      <c r="E25" s="27" t="str" cm="1">
        <f t="array" ref="E25">INDEX('corr top 3'!$A$1:$AX$12,Dashboard!$D25+5,MATCH(Dashboard!$B$24,'corr top 3'!$A$1:$AX$1,0))</f>
        <v>ADI</v>
      </c>
      <c r="F25" s="28" cm="1">
        <f t="array" ref="F25">INDEX('corr top 3'!$A$1:$AX$12,Dashboard!$D25,MATCH(Dashboard!$B$24,'corr top 3'!$A$1:$AX$1,0))</f>
        <v>0.79096795413936305</v>
      </c>
      <c r="G25" s="28" cm="1">
        <f t="array" ref="G25">INDEX('corr top 3'!$A$1:$AX$12,Dashboard!$D25,MATCH(Dashboard!$B$24,'corr top 3'!$A$1:$AX$1,0))</f>
        <v>0.79096795413936305</v>
      </c>
      <c r="H25" s="27" t="str">
        <f>VLOOKUP(E25,return_risk!$A$3:$C$53,3,FALSE)</f>
        <v>Semiconductors</v>
      </c>
      <c r="I25" s="27"/>
      <c r="J25" s="27"/>
      <c r="K25" s="42" t="str">
        <f>VLOOKUP(E25,return_risk!$A$3:$C$53,2,FALSE)</f>
        <v>Information Technology</v>
      </c>
      <c r="L25" s="27"/>
      <c r="M25" s="27" t="str">
        <f>VLOOKUP(E25,'stock names'!$C$2:$I$52,4,FALSE)</f>
        <v>Analog Devices, Inc.</v>
      </c>
      <c r="N25" s="27"/>
      <c r="O25" s="27" t="str">
        <f>VLOOKUP(Dashboard!$B$24,return_risk!$A$3:$C$53,3,FALSE)</f>
        <v>Semiconductors</v>
      </c>
      <c r="P25" s="27"/>
      <c r="Q25" s="27"/>
      <c r="R25" s="27"/>
    </row>
    <row r="26" spans="2:18" x14ac:dyDescent="0.3">
      <c r="D26" s="23">
        <v>5</v>
      </c>
      <c r="E26" s="27" t="str" cm="1">
        <f t="array" ref="E26">INDEX('corr top 3'!$A$1:$AX$12,Dashboard!$D26+5,MATCH(Dashboard!$B$24,'corr top 3'!$A$1:$AX$1,0))</f>
        <v>TXN</v>
      </c>
      <c r="F26" s="28" cm="1">
        <f t="array" ref="F26">INDEX('corr top 3'!$A$1:$AX$12,Dashboard!$D26,MATCH(Dashboard!$B$24,'corr top 3'!$A$1:$AX$1,0))</f>
        <v>0.766686571966811</v>
      </c>
      <c r="G26" s="28" cm="1">
        <f t="array" ref="G26">INDEX('corr top 3'!$A$1:$AX$12,Dashboard!$D26,MATCH(Dashboard!$B$24,'corr top 3'!$A$1:$AX$1,0))</f>
        <v>0.766686571966811</v>
      </c>
      <c r="H26" s="27" t="str">
        <f>VLOOKUP(E26,return_risk!$A$3:$C$53,3,FALSE)</f>
        <v>Semiconductors</v>
      </c>
      <c r="I26" s="27"/>
      <c r="J26" s="27"/>
      <c r="K26" s="42" t="str">
        <f>VLOOKUP(E26,return_risk!$A$3:$C$53,2,FALSE)</f>
        <v>Information Technology</v>
      </c>
      <c r="L26" s="27"/>
      <c r="M26" s="27" t="str">
        <f>VLOOKUP(E26,'stock names'!$C$2:$I$52,4,FALSE)</f>
        <v>Texas Instruments</v>
      </c>
      <c r="N26" s="27"/>
      <c r="O26" s="27"/>
      <c r="P26" s="27"/>
      <c r="Q26" s="27"/>
      <c r="R26" s="27"/>
    </row>
    <row r="27" spans="2:18" x14ac:dyDescent="0.3">
      <c r="D27" s="23">
        <v>6</v>
      </c>
      <c r="E27" s="27" t="str" cm="1">
        <f t="array" ref="E27">INDEX('corr top 3'!$A$1:$AX$12,Dashboard!$D27+5,MATCH(Dashboard!$B$24,'corr top 3'!$A$1:$AX$1,0))</f>
        <v>NVDA</v>
      </c>
      <c r="F27" s="28" cm="1">
        <f t="array" ref="F27">INDEX('corr top 3'!$A$1:$AX$12,Dashboard!$D27,MATCH(Dashboard!$B$24,'corr top 3'!$A$1:$AX$1,0))</f>
        <v>0.70831320540780496</v>
      </c>
      <c r="G27" s="28" cm="1">
        <f t="array" ref="G27">INDEX('corr top 3'!$A$1:$AX$12,Dashboard!$D27,MATCH(Dashboard!$B$24,'corr top 3'!$A$1:$AX$1,0))</f>
        <v>0.70831320540780496</v>
      </c>
      <c r="H27" s="27" t="str">
        <f>VLOOKUP(E27,return_risk!$A$3:$C$53,3,FALSE)</f>
        <v>Semiconductors</v>
      </c>
      <c r="I27" s="27"/>
      <c r="J27" s="27"/>
      <c r="K27" s="42" t="str">
        <f>VLOOKUP(E27,return_risk!$A$3:$C$53,2,FALSE)</f>
        <v>Information Technology</v>
      </c>
      <c r="L27" s="27"/>
      <c r="M27" s="27" t="str">
        <f>VLOOKUP(E27,'stock names'!$C$2:$I$52,4,FALSE)</f>
        <v>Nvidia Corporation</v>
      </c>
      <c r="N27" s="27"/>
      <c r="O27" s="27"/>
      <c r="P27" s="27"/>
      <c r="Q27" s="27"/>
      <c r="R27" s="27"/>
    </row>
    <row r="28" spans="2:18" x14ac:dyDescent="0.3">
      <c r="D28" s="23">
        <v>7</v>
      </c>
      <c r="E28" s="27" t="str" cm="1">
        <f t="array" ref="E28">INDEX('corr top 3'!$A$1:$AX$12,Dashboard!$D28+5,MATCH(Dashboard!$B$24,'corr top 3'!$A$1:$AX$1,0))</f>
        <v>AVGO</v>
      </c>
      <c r="F28" s="28" cm="1">
        <f t="array" ref="F28">INDEX('corr top 3'!$A$1:$AX$12,Dashboard!$D28,MATCH(Dashboard!$B$24,'corr top 3'!$A$1:$AX$1,0))</f>
        <v>0.69996193530596196</v>
      </c>
      <c r="G28" s="28" cm="1">
        <f t="array" ref="G28">INDEX('corr top 3'!$A$1:$AX$12,Dashboard!$D28,MATCH(Dashboard!$B$24,'corr top 3'!$A$1:$AX$1,0))</f>
        <v>0.69996193530596196</v>
      </c>
      <c r="H28" s="27" t="str">
        <f>VLOOKUP(E28,return_risk!$A$3:$C$53,3,FALSE)</f>
        <v>Semiconductors</v>
      </c>
      <c r="I28" s="27"/>
      <c r="J28" s="27"/>
      <c r="K28" s="42" t="str">
        <f>VLOOKUP(E28,return_risk!$A$3:$C$53,2,FALSE)</f>
        <v>Information Technology</v>
      </c>
      <c r="L28" s="27"/>
      <c r="M28" s="27" t="str">
        <f>VLOOKUP(E28,'stock names'!$C$2:$I$52,4,FALSE)</f>
        <v>Broadcom Inc.</v>
      </c>
      <c r="N28" s="27"/>
      <c r="O28" s="27"/>
      <c r="P28" s="27"/>
      <c r="Q28" s="27"/>
      <c r="R28" s="27"/>
    </row>
    <row r="32" spans="2:18" ht="18" x14ac:dyDescent="0.35">
      <c r="E32" s="57" t="str">
        <f xml:space="preserve"> VLOOKUP(B36, 'stock names'!$C$2:$I$52,4,FALSE) &amp; " Cummulative Return vs S&amp;P500"</f>
        <v>Skyworks Solutions Cummulative Return vs S&amp;P500</v>
      </c>
      <c r="L32" s="57" t="str">
        <f xml:space="preserve"> "EWMA Variance - " &amp; B36 &amp;  " vs S&amp;P500"</f>
        <v>EWMA Variance - SWKS vs S&amp;P500</v>
      </c>
    </row>
    <row r="35" spans="2:2" x14ac:dyDescent="0.3">
      <c r="B35" s="17" t="s">
        <v>54</v>
      </c>
    </row>
    <row r="36" spans="2:2" x14ac:dyDescent="0.3">
      <c r="B36" s="18" t="s">
        <v>45</v>
      </c>
    </row>
    <row r="37" spans="2:2" x14ac:dyDescent="0.3">
      <c r="B37" s="18" t="s">
        <v>55</v>
      </c>
    </row>
    <row r="49" spans="5:21" ht="18" x14ac:dyDescent="0.35">
      <c r="E49" s="57" t="s">
        <v>199</v>
      </c>
    </row>
    <row r="50" spans="5:21" x14ac:dyDescent="0.3">
      <c r="E50" s="34" t="s">
        <v>194</v>
      </c>
      <c r="F50" s="34" t="s">
        <v>195</v>
      </c>
      <c r="G50" s="34" t="s">
        <v>196</v>
      </c>
      <c r="H50" s="36" t="s">
        <v>197</v>
      </c>
      <c r="I50" s="34" t="s">
        <v>198</v>
      </c>
      <c r="J50" s="35"/>
      <c r="L50" s="34" t="s">
        <v>200</v>
      </c>
      <c r="M50" s="34" t="s">
        <v>201</v>
      </c>
      <c r="N50" s="34"/>
      <c r="O50" s="36" t="s">
        <v>202</v>
      </c>
      <c r="P50" s="63" t="s">
        <v>413</v>
      </c>
      <c r="Q50" s="36" t="s">
        <v>414</v>
      </c>
      <c r="R50" s="34"/>
    </row>
    <row r="51" spans="5:21" x14ac:dyDescent="0.3">
      <c r="E51" s="31" t="s">
        <v>5</v>
      </c>
      <c r="F51" s="31" t="s">
        <v>23</v>
      </c>
      <c r="G51" s="31" t="s">
        <v>17</v>
      </c>
      <c r="H51" s="37" t="s">
        <v>44</v>
      </c>
      <c r="I51" s="37" t="s">
        <v>49</v>
      </c>
      <c r="J51" s="27"/>
      <c r="L51" s="47">
        <v>1</v>
      </c>
      <c r="M51" s="48">
        <v>1136.3197106077816</v>
      </c>
      <c r="N51" s="49"/>
      <c r="O51" s="50">
        <v>7.3227379134670381E-2</v>
      </c>
      <c r="P51" s="49"/>
      <c r="Q51" s="51">
        <v>142.03996382597276</v>
      </c>
      <c r="R51" s="52"/>
    </row>
    <row r="52" spans="5:21" x14ac:dyDescent="0.3">
      <c r="E52" s="32" t="s">
        <v>36</v>
      </c>
      <c r="F52" s="32" t="s">
        <v>10</v>
      </c>
      <c r="G52" s="32" t="s">
        <v>29</v>
      </c>
      <c r="H52" s="38" t="s">
        <v>28</v>
      </c>
      <c r="I52" s="38" t="s">
        <v>27</v>
      </c>
      <c r="J52" s="27"/>
      <c r="L52" s="47">
        <v>2</v>
      </c>
      <c r="M52" s="48">
        <v>1055.1834367021327</v>
      </c>
      <c r="N52" s="49"/>
      <c r="O52" s="50">
        <v>-8.53912715472947E-2</v>
      </c>
      <c r="P52" s="49"/>
      <c r="Q52" s="51">
        <v>131.8979295877667</v>
      </c>
      <c r="R52" s="52"/>
    </row>
    <row r="53" spans="5:21" x14ac:dyDescent="0.3">
      <c r="E53" s="32" t="s">
        <v>50</v>
      </c>
      <c r="F53" s="32" t="s">
        <v>13</v>
      </c>
      <c r="G53" s="32" t="s">
        <v>30</v>
      </c>
      <c r="H53" s="38" t="s">
        <v>38</v>
      </c>
      <c r="I53" s="38" t="s">
        <v>19</v>
      </c>
      <c r="J53" s="33"/>
      <c r="L53" s="47">
        <v>3</v>
      </c>
      <c r="M53" s="48">
        <v>1046.1362106973111</v>
      </c>
      <c r="N53" s="49"/>
      <c r="O53" s="50">
        <v>0.12281752126987142</v>
      </c>
      <c r="P53" s="49"/>
      <c r="Q53" s="51">
        <v>130.76702633716403</v>
      </c>
      <c r="R53" s="52"/>
    </row>
    <row r="54" spans="5:21" x14ac:dyDescent="0.3">
      <c r="E54" s="32" t="s">
        <v>4</v>
      </c>
      <c r="F54" s="32" t="s">
        <v>11</v>
      </c>
      <c r="G54" s="32" t="s">
        <v>47</v>
      </c>
      <c r="H54" s="38" t="s">
        <v>7</v>
      </c>
      <c r="I54" s="38" t="s">
        <v>18</v>
      </c>
      <c r="J54" s="33"/>
      <c r="L54" s="47">
        <v>4</v>
      </c>
      <c r="M54" s="48">
        <v>1138.9924152463252</v>
      </c>
      <c r="N54" s="49"/>
      <c r="O54" s="50">
        <v>-0.13241756624071657</v>
      </c>
      <c r="P54" s="49"/>
      <c r="Q54" s="51">
        <v>142.37405190579065</v>
      </c>
      <c r="R54" s="52"/>
    </row>
    <row r="55" spans="5:21" x14ac:dyDescent="0.3">
      <c r="E55" s="32" t="s">
        <v>40</v>
      </c>
      <c r="F55" s="32" t="s">
        <v>25</v>
      </c>
      <c r="G55" s="32" t="s">
        <v>22</v>
      </c>
      <c r="H55" s="38" t="s">
        <v>31</v>
      </c>
      <c r="I55" s="38" t="s">
        <v>15</v>
      </c>
      <c r="J55" s="33"/>
      <c r="L55" s="47">
        <v>5</v>
      </c>
      <c r="M55" s="48">
        <v>997.65211134647927</v>
      </c>
      <c r="N55" s="49"/>
      <c r="O55" s="50">
        <v>3.2638798545802948E-2</v>
      </c>
      <c r="P55" s="49"/>
      <c r="Q55" s="51">
        <v>124.7065139183097</v>
      </c>
      <c r="R55" s="52"/>
    </row>
    <row r="56" spans="5:21" x14ac:dyDescent="0.3">
      <c r="E56" s="32" t="s">
        <v>24</v>
      </c>
      <c r="F56" s="32" t="s">
        <v>16</v>
      </c>
      <c r="G56" s="32" t="s">
        <v>3</v>
      </c>
      <c r="H56" s="38" t="s">
        <v>42</v>
      </c>
      <c r="I56" s="38" t="s">
        <v>43</v>
      </c>
      <c r="J56" s="33"/>
      <c r="M56" s="39"/>
      <c r="N56" s="2"/>
      <c r="O56" s="40"/>
      <c r="P56" s="2"/>
      <c r="Q56" s="41"/>
    </row>
    <row r="57" spans="5:21" x14ac:dyDescent="0.3">
      <c r="E57" s="32" t="s">
        <v>14</v>
      </c>
      <c r="F57" s="32" t="s">
        <v>20</v>
      </c>
      <c r="G57" s="32" t="s">
        <v>21</v>
      </c>
      <c r="H57" s="33"/>
      <c r="I57" s="38" t="s">
        <v>9</v>
      </c>
      <c r="J57" s="33"/>
      <c r="L57" s="34" t="s">
        <v>424</v>
      </c>
      <c r="M57" s="34"/>
      <c r="N57" s="34"/>
      <c r="O57" s="34" t="s">
        <v>423</v>
      </c>
      <c r="P57" s="34"/>
      <c r="Q57" s="34"/>
    </row>
    <row r="58" spans="5:21" x14ac:dyDescent="0.3">
      <c r="E58" s="32" t="s">
        <v>32</v>
      </c>
      <c r="F58" s="32" t="s">
        <v>2</v>
      </c>
      <c r="G58" s="32" t="s">
        <v>39</v>
      </c>
      <c r="H58" s="33"/>
      <c r="I58" s="38" t="s">
        <v>12</v>
      </c>
      <c r="J58" s="33"/>
      <c r="K58" s="23" t="s">
        <v>17</v>
      </c>
      <c r="M58" s="26" t="str">
        <f>VLOOKUP(K58,'stock names'!$C$2:$I$52,4,FALSE)&amp;" ("&amp;K58&amp;"):               "&amp;TEXT(U58,"0.00")</f>
        <v>Best Buy Co. Inc. (BBY):               0.22</v>
      </c>
      <c r="N58" s="65"/>
      <c r="Q58" s="26" t="str">
        <f>VLOOKUP(T58,'stock names'!$C$2:$I$52,4,FALSE)&amp;" ("&amp;T58&amp;"):        "&amp;TEXT(S58,"0.00")</f>
        <v>FleetCor Technologies Inc (FLT):        -0.19</v>
      </c>
      <c r="S58" s="23">
        <v>-0.19418960244648301</v>
      </c>
      <c r="T58" s="23" t="s">
        <v>38</v>
      </c>
      <c r="U58" s="23">
        <v>0.224926971762414</v>
      </c>
    </row>
    <row r="59" spans="5:21" x14ac:dyDescent="0.3">
      <c r="E59" s="32" t="s">
        <v>6</v>
      </c>
      <c r="F59" s="32" t="s">
        <v>8</v>
      </c>
      <c r="G59" s="32" t="s">
        <v>26</v>
      </c>
      <c r="H59" s="33"/>
      <c r="I59" s="38" t="s">
        <v>46</v>
      </c>
      <c r="J59" s="33"/>
      <c r="K59" s="23" t="s">
        <v>3</v>
      </c>
      <c r="M59" s="26" t="str">
        <f>VLOOKUP(K59,'stock names'!$C$2:$I$52,4,FALSE)&amp;" ("&amp;K59&amp;"):               "&amp;TEXT(U59,"0.00")</f>
        <v>General Motors (GM):               0.18</v>
      </c>
      <c r="N59" s="66"/>
      <c r="Q59" s="26" t="str">
        <f>VLOOKUP(T59,'stock names'!$C$2:$I$52,4,FALSE)&amp;" ("&amp;T59&amp;"):        "&amp;TEXT(S59,"0.00")</f>
        <v>Expedia Group (EXPE):        -0.18</v>
      </c>
      <c r="S59" s="23">
        <v>-0.18430034129692799</v>
      </c>
      <c r="T59" s="23" t="s">
        <v>28</v>
      </c>
      <c r="U59" s="23">
        <v>0.180102915951972</v>
      </c>
    </row>
    <row r="60" spans="5:21" x14ac:dyDescent="0.3">
      <c r="E60" s="32" t="s">
        <v>41</v>
      </c>
      <c r="F60" s="32" t="s">
        <v>33</v>
      </c>
      <c r="G60" s="32"/>
      <c r="H60" s="33"/>
      <c r="I60" s="38" t="s">
        <v>37</v>
      </c>
      <c r="J60" s="33"/>
      <c r="K60" s="23" t="s">
        <v>37</v>
      </c>
      <c r="M60" s="26" t="str">
        <f>VLOOKUP(K60,'stock names'!$C$2:$I$52,4,FALSE)&amp;" ("&amp;K60&amp;"):               "&amp;TEXT(U60,"0.00")</f>
        <v>Western Digital (WDC):               0.17</v>
      </c>
      <c r="N60" s="66"/>
      <c r="Q60" s="26" t="str">
        <f>VLOOKUP(T60,'stock names'!$C$2:$I$52,4,FALSE)&amp;" ("&amp;T60&amp;"):        "&amp;TEXT(S60,"0.00")</f>
        <v>Intel Corp. (INTC):        -0.17</v>
      </c>
      <c r="S60" s="23">
        <v>-0.16850625459896901</v>
      </c>
      <c r="T60" s="23" t="s">
        <v>25</v>
      </c>
      <c r="U60" s="23">
        <v>0.17260273972602699</v>
      </c>
    </row>
    <row r="61" spans="5:21" x14ac:dyDescent="0.3">
      <c r="E61" s="32" t="s">
        <v>48</v>
      </c>
      <c r="F61" s="32" t="s">
        <v>34</v>
      </c>
      <c r="G61" s="33"/>
      <c r="H61" s="33"/>
      <c r="I61" s="33"/>
      <c r="J61" s="33"/>
      <c r="K61" s="23" t="s">
        <v>24</v>
      </c>
      <c r="M61" s="26" t="str">
        <f>VLOOKUP(K61,'stock names'!$C$2:$I$52,4,FALSE)&amp;" ("&amp;K61&amp;"):               "&amp;TEXT(U61,"0.00")</f>
        <v>Juniper Networks (JNPR):               0.16</v>
      </c>
      <c r="N61" s="66"/>
      <c r="Q61" s="26" t="str">
        <f>VLOOKUP(T61,'stock names'!$C$2:$I$52,4,FALSE)&amp;" ("&amp;T61&amp;"):        "&amp;TEXT(S61,"0.00")</f>
        <v>Newmont Goldcorp (NEM):        -0.16</v>
      </c>
      <c r="S61" s="23">
        <v>-0.16166666666666599</v>
      </c>
      <c r="T61" s="23" t="s">
        <v>2</v>
      </c>
      <c r="U61" s="23">
        <v>0.15759312320916899</v>
      </c>
    </row>
    <row r="62" spans="5:21" x14ac:dyDescent="0.3">
      <c r="E62" s="32" t="s">
        <v>45</v>
      </c>
      <c r="F62" s="32" t="s">
        <v>1</v>
      </c>
      <c r="G62" s="33"/>
      <c r="H62" s="33"/>
      <c r="I62" s="33"/>
      <c r="J62" s="33"/>
      <c r="K62" s="23" t="s">
        <v>21</v>
      </c>
      <c r="M62" s="26" t="str">
        <f>VLOOKUP(K62,'stock names'!$C$2:$I$52,4,FALSE)&amp;" ("&amp;K62&amp;"):               "&amp;TEXT(U62,"0.00")</f>
        <v>Noble Energy Inc (NBL):               0.14</v>
      </c>
      <c r="N62" s="66"/>
      <c r="Q62" s="26" t="str">
        <f>VLOOKUP(T62,'stock names'!$C$2:$I$52,4,FALSE)&amp;" ("&amp;T62&amp;"):        "&amp;TEXT(S62,"0.00")</f>
        <v>TripAdvisor (TRIP):        -0.15</v>
      </c>
      <c r="S62" s="23">
        <v>-0.154111955770559</v>
      </c>
      <c r="T62" s="23" t="s">
        <v>7</v>
      </c>
      <c r="U62" s="23">
        <v>0.14336283185840701</v>
      </c>
    </row>
    <row r="63" spans="5:21" x14ac:dyDescent="0.3">
      <c r="E63" s="32" t="s">
        <v>35</v>
      </c>
      <c r="F63" s="32"/>
      <c r="G63" s="33"/>
      <c r="H63" s="33"/>
      <c r="I63" s="33"/>
      <c r="J63" s="33"/>
      <c r="K63" s="23" t="s">
        <v>47</v>
      </c>
      <c r="M63" s="26" t="str">
        <f>VLOOKUP(K63,'stock names'!$C$2:$I$52,4,FALSE)&amp;" ("&amp;K63&amp;"):               "&amp;TEXT(U63,"0.00")</f>
        <v>The Walt Disney Company (DIS):               0.14</v>
      </c>
      <c r="N63" s="66"/>
      <c r="Q63" s="26" t="str">
        <f>VLOOKUP(T63,'stock names'!$C$2:$I$52,4,FALSE)&amp;" ("&amp;T63&amp;"):        "&amp;TEXT(S63,"0.00")</f>
        <v>Texas Instruments (TXN):        -0.15</v>
      </c>
      <c r="S63" s="23">
        <v>-0.15210355987054999</v>
      </c>
      <c r="T63" s="23" t="s">
        <v>34</v>
      </c>
      <c r="U63" s="23">
        <v>0.14186851211072601</v>
      </c>
    </row>
    <row r="64" spans="5:21" x14ac:dyDescent="0.3">
      <c r="E64" s="32"/>
      <c r="F64" s="32"/>
      <c r="G64" s="33"/>
      <c r="H64" s="33"/>
      <c r="I64" s="33"/>
      <c r="J64" s="33"/>
      <c r="K64" s="23" t="s">
        <v>39</v>
      </c>
      <c r="M64" s="26" t="str">
        <f>VLOOKUP(K64,'stock names'!$C$2:$I$52,4,FALSE)&amp;" ("&amp;K64&amp;"):               "&amp;TEXT(U64,"0.00")</f>
        <v>Nvidia Corporation (NVDA):               0.13</v>
      </c>
      <c r="N64" s="66"/>
      <c r="Q64" s="26" t="str">
        <f>VLOOKUP(T64,'stock names'!$C$2:$I$52,4,FALSE)&amp;" ("&amp;T64&amp;"):        "&amp;TEXT(S64,"0.00")</f>
        <v>Dollar General (DG):        -0.14</v>
      </c>
      <c r="S64" s="23">
        <v>-0.138959931798806</v>
      </c>
      <c r="T64" s="23" t="s">
        <v>13</v>
      </c>
      <c r="U64" s="23">
        <v>0.12905660377358399</v>
      </c>
    </row>
    <row r="65" spans="5:17" x14ac:dyDescent="0.3">
      <c r="Q65" s="24"/>
    </row>
    <row r="66" spans="5:17" x14ac:dyDescent="0.3">
      <c r="Q66" s="24"/>
    </row>
    <row r="67" spans="5:17" ht="18" x14ac:dyDescent="0.35">
      <c r="E67" s="57" t="s">
        <v>416</v>
      </c>
      <c r="Q67" s="24"/>
    </row>
    <row r="68" spans="5:17" x14ac:dyDescent="0.3">
      <c r="E68" s="64" t="s">
        <v>417</v>
      </c>
    </row>
    <row r="69" spans="5:17" x14ac:dyDescent="0.3">
      <c r="E69" s="64" t="s">
        <v>418</v>
      </c>
    </row>
    <row r="70" spans="5:17" x14ac:dyDescent="0.3">
      <c r="E70" s="64" t="s">
        <v>425</v>
      </c>
    </row>
    <row r="71" spans="5:17" x14ac:dyDescent="0.3">
      <c r="E71" s="64" t="s">
        <v>419</v>
      </c>
    </row>
    <row r="72" spans="5:17" x14ac:dyDescent="0.3">
      <c r="E72" s="64" t="s">
        <v>420</v>
      </c>
    </row>
    <row r="73" spans="5:17" x14ac:dyDescent="0.3">
      <c r="E73" s="64" t="s">
        <v>421</v>
      </c>
    </row>
    <row r="74" spans="5:17" x14ac:dyDescent="0.3">
      <c r="E74" s="64" t="s">
        <v>426</v>
      </c>
    </row>
  </sheetData>
  <conditionalFormatting pivot="1" sqref="F9:F19">
    <cfRule type="dataBar" priority="11">
      <dataBar showValue="0">
        <cfvo type="min"/>
        <cfvo type="max"/>
        <color rgb="FFB4C6E7"/>
      </dataBar>
      <extLst>
        <ext xmlns:x14="http://schemas.microsoft.com/office/spreadsheetml/2009/9/main" uri="{B025F937-C7B1-47D3-B67F-A62EFF666E3E}">
          <x14:id>{A2908F4B-A760-4CC3-A5A1-FF8268B4C253}</x14:id>
        </ext>
      </extLst>
    </cfRule>
  </conditionalFormatting>
  <conditionalFormatting pivot="1" sqref="H9:H19">
    <cfRule type="dataBar" priority="10">
      <dataBar showValue="0">
        <cfvo type="min"/>
        <cfvo type="max"/>
        <color theme="6" tint="0.79998168889431442"/>
      </dataBar>
      <extLst>
        <ext xmlns:x14="http://schemas.microsoft.com/office/spreadsheetml/2009/9/main" uri="{B025F937-C7B1-47D3-B67F-A62EFF666E3E}">
          <x14:id>{B2E8609F-C03C-4905-8508-8FDF204C43B4}</x14:id>
        </ext>
      </extLst>
    </cfRule>
  </conditionalFormatting>
  <conditionalFormatting pivot="1" sqref="J9:J19">
    <cfRule type="aboveAverage" dxfId="30" priority="9" aboveAverage="0"/>
  </conditionalFormatting>
  <conditionalFormatting pivot="1" sqref="M9:M16">
    <cfRule type="dataBar" priority="8">
      <dataBar showValue="0">
        <cfvo type="min"/>
        <cfvo type="max"/>
        <color rgb="FFB4C6E7"/>
      </dataBar>
      <extLst>
        <ext xmlns:x14="http://schemas.microsoft.com/office/spreadsheetml/2009/9/main" uri="{B025F937-C7B1-47D3-B67F-A62EFF666E3E}">
          <x14:id>{B347C4F3-0B82-4327-B0C2-F73C271E4F72}</x14:id>
        </ext>
      </extLst>
    </cfRule>
  </conditionalFormatting>
  <conditionalFormatting pivot="1" sqref="O9:O16">
    <cfRule type="dataBar" priority="7">
      <dataBar showValue="0">
        <cfvo type="min"/>
        <cfvo type="max"/>
        <color theme="0" tint="-4.9989318521683403E-2"/>
      </dataBar>
      <extLst>
        <ext xmlns:x14="http://schemas.microsoft.com/office/spreadsheetml/2009/9/main" uri="{B025F937-C7B1-47D3-B67F-A62EFF666E3E}">
          <x14:id>{E43E7B38-D858-4158-8726-435DF371152B}</x14:id>
        </ext>
      </extLst>
    </cfRule>
  </conditionalFormatting>
  <conditionalFormatting pivot="1" sqref="Q9:Q16">
    <cfRule type="top10" dxfId="29" priority="6" bottom="1" rank="3"/>
  </conditionalFormatting>
  <conditionalFormatting sqref="F24:F28">
    <cfRule type="dataBar" priority="1">
      <dataBar showValue="0">
        <cfvo type="min"/>
        <cfvo type="max"/>
        <color rgb="FFB4C6E7"/>
      </dataBar>
      <extLst>
        <ext xmlns:x14="http://schemas.microsoft.com/office/spreadsheetml/2009/9/main" uri="{B025F937-C7B1-47D3-B67F-A62EFF666E3E}">
          <x14:id>{C6E14681-4547-4DB2-A693-D58E308C1D12}</x14:id>
        </ext>
      </extLst>
    </cfRule>
  </conditionalFormatting>
  <pageMargins left="0.25" right="0.25" top="0.75" bottom="0.75" header="0.3" footer="0.3"/>
  <pageSetup scale="55" orientation="portrait" r:id="rId5"/>
  <drawing r:id="rId6"/>
  <extLst>
    <ext xmlns:x14="http://schemas.microsoft.com/office/spreadsheetml/2009/9/main" uri="{78C0D931-6437-407d-A8EE-F0AAD7539E65}">
      <x14:conditionalFormattings>
        <x14:conditionalFormatting xmlns:xm="http://schemas.microsoft.com/office/excel/2006/main" pivot="1">
          <x14:cfRule type="dataBar" id="{A2908F4B-A760-4CC3-A5A1-FF8268B4C253}">
            <x14:dataBar minLength="0" maxLength="100" gradient="0">
              <x14:cfvo type="autoMin"/>
              <x14:cfvo type="autoMax"/>
              <x14:negativeFillColor theme="7" tint="0.79998168889431442"/>
              <x14:axisColor rgb="FF000000"/>
            </x14:dataBar>
          </x14:cfRule>
          <xm:sqref>F9:F19</xm:sqref>
        </x14:conditionalFormatting>
        <x14:conditionalFormatting xmlns:xm="http://schemas.microsoft.com/office/excel/2006/main" pivot="1">
          <x14:cfRule type="dataBar" id="{B2E8609F-C03C-4905-8508-8FDF204C43B4}">
            <x14:dataBar minLength="0" maxLength="100" gradient="0">
              <x14:cfvo type="autoMin"/>
              <x14:cfvo type="autoMax"/>
              <x14:negativeFillColor rgb="FFFF0000"/>
              <x14:axisColor rgb="FF000000"/>
            </x14:dataBar>
          </x14:cfRule>
          <xm:sqref>H9:H19</xm:sqref>
        </x14:conditionalFormatting>
        <x14:conditionalFormatting xmlns:xm="http://schemas.microsoft.com/office/excel/2006/main" pivot="1">
          <x14:cfRule type="dataBar" id="{B347C4F3-0B82-4327-B0C2-F73C271E4F72}">
            <x14:dataBar minLength="0" maxLength="100" gradient="0">
              <x14:cfvo type="autoMin"/>
              <x14:cfvo type="autoMax"/>
              <x14:negativeFillColor theme="7" tint="0.79998168889431442"/>
              <x14:axisColor rgb="FF000000"/>
            </x14:dataBar>
          </x14:cfRule>
          <xm:sqref>M9:M16</xm:sqref>
        </x14:conditionalFormatting>
        <x14:conditionalFormatting xmlns:xm="http://schemas.microsoft.com/office/excel/2006/main" pivot="1">
          <x14:cfRule type="dataBar" id="{E43E7B38-D858-4158-8726-435DF371152B}">
            <x14:dataBar minLength="0" maxLength="100" gradient="0">
              <x14:cfvo type="autoMin"/>
              <x14:cfvo type="autoMax"/>
              <x14:negativeFillColor rgb="FFFF0000"/>
              <x14:axisColor rgb="FF000000"/>
            </x14:dataBar>
          </x14:cfRule>
          <xm:sqref>O9:O16</xm:sqref>
        </x14:conditionalFormatting>
        <x14:conditionalFormatting xmlns:xm="http://schemas.microsoft.com/office/excel/2006/main">
          <x14:cfRule type="dataBar" id="{C6E14681-4547-4DB2-A693-D58E308C1D12}">
            <x14:dataBar minLength="0" maxLength="100" gradient="0">
              <x14:cfvo type="autoMin"/>
              <x14:cfvo type="autoMax"/>
              <x14:negativeFillColor rgb="FFFF0000"/>
              <x14:axisColor rgb="FF000000"/>
            </x14:dataBar>
          </x14:cfRule>
          <xm:sqref>F24:F28</xm:sqref>
        </x14:conditionalFormatting>
      </x14:conditionalFormattings>
    </ex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D9"/>
  <sheetViews>
    <sheetView showGridLines="0" workbookViewId="0">
      <selection activeCell="AO27" sqref="AO27"/>
    </sheetView>
  </sheetViews>
  <sheetFormatPr defaultRowHeight="14.4" x14ac:dyDescent="0.3"/>
  <cols>
    <col min="1" max="1" width="14.33203125" bestFit="1" customWidth="1"/>
    <col min="2" max="2" width="17.88671875" bestFit="1" customWidth="1"/>
    <col min="3" max="3" width="19.44140625" bestFit="1" customWidth="1"/>
    <col min="4" max="4" width="25.88671875" bestFit="1" customWidth="1"/>
    <col min="5" max="5" width="6.77734375" customWidth="1"/>
  </cols>
  <sheetData>
    <row r="3" spans="1:4" x14ac:dyDescent="0.3">
      <c r="A3" s="17" t="s">
        <v>188</v>
      </c>
      <c r="B3" t="s">
        <v>187</v>
      </c>
      <c r="C3" s="24" t="s">
        <v>186</v>
      </c>
      <c r="D3" s="24" t="s">
        <v>185</v>
      </c>
    </row>
    <row r="4" spans="1:4" x14ac:dyDescent="0.3">
      <c r="A4" s="18">
        <v>0</v>
      </c>
      <c r="B4" s="30">
        <v>1136.3197106077816</v>
      </c>
      <c r="C4" s="24">
        <v>7.3227379134670381E-2</v>
      </c>
      <c r="D4" s="24">
        <v>142.03996382597276</v>
      </c>
    </row>
    <row r="5" spans="1:4" x14ac:dyDescent="0.3">
      <c r="A5" s="18">
        <v>1</v>
      </c>
      <c r="B5" s="30">
        <v>1055.1834367021327</v>
      </c>
      <c r="C5" s="24">
        <v>-8.53912715472947E-2</v>
      </c>
      <c r="D5" s="24">
        <v>131.8979295877667</v>
      </c>
    </row>
    <row r="6" spans="1:4" x14ac:dyDescent="0.3">
      <c r="A6" s="18">
        <v>2</v>
      </c>
      <c r="B6" s="30">
        <v>1046.1362106973111</v>
      </c>
      <c r="C6" s="24">
        <v>0.12281752126987142</v>
      </c>
      <c r="D6" s="24">
        <v>130.76702633716403</v>
      </c>
    </row>
    <row r="7" spans="1:4" x14ac:dyDescent="0.3">
      <c r="A7" s="18">
        <v>3</v>
      </c>
      <c r="B7" s="30">
        <v>1138.9924152463252</v>
      </c>
      <c r="C7" s="24">
        <v>-0.13241756624071657</v>
      </c>
      <c r="D7" s="24">
        <v>142.37405190579065</v>
      </c>
    </row>
    <row r="8" spans="1:4" x14ac:dyDescent="0.3">
      <c r="A8" s="18">
        <v>4</v>
      </c>
      <c r="B8" s="30">
        <v>997.65211134647927</v>
      </c>
      <c r="C8" s="24">
        <v>3.2638798545802948E-2</v>
      </c>
      <c r="D8" s="24">
        <v>124.7065139183097</v>
      </c>
    </row>
    <row r="9" spans="1:4" x14ac:dyDescent="0.3">
      <c r="A9" s="18" t="s">
        <v>184</v>
      </c>
      <c r="B9" s="30">
        <v>1073.2011795909061</v>
      </c>
      <c r="C9" s="24">
        <v>1.1290018992515029E-2</v>
      </c>
      <c r="D9" s="24">
        <v>134.15014744886329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85DE5-6C37-484E-9F36-8EF8E6065C7B}">
  <dimension ref="C2:I52"/>
  <sheetViews>
    <sheetView topLeftCell="A13" workbookViewId="0">
      <selection activeCell="AO27" sqref="AO27"/>
    </sheetView>
  </sheetViews>
  <sheetFormatPr defaultRowHeight="14.4" x14ac:dyDescent="0.3"/>
  <cols>
    <col min="4" max="4" width="21.109375" bestFit="1" customWidth="1"/>
    <col min="5" max="5" width="37.88671875" bestFit="1" customWidth="1"/>
    <col min="6" max="6" width="28.5546875" customWidth="1"/>
    <col min="9" max="9" width="6.6640625" bestFit="1" customWidth="1"/>
  </cols>
  <sheetData>
    <row r="2" spans="3:9" x14ac:dyDescent="0.3">
      <c r="C2" s="3" t="s">
        <v>53</v>
      </c>
      <c r="D2" s="3" t="s">
        <v>98</v>
      </c>
      <c r="E2" s="3" t="s">
        <v>99</v>
      </c>
      <c r="F2" s="56" t="s">
        <v>412</v>
      </c>
      <c r="G2" s="3" t="s">
        <v>51</v>
      </c>
      <c r="H2" s="4" t="s">
        <v>52</v>
      </c>
      <c r="I2" s="22" t="s">
        <v>107</v>
      </c>
    </row>
    <row r="3" spans="3:9" x14ac:dyDescent="0.3">
      <c r="C3" s="3" t="s">
        <v>14</v>
      </c>
      <c r="D3" s="3" t="s">
        <v>62</v>
      </c>
      <c r="E3" s="3" t="s">
        <v>80</v>
      </c>
      <c r="F3" s="3" t="s">
        <v>311</v>
      </c>
      <c r="G3" s="5">
        <v>-0.28224422533844962</v>
      </c>
      <c r="H3" s="6">
        <v>2.0415871990070156E-2</v>
      </c>
      <c r="I3" s="6">
        <v>-6.3487876864956244E-2</v>
      </c>
    </row>
    <row r="4" spans="3:9" x14ac:dyDescent="0.3">
      <c r="C4" s="3" t="s">
        <v>46</v>
      </c>
      <c r="D4" s="3" t="s">
        <v>66</v>
      </c>
      <c r="E4" s="3" t="s">
        <v>95</v>
      </c>
      <c r="F4" s="3" t="s">
        <v>397</v>
      </c>
      <c r="G4" s="5">
        <v>-0.1316418737202657</v>
      </c>
      <c r="H4" s="6">
        <v>2.0377925527169938E-2</v>
      </c>
      <c r="I4" s="6">
        <v>-6.5265022557489449E-2</v>
      </c>
    </row>
    <row r="5" spans="3:9" x14ac:dyDescent="0.3">
      <c r="C5" s="3" t="s">
        <v>21</v>
      </c>
      <c r="D5" s="3" t="s">
        <v>84</v>
      </c>
      <c r="E5" s="3" t="s">
        <v>85</v>
      </c>
      <c r="F5" s="3" t="s">
        <v>333</v>
      </c>
      <c r="G5" s="5">
        <v>-0.12359834187152219</v>
      </c>
      <c r="H5" s="6">
        <v>2.3871933627645135E-2</v>
      </c>
      <c r="I5" s="6">
        <v>-5.7555641223272495E-2</v>
      </c>
    </row>
    <row r="6" spans="3:9" x14ac:dyDescent="0.3">
      <c r="C6" s="3" t="s">
        <v>7</v>
      </c>
      <c r="D6" s="3" t="s">
        <v>71</v>
      </c>
      <c r="E6" s="3" t="s">
        <v>94</v>
      </c>
      <c r="F6" s="3" t="s">
        <v>285</v>
      </c>
      <c r="G6" s="5">
        <v>-0.1222980803072401</v>
      </c>
      <c r="H6" s="6">
        <v>2.4822456020480544E-2</v>
      </c>
      <c r="I6" s="6">
        <v>-6.9481655132799969E-2</v>
      </c>
    </row>
    <row r="7" spans="3:9" x14ac:dyDescent="0.3">
      <c r="C7" s="3" t="s">
        <v>25</v>
      </c>
      <c r="D7" s="3" t="s">
        <v>56</v>
      </c>
      <c r="E7" s="3" t="s">
        <v>59</v>
      </c>
      <c r="F7" s="3" t="s">
        <v>346</v>
      </c>
      <c r="G7" s="5">
        <v>-0.11643430383438347</v>
      </c>
      <c r="H7" s="6">
        <v>1.9543395673310576E-2</v>
      </c>
      <c r="I7" s="6">
        <v>-6.7524205261667275E-2</v>
      </c>
    </row>
    <row r="8" spans="3:9" x14ac:dyDescent="0.3">
      <c r="C8" s="3" t="s">
        <v>50</v>
      </c>
      <c r="D8" s="3" t="s">
        <v>62</v>
      </c>
      <c r="E8" s="3" t="s">
        <v>64</v>
      </c>
      <c r="F8" s="3" t="s">
        <v>409</v>
      </c>
      <c r="G8" s="5">
        <v>-9.9511801908839903E-2</v>
      </c>
      <c r="H8" s="6">
        <v>1.6533445331583043E-2</v>
      </c>
      <c r="I8" s="6">
        <v>-5.6943302391570222E-2</v>
      </c>
    </row>
    <row r="9" spans="3:9" x14ac:dyDescent="0.3">
      <c r="C9" s="3" t="s">
        <v>39</v>
      </c>
      <c r="D9" s="3" t="s">
        <v>56</v>
      </c>
      <c r="E9" s="3" t="s">
        <v>59</v>
      </c>
      <c r="F9" s="3" t="s">
        <v>377</v>
      </c>
      <c r="G9" s="5">
        <v>-9.7995084081326955E-2</v>
      </c>
      <c r="H9" s="6">
        <v>2.2789905335795058E-2</v>
      </c>
      <c r="I9" s="6">
        <v>-5.2741301576480062E-2</v>
      </c>
    </row>
    <row r="10" spans="3:9" x14ac:dyDescent="0.3">
      <c r="C10" s="3" t="s">
        <v>48</v>
      </c>
      <c r="D10" s="3" t="s">
        <v>56</v>
      </c>
      <c r="E10" s="3" t="s">
        <v>59</v>
      </c>
      <c r="F10" s="3" t="s">
        <v>403</v>
      </c>
      <c r="G10" s="5">
        <v>-9.0151592544073123E-2</v>
      </c>
      <c r="H10" s="6">
        <v>2.252275775231271E-2</v>
      </c>
      <c r="I10" s="6">
        <v>-6.5297433690267748E-2</v>
      </c>
    </row>
    <row r="11" spans="3:9" x14ac:dyDescent="0.3">
      <c r="C11" s="3" t="s">
        <v>45</v>
      </c>
      <c r="D11" s="3" t="s">
        <v>56</v>
      </c>
      <c r="E11" s="3" t="s">
        <v>59</v>
      </c>
      <c r="F11" s="3" t="s">
        <v>394</v>
      </c>
      <c r="G11" s="5">
        <v>-7.3583546114188159E-2</v>
      </c>
      <c r="H11" s="6">
        <v>2.2607735901817316E-2</v>
      </c>
      <c r="I11" s="6">
        <v>-6.4883488895799882E-2</v>
      </c>
    </row>
    <row r="12" spans="3:9" x14ac:dyDescent="0.3">
      <c r="C12" s="3" t="s">
        <v>35</v>
      </c>
      <c r="D12" s="3" t="s">
        <v>66</v>
      </c>
      <c r="E12" s="3" t="s">
        <v>92</v>
      </c>
      <c r="F12" s="3" t="s">
        <v>366</v>
      </c>
      <c r="G12" s="5">
        <v>-6.5387992825918229E-2</v>
      </c>
      <c r="H12" s="6">
        <v>1.6632679334601275E-2</v>
      </c>
      <c r="I12" s="6">
        <v>-5.3283952472119138E-2</v>
      </c>
    </row>
    <row r="13" spans="3:9" x14ac:dyDescent="0.3">
      <c r="C13" s="3" t="s">
        <v>10</v>
      </c>
      <c r="D13" s="3" t="s">
        <v>56</v>
      </c>
      <c r="E13" s="3" t="s">
        <v>68</v>
      </c>
      <c r="F13" s="3" t="s">
        <v>296</v>
      </c>
      <c r="G13" s="5">
        <v>-5.8630086924001734E-2</v>
      </c>
      <c r="H13" s="6">
        <v>1.9516571106644766E-2</v>
      </c>
      <c r="I13" s="6">
        <v>-4.6403866410368075E-2</v>
      </c>
    </row>
    <row r="14" spans="3:9" x14ac:dyDescent="0.3">
      <c r="C14" s="3" t="s">
        <v>19</v>
      </c>
      <c r="D14" s="3" t="s">
        <v>56</v>
      </c>
      <c r="E14" s="3" t="s">
        <v>59</v>
      </c>
      <c r="F14" s="3" t="s">
        <v>329</v>
      </c>
      <c r="G14" s="5">
        <v>-4.9609718278302628E-2</v>
      </c>
      <c r="H14" s="6">
        <v>1.8863668272394215E-2</v>
      </c>
      <c r="I14" s="6">
        <v>-5.7239096328863474E-2</v>
      </c>
    </row>
    <row r="15" spans="3:9" x14ac:dyDescent="0.3">
      <c r="C15" s="3" t="s">
        <v>42</v>
      </c>
      <c r="D15" s="3" t="s">
        <v>62</v>
      </c>
      <c r="E15" s="3" t="s">
        <v>97</v>
      </c>
      <c r="F15" s="3" t="s">
        <v>384</v>
      </c>
      <c r="G15" s="5">
        <v>-3.3320248579296829E-2</v>
      </c>
      <c r="H15" s="6">
        <v>2.6769283593404254E-2</v>
      </c>
      <c r="I15" s="6">
        <v>-5.4905896990042349E-2</v>
      </c>
    </row>
    <row r="16" spans="3:9" x14ac:dyDescent="0.3">
      <c r="C16" s="3" t="s">
        <v>17</v>
      </c>
      <c r="D16" s="3" t="s">
        <v>62</v>
      </c>
      <c r="E16" s="3" t="s">
        <v>63</v>
      </c>
      <c r="F16" s="3" t="s">
        <v>321</v>
      </c>
      <c r="G16" s="5">
        <v>-2.5298636295981725E-2</v>
      </c>
      <c r="H16" s="6">
        <v>1.6480501652632127E-2</v>
      </c>
      <c r="I16" s="6">
        <v>-5.2619411963883034E-2</v>
      </c>
    </row>
    <row r="17" spans="3:9" x14ac:dyDescent="0.3">
      <c r="C17" s="3" t="s">
        <v>37</v>
      </c>
      <c r="D17" s="3" t="s">
        <v>56</v>
      </c>
      <c r="E17" s="3" t="s">
        <v>57</v>
      </c>
      <c r="F17" s="3" t="s">
        <v>370</v>
      </c>
      <c r="G17" s="5">
        <v>-2.4634032117253346E-2</v>
      </c>
      <c r="H17" s="6">
        <v>2.9496890611300106E-2</v>
      </c>
      <c r="I17" s="6">
        <v>-6.1036975762545187E-2</v>
      </c>
    </row>
    <row r="18" spans="3:9" x14ac:dyDescent="0.3">
      <c r="C18" s="3" t="s">
        <v>4</v>
      </c>
      <c r="D18" s="3" t="s">
        <v>71</v>
      </c>
      <c r="E18" s="3" t="s">
        <v>73</v>
      </c>
      <c r="F18" s="3" t="s">
        <v>273</v>
      </c>
      <c r="G18" s="5">
        <v>-1.3733281654481067E-2</v>
      </c>
      <c r="H18" s="6">
        <v>1.9109701379818333E-2</v>
      </c>
      <c r="I18" s="6">
        <v>-4.3385890515526555E-2</v>
      </c>
    </row>
    <row r="19" spans="3:9" x14ac:dyDescent="0.3">
      <c r="C19" s="3" t="s">
        <v>11</v>
      </c>
      <c r="D19" s="3" t="s">
        <v>56</v>
      </c>
      <c r="E19" s="3" t="s">
        <v>77</v>
      </c>
      <c r="F19" s="3" t="s">
        <v>299</v>
      </c>
      <c r="G19" s="5">
        <v>-1.3583281771315958E-2</v>
      </c>
      <c r="H19" s="6">
        <v>1.5039608651400372E-2</v>
      </c>
      <c r="I19" s="6">
        <v>-4.5313211358124376E-2</v>
      </c>
    </row>
    <row r="20" spans="3:9" x14ac:dyDescent="0.3">
      <c r="C20" s="3" t="s">
        <v>24</v>
      </c>
      <c r="D20" s="3" t="s">
        <v>56</v>
      </c>
      <c r="E20" s="3" t="s">
        <v>69</v>
      </c>
      <c r="F20" s="3" t="s">
        <v>343</v>
      </c>
      <c r="G20" s="5">
        <v>-1.3536005325946343E-2</v>
      </c>
      <c r="H20" s="6">
        <v>1.3597312923965505E-2</v>
      </c>
      <c r="I20" s="6">
        <v>-3.3055847368232749E-2</v>
      </c>
    </row>
    <row r="21" spans="3:9" x14ac:dyDescent="0.3">
      <c r="C21" s="3" t="s">
        <v>9</v>
      </c>
      <c r="D21" s="3" t="s">
        <v>62</v>
      </c>
      <c r="E21" s="3" t="s">
        <v>88</v>
      </c>
      <c r="F21" s="3" t="s">
        <v>292</v>
      </c>
      <c r="G21" s="5">
        <v>-1.227664288549557E-2</v>
      </c>
      <c r="H21" s="6">
        <v>1.3423507952208145E-2</v>
      </c>
      <c r="I21" s="6">
        <v>-2.6351846215126058E-2</v>
      </c>
    </row>
    <row r="22" spans="3:9" x14ac:dyDescent="0.3">
      <c r="C22" s="3" t="s">
        <v>15</v>
      </c>
      <c r="D22" s="3" t="s">
        <v>56</v>
      </c>
      <c r="E22" s="3" t="s">
        <v>68</v>
      </c>
      <c r="F22" s="3" t="s">
        <v>315</v>
      </c>
      <c r="G22" s="5">
        <v>-1.1905233193186482E-2</v>
      </c>
      <c r="H22" s="6">
        <v>8.1604039663178019E-3</v>
      </c>
      <c r="I22" s="6">
        <v>-2.0948457707419071E-2</v>
      </c>
    </row>
    <row r="23" spans="3:9" x14ac:dyDescent="0.3">
      <c r="C23" s="3" t="s">
        <v>33</v>
      </c>
      <c r="D23" s="3" t="s">
        <v>62</v>
      </c>
      <c r="E23" s="3" t="s">
        <v>93</v>
      </c>
      <c r="F23" s="3" t="s">
        <v>362</v>
      </c>
      <c r="G23" s="5">
        <v>-1.8355805402847647E-3</v>
      </c>
      <c r="H23" s="6">
        <v>1.0863968424301615E-2</v>
      </c>
      <c r="I23" s="6">
        <v>-3.0971418580458893E-2</v>
      </c>
    </row>
    <row r="24" spans="3:9" x14ac:dyDescent="0.3">
      <c r="C24" s="3" t="s">
        <v>30</v>
      </c>
      <c r="D24" s="3" t="s">
        <v>56</v>
      </c>
      <c r="E24" s="3" t="s">
        <v>69</v>
      </c>
      <c r="F24" s="3" t="s">
        <v>357</v>
      </c>
      <c r="G24" s="5">
        <v>1.7555246532134916E-3</v>
      </c>
      <c r="H24" s="6">
        <v>1.57005609465346E-2</v>
      </c>
      <c r="I24" s="6">
        <v>-3.2592198510317333E-2</v>
      </c>
    </row>
    <row r="25" spans="3:9" x14ac:dyDescent="0.3">
      <c r="C25" s="3" t="s">
        <v>18</v>
      </c>
      <c r="D25" s="3" t="s">
        <v>60</v>
      </c>
      <c r="E25" s="3" t="s">
        <v>61</v>
      </c>
      <c r="F25" s="3" t="s">
        <v>325</v>
      </c>
      <c r="G25" s="5">
        <v>2.1608283397237749E-2</v>
      </c>
      <c r="H25" s="6">
        <v>1.3984759199096882E-2</v>
      </c>
      <c r="I25" s="6">
        <v>-3.316551537011736E-2</v>
      </c>
    </row>
    <row r="26" spans="3:9" x14ac:dyDescent="0.3">
      <c r="C26" s="3" t="s">
        <v>20</v>
      </c>
      <c r="D26" s="3" t="s">
        <v>56</v>
      </c>
      <c r="E26" s="3" t="s">
        <v>81</v>
      </c>
      <c r="F26" s="3" t="s">
        <v>330</v>
      </c>
      <c r="G26" s="5">
        <v>2.2886286092908659E-2</v>
      </c>
      <c r="H26" s="6">
        <v>2.0658365343556147E-2</v>
      </c>
      <c r="I26" s="6">
        <v>-5.3318039751097349E-2</v>
      </c>
    </row>
    <row r="27" spans="3:9" x14ac:dyDescent="0.3">
      <c r="C27" s="3" t="s">
        <v>3</v>
      </c>
      <c r="D27" s="3" t="s">
        <v>62</v>
      </c>
      <c r="E27" s="3" t="s">
        <v>78</v>
      </c>
      <c r="F27" s="3" t="s">
        <v>270</v>
      </c>
      <c r="G27" s="5">
        <v>3.1326772349692167E-2</v>
      </c>
      <c r="H27" s="6">
        <v>1.5387296351941989E-2</v>
      </c>
      <c r="I27" s="6">
        <v>-4.2523396745427412E-2</v>
      </c>
    </row>
    <row r="28" spans="3:9" x14ac:dyDescent="0.3">
      <c r="C28" s="3" t="s">
        <v>44</v>
      </c>
      <c r="D28" s="3" t="s">
        <v>62</v>
      </c>
      <c r="E28" s="3" t="s">
        <v>65</v>
      </c>
      <c r="F28" s="3" t="s">
        <v>391</v>
      </c>
      <c r="G28" s="5">
        <v>3.8456110443734204E-2</v>
      </c>
      <c r="H28" s="6">
        <v>1.6386415864482019E-2</v>
      </c>
      <c r="I28" s="6">
        <v>-4.8726099289431848E-2</v>
      </c>
    </row>
    <row r="29" spans="3:9" x14ac:dyDescent="0.3">
      <c r="C29" s="3" t="s">
        <v>49</v>
      </c>
      <c r="D29" s="3" t="s">
        <v>56</v>
      </c>
      <c r="E29" s="3" t="s">
        <v>57</v>
      </c>
      <c r="F29" s="3" t="s">
        <v>406</v>
      </c>
      <c r="G29" s="5">
        <v>3.8915419323815481E-2</v>
      </c>
      <c r="H29" s="6">
        <v>1.6230442913829406E-2</v>
      </c>
      <c r="I29" s="6">
        <v>-4.174120011278637E-2</v>
      </c>
    </row>
    <row r="30" spans="3:9" x14ac:dyDescent="0.3">
      <c r="C30" s="3" t="s">
        <v>22</v>
      </c>
      <c r="D30" s="3" t="s">
        <v>66</v>
      </c>
      <c r="E30" s="3" t="s">
        <v>76</v>
      </c>
      <c r="F30" s="3" t="s">
        <v>337</v>
      </c>
      <c r="G30" s="5">
        <v>3.9937027342396014E-2</v>
      </c>
      <c r="H30" s="6">
        <v>1.3279438976891853E-2</v>
      </c>
      <c r="I30" s="6">
        <v>-4.8828364890951839E-2</v>
      </c>
    </row>
    <row r="31" spans="3:9" x14ac:dyDescent="0.3">
      <c r="C31" s="3" t="s">
        <v>36</v>
      </c>
      <c r="D31" s="3" t="s">
        <v>56</v>
      </c>
      <c r="E31" s="3" t="s">
        <v>59</v>
      </c>
      <c r="F31" s="3" t="s">
        <v>367</v>
      </c>
      <c r="G31" s="5">
        <v>4.8159252894169002E-2</v>
      </c>
      <c r="H31" s="6">
        <v>2.0004513316860126E-2</v>
      </c>
      <c r="I31" s="6">
        <v>-4.5009266774002535E-2</v>
      </c>
    </row>
    <row r="32" spans="3:9" x14ac:dyDescent="0.3">
      <c r="C32" s="3" t="s">
        <v>34</v>
      </c>
      <c r="D32" s="3" t="s">
        <v>56</v>
      </c>
      <c r="E32" s="3" t="s">
        <v>59</v>
      </c>
      <c r="F32" s="3" t="s">
        <v>365</v>
      </c>
      <c r="G32" s="5">
        <v>6.3303233342846044E-2</v>
      </c>
      <c r="H32" s="6">
        <v>1.5535169407862226E-2</v>
      </c>
      <c r="I32" s="6">
        <v>-4.0248256470304861E-2</v>
      </c>
    </row>
    <row r="33" spans="3:9" x14ac:dyDescent="0.3">
      <c r="C33" s="3" t="s">
        <v>12</v>
      </c>
      <c r="D33" s="3" t="s">
        <v>66</v>
      </c>
      <c r="E33" s="3" t="s">
        <v>90</v>
      </c>
      <c r="F33" s="3" t="s">
        <v>303</v>
      </c>
      <c r="G33" s="5">
        <v>6.5457072097089064E-2</v>
      </c>
      <c r="H33" s="6">
        <v>9.8191007552950755E-3</v>
      </c>
      <c r="I33" s="6">
        <v>-2.4499854622608144E-2</v>
      </c>
    </row>
    <row r="34" spans="3:9" x14ac:dyDescent="0.3">
      <c r="C34" s="3" t="s">
        <v>26</v>
      </c>
      <c r="D34" s="3" t="s">
        <v>71</v>
      </c>
      <c r="E34" s="3" t="s">
        <v>91</v>
      </c>
      <c r="F34" s="3" t="s">
        <v>349</v>
      </c>
      <c r="G34" s="5">
        <v>6.5604720925717563E-2</v>
      </c>
      <c r="H34" s="6">
        <v>1.0688613889874061E-2</v>
      </c>
      <c r="I34" s="6">
        <v>-4.0423093048243965E-2</v>
      </c>
    </row>
    <row r="35" spans="3:9" x14ac:dyDescent="0.3">
      <c r="C35" s="3" t="s">
        <v>1</v>
      </c>
      <c r="D35" s="3" t="s">
        <v>62</v>
      </c>
      <c r="E35" s="3" t="s">
        <v>96</v>
      </c>
      <c r="F35" s="3" t="s">
        <v>241</v>
      </c>
      <c r="G35" s="5">
        <v>6.848642151988682E-2</v>
      </c>
      <c r="H35" s="6">
        <v>1.9003645480018701E-2</v>
      </c>
      <c r="I35" s="6">
        <v>-4.3120872585154631E-2</v>
      </c>
    </row>
    <row r="36" spans="3:9" x14ac:dyDescent="0.3">
      <c r="C36" s="3" t="s">
        <v>40</v>
      </c>
      <c r="D36" s="3" t="s">
        <v>62</v>
      </c>
      <c r="E36" s="3" t="s">
        <v>79</v>
      </c>
      <c r="F36" s="3" t="s">
        <v>378</v>
      </c>
      <c r="G36" s="5">
        <v>7.0480283585188763E-2</v>
      </c>
      <c r="H36" s="6">
        <v>1.0564957856206205E-2</v>
      </c>
      <c r="I36" s="6">
        <v>-2.4168065525054787E-2</v>
      </c>
    </row>
    <row r="37" spans="3:9" x14ac:dyDescent="0.3">
      <c r="C37" s="3" t="s">
        <v>16</v>
      </c>
      <c r="D37" s="3" t="s">
        <v>60</v>
      </c>
      <c r="E37" s="3" t="s">
        <v>61</v>
      </c>
      <c r="F37" s="3" t="s">
        <v>319</v>
      </c>
      <c r="G37" s="5">
        <v>7.6600499487118334E-2</v>
      </c>
      <c r="H37" s="6">
        <v>1.1940935253584407E-2</v>
      </c>
      <c r="I37" s="6">
        <v>-2.2606715337695191E-2</v>
      </c>
    </row>
    <row r="38" spans="3:9" x14ac:dyDescent="0.3">
      <c r="C38" s="3" t="s">
        <v>5</v>
      </c>
      <c r="D38" s="3" t="s">
        <v>56</v>
      </c>
      <c r="E38" s="3" t="s">
        <v>58</v>
      </c>
      <c r="F38" s="3" t="s">
        <v>277</v>
      </c>
      <c r="G38" s="5">
        <v>8.2595362921189963E-2</v>
      </c>
      <c r="H38" s="6">
        <v>1.7172418486795848E-2</v>
      </c>
      <c r="I38" s="6">
        <v>-4.1295731390017687E-2</v>
      </c>
    </row>
    <row r="39" spans="3:9" x14ac:dyDescent="0.3">
      <c r="C39" s="3" t="s">
        <v>41</v>
      </c>
      <c r="D39" s="3" t="s">
        <v>66</v>
      </c>
      <c r="E39" s="3" t="s">
        <v>89</v>
      </c>
      <c r="F39" s="3" t="s">
        <v>381</v>
      </c>
      <c r="G39" s="5">
        <v>8.2705681808508347E-2</v>
      </c>
      <c r="H39" s="6">
        <v>8.0221502592659963E-3</v>
      </c>
      <c r="I39" s="6">
        <v>-1.2424083413484058E-2</v>
      </c>
    </row>
    <row r="40" spans="3:9" x14ac:dyDescent="0.3">
      <c r="C40" s="3" t="s">
        <v>23</v>
      </c>
      <c r="D40" s="3" t="s">
        <v>66</v>
      </c>
      <c r="E40" s="3" t="s">
        <v>67</v>
      </c>
      <c r="F40" s="3" t="s">
        <v>340</v>
      </c>
      <c r="G40" s="5">
        <v>8.511262855597912E-2</v>
      </c>
      <c r="H40" s="6">
        <v>9.2230394277046032E-3</v>
      </c>
      <c r="I40" s="6">
        <v>-2.1492672772005939E-2</v>
      </c>
    </row>
    <row r="41" spans="3:9" x14ac:dyDescent="0.3">
      <c r="C41" s="3" t="s">
        <v>29</v>
      </c>
      <c r="D41" s="3" t="s">
        <v>60</v>
      </c>
      <c r="E41" s="3" t="s">
        <v>61</v>
      </c>
      <c r="F41" s="3" t="s">
        <v>356</v>
      </c>
      <c r="G41" s="5">
        <v>9.5102135591734527E-2</v>
      </c>
      <c r="H41" s="6">
        <v>1.5619491723027961E-2</v>
      </c>
      <c r="I41" s="6">
        <v>-3.9710904372110729E-2</v>
      </c>
    </row>
    <row r="42" spans="3:9" x14ac:dyDescent="0.3">
      <c r="C42" s="3" t="s">
        <v>31</v>
      </c>
      <c r="D42" s="3" t="s">
        <v>56</v>
      </c>
      <c r="E42" s="3" t="s">
        <v>82</v>
      </c>
      <c r="F42" s="3" t="s">
        <v>358</v>
      </c>
      <c r="G42" s="5">
        <v>0.10528383363554616</v>
      </c>
      <c r="H42" s="6">
        <v>9.2765119071210999E-3</v>
      </c>
      <c r="I42" s="6">
        <v>-1.8524639779054199E-2</v>
      </c>
    </row>
    <row r="43" spans="3:9" x14ac:dyDescent="0.3">
      <c r="C43" s="3" t="s">
        <v>43</v>
      </c>
      <c r="D43" s="3" t="s">
        <v>56</v>
      </c>
      <c r="E43" s="3" t="s">
        <v>82</v>
      </c>
      <c r="F43" s="3" t="s">
        <v>388</v>
      </c>
      <c r="G43" s="5">
        <v>0.10813396653582141</v>
      </c>
      <c r="H43" s="6">
        <v>1.2803716304953623E-2</v>
      </c>
      <c r="I43" s="6">
        <v>-3.1338396556403116E-2</v>
      </c>
    </row>
    <row r="44" spans="3:9" x14ac:dyDescent="0.3">
      <c r="C44" s="3" t="s">
        <v>28</v>
      </c>
      <c r="D44" s="3" t="s">
        <v>62</v>
      </c>
      <c r="E44" s="3" t="s">
        <v>74</v>
      </c>
      <c r="F44" s="3" t="s">
        <v>353</v>
      </c>
      <c r="G44" s="5">
        <v>0.10930016401015141</v>
      </c>
      <c r="H44" s="6">
        <v>1.1080925419951234E-2</v>
      </c>
      <c r="I44" s="6">
        <v>-2.2099762855466911E-2</v>
      </c>
    </row>
    <row r="45" spans="3:9" x14ac:dyDescent="0.3">
      <c r="C45" s="3" t="s">
        <v>2</v>
      </c>
      <c r="D45" s="3" t="s">
        <v>86</v>
      </c>
      <c r="E45" s="3" t="s">
        <v>87</v>
      </c>
      <c r="F45" s="3" t="s">
        <v>266</v>
      </c>
      <c r="G45" s="5">
        <v>0.11178348273001792</v>
      </c>
      <c r="H45" s="6">
        <v>1.3761635187800885E-2</v>
      </c>
      <c r="I45" s="6">
        <v>-2.7540728247732404E-2</v>
      </c>
    </row>
    <row r="46" spans="3:9" x14ac:dyDescent="0.3">
      <c r="C46" s="3" t="s">
        <v>38</v>
      </c>
      <c r="D46" s="3" t="s">
        <v>56</v>
      </c>
      <c r="E46" s="3" t="s">
        <v>75</v>
      </c>
      <c r="F46" s="3" t="s">
        <v>373</v>
      </c>
      <c r="G46" s="5">
        <v>0.12763995926796712</v>
      </c>
      <c r="H46" s="6">
        <v>1.5604044261635459E-2</v>
      </c>
      <c r="I46" s="6">
        <v>-3.0869561653403165E-2</v>
      </c>
    </row>
    <row r="47" spans="3:9" x14ac:dyDescent="0.3">
      <c r="C47" s="3" t="s">
        <v>32</v>
      </c>
      <c r="D47" s="3" t="s">
        <v>56</v>
      </c>
      <c r="E47" s="3" t="s">
        <v>83</v>
      </c>
      <c r="F47" s="3" t="s">
        <v>359</v>
      </c>
      <c r="G47" s="5">
        <v>0.12969147559026162</v>
      </c>
      <c r="H47" s="6">
        <v>1.3140912769155178E-2</v>
      </c>
      <c r="I47" s="6">
        <v>-3.1252342584537705E-2</v>
      </c>
    </row>
    <row r="48" spans="3:9" x14ac:dyDescent="0.3">
      <c r="C48" s="3" t="s">
        <v>13</v>
      </c>
      <c r="D48" s="3" t="s">
        <v>62</v>
      </c>
      <c r="E48" s="3" t="s">
        <v>70</v>
      </c>
      <c r="F48" s="3" t="s">
        <v>307</v>
      </c>
      <c r="G48" s="5">
        <v>0.14521899370975611</v>
      </c>
      <c r="H48" s="6">
        <v>1.2863804440521681E-2</v>
      </c>
      <c r="I48" s="6">
        <v>-2.2441070926058952E-2</v>
      </c>
    </row>
    <row r="49" spans="3:9" x14ac:dyDescent="0.3">
      <c r="C49" s="3" t="s">
        <v>27</v>
      </c>
      <c r="D49" s="3" t="s">
        <v>56</v>
      </c>
      <c r="E49" s="3" t="s">
        <v>59</v>
      </c>
      <c r="F49" s="3" t="s">
        <v>352</v>
      </c>
      <c r="G49" s="5">
        <v>0.15212442518496094</v>
      </c>
      <c r="H49" s="6">
        <v>3.1407546419624476E-2</v>
      </c>
      <c r="I49" s="6">
        <v>-5.1572916797913759E-2</v>
      </c>
    </row>
    <row r="50" spans="3:9" x14ac:dyDescent="0.3">
      <c r="C50" s="3" t="s">
        <v>6</v>
      </c>
      <c r="D50" s="3" t="s">
        <v>56</v>
      </c>
      <c r="E50" s="3" t="s">
        <v>69</v>
      </c>
      <c r="F50" s="3" t="s">
        <v>280</v>
      </c>
      <c r="G50" s="5">
        <v>0.1839882742195591</v>
      </c>
      <c r="H50" s="6">
        <v>1.1516252280630064E-2</v>
      </c>
      <c r="I50" s="6">
        <v>-2.2839781149953754E-2</v>
      </c>
    </row>
    <row r="51" spans="3:9" x14ac:dyDescent="0.3">
      <c r="C51" s="3" t="s">
        <v>47</v>
      </c>
      <c r="D51" s="3" t="s">
        <v>71</v>
      </c>
      <c r="E51" s="3" t="s">
        <v>72</v>
      </c>
      <c r="F51" s="3" t="s">
        <v>400</v>
      </c>
      <c r="G51" s="5">
        <v>0.24113403143791357</v>
      </c>
      <c r="H51" s="6">
        <v>1.8162909622477876E-2</v>
      </c>
      <c r="I51" s="6">
        <v>-1.8059078217508379E-2</v>
      </c>
    </row>
    <row r="52" spans="3:9" x14ac:dyDescent="0.3">
      <c r="C52" s="3" t="s">
        <v>8</v>
      </c>
      <c r="D52" s="3" t="s">
        <v>56</v>
      </c>
      <c r="E52" s="3" t="s">
        <v>59</v>
      </c>
      <c r="F52" s="3" t="s">
        <v>289</v>
      </c>
      <c r="G52" s="5">
        <v>0.32788987510939971</v>
      </c>
      <c r="H52" s="6">
        <v>4.0596769632098371E-2</v>
      </c>
      <c r="I52" s="6">
        <v>-7.8860813956969658E-2</v>
      </c>
    </row>
  </sheetData>
  <sortState xmlns:xlrd2="http://schemas.microsoft.com/office/spreadsheetml/2017/richdata2" ref="C3:I52">
    <sortCondition ref="G3:G5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030BE-FDD4-4F00-99A2-16992484D2CA}">
  <dimension ref="A1:AM5850"/>
  <sheetViews>
    <sheetView workbookViewId="0">
      <selection activeCell="AO27" sqref="AO27"/>
    </sheetView>
  </sheetViews>
  <sheetFormatPr defaultRowHeight="14.4" x14ac:dyDescent="0.3"/>
  <cols>
    <col min="1" max="1" width="10.33203125" bestFit="1" customWidth="1"/>
  </cols>
  <sheetData>
    <row r="1" spans="1:39" x14ac:dyDescent="0.3">
      <c r="A1" t="s">
        <v>0</v>
      </c>
      <c r="B1" t="s">
        <v>53</v>
      </c>
      <c r="C1" t="s">
        <v>204</v>
      </c>
      <c r="D1" t="s">
        <v>193</v>
      </c>
      <c r="E1" t="s">
        <v>205</v>
      </c>
      <c r="F1" t="s">
        <v>206</v>
      </c>
      <c r="G1" t="s">
        <v>207</v>
      </c>
      <c r="H1" t="s">
        <v>208</v>
      </c>
      <c r="I1" t="s">
        <v>181</v>
      </c>
      <c r="J1" t="s">
        <v>209</v>
      </c>
      <c r="K1" t="s">
        <v>210</v>
      </c>
      <c r="L1" t="s">
        <v>211</v>
      </c>
      <c r="M1" t="s">
        <v>212</v>
      </c>
      <c r="N1" t="s">
        <v>213</v>
      </c>
      <c r="O1" t="s">
        <v>214</v>
      </c>
      <c r="P1" t="s">
        <v>215</v>
      </c>
      <c r="Q1" t="s">
        <v>216</v>
      </c>
      <c r="R1" t="s">
        <v>217</v>
      </c>
      <c r="S1" t="s">
        <v>218</v>
      </c>
      <c r="T1" t="s">
        <v>219</v>
      </c>
      <c r="U1" t="s">
        <v>220</v>
      </c>
      <c r="V1" t="s">
        <v>221</v>
      </c>
      <c r="W1" t="s">
        <v>222</v>
      </c>
      <c r="X1" t="s">
        <v>223</v>
      </c>
      <c r="Y1" t="s">
        <v>224</v>
      </c>
      <c r="Z1" t="s">
        <v>225</v>
      </c>
      <c r="AA1" t="s">
        <v>226</v>
      </c>
      <c r="AB1" t="s">
        <v>227</v>
      </c>
      <c r="AC1" t="s">
        <v>228</v>
      </c>
      <c r="AD1" t="s">
        <v>229</v>
      </c>
      <c r="AE1" t="s">
        <v>230</v>
      </c>
      <c r="AF1" t="s">
        <v>231</v>
      </c>
      <c r="AG1" t="s">
        <v>232</v>
      </c>
      <c r="AH1" t="s">
        <v>233</v>
      </c>
      <c r="AI1" t="s">
        <v>234</v>
      </c>
      <c r="AJ1" t="s">
        <v>235</v>
      </c>
      <c r="AK1" t="s">
        <v>236</v>
      </c>
      <c r="AL1" t="s">
        <v>237</v>
      </c>
      <c r="AM1" t="s">
        <v>238</v>
      </c>
    </row>
    <row r="2" spans="1:39" x14ac:dyDescent="0.3">
      <c r="A2" s="1">
        <v>43557</v>
      </c>
      <c r="B2" t="s">
        <v>1</v>
      </c>
      <c r="C2" t="s">
        <v>239</v>
      </c>
      <c r="D2">
        <v>100</v>
      </c>
      <c r="E2">
        <v>1</v>
      </c>
      <c r="F2">
        <v>134.41000399999999</v>
      </c>
      <c r="G2">
        <v>135.14999399999999</v>
      </c>
      <c r="H2">
        <v>133.39999399999999</v>
      </c>
      <c r="I2">
        <v>134.58999599999899</v>
      </c>
      <c r="J2">
        <v>133.354095</v>
      </c>
      <c r="K2">
        <v>563700</v>
      </c>
      <c r="L2">
        <v>2.4809999999999999</v>
      </c>
      <c r="M2">
        <v>8.9197886456062804E-4</v>
      </c>
      <c r="N2">
        <v>2.74176045857005E-2</v>
      </c>
      <c r="O2">
        <v>-4.8722959875470803E-2</v>
      </c>
      <c r="P2">
        <v>0.238697803182819</v>
      </c>
      <c r="Q2">
        <v>-7.7112800431935802E-2</v>
      </c>
      <c r="R2">
        <v>4.3147867748822098E-3</v>
      </c>
      <c r="S2">
        <v>1.8396863735444399E-2</v>
      </c>
      <c r="T2">
        <v>2.0795275600983501E-2</v>
      </c>
      <c r="U2">
        <v>2.18765057424028E-2</v>
      </c>
      <c r="V2">
        <v>167.53999299999899</v>
      </c>
      <c r="W2">
        <v>99.400002000000001</v>
      </c>
      <c r="X2">
        <v>-0.18113541411356701</v>
      </c>
      <c r="Y2" s="44">
        <v>1.7455614805152698E-5</v>
      </c>
      <c r="Z2">
        <v>0.92455953670677704</v>
      </c>
      <c r="AA2">
        <v>-0.92032728779622097</v>
      </c>
      <c r="AB2">
        <v>-1.1166542642559001</v>
      </c>
      <c r="AC2" t="s">
        <v>240</v>
      </c>
      <c r="AD2" t="s">
        <v>241</v>
      </c>
      <c r="AE2" t="s">
        <v>62</v>
      </c>
      <c r="AF2" t="s">
        <v>96</v>
      </c>
      <c r="AG2" t="s">
        <v>242</v>
      </c>
      <c r="AI2">
        <v>106640</v>
      </c>
      <c r="AJ2">
        <v>1911</v>
      </c>
      <c r="AK2" t="s">
        <v>243</v>
      </c>
      <c r="AL2" t="s">
        <v>244</v>
      </c>
      <c r="AM2" t="s">
        <v>245</v>
      </c>
    </row>
    <row r="3" spans="1:39" x14ac:dyDescent="0.3">
      <c r="A3" s="1">
        <v>43565</v>
      </c>
      <c r="B3" t="s">
        <v>1</v>
      </c>
      <c r="C3" t="s">
        <v>246</v>
      </c>
      <c r="D3">
        <v>200</v>
      </c>
      <c r="E3">
        <v>1</v>
      </c>
      <c r="F3">
        <v>135.429993</v>
      </c>
      <c r="G3">
        <v>137.300003</v>
      </c>
      <c r="H3">
        <v>134.740005</v>
      </c>
      <c r="I3">
        <v>137.029999</v>
      </c>
      <c r="J3">
        <v>135.771683</v>
      </c>
      <c r="K3">
        <v>568200</v>
      </c>
      <c r="L3">
        <v>2.4769999999999999</v>
      </c>
      <c r="M3">
        <v>1.6556069918539602E-2</v>
      </c>
      <c r="N3">
        <v>3.1581493473908297E-2</v>
      </c>
      <c r="O3">
        <v>3.1428559623512E-3</v>
      </c>
      <c r="P3">
        <v>0.128445808782261</v>
      </c>
      <c r="Q3">
        <v>-5.4883342021409397E-2</v>
      </c>
      <c r="R3">
        <v>1.6296642258607798E-2</v>
      </c>
      <c r="S3">
        <v>1.9346939163133299E-2</v>
      </c>
      <c r="T3">
        <v>1.99444778674546E-2</v>
      </c>
      <c r="U3">
        <v>2.1884696564999799E-2</v>
      </c>
      <c r="V3">
        <v>167.53999299999899</v>
      </c>
      <c r="W3">
        <v>99.400002000000001</v>
      </c>
      <c r="X3">
        <v>-0.18113541411356701</v>
      </c>
      <c r="Y3">
        <v>3.47183783585567E-3</v>
      </c>
      <c r="Z3">
        <v>0.93113820250788104</v>
      </c>
      <c r="AA3">
        <v>-0.71397922479185905</v>
      </c>
      <c r="AB3">
        <v>-0.78640198488955704</v>
      </c>
      <c r="AC3" t="s">
        <v>240</v>
      </c>
      <c r="AD3" t="s">
        <v>241</v>
      </c>
      <c r="AE3" t="s">
        <v>62</v>
      </c>
      <c r="AF3" t="s">
        <v>96</v>
      </c>
      <c r="AG3" t="s">
        <v>242</v>
      </c>
      <c r="AI3">
        <v>106640</v>
      </c>
      <c r="AJ3">
        <v>1911</v>
      </c>
      <c r="AK3" t="s">
        <v>243</v>
      </c>
      <c r="AL3" t="s">
        <v>244</v>
      </c>
      <c r="AM3" t="s">
        <v>245</v>
      </c>
    </row>
    <row r="4" spans="1:39" x14ac:dyDescent="0.3">
      <c r="A4" s="1">
        <v>43567</v>
      </c>
      <c r="B4" t="s">
        <v>1</v>
      </c>
      <c r="C4" t="s">
        <v>239</v>
      </c>
      <c r="D4">
        <v>200</v>
      </c>
      <c r="E4">
        <v>1</v>
      </c>
      <c r="F4">
        <v>139.5</v>
      </c>
      <c r="G4">
        <v>140.63000500000001</v>
      </c>
      <c r="H4">
        <v>138.46000699999999</v>
      </c>
      <c r="I4">
        <v>139.88000500000001</v>
      </c>
      <c r="J4">
        <v>138.59551999999999</v>
      </c>
      <c r="K4">
        <v>865300</v>
      </c>
      <c r="L4">
        <v>2.56</v>
      </c>
      <c r="M4">
        <v>1.14455175284392E-3</v>
      </c>
      <c r="N4">
        <v>2.7321536411755401E-2</v>
      </c>
      <c r="O4">
        <v>-8.6839747616105599E-3</v>
      </c>
      <c r="P4">
        <v>0.13594697700428501</v>
      </c>
      <c r="Q4">
        <v>-2.9011284627489801E-2</v>
      </c>
      <c r="R4">
        <v>1.7196897077842398E-2</v>
      </c>
      <c r="S4">
        <v>1.8550665296553099E-2</v>
      </c>
      <c r="T4">
        <v>2.0047544089482599E-2</v>
      </c>
      <c r="U4">
        <v>2.1916705019311901E-2</v>
      </c>
      <c r="V4">
        <v>167.53999299999899</v>
      </c>
      <c r="W4">
        <v>99.400002000000001</v>
      </c>
      <c r="X4">
        <v>-0.18113541411356701</v>
      </c>
      <c r="Y4">
        <v>6.5875784763498903E-3</v>
      </c>
      <c r="Z4">
        <v>0.93180846809024098</v>
      </c>
      <c r="AA4">
        <v>-0.48554074166628097</v>
      </c>
      <c r="AB4">
        <v>-0.591306693233281</v>
      </c>
      <c r="AC4" t="s">
        <v>240</v>
      </c>
      <c r="AD4" t="s">
        <v>241</v>
      </c>
      <c r="AE4" t="s">
        <v>62</v>
      </c>
      <c r="AF4" t="s">
        <v>96</v>
      </c>
      <c r="AG4" t="s">
        <v>242</v>
      </c>
      <c r="AI4">
        <v>106640</v>
      </c>
      <c r="AJ4">
        <v>1911</v>
      </c>
      <c r="AK4" t="s">
        <v>243</v>
      </c>
      <c r="AL4" t="s">
        <v>244</v>
      </c>
      <c r="AM4" t="s">
        <v>245</v>
      </c>
    </row>
    <row r="5" spans="1:39" x14ac:dyDescent="0.3">
      <c r="A5" s="1">
        <v>43577</v>
      </c>
      <c r="B5" t="s">
        <v>1</v>
      </c>
      <c r="C5" t="s">
        <v>246</v>
      </c>
      <c r="D5">
        <v>100</v>
      </c>
      <c r="E5">
        <v>1</v>
      </c>
      <c r="F5">
        <v>139.38000500000001</v>
      </c>
      <c r="G5">
        <v>141.25</v>
      </c>
      <c r="H5">
        <v>138.91000399999999</v>
      </c>
      <c r="I5">
        <v>139.36000100000001</v>
      </c>
      <c r="J5">
        <v>138.08029199999999</v>
      </c>
      <c r="K5">
        <v>1789500</v>
      </c>
      <c r="L5">
        <v>2.59</v>
      </c>
      <c r="M5">
        <v>2.1549881314358401E-3</v>
      </c>
      <c r="N5">
        <v>-3.7244209520843098E-3</v>
      </c>
      <c r="O5">
        <v>6.5687287597862701E-2</v>
      </c>
      <c r="P5">
        <v>0.100478974879259</v>
      </c>
      <c r="Q5">
        <v>-5.2534320327279699E-2</v>
      </c>
      <c r="R5">
        <v>1.54951169400781E-2</v>
      </c>
      <c r="S5">
        <v>1.5675426871943399E-2</v>
      </c>
      <c r="T5">
        <v>2.0254586410220599E-2</v>
      </c>
      <c r="U5">
        <v>2.1870132636998899E-2</v>
      </c>
      <c r="V5">
        <v>167.53999299999899</v>
      </c>
      <c r="W5">
        <v>99.400002000000001</v>
      </c>
      <c r="X5">
        <v>-0.18113541411356701</v>
      </c>
      <c r="Y5">
        <v>1.0115060212163699E-3</v>
      </c>
      <c r="Z5">
        <v>0.92601874038061904</v>
      </c>
      <c r="AA5">
        <v>-0.69487974807548303</v>
      </c>
      <c r="AB5">
        <v>-0.82119429426609003</v>
      </c>
      <c r="AC5" t="s">
        <v>240</v>
      </c>
      <c r="AD5" t="s">
        <v>241</v>
      </c>
      <c r="AE5" t="s">
        <v>62</v>
      </c>
      <c r="AF5" t="s">
        <v>96</v>
      </c>
      <c r="AG5" t="s">
        <v>242</v>
      </c>
      <c r="AI5">
        <v>106640</v>
      </c>
      <c r="AJ5">
        <v>1911</v>
      </c>
      <c r="AK5" t="s">
        <v>243</v>
      </c>
      <c r="AL5" t="s">
        <v>244</v>
      </c>
      <c r="AM5" t="s">
        <v>245</v>
      </c>
    </row>
    <row r="6" spans="1:39" x14ac:dyDescent="0.3">
      <c r="A6" s="1">
        <v>43643</v>
      </c>
      <c r="B6" t="s">
        <v>1</v>
      </c>
      <c r="C6" t="s">
        <v>239</v>
      </c>
      <c r="D6">
        <v>300</v>
      </c>
      <c r="E6">
        <v>1</v>
      </c>
      <c r="F6">
        <v>140.55999800000001</v>
      </c>
      <c r="G6">
        <v>142.83999599999899</v>
      </c>
      <c r="H6">
        <v>140.55999800000001</v>
      </c>
      <c r="I6">
        <v>142.30999800000001</v>
      </c>
      <c r="J6">
        <v>142.30999800000001</v>
      </c>
      <c r="K6">
        <v>559100</v>
      </c>
      <c r="L6">
        <v>2.0049999999999999</v>
      </c>
      <c r="M6">
        <v>1.8224173736702799E-2</v>
      </c>
      <c r="N6">
        <v>7.5471561808211299E-3</v>
      </c>
      <c r="O6">
        <v>0.14989673265695999</v>
      </c>
      <c r="P6">
        <v>8.4052294192569293E-2</v>
      </c>
      <c r="Q6">
        <v>2.1902139858211898E-2</v>
      </c>
      <c r="R6">
        <v>1.5941456624293901E-2</v>
      </c>
      <c r="S6">
        <v>2.2297592656577402E-2</v>
      </c>
      <c r="T6">
        <v>1.8999236646529801E-2</v>
      </c>
      <c r="U6">
        <v>2.22222783423686E-2</v>
      </c>
      <c r="V6">
        <v>156.509995</v>
      </c>
      <c r="W6">
        <v>99.400002000000001</v>
      </c>
      <c r="X6">
        <v>-0.18113541411356701</v>
      </c>
      <c r="Y6">
        <v>3.81588593721357E-3</v>
      </c>
      <c r="Z6">
        <v>1.06326992877838</v>
      </c>
      <c r="AA6">
        <v>1.46177293659898E-2</v>
      </c>
      <c r="AB6">
        <v>-0.112831042220499</v>
      </c>
      <c r="AC6" t="s">
        <v>240</v>
      </c>
      <c r="AD6" t="s">
        <v>241</v>
      </c>
      <c r="AE6" t="s">
        <v>62</v>
      </c>
      <c r="AF6" t="s">
        <v>96</v>
      </c>
      <c r="AG6" t="s">
        <v>242</v>
      </c>
      <c r="AI6">
        <v>106640</v>
      </c>
      <c r="AJ6">
        <v>1911</v>
      </c>
      <c r="AK6" t="s">
        <v>243</v>
      </c>
      <c r="AL6" t="s">
        <v>244</v>
      </c>
      <c r="AM6" t="s">
        <v>245</v>
      </c>
    </row>
    <row r="7" spans="1:39" x14ac:dyDescent="0.3">
      <c r="A7" s="1">
        <v>43614</v>
      </c>
      <c r="B7" t="s">
        <v>1</v>
      </c>
      <c r="C7" t="s">
        <v>239</v>
      </c>
      <c r="D7">
        <v>700</v>
      </c>
      <c r="E7">
        <v>2</v>
      </c>
      <c r="F7">
        <v>122.220001</v>
      </c>
      <c r="G7">
        <v>122.860001</v>
      </c>
      <c r="H7">
        <v>119.25</v>
      </c>
      <c r="I7">
        <v>120.300003</v>
      </c>
      <c r="J7">
        <v>120.300003</v>
      </c>
      <c r="K7">
        <v>651000</v>
      </c>
      <c r="L7">
        <v>2.2360000000000002</v>
      </c>
      <c r="M7">
        <v>-1.81223820664928E-2</v>
      </c>
      <c r="N7">
        <v>-9.6593997507988E-2</v>
      </c>
      <c r="O7">
        <v>-0.121204927977376</v>
      </c>
      <c r="P7">
        <v>-0.15513336389285101</v>
      </c>
      <c r="Q7">
        <v>-0.19141147962740901</v>
      </c>
      <c r="R7">
        <v>1.1559414572041699E-2</v>
      </c>
      <c r="S7">
        <v>1.7636430465715801E-2</v>
      </c>
      <c r="T7">
        <v>1.70469218690142E-2</v>
      </c>
      <c r="U7">
        <v>2.15905802864527E-2</v>
      </c>
      <c r="V7">
        <v>156.75</v>
      </c>
      <c r="W7">
        <v>99.400002000000001</v>
      </c>
      <c r="X7">
        <v>-0.18113541411356701</v>
      </c>
      <c r="Y7">
        <v>-6.9359101493404697E-3</v>
      </c>
      <c r="Z7">
        <v>0.99155459060789997</v>
      </c>
      <c r="AA7">
        <v>-1.85781286567184</v>
      </c>
      <c r="AB7">
        <v>-1.9777845201438899</v>
      </c>
      <c r="AC7" t="s">
        <v>247</v>
      </c>
      <c r="AD7" t="s">
        <v>241</v>
      </c>
      <c r="AE7" t="s">
        <v>62</v>
      </c>
      <c r="AF7" t="s">
        <v>96</v>
      </c>
      <c r="AG7" t="s">
        <v>242</v>
      </c>
      <c r="AI7">
        <v>106640</v>
      </c>
      <c r="AJ7">
        <v>1911</v>
      </c>
      <c r="AK7" t="s">
        <v>243</v>
      </c>
      <c r="AL7" t="s">
        <v>244</v>
      </c>
      <c r="AM7" t="s">
        <v>245</v>
      </c>
    </row>
    <row r="8" spans="1:39" x14ac:dyDescent="0.3">
      <c r="A8" s="1">
        <v>43622</v>
      </c>
      <c r="B8" t="s">
        <v>1</v>
      </c>
      <c r="C8" t="s">
        <v>246</v>
      </c>
      <c r="D8">
        <v>200</v>
      </c>
      <c r="E8">
        <v>2</v>
      </c>
      <c r="F8">
        <v>127.599998</v>
      </c>
      <c r="G8">
        <v>129.050003</v>
      </c>
      <c r="H8">
        <v>125.480003</v>
      </c>
      <c r="I8">
        <v>128.16999799999999</v>
      </c>
      <c r="J8">
        <v>128.16999799999999</v>
      </c>
      <c r="K8">
        <v>776600</v>
      </c>
      <c r="L8">
        <v>2.1240000000000001</v>
      </c>
      <c r="M8">
        <v>2.0334890957091602E-2</v>
      </c>
      <c r="N8">
        <v>6.7617274046275003E-2</v>
      </c>
      <c r="O8">
        <v>-7.8916865426180705E-2</v>
      </c>
      <c r="P8">
        <v>-6.0750300852792101E-2</v>
      </c>
      <c r="Q8">
        <v>-0.11048028115624101</v>
      </c>
      <c r="R8">
        <v>4.0574920184734499E-2</v>
      </c>
      <c r="S8">
        <v>2.5476757436878699E-2</v>
      </c>
      <c r="T8">
        <v>2.0120290995302902E-2</v>
      </c>
      <c r="U8">
        <v>2.2124419705327102E-2</v>
      </c>
      <c r="V8">
        <v>156.75</v>
      </c>
      <c r="W8">
        <v>99.400002000000001</v>
      </c>
      <c r="X8">
        <v>-0.18113541411356701</v>
      </c>
      <c r="Y8">
        <v>6.1168407152111899E-3</v>
      </c>
      <c r="Z8">
        <v>1.05265292375887</v>
      </c>
      <c r="AA8">
        <v>-1.1359452460172099</v>
      </c>
      <c r="AB8">
        <v>-1.4908304673089801</v>
      </c>
      <c r="AC8" t="s">
        <v>247</v>
      </c>
      <c r="AD8" t="s">
        <v>241</v>
      </c>
      <c r="AE8" t="s">
        <v>62</v>
      </c>
      <c r="AF8" t="s">
        <v>96</v>
      </c>
      <c r="AG8" t="s">
        <v>242</v>
      </c>
      <c r="AI8">
        <v>106640</v>
      </c>
      <c r="AJ8">
        <v>1911</v>
      </c>
      <c r="AK8" t="s">
        <v>243</v>
      </c>
      <c r="AL8" t="s">
        <v>244</v>
      </c>
      <c r="AM8" t="s">
        <v>245</v>
      </c>
    </row>
    <row r="9" spans="1:39" x14ac:dyDescent="0.3">
      <c r="A9" s="1">
        <v>43635</v>
      </c>
      <c r="B9" t="s">
        <v>1</v>
      </c>
      <c r="C9" t="s">
        <v>246</v>
      </c>
      <c r="D9">
        <v>100</v>
      </c>
      <c r="E9">
        <v>2</v>
      </c>
      <c r="F9">
        <v>141.91000399999999</v>
      </c>
      <c r="G9">
        <v>142.470001</v>
      </c>
      <c r="H9">
        <v>139.679993</v>
      </c>
      <c r="I9">
        <v>141.979996</v>
      </c>
      <c r="J9">
        <v>141.979996</v>
      </c>
      <c r="K9">
        <v>831700</v>
      </c>
      <c r="L9">
        <v>2.0289999999999999</v>
      </c>
      <c r="M9">
        <v>1.3391340575769301E-3</v>
      </c>
      <c r="N9">
        <v>8.6844901324411694E-2</v>
      </c>
      <c r="O9">
        <v>9.8746069476452994E-2</v>
      </c>
      <c r="P9">
        <v>9.3538119987131602E-2</v>
      </c>
      <c r="Q9">
        <v>-2.2797325917823699E-2</v>
      </c>
      <c r="R9">
        <v>1.49751349794346E-2</v>
      </c>
      <c r="S9">
        <v>2.4495716384880201E-2</v>
      </c>
      <c r="T9">
        <v>1.9544899186042901E-2</v>
      </c>
      <c r="U9">
        <v>2.2207254632029098E-2</v>
      </c>
      <c r="V9">
        <v>156.509995</v>
      </c>
      <c r="W9">
        <v>99.400002000000001</v>
      </c>
      <c r="X9">
        <v>-0.18113541411356701</v>
      </c>
      <c r="Y9">
        <v>2.98071681438073E-3</v>
      </c>
      <c r="Z9">
        <v>1.0636828006455801</v>
      </c>
      <c r="AA9">
        <v>-0.35719302052707103</v>
      </c>
      <c r="AB9">
        <v>-0.66038321483364404</v>
      </c>
      <c r="AC9" t="s">
        <v>247</v>
      </c>
      <c r="AD9" t="s">
        <v>241</v>
      </c>
      <c r="AE9" t="s">
        <v>62</v>
      </c>
      <c r="AF9" t="s">
        <v>96</v>
      </c>
      <c r="AG9" t="s">
        <v>242</v>
      </c>
      <c r="AI9">
        <v>106640</v>
      </c>
      <c r="AJ9">
        <v>1911</v>
      </c>
      <c r="AK9" t="s">
        <v>243</v>
      </c>
      <c r="AL9" t="s">
        <v>244</v>
      </c>
      <c r="AM9" t="s">
        <v>245</v>
      </c>
    </row>
    <row r="10" spans="1:39" x14ac:dyDescent="0.3">
      <c r="A10" s="1">
        <v>43577</v>
      </c>
      <c r="B10" t="s">
        <v>1</v>
      </c>
      <c r="C10" t="s">
        <v>246</v>
      </c>
      <c r="D10">
        <v>200</v>
      </c>
      <c r="E10">
        <v>3</v>
      </c>
      <c r="F10">
        <v>139.38000500000001</v>
      </c>
      <c r="G10">
        <v>141.25</v>
      </c>
      <c r="H10">
        <v>138.91000399999999</v>
      </c>
      <c r="I10">
        <v>139.36000100000001</v>
      </c>
      <c r="J10">
        <v>138.08029199999999</v>
      </c>
      <c r="K10">
        <v>1789500</v>
      </c>
      <c r="L10">
        <v>2.59</v>
      </c>
      <c r="M10">
        <v>2.1549881314358401E-3</v>
      </c>
      <c r="N10">
        <v>-3.7244209520843098E-3</v>
      </c>
      <c r="O10">
        <v>6.5687287597862701E-2</v>
      </c>
      <c r="P10">
        <v>0.100478974879259</v>
      </c>
      <c r="Q10">
        <v>-5.2534320327279699E-2</v>
      </c>
      <c r="R10">
        <v>1.54951169400781E-2</v>
      </c>
      <c r="S10">
        <v>1.5675426871943399E-2</v>
      </c>
      <c r="T10">
        <v>2.0254586410220599E-2</v>
      </c>
      <c r="U10">
        <v>2.1870132636998899E-2</v>
      </c>
      <c r="V10">
        <v>167.53999299999899</v>
      </c>
      <c r="W10">
        <v>99.400002000000001</v>
      </c>
      <c r="X10">
        <v>-0.18113541411356701</v>
      </c>
      <c r="Y10">
        <v>1.0115060212163699E-3</v>
      </c>
      <c r="Z10">
        <v>0.92601874038061904</v>
      </c>
      <c r="AA10">
        <v>-0.69487974807548303</v>
      </c>
      <c r="AB10">
        <v>-0.82119429426609003</v>
      </c>
      <c r="AC10" t="s">
        <v>248</v>
      </c>
      <c r="AD10" t="s">
        <v>241</v>
      </c>
      <c r="AE10" t="s">
        <v>62</v>
      </c>
      <c r="AF10" t="s">
        <v>96</v>
      </c>
      <c r="AG10" t="s">
        <v>242</v>
      </c>
      <c r="AI10">
        <v>106640</v>
      </c>
      <c r="AJ10">
        <v>1911</v>
      </c>
      <c r="AK10" t="s">
        <v>243</v>
      </c>
      <c r="AL10" t="s">
        <v>244</v>
      </c>
      <c r="AM10" t="s">
        <v>245</v>
      </c>
    </row>
    <row r="11" spans="1:39" x14ac:dyDescent="0.3">
      <c r="A11" s="1">
        <v>43579</v>
      </c>
      <c r="B11" t="s">
        <v>1</v>
      </c>
      <c r="C11" t="s">
        <v>246</v>
      </c>
      <c r="D11">
        <v>400</v>
      </c>
      <c r="E11">
        <v>3</v>
      </c>
      <c r="F11">
        <v>140.61999499999999</v>
      </c>
      <c r="G11">
        <v>140.61999499999999</v>
      </c>
      <c r="H11">
        <v>135.5</v>
      </c>
      <c r="I11">
        <v>139.21000699999999</v>
      </c>
      <c r="J11">
        <v>137.93167099999999</v>
      </c>
      <c r="K11">
        <v>1216300</v>
      </c>
      <c r="L11">
        <v>2.5219999999999998</v>
      </c>
      <c r="M11">
        <v>-5.1586451631519198E-3</v>
      </c>
      <c r="N11">
        <v>1.3451104941502401E-2</v>
      </c>
      <c r="O11">
        <v>7.5861232305773393E-2</v>
      </c>
      <c r="P11">
        <v>0.15798737587022599</v>
      </c>
      <c r="Q11">
        <v>-4.2431402624975897E-2</v>
      </c>
      <c r="R11">
        <v>8.2635470647723901E-3</v>
      </c>
      <c r="S11">
        <v>1.19627149347248E-2</v>
      </c>
      <c r="T11">
        <v>1.90498876676852E-2</v>
      </c>
      <c r="U11">
        <v>2.1842784282333799E-2</v>
      </c>
      <c r="V11">
        <v>167.53999299999899</v>
      </c>
      <c r="W11">
        <v>99.400002000000001</v>
      </c>
      <c r="X11">
        <v>-0.18113541411356701</v>
      </c>
      <c r="Y11">
        <v>-2.1941687255359501E-3</v>
      </c>
      <c r="Z11">
        <v>0.92144466509012302</v>
      </c>
      <c r="AA11">
        <v>-0.59430135706289899</v>
      </c>
      <c r="AB11">
        <v>-0.72036895157509295</v>
      </c>
      <c r="AC11" t="s">
        <v>248</v>
      </c>
      <c r="AD11" t="s">
        <v>241</v>
      </c>
      <c r="AE11" t="s">
        <v>62</v>
      </c>
      <c r="AF11" t="s">
        <v>96</v>
      </c>
      <c r="AG11" t="s">
        <v>242</v>
      </c>
      <c r="AI11">
        <v>106640</v>
      </c>
      <c r="AJ11">
        <v>1911</v>
      </c>
      <c r="AK11" t="s">
        <v>243</v>
      </c>
      <c r="AL11" t="s">
        <v>244</v>
      </c>
      <c r="AM11" t="s">
        <v>245</v>
      </c>
    </row>
    <row r="12" spans="1:39" x14ac:dyDescent="0.3">
      <c r="A12" s="1">
        <v>43588</v>
      </c>
      <c r="B12" t="s">
        <v>1</v>
      </c>
      <c r="C12" t="s">
        <v>246</v>
      </c>
      <c r="D12">
        <v>400</v>
      </c>
      <c r="E12">
        <v>3</v>
      </c>
      <c r="F12">
        <v>142.929993</v>
      </c>
      <c r="G12">
        <v>143.729996</v>
      </c>
      <c r="H12">
        <v>142.03999299999899</v>
      </c>
      <c r="I12">
        <v>142.46000699999999</v>
      </c>
      <c r="J12">
        <v>141.151825</v>
      </c>
      <c r="K12">
        <v>561600</v>
      </c>
      <c r="L12">
        <v>2.5310000000000001</v>
      </c>
      <c r="M12">
        <v>1.053470599278E-3</v>
      </c>
      <c r="N12">
        <v>3.8642508227863803E-2</v>
      </c>
      <c r="O12">
        <v>5.6828125305589602E-2</v>
      </c>
      <c r="P12">
        <v>7.6865061719422201E-2</v>
      </c>
      <c r="Q12">
        <v>-4.5097148652504297E-2</v>
      </c>
      <c r="R12">
        <v>7.0164400329365204E-3</v>
      </c>
      <c r="S12">
        <v>1.4354371695631101E-2</v>
      </c>
      <c r="T12">
        <v>1.4958764549593599E-2</v>
      </c>
      <c r="U12">
        <v>2.1810322636466199E-2</v>
      </c>
      <c r="V12">
        <v>167.53999299999899</v>
      </c>
      <c r="W12">
        <v>99.400002000000001</v>
      </c>
      <c r="X12">
        <v>-0.18113541411356701</v>
      </c>
      <c r="Y12">
        <v>9.5921274614703799E-3</v>
      </c>
      <c r="Z12">
        <v>0.94307818104996199</v>
      </c>
      <c r="AA12">
        <v>-0.60679665697803498</v>
      </c>
      <c r="AB12">
        <v>-0.825076651393577</v>
      </c>
      <c r="AC12" t="s">
        <v>248</v>
      </c>
      <c r="AD12" t="s">
        <v>241</v>
      </c>
      <c r="AE12" t="s">
        <v>62</v>
      </c>
      <c r="AF12" t="s">
        <v>96</v>
      </c>
      <c r="AG12" t="s">
        <v>242</v>
      </c>
      <c r="AI12">
        <v>106640</v>
      </c>
      <c r="AJ12">
        <v>1911</v>
      </c>
      <c r="AK12" t="s">
        <v>243</v>
      </c>
      <c r="AL12" t="s">
        <v>244</v>
      </c>
      <c r="AM12" t="s">
        <v>245</v>
      </c>
    </row>
    <row r="13" spans="1:39" x14ac:dyDescent="0.3">
      <c r="A13" s="1">
        <v>43641</v>
      </c>
      <c r="B13" t="s">
        <v>1</v>
      </c>
      <c r="C13" t="s">
        <v>239</v>
      </c>
      <c r="D13">
        <v>100</v>
      </c>
      <c r="E13">
        <v>3</v>
      </c>
      <c r="F13">
        <v>140.470001</v>
      </c>
      <c r="G13">
        <v>141.16999799999999</v>
      </c>
      <c r="H13">
        <v>137.28999299999899</v>
      </c>
      <c r="I13">
        <v>137.60000600000001</v>
      </c>
      <c r="J13">
        <v>137.60000600000001</v>
      </c>
      <c r="K13">
        <v>617300</v>
      </c>
      <c r="L13">
        <v>1.994</v>
      </c>
      <c r="M13">
        <v>-1.8005527065619299E-2</v>
      </c>
      <c r="N13">
        <v>-2.9996071276786801E-2</v>
      </c>
      <c r="O13">
        <v>8.7672291669885702E-2</v>
      </c>
      <c r="P13">
        <v>5.8760614871654598E-2</v>
      </c>
      <c r="Q13">
        <v>-1.36229470421717E-2</v>
      </c>
      <c r="R13">
        <v>8.7574652509984294E-3</v>
      </c>
      <c r="S13">
        <v>2.2888251778868999E-2</v>
      </c>
      <c r="T13">
        <v>1.8799176051989101E-2</v>
      </c>
      <c r="U13">
        <v>2.2174734646083001E-2</v>
      </c>
      <c r="V13">
        <v>156.509995</v>
      </c>
      <c r="W13">
        <v>99.400002000000001</v>
      </c>
      <c r="X13">
        <v>-0.18113541411356701</v>
      </c>
      <c r="Y13">
        <v>-9.5417756928269908E-3</v>
      </c>
      <c r="Z13">
        <v>1.05654144979453</v>
      </c>
      <c r="AA13">
        <v>-0.26942035593978098</v>
      </c>
      <c r="AB13">
        <v>-0.20470794106596199</v>
      </c>
      <c r="AC13" t="s">
        <v>248</v>
      </c>
      <c r="AD13" t="s">
        <v>241</v>
      </c>
      <c r="AE13" t="s">
        <v>62</v>
      </c>
      <c r="AF13" t="s">
        <v>96</v>
      </c>
      <c r="AG13" t="s">
        <v>242</v>
      </c>
      <c r="AI13">
        <v>106640</v>
      </c>
      <c r="AJ13">
        <v>1911</v>
      </c>
      <c r="AK13" t="s">
        <v>243</v>
      </c>
      <c r="AL13" t="s">
        <v>244</v>
      </c>
      <c r="AM13" t="s">
        <v>245</v>
      </c>
    </row>
    <row r="14" spans="1:39" x14ac:dyDescent="0.3">
      <c r="A14" s="1">
        <v>43556</v>
      </c>
      <c r="B14" t="s">
        <v>1</v>
      </c>
      <c r="C14" t="s">
        <v>239</v>
      </c>
      <c r="D14">
        <v>100</v>
      </c>
      <c r="E14">
        <v>4</v>
      </c>
      <c r="F14">
        <v>133.64999399999999</v>
      </c>
      <c r="G14">
        <v>134.60000600000001</v>
      </c>
      <c r="H14">
        <v>132.25</v>
      </c>
      <c r="I14">
        <v>134.470001</v>
      </c>
      <c r="J14">
        <v>133.23519899999999</v>
      </c>
      <c r="K14">
        <v>572200</v>
      </c>
      <c r="L14">
        <v>2.4969999999999999</v>
      </c>
      <c r="M14">
        <v>1.1819405252960701E-2</v>
      </c>
      <c r="N14">
        <v>4.0986207291842797E-2</v>
      </c>
      <c r="O14">
        <v>-5.1029177270184703E-2</v>
      </c>
      <c r="P14">
        <v>0.23406997792592499</v>
      </c>
      <c r="Q14">
        <v>-9.5464025073153103E-2</v>
      </c>
      <c r="R14">
        <v>4.9283238359635901E-3</v>
      </c>
      <c r="S14">
        <v>1.83848852545462E-2</v>
      </c>
      <c r="T14">
        <v>2.0813839028254899E-2</v>
      </c>
      <c r="U14">
        <v>2.1903029640885301E-2</v>
      </c>
      <c r="V14">
        <v>167.53999299999899</v>
      </c>
      <c r="W14">
        <v>99.400002000000001</v>
      </c>
      <c r="X14">
        <v>-0.18113541411356701</v>
      </c>
      <c r="Y14">
        <v>1.1502195497633099E-2</v>
      </c>
      <c r="Z14">
        <v>0.92068639140729303</v>
      </c>
      <c r="AA14">
        <v>-1.08879299550051</v>
      </c>
      <c r="AB14">
        <v>-1.1901663686117301</v>
      </c>
      <c r="AC14" t="s">
        <v>249</v>
      </c>
      <c r="AD14" t="s">
        <v>241</v>
      </c>
      <c r="AE14" t="s">
        <v>62</v>
      </c>
      <c r="AF14" t="s">
        <v>96</v>
      </c>
      <c r="AG14" t="s">
        <v>242</v>
      </c>
      <c r="AI14">
        <v>106640</v>
      </c>
      <c r="AJ14">
        <v>1911</v>
      </c>
      <c r="AK14" t="s">
        <v>243</v>
      </c>
      <c r="AL14" t="s">
        <v>244</v>
      </c>
      <c r="AM14" t="s">
        <v>245</v>
      </c>
    </row>
    <row r="15" spans="1:39" x14ac:dyDescent="0.3">
      <c r="A15" s="1">
        <v>43588</v>
      </c>
      <c r="B15" t="s">
        <v>1</v>
      </c>
      <c r="C15" t="s">
        <v>246</v>
      </c>
      <c r="D15">
        <v>200</v>
      </c>
      <c r="E15">
        <v>4</v>
      </c>
      <c r="F15">
        <v>142.929993</v>
      </c>
      <c r="G15">
        <v>143.729996</v>
      </c>
      <c r="H15">
        <v>142.03999299999899</v>
      </c>
      <c r="I15">
        <v>142.46000699999999</v>
      </c>
      <c r="J15">
        <v>141.151825</v>
      </c>
      <c r="K15">
        <v>561600</v>
      </c>
      <c r="L15">
        <v>2.5310000000000001</v>
      </c>
      <c r="M15">
        <v>1.053470599278E-3</v>
      </c>
      <c r="N15">
        <v>3.8642508227863803E-2</v>
      </c>
      <c r="O15">
        <v>5.6828125305589602E-2</v>
      </c>
      <c r="P15">
        <v>7.6865061719422201E-2</v>
      </c>
      <c r="Q15">
        <v>-4.5097148652504297E-2</v>
      </c>
      <c r="R15">
        <v>7.0164400329365204E-3</v>
      </c>
      <c r="S15">
        <v>1.4354371695631101E-2</v>
      </c>
      <c r="T15">
        <v>1.4958764549593599E-2</v>
      </c>
      <c r="U15">
        <v>2.1810322636466199E-2</v>
      </c>
      <c r="V15">
        <v>167.53999299999899</v>
      </c>
      <c r="W15">
        <v>99.400002000000001</v>
      </c>
      <c r="X15">
        <v>-0.18113541411356701</v>
      </c>
      <c r="Y15">
        <v>9.5921274614703799E-3</v>
      </c>
      <c r="Z15">
        <v>0.94307818104996199</v>
      </c>
      <c r="AA15">
        <v>-0.60679665697803498</v>
      </c>
      <c r="AB15">
        <v>-0.825076651393577</v>
      </c>
      <c r="AC15" t="s">
        <v>249</v>
      </c>
      <c r="AD15" t="s">
        <v>241</v>
      </c>
      <c r="AE15" t="s">
        <v>62</v>
      </c>
      <c r="AF15" t="s">
        <v>96</v>
      </c>
      <c r="AG15" t="s">
        <v>242</v>
      </c>
      <c r="AI15">
        <v>106640</v>
      </c>
      <c r="AJ15">
        <v>1911</v>
      </c>
      <c r="AK15" t="s">
        <v>243</v>
      </c>
      <c r="AL15" t="s">
        <v>244</v>
      </c>
      <c r="AM15" t="s">
        <v>245</v>
      </c>
    </row>
    <row r="16" spans="1:39" x14ac:dyDescent="0.3">
      <c r="A16" s="1">
        <v>43633</v>
      </c>
      <c r="B16" t="s">
        <v>1</v>
      </c>
      <c r="C16" t="s">
        <v>246</v>
      </c>
      <c r="D16">
        <v>600</v>
      </c>
      <c r="E16">
        <v>4</v>
      </c>
      <c r="F16">
        <v>136.740005</v>
      </c>
      <c r="G16">
        <v>138.770004</v>
      </c>
      <c r="H16">
        <v>135.779999</v>
      </c>
      <c r="I16">
        <v>138.05999800000001</v>
      </c>
      <c r="J16">
        <v>138.05999800000001</v>
      </c>
      <c r="K16">
        <v>762900</v>
      </c>
      <c r="L16">
        <v>2.0859999999999999</v>
      </c>
      <c r="M16">
        <v>1.7389238337263802E-2</v>
      </c>
      <c r="N16">
        <v>5.8309418143981398E-2</v>
      </c>
      <c r="O16">
        <v>6.4161960623633094E-2</v>
      </c>
      <c r="P16">
        <v>4.4236299102586397E-2</v>
      </c>
      <c r="Q16">
        <v>-8.2421383896095199E-2</v>
      </c>
      <c r="R16">
        <v>1.59247760441441E-2</v>
      </c>
      <c r="S16">
        <v>2.4157755894648698E-2</v>
      </c>
      <c r="T16">
        <v>1.9393073481698501E-2</v>
      </c>
      <c r="U16">
        <v>2.2193538226904602E-2</v>
      </c>
      <c r="V16">
        <v>156.509995</v>
      </c>
      <c r="W16">
        <v>99.400002000000001</v>
      </c>
      <c r="X16">
        <v>-0.18113541411356701</v>
      </c>
      <c r="Y16">
        <v>9.3131563797728401E-4</v>
      </c>
      <c r="Z16">
        <v>1.0588018597542299</v>
      </c>
      <c r="AA16">
        <v>-0.86806048848937101</v>
      </c>
      <c r="AB16">
        <v>-0.92374457852865199</v>
      </c>
      <c r="AC16" t="s">
        <v>249</v>
      </c>
      <c r="AD16" t="s">
        <v>241</v>
      </c>
      <c r="AE16" t="s">
        <v>62</v>
      </c>
      <c r="AF16" t="s">
        <v>96</v>
      </c>
      <c r="AG16" t="s">
        <v>242</v>
      </c>
      <c r="AI16">
        <v>106640</v>
      </c>
      <c r="AJ16">
        <v>1911</v>
      </c>
      <c r="AK16" t="s">
        <v>243</v>
      </c>
      <c r="AL16" t="s">
        <v>244</v>
      </c>
      <c r="AM16" t="s">
        <v>245</v>
      </c>
    </row>
    <row r="17" spans="1:39" x14ac:dyDescent="0.3">
      <c r="A17" s="1">
        <v>43634</v>
      </c>
      <c r="B17" t="s">
        <v>1</v>
      </c>
      <c r="C17" t="s">
        <v>239</v>
      </c>
      <c r="D17">
        <v>400</v>
      </c>
      <c r="E17">
        <v>4</v>
      </c>
      <c r="F17">
        <v>139.66000399999999</v>
      </c>
      <c r="G17">
        <v>142.46000699999999</v>
      </c>
      <c r="H17">
        <v>138.5</v>
      </c>
      <c r="I17">
        <v>141.78999299999899</v>
      </c>
      <c r="J17">
        <v>141.78999299999899</v>
      </c>
      <c r="K17">
        <v>1063000</v>
      </c>
      <c r="L17">
        <v>2.06</v>
      </c>
      <c r="M17">
        <v>2.6658681591806101E-2</v>
      </c>
      <c r="N17">
        <v>8.4430828571882E-2</v>
      </c>
      <c r="O17">
        <v>8.7428179361401501E-2</v>
      </c>
      <c r="P17">
        <v>7.9180587885031697E-2</v>
      </c>
      <c r="Q17">
        <v>-3.3453418720607399E-2</v>
      </c>
      <c r="R17">
        <v>1.56450894718227E-2</v>
      </c>
      <c r="S17">
        <v>2.46831368081359E-2</v>
      </c>
      <c r="T17">
        <v>1.9630144183316101E-2</v>
      </c>
      <c r="U17">
        <v>2.2214665801776601E-2</v>
      </c>
      <c r="V17">
        <v>156.509995</v>
      </c>
      <c r="W17">
        <v>99.400002000000001</v>
      </c>
      <c r="X17">
        <v>-0.18113541411356701</v>
      </c>
      <c r="Y17">
        <v>9.6704895497130797E-3</v>
      </c>
      <c r="Z17">
        <v>1.0645236159868201</v>
      </c>
      <c r="AA17">
        <v>-0.45132007597836299</v>
      </c>
      <c r="AB17">
        <v>-0.81234340989159004</v>
      </c>
      <c r="AC17" t="s">
        <v>249</v>
      </c>
      <c r="AD17" t="s">
        <v>241</v>
      </c>
      <c r="AE17" t="s">
        <v>62</v>
      </c>
      <c r="AF17" t="s">
        <v>96</v>
      </c>
      <c r="AG17" t="s">
        <v>242</v>
      </c>
      <c r="AI17">
        <v>106640</v>
      </c>
      <c r="AJ17">
        <v>1911</v>
      </c>
      <c r="AK17" t="s">
        <v>243</v>
      </c>
      <c r="AL17" t="s">
        <v>244</v>
      </c>
      <c r="AM17" t="s">
        <v>245</v>
      </c>
    </row>
    <row r="18" spans="1:39" x14ac:dyDescent="0.3">
      <c r="A18" s="1">
        <v>43605</v>
      </c>
      <c r="B18" t="s">
        <v>1</v>
      </c>
      <c r="C18" t="s">
        <v>239</v>
      </c>
      <c r="D18">
        <v>1200</v>
      </c>
      <c r="E18">
        <v>5</v>
      </c>
      <c r="F18">
        <v>127.650002</v>
      </c>
      <c r="G18">
        <v>130</v>
      </c>
      <c r="H18">
        <v>127</v>
      </c>
      <c r="I18">
        <v>129.520004</v>
      </c>
      <c r="J18">
        <v>129.520004</v>
      </c>
      <c r="K18">
        <v>544300</v>
      </c>
      <c r="L18">
        <v>2.4159999999999999</v>
      </c>
      <c r="M18">
        <v>6.8952352908361204E-3</v>
      </c>
      <c r="N18">
        <v>2.0405414383544301E-2</v>
      </c>
      <c r="O18">
        <v>-4.6044205139719997E-2</v>
      </c>
      <c r="P18">
        <v>-7.1514655066652305E-2</v>
      </c>
      <c r="Q18">
        <v>-0.186491620183597</v>
      </c>
      <c r="R18">
        <v>8.4794030894709601E-3</v>
      </c>
      <c r="S18">
        <v>1.6371098026492999E-2</v>
      </c>
      <c r="T18">
        <v>1.6052211253204801E-2</v>
      </c>
      <c r="U18">
        <v>2.2029531437087101E-2</v>
      </c>
      <c r="V18">
        <v>167.53999299999899</v>
      </c>
      <c r="W18">
        <v>99.400002000000001</v>
      </c>
      <c r="X18">
        <v>-0.18113541411356701</v>
      </c>
      <c r="Y18">
        <v>-6.7722580366252503E-3</v>
      </c>
      <c r="Z18">
        <v>0.97374080090544701</v>
      </c>
      <c r="AA18">
        <v>-1.79488896552855</v>
      </c>
      <c r="AB18">
        <v>-1.5875809780938701</v>
      </c>
      <c r="AC18" t="s">
        <v>250</v>
      </c>
      <c r="AD18" t="s">
        <v>241</v>
      </c>
      <c r="AE18" t="s">
        <v>62</v>
      </c>
      <c r="AF18" t="s">
        <v>96</v>
      </c>
      <c r="AG18" t="s">
        <v>242</v>
      </c>
      <c r="AI18">
        <v>106640</v>
      </c>
      <c r="AJ18">
        <v>1911</v>
      </c>
      <c r="AK18" t="s">
        <v>243</v>
      </c>
      <c r="AL18" t="s">
        <v>244</v>
      </c>
      <c r="AM18" t="s">
        <v>245</v>
      </c>
    </row>
    <row r="19" spans="1:39" x14ac:dyDescent="0.3">
      <c r="A19" s="1">
        <v>43642</v>
      </c>
      <c r="B19" t="s">
        <v>1</v>
      </c>
      <c r="C19" t="s">
        <v>246</v>
      </c>
      <c r="D19">
        <v>100</v>
      </c>
      <c r="E19">
        <v>5</v>
      </c>
      <c r="F19">
        <v>137.970001</v>
      </c>
      <c r="G19">
        <v>141.25</v>
      </c>
      <c r="H19">
        <v>137.91000399999999</v>
      </c>
      <c r="I19">
        <v>139.740005</v>
      </c>
      <c r="J19">
        <v>139.740005</v>
      </c>
      <c r="K19">
        <v>805300</v>
      </c>
      <c r="L19">
        <v>2.0489999999999999</v>
      </c>
      <c r="M19">
        <v>1.5432619801146101E-2</v>
      </c>
      <c r="N19">
        <v>-1.5902585533217599E-2</v>
      </c>
      <c r="O19">
        <v>0.112350247037092</v>
      </c>
      <c r="P19">
        <v>6.78748656993646E-2</v>
      </c>
      <c r="Q19">
        <v>7.0776133742356199E-3</v>
      </c>
      <c r="R19">
        <v>1.29664921766885E-2</v>
      </c>
      <c r="S19">
        <v>2.2813563898238399E-2</v>
      </c>
      <c r="T19">
        <v>1.88762022838149E-2</v>
      </c>
      <c r="U19">
        <v>2.2193677111421801E-2</v>
      </c>
      <c r="V19">
        <v>156.509995</v>
      </c>
      <c r="W19">
        <v>99.400002000000001</v>
      </c>
      <c r="X19">
        <v>-0.18113541411356701</v>
      </c>
      <c r="Y19">
        <v>-1.2346958449604901E-3</v>
      </c>
      <c r="Z19">
        <v>1.0612124129809299</v>
      </c>
      <c r="AA19">
        <v>-0.106797184867139</v>
      </c>
      <c r="AB19">
        <v>-0.154628773933976</v>
      </c>
      <c r="AC19" t="s">
        <v>250</v>
      </c>
      <c r="AD19" t="s">
        <v>241</v>
      </c>
      <c r="AE19" t="s">
        <v>62</v>
      </c>
      <c r="AF19" t="s">
        <v>96</v>
      </c>
      <c r="AG19" t="s">
        <v>242</v>
      </c>
      <c r="AI19">
        <v>106640</v>
      </c>
      <c r="AJ19">
        <v>1911</v>
      </c>
      <c r="AK19" t="s">
        <v>243</v>
      </c>
      <c r="AL19" t="s">
        <v>244</v>
      </c>
      <c r="AM19" t="s">
        <v>245</v>
      </c>
    </row>
    <row r="20" spans="1:39" x14ac:dyDescent="0.3">
      <c r="A20" s="1">
        <v>43643</v>
      </c>
      <c r="B20" t="s">
        <v>1</v>
      </c>
      <c r="C20" t="s">
        <v>239</v>
      </c>
      <c r="D20">
        <v>500</v>
      </c>
      <c r="E20">
        <v>5</v>
      </c>
      <c r="F20">
        <v>140.55999800000001</v>
      </c>
      <c r="G20">
        <v>142.83999599999899</v>
      </c>
      <c r="H20">
        <v>140.55999800000001</v>
      </c>
      <c r="I20">
        <v>142.30999800000001</v>
      </c>
      <c r="J20">
        <v>142.30999800000001</v>
      </c>
      <c r="K20">
        <v>559100</v>
      </c>
      <c r="L20">
        <v>2.0049999999999999</v>
      </c>
      <c r="M20">
        <v>1.8224173736702799E-2</v>
      </c>
      <c r="N20">
        <v>7.5471561808211299E-3</v>
      </c>
      <c r="O20">
        <v>0.14989673265695999</v>
      </c>
      <c r="P20">
        <v>8.4052294192569293E-2</v>
      </c>
      <c r="Q20">
        <v>2.1902139858211898E-2</v>
      </c>
      <c r="R20">
        <v>1.5941456624293901E-2</v>
      </c>
      <c r="S20">
        <v>2.2297592656577402E-2</v>
      </c>
      <c r="T20">
        <v>1.8999236646529801E-2</v>
      </c>
      <c r="U20">
        <v>2.22222783423686E-2</v>
      </c>
      <c r="V20">
        <v>156.509995</v>
      </c>
      <c r="W20">
        <v>99.400002000000001</v>
      </c>
      <c r="X20">
        <v>-0.18113541411356701</v>
      </c>
      <c r="Y20">
        <v>3.81588593721357E-3</v>
      </c>
      <c r="Z20">
        <v>1.06326992877838</v>
      </c>
      <c r="AA20">
        <v>1.46177293659898E-2</v>
      </c>
      <c r="AB20">
        <v>-0.112831042220499</v>
      </c>
      <c r="AC20" t="s">
        <v>250</v>
      </c>
      <c r="AD20" t="s">
        <v>241</v>
      </c>
      <c r="AE20" t="s">
        <v>62</v>
      </c>
      <c r="AF20" t="s">
        <v>96</v>
      </c>
      <c r="AG20" t="s">
        <v>242</v>
      </c>
      <c r="AI20">
        <v>106640</v>
      </c>
      <c r="AJ20">
        <v>1911</v>
      </c>
      <c r="AK20" t="s">
        <v>243</v>
      </c>
      <c r="AL20" t="s">
        <v>244</v>
      </c>
      <c r="AM20" t="s">
        <v>245</v>
      </c>
    </row>
    <row r="21" spans="1:39" x14ac:dyDescent="0.3">
      <c r="A21" s="1">
        <v>43558</v>
      </c>
      <c r="B21" t="s">
        <v>1</v>
      </c>
      <c r="C21" t="s">
        <v>239</v>
      </c>
      <c r="D21">
        <v>700</v>
      </c>
      <c r="E21">
        <v>6</v>
      </c>
      <c r="F21">
        <v>134.86000100000001</v>
      </c>
      <c r="G21">
        <v>134.929993</v>
      </c>
      <c r="H21">
        <v>132.220001</v>
      </c>
      <c r="I21">
        <v>132.770004</v>
      </c>
      <c r="J21">
        <v>131.55081200000001</v>
      </c>
      <c r="K21">
        <v>785400</v>
      </c>
      <c r="L21">
        <v>2.5169999999999999</v>
      </c>
      <c r="M21">
        <v>-1.36147787927248E-2</v>
      </c>
      <c r="N21">
        <v>7.4844568195395599E-3</v>
      </c>
      <c r="O21">
        <v>-7.3876589373354895E-2</v>
      </c>
      <c r="P21">
        <v>0.215306012938941</v>
      </c>
      <c r="Q21">
        <v>-9.5832170171173806E-2</v>
      </c>
      <c r="R21">
        <v>9.4743277361510406E-3</v>
      </c>
      <c r="S21">
        <v>1.8282674371347899E-2</v>
      </c>
      <c r="T21">
        <v>2.0895222207608401E-2</v>
      </c>
      <c r="U21">
        <v>2.1889837899744899E-2</v>
      </c>
      <c r="V21">
        <v>167.53999299999899</v>
      </c>
      <c r="W21">
        <v>99.400002000000001</v>
      </c>
      <c r="X21">
        <v>-0.18113541411356701</v>
      </c>
      <c r="Y21">
        <v>2.1460723821998401E-3</v>
      </c>
      <c r="Z21">
        <v>0.92642931255667904</v>
      </c>
      <c r="AA21">
        <v>-1.0922990171434299</v>
      </c>
      <c r="AB21">
        <v>-1.0796305788712699</v>
      </c>
      <c r="AC21" t="s">
        <v>251</v>
      </c>
      <c r="AD21" t="s">
        <v>241</v>
      </c>
      <c r="AE21" t="s">
        <v>62</v>
      </c>
      <c r="AF21" t="s">
        <v>96</v>
      </c>
      <c r="AG21" t="s">
        <v>242</v>
      </c>
      <c r="AI21">
        <v>106640</v>
      </c>
      <c r="AJ21">
        <v>1911</v>
      </c>
      <c r="AK21" t="s">
        <v>243</v>
      </c>
      <c r="AL21" t="s">
        <v>244</v>
      </c>
      <c r="AM21" t="s">
        <v>245</v>
      </c>
    </row>
    <row r="22" spans="1:39" x14ac:dyDescent="0.3">
      <c r="A22" s="1">
        <v>43559</v>
      </c>
      <c r="B22" t="s">
        <v>1</v>
      </c>
      <c r="C22" t="s">
        <v>239</v>
      </c>
      <c r="D22">
        <v>100</v>
      </c>
      <c r="E22">
        <v>6</v>
      </c>
      <c r="F22">
        <v>132.71000699999999</v>
      </c>
      <c r="G22">
        <v>134.470001</v>
      </c>
      <c r="H22">
        <v>132.39999399999999</v>
      </c>
      <c r="I22">
        <v>134.470001</v>
      </c>
      <c r="J22">
        <v>133.23519899999999</v>
      </c>
      <c r="K22">
        <v>610100</v>
      </c>
      <c r="L22">
        <v>2.512</v>
      </c>
      <c r="M22">
        <v>1.27227999281642E-2</v>
      </c>
      <c r="N22">
        <v>1.8160511504205699E-2</v>
      </c>
      <c r="O22">
        <v>-5.3851881585474798E-2</v>
      </c>
      <c r="P22">
        <v>0.23137016039476199</v>
      </c>
      <c r="Q22">
        <v>-8.55529526267369E-2</v>
      </c>
      <c r="R22">
        <v>1.0746797189001799E-2</v>
      </c>
      <c r="S22">
        <v>1.8573139650988699E-2</v>
      </c>
      <c r="T22">
        <v>2.0909423691038199E-2</v>
      </c>
      <c r="U22">
        <v>2.19046933394254E-2</v>
      </c>
      <c r="V22">
        <v>167.53999299999899</v>
      </c>
      <c r="W22">
        <v>99.400002000000001</v>
      </c>
      <c r="X22">
        <v>-0.18113541411356701</v>
      </c>
      <c r="Y22">
        <v>2.0824655091414399E-3</v>
      </c>
      <c r="Z22">
        <v>0.93084927781719395</v>
      </c>
      <c r="AA22">
        <v>-0.998528326697253</v>
      </c>
      <c r="AB22">
        <v>-1.0344697363720601</v>
      </c>
      <c r="AC22" t="s">
        <v>251</v>
      </c>
      <c r="AD22" t="s">
        <v>241</v>
      </c>
      <c r="AE22" t="s">
        <v>62</v>
      </c>
      <c r="AF22" t="s">
        <v>96</v>
      </c>
      <c r="AG22" t="s">
        <v>242</v>
      </c>
      <c r="AI22">
        <v>106640</v>
      </c>
      <c r="AJ22">
        <v>1911</v>
      </c>
      <c r="AK22" t="s">
        <v>243</v>
      </c>
      <c r="AL22" t="s">
        <v>244</v>
      </c>
      <c r="AM22" t="s">
        <v>245</v>
      </c>
    </row>
    <row r="23" spans="1:39" x14ac:dyDescent="0.3">
      <c r="A23" s="1">
        <v>43577</v>
      </c>
      <c r="B23" t="s">
        <v>1</v>
      </c>
      <c r="C23" t="s">
        <v>246</v>
      </c>
      <c r="D23">
        <v>100</v>
      </c>
      <c r="E23">
        <v>6</v>
      </c>
      <c r="F23">
        <v>139.38000500000001</v>
      </c>
      <c r="G23">
        <v>141.25</v>
      </c>
      <c r="H23">
        <v>138.91000399999999</v>
      </c>
      <c r="I23">
        <v>139.36000100000001</v>
      </c>
      <c r="J23">
        <v>138.08029199999999</v>
      </c>
      <c r="K23">
        <v>1789500</v>
      </c>
      <c r="L23">
        <v>2.59</v>
      </c>
      <c r="M23">
        <v>2.1549881314358401E-3</v>
      </c>
      <c r="N23">
        <v>-3.7244209520843098E-3</v>
      </c>
      <c r="O23">
        <v>6.5687287597862701E-2</v>
      </c>
      <c r="P23">
        <v>0.100478974879259</v>
      </c>
      <c r="Q23">
        <v>-5.2534320327279699E-2</v>
      </c>
      <c r="R23">
        <v>1.54951169400781E-2</v>
      </c>
      <c r="S23">
        <v>1.5675426871943399E-2</v>
      </c>
      <c r="T23">
        <v>2.0254586410220599E-2</v>
      </c>
      <c r="U23">
        <v>2.1870132636998899E-2</v>
      </c>
      <c r="V23">
        <v>167.53999299999899</v>
      </c>
      <c r="W23">
        <v>99.400002000000001</v>
      </c>
      <c r="X23">
        <v>-0.18113541411356701</v>
      </c>
      <c r="Y23">
        <v>1.0115060212163699E-3</v>
      </c>
      <c r="Z23">
        <v>0.92601874038061904</v>
      </c>
      <c r="AA23">
        <v>-0.69487974807548303</v>
      </c>
      <c r="AB23">
        <v>-0.82119429426609003</v>
      </c>
      <c r="AC23" t="s">
        <v>251</v>
      </c>
      <c r="AD23" t="s">
        <v>241</v>
      </c>
      <c r="AE23" t="s">
        <v>62</v>
      </c>
      <c r="AF23" t="s">
        <v>96</v>
      </c>
      <c r="AG23" t="s">
        <v>242</v>
      </c>
      <c r="AI23">
        <v>106640</v>
      </c>
      <c r="AJ23">
        <v>1911</v>
      </c>
      <c r="AK23" t="s">
        <v>243</v>
      </c>
      <c r="AL23" t="s">
        <v>244</v>
      </c>
      <c r="AM23" t="s">
        <v>245</v>
      </c>
    </row>
    <row r="24" spans="1:39" x14ac:dyDescent="0.3">
      <c r="A24" s="1">
        <v>43581</v>
      </c>
      <c r="B24" t="s">
        <v>1</v>
      </c>
      <c r="C24" t="s">
        <v>246</v>
      </c>
      <c r="D24">
        <v>500</v>
      </c>
      <c r="E24">
        <v>6</v>
      </c>
      <c r="F24">
        <v>135.800003</v>
      </c>
      <c r="G24">
        <v>137.13999899999999</v>
      </c>
      <c r="H24">
        <v>134.08999599999899</v>
      </c>
      <c r="I24">
        <v>137.05999800000001</v>
      </c>
      <c r="J24">
        <v>135.80140700000001</v>
      </c>
      <c r="K24">
        <v>902800</v>
      </c>
      <c r="L24">
        <v>2.5049999999999999</v>
      </c>
      <c r="M24">
        <v>1.4847749576775499E-2</v>
      </c>
      <c r="N24">
        <v>-1.44867780218874E-2</v>
      </c>
      <c r="O24">
        <v>4.5603221663426299E-2</v>
      </c>
      <c r="P24">
        <v>9.9622986074566794E-2</v>
      </c>
      <c r="Q24">
        <v>-9.1746882072403002E-2</v>
      </c>
      <c r="R24">
        <v>1.6965586982888602E-2</v>
      </c>
      <c r="S24">
        <v>1.3987264065830399E-2</v>
      </c>
      <c r="T24">
        <v>1.9234315196905299E-2</v>
      </c>
      <c r="U24">
        <v>2.18202408230764E-2</v>
      </c>
      <c r="V24">
        <v>167.53999299999899</v>
      </c>
      <c r="W24">
        <v>99.400002000000001</v>
      </c>
      <c r="X24">
        <v>-0.18113541411356701</v>
      </c>
      <c r="Y24">
        <v>4.6743503443647796E-3</v>
      </c>
      <c r="Z24">
        <v>0.95594694270187697</v>
      </c>
      <c r="AA24">
        <v>-1.0251136451135601</v>
      </c>
      <c r="AB24">
        <v>-0.8001364316706</v>
      </c>
      <c r="AC24" t="s">
        <v>251</v>
      </c>
      <c r="AD24" t="s">
        <v>241</v>
      </c>
      <c r="AE24" t="s">
        <v>62</v>
      </c>
      <c r="AF24" t="s">
        <v>96</v>
      </c>
      <c r="AG24" t="s">
        <v>242</v>
      </c>
      <c r="AI24">
        <v>106640</v>
      </c>
      <c r="AJ24">
        <v>1911</v>
      </c>
      <c r="AK24" t="s">
        <v>243</v>
      </c>
      <c r="AL24" t="s">
        <v>244</v>
      </c>
      <c r="AM24" t="s">
        <v>245</v>
      </c>
    </row>
    <row r="25" spans="1:39" x14ac:dyDescent="0.3">
      <c r="A25" s="1">
        <v>43593</v>
      </c>
      <c r="B25" t="s">
        <v>1</v>
      </c>
      <c r="C25" t="s">
        <v>246</v>
      </c>
      <c r="D25">
        <v>300</v>
      </c>
      <c r="E25">
        <v>6</v>
      </c>
      <c r="F25">
        <v>137.320007</v>
      </c>
      <c r="G25">
        <v>139.13999899999999</v>
      </c>
      <c r="H25">
        <v>136.58000200000001</v>
      </c>
      <c r="I25">
        <v>136.979996</v>
      </c>
      <c r="J25">
        <v>135.722137</v>
      </c>
      <c r="K25">
        <v>433200</v>
      </c>
      <c r="L25">
        <v>2.4820000000000002</v>
      </c>
      <c r="M25">
        <v>-5.60559719628222E-3</v>
      </c>
      <c r="N25">
        <v>-2.00917306112329E-2</v>
      </c>
      <c r="O25">
        <v>6.3714588555654596E-3</v>
      </c>
      <c r="P25">
        <v>2.7762218441129E-2</v>
      </c>
      <c r="Q25">
        <v>-7.8862487903533895E-2</v>
      </c>
      <c r="R25">
        <v>1.4534741324249E-2</v>
      </c>
      <c r="S25">
        <v>1.47607993627142E-2</v>
      </c>
      <c r="T25">
        <v>1.50959729108237E-2</v>
      </c>
      <c r="U25">
        <v>2.1829407298842099E-2</v>
      </c>
      <c r="V25">
        <v>167.53999299999899</v>
      </c>
      <c r="W25">
        <v>99.400002000000001</v>
      </c>
      <c r="X25">
        <v>-0.18113541411356701</v>
      </c>
      <c r="Y25">
        <v>-1.60671540560346E-3</v>
      </c>
      <c r="Z25">
        <v>0.94530742118014699</v>
      </c>
      <c r="AA25">
        <v>-0.88269717515757995</v>
      </c>
      <c r="AB25">
        <v>-0.72897047918368896</v>
      </c>
      <c r="AC25" t="s">
        <v>251</v>
      </c>
      <c r="AD25" t="s">
        <v>241</v>
      </c>
      <c r="AE25" t="s">
        <v>62</v>
      </c>
      <c r="AF25" t="s">
        <v>96</v>
      </c>
      <c r="AG25" t="s">
        <v>242</v>
      </c>
      <c r="AI25">
        <v>106640</v>
      </c>
      <c r="AJ25">
        <v>1911</v>
      </c>
      <c r="AK25" t="s">
        <v>243</v>
      </c>
      <c r="AL25" t="s">
        <v>244</v>
      </c>
      <c r="AM25" t="s">
        <v>245</v>
      </c>
    </row>
    <row r="26" spans="1:39" x14ac:dyDescent="0.3">
      <c r="A26" s="1">
        <v>43601</v>
      </c>
      <c r="B26" t="s">
        <v>1</v>
      </c>
      <c r="C26" t="s">
        <v>239</v>
      </c>
      <c r="D26">
        <v>400</v>
      </c>
      <c r="E26">
        <v>6</v>
      </c>
      <c r="F26">
        <v>129.61999499999999</v>
      </c>
      <c r="G26">
        <v>131.770004</v>
      </c>
      <c r="H26">
        <v>129.179993</v>
      </c>
      <c r="I26">
        <v>129.91999799999999</v>
      </c>
      <c r="J26">
        <v>129.91999799999999</v>
      </c>
      <c r="K26">
        <v>705900</v>
      </c>
      <c r="L26">
        <v>2.4049999999999998</v>
      </c>
      <c r="M26">
        <v>3.39246285403792E-3</v>
      </c>
      <c r="N26">
        <v>-2.04263162471933E-2</v>
      </c>
      <c r="O26">
        <v>-3.9227663264230599E-2</v>
      </c>
      <c r="P26">
        <v>-3.9910989149586497E-2</v>
      </c>
      <c r="Q26">
        <v>-0.14740499529286399</v>
      </c>
      <c r="R26">
        <v>2.4579299433721499E-2</v>
      </c>
      <c r="S26">
        <v>1.62870055244735E-2</v>
      </c>
      <c r="T26">
        <v>1.62116956135946E-2</v>
      </c>
      <c r="U26">
        <v>2.2081647829487801E-2</v>
      </c>
      <c r="V26">
        <v>167.53999299999899</v>
      </c>
      <c r="W26">
        <v>99.400002000000001</v>
      </c>
      <c r="X26">
        <v>-0.18113541411356701</v>
      </c>
      <c r="Y26">
        <v>8.8559569696340101E-3</v>
      </c>
      <c r="Z26">
        <v>0.97805840249365605</v>
      </c>
      <c r="AA26">
        <v>-1.45561703233157</v>
      </c>
      <c r="AB26">
        <v>-1.4308385535669801</v>
      </c>
      <c r="AC26" t="s">
        <v>251</v>
      </c>
      <c r="AD26" t="s">
        <v>241</v>
      </c>
      <c r="AE26" t="s">
        <v>62</v>
      </c>
      <c r="AF26" t="s">
        <v>96</v>
      </c>
      <c r="AG26" t="s">
        <v>242</v>
      </c>
      <c r="AI26">
        <v>106640</v>
      </c>
      <c r="AJ26">
        <v>1911</v>
      </c>
      <c r="AK26" t="s">
        <v>243</v>
      </c>
      <c r="AL26" t="s">
        <v>244</v>
      </c>
      <c r="AM26" t="s">
        <v>245</v>
      </c>
    </row>
    <row r="27" spans="1:39" x14ac:dyDescent="0.3">
      <c r="A27" s="1">
        <v>43607</v>
      </c>
      <c r="B27" t="s">
        <v>1</v>
      </c>
      <c r="C27" t="s">
        <v>246</v>
      </c>
      <c r="D27">
        <v>1100</v>
      </c>
      <c r="E27">
        <v>6</v>
      </c>
      <c r="F27">
        <v>130.949997</v>
      </c>
      <c r="G27">
        <v>132.490005</v>
      </c>
      <c r="H27">
        <v>130.300003</v>
      </c>
      <c r="I27">
        <v>131</v>
      </c>
      <c r="J27">
        <v>131</v>
      </c>
      <c r="K27">
        <v>683800</v>
      </c>
      <c r="L27">
        <v>2.3929999999999998</v>
      </c>
      <c r="M27">
        <v>-1.13853222251253E-2</v>
      </c>
      <c r="N27">
        <v>1.1670925035910299E-2</v>
      </c>
      <c r="O27">
        <v>-5.2638018847836698E-2</v>
      </c>
      <c r="P27">
        <v>-6.8944744120196702E-2</v>
      </c>
      <c r="Q27">
        <v>-0.194101995918669</v>
      </c>
      <c r="R27">
        <v>1.39503763657141E-2</v>
      </c>
      <c r="S27">
        <v>1.6891035767319401E-2</v>
      </c>
      <c r="T27">
        <v>1.6344373007821499E-2</v>
      </c>
      <c r="U27">
        <v>2.2067240920313098E-2</v>
      </c>
      <c r="V27">
        <v>167.53999299999899</v>
      </c>
      <c r="W27">
        <v>99.400002000000001</v>
      </c>
      <c r="X27">
        <v>-0.18113541411356701</v>
      </c>
      <c r="Y27">
        <v>-2.8283920525026501E-3</v>
      </c>
      <c r="Z27">
        <v>0.97898261257174002</v>
      </c>
      <c r="AA27">
        <v>-1.87431236758296</v>
      </c>
      <c r="AB27">
        <v>-1.68821459040454</v>
      </c>
      <c r="AC27" t="s">
        <v>251</v>
      </c>
      <c r="AD27" t="s">
        <v>241</v>
      </c>
      <c r="AE27" t="s">
        <v>62</v>
      </c>
      <c r="AF27" t="s">
        <v>96</v>
      </c>
      <c r="AG27" t="s">
        <v>242</v>
      </c>
      <c r="AI27">
        <v>106640</v>
      </c>
      <c r="AJ27">
        <v>1911</v>
      </c>
      <c r="AK27" t="s">
        <v>243</v>
      </c>
      <c r="AL27" t="s">
        <v>244</v>
      </c>
      <c r="AM27" t="s">
        <v>245</v>
      </c>
    </row>
    <row r="28" spans="1:39" x14ac:dyDescent="0.3">
      <c r="A28" s="1">
        <v>43644</v>
      </c>
      <c r="B28" t="s">
        <v>1</v>
      </c>
      <c r="C28" t="s">
        <v>239</v>
      </c>
      <c r="D28">
        <v>600</v>
      </c>
      <c r="E28">
        <v>6</v>
      </c>
      <c r="F28">
        <v>142.5</v>
      </c>
      <c r="G28">
        <v>144.38000500000001</v>
      </c>
      <c r="H28">
        <v>142.009995</v>
      </c>
      <c r="I28">
        <v>142.36000100000001</v>
      </c>
      <c r="J28">
        <v>142.36000100000001</v>
      </c>
      <c r="K28">
        <v>671200</v>
      </c>
      <c r="L28">
        <v>2</v>
      </c>
      <c r="M28">
        <v>3.5130502469473502E-4</v>
      </c>
      <c r="N28">
        <v>4.8586723924925702E-3</v>
      </c>
      <c r="O28">
        <v>0.16837041974814801</v>
      </c>
      <c r="P28">
        <v>7.8062492966019095E-2</v>
      </c>
      <c r="Q28">
        <v>2.0385151520371701E-2</v>
      </c>
      <c r="R28">
        <v>1.5922262953248799E-2</v>
      </c>
      <c r="S28">
        <v>2.1652323097814102E-2</v>
      </c>
      <c r="T28">
        <v>1.8988760946523801E-2</v>
      </c>
      <c r="U28">
        <v>2.22219993284094E-2</v>
      </c>
      <c r="V28">
        <v>156.509995</v>
      </c>
      <c r="W28">
        <v>99.400002000000001</v>
      </c>
      <c r="X28">
        <v>-0.18113541411356701</v>
      </c>
      <c r="Y28">
        <v>5.7409418775350302E-3</v>
      </c>
      <c r="Z28">
        <v>1.0663055215133499</v>
      </c>
      <c r="AA28">
        <v>3.01381759648177E-3</v>
      </c>
      <c r="AB28">
        <v>-8.9797819797042794E-2</v>
      </c>
      <c r="AC28" t="s">
        <v>251</v>
      </c>
      <c r="AD28" t="s">
        <v>241</v>
      </c>
      <c r="AE28" t="s">
        <v>62</v>
      </c>
      <c r="AF28" t="s">
        <v>96</v>
      </c>
      <c r="AG28" t="s">
        <v>242</v>
      </c>
      <c r="AI28">
        <v>106640</v>
      </c>
      <c r="AJ28">
        <v>1911</v>
      </c>
      <c r="AK28" t="s">
        <v>243</v>
      </c>
      <c r="AL28" t="s">
        <v>244</v>
      </c>
      <c r="AM28" t="s">
        <v>245</v>
      </c>
    </row>
    <row r="29" spans="1:39" x14ac:dyDescent="0.3">
      <c r="A29" s="1">
        <v>43567</v>
      </c>
      <c r="B29" t="s">
        <v>1</v>
      </c>
      <c r="C29" t="s">
        <v>246</v>
      </c>
      <c r="D29">
        <v>400</v>
      </c>
      <c r="E29">
        <v>7</v>
      </c>
      <c r="F29">
        <v>139.5</v>
      </c>
      <c r="G29">
        <v>140.63000500000001</v>
      </c>
      <c r="H29">
        <v>138.46000699999999</v>
      </c>
      <c r="I29">
        <v>139.88000500000001</v>
      </c>
      <c r="J29">
        <v>138.59551999999999</v>
      </c>
      <c r="K29">
        <v>865300</v>
      </c>
      <c r="L29">
        <v>2.56</v>
      </c>
      <c r="M29">
        <v>1.14455175284392E-3</v>
      </c>
      <c r="N29">
        <v>2.7321536411755401E-2</v>
      </c>
      <c r="O29">
        <v>-8.6839747616105599E-3</v>
      </c>
      <c r="P29">
        <v>0.13594697700428501</v>
      </c>
      <c r="Q29">
        <v>-2.9011284627489801E-2</v>
      </c>
      <c r="R29">
        <v>1.7196897077842398E-2</v>
      </c>
      <c r="S29">
        <v>1.8550665296553099E-2</v>
      </c>
      <c r="T29">
        <v>2.0047544089482599E-2</v>
      </c>
      <c r="U29">
        <v>2.1916705019311901E-2</v>
      </c>
      <c r="V29">
        <v>167.53999299999899</v>
      </c>
      <c r="W29">
        <v>99.400002000000001</v>
      </c>
      <c r="X29">
        <v>-0.18113541411356701</v>
      </c>
      <c r="Y29">
        <v>6.5875784763498903E-3</v>
      </c>
      <c r="Z29">
        <v>0.93180846809024098</v>
      </c>
      <c r="AA29">
        <v>-0.48554074166628097</v>
      </c>
      <c r="AB29">
        <v>-0.591306693233281</v>
      </c>
      <c r="AC29" t="s">
        <v>252</v>
      </c>
      <c r="AD29" t="s">
        <v>241</v>
      </c>
      <c r="AE29" t="s">
        <v>62</v>
      </c>
      <c r="AF29" t="s">
        <v>96</v>
      </c>
      <c r="AG29" t="s">
        <v>242</v>
      </c>
      <c r="AI29">
        <v>106640</v>
      </c>
      <c r="AJ29">
        <v>1911</v>
      </c>
      <c r="AK29" t="s">
        <v>243</v>
      </c>
      <c r="AL29" t="s">
        <v>244</v>
      </c>
      <c r="AM29" t="s">
        <v>245</v>
      </c>
    </row>
    <row r="30" spans="1:39" x14ac:dyDescent="0.3">
      <c r="A30" s="1">
        <v>43572</v>
      </c>
      <c r="B30" t="s">
        <v>1</v>
      </c>
      <c r="C30" t="s">
        <v>246</v>
      </c>
      <c r="D30">
        <v>300</v>
      </c>
      <c r="E30">
        <v>7</v>
      </c>
      <c r="F30">
        <v>137.38999899999999</v>
      </c>
      <c r="G30">
        <v>139.070007</v>
      </c>
      <c r="H30">
        <v>135.88999899999999</v>
      </c>
      <c r="I30">
        <v>136.88000500000001</v>
      </c>
      <c r="J30">
        <v>135.62307699999999</v>
      </c>
      <c r="K30">
        <v>562600</v>
      </c>
      <c r="L30">
        <v>2.5920000000000001</v>
      </c>
      <c r="M30">
        <v>-3.4277745210426602E-3</v>
      </c>
      <c r="N30">
        <v>-1.0951281067622699E-3</v>
      </c>
      <c r="O30">
        <v>2.64274857060726E-2</v>
      </c>
      <c r="P30">
        <v>0.113535863547485</v>
      </c>
      <c r="Q30">
        <v>-8.0439892128096893E-2</v>
      </c>
      <c r="R30">
        <v>1.6491391541584199E-2</v>
      </c>
      <c r="S30">
        <v>1.5898939438644399E-2</v>
      </c>
      <c r="T30">
        <v>2.03357150308866E-2</v>
      </c>
      <c r="U30">
        <v>2.1879497393981699E-2</v>
      </c>
      <c r="V30">
        <v>167.53999299999899</v>
      </c>
      <c r="W30">
        <v>99.400002000000001</v>
      </c>
      <c r="X30">
        <v>-0.18113541411356701</v>
      </c>
      <c r="Y30">
        <v>-2.2764010197428601E-3</v>
      </c>
      <c r="Z30">
        <v>0.92846378272083097</v>
      </c>
      <c r="AA30">
        <v>-0.94361136690110103</v>
      </c>
      <c r="AB30">
        <v>-0.70274187836808899</v>
      </c>
      <c r="AC30" t="s">
        <v>252</v>
      </c>
      <c r="AD30" t="s">
        <v>241</v>
      </c>
      <c r="AE30" t="s">
        <v>62</v>
      </c>
      <c r="AF30" t="s">
        <v>96</v>
      </c>
      <c r="AG30" t="s">
        <v>242</v>
      </c>
      <c r="AI30">
        <v>106640</v>
      </c>
      <c r="AJ30">
        <v>1911</v>
      </c>
      <c r="AK30" t="s">
        <v>243</v>
      </c>
      <c r="AL30" t="s">
        <v>244</v>
      </c>
      <c r="AM30" t="s">
        <v>245</v>
      </c>
    </row>
    <row r="31" spans="1:39" x14ac:dyDescent="0.3">
      <c r="A31" s="1">
        <v>43591</v>
      </c>
      <c r="B31" t="s">
        <v>1</v>
      </c>
      <c r="C31" t="s">
        <v>239</v>
      </c>
      <c r="D31">
        <v>800</v>
      </c>
      <c r="E31">
        <v>7</v>
      </c>
      <c r="F31">
        <v>139.970001</v>
      </c>
      <c r="G31">
        <v>140.61000100000001</v>
      </c>
      <c r="H31">
        <v>138.11999499999999</v>
      </c>
      <c r="I31">
        <v>139.979996</v>
      </c>
      <c r="J31">
        <v>138.69459499999999</v>
      </c>
      <c r="K31">
        <v>812300</v>
      </c>
      <c r="L31">
        <v>2.5</v>
      </c>
      <c r="M31">
        <v>-1.75617265598913E-2</v>
      </c>
      <c r="N31">
        <v>1.0196158099612501E-2</v>
      </c>
      <c r="O31">
        <v>5.2881177538423203E-2</v>
      </c>
      <c r="P31">
        <v>4.0605701805146402E-2</v>
      </c>
      <c r="Q31">
        <v>-4.6317650315152899E-2</v>
      </c>
      <c r="R31">
        <v>1.28910559392193E-2</v>
      </c>
      <c r="S31">
        <v>1.45892040095965E-2</v>
      </c>
      <c r="T31">
        <v>1.49730025801649E-2</v>
      </c>
      <c r="U31">
        <v>2.1814061166920001E-2</v>
      </c>
      <c r="V31">
        <v>167.53999299999899</v>
      </c>
      <c r="W31">
        <v>99.400002000000001</v>
      </c>
      <c r="X31">
        <v>-0.18113541411356701</v>
      </c>
      <c r="Y31">
        <v>-4.4810132310555703E-3</v>
      </c>
      <c r="Z31">
        <v>0.94424915772394002</v>
      </c>
      <c r="AA31">
        <v>-0.61123335914263599</v>
      </c>
      <c r="AB31">
        <v>-0.75722072304982702</v>
      </c>
      <c r="AC31" t="s">
        <v>252</v>
      </c>
      <c r="AD31" t="s">
        <v>241</v>
      </c>
      <c r="AE31" t="s">
        <v>62</v>
      </c>
      <c r="AF31" t="s">
        <v>96</v>
      </c>
      <c r="AG31" t="s">
        <v>242</v>
      </c>
      <c r="AI31">
        <v>106640</v>
      </c>
      <c r="AJ31">
        <v>1911</v>
      </c>
      <c r="AK31" t="s">
        <v>243</v>
      </c>
      <c r="AL31" t="s">
        <v>244</v>
      </c>
      <c r="AM31" t="s">
        <v>245</v>
      </c>
    </row>
    <row r="32" spans="1:39" x14ac:dyDescent="0.3">
      <c r="A32" s="1">
        <v>43621</v>
      </c>
      <c r="B32" t="s">
        <v>1</v>
      </c>
      <c r="C32" t="s">
        <v>246</v>
      </c>
      <c r="D32">
        <v>600</v>
      </c>
      <c r="E32">
        <v>7</v>
      </c>
      <c r="F32">
        <v>126.160004</v>
      </c>
      <c r="G32">
        <v>126.82</v>
      </c>
      <c r="H32">
        <v>122.519997</v>
      </c>
      <c r="I32">
        <v>125.589996</v>
      </c>
      <c r="J32">
        <v>125.589996</v>
      </c>
      <c r="K32">
        <v>545600</v>
      </c>
      <c r="L32">
        <v>2.1230000000000002</v>
      </c>
      <c r="M32">
        <v>-1.75021528568654E-3</v>
      </c>
      <c r="N32">
        <v>4.3033953262076499E-2</v>
      </c>
      <c r="O32">
        <v>-0.116813482943163</v>
      </c>
      <c r="P32">
        <v>-9.1578511042825203E-2</v>
      </c>
      <c r="Q32">
        <v>-0.13605599106429</v>
      </c>
      <c r="R32">
        <v>4.1030089205870202E-2</v>
      </c>
      <c r="S32">
        <v>2.5060037522422699E-2</v>
      </c>
      <c r="T32">
        <v>1.9968233113715799E-2</v>
      </c>
      <c r="U32">
        <v>2.2087377547061301E-2</v>
      </c>
      <c r="V32">
        <v>156.75</v>
      </c>
      <c r="W32">
        <v>99.400002000000001</v>
      </c>
      <c r="X32">
        <v>-0.18113541411356701</v>
      </c>
      <c r="Y32">
        <v>8.1287266899663802E-3</v>
      </c>
      <c r="Z32">
        <v>1.0488105324424399</v>
      </c>
      <c r="AA32">
        <v>-1.3605679283460199</v>
      </c>
      <c r="AB32">
        <v>-1.63026265643223</v>
      </c>
      <c r="AC32" t="s">
        <v>252</v>
      </c>
      <c r="AD32" t="s">
        <v>241</v>
      </c>
      <c r="AE32" t="s">
        <v>62</v>
      </c>
      <c r="AF32" t="s">
        <v>96</v>
      </c>
      <c r="AG32" t="s">
        <v>242</v>
      </c>
      <c r="AI32">
        <v>106640</v>
      </c>
      <c r="AJ32">
        <v>1911</v>
      </c>
      <c r="AK32" t="s">
        <v>243</v>
      </c>
      <c r="AL32" t="s">
        <v>244</v>
      </c>
      <c r="AM32" t="s">
        <v>245</v>
      </c>
    </row>
    <row r="33" spans="1:39" x14ac:dyDescent="0.3">
      <c r="A33" s="1">
        <v>43636</v>
      </c>
      <c r="B33" t="s">
        <v>1</v>
      </c>
      <c r="C33" t="s">
        <v>246</v>
      </c>
      <c r="D33">
        <v>100</v>
      </c>
      <c r="E33">
        <v>7</v>
      </c>
      <c r="F33">
        <v>143.71000699999999</v>
      </c>
      <c r="G33">
        <v>144.11000100000001</v>
      </c>
      <c r="H33">
        <v>140.820007</v>
      </c>
      <c r="I33">
        <v>141.240005</v>
      </c>
      <c r="J33">
        <v>141.240005</v>
      </c>
      <c r="K33">
        <v>645000</v>
      </c>
      <c r="L33">
        <v>2.0009999999999999</v>
      </c>
      <c r="M33">
        <v>-5.2255679773359799E-3</v>
      </c>
      <c r="N33">
        <v>4.4593396137513598E-2</v>
      </c>
      <c r="O33">
        <v>8.6625266208280899E-2</v>
      </c>
      <c r="P33">
        <v>6.1771358838466003E-2</v>
      </c>
      <c r="Q33">
        <v>-3.6287732381225599E-3</v>
      </c>
      <c r="R33">
        <v>1.2885053224981201E-2</v>
      </c>
      <c r="S33">
        <v>2.4575185276329198E-2</v>
      </c>
      <c r="T33">
        <v>1.9296236977552599E-2</v>
      </c>
      <c r="U33">
        <v>2.2156447110497898E-2</v>
      </c>
      <c r="V33">
        <v>156.509995</v>
      </c>
      <c r="W33">
        <v>99.400002000000001</v>
      </c>
      <c r="X33">
        <v>-0.18113541411356701</v>
      </c>
      <c r="Y33">
        <v>9.4276054361659405E-3</v>
      </c>
      <c r="Z33">
        <v>1.0543144137956599</v>
      </c>
      <c r="AA33">
        <v>-0.19437092920139201</v>
      </c>
      <c r="AB33">
        <v>-0.52937651255650298</v>
      </c>
      <c r="AC33" t="s">
        <v>252</v>
      </c>
      <c r="AD33" t="s">
        <v>241</v>
      </c>
      <c r="AE33" t="s">
        <v>62</v>
      </c>
      <c r="AF33" t="s">
        <v>96</v>
      </c>
      <c r="AG33" t="s">
        <v>242</v>
      </c>
      <c r="AI33">
        <v>106640</v>
      </c>
      <c r="AJ33">
        <v>1911</v>
      </c>
      <c r="AK33" t="s">
        <v>243</v>
      </c>
      <c r="AL33" t="s">
        <v>244</v>
      </c>
      <c r="AM33" t="s">
        <v>245</v>
      </c>
    </row>
    <row r="34" spans="1:39" x14ac:dyDescent="0.3">
      <c r="A34" s="1">
        <v>43641</v>
      </c>
      <c r="B34" t="s">
        <v>1</v>
      </c>
      <c r="C34" t="s">
        <v>239</v>
      </c>
      <c r="D34">
        <v>900</v>
      </c>
      <c r="E34">
        <v>7</v>
      </c>
      <c r="F34">
        <v>140.470001</v>
      </c>
      <c r="G34">
        <v>141.16999799999999</v>
      </c>
      <c r="H34">
        <v>137.28999299999899</v>
      </c>
      <c r="I34">
        <v>137.60000600000001</v>
      </c>
      <c r="J34">
        <v>137.60000600000001</v>
      </c>
      <c r="K34">
        <v>617300</v>
      </c>
      <c r="L34">
        <v>1.994</v>
      </c>
      <c r="M34">
        <v>-1.8005527065619299E-2</v>
      </c>
      <c r="N34">
        <v>-2.9996071276786801E-2</v>
      </c>
      <c r="O34">
        <v>8.7672291669885702E-2</v>
      </c>
      <c r="P34">
        <v>5.8760614871654598E-2</v>
      </c>
      <c r="Q34">
        <v>-1.36229470421717E-2</v>
      </c>
      <c r="R34">
        <v>8.7574652509984294E-3</v>
      </c>
      <c r="S34">
        <v>2.2888251778868999E-2</v>
      </c>
      <c r="T34">
        <v>1.8799176051989101E-2</v>
      </c>
      <c r="U34">
        <v>2.2174734646083001E-2</v>
      </c>
      <c r="V34">
        <v>156.509995</v>
      </c>
      <c r="W34">
        <v>99.400002000000001</v>
      </c>
      <c r="X34">
        <v>-0.18113541411356701</v>
      </c>
      <c r="Y34">
        <v>-9.5417756928269908E-3</v>
      </c>
      <c r="Z34">
        <v>1.05654144979453</v>
      </c>
      <c r="AA34">
        <v>-0.26942035593978098</v>
      </c>
      <c r="AB34">
        <v>-0.20470794106596199</v>
      </c>
      <c r="AC34" t="s">
        <v>252</v>
      </c>
      <c r="AD34" t="s">
        <v>241</v>
      </c>
      <c r="AE34" t="s">
        <v>62</v>
      </c>
      <c r="AF34" t="s">
        <v>96</v>
      </c>
      <c r="AG34" t="s">
        <v>242</v>
      </c>
      <c r="AI34">
        <v>106640</v>
      </c>
      <c r="AJ34">
        <v>1911</v>
      </c>
      <c r="AK34" t="s">
        <v>243</v>
      </c>
      <c r="AL34" t="s">
        <v>244</v>
      </c>
      <c r="AM34" t="s">
        <v>245</v>
      </c>
    </row>
    <row r="35" spans="1:39" x14ac:dyDescent="0.3">
      <c r="A35" s="1">
        <v>43560</v>
      </c>
      <c r="B35" t="s">
        <v>1</v>
      </c>
      <c r="C35" t="s">
        <v>239</v>
      </c>
      <c r="D35">
        <v>300</v>
      </c>
      <c r="E35">
        <v>8</v>
      </c>
      <c r="F35">
        <v>134.66000399999999</v>
      </c>
      <c r="G35">
        <v>136.679993</v>
      </c>
      <c r="H35">
        <v>134.11999499999999</v>
      </c>
      <c r="I35">
        <v>136.11000100000001</v>
      </c>
      <c r="J35">
        <v>134.86013799999901</v>
      </c>
      <c r="K35">
        <v>614700</v>
      </c>
      <c r="L35">
        <v>2.5009999999999999</v>
      </c>
      <c r="M35">
        <v>1.2122246635938401E-2</v>
      </c>
      <c r="N35">
        <v>2.3941651888899199E-2</v>
      </c>
      <c r="O35">
        <v>-2.0362885633873399E-2</v>
      </c>
      <c r="P35">
        <v>0.195747610503545</v>
      </c>
      <c r="Q35">
        <v>-8.0070785371522804E-2</v>
      </c>
      <c r="R35">
        <v>1.1402128429421799E-2</v>
      </c>
      <c r="S35">
        <v>1.8319355445390002E-2</v>
      </c>
      <c r="T35">
        <v>2.0166860204243901E-2</v>
      </c>
      <c r="U35">
        <v>2.1914372883363599E-2</v>
      </c>
      <c r="V35">
        <v>167.53999299999899</v>
      </c>
      <c r="W35">
        <v>99.400002000000001</v>
      </c>
      <c r="X35">
        <v>-0.18113541411356701</v>
      </c>
      <c r="Y35">
        <v>4.62571739556182E-3</v>
      </c>
      <c r="Z35">
        <v>0.93214541854684896</v>
      </c>
      <c r="AA35">
        <v>-0.94927367203728397</v>
      </c>
      <c r="AB35">
        <v>-1.00984425983493</v>
      </c>
      <c r="AC35" t="s">
        <v>253</v>
      </c>
      <c r="AD35" t="s">
        <v>241</v>
      </c>
      <c r="AE35" t="s">
        <v>62</v>
      </c>
      <c r="AF35" t="s">
        <v>96</v>
      </c>
      <c r="AG35" t="s">
        <v>242</v>
      </c>
      <c r="AI35">
        <v>106640</v>
      </c>
      <c r="AJ35">
        <v>1911</v>
      </c>
      <c r="AK35" t="s">
        <v>243</v>
      </c>
      <c r="AL35" t="s">
        <v>244</v>
      </c>
      <c r="AM35" t="s">
        <v>245</v>
      </c>
    </row>
    <row r="36" spans="1:39" x14ac:dyDescent="0.3">
      <c r="A36" s="1">
        <v>43577</v>
      </c>
      <c r="B36" t="s">
        <v>1</v>
      </c>
      <c r="C36" t="s">
        <v>239</v>
      </c>
      <c r="D36">
        <v>400</v>
      </c>
      <c r="E36">
        <v>8</v>
      </c>
      <c r="F36">
        <v>139.38000500000001</v>
      </c>
      <c r="G36">
        <v>141.25</v>
      </c>
      <c r="H36">
        <v>138.91000399999999</v>
      </c>
      <c r="I36">
        <v>139.36000100000001</v>
      </c>
      <c r="J36">
        <v>138.08029199999999</v>
      </c>
      <c r="K36">
        <v>1789500</v>
      </c>
      <c r="L36">
        <v>2.59</v>
      </c>
      <c r="M36">
        <v>2.1549881314358401E-3</v>
      </c>
      <c r="N36">
        <v>-3.7244209520843098E-3</v>
      </c>
      <c r="O36">
        <v>6.5687287597862701E-2</v>
      </c>
      <c r="P36">
        <v>0.100478974879259</v>
      </c>
      <c r="Q36">
        <v>-5.2534320327279699E-2</v>
      </c>
      <c r="R36">
        <v>1.54951169400781E-2</v>
      </c>
      <c r="S36">
        <v>1.5675426871943399E-2</v>
      </c>
      <c r="T36">
        <v>2.0254586410220599E-2</v>
      </c>
      <c r="U36">
        <v>2.1870132636998899E-2</v>
      </c>
      <c r="V36">
        <v>167.53999299999899</v>
      </c>
      <c r="W36">
        <v>99.400002000000001</v>
      </c>
      <c r="X36">
        <v>-0.18113541411356701</v>
      </c>
      <c r="Y36">
        <v>1.0115060212163699E-3</v>
      </c>
      <c r="Z36">
        <v>0.92601874038061904</v>
      </c>
      <c r="AA36">
        <v>-0.69487974807548303</v>
      </c>
      <c r="AB36">
        <v>-0.82119429426609003</v>
      </c>
      <c r="AC36" t="s">
        <v>253</v>
      </c>
      <c r="AD36" t="s">
        <v>241</v>
      </c>
      <c r="AE36" t="s">
        <v>62</v>
      </c>
      <c r="AF36" t="s">
        <v>96</v>
      </c>
      <c r="AG36" t="s">
        <v>242</v>
      </c>
      <c r="AI36">
        <v>106640</v>
      </c>
      <c r="AJ36">
        <v>1911</v>
      </c>
      <c r="AK36" t="s">
        <v>243</v>
      </c>
      <c r="AL36" t="s">
        <v>244</v>
      </c>
      <c r="AM36" t="s">
        <v>245</v>
      </c>
    </row>
    <row r="37" spans="1:39" x14ac:dyDescent="0.3">
      <c r="A37" s="1">
        <v>43584</v>
      </c>
      <c r="B37" t="s">
        <v>1</v>
      </c>
      <c r="C37" t="s">
        <v>239</v>
      </c>
      <c r="D37">
        <v>700</v>
      </c>
      <c r="E37">
        <v>8</v>
      </c>
      <c r="F37">
        <v>137.220001</v>
      </c>
      <c r="G37">
        <v>140</v>
      </c>
      <c r="H37">
        <v>136.570007</v>
      </c>
      <c r="I37">
        <v>138.55999800000001</v>
      </c>
      <c r="J37">
        <v>137.28762800000001</v>
      </c>
      <c r="K37">
        <v>709600</v>
      </c>
      <c r="L37">
        <v>2.536</v>
      </c>
      <c r="M37">
        <v>1.08846235683599E-2</v>
      </c>
      <c r="N37">
        <v>-5.7571425849631602E-3</v>
      </c>
      <c r="O37">
        <v>5.0169476258350297E-2</v>
      </c>
      <c r="P37">
        <v>0.115396852213223</v>
      </c>
      <c r="Q37">
        <v>-8.3239333704760998E-2</v>
      </c>
      <c r="R37">
        <v>1.8031223144981501E-2</v>
      </c>
      <c r="S37">
        <v>1.4086788177445599E-2</v>
      </c>
      <c r="T37">
        <v>1.92513864394376E-2</v>
      </c>
      <c r="U37">
        <v>2.1831077523207398E-2</v>
      </c>
      <c r="V37">
        <v>167.53999299999899</v>
      </c>
      <c r="W37">
        <v>99.400002000000001</v>
      </c>
      <c r="X37">
        <v>-0.18113541411356701</v>
      </c>
      <c r="Y37">
        <v>1.07094833958194E-3</v>
      </c>
      <c r="Z37">
        <v>0.95932647318061404</v>
      </c>
      <c r="AA37">
        <v>-0.95051300086138202</v>
      </c>
      <c r="AB37">
        <v>-0.85126308222778002</v>
      </c>
      <c r="AC37" t="s">
        <v>253</v>
      </c>
      <c r="AD37" t="s">
        <v>241</v>
      </c>
      <c r="AE37" t="s">
        <v>62</v>
      </c>
      <c r="AF37" t="s">
        <v>96</v>
      </c>
      <c r="AG37" t="s">
        <v>242</v>
      </c>
      <c r="AI37">
        <v>106640</v>
      </c>
      <c r="AJ37">
        <v>1911</v>
      </c>
      <c r="AK37" t="s">
        <v>243</v>
      </c>
      <c r="AL37" t="s">
        <v>244</v>
      </c>
      <c r="AM37" t="s">
        <v>245</v>
      </c>
    </row>
    <row r="38" spans="1:39" x14ac:dyDescent="0.3">
      <c r="A38" s="1">
        <v>43598</v>
      </c>
      <c r="B38" t="s">
        <v>1</v>
      </c>
      <c r="C38" t="s">
        <v>239</v>
      </c>
      <c r="D38">
        <v>700</v>
      </c>
      <c r="E38">
        <v>8</v>
      </c>
      <c r="F38">
        <v>131.13000500000001</v>
      </c>
      <c r="G38">
        <v>132.21000699999999</v>
      </c>
      <c r="H38">
        <v>126.160004</v>
      </c>
      <c r="I38">
        <v>128.08000200000001</v>
      </c>
      <c r="J38">
        <v>126.90387699999999</v>
      </c>
      <c r="K38">
        <v>1091900</v>
      </c>
      <c r="L38">
        <v>2.4049999999999998</v>
      </c>
      <c r="M38">
        <v>-4.7569952974549697E-2</v>
      </c>
      <c r="N38">
        <v>-8.8844431694541495E-2</v>
      </c>
      <c r="O38">
        <v>-6.7544747630026505E-2</v>
      </c>
      <c r="P38">
        <v>-2.8939364044977399E-2</v>
      </c>
      <c r="Q38">
        <v>-0.16041058924581</v>
      </c>
      <c r="R38">
        <v>1.9545745119269101E-2</v>
      </c>
      <c r="S38">
        <v>1.7230214633464001E-2</v>
      </c>
      <c r="T38">
        <v>1.6509464258026501E-2</v>
      </c>
      <c r="U38">
        <v>2.20713900069055E-2</v>
      </c>
      <c r="V38">
        <v>167.53999299999899</v>
      </c>
      <c r="W38">
        <v>99.400002000000001</v>
      </c>
      <c r="X38">
        <v>-0.18113541411356701</v>
      </c>
      <c r="Y38">
        <v>-2.4426469085879299E-2</v>
      </c>
      <c r="Z38">
        <v>0.97653532270916799</v>
      </c>
      <c r="AA38">
        <v>-1.5653341982387701</v>
      </c>
      <c r="AB38">
        <v>-1.0992021697471599</v>
      </c>
      <c r="AC38" t="s">
        <v>253</v>
      </c>
      <c r="AD38" t="s">
        <v>241</v>
      </c>
      <c r="AE38" t="s">
        <v>62</v>
      </c>
      <c r="AF38" t="s">
        <v>96</v>
      </c>
      <c r="AG38" t="s">
        <v>242</v>
      </c>
      <c r="AI38">
        <v>106640</v>
      </c>
      <c r="AJ38">
        <v>1911</v>
      </c>
      <c r="AK38" t="s">
        <v>243</v>
      </c>
      <c r="AL38" t="s">
        <v>244</v>
      </c>
      <c r="AM38" t="s">
        <v>245</v>
      </c>
    </row>
    <row r="39" spans="1:39" x14ac:dyDescent="0.3">
      <c r="A39" s="1">
        <v>43606</v>
      </c>
      <c r="B39" t="s">
        <v>1</v>
      </c>
      <c r="C39" t="s">
        <v>246</v>
      </c>
      <c r="D39">
        <v>1200</v>
      </c>
      <c r="E39">
        <v>8</v>
      </c>
      <c r="F39">
        <v>129.38000500000001</v>
      </c>
      <c r="G39">
        <v>132.69000199999999</v>
      </c>
      <c r="H39">
        <v>129.38000500000001</v>
      </c>
      <c r="I39">
        <v>132.5</v>
      </c>
      <c r="J39">
        <v>132.5</v>
      </c>
      <c r="K39">
        <v>667900</v>
      </c>
      <c r="L39">
        <v>2.4260000000000002</v>
      </c>
      <c r="M39">
        <v>2.2747305173636399E-2</v>
      </c>
      <c r="N39">
        <v>3.5375446694401402E-2</v>
      </c>
      <c r="O39">
        <v>-3.9097708491275598E-2</v>
      </c>
      <c r="P39">
        <v>-5.68588008262799E-2</v>
      </c>
      <c r="Q39">
        <v>-0.16885917439188</v>
      </c>
      <c r="R39">
        <v>1.2016101364028999E-2</v>
      </c>
      <c r="S39">
        <v>1.6794170971933E-2</v>
      </c>
      <c r="T39">
        <v>1.6292482090480901E-2</v>
      </c>
      <c r="U39">
        <v>2.2076154511251601E-2</v>
      </c>
      <c r="V39">
        <v>167.53999299999899</v>
      </c>
      <c r="W39">
        <v>99.400002000000001</v>
      </c>
      <c r="X39">
        <v>-0.18113541411356701</v>
      </c>
      <c r="Y39">
        <v>8.4599491109458805E-3</v>
      </c>
      <c r="Z39">
        <v>0.98032430292341499</v>
      </c>
      <c r="AA39">
        <v>-1.6521946173592199</v>
      </c>
      <c r="AB39">
        <v>-1.6140918894367899</v>
      </c>
      <c r="AC39" t="s">
        <v>253</v>
      </c>
      <c r="AD39" t="s">
        <v>241</v>
      </c>
      <c r="AE39" t="s">
        <v>62</v>
      </c>
      <c r="AF39" t="s">
        <v>96</v>
      </c>
      <c r="AG39" t="s">
        <v>242</v>
      </c>
      <c r="AI39">
        <v>106640</v>
      </c>
      <c r="AJ39">
        <v>1911</v>
      </c>
      <c r="AK39" t="s">
        <v>243</v>
      </c>
      <c r="AL39" t="s">
        <v>244</v>
      </c>
      <c r="AM39" t="s">
        <v>245</v>
      </c>
    </row>
    <row r="40" spans="1:39" x14ac:dyDescent="0.3">
      <c r="A40" s="1">
        <v>43613</v>
      </c>
      <c r="B40" t="s">
        <v>1</v>
      </c>
      <c r="C40" t="s">
        <v>239</v>
      </c>
      <c r="D40">
        <v>1600</v>
      </c>
      <c r="E40">
        <v>8</v>
      </c>
      <c r="F40">
        <v>124.959999</v>
      </c>
      <c r="G40">
        <v>125.959999</v>
      </c>
      <c r="H40">
        <v>122.449997</v>
      </c>
      <c r="I40">
        <v>122.5</v>
      </c>
      <c r="J40">
        <v>122.5</v>
      </c>
      <c r="K40">
        <v>612300</v>
      </c>
      <c r="L40">
        <v>2.2679999999999998</v>
      </c>
      <c r="M40">
        <v>-1.9322311883165799E-2</v>
      </c>
      <c r="N40">
        <v>-5.57243102678587E-2</v>
      </c>
      <c r="O40">
        <v>-8.8234796334107898E-2</v>
      </c>
      <c r="P40">
        <v>-0.139386674100374</v>
      </c>
      <c r="Q40">
        <v>-0.172891938033785</v>
      </c>
      <c r="R40">
        <v>2.2184114484473098E-2</v>
      </c>
      <c r="S40">
        <v>1.7912256307887699E-2</v>
      </c>
      <c r="T40">
        <v>1.69286384184054E-2</v>
      </c>
      <c r="U40">
        <v>2.1562745667835798E-2</v>
      </c>
      <c r="V40">
        <v>156.75</v>
      </c>
      <c r="W40">
        <v>99.400002000000001</v>
      </c>
      <c r="X40">
        <v>-0.18113541411356701</v>
      </c>
      <c r="Y40">
        <v>-8.4109499934704197E-3</v>
      </c>
      <c r="Z40">
        <v>0.98801387479265601</v>
      </c>
      <c r="AA40">
        <v>-1.69823205848124</v>
      </c>
      <c r="AB40">
        <v>-1.9366608704813699</v>
      </c>
      <c r="AC40" t="s">
        <v>253</v>
      </c>
      <c r="AD40" t="s">
        <v>241</v>
      </c>
      <c r="AE40" t="s">
        <v>62</v>
      </c>
      <c r="AF40" t="s">
        <v>96</v>
      </c>
      <c r="AG40" t="s">
        <v>242</v>
      </c>
      <c r="AI40">
        <v>106640</v>
      </c>
      <c r="AJ40">
        <v>1911</v>
      </c>
      <c r="AK40" t="s">
        <v>243</v>
      </c>
      <c r="AL40" t="s">
        <v>244</v>
      </c>
      <c r="AM40" t="s">
        <v>245</v>
      </c>
    </row>
    <row r="41" spans="1:39" x14ac:dyDescent="0.3">
      <c r="A41" s="1">
        <v>43614</v>
      </c>
      <c r="B41" t="s">
        <v>1</v>
      </c>
      <c r="C41" t="s">
        <v>246</v>
      </c>
      <c r="D41">
        <v>700</v>
      </c>
      <c r="E41">
        <v>8</v>
      </c>
      <c r="F41">
        <v>122.220001</v>
      </c>
      <c r="G41">
        <v>122.860001</v>
      </c>
      <c r="H41">
        <v>119.25</v>
      </c>
      <c r="I41">
        <v>120.300003</v>
      </c>
      <c r="J41">
        <v>120.300003</v>
      </c>
      <c r="K41">
        <v>651000</v>
      </c>
      <c r="L41">
        <v>2.2360000000000002</v>
      </c>
      <c r="M41">
        <v>-1.81223820664928E-2</v>
      </c>
      <c r="N41">
        <v>-9.6593997507988E-2</v>
      </c>
      <c r="O41">
        <v>-0.121204927977376</v>
      </c>
      <c r="P41">
        <v>-0.15513336389285101</v>
      </c>
      <c r="Q41">
        <v>-0.19141147962740901</v>
      </c>
      <c r="R41">
        <v>1.1559414572041699E-2</v>
      </c>
      <c r="S41">
        <v>1.7636430465715801E-2</v>
      </c>
      <c r="T41">
        <v>1.70469218690142E-2</v>
      </c>
      <c r="U41">
        <v>2.15905802864527E-2</v>
      </c>
      <c r="V41">
        <v>156.75</v>
      </c>
      <c r="W41">
        <v>99.400002000000001</v>
      </c>
      <c r="X41">
        <v>-0.18113541411356701</v>
      </c>
      <c r="Y41">
        <v>-6.9359101493404697E-3</v>
      </c>
      <c r="Z41">
        <v>0.99155459060789997</v>
      </c>
      <c r="AA41">
        <v>-1.85781286567184</v>
      </c>
      <c r="AB41">
        <v>-1.9777845201438899</v>
      </c>
      <c r="AC41" t="s">
        <v>253</v>
      </c>
      <c r="AD41" t="s">
        <v>241</v>
      </c>
      <c r="AE41" t="s">
        <v>62</v>
      </c>
      <c r="AF41" t="s">
        <v>96</v>
      </c>
      <c r="AG41" t="s">
        <v>242</v>
      </c>
      <c r="AI41">
        <v>106640</v>
      </c>
      <c r="AJ41">
        <v>1911</v>
      </c>
      <c r="AK41" t="s">
        <v>243</v>
      </c>
      <c r="AL41" t="s">
        <v>244</v>
      </c>
      <c r="AM41" t="s">
        <v>245</v>
      </c>
    </row>
    <row r="42" spans="1:39" x14ac:dyDescent="0.3">
      <c r="A42" s="1">
        <v>43626</v>
      </c>
      <c r="B42" t="s">
        <v>1</v>
      </c>
      <c r="C42" t="s">
        <v>246</v>
      </c>
      <c r="D42">
        <v>1600</v>
      </c>
      <c r="E42">
        <v>8</v>
      </c>
      <c r="F42">
        <v>130</v>
      </c>
      <c r="G42">
        <v>131.69000199999999</v>
      </c>
      <c r="H42">
        <v>128.779999</v>
      </c>
      <c r="I42">
        <v>130.240005</v>
      </c>
      <c r="J42">
        <v>130.240005</v>
      </c>
      <c r="K42">
        <v>558400</v>
      </c>
      <c r="L42">
        <v>2.1429999999999998</v>
      </c>
      <c r="M42">
        <v>1.15840351824558E-2</v>
      </c>
      <c r="N42">
        <v>0.104558954176109</v>
      </c>
      <c r="O42">
        <v>-4.1230744799989699E-2</v>
      </c>
      <c r="P42">
        <v>-3.8452876891878603E-2</v>
      </c>
      <c r="Q42">
        <v>-9.3987127069445897E-2</v>
      </c>
      <c r="R42">
        <v>2.8624006519242101E-2</v>
      </c>
      <c r="S42">
        <v>2.5542444577948499E-2</v>
      </c>
      <c r="T42">
        <v>2.01765394003071E-2</v>
      </c>
      <c r="U42">
        <v>2.2134140130707799E-2</v>
      </c>
      <c r="V42">
        <v>156.75</v>
      </c>
      <c r="W42">
        <v>99.400002000000001</v>
      </c>
      <c r="X42">
        <v>-0.18113541411356701</v>
      </c>
      <c r="Y42">
        <v>4.6492198743191201E-3</v>
      </c>
      <c r="Z42">
        <v>1.05667601871302</v>
      </c>
      <c r="AA42">
        <v>-0.98838388294607205</v>
      </c>
      <c r="AB42">
        <v>-1.1288396553478</v>
      </c>
      <c r="AC42" t="s">
        <v>253</v>
      </c>
      <c r="AD42" t="s">
        <v>241</v>
      </c>
      <c r="AE42" t="s">
        <v>62</v>
      </c>
      <c r="AF42" t="s">
        <v>96</v>
      </c>
      <c r="AG42" t="s">
        <v>242</v>
      </c>
      <c r="AI42">
        <v>106640</v>
      </c>
      <c r="AJ42">
        <v>1911</v>
      </c>
      <c r="AK42" t="s">
        <v>243</v>
      </c>
      <c r="AL42" t="s">
        <v>244</v>
      </c>
      <c r="AM42" t="s">
        <v>245</v>
      </c>
    </row>
    <row r="43" spans="1:39" x14ac:dyDescent="0.3">
      <c r="A43" s="1">
        <v>43557</v>
      </c>
      <c r="B43" t="s">
        <v>1</v>
      </c>
      <c r="C43" t="s">
        <v>239</v>
      </c>
      <c r="D43">
        <v>400</v>
      </c>
      <c r="E43">
        <v>9</v>
      </c>
      <c r="F43">
        <v>134.41000399999999</v>
      </c>
      <c r="G43">
        <v>135.14999399999999</v>
      </c>
      <c r="H43">
        <v>133.39999399999999</v>
      </c>
      <c r="I43">
        <v>134.58999599999899</v>
      </c>
      <c r="J43">
        <v>133.354095</v>
      </c>
      <c r="K43">
        <v>563700</v>
      </c>
      <c r="L43">
        <v>2.4809999999999999</v>
      </c>
      <c r="M43">
        <v>8.9197886456062804E-4</v>
      </c>
      <c r="N43">
        <v>2.74176045857005E-2</v>
      </c>
      <c r="O43">
        <v>-4.8722959875470803E-2</v>
      </c>
      <c r="P43">
        <v>0.238697803182819</v>
      </c>
      <c r="Q43">
        <v>-7.7112800431935802E-2</v>
      </c>
      <c r="R43">
        <v>4.3147867748822098E-3</v>
      </c>
      <c r="S43">
        <v>1.8396863735444399E-2</v>
      </c>
      <c r="T43">
        <v>2.0795275600983501E-2</v>
      </c>
      <c r="U43">
        <v>2.18765057424028E-2</v>
      </c>
      <c r="V43">
        <v>167.53999299999899</v>
      </c>
      <c r="W43">
        <v>99.400002000000001</v>
      </c>
      <c r="X43">
        <v>-0.18113541411356701</v>
      </c>
      <c r="Y43" s="44">
        <v>1.7455614805152698E-5</v>
      </c>
      <c r="Z43">
        <v>0.92455953670677704</v>
      </c>
      <c r="AA43">
        <v>-0.92032728779622097</v>
      </c>
      <c r="AB43">
        <v>-1.1166542642559001</v>
      </c>
      <c r="AC43" t="s">
        <v>254</v>
      </c>
      <c r="AD43" t="s">
        <v>241</v>
      </c>
      <c r="AE43" t="s">
        <v>62</v>
      </c>
      <c r="AF43" t="s">
        <v>96</v>
      </c>
      <c r="AG43" t="s">
        <v>242</v>
      </c>
      <c r="AI43">
        <v>106640</v>
      </c>
      <c r="AJ43">
        <v>1911</v>
      </c>
      <c r="AK43" t="s">
        <v>243</v>
      </c>
      <c r="AL43" t="s">
        <v>244</v>
      </c>
      <c r="AM43" t="s">
        <v>245</v>
      </c>
    </row>
    <row r="44" spans="1:39" x14ac:dyDescent="0.3">
      <c r="A44" s="1">
        <v>43565</v>
      </c>
      <c r="B44" t="s">
        <v>1</v>
      </c>
      <c r="C44" t="s">
        <v>246</v>
      </c>
      <c r="D44">
        <v>200</v>
      </c>
      <c r="E44">
        <v>9</v>
      </c>
      <c r="F44">
        <v>135.429993</v>
      </c>
      <c r="G44">
        <v>137.300003</v>
      </c>
      <c r="H44">
        <v>134.740005</v>
      </c>
      <c r="I44">
        <v>137.029999</v>
      </c>
      <c r="J44">
        <v>135.771683</v>
      </c>
      <c r="K44">
        <v>568200</v>
      </c>
      <c r="L44">
        <v>2.4769999999999999</v>
      </c>
      <c r="M44">
        <v>1.6556069918539602E-2</v>
      </c>
      <c r="N44">
        <v>3.1581493473908297E-2</v>
      </c>
      <c r="O44">
        <v>3.1428559623512E-3</v>
      </c>
      <c r="P44">
        <v>0.128445808782261</v>
      </c>
      <c r="Q44">
        <v>-5.4883342021409397E-2</v>
      </c>
      <c r="R44">
        <v>1.6296642258607798E-2</v>
      </c>
      <c r="S44">
        <v>1.9346939163133299E-2</v>
      </c>
      <c r="T44">
        <v>1.99444778674546E-2</v>
      </c>
      <c r="U44">
        <v>2.1884696564999799E-2</v>
      </c>
      <c r="V44">
        <v>167.53999299999899</v>
      </c>
      <c r="W44">
        <v>99.400002000000001</v>
      </c>
      <c r="X44">
        <v>-0.18113541411356701</v>
      </c>
      <c r="Y44">
        <v>3.47183783585567E-3</v>
      </c>
      <c r="Z44">
        <v>0.93113820250788104</v>
      </c>
      <c r="AA44">
        <v>-0.71397922479185905</v>
      </c>
      <c r="AB44">
        <v>-0.78640198488955704</v>
      </c>
      <c r="AC44" t="s">
        <v>254</v>
      </c>
      <c r="AD44" t="s">
        <v>241</v>
      </c>
      <c r="AE44" t="s">
        <v>62</v>
      </c>
      <c r="AF44" t="s">
        <v>96</v>
      </c>
      <c r="AG44" t="s">
        <v>242</v>
      </c>
      <c r="AI44">
        <v>106640</v>
      </c>
      <c r="AJ44">
        <v>1911</v>
      </c>
      <c r="AK44" t="s">
        <v>243</v>
      </c>
      <c r="AL44" t="s">
        <v>244</v>
      </c>
      <c r="AM44" t="s">
        <v>245</v>
      </c>
    </row>
    <row r="45" spans="1:39" x14ac:dyDescent="0.3">
      <c r="A45" s="1">
        <v>43587</v>
      </c>
      <c r="B45" t="s">
        <v>1</v>
      </c>
      <c r="C45" t="s">
        <v>246</v>
      </c>
      <c r="D45">
        <v>1400</v>
      </c>
      <c r="E45">
        <v>9</v>
      </c>
      <c r="F45">
        <v>139.949997</v>
      </c>
      <c r="G45">
        <v>143.490005</v>
      </c>
      <c r="H45">
        <v>139.83000200000001</v>
      </c>
      <c r="I45">
        <v>142.30999800000001</v>
      </c>
      <c r="J45">
        <v>141.00320400000001</v>
      </c>
      <c r="K45">
        <v>659100</v>
      </c>
      <c r="L45">
        <v>2.552</v>
      </c>
      <c r="M45">
        <v>1.8081197468135499E-2</v>
      </c>
      <c r="N45">
        <v>5.2436787205361303E-2</v>
      </c>
      <c r="O45">
        <v>5.6666633570872302E-2</v>
      </c>
      <c r="P45">
        <v>7.5661474637297901E-2</v>
      </c>
      <c r="Q45">
        <v>-5.69837733236431E-2</v>
      </c>
      <c r="R45">
        <v>6.4224790400262202E-3</v>
      </c>
      <c r="S45">
        <v>1.43552324297618E-2</v>
      </c>
      <c r="T45">
        <v>1.49597493139533E-2</v>
      </c>
      <c r="U45">
        <v>2.1820497866002202E-2</v>
      </c>
      <c r="V45">
        <v>167.53999299999899</v>
      </c>
      <c r="W45">
        <v>99.400002000000001</v>
      </c>
      <c r="X45">
        <v>-0.18113541411356701</v>
      </c>
      <c r="Y45">
        <v>-2.1262443276895502E-3</v>
      </c>
      <c r="Z45">
        <v>0.94733061325476597</v>
      </c>
      <c r="AA45">
        <v>-0.71491827863108603</v>
      </c>
      <c r="AB45">
        <v>-0.90874004902068295</v>
      </c>
      <c r="AC45" t="s">
        <v>254</v>
      </c>
      <c r="AD45" t="s">
        <v>241</v>
      </c>
      <c r="AE45" t="s">
        <v>62</v>
      </c>
      <c r="AF45" t="s">
        <v>96</v>
      </c>
      <c r="AG45" t="s">
        <v>242</v>
      </c>
      <c r="AI45">
        <v>106640</v>
      </c>
      <c r="AJ45">
        <v>1911</v>
      </c>
      <c r="AK45" t="s">
        <v>243</v>
      </c>
      <c r="AL45" t="s">
        <v>244</v>
      </c>
      <c r="AM45" t="s">
        <v>245</v>
      </c>
    </row>
    <row r="46" spans="1:39" x14ac:dyDescent="0.3">
      <c r="A46" s="1">
        <v>43592</v>
      </c>
      <c r="B46" t="s">
        <v>1</v>
      </c>
      <c r="C46" t="s">
        <v>246</v>
      </c>
      <c r="D46">
        <v>400</v>
      </c>
      <c r="E46">
        <v>9</v>
      </c>
      <c r="F46">
        <v>138.69000199999999</v>
      </c>
      <c r="G46">
        <v>139.199997</v>
      </c>
      <c r="H46">
        <v>135.85000600000001</v>
      </c>
      <c r="I46">
        <v>137.75</v>
      </c>
      <c r="J46">
        <v>136.48507699999999</v>
      </c>
      <c r="K46">
        <v>737700</v>
      </c>
      <c r="L46">
        <v>2.448</v>
      </c>
      <c r="M46">
        <v>-1.6059074922472799E-2</v>
      </c>
      <c r="N46">
        <v>-7.737729398692E-3</v>
      </c>
      <c r="O46">
        <v>2.4099302687786199E-2</v>
      </c>
      <c r="P46">
        <v>2.4768125894487798E-2</v>
      </c>
      <c r="Q46">
        <v>-7.2604902876223495E-2</v>
      </c>
      <c r="R46">
        <v>1.5230841201591599E-2</v>
      </c>
      <c r="S46">
        <v>1.49068179041228E-2</v>
      </c>
      <c r="T46">
        <v>1.51200087187959E-2</v>
      </c>
      <c r="U46">
        <v>2.1826921709245901E-2</v>
      </c>
      <c r="V46">
        <v>167.53999299999899</v>
      </c>
      <c r="W46">
        <v>99.400002000000001</v>
      </c>
      <c r="X46">
        <v>-0.18113541411356701</v>
      </c>
      <c r="Y46">
        <v>-1.6649488130547601E-2</v>
      </c>
      <c r="Z46">
        <v>0.944723028847266</v>
      </c>
      <c r="AA46">
        <v>-0.82920692600912804</v>
      </c>
      <c r="AB46">
        <v>-0.71591708415472799</v>
      </c>
      <c r="AC46" t="s">
        <v>254</v>
      </c>
      <c r="AD46" t="s">
        <v>241</v>
      </c>
      <c r="AE46" t="s">
        <v>62</v>
      </c>
      <c r="AF46" t="s">
        <v>96</v>
      </c>
      <c r="AG46" t="s">
        <v>242</v>
      </c>
      <c r="AI46">
        <v>106640</v>
      </c>
      <c r="AJ46">
        <v>1911</v>
      </c>
      <c r="AK46" t="s">
        <v>243</v>
      </c>
      <c r="AL46" t="s">
        <v>244</v>
      </c>
      <c r="AM46" t="s">
        <v>245</v>
      </c>
    </row>
    <row r="47" spans="1:39" x14ac:dyDescent="0.3">
      <c r="A47" s="1">
        <v>43613</v>
      </c>
      <c r="B47" t="s">
        <v>1</v>
      </c>
      <c r="C47" t="s">
        <v>246</v>
      </c>
      <c r="D47">
        <v>500</v>
      </c>
      <c r="E47">
        <v>9</v>
      </c>
      <c r="F47">
        <v>124.959999</v>
      </c>
      <c r="G47">
        <v>125.959999</v>
      </c>
      <c r="H47">
        <v>122.449997</v>
      </c>
      <c r="I47">
        <v>122.5</v>
      </c>
      <c r="J47">
        <v>122.5</v>
      </c>
      <c r="K47">
        <v>612300</v>
      </c>
      <c r="L47">
        <v>2.2679999999999998</v>
      </c>
      <c r="M47">
        <v>-1.9322311883165799E-2</v>
      </c>
      <c r="N47">
        <v>-5.57243102678587E-2</v>
      </c>
      <c r="O47">
        <v>-8.8234796334107898E-2</v>
      </c>
      <c r="P47">
        <v>-0.139386674100374</v>
      </c>
      <c r="Q47">
        <v>-0.172891938033785</v>
      </c>
      <c r="R47">
        <v>2.2184114484473098E-2</v>
      </c>
      <c r="S47">
        <v>1.7912256307887699E-2</v>
      </c>
      <c r="T47">
        <v>1.69286384184054E-2</v>
      </c>
      <c r="U47">
        <v>2.1562745667835798E-2</v>
      </c>
      <c r="V47">
        <v>156.75</v>
      </c>
      <c r="W47">
        <v>99.400002000000001</v>
      </c>
      <c r="X47">
        <v>-0.18113541411356701</v>
      </c>
      <c r="Y47">
        <v>-8.4109499934704197E-3</v>
      </c>
      <c r="Z47">
        <v>0.98801387479265601</v>
      </c>
      <c r="AA47">
        <v>-1.69823205848124</v>
      </c>
      <c r="AB47">
        <v>-1.9366608704813699</v>
      </c>
      <c r="AC47" t="s">
        <v>254</v>
      </c>
      <c r="AD47" t="s">
        <v>241</v>
      </c>
      <c r="AE47" t="s">
        <v>62</v>
      </c>
      <c r="AF47" t="s">
        <v>96</v>
      </c>
      <c r="AG47" t="s">
        <v>242</v>
      </c>
      <c r="AI47">
        <v>106640</v>
      </c>
      <c r="AJ47">
        <v>1911</v>
      </c>
      <c r="AK47" t="s">
        <v>243</v>
      </c>
      <c r="AL47" t="s">
        <v>244</v>
      </c>
      <c r="AM47" t="s">
        <v>245</v>
      </c>
    </row>
    <row r="48" spans="1:39" x14ac:dyDescent="0.3">
      <c r="A48" s="1">
        <v>43619</v>
      </c>
      <c r="B48" t="s">
        <v>1</v>
      </c>
      <c r="C48" t="s">
        <v>239</v>
      </c>
      <c r="D48">
        <v>500</v>
      </c>
      <c r="E48">
        <v>9</v>
      </c>
      <c r="F48">
        <v>114.989998</v>
      </c>
      <c r="G48">
        <v>118.870003</v>
      </c>
      <c r="H48">
        <v>114.43</v>
      </c>
      <c r="I48">
        <v>117.30999799999999</v>
      </c>
      <c r="J48">
        <v>117.30999799999999</v>
      </c>
      <c r="K48">
        <v>706800</v>
      </c>
      <c r="L48">
        <v>2.081</v>
      </c>
      <c r="M48">
        <v>2.0931907283076201E-2</v>
      </c>
      <c r="N48">
        <v>-6.2613355399163698E-2</v>
      </c>
      <c r="O48">
        <v>-0.16588142958733099</v>
      </c>
      <c r="P48">
        <v>-0.18844978292978501</v>
      </c>
      <c r="Q48">
        <v>-0.17384482889334199</v>
      </c>
      <c r="R48">
        <v>2.3051471985928201E-2</v>
      </c>
      <c r="S48">
        <v>1.9504799347925299E-2</v>
      </c>
      <c r="T48">
        <v>1.7917414646830301E-2</v>
      </c>
      <c r="U48">
        <v>2.1703170224675199E-2</v>
      </c>
      <c r="V48">
        <v>156.75</v>
      </c>
      <c r="W48">
        <v>99.400002000000001</v>
      </c>
      <c r="X48">
        <v>-0.18113541411356701</v>
      </c>
      <c r="Y48">
        <v>-2.7690708645509302E-3</v>
      </c>
      <c r="Z48">
        <v>1.00897960082698</v>
      </c>
      <c r="AA48">
        <v>-1.6925847236456599</v>
      </c>
      <c r="AB48">
        <v>-1.84584220134412</v>
      </c>
      <c r="AC48" t="s">
        <v>254</v>
      </c>
      <c r="AD48" t="s">
        <v>241</v>
      </c>
      <c r="AE48" t="s">
        <v>62</v>
      </c>
      <c r="AF48" t="s">
        <v>96</v>
      </c>
      <c r="AG48" t="s">
        <v>242</v>
      </c>
      <c r="AI48">
        <v>106640</v>
      </c>
      <c r="AJ48">
        <v>1911</v>
      </c>
      <c r="AK48" t="s">
        <v>243</v>
      </c>
      <c r="AL48" t="s">
        <v>244</v>
      </c>
      <c r="AM48" t="s">
        <v>245</v>
      </c>
    </row>
    <row r="49" spans="1:39" x14ac:dyDescent="0.3">
      <c r="A49" s="1">
        <v>43643</v>
      </c>
      <c r="B49" t="s">
        <v>1</v>
      </c>
      <c r="C49" t="s">
        <v>246</v>
      </c>
      <c r="D49">
        <v>500</v>
      </c>
      <c r="E49">
        <v>9</v>
      </c>
      <c r="F49">
        <v>140.55999800000001</v>
      </c>
      <c r="G49">
        <v>142.83999599999899</v>
      </c>
      <c r="H49">
        <v>140.55999800000001</v>
      </c>
      <c r="I49">
        <v>142.30999800000001</v>
      </c>
      <c r="J49">
        <v>142.30999800000001</v>
      </c>
      <c r="K49">
        <v>559100</v>
      </c>
      <c r="L49">
        <v>2.0049999999999999</v>
      </c>
      <c r="M49">
        <v>1.8224173736702799E-2</v>
      </c>
      <c r="N49">
        <v>7.5471561808211299E-3</v>
      </c>
      <c r="O49">
        <v>0.14989673265695999</v>
      </c>
      <c r="P49">
        <v>8.4052294192569293E-2</v>
      </c>
      <c r="Q49">
        <v>2.1902139858211898E-2</v>
      </c>
      <c r="R49">
        <v>1.5941456624293901E-2</v>
      </c>
      <c r="S49">
        <v>2.2297592656577402E-2</v>
      </c>
      <c r="T49">
        <v>1.8999236646529801E-2</v>
      </c>
      <c r="U49">
        <v>2.22222783423686E-2</v>
      </c>
      <c r="V49">
        <v>156.509995</v>
      </c>
      <c r="W49">
        <v>99.400002000000001</v>
      </c>
      <c r="X49">
        <v>-0.18113541411356701</v>
      </c>
      <c r="Y49">
        <v>3.81588593721357E-3</v>
      </c>
      <c r="Z49">
        <v>1.06326992877838</v>
      </c>
      <c r="AA49">
        <v>1.46177293659898E-2</v>
      </c>
      <c r="AB49">
        <v>-0.112831042220499</v>
      </c>
      <c r="AC49" t="s">
        <v>254</v>
      </c>
      <c r="AD49" t="s">
        <v>241</v>
      </c>
      <c r="AE49" t="s">
        <v>62</v>
      </c>
      <c r="AF49" t="s">
        <v>96</v>
      </c>
      <c r="AG49" t="s">
        <v>242</v>
      </c>
      <c r="AI49">
        <v>106640</v>
      </c>
      <c r="AJ49">
        <v>1911</v>
      </c>
      <c r="AK49" t="s">
        <v>243</v>
      </c>
      <c r="AL49" t="s">
        <v>244</v>
      </c>
      <c r="AM49" t="s">
        <v>245</v>
      </c>
    </row>
    <row r="50" spans="1:39" x14ac:dyDescent="0.3">
      <c r="A50" s="1">
        <v>43558</v>
      </c>
      <c r="B50" t="s">
        <v>1</v>
      </c>
      <c r="C50" t="s">
        <v>246</v>
      </c>
      <c r="D50">
        <v>500</v>
      </c>
      <c r="E50">
        <v>10</v>
      </c>
      <c r="F50">
        <v>134.86000100000001</v>
      </c>
      <c r="G50">
        <v>134.929993</v>
      </c>
      <c r="H50">
        <v>132.220001</v>
      </c>
      <c r="I50">
        <v>132.770004</v>
      </c>
      <c r="J50">
        <v>131.55081200000001</v>
      </c>
      <c r="K50">
        <v>785400</v>
      </c>
      <c r="L50">
        <v>2.5169999999999999</v>
      </c>
      <c r="M50">
        <v>-1.36147787927248E-2</v>
      </c>
      <c r="N50">
        <v>7.4844568195395599E-3</v>
      </c>
      <c r="O50">
        <v>-7.3876589373354895E-2</v>
      </c>
      <c r="P50">
        <v>0.215306012938941</v>
      </c>
      <c r="Q50">
        <v>-9.5832170171173806E-2</v>
      </c>
      <c r="R50">
        <v>9.4743277361510406E-3</v>
      </c>
      <c r="S50">
        <v>1.8282674371347899E-2</v>
      </c>
      <c r="T50">
        <v>2.0895222207608401E-2</v>
      </c>
      <c r="U50">
        <v>2.1889837899744899E-2</v>
      </c>
      <c r="V50">
        <v>167.53999299999899</v>
      </c>
      <c r="W50">
        <v>99.400002000000001</v>
      </c>
      <c r="X50">
        <v>-0.18113541411356701</v>
      </c>
      <c r="Y50">
        <v>2.1460723821998401E-3</v>
      </c>
      <c r="Z50">
        <v>0.92642931255667904</v>
      </c>
      <c r="AA50">
        <v>-1.0922990171434299</v>
      </c>
      <c r="AB50">
        <v>-1.0796305788712699</v>
      </c>
      <c r="AC50" t="s">
        <v>255</v>
      </c>
      <c r="AD50" t="s">
        <v>241</v>
      </c>
      <c r="AE50" t="s">
        <v>62</v>
      </c>
      <c r="AF50" t="s">
        <v>96</v>
      </c>
      <c r="AG50" t="s">
        <v>242</v>
      </c>
      <c r="AI50">
        <v>106640</v>
      </c>
      <c r="AJ50">
        <v>1911</v>
      </c>
      <c r="AK50" t="s">
        <v>243</v>
      </c>
      <c r="AL50" t="s">
        <v>244</v>
      </c>
      <c r="AM50" t="s">
        <v>245</v>
      </c>
    </row>
    <row r="51" spans="1:39" x14ac:dyDescent="0.3">
      <c r="A51" s="1">
        <v>43566</v>
      </c>
      <c r="B51" t="s">
        <v>1</v>
      </c>
      <c r="C51" t="s">
        <v>239</v>
      </c>
      <c r="D51">
        <v>500</v>
      </c>
      <c r="E51">
        <v>10</v>
      </c>
      <c r="F51">
        <v>137.16000399999999</v>
      </c>
      <c r="G51">
        <v>140.38999899999999</v>
      </c>
      <c r="H51">
        <v>136.46000699999999</v>
      </c>
      <c r="I51">
        <v>139.720001</v>
      </c>
      <c r="J51">
        <v>138.436981</v>
      </c>
      <c r="K51">
        <v>582100</v>
      </c>
      <c r="L51">
        <v>2.504</v>
      </c>
      <c r="M51">
        <v>1.9440537749105799E-2</v>
      </c>
      <c r="N51">
        <v>3.8299231294850099E-2</v>
      </c>
      <c r="O51">
        <v>-9.1903812874855693E-3</v>
      </c>
      <c r="P51">
        <v>0.139525523027142</v>
      </c>
      <c r="Q51">
        <v>-2.9484513604644599E-2</v>
      </c>
      <c r="R51">
        <v>1.7208275538499601E-2</v>
      </c>
      <c r="S51">
        <v>1.85489784495712E-2</v>
      </c>
      <c r="T51">
        <v>2.0049696187308799E-2</v>
      </c>
      <c r="U51">
        <v>2.1916616929978001E-2</v>
      </c>
      <c r="V51">
        <v>167.53999299999899</v>
      </c>
      <c r="W51">
        <v>99.400002000000001</v>
      </c>
      <c r="X51">
        <v>-0.18113541411356701</v>
      </c>
      <c r="Y51" s="44">
        <v>3.8122194279549302E-5</v>
      </c>
      <c r="Z51">
        <v>0.93078989133022105</v>
      </c>
      <c r="AA51">
        <v>-0.48678479878687703</v>
      </c>
      <c r="AB51">
        <v>-0.68405327930748205</v>
      </c>
      <c r="AC51" t="s">
        <v>255</v>
      </c>
      <c r="AD51" t="s">
        <v>241</v>
      </c>
      <c r="AE51" t="s">
        <v>62</v>
      </c>
      <c r="AF51" t="s">
        <v>96</v>
      </c>
      <c r="AG51" t="s">
        <v>242</v>
      </c>
      <c r="AI51">
        <v>106640</v>
      </c>
      <c r="AJ51">
        <v>1911</v>
      </c>
      <c r="AK51" t="s">
        <v>243</v>
      </c>
      <c r="AL51" t="s">
        <v>244</v>
      </c>
      <c r="AM51" t="s">
        <v>245</v>
      </c>
    </row>
    <row r="52" spans="1:39" x14ac:dyDescent="0.3">
      <c r="A52" s="1">
        <v>43593</v>
      </c>
      <c r="B52" t="s">
        <v>1</v>
      </c>
      <c r="C52" t="s">
        <v>239</v>
      </c>
      <c r="D52">
        <v>800</v>
      </c>
      <c r="E52">
        <v>10</v>
      </c>
      <c r="F52">
        <v>137.320007</v>
      </c>
      <c r="G52">
        <v>139.13999899999999</v>
      </c>
      <c r="H52">
        <v>136.58000200000001</v>
      </c>
      <c r="I52">
        <v>136.979996</v>
      </c>
      <c r="J52">
        <v>135.722137</v>
      </c>
      <c r="K52">
        <v>433200</v>
      </c>
      <c r="L52">
        <v>2.4820000000000002</v>
      </c>
      <c r="M52">
        <v>-5.60559719628222E-3</v>
      </c>
      <c r="N52">
        <v>-2.00917306112329E-2</v>
      </c>
      <c r="O52">
        <v>6.3714588555654596E-3</v>
      </c>
      <c r="P52">
        <v>2.7762218441129E-2</v>
      </c>
      <c r="Q52">
        <v>-7.8862487903533895E-2</v>
      </c>
      <c r="R52">
        <v>1.4534741324249E-2</v>
      </c>
      <c r="S52">
        <v>1.47607993627142E-2</v>
      </c>
      <c r="T52">
        <v>1.50959729108237E-2</v>
      </c>
      <c r="U52">
        <v>2.1829407298842099E-2</v>
      </c>
      <c r="V52">
        <v>167.53999299999899</v>
      </c>
      <c r="W52">
        <v>99.400002000000001</v>
      </c>
      <c r="X52">
        <v>-0.18113541411356701</v>
      </c>
      <c r="Y52">
        <v>-1.60671540560346E-3</v>
      </c>
      <c r="Z52">
        <v>0.94530742118014699</v>
      </c>
      <c r="AA52">
        <v>-0.88269717515757995</v>
      </c>
      <c r="AB52">
        <v>-0.72897047918368896</v>
      </c>
      <c r="AC52" t="s">
        <v>255</v>
      </c>
      <c r="AD52" t="s">
        <v>241</v>
      </c>
      <c r="AE52" t="s">
        <v>62</v>
      </c>
      <c r="AF52" t="s">
        <v>96</v>
      </c>
      <c r="AG52" t="s">
        <v>242</v>
      </c>
      <c r="AI52">
        <v>106640</v>
      </c>
      <c r="AJ52">
        <v>1911</v>
      </c>
      <c r="AK52" t="s">
        <v>243</v>
      </c>
      <c r="AL52" t="s">
        <v>244</v>
      </c>
      <c r="AM52" t="s">
        <v>245</v>
      </c>
    </row>
    <row r="53" spans="1:39" x14ac:dyDescent="0.3">
      <c r="A53" s="1">
        <v>43594</v>
      </c>
      <c r="B53" t="s">
        <v>1</v>
      </c>
      <c r="C53" t="s">
        <v>246</v>
      </c>
      <c r="D53">
        <v>800</v>
      </c>
      <c r="E53">
        <v>10</v>
      </c>
      <c r="F53">
        <v>135.699997</v>
      </c>
      <c r="G53">
        <v>135.88000500000001</v>
      </c>
      <c r="H53">
        <v>131.28999299999899</v>
      </c>
      <c r="I53">
        <v>133.83000200000001</v>
      </c>
      <c r="J53">
        <v>132.60107400000001</v>
      </c>
      <c r="K53">
        <v>833000</v>
      </c>
      <c r="L53">
        <v>2.4569999999999999</v>
      </c>
      <c r="M53">
        <v>-2.3264508178410099E-2</v>
      </c>
      <c r="N53">
        <v>-6.1437436257778602E-2</v>
      </c>
      <c r="O53">
        <v>-2.97408543667321E-2</v>
      </c>
      <c r="P53">
        <v>6.1369861168542698E-3</v>
      </c>
      <c r="Q53">
        <v>-0.105900924056183</v>
      </c>
      <c r="R53">
        <v>9.8128267252367892E-3</v>
      </c>
      <c r="S53">
        <v>1.52959942896432E-2</v>
      </c>
      <c r="T53">
        <v>1.53870845299956E-2</v>
      </c>
      <c r="U53">
        <v>2.1875639940585799E-2</v>
      </c>
      <c r="V53">
        <v>167.53999299999899</v>
      </c>
      <c r="W53">
        <v>99.400002000000001</v>
      </c>
      <c r="X53">
        <v>-0.18113541411356701</v>
      </c>
      <c r="Y53">
        <v>-3.0259986019249502E-3</v>
      </c>
      <c r="Z53">
        <v>0.94835819335461302</v>
      </c>
      <c r="AA53">
        <v>-1.1088699354546001</v>
      </c>
      <c r="AB53">
        <v>-0.80776081054839299</v>
      </c>
      <c r="AC53" t="s">
        <v>255</v>
      </c>
      <c r="AD53" t="s">
        <v>241</v>
      </c>
      <c r="AE53" t="s">
        <v>62</v>
      </c>
      <c r="AF53" t="s">
        <v>96</v>
      </c>
      <c r="AG53" t="s">
        <v>242</v>
      </c>
      <c r="AI53">
        <v>106640</v>
      </c>
      <c r="AJ53">
        <v>1911</v>
      </c>
      <c r="AK53" t="s">
        <v>243</v>
      </c>
      <c r="AL53" t="s">
        <v>244</v>
      </c>
      <c r="AM53" t="s">
        <v>245</v>
      </c>
    </row>
    <row r="54" spans="1:39" x14ac:dyDescent="0.3">
      <c r="A54" s="1">
        <v>43613</v>
      </c>
      <c r="B54" t="s">
        <v>1</v>
      </c>
      <c r="C54" t="s">
        <v>239</v>
      </c>
      <c r="D54">
        <v>500</v>
      </c>
      <c r="E54">
        <v>10</v>
      </c>
      <c r="F54">
        <v>124.959999</v>
      </c>
      <c r="G54">
        <v>125.959999</v>
      </c>
      <c r="H54">
        <v>122.449997</v>
      </c>
      <c r="I54">
        <v>122.5</v>
      </c>
      <c r="J54">
        <v>122.5</v>
      </c>
      <c r="K54">
        <v>612300</v>
      </c>
      <c r="L54">
        <v>2.2679999999999998</v>
      </c>
      <c r="M54">
        <v>-1.9322311883165799E-2</v>
      </c>
      <c r="N54">
        <v>-5.57243102678587E-2</v>
      </c>
      <c r="O54">
        <v>-8.8234796334107898E-2</v>
      </c>
      <c r="P54">
        <v>-0.139386674100374</v>
      </c>
      <c r="Q54">
        <v>-0.172891938033785</v>
      </c>
      <c r="R54">
        <v>2.2184114484473098E-2</v>
      </c>
      <c r="S54">
        <v>1.7912256307887699E-2</v>
      </c>
      <c r="T54">
        <v>1.69286384184054E-2</v>
      </c>
      <c r="U54">
        <v>2.1562745667835798E-2</v>
      </c>
      <c r="V54">
        <v>156.75</v>
      </c>
      <c r="W54">
        <v>99.400002000000001</v>
      </c>
      <c r="X54">
        <v>-0.18113541411356701</v>
      </c>
      <c r="Y54">
        <v>-8.4109499934704197E-3</v>
      </c>
      <c r="Z54">
        <v>0.98801387479265601</v>
      </c>
      <c r="AA54">
        <v>-1.69823205848124</v>
      </c>
      <c r="AB54">
        <v>-1.9366608704813699</v>
      </c>
      <c r="AC54" t="s">
        <v>255</v>
      </c>
      <c r="AD54" t="s">
        <v>241</v>
      </c>
      <c r="AE54" t="s">
        <v>62</v>
      </c>
      <c r="AF54" t="s">
        <v>96</v>
      </c>
      <c r="AG54" t="s">
        <v>242</v>
      </c>
      <c r="AI54">
        <v>106640</v>
      </c>
      <c r="AJ54">
        <v>1911</v>
      </c>
      <c r="AK54" t="s">
        <v>243</v>
      </c>
      <c r="AL54" t="s">
        <v>244</v>
      </c>
      <c r="AM54" t="s">
        <v>245</v>
      </c>
    </row>
    <row r="55" spans="1:39" x14ac:dyDescent="0.3">
      <c r="A55" s="1">
        <v>43572</v>
      </c>
      <c r="B55" t="s">
        <v>1</v>
      </c>
      <c r="C55" t="s">
        <v>239</v>
      </c>
      <c r="D55">
        <v>700</v>
      </c>
      <c r="E55">
        <v>11</v>
      </c>
      <c r="F55">
        <v>137.38999899999999</v>
      </c>
      <c r="G55">
        <v>139.070007</v>
      </c>
      <c r="H55">
        <v>135.88999899999999</v>
      </c>
      <c r="I55">
        <v>136.88000500000001</v>
      </c>
      <c r="J55">
        <v>135.62307699999999</v>
      </c>
      <c r="K55">
        <v>562600</v>
      </c>
      <c r="L55">
        <v>2.5920000000000001</v>
      </c>
      <c r="M55">
        <v>-3.4277745210426602E-3</v>
      </c>
      <c r="N55">
        <v>-1.0951281067622699E-3</v>
      </c>
      <c r="O55">
        <v>2.64274857060726E-2</v>
      </c>
      <c r="P55">
        <v>0.113535863547485</v>
      </c>
      <c r="Q55">
        <v>-8.0439892128096893E-2</v>
      </c>
      <c r="R55">
        <v>1.6491391541584199E-2</v>
      </c>
      <c r="S55">
        <v>1.5898939438644399E-2</v>
      </c>
      <c r="T55">
        <v>2.03357150308866E-2</v>
      </c>
      <c r="U55">
        <v>2.1879497393981699E-2</v>
      </c>
      <c r="V55">
        <v>167.53999299999899</v>
      </c>
      <c r="W55">
        <v>99.400002000000001</v>
      </c>
      <c r="X55">
        <v>-0.18113541411356701</v>
      </c>
      <c r="Y55">
        <v>-2.2764010197428601E-3</v>
      </c>
      <c r="Z55">
        <v>0.92846378272083097</v>
      </c>
      <c r="AA55">
        <v>-0.94361136690110103</v>
      </c>
      <c r="AB55">
        <v>-0.70274187836808899</v>
      </c>
      <c r="AC55" t="s">
        <v>256</v>
      </c>
      <c r="AD55" t="s">
        <v>241</v>
      </c>
      <c r="AE55" t="s">
        <v>62</v>
      </c>
      <c r="AF55" t="s">
        <v>96</v>
      </c>
      <c r="AG55" t="s">
        <v>242</v>
      </c>
      <c r="AI55">
        <v>106640</v>
      </c>
      <c r="AJ55">
        <v>1911</v>
      </c>
      <c r="AK55" t="s">
        <v>243</v>
      </c>
      <c r="AL55" t="s">
        <v>244</v>
      </c>
      <c r="AM55" t="s">
        <v>245</v>
      </c>
    </row>
    <row r="56" spans="1:39" x14ac:dyDescent="0.3">
      <c r="A56" s="1">
        <v>43573</v>
      </c>
      <c r="B56" t="s">
        <v>1</v>
      </c>
      <c r="C56" t="s">
        <v>246</v>
      </c>
      <c r="D56">
        <v>1300</v>
      </c>
      <c r="E56">
        <v>11</v>
      </c>
      <c r="F56">
        <v>136.60000600000001</v>
      </c>
      <c r="G56">
        <v>139.820007</v>
      </c>
      <c r="H56">
        <v>136.550003</v>
      </c>
      <c r="I56">
        <v>139.05999800000001</v>
      </c>
      <c r="J56">
        <v>137.783051</v>
      </c>
      <c r="K56">
        <v>675000</v>
      </c>
      <c r="L56">
        <v>2.56</v>
      </c>
      <c r="M56">
        <v>1.5800808525192001E-2</v>
      </c>
      <c r="N56">
        <v>-4.7348573306760901E-3</v>
      </c>
      <c r="O56">
        <v>5.0513901421903998E-2</v>
      </c>
      <c r="P56">
        <v>0.11051827376970901</v>
      </c>
      <c r="Q56">
        <v>-7.2360090332210594E-2</v>
      </c>
      <c r="R56">
        <v>1.5454377278884299E-2</v>
      </c>
      <c r="S56">
        <v>1.6043212124668998E-2</v>
      </c>
      <c r="T56">
        <v>2.0298508683987401E-2</v>
      </c>
      <c r="U56">
        <v>2.1897239610776002E-2</v>
      </c>
      <c r="V56">
        <v>167.53999299999899</v>
      </c>
      <c r="W56">
        <v>99.400002000000001</v>
      </c>
      <c r="X56">
        <v>-0.18113541411356701</v>
      </c>
      <c r="Y56">
        <v>1.5778467813143101E-3</v>
      </c>
      <c r="Z56">
        <v>0.92914120389666499</v>
      </c>
      <c r="AA56">
        <v>-0.86970787186767995</v>
      </c>
      <c r="AB56">
        <v>-0.77932649298424905</v>
      </c>
      <c r="AC56" t="s">
        <v>256</v>
      </c>
      <c r="AD56" t="s">
        <v>241</v>
      </c>
      <c r="AE56" t="s">
        <v>62</v>
      </c>
      <c r="AF56" t="s">
        <v>96</v>
      </c>
      <c r="AG56" t="s">
        <v>242</v>
      </c>
      <c r="AI56">
        <v>106640</v>
      </c>
      <c r="AJ56">
        <v>1911</v>
      </c>
      <c r="AK56" t="s">
        <v>243</v>
      </c>
      <c r="AL56" t="s">
        <v>244</v>
      </c>
      <c r="AM56" t="s">
        <v>245</v>
      </c>
    </row>
    <row r="57" spans="1:39" x14ac:dyDescent="0.3">
      <c r="A57" s="1">
        <v>43593</v>
      </c>
      <c r="B57" t="s">
        <v>1</v>
      </c>
      <c r="C57" t="s">
        <v>239</v>
      </c>
      <c r="D57">
        <v>300</v>
      </c>
      <c r="E57">
        <v>11</v>
      </c>
      <c r="F57">
        <v>137.320007</v>
      </c>
      <c r="G57">
        <v>139.13999899999999</v>
      </c>
      <c r="H57">
        <v>136.58000200000001</v>
      </c>
      <c r="I57">
        <v>136.979996</v>
      </c>
      <c r="J57">
        <v>135.722137</v>
      </c>
      <c r="K57">
        <v>433200</v>
      </c>
      <c r="L57">
        <v>2.4820000000000002</v>
      </c>
      <c r="M57">
        <v>-5.60559719628222E-3</v>
      </c>
      <c r="N57">
        <v>-2.00917306112329E-2</v>
      </c>
      <c r="O57">
        <v>6.3714588555654596E-3</v>
      </c>
      <c r="P57">
        <v>2.7762218441129E-2</v>
      </c>
      <c r="Q57">
        <v>-7.8862487903533895E-2</v>
      </c>
      <c r="R57">
        <v>1.4534741324249E-2</v>
      </c>
      <c r="S57">
        <v>1.47607993627142E-2</v>
      </c>
      <c r="T57">
        <v>1.50959729108237E-2</v>
      </c>
      <c r="U57">
        <v>2.1829407298842099E-2</v>
      </c>
      <c r="V57">
        <v>167.53999299999899</v>
      </c>
      <c r="W57">
        <v>99.400002000000001</v>
      </c>
      <c r="X57">
        <v>-0.18113541411356701</v>
      </c>
      <c r="Y57">
        <v>-1.60671540560346E-3</v>
      </c>
      <c r="Z57">
        <v>0.94530742118014699</v>
      </c>
      <c r="AA57">
        <v>-0.88269717515757995</v>
      </c>
      <c r="AB57">
        <v>-0.72897047918368896</v>
      </c>
      <c r="AC57" t="s">
        <v>256</v>
      </c>
      <c r="AD57" t="s">
        <v>241</v>
      </c>
      <c r="AE57" t="s">
        <v>62</v>
      </c>
      <c r="AF57" t="s">
        <v>96</v>
      </c>
      <c r="AG57" t="s">
        <v>242</v>
      </c>
      <c r="AI57">
        <v>106640</v>
      </c>
      <c r="AJ57">
        <v>1911</v>
      </c>
      <c r="AK57" t="s">
        <v>243</v>
      </c>
      <c r="AL57" t="s">
        <v>244</v>
      </c>
      <c r="AM57" t="s">
        <v>245</v>
      </c>
    </row>
    <row r="58" spans="1:39" x14ac:dyDescent="0.3">
      <c r="A58" s="1">
        <v>43600</v>
      </c>
      <c r="B58" t="s">
        <v>1</v>
      </c>
      <c r="C58" t="s">
        <v>246</v>
      </c>
      <c r="D58">
        <v>1400</v>
      </c>
      <c r="E58">
        <v>11</v>
      </c>
      <c r="F58">
        <v>128.89999399999999</v>
      </c>
      <c r="G58">
        <v>131.66000399999999</v>
      </c>
      <c r="H58">
        <v>127.900002</v>
      </c>
      <c r="I58">
        <v>130.679993</v>
      </c>
      <c r="J58">
        <v>129.479996</v>
      </c>
      <c r="K58">
        <v>796700</v>
      </c>
      <c r="L58">
        <v>2.379</v>
      </c>
      <c r="M58">
        <v>1.23191994333657E-2</v>
      </c>
      <c r="N58">
        <v>-4.7083287279641402E-2</v>
      </c>
      <c r="O58">
        <v>-6.8033364835831403E-2</v>
      </c>
      <c r="P58">
        <v>-4.6061937567658501E-2</v>
      </c>
      <c r="Q58">
        <v>-0.153274337143916</v>
      </c>
      <c r="R58">
        <v>2.5428213022409201E-2</v>
      </c>
      <c r="S58">
        <v>1.6993667155364399E-2</v>
      </c>
      <c r="T58">
        <v>1.6205579076311202E-2</v>
      </c>
      <c r="U58">
        <v>2.20805312452791E-2</v>
      </c>
      <c r="V58">
        <v>167.53999299999899</v>
      </c>
      <c r="W58">
        <v>99.400002000000001</v>
      </c>
      <c r="X58">
        <v>-0.18113541411356701</v>
      </c>
      <c r="Y58">
        <v>5.8219943882337104E-3</v>
      </c>
      <c r="Z58">
        <v>0.978195442995482</v>
      </c>
      <c r="AA58">
        <v>-1.50369886274424</v>
      </c>
      <c r="AB58">
        <v>-1.36148913419158</v>
      </c>
      <c r="AC58" t="s">
        <v>256</v>
      </c>
      <c r="AD58" t="s">
        <v>241</v>
      </c>
      <c r="AE58" t="s">
        <v>62</v>
      </c>
      <c r="AF58" t="s">
        <v>96</v>
      </c>
      <c r="AG58" t="s">
        <v>242</v>
      </c>
      <c r="AI58">
        <v>106640</v>
      </c>
      <c r="AJ58">
        <v>1911</v>
      </c>
      <c r="AK58" t="s">
        <v>243</v>
      </c>
      <c r="AL58" t="s">
        <v>244</v>
      </c>
      <c r="AM58" t="s">
        <v>245</v>
      </c>
    </row>
    <row r="59" spans="1:39" x14ac:dyDescent="0.3">
      <c r="A59" s="1">
        <v>43605</v>
      </c>
      <c r="B59" t="s">
        <v>1</v>
      </c>
      <c r="C59" t="s">
        <v>246</v>
      </c>
      <c r="D59">
        <v>500</v>
      </c>
      <c r="E59">
        <v>11</v>
      </c>
      <c r="F59">
        <v>127.650002</v>
      </c>
      <c r="G59">
        <v>130</v>
      </c>
      <c r="H59">
        <v>127</v>
      </c>
      <c r="I59">
        <v>129.520004</v>
      </c>
      <c r="J59">
        <v>129.520004</v>
      </c>
      <c r="K59">
        <v>544300</v>
      </c>
      <c r="L59">
        <v>2.4159999999999999</v>
      </c>
      <c r="M59">
        <v>6.8952352908361204E-3</v>
      </c>
      <c r="N59">
        <v>2.0405414383544301E-2</v>
      </c>
      <c r="O59">
        <v>-4.6044205139719997E-2</v>
      </c>
      <c r="P59">
        <v>-7.1514655066652305E-2</v>
      </c>
      <c r="Q59">
        <v>-0.186491620183597</v>
      </c>
      <c r="R59">
        <v>8.4794030894709601E-3</v>
      </c>
      <c r="S59">
        <v>1.6371098026492999E-2</v>
      </c>
      <c r="T59">
        <v>1.6052211253204801E-2</v>
      </c>
      <c r="U59">
        <v>2.2029531437087101E-2</v>
      </c>
      <c r="V59">
        <v>167.53999299999899</v>
      </c>
      <c r="W59">
        <v>99.400002000000001</v>
      </c>
      <c r="X59">
        <v>-0.18113541411356701</v>
      </c>
      <c r="Y59">
        <v>-6.7722580366252503E-3</v>
      </c>
      <c r="Z59">
        <v>0.97374080090544701</v>
      </c>
      <c r="AA59">
        <v>-1.79488896552855</v>
      </c>
      <c r="AB59">
        <v>-1.5875809780938701</v>
      </c>
      <c r="AC59" t="s">
        <v>256</v>
      </c>
      <c r="AD59" t="s">
        <v>241</v>
      </c>
      <c r="AE59" t="s">
        <v>62</v>
      </c>
      <c r="AF59" t="s">
        <v>96</v>
      </c>
      <c r="AG59" t="s">
        <v>242</v>
      </c>
      <c r="AI59">
        <v>106640</v>
      </c>
      <c r="AJ59">
        <v>1911</v>
      </c>
      <c r="AK59" t="s">
        <v>243</v>
      </c>
      <c r="AL59" t="s">
        <v>244</v>
      </c>
      <c r="AM59" t="s">
        <v>245</v>
      </c>
    </row>
    <row r="60" spans="1:39" x14ac:dyDescent="0.3">
      <c r="A60" s="1">
        <v>43615</v>
      </c>
      <c r="B60" t="s">
        <v>1</v>
      </c>
      <c r="C60" t="s">
        <v>239</v>
      </c>
      <c r="D60">
        <v>500</v>
      </c>
      <c r="E60">
        <v>11</v>
      </c>
      <c r="F60">
        <v>120.32</v>
      </c>
      <c r="G60">
        <v>121.360001</v>
      </c>
      <c r="H60">
        <v>118.459999</v>
      </c>
      <c r="I60">
        <v>119.790001</v>
      </c>
      <c r="J60">
        <v>119.790001</v>
      </c>
      <c r="K60">
        <v>486700</v>
      </c>
      <c r="L60">
        <v>2.2269999999999999</v>
      </c>
      <c r="M60">
        <v>-4.2484298271068801E-3</v>
      </c>
      <c r="N60">
        <v>-8.9457105109969695E-2</v>
      </c>
      <c r="O60">
        <v>-0.136337981372843</v>
      </c>
      <c r="P60">
        <v>-0.15740493913238099</v>
      </c>
      <c r="Q60">
        <v>-0.18848531242867</v>
      </c>
      <c r="R60">
        <v>1.3119348257465401E-2</v>
      </c>
      <c r="S60">
        <v>1.72576227044118E-2</v>
      </c>
      <c r="T60">
        <v>1.7048280534545501E-2</v>
      </c>
      <c r="U60">
        <v>2.1587903136815599E-2</v>
      </c>
      <c r="V60">
        <v>156.75</v>
      </c>
      <c r="W60">
        <v>99.400002000000001</v>
      </c>
      <c r="X60">
        <v>-0.18113541411356701</v>
      </c>
      <c r="Y60">
        <v>2.0962723552933101E-3</v>
      </c>
      <c r="Z60">
        <v>0.99374638881010902</v>
      </c>
      <c r="AA60">
        <v>-1.8331061916334801</v>
      </c>
      <c r="AB60">
        <v>-1.96954328495399</v>
      </c>
      <c r="AC60" t="s">
        <v>256</v>
      </c>
      <c r="AD60" t="s">
        <v>241</v>
      </c>
      <c r="AE60" t="s">
        <v>62</v>
      </c>
      <c r="AF60" t="s">
        <v>96</v>
      </c>
      <c r="AG60" t="s">
        <v>242</v>
      </c>
      <c r="AI60">
        <v>106640</v>
      </c>
      <c r="AJ60">
        <v>1911</v>
      </c>
      <c r="AK60" t="s">
        <v>243</v>
      </c>
      <c r="AL60" t="s">
        <v>244</v>
      </c>
      <c r="AM60" t="s">
        <v>245</v>
      </c>
    </row>
    <row r="61" spans="1:39" x14ac:dyDescent="0.3">
      <c r="A61" s="1">
        <v>43616</v>
      </c>
      <c r="B61" t="s">
        <v>1</v>
      </c>
      <c r="C61" t="s">
        <v>239</v>
      </c>
      <c r="D61">
        <v>800</v>
      </c>
      <c r="E61">
        <v>11</v>
      </c>
      <c r="F61">
        <v>117.650002</v>
      </c>
      <c r="G61">
        <v>118.279999</v>
      </c>
      <c r="H61">
        <v>114</v>
      </c>
      <c r="I61">
        <v>114.879997</v>
      </c>
      <c r="J61">
        <v>114.879997</v>
      </c>
      <c r="K61">
        <v>884400</v>
      </c>
      <c r="L61">
        <v>2.1419999999999999</v>
      </c>
      <c r="M61">
        <v>-4.1852138905474297E-2</v>
      </c>
      <c r="N61">
        <v>-9.2790598248300202E-2</v>
      </c>
      <c r="O61">
        <v>-0.18006493285414901</v>
      </c>
      <c r="P61">
        <v>-0.19784283950770201</v>
      </c>
      <c r="Q61">
        <v>-0.22532454001795499</v>
      </c>
      <c r="R61">
        <v>1.4447148164142999E-2</v>
      </c>
      <c r="S61">
        <v>1.8738226932687799E-2</v>
      </c>
      <c r="T61">
        <v>1.77534630644899E-2</v>
      </c>
      <c r="U61">
        <v>2.1741088432444801E-2</v>
      </c>
      <c r="V61">
        <v>156.75</v>
      </c>
      <c r="W61">
        <v>99.400002000000001</v>
      </c>
      <c r="X61">
        <v>-0.18113541411356701</v>
      </c>
      <c r="Y61">
        <v>-1.3283204951564801E-2</v>
      </c>
      <c r="Z61">
        <v>1.0188159625554301</v>
      </c>
      <c r="AA61">
        <v>-2.1474751672884</v>
      </c>
      <c r="AB61">
        <v>-1.96435017505508</v>
      </c>
      <c r="AC61" t="s">
        <v>256</v>
      </c>
      <c r="AD61" t="s">
        <v>241</v>
      </c>
      <c r="AE61" t="s">
        <v>62</v>
      </c>
      <c r="AF61" t="s">
        <v>96</v>
      </c>
      <c r="AG61" t="s">
        <v>242</v>
      </c>
      <c r="AI61">
        <v>106640</v>
      </c>
      <c r="AJ61">
        <v>1911</v>
      </c>
      <c r="AK61" t="s">
        <v>243</v>
      </c>
      <c r="AL61" t="s">
        <v>244</v>
      </c>
      <c r="AM61" t="s">
        <v>245</v>
      </c>
    </row>
    <row r="62" spans="1:39" x14ac:dyDescent="0.3">
      <c r="A62" s="1">
        <v>43629</v>
      </c>
      <c r="B62" t="s">
        <v>1</v>
      </c>
      <c r="C62" t="s">
        <v>239</v>
      </c>
      <c r="D62">
        <v>1200</v>
      </c>
      <c r="E62">
        <v>11</v>
      </c>
      <c r="F62">
        <v>131.25</v>
      </c>
      <c r="G62">
        <v>135.13999899999999</v>
      </c>
      <c r="H62">
        <v>131.25</v>
      </c>
      <c r="I62">
        <v>135.08000200000001</v>
      </c>
      <c r="J62">
        <v>135.08000200000001</v>
      </c>
      <c r="K62">
        <v>762300</v>
      </c>
      <c r="L62">
        <v>2.0910000000000002</v>
      </c>
      <c r="M62">
        <v>3.7025937209562099E-2</v>
      </c>
      <c r="N62">
        <v>5.25097181859508E-2</v>
      </c>
      <c r="O62">
        <v>6.2437284454311397E-2</v>
      </c>
      <c r="P62">
        <v>-2.7049993747509299E-2</v>
      </c>
      <c r="Q62">
        <v>-7.9298982292992301E-2</v>
      </c>
      <c r="R62">
        <v>1.5610818260739699E-2</v>
      </c>
      <c r="S62">
        <v>2.4059139878867999E-2</v>
      </c>
      <c r="T62">
        <v>2.0304263015578E-2</v>
      </c>
      <c r="U62">
        <v>2.2240405764057E-2</v>
      </c>
      <c r="V62">
        <v>156.75</v>
      </c>
      <c r="W62">
        <v>99.400002000000001</v>
      </c>
      <c r="X62">
        <v>-0.18113541411356701</v>
      </c>
      <c r="Y62">
        <v>4.0890106107655602E-3</v>
      </c>
      <c r="Z62">
        <v>1.0611975343700399</v>
      </c>
      <c r="AA62">
        <v>-0.84940444058709796</v>
      </c>
      <c r="AB62">
        <v>-1.00096603733914</v>
      </c>
      <c r="AC62" t="s">
        <v>256</v>
      </c>
      <c r="AD62" t="s">
        <v>241</v>
      </c>
      <c r="AE62" t="s">
        <v>62</v>
      </c>
      <c r="AF62" t="s">
        <v>96</v>
      </c>
      <c r="AG62" t="s">
        <v>242</v>
      </c>
      <c r="AI62">
        <v>106640</v>
      </c>
      <c r="AJ62">
        <v>1911</v>
      </c>
      <c r="AK62" t="s">
        <v>243</v>
      </c>
      <c r="AL62" t="s">
        <v>244</v>
      </c>
      <c r="AM62" t="s">
        <v>245</v>
      </c>
    </row>
    <row r="63" spans="1:39" x14ac:dyDescent="0.3">
      <c r="A63" s="1">
        <v>43637</v>
      </c>
      <c r="B63" t="s">
        <v>1</v>
      </c>
      <c r="C63" t="s">
        <v>246</v>
      </c>
      <c r="D63">
        <v>1300</v>
      </c>
      <c r="E63">
        <v>11</v>
      </c>
      <c r="F63">
        <v>141.33000200000001</v>
      </c>
      <c r="G63">
        <v>142.11999499999999</v>
      </c>
      <c r="H63">
        <v>139.11000100000001</v>
      </c>
      <c r="I63">
        <v>141.66999799999999</v>
      </c>
      <c r="J63">
        <v>141.66999799999999</v>
      </c>
      <c r="K63">
        <v>834600</v>
      </c>
      <c r="L63">
        <v>2.0680000000000001</v>
      </c>
      <c r="M63">
        <v>3.0397888130231101E-3</v>
      </c>
      <c r="N63">
        <v>4.3201274822334101E-2</v>
      </c>
      <c r="O63">
        <v>6.6917749847667699E-2</v>
      </c>
      <c r="P63">
        <v>0.10260320272481201</v>
      </c>
      <c r="Q63">
        <v>6.9220742781290704E-3</v>
      </c>
      <c r="R63">
        <v>1.30205706638206E-2</v>
      </c>
      <c r="S63">
        <v>2.4213414259449399E-2</v>
      </c>
      <c r="T63">
        <v>1.86477711720371E-2</v>
      </c>
      <c r="U63">
        <v>2.2152192854718401E-2</v>
      </c>
      <c r="V63">
        <v>156.509995</v>
      </c>
      <c r="W63">
        <v>99.400002000000001</v>
      </c>
      <c r="X63">
        <v>-0.18113541411356701</v>
      </c>
      <c r="Y63">
        <v>-1.26001638019446E-3</v>
      </c>
      <c r="Z63">
        <v>1.0545708954245201</v>
      </c>
      <c r="AA63">
        <v>-0.112152294520803</v>
      </c>
      <c r="AB63">
        <v>-0.39661936174339602</v>
      </c>
      <c r="AC63" t="s">
        <v>256</v>
      </c>
      <c r="AD63" t="s">
        <v>241</v>
      </c>
      <c r="AE63" t="s">
        <v>62</v>
      </c>
      <c r="AF63" t="s">
        <v>96</v>
      </c>
      <c r="AG63" t="s">
        <v>242</v>
      </c>
      <c r="AI63">
        <v>106640</v>
      </c>
      <c r="AJ63">
        <v>1911</v>
      </c>
      <c r="AK63" t="s">
        <v>243</v>
      </c>
      <c r="AL63" t="s">
        <v>244</v>
      </c>
      <c r="AM63" t="s">
        <v>245</v>
      </c>
    </row>
    <row r="64" spans="1:39" x14ac:dyDescent="0.3">
      <c r="A64" s="1">
        <v>43642</v>
      </c>
      <c r="B64" t="s">
        <v>1</v>
      </c>
      <c r="C64" t="s">
        <v>239</v>
      </c>
      <c r="D64">
        <v>1300</v>
      </c>
      <c r="E64">
        <v>11</v>
      </c>
      <c r="F64">
        <v>137.970001</v>
      </c>
      <c r="G64">
        <v>141.25</v>
      </c>
      <c r="H64">
        <v>137.91000399999999</v>
      </c>
      <c r="I64">
        <v>139.740005</v>
      </c>
      <c r="J64">
        <v>139.740005</v>
      </c>
      <c r="K64">
        <v>805300</v>
      </c>
      <c r="L64">
        <v>2.0489999999999999</v>
      </c>
      <c r="M64">
        <v>1.5432619801146101E-2</v>
      </c>
      <c r="N64">
        <v>-1.5902585533217599E-2</v>
      </c>
      <c r="O64">
        <v>0.112350247037092</v>
      </c>
      <c r="P64">
        <v>6.78748656993646E-2</v>
      </c>
      <c r="Q64">
        <v>7.0776133742356199E-3</v>
      </c>
      <c r="R64">
        <v>1.29664921766885E-2</v>
      </c>
      <c r="S64">
        <v>2.2813563898238399E-2</v>
      </c>
      <c r="T64">
        <v>1.88762022838149E-2</v>
      </c>
      <c r="U64">
        <v>2.2193677111421801E-2</v>
      </c>
      <c r="V64">
        <v>156.509995</v>
      </c>
      <c r="W64">
        <v>99.400002000000001</v>
      </c>
      <c r="X64">
        <v>-0.18113541411356701</v>
      </c>
      <c r="Y64">
        <v>-1.2346958449604901E-3</v>
      </c>
      <c r="Z64">
        <v>1.0612124129809299</v>
      </c>
      <c r="AA64">
        <v>-0.106797184867139</v>
      </c>
      <c r="AB64">
        <v>-0.154628773933976</v>
      </c>
      <c r="AC64" t="s">
        <v>256</v>
      </c>
      <c r="AD64" t="s">
        <v>241</v>
      </c>
      <c r="AE64" t="s">
        <v>62</v>
      </c>
      <c r="AF64" t="s">
        <v>96</v>
      </c>
      <c r="AG64" t="s">
        <v>242</v>
      </c>
      <c r="AI64">
        <v>106640</v>
      </c>
      <c r="AJ64">
        <v>1911</v>
      </c>
      <c r="AK64" t="s">
        <v>243</v>
      </c>
      <c r="AL64" t="s">
        <v>244</v>
      </c>
      <c r="AM64" t="s">
        <v>245</v>
      </c>
    </row>
    <row r="65" spans="1:39" x14ac:dyDescent="0.3">
      <c r="A65" s="1">
        <v>43644</v>
      </c>
      <c r="B65" t="s">
        <v>1</v>
      </c>
      <c r="C65" t="s">
        <v>239</v>
      </c>
      <c r="D65">
        <v>1600</v>
      </c>
      <c r="E65">
        <v>11</v>
      </c>
      <c r="F65">
        <v>142.5</v>
      </c>
      <c r="G65">
        <v>144.38000500000001</v>
      </c>
      <c r="H65">
        <v>142.009995</v>
      </c>
      <c r="I65">
        <v>142.36000100000001</v>
      </c>
      <c r="J65">
        <v>142.36000100000001</v>
      </c>
      <c r="K65">
        <v>671200</v>
      </c>
      <c r="L65">
        <v>2</v>
      </c>
      <c r="M65">
        <v>3.5130502469473502E-4</v>
      </c>
      <c r="N65">
        <v>4.8586723924925702E-3</v>
      </c>
      <c r="O65">
        <v>0.16837041974814801</v>
      </c>
      <c r="P65">
        <v>7.8062492966019095E-2</v>
      </c>
      <c r="Q65">
        <v>2.0385151520371701E-2</v>
      </c>
      <c r="R65">
        <v>1.5922262953248799E-2</v>
      </c>
      <c r="S65">
        <v>2.1652323097814102E-2</v>
      </c>
      <c r="T65">
        <v>1.8988760946523801E-2</v>
      </c>
      <c r="U65">
        <v>2.22219993284094E-2</v>
      </c>
      <c r="V65">
        <v>156.509995</v>
      </c>
      <c r="W65">
        <v>99.400002000000001</v>
      </c>
      <c r="X65">
        <v>-0.18113541411356701</v>
      </c>
      <c r="Y65">
        <v>5.7409418775350302E-3</v>
      </c>
      <c r="Z65">
        <v>1.0663055215133499</v>
      </c>
      <c r="AA65">
        <v>3.01381759648177E-3</v>
      </c>
      <c r="AB65">
        <v>-8.9797819797042794E-2</v>
      </c>
      <c r="AC65" t="s">
        <v>256</v>
      </c>
      <c r="AD65" t="s">
        <v>241</v>
      </c>
      <c r="AE65" t="s">
        <v>62</v>
      </c>
      <c r="AF65" t="s">
        <v>96</v>
      </c>
      <c r="AG65" t="s">
        <v>242</v>
      </c>
      <c r="AI65">
        <v>106640</v>
      </c>
      <c r="AJ65">
        <v>1911</v>
      </c>
      <c r="AK65" t="s">
        <v>243</v>
      </c>
      <c r="AL65" t="s">
        <v>244</v>
      </c>
      <c r="AM65" t="s">
        <v>245</v>
      </c>
    </row>
    <row r="66" spans="1:39" x14ac:dyDescent="0.3">
      <c r="A66" s="1">
        <v>43566</v>
      </c>
      <c r="B66" t="s">
        <v>1</v>
      </c>
      <c r="C66" t="s">
        <v>239</v>
      </c>
      <c r="D66">
        <v>1100</v>
      </c>
      <c r="E66">
        <v>12</v>
      </c>
      <c r="F66">
        <v>137.16000399999999</v>
      </c>
      <c r="G66">
        <v>140.38999899999999</v>
      </c>
      <c r="H66">
        <v>136.46000699999999</v>
      </c>
      <c r="I66">
        <v>139.720001</v>
      </c>
      <c r="J66">
        <v>138.436981</v>
      </c>
      <c r="K66">
        <v>582100</v>
      </c>
      <c r="L66">
        <v>2.504</v>
      </c>
      <c r="M66">
        <v>1.9440537749105799E-2</v>
      </c>
      <c r="N66">
        <v>3.8299231294850099E-2</v>
      </c>
      <c r="O66">
        <v>-9.1903812874855693E-3</v>
      </c>
      <c r="P66">
        <v>0.139525523027142</v>
      </c>
      <c r="Q66">
        <v>-2.9484513604644599E-2</v>
      </c>
      <c r="R66">
        <v>1.7208275538499601E-2</v>
      </c>
      <c r="S66">
        <v>1.85489784495712E-2</v>
      </c>
      <c r="T66">
        <v>2.0049696187308799E-2</v>
      </c>
      <c r="U66">
        <v>2.1916616929978001E-2</v>
      </c>
      <c r="V66">
        <v>167.53999299999899</v>
      </c>
      <c r="W66">
        <v>99.400002000000001</v>
      </c>
      <c r="X66">
        <v>-0.18113541411356701</v>
      </c>
      <c r="Y66" s="44">
        <v>3.8122194279549302E-5</v>
      </c>
      <c r="Z66">
        <v>0.93078989133022105</v>
      </c>
      <c r="AA66">
        <v>-0.48678479878687703</v>
      </c>
      <c r="AB66">
        <v>-0.68405327930748205</v>
      </c>
      <c r="AC66" t="s">
        <v>257</v>
      </c>
      <c r="AD66" t="s">
        <v>241</v>
      </c>
      <c r="AE66" t="s">
        <v>62</v>
      </c>
      <c r="AF66" t="s">
        <v>96</v>
      </c>
      <c r="AG66" t="s">
        <v>242</v>
      </c>
      <c r="AI66">
        <v>106640</v>
      </c>
      <c r="AJ66">
        <v>1911</v>
      </c>
      <c r="AK66" t="s">
        <v>243</v>
      </c>
      <c r="AL66" t="s">
        <v>244</v>
      </c>
      <c r="AM66" t="s">
        <v>245</v>
      </c>
    </row>
    <row r="67" spans="1:39" x14ac:dyDescent="0.3">
      <c r="A67" s="1">
        <v>43570</v>
      </c>
      <c r="B67" t="s">
        <v>1</v>
      </c>
      <c r="C67" t="s">
        <v>246</v>
      </c>
      <c r="D67">
        <v>1000</v>
      </c>
      <c r="E67">
        <v>12</v>
      </c>
      <c r="F67">
        <v>139.990005</v>
      </c>
      <c r="G67">
        <v>140.220001</v>
      </c>
      <c r="H67">
        <v>136.020004</v>
      </c>
      <c r="I67">
        <v>136.36999499999999</v>
      </c>
      <c r="J67">
        <v>135.11773700000001</v>
      </c>
      <c r="K67">
        <v>1141100</v>
      </c>
      <c r="L67">
        <v>2.5529999999999999</v>
      </c>
      <c r="M67">
        <v>-2.5413238717563E-2</v>
      </c>
      <c r="N67">
        <v>-1.09395073496948E-2</v>
      </c>
      <c r="O67">
        <v>-2.6770679787407398E-2</v>
      </c>
      <c r="P67">
        <v>0.10373263098226899</v>
      </c>
      <c r="Q67">
        <v>-5.1467759221320103E-2</v>
      </c>
      <c r="R67">
        <v>2.1148631103824998E-2</v>
      </c>
      <c r="S67">
        <v>1.9259725264602099E-2</v>
      </c>
      <c r="T67">
        <v>2.0335962353425701E-2</v>
      </c>
      <c r="U67">
        <v>2.19738843730274E-2</v>
      </c>
      <c r="V67">
        <v>167.53999299999899</v>
      </c>
      <c r="W67">
        <v>99.400002000000001</v>
      </c>
      <c r="X67">
        <v>-0.18113541411356701</v>
      </c>
      <c r="Y67">
        <v>-6.2956724975841202E-4</v>
      </c>
      <c r="Z67">
        <v>0.93289578839805298</v>
      </c>
      <c r="AA67">
        <v>-0.68269415828991997</v>
      </c>
      <c r="AB67">
        <v>-0.61029170851794901</v>
      </c>
      <c r="AC67" t="s">
        <v>257</v>
      </c>
      <c r="AD67" t="s">
        <v>241</v>
      </c>
      <c r="AE67" t="s">
        <v>62</v>
      </c>
      <c r="AF67" t="s">
        <v>96</v>
      </c>
      <c r="AG67" t="s">
        <v>242</v>
      </c>
      <c r="AI67">
        <v>106640</v>
      </c>
      <c r="AJ67">
        <v>1911</v>
      </c>
      <c r="AK67" t="s">
        <v>243</v>
      </c>
      <c r="AL67" t="s">
        <v>244</v>
      </c>
      <c r="AM67" t="s">
        <v>245</v>
      </c>
    </row>
    <row r="68" spans="1:39" x14ac:dyDescent="0.3">
      <c r="A68" s="1">
        <v>43580</v>
      </c>
      <c r="B68" t="s">
        <v>1</v>
      </c>
      <c r="C68" t="s">
        <v>239</v>
      </c>
      <c r="D68">
        <v>800</v>
      </c>
      <c r="E68">
        <v>12</v>
      </c>
      <c r="F68">
        <v>138.58999599999899</v>
      </c>
      <c r="G68">
        <v>138.58999599999899</v>
      </c>
      <c r="H68">
        <v>134.33999599999899</v>
      </c>
      <c r="I68">
        <v>135.03999299999899</v>
      </c>
      <c r="J68">
        <v>133.79995700000001</v>
      </c>
      <c r="K68">
        <v>991600</v>
      </c>
      <c r="L68">
        <v>2.5339999999999998</v>
      </c>
      <c r="M68">
        <v>-3.0412598536016001E-2</v>
      </c>
      <c r="N68">
        <v>-1.35337190734708E-2</v>
      </c>
      <c r="O68">
        <v>4.5216053657353802E-2</v>
      </c>
      <c r="P68">
        <v>0.10227785440977299</v>
      </c>
      <c r="Q68">
        <v>-0.109677200941976</v>
      </c>
      <c r="R68">
        <v>1.7218271445982501E-2</v>
      </c>
      <c r="S68">
        <v>1.39706592475444E-2</v>
      </c>
      <c r="T68">
        <v>1.9266730617150601E-2</v>
      </c>
      <c r="U68">
        <v>2.1799664196721899E-2</v>
      </c>
      <c r="V68">
        <v>167.53999299999899</v>
      </c>
      <c r="W68">
        <v>99.400002000000001</v>
      </c>
      <c r="X68">
        <v>-0.18113541411356701</v>
      </c>
      <c r="Y68">
        <v>-3.6904169755480902E-4</v>
      </c>
      <c r="Z68">
        <v>0.95355276045512105</v>
      </c>
      <c r="AA68">
        <v>-1.1870429941327401</v>
      </c>
      <c r="AB68">
        <v>-0.76905527702142296</v>
      </c>
      <c r="AC68" t="s">
        <v>257</v>
      </c>
      <c r="AD68" t="s">
        <v>241</v>
      </c>
      <c r="AE68" t="s">
        <v>62</v>
      </c>
      <c r="AF68" t="s">
        <v>96</v>
      </c>
      <c r="AG68" t="s">
        <v>242</v>
      </c>
      <c r="AI68">
        <v>106640</v>
      </c>
      <c r="AJ68">
        <v>1911</v>
      </c>
      <c r="AK68" t="s">
        <v>243</v>
      </c>
      <c r="AL68" t="s">
        <v>244</v>
      </c>
      <c r="AM68" t="s">
        <v>245</v>
      </c>
    </row>
    <row r="69" spans="1:39" x14ac:dyDescent="0.3">
      <c r="A69" s="1">
        <v>43602</v>
      </c>
      <c r="B69" t="s">
        <v>1</v>
      </c>
      <c r="C69" t="s">
        <v>239</v>
      </c>
      <c r="D69">
        <v>1200</v>
      </c>
      <c r="E69">
        <v>12</v>
      </c>
      <c r="F69">
        <v>128.78999299999899</v>
      </c>
      <c r="G69">
        <v>130.050003</v>
      </c>
      <c r="H69">
        <v>126.58000199999999</v>
      </c>
      <c r="I69">
        <v>128.63000500000001</v>
      </c>
      <c r="J69">
        <v>128.63000500000001</v>
      </c>
      <c r="K69">
        <v>531600</v>
      </c>
      <c r="L69">
        <v>2.3929999999999998</v>
      </c>
      <c r="M69">
        <v>-9.9787560574746605E-3</v>
      </c>
      <c r="N69">
        <v>-3.40597738818414E-2</v>
      </c>
      <c r="O69">
        <v>-5.6367214951598799E-2</v>
      </c>
      <c r="P69">
        <v>-6.2817372545939706E-2</v>
      </c>
      <c r="Q69">
        <v>-0.171903448061381</v>
      </c>
      <c r="R69">
        <v>2.4260151540933299E-2</v>
      </c>
      <c r="S69">
        <v>1.6248693652816299E-2</v>
      </c>
      <c r="T69">
        <v>1.6159429136082801E-2</v>
      </c>
      <c r="U69">
        <v>2.2068808002655399E-2</v>
      </c>
      <c r="V69">
        <v>167.53999299999899</v>
      </c>
      <c r="W69">
        <v>99.400002000000001</v>
      </c>
      <c r="X69">
        <v>-0.18113541411356701</v>
      </c>
      <c r="Y69">
        <v>-5.8544371529206298E-3</v>
      </c>
      <c r="Z69">
        <v>0.97705228824263401</v>
      </c>
      <c r="AA69">
        <v>-1.6640599692203999</v>
      </c>
      <c r="AB69">
        <v>-1.5416700246359101</v>
      </c>
      <c r="AC69" t="s">
        <v>257</v>
      </c>
      <c r="AD69" t="s">
        <v>241</v>
      </c>
      <c r="AE69" t="s">
        <v>62</v>
      </c>
      <c r="AF69" t="s">
        <v>96</v>
      </c>
      <c r="AG69" t="s">
        <v>242</v>
      </c>
      <c r="AI69">
        <v>106640</v>
      </c>
      <c r="AJ69">
        <v>1911</v>
      </c>
      <c r="AK69" t="s">
        <v>243</v>
      </c>
      <c r="AL69" t="s">
        <v>244</v>
      </c>
      <c r="AM69" t="s">
        <v>245</v>
      </c>
    </row>
    <row r="70" spans="1:39" x14ac:dyDescent="0.3">
      <c r="A70" s="1">
        <v>43613</v>
      </c>
      <c r="B70" t="s">
        <v>1</v>
      </c>
      <c r="C70" t="s">
        <v>246</v>
      </c>
      <c r="D70">
        <v>2900</v>
      </c>
      <c r="E70">
        <v>12</v>
      </c>
      <c r="F70">
        <v>124.959999</v>
      </c>
      <c r="G70">
        <v>125.959999</v>
      </c>
      <c r="H70">
        <v>122.449997</v>
      </c>
      <c r="I70">
        <v>122.5</v>
      </c>
      <c r="J70">
        <v>122.5</v>
      </c>
      <c r="K70">
        <v>612300</v>
      </c>
      <c r="L70">
        <v>2.2679999999999998</v>
      </c>
      <c r="M70">
        <v>-1.9322311883165799E-2</v>
      </c>
      <c r="N70">
        <v>-5.57243102678587E-2</v>
      </c>
      <c r="O70">
        <v>-8.8234796334107898E-2</v>
      </c>
      <c r="P70">
        <v>-0.139386674100374</v>
      </c>
      <c r="Q70">
        <v>-0.172891938033785</v>
      </c>
      <c r="R70">
        <v>2.2184114484473098E-2</v>
      </c>
      <c r="S70">
        <v>1.7912256307887699E-2</v>
      </c>
      <c r="T70">
        <v>1.69286384184054E-2</v>
      </c>
      <c r="U70">
        <v>2.1562745667835798E-2</v>
      </c>
      <c r="V70">
        <v>156.75</v>
      </c>
      <c r="W70">
        <v>99.400002000000001</v>
      </c>
      <c r="X70">
        <v>-0.18113541411356701</v>
      </c>
      <c r="Y70">
        <v>-8.4109499934704197E-3</v>
      </c>
      <c r="Z70">
        <v>0.98801387479265601</v>
      </c>
      <c r="AA70">
        <v>-1.69823205848124</v>
      </c>
      <c r="AB70">
        <v>-1.9366608704813699</v>
      </c>
      <c r="AC70" t="s">
        <v>257</v>
      </c>
      <c r="AD70" t="s">
        <v>241</v>
      </c>
      <c r="AE70" t="s">
        <v>62</v>
      </c>
      <c r="AF70" t="s">
        <v>96</v>
      </c>
      <c r="AG70" t="s">
        <v>242</v>
      </c>
      <c r="AI70">
        <v>106640</v>
      </c>
      <c r="AJ70">
        <v>1911</v>
      </c>
      <c r="AK70" t="s">
        <v>243</v>
      </c>
      <c r="AL70" t="s">
        <v>244</v>
      </c>
      <c r="AM70" t="s">
        <v>245</v>
      </c>
    </row>
    <row r="71" spans="1:39" x14ac:dyDescent="0.3">
      <c r="A71" s="1">
        <v>43619</v>
      </c>
      <c r="B71" t="s">
        <v>1</v>
      </c>
      <c r="C71" t="s">
        <v>239</v>
      </c>
      <c r="D71">
        <v>2700</v>
      </c>
      <c r="E71">
        <v>12</v>
      </c>
      <c r="F71">
        <v>114.989998</v>
      </c>
      <c r="G71">
        <v>118.870003</v>
      </c>
      <c r="H71">
        <v>114.43</v>
      </c>
      <c r="I71">
        <v>117.30999799999999</v>
      </c>
      <c r="J71">
        <v>117.30999799999999</v>
      </c>
      <c r="K71">
        <v>706800</v>
      </c>
      <c r="L71">
        <v>2.081</v>
      </c>
      <c r="M71">
        <v>2.0931907283076201E-2</v>
      </c>
      <c r="N71">
        <v>-6.2613355399163698E-2</v>
      </c>
      <c r="O71">
        <v>-0.16588142958733099</v>
      </c>
      <c r="P71">
        <v>-0.18844978292978501</v>
      </c>
      <c r="Q71">
        <v>-0.17384482889334199</v>
      </c>
      <c r="R71">
        <v>2.3051471985928201E-2</v>
      </c>
      <c r="S71">
        <v>1.9504799347925299E-2</v>
      </c>
      <c r="T71">
        <v>1.7917414646830301E-2</v>
      </c>
      <c r="U71">
        <v>2.1703170224675199E-2</v>
      </c>
      <c r="V71">
        <v>156.75</v>
      </c>
      <c r="W71">
        <v>99.400002000000001</v>
      </c>
      <c r="X71">
        <v>-0.18113541411356701</v>
      </c>
      <c r="Y71">
        <v>-2.7690708645509302E-3</v>
      </c>
      <c r="Z71">
        <v>1.00897960082698</v>
      </c>
      <c r="AA71">
        <v>-1.6925847236456599</v>
      </c>
      <c r="AB71">
        <v>-1.84584220134412</v>
      </c>
      <c r="AC71" t="s">
        <v>257</v>
      </c>
      <c r="AD71" t="s">
        <v>241</v>
      </c>
      <c r="AE71" t="s">
        <v>62</v>
      </c>
      <c r="AF71" t="s">
        <v>96</v>
      </c>
      <c r="AG71" t="s">
        <v>242</v>
      </c>
      <c r="AI71">
        <v>106640</v>
      </c>
      <c r="AJ71">
        <v>1911</v>
      </c>
      <c r="AK71" t="s">
        <v>243</v>
      </c>
      <c r="AL71" t="s">
        <v>244</v>
      </c>
      <c r="AM71" t="s">
        <v>245</v>
      </c>
    </row>
    <row r="72" spans="1:39" x14ac:dyDescent="0.3">
      <c r="A72" s="1">
        <v>43635</v>
      </c>
      <c r="B72" t="s">
        <v>1</v>
      </c>
      <c r="C72" t="s">
        <v>239</v>
      </c>
      <c r="D72">
        <v>1000</v>
      </c>
      <c r="E72">
        <v>12</v>
      </c>
      <c r="F72">
        <v>141.91000399999999</v>
      </c>
      <c r="G72">
        <v>142.470001</v>
      </c>
      <c r="H72">
        <v>139.679993</v>
      </c>
      <c r="I72">
        <v>141.979996</v>
      </c>
      <c r="J72">
        <v>141.979996</v>
      </c>
      <c r="K72">
        <v>831700</v>
      </c>
      <c r="L72">
        <v>2.0289999999999999</v>
      </c>
      <c r="M72">
        <v>1.3391340575769301E-3</v>
      </c>
      <c r="N72">
        <v>8.6844901324411694E-2</v>
      </c>
      <c r="O72">
        <v>9.8746069476452994E-2</v>
      </c>
      <c r="P72">
        <v>9.3538119987131602E-2</v>
      </c>
      <c r="Q72">
        <v>-2.2797325917823699E-2</v>
      </c>
      <c r="R72">
        <v>1.49751349794346E-2</v>
      </c>
      <c r="S72">
        <v>2.4495716384880201E-2</v>
      </c>
      <c r="T72">
        <v>1.9544899186042901E-2</v>
      </c>
      <c r="U72">
        <v>2.2207254632029098E-2</v>
      </c>
      <c r="V72">
        <v>156.509995</v>
      </c>
      <c r="W72">
        <v>99.400002000000001</v>
      </c>
      <c r="X72">
        <v>-0.18113541411356701</v>
      </c>
      <c r="Y72">
        <v>2.98071681438073E-3</v>
      </c>
      <c r="Z72">
        <v>1.0636828006455801</v>
      </c>
      <c r="AA72">
        <v>-0.35719302052707103</v>
      </c>
      <c r="AB72">
        <v>-0.66038321483364404</v>
      </c>
      <c r="AC72" t="s">
        <v>257</v>
      </c>
      <c r="AD72" t="s">
        <v>241</v>
      </c>
      <c r="AE72" t="s">
        <v>62</v>
      </c>
      <c r="AF72" t="s">
        <v>96</v>
      </c>
      <c r="AG72" t="s">
        <v>242</v>
      </c>
      <c r="AI72">
        <v>106640</v>
      </c>
      <c r="AJ72">
        <v>1911</v>
      </c>
      <c r="AK72" t="s">
        <v>243</v>
      </c>
      <c r="AL72" t="s">
        <v>244</v>
      </c>
      <c r="AM72" t="s">
        <v>245</v>
      </c>
    </row>
    <row r="73" spans="1:39" x14ac:dyDescent="0.3">
      <c r="A73" s="1">
        <v>43557</v>
      </c>
      <c r="B73" t="s">
        <v>1</v>
      </c>
      <c r="C73" t="s">
        <v>246</v>
      </c>
      <c r="D73">
        <v>1300</v>
      </c>
      <c r="E73">
        <v>13</v>
      </c>
      <c r="F73">
        <v>134.41000399999999</v>
      </c>
      <c r="G73">
        <v>135.14999399999999</v>
      </c>
      <c r="H73">
        <v>133.39999399999999</v>
      </c>
      <c r="I73">
        <v>134.58999599999899</v>
      </c>
      <c r="J73">
        <v>133.354095</v>
      </c>
      <c r="K73">
        <v>563700</v>
      </c>
      <c r="L73">
        <v>2.4809999999999999</v>
      </c>
      <c r="M73">
        <v>8.9197886456062804E-4</v>
      </c>
      <c r="N73">
        <v>2.74176045857005E-2</v>
      </c>
      <c r="O73">
        <v>-4.8722959875470803E-2</v>
      </c>
      <c r="P73">
        <v>0.238697803182819</v>
      </c>
      <c r="Q73">
        <v>-7.7112800431935802E-2</v>
      </c>
      <c r="R73">
        <v>4.3147867748822098E-3</v>
      </c>
      <c r="S73">
        <v>1.8396863735444399E-2</v>
      </c>
      <c r="T73">
        <v>2.0795275600983501E-2</v>
      </c>
      <c r="U73">
        <v>2.18765057424028E-2</v>
      </c>
      <c r="V73">
        <v>167.53999299999899</v>
      </c>
      <c r="W73">
        <v>99.400002000000001</v>
      </c>
      <c r="X73">
        <v>-0.18113541411356701</v>
      </c>
      <c r="Y73" s="44">
        <v>1.7455614805152698E-5</v>
      </c>
      <c r="Z73">
        <v>0.92455953670677704</v>
      </c>
      <c r="AA73">
        <v>-0.92032728779622097</v>
      </c>
      <c r="AB73">
        <v>-1.1166542642559001</v>
      </c>
      <c r="AC73" t="s">
        <v>258</v>
      </c>
      <c r="AD73" t="s">
        <v>241</v>
      </c>
      <c r="AE73" t="s">
        <v>62</v>
      </c>
      <c r="AF73" t="s">
        <v>96</v>
      </c>
      <c r="AG73" t="s">
        <v>242</v>
      </c>
      <c r="AI73">
        <v>106640</v>
      </c>
      <c r="AJ73">
        <v>1911</v>
      </c>
      <c r="AK73" t="s">
        <v>243</v>
      </c>
      <c r="AL73" t="s">
        <v>244</v>
      </c>
      <c r="AM73" t="s">
        <v>245</v>
      </c>
    </row>
    <row r="74" spans="1:39" x14ac:dyDescent="0.3">
      <c r="A74" s="1">
        <v>43598</v>
      </c>
      <c r="B74" t="s">
        <v>1</v>
      </c>
      <c r="C74" t="s">
        <v>239</v>
      </c>
      <c r="D74">
        <v>700</v>
      </c>
      <c r="E74">
        <v>13</v>
      </c>
      <c r="F74">
        <v>131.13000500000001</v>
      </c>
      <c r="G74">
        <v>132.21000699999999</v>
      </c>
      <c r="H74">
        <v>126.160004</v>
      </c>
      <c r="I74">
        <v>128.08000200000001</v>
      </c>
      <c r="J74">
        <v>126.90387699999999</v>
      </c>
      <c r="K74">
        <v>1091900</v>
      </c>
      <c r="L74">
        <v>2.4049999999999998</v>
      </c>
      <c r="M74">
        <v>-4.7569952974549697E-2</v>
      </c>
      <c r="N74">
        <v>-8.8844431694541495E-2</v>
      </c>
      <c r="O74">
        <v>-6.7544747630026505E-2</v>
      </c>
      <c r="P74">
        <v>-2.8939364044977399E-2</v>
      </c>
      <c r="Q74">
        <v>-0.16041058924581</v>
      </c>
      <c r="R74">
        <v>1.9545745119269101E-2</v>
      </c>
      <c r="S74">
        <v>1.7230214633464001E-2</v>
      </c>
      <c r="T74">
        <v>1.6509464258026501E-2</v>
      </c>
      <c r="U74">
        <v>2.20713900069055E-2</v>
      </c>
      <c r="V74">
        <v>167.53999299999899</v>
      </c>
      <c r="W74">
        <v>99.400002000000001</v>
      </c>
      <c r="X74">
        <v>-0.18113541411356701</v>
      </c>
      <c r="Y74">
        <v>-2.4426469085879299E-2</v>
      </c>
      <c r="Z74">
        <v>0.97653532270916799</v>
      </c>
      <c r="AA74">
        <v>-1.5653341982387701</v>
      </c>
      <c r="AB74">
        <v>-1.0992021697471599</v>
      </c>
      <c r="AC74" t="s">
        <v>258</v>
      </c>
      <c r="AD74" t="s">
        <v>241</v>
      </c>
      <c r="AE74" t="s">
        <v>62</v>
      </c>
      <c r="AF74" t="s">
        <v>96</v>
      </c>
      <c r="AG74" t="s">
        <v>242</v>
      </c>
      <c r="AI74">
        <v>106640</v>
      </c>
      <c r="AJ74">
        <v>1911</v>
      </c>
      <c r="AK74" t="s">
        <v>243</v>
      </c>
      <c r="AL74" t="s">
        <v>244</v>
      </c>
      <c r="AM74" t="s">
        <v>245</v>
      </c>
    </row>
    <row r="75" spans="1:39" x14ac:dyDescent="0.3">
      <c r="A75" s="1">
        <v>43601</v>
      </c>
      <c r="B75" t="s">
        <v>1</v>
      </c>
      <c r="C75" t="s">
        <v>239</v>
      </c>
      <c r="D75">
        <v>700</v>
      </c>
      <c r="E75">
        <v>13</v>
      </c>
      <c r="F75">
        <v>129.61999499999999</v>
      </c>
      <c r="G75">
        <v>131.770004</v>
      </c>
      <c r="H75">
        <v>129.179993</v>
      </c>
      <c r="I75">
        <v>129.91999799999999</v>
      </c>
      <c r="J75">
        <v>129.91999799999999</v>
      </c>
      <c r="K75">
        <v>705900</v>
      </c>
      <c r="L75">
        <v>2.4049999999999998</v>
      </c>
      <c r="M75">
        <v>3.39246285403792E-3</v>
      </c>
      <c r="N75">
        <v>-2.04263162471933E-2</v>
      </c>
      <c r="O75">
        <v>-3.9227663264230599E-2</v>
      </c>
      <c r="P75">
        <v>-3.9910989149586497E-2</v>
      </c>
      <c r="Q75">
        <v>-0.14740499529286399</v>
      </c>
      <c r="R75">
        <v>2.4579299433721499E-2</v>
      </c>
      <c r="S75">
        <v>1.62870055244735E-2</v>
      </c>
      <c r="T75">
        <v>1.62116956135946E-2</v>
      </c>
      <c r="U75">
        <v>2.2081647829487801E-2</v>
      </c>
      <c r="V75">
        <v>167.53999299999899</v>
      </c>
      <c r="W75">
        <v>99.400002000000001</v>
      </c>
      <c r="X75">
        <v>-0.18113541411356701</v>
      </c>
      <c r="Y75">
        <v>8.8559569696340101E-3</v>
      </c>
      <c r="Z75">
        <v>0.97805840249365605</v>
      </c>
      <c r="AA75">
        <v>-1.45561703233157</v>
      </c>
      <c r="AB75">
        <v>-1.4308385535669801</v>
      </c>
      <c r="AC75" t="s">
        <v>258</v>
      </c>
      <c r="AD75" t="s">
        <v>241</v>
      </c>
      <c r="AE75" t="s">
        <v>62</v>
      </c>
      <c r="AF75" t="s">
        <v>96</v>
      </c>
      <c r="AG75" t="s">
        <v>242</v>
      </c>
      <c r="AI75">
        <v>106640</v>
      </c>
      <c r="AJ75">
        <v>1911</v>
      </c>
      <c r="AK75" t="s">
        <v>243</v>
      </c>
      <c r="AL75" t="s">
        <v>244</v>
      </c>
      <c r="AM75" t="s">
        <v>245</v>
      </c>
    </row>
    <row r="76" spans="1:39" x14ac:dyDescent="0.3">
      <c r="A76" s="1">
        <v>43614</v>
      </c>
      <c r="B76" t="s">
        <v>1</v>
      </c>
      <c r="C76" t="s">
        <v>246</v>
      </c>
      <c r="D76">
        <v>1300</v>
      </c>
      <c r="E76">
        <v>13</v>
      </c>
      <c r="F76">
        <v>122.220001</v>
      </c>
      <c r="G76">
        <v>122.860001</v>
      </c>
      <c r="H76">
        <v>119.25</v>
      </c>
      <c r="I76">
        <v>120.300003</v>
      </c>
      <c r="J76">
        <v>120.300003</v>
      </c>
      <c r="K76">
        <v>651000</v>
      </c>
      <c r="L76">
        <v>2.2360000000000002</v>
      </c>
      <c r="M76">
        <v>-1.81223820664928E-2</v>
      </c>
      <c r="N76">
        <v>-9.6593997507988E-2</v>
      </c>
      <c r="O76">
        <v>-0.121204927977376</v>
      </c>
      <c r="P76">
        <v>-0.15513336389285101</v>
      </c>
      <c r="Q76">
        <v>-0.19141147962740901</v>
      </c>
      <c r="R76">
        <v>1.1559414572041699E-2</v>
      </c>
      <c r="S76">
        <v>1.7636430465715801E-2</v>
      </c>
      <c r="T76">
        <v>1.70469218690142E-2</v>
      </c>
      <c r="U76">
        <v>2.15905802864527E-2</v>
      </c>
      <c r="V76">
        <v>156.75</v>
      </c>
      <c r="W76">
        <v>99.400002000000001</v>
      </c>
      <c r="X76">
        <v>-0.18113541411356701</v>
      </c>
      <c r="Y76">
        <v>-6.9359101493404697E-3</v>
      </c>
      <c r="Z76">
        <v>0.99155459060789997</v>
      </c>
      <c r="AA76">
        <v>-1.85781286567184</v>
      </c>
      <c r="AB76">
        <v>-1.9777845201438899</v>
      </c>
      <c r="AC76" t="s">
        <v>258</v>
      </c>
      <c r="AD76" t="s">
        <v>241</v>
      </c>
      <c r="AE76" t="s">
        <v>62</v>
      </c>
      <c r="AF76" t="s">
        <v>96</v>
      </c>
      <c r="AG76" t="s">
        <v>242</v>
      </c>
      <c r="AI76">
        <v>106640</v>
      </c>
      <c r="AJ76">
        <v>1911</v>
      </c>
      <c r="AK76" t="s">
        <v>243</v>
      </c>
      <c r="AL76" t="s">
        <v>244</v>
      </c>
      <c r="AM76" t="s">
        <v>245</v>
      </c>
    </row>
    <row r="77" spans="1:39" x14ac:dyDescent="0.3">
      <c r="A77" s="1">
        <v>43627</v>
      </c>
      <c r="B77" t="s">
        <v>1</v>
      </c>
      <c r="C77" t="s">
        <v>239</v>
      </c>
      <c r="D77">
        <v>900</v>
      </c>
      <c r="E77">
        <v>13</v>
      </c>
      <c r="F77">
        <v>131.10000600000001</v>
      </c>
      <c r="G77">
        <v>132.13999899999999</v>
      </c>
      <c r="H77">
        <v>129.85000600000001</v>
      </c>
      <c r="I77">
        <v>130.30999800000001</v>
      </c>
      <c r="J77">
        <v>130.30999800000001</v>
      </c>
      <c r="K77">
        <v>454800</v>
      </c>
      <c r="L77">
        <v>2.14</v>
      </c>
      <c r="M77">
        <v>5.3727116390553701E-4</v>
      </c>
      <c r="N77">
        <v>3.5143395342746402E-2</v>
      </c>
      <c r="O77">
        <v>-1.7428965457674001E-2</v>
      </c>
      <c r="P77">
        <v>-6.9689380726915995E-2</v>
      </c>
      <c r="Q77">
        <v>-9.6747020399426994E-2</v>
      </c>
      <c r="R77">
        <v>8.9962292790976301E-3</v>
      </c>
      <c r="S77">
        <v>2.5093407577002E-2</v>
      </c>
      <c r="T77">
        <v>1.9747130077796798E-2</v>
      </c>
      <c r="U77">
        <v>2.2132999685536999E-2</v>
      </c>
      <c r="V77">
        <v>156.75</v>
      </c>
      <c r="W77">
        <v>99.400002000000001</v>
      </c>
      <c r="X77">
        <v>-0.18113541411356701</v>
      </c>
      <c r="Y77">
        <v>-3.4994119269314301E-4</v>
      </c>
      <c r="Z77">
        <v>1.05657639505839</v>
      </c>
      <c r="AA77">
        <v>-1.00832591916367</v>
      </c>
      <c r="AB77">
        <v>-1.106988984931</v>
      </c>
      <c r="AC77" t="s">
        <v>258</v>
      </c>
      <c r="AD77" t="s">
        <v>241</v>
      </c>
      <c r="AE77" t="s">
        <v>62</v>
      </c>
      <c r="AF77" t="s">
        <v>96</v>
      </c>
      <c r="AG77" t="s">
        <v>242</v>
      </c>
      <c r="AI77">
        <v>106640</v>
      </c>
      <c r="AJ77">
        <v>1911</v>
      </c>
      <c r="AK77" t="s">
        <v>243</v>
      </c>
      <c r="AL77" t="s">
        <v>244</v>
      </c>
      <c r="AM77" t="s">
        <v>245</v>
      </c>
    </row>
    <row r="78" spans="1:39" x14ac:dyDescent="0.3">
      <c r="A78" s="1">
        <v>43563</v>
      </c>
      <c r="B78" t="s">
        <v>1</v>
      </c>
      <c r="C78" t="s">
        <v>246</v>
      </c>
      <c r="D78">
        <v>1100</v>
      </c>
      <c r="E78">
        <v>14</v>
      </c>
      <c r="F78">
        <v>136.300003</v>
      </c>
      <c r="G78">
        <v>137.990005</v>
      </c>
      <c r="H78">
        <v>134.949997</v>
      </c>
      <c r="I78">
        <v>137.86999499999999</v>
      </c>
      <c r="J78">
        <v>136.603973</v>
      </c>
      <c r="K78">
        <v>569000</v>
      </c>
      <c r="L78">
        <v>2.5190000000000001</v>
      </c>
      <c r="M78">
        <v>1.28478050438873E-2</v>
      </c>
      <c r="N78">
        <v>2.49700516798259E-2</v>
      </c>
      <c r="O78">
        <v>2.97823864295545E-3</v>
      </c>
      <c r="P78">
        <v>0.17985098910914499</v>
      </c>
      <c r="Q78">
        <v>-4.0057032890398199E-2</v>
      </c>
      <c r="R78">
        <v>1.15687264602824E-2</v>
      </c>
      <c r="S78">
        <v>1.8414506738668401E-2</v>
      </c>
      <c r="T78">
        <v>1.9939075496840201E-2</v>
      </c>
      <c r="U78">
        <v>2.1863969734867299E-2</v>
      </c>
      <c r="V78">
        <v>167.53999299999899</v>
      </c>
      <c r="W78">
        <v>99.400002000000001</v>
      </c>
      <c r="X78">
        <v>-0.18113541411356701</v>
      </c>
      <c r="Y78">
        <v>1.0469119934194001E-3</v>
      </c>
      <c r="Z78">
        <v>0.92669003261119398</v>
      </c>
      <c r="AA78">
        <v>-0.58776908186658405</v>
      </c>
      <c r="AB78">
        <v>-0.90963947710815096</v>
      </c>
      <c r="AC78" t="s">
        <v>259</v>
      </c>
      <c r="AD78" t="s">
        <v>241</v>
      </c>
      <c r="AE78" t="s">
        <v>62</v>
      </c>
      <c r="AF78" t="s">
        <v>96</v>
      </c>
      <c r="AG78" t="s">
        <v>242</v>
      </c>
      <c r="AI78">
        <v>106640</v>
      </c>
      <c r="AJ78">
        <v>1911</v>
      </c>
      <c r="AK78" t="s">
        <v>243</v>
      </c>
      <c r="AL78" t="s">
        <v>244</v>
      </c>
      <c r="AM78" t="s">
        <v>245</v>
      </c>
    </row>
    <row r="79" spans="1:39" x14ac:dyDescent="0.3">
      <c r="A79" s="1">
        <v>43564</v>
      </c>
      <c r="B79" t="s">
        <v>1</v>
      </c>
      <c r="C79" t="s">
        <v>239</v>
      </c>
      <c r="D79">
        <v>1000</v>
      </c>
      <c r="E79">
        <v>14</v>
      </c>
      <c r="F79">
        <v>137.61000100000001</v>
      </c>
      <c r="G79">
        <v>137.61000100000001</v>
      </c>
      <c r="H79">
        <v>134.41000399999999</v>
      </c>
      <c r="I79">
        <v>134.779999</v>
      </c>
      <c r="J79">
        <v>133.54234299999999</v>
      </c>
      <c r="K79">
        <v>553200</v>
      </c>
      <c r="L79">
        <v>2.4990000000000001</v>
      </c>
      <c r="M79">
        <v>-2.2667428052621199E-2</v>
      </c>
      <c r="N79">
        <v>1.41064476264391E-3</v>
      </c>
      <c r="O79">
        <v>-2.0343699696269799E-2</v>
      </c>
      <c r="P79">
        <v>0.134953839547649</v>
      </c>
      <c r="Q79">
        <v>-5.1007807847121299E-2</v>
      </c>
      <c r="R79">
        <v>1.71220698830972E-2</v>
      </c>
      <c r="S79">
        <v>1.9043746904079902E-2</v>
      </c>
      <c r="T79">
        <v>2.0037519564295E-2</v>
      </c>
      <c r="U79">
        <v>2.1897888834271E-2</v>
      </c>
      <c r="V79">
        <v>167.53999299999899</v>
      </c>
      <c r="W79">
        <v>99.400002000000001</v>
      </c>
      <c r="X79">
        <v>-0.18113541411356701</v>
      </c>
      <c r="Y79">
        <v>-6.0859766572597396E-3</v>
      </c>
      <c r="Z79">
        <v>0.93316628515167299</v>
      </c>
      <c r="AA79">
        <v>-0.68245961905482799</v>
      </c>
      <c r="AB79">
        <v>-0.86206594335987197</v>
      </c>
      <c r="AC79" t="s">
        <v>259</v>
      </c>
      <c r="AD79" t="s">
        <v>241</v>
      </c>
      <c r="AE79" t="s">
        <v>62</v>
      </c>
      <c r="AF79" t="s">
        <v>96</v>
      </c>
      <c r="AG79" t="s">
        <v>242</v>
      </c>
      <c r="AI79">
        <v>106640</v>
      </c>
      <c r="AJ79">
        <v>1911</v>
      </c>
      <c r="AK79" t="s">
        <v>243</v>
      </c>
      <c r="AL79" t="s">
        <v>244</v>
      </c>
      <c r="AM79" t="s">
        <v>245</v>
      </c>
    </row>
    <row r="80" spans="1:39" x14ac:dyDescent="0.3">
      <c r="A80" s="1">
        <v>43591</v>
      </c>
      <c r="B80" t="s">
        <v>1</v>
      </c>
      <c r="C80" t="s">
        <v>239</v>
      </c>
      <c r="D80">
        <v>800</v>
      </c>
      <c r="E80">
        <v>14</v>
      </c>
      <c r="F80">
        <v>139.970001</v>
      </c>
      <c r="G80">
        <v>140.61000100000001</v>
      </c>
      <c r="H80">
        <v>138.11999499999999</v>
      </c>
      <c r="I80">
        <v>139.979996</v>
      </c>
      <c r="J80">
        <v>138.69459499999999</v>
      </c>
      <c r="K80">
        <v>812300</v>
      </c>
      <c r="L80">
        <v>2.5</v>
      </c>
      <c r="M80">
        <v>-1.75617265598913E-2</v>
      </c>
      <c r="N80">
        <v>1.0196158099612501E-2</v>
      </c>
      <c r="O80">
        <v>5.2881177538423203E-2</v>
      </c>
      <c r="P80">
        <v>4.0605701805146402E-2</v>
      </c>
      <c r="Q80">
        <v>-4.6317650315152899E-2</v>
      </c>
      <c r="R80">
        <v>1.28910559392193E-2</v>
      </c>
      <c r="S80">
        <v>1.45892040095965E-2</v>
      </c>
      <c r="T80">
        <v>1.49730025801649E-2</v>
      </c>
      <c r="U80">
        <v>2.1814061166920001E-2</v>
      </c>
      <c r="V80">
        <v>167.53999299999899</v>
      </c>
      <c r="W80">
        <v>99.400002000000001</v>
      </c>
      <c r="X80">
        <v>-0.18113541411356701</v>
      </c>
      <c r="Y80">
        <v>-4.4810132310555703E-3</v>
      </c>
      <c r="Z80">
        <v>0.94424915772394002</v>
      </c>
      <c r="AA80">
        <v>-0.61123335914263599</v>
      </c>
      <c r="AB80">
        <v>-0.75722072304982702</v>
      </c>
      <c r="AC80" t="s">
        <v>259</v>
      </c>
      <c r="AD80" t="s">
        <v>241</v>
      </c>
      <c r="AE80" t="s">
        <v>62</v>
      </c>
      <c r="AF80" t="s">
        <v>96</v>
      </c>
      <c r="AG80" t="s">
        <v>242</v>
      </c>
      <c r="AI80">
        <v>106640</v>
      </c>
      <c r="AJ80">
        <v>1911</v>
      </c>
      <c r="AK80" t="s">
        <v>243</v>
      </c>
      <c r="AL80" t="s">
        <v>244</v>
      </c>
      <c r="AM80" t="s">
        <v>245</v>
      </c>
    </row>
    <row r="81" spans="1:39" x14ac:dyDescent="0.3">
      <c r="A81" s="1">
        <v>43592</v>
      </c>
      <c r="B81" t="s">
        <v>1</v>
      </c>
      <c r="C81" t="s">
        <v>246</v>
      </c>
      <c r="D81">
        <v>1500</v>
      </c>
      <c r="E81">
        <v>14</v>
      </c>
      <c r="F81">
        <v>138.69000199999999</v>
      </c>
      <c r="G81">
        <v>139.199997</v>
      </c>
      <c r="H81">
        <v>135.85000600000001</v>
      </c>
      <c r="I81">
        <v>137.75</v>
      </c>
      <c r="J81">
        <v>136.48507699999999</v>
      </c>
      <c r="K81">
        <v>737700</v>
      </c>
      <c r="L81">
        <v>2.448</v>
      </c>
      <c r="M81">
        <v>-1.6059074922472799E-2</v>
      </c>
      <c r="N81">
        <v>-7.737729398692E-3</v>
      </c>
      <c r="O81">
        <v>2.4099302687786199E-2</v>
      </c>
      <c r="P81">
        <v>2.4768125894487798E-2</v>
      </c>
      <c r="Q81">
        <v>-7.2604902876223495E-2</v>
      </c>
      <c r="R81">
        <v>1.5230841201591599E-2</v>
      </c>
      <c r="S81">
        <v>1.49068179041228E-2</v>
      </c>
      <c r="T81">
        <v>1.51200087187959E-2</v>
      </c>
      <c r="U81">
        <v>2.1826921709245901E-2</v>
      </c>
      <c r="V81">
        <v>167.53999299999899</v>
      </c>
      <c r="W81">
        <v>99.400002000000001</v>
      </c>
      <c r="X81">
        <v>-0.18113541411356701</v>
      </c>
      <c r="Y81">
        <v>-1.6649488130547601E-2</v>
      </c>
      <c r="Z81">
        <v>0.944723028847266</v>
      </c>
      <c r="AA81">
        <v>-0.82920692600912804</v>
      </c>
      <c r="AB81">
        <v>-0.71591708415472799</v>
      </c>
      <c r="AC81" t="s">
        <v>259</v>
      </c>
      <c r="AD81" t="s">
        <v>241</v>
      </c>
      <c r="AE81" t="s">
        <v>62</v>
      </c>
      <c r="AF81" t="s">
        <v>96</v>
      </c>
      <c r="AG81" t="s">
        <v>242</v>
      </c>
      <c r="AI81">
        <v>106640</v>
      </c>
      <c r="AJ81">
        <v>1911</v>
      </c>
      <c r="AK81" t="s">
        <v>243</v>
      </c>
      <c r="AL81" t="s">
        <v>244</v>
      </c>
      <c r="AM81" t="s">
        <v>245</v>
      </c>
    </row>
    <row r="82" spans="1:39" x14ac:dyDescent="0.3">
      <c r="A82" s="1">
        <v>43602</v>
      </c>
      <c r="B82" t="s">
        <v>1</v>
      </c>
      <c r="C82" t="s">
        <v>246</v>
      </c>
      <c r="D82">
        <v>1200</v>
      </c>
      <c r="E82">
        <v>14</v>
      </c>
      <c r="F82">
        <v>128.78999299999899</v>
      </c>
      <c r="G82">
        <v>130.050003</v>
      </c>
      <c r="H82">
        <v>126.58000199999999</v>
      </c>
      <c r="I82">
        <v>128.63000500000001</v>
      </c>
      <c r="J82">
        <v>128.63000500000001</v>
      </c>
      <c r="K82">
        <v>531600</v>
      </c>
      <c r="L82">
        <v>2.3929999999999998</v>
      </c>
      <c r="M82">
        <v>-9.9787560574746605E-3</v>
      </c>
      <c r="N82">
        <v>-3.40597738818414E-2</v>
      </c>
      <c r="O82">
        <v>-5.6367214951598799E-2</v>
      </c>
      <c r="P82">
        <v>-6.2817372545939706E-2</v>
      </c>
      <c r="Q82">
        <v>-0.171903448061381</v>
      </c>
      <c r="R82">
        <v>2.4260151540933299E-2</v>
      </c>
      <c r="S82">
        <v>1.6248693652816299E-2</v>
      </c>
      <c r="T82">
        <v>1.6159429136082801E-2</v>
      </c>
      <c r="U82">
        <v>2.2068808002655399E-2</v>
      </c>
      <c r="V82">
        <v>167.53999299999899</v>
      </c>
      <c r="W82">
        <v>99.400002000000001</v>
      </c>
      <c r="X82">
        <v>-0.18113541411356701</v>
      </c>
      <c r="Y82">
        <v>-5.8544371529206298E-3</v>
      </c>
      <c r="Z82">
        <v>0.97705228824263401</v>
      </c>
      <c r="AA82">
        <v>-1.6640599692203999</v>
      </c>
      <c r="AB82">
        <v>-1.5416700246359101</v>
      </c>
      <c r="AC82" t="s">
        <v>259</v>
      </c>
      <c r="AD82" t="s">
        <v>241</v>
      </c>
      <c r="AE82" t="s">
        <v>62</v>
      </c>
      <c r="AF82" t="s">
        <v>96</v>
      </c>
      <c r="AG82" t="s">
        <v>242</v>
      </c>
      <c r="AI82">
        <v>106640</v>
      </c>
      <c r="AJ82">
        <v>1911</v>
      </c>
      <c r="AK82" t="s">
        <v>243</v>
      </c>
      <c r="AL82" t="s">
        <v>244</v>
      </c>
      <c r="AM82" t="s">
        <v>245</v>
      </c>
    </row>
    <row r="83" spans="1:39" x14ac:dyDescent="0.3">
      <c r="A83" s="1">
        <v>43622</v>
      </c>
      <c r="B83" t="s">
        <v>1</v>
      </c>
      <c r="C83" t="s">
        <v>246</v>
      </c>
      <c r="D83">
        <v>1800</v>
      </c>
      <c r="E83">
        <v>14</v>
      </c>
      <c r="F83">
        <v>127.599998</v>
      </c>
      <c r="G83">
        <v>129.050003</v>
      </c>
      <c r="H83">
        <v>125.480003</v>
      </c>
      <c r="I83">
        <v>128.16999799999999</v>
      </c>
      <c r="J83">
        <v>128.16999799999999</v>
      </c>
      <c r="K83">
        <v>776600</v>
      </c>
      <c r="L83">
        <v>2.1240000000000001</v>
      </c>
      <c r="M83">
        <v>2.0334890957091602E-2</v>
      </c>
      <c r="N83">
        <v>6.7617274046275003E-2</v>
      </c>
      <c r="O83">
        <v>-7.8916865426180705E-2</v>
      </c>
      <c r="P83">
        <v>-6.0750300852792101E-2</v>
      </c>
      <c r="Q83">
        <v>-0.11048028115624101</v>
      </c>
      <c r="R83">
        <v>4.0574920184734499E-2</v>
      </c>
      <c r="S83">
        <v>2.5476757436878699E-2</v>
      </c>
      <c r="T83">
        <v>2.0120290995302902E-2</v>
      </c>
      <c r="U83">
        <v>2.2124419705327102E-2</v>
      </c>
      <c r="V83">
        <v>156.75</v>
      </c>
      <c r="W83">
        <v>99.400002000000001</v>
      </c>
      <c r="X83">
        <v>-0.18113541411356701</v>
      </c>
      <c r="Y83">
        <v>6.1168407152111899E-3</v>
      </c>
      <c r="Z83">
        <v>1.05265292375887</v>
      </c>
      <c r="AA83">
        <v>-1.1359452460172099</v>
      </c>
      <c r="AB83">
        <v>-1.4908304673089801</v>
      </c>
      <c r="AC83" t="s">
        <v>259</v>
      </c>
      <c r="AD83" t="s">
        <v>241</v>
      </c>
      <c r="AE83" t="s">
        <v>62</v>
      </c>
      <c r="AF83" t="s">
        <v>96</v>
      </c>
      <c r="AG83" t="s">
        <v>242</v>
      </c>
      <c r="AI83">
        <v>106640</v>
      </c>
      <c r="AJ83">
        <v>1911</v>
      </c>
      <c r="AK83" t="s">
        <v>243</v>
      </c>
      <c r="AL83" t="s">
        <v>244</v>
      </c>
      <c r="AM83" t="s">
        <v>245</v>
      </c>
    </row>
    <row r="84" spans="1:39" x14ac:dyDescent="0.3">
      <c r="A84" s="1">
        <v>43643</v>
      </c>
      <c r="B84" t="s">
        <v>1</v>
      </c>
      <c r="C84" t="s">
        <v>246</v>
      </c>
      <c r="D84">
        <v>900</v>
      </c>
      <c r="E84">
        <v>14</v>
      </c>
      <c r="F84">
        <v>140.55999800000001</v>
      </c>
      <c r="G84">
        <v>142.83999599999899</v>
      </c>
      <c r="H84">
        <v>140.55999800000001</v>
      </c>
      <c r="I84">
        <v>142.30999800000001</v>
      </c>
      <c r="J84">
        <v>142.30999800000001</v>
      </c>
      <c r="K84">
        <v>559100</v>
      </c>
      <c r="L84">
        <v>2.0049999999999999</v>
      </c>
      <c r="M84">
        <v>1.8224173736702799E-2</v>
      </c>
      <c r="N84">
        <v>7.5471561808211299E-3</v>
      </c>
      <c r="O84">
        <v>0.14989673265695999</v>
      </c>
      <c r="P84">
        <v>8.4052294192569293E-2</v>
      </c>
      <c r="Q84">
        <v>2.1902139858211898E-2</v>
      </c>
      <c r="R84">
        <v>1.5941456624293901E-2</v>
      </c>
      <c r="S84">
        <v>2.2297592656577402E-2</v>
      </c>
      <c r="T84">
        <v>1.8999236646529801E-2</v>
      </c>
      <c r="U84">
        <v>2.22222783423686E-2</v>
      </c>
      <c r="V84">
        <v>156.509995</v>
      </c>
      <c r="W84">
        <v>99.400002000000001</v>
      </c>
      <c r="X84">
        <v>-0.18113541411356701</v>
      </c>
      <c r="Y84">
        <v>3.81588593721357E-3</v>
      </c>
      <c r="Z84">
        <v>1.06326992877838</v>
      </c>
      <c r="AA84">
        <v>1.46177293659898E-2</v>
      </c>
      <c r="AB84">
        <v>-0.112831042220499</v>
      </c>
      <c r="AC84" t="s">
        <v>259</v>
      </c>
      <c r="AD84" t="s">
        <v>241</v>
      </c>
      <c r="AE84" t="s">
        <v>62</v>
      </c>
      <c r="AF84" t="s">
        <v>96</v>
      </c>
      <c r="AG84" t="s">
        <v>242</v>
      </c>
      <c r="AI84">
        <v>106640</v>
      </c>
      <c r="AJ84">
        <v>1911</v>
      </c>
      <c r="AK84" t="s">
        <v>243</v>
      </c>
      <c r="AL84" t="s">
        <v>244</v>
      </c>
      <c r="AM84" t="s">
        <v>245</v>
      </c>
    </row>
    <row r="85" spans="1:39" x14ac:dyDescent="0.3">
      <c r="A85" s="1">
        <v>43559</v>
      </c>
      <c r="B85" t="s">
        <v>1</v>
      </c>
      <c r="C85" t="s">
        <v>239</v>
      </c>
      <c r="D85">
        <v>2200</v>
      </c>
      <c r="E85">
        <v>15</v>
      </c>
      <c r="F85">
        <v>132.71000699999999</v>
      </c>
      <c r="G85">
        <v>134.470001</v>
      </c>
      <c r="H85">
        <v>132.39999399999999</v>
      </c>
      <c r="I85">
        <v>134.470001</v>
      </c>
      <c r="J85">
        <v>133.23519899999999</v>
      </c>
      <c r="K85">
        <v>610100</v>
      </c>
      <c r="L85">
        <v>2.512</v>
      </c>
      <c r="M85">
        <v>1.27227999281642E-2</v>
      </c>
      <c r="N85">
        <v>1.8160511504205699E-2</v>
      </c>
      <c r="O85">
        <v>-5.3851881585474798E-2</v>
      </c>
      <c r="P85">
        <v>0.23137016039476199</v>
      </c>
      <c r="Q85">
        <v>-8.55529526267369E-2</v>
      </c>
      <c r="R85">
        <v>1.0746797189001799E-2</v>
      </c>
      <c r="S85">
        <v>1.8573139650988699E-2</v>
      </c>
      <c r="T85">
        <v>2.0909423691038199E-2</v>
      </c>
      <c r="U85">
        <v>2.19046933394254E-2</v>
      </c>
      <c r="V85">
        <v>167.53999299999899</v>
      </c>
      <c r="W85">
        <v>99.400002000000001</v>
      </c>
      <c r="X85">
        <v>-0.18113541411356701</v>
      </c>
      <c r="Y85">
        <v>2.0824655091414399E-3</v>
      </c>
      <c r="Z85">
        <v>0.93084927781719395</v>
      </c>
      <c r="AA85">
        <v>-0.998528326697253</v>
      </c>
      <c r="AB85">
        <v>-1.0344697363720601</v>
      </c>
      <c r="AC85" t="s">
        <v>260</v>
      </c>
      <c r="AD85" t="s">
        <v>241</v>
      </c>
      <c r="AE85" t="s">
        <v>62</v>
      </c>
      <c r="AF85" t="s">
        <v>96</v>
      </c>
      <c r="AG85" t="s">
        <v>242</v>
      </c>
      <c r="AI85">
        <v>106640</v>
      </c>
      <c r="AJ85">
        <v>1911</v>
      </c>
      <c r="AK85" t="s">
        <v>243</v>
      </c>
      <c r="AL85" t="s">
        <v>244</v>
      </c>
      <c r="AM85" t="s">
        <v>245</v>
      </c>
    </row>
    <row r="86" spans="1:39" x14ac:dyDescent="0.3">
      <c r="A86" s="1">
        <v>43560</v>
      </c>
      <c r="B86" t="s">
        <v>1</v>
      </c>
      <c r="C86" t="s">
        <v>246</v>
      </c>
      <c r="D86">
        <v>1000</v>
      </c>
      <c r="E86">
        <v>15</v>
      </c>
      <c r="F86">
        <v>134.66000399999999</v>
      </c>
      <c r="G86">
        <v>136.679993</v>
      </c>
      <c r="H86">
        <v>134.11999499999999</v>
      </c>
      <c r="I86">
        <v>136.11000100000001</v>
      </c>
      <c r="J86">
        <v>134.86013799999901</v>
      </c>
      <c r="K86">
        <v>614700</v>
      </c>
      <c r="L86">
        <v>2.5009999999999999</v>
      </c>
      <c r="M86">
        <v>1.2122246635938401E-2</v>
      </c>
      <c r="N86">
        <v>2.3941651888899199E-2</v>
      </c>
      <c r="O86">
        <v>-2.0362885633873399E-2</v>
      </c>
      <c r="P86">
        <v>0.195747610503545</v>
      </c>
      <c r="Q86">
        <v>-8.0070785371522804E-2</v>
      </c>
      <c r="R86">
        <v>1.1402128429421799E-2</v>
      </c>
      <c r="S86">
        <v>1.8319355445390002E-2</v>
      </c>
      <c r="T86">
        <v>2.0166860204243901E-2</v>
      </c>
      <c r="U86">
        <v>2.1914372883363599E-2</v>
      </c>
      <c r="V86">
        <v>167.53999299999899</v>
      </c>
      <c r="W86">
        <v>99.400002000000001</v>
      </c>
      <c r="X86">
        <v>-0.18113541411356701</v>
      </c>
      <c r="Y86">
        <v>4.62571739556182E-3</v>
      </c>
      <c r="Z86">
        <v>0.93214541854684896</v>
      </c>
      <c r="AA86">
        <v>-0.94927367203728397</v>
      </c>
      <c r="AB86">
        <v>-1.00984425983493</v>
      </c>
      <c r="AC86" t="s">
        <v>260</v>
      </c>
      <c r="AD86" t="s">
        <v>241</v>
      </c>
      <c r="AE86" t="s">
        <v>62</v>
      </c>
      <c r="AF86" t="s">
        <v>96</v>
      </c>
      <c r="AG86" t="s">
        <v>242</v>
      </c>
      <c r="AI86">
        <v>106640</v>
      </c>
      <c r="AJ86">
        <v>1911</v>
      </c>
      <c r="AK86" t="s">
        <v>243</v>
      </c>
      <c r="AL86" t="s">
        <v>244</v>
      </c>
      <c r="AM86" t="s">
        <v>245</v>
      </c>
    </row>
    <row r="87" spans="1:39" x14ac:dyDescent="0.3">
      <c r="A87" s="1">
        <v>43602</v>
      </c>
      <c r="B87" t="s">
        <v>1</v>
      </c>
      <c r="C87" t="s">
        <v>246</v>
      </c>
      <c r="D87">
        <v>1000</v>
      </c>
      <c r="E87">
        <v>15</v>
      </c>
      <c r="F87">
        <v>128.78999299999899</v>
      </c>
      <c r="G87">
        <v>130.050003</v>
      </c>
      <c r="H87">
        <v>126.58000199999999</v>
      </c>
      <c r="I87">
        <v>128.63000500000001</v>
      </c>
      <c r="J87">
        <v>128.63000500000001</v>
      </c>
      <c r="K87">
        <v>531600</v>
      </c>
      <c r="L87">
        <v>2.3929999999999998</v>
      </c>
      <c r="M87">
        <v>-9.9787560574746605E-3</v>
      </c>
      <c r="N87">
        <v>-3.40597738818414E-2</v>
      </c>
      <c r="O87">
        <v>-5.6367214951598799E-2</v>
      </c>
      <c r="P87">
        <v>-6.2817372545939706E-2</v>
      </c>
      <c r="Q87">
        <v>-0.171903448061381</v>
      </c>
      <c r="R87">
        <v>2.4260151540933299E-2</v>
      </c>
      <c r="S87">
        <v>1.6248693652816299E-2</v>
      </c>
      <c r="T87">
        <v>1.6159429136082801E-2</v>
      </c>
      <c r="U87">
        <v>2.2068808002655399E-2</v>
      </c>
      <c r="V87">
        <v>167.53999299999899</v>
      </c>
      <c r="W87">
        <v>99.400002000000001</v>
      </c>
      <c r="X87">
        <v>-0.18113541411356701</v>
      </c>
      <c r="Y87">
        <v>-5.8544371529206298E-3</v>
      </c>
      <c r="Z87">
        <v>0.97705228824263401</v>
      </c>
      <c r="AA87">
        <v>-1.6640599692203999</v>
      </c>
      <c r="AB87">
        <v>-1.5416700246359101</v>
      </c>
      <c r="AC87" t="s">
        <v>260</v>
      </c>
      <c r="AD87" t="s">
        <v>241</v>
      </c>
      <c r="AE87" t="s">
        <v>62</v>
      </c>
      <c r="AF87" t="s">
        <v>96</v>
      </c>
      <c r="AG87" t="s">
        <v>242</v>
      </c>
      <c r="AI87">
        <v>106640</v>
      </c>
      <c r="AJ87">
        <v>1911</v>
      </c>
      <c r="AK87" t="s">
        <v>243</v>
      </c>
      <c r="AL87" t="s">
        <v>244</v>
      </c>
      <c r="AM87" t="s">
        <v>245</v>
      </c>
    </row>
    <row r="88" spans="1:39" x14ac:dyDescent="0.3">
      <c r="A88" s="1">
        <v>43614</v>
      </c>
      <c r="B88" t="s">
        <v>1</v>
      </c>
      <c r="C88" t="s">
        <v>246</v>
      </c>
      <c r="D88">
        <v>1800</v>
      </c>
      <c r="E88">
        <v>15</v>
      </c>
      <c r="F88">
        <v>122.220001</v>
      </c>
      <c r="G88">
        <v>122.860001</v>
      </c>
      <c r="H88">
        <v>119.25</v>
      </c>
      <c r="I88">
        <v>120.300003</v>
      </c>
      <c r="J88">
        <v>120.300003</v>
      </c>
      <c r="K88">
        <v>651000</v>
      </c>
      <c r="L88">
        <v>2.2360000000000002</v>
      </c>
      <c r="M88">
        <v>-1.81223820664928E-2</v>
      </c>
      <c r="N88">
        <v>-9.6593997507988E-2</v>
      </c>
      <c r="O88">
        <v>-0.121204927977376</v>
      </c>
      <c r="P88">
        <v>-0.15513336389285101</v>
      </c>
      <c r="Q88">
        <v>-0.19141147962740901</v>
      </c>
      <c r="R88">
        <v>1.1559414572041699E-2</v>
      </c>
      <c r="S88">
        <v>1.7636430465715801E-2</v>
      </c>
      <c r="T88">
        <v>1.70469218690142E-2</v>
      </c>
      <c r="U88">
        <v>2.15905802864527E-2</v>
      </c>
      <c r="V88">
        <v>156.75</v>
      </c>
      <c r="W88">
        <v>99.400002000000001</v>
      </c>
      <c r="X88">
        <v>-0.18113541411356701</v>
      </c>
      <c r="Y88">
        <v>-6.9359101493404697E-3</v>
      </c>
      <c r="Z88">
        <v>0.99155459060789997</v>
      </c>
      <c r="AA88">
        <v>-1.85781286567184</v>
      </c>
      <c r="AB88">
        <v>-1.9777845201438899</v>
      </c>
      <c r="AC88" t="s">
        <v>260</v>
      </c>
      <c r="AD88" t="s">
        <v>241</v>
      </c>
      <c r="AE88" t="s">
        <v>62</v>
      </c>
      <c r="AF88" t="s">
        <v>96</v>
      </c>
      <c r="AG88" t="s">
        <v>242</v>
      </c>
      <c r="AI88">
        <v>106640</v>
      </c>
      <c r="AJ88">
        <v>1911</v>
      </c>
      <c r="AK88" t="s">
        <v>243</v>
      </c>
      <c r="AL88" t="s">
        <v>244</v>
      </c>
      <c r="AM88" t="s">
        <v>245</v>
      </c>
    </row>
    <row r="89" spans="1:39" x14ac:dyDescent="0.3">
      <c r="A89" s="1">
        <v>43628</v>
      </c>
      <c r="B89" t="s">
        <v>1</v>
      </c>
      <c r="C89" t="s">
        <v>239</v>
      </c>
      <c r="D89">
        <v>1200</v>
      </c>
      <c r="E89">
        <v>15</v>
      </c>
      <c r="F89">
        <v>130.08000200000001</v>
      </c>
      <c r="G89">
        <v>131.570007</v>
      </c>
      <c r="H89">
        <v>128.46000699999999</v>
      </c>
      <c r="I89">
        <v>130.16999799999999</v>
      </c>
      <c r="J89">
        <v>130.16999799999999</v>
      </c>
      <c r="K89">
        <v>507200</v>
      </c>
      <c r="L89">
        <v>2.1269999999999998</v>
      </c>
      <c r="M89">
        <v>-1.07493869495274E-3</v>
      </c>
      <c r="N89">
        <v>3.5818671933480102E-2</v>
      </c>
      <c r="O89">
        <v>-2.2158605729800301E-2</v>
      </c>
      <c r="P89">
        <v>-7.1402464648837705E-2</v>
      </c>
      <c r="Q89">
        <v>-0.10997391538720699</v>
      </c>
      <c r="R89">
        <v>8.8351146009501107E-3</v>
      </c>
      <c r="S89">
        <v>2.5073747558730399E-2</v>
      </c>
      <c r="T89">
        <v>1.9745868817684101E-2</v>
      </c>
      <c r="U89">
        <v>2.2118831874312399E-2</v>
      </c>
      <c r="V89">
        <v>156.75</v>
      </c>
      <c r="W89">
        <v>99.400002000000001</v>
      </c>
      <c r="X89">
        <v>-0.18113541411356701</v>
      </c>
      <c r="Y89">
        <v>-2.0396578921351798E-3</v>
      </c>
      <c r="Z89">
        <v>1.05596885636258</v>
      </c>
      <c r="AA89">
        <v>-1.1169939958168</v>
      </c>
      <c r="AB89">
        <v>-1.05827419842516</v>
      </c>
      <c r="AC89" t="s">
        <v>260</v>
      </c>
      <c r="AD89" t="s">
        <v>241</v>
      </c>
      <c r="AE89" t="s">
        <v>62</v>
      </c>
      <c r="AF89" t="s">
        <v>96</v>
      </c>
      <c r="AG89" t="s">
        <v>242</v>
      </c>
      <c r="AI89">
        <v>106640</v>
      </c>
      <c r="AJ89">
        <v>1911</v>
      </c>
      <c r="AK89" t="s">
        <v>243</v>
      </c>
      <c r="AL89" t="s">
        <v>244</v>
      </c>
      <c r="AM89" t="s">
        <v>245</v>
      </c>
    </row>
    <row r="90" spans="1:39" x14ac:dyDescent="0.3">
      <c r="A90" s="1">
        <v>43629</v>
      </c>
      <c r="B90" t="s">
        <v>1</v>
      </c>
      <c r="C90" t="s">
        <v>239</v>
      </c>
      <c r="D90">
        <v>1700</v>
      </c>
      <c r="E90">
        <v>15</v>
      </c>
      <c r="F90">
        <v>131.25</v>
      </c>
      <c r="G90">
        <v>135.13999899999999</v>
      </c>
      <c r="H90">
        <v>131.25</v>
      </c>
      <c r="I90">
        <v>135.08000200000001</v>
      </c>
      <c r="J90">
        <v>135.08000200000001</v>
      </c>
      <c r="K90">
        <v>762300</v>
      </c>
      <c r="L90">
        <v>2.0910000000000002</v>
      </c>
      <c r="M90">
        <v>3.7025937209562099E-2</v>
      </c>
      <c r="N90">
        <v>5.25097181859508E-2</v>
      </c>
      <c r="O90">
        <v>6.2437284454311397E-2</v>
      </c>
      <c r="P90">
        <v>-2.7049993747509299E-2</v>
      </c>
      <c r="Q90">
        <v>-7.9298982292992301E-2</v>
      </c>
      <c r="R90">
        <v>1.5610818260739699E-2</v>
      </c>
      <c r="S90">
        <v>2.4059139878867999E-2</v>
      </c>
      <c r="T90">
        <v>2.0304263015578E-2</v>
      </c>
      <c r="U90">
        <v>2.2240405764057E-2</v>
      </c>
      <c r="V90">
        <v>156.75</v>
      </c>
      <c r="W90">
        <v>99.400002000000001</v>
      </c>
      <c r="X90">
        <v>-0.18113541411356701</v>
      </c>
      <c r="Y90">
        <v>4.0890106107655602E-3</v>
      </c>
      <c r="Z90">
        <v>1.0611975343700399</v>
      </c>
      <c r="AA90">
        <v>-0.84940444058709796</v>
      </c>
      <c r="AB90">
        <v>-1.00096603733914</v>
      </c>
      <c r="AC90" t="s">
        <v>260</v>
      </c>
      <c r="AD90" t="s">
        <v>241</v>
      </c>
      <c r="AE90" t="s">
        <v>62</v>
      </c>
      <c r="AF90" t="s">
        <v>96</v>
      </c>
      <c r="AG90" t="s">
        <v>242</v>
      </c>
      <c r="AI90">
        <v>106640</v>
      </c>
      <c r="AJ90">
        <v>1911</v>
      </c>
      <c r="AK90" t="s">
        <v>243</v>
      </c>
      <c r="AL90" t="s">
        <v>244</v>
      </c>
      <c r="AM90" t="s">
        <v>245</v>
      </c>
    </row>
    <row r="91" spans="1:39" x14ac:dyDescent="0.3">
      <c r="A91" s="1">
        <v>43642</v>
      </c>
      <c r="B91" t="s">
        <v>1</v>
      </c>
      <c r="C91" t="s">
        <v>239</v>
      </c>
      <c r="D91">
        <v>1100</v>
      </c>
      <c r="E91">
        <v>15</v>
      </c>
      <c r="F91">
        <v>137.970001</v>
      </c>
      <c r="G91">
        <v>141.25</v>
      </c>
      <c r="H91">
        <v>137.91000399999999</v>
      </c>
      <c r="I91">
        <v>139.740005</v>
      </c>
      <c r="J91">
        <v>139.740005</v>
      </c>
      <c r="K91">
        <v>805300</v>
      </c>
      <c r="L91">
        <v>2.0489999999999999</v>
      </c>
      <c r="M91">
        <v>1.5432619801146101E-2</v>
      </c>
      <c r="N91">
        <v>-1.5902585533217599E-2</v>
      </c>
      <c r="O91">
        <v>0.112350247037092</v>
      </c>
      <c r="P91">
        <v>6.78748656993646E-2</v>
      </c>
      <c r="Q91">
        <v>7.0776133742356199E-3</v>
      </c>
      <c r="R91">
        <v>1.29664921766885E-2</v>
      </c>
      <c r="S91">
        <v>2.2813563898238399E-2</v>
      </c>
      <c r="T91">
        <v>1.88762022838149E-2</v>
      </c>
      <c r="U91">
        <v>2.2193677111421801E-2</v>
      </c>
      <c r="V91">
        <v>156.509995</v>
      </c>
      <c r="W91">
        <v>99.400002000000001</v>
      </c>
      <c r="X91">
        <v>-0.18113541411356701</v>
      </c>
      <c r="Y91">
        <v>-1.2346958449604901E-3</v>
      </c>
      <c r="Z91">
        <v>1.0612124129809299</v>
      </c>
      <c r="AA91">
        <v>-0.106797184867139</v>
      </c>
      <c r="AB91">
        <v>-0.154628773933976</v>
      </c>
      <c r="AC91" t="s">
        <v>260</v>
      </c>
      <c r="AD91" t="s">
        <v>241</v>
      </c>
      <c r="AE91" t="s">
        <v>62</v>
      </c>
      <c r="AF91" t="s">
        <v>96</v>
      </c>
      <c r="AG91" t="s">
        <v>242</v>
      </c>
      <c r="AI91">
        <v>106640</v>
      </c>
      <c r="AJ91">
        <v>1911</v>
      </c>
      <c r="AK91" t="s">
        <v>243</v>
      </c>
      <c r="AL91" t="s">
        <v>244</v>
      </c>
      <c r="AM91" t="s">
        <v>245</v>
      </c>
    </row>
    <row r="92" spans="1:39" x14ac:dyDescent="0.3">
      <c r="A92" s="1">
        <v>43643</v>
      </c>
      <c r="B92" t="s">
        <v>1</v>
      </c>
      <c r="C92" t="s">
        <v>246</v>
      </c>
      <c r="D92">
        <v>2400</v>
      </c>
      <c r="E92">
        <v>15</v>
      </c>
      <c r="F92">
        <v>140.55999800000001</v>
      </c>
      <c r="G92">
        <v>142.83999599999899</v>
      </c>
      <c r="H92">
        <v>140.55999800000001</v>
      </c>
      <c r="I92">
        <v>142.30999800000001</v>
      </c>
      <c r="J92">
        <v>142.30999800000001</v>
      </c>
      <c r="K92">
        <v>559100</v>
      </c>
      <c r="L92">
        <v>2.0049999999999999</v>
      </c>
      <c r="M92">
        <v>1.8224173736702799E-2</v>
      </c>
      <c r="N92">
        <v>7.5471561808211299E-3</v>
      </c>
      <c r="O92">
        <v>0.14989673265695999</v>
      </c>
      <c r="P92">
        <v>8.4052294192569293E-2</v>
      </c>
      <c r="Q92">
        <v>2.1902139858211898E-2</v>
      </c>
      <c r="R92">
        <v>1.5941456624293901E-2</v>
      </c>
      <c r="S92">
        <v>2.2297592656577402E-2</v>
      </c>
      <c r="T92">
        <v>1.8999236646529801E-2</v>
      </c>
      <c r="U92">
        <v>2.22222783423686E-2</v>
      </c>
      <c r="V92">
        <v>156.509995</v>
      </c>
      <c r="W92">
        <v>99.400002000000001</v>
      </c>
      <c r="X92">
        <v>-0.18113541411356701</v>
      </c>
      <c r="Y92">
        <v>3.81588593721357E-3</v>
      </c>
      <c r="Z92">
        <v>1.06326992877838</v>
      </c>
      <c r="AA92">
        <v>1.46177293659898E-2</v>
      </c>
      <c r="AB92">
        <v>-0.112831042220499</v>
      </c>
      <c r="AC92" t="s">
        <v>260</v>
      </c>
      <c r="AD92" t="s">
        <v>241</v>
      </c>
      <c r="AE92" t="s">
        <v>62</v>
      </c>
      <c r="AF92" t="s">
        <v>96</v>
      </c>
      <c r="AG92" t="s">
        <v>242</v>
      </c>
      <c r="AI92">
        <v>106640</v>
      </c>
      <c r="AJ92">
        <v>1911</v>
      </c>
      <c r="AK92" t="s">
        <v>243</v>
      </c>
      <c r="AL92" t="s">
        <v>244</v>
      </c>
      <c r="AM92" t="s">
        <v>245</v>
      </c>
    </row>
    <row r="93" spans="1:39" x14ac:dyDescent="0.3">
      <c r="A93" s="1">
        <v>43558</v>
      </c>
      <c r="B93" t="s">
        <v>1</v>
      </c>
      <c r="C93" t="s">
        <v>246</v>
      </c>
      <c r="D93">
        <v>1300</v>
      </c>
      <c r="E93">
        <v>16</v>
      </c>
      <c r="F93">
        <v>134.86000100000001</v>
      </c>
      <c r="G93">
        <v>134.929993</v>
      </c>
      <c r="H93">
        <v>132.220001</v>
      </c>
      <c r="I93">
        <v>132.770004</v>
      </c>
      <c r="J93">
        <v>131.55081200000001</v>
      </c>
      <c r="K93">
        <v>785400</v>
      </c>
      <c r="L93">
        <v>2.5169999999999999</v>
      </c>
      <c r="M93">
        <v>-1.36147787927248E-2</v>
      </c>
      <c r="N93">
        <v>7.4844568195395599E-3</v>
      </c>
      <c r="O93">
        <v>-7.3876589373354895E-2</v>
      </c>
      <c r="P93">
        <v>0.215306012938941</v>
      </c>
      <c r="Q93">
        <v>-9.5832170171173806E-2</v>
      </c>
      <c r="R93">
        <v>9.4743277361510406E-3</v>
      </c>
      <c r="S93">
        <v>1.8282674371347899E-2</v>
      </c>
      <c r="T93">
        <v>2.0895222207608401E-2</v>
      </c>
      <c r="U93">
        <v>2.1889837899744899E-2</v>
      </c>
      <c r="V93">
        <v>167.53999299999899</v>
      </c>
      <c r="W93">
        <v>99.400002000000001</v>
      </c>
      <c r="X93">
        <v>-0.18113541411356701</v>
      </c>
      <c r="Y93">
        <v>2.1460723821998401E-3</v>
      </c>
      <c r="Z93">
        <v>0.92642931255667904</v>
      </c>
      <c r="AA93">
        <v>-1.0922990171434299</v>
      </c>
      <c r="AB93">
        <v>-1.0796305788712699</v>
      </c>
      <c r="AC93" t="s">
        <v>261</v>
      </c>
      <c r="AD93" t="s">
        <v>241</v>
      </c>
      <c r="AE93" t="s">
        <v>62</v>
      </c>
      <c r="AF93" t="s">
        <v>96</v>
      </c>
      <c r="AG93" t="s">
        <v>242</v>
      </c>
      <c r="AI93">
        <v>106640</v>
      </c>
      <c r="AJ93">
        <v>1911</v>
      </c>
      <c r="AK93" t="s">
        <v>243</v>
      </c>
      <c r="AL93" t="s">
        <v>244</v>
      </c>
      <c r="AM93" t="s">
        <v>245</v>
      </c>
    </row>
    <row r="94" spans="1:39" x14ac:dyDescent="0.3">
      <c r="A94" s="1">
        <v>43567</v>
      </c>
      <c r="B94" t="s">
        <v>1</v>
      </c>
      <c r="C94" t="s">
        <v>246</v>
      </c>
      <c r="D94">
        <v>1100</v>
      </c>
      <c r="E94">
        <v>16</v>
      </c>
      <c r="F94">
        <v>139.5</v>
      </c>
      <c r="G94">
        <v>140.63000500000001</v>
      </c>
      <c r="H94">
        <v>138.46000699999999</v>
      </c>
      <c r="I94">
        <v>139.88000500000001</v>
      </c>
      <c r="J94">
        <v>138.59551999999999</v>
      </c>
      <c r="K94">
        <v>865300</v>
      </c>
      <c r="L94">
        <v>2.56</v>
      </c>
      <c r="M94">
        <v>1.14455175284392E-3</v>
      </c>
      <c r="N94">
        <v>2.7321536411755401E-2</v>
      </c>
      <c r="O94">
        <v>-8.6839747616105599E-3</v>
      </c>
      <c r="P94">
        <v>0.13594697700428501</v>
      </c>
      <c r="Q94">
        <v>-2.9011284627489801E-2</v>
      </c>
      <c r="R94">
        <v>1.7196897077842398E-2</v>
      </c>
      <c r="S94">
        <v>1.8550665296553099E-2</v>
      </c>
      <c r="T94">
        <v>2.0047544089482599E-2</v>
      </c>
      <c r="U94">
        <v>2.1916705019311901E-2</v>
      </c>
      <c r="V94">
        <v>167.53999299999899</v>
      </c>
      <c r="W94">
        <v>99.400002000000001</v>
      </c>
      <c r="X94">
        <v>-0.18113541411356701</v>
      </c>
      <c r="Y94">
        <v>6.5875784763498903E-3</v>
      </c>
      <c r="Z94">
        <v>0.93180846809024098</v>
      </c>
      <c r="AA94">
        <v>-0.48554074166628097</v>
      </c>
      <c r="AB94">
        <v>-0.591306693233281</v>
      </c>
      <c r="AC94" t="s">
        <v>261</v>
      </c>
      <c r="AD94" t="s">
        <v>241</v>
      </c>
      <c r="AE94" t="s">
        <v>62</v>
      </c>
      <c r="AF94" t="s">
        <v>96</v>
      </c>
      <c r="AG94" t="s">
        <v>242</v>
      </c>
      <c r="AI94">
        <v>106640</v>
      </c>
      <c r="AJ94">
        <v>1911</v>
      </c>
      <c r="AK94" t="s">
        <v>243</v>
      </c>
      <c r="AL94" t="s">
        <v>244</v>
      </c>
      <c r="AM94" t="s">
        <v>245</v>
      </c>
    </row>
    <row r="95" spans="1:39" x14ac:dyDescent="0.3">
      <c r="A95" s="1">
        <v>43591</v>
      </c>
      <c r="B95" t="s">
        <v>1</v>
      </c>
      <c r="C95" t="s">
        <v>239</v>
      </c>
      <c r="D95">
        <v>1500</v>
      </c>
      <c r="E95">
        <v>16</v>
      </c>
      <c r="F95">
        <v>139.970001</v>
      </c>
      <c r="G95">
        <v>140.61000100000001</v>
      </c>
      <c r="H95">
        <v>138.11999499999999</v>
      </c>
      <c r="I95">
        <v>139.979996</v>
      </c>
      <c r="J95">
        <v>138.69459499999999</v>
      </c>
      <c r="K95">
        <v>812300</v>
      </c>
      <c r="L95">
        <v>2.5</v>
      </c>
      <c r="M95">
        <v>-1.75617265598913E-2</v>
      </c>
      <c r="N95">
        <v>1.0196158099612501E-2</v>
      </c>
      <c r="O95">
        <v>5.2881177538423203E-2</v>
      </c>
      <c r="P95">
        <v>4.0605701805146402E-2</v>
      </c>
      <c r="Q95">
        <v>-4.6317650315152899E-2</v>
      </c>
      <c r="R95">
        <v>1.28910559392193E-2</v>
      </c>
      <c r="S95">
        <v>1.45892040095965E-2</v>
      </c>
      <c r="T95">
        <v>1.49730025801649E-2</v>
      </c>
      <c r="U95">
        <v>2.1814061166920001E-2</v>
      </c>
      <c r="V95">
        <v>167.53999299999899</v>
      </c>
      <c r="W95">
        <v>99.400002000000001</v>
      </c>
      <c r="X95">
        <v>-0.18113541411356701</v>
      </c>
      <c r="Y95">
        <v>-4.4810132310555703E-3</v>
      </c>
      <c r="Z95">
        <v>0.94424915772394002</v>
      </c>
      <c r="AA95">
        <v>-0.61123335914263599</v>
      </c>
      <c r="AB95">
        <v>-0.75722072304982702</v>
      </c>
      <c r="AC95" t="s">
        <v>261</v>
      </c>
      <c r="AD95" t="s">
        <v>241</v>
      </c>
      <c r="AE95" t="s">
        <v>62</v>
      </c>
      <c r="AF95" t="s">
        <v>96</v>
      </c>
      <c r="AG95" t="s">
        <v>242</v>
      </c>
      <c r="AI95">
        <v>106640</v>
      </c>
      <c r="AJ95">
        <v>1911</v>
      </c>
      <c r="AK95" t="s">
        <v>243</v>
      </c>
      <c r="AL95" t="s">
        <v>244</v>
      </c>
      <c r="AM95" t="s">
        <v>245</v>
      </c>
    </row>
    <row r="96" spans="1:39" x14ac:dyDescent="0.3">
      <c r="A96" s="1">
        <v>43634</v>
      </c>
      <c r="B96" t="s">
        <v>1</v>
      </c>
      <c r="C96" t="s">
        <v>239</v>
      </c>
      <c r="D96">
        <v>2400</v>
      </c>
      <c r="E96">
        <v>16</v>
      </c>
      <c r="F96">
        <v>139.66000399999999</v>
      </c>
      <c r="G96">
        <v>142.46000699999999</v>
      </c>
      <c r="H96">
        <v>138.5</v>
      </c>
      <c r="I96">
        <v>141.78999299999899</v>
      </c>
      <c r="J96">
        <v>141.78999299999899</v>
      </c>
      <c r="K96">
        <v>1063000</v>
      </c>
      <c r="L96">
        <v>2.06</v>
      </c>
      <c r="M96">
        <v>2.6658681591806101E-2</v>
      </c>
      <c r="N96">
        <v>8.4430828571882E-2</v>
      </c>
      <c r="O96">
        <v>8.7428179361401501E-2</v>
      </c>
      <c r="P96">
        <v>7.9180587885031697E-2</v>
      </c>
      <c r="Q96">
        <v>-3.3453418720607399E-2</v>
      </c>
      <c r="R96">
        <v>1.56450894718227E-2</v>
      </c>
      <c r="S96">
        <v>2.46831368081359E-2</v>
      </c>
      <c r="T96">
        <v>1.9630144183316101E-2</v>
      </c>
      <c r="U96">
        <v>2.2214665801776601E-2</v>
      </c>
      <c r="V96">
        <v>156.509995</v>
      </c>
      <c r="W96">
        <v>99.400002000000001</v>
      </c>
      <c r="X96">
        <v>-0.18113541411356701</v>
      </c>
      <c r="Y96">
        <v>9.6704895497130797E-3</v>
      </c>
      <c r="Z96">
        <v>1.0645236159868201</v>
      </c>
      <c r="AA96">
        <v>-0.45132007597836299</v>
      </c>
      <c r="AB96">
        <v>-0.81234340989159004</v>
      </c>
      <c r="AC96" t="s">
        <v>261</v>
      </c>
      <c r="AD96" t="s">
        <v>241</v>
      </c>
      <c r="AE96" t="s">
        <v>62</v>
      </c>
      <c r="AF96" t="s">
        <v>96</v>
      </c>
      <c r="AG96" t="s">
        <v>242</v>
      </c>
      <c r="AI96">
        <v>106640</v>
      </c>
      <c r="AJ96">
        <v>1911</v>
      </c>
      <c r="AK96" t="s">
        <v>243</v>
      </c>
      <c r="AL96" t="s">
        <v>244</v>
      </c>
      <c r="AM96" t="s">
        <v>245</v>
      </c>
    </row>
    <row r="97" spans="1:39" x14ac:dyDescent="0.3">
      <c r="A97" s="1">
        <v>43566</v>
      </c>
      <c r="B97" t="s">
        <v>1</v>
      </c>
      <c r="C97" t="s">
        <v>239</v>
      </c>
      <c r="D97">
        <v>1800</v>
      </c>
      <c r="E97">
        <v>17</v>
      </c>
      <c r="F97">
        <v>137.16000399999999</v>
      </c>
      <c r="G97">
        <v>140.38999899999999</v>
      </c>
      <c r="H97">
        <v>136.46000699999999</v>
      </c>
      <c r="I97">
        <v>139.720001</v>
      </c>
      <c r="J97">
        <v>138.436981</v>
      </c>
      <c r="K97">
        <v>582100</v>
      </c>
      <c r="L97">
        <v>2.504</v>
      </c>
      <c r="M97">
        <v>1.9440537749105799E-2</v>
      </c>
      <c r="N97">
        <v>3.8299231294850099E-2</v>
      </c>
      <c r="O97">
        <v>-9.1903812874855693E-3</v>
      </c>
      <c r="P97">
        <v>0.139525523027142</v>
      </c>
      <c r="Q97">
        <v>-2.9484513604644599E-2</v>
      </c>
      <c r="R97">
        <v>1.7208275538499601E-2</v>
      </c>
      <c r="S97">
        <v>1.85489784495712E-2</v>
      </c>
      <c r="T97">
        <v>2.0049696187308799E-2</v>
      </c>
      <c r="U97">
        <v>2.1916616929978001E-2</v>
      </c>
      <c r="V97">
        <v>167.53999299999899</v>
      </c>
      <c r="W97">
        <v>99.400002000000001</v>
      </c>
      <c r="X97">
        <v>-0.18113541411356701</v>
      </c>
      <c r="Y97" s="44">
        <v>3.8122194279549302E-5</v>
      </c>
      <c r="Z97">
        <v>0.93078989133022105</v>
      </c>
      <c r="AA97">
        <v>-0.48678479878687703</v>
      </c>
      <c r="AB97">
        <v>-0.68405327930748205</v>
      </c>
      <c r="AC97" t="s">
        <v>262</v>
      </c>
      <c r="AD97" t="s">
        <v>241</v>
      </c>
      <c r="AE97" t="s">
        <v>62</v>
      </c>
      <c r="AF97" t="s">
        <v>96</v>
      </c>
      <c r="AG97" t="s">
        <v>242</v>
      </c>
      <c r="AI97">
        <v>106640</v>
      </c>
      <c r="AJ97">
        <v>1911</v>
      </c>
      <c r="AK97" t="s">
        <v>243</v>
      </c>
      <c r="AL97" t="s">
        <v>244</v>
      </c>
      <c r="AM97" t="s">
        <v>245</v>
      </c>
    </row>
    <row r="98" spans="1:39" x14ac:dyDescent="0.3">
      <c r="A98" s="1">
        <v>43572</v>
      </c>
      <c r="B98" t="s">
        <v>1</v>
      </c>
      <c r="C98" t="s">
        <v>246</v>
      </c>
      <c r="D98">
        <v>1800</v>
      </c>
      <c r="E98">
        <v>17</v>
      </c>
      <c r="F98">
        <v>137.38999899999999</v>
      </c>
      <c r="G98">
        <v>139.070007</v>
      </c>
      <c r="H98">
        <v>135.88999899999999</v>
      </c>
      <c r="I98">
        <v>136.88000500000001</v>
      </c>
      <c r="J98">
        <v>135.62307699999999</v>
      </c>
      <c r="K98">
        <v>562600</v>
      </c>
      <c r="L98">
        <v>2.5920000000000001</v>
      </c>
      <c r="M98">
        <v>-3.4277745210426602E-3</v>
      </c>
      <c r="N98">
        <v>-1.0951281067622699E-3</v>
      </c>
      <c r="O98">
        <v>2.64274857060726E-2</v>
      </c>
      <c r="P98">
        <v>0.113535863547485</v>
      </c>
      <c r="Q98">
        <v>-8.0439892128096893E-2</v>
      </c>
      <c r="R98">
        <v>1.6491391541584199E-2</v>
      </c>
      <c r="S98">
        <v>1.5898939438644399E-2</v>
      </c>
      <c r="T98">
        <v>2.03357150308866E-2</v>
      </c>
      <c r="U98">
        <v>2.1879497393981699E-2</v>
      </c>
      <c r="V98">
        <v>167.53999299999899</v>
      </c>
      <c r="W98">
        <v>99.400002000000001</v>
      </c>
      <c r="X98">
        <v>-0.18113541411356701</v>
      </c>
      <c r="Y98">
        <v>-2.2764010197428601E-3</v>
      </c>
      <c r="Z98">
        <v>0.92846378272083097</v>
      </c>
      <c r="AA98">
        <v>-0.94361136690110103</v>
      </c>
      <c r="AB98">
        <v>-0.70274187836808899</v>
      </c>
      <c r="AC98" t="s">
        <v>262</v>
      </c>
      <c r="AD98" t="s">
        <v>241</v>
      </c>
      <c r="AE98" t="s">
        <v>62</v>
      </c>
      <c r="AF98" t="s">
        <v>96</v>
      </c>
      <c r="AG98" t="s">
        <v>242</v>
      </c>
      <c r="AI98">
        <v>106640</v>
      </c>
      <c r="AJ98">
        <v>1911</v>
      </c>
      <c r="AK98" t="s">
        <v>243</v>
      </c>
      <c r="AL98" t="s">
        <v>244</v>
      </c>
      <c r="AM98" t="s">
        <v>245</v>
      </c>
    </row>
    <row r="99" spans="1:39" x14ac:dyDescent="0.3">
      <c r="A99" s="1">
        <v>43579</v>
      </c>
      <c r="B99" t="s">
        <v>1</v>
      </c>
      <c r="C99" t="s">
        <v>246</v>
      </c>
      <c r="D99">
        <v>2000</v>
      </c>
      <c r="E99">
        <v>17</v>
      </c>
      <c r="F99">
        <v>140.61999499999999</v>
      </c>
      <c r="G99">
        <v>140.61999499999999</v>
      </c>
      <c r="H99">
        <v>135.5</v>
      </c>
      <c r="I99">
        <v>139.21000699999999</v>
      </c>
      <c r="J99">
        <v>137.93167099999999</v>
      </c>
      <c r="K99">
        <v>1216300</v>
      </c>
      <c r="L99">
        <v>2.5219999999999998</v>
      </c>
      <c r="M99">
        <v>-5.1586451631519198E-3</v>
      </c>
      <c r="N99">
        <v>1.3451104941502401E-2</v>
      </c>
      <c r="O99">
        <v>7.5861232305773393E-2</v>
      </c>
      <c r="P99">
        <v>0.15798737587022599</v>
      </c>
      <c r="Q99">
        <v>-4.2431402624975897E-2</v>
      </c>
      <c r="R99">
        <v>8.2635470647723901E-3</v>
      </c>
      <c r="S99">
        <v>1.19627149347248E-2</v>
      </c>
      <c r="T99">
        <v>1.90498876676852E-2</v>
      </c>
      <c r="U99">
        <v>2.1842784282333799E-2</v>
      </c>
      <c r="V99">
        <v>167.53999299999899</v>
      </c>
      <c r="W99">
        <v>99.400002000000001</v>
      </c>
      <c r="X99">
        <v>-0.18113541411356701</v>
      </c>
      <c r="Y99">
        <v>-2.1941687255359501E-3</v>
      </c>
      <c r="Z99">
        <v>0.92144466509012302</v>
      </c>
      <c r="AA99">
        <v>-0.59430135706289899</v>
      </c>
      <c r="AB99">
        <v>-0.72036895157509295</v>
      </c>
      <c r="AC99" t="s">
        <v>262</v>
      </c>
      <c r="AD99" t="s">
        <v>241</v>
      </c>
      <c r="AE99" t="s">
        <v>62</v>
      </c>
      <c r="AF99" t="s">
        <v>96</v>
      </c>
      <c r="AG99" t="s">
        <v>242</v>
      </c>
      <c r="AI99">
        <v>106640</v>
      </c>
      <c r="AJ99">
        <v>1911</v>
      </c>
      <c r="AK99" t="s">
        <v>243</v>
      </c>
      <c r="AL99" t="s">
        <v>244</v>
      </c>
      <c r="AM99" t="s">
        <v>245</v>
      </c>
    </row>
    <row r="100" spans="1:39" x14ac:dyDescent="0.3">
      <c r="A100" s="1">
        <v>43605</v>
      </c>
      <c r="B100" t="s">
        <v>1</v>
      </c>
      <c r="C100" t="s">
        <v>246</v>
      </c>
      <c r="D100">
        <v>1300</v>
      </c>
      <c r="E100">
        <v>17</v>
      </c>
      <c r="F100">
        <v>127.650002</v>
      </c>
      <c r="G100">
        <v>130</v>
      </c>
      <c r="H100">
        <v>127</v>
      </c>
      <c r="I100">
        <v>129.520004</v>
      </c>
      <c r="J100">
        <v>129.520004</v>
      </c>
      <c r="K100">
        <v>544300</v>
      </c>
      <c r="L100">
        <v>2.4159999999999999</v>
      </c>
      <c r="M100">
        <v>6.8952352908361204E-3</v>
      </c>
      <c r="N100">
        <v>2.0405414383544301E-2</v>
      </c>
      <c r="O100">
        <v>-4.6044205139719997E-2</v>
      </c>
      <c r="P100">
        <v>-7.1514655066652305E-2</v>
      </c>
      <c r="Q100">
        <v>-0.186491620183597</v>
      </c>
      <c r="R100">
        <v>8.4794030894709601E-3</v>
      </c>
      <c r="S100">
        <v>1.6371098026492999E-2</v>
      </c>
      <c r="T100">
        <v>1.6052211253204801E-2</v>
      </c>
      <c r="U100">
        <v>2.2029531437087101E-2</v>
      </c>
      <c r="V100">
        <v>167.53999299999899</v>
      </c>
      <c r="W100">
        <v>99.400002000000001</v>
      </c>
      <c r="X100">
        <v>-0.18113541411356701</v>
      </c>
      <c r="Y100">
        <v>-6.7722580366252503E-3</v>
      </c>
      <c r="Z100">
        <v>0.97374080090544701</v>
      </c>
      <c r="AA100">
        <v>-1.79488896552855</v>
      </c>
      <c r="AB100">
        <v>-1.5875809780938701</v>
      </c>
      <c r="AC100" t="s">
        <v>262</v>
      </c>
      <c r="AD100" t="s">
        <v>241</v>
      </c>
      <c r="AE100" t="s">
        <v>62</v>
      </c>
      <c r="AF100" t="s">
        <v>96</v>
      </c>
      <c r="AG100" t="s">
        <v>242</v>
      </c>
      <c r="AI100">
        <v>106640</v>
      </c>
      <c r="AJ100">
        <v>1911</v>
      </c>
      <c r="AK100" t="s">
        <v>243</v>
      </c>
      <c r="AL100" t="s">
        <v>244</v>
      </c>
      <c r="AM100" t="s">
        <v>245</v>
      </c>
    </row>
    <row r="101" spans="1:39" x14ac:dyDescent="0.3">
      <c r="A101" s="1">
        <v>43609</v>
      </c>
      <c r="B101" t="s">
        <v>1</v>
      </c>
      <c r="C101" t="s">
        <v>246</v>
      </c>
      <c r="D101">
        <v>1200</v>
      </c>
      <c r="E101">
        <v>17</v>
      </c>
      <c r="F101">
        <v>126.80999799999999</v>
      </c>
      <c r="G101">
        <v>127.55999799999999</v>
      </c>
      <c r="H101">
        <v>124.589996</v>
      </c>
      <c r="I101">
        <v>124.889999</v>
      </c>
      <c r="J101">
        <v>124.889999</v>
      </c>
      <c r="K101">
        <v>630600</v>
      </c>
      <c r="L101">
        <v>2.3239999999999998</v>
      </c>
      <c r="M101">
        <v>-9.2453355660603396E-3</v>
      </c>
      <c r="N101">
        <v>-2.9506763093856799E-2</v>
      </c>
      <c r="O101">
        <v>-9.9325082986958094E-2</v>
      </c>
      <c r="P101">
        <v>-0.129718844404626</v>
      </c>
      <c r="Q101">
        <v>-0.24004549909544601</v>
      </c>
      <c r="R101">
        <v>2.2856302261940901E-2</v>
      </c>
      <c r="S101">
        <v>1.8509781437457101E-2</v>
      </c>
      <c r="T101">
        <v>1.68144710621097E-2</v>
      </c>
      <c r="U101">
        <v>2.21995330786624E-2</v>
      </c>
      <c r="V101">
        <v>158.800003</v>
      </c>
      <c r="W101">
        <v>99.400002000000001</v>
      </c>
      <c r="X101">
        <v>-0.18113541411356701</v>
      </c>
      <c r="Y101">
        <v>1.3526439988342199E-3</v>
      </c>
      <c r="Z101">
        <v>0.99204856572123101</v>
      </c>
      <c r="AA101">
        <v>-2.2851245922004502</v>
      </c>
      <c r="AB101">
        <v>-1.9559922518908299</v>
      </c>
      <c r="AC101" t="s">
        <v>262</v>
      </c>
      <c r="AD101" t="s">
        <v>241</v>
      </c>
      <c r="AE101" t="s">
        <v>62</v>
      </c>
      <c r="AF101" t="s">
        <v>96</v>
      </c>
      <c r="AG101" t="s">
        <v>242</v>
      </c>
      <c r="AI101">
        <v>106640</v>
      </c>
      <c r="AJ101">
        <v>1911</v>
      </c>
      <c r="AK101" t="s">
        <v>243</v>
      </c>
      <c r="AL101" t="s">
        <v>244</v>
      </c>
      <c r="AM101" t="s">
        <v>245</v>
      </c>
    </row>
    <row r="102" spans="1:39" x14ac:dyDescent="0.3">
      <c r="A102" s="1">
        <v>43615</v>
      </c>
      <c r="B102" t="s">
        <v>1</v>
      </c>
      <c r="C102" t="s">
        <v>246</v>
      </c>
      <c r="D102">
        <v>1600</v>
      </c>
      <c r="E102">
        <v>17</v>
      </c>
      <c r="F102">
        <v>120.32</v>
      </c>
      <c r="G102">
        <v>121.360001</v>
      </c>
      <c r="H102">
        <v>118.459999</v>
      </c>
      <c r="I102">
        <v>119.790001</v>
      </c>
      <c r="J102">
        <v>119.790001</v>
      </c>
      <c r="K102">
        <v>486700</v>
      </c>
      <c r="L102">
        <v>2.2269999999999999</v>
      </c>
      <c r="M102">
        <v>-4.2484298271068801E-3</v>
      </c>
      <c r="N102">
        <v>-8.9457105109969695E-2</v>
      </c>
      <c r="O102">
        <v>-0.136337981372843</v>
      </c>
      <c r="P102">
        <v>-0.15740493913238099</v>
      </c>
      <c r="Q102">
        <v>-0.18848531242867</v>
      </c>
      <c r="R102">
        <v>1.3119348257465401E-2</v>
      </c>
      <c r="S102">
        <v>1.72576227044118E-2</v>
      </c>
      <c r="T102">
        <v>1.7048280534545501E-2</v>
      </c>
      <c r="U102">
        <v>2.1587903136815599E-2</v>
      </c>
      <c r="V102">
        <v>156.75</v>
      </c>
      <c r="W102">
        <v>99.400002000000001</v>
      </c>
      <c r="X102">
        <v>-0.18113541411356701</v>
      </c>
      <c r="Y102">
        <v>2.0962723552933101E-3</v>
      </c>
      <c r="Z102">
        <v>0.99374638881010902</v>
      </c>
      <c r="AA102">
        <v>-1.8331061916334801</v>
      </c>
      <c r="AB102">
        <v>-1.96954328495399</v>
      </c>
      <c r="AC102" t="s">
        <v>262</v>
      </c>
      <c r="AD102" t="s">
        <v>241</v>
      </c>
      <c r="AE102" t="s">
        <v>62</v>
      </c>
      <c r="AF102" t="s">
        <v>96</v>
      </c>
      <c r="AG102" t="s">
        <v>242</v>
      </c>
      <c r="AI102">
        <v>106640</v>
      </c>
      <c r="AJ102">
        <v>1911</v>
      </c>
      <c r="AK102" t="s">
        <v>243</v>
      </c>
      <c r="AL102" t="s">
        <v>244</v>
      </c>
      <c r="AM102" t="s">
        <v>245</v>
      </c>
    </row>
    <row r="103" spans="1:39" x14ac:dyDescent="0.3">
      <c r="A103" s="1">
        <v>43620</v>
      </c>
      <c r="B103" t="s">
        <v>1</v>
      </c>
      <c r="C103" t="s">
        <v>239</v>
      </c>
      <c r="D103">
        <v>1600</v>
      </c>
      <c r="E103">
        <v>17</v>
      </c>
      <c r="F103">
        <v>118.839996</v>
      </c>
      <c r="G103">
        <v>126.05999799999999</v>
      </c>
      <c r="H103">
        <v>118.58000199999999</v>
      </c>
      <c r="I103">
        <v>125.80999799999999</v>
      </c>
      <c r="J103">
        <v>125.80999799999999</v>
      </c>
      <c r="K103">
        <v>1036700</v>
      </c>
      <c r="L103">
        <v>2.1190000000000002</v>
      </c>
      <c r="M103">
        <v>6.9952829997267998E-2</v>
      </c>
      <c r="N103">
        <v>2.66617864812701E-2</v>
      </c>
      <c r="O103">
        <v>-0.114009797058199</v>
      </c>
      <c r="P103">
        <v>-0.11119504507280099</v>
      </c>
      <c r="Q103">
        <v>-0.107753244191562</v>
      </c>
      <c r="R103">
        <v>4.2683264911971899E-2</v>
      </c>
      <c r="S103">
        <v>2.5086116270649501E-2</v>
      </c>
      <c r="T103">
        <v>2.0125259801137999E-2</v>
      </c>
      <c r="U103">
        <v>2.21530596013873E-2</v>
      </c>
      <c r="V103">
        <v>156.75</v>
      </c>
      <c r="W103">
        <v>99.400002000000001</v>
      </c>
      <c r="X103">
        <v>-0.18113541411356701</v>
      </c>
      <c r="Y103">
        <v>2.1205927310919401E-2</v>
      </c>
      <c r="Z103">
        <v>1.05631763306381</v>
      </c>
      <c r="AA103">
        <v>-1.11757927124763</v>
      </c>
      <c r="AB103">
        <v>-1.7297116438974001</v>
      </c>
      <c r="AC103" t="s">
        <v>262</v>
      </c>
      <c r="AD103" t="s">
        <v>241</v>
      </c>
      <c r="AE103" t="s">
        <v>62</v>
      </c>
      <c r="AF103" t="s">
        <v>96</v>
      </c>
      <c r="AG103" t="s">
        <v>242</v>
      </c>
      <c r="AI103">
        <v>106640</v>
      </c>
      <c r="AJ103">
        <v>1911</v>
      </c>
      <c r="AK103" t="s">
        <v>243</v>
      </c>
      <c r="AL103" t="s">
        <v>244</v>
      </c>
      <c r="AM103" t="s">
        <v>245</v>
      </c>
    </row>
    <row r="104" spans="1:39" x14ac:dyDescent="0.3">
      <c r="A104" s="1">
        <v>43623</v>
      </c>
      <c r="B104" t="s">
        <v>1</v>
      </c>
      <c r="C104" t="s">
        <v>246</v>
      </c>
      <c r="D104">
        <v>2600</v>
      </c>
      <c r="E104">
        <v>17</v>
      </c>
      <c r="F104">
        <v>128.13999899999999</v>
      </c>
      <c r="G104">
        <v>129.320007</v>
      </c>
      <c r="H104">
        <v>127.44000200000001</v>
      </c>
      <c r="I104">
        <v>128.740005</v>
      </c>
      <c r="J104">
        <v>128.740005</v>
      </c>
      <c r="K104">
        <v>465600</v>
      </c>
      <c r="L104">
        <v>2.0840000000000001</v>
      </c>
      <c r="M104">
        <v>4.4374133249802097E-3</v>
      </c>
      <c r="N104">
        <v>0.113906826276729</v>
      </c>
      <c r="O104">
        <v>-5.8420377178727799E-2</v>
      </c>
      <c r="P104">
        <v>-5.6967397814416003E-2</v>
      </c>
      <c r="Q104">
        <v>-0.100367886973877</v>
      </c>
      <c r="R104">
        <v>2.8164036613411401E-2</v>
      </c>
      <c r="S104">
        <v>2.5373511428378001E-2</v>
      </c>
      <c r="T104">
        <v>2.01308419864859E-2</v>
      </c>
      <c r="U104">
        <v>2.2124054712906301E-2</v>
      </c>
      <c r="V104">
        <v>156.75</v>
      </c>
      <c r="W104">
        <v>99.400002000000001</v>
      </c>
      <c r="X104">
        <v>-0.18113541411356701</v>
      </c>
      <c r="Y104">
        <v>1.0442979367750601E-2</v>
      </c>
      <c r="Z104">
        <v>1.0550561484818</v>
      </c>
      <c r="AA104">
        <v>-1.0417219481820801</v>
      </c>
      <c r="AB104">
        <v>-1.26967982348771</v>
      </c>
      <c r="AC104" t="s">
        <v>262</v>
      </c>
      <c r="AD104" t="s">
        <v>241</v>
      </c>
      <c r="AE104" t="s">
        <v>62</v>
      </c>
      <c r="AF104" t="s">
        <v>96</v>
      </c>
      <c r="AG104" t="s">
        <v>242</v>
      </c>
      <c r="AI104">
        <v>106640</v>
      </c>
      <c r="AJ104">
        <v>1911</v>
      </c>
      <c r="AK104" t="s">
        <v>243</v>
      </c>
      <c r="AL104" t="s">
        <v>244</v>
      </c>
      <c r="AM104" t="s">
        <v>245</v>
      </c>
    </row>
    <row r="105" spans="1:39" x14ac:dyDescent="0.3">
      <c r="A105" s="1">
        <v>43640</v>
      </c>
      <c r="B105" t="s">
        <v>1</v>
      </c>
      <c r="C105" t="s">
        <v>246</v>
      </c>
      <c r="D105">
        <v>3000</v>
      </c>
      <c r="E105">
        <v>17</v>
      </c>
      <c r="F105">
        <v>141.66999799999999</v>
      </c>
      <c r="G105">
        <v>142.240005</v>
      </c>
      <c r="H105">
        <v>139.759995</v>
      </c>
      <c r="I105">
        <v>140.10000600000001</v>
      </c>
      <c r="J105">
        <v>140.10000600000001</v>
      </c>
      <c r="K105">
        <v>562900</v>
      </c>
      <c r="L105">
        <v>2.0209999999999999</v>
      </c>
      <c r="M105">
        <v>-1.1143899104431599E-2</v>
      </c>
      <c r="N105">
        <v>1.4668137380638499E-2</v>
      </c>
      <c r="O105">
        <v>6.7159172968361394E-2</v>
      </c>
      <c r="P105">
        <v>9.1226723507977198E-2</v>
      </c>
      <c r="Q105">
        <v>9.0252084152288095E-3</v>
      </c>
      <c r="R105">
        <v>1.44064317004358E-2</v>
      </c>
      <c r="S105">
        <v>2.4206618168984399E-2</v>
      </c>
      <c r="T105">
        <v>1.8716464605872899E-2</v>
      </c>
      <c r="U105">
        <v>2.2147567494035701E-2</v>
      </c>
      <c r="V105">
        <v>156.509995</v>
      </c>
      <c r="W105">
        <v>99.400002000000001</v>
      </c>
      <c r="X105">
        <v>-0.18113541411356701</v>
      </c>
      <c r="Y105">
        <v>-1.73338836506086E-3</v>
      </c>
      <c r="Z105">
        <v>1.0535740163945799</v>
      </c>
      <c r="AA105">
        <v>-9.0403105140785894E-2</v>
      </c>
      <c r="AB105">
        <v>-0.24108788507367901</v>
      </c>
      <c r="AC105" t="s">
        <v>262</v>
      </c>
      <c r="AD105" t="s">
        <v>241</v>
      </c>
      <c r="AE105" t="s">
        <v>62</v>
      </c>
      <c r="AF105" t="s">
        <v>96</v>
      </c>
      <c r="AG105" t="s">
        <v>242</v>
      </c>
      <c r="AI105">
        <v>106640</v>
      </c>
      <c r="AJ105">
        <v>1911</v>
      </c>
      <c r="AK105" t="s">
        <v>243</v>
      </c>
      <c r="AL105" t="s">
        <v>244</v>
      </c>
      <c r="AM105" t="s">
        <v>245</v>
      </c>
    </row>
    <row r="106" spans="1:39" x14ac:dyDescent="0.3">
      <c r="A106" s="1">
        <v>43571</v>
      </c>
      <c r="B106" t="s">
        <v>1</v>
      </c>
      <c r="C106" t="s">
        <v>239</v>
      </c>
      <c r="D106">
        <v>1600</v>
      </c>
      <c r="E106">
        <v>18</v>
      </c>
      <c r="F106">
        <v>135.300003</v>
      </c>
      <c r="G106">
        <v>137.58000200000001</v>
      </c>
      <c r="H106">
        <v>135.240005</v>
      </c>
      <c r="I106">
        <v>137.35000600000001</v>
      </c>
      <c r="J106">
        <v>136.08876000000001</v>
      </c>
      <c r="K106">
        <v>749100</v>
      </c>
      <c r="L106">
        <v>2.5920000000000001</v>
      </c>
      <c r="M106">
        <v>7.1607956298935403E-3</v>
      </c>
      <c r="N106">
        <v>1.88887163328199E-2</v>
      </c>
      <c r="O106">
        <v>3.08309730483288E-2</v>
      </c>
      <c r="P106">
        <v>0.111539171702548</v>
      </c>
      <c r="Q106">
        <v>-7.7272548535862101E-2</v>
      </c>
      <c r="R106">
        <v>1.78822602952304E-2</v>
      </c>
      <c r="S106">
        <v>1.5865571275687499E-2</v>
      </c>
      <c r="T106">
        <v>2.0345550983233301E-2</v>
      </c>
      <c r="U106">
        <v>2.1878614274485599E-2</v>
      </c>
      <c r="V106">
        <v>167.53999299999899</v>
      </c>
      <c r="W106">
        <v>99.400002000000001</v>
      </c>
      <c r="X106">
        <v>-0.18113541411356701</v>
      </c>
      <c r="Y106">
        <v>5.0922850790659495E-4</v>
      </c>
      <c r="Z106">
        <v>0.92403674954413995</v>
      </c>
      <c r="AA106">
        <v>-0.91507832619628604</v>
      </c>
      <c r="AB106">
        <v>-0.65681544994623997</v>
      </c>
      <c r="AC106" t="s">
        <v>263</v>
      </c>
      <c r="AD106" t="s">
        <v>241</v>
      </c>
      <c r="AE106" t="s">
        <v>62</v>
      </c>
      <c r="AF106" t="s">
        <v>96</v>
      </c>
      <c r="AG106" t="s">
        <v>242</v>
      </c>
      <c r="AI106">
        <v>106640</v>
      </c>
      <c r="AJ106">
        <v>1911</v>
      </c>
      <c r="AK106" t="s">
        <v>243</v>
      </c>
      <c r="AL106" t="s">
        <v>244</v>
      </c>
      <c r="AM106" t="s">
        <v>245</v>
      </c>
    </row>
    <row r="107" spans="1:39" x14ac:dyDescent="0.3">
      <c r="A107" s="1">
        <v>43580</v>
      </c>
      <c r="B107" t="s">
        <v>1</v>
      </c>
      <c r="C107" t="s">
        <v>239</v>
      </c>
      <c r="D107">
        <v>1400</v>
      </c>
      <c r="E107">
        <v>18</v>
      </c>
      <c r="F107">
        <v>138.58999599999899</v>
      </c>
      <c r="G107">
        <v>138.58999599999899</v>
      </c>
      <c r="H107">
        <v>134.33999599999899</v>
      </c>
      <c r="I107">
        <v>135.03999299999899</v>
      </c>
      <c r="J107">
        <v>133.79995700000001</v>
      </c>
      <c r="K107">
        <v>991600</v>
      </c>
      <c r="L107">
        <v>2.5339999999999998</v>
      </c>
      <c r="M107">
        <v>-3.0412598536016001E-2</v>
      </c>
      <c r="N107">
        <v>-1.35337190734708E-2</v>
      </c>
      <c r="O107">
        <v>4.5216053657353802E-2</v>
      </c>
      <c r="P107">
        <v>0.10227785440977299</v>
      </c>
      <c r="Q107">
        <v>-0.109677200941976</v>
      </c>
      <c r="R107">
        <v>1.7218271445982501E-2</v>
      </c>
      <c r="S107">
        <v>1.39706592475444E-2</v>
      </c>
      <c r="T107">
        <v>1.9266730617150601E-2</v>
      </c>
      <c r="U107">
        <v>2.1799664196721899E-2</v>
      </c>
      <c r="V107">
        <v>167.53999299999899</v>
      </c>
      <c r="W107">
        <v>99.400002000000001</v>
      </c>
      <c r="X107">
        <v>-0.18113541411356701</v>
      </c>
      <c r="Y107">
        <v>-3.6904169755480902E-4</v>
      </c>
      <c r="Z107">
        <v>0.95355276045512105</v>
      </c>
      <c r="AA107">
        <v>-1.1870429941327401</v>
      </c>
      <c r="AB107">
        <v>-0.76905527702142296</v>
      </c>
      <c r="AC107" t="s">
        <v>263</v>
      </c>
      <c r="AD107" t="s">
        <v>241</v>
      </c>
      <c r="AE107" t="s">
        <v>62</v>
      </c>
      <c r="AF107" t="s">
        <v>96</v>
      </c>
      <c r="AG107" t="s">
        <v>242</v>
      </c>
      <c r="AI107">
        <v>106640</v>
      </c>
      <c r="AJ107">
        <v>1911</v>
      </c>
      <c r="AK107" t="s">
        <v>243</v>
      </c>
      <c r="AL107" t="s">
        <v>244</v>
      </c>
      <c r="AM107" t="s">
        <v>245</v>
      </c>
    </row>
    <row r="108" spans="1:39" x14ac:dyDescent="0.3">
      <c r="A108" s="1">
        <v>43622</v>
      </c>
      <c r="B108" t="s">
        <v>1</v>
      </c>
      <c r="C108" t="s">
        <v>239</v>
      </c>
      <c r="D108">
        <v>2700</v>
      </c>
      <c r="E108">
        <v>18</v>
      </c>
      <c r="F108">
        <v>127.599998</v>
      </c>
      <c r="G108">
        <v>129.050003</v>
      </c>
      <c r="H108">
        <v>125.480003</v>
      </c>
      <c r="I108">
        <v>128.16999799999999</v>
      </c>
      <c r="J108">
        <v>128.16999799999999</v>
      </c>
      <c r="K108">
        <v>776600</v>
      </c>
      <c r="L108">
        <v>2.1240000000000001</v>
      </c>
      <c r="M108">
        <v>2.0334890957091602E-2</v>
      </c>
      <c r="N108">
        <v>6.7617274046275003E-2</v>
      </c>
      <c r="O108">
        <v>-7.8916865426180705E-2</v>
      </c>
      <c r="P108">
        <v>-6.0750300852792101E-2</v>
      </c>
      <c r="Q108">
        <v>-0.11048028115624101</v>
      </c>
      <c r="R108">
        <v>4.0574920184734499E-2</v>
      </c>
      <c r="S108">
        <v>2.5476757436878699E-2</v>
      </c>
      <c r="T108">
        <v>2.0120290995302902E-2</v>
      </c>
      <c r="U108">
        <v>2.2124419705327102E-2</v>
      </c>
      <c r="V108">
        <v>156.75</v>
      </c>
      <c r="W108">
        <v>99.400002000000001</v>
      </c>
      <c r="X108">
        <v>-0.18113541411356701</v>
      </c>
      <c r="Y108">
        <v>6.1168407152111899E-3</v>
      </c>
      <c r="Z108">
        <v>1.05265292375887</v>
      </c>
      <c r="AA108">
        <v>-1.1359452460172099</v>
      </c>
      <c r="AB108">
        <v>-1.4908304673089801</v>
      </c>
      <c r="AC108" t="s">
        <v>263</v>
      </c>
      <c r="AD108" t="s">
        <v>241</v>
      </c>
      <c r="AE108" t="s">
        <v>62</v>
      </c>
      <c r="AF108" t="s">
        <v>96</v>
      </c>
      <c r="AG108" t="s">
        <v>242</v>
      </c>
      <c r="AI108">
        <v>106640</v>
      </c>
      <c r="AJ108">
        <v>1911</v>
      </c>
      <c r="AK108" t="s">
        <v>243</v>
      </c>
      <c r="AL108" t="s">
        <v>244</v>
      </c>
      <c r="AM108" t="s">
        <v>245</v>
      </c>
    </row>
    <row r="109" spans="1:39" x14ac:dyDescent="0.3">
      <c r="A109" s="1">
        <v>43627</v>
      </c>
      <c r="B109" t="s">
        <v>1</v>
      </c>
      <c r="C109" t="s">
        <v>239</v>
      </c>
      <c r="D109">
        <v>1900</v>
      </c>
      <c r="E109">
        <v>18</v>
      </c>
      <c r="F109">
        <v>131.10000600000001</v>
      </c>
      <c r="G109">
        <v>132.13999899999999</v>
      </c>
      <c r="H109">
        <v>129.85000600000001</v>
      </c>
      <c r="I109">
        <v>130.30999800000001</v>
      </c>
      <c r="J109">
        <v>130.30999800000001</v>
      </c>
      <c r="K109">
        <v>454800</v>
      </c>
      <c r="L109">
        <v>2.14</v>
      </c>
      <c r="M109">
        <v>5.3727116390553701E-4</v>
      </c>
      <c r="N109">
        <v>3.5143395342746402E-2</v>
      </c>
      <c r="O109">
        <v>-1.7428965457674001E-2</v>
      </c>
      <c r="P109">
        <v>-6.9689380726915995E-2</v>
      </c>
      <c r="Q109">
        <v>-9.6747020399426994E-2</v>
      </c>
      <c r="R109">
        <v>8.9962292790976301E-3</v>
      </c>
      <c r="S109">
        <v>2.5093407577002E-2</v>
      </c>
      <c r="T109">
        <v>1.9747130077796798E-2</v>
      </c>
      <c r="U109">
        <v>2.2132999685536999E-2</v>
      </c>
      <c r="V109">
        <v>156.75</v>
      </c>
      <c r="W109">
        <v>99.400002000000001</v>
      </c>
      <c r="X109">
        <v>-0.18113541411356701</v>
      </c>
      <c r="Y109">
        <v>-3.4994119269314301E-4</v>
      </c>
      <c r="Z109">
        <v>1.05657639505839</v>
      </c>
      <c r="AA109">
        <v>-1.00832591916367</v>
      </c>
      <c r="AB109">
        <v>-1.106988984931</v>
      </c>
      <c r="AC109" t="s">
        <v>263</v>
      </c>
      <c r="AD109" t="s">
        <v>241</v>
      </c>
      <c r="AE109" t="s">
        <v>62</v>
      </c>
      <c r="AF109" t="s">
        <v>96</v>
      </c>
      <c r="AG109" t="s">
        <v>242</v>
      </c>
      <c r="AI109">
        <v>106640</v>
      </c>
      <c r="AJ109">
        <v>1911</v>
      </c>
      <c r="AK109" t="s">
        <v>243</v>
      </c>
      <c r="AL109" t="s">
        <v>244</v>
      </c>
      <c r="AM109" t="s">
        <v>245</v>
      </c>
    </row>
    <row r="110" spans="1:39" x14ac:dyDescent="0.3">
      <c r="A110" s="1">
        <v>43557</v>
      </c>
      <c r="B110" t="s">
        <v>1</v>
      </c>
      <c r="C110" t="s">
        <v>246</v>
      </c>
      <c r="D110">
        <v>1200</v>
      </c>
      <c r="E110">
        <v>19</v>
      </c>
      <c r="F110">
        <v>134.41000399999999</v>
      </c>
      <c r="G110">
        <v>135.14999399999999</v>
      </c>
      <c r="H110">
        <v>133.39999399999999</v>
      </c>
      <c r="I110">
        <v>134.58999599999899</v>
      </c>
      <c r="J110">
        <v>133.354095</v>
      </c>
      <c r="K110">
        <v>563700</v>
      </c>
      <c r="L110">
        <v>2.4809999999999999</v>
      </c>
      <c r="M110">
        <v>8.9197886456062804E-4</v>
      </c>
      <c r="N110">
        <v>2.74176045857005E-2</v>
      </c>
      <c r="O110">
        <v>-4.8722959875470803E-2</v>
      </c>
      <c r="P110">
        <v>0.238697803182819</v>
      </c>
      <c r="Q110">
        <v>-7.7112800431935802E-2</v>
      </c>
      <c r="R110">
        <v>4.3147867748822098E-3</v>
      </c>
      <c r="S110">
        <v>1.8396863735444399E-2</v>
      </c>
      <c r="T110">
        <v>2.0795275600983501E-2</v>
      </c>
      <c r="U110">
        <v>2.18765057424028E-2</v>
      </c>
      <c r="V110">
        <v>167.53999299999899</v>
      </c>
      <c r="W110">
        <v>99.400002000000001</v>
      </c>
      <c r="X110">
        <v>-0.18113541411356701</v>
      </c>
      <c r="Y110" s="44">
        <v>1.7455614805152698E-5</v>
      </c>
      <c r="Z110">
        <v>0.92455953670677704</v>
      </c>
      <c r="AA110">
        <v>-0.92032728779622097</v>
      </c>
      <c r="AB110">
        <v>-1.1166542642559001</v>
      </c>
      <c r="AC110" t="s">
        <v>264</v>
      </c>
      <c r="AD110" t="s">
        <v>241</v>
      </c>
      <c r="AE110" t="s">
        <v>62</v>
      </c>
      <c r="AF110" t="s">
        <v>96</v>
      </c>
      <c r="AG110" t="s">
        <v>242</v>
      </c>
      <c r="AI110">
        <v>106640</v>
      </c>
      <c r="AJ110">
        <v>1911</v>
      </c>
      <c r="AK110" t="s">
        <v>243</v>
      </c>
      <c r="AL110" t="s">
        <v>244</v>
      </c>
      <c r="AM110" t="s">
        <v>245</v>
      </c>
    </row>
    <row r="111" spans="1:39" x14ac:dyDescent="0.3">
      <c r="A111" s="1">
        <v>43560</v>
      </c>
      <c r="B111" t="s">
        <v>1</v>
      </c>
      <c r="C111" t="s">
        <v>246</v>
      </c>
      <c r="D111">
        <v>1800</v>
      </c>
      <c r="E111">
        <v>19</v>
      </c>
      <c r="F111">
        <v>134.66000399999999</v>
      </c>
      <c r="G111">
        <v>136.679993</v>
      </c>
      <c r="H111">
        <v>134.11999499999999</v>
      </c>
      <c r="I111">
        <v>136.11000100000001</v>
      </c>
      <c r="J111">
        <v>134.86013799999901</v>
      </c>
      <c r="K111">
        <v>614700</v>
      </c>
      <c r="L111">
        <v>2.5009999999999999</v>
      </c>
      <c r="M111">
        <v>1.2122246635938401E-2</v>
      </c>
      <c r="N111">
        <v>2.3941651888899199E-2</v>
      </c>
      <c r="O111">
        <v>-2.0362885633873399E-2</v>
      </c>
      <c r="P111">
        <v>0.195747610503545</v>
      </c>
      <c r="Q111">
        <v>-8.0070785371522804E-2</v>
      </c>
      <c r="R111">
        <v>1.1402128429421799E-2</v>
      </c>
      <c r="S111">
        <v>1.8319355445390002E-2</v>
      </c>
      <c r="T111">
        <v>2.0166860204243901E-2</v>
      </c>
      <c r="U111">
        <v>2.1914372883363599E-2</v>
      </c>
      <c r="V111">
        <v>167.53999299999899</v>
      </c>
      <c r="W111">
        <v>99.400002000000001</v>
      </c>
      <c r="X111">
        <v>-0.18113541411356701</v>
      </c>
      <c r="Y111">
        <v>4.62571739556182E-3</v>
      </c>
      <c r="Z111">
        <v>0.93214541854684896</v>
      </c>
      <c r="AA111">
        <v>-0.94927367203728397</v>
      </c>
      <c r="AB111">
        <v>-1.00984425983493</v>
      </c>
      <c r="AC111" t="s">
        <v>264</v>
      </c>
      <c r="AD111" t="s">
        <v>241</v>
      </c>
      <c r="AE111" t="s">
        <v>62</v>
      </c>
      <c r="AF111" t="s">
        <v>96</v>
      </c>
      <c r="AG111" t="s">
        <v>242</v>
      </c>
      <c r="AI111">
        <v>106640</v>
      </c>
      <c r="AJ111">
        <v>1911</v>
      </c>
      <c r="AK111" t="s">
        <v>243</v>
      </c>
      <c r="AL111" t="s">
        <v>244</v>
      </c>
      <c r="AM111" t="s">
        <v>245</v>
      </c>
    </row>
    <row r="112" spans="1:39" x14ac:dyDescent="0.3">
      <c r="A112" s="1">
        <v>43570</v>
      </c>
      <c r="B112" t="s">
        <v>1</v>
      </c>
      <c r="C112" t="s">
        <v>246</v>
      </c>
      <c r="D112">
        <v>1800</v>
      </c>
      <c r="E112">
        <v>19</v>
      </c>
      <c r="F112">
        <v>139.990005</v>
      </c>
      <c r="G112">
        <v>140.220001</v>
      </c>
      <c r="H112">
        <v>136.020004</v>
      </c>
      <c r="I112">
        <v>136.36999499999999</v>
      </c>
      <c r="J112">
        <v>135.11773700000001</v>
      </c>
      <c r="K112">
        <v>1141100</v>
      </c>
      <c r="L112">
        <v>2.5529999999999999</v>
      </c>
      <c r="M112">
        <v>-2.5413238717563E-2</v>
      </c>
      <c r="N112">
        <v>-1.09395073496948E-2</v>
      </c>
      <c r="O112">
        <v>-2.6770679787407398E-2</v>
      </c>
      <c r="P112">
        <v>0.10373263098226899</v>
      </c>
      <c r="Q112">
        <v>-5.1467759221320103E-2</v>
      </c>
      <c r="R112">
        <v>2.1148631103824998E-2</v>
      </c>
      <c r="S112">
        <v>1.9259725264602099E-2</v>
      </c>
      <c r="T112">
        <v>2.0335962353425701E-2</v>
      </c>
      <c r="U112">
        <v>2.19738843730274E-2</v>
      </c>
      <c r="V112">
        <v>167.53999299999899</v>
      </c>
      <c r="W112">
        <v>99.400002000000001</v>
      </c>
      <c r="X112">
        <v>-0.18113541411356701</v>
      </c>
      <c r="Y112">
        <v>-6.2956724975841202E-4</v>
      </c>
      <c r="Z112">
        <v>0.93289578839805298</v>
      </c>
      <c r="AA112">
        <v>-0.68269415828991997</v>
      </c>
      <c r="AB112">
        <v>-0.61029170851794901</v>
      </c>
      <c r="AC112" t="s">
        <v>264</v>
      </c>
      <c r="AD112" t="s">
        <v>241</v>
      </c>
      <c r="AE112" t="s">
        <v>62</v>
      </c>
      <c r="AF112" t="s">
        <v>96</v>
      </c>
      <c r="AG112" t="s">
        <v>242</v>
      </c>
      <c r="AI112">
        <v>106640</v>
      </c>
      <c r="AJ112">
        <v>1911</v>
      </c>
      <c r="AK112" t="s">
        <v>243</v>
      </c>
      <c r="AL112" t="s">
        <v>244</v>
      </c>
      <c r="AM112" t="s">
        <v>245</v>
      </c>
    </row>
    <row r="113" spans="1:39" x14ac:dyDescent="0.3">
      <c r="A113" s="1">
        <v>43581</v>
      </c>
      <c r="B113" t="s">
        <v>1</v>
      </c>
      <c r="C113" t="s">
        <v>246</v>
      </c>
      <c r="D113">
        <v>1600</v>
      </c>
      <c r="E113">
        <v>19</v>
      </c>
      <c r="F113">
        <v>135.800003</v>
      </c>
      <c r="G113">
        <v>137.13999899999999</v>
      </c>
      <c r="H113">
        <v>134.08999599999899</v>
      </c>
      <c r="I113">
        <v>137.05999800000001</v>
      </c>
      <c r="J113">
        <v>135.80140700000001</v>
      </c>
      <c r="K113">
        <v>902800</v>
      </c>
      <c r="L113">
        <v>2.5049999999999999</v>
      </c>
      <c r="M113">
        <v>1.4847749576775499E-2</v>
      </c>
      <c r="N113">
        <v>-1.44867780218874E-2</v>
      </c>
      <c r="O113">
        <v>4.5603221663426299E-2</v>
      </c>
      <c r="P113">
        <v>9.9622986074566794E-2</v>
      </c>
      <c r="Q113">
        <v>-9.1746882072403002E-2</v>
      </c>
      <c r="R113">
        <v>1.6965586982888602E-2</v>
      </c>
      <c r="S113">
        <v>1.3987264065830399E-2</v>
      </c>
      <c r="T113">
        <v>1.9234315196905299E-2</v>
      </c>
      <c r="U113">
        <v>2.18202408230764E-2</v>
      </c>
      <c r="V113">
        <v>167.53999299999899</v>
      </c>
      <c r="W113">
        <v>99.400002000000001</v>
      </c>
      <c r="X113">
        <v>-0.18113541411356701</v>
      </c>
      <c r="Y113">
        <v>4.6743503443647796E-3</v>
      </c>
      <c r="Z113">
        <v>0.95594694270187697</v>
      </c>
      <c r="AA113">
        <v>-1.0251136451135601</v>
      </c>
      <c r="AB113">
        <v>-0.8001364316706</v>
      </c>
      <c r="AC113" t="s">
        <v>264</v>
      </c>
      <c r="AD113" t="s">
        <v>241</v>
      </c>
      <c r="AE113" t="s">
        <v>62</v>
      </c>
      <c r="AF113" t="s">
        <v>96</v>
      </c>
      <c r="AG113" t="s">
        <v>242</v>
      </c>
      <c r="AI113">
        <v>106640</v>
      </c>
      <c r="AJ113">
        <v>1911</v>
      </c>
      <c r="AK113" t="s">
        <v>243</v>
      </c>
      <c r="AL113" t="s">
        <v>244</v>
      </c>
      <c r="AM113" t="s">
        <v>245</v>
      </c>
    </row>
    <row r="114" spans="1:39" x14ac:dyDescent="0.3">
      <c r="A114" s="1">
        <v>43588</v>
      </c>
      <c r="B114" t="s">
        <v>1</v>
      </c>
      <c r="C114" t="s">
        <v>246</v>
      </c>
      <c r="D114">
        <v>2200</v>
      </c>
      <c r="E114">
        <v>19</v>
      </c>
      <c r="F114">
        <v>142.929993</v>
      </c>
      <c r="G114">
        <v>143.729996</v>
      </c>
      <c r="H114">
        <v>142.03999299999899</v>
      </c>
      <c r="I114">
        <v>142.46000699999999</v>
      </c>
      <c r="J114">
        <v>141.151825</v>
      </c>
      <c r="K114">
        <v>561600</v>
      </c>
      <c r="L114">
        <v>2.5310000000000001</v>
      </c>
      <c r="M114">
        <v>1.053470599278E-3</v>
      </c>
      <c r="N114">
        <v>3.8642508227863803E-2</v>
      </c>
      <c r="O114">
        <v>5.6828125305589602E-2</v>
      </c>
      <c r="P114">
        <v>7.6865061719422201E-2</v>
      </c>
      <c r="Q114">
        <v>-4.5097148652504297E-2</v>
      </c>
      <c r="R114">
        <v>7.0164400329365204E-3</v>
      </c>
      <c r="S114">
        <v>1.4354371695631101E-2</v>
      </c>
      <c r="T114">
        <v>1.4958764549593599E-2</v>
      </c>
      <c r="U114">
        <v>2.1810322636466199E-2</v>
      </c>
      <c r="V114">
        <v>167.53999299999899</v>
      </c>
      <c r="W114">
        <v>99.400002000000001</v>
      </c>
      <c r="X114">
        <v>-0.18113541411356701</v>
      </c>
      <c r="Y114">
        <v>9.5921274614703799E-3</v>
      </c>
      <c r="Z114">
        <v>0.94307818104996199</v>
      </c>
      <c r="AA114">
        <v>-0.60679665697803498</v>
      </c>
      <c r="AB114">
        <v>-0.825076651393577</v>
      </c>
      <c r="AC114" t="s">
        <v>264</v>
      </c>
      <c r="AD114" t="s">
        <v>241</v>
      </c>
      <c r="AE114" t="s">
        <v>62</v>
      </c>
      <c r="AF114" t="s">
        <v>96</v>
      </c>
      <c r="AG114" t="s">
        <v>242</v>
      </c>
      <c r="AI114">
        <v>106640</v>
      </c>
      <c r="AJ114">
        <v>1911</v>
      </c>
      <c r="AK114" t="s">
        <v>243</v>
      </c>
      <c r="AL114" t="s">
        <v>244</v>
      </c>
      <c r="AM114" t="s">
        <v>245</v>
      </c>
    </row>
    <row r="115" spans="1:39" x14ac:dyDescent="0.3">
      <c r="A115" s="1">
        <v>43602</v>
      </c>
      <c r="B115" t="s">
        <v>1</v>
      </c>
      <c r="C115" t="s">
        <v>246</v>
      </c>
      <c r="D115">
        <v>1400</v>
      </c>
      <c r="E115">
        <v>19</v>
      </c>
      <c r="F115">
        <v>128.78999299999899</v>
      </c>
      <c r="G115">
        <v>130.050003</v>
      </c>
      <c r="H115">
        <v>126.58000199999999</v>
      </c>
      <c r="I115">
        <v>128.63000500000001</v>
      </c>
      <c r="J115">
        <v>128.63000500000001</v>
      </c>
      <c r="K115">
        <v>531600</v>
      </c>
      <c r="L115">
        <v>2.3929999999999998</v>
      </c>
      <c r="M115">
        <v>-9.9787560574746605E-3</v>
      </c>
      <c r="N115">
        <v>-3.40597738818414E-2</v>
      </c>
      <c r="O115">
        <v>-5.6367214951598799E-2</v>
      </c>
      <c r="P115">
        <v>-6.2817372545939706E-2</v>
      </c>
      <c r="Q115">
        <v>-0.171903448061381</v>
      </c>
      <c r="R115">
        <v>2.4260151540933299E-2</v>
      </c>
      <c r="S115">
        <v>1.6248693652816299E-2</v>
      </c>
      <c r="T115">
        <v>1.6159429136082801E-2</v>
      </c>
      <c r="U115">
        <v>2.2068808002655399E-2</v>
      </c>
      <c r="V115">
        <v>167.53999299999899</v>
      </c>
      <c r="W115">
        <v>99.400002000000001</v>
      </c>
      <c r="X115">
        <v>-0.18113541411356701</v>
      </c>
      <c r="Y115">
        <v>-5.8544371529206298E-3</v>
      </c>
      <c r="Z115">
        <v>0.97705228824263401</v>
      </c>
      <c r="AA115">
        <v>-1.6640599692203999</v>
      </c>
      <c r="AB115">
        <v>-1.5416700246359101</v>
      </c>
      <c r="AC115" t="s">
        <v>264</v>
      </c>
      <c r="AD115" t="s">
        <v>241</v>
      </c>
      <c r="AE115" t="s">
        <v>62</v>
      </c>
      <c r="AF115" t="s">
        <v>96</v>
      </c>
      <c r="AG115" t="s">
        <v>242</v>
      </c>
      <c r="AI115">
        <v>106640</v>
      </c>
      <c r="AJ115">
        <v>1911</v>
      </c>
      <c r="AK115" t="s">
        <v>243</v>
      </c>
      <c r="AL115" t="s">
        <v>244</v>
      </c>
      <c r="AM115" t="s">
        <v>245</v>
      </c>
    </row>
    <row r="116" spans="1:39" x14ac:dyDescent="0.3">
      <c r="A116" s="1">
        <v>43621</v>
      </c>
      <c r="B116" t="s">
        <v>1</v>
      </c>
      <c r="C116" t="s">
        <v>246</v>
      </c>
      <c r="D116">
        <v>1200</v>
      </c>
      <c r="E116">
        <v>19</v>
      </c>
      <c r="F116">
        <v>126.160004</v>
      </c>
      <c r="G116">
        <v>126.82</v>
      </c>
      <c r="H116">
        <v>122.519997</v>
      </c>
      <c r="I116">
        <v>125.589996</v>
      </c>
      <c r="J116">
        <v>125.589996</v>
      </c>
      <c r="K116">
        <v>545600</v>
      </c>
      <c r="L116">
        <v>2.1230000000000002</v>
      </c>
      <c r="M116">
        <v>-1.75021528568654E-3</v>
      </c>
      <c r="N116">
        <v>4.3033953262076499E-2</v>
      </c>
      <c r="O116">
        <v>-0.116813482943163</v>
      </c>
      <c r="P116">
        <v>-9.1578511042825203E-2</v>
      </c>
      <c r="Q116">
        <v>-0.13605599106429</v>
      </c>
      <c r="R116">
        <v>4.1030089205870202E-2</v>
      </c>
      <c r="S116">
        <v>2.5060037522422699E-2</v>
      </c>
      <c r="T116">
        <v>1.9968233113715799E-2</v>
      </c>
      <c r="U116">
        <v>2.2087377547061301E-2</v>
      </c>
      <c r="V116">
        <v>156.75</v>
      </c>
      <c r="W116">
        <v>99.400002000000001</v>
      </c>
      <c r="X116">
        <v>-0.18113541411356701</v>
      </c>
      <c r="Y116">
        <v>8.1287266899663802E-3</v>
      </c>
      <c r="Z116">
        <v>1.0488105324424399</v>
      </c>
      <c r="AA116">
        <v>-1.3605679283460199</v>
      </c>
      <c r="AB116">
        <v>-1.63026265643223</v>
      </c>
      <c r="AC116" t="s">
        <v>264</v>
      </c>
      <c r="AD116" t="s">
        <v>241</v>
      </c>
      <c r="AE116" t="s">
        <v>62</v>
      </c>
      <c r="AF116" t="s">
        <v>96</v>
      </c>
      <c r="AG116" t="s">
        <v>242</v>
      </c>
      <c r="AI116">
        <v>106640</v>
      </c>
      <c r="AJ116">
        <v>1911</v>
      </c>
      <c r="AK116" t="s">
        <v>243</v>
      </c>
      <c r="AL116" t="s">
        <v>244</v>
      </c>
      <c r="AM116" t="s">
        <v>245</v>
      </c>
    </row>
    <row r="117" spans="1:39" x14ac:dyDescent="0.3">
      <c r="A117" s="1">
        <v>43558</v>
      </c>
      <c r="B117" t="s">
        <v>1</v>
      </c>
      <c r="C117" t="s">
        <v>239</v>
      </c>
      <c r="D117">
        <v>1000</v>
      </c>
      <c r="E117">
        <v>20</v>
      </c>
      <c r="F117">
        <v>134.86000100000001</v>
      </c>
      <c r="G117">
        <v>134.929993</v>
      </c>
      <c r="H117">
        <v>132.220001</v>
      </c>
      <c r="I117">
        <v>132.770004</v>
      </c>
      <c r="J117">
        <v>131.55081200000001</v>
      </c>
      <c r="K117">
        <v>785400</v>
      </c>
      <c r="L117">
        <v>2.5169999999999999</v>
      </c>
      <c r="M117">
        <v>-1.36147787927248E-2</v>
      </c>
      <c r="N117">
        <v>7.4844568195395599E-3</v>
      </c>
      <c r="O117">
        <v>-7.3876589373354895E-2</v>
      </c>
      <c r="P117">
        <v>0.215306012938941</v>
      </c>
      <c r="Q117">
        <v>-9.5832170171173806E-2</v>
      </c>
      <c r="R117">
        <v>9.4743277361510406E-3</v>
      </c>
      <c r="S117">
        <v>1.8282674371347899E-2</v>
      </c>
      <c r="T117">
        <v>2.0895222207608401E-2</v>
      </c>
      <c r="U117">
        <v>2.1889837899744899E-2</v>
      </c>
      <c r="V117">
        <v>167.53999299999899</v>
      </c>
      <c r="W117">
        <v>99.400002000000001</v>
      </c>
      <c r="X117">
        <v>-0.18113541411356701</v>
      </c>
      <c r="Y117">
        <v>2.1460723821998401E-3</v>
      </c>
      <c r="Z117">
        <v>0.92642931255667904</v>
      </c>
      <c r="AA117">
        <v>-1.0922990171434299</v>
      </c>
      <c r="AB117">
        <v>-1.0796305788712699</v>
      </c>
      <c r="AC117" t="s">
        <v>265</v>
      </c>
      <c r="AD117" t="s">
        <v>241</v>
      </c>
      <c r="AE117" t="s">
        <v>62</v>
      </c>
      <c r="AF117" t="s">
        <v>96</v>
      </c>
      <c r="AG117" t="s">
        <v>242</v>
      </c>
      <c r="AI117">
        <v>106640</v>
      </c>
      <c r="AJ117">
        <v>1911</v>
      </c>
      <c r="AK117" t="s">
        <v>243</v>
      </c>
      <c r="AL117" t="s">
        <v>244</v>
      </c>
      <c r="AM117" t="s">
        <v>245</v>
      </c>
    </row>
    <row r="118" spans="1:39" x14ac:dyDescent="0.3">
      <c r="A118" s="1">
        <v>43566</v>
      </c>
      <c r="B118" t="s">
        <v>1</v>
      </c>
      <c r="C118" t="s">
        <v>239</v>
      </c>
      <c r="D118">
        <v>4400</v>
      </c>
      <c r="E118">
        <v>20</v>
      </c>
      <c r="F118">
        <v>137.16000399999999</v>
      </c>
      <c r="G118">
        <v>140.38999899999999</v>
      </c>
      <c r="H118">
        <v>136.46000699999999</v>
      </c>
      <c r="I118">
        <v>139.720001</v>
      </c>
      <c r="J118">
        <v>138.436981</v>
      </c>
      <c r="K118">
        <v>582100</v>
      </c>
      <c r="L118">
        <v>2.504</v>
      </c>
      <c r="M118">
        <v>1.9440537749105799E-2</v>
      </c>
      <c r="N118">
        <v>3.8299231294850099E-2</v>
      </c>
      <c r="O118">
        <v>-9.1903812874855693E-3</v>
      </c>
      <c r="P118">
        <v>0.139525523027142</v>
      </c>
      <c r="Q118">
        <v>-2.9484513604644599E-2</v>
      </c>
      <c r="R118">
        <v>1.7208275538499601E-2</v>
      </c>
      <c r="S118">
        <v>1.85489784495712E-2</v>
      </c>
      <c r="T118">
        <v>2.0049696187308799E-2</v>
      </c>
      <c r="U118">
        <v>2.1916616929978001E-2</v>
      </c>
      <c r="V118">
        <v>167.53999299999899</v>
      </c>
      <c r="W118">
        <v>99.400002000000001</v>
      </c>
      <c r="X118">
        <v>-0.18113541411356701</v>
      </c>
      <c r="Y118" s="44">
        <v>3.8122194279549302E-5</v>
      </c>
      <c r="Z118">
        <v>0.93078989133022105</v>
      </c>
      <c r="AA118">
        <v>-0.48678479878687703</v>
      </c>
      <c r="AB118">
        <v>-0.68405327930748205</v>
      </c>
      <c r="AC118" t="s">
        <v>265</v>
      </c>
      <c r="AD118" t="s">
        <v>241</v>
      </c>
      <c r="AE118" t="s">
        <v>62</v>
      </c>
      <c r="AF118" t="s">
        <v>96</v>
      </c>
      <c r="AG118" t="s">
        <v>242</v>
      </c>
      <c r="AI118">
        <v>106640</v>
      </c>
      <c r="AJ118">
        <v>1911</v>
      </c>
      <c r="AK118" t="s">
        <v>243</v>
      </c>
      <c r="AL118" t="s">
        <v>244</v>
      </c>
      <c r="AM118" t="s">
        <v>245</v>
      </c>
    </row>
    <row r="119" spans="1:39" x14ac:dyDescent="0.3">
      <c r="A119" s="1">
        <v>43585</v>
      </c>
      <c r="B119" t="s">
        <v>1</v>
      </c>
      <c r="C119" t="s">
        <v>239</v>
      </c>
      <c r="D119">
        <v>1100</v>
      </c>
      <c r="E119">
        <v>20</v>
      </c>
      <c r="F119">
        <v>138.550003</v>
      </c>
      <c r="G119">
        <v>139.759995</v>
      </c>
      <c r="H119">
        <v>136.60000600000001</v>
      </c>
      <c r="I119">
        <v>138.820007</v>
      </c>
      <c r="J119">
        <v>137.54525799999999</v>
      </c>
      <c r="K119">
        <v>656300</v>
      </c>
      <c r="L119">
        <v>2.5089999999999999</v>
      </c>
      <c r="M119">
        <v>1.8748125758317399E-3</v>
      </c>
      <c r="N119">
        <v>-7.9640579782007791E-3</v>
      </c>
      <c r="O119">
        <v>4.9997543590683799E-2</v>
      </c>
      <c r="P119">
        <v>2.5004714758889299E-2</v>
      </c>
      <c r="Q119">
        <v>-9.3481925329136198E-2</v>
      </c>
      <c r="R119">
        <v>1.7897612589743501E-2</v>
      </c>
      <c r="S119">
        <v>1.40869716874604E-2</v>
      </c>
      <c r="T119">
        <v>1.5382204311404701E-2</v>
      </c>
      <c r="U119">
        <v>2.18173404998207E-2</v>
      </c>
      <c r="V119">
        <v>167.53999299999899</v>
      </c>
      <c r="W119">
        <v>99.400002000000001</v>
      </c>
      <c r="X119">
        <v>-0.18113541411356701</v>
      </c>
      <c r="Y119">
        <v>9.5096475723260604E-4</v>
      </c>
      <c r="Z119">
        <v>0.95898526340951995</v>
      </c>
      <c r="AA119">
        <v>-1.0357251204846201</v>
      </c>
      <c r="AB119">
        <v>-0.95853922353104004</v>
      </c>
      <c r="AC119" t="s">
        <v>265</v>
      </c>
      <c r="AD119" t="s">
        <v>241</v>
      </c>
      <c r="AE119" t="s">
        <v>62</v>
      </c>
      <c r="AF119" t="s">
        <v>96</v>
      </c>
      <c r="AG119" t="s">
        <v>242</v>
      </c>
      <c r="AI119">
        <v>106640</v>
      </c>
      <c r="AJ119">
        <v>1911</v>
      </c>
      <c r="AK119" t="s">
        <v>243</v>
      </c>
      <c r="AL119" t="s">
        <v>244</v>
      </c>
      <c r="AM119" t="s">
        <v>245</v>
      </c>
    </row>
    <row r="120" spans="1:39" x14ac:dyDescent="0.3">
      <c r="A120" s="1">
        <v>43608</v>
      </c>
      <c r="B120" t="s">
        <v>1</v>
      </c>
      <c r="C120" t="s">
        <v>246</v>
      </c>
      <c r="D120">
        <v>1300</v>
      </c>
      <c r="E120">
        <v>20</v>
      </c>
      <c r="F120">
        <v>129.179993</v>
      </c>
      <c r="G120">
        <v>129.179993</v>
      </c>
      <c r="H120">
        <v>124.400002</v>
      </c>
      <c r="I120">
        <v>126.050003</v>
      </c>
      <c r="J120">
        <v>126.050003</v>
      </c>
      <c r="K120">
        <v>933600</v>
      </c>
      <c r="L120">
        <v>2.2959999999999998</v>
      </c>
      <c r="M120">
        <v>-3.8518645767143603E-2</v>
      </c>
      <c r="N120">
        <v>-3.0240183585270999E-2</v>
      </c>
      <c r="O120">
        <v>-9.5238392584049605E-2</v>
      </c>
      <c r="P120">
        <v>-0.12674412830758</v>
      </c>
      <c r="Q120">
        <v>-0.22867226976042099</v>
      </c>
      <c r="R120">
        <v>2.2885462787999099E-2</v>
      </c>
      <c r="S120">
        <v>1.8480529555612E-2</v>
      </c>
      <c r="T120">
        <v>1.6798134081608899E-2</v>
      </c>
      <c r="U120">
        <v>2.2194166914715201E-2</v>
      </c>
      <c r="V120">
        <v>165.96000699999999</v>
      </c>
      <c r="W120">
        <v>99.400002000000001</v>
      </c>
      <c r="X120">
        <v>-0.18113541411356701</v>
      </c>
      <c r="Y120">
        <v>-1.1985692488440201E-2</v>
      </c>
      <c r="Z120">
        <v>0.992546298331905</v>
      </c>
      <c r="AA120">
        <v>-2.1734407167829799</v>
      </c>
      <c r="AB120">
        <v>-1.83177932729482</v>
      </c>
      <c r="AC120" t="s">
        <v>265</v>
      </c>
      <c r="AD120" t="s">
        <v>241</v>
      </c>
      <c r="AE120" t="s">
        <v>62</v>
      </c>
      <c r="AF120" t="s">
        <v>96</v>
      </c>
      <c r="AG120" t="s">
        <v>242</v>
      </c>
      <c r="AI120">
        <v>106640</v>
      </c>
      <c r="AJ120">
        <v>1911</v>
      </c>
      <c r="AK120" t="s">
        <v>243</v>
      </c>
      <c r="AL120" t="s">
        <v>244</v>
      </c>
      <c r="AM120" t="s">
        <v>245</v>
      </c>
    </row>
    <row r="121" spans="1:39" x14ac:dyDescent="0.3">
      <c r="A121" s="1">
        <v>43619</v>
      </c>
      <c r="B121" t="s">
        <v>1</v>
      </c>
      <c r="C121" t="s">
        <v>246</v>
      </c>
      <c r="D121">
        <v>2400</v>
      </c>
      <c r="E121">
        <v>20</v>
      </c>
      <c r="F121">
        <v>114.989998</v>
      </c>
      <c r="G121">
        <v>118.870003</v>
      </c>
      <c r="H121">
        <v>114.43</v>
      </c>
      <c r="I121">
        <v>117.30999799999999</v>
      </c>
      <c r="J121">
        <v>117.30999799999999</v>
      </c>
      <c r="K121">
        <v>706800</v>
      </c>
      <c r="L121">
        <v>2.081</v>
      </c>
      <c r="M121">
        <v>2.0931907283076201E-2</v>
      </c>
      <c r="N121">
        <v>-6.2613355399163698E-2</v>
      </c>
      <c r="O121">
        <v>-0.16588142958733099</v>
      </c>
      <c r="P121">
        <v>-0.18844978292978501</v>
      </c>
      <c r="Q121">
        <v>-0.17384482889334199</v>
      </c>
      <c r="R121">
        <v>2.3051471985928201E-2</v>
      </c>
      <c r="S121">
        <v>1.9504799347925299E-2</v>
      </c>
      <c r="T121">
        <v>1.7917414646830301E-2</v>
      </c>
      <c r="U121">
        <v>2.1703170224675199E-2</v>
      </c>
      <c r="V121">
        <v>156.75</v>
      </c>
      <c r="W121">
        <v>99.400002000000001</v>
      </c>
      <c r="X121">
        <v>-0.18113541411356701</v>
      </c>
      <c r="Y121">
        <v>-2.7690708645509302E-3</v>
      </c>
      <c r="Z121">
        <v>1.00897960082698</v>
      </c>
      <c r="AA121">
        <v>-1.6925847236456599</v>
      </c>
      <c r="AB121">
        <v>-1.84584220134412</v>
      </c>
      <c r="AC121" t="s">
        <v>265</v>
      </c>
      <c r="AD121" t="s">
        <v>241</v>
      </c>
      <c r="AE121" t="s">
        <v>62</v>
      </c>
      <c r="AF121" t="s">
        <v>96</v>
      </c>
      <c r="AG121" t="s">
        <v>242</v>
      </c>
      <c r="AI121">
        <v>106640</v>
      </c>
      <c r="AJ121">
        <v>1911</v>
      </c>
      <c r="AK121" t="s">
        <v>243</v>
      </c>
      <c r="AL121" t="s">
        <v>244</v>
      </c>
      <c r="AM121" t="s">
        <v>245</v>
      </c>
    </row>
    <row r="122" spans="1:39" x14ac:dyDescent="0.3">
      <c r="A122" s="1">
        <v>43633</v>
      </c>
      <c r="B122" t="s">
        <v>1</v>
      </c>
      <c r="C122" t="s">
        <v>239</v>
      </c>
      <c r="D122">
        <v>1400</v>
      </c>
      <c r="E122">
        <v>20</v>
      </c>
      <c r="F122">
        <v>136.740005</v>
      </c>
      <c r="G122">
        <v>138.770004</v>
      </c>
      <c r="H122">
        <v>135.779999</v>
      </c>
      <c r="I122">
        <v>138.05999800000001</v>
      </c>
      <c r="J122">
        <v>138.05999800000001</v>
      </c>
      <c r="K122">
        <v>762900</v>
      </c>
      <c r="L122">
        <v>2.0859999999999999</v>
      </c>
      <c r="M122">
        <v>1.7389238337263802E-2</v>
      </c>
      <c r="N122">
        <v>5.8309418143981398E-2</v>
      </c>
      <c r="O122">
        <v>6.4161960623633094E-2</v>
      </c>
      <c r="P122">
        <v>4.4236299102586397E-2</v>
      </c>
      <c r="Q122">
        <v>-8.2421383896095199E-2</v>
      </c>
      <c r="R122">
        <v>1.59247760441441E-2</v>
      </c>
      <c r="S122">
        <v>2.4157755894648698E-2</v>
      </c>
      <c r="T122">
        <v>1.9393073481698501E-2</v>
      </c>
      <c r="U122">
        <v>2.2193538226904602E-2</v>
      </c>
      <c r="V122">
        <v>156.509995</v>
      </c>
      <c r="W122">
        <v>99.400002000000001</v>
      </c>
      <c r="X122">
        <v>-0.18113541411356701</v>
      </c>
      <c r="Y122">
        <v>9.3131563797728401E-4</v>
      </c>
      <c r="Z122">
        <v>1.0588018597542299</v>
      </c>
      <c r="AA122">
        <v>-0.86806048848937101</v>
      </c>
      <c r="AB122">
        <v>-0.92374457852865199</v>
      </c>
      <c r="AC122" t="s">
        <v>265</v>
      </c>
      <c r="AD122" t="s">
        <v>241</v>
      </c>
      <c r="AE122" t="s">
        <v>62</v>
      </c>
      <c r="AF122" t="s">
        <v>96</v>
      </c>
      <c r="AG122" t="s">
        <v>242</v>
      </c>
      <c r="AI122">
        <v>106640</v>
      </c>
      <c r="AJ122">
        <v>1911</v>
      </c>
      <c r="AK122" t="s">
        <v>243</v>
      </c>
      <c r="AL122" t="s">
        <v>244</v>
      </c>
      <c r="AM122" t="s">
        <v>245</v>
      </c>
    </row>
    <row r="123" spans="1:39" x14ac:dyDescent="0.3">
      <c r="A123" s="1">
        <v>43635</v>
      </c>
      <c r="B123" t="s">
        <v>1</v>
      </c>
      <c r="C123" t="s">
        <v>239</v>
      </c>
      <c r="D123">
        <v>1300</v>
      </c>
      <c r="E123">
        <v>20</v>
      </c>
      <c r="F123">
        <v>141.91000399999999</v>
      </c>
      <c r="G123">
        <v>142.470001</v>
      </c>
      <c r="H123">
        <v>139.679993</v>
      </c>
      <c r="I123">
        <v>141.979996</v>
      </c>
      <c r="J123">
        <v>141.979996</v>
      </c>
      <c r="K123">
        <v>831700</v>
      </c>
      <c r="L123">
        <v>2.0289999999999999</v>
      </c>
      <c r="M123">
        <v>1.3391340575769301E-3</v>
      </c>
      <c r="N123">
        <v>8.6844901324411694E-2</v>
      </c>
      <c r="O123">
        <v>9.8746069476452994E-2</v>
      </c>
      <c r="P123">
        <v>9.3538119987131602E-2</v>
      </c>
      <c r="Q123">
        <v>-2.2797325917823699E-2</v>
      </c>
      <c r="R123">
        <v>1.49751349794346E-2</v>
      </c>
      <c r="S123">
        <v>2.4495716384880201E-2</v>
      </c>
      <c r="T123">
        <v>1.9544899186042901E-2</v>
      </c>
      <c r="U123">
        <v>2.2207254632029098E-2</v>
      </c>
      <c r="V123">
        <v>156.509995</v>
      </c>
      <c r="W123">
        <v>99.400002000000001</v>
      </c>
      <c r="X123">
        <v>-0.18113541411356701</v>
      </c>
      <c r="Y123">
        <v>2.98071681438073E-3</v>
      </c>
      <c r="Z123">
        <v>1.0636828006455801</v>
      </c>
      <c r="AA123">
        <v>-0.35719302052707103</v>
      </c>
      <c r="AB123">
        <v>-0.66038321483364404</v>
      </c>
      <c r="AC123" t="s">
        <v>265</v>
      </c>
      <c r="AD123" t="s">
        <v>241</v>
      </c>
      <c r="AE123" t="s">
        <v>62</v>
      </c>
      <c r="AF123" t="s">
        <v>96</v>
      </c>
      <c r="AG123" t="s">
        <v>242</v>
      </c>
      <c r="AI123">
        <v>106640</v>
      </c>
      <c r="AJ123">
        <v>1911</v>
      </c>
      <c r="AK123" t="s">
        <v>243</v>
      </c>
      <c r="AL123" t="s">
        <v>244</v>
      </c>
      <c r="AM123" t="s">
        <v>245</v>
      </c>
    </row>
    <row r="124" spans="1:39" x14ac:dyDescent="0.3">
      <c r="A124" s="1">
        <v>43557</v>
      </c>
      <c r="B124" t="s">
        <v>2</v>
      </c>
      <c r="C124" t="s">
        <v>239</v>
      </c>
      <c r="D124">
        <v>100</v>
      </c>
      <c r="E124">
        <v>1</v>
      </c>
      <c r="F124">
        <v>35.509997999999896</v>
      </c>
      <c r="G124">
        <v>35.919998</v>
      </c>
      <c r="H124">
        <v>35.380001</v>
      </c>
      <c r="I124">
        <v>35.830002</v>
      </c>
      <c r="J124">
        <v>34.815837999999999</v>
      </c>
      <c r="K124">
        <v>11167100</v>
      </c>
      <c r="L124">
        <v>2.4809999999999999</v>
      </c>
      <c r="M124">
        <v>6.1591225258965897E-3</v>
      </c>
      <c r="N124">
        <v>7.5641873404551103E-3</v>
      </c>
      <c r="O124">
        <v>6.1799558257694301E-2</v>
      </c>
      <c r="P124">
        <v>3.7554059644659001E-2</v>
      </c>
      <c r="Q124">
        <v>-7.0931051580481894E-2</v>
      </c>
      <c r="R124">
        <v>5.2720574187972097E-3</v>
      </c>
      <c r="S124">
        <v>1.5262647847859001E-2</v>
      </c>
      <c r="T124">
        <v>1.8811617571398199E-2</v>
      </c>
      <c r="U124">
        <v>1.7724690554477601E-2</v>
      </c>
      <c r="V124">
        <v>41.98</v>
      </c>
      <c r="W124">
        <v>29.059998999999902</v>
      </c>
      <c r="X124">
        <v>-0.11460822459122599</v>
      </c>
      <c r="Y124" s="44">
        <v>1.7455614805152698E-5</v>
      </c>
      <c r="Z124">
        <v>5.72408988565156E-2</v>
      </c>
      <c r="AA124">
        <v>-0.68758080743310701</v>
      </c>
      <c r="AB124">
        <v>-0.678750831524077</v>
      </c>
      <c r="AC124" t="s">
        <v>240</v>
      </c>
      <c r="AD124" t="s">
        <v>266</v>
      </c>
      <c r="AE124" t="s">
        <v>86</v>
      </c>
      <c r="AF124" t="s">
        <v>87</v>
      </c>
      <c r="AG124" t="s">
        <v>267</v>
      </c>
      <c r="AH124" s="45">
        <v>25384</v>
      </c>
      <c r="AI124">
        <v>1164727</v>
      </c>
      <c r="AJ124">
        <v>1921</v>
      </c>
      <c r="AK124" t="s">
        <v>268</v>
      </c>
      <c r="AL124" t="s">
        <v>269</v>
      </c>
      <c r="AM124" t="s">
        <v>245</v>
      </c>
    </row>
    <row r="125" spans="1:39" x14ac:dyDescent="0.3">
      <c r="A125" s="1">
        <v>43567</v>
      </c>
      <c r="B125" t="s">
        <v>2</v>
      </c>
      <c r="C125" t="s">
        <v>239</v>
      </c>
      <c r="D125">
        <v>100</v>
      </c>
      <c r="E125">
        <v>1</v>
      </c>
      <c r="F125">
        <v>36.110000999999997</v>
      </c>
      <c r="G125">
        <v>36.419998</v>
      </c>
      <c r="H125">
        <v>35.599997999999999</v>
      </c>
      <c r="I125">
        <v>36.25</v>
      </c>
      <c r="J125">
        <v>35.223945999999998</v>
      </c>
      <c r="K125">
        <v>10550700</v>
      </c>
      <c r="L125">
        <v>2.56</v>
      </c>
      <c r="M125">
        <v>7.7540487079133897E-3</v>
      </c>
      <c r="N125">
        <v>-6.8728577037525497E-3</v>
      </c>
      <c r="O125">
        <v>5.2092134149323899E-2</v>
      </c>
      <c r="P125">
        <v>4.2591892882754702E-2</v>
      </c>
      <c r="Q125">
        <v>-8.7646162533142502E-2</v>
      </c>
      <c r="R125">
        <v>7.4751212224305804E-3</v>
      </c>
      <c r="S125">
        <v>1.0843631157594701E-2</v>
      </c>
      <c r="T125">
        <v>1.8819327053487999E-2</v>
      </c>
      <c r="U125">
        <v>1.7556621557512E-2</v>
      </c>
      <c r="V125">
        <v>41.98</v>
      </c>
      <c r="W125">
        <v>29.059998999999902</v>
      </c>
      <c r="X125">
        <v>-0.11460822459122599</v>
      </c>
      <c r="Y125">
        <v>6.5875784763498903E-3</v>
      </c>
      <c r="Z125">
        <v>6.1027146937396401E-2</v>
      </c>
      <c r="AA125">
        <v>-0.83627935866098302</v>
      </c>
      <c r="AB125">
        <v>-0.67367834905611701</v>
      </c>
      <c r="AC125" t="s">
        <v>240</v>
      </c>
      <c r="AD125" t="s">
        <v>266</v>
      </c>
      <c r="AE125" t="s">
        <v>86</v>
      </c>
      <c r="AF125" t="s">
        <v>87</v>
      </c>
      <c r="AG125" t="s">
        <v>267</v>
      </c>
      <c r="AH125" s="45">
        <v>25384</v>
      </c>
      <c r="AI125">
        <v>1164727</v>
      </c>
      <c r="AJ125">
        <v>1921</v>
      </c>
      <c r="AK125" t="s">
        <v>268</v>
      </c>
      <c r="AL125" t="s">
        <v>269</v>
      </c>
      <c r="AM125" t="s">
        <v>245</v>
      </c>
    </row>
    <row r="126" spans="1:39" x14ac:dyDescent="0.3">
      <c r="A126" s="1">
        <v>43577</v>
      </c>
      <c r="B126" t="s">
        <v>2</v>
      </c>
      <c r="C126" t="s">
        <v>246</v>
      </c>
      <c r="D126">
        <v>300</v>
      </c>
      <c r="E126">
        <v>1</v>
      </c>
      <c r="F126">
        <v>33.240001999999997</v>
      </c>
      <c r="G126">
        <v>33.25</v>
      </c>
      <c r="H126">
        <v>32.349997999999999</v>
      </c>
      <c r="I126">
        <v>32.549999</v>
      </c>
      <c r="J126">
        <v>32.417374000000002</v>
      </c>
      <c r="K126">
        <v>12610600</v>
      </c>
      <c r="L126">
        <v>2.59</v>
      </c>
      <c r="M126">
        <v>-1.49416565944943E-2</v>
      </c>
      <c r="N126">
        <v>-8.3031621762820904E-2</v>
      </c>
      <c r="O126">
        <v>-1.5121914818838501E-2</v>
      </c>
      <c r="P126">
        <v>5.2951489540455997E-2</v>
      </c>
      <c r="Q126">
        <v>-0.208088093622531</v>
      </c>
      <c r="R126">
        <v>1.13632661428568E-2</v>
      </c>
      <c r="S126">
        <v>1.22599658865438E-2</v>
      </c>
      <c r="T126">
        <v>1.5168416197017301E-2</v>
      </c>
      <c r="U126">
        <v>1.7602944764558301E-2</v>
      </c>
      <c r="V126">
        <v>41.810001</v>
      </c>
      <c r="W126">
        <v>29.059998999999902</v>
      </c>
      <c r="X126">
        <v>-0.11460822459122599</v>
      </c>
      <c r="Y126">
        <v>1.0115060212163699E-3</v>
      </c>
      <c r="Z126">
        <v>7.2814556223977603E-2</v>
      </c>
      <c r="AA126">
        <v>-1.7685307995788699</v>
      </c>
      <c r="AB126">
        <v>-1.3545198893855901</v>
      </c>
      <c r="AC126" t="s">
        <v>240</v>
      </c>
      <c r="AD126" t="s">
        <v>266</v>
      </c>
      <c r="AE126" t="s">
        <v>86</v>
      </c>
      <c r="AF126" t="s">
        <v>87</v>
      </c>
      <c r="AG126" t="s">
        <v>267</v>
      </c>
      <c r="AH126" s="45">
        <v>25384</v>
      </c>
      <c r="AI126">
        <v>1164727</v>
      </c>
      <c r="AJ126">
        <v>1921</v>
      </c>
      <c r="AK126" t="s">
        <v>268</v>
      </c>
      <c r="AL126" t="s">
        <v>269</v>
      </c>
      <c r="AM126" t="s">
        <v>245</v>
      </c>
    </row>
    <row r="127" spans="1:39" x14ac:dyDescent="0.3">
      <c r="A127" s="1">
        <v>43580</v>
      </c>
      <c r="B127" t="s">
        <v>2</v>
      </c>
      <c r="C127" t="s">
        <v>246</v>
      </c>
      <c r="D127">
        <v>200</v>
      </c>
      <c r="E127">
        <v>1</v>
      </c>
      <c r="F127">
        <v>32.830002</v>
      </c>
      <c r="G127">
        <v>32.830002</v>
      </c>
      <c r="H127">
        <v>31.17</v>
      </c>
      <c r="I127">
        <v>31.629998999999899</v>
      </c>
      <c r="J127">
        <v>31.501121999999999</v>
      </c>
      <c r="K127">
        <v>11454200</v>
      </c>
      <c r="L127">
        <v>2.5339999999999998</v>
      </c>
      <c r="M127">
        <v>-1.7860492978233701E-2</v>
      </c>
      <c r="N127">
        <v>-7.7534672718479705E-2</v>
      </c>
      <c r="O127">
        <v>-7.3750458400284699E-2</v>
      </c>
      <c r="P127">
        <v>1.1457489228260301E-2</v>
      </c>
      <c r="Q127">
        <v>-0.215310065549497</v>
      </c>
      <c r="R127">
        <v>1.17162403460856E-2</v>
      </c>
      <c r="S127">
        <v>1.18679465879223E-2</v>
      </c>
      <c r="T127">
        <v>1.53286917531707E-2</v>
      </c>
      <c r="U127">
        <v>1.7615956442674201E-2</v>
      </c>
      <c r="V127">
        <v>41.200001</v>
      </c>
      <c r="W127">
        <v>29.059998999999902</v>
      </c>
      <c r="X127">
        <v>-0.11460822459122599</v>
      </c>
      <c r="Y127">
        <v>-3.6904169755480902E-4</v>
      </c>
      <c r="Z127">
        <v>6.7659592751324105E-2</v>
      </c>
      <c r="AA127">
        <v>-1.84247169823368</v>
      </c>
      <c r="AB127">
        <v>-1.70223431052523</v>
      </c>
      <c r="AC127" t="s">
        <v>240</v>
      </c>
      <c r="AD127" t="s">
        <v>266</v>
      </c>
      <c r="AE127" t="s">
        <v>86</v>
      </c>
      <c r="AF127" t="s">
        <v>87</v>
      </c>
      <c r="AG127" t="s">
        <v>267</v>
      </c>
      <c r="AH127" s="45">
        <v>25384</v>
      </c>
      <c r="AI127">
        <v>1164727</v>
      </c>
      <c r="AJ127">
        <v>1921</v>
      </c>
      <c r="AK127" t="s">
        <v>268</v>
      </c>
      <c r="AL127" t="s">
        <v>269</v>
      </c>
      <c r="AM127" t="s">
        <v>245</v>
      </c>
    </row>
    <row r="128" spans="1:39" x14ac:dyDescent="0.3">
      <c r="A128" s="1">
        <v>43641</v>
      </c>
      <c r="B128" t="s">
        <v>2</v>
      </c>
      <c r="C128" t="s">
        <v>246</v>
      </c>
      <c r="D128">
        <v>100</v>
      </c>
      <c r="E128">
        <v>1</v>
      </c>
      <c r="F128">
        <v>38.650002000000001</v>
      </c>
      <c r="G128">
        <v>38.740001999999997</v>
      </c>
      <c r="H128">
        <v>37.939999</v>
      </c>
      <c r="I128">
        <v>37.939999</v>
      </c>
      <c r="J128">
        <v>37.939999</v>
      </c>
      <c r="K128">
        <v>13505400</v>
      </c>
      <c r="L128">
        <v>1.994</v>
      </c>
      <c r="M128">
        <v>-1.30926199380618E-2</v>
      </c>
      <c r="N128">
        <v>5.2209316028806803E-2</v>
      </c>
      <c r="O128">
        <v>0.18566664466452401</v>
      </c>
      <c r="P128">
        <v>9.3497727300352704E-2</v>
      </c>
      <c r="Q128">
        <v>5.8551546382980303E-2</v>
      </c>
      <c r="R128">
        <v>1.8979988716812099E-2</v>
      </c>
      <c r="S128">
        <v>1.35726161326975E-2</v>
      </c>
      <c r="T128">
        <v>1.3687551343806E-2</v>
      </c>
      <c r="U128">
        <v>1.8029694832108902E-2</v>
      </c>
      <c r="V128">
        <v>38.740001999999997</v>
      </c>
      <c r="W128">
        <v>29.059998999999902</v>
      </c>
      <c r="X128">
        <v>-0.11460822459122599</v>
      </c>
      <c r="Y128">
        <v>-9.5417756928269908E-3</v>
      </c>
      <c r="Z128">
        <v>-8.80691651159074E-4</v>
      </c>
      <c r="AA128">
        <v>0.39163479158367898</v>
      </c>
      <c r="AB128">
        <v>0.18419384535310401</v>
      </c>
      <c r="AC128" t="s">
        <v>240</v>
      </c>
      <c r="AD128" t="s">
        <v>266</v>
      </c>
      <c r="AE128" t="s">
        <v>86</v>
      </c>
      <c r="AF128" t="s">
        <v>87</v>
      </c>
      <c r="AG128" t="s">
        <v>267</v>
      </c>
      <c r="AH128" s="45">
        <v>25384</v>
      </c>
      <c r="AI128">
        <v>1164727</v>
      </c>
      <c r="AJ128">
        <v>1921</v>
      </c>
      <c r="AK128" t="s">
        <v>268</v>
      </c>
      <c r="AL128" t="s">
        <v>269</v>
      </c>
      <c r="AM128" t="s">
        <v>245</v>
      </c>
    </row>
    <row r="129" spans="1:39" x14ac:dyDescent="0.3">
      <c r="A129" s="1">
        <v>43599</v>
      </c>
      <c r="B129" t="s">
        <v>2</v>
      </c>
      <c r="C129" t="s">
        <v>246</v>
      </c>
      <c r="D129">
        <v>200</v>
      </c>
      <c r="E129">
        <v>2</v>
      </c>
      <c r="F129">
        <v>30.85</v>
      </c>
      <c r="G129">
        <v>30.889999</v>
      </c>
      <c r="H129">
        <v>30.620000999999998</v>
      </c>
      <c r="I129">
        <v>30.83</v>
      </c>
      <c r="J129">
        <v>30.704381999999999</v>
      </c>
      <c r="K129">
        <v>6982100</v>
      </c>
      <c r="L129">
        <v>2.419</v>
      </c>
      <c r="M129">
        <v>-2.5915130447931901E-3</v>
      </c>
      <c r="N129">
        <v>3.5743401280752098E-3</v>
      </c>
      <c r="O129">
        <v>-0.12956670613504601</v>
      </c>
      <c r="P129">
        <v>-5.10716727967137E-2</v>
      </c>
      <c r="Q129">
        <v>-0.224719373851546</v>
      </c>
      <c r="R129">
        <v>1.6199153116659998E-2</v>
      </c>
      <c r="S129">
        <v>1.4880556152469601E-2</v>
      </c>
      <c r="T129">
        <v>1.5963872573640799E-2</v>
      </c>
      <c r="U129">
        <v>1.7755468139497702E-2</v>
      </c>
      <c r="V129">
        <v>40.840000000000003</v>
      </c>
      <c r="W129">
        <v>29.059998999999902</v>
      </c>
      <c r="X129">
        <v>-0.11460822459122599</v>
      </c>
      <c r="Y129">
        <v>7.98398755130913E-3</v>
      </c>
      <c r="Z129">
        <v>1.57168581603414E-2</v>
      </c>
      <c r="AA129">
        <v>-2.0378290393112399</v>
      </c>
      <c r="AB129">
        <v>-2.0734800422461501</v>
      </c>
      <c r="AC129" t="s">
        <v>247</v>
      </c>
      <c r="AD129" t="s">
        <v>266</v>
      </c>
      <c r="AE129" t="s">
        <v>86</v>
      </c>
      <c r="AF129" t="s">
        <v>87</v>
      </c>
      <c r="AG129" t="s">
        <v>267</v>
      </c>
      <c r="AH129" s="45">
        <v>25384</v>
      </c>
      <c r="AI129">
        <v>1164727</v>
      </c>
      <c r="AJ129">
        <v>1921</v>
      </c>
      <c r="AK129" t="s">
        <v>268</v>
      </c>
      <c r="AL129" t="s">
        <v>269</v>
      </c>
      <c r="AM129" t="s">
        <v>245</v>
      </c>
    </row>
    <row r="130" spans="1:39" x14ac:dyDescent="0.3">
      <c r="A130" s="1">
        <v>43619</v>
      </c>
      <c r="B130" t="s">
        <v>2</v>
      </c>
      <c r="C130" t="s">
        <v>246</v>
      </c>
      <c r="D130">
        <v>200</v>
      </c>
      <c r="E130">
        <v>2</v>
      </c>
      <c r="F130">
        <v>33.299999</v>
      </c>
      <c r="G130">
        <v>33.630001</v>
      </c>
      <c r="H130">
        <v>32.860000999999997</v>
      </c>
      <c r="I130">
        <v>33.630001</v>
      </c>
      <c r="J130">
        <v>33.492972999999999</v>
      </c>
      <c r="K130">
        <v>11862600</v>
      </c>
      <c r="L130">
        <v>2.081</v>
      </c>
      <c r="M130">
        <v>1.61874115603661E-2</v>
      </c>
      <c r="N130">
        <v>5.21857051860923E-2</v>
      </c>
      <c r="O130">
        <v>0.10361092355042301</v>
      </c>
      <c r="P130">
        <v>4.6061530390805296E-3</v>
      </c>
      <c r="Q130">
        <v>-0.10097210153948399</v>
      </c>
      <c r="R130">
        <v>1.55122852866023E-2</v>
      </c>
      <c r="S130">
        <v>1.2631651420321299E-2</v>
      </c>
      <c r="T130">
        <v>1.42022735321632E-2</v>
      </c>
      <c r="U130">
        <v>1.7792994382023E-2</v>
      </c>
      <c r="V130">
        <v>39.189999</v>
      </c>
      <c r="W130">
        <v>29.059998999999902</v>
      </c>
      <c r="X130">
        <v>-0.11460822459122599</v>
      </c>
      <c r="Y130">
        <v>-2.7690708645509302E-3</v>
      </c>
      <c r="Z130">
        <v>-3.8931732217418497E-2</v>
      </c>
      <c r="AA130">
        <v>-1.0937740372788101</v>
      </c>
      <c r="AB130">
        <v>-1.49142826916224</v>
      </c>
      <c r="AC130" t="s">
        <v>247</v>
      </c>
      <c r="AD130" t="s">
        <v>266</v>
      </c>
      <c r="AE130" t="s">
        <v>86</v>
      </c>
      <c r="AF130" t="s">
        <v>87</v>
      </c>
      <c r="AG130" t="s">
        <v>267</v>
      </c>
      <c r="AH130" s="45">
        <v>25384</v>
      </c>
      <c r="AI130">
        <v>1164727</v>
      </c>
      <c r="AJ130">
        <v>1921</v>
      </c>
      <c r="AK130" t="s">
        <v>268</v>
      </c>
      <c r="AL130" t="s">
        <v>269</v>
      </c>
      <c r="AM130" t="s">
        <v>245</v>
      </c>
    </row>
    <row r="131" spans="1:39" x14ac:dyDescent="0.3">
      <c r="A131" s="1">
        <v>43634</v>
      </c>
      <c r="B131" t="s">
        <v>2</v>
      </c>
      <c r="C131" t="s">
        <v>239</v>
      </c>
      <c r="D131">
        <v>400</v>
      </c>
      <c r="E131">
        <v>2</v>
      </c>
      <c r="F131">
        <v>36.5</v>
      </c>
      <c r="G131">
        <v>36.630001</v>
      </c>
      <c r="H131">
        <v>35.810001</v>
      </c>
      <c r="I131">
        <v>36.009997999999896</v>
      </c>
      <c r="J131">
        <v>36.009997999999896</v>
      </c>
      <c r="K131">
        <v>9284700</v>
      </c>
      <c r="L131">
        <v>2.06</v>
      </c>
      <c r="M131">
        <v>-5.8148579436683801E-3</v>
      </c>
      <c r="N131">
        <v>3.07369484230233E-2</v>
      </c>
      <c r="O131">
        <v>0.168514760716654</v>
      </c>
      <c r="P131">
        <v>0.107553334492723</v>
      </c>
      <c r="Q131">
        <v>-1.84415955840837E-2</v>
      </c>
      <c r="R131">
        <v>8.2436564641891093E-3</v>
      </c>
      <c r="S131">
        <v>1.09144750517381E-2</v>
      </c>
      <c r="T131">
        <v>1.30654243560464E-2</v>
      </c>
      <c r="U131">
        <v>1.7907327137714299E-2</v>
      </c>
      <c r="V131">
        <v>38.630001</v>
      </c>
      <c r="W131">
        <v>29.059998999999902</v>
      </c>
      <c r="X131">
        <v>-0.11460822459122599</v>
      </c>
      <c r="Y131">
        <v>9.6704895497130797E-3</v>
      </c>
      <c r="Z131">
        <v>-1.1003237026767001E-2</v>
      </c>
      <c r="AA131">
        <v>-0.381639275637633</v>
      </c>
      <c r="AB131">
        <v>-0.50331599595007004</v>
      </c>
      <c r="AC131" t="s">
        <v>247</v>
      </c>
      <c r="AD131" t="s">
        <v>266</v>
      </c>
      <c r="AE131" t="s">
        <v>86</v>
      </c>
      <c r="AF131" t="s">
        <v>87</v>
      </c>
      <c r="AG131" t="s">
        <v>267</v>
      </c>
      <c r="AH131" s="45">
        <v>25384</v>
      </c>
      <c r="AI131">
        <v>1164727</v>
      </c>
      <c r="AJ131">
        <v>1921</v>
      </c>
      <c r="AK131" t="s">
        <v>268</v>
      </c>
      <c r="AL131" t="s">
        <v>269</v>
      </c>
      <c r="AM131" t="s">
        <v>245</v>
      </c>
    </row>
    <row r="132" spans="1:39" x14ac:dyDescent="0.3">
      <c r="A132" s="1">
        <v>43642</v>
      </c>
      <c r="B132" t="s">
        <v>2</v>
      </c>
      <c r="C132" t="s">
        <v>239</v>
      </c>
      <c r="D132">
        <v>100</v>
      </c>
      <c r="E132">
        <v>2</v>
      </c>
      <c r="F132">
        <v>37.450001</v>
      </c>
      <c r="G132">
        <v>38.32</v>
      </c>
      <c r="H132">
        <v>37.209998999999897</v>
      </c>
      <c r="I132">
        <v>38.270000000000003</v>
      </c>
      <c r="J132">
        <v>38.270000000000003</v>
      </c>
      <c r="K132">
        <v>9849000</v>
      </c>
      <c r="L132">
        <v>2.0489999999999999</v>
      </c>
      <c r="M132">
        <v>8.6603612881494992E-3</v>
      </c>
      <c r="N132">
        <v>5.1197002625582702E-2</v>
      </c>
      <c r="O132">
        <v>0.18551634898966801</v>
      </c>
      <c r="P132">
        <v>9.7948802932732698E-2</v>
      </c>
      <c r="Q132">
        <v>7.98379185231963E-2</v>
      </c>
      <c r="R132">
        <v>1.89956378491732E-2</v>
      </c>
      <c r="S132">
        <v>1.35724581864287E-2</v>
      </c>
      <c r="T132">
        <v>1.37133085368773E-2</v>
      </c>
      <c r="U132">
        <v>1.8019073539561201E-2</v>
      </c>
      <c r="V132">
        <v>38.740001999999997</v>
      </c>
      <c r="W132">
        <v>29.059998999999902</v>
      </c>
      <c r="X132">
        <v>-0.11460822459122599</v>
      </c>
      <c r="Y132">
        <v>-1.2346958449604901E-3</v>
      </c>
      <c r="Z132">
        <v>-9.1287366371984799E-3</v>
      </c>
      <c r="AA132">
        <v>0.60257573115398899</v>
      </c>
      <c r="AB132">
        <v>0.36372171455039198</v>
      </c>
      <c r="AC132" t="s">
        <v>247</v>
      </c>
      <c r="AD132" t="s">
        <v>266</v>
      </c>
      <c r="AE132" t="s">
        <v>86</v>
      </c>
      <c r="AF132" t="s">
        <v>87</v>
      </c>
      <c r="AG132" t="s">
        <v>267</v>
      </c>
      <c r="AH132" s="45">
        <v>25384</v>
      </c>
      <c r="AI132">
        <v>1164727</v>
      </c>
      <c r="AJ132">
        <v>1921</v>
      </c>
      <c r="AK132" t="s">
        <v>268</v>
      </c>
      <c r="AL132" t="s">
        <v>269</v>
      </c>
      <c r="AM132" t="s">
        <v>245</v>
      </c>
    </row>
    <row r="133" spans="1:39" x14ac:dyDescent="0.3">
      <c r="A133" s="1">
        <v>43605</v>
      </c>
      <c r="B133" t="s">
        <v>2</v>
      </c>
      <c r="C133" t="s">
        <v>246</v>
      </c>
      <c r="D133">
        <v>100</v>
      </c>
      <c r="E133">
        <v>3</v>
      </c>
      <c r="F133">
        <v>30.9</v>
      </c>
      <c r="G133">
        <v>31.43</v>
      </c>
      <c r="H133">
        <v>30.799999</v>
      </c>
      <c r="I133">
        <v>31.17</v>
      </c>
      <c r="J133">
        <v>31.0429969999999</v>
      </c>
      <c r="K133">
        <v>6864800</v>
      </c>
      <c r="L133">
        <v>2.4159999999999999</v>
      </c>
      <c r="M133">
        <v>8.0528580998157004E-3</v>
      </c>
      <c r="N133">
        <v>8.3763498806839094E-3</v>
      </c>
      <c r="O133">
        <v>-9.2184593474198495E-2</v>
      </c>
      <c r="P133">
        <v>-7.3675738501408294E-2</v>
      </c>
      <c r="Q133">
        <v>-0.18791946028690501</v>
      </c>
      <c r="R133">
        <v>7.8114882251295601E-3</v>
      </c>
      <c r="S133">
        <v>1.4955016651411799E-2</v>
      </c>
      <c r="T133">
        <v>1.52959297081955E-2</v>
      </c>
      <c r="U133">
        <v>1.7725827883797202E-2</v>
      </c>
      <c r="V133">
        <v>40.029998999999997</v>
      </c>
      <c r="W133">
        <v>29.059998999999902</v>
      </c>
      <c r="X133">
        <v>-0.11460822459122599</v>
      </c>
      <c r="Y133">
        <v>-6.7722580366252503E-3</v>
      </c>
      <c r="Z133">
        <v>-5.1589286547095705E-4</v>
      </c>
      <c r="AA133">
        <v>-1.7736360093633801</v>
      </c>
      <c r="AB133">
        <v>-1.94913906413321</v>
      </c>
      <c r="AC133" t="s">
        <v>248</v>
      </c>
      <c r="AD133" t="s">
        <v>266</v>
      </c>
      <c r="AE133" t="s">
        <v>86</v>
      </c>
      <c r="AF133" t="s">
        <v>87</v>
      </c>
      <c r="AG133" t="s">
        <v>267</v>
      </c>
      <c r="AH133" s="45">
        <v>25384</v>
      </c>
      <c r="AI133">
        <v>1164727</v>
      </c>
      <c r="AJ133">
        <v>1921</v>
      </c>
      <c r="AK133" t="s">
        <v>268</v>
      </c>
      <c r="AL133" t="s">
        <v>269</v>
      </c>
      <c r="AM133" t="s">
        <v>245</v>
      </c>
    </row>
    <row r="134" spans="1:39" x14ac:dyDescent="0.3">
      <c r="A134" s="1">
        <v>43615</v>
      </c>
      <c r="B134" t="s">
        <v>2</v>
      </c>
      <c r="C134" t="s">
        <v>239</v>
      </c>
      <c r="D134">
        <v>200</v>
      </c>
      <c r="E134">
        <v>3</v>
      </c>
      <c r="F134">
        <v>31.719998999999898</v>
      </c>
      <c r="G134">
        <v>32.169998</v>
      </c>
      <c r="H134">
        <v>31.6</v>
      </c>
      <c r="I134">
        <v>32.090000000000003</v>
      </c>
      <c r="J134">
        <v>31.959249</v>
      </c>
      <c r="K134">
        <v>6749100</v>
      </c>
      <c r="L134">
        <v>2.2269999999999999</v>
      </c>
      <c r="M134">
        <v>1.53873507184242E-2</v>
      </c>
      <c r="N134">
        <v>2.4287563868562699E-2</v>
      </c>
      <c r="O134">
        <v>4.2329313658064902E-2</v>
      </c>
      <c r="P134">
        <v>-3.2642579123820702E-2</v>
      </c>
      <c r="Q134">
        <v>-0.14784613467418301</v>
      </c>
      <c r="R134">
        <v>9.5717687989325707E-3</v>
      </c>
      <c r="S134">
        <v>1.24004569890782E-2</v>
      </c>
      <c r="T134">
        <v>1.37395399135495E-2</v>
      </c>
      <c r="U134">
        <v>1.76624937450298E-2</v>
      </c>
      <c r="V134">
        <v>39.349997999999999</v>
      </c>
      <c r="W134">
        <v>29.059998999999902</v>
      </c>
      <c r="X134">
        <v>-0.11460822459122599</v>
      </c>
      <c r="Y134">
        <v>2.0962723552933101E-3</v>
      </c>
      <c r="Z134">
        <v>-1.30092467602668E-2</v>
      </c>
      <c r="AA134">
        <v>-1.50249254116868</v>
      </c>
      <c r="AB134">
        <v>-1.65641143351003</v>
      </c>
      <c r="AC134" t="s">
        <v>248</v>
      </c>
      <c r="AD134" t="s">
        <v>266</v>
      </c>
      <c r="AE134" t="s">
        <v>86</v>
      </c>
      <c r="AF134" t="s">
        <v>87</v>
      </c>
      <c r="AG134" t="s">
        <v>267</v>
      </c>
      <c r="AH134" s="45">
        <v>25384</v>
      </c>
      <c r="AI134">
        <v>1164727</v>
      </c>
      <c r="AJ134">
        <v>1921</v>
      </c>
      <c r="AK134" t="s">
        <v>268</v>
      </c>
      <c r="AL134" t="s">
        <v>269</v>
      </c>
      <c r="AM134" t="s">
        <v>245</v>
      </c>
    </row>
    <row r="135" spans="1:39" x14ac:dyDescent="0.3">
      <c r="A135" s="1">
        <v>43579</v>
      </c>
      <c r="B135" t="s">
        <v>2</v>
      </c>
      <c r="C135" t="s">
        <v>246</v>
      </c>
      <c r="D135">
        <v>600</v>
      </c>
      <c r="E135">
        <v>4</v>
      </c>
      <c r="F135">
        <v>32.360000999999997</v>
      </c>
      <c r="G135">
        <v>32.599997999999999</v>
      </c>
      <c r="H135">
        <v>32.080002</v>
      </c>
      <c r="I135">
        <v>32.200001</v>
      </c>
      <c r="J135">
        <v>32.068801999999998</v>
      </c>
      <c r="K135">
        <v>12384500</v>
      </c>
      <c r="L135">
        <v>2.5219999999999998</v>
      </c>
      <c r="M135">
        <v>-5.2655117914009002E-3</v>
      </c>
      <c r="N135">
        <v>-7.7363475502423798E-2</v>
      </c>
      <c r="O135">
        <v>-4.4362401787918199E-2</v>
      </c>
      <c r="P135">
        <v>2.86966082953467E-2</v>
      </c>
      <c r="Q135">
        <v>-0.197693238976654</v>
      </c>
      <c r="R135">
        <v>1.17078899985733E-2</v>
      </c>
      <c r="S135">
        <v>1.1810964245316901E-2</v>
      </c>
      <c r="T135">
        <v>1.5154295830047199E-2</v>
      </c>
      <c r="U135">
        <v>1.7583124910385699E-2</v>
      </c>
      <c r="V135">
        <v>41.490001999999997</v>
      </c>
      <c r="W135">
        <v>29.059998999999902</v>
      </c>
      <c r="X135">
        <v>-0.11460822459122599</v>
      </c>
      <c r="Y135">
        <v>-2.1941687255359501E-3</v>
      </c>
      <c r="Z135">
        <v>6.6149007009558697E-2</v>
      </c>
      <c r="AA135">
        <v>-1.6996391038212899</v>
      </c>
      <c r="AB135">
        <v>-1.59085671287863</v>
      </c>
      <c r="AC135" t="s">
        <v>249</v>
      </c>
      <c r="AD135" t="s">
        <v>266</v>
      </c>
      <c r="AE135" t="s">
        <v>86</v>
      </c>
      <c r="AF135" t="s">
        <v>87</v>
      </c>
      <c r="AG135" t="s">
        <v>267</v>
      </c>
      <c r="AH135" s="45">
        <v>25384</v>
      </c>
      <c r="AI135">
        <v>1164727</v>
      </c>
      <c r="AJ135">
        <v>1921</v>
      </c>
      <c r="AK135" t="s">
        <v>268</v>
      </c>
      <c r="AL135" t="s">
        <v>269</v>
      </c>
      <c r="AM135" t="s">
        <v>245</v>
      </c>
    </row>
    <row r="136" spans="1:39" x14ac:dyDescent="0.3">
      <c r="A136" s="1">
        <v>43601</v>
      </c>
      <c r="B136" t="s">
        <v>2</v>
      </c>
      <c r="C136" t="s">
        <v>239</v>
      </c>
      <c r="D136">
        <v>100</v>
      </c>
      <c r="E136">
        <v>4</v>
      </c>
      <c r="F136">
        <v>30.5</v>
      </c>
      <c r="G136">
        <v>30.700001</v>
      </c>
      <c r="H136">
        <v>30.209999</v>
      </c>
      <c r="I136">
        <v>30.549999</v>
      </c>
      <c r="J136">
        <v>30.425523999999999</v>
      </c>
      <c r="K136">
        <v>6742100</v>
      </c>
      <c r="L136">
        <v>2.4049999999999998</v>
      </c>
      <c r="M136">
        <v>-4.5721643689791E-3</v>
      </c>
      <c r="N136">
        <v>2.0503370144134801E-2</v>
      </c>
      <c r="O136">
        <v>-0.144234813615916</v>
      </c>
      <c r="P136">
        <v>-5.1774013598987E-2</v>
      </c>
      <c r="Q136">
        <v>-0.21181436559451799</v>
      </c>
      <c r="R136">
        <v>1.2625814695213001E-2</v>
      </c>
      <c r="S136">
        <v>1.45473123556626E-2</v>
      </c>
      <c r="T136">
        <v>1.5966050699485802E-2</v>
      </c>
      <c r="U136">
        <v>1.77081404069813E-2</v>
      </c>
      <c r="V136">
        <v>40.029998999999997</v>
      </c>
      <c r="W136">
        <v>29.059998999999902</v>
      </c>
      <c r="X136">
        <v>-0.11460822459122599</v>
      </c>
      <c r="Y136">
        <v>8.8559569696340101E-3</v>
      </c>
      <c r="Z136">
        <v>6.8193058059743596E-3</v>
      </c>
      <c r="AA136">
        <v>-1.9513359436612701</v>
      </c>
      <c r="AB136">
        <v>-2.0378824009078702</v>
      </c>
      <c r="AC136" t="s">
        <v>249</v>
      </c>
      <c r="AD136" t="s">
        <v>266</v>
      </c>
      <c r="AE136" t="s">
        <v>86</v>
      </c>
      <c r="AF136" t="s">
        <v>87</v>
      </c>
      <c r="AG136" t="s">
        <v>267</v>
      </c>
      <c r="AH136" s="45">
        <v>25384</v>
      </c>
      <c r="AI136">
        <v>1164727</v>
      </c>
      <c r="AJ136">
        <v>1921</v>
      </c>
      <c r="AK136" t="s">
        <v>268</v>
      </c>
      <c r="AL136" t="s">
        <v>269</v>
      </c>
      <c r="AM136" t="s">
        <v>245</v>
      </c>
    </row>
    <row r="137" spans="1:39" x14ac:dyDescent="0.3">
      <c r="A137" s="1">
        <v>43606</v>
      </c>
      <c r="B137" t="s">
        <v>2</v>
      </c>
      <c r="C137" t="s">
        <v>239</v>
      </c>
      <c r="D137">
        <v>100</v>
      </c>
      <c r="E137">
        <v>4</v>
      </c>
      <c r="F137">
        <v>30.93</v>
      </c>
      <c r="G137">
        <v>31.450001</v>
      </c>
      <c r="H137">
        <v>30.799999</v>
      </c>
      <c r="I137">
        <v>31.34</v>
      </c>
      <c r="J137">
        <v>31.212304999999901</v>
      </c>
      <c r="K137">
        <v>7162200</v>
      </c>
      <c r="L137">
        <v>2.4260000000000002</v>
      </c>
      <c r="M137">
        <v>5.43916460023497E-3</v>
      </c>
      <c r="N137">
        <v>1.6407027525711999E-2</v>
      </c>
      <c r="O137">
        <v>-5.2823762148920997E-2</v>
      </c>
      <c r="P137">
        <v>-9.2837396819133902E-2</v>
      </c>
      <c r="Q137">
        <v>-0.17738593776752301</v>
      </c>
      <c r="R137">
        <v>7.5355905852046504E-3</v>
      </c>
      <c r="S137">
        <v>1.3513743678479E-2</v>
      </c>
      <c r="T137">
        <v>1.4962101247637199E-2</v>
      </c>
      <c r="U137">
        <v>1.7727951931145802E-2</v>
      </c>
      <c r="V137">
        <v>40.029998999999997</v>
      </c>
      <c r="W137">
        <v>29.059998999999902</v>
      </c>
      <c r="X137">
        <v>-0.11460822459122599</v>
      </c>
      <c r="Y137">
        <v>8.4599491109458805E-3</v>
      </c>
      <c r="Z137">
        <v>1.1615426951113799E-3</v>
      </c>
      <c r="AA137">
        <v>-1.6982839316070699</v>
      </c>
      <c r="AB137">
        <v>-1.88123004259237</v>
      </c>
      <c r="AC137" t="s">
        <v>249</v>
      </c>
      <c r="AD137" t="s">
        <v>266</v>
      </c>
      <c r="AE137" t="s">
        <v>86</v>
      </c>
      <c r="AF137" t="s">
        <v>87</v>
      </c>
      <c r="AG137" t="s">
        <v>267</v>
      </c>
      <c r="AH137" s="45">
        <v>25384</v>
      </c>
      <c r="AI137">
        <v>1164727</v>
      </c>
      <c r="AJ137">
        <v>1921</v>
      </c>
      <c r="AK137" t="s">
        <v>268</v>
      </c>
      <c r="AL137" t="s">
        <v>269</v>
      </c>
      <c r="AM137" t="s">
        <v>245</v>
      </c>
    </row>
    <row r="138" spans="1:39" x14ac:dyDescent="0.3">
      <c r="A138" s="1">
        <v>43615</v>
      </c>
      <c r="B138" t="s">
        <v>2</v>
      </c>
      <c r="C138" t="s">
        <v>239</v>
      </c>
      <c r="D138">
        <v>400</v>
      </c>
      <c r="E138">
        <v>4</v>
      </c>
      <c r="F138">
        <v>31.719998999999898</v>
      </c>
      <c r="G138">
        <v>32.169998</v>
      </c>
      <c r="H138">
        <v>31.6</v>
      </c>
      <c r="I138">
        <v>32.090000000000003</v>
      </c>
      <c r="J138">
        <v>31.959249</v>
      </c>
      <c r="K138">
        <v>6749100</v>
      </c>
      <c r="L138">
        <v>2.2269999999999999</v>
      </c>
      <c r="M138">
        <v>1.53873507184242E-2</v>
      </c>
      <c r="N138">
        <v>2.4287563868562699E-2</v>
      </c>
      <c r="O138">
        <v>4.2329313658064902E-2</v>
      </c>
      <c r="P138">
        <v>-3.2642579123820702E-2</v>
      </c>
      <c r="Q138">
        <v>-0.14784613467418301</v>
      </c>
      <c r="R138">
        <v>9.5717687989325707E-3</v>
      </c>
      <c r="S138">
        <v>1.24004569890782E-2</v>
      </c>
      <c r="T138">
        <v>1.37395399135495E-2</v>
      </c>
      <c r="U138">
        <v>1.76624937450298E-2</v>
      </c>
      <c r="V138">
        <v>39.349997999999999</v>
      </c>
      <c r="W138">
        <v>29.059998999999902</v>
      </c>
      <c r="X138">
        <v>-0.11460822459122599</v>
      </c>
      <c r="Y138">
        <v>2.0962723552933101E-3</v>
      </c>
      <c r="Z138">
        <v>-1.30092467602668E-2</v>
      </c>
      <c r="AA138">
        <v>-1.50249254116868</v>
      </c>
      <c r="AB138">
        <v>-1.65641143351003</v>
      </c>
      <c r="AC138" t="s">
        <v>249</v>
      </c>
      <c r="AD138" t="s">
        <v>266</v>
      </c>
      <c r="AE138" t="s">
        <v>86</v>
      </c>
      <c r="AF138" t="s">
        <v>87</v>
      </c>
      <c r="AG138" t="s">
        <v>267</v>
      </c>
      <c r="AH138" s="45">
        <v>25384</v>
      </c>
      <c r="AI138">
        <v>1164727</v>
      </c>
      <c r="AJ138">
        <v>1921</v>
      </c>
      <c r="AK138" t="s">
        <v>268</v>
      </c>
      <c r="AL138" t="s">
        <v>269</v>
      </c>
      <c r="AM138" t="s">
        <v>245</v>
      </c>
    </row>
    <row r="139" spans="1:39" x14ac:dyDescent="0.3">
      <c r="A139" s="1">
        <v>43635</v>
      </c>
      <c r="B139" t="s">
        <v>2</v>
      </c>
      <c r="C139" t="s">
        <v>239</v>
      </c>
      <c r="D139">
        <v>1100</v>
      </c>
      <c r="E139">
        <v>4</v>
      </c>
      <c r="F139">
        <v>35.759997999999896</v>
      </c>
      <c r="G139">
        <v>36.5</v>
      </c>
      <c r="H139">
        <v>35.610000999999997</v>
      </c>
      <c r="I139">
        <v>36.360000999999997</v>
      </c>
      <c r="J139">
        <v>36.360000999999997</v>
      </c>
      <c r="K139">
        <v>11639800</v>
      </c>
      <c r="L139">
        <v>2.0289999999999999</v>
      </c>
      <c r="M139">
        <v>9.6726746913735999E-3</v>
      </c>
      <c r="N139">
        <v>2.4781999833658801E-2</v>
      </c>
      <c r="O139">
        <v>0.166148911422699</v>
      </c>
      <c r="P139">
        <v>9.9652868349383403E-2</v>
      </c>
      <c r="Q139">
        <v>-9.5498539364078493E-3</v>
      </c>
      <c r="R139">
        <v>6.842733561954E-3</v>
      </c>
      <c r="S139">
        <v>1.0880880826777101E-2</v>
      </c>
      <c r="T139">
        <v>1.2948072053204401E-2</v>
      </c>
      <c r="U139">
        <v>1.7917773912668002E-2</v>
      </c>
      <c r="V139">
        <v>38.630001</v>
      </c>
      <c r="W139">
        <v>29.059998999999902</v>
      </c>
      <c r="X139">
        <v>-0.11460822459122599</v>
      </c>
      <c r="Y139">
        <v>2.98071681438073E-3</v>
      </c>
      <c r="Z139">
        <v>-9.7753340287670097E-3</v>
      </c>
      <c r="AA139">
        <v>-0.29506361483244797</v>
      </c>
      <c r="AB139">
        <v>-0.45077538237183501</v>
      </c>
      <c r="AC139" t="s">
        <v>249</v>
      </c>
      <c r="AD139" t="s">
        <v>266</v>
      </c>
      <c r="AE139" t="s">
        <v>86</v>
      </c>
      <c r="AF139" t="s">
        <v>87</v>
      </c>
      <c r="AG139" t="s">
        <v>267</v>
      </c>
      <c r="AH139" s="45">
        <v>25384</v>
      </c>
      <c r="AI139">
        <v>1164727</v>
      </c>
      <c r="AJ139">
        <v>1921</v>
      </c>
      <c r="AK139" t="s">
        <v>268</v>
      </c>
      <c r="AL139" t="s">
        <v>269</v>
      </c>
      <c r="AM139" t="s">
        <v>245</v>
      </c>
    </row>
    <row r="140" spans="1:39" x14ac:dyDescent="0.3">
      <c r="A140" s="1">
        <v>43637</v>
      </c>
      <c r="B140" t="s">
        <v>2</v>
      </c>
      <c r="C140" t="s">
        <v>246</v>
      </c>
      <c r="D140">
        <v>100</v>
      </c>
      <c r="E140">
        <v>4</v>
      </c>
      <c r="F140">
        <v>37.599997999999999</v>
      </c>
      <c r="G140">
        <v>37.880001</v>
      </c>
      <c r="H140">
        <v>37.270000000000003</v>
      </c>
      <c r="I140">
        <v>37.490001999999997</v>
      </c>
      <c r="J140">
        <v>37.490001999999997</v>
      </c>
      <c r="K140">
        <v>19060400</v>
      </c>
      <c r="L140">
        <v>2.0680000000000001</v>
      </c>
      <c r="M140">
        <v>-2.3977631097369099E-3</v>
      </c>
      <c r="N140">
        <v>4.2501682969951403E-2</v>
      </c>
      <c r="O140">
        <v>0.183261876005999</v>
      </c>
      <c r="P140">
        <v>0.11182822508436301</v>
      </c>
      <c r="Q140">
        <v>3.3623951130526498E-2</v>
      </c>
      <c r="R140">
        <v>1.52122399202712E-2</v>
      </c>
      <c r="S140">
        <v>1.2373106977898E-2</v>
      </c>
      <c r="T140">
        <v>1.3465690372384801E-2</v>
      </c>
      <c r="U140">
        <v>1.80260138900631E-2</v>
      </c>
      <c r="V140">
        <v>38.630001</v>
      </c>
      <c r="W140">
        <v>29.059998999999902</v>
      </c>
      <c r="X140">
        <v>-0.11460822459122599</v>
      </c>
      <c r="Y140">
        <v>-1.26001638019446E-3</v>
      </c>
      <c r="Z140">
        <v>3.4717944994585499E-3</v>
      </c>
      <c r="AA140">
        <v>0.130413287349228</v>
      </c>
      <c r="AB140">
        <v>-0.20088339760221799</v>
      </c>
      <c r="AC140" t="s">
        <v>249</v>
      </c>
      <c r="AD140" t="s">
        <v>266</v>
      </c>
      <c r="AE140" t="s">
        <v>86</v>
      </c>
      <c r="AF140" t="s">
        <v>87</v>
      </c>
      <c r="AG140" t="s">
        <v>267</v>
      </c>
      <c r="AH140" s="45">
        <v>25384</v>
      </c>
      <c r="AI140">
        <v>1164727</v>
      </c>
      <c r="AJ140">
        <v>1921</v>
      </c>
      <c r="AK140" t="s">
        <v>268</v>
      </c>
      <c r="AL140" t="s">
        <v>269</v>
      </c>
      <c r="AM140" t="s">
        <v>245</v>
      </c>
    </row>
    <row r="141" spans="1:39" x14ac:dyDescent="0.3">
      <c r="A141" s="1">
        <v>43559</v>
      </c>
      <c r="B141" t="s">
        <v>2</v>
      </c>
      <c r="C141" t="s">
        <v>239</v>
      </c>
      <c r="D141">
        <v>600</v>
      </c>
      <c r="E141">
        <v>5</v>
      </c>
      <c r="F141">
        <v>35.939999</v>
      </c>
      <c r="G141">
        <v>36.490001999999997</v>
      </c>
      <c r="H141">
        <v>35.630001</v>
      </c>
      <c r="I141">
        <v>36.479999999999997</v>
      </c>
      <c r="J141">
        <v>35.447432999999997</v>
      </c>
      <c r="K141">
        <v>10703000</v>
      </c>
      <c r="L141">
        <v>2.512</v>
      </c>
      <c r="M141">
        <v>1.4634985389208001E-2</v>
      </c>
      <c r="N141">
        <v>2.52615955916855E-2</v>
      </c>
      <c r="O141">
        <v>5.9870937348355698E-2</v>
      </c>
      <c r="P141">
        <v>6.3355284273467496E-2</v>
      </c>
      <c r="Q141">
        <v>-4.5796886149955598E-2</v>
      </c>
      <c r="R141">
        <v>6.8411316240809799E-3</v>
      </c>
      <c r="S141">
        <v>1.5095241185091099E-2</v>
      </c>
      <c r="T141">
        <v>1.8876414758081699E-2</v>
      </c>
      <c r="U141">
        <v>1.7735154427213601E-2</v>
      </c>
      <c r="V141">
        <v>41.98</v>
      </c>
      <c r="W141">
        <v>29.059998999999902</v>
      </c>
      <c r="X141">
        <v>-0.11460822459122599</v>
      </c>
      <c r="Y141">
        <v>2.0824655091414399E-3</v>
      </c>
      <c r="Z141">
        <v>6.2903005546243701E-2</v>
      </c>
      <c r="AA141">
        <v>-0.51315440850383998</v>
      </c>
      <c r="AB141">
        <v>-0.601822446618683</v>
      </c>
      <c r="AC141" t="s">
        <v>250</v>
      </c>
      <c r="AD141" t="s">
        <v>266</v>
      </c>
      <c r="AE141" t="s">
        <v>86</v>
      </c>
      <c r="AF141" t="s">
        <v>87</v>
      </c>
      <c r="AG141" t="s">
        <v>267</v>
      </c>
      <c r="AH141" s="45">
        <v>25384</v>
      </c>
      <c r="AI141">
        <v>1164727</v>
      </c>
      <c r="AJ141">
        <v>1921</v>
      </c>
      <c r="AK141" t="s">
        <v>268</v>
      </c>
      <c r="AL141" t="s">
        <v>269</v>
      </c>
      <c r="AM141" t="s">
        <v>245</v>
      </c>
    </row>
    <row r="142" spans="1:39" x14ac:dyDescent="0.3">
      <c r="A142" s="1">
        <v>43567</v>
      </c>
      <c r="B142" t="s">
        <v>2</v>
      </c>
      <c r="C142" t="s">
        <v>246</v>
      </c>
      <c r="D142">
        <v>100</v>
      </c>
      <c r="E142">
        <v>5</v>
      </c>
      <c r="F142">
        <v>36.110000999999997</v>
      </c>
      <c r="G142">
        <v>36.419998</v>
      </c>
      <c r="H142">
        <v>35.599997999999999</v>
      </c>
      <c r="I142">
        <v>36.25</v>
      </c>
      <c r="J142">
        <v>35.223945999999998</v>
      </c>
      <c r="K142">
        <v>10550700</v>
      </c>
      <c r="L142">
        <v>2.56</v>
      </c>
      <c r="M142">
        <v>7.7540487079133897E-3</v>
      </c>
      <c r="N142">
        <v>-6.8728577037525497E-3</v>
      </c>
      <c r="O142">
        <v>5.2092134149323899E-2</v>
      </c>
      <c r="P142">
        <v>4.2591892882754702E-2</v>
      </c>
      <c r="Q142">
        <v>-8.7646162533142502E-2</v>
      </c>
      <c r="R142">
        <v>7.4751212224305804E-3</v>
      </c>
      <c r="S142">
        <v>1.0843631157594701E-2</v>
      </c>
      <c r="T142">
        <v>1.8819327053487999E-2</v>
      </c>
      <c r="U142">
        <v>1.7556621557512E-2</v>
      </c>
      <c r="V142">
        <v>41.98</v>
      </c>
      <c r="W142">
        <v>29.059998999999902</v>
      </c>
      <c r="X142">
        <v>-0.11460822459122599</v>
      </c>
      <c r="Y142">
        <v>6.5875784763498903E-3</v>
      </c>
      <c r="Z142">
        <v>6.1027146937396401E-2</v>
      </c>
      <c r="AA142">
        <v>-0.83627935866098302</v>
      </c>
      <c r="AB142">
        <v>-0.67367834905611701</v>
      </c>
      <c r="AC142" t="s">
        <v>250</v>
      </c>
      <c r="AD142" t="s">
        <v>266</v>
      </c>
      <c r="AE142" t="s">
        <v>86</v>
      </c>
      <c r="AF142" t="s">
        <v>87</v>
      </c>
      <c r="AG142" t="s">
        <v>267</v>
      </c>
      <c r="AH142" s="45">
        <v>25384</v>
      </c>
      <c r="AI142">
        <v>1164727</v>
      </c>
      <c r="AJ142">
        <v>1921</v>
      </c>
      <c r="AK142" t="s">
        <v>268</v>
      </c>
      <c r="AL142" t="s">
        <v>269</v>
      </c>
      <c r="AM142" t="s">
        <v>245</v>
      </c>
    </row>
    <row r="143" spans="1:39" x14ac:dyDescent="0.3">
      <c r="A143" s="1">
        <v>43580</v>
      </c>
      <c r="B143" t="s">
        <v>2</v>
      </c>
      <c r="C143" t="s">
        <v>239</v>
      </c>
      <c r="D143">
        <v>1200</v>
      </c>
      <c r="E143">
        <v>5</v>
      </c>
      <c r="F143">
        <v>32.830002</v>
      </c>
      <c r="G143">
        <v>32.830002</v>
      </c>
      <c r="H143">
        <v>31.17</v>
      </c>
      <c r="I143">
        <v>31.629998999999899</v>
      </c>
      <c r="J143">
        <v>31.501121999999999</v>
      </c>
      <c r="K143">
        <v>11454200</v>
      </c>
      <c r="L143">
        <v>2.5339999999999998</v>
      </c>
      <c r="M143">
        <v>-1.7860492978233701E-2</v>
      </c>
      <c r="N143">
        <v>-7.7534672718479705E-2</v>
      </c>
      <c r="O143">
        <v>-7.3750458400284699E-2</v>
      </c>
      <c r="P143">
        <v>1.1457489228260301E-2</v>
      </c>
      <c r="Q143">
        <v>-0.215310065549497</v>
      </c>
      <c r="R143">
        <v>1.17162403460856E-2</v>
      </c>
      <c r="S143">
        <v>1.18679465879223E-2</v>
      </c>
      <c r="T143">
        <v>1.53286917531707E-2</v>
      </c>
      <c r="U143">
        <v>1.7615956442674201E-2</v>
      </c>
      <c r="V143">
        <v>41.200001</v>
      </c>
      <c r="W143">
        <v>29.059998999999902</v>
      </c>
      <c r="X143">
        <v>-0.11460822459122599</v>
      </c>
      <c r="Y143">
        <v>-3.6904169755480902E-4</v>
      </c>
      <c r="Z143">
        <v>6.7659592751324105E-2</v>
      </c>
      <c r="AA143">
        <v>-1.84247169823368</v>
      </c>
      <c r="AB143">
        <v>-1.70223431052523</v>
      </c>
      <c r="AC143" t="s">
        <v>250</v>
      </c>
      <c r="AD143" t="s">
        <v>266</v>
      </c>
      <c r="AE143" t="s">
        <v>86</v>
      </c>
      <c r="AF143" t="s">
        <v>87</v>
      </c>
      <c r="AG143" t="s">
        <v>267</v>
      </c>
      <c r="AH143" s="45">
        <v>25384</v>
      </c>
      <c r="AI143">
        <v>1164727</v>
      </c>
      <c r="AJ143">
        <v>1921</v>
      </c>
      <c r="AK143" t="s">
        <v>268</v>
      </c>
      <c r="AL143" t="s">
        <v>269</v>
      </c>
      <c r="AM143" t="s">
        <v>245</v>
      </c>
    </row>
    <row r="144" spans="1:39" x14ac:dyDescent="0.3">
      <c r="A144" s="1">
        <v>43584</v>
      </c>
      <c r="B144" t="s">
        <v>2</v>
      </c>
      <c r="C144" t="s">
        <v>239</v>
      </c>
      <c r="D144">
        <v>600</v>
      </c>
      <c r="E144">
        <v>5</v>
      </c>
      <c r="F144">
        <v>31.34</v>
      </c>
      <c r="G144">
        <v>31.450001</v>
      </c>
      <c r="H144">
        <v>30.59</v>
      </c>
      <c r="I144">
        <v>30.76</v>
      </c>
      <c r="J144">
        <v>30.634667999999898</v>
      </c>
      <c r="K144">
        <v>13552700</v>
      </c>
      <c r="L144">
        <v>2.536</v>
      </c>
      <c r="M144">
        <v>-2.25017580561548E-2</v>
      </c>
      <c r="N144">
        <v>-5.6562204802535598E-2</v>
      </c>
      <c r="O144">
        <v>-0.124585187663607</v>
      </c>
      <c r="P144">
        <v>-3.88647269940888E-2</v>
      </c>
      <c r="Q144">
        <v>-0.23635674985334201</v>
      </c>
      <c r="R144">
        <v>8.2611826381241704E-3</v>
      </c>
      <c r="S144">
        <v>1.12677199175064E-2</v>
      </c>
      <c r="T144">
        <v>1.50934287636232E-2</v>
      </c>
      <c r="U144">
        <v>1.7648826079052299E-2</v>
      </c>
      <c r="V144">
        <v>40.909999999999997</v>
      </c>
      <c r="W144">
        <v>29.059998999999902</v>
      </c>
      <c r="X144">
        <v>-0.11460822459122599</v>
      </c>
      <c r="Y144">
        <v>1.07094833958194E-3</v>
      </c>
      <c r="Z144">
        <v>6.4005161146814704E-2</v>
      </c>
      <c r="AA144">
        <v>-2.0237465495470799</v>
      </c>
      <c r="AB144">
        <v>-1.81349316313753</v>
      </c>
      <c r="AC144" t="s">
        <v>250</v>
      </c>
      <c r="AD144" t="s">
        <v>266</v>
      </c>
      <c r="AE144" t="s">
        <v>86</v>
      </c>
      <c r="AF144" t="s">
        <v>87</v>
      </c>
      <c r="AG144" t="s">
        <v>267</v>
      </c>
      <c r="AH144" s="45">
        <v>25384</v>
      </c>
      <c r="AI144">
        <v>1164727</v>
      </c>
      <c r="AJ144">
        <v>1921</v>
      </c>
      <c r="AK144" t="s">
        <v>268</v>
      </c>
      <c r="AL144" t="s">
        <v>269</v>
      </c>
      <c r="AM144" t="s">
        <v>245</v>
      </c>
    </row>
    <row r="145" spans="1:39" x14ac:dyDescent="0.3">
      <c r="A145" s="1">
        <v>43585</v>
      </c>
      <c r="B145" t="s">
        <v>2</v>
      </c>
      <c r="C145" t="s">
        <v>239</v>
      </c>
      <c r="D145">
        <v>600</v>
      </c>
      <c r="E145">
        <v>5</v>
      </c>
      <c r="F145">
        <v>30.74</v>
      </c>
      <c r="G145">
        <v>31.09</v>
      </c>
      <c r="H145">
        <v>30.530000999999999</v>
      </c>
      <c r="I145">
        <v>31.059998999999902</v>
      </c>
      <c r="J145">
        <v>30.933444999999999</v>
      </c>
      <c r="K145">
        <v>9588600</v>
      </c>
      <c r="L145">
        <v>2.5089999999999999</v>
      </c>
      <c r="M145">
        <v>9.7056521900522608E-3</v>
      </c>
      <c r="N145">
        <v>-4.1311207983175197E-2</v>
      </c>
      <c r="O145">
        <v>-0.110951281885591</v>
      </c>
      <c r="P145">
        <v>-4.8121339213311999E-2</v>
      </c>
      <c r="Q145">
        <v>-0.22394920868939999</v>
      </c>
      <c r="R145">
        <v>1.25993136034985E-2</v>
      </c>
      <c r="S145">
        <v>1.17329970763198E-2</v>
      </c>
      <c r="T145">
        <v>1.49440731663952E-2</v>
      </c>
      <c r="U145">
        <v>1.76611882064804E-2</v>
      </c>
      <c r="V145">
        <v>40.840000000000003</v>
      </c>
      <c r="W145">
        <v>29.059998999999902</v>
      </c>
      <c r="X145">
        <v>-0.11460822459122599</v>
      </c>
      <c r="Y145">
        <v>9.5096475723260604E-4</v>
      </c>
      <c r="Z145">
        <v>6.4332624841469496E-2</v>
      </c>
      <c r="AA145">
        <v>-1.9360823002730001</v>
      </c>
      <c r="AB145">
        <v>-1.85868928091218</v>
      </c>
      <c r="AC145" t="s">
        <v>250</v>
      </c>
      <c r="AD145" t="s">
        <v>266</v>
      </c>
      <c r="AE145" t="s">
        <v>86</v>
      </c>
      <c r="AF145" t="s">
        <v>87</v>
      </c>
      <c r="AG145" t="s">
        <v>267</v>
      </c>
      <c r="AH145" s="45">
        <v>25384</v>
      </c>
      <c r="AI145">
        <v>1164727</v>
      </c>
      <c r="AJ145">
        <v>1921</v>
      </c>
      <c r="AK145" t="s">
        <v>268</v>
      </c>
      <c r="AL145" t="s">
        <v>269</v>
      </c>
      <c r="AM145" t="s">
        <v>245</v>
      </c>
    </row>
    <row r="146" spans="1:39" x14ac:dyDescent="0.3">
      <c r="A146" s="1">
        <v>43605</v>
      </c>
      <c r="B146" t="s">
        <v>2</v>
      </c>
      <c r="C146" t="s">
        <v>246</v>
      </c>
      <c r="D146">
        <v>200</v>
      </c>
      <c r="E146">
        <v>5</v>
      </c>
      <c r="F146">
        <v>30.9</v>
      </c>
      <c r="G146">
        <v>31.43</v>
      </c>
      <c r="H146">
        <v>30.799999</v>
      </c>
      <c r="I146">
        <v>31.17</v>
      </c>
      <c r="J146">
        <v>31.0429969999999</v>
      </c>
      <c r="K146">
        <v>6864800</v>
      </c>
      <c r="L146">
        <v>2.4159999999999999</v>
      </c>
      <c r="M146">
        <v>8.0528580998157004E-3</v>
      </c>
      <c r="N146">
        <v>8.3763498806839094E-3</v>
      </c>
      <c r="O146">
        <v>-9.2184593474198495E-2</v>
      </c>
      <c r="P146">
        <v>-7.3675738501408294E-2</v>
      </c>
      <c r="Q146">
        <v>-0.18791946028690501</v>
      </c>
      <c r="R146">
        <v>7.8114882251295601E-3</v>
      </c>
      <c r="S146">
        <v>1.4955016651411799E-2</v>
      </c>
      <c r="T146">
        <v>1.52959297081955E-2</v>
      </c>
      <c r="U146">
        <v>1.7725827883797202E-2</v>
      </c>
      <c r="V146">
        <v>40.029998999999997</v>
      </c>
      <c r="W146">
        <v>29.059998999999902</v>
      </c>
      <c r="X146">
        <v>-0.11460822459122599</v>
      </c>
      <c r="Y146">
        <v>-6.7722580366252503E-3</v>
      </c>
      <c r="Z146">
        <v>-5.1589286547095705E-4</v>
      </c>
      <c r="AA146">
        <v>-1.7736360093633801</v>
      </c>
      <c r="AB146">
        <v>-1.94913906413321</v>
      </c>
      <c r="AC146" t="s">
        <v>250</v>
      </c>
      <c r="AD146" t="s">
        <v>266</v>
      </c>
      <c r="AE146" t="s">
        <v>86</v>
      </c>
      <c r="AF146" t="s">
        <v>87</v>
      </c>
      <c r="AG146" t="s">
        <v>267</v>
      </c>
      <c r="AH146" s="45">
        <v>25384</v>
      </c>
      <c r="AI146">
        <v>1164727</v>
      </c>
      <c r="AJ146">
        <v>1921</v>
      </c>
      <c r="AK146" t="s">
        <v>268</v>
      </c>
      <c r="AL146" t="s">
        <v>269</v>
      </c>
      <c r="AM146" t="s">
        <v>245</v>
      </c>
    </row>
    <row r="147" spans="1:39" x14ac:dyDescent="0.3">
      <c r="A147" s="1">
        <v>43619</v>
      </c>
      <c r="B147" t="s">
        <v>2</v>
      </c>
      <c r="C147" t="s">
        <v>246</v>
      </c>
      <c r="D147">
        <v>1400</v>
      </c>
      <c r="E147">
        <v>5</v>
      </c>
      <c r="F147">
        <v>33.299999</v>
      </c>
      <c r="G147">
        <v>33.630001</v>
      </c>
      <c r="H147">
        <v>32.860000999999997</v>
      </c>
      <c r="I147">
        <v>33.630001</v>
      </c>
      <c r="J147">
        <v>33.492972999999999</v>
      </c>
      <c r="K147">
        <v>11862600</v>
      </c>
      <c r="L147">
        <v>2.081</v>
      </c>
      <c r="M147">
        <v>1.61874115603661E-2</v>
      </c>
      <c r="N147">
        <v>5.21857051860923E-2</v>
      </c>
      <c r="O147">
        <v>0.10361092355042301</v>
      </c>
      <c r="P147">
        <v>4.6061530390805296E-3</v>
      </c>
      <c r="Q147">
        <v>-0.10097210153948399</v>
      </c>
      <c r="R147">
        <v>1.55122852866023E-2</v>
      </c>
      <c r="S147">
        <v>1.2631651420321299E-2</v>
      </c>
      <c r="T147">
        <v>1.42022735321632E-2</v>
      </c>
      <c r="U147">
        <v>1.7792994382023E-2</v>
      </c>
      <c r="V147">
        <v>39.189999</v>
      </c>
      <c r="W147">
        <v>29.059998999999902</v>
      </c>
      <c r="X147">
        <v>-0.11460822459122599</v>
      </c>
      <c r="Y147">
        <v>-2.7690708645509302E-3</v>
      </c>
      <c r="Z147">
        <v>-3.8931732217418497E-2</v>
      </c>
      <c r="AA147">
        <v>-1.0937740372788101</v>
      </c>
      <c r="AB147">
        <v>-1.49142826916224</v>
      </c>
      <c r="AC147" t="s">
        <v>250</v>
      </c>
      <c r="AD147" t="s">
        <v>266</v>
      </c>
      <c r="AE147" t="s">
        <v>86</v>
      </c>
      <c r="AF147" t="s">
        <v>87</v>
      </c>
      <c r="AG147" t="s">
        <v>267</v>
      </c>
      <c r="AH147" s="45">
        <v>25384</v>
      </c>
      <c r="AI147">
        <v>1164727</v>
      </c>
      <c r="AJ147">
        <v>1921</v>
      </c>
      <c r="AK147" t="s">
        <v>268</v>
      </c>
      <c r="AL147" t="s">
        <v>269</v>
      </c>
      <c r="AM147" t="s">
        <v>245</v>
      </c>
    </row>
    <row r="148" spans="1:39" x14ac:dyDescent="0.3">
      <c r="A148" s="1">
        <v>43622</v>
      </c>
      <c r="B148" t="s">
        <v>2</v>
      </c>
      <c r="C148" t="s">
        <v>246</v>
      </c>
      <c r="D148">
        <v>300</v>
      </c>
      <c r="E148">
        <v>5</v>
      </c>
      <c r="F148">
        <v>34.610000999999997</v>
      </c>
      <c r="G148">
        <v>35.400002000000001</v>
      </c>
      <c r="H148">
        <v>34.509997999999896</v>
      </c>
      <c r="I148">
        <v>35.310001</v>
      </c>
      <c r="J148">
        <v>35.310001</v>
      </c>
      <c r="K148">
        <v>11645600</v>
      </c>
      <c r="L148">
        <v>2.1240000000000001</v>
      </c>
      <c r="M148">
        <v>2.3496753324313099E-2</v>
      </c>
      <c r="N148">
        <v>9.9704615761548293E-2</v>
      </c>
      <c r="O148">
        <v>0.16905366488683399</v>
      </c>
      <c r="P148">
        <v>8.9727409769658095E-2</v>
      </c>
      <c r="Q148">
        <v>-3.83324399927302E-2</v>
      </c>
      <c r="R148">
        <v>8.5223742018038506E-3</v>
      </c>
      <c r="S148">
        <v>1.28343974196419E-2</v>
      </c>
      <c r="T148">
        <v>1.3992137218633601E-2</v>
      </c>
      <c r="U148">
        <v>1.7892335436036098E-2</v>
      </c>
      <c r="V148">
        <v>39.189999</v>
      </c>
      <c r="W148">
        <v>29.059998999999902</v>
      </c>
      <c r="X148">
        <v>-0.11460822459122599</v>
      </c>
      <c r="Y148">
        <v>6.1168407152111899E-3</v>
      </c>
      <c r="Z148">
        <v>-4.90789975635575E-3</v>
      </c>
      <c r="AA148">
        <v>-0.54756058043095002</v>
      </c>
      <c r="AB148">
        <v>-0.89302384455694095</v>
      </c>
      <c r="AC148" t="s">
        <v>250</v>
      </c>
      <c r="AD148" t="s">
        <v>266</v>
      </c>
      <c r="AE148" t="s">
        <v>86</v>
      </c>
      <c r="AF148" t="s">
        <v>87</v>
      </c>
      <c r="AG148" t="s">
        <v>267</v>
      </c>
      <c r="AH148" s="45">
        <v>25384</v>
      </c>
      <c r="AI148">
        <v>1164727</v>
      </c>
      <c r="AJ148">
        <v>1921</v>
      </c>
      <c r="AK148" t="s">
        <v>268</v>
      </c>
      <c r="AL148" t="s">
        <v>269</v>
      </c>
      <c r="AM148" t="s">
        <v>245</v>
      </c>
    </row>
    <row r="149" spans="1:39" x14ac:dyDescent="0.3">
      <c r="A149" s="1">
        <v>43641</v>
      </c>
      <c r="B149" t="s">
        <v>2</v>
      </c>
      <c r="C149" t="s">
        <v>246</v>
      </c>
      <c r="D149">
        <v>200</v>
      </c>
      <c r="E149">
        <v>5</v>
      </c>
      <c r="F149">
        <v>38.650002000000001</v>
      </c>
      <c r="G149">
        <v>38.740001999999997</v>
      </c>
      <c r="H149">
        <v>37.939999</v>
      </c>
      <c r="I149">
        <v>37.939999</v>
      </c>
      <c r="J149">
        <v>37.939999</v>
      </c>
      <c r="K149">
        <v>13505400</v>
      </c>
      <c r="L149">
        <v>1.994</v>
      </c>
      <c r="M149">
        <v>-1.30926199380618E-2</v>
      </c>
      <c r="N149">
        <v>5.2209316028806803E-2</v>
      </c>
      <c r="O149">
        <v>0.18566664466452401</v>
      </c>
      <c r="P149">
        <v>9.3497727300352704E-2</v>
      </c>
      <c r="Q149">
        <v>5.8551546382980303E-2</v>
      </c>
      <c r="R149">
        <v>1.8979988716812099E-2</v>
      </c>
      <c r="S149">
        <v>1.35726161326975E-2</v>
      </c>
      <c r="T149">
        <v>1.3687551343806E-2</v>
      </c>
      <c r="U149">
        <v>1.8029694832108902E-2</v>
      </c>
      <c r="V149">
        <v>38.740001999999997</v>
      </c>
      <c r="W149">
        <v>29.059998999999902</v>
      </c>
      <c r="X149">
        <v>-0.11460822459122599</v>
      </c>
      <c r="Y149">
        <v>-9.5417756928269908E-3</v>
      </c>
      <c r="Z149">
        <v>-8.80691651159074E-4</v>
      </c>
      <c r="AA149">
        <v>0.39163479158367898</v>
      </c>
      <c r="AB149">
        <v>0.18419384535310401</v>
      </c>
      <c r="AC149" t="s">
        <v>250</v>
      </c>
      <c r="AD149" t="s">
        <v>266</v>
      </c>
      <c r="AE149" t="s">
        <v>86</v>
      </c>
      <c r="AF149" t="s">
        <v>87</v>
      </c>
      <c r="AG149" t="s">
        <v>267</v>
      </c>
      <c r="AH149" s="45">
        <v>25384</v>
      </c>
      <c r="AI149">
        <v>1164727</v>
      </c>
      <c r="AJ149">
        <v>1921</v>
      </c>
      <c r="AK149" t="s">
        <v>268</v>
      </c>
      <c r="AL149" t="s">
        <v>269</v>
      </c>
      <c r="AM149" t="s">
        <v>245</v>
      </c>
    </row>
    <row r="150" spans="1:39" x14ac:dyDescent="0.3">
      <c r="A150" s="1">
        <v>43558</v>
      </c>
      <c r="B150" t="s">
        <v>2</v>
      </c>
      <c r="C150" t="s">
        <v>239</v>
      </c>
      <c r="D150">
        <v>200</v>
      </c>
      <c r="E150">
        <v>6</v>
      </c>
      <c r="F150">
        <v>35.869999</v>
      </c>
      <c r="G150">
        <v>36.099997999999999</v>
      </c>
      <c r="H150">
        <v>35.709998999999897</v>
      </c>
      <c r="I150">
        <v>35.950001</v>
      </c>
      <c r="J150">
        <v>34.932437999999998</v>
      </c>
      <c r="K150">
        <v>8077000</v>
      </c>
      <c r="L150">
        <v>2.5169999999999999</v>
      </c>
      <c r="M150">
        <v>3.3434549298276498E-3</v>
      </c>
      <c r="N150">
        <v>6.6983566145132102E-3</v>
      </c>
      <c r="O150">
        <v>4.6686350524437301E-2</v>
      </c>
      <c r="P150">
        <v>4.5815858970972401E-2</v>
      </c>
      <c r="Q150">
        <v>-5.6319847473953098E-2</v>
      </c>
      <c r="R150">
        <v>5.1746679265814296E-3</v>
      </c>
      <c r="S150">
        <v>1.48596177170224E-2</v>
      </c>
      <c r="T150">
        <v>1.8801349782513299E-2</v>
      </c>
      <c r="U150">
        <v>1.77125029689848E-2</v>
      </c>
      <c r="V150">
        <v>41.98</v>
      </c>
      <c r="W150">
        <v>29.059998999999902</v>
      </c>
      <c r="X150">
        <v>-0.11460822459122599</v>
      </c>
      <c r="Y150">
        <v>2.1460723821998401E-3</v>
      </c>
      <c r="Z150">
        <v>6.3532778953522301E-2</v>
      </c>
      <c r="AA150">
        <v>-0.58768867810297298</v>
      </c>
      <c r="AB150">
        <v>-0.63540271721430297</v>
      </c>
      <c r="AC150" t="s">
        <v>251</v>
      </c>
      <c r="AD150" t="s">
        <v>266</v>
      </c>
      <c r="AE150" t="s">
        <v>86</v>
      </c>
      <c r="AF150" t="s">
        <v>87</v>
      </c>
      <c r="AG150" t="s">
        <v>267</v>
      </c>
      <c r="AH150" s="45">
        <v>25384</v>
      </c>
      <c r="AI150">
        <v>1164727</v>
      </c>
      <c r="AJ150">
        <v>1921</v>
      </c>
      <c r="AK150" t="s">
        <v>268</v>
      </c>
      <c r="AL150" t="s">
        <v>269</v>
      </c>
      <c r="AM150" t="s">
        <v>245</v>
      </c>
    </row>
    <row r="151" spans="1:39" x14ac:dyDescent="0.3">
      <c r="A151" s="1">
        <v>43559</v>
      </c>
      <c r="B151" t="s">
        <v>2</v>
      </c>
      <c r="C151" t="s">
        <v>246</v>
      </c>
      <c r="D151">
        <v>800</v>
      </c>
      <c r="E151">
        <v>6</v>
      </c>
      <c r="F151">
        <v>35.939999</v>
      </c>
      <c r="G151">
        <v>36.490001999999997</v>
      </c>
      <c r="H151">
        <v>35.630001</v>
      </c>
      <c r="I151">
        <v>36.479999999999997</v>
      </c>
      <c r="J151">
        <v>35.447432999999997</v>
      </c>
      <c r="K151">
        <v>10703000</v>
      </c>
      <c r="L151">
        <v>2.512</v>
      </c>
      <c r="M151">
        <v>1.4634985389208001E-2</v>
      </c>
      <c r="N151">
        <v>2.52615955916855E-2</v>
      </c>
      <c r="O151">
        <v>5.9870937348355698E-2</v>
      </c>
      <c r="P151">
        <v>6.3355284273467496E-2</v>
      </c>
      <c r="Q151">
        <v>-4.5796886149955598E-2</v>
      </c>
      <c r="R151">
        <v>6.8411316240809799E-3</v>
      </c>
      <c r="S151">
        <v>1.5095241185091099E-2</v>
      </c>
      <c r="T151">
        <v>1.8876414758081699E-2</v>
      </c>
      <c r="U151">
        <v>1.7735154427213601E-2</v>
      </c>
      <c r="V151">
        <v>41.98</v>
      </c>
      <c r="W151">
        <v>29.059998999999902</v>
      </c>
      <c r="X151">
        <v>-0.11460822459122599</v>
      </c>
      <c r="Y151">
        <v>2.0824655091414399E-3</v>
      </c>
      <c r="Z151">
        <v>6.2903005546243701E-2</v>
      </c>
      <c r="AA151">
        <v>-0.51315440850383998</v>
      </c>
      <c r="AB151">
        <v>-0.601822446618683</v>
      </c>
      <c r="AC151" t="s">
        <v>251</v>
      </c>
      <c r="AD151" t="s">
        <v>266</v>
      </c>
      <c r="AE151" t="s">
        <v>86</v>
      </c>
      <c r="AF151" t="s">
        <v>87</v>
      </c>
      <c r="AG151" t="s">
        <v>267</v>
      </c>
      <c r="AH151" s="45">
        <v>25384</v>
      </c>
      <c r="AI151">
        <v>1164727</v>
      </c>
      <c r="AJ151">
        <v>1921</v>
      </c>
      <c r="AK151" t="s">
        <v>268</v>
      </c>
      <c r="AL151" t="s">
        <v>269</v>
      </c>
      <c r="AM151" t="s">
        <v>245</v>
      </c>
    </row>
    <row r="152" spans="1:39" x14ac:dyDescent="0.3">
      <c r="A152" s="1">
        <v>43564</v>
      </c>
      <c r="B152" t="s">
        <v>2</v>
      </c>
      <c r="C152" t="s">
        <v>246</v>
      </c>
      <c r="D152">
        <v>400</v>
      </c>
      <c r="E152">
        <v>6</v>
      </c>
      <c r="F152">
        <v>36.700001</v>
      </c>
      <c r="G152">
        <v>36.779998999999997</v>
      </c>
      <c r="H152">
        <v>36.209998999999897</v>
      </c>
      <c r="I152">
        <v>36.599997999999999</v>
      </c>
      <c r="J152">
        <v>35.564036999999999</v>
      </c>
      <c r="K152">
        <v>5079800</v>
      </c>
      <c r="L152">
        <v>2.4990000000000001</v>
      </c>
      <c r="M152">
        <v>-1.6380665704631499E-3</v>
      </c>
      <c r="N152">
        <v>2.12625324466977E-2</v>
      </c>
      <c r="O152">
        <v>8.2253663841543798E-2</v>
      </c>
      <c r="P152">
        <v>7.5697141251271902E-2</v>
      </c>
      <c r="Q152">
        <v>-3.1941590528551299E-2</v>
      </c>
      <c r="R152">
        <v>6.2661407260028203E-3</v>
      </c>
      <c r="S152">
        <v>1.22192600658913E-2</v>
      </c>
      <c r="T152">
        <v>1.8808922229390401E-2</v>
      </c>
      <c r="U152">
        <v>1.7694939888860999E-2</v>
      </c>
      <c r="V152">
        <v>41.98</v>
      </c>
      <c r="W152">
        <v>29.059998999999902</v>
      </c>
      <c r="X152">
        <v>-0.11460822459122599</v>
      </c>
      <c r="Y152">
        <v>-6.0859766572597396E-3</v>
      </c>
      <c r="Z152">
        <v>6.5878507697409494E-2</v>
      </c>
      <c r="AA152">
        <v>-0.41585149869985999</v>
      </c>
      <c r="AB152">
        <v>-0.52314978336627205</v>
      </c>
      <c r="AC152" t="s">
        <v>251</v>
      </c>
      <c r="AD152" t="s">
        <v>266</v>
      </c>
      <c r="AE152" t="s">
        <v>86</v>
      </c>
      <c r="AF152" t="s">
        <v>87</v>
      </c>
      <c r="AG152" t="s">
        <v>267</v>
      </c>
      <c r="AH152" s="45">
        <v>25384</v>
      </c>
      <c r="AI152">
        <v>1164727</v>
      </c>
      <c r="AJ152">
        <v>1921</v>
      </c>
      <c r="AK152" t="s">
        <v>268</v>
      </c>
      <c r="AL152" t="s">
        <v>269</v>
      </c>
      <c r="AM152" t="s">
        <v>245</v>
      </c>
    </row>
    <row r="153" spans="1:39" x14ac:dyDescent="0.3">
      <c r="A153" s="1">
        <v>43613</v>
      </c>
      <c r="B153" t="s">
        <v>2</v>
      </c>
      <c r="C153" t="s">
        <v>239</v>
      </c>
      <c r="D153">
        <v>500</v>
      </c>
      <c r="E153">
        <v>6</v>
      </c>
      <c r="F153">
        <v>31.75</v>
      </c>
      <c r="G153">
        <v>31.879998999999899</v>
      </c>
      <c r="H153">
        <v>31.469998999999898</v>
      </c>
      <c r="I153">
        <v>31.67</v>
      </c>
      <c r="J153">
        <v>31.540959999999998</v>
      </c>
      <c r="K153">
        <v>11372900</v>
      </c>
      <c r="L153">
        <v>2.2679999999999998</v>
      </c>
      <c r="M153">
        <v>-7.8629318366302409E-3</v>
      </c>
      <c r="N153">
        <v>1.5913775122167399E-2</v>
      </c>
      <c r="O153">
        <v>1.2638543664487099E-3</v>
      </c>
      <c r="P153">
        <v>-6.9851926667917993E-2</v>
      </c>
      <c r="Q153">
        <v>-0.18738473585434101</v>
      </c>
      <c r="R153">
        <v>7.4519750180657698E-3</v>
      </c>
      <c r="S153">
        <v>1.31008436672916E-2</v>
      </c>
      <c r="T153">
        <v>1.39918331890772E-2</v>
      </c>
      <c r="U153">
        <v>1.7668506498580799E-2</v>
      </c>
      <c r="V153">
        <v>39.950001</v>
      </c>
      <c r="W153">
        <v>29.059998999999902</v>
      </c>
      <c r="X153">
        <v>-0.11460822459122599</v>
      </c>
      <c r="Y153">
        <v>-8.4109499934704197E-3</v>
      </c>
      <c r="Z153">
        <v>-7.1708946238107996E-3</v>
      </c>
      <c r="AA153">
        <v>-1.82569009857105</v>
      </c>
      <c r="AB153">
        <v>-1.6988766206083401</v>
      </c>
      <c r="AC153" t="s">
        <v>251</v>
      </c>
      <c r="AD153" t="s">
        <v>266</v>
      </c>
      <c r="AE153" t="s">
        <v>86</v>
      </c>
      <c r="AF153" t="s">
        <v>87</v>
      </c>
      <c r="AG153" t="s">
        <v>267</v>
      </c>
      <c r="AH153" s="45">
        <v>25384</v>
      </c>
      <c r="AI153">
        <v>1164727</v>
      </c>
      <c r="AJ153">
        <v>1921</v>
      </c>
      <c r="AK153" t="s">
        <v>268</v>
      </c>
      <c r="AL153" t="s">
        <v>269</v>
      </c>
      <c r="AM153" t="s">
        <v>245</v>
      </c>
    </row>
    <row r="154" spans="1:39" x14ac:dyDescent="0.3">
      <c r="A154" s="1">
        <v>43620</v>
      </c>
      <c r="B154" t="s">
        <v>2</v>
      </c>
      <c r="C154" t="s">
        <v>246</v>
      </c>
      <c r="D154">
        <v>200</v>
      </c>
      <c r="E154">
        <v>6</v>
      </c>
      <c r="F154">
        <v>33.5</v>
      </c>
      <c r="G154">
        <v>34.360000999999997</v>
      </c>
      <c r="H154">
        <v>33.25</v>
      </c>
      <c r="I154">
        <v>34.360000999999997</v>
      </c>
      <c r="J154">
        <v>34.220001000000003</v>
      </c>
      <c r="K154">
        <v>12264300</v>
      </c>
      <c r="L154">
        <v>2.1190000000000002</v>
      </c>
      <c r="M154">
        <v>2.1474642052689102E-2</v>
      </c>
      <c r="N154">
        <v>8.1523279075411903E-2</v>
      </c>
      <c r="O154">
        <v>0.132367934312489</v>
      </c>
      <c r="P154">
        <v>2.4630396526480299E-2</v>
      </c>
      <c r="Q154">
        <v>-7.2020259683775706E-2</v>
      </c>
      <c r="R154">
        <v>1.20137326879268E-2</v>
      </c>
      <c r="S154">
        <v>1.28181449987102E-2</v>
      </c>
      <c r="T154">
        <v>1.44554083283091E-2</v>
      </c>
      <c r="U154">
        <v>1.78405263447576E-2</v>
      </c>
      <c r="V154">
        <v>39.189999</v>
      </c>
      <c r="W154">
        <v>29.059998999999902</v>
      </c>
      <c r="X154">
        <v>-0.11460822459122599</v>
      </c>
      <c r="Y154">
        <v>2.1205927310919401E-2</v>
      </c>
      <c r="Z154">
        <v>-1.5416580874423399E-2</v>
      </c>
      <c r="AA154">
        <v>-0.84383303086095396</v>
      </c>
      <c r="AB154">
        <v>-1.29505685562022</v>
      </c>
      <c r="AC154" t="s">
        <v>251</v>
      </c>
      <c r="AD154" t="s">
        <v>266</v>
      </c>
      <c r="AE154" t="s">
        <v>86</v>
      </c>
      <c r="AF154" t="s">
        <v>87</v>
      </c>
      <c r="AG154" t="s">
        <v>267</v>
      </c>
      <c r="AH154" s="45">
        <v>25384</v>
      </c>
      <c r="AI154">
        <v>1164727</v>
      </c>
      <c r="AJ154">
        <v>1921</v>
      </c>
      <c r="AK154" t="s">
        <v>268</v>
      </c>
      <c r="AL154" t="s">
        <v>269</v>
      </c>
      <c r="AM154" t="s">
        <v>245</v>
      </c>
    </row>
    <row r="155" spans="1:39" x14ac:dyDescent="0.3">
      <c r="A155" s="1">
        <v>43630</v>
      </c>
      <c r="B155" t="s">
        <v>2</v>
      </c>
      <c r="C155" t="s">
        <v>246</v>
      </c>
      <c r="D155">
        <v>600</v>
      </c>
      <c r="E155">
        <v>6</v>
      </c>
      <c r="F155">
        <v>35.759997999999896</v>
      </c>
      <c r="G155">
        <v>36.240001999999997</v>
      </c>
      <c r="H155">
        <v>35.689999</v>
      </c>
      <c r="I155">
        <v>35.93</v>
      </c>
      <c r="J155">
        <v>35.93</v>
      </c>
      <c r="K155">
        <v>9563500</v>
      </c>
      <c r="L155">
        <v>2.093</v>
      </c>
      <c r="M155">
        <v>1.0632473005573E-2</v>
      </c>
      <c r="N155">
        <v>7.2626578241549496E-3</v>
      </c>
      <c r="O155">
        <v>0.15716722056176</v>
      </c>
      <c r="P155">
        <v>0.10954487716027</v>
      </c>
      <c r="Q155">
        <v>-2.8447746665791598E-2</v>
      </c>
      <c r="R155">
        <v>1.2016650715078601E-2</v>
      </c>
      <c r="S155">
        <v>1.1154350696597801E-2</v>
      </c>
      <c r="T155">
        <v>1.3055549646081599E-2</v>
      </c>
      <c r="U155">
        <v>1.7954367913154901E-2</v>
      </c>
      <c r="V155">
        <v>39.189999</v>
      </c>
      <c r="W155">
        <v>29.059998999999902</v>
      </c>
      <c r="X155">
        <v>-0.11460822459122599</v>
      </c>
      <c r="Y155">
        <v>-1.6128120944145399E-3</v>
      </c>
      <c r="Z155">
        <v>-6.8462045481460197E-3</v>
      </c>
      <c r="AA155">
        <v>-0.47231777013560999</v>
      </c>
      <c r="AB155">
        <v>-0.57551392612253405</v>
      </c>
      <c r="AC155" t="s">
        <v>251</v>
      </c>
      <c r="AD155" t="s">
        <v>266</v>
      </c>
      <c r="AE155" t="s">
        <v>86</v>
      </c>
      <c r="AF155" t="s">
        <v>87</v>
      </c>
      <c r="AG155" t="s">
        <v>267</v>
      </c>
      <c r="AH155" s="45">
        <v>25384</v>
      </c>
      <c r="AI155">
        <v>1164727</v>
      </c>
      <c r="AJ155">
        <v>1921</v>
      </c>
      <c r="AK155" t="s">
        <v>268</v>
      </c>
      <c r="AL155" t="s">
        <v>269</v>
      </c>
      <c r="AM155" t="s">
        <v>245</v>
      </c>
    </row>
    <row r="156" spans="1:39" x14ac:dyDescent="0.3">
      <c r="A156" s="1">
        <v>43641</v>
      </c>
      <c r="B156" t="s">
        <v>2</v>
      </c>
      <c r="C156" t="s">
        <v>239</v>
      </c>
      <c r="D156">
        <v>200</v>
      </c>
      <c r="E156">
        <v>6</v>
      </c>
      <c r="F156">
        <v>38.650002000000001</v>
      </c>
      <c r="G156">
        <v>38.740001999999997</v>
      </c>
      <c r="H156">
        <v>37.939999</v>
      </c>
      <c r="I156">
        <v>37.939999</v>
      </c>
      <c r="J156">
        <v>37.939999</v>
      </c>
      <c r="K156">
        <v>13505400</v>
      </c>
      <c r="L156">
        <v>1.994</v>
      </c>
      <c r="M156">
        <v>-1.30926199380618E-2</v>
      </c>
      <c r="N156">
        <v>5.2209316028806803E-2</v>
      </c>
      <c r="O156">
        <v>0.18566664466452401</v>
      </c>
      <c r="P156">
        <v>9.3497727300352704E-2</v>
      </c>
      <c r="Q156">
        <v>5.8551546382980303E-2</v>
      </c>
      <c r="R156">
        <v>1.8979988716812099E-2</v>
      </c>
      <c r="S156">
        <v>1.35726161326975E-2</v>
      </c>
      <c r="T156">
        <v>1.3687551343806E-2</v>
      </c>
      <c r="U156">
        <v>1.8029694832108902E-2</v>
      </c>
      <c r="V156">
        <v>38.740001999999997</v>
      </c>
      <c r="W156">
        <v>29.059998999999902</v>
      </c>
      <c r="X156">
        <v>-0.11460822459122599</v>
      </c>
      <c r="Y156">
        <v>-9.5417756928269908E-3</v>
      </c>
      <c r="Z156">
        <v>-8.80691651159074E-4</v>
      </c>
      <c r="AA156">
        <v>0.39163479158367898</v>
      </c>
      <c r="AB156">
        <v>0.18419384535310401</v>
      </c>
      <c r="AC156" t="s">
        <v>251</v>
      </c>
      <c r="AD156" t="s">
        <v>266</v>
      </c>
      <c r="AE156" t="s">
        <v>86</v>
      </c>
      <c r="AF156" t="s">
        <v>87</v>
      </c>
      <c r="AG156" t="s">
        <v>267</v>
      </c>
      <c r="AH156" s="45">
        <v>25384</v>
      </c>
      <c r="AI156">
        <v>1164727</v>
      </c>
      <c r="AJ156">
        <v>1921</v>
      </c>
      <c r="AK156" t="s">
        <v>268</v>
      </c>
      <c r="AL156" t="s">
        <v>269</v>
      </c>
      <c r="AM156" t="s">
        <v>245</v>
      </c>
    </row>
    <row r="157" spans="1:39" x14ac:dyDescent="0.3">
      <c r="A157" s="1">
        <v>43644</v>
      </c>
      <c r="B157" t="s">
        <v>2</v>
      </c>
      <c r="C157" t="s">
        <v>246</v>
      </c>
      <c r="D157">
        <v>100</v>
      </c>
      <c r="E157">
        <v>6</v>
      </c>
      <c r="F157">
        <v>38.040000999999997</v>
      </c>
      <c r="G157">
        <v>38.479999999999997</v>
      </c>
      <c r="H157">
        <v>37.869999</v>
      </c>
      <c r="I157">
        <v>38.470001000000003</v>
      </c>
      <c r="J157">
        <v>38.470001000000003</v>
      </c>
      <c r="K157">
        <v>9132600</v>
      </c>
      <c r="L157">
        <v>2</v>
      </c>
      <c r="M157">
        <v>1.0189480314313199E-2</v>
      </c>
      <c r="N157">
        <v>2.5804458663106E-2</v>
      </c>
      <c r="O157">
        <v>0.20080447097757301</v>
      </c>
      <c r="P157">
        <v>0.101482388491259</v>
      </c>
      <c r="Q157">
        <v>8.5320737589027695E-2</v>
      </c>
      <c r="R157">
        <v>1.47313885313669E-2</v>
      </c>
      <c r="S157">
        <v>1.32050829219039E-2</v>
      </c>
      <c r="T157">
        <v>1.37547289392114E-2</v>
      </c>
      <c r="U157">
        <v>1.8027382658084502E-2</v>
      </c>
      <c r="V157">
        <v>38.740001999999997</v>
      </c>
      <c r="W157">
        <v>29.059998999999902</v>
      </c>
      <c r="X157">
        <v>-0.11460822459122599</v>
      </c>
      <c r="Y157">
        <v>5.7409418775350302E-3</v>
      </c>
      <c r="Z157">
        <v>-1.0098408023795601E-2</v>
      </c>
      <c r="AA157">
        <v>0.66633378787931896</v>
      </c>
      <c r="AB157">
        <v>0.56153493201465698</v>
      </c>
      <c r="AC157" t="s">
        <v>251</v>
      </c>
      <c r="AD157" t="s">
        <v>266</v>
      </c>
      <c r="AE157" t="s">
        <v>86</v>
      </c>
      <c r="AF157" t="s">
        <v>87</v>
      </c>
      <c r="AG157" t="s">
        <v>267</v>
      </c>
      <c r="AH157" s="45">
        <v>25384</v>
      </c>
      <c r="AI157">
        <v>1164727</v>
      </c>
      <c r="AJ157">
        <v>1921</v>
      </c>
      <c r="AK157" t="s">
        <v>268</v>
      </c>
      <c r="AL157" t="s">
        <v>269</v>
      </c>
      <c r="AM157" t="s">
        <v>245</v>
      </c>
    </row>
    <row r="158" spans="1:39" x14ac:dyDescent="0.3">
      <c r="A158" s="1">
        <v>43564</v>
      </c>
      <c r="B158" t="s">
        <v>2</v>
      </c>
      <c r="C158" t="s">
        <v>239</v>
      </c>
      <c r="D158">
        <v>300</v>
      </c>
      <c r="E158">
        <v>7</v>
      </c>
      <c r="F158">
        <v>36.700001</v>
      </c>
      <c r="G158">
        <v>36.779998999999997</v>
      </c>
      <c r="H158">
        <v>36.209998999999897</v>
      </c>
      <c r="I158">
        <v>36.599997999999999</v>
      </c>
      <c r="J158">
        <v>35.564036999999999</v>
      </c>
      <c r="K158">
        <v>5079800</v>
      </c>
      <c r="L158">
        <v>2.4990000000000001</v>
      </c>
      <c r="M158">
        <v>-1.6380665704631499E-3</v>
      </c>
      <c r="N158">
        <v>2.12625324466977E-2</v>
      </c>
      <c r="O158">
        <v>8.2253663841543798E-2</v>
      </c>
      <c r="P158">
        <v>7.5697141251271902E-2</v>
      </c>
      <c r="Q158">
        <v>-3.1941590528551299E-2</v>
      </c>
      <c r="R158">
        <v>6.2661407260028203E-3</v>
      </c>
      <c r="S158">
        <v>1.22192600658913E-2</v>
      </c>
      <c r="T158">
        <v>1.8808922229390401E-2</v>
      </c>
      <c r="U158">
        <v>1.7694939888860999E-2</v>
      </c>
      <c r="V158">
        <v>41.98</v>
      </c>
      <c r="W158">
        <v>29.059998999999902</v>
      </c>
      <c r="X158">
        <v>-0.11460822459122599</v>
      </c>
      <c r="Y158">
        <v>-6.0859766572597396E-3</v>
      </c>
      <c r="Z158">
        <v>6.5878507697409494E-2</v>
      </c>
      <c r="AA158">
        <v>-0.41585149869985999</v>
      </c>
      <c r="AB158">
        <v>-0.52314978336627205</v>
      </c>
      <c r="AC158" t="s">
        <v>252</v>
      </c>
      <c r="AD158" t="s">
        <v>266</v>
      </c>
      <c r="AE158" t="s">
        <v>86</v>
      </c>
      <c r="AF158" t="s">
        <v>87</v>
      </c>
      <c r="AG158" t="s">
        <v>267</v>
      </c>
      <c r="AH158" s="45">
        <v>25384</v>
      </c>
      <c r="AI158">
        <v>1164727</v>
      </c>
      <c r="AJ158">
        <v>1921</v>
      </c>
      <c r="AK158" t="s">
        <v>268</v>
      </c>
      <c r="AL158" t="s">
        <v>269</v>
      </c>
      <c r="AM158" t="s">
        <v>245</v>
      </c>
    </row>
    <row r="159" spans="1:39" x14ac:dyDescent="0.3">
      <c r="A159" s="1">
        <v>43587</v>
      </c>
      <c r="B159" t="s">
        <v>2</v>
      </c>
      <c r="C159" t="s">
        <v>246</v>
      </c>
      <c r="D159">
        <v>700</v>
      </c>
      <c r="E159">
        <v>7</v>
      </c>
      <c r="F159">
        <v>30.040001</v>
      </c>
      <c r="G159">
        <v>30.42</v>
      </c>
      <c r="H159">
        <v>29.940000999999999</v>
      </c>
      <c r="I159">
        <v>30.1</v>
      </c>
      <c r="J159">
        <v>29.977357999999999</v>
      </c>
      <c r="K159">
        <v>8289700</v>
      </c>
      <c r="L159">
        <v>2.552</v>
      </c>
      <c r="M159">
        <v>-7.2823687093769001E-3</v>
      </c>
      <c r="N159">
        <v>-4.9580800870628702E-2</v>
      </c>
      <c r="O159">
        <v>-0.14347091228943201</v>
      </c>
      <c r="P159">
        <v>-9.6368818661522304E-2</v>
      </c>
      <c r="Q159">
        <v>-0.21928691223779301</v>
      </c>
      <c r="R159">
        <v>1.3896049003058301E-2</v>
      </c>
      <c r="S159">
        <v>1.21455315196128E-2</v>
      </c>
      <c r="T159">
        <v>1.51366280828926E-2</v>
      </c>
      <c r="U159">
        <v>1.76007130875553E-2</v>
      </c>
      <c r="V159">
        <v>40.840000000000003</v>
      </c>
      <c r="W159">
        <v>29.059998999999902</v>
      </c>
      <c r="X159">
        <v>-0.11460822459122599</v>
      </c>
      <c r="Y159">
        <v>-2.1262443276895502E-3</v>
      </c>
      <c r="Z159">
        <v>6.05028274594092E-2</v>
      </c>
      <c r="AA159">
        <v>-1.9156272412461599</v>
      </c>
      <c r="AB159">
        <v>-1.9057377398787101</v>
      </c>
      <c r="AC159" t="s">
        <v>252</v>
      </c>
      <c r="AD159" t="s">
        <v>266</v>
      </c>
      <c r="AE159" t="s">
        <v>86</v>
      </c>
      <c r="AF159" t="s">
        <v>87</v>
      </c>
      <c r="AG159" t="s">
        <v>267</v>
      </c>
      <c r="AH159" s="45">
        <v>25384</v>
      </c>
      <c r="AI159">
        <v>1164727</v>
      </c>
      <c r="AJ159">
        <v>1921</v>
      </c>
      <c r="AK159" t="s">
        <v>268</v>
      </c>
      <c r="AL159" t="s">
        <v>269</v>
      </c>
      <c r="AM159" t="s">
        <v>245</v>
      </c>
    </row>
    <row r="160" spans="1:39" x14ac:dyDescent="0.3">
      <c r="A160" s="1">
        <v>43636</v>
      </c>
      <c r="B160" t="s">
        <v>2</v>
      </c>
      <c r="C160" t="s">
        <v>239</v>
      </c>
      <c r="D160">
        <v>200</v>
      </c>
      <c r="E160">
        <v>7</v>
      </c>
      <c r="F160">
        <v>37.599997999999999</v>
      </c>
      <c r="G160">
        <v>38.470001000000003</v>
      </c>
      <c r="H160">
        <v>37.369999</v>
      </c>
      <c r="I160">
        <v>37.580002</v>
      </c>
      <c r="J160">
        <v>37.580002</v>
      </c>
      <c r="K160">
        <v>19911400</v>
      </c>
      <c r="L160">
        <v>2.0009999999999999</v>
      </c>
      <c r="M160">
        <v>3.3002750393087497E-2</v>
      </c>
      <c r="N160">
        <v>5.5531919085261297E-2</v>
      </c>
      <c r="O160">
        <v>0.19109880371597099</v>
      </c>
      <c r="P160">
        <v>0.119165580133394</v>
      </c>
      <c r="Q160">
        <v>2.5536741340326699E-2</v>
      </c>
      <c r="R160">
        <v>1.39415654738685E-2</v>
      </c>
      <c r="S160">
        <v>1.21605300084147E-2</v>
      </c>
      <c r="T160">
        <v>1.34607470276355E-2</v>
      </c>
      <c r="U160">
        <v>1.8037733286156401E-2</v>
      </c>
      <c r="V160">
        <v>38.630001</v>
      </c>
      <c r="W160">
        <v>29.059998999999902</v>
      </c>
      <c r="X160">
        <v>-0.11460822459122599</v>
      </c>
      <c r="Y160">
        <v>9.4276054361659405E-3</v>
      </c>
      <c r="Z160">
        <v>2.6610896091846898E-3</v>
      </c>
      <c r="AA160">
        <v>5.51960657209754E-2</v>
      </c>
      <c r="AB160">
        <v>-0.321429609099186</v>
      </c>
      <c r="AC160" t="s">
        <v>252</v>
      </c>
      <c r="AD160" t="s">
        <v>266</v>
      </c>
      <c r="AE160" t="s">
        <v>86</v>
      </c>
      <c r="AF160" t="s">
        <v>87</v>
      </c>
      <c r="AG160" t="s">
        <v>267</v>
      </c>
      <c r="AH160" s="45">
        <v>25384</v>
      </c>
      <c r="AI160">
        <v>1164727</v>
      </c>
      <c r="AJ160">
        <v>1921</v>
      </c>
      <c r="AK160" t="s">
        <v>268</v>
      </c>
      <c r="AL160" t="s">
        <v>269</v>
      </c>
      <c r="AM160" t="s">
        <v>245</v>
      </c>
    </row>
    <row r="161" spans="1:39" x14ac:dyDescent="0.3">
      <c r="A161" s="1">
        <v>43637</v>
      </c>
      <c r="B161" t="s">
        <v>2</v>
      </c>
      <c r="C161" t="s">
        <v>246</v>
      </c>
      <c r="D161">
        <v>400</v>
      </c>
      <c r="E161">
        <v>7</v>
      </c>
      <c r="F161">
        <v>37.599997999999999</v>
      </c>
      <c r="G161">
        <v>37.880001</v>
      </c>
      <c r="H161">
        <v>37.270000000000003</v>
      </c>
      <c r="I161">
        <v>37.490001999999997</v>
      </c>
      <c r="J161">
        <v>37.490001999999997</v>
      </c>
      <c r="K161">
        <v>19060400</v>
      </c>
      <c r="L161">
        <v>2.0680000000000001</v>
      </c>
      <c r="M161">
        <v>-2.3977631097369099E-3</v>
      </c>
      <c r="N161">
        <v>4.2501682969951403E-2</v>
      </c>
      <c r="O161">
        <v>0.183261876005999</v>
      </c>
      <c r="P161">
        <v>0.11182822508436301</v>
      </c>
      <c r="Q161">
        <v>3.3623951130526498E-2</v>
      </c>
      <c r="R161">
        <v>1.52122399202712E-2</v>
      </c>
      <c r="S161">
        <v>1.2373106977898E-2</v>
      </c>
      <c r="T161">
        <v>1.3465690372384801E-2</v>
      </c>
      <c r="U161">
        <v>1.80260138900631E-2</v>
      </c>
      <c r="V161">
        <v>38.630001</v>
      </c>
      <c r="W161">
        <v>29.059998999999902</v>
      </c>
      <c r="X161">
        <v>-0.11460822459122599</v>
      </c>
      <c r="Y161">
        <v>-1.26001638019446E-3</v>
      </c>
      <c r="Z161">
        <v>3.4717944994585499E-3</v>
      </c>
      <c r="AA161">
        <v>0.130413287349228</v>
      </c>
      <c r="AB161">
        <v>-0.20088339760221799</v>
      </c>
      <c r="AC161" t="s">
        <v>252</v>
      </c>
      <c r="AD161" t="s">
        <v>266</v>
      </c>
      <c r="AE161" t="s">
        <v>86</v>
      </c>
      <c r="AF161" t="s">
        <v>87</v>
      </c>
      <c r="AG161" t="s">
        <v>267</v>
      </c>
      <c r="AH161" s="45">
        <v>25384</v>
      </c>
      <c r="AI161">
        <v>1164727</v>
      </c>
      <c r="AJ161">
        <v>1921</v>
      </c>
      <c r="AK161" t="s">
        <v>268</v>
      </c>
      <c r="AL161" t="s">
        <v>269</v>
      </c>
      <c r="AM161" t="s">
        <v>245</v>
      </c>
    </row>
    <row r="162" spans="1:39" x14ac:dyDescent="0.3">
      <c r="A162" s="1">
        <v>43641</v>
      </c>
      <c r="B162" t="s">
        <v>2</v>
      </c>
      <c r="C162" t="s">
        <v>246</v>
      </c>
      <c r="D162">
        <v>200</v>
      </c>
      <c r="E162">
        <v>7</v>
      </c>
      <c r="F162">
        <v>38.650002000000001</v>
      </c>
      <c r="G162">
        <v>38.740001999999997</v>
      </c>
      <c r="H162">
        <v>37.939999</v>
      </c>
      <c r="I162">
        <v>37.939999</v>
      </c>
      <c r="J162">
        <v>37.939999</v>
      </c>
      <c r="K162">
        <v>13505400</v>
      </c>
      <c r="L162">
        <v>1.994</v>
      </c>
      <c r="M162">
        <v>-1.30926199380618E-2</v>
      </c>
      <c r="N162">
        <v>5.2209316028806803E-2</v>
      </c>
      <c r="O162">
        <v>0.18566664466452401</v>
      </c>
      <c r="P162">
        <v>9.3497727300352704E-2</v>
      </c>
      <c r="Q162">
        <v>5.8551546382980303E-2</v>
      </c>
      <c r="R162">
        <v>1.8979988716812099E-2</v>
      </c>
      <c r="S162">
        <v>1.35726161326975E-2</v>
      </c>
      <c r="T162">
        <v>1.3687551343806E-2</v>
      </c>
      <c r="U162">
        <v>1.8029694832108902E-2</v>
      </c>
      <c r="V162">
        <v>38.740001999999997</v>
      </c>
      <c r="W162">
        <v>29.059998999999902</v>
      </c>
      <c r="X162">
        <v>-0.11460822459122599</v>
      </c>
      <c r="Y162">
        <v>-9.5417756928269908E-3</v>
      </c>
      <c r="Z162">
        <v>-8.80691651159074E-4</v>
      </c>
      <c r="AA162">
        <v>0.39163479158367898</v>
      </c>
      <c r="AB162">
        <v>0.18419384535310401</v>
      </c>
      <c r="AC162" t="s">
        <v>252</v>
      </c>
      <c r="AD162" t="s">
        <v>266</v>
      </c>
      <c r="AE162" t="s">
        <v>86</v>
      </c>
      <c r="AF162" t="s">
        <v>87</v>
      </c>
      <c r="AG162" t="s">
        <v>267</v>
      </c>
      <c r="AH162" s="45">
        <v>25384</v>
      </c>
      <c r="AI162">
        <v>1164727</v>
      </c>
      <c r="AJ162">
        <v>1921</v>
      </c>
      <c r="AK162" t="s">
        <v>268</v>
      </c>
      <c r="AL162" t="s">
        <v>269</v>
      </c>
      <c r="AM162" t="s">
        <v>245</v>
      </c>
    </row>
    <row r="163" spans="1:39" x14ac:dyDescent="0.3">
      <c r="A163" s="1">
        <v>43563</v>
      </c>
      <c r="B163" t="s">
        <v>2</v>
      </c>
      <c r="C163" t="s">
        <v>239</v>
      </c>
      <c r="D163">
        <v>400</v>
      </c>
      <c r="E163">
        <v>8</v>
      </c>
      <c r="F163">
        <v>36.709998999999897</v>
      </c>
      <c r="G163">
        <v>36.830002</v>
      </c>
      <c r="H163">
        <v>36.349997999999999</v>
      </c>
      <c r="I163">
        <v>36.659999999999997</v>
      </c>
      <c r="J163">
        <v>35.622340999999999</v>
      </c>
      <c r="K163">
        <v>6306500</v>
      </c>
      <c r="L163">
        <v>2.5190000000000001</v>
      </c>
      <c r="M163">
        <v>4.3740040963451401E-3</v>
      </c>
      <c r="N163">
        <v>2.9059721543057599E-2</v>
      </c>
      <c r="O163">
        <v>9.8534168715499096E-2</v>
      </c>
      <c r="P163">
        <v>8.0274560039482704E-2</v>
      </c>
      <c r="Q163">
        <v>-4.8539539625714001E-2</v>
      </c>
      <c r="R163">
        <v>5.3346785416131196E-3</v>
      </c>
      <c r="S163">
        <v>1.23701777331401E-2</v>
      </c>
      <c r="T163">
        <v>1.8806617084202001E-2</v>
      </c>
      <c r="U163">
        <v>1.7731440938973001E-2</v>
      </c>
      <c r="V163">
        <v>41.98</v>
      </c>
      <c r="W163">
        <v>29.059998999999902</v>
      </c>
      <c r="X163">
        <v>-0.11460822459122599</v>
      </c>
      <c r="Y163">
        <v>1.0469119934194001E-3</v>
      </c>
      <c r="Z163">
        <v>6.3245861895612293E-2</v>
      </c>
      <c r="AA163">
        <v>-0.53702987090717902</v>
      </c>
      <c r="AB163">
        <v>-0.57749564511292095</v>
      </c>
      <c r="AC163" t="s">
        <v>253</v>
      </c>
      <c r="AD163" t="s">
        <v>266</v>
      </c>
      <c r="AE163" t="s">
        <v>86</v>
      </c>
      <c r="AF163" t="s">
        <v>87</v>
      </c>
      <c r="AG163" t="s">
        <v>267</v>
      </c>
      <c r="AH163" s="45">
        <v>25384</v>
      </c>
      <c r="AI163">
        <v>1164727</v>
      </c>
      <c r="AJ163">
        <v>1921</v>
      </c>
      <c r="AK163" t="s">
        <v>268</v>
      </c>
      <c r="AL163" t="s">
        <v>269</v>
      </c>
      <c r="AM163" t="s">
        <v>245</v>
      </c>
    </row>
    <row r="164" spans="1:39" x14ac:dyDescent="0.3">
      <c r="A164" s="1">
        <v>43570</v>
      </c>
      <c r="B164" t="s">
        <v>2</v>
      </c>
      <c r="C164" t="s">
        <v>246</v>
      </c>
      <c r="D164">
        <v>900</v>
      </c>
      <c r="E164">
        <v>8</v>
      </c>
      <c r="F164">
        <v>35.979999999999997</v>
      </c>
      <c r="G164">
        <v>36.220001000000003</v>
      </c>
      <c r="H164">
        <v>35.779998999999997</v>
      </c>
      <c r="I164">
        <v>36.169998</v>
      </c>
      <c r="J164">
        <v>35.146205999999999</v>
      </c>
      <c r="K164">
        <v>13278300</v>
      </c>
      <c r="L164">
        <v>2.5529999999999999</v>
      </c>
      <c r="M164">
        <v>-2.2094603867100098E-3</v>
      </c>
      <c r="N164">
        <v>-1.34563221868076E-2</v>
      </c>
      <c r="O164">
        <v>7.9075396956705499E-2</v>
      </c>
      <c r="P164">
        <v>0.133458987511616</v>
      </c>
      <c r="Q164">
        <v>-0.11912598646459401</v>
      </c>
      <c r="R164">
        <v>6.7544849131872297E-3</v>
      </c>
      <c r="S164">
        <v>8.3411177572124597E-3</v>
      </c>
      <c r="T164">
        <v>1.4505877946711199E-2</v>
      </c>
      <c r="U164">
        <v>1.7456750501779798E-2</v>
      </c>
      <c r="V164">
        <v>41.959998999999897</v>
      </c>
      <c r="W164">
        <v>29.059998999999902</v>
      </c>
      <c r="X164">
        <v>-0.11460822459122599</v>
      </c>
      <c r="Y164">
        <v>-6.2956724975841202E-4</v>
      </c>
      <c r="Z164">
        <v>6.5383647850228696E-2</v>
      </c>
      <c r="AA164">
        <v>-1.0729152764194101</v>
      </c>
      <c r="AB164">
        <v>-0.78085543015856496</v>
      </c>
      <c r="AC164" t="s">
        <v>253</v>
      </c>
      <c r="AD164" t="s">
        <v>266</v>
      </c>
      <c r="AE164" t="s">
        <v>86</v>
      </c>
      <c r="AF164" t="s">
        <v>87</v>
      </c>
      <c r="AG164" t="s">
        <v>267</v>
      </c>
      <c r="AH164" s="45">
        <v>25384</v>
      </c>
      <c r="AI164">
        <v>1164727</v>
      </c>
      <c r="AJ164">
        <v>1921</v>
      </c>
      <c r="AK164" t="s">
        <v>268</v>
      </c>
      <c r="AL164" t="s">
        <v>269</v>
      </c>
      <c r="AM164" t="s">
        <v>245</v>
      </c>
    </row>
    <row r="165" spans="1:39" x14ac:dyDescent="0.3">
      <c r="A165" s="1">
        <v>43571</v>
      </c>
      <c r="B165" t="s">
        <v>2</v>
      </c>
      <c r="C165" t="s">
        <v>239</v>
      </c>
      <c r="D165">
        <v>200</v>
      </c>
      <c r="E165">
        <v>8</v>
      </c>
      <c r="F165">
        <v>35.169998</v>
      </c>
      <c r="G165">
        <v>35.220001000000003</v>
      </c>
      <c r="H165">
        <v>34.689999</v>
      </c>
      <c r="I165">
        <v>34.790000999999997</v>
      </c>
      <c r="J165">
        <v>34.648246999999998</v>
      </c>
      <c r="K165">
        <v>11176500</v>
      </c>
      <c r="L165">
        <v>2.5920000000000001</v>
      </c>
      <c r="M165">
        <v>-1.42695422943962E-2</v>
      </c>
      <c r="N165">
        <v>-2.6087797910740701E-2</v>
      </c>
      <c r="O165">
        <v>7.3219408760364299E-2</v>
      </c>
      <c r="P165">
        <v>0.143394399186658</v>
      </c>
      <c r="Q165">
        <v>-0.12905912127194999</v>
      </c>
      <c r="R165">
        <v>8.4191555747131306E-3</v>
      </c>
      <c r="S165">
        <v>8.8221289017440495E-3</v>
      </c>
      <c r="T165">
        <v>1.4267123035595001E-2</v>
      </c>
      <c r="U165">
        <v>1.7476712485373198E-2</v>
      </c>
      <c r="V165">
        <v>41.959998999999897</v>
      </c>
      <c r="W165">
        <v>29.059998999999902</v>
      </c>
      <c r="X165">
        <v>-0.11460822459122599</v>
      </c>
      <c r="Y165">
        <v>5.0922850790659495E-4</v>
      </c>
      <c r="Z165">
        <v>6.6771714518186795E-2</v>
      </c>
      <c r="AA165">
        <v>-1.15514142133641</v>
      </c>
      <c r="AB165">
        <v>-0.92871341468587698</v>
      </c>
      <c r="AC165" t="s">
        <v>253</v>
      </c>
      <c r="AD165" t="s">
        <v>266</v>
      </c>
      <c r="AE165" t="s">
        <v>86</v>
      </c>
      <c r="AF165" t="s">
        <v>87</v>
      </c>
      <c r="AG165" t="s">
        <v>267</v>
      </c>
      <c r="AH165" s="45">
        <v>25384</v>
      </c>
      <c r="AI165">
        <v>1164727</v>
      </c>
      <c r="AJ165">
        <v>1921</v>
      </c>
      <c r="AK165" t="s">
        <v>268</v>
      </c>
      <c r="AL165" t="s">
        <v>269</v>
      </c>
      <c r="AM165" t="s">
        <v>245</v>
      </c>
    </row>
    <row r="166" spans="1:39" x14ac:dyDescent="0.3">
      <c r="A166" s="1">
        <v>43577</v>
      </c>
      <c r="B166" t="s">
        <v>2</v>
      </c>
      <c r="C166" t="s">
        <v>246</v>
      </c>
      <c r="D166">
        <v>1300</v>
      </c>
      <c r="E166">
        <v>8</v>
      </c>
      <c r="F166">
        <v>33.240001999999997</v>
      </c>
      <c r="G166">
        <v>33.25</v>
      </c>
      <c r="H166">
        <v>32.349997999999999</v>
      </c>
      <c r="I166">
        <v>32.549999</v>
      </c>
      <c r="J166">
        <v>32.417374000000002</v>
      </c>
      <c r="K166">
        <v>12610600</v>
      </c>
      <c r="L166">
        <v>2.59</v>
      </c>
      <c r="M166">
        <v>-1.49416565944943E-2</v>
      </c>
      <c r="N166">
        <v>-8.3031621762820904E-2</v>
      </c>
      <c r="O166">
        <v>-1.5121914818838501E-2</v>
      </c>
      <c r="P166">
        <v>5.2951489540455997E-2</v>
      </c>
      <c r="Q166">
        <v>-0.208088093622531</v>
      </c>
      <c r="R166">
        <v>1.13632661428568E-2</v>
      </c>
      <c r="S166">
        <v>1.22599658865438E-2</v>
      </c>
      <c r="T166">
        <v>1.5168416197017301E-2</v>
      </c>
      <c r="U166">
        <v>1.7602944764558301E-2</v>
      </c>
      <c r="V166">
        <v>41.810001</v>
      </c>
      <c r="W166">
        <v>29.059998999999902</v>
      </c>
      <c r="X166">
        <v>-0.11460822459122599</v>
      </c>
      <c r="Y166">
        <v>1.0115060212163699E-3</v>
      </c>
      <c r="Z166">
        <v>7.2814556223977603E-2</v>
      </c>
      <c r="AA166">
        <v>-1.7685307995788699</v>
      </c>
      <c r="AB166">
        <v>-1.3545198893855901</v>
      </c>
      <c r="AC166" t="s">
        <v>253</v>
      </c>
      <c r="AD166" t="s">
        <v>266</v>
      </c>
      <c r="AE166" t="s">
        <v>86</v>
      </c>
      <c r="AF166" t="s">
        <v>87</v>
      </c>
      <c r="AG166" t="s">
        <v>267</v>
      </c>
      <c r="AH166" s="45">
        <v>25384</v>
      </c>
      <c r="AI166">
        <v>1164727</v>
      </c>
      <c r="AJ166">
        <v>1921</v>
      </c>
      <c r="AK166" t="s">
        <v>268</v>
      </c>
      <c r="AL166" t="s">
        <v>269</v>
      </c>
      <c r="AM166" t="s">
        <v>245</v>
      </c>
    </row>
    <row r="167" spans="1:39" x14ac:dyDescent="0.3">
      <c r="A167" s="1">
        <v>43584</v>
      </c>
      <c r="B167" t="s">
        <v>2</v>
      </c>
      <c r="C167" t="s">
        <v>239</v>
      </c>
      <c r="D167">
        <v>100</v>
      </c>
      <c r="E167">
        <v>8</v>
      </c>
      <c r="F167">
        <v>31.34</v>
      </c>
      <c r="G167">
        <v>31.450001</v>
      </c>
      <c r="H167">
        <v>30.59</v>
      </c>
      <c r="I167">
        <v>30.76</v>
      </c>
      <c r="J167">
        <v>30.634667999999898</v>
      </c>
      <c r="K167">
        <v>13552700</v>
      </c>
      <c r="L167">
        <v>2.536</v>
      </c>
      <c r="M167">
        <v>-2.25017580561548E-2</v>
      </c>
      <c r="N167">
        <v>-5.6562204802535598E-2</v>
      </c>
      <c r="O167">
        <v>-0.124585187663607</v>
      </c>
      <c r="P167">
        <v>-3.88647269940888E-2</v>
      </c>
      <c r="Q167">
        <v>-0.23635674985334201</v>
      </c>
      <c r="R167">
        <v>8.2611826381241704E-3</v>
      </c>
      <c r="S167">
        <v>1.12677199175064E-2</v>
      </c>
      <c r="T167">
        <v>1.50934287636232E-2</v>
      </c>
      <c r="U167">
        <v>1.7648826079052299E-2</v>
      </c>
      <c r="V167">
        <v>40.909999999999997</v>
      </c>
      <c r="W167">
        <v>29.059998999999902</v>
      </c>
      <c r="X167">
        <v>-0.11460822459122599</v>
      </c>
      <c r="Y167">
        <v>1.07094833958194E-3</v>
      </c>
      <c r="Z167">
        <v>6.4005161146814704E-2</v>
      </c>
      <c r="AA167">
        <v>-2.0237465495470799</v>
      </c>
      <c r="AB167">
        <v>-1.81349316313753</v>
      </c>
      <c r="AC167" t="s">
        <v>253</v>
      </c>
      <c r="AD167" t="s">
        <v>266</v>
      </c>
      <c r="AE167" t="s">
        <v>86</v>
      </c>
      <c r="AF167" t="s">
        <v>87</v>
      </c>
      <c r="AG167" t="s">
        <v>267</v>
      </c>
      <c r="AH167" s="45">
        <v>25384</v>
      </c>
      <c r="AI167">
        <v>1164727</v>
      </c>
      <c r="AJ167">
        <v>1921</v>
      </c>
      <c r="AK167" t="s">
        <v>268</v>
      </c>
      <c r="AL167" t="s">
        <v>269</v>
      </c>
      <c r="AM167" t="s">
        <v>245</v>
      </c>
    </row>
    <row r="168" spans="1:39" x14ac:dyDescent="0.3">
      <c r="A168" s="1">
        <v>43585</v>
      </c>
      <c r="B168" t="s">
        <v>2</v>
      </c>
      <c r="C168" t="s">
        <v>239</v>
      </c>
      <c r="D168">
        <v>1000</v>
      </c>
      <c r="E168">
        <v>8</v>
      </c>
      <c r="F168">
        <v>30.74</v>
      </c>
      <c r="G168">
        <v>31.09</v>
      </c>
      <c r="H168">
        <v>30.530000999999999</v>
      </c>
      <c r="I168">
        <v>31.059998999999902</v>
      </c>
      <c r="J168">
        <v>30.933444999999999</v>
      </c>
      <c r="K168">
        <v>9588600</v>
      </c>
      <c r="L168">
        <v>2.5089999999999999</v>
      </c>
      <c r="M168">
        <v>9.7056521900522608E-3</v>
      </c>
      <c r="N168">
        <v>-4.1311207983175197E-2</v>
      </c>
      <c r="O168">
        <v>-0.110951281885591</v>
      </c>
      <c r="P168">
        <v>-4.8121339213311999E-2</v>
      </c>
      <c r="Q168">
        <v>-0.22394920868939999</v>
      </c>
      <c r="R168">
        <v>1.25993136034985E-2</v>
      </c>
      <c r="S168">
        <v>1.17329970763198E-2</v>
      </c>
      <c r="T168">
        <v>1.49440731663952E-2</v>
      </c>
      <c r="U168">
        <v>1.76611882064804E-2</v>
      </c>
      <c r="V168">
        <v>40.840000000000003</v>
      </c>
      <c r="W168">
        <v>29.059998999999902</v>
      </c>
      <c r="X168">
        <v>-0.11460822459122599</v>
      </c>
      <c r="Y168">
        <v>9.5096475723260604E-4</v>
      </c>
      <c r="Z168">
        <v>6.4332624841469496E-2</v>
      </c>
      <c r="AA168">
        <v>-1.9360823002730001</v>
      </c>
      <c r="AB168">
        <v>-1.85868928091218</v>
      </c>
      <c r="AC168" t="s">
        <v>253</v>
      </c>
      <c r="AD168" t="s">
        <v>266</v>
      </c>
      <c r="AE168" t="s">
        <v>86</v>
      </c>
      <c r="AF168" t="s">
        <v>87</v>
      </c>
      <c r="AG168" t="s">
        <v>267</v>
      </c>
      <c r="AH168" s="45">
        <v>25384</v>
      </c>
      <c r="AI168">
        <v>1164727</v>
      </c>
      <c r="AJ168">
        <v>1921</v>
      </c>
      <c r="AK168" t="s">
        <v>268</v>
      </c>
      <c r="AL168" t="s">
        <v>269</v>
      </c>
      <c r="AM168" t="s">
        <v>245</v>
      </c>
    </row>
    <row r="169" spans="1:39" x14ac:dyDescent="0.3">
      <c r="A169" s="1">
        <v>43608</v>
      </c>
      <c r="B169" t="s">
        <v>2</v>
      </c>
      <c r="C169" t="s">
        <v>239</v>
      </c>
      <c r="D169">
        <v>800</v>
      </c>
      <c r="E169">
        <v>8</v>
      </c>
      <c r="F169">
        <v>31.6</v>
      </c>
      <c r="G169">
        <v>32.029998999999997</v>
      </c>
      <c r="H169">
        <v>31.32</v>
      </c>
      <c r="I169">
        <v>31.639999</v>
      </c>
      <c r="J169">
        <v>31.511081999999998</v>
      </c>
      <c r="K169">
        <v>8810000</v>
      </c>
      <c r="L169">
        <v>2.2959999999999998</v>
      </c>
      <c r="M169">
        <v>1.01652348541643E-2</v>
      </c>
      <c r="N169">
        <v>3.5057432080936701E-2</v>
      </c>
      <c r="O169">
        <v>-2.2809875529560798E-2</v>
      </c>
      <c r="P169">
        <v>-0.11364544997715199</v>
      </c>
      <c r="Q169">
        <v>-0.15836571302813901</v>
      </c>
      <c r="R169">
        <v>4.9318828990367299E-3</v>
      </c>
      <c r="S169">
        <v>1.34305385711693E-2</v>
      </c>
      <c r="T169">
        <v>1.44961451360727E-2</v>
      </c>
      <c r="U169">
        <v>1.77144860528833E-2</v>
      </c>
      <c r="V169">
        <v>40.029998999999997</v>
      </c>
      <c r="W169">
        <v>29.059998999999902</v>
      </c>
      <c r="X169">
        <v>-0.11460822459122599</v>
      </c>
      <c r="Y169">
        <v>-1.1985692488440201E-2</v>
      </c>
      <c r="Z169">
        <v>-8.4481787638861997E-3</v>
      </c>
      <c r="AA169">
        <v>-1.5477465232613401</v>
      </c>
      <c r="AB169">
        <v>-1.7353707315571301</v>
      </c>
      <c r="AC169" t="s">
        <v>253</v>
      </c>
      <c r="AD169" t="s">
        <v>266</v>
      </c>
      <c r="AE169" t="s">
        <v>86</v>
      </c>
      <c r="AF169" t="s">
        <v>87</v>
      </c>
      <c r="AG169" t="s">
        <v>267</v>
      </c>
      <c r="AH169" s="45">
        <v>25384</v>
      </c>
      <c r="AI169">
        <v>1164727</v>
      </c>
      <c r="AJ169">
        <v>1921</v>
      </c>
      <c r="AK169" t="s">
        <v>268</v>
      </c>
      <c r="AL169" t="s">
        <v>269</v>
      </c>
      <c r="AM169" t="s">
        <v>245</v>
      </c>
    </row>
    <row r="170" spans="1:39" x14ac:dyDescent="0.3">
      <c r="A170" s="1">
        <v>43635</v>
      </c>
      <c r="B170" t="s">
        <v>2</v>
      </c>
      <c r="C170" t="s">
        <v>239</v>
      </c>
      <c r="D170">
        <v>1300</v>
      </c>
      <c r="E170">
        <v>8</v>
      </c>
      <c r="F170">
        <v>35.759997999999896</v>
      </c>
      <c r="G170">
        <v>36.5</v>
      </c>
      <c r="H170">
        <v>35.610000999999997</v>
      </c>
      <c r="I170">
        <v>36.360000999999997</v>
      </c>
      <c r="J170">
        <v>36.360000999999997</v>
      </c>
      <c r="K170">
        <v>11639800</v>
      </c>
      <c r="L170">
        <v>2.0289999999999999</v>
      </c>
      <c r="M170">
        <v>9.6726746913735999E-3</v>
      </c>
      <c r="N170">
        <v>2.4781999833658801E-2</v>
      </c>
      <c r="O170">
        <v>0.166148911422699</v>
      </c>
      <c r="P170">
        <v>9.9652868349383403E-2</v>
      </c>
      <c r="Q170">
        <v>-9.5498539364078493E-3</v>
      </c>
      <c r="R170">
        <v>6.842733561954E-3</v>
      </c>
      <c r="S170">
        <v>1.0880880826777101E-2</v>
      </c>
      <c r="T170">
        <v>1.2948072053204401E-2</v>
      </c>
      <c r="U170">
        <v>1.7917773912668002E-2</v>
      </c>
      <c r="V170">
        <v>38.630001</v>
      </c>
      <c r="W170">
        <v>29.059998999999902</v>
      </c>
      <c r="X170">
        <v>-0.11460822459122599</v>
      </c>
      <c r="Y170">
        <v>2.98071681438073E-3</v>
      </c>
      <c r="Z170">
        <v>-9.7753340287670097E-3</v>
      </c>
      <c r="AA170">
        <v>-0.29506361483244797</v>
      </c>
      <c r="AB170">
        <v>-0.45077538237183501</v>
      </c>
      <c r="AC170" t="s">
        <v>253</v>
      </c>
      <c r="AD170" t="s">
        <v>266</v>
      </c>
      <c r="AE170" t="s">
        <v>86</v>
      </c>
      <c r="AF170" t="s">
        <v>87</v>
      </c>
      <c r="AG170" t="s">
        <v>267</v>
      </c>
      <c r="AH170" s="45">
        <v>25384</v>
      </c>
      <c r="AI170">
        <v>1164727</v>
      </c>
      <c r="AJ170">
        <v>1921</v>
      </c>
      <c r="AK170" t="s">
        <v>268</v>
      </c>
      <c r="AL170" t="s">
        <v>269</v>
      </c>
      <c r="AM170" t="s">
        <v>245</v>
      </c>
    </row>
    <row r="171" spans="1:39" x14ac:dyDescent="0.3">
      <c r="A171" s="1">
        <v>43641</v>
      </c>
      <c r="B171" t="s">
        <v>2</v>
      </c>
      <c r="C171" t="s">
        <v>246</v>
      </c>
      <c r="D171">
        <v>1100</v>
      </c>
      <c r="E171">
        <v>8</v>
      </c>
      <c r="F171">
        <v>38.650002000000001</v>
      </c>
      <c r="G171">
        <v>38.740001999999997</v>
      </c>
      <c r="H171">
        <v>37.939999</v>
      </c>
      <c r="I171">
        <v>37.939999</v>
      </c>
      <c r="J171">
        <v>37.939999</v>
      </c>
      <c r="K171">
        <v>13505400</v>
      </c>
      <c r="L171">
        <v>1.994</v>
      </c>
      <c r="M171">
        <v>-1.30926199380618E-2</v>
      </c>
      <c r="N171">
        <v>5.2209316028806803E-2</v>
      </c>
      <c r="O171">
        <v>0.18566664466452401</v>
      </c>
      <c r="P171">
        <v>9.3497727300352704E-2</v>
      </c>
      <c r="Q171">
        <v>5.8551546382980303E-2</v>
      </c>
      <c r="R171">
        <v>1.8979988716812099E-2</v>
      </c>
      <c r="S171">
        <v>1.35726161326975E-2</v>
      </c>
      <c r="T171">
        <v>1.3687551343806E-2</v>
      </c>
      <c r="U171">
        <v>1.8029694832108902E-2</v>
      </c>
      <c r="V171">
        <v>38.740001999999997</v>
      </c>
      <c r="W171">
        <v>29.059998999999902</v>
      </c>
      <c r="X171">
        <v>-0.11460822459122599</v>
      </c>
      <c r="Y171">
        <v>-9.5417756928269908E-3</v>
      </c>
      <c r="Z171">
        <v>-8.80691651159074E-4</v>
      </c>
      <c r="AA171">
        <v>0.39163479158367898</v>
      </c>
      <c r="AB171">
        <v>0.18419384535310401</v>
      </c>
      <c r="AC171" t="s">
        <v>253</v>
      </c>
      <c r="AD171" t="s">
        <v>266</v>
      </c>
      <c r="AE171" t="s">
        <v>86</v>
      </c>
      <c r="AF171" t="s">
        <v>87</v>
      </c>
      <c r="AG171" t="s">
        <v>267</v>
      </c>
      <c r="AH171" s="45">
        <v>25384</v>
      </c>
      <c r="AI171">
        <v>1164727</v>
      </c>
      <c r="AJ171">
        <v>1921</v>
      </c>
      <c r="AK171" t="s">
        <v>268</v>
      </c>
      <c r="AL171" t="s">
        <v>269</v>
      </c>
      <c r="AM171" t="s">
        <v>245</v>
      </c>
    </row>
    <row r="172" spans="1:39" x14ac:dyDescent="0.3">
      <c r="A172" s="1">
        <v>43620</v>
      </c>
      <c r="B172" t="s">
        <v>2</v>
      </c>
      <c r="C172" t="s">
        <v>246</v>
      </c>
      <c r="D172">
        <v>1100</v>
      </c>
      <c r="E172">
        <v>9</v>
      </c>
      <c r="F172">
        <v>33.5</v>
      </c>
      <c r="G172">
        <v>34.360000999999997</v>
      </c>
      <c r="H172">
        <v>33.25</v>
      </c>
      <c r="I172">
        <v>34.360000999999997</v>
      </c>
      <c r="J172">
        <v>34.220001000000003</v>
      </c>
      <c r="K172">
        <v>12264300</v>
      </c>
      <c r="L172">
        <v>2.1190000000000002</v>
      </c>
      <c r="M172">
        <v>2.1474642052689102E-2</v>
      </c>
      <c r="N172">
        <v>8.1523279075411903E-2</v>
      </c>
      <c r="O172">
        <v>0.132367934312489</v>
      </c>
      <c r="P172">
        <v>2.4630396526480299E-2</v>
      </c>
      <c r="Q172">
        <v>-7.2020259683775706E-2</v>
      </c>
      <c r="R172">
        <v>1.20137326879268E-2</v>
      </c>
      <c r="S172">
        <v>1.28181449987102E-2</v>
      </c>
      <c r="T172">
        <v>1.44554083283091E-2</v>
      </c>
      <c r="U172">
        <v>1.78405263447576E-2</v>
      </c>
      <c r="V172">
        <v>39.189999</v>
      </c>
      <c r="W172">
        <v>29.059998999999902</v>
      </c>
      <c r="X172">
        <v>-0.11460822459122599</v>
      </c>
      <c r="Y172">
        <v>2.1205927310919401E-2</v>
      </c>
      <c r="Z172">
        <v>-1.5416580874423399E-2</v>
      </c>
      <c r="AA172">
        <v>-0.84383303086095396</v>
      </c>
      <c r="AB172">
        <v>-1.29505685562022</v>
      </c>
      <c r="AC172" t="s">
        <v>254</v>
      </c>
      <c r="AD172" t="s">
        <v>266</v>
      </c>
      <c r="AE172" t="s">
        <v>86</v>
      </c>
      <c r="AF172" t="s">
        <v>87</v>
      </c>
      <c r="AG172" t="s">
        <v>267</v>
      </c>
      <c r="AH172" s="45">
        <v>25384</v>
      </c>
      <c r="AI172">
        <v>1164727</v>
      </c>
      <c r="AJ172">
        <v>1921</v>
      </c>
      <c r="AK172" t="s">
        <v>268</v>
      </c>
      <c r="AL172" t="s">
        <v>269</v>
      </c>
      <c r="AM172" t="s">
        <v>245</v>
      </c>
    </row>
    <row r="173" spans="1:39" x14ac:dyDescent="0.3">
      <c r="A173" s="1">
        <v>43635</v>
      </c>
      <c r="B173" t="s">
        <v>2</v>
      </c>
      <c r="C173" t="s">
        <v>239</v>
      </c>
      <c r="D173">
        <v>200</v>
      </c>
      <c r="E173">
        <v>9</v>
      </c>
      <c r="F173">
        <v>35.759997999999896</v>
      </c>
      <c r="G173">
        <v>36.5</v>
      </c>
      <c r="H173">
        <v>35.610000999999997</v>
      </c>
      <c r="I173">
        <v>36.360000999999997</v>
      </c>
      <c r="J173">
        <v>36.360000999999997</v>
      </c>
      <c r="K173">
        <v>11639800</v>
      </c>
      <c r="L173">
        <v>2.0289999999999999</v>
      </c>
      <c r="M173">
        <v>9.6726746913735999E-3</v>
      </c>
      <c r="N173">
        <v>2.4781999833658801E-2</v>
      </c>
      <c r="O173">
        <v>0.166148911422699</v>
      </c>
      <c r="P173">
        <v>9.9652868349383403E-2</v>
      </c>
      <c r="Q173">
        <v>-9.5498539364078493E-3</v>
      </c>
      <c r="R173">
        <v>6.842733561954E-3</v>
      </c>
      <c r="S173">
        <v>1.0880880826777101E-2</v>
      </c>
      <c r="T173">
        <v>1.2948072053204401E-2</v>
      </c>
      <c r="U173">
        <v>1.7917773912668002E-2</v>
      </c>
      <c r="V173">
        <v>38.630001</v>
      </c>
      <c r="W173">
        <v>29.059998999999902</v>
      </c>
      <c r="X173">
        <v>-0.11460822459122599</v>
      </c>
      <c r="Y173">
        <v>2.98071681438073E-3</v>
      </c>
      <c r="Z173">
        <v>-9.7753340287670097E-3</v>
      </c>
      <c r="AA173">
        <v>-0.29506361483244797</v>
      </c>
      <c r="AB173">
        <v>-0.45077538237183501</v>
      </c>
      <c r="AC173" t="s">
        <v>254</v>
      </c>
      <c r="AD173" t="s">
        <v>266</v>
      </c>
      <c r="AE173" t="s">
        <v>86</v>
      </c>
      <c r="AF173" t="s">
        <v>87</v>
      </c>
      <c r="AG173" t="s">
        <v>267</v>
      </c>
      <c r="AH173" s="45">
        <v>25384</v>
      </c>
      <c r="AI173">
        <v>1164727</v>
      </c>
      <c r="AJ173">
        <v>1921</v>
      </c>
      <c r="AK173" t="s">
        <v>268</v>
      </c>
      <c r="AL173" t="s">
        <v>269</v>
      </c>
      <c r="AM173" t="s">
        <v>245</v>
      </c>
    </row>
    <row r="174" spans="1:39" x14ac:dyDescent="0.3">
      <c r="A174" s="1">
        <v>43637</v>
      </c>
      <c r="B174" t="s">
        <v>2</v>
      </c>
      <c r="C174" t="s">
        <v>246</v>
      </c>
      <c r="D174">
        <v>1300</v>
      </c>
      <c r="E174">
        <v>9</v>
      </c>
      <c r="F174">
        <v>37.599997999999999</v>
      </c>
      <c r="G174">
        <v>37.880001</v>
      </c>
      <c r="H174">
        <v>37.270000000000003</v>
      </c>
      <c r="I174">
        <v>37.490001999999997</v>
      </c>
      <c r="J174">
        <v>37.490001999999997</v>
      </c>
      <c r="K174">
        <v>19060400</v>
      </c>
      <c r="L174">
        <v>2.0680000000000001</v>
      </c>
      <c r="M174">
        <v>-2.3977631097369099E-3</v>
      </c>
      <c r="N174">
        <v>4.2501682969951403E-2</v>
      </c>
      <c r="O174">
        <v>0.183261876005999</v>
      </c>
      <c r="P174">
        <v>0.11182822508436301</v>
      </c>
      <c r="Q174">
        <v>3.3623951130526498E-2</v>
      </c>
      <c r="R174">
        <v>1.52122399202712E-2</v>
      </c>
      <c r="S174">
        <v>1.2373106977898E-2</v>
      </c>
      <c r="T174">
        <v>1.3465690372384801E-2</v>
      </c>
      <c r="U174">
        <v>1.80260138900631E-2</v>
      </c>
      <c r="V174">
        <v>38.630001</v>
      </c>
      <c r="W174">
        <v>29.059998999999902</v>
      </c>
      <c r="X174">
        <v>-0.11460822459122599</v>
      </c>
      <c r="Y174">
        <v>-1.26001638019446E-3</v>
      </c>
      <c r="Z174">
        <v>3.4717944994585499E-3</v>
      </c>
      <c r="AA174">
        <v>0.130413287349228</v>
      </c>
      <c r="AB174">
        <v>-0.20088339760221799</v>
      </c>
      <c r="AC174" t="s">
        <v>254</v>
      </c>
      <c r="AD174" t="s">
        <v>266</v>
      </c>
      <c r="AE174" t="s">
        <v>86</v>
      </c>
      <c r="AF174" t="s">
        <v>87</v>
      </c>
      <c r="AG174" t="s">
        <v>267</v>
      </c>
      <c r="AH174" s="45">
        <v>25384</v>
      </c>
      <c r="AI174">
        <v>1164727</v>
      </c>
      <c r="AJ174">
        <v>1921</v>
      </c>
      <c r="AK174" t="s">
        <v>268</v>
      </c>
      <c r="AL174" t="s">
        <v>269</v>
      </c>
      <c r="AM174" t="s">
        <v>245</v>
      </c>
    </row>
    <row r="175" spans="1:39" x14ac:dyDescent="0.3">
      <c r="A175" s="1">
        <v>43558</v>
      </c>
      <c r="B175" t="s">
        <v>2</v>
      </c>
      <c r="C175" t="s">
        <v>239</v>
      </c>
      <c r="D175">
        <v>1300</v>
      </c>
      <c r="E175">
        <v>10</v>
      </c>
      <c r="F175">
        <v>35.869999</v>
      </c>
      <c r="G175">
        <v>36.099997999999999</v>
      </c>
      <c r="H175">
        <v>35.709998999999897</v>
      </c>
      <c r="I175">
        <v>35.950001</v>
      </c>
      <c r="J175">
        <v>34.932437999999998</v>
      </c>
      <c r="K175">
        <v>8077000</v>
      </c>
      <c r="L175">
        <v>2.5169999999999999</v>
      </c>
      <c r="M175">
        <v>3.3434549298276498E-3</v>
      </c>
      <c r="N175">
        <v>6.6983566145132102E-3</v>
      </c>
      <c r="O175">
        <v>4.6686350524437301E-2</v>
      </c>
      <c r="P175">
        <v>4.5815858970972401E-2</v>
      </c>
      <c r="Q175">
        <v>-5.6319847473953098E-2</v>
      </c>
      <c r="R175">
        <v>5.1746679265814296E-3</v>
      </c>
      <c r="S175">
        <v>1.48596177170224E-2</v>
      </c>
      <c r="T175">
        <v>1.8801349782513299E-2</v>
      </c>
      <c r="U175">
        <v>1.77125029689848E-2</v>
      </c>
      <c r="V175">
        <v>41.98</v>
      </c>
      <c r="W175">
        <v>29.059998999999902</v>
      </c>
      <c r="X175">
        <v>-0.11460822459122599</v>
      </c>
      <c r="Y175">
        <v>2.1460723821998401E-3</v>
      </c>
      <c r="Z175">
        <v>6.3532778953522301E-2</v>
      </c>
      <c r="AA175">
        <v>-0.58768867810297298</v>
      </c>
      <c r="AB175">
        <v>-0.63540271721430297</v>
      </c>
      <c r="AC175" t="s">
        <v>255</v>
      </c>
      <c r="AD175" t="s">
        <v>266</v>
      </c>
      <c r="AE175" t="s">
        <v>86</v>
      </c>
      <c r="AF175" t="s">
        <v>87</v>
      </c>
      <c r="AG175" t="s">
        <v>267</v>
      </c>
      <c r="AH175" s="45">
        <v>25384</v>
      </c>
      <c r="AI175">
        <v>1164727</v>
      </c>
      <c r="AJ175">
        <v>1921</v>
      </c>
      <c r="AK175" t="s">
        <v>268</v>
      </c>
      <c r="AL175" t="s">
        <v>269</v>
      </c>
      <c r="AM175" t="s">
        <v>245</v>
      </c>
    </row>
    <row r="176" spans="1:39" x14ac:dyDescent="0.3">
      <c r="A176" s="1">
        <v>43609</v>
      </c>
      <c r="B176" t="s">
        <v>2</v>
      </c>
      <c r="C176" t="s">
        <v>246</v>
      </c>
      <c r="D176">
        <v>1100</v>
      </c>
      <c r="E176">
        <v>10</v>
      </c>
      <c r="F176">
        <v>31.540001</v>
      </c>
      <c r="G176">
        <v>31.969998999999898</v>
      </c>
      <c r="H176">
        <v>31.469998999999898</v>
      </c>
      <c r="I176">
        <v>31.92</v>
      </c>
      <c r="J176">
        <v>31.789942</v>
      </c>
      <c r="K176">
        <v>6135400</v>
      </c>
      <c r="L176">
        <v>2.3239999999999998</v>
      </c>
      <c r="M176">
        <v>8.8106569630050906E-3</v>
      </c>
      <c r="N176">
        <v>3.18295650586135E-2</v>
      </c>
      <c r="O176">
        <v>-8.7337067751548196E-3</v>
      </c>
      <c r="P176">
        <v>-9.4363400417356399E-2</v>
      </c>
      <c r="Q176">
        <v>-0.16996917542773601</v>
      </c>
      <c r="R176">
        <v>4.2771473715393603E-3</v>
      </c>
      <c r="S176">
        <v>1.3554214164004199E-2</v>
      </c>
      <c r="T176">
        <v>1.45137374124153E-2</v>
      </c>
      <c r="U176">
        <v>1.7674607589361999E-2</v>
      </c>
      <c r="V176">
        <v>40.029998999999997</v>
      </c>
      <c r="W176">
        <v>29.059998999999902</v>
      </c>
      <c r="X176">
        <v>-0.11460822459122599</v>
      </c>
      <c r="Y176">
        <v>1.3526439988342199E-3</v>
      </c>
      <c r="Z176">
        <v>-1.07850393283854E-2</v>
      </c>
      <c r="AA176">
        <v>-1.6648002010196901</v>
      </c>
      <c r="AB176">
        <v>-1.6884658027668</v>
      </c>
      <c r="AC176" t="s">
        <v>255</v>
      </c>
      <c r="AD176" t="s">
        <v>266</v>
      </c>
      <c r="AE176" t="s">
        <v>86</v>
      </c>
      <c r="AF176" t="s">
        <v>87</v>
      </c>
      <c r="AG176" t="s">
        <v>267</v>
      </c>
      <c r="AH176" s="45">
        <v>25384</v>
      </c>
      <c r="AI176">
        <v>1164727</v>
      </c>
      <c r="AJ176">
        <v>1921</v>
      </c>
      <c r="AK176" t="s">
        <v>268</v>
      </c>
      <c r="AL176" t="s">
        <v>269</v>
      </c>
      <c r="AM176" t="s">
        <v>245</v>
      </c>
    </row>
    <row r="177" spans="1:39" x14ac:dyDescent="0.3">
      <c r="A177" s="1">
        <v>43620</v>
      </c>
      <c r="B177" t="s">
        <v>2</v>
      </c>
      <c r="C177" t="s">
        <v>246</v>
      </c>
      <c r="D177">
        <v>700</v>
      </c>
      <c r="E177">
        <v>10</v>
      </c>
      <c r="F177">
        <v>33.5</v>
      </c>
      <c r="G177">
        <v>34.360000999999997</v>
      </c>
      <c r="H177">
        <v>33.25</v>
      </c>
      <c r="I177">
        <v>34.360000999999997</v>
      </c>
      <c r="J177">
        <v>34.220001000000003</v>
      </c>
      <c r="K177">
        <v>12264300</v>
      </c>
      <c r="L177">
        <v>2.1190000000000002</v>
      </c>
      <c r="M177">
        <v>2.1474642052689102E-2</v>
      </c>
      <c r="N177">
        <v>8.1523279075411903E-2</v>
      </c>
      <c r="O177">
        <v>0.132367934312489</v>
      </c>
      <c r="P177">
        <v>2.4630396526480299E-2</v>
      </c>
      <c r="Q177">
        <v>-7.2020259683775706E-2</v>
      </c>
      <c r="R177">
        <v>1.20137326879268E-2</v>
      </c>
      <c r="S177">
        <v>1.28181449987102E-2</v>
      </c>
      <c r="T177">
        <v>1.44554083283091E-2</v>
      </c>
      <c r="U177">
        <v>1.78405263447576E-2</v>
      </c>
      <c r="V177">
        <v>39.189999</v>
      </c>
      <c r="W177">
        <v>29.059998999999902</v>
      </c>
      <c r="X177">
        <v>-0.11460822459122599</v>
      </c>
      <c r="Y177">
        <v>2.1205927310919401E-2</v>
      </c>
      <c r="Z177">
        <v>-1.5416580874423399E-2</v>
      </c>
      <c r="AA177">
        <v>-0.84383303086095396</v>
      </c>
      <c r="AB177">
        <v>-1.29505685562022</v>
      </c>
      <c r="AC177" t="s">
        <v>255</v>
      </c>
      <c r="AD177" t="s">
        <v>266</v>
      </c>
      <c r="AE177" t="s">
        <v>86</v>
      </c>
      <c r="AF177" t="s">
        <v>87</v>
      </c>
      <c r="AG177" t="s">
        <v>267</v>
      </c>
      <c r="AH177" s="45">
        <v>25384</v>
      </c>
      <c r="AI177">
        <v>1164727</v>
      </c>
      <c r="AJ177">
        <v>1921</v>
      </c>
      <c r="AK177" t="s">
        <v>268</v>
      </c>
      <c r="AL177" t="s">
        <v>269</v>
      </c>
      <c r="AM177" t="s">
        <v>245</v>
      </c>
    </row>
    <row r="178" spans="1:39" x14ac:dyDescent="0.3">
      <c r="A178" s="1">
        <v>43628</v>
      </c>
      <c r="B178" t="s">
        <v>2</v>
      </c>
      <c r="C178" t="s">
        <v>239</v>
      </c>
      <c r="D178">
        <v>700</v>
      </c>
      <c r="E178">
        <v>10</v>
      </c>
      <c r="F178">
        <v>35.090000000000003</v>
      </c>
      <c r="G178">
        <v>35.669998</v>
      </c>
      <c r="H178">
        <v>35.090000000000003</v>
      </c>
      <c r="I178">
        <v>35.470001000000003</v>
      </c>
      <c r="J178">
        <v>35.470001000000003</v>
      </c>
      <c r="K178">
        <v>9086200</v>
      </c>
      <c r="L178">
        <v>2.1269999999999998</v>
      </c>
      <c r="M178">
        <v>1.5627623280737999E-2</v>
      </c>
      <c r="N178">
        <v>2.8017812041798599E-2</v>
      </c>
      <c r="O178">
        <v>0.166585224672231</v>
      </c>
      <c r="P178">
        <v>5.90532957210659E-2</v>
      </c>
      <c r="Q178">
        <v>-3.7968247369366902E-2</v>
      </c>
      <c r="R178">
        <v>1.5556483354286599E-2</v>
      </c>
      <c r="S178">
        <v>1.1917490401358199E-2</v>
      </c>
      <c r="T178">
        <v>1.3623828284336E-2</v>
      </c>
      <c r="U178">
        <v>1.79451691967575E-2</v>
      </c>
      <c r="V178">
        <v>39.189999</v>
      </c>
      <c r="W178">
        <v>29.059998999999902</v>
      </c>
      <c r="X178">
        <v>-0.11460822459122599</v>
      </c>
      <c r="Y178">
        <v>-2.0396578921351798E-3</v>
      </c>
      <c r="Z178">
        <v>-5.65677423060646E-3</v>
      </c>
      <c r="AA178">
        <v>-0.55776668272362395</v>
      </c>
      <c r="AB178">
        <v>-0.57484900887137202</v>
      </c>
      <c r="AC178" t="s">
        <v>255</v>
      </c>
      <c r="AD178" t="s">
        <v>266</v>
      </c>
      <c r="AE178" t="s">
        <v>86</v>
      </c>
      <c r="AF178" t="s">
        <v>87</v>
      </c>
      <c r="AG178" t="s">
        <v>267</v>
      </c>
      <c r="AH178" s="45">
        <v>25384</v>
      </c>
      <c r="AI178">
        <v>1164727</v>
      </c>
      <c r="AJ178">
        <v>1921</v>
      </c>
      <c r="AK178" t="s">
        <v>268</v>
      </c>
      <c r="AL178" t="s">
        <v>269</v>
      </c>
      <c r="AM178" t="s">
        <v>245</v>
      </c>
    </row>
    <row r="179" spans="1:39" x14ac:dyDescent="0.3">
      <c r="A179" s="1">
        <v>43557</v>
      </c>
      <c r="B179" t="s">
        <v>2</v>
      </c>
      <c r="C179" t="s">
        <v>239</v>
      </c>
      <c r="D179">
        <v>900</v>
      </c>
      <c r="E179">
        <v>11</v>
      </c>
      <c r="F179">
        <v>35.509997999999896</v>
      </c>
      <c r="G179">
        <v>35.919998</v>
      </c>
      <c r="H179">
        <v>35.380001</v>
      </c>
      <c r="I179">
        <v>35.830002</v>
      </c>
      <c r="J179">
        <v>34.815837999999999</v>
      </c>
      <c r="K179">
        <v>11167100</v>
      </c>
      <c r="L179">
        <v>2.4809999999999999</v>
      </c>
      <c r="M179">
        <v>6.1591225258965897E-3</v>
      </c>
      <c r="N179">
        <v>7.5641873404551103E-3</v>
      </c>
      <c r="O179">
        <v>6.1799558257694301E-2</v>
      </c>
      <c r="P179">
        <v>3.7554059644659001E-2</v>
      </c>
      <c r="Q179">
        <v>-7.0931051580481894E-2</v>
      </c>
      <c r="R179">
        <v>5.2720574187972097E-3</v>
      </c>
      <c r="S179">
        <v>1.5262647847859001E-2</v>
      </c>
      <c r="T179">
        <v>1.8811617571398199E-2</v>
      </c>
      <c r="U179">
        <v>1.7724690554477601E-2</v>
      </c>
      <c r="V179">
        <v>41.98</v>
      </c>
      <c r="W179">
        <v>29.059998999999902</v>
      </c>
      <c r="X179">
        <v>-0.11460822459122599</v>
      </c>
      <c r="Y179" s="44">
        <v>1.7455614805152698E-5</v>
      </c>
      <c r="Z179">
        <v>5.72408988565156E-2</v>
      </c>
      <c r="AA179">
        <v>-0.68758080743310701</v>
      </c>
      <c r="AB179">
        <v>-0.678750831524077</v>
      </c>
      <c r="AC179" t="s">
        <v>256</v>
      </c>
      <c r="AD179" t="s">
        <v>266</v>
      </c>
      <c r="AE179" t="s">
        <v>86</v>
      </c>
      <c r="AF179" t="s">
        <v>87</v>
      </c>
      <c r="AG179" t="s">
        <v>267</v>
      </c>
      <c r="AH179" s="45">
        <v>25384</v>
      </c>
      <c r="AI179">
        <v>1164727</v>
      </c>
      <c r="AJ179">
        <v>1921</v>
      </c>
      <c r="AK179" t="s">
        <v>268</v>
      </c>
      <c r="AL179" t="s">
        <v>269</v>
      </c>
      <c r="AM179" t="s">
        <v>245</v>
      </c>
    </row>
    <row r="180" spans="1:39" x14ac:dyDescent="0.3">
      <c r="A180" s="1">
        <v>43567</v>
      </c>
      <c r="B180" t="s">
        <v>2</v>
      </c>
      <c r="C180" t="s">
        <v>239</v>
      </c>
      <c r="D180">
        <v>700</v>
      </c>
      <c r="E180">
        <v>11</v>
      </c>
      <c r="F180">
        <v>36.110000999999997</v>
      </c>
      <c r="G180">
        <v>36.419998</v>
      </c>
      <c r="H180">
        <v>35.599997999999999</v>
      </c>
      <c r="I180">
        <v>36.25</v>
      </c>
      <c r="J180">
        <v>35.223945999999998</v>
      </c>
      <c r="K180">
        <v>10550700</v>
      </c>
      <c r="L180">
        <v>2.56</v>
      </c>
      <c r="M180">
        <v>7.7540487079133897E-3</v>
      </c>
      <c r="N180">
        <v>-6.8728577037525497E-3</v>
      </c>
      <c r="O180">
        <v>5.2092134149323899E-2</v>
      </c>
      <c r="P180">
        <v>4.2591892882754702E-2</v>
      </c>
      <c r="Q180">
        <v>-8.7646162533142502E-2</v>
      </c>
      <c r="R180">
        <v>7.4751212224305804E-3</v>
      </c>
      <c r="S180">
        <v>1.0843631157594701E-2</v>
      </c>
      <c r="T180">
        <v>1.8819327053487999E-2</v>
      </c>
      <c r="U180">
        <v>1.7556621557512E-2</v>
      </c>
      <c r="V180">
        <v>41.98</v>
      </c>
      <c r="W180">
        <v>29.059998999999902</v>
      </c>
      <c r="X180">
        <v>-0.11460822459122599</v>
      </c>
      <c r="Y180">
        <v>6.5875784763498903E-3</v>
      </c>
      <c r="Z180">
        <v>6.1027146937396401E-2</v>
      </c>
      <c r="AA180">
        <v>-0.83627935866098302</v>
      </c>
      <c r="AB180">
        <v>-0.67367834905611701</v>
      </c>
      <c r="AC180" t="s">
        <v>256</v>
      </c>
      <c r="AD180" t="s">
        <v>266</v>
      </c>
      <c r="AE180" t="s">
        <v>86</v>
      </c>
      <c r="AF180" t="s">
        <v>87</v>
      </c>
      <c r="AG180" t="s">
        <v>267</v>
      </c>
      <c r="AH180" s="45">
        <v>25384</v>
      </c>
      <c r="AI180">
        <v>1164727</v>
      </c>
      <c r="AJ180">
        <v>1921</v>
      </c>
      <c r="AK180" t="s">
        <v>268</v>
      </c>
      <c r="AL180" t="s">
        <v>269</v>
      </c>
      <c r="AM180" t="s">
        <v>245</v>
      </c>
    </row>
    <row r="181" spans="1:39" x14ac:dyDescent="0.3">
      <c r="A181" s="1">
        <v>43570</v>
      </c>
      <c r="B181" t="s">
        <v>2</v>
      </c>
      <c r="C181" t="s">
        <v>246</v>
      </c>
      <c r="D181">
        <v>3100</v>
      </c>
      <c r="E181">
        <v>11</v>
      </c>
      <c r="F181">
        <v>35.979999999999997</v>
      </c>
      <c r="G181">
        <v>36.220001000000003</v>
      </c>
      <c r="H181">
        <v>35.779998999999997</v>
      </c>
      <c r="I181">
        <v>36.169998</v>
      </c>
      <c r="J181">
        <v>35.146205999999999</v>
      </c>
      <c r="K181">
        <v>13278300</v>
      </c>
      <c r="L181">
        <v>2.5529999999999999</v>
      </c>
      <c r="M181">
        <v>-2.2094603867100098E-3</v>
      </c>
      <c r="N181">
        <v>-1.34563221868076E-2</v>
      </c>
      <c r="O181">
        <v>7.9075396956705499E-2</v>
      </c>
      <c r="P181">
        <v>0.133458987511616</v>
      </c>
      <c r="Q181">
        <v>-0.11912598646459401</v>
      </c>
      <c r="R181">
        <v>6.7544849131872297E-3</v>
      </c>
      <c r="S181">
        <v>8.3411177572124597E-3</v>
      </c>
      <c r="T181">
        <v>1.4505877946711199E-2</v>
      </c>
      <c r="U181">
        <v>1.7456750501779798E-2</v>
      </c>
      <c r="V181">
        <v>41.959998999999897</v>
      </c>
      <c r="W181">
        <v>29.059998999999902</v>
      </c>
      <c r="X181">
        <v>-0.11460822459122599</v>
      </c>
      <c r="Y181">
        <v>-6.2956724975841202E-4</v>
      </c>
      <c r="Z181">
        <v>6.5383647850228696E-2</v>
      </c>
      <c r="AA181">
        <v>-1.0729152764194101</v>
      </c>
      <c r="AB181">
        <v>-0.78085543015856496</v>
      </c>
      <c r="AC181" t="s">
        <v>256</v>
      </c>
      <c r="AD181" t="s">
        <v>266</v>
      </c>
      <c r="AE181" t="s">
        <v>86</v>
      </c>
      <c r="AF181" t="s">
        <v>87</v>
      </c>
      <c r="AG181" t="s">
        <v>267</v>
      </c>
      <c r="AH181" s="45">
        <v>25384</v>
      </c>
      <c r="AI181">
        <v>1164727</v>
      </c>
      <c r="AJ181">
        <v>1921</v>
      </c>
      <c r="AK181" t="s">
        <v>268</v>
      </c>
      <c r="AL181" t="s">
        <v>269</v>
      </c>
      <c r="AM181" t="s">
        <v>245</v>
      </c>
    </row>
    <row r="182" spans="1:39" x14ac:dyDescent="0.3">
      <c r="A182" s="1">
        <v>43586</v>
      </c>
      <c r="B182" t="s">
        <v>2</v>
      </c>
      <c r="C182" t="s">
        <v>239</v>
      </c>
      <c r="D182">
        <v>1100</v>
      </c>
      <c r="E182">
        <v>11</v>
      </c>
      <c r="F182">
        <v>30.9</v>
      </c>
      <c r="G182">
        <v>31.07</v>
      </c>
      <c r="H182">
        <v>30.08</v>
      </c>
      <c r="I182">
        <v>30.32</v>
      </c>
      <c r="J182">
        <v>30.196460999999999</v>
      </c>
      <c r="K182">
        <v>7707000</v>
      </c>
      <c r="L182">
        <v>2.5110000000000001</v>
      </c>
      <c r="M182">
        <v>-2.4113228947711299E-2</v>
      </c>
      <c r="N182">
        <v>-6.0158925139485703E-2</v>
      </c>
      <c r="O182">
        <v>-0.14067162218361401</v>
      </c>
      <c r="P182">
        <v>-7.7290284777661006E-2</v>
      </c>
      <c r="Q182">
        <v>-0.213787804748827</v>
      </c>
      <c r="R182">
        <v>1.41968036472541E-2</v>
      </c>
      <c r="S182">
        <v>1.2151841287341E-2</v>
      </c>
      <c r="T182">
        <v>1.52103488115035E-2</v>
      </c>
      <c r="U182">
        <v>1.75961397907104E-2</v>
      </c>
      <c r="V182">
        <v>40.840000000000003</v>
      </c>
      <c r="W182">
        <v>29.059998999999902</v>
      </c>
      <c r="X182">
        <v>-0.11460822459122599</v>
      </c>
      <c r="Y182">
        <v>-7.5304459681844096E-3</v>
      </c>
      <c r="Z182">
        <v>5.9689120217949601E-2</v>
      </c>
      <c r="AA182">
        <v>-1.86172585564142</v>
      </c>
      <c r="AB182">
        <v>-1.8911066312762099</v>
      </c>
      <c r="AC182" t="s">
        <v>256</v>
      </c>
      <c r="AD182" t="s">
        <v>266</v>
      </c>
      <c r="AE182" t="s">
        <v>86</v>
      </c>
      <c r="AF182" t="s">
        <v>87</v>
      </c>
      <c r="AG182" t="s">
        <v>267</v>
      </c>
      <c r="AH182" s="45">
        <v>25384</v>
      </c>
      <c r="AI182">
        <v>1164727</v>
      </c>
      <c r="AJ182">
        <v>1921</v>
      </c>
      <c r="AK182" t="s">
        <v>268</v>
      </c>
      <c r="AL182" t="s">
        <v>269</v>
      </c>
      <c r="AM182" t="s">
        <v>245</v>
      </c>
    </row>
    <row r="183" spans="1:39" x14ac:dyDescent="0.3">
      <c r="A183" s="1">
        <v>43594</v>
      </c>
      <c r="B183" t="s">
        <v>2</v>
      </c>
      <c r="C183" t="s">
        <v>239</v>
      </c>
      <c r="D183">
        <v>1000</v>
      </c>
      <c r="E183">
        <v>11</v>
      </c>
      <c r="F183">
        <v>30.120000999999998</v>
      </c>
      <c r="G183">
        <v>30.459999</v>
      </c>
      <c r="H183">
        <v>29.84</v>
      </c>
      <c r="I183">
        <v>29.93</v>
      </c>
      <c r="J183">
        <v>29.808050000000001</v>
      </c>
      <c r="K183">
        <v>6850800</v>
      </c>
      <c r="L183">
        <v>2.4569999999999999</v>
      </c>
      <c r="M183">
        <v>-8.98060640422782E-3</v>
      </c>
      <c r="N183">
        <v>-5.6638721143688203E-3</v>
      </c>
      <c r="O183">
        <v>-0.17819450594685901</v>
      </c>
      <c r="P183">
        <v>-9.08296748917862E-2</v>
      </c>
      <c r="Q183">
        <v>-0.244143328706694</v>
      </c>
      <c r="R183">
        <v>1.6804795895872901E-2</v>
      </c>
      <c r="S183">
        <v>1.2805105904662601E-2</v>
      </c>
      <c r="T183">
        <v>1.56231926289002E-2</v>
      </c>
      <c r="U183">
        <v>1.7689777151555602E-2</v>
      </c>
      <c r="V183">
        <v>40.840000000000003</v>
      </c>
      <c r="W183">
        <v>29.059998999999902</v>
      </c>
      <c r="X183">
        <v>-0.11460822459122599</v>
      </c>
      <c r="Y183">
        <v>-3.0259986019249502E-3</v>
      </c>
      <c r="Z183">
        <v>4.9098671826575797E-2</v>
      </c>
      <c r="AA183">
        <v>-2.1582145687673702</v>
      </c>
      <c r="AB183">
        <v>-2.0091961259592699</v>
      </c>
      <c r="AC183" t="s">
        <v>256</v>
      </c>
      <c r="AD183" t="s">
        <v>266</v>
      </c>
      <c r="AE183" t="s">
        <v>86</v>
      </c>
      <c r="AF183" t="s">
        <v>87</v>
      </c>
      <c r="AG183" t="s">
        <v>267</v>
      </c>
      <c r="AH183" s="45">
        <v>25384</v>
      </c>
      <c r="AI183">
        <v>1164727</v>
      </c>
      <c r="AJ183">
        <v>1921</v>
      </c>
      <c r="AK183" t="s">
        <v>268</v>
      </c>
      <c r="AL183" t="s">
        <v>269</v>
      </c>
      <c r="AM183" t="s">
        <v>245</v>
      </c>
    </row>
    <row r="184" spans="1:39" x14ac:dyDescent="0.3">
      <c r="A184" s="1">
        <v>43602</v>
      </c>
      <c r="B184" t="s">
        <v>2</v>
      </c>
      <c r="C184" t="s">
        <v>246</v>
      </c>
      <c r="D184">
        <v>1000</v>
      </c>
      <c r="E184">
        <v>11</v>
      </c>
      <c r="F184">
        <v>30.42</v>
      </c>
      <c r="G184">
        <v>30.98</v>
      </c>
      <c r="H184">
        <v>30.32</v>
      </c>
      <c r="I184">
        <v>30.92</v>
      </c>
      <c r="J184">
        <v>30.794015999999999</v>
      </c>
      <c r="K184">
        <v>6777900</v>
      </c>
      <c r="L184">
        <v>2.3929999999999998</v>
      </c>
      <c r="M184">
        <v>1.20385239853283E-2</v>
      </c>
      <c r="N184">
        <v>2.5218313083191401E-2</v>
      </c>
      <c r="O184">
        <v>-0.117926747336192</v>
      </c>
      <c r="P184">
        <v>-4.36541467992222E-2</v>
      </c>
      <c r="Q184">
        <v>-0.20432129879487099</v>
      </c>
      <c r="R184">
        <v>1.30940920053334E-2</v>
      </c>
      <c r="S184">
        <v>1.49585376253506E-2</v>
      </c>
      <c r="T184">
        <v>1.60375495169814E-2</v>
      </c>
      <c r="U184">
        <v>1.77235045306375E-2</v>
      </c>
      <c r="V184">
        <v>40.029998999999997</v>
      </c>
      <c r="W184">
        <v>29.059998999999902</v>
      </c>
      <c r="X184">
        <v>-0.11460822459122599</v>
      </c>
      <c r="Y184">
        <v>-5.8544371529206298E-3</v>
      </c>
      <c r="Z184">
        <v>2.50662292381304E-3</v>
      </c>
      <c r="AA184">
        <v>-1.89932484497133</v>
      </c>
      <c r="AB184">
        <v>-1.9962414679942</v>
      </c>
      <c r="AC184" t="s">
        <v>256</v>
      </c>
      <c r="AD184" t="s">
        <v>266</v>
      </c>
      <c r="AE184" t="s">
        <v>86</v>
      </c>
      <c r="AF184" t="s">
        <v>87</v>
      </c>
      <c r="AG184" t="s">
        <v>267</v>
      </c>
      <c r="AH184" s="45">
        <v>25384</v>
      </c>
      <c r="AI184">
        <v>1164727</v>
      </c>
      <c r="AJ184">
        <v>1921</v>
      </c>
      <c r="AK184" t="s">
        <v>268</v>
      </c>
      <c r="AL184" t="s">
        <v>269</v>
      </c>
      <c r="AM184" t="s">
        <v>245</v>
      </c>
    </row>
    <row r="185" spans="1:39" x14ac:dyDescent="0.3">
      <c r="A185" s="1">
        <v>43607</v>
      </c>
      <c r="B185" t="s">
        <v>2</v>
      </c>
      <c r="C185" t="s">
        <v>246</v>
      </c>
      <c r="D185">
        <v>1400</v>
      </c>
      <c r="E185">
        <v>11</v>
      </c>
      <c r="F185">
        <v>31.370000999999998</v>
      </c>
      <c r="G185">
        <v>31.540001</v>
      </c>
      <c r="H185">
        <v>31.209999</v>
      </c>
      <c r="I185">
        <v>31.32</v>
      </c>
      <c r="J185">
        <v>31.192387</v>
      </c>
      <c r="K185">
        <v>7263000</v>
      </c>
      <c r="L185">
        <v>2.3929999999999998</v>
      </c>
      <c r="M185">
        <v>-6.3834945860683097E-4</v>
      </c>
      <c r="N185">
        <v>2.0320032857793099E-2</v>
      </c>
      <c r="O185">
        <v>-3.8520455013033403E-2</v>
      </c>
      <c r="P185">
        <v>-9.4040746096177005E-2</v>
      </c>
      <c r="Q185">
        <v>-0.18337247889706401</v>
      </c>
      <c r="R185">
        <v>6.6725280975321504E-3</v>
      </c>
      <c r="S185">
        <v>1.32226149942688E-2</v>
      </c>
      <c r="T185">
        <v>1.49602247474801E-2</v>
      </c>
      <c r="U185">
        <v>1.77238201878838E-2</v>
      </c>
      <c r="V185">
        <v>40.029998999999997</v>
      </c>
      <c r="W185">
        <v>29.059998999999902</v>
      </c>
      <c r="X185">
        <v>-0.11460822459122599</v>
      </c>
      <c r="Y185">
        <v>-2.8283920525026501E-3</v>
      </c>
      <c r="Z185">
        <v>-7.36785639966748E-4</v>
      </c>
      <c r="AA185">
        <v>-1.7578623485825899</v>
      </c>
      <c r="AB185">
        <v>-1.8160886156371201</v>
      </c>
      <c r="AC185" t="s">
        <v>256</v>
      </c>
      <c r="AD185" t="s">
        <v>266</v>
      </c>
      <c r="AE185" t="s">
        <v>86</v>
      </c>
      <c r="AF185" t="s">
        <v>87</v>
      </c>
      <c r="AG185" t="s">
        <v>267</v>
      </c>
      <c r="AH185" s="45">
        <v>25384</v>
      </c>
      <c r="AI185">
        <v>1164727</v>
      </c>
      <c r="AJ185">
        <v>1921</v>
      </c>
      <c r="AK185" t="s">
        <v>268</v>
      </c>
      <c r="AL185" t="s">
        <v>269</v>
      </c>
      <c r="AM185" t="s">
        <v>245</v>
      </c>
    </row>
    <row r="186" spans="1:39" x14ac:dyDescent="0.3">
      <c r="A186" s="1">
        <v>43616</v>
      </c>
      <c r="B186" t="s">
        <v>2</v>
      </c>
      <c r="C186" t="s">
        <v>246</v>
      </c>
      <c r="D186">
        <v>1300</v>
      </c>
      <c r="E186">
        <v>11</v>
      </c>
      <c r="F186">
        <v>32.459998999999897</v>
      </c>
      <c r="G186">
        <v>33.400002000000001</v>
      </c>
      <c r="H186">
        <v>32.369999</v>
      </c>
      <c r="I186">
        <v>33.090000000000003</v>
      </c>
      <c r="J186">
        <v>32.955172999999903</v>
      </c>
      <c r="K186">
        <v>13522400</v>
      </c>
      <c r="L186">
        <v>2.1419999999999999</v>
      </c>
      <c r="M186">
        <v>3.0686621574332901E-2</v>
      </c>
      <c r="N186">
        <v>4.48089505887313E-2</v>
      </c>
      <c r="O186">
        <v>6.3310283042345705E-2</v>
      </c>
      <c r="P186">
        <v>6.8754041417988703E-3</v>
      </c>
      <c r="Q186">
        <v>-0.12381591324987599</v>
      </c>
      <c r="R186">
        <v>1.51758073667277E-2</v>
      </c>
      <c r="S186">
        <v>1.3759707651702899E-2</v>
      </c>
      <c r="T186">
        <v>1.42466102903711E-2</v>
      </c>
      <c r="U186">
        <v>1.7766317480881502E-2</v>
      </c>
      <c r="V186">
        <v>39.349997999999999</v>
      </c>
      <c r="W186">
        <v>29.059998999999902</v>
      </c>
      <c r="X186">
        <v>-0.11460822459122599</v>
      </c>
      <c r="Y186">
        <v>-1.3283204951564801E-2</v>
      </c>
      <c r="Z186">
        <v>-3.4967402969650403E-2</v>
      </c>
      <c r="AA186">
        <v>-1.29385686526328</v>
      </c>
      <c r="AB186">
        <v>-1.60563350191041</v>
      </c>
      <c r="AC186" t="s">
        <v>256</v>
      </c>
      <c r="AD186" t="s">
        <v>266</v>
      </c>
      <c r="AE186" t="s">
        <v>86</v>
      </c>
      <c r="AF186" t="s">
        <v>87</v>
      </c>
      <c r="AG186" t="s">
        <v>267</v>
      </c>
      <c r="AH186" s="45">
        <v>25384</v>
      </c>
      <c r="AI186">
        <v>1164727</v>
      </c>
      <c r="AJ186">
        <v>1921</v>
      </c>
      <c r="AK186" t="s">
        <v>268</v>
      </c>
      <c r="AL186" t="s">
        <v>269</v>
      </c>
      <c r="AM186" t="s">
        <v>245</v>
      </c>
    </row>
    <row r="187" spans="1:39" x14ac:dyDescent="0.3">
      <c r="A187" s="1">
        <v>43626</v>
      </c>
      <c r="B187" t="s">
        <v>2</v>
      </c>
      <c r="C187" t="s">
        <v>239</v>
      </c>
      <c r="D187">
        <v>900</v>
      </c>
      <c r="E187">
        <v>11</v>
      </c>
      <c r="F187">
        <v>35.139998999999897</v>
      </c>
      <c r="G187">
        <v>35.340000000000003</v>
      </c>
      <c r="H187">
        <v>34.840000000000003</v>
      </c>
      <c r="I187">
        <v>35.290000999999997</v>
      </c>
      <c r="J187">
        <v>35.290000999999997</v>
      </c>
      <c r="K187">
        <v>9607000</v>
      </c>
      <c r="L187">
        <v>2.1429999999999998</v>
      </c>
      <c r="M187">
        <v>-1.07102772774546E-2</v>
      </c>
      <c r="N187">
        <v>5.2264010389783101E-2</v>
      </c>
      <c r="O187">
        <v>0.15984056835972399</v>
      </c>
      <c r="P187">
        <v>8.2261089230482198E-2</v>
      </c>
      <c r="Q187">
        <v>-4.33151096134139E-2</v>
      </c>
      <c r="R187">
        <v>1.3659464916355399E-2</v>
      </c>
      <c r="S187">
        <v>1.16733401818903E-2</v>
      </c>
      <c r="T187">
        <v>1.3971163542393901E-2</v>
      </c>
      <c r="U187">
        <v>1.7911209071196001E-2</v>
      </c>
      <c r="V187">
        <v>39.189999</v>
      </c>
      <c r="W187">
        <v>29.059998999999902</v>
      </c>
      <c r="X187">
        <v>-0.11460822459122599</v>
      </c>
      <c r="Y187">
        <v>4.6492198743191201E-3</v>
      </c>
      <c r="Z187">
        <v>-4.8440510092968804E-3</v>
      </c>
      <c r="AA187">
        <v>-0.60136393041297498</v>
      </c>
      <c r="AB187">
        <v>-0.63836353094934095</v>
      </c>
      <c r="AC187" t="s">
        <v>256</v>
      </c>
      <c r="AD187" t="s">
        <v>266</v>
      </c>
      <c r="AE187" t="s">
        <v>86</v>
      </c>
      <c r="AF187" t="s">
        <v>87</v>
      </c>
      <c r="AG187" t="s">
        <v>267</v>
      </c>
      <c r="AH187" s="45">
        <v>25384</v>
      </c>
      <c r="AI187">
        <v>1164727</v>
      </c>
      <c r="AJ187">
        <v>1921</v>
      </c>
      <c r="AK187" t="s">
        <v>268</v>
      </c>
      <c r="AL187" t="s">
        <v>269</v>
      </c>
      <c r="AM187" t="s">
        <v>245</v>
      </c>
    </row>
    <row r="188" spans="1:39" x14ac:dyDescent="0.3">
      <c r="A188" s="1">
        <v>43630</v>
      </c>
      <c r="B188" t="s">
        <v>2</v>
      </c>
      <c r="C188" t="s">
        <v>246</v>
      </c>
      <c r="D188">
        <v>700</v>
      </c>
      <c r="E188">
        <v>11</v>
      </c>
      <c r="F188">
        <v>35.759997999999896</v>
      </c>
      <c r="G188">
        <v>36.240001999999997</v>
      </c>
      <c r="H188">
        <v>35.689999</v>
      </c>
      <c r="I188">
        <v>35.93</v>
      </c>
      <c r="J188">
        <v>35.93</v>
      </c>
      <c r="K188">
        <v>9563500</v>
      </c>
      <c r="L188">
        <v>2.093</v>
      </c>
      <c r="M188">
        <v>1.0632473005573E-2</v>
      </c>
      <c r="N188">
        <v>7.2626578241549496E-3</v>
      </c>
      <c r="O188">
        <v>0.15716722056176</v>
      </c>
      <c r="P188">
        <v>0.10954487716027</v>
      </c>
      <c r="Q188">
        <v>-2.8447746665791598E-2</v>
      </c>
      <c r="R188">
        <v>1.2016650715078601E-2</v>
      </c>
      <c r="S188">
        <v>1.1154350696597801E-2</v>
      </c>
      <c r="T188">
        <v>1.3055549646081599E-2</v>
      </c>
      <c r="U188">
        <v>1.7954367913154901E-2</v>
      </c>
      <c r="V188">
        <v>39.189999</v>
      </c>
      <c r="W188">
        <v>29.059998999999902</v>
      </c>
      <c r="X188">
        <v>-0.11460822459122599</v>
      </c>
      <c r="Y188">
        <v>-1.6128120944145399E-3</v>
      </c>
      <c r="Z188">
        <v>-6.8462045481460197E-3</v>
      </c>
      <c r="AA188">
        <v>-0.47231777013560999</v>
      </c>
      <c r="AB188">
        <v>-0.57551392612253405</v>
      </c>
      <c r="AC188" t="s">
        <v>256</v>
      </c>
      <c r="AD188" t="s">
        <v>266</v>
      </c>
      <c r="AE188" t="s">
        <v>86</v>
      </c>
      <c r="AF188" t="s">
        <v>87</v>
      </c>
      <c r="AG188" t="s">
        <v>267</v>
      </c>
      <c r="AH188" s="45">
        <v>25384</v>
      </c>
      <c r="AI188">
        <v>1164727</v>
      </c>
      <c r="AJ188">
        <v>1921</v>
      </c>
      <c r="AK188" t="s">
        <v>268</v>
      </c>
      <c r="AL188" t="s">
        <v>269</v>
      </c>
      <c r="AM188" t="s">
        <v>245</v>
      </c>
    </row>
    <row r="189" spans="1:39" x14ac:dyDescent="0.3">
      <c r="A189" s="1">
        <v>43644</v>
      </c>
      <c r="B189" t="s">
        <v>2</v>
      </c>
      <c r="C189" t="s">
        <v>246</v>
      </c>
      <c r="D189">
        <v>1300</v>
      </c>
      <c r="E189">
        <v>11</v>
      </c>
      <c r="F189">
        <v>38.040000999999997</v>
      </c>
      <c r="G189">
        <v>38.479999999999997</v>
      </c>
      <c r="H189">
        <v>37.869999</v>
      </c>
      <c r="I189">
        <v>38.470001000000003</v>
      </c>
      <c r="J189">
        <v>38.470001000000003</v>
      </c>
      <c r="K189">
        <v>9132600</v>
      </c>
      <c r="L189">
        <v>2</v>
      </c>
      <c r="M189">
        <v>1.0189480314313199E-2</v>
      </c>
      <c r="N189">
        <v>2.5804458663106E-2</v>
      </c>
      <c r="O189">
        <v>0.20080447097757301</v>
      </c>
      <c r="P189">
        <v>0.101482388491259</v>
      </c>
      <c r="Q189">
        <v>8.5320737589027695E-2</v>
      </c>
      <c r="R189">
        <v>1.47313885313669E-2</v>
      </c>
      <c r="S189">
        <v>1.32050829219039E-2</v>
      </c>
      <c r="T189">
        <v>1.37547289392114E-2</v>
      </c>
      <c r="U189">
        <v>1.8027382658084502E-2</v>
      </c>
      <c r="V189">
        <v>38.740001999999997</v>
      </c>
      <c r="W189">
        <v>29.059998999999902</v>
      </c>
      <c r="X189">
        <v>-0.11460822459122599</v>
      </c>
      <c r="Y189">
        <v>5.7409418775350302E-3</v>
      </c>
      <c r="Z189">
        <v>-1.0098408023795601E-2</v>
      </c>
      <c r="AA189">
        <v>0.66633378787931896</v>
      </c>
      <c r="AB189">
        <v>0.56153493201465698</v>
      </c>
      <c r="AC189" t="s">
        <v>256</v>
      </c>
      <c r="AD189" t="s">
        <v>266</v>
      </c>
      <c r="AE189" t="s">
        <v>86</v>
      </c>
      <c r="AF189" t="s">
        <v>87</v>
      </c>
      <c r="AG189" t="s">
        <v>267</v>
      </c>
      <c r="AH189" s="45">
        <v>25384</v>
      </c>
      <c r="AI189">
        <v>1164727</v>
      </c>
      <c r="AJ189">
        <v>1921</v>
      </c>
      <c r="AK189" t="s">
        <v>268</v>
      </c>
      <c r="AL189" t="s">
        <v>269</v>
      </c>
      <c r="AM189" t="s">
        <v>245</v>
      </c>
    </row>
    <row r="190" spans="1:39" x14ac:dyDescent="0.3">
      <c r="A190" s="1">
        <v>43566</v>
      </c>
      <c r="B190" t="s">
        <v>2</v>
      </c>
      <c r="C190" t="s">
        <v>239</v>
      </c>
      <c r="D190">
        <v>1400</v>
      </c>
      <c r="E190">
        <v>12</v>
      </c>
      <c r="F190">
        <v>35.93</v>
      </c>
      <c r="G190">
        <v>36.279998999999997</v>
      </c>
      <c r="H190">
        <v>35.650002000000001</v>
      </c>
      <c r="I190">
        <v>35.970001000000003</v>
      </c>
      <c r="J190">
        <v>34.951873999999997</v>
      </c>
      <c r="K190">
        <v>10950300</v>
      </c>
      <c r="L190">
        <v>2.504</v>
      </c>
      <c r="M190">
        <v>-8.3056802524742093E-3</v>
      </c>
      <c r="N190">
        <v>-1.4078751809885701E-2</v>
      </c>
      <c r="O190">
        <v>4.1146422929341599E-2</v>
      </c>
      <c r="P190">
        <v>3.6559594228459703E-2</v>
      </c>
      <c r="Q190">
        <v>-0.10132317916754401</v>
      </c>
      <c r="R190">
        <v>5.7768922302831004E-3</v>
      </c>
      <c r="S190">
        <v>1.08358349600866E-2</v>
      </c>
      <c r="T190">
        <v>1.8798068000488902E-2</v>
      </c>
      <c r="U190">
        <v>1.7552615867080599E-2</v>
      </c>
      <c r="V190">
        <v>41.98</v>
      </c>
      <c r="W190">
        <v>29.059998999999902</v>
      </c>
      <c r="X190">
        <v>-0.11460822459122599</v>
      </c>
      <c r="Y190" s="44">
        <v>3.8122194279549302E-5</v>
      </c>
      <c r="Z190">
        <v>5.6801769471393898E-2</v>
      </c>
      <c r="AA190">
        <v>-0.92998075012715498</v>
      </c>
      <c r="AB190">
        <v>-0.618827369447433</v>
      </c>
      <c r="AC190" t="s">
        <v>257</v>
      </c>
      <c r="AD190" t="s">
        <v>266</v>
      </c>
      <c r="AE190" t="s">
        <v>86</v>
      </c>
      <c r="AF190" t="s">
        <v>87</v>
      </c>
      <c r="AG190" t="s">
        <v>267</v>
      </c>
      <c r="AH190" s="45">
        <v>25384</v>
      </c>
      <c r="AI190">
        <v>1164727</v>
      </c>
      <c r="AJ190">
        <v>1921</v>
      </c>
      <c r="AK190" t="s">
        <v>268</v>
      </c>
      <c r="AL190" t="s">
        <v>269</v>
      </c>
      <c r="AM190" t="s">
        <v>245</v>
      </c>
    </row>
    <row r="191" spans="1:39" x14ac:dyDescent="0.3">
      <c r="A191" s="1">
        <v>43598</v>
      </c>
      <c r="B191" t="s">
        <v>2</v>
      </c>
      <c r="C191" t="s">
        <v>239</v>
      </c>
      <c r="D191">
        <v>1600</v>
      </c>
      <c r="E191">
        <v>12</v>
      </c>
      <c r="F191">
        <v>30.469998999999898</v>
      </c>
      <c r="G191">
        <v>31.08</v>
      </c>
      <c r="H191">
        <v>30.209999</v>
      </c>
      <c r="I191">
        <v>30.91</v>
      </c>
      <c r="J191">
        <v>30.784056</v>
      </c>
      <c r="K191">
        <v>9641700</v>
      </c>
      <c r="L191">
        <v>2.4049999999999998</v>
      </c>
      <c r="M191">
        <v>2.4894821302323299E-2</v>
      </c>
      <c r="N191">
        <v>3.1884320234410901E-2</v>
      </c>
      <c r="O191">
        <v>-0.13528087334272701</v>
      </c>
      <c r="P191">
        <v>-5.6236715038843699E-2</v>
      </c>
      <c r="Q191">
        <v>-0.22287025563367899</v>
      </c>
      <c r="R191">
        <v>1.93881862291863E-2</v>
      </c>
      <c r="S191">
        <v>1.4870117384648201E-2</v>
      </c>
      <c r="T191">
        <v>1.5986412911187499E-2</v>
      </c>
      <c r="U191">
        <v>1.7755144968091201E-2</v>
      </c>
      <c r="V191">
        <v>40.840000000000003</v>
      </c>
      <c r="W191">
        <v>29.059998999999902</v>
      </c>
      <c r="X191">
        <v>-0.11460822459122599</v>
      </c>
      <c r="Y191">
        <v>-2.4426469085879299E-2</v>
      </c>
      <c r="Z191">
        <v>1.6354203632948101E-2</v>
      </c>
      <c r="AA191">
        <v>-2.0091480286683301</v>
      </c>
      <c r="AB191">
        <v>-2.0381622508587798</v>
      </c>
      <c r="AC191" t="s">
        <v>257</v>
      </c>
      <c r="AD191" t="s">
        <v>266</v>
      </c>
      <c r="AE191" t="s">
        <v>86</v>
      </c>
      <c r="AF191" t="s">
        <v>87</v>
      </c>
      <c r="AG191" t="s">
        <v>267</v>
      </c>
      <c r="AH191" s="45">
        <v>25384</v>
      </c>
      <c r="AI191">
        <v>1164727</v>
      </c>
      <c r="AJ191">
        <v>1921</v>
      </c>
      <c r="AK191" t="s">
        <v>268</v>
      </c>
      <c r="AL191" t="s">
        <v>269</v>
      </c>
      <c r="AM191" t="s">
        <v>245</v>
      </c>
    </row>
    <row r="192" spans="1:39" x14ac:dyDescent="0.3">
      <c r="A192" s="1">
        <v>43608</v>
      </c>
      <c r="B192" t="s">
        <v>2</v>
      </c>
      <c r="C192" t="s">
        <v>239</v>
      </c>
      <c r="D192">
        <v>700</v>
      </c>
      <c r="E192">
        <v>12</v>
      </c>
      <c r="F192">
        <v>31.6</v>
      </c>
      <c r="G192">
        <v>32.029998999999997</v>
      </c>
      <c r="H192">
        <v>31.32</v>
      </c>
      <c r="I192">
        <v>31.639999</v>
      </c>
      <c r="J192">
        <v>31.511081999999998</v>
      </c>
      <c r="K192">
        <v>8810000</v>
      </c>
      <c r="L192">
        <v>2.2959999999999998</v>
      </c>
      <c r="M192">
        <v>1.01652348541643E-2</v>
      </c>
      <c r="N192">
        <v>3.5057432080936701E-2</v>
      </c>
      <c r="O192">
        <v>-2.2809875529560798E-2</v>
      </c>
      <c r="P192">
        <v>-0.11364544997715199</v>
      </c>
      <c r="Q192">
        <v>-0.15836571302813901</v>
      </c>
      <c r="R192">
        <v>4.9318828990367299E-3</v>
      </c>
      <c r="S192">
        <v>1.34305385711693E-2</v>
      </c>
      <c r="T192">
        <v>1.44961451360727E-2</v>
      </c>
      <c r="U192">
        <v>1.77144860528833E-2</v>
      </c>
      <c r="V192">
        <v>40.029998999999997</v>
      </c>
      <c r="W192">
        <v>29.059998999999902</v>
      </c>
      <c r="X192">
        <v>-0.11460822459122599</v>
      </c>
      <c r="Y192">
        <v>-1.1985692488440201E-2</v>
      </c>
      <c r="Z192">
        <v>-8.4481787638861997E-3</v>
      </c>
      <c r="AA192">
        <v>-1.5477465232613401</v>
      </c>
      <c r="AB192">
        <v>-1.7353707315571301</v>
      </c>
      <c r="AC192" t="s">
        <v>257</v>
      </c>
      <c r="AD192" t="s">
        <v>266</v>
      </c>
      <c r="AE192" t="s">
        <v>86</v>
      </c>
      <c r="AF192" t="s">
        <v>87</v>
      </c>
      <c r="AG192" t="s">
        <v>267</v>
      </c>
      <c r="AH192" s="45">
        <v>25384</v>
      </c>
      <c r="AI192">
        <v>1164727</v>
      </c>
      <c r="AJ192">
        <v>1921</v>
      </c>
      <c r="AK192" t="s">
        <v>268</v>
      </c>
      <c r="AL192" t="s">
        <v>269</v>
      </c>
      <c r="AM192" t="s">
        <v>245</v>
      </c>
    </row>
    <row r="193" spans="1:39" x14ac:dyDescent="0.3">
      <c r="A193" s="1">
        <v>43557</v>
      </c>
      <c r="B193" t="s">
        <v>2</v>
      </c>
      <c r="C193" t="s">
        <v>246</v>
      </c>
      <c r="D193">
        <v>1800</v>
      </c>
      <c r="E193">
        <v>13</v>
      </c>
      <c r="F193">
        <v>35.509997999999896</v>
      </c>
      <c r="G193">
        <v>35.919998</v>
      </c>
      <c r="H193">
        <v>35.380001</v>
      </c>
      <c r="I193">
        <v>35.830002</v>
      </c>
      <c r="J193">
        <v>34.815837999999999</v>
      </c>
      <c r="K193">
        <v>11167100</v>
      </c>
      <c r="L193">
        <v>2.4809999999999999</v>
      </c>
      <c r="M193">
        <v>6.1591225258965897E-3</v>
      </c>
      <c r="N193">
        <v>7.5641873404551103E-3</v>
      </c>
      <c r="O193">
        <v>6.1799558257694301E-2</v>
      </c>
      <c r="P193">
        <v>3.7554059644659001E-2</v>
      </c>
      <c r="Q193">
        <v>-7.0931051580481894E-2</v>
      </c>
      <c r="R193">
        <v>5.2720574187972097E-3</v>
      </c>
      <c r="S193">
        <v>1.5262647847859001E-2</v>
      </c>
      <c r="T193">
        <v>1.8811617571398199E-2</v>
      </c>
      <c r="U193">
        <v>1.7724690554477601E-2</v>
      </c>
      <c r="V193">
        <v>41.98</v>
      </c>
      <c r="W193">
        <v>29.059998999999902</v>
      </c>
      <c r="X193">
        <v>-0.11460822459122599</v>
      </c>
      <c r="Y193" s="44">
        <v>1.7455614805152698E-5</v>
      </c>
      <c r="Z193">
        <v>5.72408988565156E-2</v>
      </c>
      <c r="AA193">
        <v>-0.68758080743310701</v>
      </c>
      <c r="AB193">
        <v>-0.678750831524077</v>
      </c>
      <c r="AC193" t="s">
        <v>258</v>
      </c>
      <c r="AD193" t="s">
        <v>266</v>
      </c>
      <c r="AE193" t="s">
        <v>86</v>
      </c>
      <c r="AF193" t="s">
        <v>87</v>
      </c>
      <c r="AG193" t="s">
        <v>267</v>
      </c>
      <c r="AH193" s="45">
        <v>25384</v>
      </c>
      <c r="AI193">
        <v>1164727</v>
      </c>
      <c r="AJ193">
        <v>1921</v>
      </c>
      <c r="AK193" t="s">
        <v>268</v>
      </c>
      <c r="AL193" t="s">
        <v>269</v>
      </c>
      <c r="AM193" t="s">
        <v>245</v>
      </c>
    </row>
    <row r="194" spans="1:39" x14ac:dyDescent="0.3">
      <c r="A194" s="1">
        <v>43558</v>
      </c>
      <c r="B194" t="s">
        <v>2</v>
      </c>
      <c r="C194" t="s">
        <v>246</v>
      </c>
      <c r="D194">
        <v>1000</v>
      </c>
      <c r="E194">
        <v>13</v>
      </c>
      <c r="F194">
        <v>35.869999</v>
      </c>
      <c r="G194">
        <v>36.099997999999999</v>
      </c>
      <c r="H194">
        <v>35.709998999999897</v>
      </c>
      <c r="I194">
        <v>35.950001</v>
      </c>
      <c r="J194">
        <v>34.932437999999998</v>
      </c>
      <c r="K194">
        <v>8077000</v>
      </c>
      <c r="L194">
        <v>2.5169999999999999</v>
      </c>
      <c r="M194">
        <v>3.3434549298276498E-3</v>
      </c>
      <c r="N194">
        <v>6.6983566145132102E-3</v>
      </c>
      <c r="O194">
        <v>4.6686350524437301E-2</v>
      </c>
      <c r="P194">
        <v>4.5815858970972401E-2</v>
      </c>
      <c r="Q194">
        <v>-5.6319847473953098E-2</v>
      </c>
      <c r="R194">
        <v>5.1746679265814296E-3</v>
      </c>
      <c r="S194">
        <v>1.48596177170224E-2</v>
      </c>
      <c r="T194">
        <v>1.8801349782513299E-2</v>
      </c>
      <c r="U194">
        <v>1.77125029689848E-2</v>
      </c>
      <c r="V194">
        <v>41.98</v>
      </c>
      <c r="W194">
        <v>29.059998999999902</v>
      </c>
      <c r="X194">
        <v>-0.11460822459122599</v>
      </c>
      <c r="Y194">
        <v>2.1460723821998401E-3</v>
      </c>
      <c r="Z194">
        <v>6.3532778953522301E-2</v>
      </c>
      <c r="AA194">
        <v>-0.58768867810297298</v>
      </c>
      <c r="AB194">
        <v>-0.63540271721430297</v>
      </c>
      <c r="AC194" t="s">
        <v>258</v>
      </c>
      <c r="AD194" t="s">
        <v>266</v>
      </c>
      <c r="AE194" t="s">
        <v>86</v>
      </c>
      <c r="AF194" t="s">
        <v>87</v>
      </c>
      <c r="AG194" t="s">
        <v>267</v>
      </c>
      <c r="AH194" s="45">
        <v>25384</v>
      </c>
      <c r="AI194">
        <v>1164727</v>
      </c>
      <c r="AJ194">
        <v>1921</v>
      </c>
      <c r="AK194" t="s">
        <v>268</v>
      </c>
      <c r="AL194" t="s">
        <v>269</v>
      </c>
      <c r="AM194" t="s">
        <v>245</v>
      </c>
    </row>
    <row r="195" spans="1:39" x14ac:dyDescent="0.3">
      <c r="A195" s="1">
        <v>43580</v>
      </c>
      <c r="B195" t="s">
        <v>2</v>
      </c>
      <c r="C195" t="s">
        <v>246</v>
      </c>
      <c r="D195">
        <v>900</v>
      </c>
      <c r="E195">
        <v>13</v>
      </c>
      <c r="F195">
        <v>32.830002</v>
      </c>
      <c r="G195">
        <v>32.830002</v>
      </c>
      <c r="H195">
        <v>31.17</v>
      </c>
      <c r="I195">
        <v>31.629998999999899</v>
      </c>
      <c r="J195">
        <v>31.501121999999999</v>
      </c>
      <c r="K195">
        <v>11454200</v>
      </c>
      <c r="L195">
        <v>2.5339999999999998</v>
      </c>
      <c r="M195">
        <v>-1.7860492978233701E-2</v>
      </c>
      <c r="N195">
        <v>-7.7534672718479705E-2</v>
      </c>
      <c r="O195">
        <v>-7.3750458400284699E-2</v>
      </c>
      <c r="P195">
        <v>1.1457489228260301E-2</v>
      </c>
      <c r="Q195">
        <v>-0.215310065549497</v>
      </c>
      <c r="R195">
        <v>1.17162403460856E-2</v>
      </c>
      <c r="S195">
        <v>1.18679465879223E-2</v>
      </c>
      <c r="T195">
        <v>1.53286917531707E-2</v>
      </c>
      <c r="U195">
        <v>1.7615956442674201E-2</v>
      </c>
      <c r="V195">
        <v>41.200001</v>
      </c>
      <c r="W195">
        <v>29.059998999999902</v>
      </c>
      <c r="X195">
        <v>-0.11460822459122599</v>
      </c>
      <c r="Y195">
        <v>-3.6904169755480902E-4</v>
      </c>
      <c r="Z195">
        <v>6.7659592751324105E-2</v>
      </c>
      <c r="AA195">
        <v>-1.84247169823368</v>
      </c>
      <c r="AB195">
        <v>-1.70223431052523</v>
      </c>
      <c r="AC195" t="s">
        <v>258</v>
      </c>
      <c r="AD195" t="s">
        <v>266</v>
      </c>
      <c r="AE195" t="s">
        <v>86</v>
      </c>
      <c r="AF195" t="s">
        <v>87</v>
      </c>
      <c r="AG195" t="s">
        <v>267</v>
      </c>
      <c r="AH195" s="45">
        <v>25384</v>
      </c>
      <c r="AI195">
        <v>1164727</v>
      </c>
      <c r="AJ195">
        <v>1921</v>
      </c>
      <c r="AK195" t="s">
        <v>268</v>
      </c>
      <c r="AL195" t="s">
        <v>269</v>
      </c>
      <c r="AM195" t="s">
        <v>245</v>
      </c>
    </row>
    <row r="196" spans="1:39" x14ac:dyDescent="0.3">
      <c r="A196" s="1">
        <v>43581</v>
      </c>
      <c r="B196" t="s">
        <v>2</v>
      </c>
      <c r="C196" t="s">
        <v>239</v>
      </c>
      <c r="D196">
        <v>1300</v>
      </c>
      <c r="E196">
        <v>13</v>
      </c>
      <c r="F196">
        <v>31.870000999999998</v>
      </c>
      <c r="G196">
        <v>31.940000999999999</v>
      </c>
      <c r="H196">
        <v>31.370000999999998</v>
      </c>
      <c r="I196">
        <v>31.459999</v>
      </c>
      <c r="J196">
        <v>31.3318159999999</v>
      </c>
      <c r="K196">
        <v>11462100</v>
      </c>
      <c r="L196">
        <v>2.5049999999999999</v>
      </c>
      <c r="M196">
        <v>-5.3890973474378804E-3</v>
      </c>
      <c r="N196">
        <v>-4.9002103340875097E-2</v>
      </c>
      <c r="O196">
        <v>-9.7874143951683396E-2</v>
      </c>
      <c r="P196">
        <v>-2.39308305208485E-2</v>
      </c>
      <c r="Q196">
        <v>-0.20770411315802401</v>
      </c>
      <c r="R196">
        <v>6.1140804000005102E-3</v>
      </c>
      <c r="S196">
        <v>1.07961129049632E-2</v>
      </c>
      <c r="T196">
        <v>1.48596376577217E-2</v>
      </c>
      <c r="U196">
        <v>1.7601582336031998E-2</v>
      </c>
      <c r="V196">
        <v>41.200001</v>
      </c>
      <c r="W196">
        <v>29.059998999999902</v>
      </c>
      <c r="X196">
        <v>-0.11460822459122599</v>
      </c>
      <c r="Y196">
        <v>4.6743503443647796E-3</v>
      </c>
      <c r="Z196">
        <v>6.7513283146342501E-2</v>
      </c>
      <c r="AA196">
        <v>-1.7915067526859201</v>
      </c>
      <c r="AB196">
        <v>-1.7624500131438801</v>
      </c>
      <c r="AC196" t="s">
        <v>258</v>
      </c>
      <c r="AD196" t="s">
        <v>266</v>
      </c>
      <c r="AE196" t="s">
        <v>86</v>
      </c>
      <c r="AF196" t="s">
        <v>87</v>
      </c>
      <c r="AG196" t="s">
        <v>267</v>
      </c>
      <c r="AH196" s="45">
        <v>25384</v>
      </c>
      <c r="AI196">
        <v>1164727</v>
      </c>
      <c r="AJ196">
        <v>1921</v>
      </c>
      <c r="AK196" t="s">
        <v>268</v>
      </c>
      <c r="AL196" t="s">
        <v>269</v>
      </c>
      <c r="AM196" t="s">
        <v>245</v>
      </c>
    </row>
    <row r="197" spans="1:39" x14ac:dyDescent="0.3">
      <c r="A197" s="1">
        <v>43630</v>
      </c>
      <c r="B197" t="s">
        <v>2</v>
      </c>
      <c r="C197" t="s">
        <v>239</v>
      </c>
      <c r="D197">
        <v>1900</v>
      </c>
      <c r="E197">
        <v>13</v>
      </c>
      <c r="F197">
        <v>35.759997999999896</v>
      </c>
      <c r="G197">
        <v>36.240001999999997</v>
      </c>
      <c r="H197">
        <v>35.689999</v>
      </c>
      <c r="I197">
        <v>35.93</v>
      </c>
      <c r="J197">
        <v>35.93</v>
      </c>
      <c r="K197">
        <v>9563500</v>
      </c>
      <c r="L197">
        <v>2.093</v>
      </c>
      <c r="M197">
        <v>1.0632473005573E-2</v>
      </c>
      <c r="N197">
        <v>7.2626578241549496E-3</v>
      </c>
      <c r="O197">
        <v>0.15716722056176</v>
      </c>
      <c r="P197">
        <v>0.10954487716027</v>
      </c>
      <c r="Q197">
        <v>-2.8447746665791598E-2</v>
      </c>
      <c r="R197">
        <v>1.2016650715078601E-2</v>
      </c>
      <c r="S197">
        <v>1.1154350696597801E-2</v>
      </c>
      <c r="T197">
        <v>1.3055549646081599E-2</v>
      </c>
      <c r="U197">
        <v>1.7954367913154901E-2</v>
      </c>
      <c r="V197">
        <v>39.189999</v>
      </c>
      <c r="W197">
        <v>29.059998999999902</v>
      </c>
      <c r="X197">
        <v>-0.11460822459122599</v>
      </c>
      <c r="Y197">
        <v>-1.6128120944145399E-3</v>
      </c>
      <c r="Z197">
        <v>-6.8462045481460197E-3</v>
      </c>
      <c r="AA197">
        <v>-0.47231777013560999</v>
      </c>
      <c r="AB197">
        <v>-0.57551392612253405</v>
      </c>
      <c r="AC197" t="s">
        <v>258</v>
      </c>
      <c r="AD197" t="s">
        <v>266</v>
      </c>
      <c r="AE197" t="s">
        <v>86</v>
      </c>
      <c r="AF197" t="s">
        <v>87</v>
      </c>
      <c r="AG197" t="s">
        <v>267</v>
      </c>
      <c r="AH197" s="45">
        <v>25384</v>
      </c>
      <c r="AI197">
        <v>1164727</v>
      </c>
      <c r="AJ197">
        <v>1921</v>
      </c>
      <c r="AK197" t="s">
        <v>268</v>
      </c>
      <c r="AL197" t="s">
        <v>269</v>
      </c>
      <c r="AM197" t="s">
        <v>245</v>
      </c>
    </row>
    <row r="198" spans="1:39" x14ac:dyDescent="0.3">
      <c r="A198" s="1">
        <v>43643</v>
      </c>
      <c r="B198" t="s">
        <v>2</v>
      </c>
      <c r="C198" t="s">
        <v>246</v>
      </c>
      <c r="D198">
        <v>2500</v>
      </c>
      <c r="E198">
        <v>13</v>
      </c>
      <c r="F198">
        <v>37.880001</v>
      </c>
      <c r="G198">
        <v>38.130001</v>
      </c>
      <c r="H198">
        <v>37.689999</v>
      </c>
      <c r="I198">
        <v>38.080002</v>
      </c>
      <c r="J198">
        <v>38.080002</v>
      </c>
      <c r="K198">
        <v>7232900</v>
      </c>
      <c r="L198">
        <v>2.0049999999999999</v>
      </c>
      <c r="M198">
        <v>-4.9770369934393904E-3</v>
      </c>
      <c r="N198">
        <v>1.3217215239055899E-2</v>
      </c>
      <c r="O198">
        <v>0.188402243832859</v>
      </c>
      <c r="P198">
        <v>9.6900019527257894E-2</v>
      </c>
      <c r="Q198">
        <v>7.0006661706048204E-2</v>
      </c>
      <c r="R198">
        <v>1.47327361066018E-2</v>
      </c>
      <c r="S198">
        <v>1.34205594096986E-2</v>
      </c>
      <c r="T198">
        <v>1.37207066040754E-2</v>
      </c>
      <c r="U198">
        <v>1.8019853276592699E-2</v>
      </c>
      <c r="V198">
        <v>38.740001999999997</v>
      </c>
      <c r="W198">
        <v>29.059998999999902</v>
      </c>
      <c r="X198">
        <v>-0.11460822459122599</v>
      </c>
      <c r="Y198">
        <v>3.81588593721357E-3</v>
      </c>
      <c r="Z198">
        <v>-1.02888535857123E-2</v>
      </c>
      <c r="AA198">
        <v>0.50834165251221397</v>
      </c>
      <c r="AB198">
        <v>0.45435083190863901</v>
      </c>
      <c r="AC198" t="s">
        <v>258</v>
      </c>
      <c r="AD198" t="s">
        <v>266</v>
      </c>
      <c r="AE198" t="s">
        <v>86</v>
      </c>
      <c r="AF198" t="s">
        <v>87</v>
      </c>
      <c r="AG198" t="s">
        <v>267</v>
      </c>
      <c r="AH198" s="45">
        <v>25384</v>
      </c>
      <c r="AI198">
        <v>1164727</v>
      </c>
      <c r="AJ198">
        <v>1921</v>
      </c>
      <c r="AK198" t="s">
        <v>268</v>
      </c>
      <c r="AL198" t="s">
        <v>269</v>
      </c>
      <c r="AM198" t="s">
        <v>245</v>
      </c>
    </row>
    <row r="199" spans="1:39" x14ac:dyDescent="0.3">
      <c r="A199" s="1">
        <v>43587</v>
      </c>
      <c r="B199" t="s">
        <v>2</v>
      </c>
      <c r="C199" t="s">
        <v>246</v>
      </c>
      <c r="D199">
        <v>1300</v>
      </c>
      <c r="E199">
        <v>14</v>
      </c>
      <c r="F199">
        <v>30.040001</v>
      </c>
      <c r="G199">
        <v>30.42</v>
      </c>
      <c r="H199">
        <v>29.940000999999999</v>
      </c>
      <c r="I199">
        <v>30.1</v>
      </c>
      <c r="J199">
        <v>29.977357999999999</v>
      </c>
      <c r="K199">
        <v>8289700</v>
      </c>
      <c r="L199">
        <v>2.552</v>
      </c>
      <c r="M199">
        <v>-7.2823687093769001E-3</v>
      </c>
      <c r="N199">
        <v>-4.9580800870628702E-2</v>
      </c>
      <c r="O199">
        <v>-0.14347091228943201</v>
      </c>
      <c r="P199">
        <v>-9.6368818661522304E-2</v>
      </c>
      <c r="Q199">
        <v>-0.21928691223779301</v>
      </c>
      <c r="R199">
        <v>1.3896049003058301E-2</v>
      </c>
      <c r="S199">
        <v>1.21455315196128E-2</v>
      </c>
      <c r="T199">
        <v>1.51366280828926E-2</v>
      </c>
      <c r="U199">
        <v>1.76007130875553E-2</v>
      </c>
      <c r="V199">
        <v>40.840000000000003</v>
      </c>
      <c r="W199">
        <v>29.059998999999902</v>
      </c>
      <c r="X199">
        <v>-0.11460822459122599</v>
      </c>
      <c r="Y199">
        <v>-2.1262443276895502E-3</v>
      </c>
      <c r="Z199">
        <v>6.05028274594092E-2</v>
      </c>
      <c r="AA199">
        <v>-1.9156272412461599</v>
      </c>
      <c r="AB199">
        <v>-1.9057377398787101</v>
      </c>
      <c r="AC199" t="s">
        <v>259</v>
      </c>
      <c r="AD199" t="s">
        <v>266</v>
      </c>
      <c r="AE199" t="s">
        <v>86</v>
      </c>
      <c r="AF199" t="s">
        <v>87</v>
      </c>
      <c r="AG199" t="s">
        <v>267</v>
      </c>
      <c r="AH199" s="45">
        <v>25384</v>
      </c>
      <c r="AI199">
        <v>1164727</v>
      </c>
      <c r="AJ199">
        <v>1921</v>
      </c>
      <c r="AK199" t="s">
        <v>268</v>
      </c>
      <c r="AL199" t="s">
        <v>269</v>
      </c>
      <c r="AM199" t="s">
        <v>245</v>
      </c>
    </row>
    <row r="200" spans="1:39" x14ac:dyDescent="0.3">
      <c r="A200" s="1">
        <v>43595</v>
      </c>
      <c r="B200" t="s">
        <v>2</v>
      </c>
      <c r="C200" t="s">
        <v>239</v>
      </c>
      <c r="D200">
        <v>1000</v>
      </c>
      <c r="E200">
        <v>14</v>
      </c>
      <c r="F200">
        <v>29.98</v>
      </c>
      <c r="G200">
        <v>30.370000999999998</v>
      </c>
      <c r="H200">
        <v>29.77</v>
      </c>
      <c r="I200">
        <v>30.15</v>
      </c>
      <c r="J200">
        <v>30.027152999999998</v>
      </c>
      <c r="K200">
        <v>7544400</v>
      </c>
      <c r="L200">
        <v>2.4550000000000001</v>
      </c>
      <c r="M200">
        <v>7.3235810462717096E-3</v>
      </c>
      <c r="N200">
        <v>-2.3190076525922E-3</v>
      </c>
      <c r="O200">
        <v>-0.169232858330124</v>
      </c>
      <c r="P200">
        <v>-8.67619882551105E-2</v>
      </c>
      <c r="Q200">
        <v>-0.23631937005350701</v>
      </c>
      <c r="R200">
        <v>1.7122716229152901E-2</v>
      </c>
      <c r="S200">
        <v>1.3158123995441799E-2</v>
      </c>
      <c r="T200">
        <v>1.5651299866662999E-2</v>
      </c>
      <c r="U200">
        <v>1.7697466870213001E-2</v>
      </c>
      <c r="V200">
        <v>40.840000000000003</v>
      </c>
      <c r="W200">
        <v>29.059998999999902</v>
      </c>
      <c r="X200">
        <v>-0.11460822459122599</v>
      </c>
      <c r="Y200">
        <v>3.7133938472042301E-3</v>
      </c>
      <c r="Z200">
        <v>5.0354783897118199E-2</v>
      </c>
      <c r="AA200">
        <v>-2.10752950953967</v>
      </c>
      <c r="AB200">
        <v>-2.05387855486507</v>
      </c>
      <c r="AC200" t="s">
        <v>259</v>
      </c>
      <c r="AD200" t="s">
        <v>266</v>
      </c>
      <c r="AE200" t="s">
        <v>86</v>
      </c>
      <c r="AF200" t="s">
        <v>87</v>
      </c>
      <c r="AG200" t="s">
        <v>267</v>
      </c>
      <c r="AH200" s="45">
        <v>25384</v>
      </c>
      <c r="AI200">
        <v>1164727</v>
      </c>
      <c r="AJ200">
        <v>1921</v>
      </c>
      <c r="AK200" t="s">
        <v>268</v>
      </c>
      <c r="AL200" t="s">
        <v>269</v>
      </c>
      <c r="AM200" t="s">
        <v>245</v>
      </c>
    </row>
    <row r="201" spans="1:39" x14ac:dyDescent="0.3">
      <c r="A201" s="1">
        <v>43616</v>
      </c>
      <c r="B201" t="s">
        <v>2</v>
      </c>
      <c r="C201" t="s">
        <v>239</v>
      </c>
      <c r="D201">
        <v>700</v>
      </c>
      <c r="E201">
        <v>14</v>
      </c>
      <c r="F201">
        <v>32.459998999999897</v>
      </c>
      <c r="G201">
        <v>33.400002000000001</v>
      </c>
      <c r="H201">
        <v>32.369999</v>
      </c>
      <c r="I201">
        <v>33.090000000000003</v>
      </c>
      <c r="J201">
        <v>32.955172999999903</v>
      </c>
      <c r="K201">
        <v>13522400</v>
      </c>
      <c r="L201">
        <v>2.1419999999999999</v>
      </c>
      <c r="M201">
        <v>3.0686621574332901E-2</v>
      </c>
      <c r="N201">
        <v>4.48089505887313E-2</v>
      </c>
      <c r="O201">
        <v>6.3310283042345705E-2</v>
      </c>
      <c r="P201">
        <v>6.8754041417988703E-3</v>
      </c>
      <c r="Q201">
        <v>-0.12381591324987599</v>
      </c>
      <c r="R201">
        <v>1.51758073667277E-2</v>
      </c>
      <c r="S201">
        <v>1.3759707651702899E-2</v>
      </c>
      <c r="T201">
        <v>1.42466102903711E-2</v>
      </c>
      <c r="U201">
        <v>1.7766317480881502E-2</v>
      </c>
      <c r="V201">
        <v>39.349997999999999</v>
      </c>
      <c r="W201">
        <v>29.059998999999902</v>
      </c>
      <c r="X201">
        <v>-0.11460822459122599</v>
      </c>
      <c r="Y201">
        <v>-1.3283204951564801E-2</v>
      </c>
      <c r="Z201">
        <v>-3.4967402969650403E-2</v>
      </c>
      <c r="AA201">
        <v>-1.29385686526328</v>
      </c>
      <c r="AB201">
        <v>-1.60563350191041</v>
      </c>
      <c r="AC201" t="s">
        <v>259</v>
      </c>
      <c r="AD201" t="s">
        <v>266</v>
      </c>
      <c r="AE201" t="s">
        <v>86</v>
      </c>
      <c r="AF201" t="s">
        <v>87</v>
      </c>
      <c r="AG201" t="s">
        <v>267</v>
      </c>
      <c r="AH201" s="45">
        <v>25384</v>
      </c>
      <c r="AI201">
        <v>1164727</v>
      </c>
      <c r="AJ201">
        <v>1921</v>
      </c>
      <c r="AK201" t="s">
        <v>268</v>
      </c>
      <c r="AL201" t="s">
        <v>269</v>
      </c>
      <c r="AM201" t="s">
        <v>245</v>
      </c>
    </row>
    <row r="202" spans="1:39" x14ac:dyDescent="0.3">
      <c r="A202" s="1">
        <v>43626</v>
      </c>
      <c r="B202" t="s">
        <v>2</v>
      </c>
      <c r="C202" t="s">
        <v>239</v>
      </c>
      <c r="D202">
        <v>1600</v>
      </c>
      <c r="E202">
        <v>14</v>
      </c>
      <c r="F202">
        <v>35.139998999999897</v>
      </c>
      <c r="G202">
        <v>35.340000000000003</v>
      </c>
      <c r="H202">
        <v>34.840000000000003</v>
      </c>
      <c r="I202">
        <v>35.290000999999997</v>
      </c>
      <c r="J202">
        <v>35.290000999999997</v>
      </c>
      <c r="K202">
        <v>9607000</v>
      </c>
      <c r="L202">
        <v>2.1429999999999998</v>
      </c>
      <c r="M202">
        <v>-1.07102772774546E-2</v>
      </c>
      <c r="N202">
        <v>5.2264010389783101E-2</v>
      </c>
      <c r="O202">
        <v>0.15984056835972399</v>
      </c>
      <c r="P202">
        <v>8.2261089230482198E-2</v>
      </c>
      <c r="Q202">
        <v>-4.33151096134139E-2</v>
      </c>
      <c r="R202">
        <v>1.3659464916355399E-2</v>
      </c>
      <c r="S202">
        <v>1.16733401818903E-2</v>
      </c>
      <c r="T202">
        <v>1.3971163542393901E-2</v>
      </c>
      <c r="U202">
        <v>1.7911209071196001E-2</v>
      </c>
      <c r="V202">
        <v>39.189999</v>
      </c>
      <c r="W202">
        <v>29.059998999999902</v>
      </c>
      <c r="X202">
        <v>-0.11460822459122599</v>
      </c>
      <c r="Y202">
        <v>4.6492198743191201E-3</v>
      </c>
      <c r="Z202">
        <v>-4.8440510092968804E-3</v>
      </c>
      <c r="AA202">
        <v>-0.60136393041297498</v>
      </c>
      <c r="AB202">
        <v>-0.63836353094934095</v>
      </c>
      <c r="AC202" t="s">
        <v>259</v>
      </c>
      <c r="AD202" t="s">
        <v>266</v>
      </c>
      <c r="AE202" t="s">
        <v>86</v>
      </c>
      <c r="AF202" t="s">
        <v>87</v>
      </c>
      <c r="AG202" t="s">
        <v>267</v>
      </c>
      <c r="AH202" s="45">
        <v>25384</v>
      </c>
      <c r="AI202">
        <v>1164727</v>
      </c>
      <c r="AJ202">
        <v>1921</v>
      </c>
      <c r="AK202" t="s">
        <v>268</v>
      </c>
      <c r="AL202" t="s">
        <v>269</v>
      </c>
      <c r="AM202" t="s">
        <v>245</v>
      </c>
    </row>
    <row r="203" spans="1:39" x14ac:dyDescent="0.3">
      <c r="A203" s="1">
        <v>43643</v>
      </c>
      <c r="B203" t="s">
        <v>2</v>
      </c>
      <c r="C203" t="s">
        <v>246</v>
      </c>
      <c r="D203">
        <v>1400</v>
      </c>
      <c r="E203">
        <v>14</v>
      </c>
      <c r="F203">
        <v>37.880001</v>
      </c>
      <c r="G203">
        <v>38.130001</v>
      </c>
      <c r="H203">
        <v>37.689999</v>
      </c>
      <c r="I203">
        <v>38.080002</v>
      </c>
      <c r="J203">
        <v>38.080002</v>
      </c>
      <c r="K203">
        <v>7232900</v>
      </c>
      <c r="L203">
        <v>2.0049999999999999</v>
      </c>
      <c r="M203">
        <v>-4.9770369934393904E-3</v>
      </c>
      <c r="N203">
        <v>1.3217215239055899E-2</v>
      </c>
      <c r="O203">
        <v>0.188402243832859</v>
      </c>
      <c r="P203">
        <v>9.6900019527257894E-2</v>
      </c>
      <c r="Q203">
        <v>7.0006661706048204E-2</v>
      </c>
      <c r="R203">
        <v>1.47327361066018E-2</v>
      </c>
      <c r="S203">
        <v>1.34205594096986E-2</v>
      </c>
      <c r="T203">
        <v>1.37207066040754E-2</v>
      </c>
      <c r="U203">
        <v>1.8019853276592699E-2</v>
      </c>
      <c r="V203">
        <v>38.740001999999997</v>
      </c>
      <c r="W203">
        <v>29.059998999999902</v>
      </c>
      <c r="X203">
        <v>-0.11460822459122599</v>
      </c>
      <c r="Y203">
        <v>3.81588593721357E-3</v>
      </c>
      <c r="Z203">
        <v>-1.02888535857123E-2</v>
      </c>
      <c r="AA203">
        <v>0.50834165251221397</v>
      </c>
      <c r="AB203">
        <v>0.45435083190863901</v>
      </c>
      <c r="AC203" t="s">
        <v>259</v>
      </c>
      <c r="AD203" t="s">
        <v>266</v>
      </c>
      <c r="AE203" t="s">
        <v>86</v>
      </c>
      <c r="AF203" t="s">
        <v>87</v>
      </c>
      <c r="AG203" t="s">
        <v>267</v>
      </c>
      <c r="AH203" s="45">
        <v>25384</v>
      </c>
      <c r="AI203">
        <v>1164727</v>
      </c>
      <c r="AJ203">
        <v>1921</v>
      </c>
      <c r="AK203" t="s">
        <v>268</v>
      </c>
      <c r="AL203" t="s">
        <v>269</v>
      </c>
      <c r="AM203" t="s">
        <v>245</v>
      </c>
    </row>
    <row r="204" spans="1:39" x14ac:dyDescent="0.3">
      <c r="A204" s="1">
        <v>43558</v>
      </c>
      <c r="B204" t="s">
        <v>2</v>
      </c>
      <c r="C204" t="s">
        <v>239</v>
      </c>
      <c r="D204">
        <v>1200</v>
      </c>
      <c r="E204">
        <v>15</v>
      </c>
      <c r="F204">
        <v>35.869999</v>
      </c>
      <c r="G204">
        <v>36.099997999999999</v>
      </c>
      <c r="H204">
        <v>35.709998999999897</v>
      </c>
      <c r="I204">
        <v>35.950001</v>
      </c>
      <c r="J204">
        <v>34.932437999999998</v>
      </c>
      <c r="K204">
        <v>8077000</v>
      </c>
      <c r="L204">
        <v>2.5169999999999999</v>
      </c>
      <c r="M204">
        <v>3.3434549298276498E-3</v>
      </c>
      <c r="N204">
        <v>6.6983566145132102E-3</v>
      </c>
      <c r="O204">
        <v>4.6686350524437301E-2</v>
      </c>
      <c r="P204">
        <v>4.5815858970972401E-2</v>
      </c>
      <c r="Q204">
        <v>-5.6319847473953098E-2</v>
      </c>
      <c r="R204">
        <v>5.1746679265814296E-3</v>
      </c>
      <c r="S204">
        <v>1.48596177170224E-2</v>
      </c>
      <c r="T204">
        <v>1.8801349782513299E-2</v>
      </c>
      <c r="U204">
        <v>1.77125029689848E-2</v>
      </c>
      <c r="V204">
        <v>41.98</v>
      </c>
      <c r="W204">
        <v>29.059998999999902</v>
      </c>
      <c r="X204">
        <v>-0.11460822459122599</v>
      </c>
      <c r="Y204">
        <v>2.1460723821998401E-3</v>
      </c>
      <c r="Z204">
        <v>6.3532778953522301E-2</v>
      </c>
      <c r="AA204">
        <v>-0.58768867810297298</v>
      </c>
      <c r="AB204">
        <v>-0.63540271721430297</v>
      </c>
      <c r="AC204" t="s">
        <v>260</v>
      </c>
      <c r="AD204" t="s">
        <v>266</v>
      </c>
      <c r="AE204" t="s">
        <v>86</v>
      </c>
      <c r="AF204" t="s">
        <v>87</v>
      </c>
      <c r="AG204" t="s">
        <v>267</v>
      </c>
      <c r="AH204" s="45">
        <v>25384</v>
      </c>
      <c r="AI204">
        <v>1164727</v>
      </c>
      <c r="AJ204">
        <v>1921</v>
      </c>
      <c r="AK204" t="s">
        <v>268</v>
      </c>
      <c r="AL204" t="s">
        <v>269</v>
      </c>
      <c r="AM204" t="s">
        <v>245</v>
      </c>
    </row>
    <row r="205" spans="1:39" x14ac:dyDescent="0.3">
      <c r="A205" s="1">
        <v>43564</v>
      </c>
      <c r="B205" t="s">
        <v>2</v>
      </c>
      <c r="C205" t="s">
        <v>239</v>
      </c>
      <c r="D205">
        <v>1300</v>
      </c>
      <c r="E205">
        <v>15</v>
      </c>
      <c r="F205">
        <v>36.700001</v>
      </c>
      <c r="G205">
        <v>36.779998999999997</v>
      </c>
      <c r="H205">
        <v>36.209998999999897</v>
      </c>
      <c r="I205">
        <v>36.599997999999999</v>
      </c>
      <c r="J205">
        <v>35.564036999999999</v>
      </c>
      <c r="K205">
        <v>5079800</v>
      </c>
      <c r="L205">
        <v>2.4990000000000001</v>
      </c>
      <c r="M205">
        <v>-1.6380665704631499E-3</v>
      </c>
      <c r="N205">
        <v>2.12625324466977E-2</v>
      </c>
      <c r="O205">
        <v>8.2253663841543798E-2</v>
      </c>
      <c r="P205">
        <v>7.5697141251271902E-2</v>
      </c>
      <c r="Q205">
        <v>-3.1941590528551299E-2</v>
      </c>
      <c r="R205">
        <v>6.2661407260028203E-3</v>
      </c>
      <c r="S205">
        <v>1.22192600658913E-2</v>
      </c>
      <c r="T205">
        <v>1.8808922229390401E-2</v>
      </c>
      <c r="U205">
        <v>1.7694939888860999E-2</v>
      </c>
      <c r="V205">
        <v>41.98</v>
      </c>
      <c r="W205">
        <v>29.059998999999902</v>
      </c>
      <c r="X205">
        <v>-0.11460822459122599</v>
      </c>
      <c r="Y205">
        <v>-6.0859766572597396E-3</v>
      </c>
      <c r="Z205">
        <v>6.5878507697409494E-2</v>
      </c>
      <c r="AA205">
        <v>-0.41585149869985999</v>
      </c>
      <c r="AB205">
        <v>-0.52314978336627205</v>
      </c>
      <c r="AC205" t="s">
        <v>260</v>
      </c>
      <c r="AD205" t="s">
        <v>266</v>
      </c>
      <c r="AE205" t="s">
        <v>86</v>
      </c>
      <c r="AF205" t="s">
        <v>87</v>
      </c>
      <c r="AG205" t="s">
        <v>267</v>
      </c>
      <c r="AH205" s="45">
        <v>25384</v>
      </c>
      <c r="AI205">
        <v>1164727</v>
      </c>
      <c r="AJ205">
        <v>1921</v>
      </c>
      <c r="AK205" t="s">
        <v>268</v>
      </c>
      <c r="AL205" t="s">
        <v>269</v>
      </c>
      <c r="AM205" t="s">
        <v>245</v>
      </c>
    </row>
    <row r="206" spans="1:39" x14ac:dyDescent="0.3">
      <c r="A206" s="1">
        <v>43570</v>
      </c>
      <c r="B206" t="s">
        <v>2</v>
      </c>
      <c r="C206" t="s">
        <v>246</v>
      </c>
      <c r="D206">
        <v>1100</v>
      </c>
      <c r="E206">
        <v>15</v>
      </c>
      <c r="F206">
        <v>35.979999999999997</v>
      </c>
      <c r="G206">
        <v>36.220001000000003</v>
      </c>
      <c r="H206">
        <v>35.779998999999997</v>
      </c>
      <c r="I206">
        <v>36.169998</v>
      </c>
      <c r="J206">
        <v>35.146205999999999</v>
      </c>
      <c r="K206">
        <v>13278300</v>
      </c>
      <c r="L206">
        <v>2.5529999999999999</v>
      </c>
      <c r="M206">
        <v>-2.2094603867100098E-3</v>
      </c>
      <c r="N206">
        <v>-1.34563221868076E-2</v>
      </c>
      <c r="O206">
        <v>7.9075396956705499E-2</v>
      </c>
      <c r="P206">
        <v>0.133458987511616</v>
      </c>
      <c r="Q206">
        <v>-0.11912598646459401</v>
      </c>
      <c r="R206">
        <v>6.7544849131872297E-3</v>
      </c>
      <c r="S206">
        <v>8.3411177572124597E-3</v>
      </c>
      <c r="T206">
        <v>1.4505877946711199E-2</v>
      </c>
      <c r="U206">
        <v>1.7456750501779798E-2</v>
      </c>
      <c r="V206">
        <v>41.959998999999897</v>
      </c>
      <c r="W206">
        <v>29.059998999999902</v>
      </c>
      <c r="X206">
        <v>-0.11460822459122599</v>
      </c>
      <c r="Y206">
        <v>-6.2956724975841202E-4</v>
      </c>
      <c r="Z206">
        <v>6.5383647850228696E-2</v>
      </c>
      <c r="AA206">
        <v>-1.0729152764194101</v>
      </c>
      <c r="AB206">
        <v>-0.78085543015856496</v>
      </c>
      <c r="AC206" t="s">
        <v>260</v>
      </c>
      <c r="AD206" t="s">
        <v>266</v>
      </c>
      <c r="AE206" t="s">
        <v>86</v>
      </c>
      <c r="AF206" t="s">
        <v>87</v>
      </c>
      <c r="AG206" t="s">
        <v>267</v>
      </c>
      <c r="AH206" s="45">
        <v>25384</v>
      </c>
      <c r="AI206">
        <v>1164727</v>
      </c>
      <c r="AJ206">
        <v>1921</v>
      </c>
      <c r="AK206" t="s">
        <v>268</v>
      </c>
      <c r="AL206" t="s">
        <v>269</v>
      </c>
      <c r="AM206" t="s">
        <v>245</v>
      </c>
    </row>
    <row r="207" spans="1:39" x14ac:dyDescent="0.3">
      <c r="A207" s="1">
        <v>43577</v>
      </c>
      <c r="B207" t="s">
        <v>2</v>
      </c>
      <c r="C207" t="s">
        <v>246</v>
      </c>
      <c r="D207">
        <v>700</v>
      </c>
      <c r="E207">
        <v>15</v>
      </c>
      <c r="F207">
        <v>33.240001999999997</v>
      </c>
      <c r="G207">
        <v>33.25</v>
      </c>
      <c r="H207">
        <v>32.349997999999999</v>
      </c>
      <c r="I207">
        <v>32.549999</v>
      </c>
      <c r="J207">
        <v>32.417374000000002</v>
      </c>
      <c r="K207">
        <v>12610600</v>
      </c>
      <c r="L207">
        <v>2.59</v>
      </c>
      <c r="M207">
        <v>-1.49416565944943E-2</v>
      </c>
      <c r="N207">
        <v>-8.3031621762820904E-2</v>
      </c>
      <c r="O207">
        <v>-1.5121914818838501E-2</v>
      </c>
      <c r="P207">
        <v>5.2951489540455997E-2</v>
      </c>
      <c r="Q207">
        <v>-0.208088093622531</v>
      </c>
      <c r="R207">
        <v>1.13632661428568E-2</v>
      </c>
      <c r="S207">
        <v>1.22599658865438E-2</v>
      </c>
      <c r="T207">
        <v>1.5168416197017301E-2</v>
      </c>
      <c r="U207">
        <v>1.7602944764558301E-2</v>
      </c>
      <c r="V207">
        <v>41.810001</v>
      </c>
      <c r="W207">
        <v>29.059998999999902</v>
      </c>
      <c r="X207">
        <v>-0.11460822459122599</v>
      </c>
      <c r="Y207">
        <v>1.0115060212163699E-3</v>
      </c>
      <c r="Z207">
        <v>7.2814556223977603E-2</v>
      </c>
      <c r="AA207">
        <v>-1.7685307995788699</v>
      </c>
      <c r="AB207">
        <v>-1.3545198893855901</v>
      </c>
      <c r="AC207" t="s">
        <v>260</v>
      </c>
      <c r="AD207" t="s">
        <v>266</v>
      </c>
      <c r="AE207" t="s">
        <v>86</v>
      </c>
      <c r="AF207" t="s">
        <v>87</v>
      </c>
      <c r="AG207" t="s">
        <v>267</v>
      </c>
      <c r="AH207" s="45">
        <v>25384</v>
      </c>
      <c r="AI207">
        <v>1164727</v>
      </c>
      <c r="AJ207">
        <v>1921</v>
      </c>
      <c r="AK207" t="s">
        <v>268</v>
      </c>
      <c r="AL207" t="s">
        <v>269</v>
      </c>
      <c r="AM207" t="s">
        <v>245</v>
      </c>
    </row>
    <row r="208" spans="1:39" x14ac:dyDescent="0.3">
      <c r="A208" s="1">
        <v>43578</v>
      </c>
      <c r="B208" t="s">
        <v>2</v>
      </c>
      <c r="C208" t="s">
        <v>246</v>
      </c>
      <c r="D208">
        <v>1700</v>
      </c>
      <c r="E208">
        <v>15</v>
      </c>
      <c r="F208">
        <v>32.259997999999896</v>
      </c>
      <c r="G208">
        <v>32.639998999999897</v>
      </c>
      <c r="H208">
        <v>32.240001999999997</v>
      </c>
      <c r="I208">
        <v>32.369999</v>
      </c>
      <c r="J208">
        <v>32.238106000000002</v>
      </c>
      <c r="K208">
        <v>11636200</v>
      </c>
      <c r="L208">
        <v>2.57</v>
      </c>
      <c r="M208">
        <v>-5.5453446293081297E-3</v>
      </c>
      <c r="N208">
        <v>-8.6367506005418995E-2</v>
      </c>
      <c r="O208">
        <v>-3.4157298057222903E-2</v>
      </c>
      <c r="P208">
        <v>3.7072600384480701E-2</v>
      </c>
      <c r="Q208">
        <v>-0.199465706022702</v>
      </c>
      <c r="R208">
        <v>1.03603236602984E-2</v>
      </c>
      <c r="S208">
        <v>1.1877496053076499E-2</v>
      </c>
      <c r="T208">
        <v>1.51400300416845E-2</v>
      </c>
      <c r="U208">
        <v>1.7585278925857099E-2</v>
      </c>
      <c r="V208">
        <v>41.490001999999997</v>
      </c>
      <c r="W208">
        <v>29.059998999999902</v>
      </c>
      <c r="X208">
        <v>-0.11460822459122599</v>
      </c>
      <c r="Y208">
        <v>8.8023511954049196E-3</v>
      </c>
      <c r="Z208">
        <v>6.5743527075637201E-2</v>
      </c>
      <c r="AA208">
        <v>-1.7101017113997099</v>
      </c>
      <c r="AB208">
        <v>-1.4819571763816499</v>
      </c>
      <c r="AC208" t="s">
        <v>260</v>
      </c>
      <c r="AD208" t="s">
        <v>266</v>
      </c>
      <c r="AE208" t="s">
        <v>86</v>
      </c>
      <c r="AF208" t="s">
        <v>87</v>
      </c>
      <c r="AG208" t="s">
        <v>267</v>
      </c>
      <c r="AH208" s="45">
        <v>25384</v>
      </c>
      <c r="AI208">
        <v>1164727</v>
      </c>
      <c r="AJ208">
        <v>1921</v>
      </c>
      <c r="AK208" t="s">
        <v>268</v>
      </c>
      <c r="AL208" t="s">
        <v>269</v>
      </c>
      <c r="AM208" t="s">
        <v>245</v>
      </c>
    </row>
    <row r="209" spans="1:39" x14ac:dyDescent="0.3">
      <c r="A209" s="1">
        <v>43581</v>
      </c>
      <c r="B209" t="s">
        <v>2</v>
      </c>
      <c r="C209" t="s">
        <v>239</v>
      </c>
      <c r="D209">
        <v>1000</v>
      </c>
      <c r="E209">
        <v>15</v>
      </c>
      <c r="F209">
        <v>31.870000999999998</v>
      </c>
      <c r="G209">
        <v>31.940000999999999</v>
      </c>
      <c r="H209">
        <v>31.370000999999998</v>
      </c>
      <c r="I209">
        <v>31.459999</v>
      </c>
      <c r="J209">
        <v>31.3318159999999</v>
      </c>
      <c r="K209">
        <v>11462100</v>
      </c>
      <c r="L209">
        <v>2.5049999999999999</v>
      </c>
      <c r="M209">
        <v>-5.3890973474378804E-3</v>
      </c>
      <c r="N209">
        <v>-4.9002103340875097E-2</v>
      </c>
      <c r="O209">
        <v>-9.7874143951683396E-2</v>
      </c>
      <c r="P209">
        <v>-2.39308305208485E-2</v>
      </c>
      <c r="Q209">
        <v>-0.20770411315802401</v>
      </c>
      <c r="R209">
        <v>6.1140804000005102E-3</v>
      </c>
      <c r="S209">
        <v>1.07961129049632E-2</v>
      </c>
      <c r="T209">
        <v>1.48596376577217E-2</v>
      </c>
      <c r="U209">
        <v>1.7601582336031998E-2</v>
      </c>
      <c r="V209">
        <v>41.200001</v>
      </c>
      <c r="W209">
        <v>29.059998999999902</v>
      </c>
      <c r="X209">
        <v>-0.11460822459122599</v>
      </c>
      <c r="Y209">
        <v>4.6743503443647796E-3</v>
      </c>
      <c r="Z209">
        <v>6.7513283146342501E-2</v>
      </c>
      <c r="AA209">
        <v>-1.7915067526859201</v>
      </c>
      <c r="AB209">
        <v>-1.7624500131438801</v>
      </c>
      <c r="AC209" t="s">
        <v>260</v>
      </c>
      <c r="AD209" t="s">
        <v>266</v>
      </c>
      <c r="AE209" t="s">
        <v>86</v>
      </c>
      <c r="AF209" t="s">
        <v>87</v>
      </c>
      <c r="AG209" t="s">
        <v>267</v>
      </c>
      <c r="AH209" s="45">
        <v>25384</v>
      </c>
      <c r="AI209">
        <v>1164727</v>
      </c>
      <c r="AJ209">
        <v>1921</v>
      </c>
      <c r="AK209" t="s">
        <v>268</v>
      </c>
      <c r="AL209" t="s">
        <v>269</v>
      </c>
      <c r="AM209" t="s">
        <v>245</v>
      </c>
    </row>
    <row r="210" spans="1:39" x14ac:dyDescent="0.3">
      <c r="A210" s="1">
        <v>43593</v>
      </c>
      <c r="B210" t="s">
        <v>2</v>
      </c>
      <c r="C210" t="s">
        <v>239</v>
      </c>
      <c r="D210">
        <v>2300</v>
      </c>
      <c r="E210">
        <v>15</v>
      </c>
      <c r="F210">
        <v>30.860001</v>
      </c>
      <c r="G210">
        <v>31.129998999999899</v>
      </c>
      <c r="H210">
        <v>30.01</v>
      </c>
      <c r="I210">
        <v>30.200001</v>
      </c>
      <c r="J210">
        <v>30.07695</v>
      </c>
      <c r="K210">
        <v>8983600</v>
      </c>
      <c r="L210">
        <v>2.4820000000000002</v>
      </c>
      <c r="M210">
        <v>-1.7071942771498701E-2</v>
      </c>
      <c r="N210">
        <v>-3.9656344195179499E-3</v>
      </c>
      <c r="O210">
        <v>-0.16483989544628599</v>
      </c>
      <c r="P210">
        <v>-8.9233566509281798E-2</v>
      </c>
      <c r="Q210">
        <v>-0.23240750233240101</v>
      </c>
      <c r="R210">
        <v>1.6622702106119599E-2</v>
      </c>
      <c r="S210">
        <v>1.30750534973475E-2</v>
      </c>
      <c r="T210">
        <v>1.5612060372465E-2</v>
      </c>
      <c r="U210">
        <v>1.7684048161500002E-2</v>
      </c>
      <c r="V210">
        <v>40.840000000000003</v>
      </c>
      <c r="W210">
        <v>29.059998999999902</v>
      </c>
      <c r="X210">
        <v>-0.11460822459122599</v>
      </c>
      <c r="Y210">
        <v>-1.60671540560346E-3</v>
      </c>
      <c r="Z210">
        <v>4.7836312583777699E-2</v>
      </c>
      <c r="AA210">
        <v>-2.0546790649441702</v>
      </c>
      <c r="AB210">
        <v>-1.9606786604550299</v>
      </c>
      <c r="AC210" t="s">
        <v>260</v>
      </c>
      <c r="AD210" t="s">
        <v>266</v>
      </c>
      <c r="AE210" t="s">
        <v>86</v>
      </c>
      <c r="AF210" t="s">
        <v>87</v>
      </c>
      <c r="AG210" t="s">
        <v>267</v>
      </c>
      <c r="AH210" s="45">
        <v>25384</v>
      </c>
      <c r="AI210">
        <v>1164727</v>
      </c>
      <c r="AJ210">
        <v>1921</v>
      </c>
      <c r="AK210" t="s">
        <v>268</v>
      </c>
      <c r="AL210" t="s">
        <v>269</v>
      </c>
      <c r="AM210" t="s">
        <v>245</v>
      </c>
    </row>
    <row r="211" spans="1:39" x14ac:dyDescent="0.3">
      <c r="A211" s="1">
        <v>43558</v>
      </c>
      <c r="B211" t="s">
        <v>2</v>
      </c>
      <c r="C211" t="s">
        <v>239</v>
      </c>
      <c r="D211">
        <v>1400</v>
      </c>
      <c r="E211">
        <v>16</v>
      </c>
      <c r="F211">
        <v>35.869999</v>
      </c>
      <c r="G211">
        <v>36.099997999999999</v>
      </c>
      <c r="H211">
        <v>35.709998999999897</v>
      </c>
      <c r="I211">
        <v>35.950001</v>
      </c>
      <c r="J211">
        <v>34.932437999999998</v>
      </c>
      <c r="K211">
        <v>8077000</v>
      </c>
      <c r="L211">
        <v>2.5169999999999999</v>
      </c>
      <c r="M211">
        <v>3.3434549298276498E-3</v>
      </c>
      <c r="N211">
        <v>6.6983566145132102E-3</v>
      </c>
      <c r="O211">
        <v>4.6686350524437301E-2</v>
      </c>
      <c r="P211">
        <v>4.5815858970972401E-2</v>
      </c>
      <c r="Q211">
        <v>-5.6319847473953098E-2</v>
      </c>
      <c r="R211">
        <v>5.1746679265814296E-3</v>
      </c>
      <c r="S211">
        <v>1.48596177170224E-2</v>
      </c>
      <c r="T211">
        <v>1.8801349782513299E-2</v>
      </c>
      <c r="U211">
        <v>1.77125029689848E-2</v>
      </c>
      <c r="V211">
        <v>41.98</v>
      </c>
      <c r="W211">
        <v>29.059998999999902</v>
      </c>
      <c r="X211">
        <v>-0.11460822459122599</v>
      </c>
      <c r="Y211">
        <v>2.1460723821998401E-3</v>
      </c>
      <c r="Z211">
        <v>6.3532778953522301E-2</v>
      </c>
      <c r="AA211">
        <v>-0.58768867810297298</v>
      </c>
      <c r="AB211">
        <v>-0.63540271721430297</v>
      </c>
      <c r="AC211" t="s">
        <v>261</v>
      </c>
      <c r="AD211" t="s">
        <v>266</v>
      </c>
      <c r="AE211" t="s">
        <v>86</v>
      </c>
      <c r="AF211" t="s">
        <v>87</v>
      </c>
      <c r="AG211" t="s">
        <v>267</v>
      </c>
      <c r="AH211" s="45">
        <v>25384</v>
      </c>
      <c r="AI211">
        <v>1164727</v>
      </c>
      <c r="AJ211">
        <v>1921</v>
      </c>
      <c r="AK211" t="s">
        <v>268</v>
      </c>
      <c r="AL211" t="s">
        <v>269</v>
      </c>
      <c r="AM211" t="s">
        <v>245</v>
      </c>
    </row>
    <row r="212" spans="1:39" x14ac:dyDescent="0.3">
      <c r="A212" s="1">
        <v>43559</v>
      </c>
      <c r="B212" t="s">
        <v>2</v>
      </c>
      <c r="C212" t="s">
        <v>246</v>
      </c>
      <c r="D212">
        <v>600</v>
      </c>
      <c r="E212">
        <v>16</v>
      </c>
      <c r="F212">
        <v>35.939999</v>
      </c>
      <c r="G212">
        <v>36.490001999999997</v>
      </c>
      <c r="H212">
        <v>35.630001</v>
      </c>
      <c r="I212">
        <v>36.479999999999997</v>
      </c>
      <c r="J212">
        <v>35.447432999999997</v>
      </c>
      <c r="K212">
        <v>10703000</v>
      </c>
      <c r="L212">
        <v>2.512</v>
      </c>
      <c r="M212">
        <v>1.4634985389208001E-2</v>
      </c>
      <c r="N212">
        <v>2.52615955916855E-2</v>
      </c>
      <c r="O212">
        <v>5.9870937348355698E-2</v>
      </c>
      <c r="P212">
        <v>6.3355284273467496E-2</v>
      </c>
      <c r="Q212">
        <v>-4.5796886149955598E-2</v>
      </c>
      <c r="R212">
        <v>6.8411316240809799E-3</v>
      </c>
      <c r="S212">
        <v>1.5095241185091099E-2</v>
      </c>
      <c r="T212">
        <v>1.8876414758081699E-2</v>
      </c>
      <c r="U212">
        <v>1.7735154427213601E-2</v>
      </c>
      <c r="V212">
        <v>41.98</v>
      </c>
      <c r="W212">
        <v>29.059998999999902</v>
      </c>
      <c r="X212">
        <v>-0.11460822459122599</v>
      </c>
      <c r="Y212">
        <v>2.0824655091414399E-3</v>
      </c>
      <c r="Z212">
        <v>6.2903005546243701E-2</v>
      </c>
      <c r="AA212">
        <v>-0.51315440850383998</v>
      </c>
      <c r="AB212">
        <v>-0.601822446618683</v>
      </c>
      <c r="AC212" t="s">
        <v>261</v>
      </c>
      <c r="AD212" t="s">
        <v>266</v>
      </c>
      <c r="AE212" t="s">
        <v>86</v>
      </c>
      <c r="AF212" t="s">
        <v>87</v>
      </c>
      <c r="AG212" t="s">
        <v>267</v>
      </c>
      <c r="AH212" s="45">
        <v>25384</v>
      </c>
      <c r="AI212">
        <v>1164727</v>
      </c>
      <c r="AJ212">
        <v>1921</v>
      </c>
      <c r="AK212" t="s">
        <v>268</v>
      </c>
      <c r="AL212" t="s">
        <v>269</v>
      </c>
      <c r="AM212" t="s">
        <v>245</v>
      </c>
    </row>
    <row r="213" spans="1:39" x14ac:dyDescent="0.3">
      <c r="A213" s="1">
        <v>43581</v>
      </c>
      <c r="B213" t="s">
        <v>2</v>
      </c>
      <c r="C213" t="s">
        <v>246</v>
      </c>
      <c r="D213">
        <v>1400</v>
      </c>
      <c r="E213">
        <v>16</v>
      </c>
      <c r="F213">
        <v>31.870000999999998</v>
      </c>
      <c r="G213">
        <v>31.940000999999999</v>
      </c>
      <c r="H213">
        <v>31.370000999999998</v>
      </c>
      <c r="I213">
        <v>31.459999</v>
      </c>
      <c r="J213">
        <v>31.3318159999999</v>
      </c>
      <c r="K213">
        <v>11462100</v>
      </c>
      <c r="L213">
        <v>2.5049999999999999</v>
      </c>
      <c r="M213">
        <v>-5.3890973474378804E-3</v>
      </c>
      <c r="N213">
        <v>-4.9002103340875097E-2</v>
      </c>
      <c r="O213">
        <v>-9.7874143951683396E-2</v>
      </c>
      <c r="P213">
        <v>-2.39308305208485E-2</v>
      </c>
      <c r="Q213">
        <v>-0.20770411315802401</v>
      </c>
      <c r="R213">
        <v>6.1140804000005102E-3</v>
      </c>
      <c r="S213">
        <v>1.07961129049632E-2</v>
      </c>
      <c r="T213">
        <v>1.48596376577217E-2</v>
      </c>
      <c r="U213">
        <v>1.7601582336031998E-2</v>
      </c>
      <c r="V213">
        <v>41.200001</v>
      </c>
      <c r="W213">
        <v>29.059998999999902</v>
      </c>
      <c r="X213">
        <v>-0.11460822459122599</v>
      </c>
      <c r="Y213">
        <v>4.6743503443647796E-3</v>
      </c>
      <c r="Z213">
        <v>6.7513283146342501E-2</v>
      </c>
      <c r="AA213">
        <v>-1.7915067526859201</v>
      </c>
      <c r="AB213">
        <v>-1.7624500131438801</v>
      </c>
      <c r="AC213" t="s">
        <v>261</v>
      </c>
      <c r="AD213" t="s">
        <v>266</v>
      </c>
      <c r="AE213" t="s">
        <v>86</v>
      </c>
      <c r="AF213" t="s">
        <v>87</v>
      </c>
      <c r="AG213" t="s">
        <v>267</v>
      </c>
      <c r="AH213" s="45">
        <v>25384</v>
      </c>
      <c r="AI213">
        <v>1164727</v>
      </c>
      <c r="AJ213">
        <v>1921</v>
      </c>
      <c r="AK213" t="s">
        <v>268</v>
      </c>
      <c r="AL213" t="s">
        <v>269</v>
      </c>
      <c r="AM213" t="s">
        <v>245</v>
      </c>
    </row>
    <row r="214" spans="1:39" x14ac:dyDescent="0.3">
      <c r="A214" s="1">
        <v>43585</v>
      </c>
      <c r="B214" t="s">
        <v>2</v>
      </c>
      <c r="C214" t="s">
        <v>239</v>
      </c>
      <c r="D214">
        <v>1000</v>
      </c>
      <c r="E214">
        <v>16</v>
      </c>
      <c r="F214">
        <v>30.74</v>
      </c>
      <c r="G214">
        <v>31.09</v>
      </c>
      <c r="H214">
        <v>30.530000999999999</v>
      </c>
      <c r="I214">
        <v>31.059998999999902</v>
      </c>
      <c r="J214">
        <v>30.933444999999999</v>
      </c>
      <c r="K214">
        <v>9588600</v>
      </c>
      <c r="L214">
        <v>2.5089999999999999</v>
      </c>
      <c r="M214">
        <v>9.7056521900522608E-3</v>
      </c>
      <c r="N214">
        <v>-4.1311207983175197E-2</v>
      </c>
      <c r="O214">
        <v>-0.110951281885591</v>
      </c>
      <c r="P214">
        <v>-4.8121339213311999E-2</v>
      </c>
      <c r="Q214">
        <v>-0.22394920868939999</v>
      </c>
      <c r="R214">
        <v>1.25993136034985E-2</v>
      </c>
      <c r="S214">
        <v>1.17329970763198E-2</v>
      </c>
      <c r="T214">
        <v>1.49440731663952E-2</v>
      </c>
      <c r="U214">
        <v>1.76611882064804E-2</v>
      </c>
      <c r="V214">
        <v>40.840000000000003</v>
      </c>
      <c r="W214">
        <v>29.059998999999902</v>
      </c>
      <c r="X214">
        <v>-0.11460822459122599</v>
      </c>
      <c r="Y214">
        <v>9.5096475723260604E-4</v>
      </c>
      <c r="Z214">
        <v>6.4332624841469496E-2</v>
      </c>
      <c r="AA214">
        <v>-1.9360823002730001</v>
      </c>
      <c r="AB214">
        <v>-1.85868928091218</v>
      </c>
      <c r="AC214" t="s">
        <v>261</v>
      </c>
      <c r="AD214" t="s">
        <v>266</v>
      </c>
      <c r="AE214" t="s">
        <v>86</v>
      </c>
      <c r="AF214" t="s">
        <v>87</v>
      </c>
      <c r="AG214" t="s">
        <v>267</v>
      </c>
      <c r="AH214" s="45">
        <v>25384</v>
      </c>
      <c r="AI214">
        <v>1164727</v>
      </c>
      <c r="AJ214">
        <v>1921</v>
      </c>
      <c r="AK214" t="s">
        <v>268</v>
      </c>
      <c r="AL214" t="s">
        <v>269</v>
      </c>
      <c r="AM214" t="s">
        <v>245</v>
      </c>
    </row>
    <row r="215" spans="1:39" x14ac:dyDescent="0.3">
      <c r="A215" s="1">
        <v>43594</v>
      </c>
      <c r="B215" t="s">
        <v>2</v>
      </c>
      <c r="C215" t="s">
        <v>246</v>
      </c>
      <c r="D215">
        <v>2000</v>
      </c>
      <c r="E215">
        <v>16</v>
      </c>
      <c r="F215">
        <v>30.120000999999998</v>
      </c>
      <c r="G215">
        <v>30.459999</v>
      </c>
      <c r="H215">
        <v>29.84</v>
      </c>
      <c r="I215">
        <v>29.93</v>
      </c>
      <c r="J215">
        <v>29.808050000000001</v>
      </c>
      <c r="K215">
        <v>6850800</v>
      </c>
      <c r="L215">
        <v>2.4569999999999999</v>
      </c>
      <c r="M215">
        <v>-8.98060640422782E-3</v>
      </c>
      <c r="N215">
        <v>-5.6638721143688203E-3</v>
      </c>
      <c r="O215">
        <v>-0.17819450594685901</v>
      </c>
      <c r="P215">
        <v>-9.08296748917862E-2</v>
      </c>
      <c r="Q215">
        <v>-0.244143328706694</v>
      </c>
      <c r="R215">
        <v>1.6804795895872901E-2</v>
      </c>
      <c r="S215">
        <v>1.2805105904662601E-2</v>
      </c>
      <c r="T215">
        <v>1.56231926289002E-2</v>
      </c>
      <c r="U215">
        <v>1.7689777151555602E-2</v>
      </c>
      <c r="V215">
        <v>40.840000000000003</v>
      </c>
      <c r="W215">
        <v>29.059998999999902</v>
      </c>
      <c r="X215">
        <v>-0.11460822459122599</v>
      </c>
      <c r="Y215">
        <v>-3.0259986019249502E-3</v>
      </c>
      <c r="Z215">
        <v>4.9098671826575797E-2</v>
      </c>
      <c r="AA215">
        <v>-2.1582145687673702</v>
      </c>
      <c r="AB215">
        <v>-2.0091961259592699</v>
      </c>
      <c r="AC215" t="s">
        <v>261</v>
      </c>
      <c r="AD215" t="s">
        <v>266</v>
      </c>
      <c r="AE215" t="s">
        <v>86</v>
      </c>
      <c r="AF215" t="s">
        <v>87</v>
      </c>
      <c r="AG215" t="s">
        <v>267</v>
      </c>
      <c r="AH215" s="45">
        <v>25384</v>
      </c>
      <c r="AI215">
        <v>1164727</v>
      </c>
      <c r="AJ215">
        <v>1921</v>
      </c>
      <c r="AK215" t="s">
        <v>268</v>
      </c>
      <c r="AL215" t="s">
        <v>269</v>
      </c>
      <c r="AM215" t="s">
        <v>245</v>
      </c>
    </row>
    <row r="216" spans="1:39" x14ac:dyDescent="0.3">
      <c r="A216" s="1">
        <v>43613</v>
      </c>
      <c r="B216" t="s">
        <v>2</v>
      </c>
      <c r="C216" t="s">
        <v>239</v>
      </c>
      <c r="D216">
        <v>800</v>
      </c>
      <c r="E216">
        <v>16</v>
      </c>
      <c r="F216">
        <v>31.75</v>
      </c>
      <c r="G216">
        <v>31.879998999999899</v>
      </c>
      <c r="H216">
        <v>31.469998999999898</v>
      </c>
      <c r="I216">
        <v>31.67</v>
      </c>
      <c r="J216">
        <v>31.540959999999998</v>
      </c>
      <c r="K216">
        <v>11372900</v>
      </c>
      <c r="L216">
        <v>2.2679999999999998</v>
      </c>
      <c r="M216">
        <v>-7.8629318366302409E-3</v>
      </c>
      <c r="N216">
        <v>1.5913775122167399E-2</v>
      </c>
      <c r="O216">
        <v>1.2638543664487099E-3</v>
      </c>
      <c r="P216">
        <v>-6.9851926667917993E-2</v>
      </c>
      <c r="Q216">
        <v>-0.18738473585434101</v>
      </c>
      <c r="R216">
        <v>7.4519750180657698E-3</v>
      </c>
      <c r="S216">
        <v>1.31008436672916E-2</v>
      </c>
      <c r="T216">
        <v>1.39918331890772E-2</v>
      </c>
      <c r="U216">
        <v>1.7668506498580799E-2</v>
      </c>
      <c r="V216">
        <v>39.950001</v>
      </c>
      <c r="W216">
        <v>29.059998999999902</v>
      </c>
      <c r="X216">
        <v>-0.11460822459122599</v>
      </c>
      <c r="Y216">
        <v>-8.4109499934704197E-3</v>
      </c>
      <c r="Z216">
        <v>-7.1708946238107996E-3</v>
      </c>
      <c r="AA216">
        <v>-1.82569009857105</v>
      </c>
      <c r="AB216">
        <v>-1.6988766206083401</v>
      </c>
      <c r="AC216" t="s">
        <v>261</v>
      </c>
      <c r="AD216" t="s">
        <v>266</v>
      </c>
      <c r="AE216" t="s">
        <v>86</v>
      </c>
      <c r="AF216" t="s">
        <v>87</v>
      </c>
      <c r="AG216" t="s">
        <v>267</v>
      </c>
      <c r="AH216" s="45">
        <v>25384</v>
      </c>
      <c r="AI216">
        <v>1164727</v>
      </c>
      <c r="AJ216">
        <v>1921</v>
      </c>
      <c r="AK216" t="s">
        <v>268</v>
      </c>
      <c r="AL216" t="s">
        <v>269</v>
      </c>
      <c r="AM216" t="s">
        <v>245</v>
      </c>
    </row>
    <row r="217" spans="1:39" x14ac:dyDescent="0.3">
      <c r="A217" s="1">
        <v>43621</v>
      </c>
      <c r="B217" t="s">
        <v>2</v>
      </c>
      <c r="C217" t="s">
        <v>239</v>
      </c>
      <c r="D217">
        <v>1400</v>
      </c>
      <c r="E217">
        <v>16</v>
      </c>
      <c r="F217">
        <v>34.540000999999997</v>
      </c>
      <c r="G217">
        <v>34.75</v>
      </c>
      <c r="H217">
        <v>34.060001</v>
      </c>
      <c r="I217">
        <v>34.490001999999997</v>
      </c>
      <c r="J217">
        <v>34.490001999999997</v>
      </c>
      <c r="K217">
        <v>10111000</v>
      </c>
      <c r="L217">
        <v>2.1230000000000002</v>
      </c>
      <c r="M217">
        <v>7.8591872498466001E-3</v>
      </c>
      <c r="N217">
        <v>9.1595213155659397E-2</v>
      </c>
      <c r="O217">
        <v>0.13624840497784099</v>
      </c>
      <c r="P217">
        <v>6.8641760971414098E-2</v>
      </c>
      <c r="Q217">
        <v>-5.4016700395637197E-2</v>
      </c>
      <c r="R217">
        <v>8.4478112507902995E-3</v>
      </c>
      <c r="S217">
        <v>1.2815463878429601E-2</v>
      </c>
      <c r="T217">
        <v>1.37048820357542E-2</v>
      </c>
      <c r="U217">
        <v>1.7836937636361301E-2</v>
      </c>
      <c r="V217">
        <v>39.189999</v>
      </c>
      <c r="W217">
        <v>29.059998999999902</v>
      </c>
      <c r="X217">
        <v>-0.11460822459122599</v>
      </c>
      <c r="Y217">
        <v>8.1287266899663802E-3</v>
      </c>
      <c r="Z217">
        <v>-1.07705730186333E-2</v>
      </c>
      <c r="AA217">
        <v>-0.68609470895075397</v>
      </c>
      <c r="AB217">
        <v>-1.0840102367044799</v>
      </c>
      <c r="AC217" t="s">
        <v>261</v>
      </c>
      <c r="AD217" t="s">
        <v>266</v>
      </c>
      <c r="AE217" t="s">
        <v>86</v>
      </c>
      <c r="AF217" t="s">
        <v>87</v>
      </c>
      <c r="AG217" t="s">
        <v>267</v>
      </c>
      <c r="AH217" s="45">
        <v>25384</v>
      </c>
      <c r="AI217">
        <v>1164727</v>
      </c>
      <c r="AJ217">
        <v>1921</v>
      </c>
      <c r="AK217" t="s">
        <v>268</v>
      </c>
      <c r="AL217" t="s">
        <v>269</v>
      </c>
      <c r="AM217" t="s">
        <v>245</v>
      </c>
    </row>
    <row r="218" spans="1:39" x14ac:dyDescent="0.3">
      <c r="A218" s="1">
        <v>43623</v>
      </c>
      <c r="B218" t="s">
        <v>2</v>
      </c>
      <c r="C218" t="s">
        <v>239</v>
      </c>
      <c r="D218">
        <v>1400</v>
      </c>
      <c r="E218">
        <v>16</v>
      </c>
      <c r="F218">
        <v>35.490001999999997</v>
      </c>
      <c r="G218">
        <v>35.849997999999999</v>
      </c>
      <c r="H218">
        <v>35.259997999999896</v>
      </c>
      <c r="I218">
        <v>35.669998</v>
      </c>
      <c r="J218">
        <v>35.669998</v>
      </c>
      <c r="K218">
        <v>11352800</v>
      </c>
      <c r="L218">
        <v>2.0840000000000001</v>
      </c>
      <c r="M218">
        <v>1.0143705040388499E-2</v>
      </c>
      <c r="N218">
        <v>7.9161699227603896E-2</v>
      </c>
      <c r="O218">
        <v>0.15347890286568</v>
      </c>
      <c r="P218">
        <v>8.5228676506554704E-2</v>
      </c>
      <c r="Q218">
        <v>-3.4676266968852697E-2</v>
      </c>
      <c r="R218">
        <v>6.8307505508846201E-3</v>
      </c>
      <c r="S218">
        <v>1.2206452259580799E-2</v>
      </c>
      <c r="T218">
        <v>1.39349532347237E-2</v>
      </c>
      <c r="U218">
        <v>1.78992219157336E-2</v>
      </c>
      <c r="V218">
        <v>39.189999</v>
      </c>
      <c r="W218">
        <v>29.059998999999902</v>
      </c>
      <c r="X218">
        <v>-0.11460822459122599</v>
      </c>
      <c r="Y218">
        <v>1.0442979367750601E-2</v>
      </c>
      <c r="Z218">
        <v>-2.7592902246274201E-3</v>
      </c>
      <c r="AA218">
        <v>-0.51296540409112101</v>
      </c>
      <c r="AB218">
        <v>-0.73684555232250903</v>
      </c>
      <c r="AC218" t="s">
        <v>261</v>
      </c>
      <c r="AD218" t="s">
        <v>266</v>
      </c>
      <c r="AE218" t="s">
        <v>86</v>
      </c>
      <c r="AF218" t="s">
        <v>87</v>
      </c>
      <c r="AG218" t="s">
        <v>267</v>
      </c>
      <c r="AH218" s="45">
        <v>25384</v>
      </c>
      <c r="AI218">
        <v>1164727</v>
      </c>
      <c r="AJ218">
        <v>1921</v>
      </c>
      <c r="AK218" t="s">
        <v>268</v>
      </c>
      <c r="AL218" t="s">
        <v>269</v>
      </c>
      <c r="AM218" t="s">
        <v>245</v>
      </c>
    </row>
    <row r="219" spans="1:39" x14ac:dyDescent="0.3">
      <c r="A219" s="1">
        <v>43626</v>
      </c>
      <c r="B219" t="s">
        <v>2</v>
      </c>
      <c r="C219" t="s">
        <v>246</v>
      </c>
      <c r="D219">
        <v>1600</v>
      </c>
      <c r="E219">
        <v>16</v>
      </c>
      <c r="F219">
        <v>35.139998999999897</v>
      </c>
      <c r="G219">
        <v>35.340000000000003</v>
      </c>
      <c r="H219">
        <v>34.840000000000003</v>
      </c>
      <c r="I219">
        <v>35.290000999999997</v>
      </c>
      <c r="J219">
        <v>35.290000999999997</v>
      </c>
      <c r="K219">
        <v>9607000</v>
      </c>
      <c r="L219">
        <v>2.1429999999999998</v>
      </c>
      <c r="M219">
        <v>-1.07102772774546E-2</v>
      </c>
      <c r="N219">
        <v>5.2264010389783101E-2</v>
      </c>
      <c r="O219">
        <v>0.15984056835972399</v>
      </c>
      <c r="P219">
        <v>8.2261089230482198E-2</v>
      </c>
      <c r="Q219">
        <v>-4.33151096134139E-2</v>
      </c>
      <c r="R219">
        <v>1.3659464916355399E-2</v>
      </c>
      <c r="S219">
        <v>1.16733401818903E-2</v>
      </c>
      <c r="T219">
        <v>1.3971163542393901E-2</v>
      </c>
      <c r="U219">
        <v>1.7911209071196001E-2</v>
      </c>
      <c r="V219">
        <v>39.189999</v>
      </c>
      <c r="W219">
        <v>29.059998999999902</v>
      </c>
      <c r="X219">
        <v>-0.11460822459122599</v>
      </c>
      <c r="Y219">
        <v>4.6492198743191201E-3</v>
      </c>
      <c r="Z219">
        <v>-4.8440510092968804E-3</v>
      </c>
      <c r="AA219">
        <v>-0.60136393041297498</v>
      </c>
      <c r="AB219">
        <v>-0.63836353094934095</v>
      </c>
      <c r="AC219" t="s">
        <v>261</v>
      </c>
      <c r="AD219" t="s">
        <v>266</v>
      </c>
      <c r="AE219" t="s">
        <v>86</v>
      </c>
      <c r="AF219" t="s">
        <v>87</v>
      </c>
      <c r="AG219" t="s">
        <v>267</v>
      </c>
      <c r="AH219" s="45">
        <v>25384</v>
      </c>
      <c r="AI219">
        <v>1164727</v>
      </c>
      <c r="AJ219">
        <v>1921</v>
      </c>
      <c r="AK219" t="s">
        <v>268</v>
      </c>
      <c r="AL219" t="s">
        <v>269</v>
      </c>
      <c r="AM219" t="s">
        <v>245</v>
      </c>
    </row>
    <row r="220" spans="1:39" x14ac:dyDescent="0.3">
      <c r="A220" s="1">
        <v>43573</v>
      </c>
      <c r="B220" t="s">
        <v>2</v>
      </c>
      <c r="C220" t="s">
        <v>246</v>
      </c>
      <c r="D220">
        <v>1800</v>
      </c>
      <c r="E220">
        <v>17</v>
      </c>
      <c r="F220">
        <v>34.150002000000001</v>
      </c>
      <c r="G220">
        <v>34.220001000000003</v>
      </c>
      <c r="H220">
        <v>32.869999</v>
      </c>
      <c r="I220">
        <v>33.040000999999997</v>
      </c>
      <c r="J220">
        <v>32.905380000000001</v>
      </c>
      <c r="K220">
        <v>26298500</v>
      </c>
      <c r="L220">
        <v>2.56</v>
      </c>
      <c r="M220">
        <v>-3.3921666725042397E-2</v>
      </c>
      <c r="N220">
        <v>-6.0335916460413197E-2</v>
      </c>
      <c r="O220">
        <v>1.7392882610369399E-2</v>
      </c>
      <c r="P220">
        <v>7.2625736497702306E-2</v>
      </c>
      <c r="Q220">
        <v>-0.17267103672078901</v>
      </c>
      <c r="R220">
        <v>1.5844028203077998E-2</v>
      </c>
      <c r="S220">
        <v>1.24185879211709E-2</v>
      </c>
      <c r="T220">
        <v>1.50402366462022E-2</v>
      </c>
      <c r="U220">
        <v>1.7631157006074798E-2</v>
      </c>
      <c r="V220">
        <v>41.959998999999897</v>
      </c>
      <c r="W220">
        <v>29.059998999999902</v>
      </c>
      <c r="X220">
        <v>-0.11460822459122599</v>
      </c>
      <c r="Y220">
        <v>1.5778467813143101E-3</v>
      </c>
      <c r="Z220">
        <v>6.7452105449078106E-2</v>
      </c>
      <c r="AA220">
        <v>-1.49042823959267</v>
      </c>
      <c r="AB220">
        <v>-1.16806960120202</v>
      </c>
      <c r="AC220" t="s">
        <v>262</v>
      </c>
      <c r="AD220" t="s">
        <v>266</v>
      </c>
      <c r="AE220" t="s">
        <v>86</v>
      </c>
      <c r="AF220" t="s">
        <v>87</v>
      </c>
      <c r="AG220" t="s">
        <v>267</v>
      </c>
      <c r="AH220" s="45">
        <v>25384</v>
      </c>
      <c r="AI220">
        <v>1164727</v>
      </c>
      <c r="AJ220">
        <v>1921</v>
      </c>
      <c r="AK220" t="s">
        <v>268</v>
      </c>
      <c r="AL220" t="s">
        <v>269</v>
      </c>
      <c r="AM220" t="s">
        <v>245</v>
      </c>
    </row>
    <row r="221" spans="1:39" x14ac:dyDescent="0.3">
      <c r="A221" s="1">
        <v>43601</v>
      </c>
      <c r="B221" t="s">
        <v>2</v>
      </c>
      <c r="C221" t="s">
        <v>239</v>
      </c>
      <c r="D221">
        <v>1600</v>
      </c>
      <c r="E221">
        <v>17</v>
      </c>
      <c r="F221">
        <v>30.5</v>
      </c>
      <c r="G221">
        <v>30.700001</v>
      </c>
      <c r="H221">
        <v>30.209999</v>
      </c>
      <c r="I221">
        <v>30.549999</v>
      </c>
      <c r="J221">
        <v>30.425523999999999</v>
      </c>
      <c r="K221">
        <v>6742100</v>
      </c>
      <c r="L221">
        <v>2.4049999999999998</v>
      </c>
      <c r="M221">
        <v>-4.5721643689791E-3</v>
      </c>
      <c r="N221">
        <v>2.0503370144134801E-2</v>
      </c>
      <c r="O221">
        <v>-0.144234813615916</v>
      </c>
      <c r="P221">
        <v>-5.1774013598987E-2</v>
      </c>
      <c r="Q221">
        <v>-0.21181436559451799</v>
      </c>
      <c r="R221">
        <v>1.2625814695213001E-2</v>
      </c>
      <c r="S221">
        <v>1.45473123556626E-2</v>
      </c>
      <c r="T221">
        <v>1.5966050699485802E-2</v>
      </c>
      <c r="U221">
        <v>1.77081404069813E-2</v>
      </c>
      <c r="V221">
        <v>40.029998999999997</v>
      </c>
      <c r="W221">
        <v>29.059998999999902</v>
      </c>
      <c r="X221">
        <v>-0.11460822459122599</v>
      </c>
      <c r="Y221">
        <v>8.8559569696340101E-3</v>
      </c>
      <c r="Z221">
        <v>6.8193058059743596E-3</v>
      </c>
      <c r="AA221">
        <v>-1.9513359436612701</v>
      </c>
      <c r="AB221">
        <v>-2.0378824009078702</v>
      </c>
      <c r="AC221" t="s">
        <v>262</v>
      </c>
      <c r="AD221" t="s">
        <v>266</v>
      </c>
      <c r="AE221" t="s">
        <v>86</v>
      </c>
      <c r="AF221" t="s">
        <v>87</v>
      </c>
      <c r="AG221" t="s">
        <v>267</v>
      </c>
      <c r="AH221" s="45">
        <v>25384</v>
      </c>
      <c r="AI221">
        <v>1164727</v>
      </c>
      <c r="AJ221">
        <v>1921</v>
      </c>
      <c r="AK221" t="s">
        <v>268</v>
      </c>
      <c r="AL221" t="s">
        <v>269</v>
      </c>
      <c r="AM221" t="s">
        <v>245</v>
      </c>
    </row>
    <row r="222" spans="1:39" x14ac:dyDescent="0.3">
      <c r="A222" s="1">
        <v>43608</v>
      </c>
      <c r="B222" t="s">
        <v>2</v>
      </c>
      <c r="C222" t="s">
        <v>246</v>
      </c>
      <c r="D222">
        <v>1900</v>
      </c>
      <c r="E222">
        <v>17</v>
      </c>
      <c r="F222">
        <v>31.6</v>
      </c>
      <c r="G222">
        <v>32.029998999999997</v>
      </c>
      <c r="H222">
        <v>31.32</v>
      </c>
      <c r="I222">
        <v>31.639999</v>
      </c>
      <c r="J222">
        <v>31.511081999999998</v>
      </c>
      <c r="K222">
        <v>8810000</v>
      </c>
      <c r="L222">
        <v>2.2959999999999998</v>
      </c>
      <c r="M222">
        <v>1.01652348541643E-2</v>
      </c>
      <c r="N222">
        <v>3.5057432080936701E-2</v>
      </c>
      <c r="O222">
        <v>-2.2809875529560798E-2</v>
      </c>
      <c r="P222">
        <v>-0.11364544997715199</v>
      </c>
      <c r="Q222">
        <v>-0.15836571302813901</v>
      </c>
      <c r="R222">
        <v>4.9318828990367299E-3</v>
      </c>
      <c r="S222">
        <v>1.34305385711693E-2</v>
      </c>
      <c r="T222">
        <v>1.44961451360727E-2</v>
      </c>
      <c r="U222">
        <v>1.77144860528833E-2</v>
      </c>
      <c r="V222">
        <v>40.029998999999997</v>
      </c>
      <c r="W222">
        <v>29.059998999999902</v>
      </c>
      <c r="X222">
        <v>-0.11460822459122599</v>
      </c>
      <c r="Y222">
        <v>-1.1985692488440201E-2</v>
      </c>
      <c r="Z222">
        <v>-8.4481787638861997E-3</v>
      </c>
      <c r="AA222">
        <v>-1.5477465232613401</v>
      </c>
      <c r="AB222">
        <v>-1.7353707315571301</v>
      </c>
      <c r="AC222" t="s">
        <v>262</v>
      </c>
      <c r="AD222" t="s">
        <v>266</v>
      </c>
      <c r="AE222" t="s">
        <v>86</v>
      </c>
      <c r="AF222" t="s">
        <v>87</v>
      </c>
      <c r="AG222" t="s">
        <v>267</v>
      </c>
      <c r="AH222" s="45">
        <v>25384</v>
      </c>
      <c r="AI222">
        <v>1164727</v>
      </c>
      <c r="AJ222">
        <v>1921</v>
      </c>
      <c r="AK222" t="s">
        <v>268</v>
      </c>
      <c r="AL222" t="s">
        <v>269</v>
      </c>
      <c r="AM222" t="s">
        <v>245</v>
      </c>
    </row>
    <row r="223" spans="1:39" x14ac:dyDescent="0.3">
      <c r="A223" s="1">
        <v>43616</v>
      </c>
      <c r="B223" t="s">
        <v>2</v>
      </c>
      <c r="C223" t="s">
        <v>246</v>
      </c>
      <c r="D223">
        <v>2200</v>
      </c>
      <c r="E223">
        <v>17</v>
      </c>
      <c r="F223">
        <v>32.459998999999897</v>
      </c>
      <c r="G223">
        <v>33.400002000000001</v>
      </c>
      <c r="H223">
        <v>32.369999</v>
      </c>
      <c r="I223">
        <v>33.090000000000003</v>
      </c>
      <c r="J223">
        <v>32.955172999999903</v>
      </c>
      <c r="K223">
        <v>13522400</v>
      </c>
      <c r="L223">
        <v>2.1419999999999999</v>
      </c>
      <c r="M223">
        <v>3.0686621574332901E-2</v>
      </c>
      <c r="N223">
        <v>4.48089505887313E-2</v>
      </c>
      <c r="O223">
        <v>6.3310283042345705E-2</v>
      </c>
      <c r="P223">
        <v>6.8754041417988703E-3</v>
      </c>
      <c r="Q223">
        <v>-0.12381591324987599</v>
      </c>
      <c r="R223">
        <v>1.51758073667277E-2</v>
      </c>
      <c r="S223">
        <v>1.3759707651702899E-2</v>
      </c>
      <c r="T223">
        <v>1.42466102903711E-2</v>
      </c>
      <c r="U223">
        <v>1.7766317480881502E-2</v>
      </c>
      <c r="V223">
        <v>39.349997999999999</v>
      </c>
      <c r="W223">
        <v>29.059998999999902</v>
      </c>
      <c r="X223">
        <v>-0.11460822459122599</v>
      </c>
      <c r="Y223">
        <v>-1.3283204951564801E-2</v>
      </c>
      <c r="Z223">
        <v>-3.4967402969650403E-2</v>
      </c>
      <c r="AA223">
        <v>-1.29385686526328</v>
      </c>
      <c r="AB223">
        <v>-1.60563350191041</v>
      </c>
      <c r="AC223" t="s">
        <v>262</v>
      </c>
      <c r="AD223" t="s">
        <v>266</v>
      </c>
      <c r="AE223" t="s">
        <v>86</v>
      </c>
      <c r="AF223" t="s">
        <v>87</v>
      </c>
      <c r="AG223" t="s">
        <v>267</v>
      </c>
      <c r="AH223" s="45">
        <v>25384</v>
      </c>
      <c r="AI223">
        <v>1164727</v>
      </c>
      <c r="AJ223">
        <v>1921</v>
      </c>
      <c r="AK223" t="s">
        <v>268</v>
      </c>
      <c r="AL223" t="s">
        <v>269</v>
      </c>
      <c r="AM223" t="s">
        <v>245</v>
      </c>
    </row>
    <row r="224" spans="1:39" x14ac:dyDescent="0.3">
      <c r="A224" s="1">
        <v>43565</v>
      </c>
      <c r="B224" t="s">
        <v>2</v>
      </c>
      <c r="C224" t="s">
        <v>246</v>
      </c>
      <c r="D224">
        <v>1400</v>
      </c>
      <c r="E224">
        <v>18</v>
      </c>
      <c r="F224">
        <v>36.529998999999997</v>
      </c>
      <c r="G224">
        <v>36.689999</v>
      </c>
      <c r="H224">
        <v>36.200001</v>
      </c>
      <c r="I224">
        <v>36.270000000000003</v>
      </c>
      <c r="J224">
        <v>35.243381999999997</v>
      </c>
      <c r="K224">
        <v>6562100</v>
      </c>
      <c r="L224">
        <v>2.4769999999999999</v>
      </c>
      <c r="M224">
        <v>-9.0571636850736506E-3</v>
      </c>
      <c r="N224">
        <v>8.8619138317964294E-3</v>
      </c>
      <c r="O224">
        <v>8.0939190157852503E-2</v>
      </c>
      <c r="P224">
        <v>5.7873136246702997E-2</v>
      </c>
      <c r="Q224">
        <v>-6.3805726883733704E-2</v>
      </c>
      <c r="R224">
        <v>8.6980451165714501E-3</v>
      </c>
      <c r="S224">
        <v>1.22811318523912E-2</v>
      </c>
      <c r="T224">
        <v>1.88273346846656E-2</v>
      </c>
      <c r="U224">
        <v>1.76441815470465E-2</v>
      </c>
      <c r="V224">
        <v>41.98</v>
      </c>
      <c r="W224">
        <v>29.059998999999902</v>
      </c>
      <c r="X224">
        <v>-0.11460822459122599</v>
      </c>
      <c r="Y224">
        <v>3.47183783585567E-3</v>
      </c>
      <c r="Z224">
        <v>4.89512604590202E-2</v>
      </c>
      <c r="AA224">
        <v>-0.64925026688546195</v>
      </c>
      <c r="AB224">
        <v>-0.53546210112277004</v>
      </c>
      <c r="AC224" t="s">
        <v>263</v>
      </c>
      <c r="AD224" t="s">
        <v>266</v>
      </c>
      <c r="AE224" t="s">
        <v>86</v>
      </c>
      <c r="AF224" t="s">
        <v>87</v>
      </c>
      <c r="AG224" t="s">
        <v>267</v>
      </c>
      <c r="AH224" s="45">
        <v>25384</v>
      </c>
      <c r="AI224">
        <v>1164727</v>
      </c>
      <c r="AJ224">
        <v>1921</v>
      </c>
      <c r="AK224" t="s">
        <v>268</v>
      </c>
      <c r="AL224" t="s">
        <v>269</v>
      </c>
      <c r="AM224" t="s">
        <v>245</v>
      </c>
    </row>
    <row r="225" spans="1:39" x14ac:dyDescent="0.3">
      <c r="A225" s="1">
        <v>43567</v>
      </c>
      <c r="B225" t="s">
        <v>2</v>
      </c>
      <c r="C225" t="s">
        <v>246</v>
      </c>
      <c r="D225">
        <v>2800</v>
      </c>
      <c r="E225">
        <v>18</v>
      </c>
      <c r="F225">
        <v>36.110000999999997</v>
      </c>
      <c r="G225">
        <v>36.419998</v>
      </c>
      <c r="H225">
        <v>35.599997999999999</v>
      </c>
      <c r="I225">
        <v>36.25</v>
      </c>
      <c r="J225">
        <v>35.223945999999998</v>
      </c>
      <c r="K225">
        <v>10550700</v>
      </c>
      <c r="L225">
        <v>2.56</v>
      </c>
      <c r="M225">
        <v>7.7540487079133897E-3</v>
      </c>
      <c r="N225">
        <v>-6.8728577037525497E-3</v>
      </c>
      <c r="O225">
        <v>5.2092134149323899E-2</v>
      </c>
      <c r="P225">
        <v>4.2591892882754702E-2</v>
      </c>
      <c r="Q225">
        <v>-8.7646162533142502E-2</v>
      </c>
      <c r="R225">
        <v>7.4751212224305804E-3</v>
      </c>
      <c r="S225">
        <v>1.0843631157594701E-2</v>
      </c>
      <c r="T225">
        <v>1.8819327053487999E-2</v>
      </c>
      <c r="U225">
        <v>1.7556621557512E-2</v>
      </c>
      <c r="V225">
        <v>41.98</v>
      </c>
      <c r="W225">
        <v>29.059998999999902</v>
      </c>
      <c r="X225">
        <v>-0.11460822459122599</v>
      </c>
      <c r="Y225">
        <v>6.5875784763498903E-3</v>
      </c>
      <c r="Z225">
        <v>6.1027146937396401E-2</v>
      </c>
      <c r="AA225">
        <v>-0.83627935866098302</v>
      </c>
      <c r="AB225">
        <v>-0.67367834905611701</v>
      </c>
      <c r="AC225" t="s">
        <v>263</v>
      </c>
      <c r="AD225" t="s">
        <v>266</v>
      </c>
      <c r="AE225" t="s">
        <v>86</v>
      </c>
      <c r="AF225" t="s">
        <v>87</v>
      </c>
      <c r="AG225" t="s">
        <v>267</v>
      </c>
      <c r="AH225" s="45">
        <v>25384</v>
      </c>
      <c r="AI225">
        <v>1164727</v>
      </c>
      <c r="AJ225">
        <v>1921</v>
      </c>
      <c r="AK225" t="s">
        <v>268</v>
      </c>
      <c r="AL225" t="s">
        <v>269</v>
      </c>
      <c r="AM225" t="s">
        <v>245</v>
      </c>
    </row>
    <row r="226" spans="1:39" x14ac:dyDescent="0.3">
      <c r="A226" s="1">
        <v>43577</v>
      </c>
      <c r="B226" t="s">
        <v>2</v>
      </c>
      <c r="C226" t="s">
        <v>239</v>
      </c>
      <c r="D226">
        <v>2500</v>
      </c>
      <c r="E226">
        <v>18</v>
      </c>
      <c r="F226">
        <v>33.240001999999997</v>
      </c>
      <c r="G226">
        <v>33.25</v>
      </c>
      <c r="H226">
        <v>32.349997999999999</v>
      </c>
      <c r="I226">
        <v>32.549999</v>
      </c>
      <c r="J226">
        <v>32.417374000000002</v>
      </c>
      <c r="K226">
        <v>12610600</v>
      </c>
      <c r="L226">
        <v>2.59</v>
      </c>
      <c r="M226">
        <v>-1.49416565944943E-2</v>
      </c>
      <c r="N226">
        <v>-8.3031621762820904E-2</v>
      </c>
      <c r="O226">
        <v>-1.5121914818838501E-2</v>
      </c>
      <c r="P226">
        <v>5.2951489540455997E-2</v>
      </c>
      <c r="Q226">
        <v>-0.208088093622531</v>
      </c>
      <c r="R226">
        <v>1.13632661428568E-2</v>
      </c>
      <c r="S226">
        <v>1.22599658865438E-2</v>
      </c>
      <c r="T226">
        <v>1.5168416197017301E-2</v>
      </c>
      <c r="U226">
        <v>1.7602944764558301E-2</v>
      </c>
      <c r="V226">
        <v>41.810001</v>
      </c>
      <c r="W226">
        <v>29.059998999999902</v>
      </c>
      <c r="X226">
        <v>-0.11460822459122599</v>
      </c>
      <c r="Y226">
        <v>1.0115060212163699E-3</v>
      </c>
      <c r="Z226">
        <v>7.2814556223977603E-2</v>
      </c>
      <c r="AA226">
        <v>-1.7685307995788699</v>
      </c>
      <c r="AB226">
        <v>-1.3545198893855901</v>
      </c>
      <c r="AC226" t="s">
        <v>263</v>
      </c>
      <c r="AD226" t="s">
        <v>266</v>
      </c>
      <c r="AE226" t="s">
        <v>86</v>
      </c>
      <c r="AF226" t="s">
        <v>87</v>
      </c>
      <c r="AG226" t="s">
        <v>267</v>
      </c>
      <c r="AH226" s="45">
        <v>25384</v>
      </c>
      <c r="AI226">
        <v>1164727</v>
      </c>
      <c r="AJ226">
        <v>1921</v>
      </c>
      <c r="AK226" t="s">
        <v>268</v>
      </c>
      <c r="AL226" t="s">
        <v>269</v>
      </c>
      <c r="AM226" t="s">
        <v>245</v>
      </c>
    </row>
    <row r="227" spans="1:39" x14ac:dyDescent="0.3">
      <c r="A227" s="1">
        <v>43581</v>
      </c>
      <c r="B227" t="s">
        <v>2</v>
      </c>
      <c r="C227" t="s">
        <v>246</v>
      </c>
      <c r="D227">
        <v>1100</v>
      </c>
      <c r="E227">
        <v>18</v>
      </c>
      <c r="F227">
        <v>31.870000999999998</v>
      </c>
      <c r="G227">
        <v>31.940000999999999</v>
      </c>
      <c r="H227">
        <v>31.370000999999998</v>
      </c>
      <c r="I227">
        <v>31.459999</v>
      </c>
      <c r="J227">
        <v>31.3318159999999</v>
      </c>
      <c r="K227">
        <v>11462100</v>
      </c>
      <c r="L227">
        <v>2.5049999999999999</v>
      </c>
      <c r="M227">
        <v>-5.3890973474378804E-3</v>
      </c>
      <c r="N227">
        <v>-4.9002103340875097E-2</v>
      </c>
      <c r="O227">
        <v>-9.7874143951683396E-2</v>
      </c>
      <c r="P227">
        <v>-2.39308305208485E-2</v>
      </c>
      <c r="Q227">
        <v>-0.20770411315802401</v>
      </c>
      <c r="R227">
        <v>6.1140804000005102E-3</v>
      </c>
      <c r="S227">
        <v>1.07961129049632E-2</v>
      </c>
      <c r="T227">
        <v>1.48596376577217E-2</v>
      </c>
      <c r="U227">
        <v>1.7601582336031998E-2</v>
      </c>
      <c r="V227">
        <v>41.200001</v>
      </c>
      <c r="W227">
        <v>29.059998999999902</v>
      </c>
      <c r="X227">
        <v>-0.11460822459122599</v>
      </c>
      <c r="Y227">
        <v>4.6743503443647796E-3</v>
      </c>
      <c r="Z227">
        <v>6.7513283146342501E-2</v>
      </c>
      <c r="AA227">
        <v>-1.7915067526859201</v>
      </c>
      <c r="AB227">
        <v>-1.7624500131438801</v>
      </c>
      <c r="AC227" t="s">
        <v>263</v>
      </c>
      <c r="AD227" t="s">
        <v>266</v>
      </c>
      <c r="AE227" t="s">
        <v>86</v>
      </c>
      <c r="AF227" t="s">
        <v>87</v>
      </c>
      <c r="AG227" t="s">
        <v>267</v>
      </c>
      <c r="AH227" s="45">
        <v>25384</v>
      </c>
      <c r="AI227">
        <v>1164727</v>
      </c>
      <c r="AJ227">
        <v>1921</v>
      </c>
      <c r="AK227" t="s">
        <v>268</v>
      </c>
      <c r="AL227" t="s">
        <v>269</v>
      </c>
      <c r="AM227" t="s">
        <v>245</v>
      </c>
    </row>
    <row r="228" spans="1:39" x14ac:dyDescent="0.3">
      <c r="A228" s="1">
        <v>43635</v>
      </c>
      <c r="B228" t="s">
        <v>2</v>
      </c>
      <c r="C228" t="s">
        <v>239</v>
      </c>
      <c r="D228">
        <v>1700</v>
      </c>
      <c r="E228">
        <v>18</v>
      </c>
      <c r="F228">
        <v>35.759997999999896</v>
      </c>
      <c r="G228">
        <v>36.5</v>
      </c>
      <c r="H228">
        <v>35.610000999999997</v>
      </c>
      <c r="I228">
        <v>36.360000999999997</v>
      </c>
      <c r="J228">
        <v>36.360000999999997</v>
      </c>
      <c r="K228">
        <v>11639800</v>
      </c>
      <c r="L228">
        <v>2.0289999999999999</v>
      </c>
      <c r="M228">
        <v>9.6726746913735999E-3</v>
      </c>
      <c r="N228">
        <v>2.4781999833658801E-2</v>
      </c>
      <c r="O228">
        <v>0.166148911422699</v>
      </c>
      <c r="P228">
        <v>9.9652868349383403E-2</v>
      </c>
      <c r="Q228">
        <v>-9.5498539364078493E-3</v>
      </c>
      <c r="R228">
        <v>6.842733561954E-3</v>
      </c>
      <c r="S228">
        <v>1.0880880826777101E-2</v>
      </c>
      <c r="T228">
        <v>1.2948072053204401E-2</v>
      </c>
      <c r="U228">
        <v>1.7917773912668002E-2</v>
      </c>
      <c r="V228">
        <v>38.630001</v>
      </c>
      <c r="W228">
        <v>29.059998999999902</v>
      </c>
      <c r="X228">
        <v>-0.11460822459122599</v>
      </c>
      <c r="Y228">
        <v>2.98071681438073E-3</v>
      </c>
      <c r="Z228">
        <v>-9.7753340287670097E-3</v>
      </c>
      <c r="AA228">
        <v>-0.29506361483244797</v>
      </c>
      <c r="AB228">
        <v>-0.45077538237183501</v>
      </c>
      <c r="AC228" t="s">
        <v>263</v>
      </c>
      <c r="AD228" t="s">
        <v>266</v>
      </c>
      <c r="AE228" t="s">
        <v>86</v>
      </c>
      <c r="AF228" t="s">
        <v>87</v>
      </c>
      <c r="AG228" t="s">
        <v>267</v>
      </c>
      <c r="AH228" s="45">
        <v>25384</v>
      </c>
      <c r="AI228">
        <v>1164727</v>
      </c>
      <c r="AJ228">
        <v>1921</v>
      </c>
      <c r="AK228" t="s">
        <v>268</v>
      </c>
      <c r="AL228" t="s">
        <v>269</v>
      </c>
      <c r="AM228" t="s">
        <v>245</v>
      </c>
    </row>
    <row r="229" spans="1:39" x14ac:dyDescent="0.3">
      <c r="A229" s="1">
        <v>43640</v>
      </c>
      <c r="B229" t="s">
        <v>2</v>
      </c>
      <c r="C229" t="s">
        <v>239</v>
      </c>
      <c r="D229">
        <v>2200</v>
      </c>
      <c r="E229">
        <v>18</v>
      </c>
      <c r="F229">
        <v>37.740001999999997</v>
      </c>
      <c r="G229">
        <v>38.439999</v>
      </c>
      <c r="H229">
        <v>37.419998</v>
      </c>
      <c r="I229">
        <v>38.439999</v>
      </c>
      <c r="J229">
        <v>38.439999</v>
      </c>
      <c r="K229">
        <v>13605300</v>
      </c>
      <c r="L229">
        <v>2.0209999999999999</v>
      </c>
      <c r="M229">
        <v>2.5024273992144502E-2</v>
      </c>
      <c r="N229">
        <v>5.9487078023200302E-2</v>
      </c>
      <c r="O229">
        <v>0.20892449945675001</v>
      </c>
      <c r="P229">
        <v>0.125324935442375</v>
      </c>
      <c r="Q229">
        <v>8.3459488279977803E-2</v>
      </c>
      <c r="R229">
        <v>1.6887686405449898E-2</v>
      </c>
      <c r="S229">
        <v>1.26928877844003E-2</v>
      </c>
      <c r="T229">
        <v>1.37281568912569E-2</v>
      </c>
      <c r="U229">
        <v>1.8024628176743999E-2</v>
      </c>
      <c r="V229">
        <v>38.630001</v>
      </c>
      <c r="W229">
        <v>29.059998999999902</v>
      </c>
      <c r="X229">
        <v>-0.11460822459122599</v>
      </c>
      <c r="Y229">
        <v>-1.73338836506086E-3</v>
      </c>
      <c r="Z229">
        <v>-5.6372912107083197E-3</v>
      </c>
      <c r="AA229">
        <v>0.63878869694403895</v>
      </c>
      <c r="AB229">
        <v>2.9539031908841901E-2</v>
      </c>
      <c r="AC229" t="s">
        <v>263</v>
      </c>
      <c r="AD229" t="s">
        <v>266</v>
      </c>
      <c r="AE229" t="s">
        <v>86</v>
      </c>
      <c r="AF229" t="s">
        <v>87</v>
      </c>
      <c r="AG229" t="s">
        <v>267</v>
      </c>
      <c r="AH229" s="45">
        <v>25384</v>
      </c>
      <c r="AI229">
        <v>1164727</v>
      </c>
      <c r="AJ229">
        <v>1921</v>
      </c>
      <c r="AK229" t="s">
        <v>268</v>
      </c>
      <c r="AL229" t="s">
        <v>269</v>
      </c>
      <c r="AM229" t="s">
        <v>245</v>
      </c>
    </row>
    <row r="230" spans="1:39" x14ac:dyDescent="0.3">
      <c r="A230" s="1">
        <v>43558</v>
      </c>
      <c r="B230" t="s">
        <v>2</v>
      </c>
      <c r="C230" t="s">
        <v>246</v>
      </c>
      <c r="D230">
        <v>3300</v>
      </c>
      <c r="E230">
        <v>19</v>
      </c>
      <c r="F230">
        <v>35.869999</v>
      </c>
      <c r="G230">
        <v>36.099997999999999</v>
      </c>
      <c r="H230">
        <v>35.709998999999897</v>
      </c>
      <c r="I230">
        <v>35.950001</v>
      </c>
      <c r="J230">
        <v>34.932437999999998</v>
      </c>
      <c r="K230">
        <v>8077000</v>
      </c>
      <c r="L230">
        <v>2.5169999999999999</v>
      </c>
      <c r="M230">
        <v>3.3434549298276498E-3</v>
      </c>
      <c r="N230">
        <v>6.6983566145132102E-3</v>
      </c>
      <c r="O230">
        <v>4.6686350524437301E-2</v>
      </c>
      <c r="P230">
        <v>4.5815858970972401E-2</v>
      </c>
      <c r="Q230">
        <v>-5.6319847473953098E-2</v>
      </c>
      <c r="R230">
        <v>5.1746679265814296E-3</v>
      </c>
      <c r="S230">
        <v>1.48596177170224E-2</v>
      </c>
      <c r="T230">
        <v>1.8801349782513299E-2</v>
      </c>
      <c r="U230">
        <v>1.77125029689848E-2</v>
      </c>
      <c r="V230">
        <v>41.98</v>
      </c>
      <c r="W230">
        <v>29.059998999999902</v>
      </c>
      <c r="X230">
        <v>-0.11460822459122599</v>
      </c>
      <c r="Y230">
        <v>2.1460723821998401E-3</v>
      </c>
      <c r="Z230">
        <v>6.3532778953522301E-2</v>
      </c>
      <c r="AA230">
        <v>-0.58768867810297298</v>
      </c>
      <c r="AB230">
        <v>-0.63540271721430297</v>
      </c>
      <c r="AC230" t="s">
        <v>264</v>
      </c>
      <c r="AD230" t="s">
        <v>266</v>
      </c>
      <c r="AE230" t="s">
        <v>86</v>
      </c>
      <c r="AF230" t="s">
        <v>87</v>
      </c>
      <c r="AG230" t="s">
        <v>267</v>
      </c>
      <c r="AH230" s="45">
        <v>25384</v>
      </c>
      <c r="AI230">
        <v>1164727</v>
      </c>
      <c r="AJ230">
        <v>1921</v>
      </c>
      <c r="AK230" t="s">
        <v>268</v>
      </c>
      <c r="AL230" t="s">
        <v>269</v>
      </c>
      <c r="AM230" t="s">
        <v>245</v>
      </c>
    </row>
    <row r="231" spans="1:39" x14ac:dyDescent="0.3">
      <c r="A231" s="1">
        <v>43588</v>
      </c>
      <c r="B231" t="s">
        <v>2</v>
      </c>
      <c r="C231" t="s">
        <v>239</v>
      </c>
      <c r="D231">
        <v>2000</v>
      </c>
      <c r="E231">
        <v>19</v>
      </c>
      <c r="F231">
        <v>30.43</v>
      </c>
      <c r="G231">
        <v>30.639999</v>
      </c>
      <c r="H231">
        <v>30.18</v>
      </c>
      <c r="I231">
        <v>30.219998999999898</v>
      </c>
      <c r="J231">
        <v>30.096867</v>
      </c>
      <c r="K231">
        <v>7044100</v>
      </c>
      <c r="L231">
        <v>2.5310000000000001</v>
      </c>
      <c r="M231">
        <v>3.9787165844951504E-3</v>
      </c>
      <c r="N231">
        <v>-4.0212986938695801E-2</v>
      </c>
      <c r="O231">
        <v>-0.14565131823083399</v>
      </c>
      <c r="P231">
        <v>-8.4442980602518203E-2</v>
      </c>
      <c r="Q231">
        <v>-0.21454307736481501</v>
      </c>
      <c r="R231">
        <v>1.52268088113482E-2</v>
      </c>
      <c r="S231">
        <v>1.2045614356296501E-2</v>
      </c>
      <c r="T231">
        <v>1.51296475367692E-2</v>
      </c>
      <c r="U231">
        <v>1.76033625812494E-2</v>
      </c>
      <c r="V231">
        <v>40.840000000000003</v>
      </c>
      <c r="W231">
        <v>29.059998999999902</v>
      </c>
      <c r="X231">
        <v>-0.11460822459122599</v>
      </c>
      <c r="Y231">
        <v>9.5921274614703799E-3</v>
      </c>
      <c r="Z231">
        <v>6.2469303929221703E-2</v>
      </c>
      <c r="AA231">
        <v>-1.88411736501067</v>
      </c>
      <c r="AB231">
        <v>-1.92425986234366</v>
      </c>
      <c r="AC231" t="s">
        <v>264</v>
      </c>
      <c r="AD231" t="s">
        <v>266</v>
      </c>
      <c r="AE231" t="s">
        <v>86</v>
      </c>
      <c r="AF231" t="s">
        <v>87</v>
      </c>
      <c r="AG231" t="s">
        <v>267</v>
      </c>
      <c r="AH231" s="45">
        <v>25384</v>
      </c>
      <c r="AI231">
        <v>1164727</v>
      </c>
      <c r="AJ231">
        <v>1921</v>
      </c>
      <c r="AK231" t="s">
        <v>268</v>
      </c>
      <c r="AL231" t="s">
        <v>269</v>
      </c>
      <c r="AM231" t="s">
        <v>245</v>
      </c>
    </row>
    <row r="232" spans="1:39" x14ac:dyDescent="0.3">
      <c r="A232" s="1">
        <v>43599</v>
      </c>
      <c r="B232" t="s">
        <v>2</v>
      </c>
      <c r="C232" t="s">
        <v>246</v>
      </c>
      <c r="D232">
        <v>1000</v>
      </c>
      <c r="E232">
        <v>19</v>
      </c>
      <c r="F232">
        <v>30.85</v>
      </c>
      <c r="G232">
        <v>30.889999</v>
      </c>
      <c r="H232">
        <v>30.620000999999998</v>
      </c>
      <c r="I232">
        <v>30.83</v>
      </c>
      <c r="J232">
        <v>30.704381999999999</v>
      </c>
      <c r="K232">
        <v>6982100</v>
      </c>
      <c r="L232">
        <v>2.419</v>
      </c>
      <c r="M232">
        <v>-2.5915130447931901E-3</v>
      </c>
      <c r="N232">
        <v>3.5743401280752098E-3</v>
      </c>
      <c r="O232">
        <v>-0.12956670613504601</v>
      </c>
      <c r="P232">
        <v>-5.10716727967137E-2</v>
      </c>
      <c r="Q232">
        <v>-0.224719373851546</v>
      </c>
      <c r="R232">
        <v>1.6199153116659998E-2</v>
      </c>
      <c r="S232">
        <v>1.4880556152469601E-2</v>
      </c>
      <c r="T232">
        <v>1.5963872573640799E-2</v>
      </c>
      <c r="U232">
        <v>1.7755468139497702E-2</v>
      </c>
      <c r="V232">
        <v>40.840000000000003</v>
      </c>
      <c r="W232">
        <v>29.059998999999902</v>
      </c>
      <c r="X232">
        <v>-0.11460822459122599</v>
      </c>
      <c r="Y232">
        <v>7.98398755130913E-3</v>
      </c>
      <c r="Z232">
        <v>1.57168581603414E-2</v>
      </c>
      <c r="AA232">
        <v>-2.0378290393112399</v>
      </c>
      <c r="AB232">
        <v>-2.0734800422461501</v>
      </c>
      <c r="AC232" t="s">
        <v>264</v>
      </c>
      <c r="AD232" t="s">
        <v>266</v>
      </c>
      <c r="AE232" t="s">
        <v>86</v>
      </c>
      <c r="AF232" t="s">
        <v>87</v>
      </c>
      <c r="AG232" t="s">
        <v>267</v>
      </c>
      <c r="AH232" s="45">
        <v>25384</v>
      </c>
      <c r="AI232">
        <v>1164727</v>
      </c>
      <c r="AJ232">
        <v>1921</v>
      </c>
      <c r="AK232" t="s">
        <v>268</v>
      </c>
      <c r="AL232" t="s">
        <v>269</v>
      </c>
      <c r="AM232" t="s">
        <v>245</v>
      </c>
    </row>
    <row r="233" spans="1:39" x14ac:dyDescent="0.3">
      <c r="A233" s="1">
        <v>43607</v>
      </c>
      <c r="B233" t="s">
        <v>2</v>
      </c>
      <c r="C233" t="s">
        <v>246</v>
      </c>
      <c r="D233">
        <v>3100</v>
      </c>
      <c r="E233">
        <v>19</v>
      </c>
      <c r="F233">
        <v>31.370000999999998</v>
      </c>
      <c r="G233">
        <v>31.540001</v>
      </c>
      <c r="H233">
        <v>31.209999</v>
      </c>
      <c r="I233">
        <v>31.32</v>
      </c>
      <c r="J233">
        <v>31.192387</v>
      </c>
      <c r="K233">
        <v>7263000</v>
      </c>
      <c r="L233">
        <v>2.3929999999999998</v>
      </c>
      <c r="M233">
        <v>-6.3834945860683097E-4</v>
      </c>
      <c r="N233">
        <v>2.0320032857793099E-2</v>
      </c>
      <c r="O233">
        <v>-3.8520455013033403E-2</v>
      </c>
      <c r="P233">
        <v>-9.4040746096177005E-2</v>
      </c>
      <c r="Q233">
        <v>-0.18337247889706401</v>
      </c>
      <c r="R233">
        <v>6.6725280975321504E-3</v>
      </c>
      <c r="S233">
        <v>1.32226149942688E-2</v>
      </c>
      <c r="T233">
        <v>1.49602247474801E-2</v>
      </c>
      <c r="U233">
        <v>1.77238201878838E-2</v>
      </c>
      <c r="V233">
        <v>40.029998999999997</v>
      </c>
      <c r="W233">
        <v>29.059998999999902</v>
      </c>
      <c r="X233">
        <v>-0.11460822459122599</v>
      </c>
      <c r="Y233">
        <v>-2.8283920525026501E-3</v>
      </c>
      <c r="Z233">
        <v>-7.36785639966748E-4</v>
      </c>
      <c r="AA233">
        <v>-1.7578623485825899</v>
      </c>
      <c r="AB233">
        <v>-1.8160886156371201</v>
      </c>
      <c r="AC233" t="s">
        <v>264</v>
      </c>
      <c r="AD233" t="s">
        <v>266</v>
      </c>
      <c r="AE233" t="s">
        <v>86</v>
      </c>
      <c r="AF233" t="s">
        <v>87</v>
      </c>
      <c r="AG233" t="s">
        <v>267</v>
      </c>
      <c r="AH233" s="45">
        <v>25384</v>
      </c>
      <c r="AI233">
        <v>1164727</v>
      </c>
      <c r="AJ233">
        <v>1921</v>
      </c>
      <c r="AK233" t="s">
        <v>268</v>
      </c>
      <c r="AL233" t="s">
        <v>269</v>
      </c>
      <c r="AM233" t="s">
        <v>245</v>
      </c>
    </row>
    <row r="234" spans="1:39" x14ac:dyDescent="0.3">
      <c r="A234" s="1">
        <v>43613</v>
      </c>
      <c r="B234" t="s">
        <v>2</v>
      </c>
      <c r="C234" t="s">
        <v>239</v>
      </c>
      <c r="D234">
        <v>700</v>
      </c>
      <c r="E234">
        <v>19</v>
      </c>
      <c r="F234">
        <v>31.75</v>
      </c>
      <c r="G234">
        <v>31.879998999999899</v>
      </c>
      <c r="H234">
        <v>31.469998999999898</v>
      </c>
      <c r="I234">
        <v>31.67</v>
      </c>
      <c r="J234">
        <v>31.540959999999998</v>
      </c>
      <c r="K234">
        <v>11372900</v>
      </c>
      <c r="L234">
        <v>2.2679999999999998</v>
      </c>
      <c r="M234">
        <v>-7.8629318366302409E-3</v>
      </c>
      <c r="N234">
        <v>1.5913775122167399E-2</v>
      </c>
      <c r="O234">
        <v>1.2638543664487099E-3</v>
      </c>
      <c r="P234">
        <v>-6.9851926667917993E-2</v>
      </c>
      <c r="Q234">
        <v>-0.18738473585434101</v>
      </c>
      <c r="R234">
        <v>7.4519750180657698E-3</v>
      </c>
      <c r="S234">
        <v>1.31008436672916E-2</v>
      </c>
      <c r="T234">
        <v>1.39918331890772E-2</v>
      </c>
      <c r="U234">
        <v>1.7668506498580799E-2</v>
      </c>
      <c r="V234">
        <v>39.950001</v>
      </c>
      <c r="W234">
        <v>29.059998999999902</v>
      </c>
      <c r="X234">
        <v>-0.11460822459122599</v>
      </c>
      <c r="Y234">
        <v>-8.4109499934704197E-3</v>
      </c>
      <c r="Z234">
        <v>-7.1708946238107996E-3</v>
      </c>
      <c r="AA234">
        <v>-1.82569009857105</v>
      </c>
      <c r="AB234">
        <v>-1.6988766206083401</v>
      </c>
      <c r="AC234" t="s">
        <v>264</v>
      </c>
      <c r="AD234" t="s">
        <v>266</v>
      </c>
      <c r="AE234" t="s">
        <v>86</v>
      </c>
      <c r="AF234" t="s">
        <v>87</v>
      </c>
      <c r="AG234" t="s">
        <v>267</v>
      </c>
      <c r="AH234" s="45">
        <v>25384</v>
      </c>
      <c r="AI234">
        <v>1164727</v>
      </c>
      <c r="AJ234">
        <v>1921</v>
      </c>
      <c r="AK234" t="s">
        <v>268</v>
      </c>
      <c r="AL234" t="s">
        <v>269</v>
      </c>
      <c r="AM234" t="s">
        <v>245</v>
      </c>
    </row>
    <row r="235" spans="1:39" x14ac:dyDescent="0.3">
      <c r="A235" s="1">
        <v>43598</v>
      </c>
      <c r="B235" t="s">
        <v>2</v>
      </c>
      <c r="C235" t="s">
        <v>246</v>
      </c>
      <c r="D235">
        <v>2700</v>
      </c>
      <c r="E235">
        <v>20</v>
      </c>
      <c r="F235">
        <v>30.469998999999898</v>
      </c>
      <c r="G235">
        <v>31.08</v>
      </c>
      <c r="H235">
        <v>30.209999</v>
      </c>
      <c r="I235">
        <v>30.91</v>
      </c>
      <c r="J235">
        <v>30.784056</v>
      </c>
      <c r="K235">
        <v>9641700</v>
      </c>
      <c r="L235">
        <v>2.4049999999999998</v>
      </c>
      <c r="M235">
        <v>2.4894821302323299E-2</v>
      </c>
      <c r="N235">
        <v>3.1884320234410901E-2</v>
      </c>
      <c r="O235">
        <v>-0.13528087334272701</v>
      </c>
      <c r="P235">
        <v>-5.6236715038843699E-2</v>
      </c>
      <c r="Q235">
        <v>-0.22287025563367899</v>
      </c>
      <c r="R235">
        <v>1.93881862291863E-2</v>
      </c>
      <c r="S235">
        <v>1.4870117384648201E-2</v>
      </c>
      <c r="T235">
        <v>1.5986412911187499E-2</v>
      </c>
      <c r="U235">
        <v>1.7755144968091201E-2</v>
      </c>
      <c r="V235">
        <v>40.840000000000003</v>
      </c>
      <c r="W235">
        <v>29.059998999999902</v>
      </c>
      <c r="X235">
        <v>-0.11460822459122599</v>
      </c>
      <c r="Y235">
        <v>-2.4426469085879299E-2</v>
      </c>
      <c r="Z235">
        <v>1.6354203632948101E-2</v>
      </c>
      <c r="AA235">
        <v>-2.0091480286683301</v>
      </c>
      <c r="AB235">
        <v>-2.0381622508587798</v>
      </c>
      <c r="AC235" t="s">
        <v>265</v>
      </c>
      <c r="AD235" t="s">
        <v>266</v>
      </c>
      <c r="AE235" t="s">
        <v>86</v>
      </c>
      <c r="AF235" t="s">
        <v>87</v>
      </c>
      <c r="AG235" t="s">
        <v>267</v>
      </c>
      <c r="AH235" s="45">
        <v>25384</v>
      </c>
      <c r="AI235">
        <v>1164727</v>
      </c>
      <c r="AJ235">
        <v>1921</v>
      </c>
      <c r="AK235" t="s">
        <v>268</v>
      </c>
      <c r="AL235" t="s">
        <v>269</v>
      </c>
      <c r="AM235" t="s">
        <v>245</v>
      </c>
    </row>
    <row r="236" spans="1:39" x14ac:dyDescent="0.3">
      <c r="A236" s="1">
        <v>43630</v>
      </c>
      <c r="B236" t="s">
        <v>2</v>
      </c>
      <c r="C236" t="s">
        <v>246</v>
      </c>
      <c r="D236">
        <v>2800</v>
      </c>
      <c r="E236">
        <v>20</v>
      </c>
      <c r="F236">
        <v>35.759997999999896</v>
      </c>
      <c r="G236">
        <v>36.240001999999997</v>
      </c>
      <c r="H236">
        <v>35.689999</v>
      </c>
      <c r="I236">
        <v>35.93</v>
      </c>
      <c r="J236">
        <v>35.93</v>
      </c>
      <c r="K236">
        <v>9563500</v>
      </c>
      <c r="L236">
        <v>2.093</v>
      </c>
      <c r="M236">
        <v>1.0632473005573E-2</v>
      </c>
      <c r="N236">
        <v>7.2626578241549496E-3</v>
      </c>
      <c r="O236">
        <v>0.15716722056176</v>
      </c>
      <c r="P236">
        <v>0.10954487716027</v>
      </c>
      <c r="Q236">
        <v>-2.8447746665791598E-2</v>
      </c>
      <c r="R236">
        <v>1.2016650715078601E-2</v>
      </c>
      <c r="S236">
        <v>1.1154350696597801E-2</v>
      </c>
      <c r="T236">
        <v>1.3055549646081599E-2</v>
      </c>
      <c r="U236">
        <v>1.7954367913154901E-2</v>
      </c>
      <c r="V236">
        <v>39.189999</v>
      </c>
      <c r="W236">
        <v>29.059998999999902</v>
      </c>
      <c r="X236">
        <v>-0.11460822459122599</v>
      </c>
      <c r="Y236">
        <v>-1.6128120944145399E-3</v>
      </c>
      <c r="Z236">
        <v>-6.8462045481460197E-3</v>
      </c>
      <c r="AA236">
        <v>-0.47231777013560999</v>
      </c>
      <c r="AB236">
        <v>-0.57551392612253405</v>
      </c>
      <c r="AC236" t="s">
        <v>265</v>
      </c>
      <c r="AD236" t="s">
        <v>266</v>
      </c>
      <c r="AE236" t="s">
        <v>86</v>
      </c>
      <c r="AF236" t="s">
        <v>87</v>
      </c>
      <c r="AG236" t="s">
        <v>267</v>
      </c>
      <c r="AH236" s="45">
        <v>25384</v>
      </c>
      <c r="AI236">
        <v>1164727</v>
      </c>
      <c r="AJ236">
        <v>1921</v>
      </c>
      <c r="AK236" t="s">
        <v>268</v>
      </c>
      <c r="AL236" t="s">
        <v>269</v>
      </c>
      <c r="AM236" t="s">
        <v>245</v>
      </c>
    </row>
    <row r="237" spans="1:39" x14ac:dyDescent="0.3">
      <c r="A237" s="1">
        <v>43634</v>
      </c>
      <c r="B237" t="s">
        <v>2</v>
      </c>
      <c r="C237" t="s">
        <v>246</v>
      </c>
      <c r="D237">
        <v>1400</v>
      </c>
      <c r="E237">
        <v>20</v>
      </c>
      <c r="F237">
        <v>36.5</v>
      </c>
      <c r="G237">
        <v>36.630001</v>
      </c>
      <c r="H237">
        <v>35.810001</v>
      </c>
      <c r="I237">
        <v>36.009997999999896</v>
      </c>
      <c r="J237">
        <v>36.009997999999896</v>
      </c>
      <c r="K237">
        <v>9284700</v>
      </c>
      <c r="L237">
        <v>2.06</v>
      </c>
      <c r="M237">
        <v>-5.8148579436683801E-3</v>
      </c>
      <c r="N237">
        <v>3.07369484230233E-2</v>
      </c>
      <c r="O237">
        <v>0.168514760716654</v>
      </c>
      <c r="P237">
        <v>0.107553334492723</v>
      </c>
      <c r="Q237">
        <v>-1.84415955840837E-2</v>
      </c>
      <c r="R237">
        <v>8.2436564641891093E-3</v>
      </c>
      <c r="S237">
        <v>1.09144750517381E-2</v>
      </c>
      <c r="T237">
        <v>1.30654243560464E-2</v>
      </c>
      <c r="U237">
        <v>1.7907327137714299E-2</v>
      </c>
      <c r="V237">
        <v>38.630001</v>
      </c>
      <c r="W237">
        <v>29.059998999999902</v>
      </c>
      <c r="X237">
        <v>-0.11460822459122599</v>
      </c>
      <c r="Y237">
        <v>9.6704895497130797E-3</v>
      </c>
      <c r="Z237">
        <v>-1.1003237026767001E-2</v>
      </c>
      <c r="AA237">
        <v>-0.381639275637633</v>
      </c>
      <c r="AB237">
        <v>-0.50331599595007004</v>
      </c>
      <c r="AC237" t="s">
        <v>265</v>
      </c>
      <c r="AD237" t="s">
        <v>266</v>
      </c>
      <c r="AE237" t="s">
        <v>86</v>
      </c>
      <c r="AF237" t="s">
        <v>87</v>
      </c>
      <c r="AG237" t="s">
        <v>267</v>
      </c>
      <c r="AH237" s="45">
        <v>25384</v>
      </c>
      <c r="AI237">
        <v>1164727</v>
      </c>
      <c r="AJ237">
        <v>1921</v>
      </c>
      <c r="AK237" t="s">
        <v>268</v>
      </c>
      <c r="AL237" t="s">
        <v>269</v>
      </c>
      <c r="AM237" t="s">
        <v>245</v>
      </c>
    </row>
    <row r="238" spans="1:39" x14ac:dyDescent="0.3">
      <c r="A238" s="1">
        <v>43635</v>
      </c>
      <c r="B238" t="s">
        <v>2</v>
      </c>
      <c r="C238" t="s">
        <v>246</v>
      </c>
      <c r="D238">
        <v>1400</v>
      </c>
      <c r="E238">
        <v>20</v>
      </c>
      <c r="F238">
        <v>35.759997999999896</v>
      </c>
      <c r="G238">
        <v>36.5</v>
      </c>
      <c r="H238">
        <v>35.610000999999997</v>
      </c>
      <c r="I238">
        <v>36.360000999999997</v>
      </c>
      <c r="J238">
        <v>36.360000999999997</v>
      </c>
      <c r="K238">
        <v>11639800</v>
      </c>
      <c r="L238">
        <v>2.0289999999999999</v>
      </c>
      <c r="M238">
        <v>9.6726746913735999E-3</v>
      </c>
      <c r="N238">
        <v>2.4781999833658801E-2</v>
      </c>
      <c r="O238">
        <v>0.166148911422699</v>
      </c>
      <c r="P238">
        <v>9.9652868349383403E-2</v>
      </c>
      <c r="Q238">
        <v>-9.5498539364078493E-3</v>
      </c>
      <c r="R238">
        <v>6.842733561954E-3</v>
      </c>
      <c r="S238">
        <v>1.0880880826777101E-2</v>
      </c>
      <c r="T238">
        <v>1.2948072053204401E-2</v>
      </c>
      <c r="U238">
        <v>1.7917773912668002E-2</v>
      </c>
      <c r="V238">
        <v>38.630001</v>
      </c>
      <c r="W238">
        <v>29.059998999999902</v>
      </c>
      <c r="X238">
        <v>-0.11460822459122599</v>
      </c>
      <c r="Y238">
        <v>2.98071681438073E-3</v>
      </c>
      <c r="Z238">
        <v>-9.7753340287670097E-3</v>
      </c>
      <c r="AA238">
        <v>-0.29506361483244797</v>
      </c>
      <c r="AB238">
        <v>-0.45077538237183501</v>
      </c>
      <c r="AC238" t="s">
        <v>265</v>
      </c>
      <c r="AD238" t="s">
        <v>266</v>
      </c>
      <c r="AE238" t="s">
        <v>86</v>
      </c>
      <c r="AF238" t="s">
        <v>87</v>
      </c>
      <c r="AG238" t="s">
        <v>267</v>
      </c>
      <c r="AH238" s="45">
        <v>25384</v>
      </c>
      <c r="AI238">
        <v>1164727</v>
      </c>
      <c r="AJ238">
        <v>1921</v>
      </c>
      <c r="AK238" t="s">
        <v>268</v>
      </c>
      <c r="AL238" t="s">
        <v>269</v>
      </c>
      <c r="AM238" t="s">
        <v>245</v>
      </c>
    </row>
    <row r="239" spans="1:39" x14ac:dyDescent="0.3">
      <c r="A239" s="1">
        <v>43636</v>
      </c>
      <c r="B239" t="s">
        <v>2</v>
      </c>
      <c r="C239" t="s">
        <v>246</v>
      </c>
      <c r="D239">
        <v>1100</v>
      </c>
      <c r="E239">
        <v>20</v>
      </c>
      <c r="F239">
        <v>37.599997999999999</v>
      </c>
      <c r="G239">
        <v>38.470001000000003</v>
      </c>
      <c r="H239">
        <v>37.369999</v>
      </c>
      <c r="I239">
        <v>37.580002</v>
      </c>
      <c r="J239">
        <v>37.580002</v>
      </c>
      <c r="K239">
        <v>19911400</v>
      </c>
      <c r="L239">
        <v>2.0009999999999999</v>
      </c>
      <c r="M239">
        <v>3.3002750393087497E-2</v>
      </c>
      <c r="N239">
        <v>5.5531919085261297E-2</v>
      </c>
      <c r="O239">
        <v>0.19109880371597099</v>
      </c>
      <c r="P239">
        <v>0.119165580133394</v>
      </c>
      <c r="Q239">
        <v>2.5536741340326699E-2</v>
      </c>
      <c r="R239">
        <v>1.39415654738685E-2</v>
      </c>
      <c r="S239">
        <v>1.21605300084147E-2</v>
      </c>
      <c r="T239">
        <v>1.34607470276355E-2</v>
      </c>
      <c r="U239">
        <v>1.8037733286156401E-2</v>
      </c>
      <c r="V239">
        <v>38.630001</v>
      </c>
      <c r="W239">
        <v>29.059998999999902</v>
      </c>
      <c r="X239">
        <v>-0.11460822459122599</v>
      </c>
      <c r="Y239">
        <v>9.4276054361659405E-3</v>
      </c>
      <c r="Z239">
        <v>2.6610896091846898E-3</v>
      </c>
      <c r="AA239">
        <v>5.51960657209754E-2</v>
      </c>
      <c r="AB239">
        <v>-0.321429609099186</v>
      </c>
      <c r="AC239" t="s">
        <v>265</v>
      </c>
      <c r="AD239" t="s">
        <v>266</v>
      </c>
      <c r="AE239" t="s">
        <v>86</v>
      </c>
      <c r="AF239" t="s">
        <v>87</v>
      </c>
      <c r="AG239" t="s">
        <v>267</v>
      </c>
      <c r="AH239" s="45">
        <v>25384</v>
      </c>
      <c r="AI239">
        <v>1164727</v>
      </c>
      <c r="AJ239">
        <v>1921</v>
      </c>
      <c r="AK239" t="s">
        <v>268</v>
      </c>
      <c r="AL239" t="s">
        <v>269</v>
      </c>
      <c r="AM239" t="s">
        <v>245</v>
      </c>
    </row>
    <row r="240" spans="1:39" x14ac:dyDescent="0.3">
      <c r="A240" s="1">
        <v>43558</v>
      </c>
      <c r="B240" t="s">
        <v>3</v>
      </c>
      <c r="C240" t="s">
        <v>246</v>
      </c>
      <c r="D240">
        <v>100</v>
      </c>
      <c r="E240">
        <v>1</v>
      </c>
      <c r="F240">
        <v>38.25</v>
      </c>
      <c r="G240">
        <v>38.639998999999897</v>
      </c>
      <c r="H240">
        <v>38.229999999999997</v>
      </c>
      <c r="I240">
        <v>38.389998999999897</v>
      </c>
      <c r="J240">
        <v>37.982964000000003</v>
      </c>
      <c r="K240">
        <v>8815300</v>
      </c>
      <c r="L240">
        <v>2.5169999999999999</v>
      </c>
      <c r="M240">
        <v>1.52233521093774E-2</v>
      </c>
      <c r="N240">
        <v>4.7475602016387897E-2</v>
      </c>
      <c r="O240">
        <v>-1.22791042934973E-2</v>
      </c>
      <c r="P240">
        <v>0.14195648534091601</v>
      </c>
      <c r="Q240">
        <v>7.8351257230083002E-2</v>
      </c>
      <c r="R240">
        <v>7.81134144589912E-3</v>
      </c>
      <c r="S240">
        <v>1.32829387493043E-2</v>
      </c>
      <c r="T240">
        <v>1.6006969681146E-2</v>
      </c>
      <c r="U240">
        <v>1.9092877990593001E-2</v>
      </c>
      <c r="V240">
        <v>45</v>
      </c>
      <c r="W240">
        <v>30.559998999999902</v>
      </c>
      <c r="X240">
        <v>-0.127973716225985</v>
      </c>
      <c r="Y240">
        <v>2.1460723821998401E-3</v>
      </c>
      <c r="Z240">
        <v>0.89160114183741901</v>
      </c>
      <c r="AA240">
        <v>0.32873499015350499</v>
      </c>
      <c r="AB240">
        <v>0.38912970978426697</v>
      </c>
      <c r="AC240" t="s">
        <v>240</v>
      </c>
      <c r="AD240" t="s">
        <v>270</v>
      </c>
      <c r="AE240" t="s">
        <v>62</v>
      </c>
      <c r="AF240" t="s">
        <v>78</v>
      </c>
      <c r="AG240" t="s">
        <v>271</v>
      </c>
      <c r="AH240" s="45">
        <v>41431</v>
      </c>
      <c r="AI240">
        <v>1467858</v>
      </c>
      <c r="AK240" t="s">
        <v>272</v>
      </c>
      <c r="AL240" t="s">
        <v>244</v>
      </c>
      <c r="AM240" t="s">
        <v>245</v>
      </c>
    </row>
    <row r="241" spans="1:39" x14ac:dyDescent="0.3">
      <c r="A241" s="1">
        <v>43564</v>
      </c>
      <c r="B241" t="s">
        <v>3</v>
      </c>
      <c r="C241" t="s">
        <v>239</v>
      </c>
      <c r="D241">
        <v>100</v>
      </c>
      <c r="E241">
        <v>1</v>
      </c>
      <c r="F241">
        <v>38.849997999999999</v>
      </c>
      <c r="G241">
        <v>39.080002</v>
      </c>
      <c r="H241">
        <v>38.700001</v>
      </c>
      <c r="I241">
        <v>38.860000999999997</v>
      </c>
      <c r="J241">
        <v>38.447983000000001</v>
      </c>
      <c r="K241">
        <v>6528900</v>
      </c>
      <c r="L241">
        <v>2.4990000000000001</v>
      </c>
      <c r="M241">
        <v>-5.1334949499598397E-3</v>
      </c>
      <c r="N241">
        <v>2.7391845534410701E-2</v>
      </c>
      <c r="O241">
        <v>2.26424570939774E-2</v>
      </c>
      <c r="P241">
        <v>0.11993606927391801</v>
      </c>
      <c r="Q241">
        <v>6.6712059175085797E-2</v>
      </c>
      <c r="R241">
        <v>7.7435023213795699E-3</v>
      </c>
      <c r="S241">
        <v>1.30140741595166E-2</v>
      </c>
      <c r="T241">
        <v>1.4012802404253099E-2</v>
      </c>
      <c r="U241">
        <v>1.9012504454989001E-2</v>
      </c>
      <c r="V241">
        <v>45</v>
      </c>
      <c r="W241">
        <v>30.559998999999902</v>
      </c>
      <c r="X241">
        <v>-0.127973716225985</v>
      </c>
      <c r="Y241">
        <v>-6.0859766572597396E-3</v>
      </c>
      <c r="Z241">
        <v>0.89595952998684003</v>
      </c>
      <c r="AA241">
        <v>0.25928837473788602</v>
      </c>
      <c r="AB241">
        <v>0.27187593222363199</v>
      </c>
      <c r="AC241" t="s">
        <v>240</v>
      </c>
      <c r="AD241" t="s">
        <v>270</v>
      </c>
      <c r="AE241" t="s">
        <v>62</v>
      </c>
      <c r="AF241" t="s">
        <v>78</v>
      </c>
      <c r="AG241" t="s">
        <v>271</v>
      </c>
      <c r="AH241" s="45">
        <v>41431</v>
      </c>
      <c r="AI241">
        <v>1467858</v>
      </c>
      <c r="AK241" t="s">
        <v>272</v>
      </c>
      <c r="AL241" t="s">
        <v>244</v>
      </c>
      <c r="AM241" t="s">
        <v>245</v>
      </c>
    </row>
    <row r="242" spans="1:39" x14ac:dyDescent="0.3">
      <c r="A242" s="1">
        <v>43587</v>
      </c>
      <c r="B242" t="s">
        <v>3</v>
      </c>
      <c r="C242" t="s">
        <v>239</v>
      </c>
      <c r="D242">
        <v>200</v>
      </c>
      <c r="E242">
        <v>2</v>
      </c>
      <c r="F242">
        <v>38.459998999999897</v>
      </c>
      <c r="G242">
        <v>38.840000000000003</v>
      </c>
      <c r="H242">
        <v>38.200001</v>
      </c>
      <c r="I242">
        <v>38.25</v>
      </c>
      <c r="J242">
        <v>37.844448</v>
      </c>
      <c r="K242">
        <v>11291900</v>
      </c>
      <c r="L242">
        <v>2.552</v>
      </c>
      <c r="M242">
        <v>-1.2987178138143599E-2</v>
      </c>
      <c r="N242">
        <v>-2.2234687761287598E-2</v>
      </c>
      <c r="O242">
        <v>1.28932539705972E-2</v>
      </c>
      <c r="P242">
        <v>-1.0055511500220399E-2</v>
      </c>
      <c r="Q242">
        <v>8.8874732453137095E-2</v>
      </c>
      <c r="R242">
        <v>1.6546831919047499E-2</v>
      </c>
      <c r="S242">
        <v>1.12097851823781E-2</v>
      </c>
      <c r="T242">
        <v>1.15812291035301E-2</v>
      </c>
      <c r="U242">
        <v>1.8912569323857799E-2</v>
      </c>
      <c r="V242">
        <v>45</v>
      </c>
      <c r="W242">
        <v>30.559998999999902</v>
      </c>
      <c r="X242">
        <v>-0.127973716225985</v>
      </c>
      <c r="Y242">
        <v>-2.1262443276895502E-3</v>
      </c>
      <c r="Z242">
        <v>0.897696624531516</v>
      </c>
      <c r="AA242">
        <v>0.40460091847966501</v>
      </c>
      <c r="AB242">
        <v>0.37604361647503898</v>
      </c>
      <c r="AC242" t="s">
        <v>247</v>
      </c>
      <c r="AD242" t="s">
        <v>270</v>
      </c>
      <c r="AE242" t="s">
        <v>62</v>
      </c>
      <c r="AF242" t="s">
        <v>78</v>
      </c>
      <c r="AG242" t="s">
        <v>271</v>
      </c>
      <c r="AH242" s="45">
        <v>41431</v>
      </c>
      <c r="AI242">
        <v>1467858</v>
      </c>
      <c r="AK242" t="s">
        <v>272</v>
      </c>
      <c r="AL242" t="s">
        <v>244</v>
      </c>
      <c r="AM242" t="s">
        <v>245</v>
      </c>
    </row>
    <row r="243" spans="1:39" x14ac:dyDescent="0.3">
      <c r="A243" s="1">
        <v>43601</v>
      </c>
      <c r="B243" t="s">
        <v>3</v>
      </c>
      <c r="C243" t="s">
        <v>246</v>
      </c>
      <c r="D243">
        <v>400</v>
      </c>
      <c r="E243">
        <v>2</v>
      </c>
      <c r="F243">
        <v>37.299999</v>
      </c>
      <c r="G243">
        <v>37.619999</v>
      </c>
      <c r="H243">
        <v>37.130001</v>
      </c>
      <c r="I243">
        <v>37.380001</v>
      </c>
      <c r="J243">
        <v>36.983672999999897</v>
      </c>
      <c r="K243">
        <v>5734600</v>
      </c>
      <c r="L243">
        <v>2.4049999999999998</v>
      </c>
      <c r="M243">
        <v>2.6758629253004402E-4</v>
      </c>
      <c r="N243">
        <v>-5.33620620408079E-3</v>
      </c>
      <c r="O243">
        <v>-5.6935422723029497E-2</v>
      </c>
      <c r="P243">
        <v>-2.9725978547761898E-2</v>
      </c>
      <c r="Q243">
        <v>5.1690058802317397E-2</v>
      </c>
      <c r="R243">
        <v>1.99216484087213E-2</v>
      </c>
      <c r="S243">
        <v>1.46621463434242E-2</v>
      </c>
      <c r="T243">
        <v>1.23071092713941E-2</v>
      </c>
      <c r="U243">
        <v>1.90693273132043E-2</v>
      </c>
      <c r="V243">
        <v>45</v>
      </c>
      <c r="W243">
        <v>30.559998999999902</v>
      </c>
      <c r="X243">
        <v>-0.127973716225985</v>
      </c>
      <c r="Y243">
        <v>8.8559569696340101E-3</v>
      </c>
      <c r="Z243">
        <v>0.90481298034226698</v>
      </c>
      <c r="AA243">
        <v>0.178013509479476</v>
      </c>
      <c r="AB243">
        <v>0.182334843595789</v>
      </c>
      <c r="AC243" t="s">
        <v>247</v>
      </c>
      <c r="AD243" t="s">
        <v>270</v>
      </c>
      <c r="AE243" t="s">
        <v>62</v>
      </c>
      <c r="AF243" t="s">
        <v>78</v>
      </c>
      <c r="AG243" t="s">
        <v>271</v>
      </c>
      <c r="AH243" s="45">
        <v>41431</v>
      </c>
      <c r="AI243">
        <v>1467858</v>
      </c>
      <c r="AK243" t="s">
        <v>272</v>
      </c>
      <c r="AL243" t="s">
        <v>244</v>
      </c>
      <c r="AM243" t="s">
        <v>245</v>
      </c>
    </row>
    <row r="244" spans="1:39" x14ac:dyDescent="0.3">
      <c r="A244" s="1">
        <v>43614</v>
      </c>
      <c r="B244" t="s">
        <v>3</v>
      </c>
      <c r="C244" t="s">
        <v>246</v>
      </c>
      <c r="D244">
        <v>100</v>
      </c>
      <c r="E244">
        <v>2</v>
      </c>
      <c r="F244">
        <v>34.669998</v>
      </c>
      <c r="G244">
        <v>34.849997999999999</v>
      </c>
      <c r="H244">
        <v>34.32</v>
      </c>
      <c r="I244">
        <v>34.790000999999997</v>
      </c>
      <c r="J244">
        <v>34.421135</v>
      </c>
      <c r="K244">
        <v>12911200</v>
      </c>
      <c r="L244">
        <v>2.2360000000000002</v>
      </c>
      <c r="M244">
        <v>-1.7230365866796799E-3</v>
      </c>
      <c r="N244">
        <v>-6.5095255090363097E-2</v>
      </c>
      <c r="O244">
        <v>-0.13151731339441</v>
      </c>
      <c r="P244">
        <v>-0.129674115256146</v>
      </c>
      <c r="Q244">
        <v>-5.6270742112767801E-2</v>
      </c>
      <c r="R244">
        <v>1.76588034820825E-2</v>
      </c>
      <c r="S244">
        <v>1.5481125478686301E-2</v>
      </c>
      <c r="T244">
        <v>1.3268833939041699E-2</v>
      </c>
      <c r="U244">
        <v>1.9144399015062201E-2</v>
      </c>
      <c r="V244">
        <v>45</v>
      </c>
      <c r="W244">
        <v>30.559998999999902</v>
      </c>
      <c r="X244">
        <v>-0.13348184219967499</v>
      </c>
      <c r="Y244">
        <v>-6.9359101493404697E-3</v>
      </c>
      <c r="Z244">
        <v>0.90630284439705699</v>
      </c>
      <c r="AA244">
        <v>-0.520017911633742</v>
      </c>
      <c r="AB244">
        <v>-0.444979797024457</v>
      </c>
      <c r="AC244" t="s">
        <v>247</v>
      </c>
      <c r="AD244" t="s">
        <v>270</v>
      </c>
      <c r="AE244" t="s">
        <v>62</v>
      </c>
      <c r="AF244" t="s">
        <v>78</v>
      </c>
      <c r="AG244" t="s">
        <v>271</v>
      </c>
      <c r="AH244" s="45">
        <v>41431</v>
      </c>
      <c r="AI244">
        <v>1467858</v>
      </c>
      <c r="AK244" t="s">
        <v>272</v>
      </c>
      <c r="AL244" t="s">
        <v>244</v>
      </c>
      <c r="AM244" t="s">
        <v>245</v>
      </c>
    </row>
    <row r="245" spans="1:39" x14ac:dyDescent="0.3">
      <c r="A245" s="1">
        <v>43615</v>
      </c>
      <c r="B245" t="s">
        <v>3</v>
      </c>
      <c r="C245" t="s">
        <v>246</v>
      </c>
      <c r="D245">
        <v>100</v>
      </c>
      <c r="E245">
        <v>2</v>
      </c>
      <c r="F245">
        <v>34.759997999999896</v>
      </c>
      <c r="G245">
        <v>35.090000000000003</v>
      </c>
      <c r="H245">
        <v>34.479999999999997</v>
      </c>
      <c r="I245">
        <v>34.82</v>
      </c>
      <c r="J245">
        <v>34.450817000000001</v>
      </c>
      <c r="K245">
        <v>8550000</v>
      </c>
      <c r="L245">
        <v>2.2269999999999999</v>
      </c>
      <c r="M245">
        <v>8.6194745395624104E-4</v>
      </c>
      <c r="N245">
        <v>-2.0748219288213601E-2</v>
      </c>
      <c r="O245">
        <v>-0.13893737646252599</v>
      </c>
      <c r="P245">
        <v>-0.115726848336395</v>
      </c>
      <c r="Q245">
        <v>-3.1094792701799798E-2</v>
      </c>
      <c r="R245">
        <v>5.4429801756017701E-3</v>
      </c>
      <c r="S245">
        <v>1.52345216637304E-2</v>
      </c>
      <c r="T245">
        <v>1.31980488910919E-2</v>
      </c>
      <c r="U245">
        <v>1.90837754564048E-2</v>
      </c>
      <c r="V245">
        <v>45</v>
      </c>
      <c r="W245">
        <v>30.559998999999902</v>
      </c>
      <c r="X245">
        <v>-0.13348184219967499</v>
      </c>
      <c r="Y245">
        <v>2.0962723552933101E-3</v>
      </c>
      <c r="Z245">
        <v>0.89937215106865198</v>
      </c>
      <c r="AA245">
        <v>-0.35392002900373698</v>
      </c>
      <c r="AB245">
        <v>-0.446468249070405</v>
      </c>
      <c r="AC245" t="s">
        <v>247</v>
      </c>
      <c r="AD245" t="s">
        <v>270</v>
      </c>
      <c r="AE245" t="s">
        <v>62</v>
      </c>
      <c r="AF245" t="s">
        <v>78</v>
      </c>
      <c r="AG245" t="s">
        <v>271</v>
      </c>
      <c r="AH245" s="45">
        <v>41431</v>
      </c>
      <c r="AI245">
        <v>1467858</v>
      </c>
      <c r="AK245" t="s">
        <v>272</v>
      </c>
      <c r="AL245" t="s">
        <v>244</v>
      </c>
      <c r="AM245" t="s">
        <v>245</v>
      </c>
    </row>
    <row r="246" spans="1:39" x14ac:dyDescent="0.3">
      <c r="A246" s="1">
        <v>43636</v>
      </c>
      <c r="B246" t="s">
        <v>3</v>
      </c>
      <c r="C246" t="s">
        <v>246</v>
      </c>
      <c r="D246">
        <v>100</v>
      </c>
      <c r="E246">
        <v>2</v>
      </c>
      <c r="F246">
        <v>37.150002000000001</v>
      </c>
      <c r="G246">
        <v>37.310001</v>
      </c>
      <c r="H246">
        <v>36.490001999999997</v>
      </c>
      <c r="I246">
        <v>36.959998999999897</v>
      </c>
      <c r="J246">
        <v>36.959998999999897</v>
      </c>
      <c r="K246">
        <v>8639700</v>
      </c>
      <c r="L246">
        <v>2.0009999999999999</v>
      </c>
      <c r="M246">
        <v>4.8820277297207402E-3</v>
      </c>
      <c r="N246">
        <v>2.5761879969395701E-2</v>
      </c>
      <c r="O246">
        <v>1.03886514805767E-2</v>
      </c>
      <c r="P246">
        <v>1.6256733030457901E-4</v>
      </c>
      <c r="Q246">
        <v>-9.2184064250216302E-2</v>
      </c>
      <c r="R246">
        <v>1.0148258806390399E-2</v>
      </c>
      <c r="S246">
        <v>2.0434970404093401E-2</v>
      </c>
      <c r="T246">
        <v>1.5731568169104801E-2</v>
      </c>
      <c r="U246">
        <v>1.7866654492713199E-2</v>
      </c>
      <c r="V246">
        <v>42.830002</v>
      </c>
      <c r="W246">
        <v>30.559998999999902</v>
      </c>
      <c r="X246">
        <v>-0.13735233922523599</v>
      </c>
      <c r="Y246">
        <v>9.4276054361659405E-3</v>
      </c>
      <c r="Z246">
        <v>0.98535281550966403</v>
      </c>
      <c r="AA246">
        <v>-0.83045432614149495</v>
      </c>
      <c r="AB246">
        <v>-1.14932578116689</v>
      </c>
      <c r="AC246" t="s">
        <v>247</v>
      </c>
      <c r="AD246" t="s">
        <v>270</v>
      </c>
      <c r="AE246" t="s">
        <v>62</v>
      </c>
      <c r="AF246" t="s">
        <v>78</v>
      </c>
      <c r="AG246" t="s">
        <v>271</v>
      </c>
      <c r="AH246" s="45">
        <v>41431</v>
      </c>
      <c r="AI246">
        <v>1467858</v>
      </c>
      <c r="AK246" t="s">
        <v>272</v>
      </c>
      <c r="AL246" t="s">
        <v>244</v>
      </c>
      <c r="AM246" t="s">
        <v>245</v>
      </c>
    </row>
    <row r="247" spans="1:39" x14ac:dyDescent="0.3">
      <c r="A247" s="1">
        <v>43563</v>
      </c>
      <c r="B247" t="s">
        <v>3</v>
      </c>
      <c r="C247" t="s">
        <v>246</v>
      </c>
      <c r="D247">
        <v>200</v>
      </c>
      <c r="E247">
        <v>3</v>
      </c>
      <c r="F247">
        <v>38.770000000000003</v>
      </c>
      <c r="G247">
        <v>39.090000000000003</v>
      </c>
      <c r="H247">
        <v>38.759997999999896</v>
      </c>
      <c r="I247">
        <v>39.060001</v>
      </c>
      <c r="J247">
        <v>38.645862999999999</v>
      </c>
      <c r="K247">
        <v>5992400</v>
      </c>
      <c r="L247">
        <v>2.5190000000000001</v>
      </c>
      <c r="M247">
        <v>3.07706333700121E-3</v>
      </c>
      <c r="N247">
        <v>3.3848700914719899E-2</v>
      </c>
      <c r="O247">
        <v>2.6460704709097699E-2</v>
      </c>
      <c r="P247">
        <v>0.138081148474786</v>
      </c>
      <c r="Q247">
        <v>7.5818657197759001E-2</v>
      </c>
      <c r="R247">
        <v>5.8344141707965501E-3</v>
      </c>
      <c r="S247">
        <v>1.29532925999267E-2</v>
      </c>
      <c r="T247">
        <v>1.4052247157802501E-2</v>
      </c>
      <c r="U247">
        <v>1.9010857543741301E-2</v>
      </c>
      <c r="V247">
        <v>45</v>
      </c>
      <c r="W247">
        <v>30.559998999999902</v>
      </c>
      <c r="X247">
        <v>-0.127973716225985</v>
      </c>
      <c r="Y247">
        <v>1.0469119934194001E-3</v>
      </c>
      <c r="Z247">
        <v>0.89620810814068697</v>
      </c>
      <c r="AA247">
        <v>0.314225725508543</v>
      </c>
      <c r="AB247">
        <v>0.30751190704619302</v>
      </c>
      <c r="AC247" t="s">
        <v>248</v>
      </c>
      <c r="AD247" t="s">
        <v>270</v>
      </c>
      <c r="AE247" t="s">
        <v>62</v>
      </c>
      <c r="AF247" t="s">
        <v>78</v>
      </c>
      <c r="AG247" t="s">
        <v>271</v>
      </c>
      <c r="AH247" s="45">
        <v>41431</v>
      </c>
      <c r="AI247">
        <v>1467858</v>
      </c>
      <c r="AK247" t="s">
        <v>272</v>
      </c>
      <c r="AL247" t="s">
        <v>244</v>
      </c>
      <c r="AM247" t="s">
        <v>245</v>
      </c>
    </row>
    <row r="248" spans="1:39" x14ac:dyDescent="0.3">
      <c r="A248" s="1">
        <v>43579</v>
      </c>
      <c r="B248" t="s">
        <v>3</v>
      </c>
      <c r="C248" t="s">
        <v>239</v>
      </c>
      <c r="D248">
        <v>400</v>
      </c>
      <c r="E248">
        <v>3</v>
      </c>
      <c r="F248">
        <v>39.509997999999896</v>
      </c>
      <c r="G248">
        <v>39.889998999999897</v>
      </c>
      <c r="H248">
        <v>39.369999</v>
      </c>
      <c r="I248">
        <v>39.720001000000003</v>
      </c>
      <c r="J248">
        <v>39.298862</v>
      </c>
      <c r="K248">
        <v>5564700</v>
      </c>
      <c r="L248">
        <v>2.5219999999999998</v>
      </c>
      <c r="M248">
        <v>-2.7656669687684799E-3</v>
      </c>
      <c r="N248">
        <v>1.51172016592591E-3</v>
      </c>
      <c r="O248">
        <v>8.6187787678332003E-2</v>
      </c>
      <c r="P248">
        <v>6.2866239823956893E-2</v>
      </c>
      <c r="Q248">
        <v>9.2309254006163299E-2</v>
      </c>
      <c r="R248">
        <v>1.23159935526746E-2</v>
      </c>
      <c r="S248">
        <v>8.3636984802706107E-3</v>
      </c>
      <c r="T248">
        <v>1.09434008899631E-2</v>
      </c>
      <c r="U248">
        <v>1.8866719109824698E-2</v>
      </c>
      <c r="V248">
        <v>45</v>
      </c>
      <c r="W248">
        <v>30.559998999999902</v>
      </c>
      <c r="X248">
        <v>-0.127973716225985</v>
      </c>
      <c r="Y248">
        <v>-2.1941687255359501E-3</v>
      </c>
      <c r="Z248">
        <v>0.88627261911710398</v>
      </c>
      <c r="AA248">
        <v>0.42590495995593203</v>
      </c>
      <c r="AB248">
        <v>0.35415444732662898</v>
      </c>
      <c r="AC248" t="s">
        <v>248</v>
      </c>
      <c r="AD248" t="s">
        <v>270</v>
      </c>
      <c r="AE248" t="s">
        <v>62</v>
      </c>
      <c r="AF248" t="s">
        <v>78</v>
      </c>
      <c r="AG248" t="s">
        <v>271</v>
      </c>
      <c r="AH248" s="45">
        <v>41431</v>
      </c>
      <c r="AI248">
        <v>1467858</v>
      </c>
      <c r="AK248" t="s">
        <v>272</v>
      </c>
      <c r="AL248" t="s">
        <v>244</v>
      </c>
      <c r="AM248" t="s">
        <v>245</v>
      </c>
    </row>
    <row r="249" spans="1:39" x14ac:dyDescent="0.3">
      <c r="A249" s="1">
        <v>43606</v>
      </c>
      <c r="B249" t="s">
        <v>3</v>
      </c>
      <c r="C249" t="s">
        <v>246</v>
      </c>
      <c r="D249">
        <v>100</v>
      </c>
      <c r="E249">
        <v>3</v>
      </c>
      <c r="F249">
        <v>37</v>
      </c>
      <c r="G249">
        <v>37.240001999999997</v>
      </c>
      <c r="H249">
        <v>36.729999999999997</v>
      </c>
      <c r="I249">
        <v>37.130001</v>
      </c>
      <c r="J249">
        <v>36.736323999999897</v>
      </c>
      <c r="K249">
        <v>8387600</v>
      </c>
      <c r="L249">
        <v>2.4260000000000002</v>
      </c>
      <c r="M249">
        <v>4.31845210798991E-3</v>
      </c>
      <c r="N249">
        <v>2.4268648929038198E-3</v>
      </c>
      <c r="O249">
        <v>-8.1926134723979693E-2</v>
      </c>
      <c r="P249">
        <v>-6.3328046102300001E-2</v>
      </c>
      <c r="Q249">
        <v>2.2229824000958201E-2</v>
      </c>
      <c r="R249">
        <v>7.0936637791848998E-3</v>
      </c>
      <c r="S249">
        <v>1.43876105373786E-2</v>
      </c>
      <c r="T249">
        <v>1.2182488522107E-2</v>
      </c>
      <c r="U249">
        <v>1.8970556591133302E-2</v>
      </c>
      <c r="V249">
        <v>45</v>
      </c>
      <c r="W249">
        <v>30.559998999999902</v>
      </c>
      <c r="X249">
        <v>-0.127973716225985</v>
      </c>
      <c r="Y249">
        <v>8.4599491109458805E-3</v>
      </c>
      <c r="Z249">
        <v>0.89806661048069103</v>
      </c>
      <c r="AA249">
        <v>-1.3203525412222099E-2</v>
      </c>
      <c r="AB249">
        <v>3.89712660243553E-2</v>
      </c>
      <c r="AC249" t="s">
        <v>248</v>
      </c>
      <c r="AD249" t="s">
        <v>270</v>
      </c>
      <c r="AE249" t="s">
        <v>62</v>
      </c>
      <c r="AF249" t="s">
        <v>78</v>
      </c>
      <c r="AG249" t="s">
        <v>271</v>
      </c>
      <c r="AH249" s="45">
        <v>41431</v>
      </c>
      <c r="AI249">
        <v>1467858</v>
      </c>
      <c r="AK249" t="s">
        <v>272</v>
      </c>
      <c r="AL249" t="s">
        <v>244</v>
      </c>
      <c r="AM249" t="s">
        <v>245</v>
      </c>
    </row>
    <row r="250" spans="1:39" x14ac:dyDescent="0.3">
      <c r="A250" s="1">
        <v>43615</v>
      </c>
      <c r="B250" t="s">
        <v>3</v>
      </c>
      <c r="C250" t="s">
        <v>246</v>
      </c>
      <c r="D250">
        <v>200</v>
      </c>
      <c r="E250">
        <v>3</v>
      </c>
      <c r="F250">
        <v>34.759997999999896</v>
      </c>
      <c r="G250">
        <v>35.090000000000003</v>
      </c>
      <c r="H250">
        <v>34.479999999999997</v>
      </c>
      <c r="I250">
        <v>34.82</v>
      </c>
      <c r="J250">
        <v>34.450817000000001</v>
      </c>
      <c r="K250">
        <v>8550000</v>
      </c>
      <c r="L250">
        <v>2.2269999999999999</v>
      </c>
      <c r="M250">
        <v>8.6194745395624104E-4</v>
      </c>
      <c r="N250">
        <v>-2.0748219288213601E-2</v>
      </c>
      <c r="O250">
        <v>-0.13893737646252599</v>
      </c>
      <c r="P250">
        <v>-0.115726848336395</v>
      </c>
      <c r="Q250">
        <v>-3.1094792701799798E-2</v>
      </c>
      <c r="R250">
        <v>5.4429801756017701E-3</v>
      </c>
      <c r="S250">
        <v>1.52345216637304E-2</v>
      </c>
      <c r="T250">
        <v>1.31980488910919E-2</v>
      </c>
      <c r="U250">
        <v>1.90837754564048E-2</v>
      </c>
      <c r="V250">
        <v>45</v>
      </c>
      <c r="W250">
        <v>30.559998999999902</v>
      </c>
      <c r="X250">
        <v>-0.13348184219967499</v>
      </c>
      <c r="Y250">
        <v>2.0962723552933101E-3</v>
      </c>
      <c r="Z250">
        <v>0.89937215106865198</v>
      </c>
      <c r="AA250">
        <v>-0.35392002900373698</v>
      </c>
      <c r="AB250">
        <v>-0.446468249070405</v>
      </c>
      <c r="AC250" t="s">
        <v>248</v>
      </c>
      <c r="AD250" t="s">
        <v>270</v>
      </c>
      <c r="AE250" t="s">
        <v>62</v>
      </c>
      <c r="AF250" t="s">
        <v>78</v>
      </c>
      <c r="AG250" t="s">
        <v>271</v>
      </c>
      <c r="AH250" s="45">
        <v>41431</v>
      </c>
      <c r="AI250">
        <v>1467858</v>
      </c>
      <c r="AK250" t="s">
        <v>272</v>
      </c>
      <c r="AL250" t="s">
        <v>244</v>
      </c>
      <c r="AM250" t="s">
        <v>245</v>
      </c>
    </row>
    <row r="251" spans="1:39" x14ac:dyDescent="0.3">
      <c r="A251" s="1">
        <v>43629</v>
      </c>
      <c r="B251" t="s">
        <v>3</v>
      </c>
      <c r="C251" t="s">
        <v>246</v>
      </c>
      <c r="D251">
        <v>300</v>
      </c>
      <c r="E251">
        <v>3</v>
      </c>
      <c r="F251">
        <v>35.630001</v>
      </c>
      <c r="G251">
        <v>36.049999</v>
      </c>
      <c r="H251">
        <v>35.409999999999997</v>
      </c>
      <c r="I251">
        <v>36.020000000000003</v>
      </c>
      <c r="J251">
        <v>36.020000000000003</v>
      </c>
      <c r="K251">
        <v>3917300</v>
      </c>
      <c r="L251">
        <v>2.0910000000000002</v>
      </c>
      <c r="M251">
        <v>9.7643964465377597E-3</v>
      </c>
      <c r="N251">
        <v>2.3312416831480699E-2</v>
      </c>
      <c r="O251">
        <v>-4.2211450482115996E-3</v>
      </c>
      <c r="P251">
        <v>-4.3641717749110798E-2</v>
      </c>
      <c r="Q251">
        <v>-0.16237717597537199</v>
      </c>
      <c r="R251">
        <v>1.13525560139713E-2</v>
      </c>
      <c r="S251">
        <v>2.02163383312438E-2</v>
      </c>
      <c r="T251">
        <v>1.6095058483513499E-2</v>
      </c>
      <c r="U251">
        <v>1.8024301751212699E-2</v>
      </c>
      <c r="V251">
        <v>45</v>
      </c>
      <c r="W251">
        <v>30.559998999999902</v>
      </c>
      <c r="X251">
        <v>-0.13735233922523599</v>
      </c>
      <c r="Y251">
        <v>4.0890106107655602E-3</v>
      </c>
      <c r="Z251">
        <v>0.98449447693159997</v>
      </c>
      <c r="AA251">
        <v>-1.29728117480048</v>
      </c>
      <c r="AB251">
        <v>-1.3038787446868401</v>
      </c>
      <c r="AC251" t="s">
        <v>248</v>
      </c>
      <c r="AD251" t="s">
        <v>270</v>
      </c>
      <c r="AE251" t="s">
        <v>62</v>
      </c>
      <c r="AF251" t="s">
        <v>78</v>
      </c>
      <c r="AG251" t="s">
        <v>271</v>
      </c>
      <c r="AH251" s="45">
        <v>41431</v>
      </c>
      <c r="AI251">
        <v>1467858</v>
      </c>
      <c r="AK251" t="s">
        <v>272</v>
      </c>
      <c r="AL251" t="s">
        <v>244</v>
      </c>
      <c r="AM251" t="s">
        <v>245</v>
      </c>
    </row>
    <row r="252" spans="1:39" x14ac:dyDescent="0.3">
      <c r="A252" s="1">
        <v>43642</v>
      </c>
      <c r="B252" t="s">
        <v>3</v>
      </c>
      <c r="C252" t="s">
        <v>239</v>
      </c>
      <c r="D252">
        <v>100</v>
      </c>
      <c r="E252">
        <v>3</v>
      </c>
      <c r="F252">
        <v>37.82</v>
      </c>
      <c r="G252">
        <v>38.5</v>
      </c>
      <c r="H252">
        <v>37.709998999999897</v>
      </c>
      <c r="I252">
        <v>38.130001</v>
      </c>
      <c r="J252">
        <v>38.130001</v>
      </c>
      <c r="K252">
        <v>11911400</v>
      </c>
      <c r="L252">
        <v>2.0489999999999999</v>
      </c>
      <c r="M252">
        <v>1.1871950387378399E-2</v>
      </c>
      <c r="N252">
        <v>3.6047208108055603E-2</v>
      </c>
      <c r="O252">
        <v>9.2889887954716893E-2</v>
      </c>
      <c r="P252">
        <v>5.1339258698585299E-2</v>
      </c>
      <c r="Q252">
        <v>-2.1192285161107102E-2</v>
      </c>
      <c r="R252">
        <v>8.3586941525730304E-3</v>
      </c>
      <c r="S252">
        <v>1.8056308995994599E-2</v>
      </c>
      <c r="T252">
        <v>1.5593994041892399E-2</v>
      </c>
      <c r="U252">
        <v>1.78487420536045E-2</v>
      </c>
      <c r="V252">
        <v>41.5</v>
      </c>
      <c r="W252">
        <v>30.559998999999902</v>
      </c>
      <c r="X252">
        <v>-0.13735233922523599</v>
      </c>
      <c r="Y252">
        <v>-1.2346958449604901E-3</v>
      </c>
      <c r="Z252">
        <v>0.96775487847362895</v>
      </c>
      <c r="AA252">
        <v>-0.31861426584533997</v>
      </c>
      <c r="AB252">
        <v>-0.62104649319057703</v>
      </c>
      <c r="AC252" t="s">
        <v>248</v>
      </c>
      <c r="AD252" t="s">
        <v>270</v>
      </c>
      <c r="AE252" t="s">
        <v>62</v>
      </c>
      <c r="AF252" t="s">
        <v>78</v>
      </c>
      <c r="AG252" t="s">
        <v>271</v>
      </c>
      <c r="AH252" s="45">
        <v>41431</v>
      </c>
      <c r="AI252">
        <v>1467858</v>
      </c>
      <c r="AK252" t="s">
        <v>272</v>
      </c>
      <c r="AL252" t="s">
        <v>244</v>
      </c>
      <c r="AM252" t="s">
        <v>245</v>
      </c>
    </row>
    <row r="253" spans="1:39" x14ac:dyDescent="0.3">
      <c r="A253" s="1">
        <v>43556</v>
      </c>
      <c r="B253" t="s">
        <v>3</v>
      </c>
      <c r="C253" t="s">
        <v>246</v>
      </c>
      <c r="D253">
        <v>500</v>
      </c>
      <c r="E253">
        <v>4</v>
      </c>
      <c r="F253">
        <v>37.400002000000001</v>
      </c>
      <c r="G253">
        <v>37.82</v>
      </c>
      <c r="H253">
        <v>37.330002</v>
      </c>
      <c r="I253">
        <v>37.759997999999896</v>
      </c>
      <c r="J253">
        <v>37.359642000000001</v>
      </c>
      <c r="K253">
        <v>7145600</v>
      </c>
      <c r="L253">
        <v>2.4969999999999999</v>
      </c>
      <c r="M253">
        <v>1.7633420233843199E-2</v>
      </c>
      <c r="N253">
        <v>2.7112080643101898E-2</v>
      </c>
      <c r="O253">
        <v>-3.4668530170991002E-2</v>
      </c>
      <c r="P253">
        <v>0.11712085566493299</v>
      </c>
      <c r="Q253">
        <v>7.8180412647277903E-2</v>
      </c>
      <c r="R253">
        <v>9.6830882185772495E-3</v>
      </c>
      <c r="S253">
        <v>1.2865635900051299E-2</v>
      </c>
      <c r="T253">
        <v>1.6054960085229001E-2</v>
      </c>
      <c r="U253">
        <v>1.9205170112240301E-2</v>
      </c>
      <c r="V253">
        <v>45</v>
      </c>
      <c r="W253">
        <v>30.559998999999902</v>
      </c>
      <c r="X253">
        <v>-0.127973716225985</v>
      </c>
      <c r="Y253">
        <v>1.1502195497633099E-2</v>
      </c>
      <c r="Z253">
        <v>0.89749814791786298</v>
      </c>
      <c r="AA253">
        <v>0.328995678370955</v>
      </c>
      <c r="AB253">
        <v>0.35482180112475897</v>
      </c>
      <c r="AC253" t="s">
        <v>249</v>
      </c>
      <c r="AD253" t="s">
        <v>270</v>
      </c>
      <c r="AE253" t="s">
        <v>62</v>
      </c>
      <c r="AF253" t="s">
        <v>78</v>
      </c>
      <c r="AG253" t="s">
        <v>271</v>
      </c>
      <c r="AH253" s="45">
        <v>41431</v>
      </c>
      <c r="AI253">
        <v>1467858</v>
      </c>
      <c r="AK253" t="s">
        <v>272</v>
      </c>
      <c r="AL253" t="s">
        <v>244</v>
      </c>
      <c r="AM253" t="s">
        <v>245</v>
      </c>
    </row>
    <row r="254" spans="1:39" x14ac:dyDescent="0.3">
      <c r="A254" s="1">
        <v>43557</v>
      </c>
      <c r="B254" t="s">
        <v>3</v>
      </c>
      <c r="C254" t="s">
        <v>239</v>
      </c>
      <c r="D254">
        <v>300</v>
      </c>
      <c r="E254">
        <v>4</v>
      </c>
      <c r="F254">
        <v>37.830002</v>
      </c>
      <c r="G254">
        <v>38.009997999999896</v>
      </c>
      <c r="H254">
        <v>37.610000999999997</v>
      </c>
      <c r="I254">
        <v>37.810001</v>
      </c>
      <c r="J254">
        <v>37.409115</v>
      </c>
      <c r="K254">
        <v>5667100</v>
      </c>
      <c r="L254">
        <v>2.4809999999999999</v>
      </c>
      <c r="M254">
        <v>1.32336043034929E-3</v>
      </c>
      <c r="N254">
        <v>2.5175445714092599E-2</v>
      </c>
      <c r="O254">
        <v>-3.4610839266502998E-2</v>
      </c>
      <c r="P254">
        <v>0.13239717516726801</v>
      </c>
      <c r="Q254">
        <v>9.5592926274149601E-2</v>
      </c>
      <c r="R254">
        <v>9.8288462300966401E-3</v>
      </c>
      <c r="S254">
        <v>1.28662485099132E-2</v>
      </c>
      <c r="T254">
        <v>1.5927148083182699E-2</v>
      </c>
      <c r="U254">
        <v>1.9177235995468202E-2</v>
      </c>
      <c r="V254">
        <v>45</v>
      </c>
      <c r="W254">
        <v>30.559998999999902</v>
      </c>
      <c r="X254">
        <v>-0.127973716225985</v>
      </c>
      <c r="Y254" s="44">
        <v>1.7455614805152698E-5</v>
      </c>
      <c r="Z254">
        <v>0.901520913620663</v>
      </c>
      <c r="AA254">
        <v>0.43746824885069102</v>
      </c>
      <c r="AB254">
        <v>0.36446433584291399</v>
      </c>
      <c r="AC254" t="s">
        <v>249</v>
      </c>
      <c r="AD254" t="s">
        <v>270</v>
      </c>
      <c r="AE254" t="s">
        <v>62</v>
      </c>
      <c r="AF254" t="s">
        <v>78</v>
      </c>
      <c r="AG254" t="s">
        <v>271</v>
      </c>
      <c r="AH254" s="45">
        <v>41431</v>
      </c>
      <c r="AI254">
        <v>1467858</v>
      </c>
      <c r="AK254" t="s">
        <v>272</v>
      </c>
      <c r="AL254" t="s">
        <v>244</v>
      </c>
      <c r="AM254" t="s">
        <v>245</v>
      </c>
    </row>
    <row r="255" spans="1:39" x14ac:dyDescent="0.3">
      <c r="A255" s="1">
        <v>43565</v>
      </c>
      <c r="B255" t="s">
        <v>3</v>
      </c>
      <c r="C255" t="s">
        <v>246</v>
      </c>
      <c r="D255">
        <v>300</v>
      </c>
      <c r="E255">
        <v>4</v>
      </c>
      <c r="F255">
        <v>38.889998999999897</v>
      </c>
      <c r="G255">
        <v>39.419998</v>
      </c>
      <c r="H255">
        <v>38.779998999999997</v>
      </c>
      <c r="I255">
        <v>39.25</v>
      </c>
      <c r="J255">
        <v>38.833846999999999</v>
      </c>
      <c r="K255">
        <v>5471100</v>
      </c>
      <c r="L255">
        <v>2.4769999999999999</v>
      </c>
      <c r="M255">
        <v>9.9859748795978597E-3</v>
      </c>
      <c r="N255">
        <v>2.2154468304631199E-2</v>
      </c>
      <c r="O255">
        <v>1.61811843240817E-2</v>
      </c>
      <c r="P255">
        <v>0.119348997948789</v>
      </c>
      <c r="Q255">
        <v>4.4445674882139997E-2</v>
      </c>
      <c r="R255">
        <v>6.31892207656374E-3</v>
      </c>
      <c r="S255">
        <v>1.2719124462286201E-2</v>
      </c>
      <c r="T255">
        <v>1.40071383437116E-2</v>
      </c>
      <c r="U255">
        <v>1.8914741980329899E-2</v>
      </c>
      <c r="V255">
        <v>45</v>
      </c>
      <c r="W255">
        <v>30.559998999999902</v>
      </c>
      <c r="X255">
        <v>-0.127973716225985</v>
      </c>
      <c r="Y255">
        <v>3.47183783585567E-3</v>
      </c>
      <c r="Z255">
        <v>0.88440874077749898</v>
      </c>
      <c r="AA255">
        <v>0.12260541149429199</v>
      </c>
      <c r="AB255">
        <v>0.23065001649179001</v>
      </c>
      <c r="AC255" t="s">
        <v>249</v>
      </c>
      <c r="AD255" t="s">
        <v>270</v>
      </c>
      <c r="AE255" t="s">
        <v>62</v>
      </c>
      <c r="AF255" t="s">
        <v>78</v>
      </c>
      <c r="AG255" t="s">
        <v>271</v>
      </c>
      <c r="AH255" s="45">
        <v>41431</v>
      </c>
      <c r="AI255">
        <v>1467858</v>
      </c>
      <c r="AK255" t="s">
        <v>272</v>
      </c>
      <c r="AL255" t="s">
        <v>244</v>
      </c>
      <c r="AM255" t="s">
        <v>245</v>
      </c>
    </row>
    <row r="256" spans="1:39" x14ac:dyDescent="0.3">
      <c r="A256" s="1">
        <v>43586</v>
      </c>
      <c r="B256" t="s">
        <v>3</v>
      </c>
      <c r="C256" t="s">
        <v>239</v>
      </c>
      <c r="D256">
        <v>200</v>
      </c>
      <c r="E256">
        <v>4</v>
      </c>
      <c r="F256">
        <v>39</v>
      </c>
      <c r="G256">
        <v>39.200001</v>
      </c>
      <c r="H256">
        <v>38.659999999999997</v>
      </c>
      <c r="I256">
        <v>38.75</v>
      </c>
      <c r="J256">
        <v>38.339146</v>
      </c>
      <c r="K256">
        <v>8843300</v>
      </c>
      <c r="L256">
        <v>2.5110000000000001</v>
      </c>
      <c r="M256">
        <v>-5.1481082934007301E-3</v>
      </c>
      <c r="N256">
        <v>-2.4724098730600899E-2</v>
      </c>
      <c r="O256">
        <v>4.3513852342584203E-2</v>
      </c>
      <c r="P256">
        <v>1.1394327495087399E-3</v>
      </c>
      <c r="Q256">
        <v>9.31137237279685E-2</v>
      </c>
      <c r="R256">
        <v>1.6901691165370901E-2</v>
      </c>
      <c r="S256">
        <v>1.1344404333532E-2</v>
      </c>
      <c r="T256">
        <v>1.14665512571766E-2</v>
      </c>
      <c r="U256">
        <v>1.8902539676722702E-2</v>
      </c>
      <c r="V256">
        <v>45</v>
      </c>
      <c r="W256">
        <v>30.559998999999902</v>
      </c>
      <c r="X256">
        <v>-0.127973716225985</v>
      </c>
      <c r="Y256">
        <v>-7.5304459681844096E-3</v>
      </c>
      <c r="Z256">
        <v>0.89536043833221002</v>
      </c>
      <c r="AA256">
        <v>0.43414750987925299</v>
      </c>
      <c r="AB256">
        <v>0.35253462603743102</v>
      </c>
      <c r="AC256" t="s">
        <v>249</v>
      </c>
      <c r="AD256" t="s">
        <v>270</v>
      </c>
      <c r="AE256" t="s">
        <v>62</v>
      </c>
      <c r="AF256" t="s">
        <v>78</v>
      </c>
      <c r="AG256" t="s">
        <v>271</v>
      </c>
      <c r="AH256" s="45">
        <v>41431</v>
      </c>
      <c r="AI256">
        <v>1467858</v>
      </c>
      <c r="AK256" t="s">
        <v>272</v>
      </c>
      <c r="AL256" t="s">
        <v>244</v>
      </c>
      <c r="AM256" t="s">
        <v>245</v>
      </c>
    </row>
    <row r="257" spans="1:39" x14ac:dyDescent="0.3">
      <c r="A257" s="1">
        <v>43577</v>
      </c>
      <c r="B257" t="s">
        <v>3</v>
      </c>
      <c r="C257" t="s">
        <v>239</v>
      </c>
      <c r="D257">
        <v>600</v>
      </c>
      <c r="E257">
        <v>5</v>
      </c>
      <c r="F257">
        <v>40</v>
      </c>
      <c r="G257">
        <v>40.099997999999999</v>
      </c>
      <c r="H257">
        <v>39.490001999999997</v>
      </c>
      <c r="I257">
        <v>39.5</v>
      </c>
      <c r="J257">
        <v>39.081195999999998</v>
      </c>
      <c r="K257">
        <v>7203800</v>
      </c>
      <c r="L257">
        <v>2.59</v>
      </c>
      <c r="M257">
        <v>-2.0050724472848499E-2</v>
      </c>
      <c r="N257">
        <v>-5.3023109517144201E-3</v>
      </c>
      <c r="O257">
        <v>6.5382829802066E-2</v>
      </c>
      <c r="P257">
        <v>3.2664587995212303E-2</v>
      </c>
      <c r="Q257">
        <v>8.4634644954853303E-2</v>
      </c>
      <c r="R257">
        <v>1.16440524652864E-2</v>
      </c>
      <c r="S257">
        <v>1.03106477141058E-2</v>
      </c>
      <c r="T257">
        <v>1.1142699720669599E-2</v>
      </c>
      <c r="U257">
        <v>1.8861550872235101E-2</v>
      </c>
      <c r="V257">
        <v>45</v>
      </c>
      <c r="W257">
        <v>30.559998999999902</v>
      </c>
      <c r="X257">
        <v>-0.127973716225985</v>
      </c>
      <c r="Y257">
        <v>1.0115060212163699E-3</v>
      </c>
      <c r="Z257">
        <v>0.88466410171521703</v>
      </c>
      <c r="AA257">
        <v>0.37205409443071602</v>
      </c>
      <c r="AB257">
        <v>0.25637900319194101</v>
      </c>
      <c r="AC257" t="s">
        <v>250</v>
      </c>
      <c r="AD257" t="s">
        <v>270</v>
      </c>
      <c r="AE257" t="s">
        <v>62</v>
      </c>
      <c r="AF257" t="s">
        <v>78</v>
      </c>
      <c r="AG257" t="s">
        <v>271</v>
      </c>
      <c r="AH257" s="45">
        <v>41431</v>
      </c>
      <c r="AI257">
        <v>1467858</v>
      </c>
      <c r="AK257" t="s">
        <v>272</v>
      </c>
      <c r="AL257" t="s">
        <v>244</v>
      </c>
      <c r="AM257" t="s">
        <v>245</v>
      </c>
    </row>
    <row r="258" spans="1:39" x14ac:dyDescent="0.3">
      <c r="A258" s="1">
        <v>43588</v>
      </c>
      <c r="B258" t="s">
        <v>3</v>
      </c>
      <c r="C258" t="s">
        <v>239</v>
      </c>
      <c r="D258">
        <v>600</v>
      </c>
      <c r="E258">
        <v>5</v>
      </c>
      <c r="F258">
        <v>38.540000999999997</v>
      </c>
      <c r="G258">
        <v>38.900002000000001</v>
      </c>
      <c r="H258">
        <v>38.169998</v>
      </c>
      <c r="I258">
        <v>38.799999</v>
      </c>
      <c r="J258">
        <v>38.388615000000001</v>
      </c>
      <c r="K258">
        <v>7201000</v>
      </c>
      <c r="L258">
        <v>2.5310000000000001</v>
      </c>
      <c r="M258">
        <v>1.4276646414285801E-2</v>
      </c>
      <c r="N258">
        <v>-2.2427147390167001E-2</v>
      </c>
      <c r="O258">
        <v>2.5846539954533801E-2</v>
      </c>
      <c r="P258">
        <v>1.03909264708568E-2</v>
      </c>
      <c r="Q258">
        <v>0.109210302902344</v>
      </c>
      <c r="R258">
        <v>1.6491960687978799E-2</v>
      </c>
      <c r="S258">
        <v>1.1584280960553601E-2</v>
      </c>
      <c r="T258">
        <v>1.1696007890197299E-2</v>
      </c>
      <c r="U258">
        <v>1.89284806330439E-2</v>
      </c>
      <c r="V258">
        <v>45</v>
      </c>
      <c r="W258">
        <v>30.559998999999902</v>
      </c>
      <c r="X258">
        <v>-0.127973716225985</v>
      </c>
      <c r="Y258">
        <v>9.5921274614703799E-3</v>
      </c>
      <c r="Z258">
        <v>0.90017212175408101</v>
      </c>
      <c r="AA258">
        <v>0.53606085257094704</v>
      </c>
      <c r="AB258">
        <v>0.41298802333748402</v>
      </c>
      <c r="AC258" t="s">
        <v>250</v>
      </c>
      <c r="AD258" t="s">
        <v>270</v>
      </c>
      <c r="AE258" t="s">
        <v>62</v>
      </c>
      <c r="AF258" t="s">
        <v>78</v>
      </c>
      <c r="AG258" t="s">
        <v>271</v>
      </c>
      <c r="AH258" s="45">
        <v>41431</v>
      </c>
      <c r="AI258">
        <v>1467858</v>
      </c>
      <c r="AK258" t="s">
        <v>272</v>
      </c>
      <c r="AL258" t="s">
        <v>244</v>
      </c>
      <c r="AM258" t="s">
        <v>245</v>
      </c>
    </row>
    <row r="259" spans="1:39" x14ac:dyDescent="0.3">
      <c r="A259" s="1">
        <v>43591</v>
      </c>
      <c r="B259" t="s">
        <v>3</v>
      </c>
      <c r="C259" t="s">
        <v>239</v>
      </c>
      <c r="D259">
        <v>400</v>
      </c>
      <c r="E259">
        <v>5</v>
      </c>
      <c r="F259">
        <v>37.5</v>
      </c>
      <c r="G259">
        <v>38.169998</v>
      </c>
      <c r="H259">
        <v>37.25</v>
      </c>
      <c r="I259">
        <v>38.090000000000003</v>
      </c>
      <c r="J259">
        <v>37.686146000000001</v>
      </c>
      <c r="K259">
        <v>7506200</v>
      </c>
      <c r="L259">
        <v>2.5</v>
      </c>
      <c r="M259">
        <v>-1.8468384447995801E-2</v>
      </c>
      <c r="N259">
        <v>-4.9177542360235103E-2</v>
      </c>
      <c r="O259">
        <v>-7.8451966028394299E-3</v>
      </c>
      <c r="P259">
        <v>-1.19380428536351E-2</v>
      </c>
      <c r="Q259">
        <v>9.2124021970405603E-2</v>
      </c>
      <c r="R259">
        <v>1.56312015585824E-2</v>
      </c>
      <c r="S259">
        <v>1.18623166272083E-2</v>
      </c>
      <c r="T259">
        <v>1.1918417573453501E-2</v>
      </c>
      <c r="U259">
        <v>1.8965575248716799E-2</v>
      </c>
      <c r="V259">
        <v>45</v>
      </c>
      <c r="W259">
        <v>30.559998999999902</v>
      </c>
      <c r="X259">
        <v>-0.127973716225985</v>
      </c>
      <c r="Y259">
        <v>-4.4810132310555703E-3</v>
      </c>
      <c r="Z259">
        <v>0.903450336172548</v>
      </c>
      <c r="AA259">
        <v>0.42910603140778297</v>
      </c>
      <c r="AB259">
        <v>0.422959162846203</v>
      </c>
      <c r="AC259" t="s">
        <v>250</v>
      </c>
      <c r="AD259" t="s">
        <v>270</v>
      </c>
      <c r="AE259" t="s">
        <v>62</v>
      </c>
      <c r="AF259" t="s">
        <v>78</v>
      </c>
      <c r="AG259" t="s">
        <v>271</v>
      </c>
      <c r="AH259" s="45">
        <v>41431</v>
      </c>
      <c r="AI259">
        <v>1467858</v>
      </c>
      <c r="AK259" t="s">
        <v>272</v>
      </c>
      <c r="AL259" t="s">
        <v>244</v>
      </c>
      <c r="AM259" t="s">
        <v>245</v>
      </c>
    </row>
    <row r="260" spans="1:39" x14ac:dyDescent="0.3">
      <c r="A260" s="1">
        <v>43615</v>
      </c>
      <c r="B260" t="s">
        <v>3</v>
      </c>
      <c r="C260" t="s">
        <v>246</v>
      </c>
      <c r="D260">
        <v>400</v>
      </c>
      <c r="E260">
        <v>5</v>
      </c>
      <c r="F260">
        <v>34.759997999999896</v>
      </c>
      <c r="G260">
        <v>35.090000000000003</v>
      </c>
      <c r="H260">
        <v>34.479999999999997</v>
      </c>
      <c r="I260">
        <v>34.82</v>
      </c>
      <c r="J260">
        <v>34.450817000000001</v>
      </c>
      <c r="K260">
        <v>8550000</v>
      </c>
      <c r="L260">
        <v>2.2269999999999999</v>
      </c>
      <c r="M260">
        <v>8.6194745395624104E-4</v>
      </c>
      <c r="N260">
        <v>-2.0748219288213601E-2</v>
      </c>
      <c r="O260">
        <v>-0.13893737646252599</v>
      </c>
      <c r="P260">
        <v>-0.115726848336395</v>
      </c>
      <c r="Q260">
        <v>-3.1094792701799798E-2</v>
      </c>
      <c r="R260">
        <v>5.4429801756017701E-3</v>
      </c>
      <c r="S260">
        <v>1.52345216637304E-2</v>
      </c>
      <c r="T260">
        <v>1.31980488910919E-2</v>
      </c>
      <c r="U260">
        <v>1.90837754564048E-2</v>
      </c>
      <c r="V260">
        <v>45</v>
      </c>
      <c r="W260">
        <v>30.559998999999902</v>
      </c>
      <c r="X260">
        <v>-0.13348184219967499</v>
      </c>
      <c r="Y260">
        <v>2.0962723552933101E-3</v>
      </c>
      <c r="Z260">
        <v>0.89937215106865198</v>
      </c>
      <c r="AA260">
        <v>-0.35392002900373698</v>
      </c>
      <c r="AB260">
        <v>-0.446468249070405</v>
      </c>
      <c r="AC260" t="s">
        <v>250</v>
      </c>
      <c r="AD260" t="s">
        <v>270</v>
      </c>
      <c r="AE260" t="s">
        <v>62</v>
      </c>
      <c r="AF260" t="s">
        <v>78</v>
      </c>
      <c r="AG260" t="s">
        <v>271</v>
      </c>
      <c r="AH260" s="45">
        <v>41431</v>
      </c>
      <c r="AI260">
        <v>1467858</v>
      </c>
      <c r="AK260" t="s">
        <v>272</v>
      </c>
      <c r="AL260" t="s">
        <v>244</v>
      </c>
      <c r="AM260" t="s">
        <v>245</v>
      </c>
    </row>
    <row r="261" spans="1:39" x14ac:dyDescent="0.3">
      <c r="A261" s="1">
        <v>43633</v>
      </c>
      <c r="B261" t="s">
        <v>3</v>
      </c>
      <c r="C261" t="s">
        <v>239</v>
      </c>
      <c r="D261">
        <v>300</v>
      </c>
      <c r="E261">
        <v>5</v>
      </c>
      <c r="F261">
        <v>35.560001</v>
      </c>
      <c r="G261">
        <v>36.18</v>
      </c>
      <c r="H261">
        <v>35.360000999999997</v>
      </c>
      <c r="I261">
        <v>36.139998999999897</v>
      </c>
      <c r="J261">
        <v>36.139998999999897</v>
      </c>
      <c r="K261">
        <v>5454900</v>
      </c>
      <c r="L261">
        <v>2.0859999999999999</v>
      </c>
      <c r="M261">
        <v>1.33706450589161E-2</v>
      </c>
      <c r="N261">
        <v>3.6036353732558498E-3</v>
      </c>
      <c r="O261">
        <v>-2.2808701199136999E-2</v>
      </c>
      <c r="P261">
        <v>-3.9000206525005902E-2</v>
      </c>
      <c r="Q261">
        <v>-0.145147935316361</v>
      </c>
      <c r="R261">
        <v>1.2426283158548899E-2</v>
      </c>
      <c r="S261">
        <v>2.0225784781833001E-2</v>
      </c>
      <c r="T261">
        <v>1.6234277193579599E-2</v>
      </c>
      <c r="U261">
        <v>1.8009235002527098E-2</v>
      </c>
      <c r="V261">
        <v>45</v>
      </c>
      <c r="W261">
        <v>30.559998999999902</v>
      </c>
      <c r="X261">
        <v>-0.13735233922523599</v>
      </c>
      <c r="Y261">
        <v>9.3131563797728401E-4</v>
      </c>
      <c r="Z261">
        <v>0.98957119421877704</v>
      </c>
      <c r="AA261">
        <v>-1.1947827548054699</v>
      </c>
      <c r="AB261">
        <v>-1.32707169453005</v>
      </c>
      <c r="AC261" t="s">
        <v>250</v>
      </c>
      <c r="AD261" t="s">
        <v>270</v>
      </c>
      <c r="AE261" t="s">
        <v>62</v>
      </c>
      <c r="AF261" t="s">
        <v>78</v>
      </c>
      <c r="AG261" t="s">
        <v>271</v>
      </c>
      <c r="AH261" s="45">
        <v>41431</v>
      </c>
      <c r="AI261">
        <v>1467858</v>
      </c>
      <c r="AK261" t="s">
        <v>272</v>
      </c>
      <c r="AL261" t="s">
        <v>244</v>
      </c>
      <c r="AM261" t="s">
        <v>245</v>
      </c>
    </row>
    <row r="262" spans="1:39" x14ac:dyDescent="0.3">
      <c r="A262" s="1">
        <v>43595</v>
      </c>
      <c r="B262" t="s">
        <v>3</v>
      </c>
      <c r="C262" t="s">
        <v>246</v>
      </c>
      <c r="D262">
        <v>900</v>
      </c>
      <c r="E262">
        <v>6</v>
      </c>
      <c r="F262">
        <v>37.5</v>
      </c>
      <c r="G262">
        <v>37.979999999999997</v>
      </c>
      <c r="H262">
        <v>37.040000999999997</v>
      </c>
      <c r="I262">
        <v>37.889998999999897</v>
      </c>
      <c r="J262">
        <v>37.488265999999903</v>
      </c>
      <c r="K262">
        <v>6440600</v>
      </c>
      <c r="L262">
        <v>2.4550000000000001</v>
      </c>
      <c r="M262">
        <v>8.2152261545342595E-3</v>
      </c>
      <c r="N262">
        <v>-2.3732953914306999E-2</v>
      </c>
      <c r="O262">
        <v>-2.52782594941839E-2</v>
      </c>
      <c r="P262">
        <v>-1.1277003523662401E-2</v>
      </c>
      <c r="Q262">
        <v>8.3545549612542902E-2</v>
      </c>
      <c r="R262">
        <v>1.39084962046385E-2</v>
      </c>
      <c r="S262">
        <v>1.2565927490803999E-2</v>
      </c>
      <c r="T262">
        <v>1.1355759658797E-2</v>
      </c>
      <c r="U262">
        <v>1.8987577733810799E-2</v>
      </c>
      <c r="V262">
        <v>45</v>
      </c>
      <c r="W262">
        <v>30.559998999999902</v>
      </c>
      <c r="X262">
        <v>-0.127973716225985</v>
      </c>
      <c r="Y262">
        <v>3.7133938472042301E-3</v>
      </c>
      <c r="Z262">
        <v>0.89072279759010498</v>
      </c>
      <c r="AA262">
        <v>0.37811041483526098</v>
      </c>
      <c r="AB262">
        <v>0.389492726918232</v>
      </c>
      <c r="AC262" t="s">
        <v>251</v>
      </c>
      <c r="AD262" t="s">
        <v>270</v>
      </c>
      <c r="AE262" t="s">
        <v>62</v>
      </c>
      <c r="AF262" t="s">
        <v>78</v>
      </c>
      <c r="AG262" t="s">
        <v>271</v>
      </c>
      <c r="AH262" s="45">
        <v>41431</v>
      </c>
      <c r="AI262">
        <v>1467858</v>
      </c>
      <c r="AK262" t="s">
        <v>272</v>
      </c>
      <c r="AL262" t="s">
        <v>244</v>
      </c>
      <c r="AM262" t="s">
        <v>245</v>
      </c>
    </row>
    <row r="263" spans="1:39" x14ac:dyDescent="0.3">
      <c r="A263" s="1">
        <v>43614</v>
      </c>
      <c r="B263" t="s">
        <v>3</v>
      </c>
      <c r="C263" t="s">
        <v>239</v>
      </c>
      <c r="D263">
        <v>600</v>
      </c>
      <c r="E263">
        <v>6</v>
      </c>
      <c r="F263">
        <v>34.669998</v>
      </c>
      <c r="G263">
        <v>34.849997999999999</v>
      </c>
      <c r="H263">
        <v>34.32</v>
      </c>
      <c r="I263">
        <v>34.790000999999997</v>
      </c>
      <c r="J263">
        <v>34.421135</v>
      </c>
      <c r="K263">
        <v>12911200</v>
      </c>
      <c r="L263">
        <v>2.2360000000000002</v>
      </c>
      <c r="M263">
        <v>-1.7230365866796799E-3</v>
      </c>
      <c r="N263">
        <v>-6.5095255090363097E-2</v>
      </c>
      <c r="O263">
        <v>-0.13151731339441</v>
      </c>
      <c r="P263">
        <v>-0.129674115256146</v>
      </c>
      <c r="Q263">
        <v>-5.6270742112767801E-2</v>
      </c>
      <c r="R263">
        <v>1.76588034820825E-2</v>
      </c>
      <c r="S263">
        <v>1.5481125478686301E-2</v>
      </c>
      <c r="T263">
        <v>1.3268833939041699E-2</v>
      </c>
      <c r="U263">
        <v>1.9144399015062201E-2</v>
      </c>
      <c r="V263">
        <v>45</v>
      </c>
      <c r="W263">
        <v>30.559998999999902</v>
      </c>
      <c r="X263">
        <v>-0.13348184219967499</v>
      </c>
      <c r="Y263">
        <v>-6.9359101493404697E-3</v>
      </c>
      <c r="Z263">
        <v>0.90630284439705699</v>
      </c>
      <c r="AA263">
        <v>-0.520017911633742</v>
      </c>
      <c r="AB263">
        <v>-0.444979797024457</v>
      </c>
      <c r="AC263" t="s">
        <v>251</v>
      </c>
      <c r="AD263" t="s">
        <v>270</v>
      </c>
      <c r="AE263" t="s">
        <v>62</v>
      </c>
      <c r="AF263" t="s">
        <v>78</v>
      </c>
      <c r="AG263" t="s">
        <v>271</v>
      </c>
      <c r="AH263" s="45">
        <v>41431</v>
      </c>
      <c r="AI263">
        <v>1467858</v>
      </c>
      <c r="AK263" t="s">
        <v>272</v>
      </c>
      <c r="AL263" t="s">
        <v>244</v>
      </c>
      <c r="AM263" t="s">
        <v>245</v>
      </c>
    </row>
    <row r="264" spans="1:39" x14ac:dyDescent="0.3">
      <c r="A264" s="1">
        <v>43622</v>
      </c>
      <c r="B264" t="s">
        <v>3</v>
      </c>
      <c r="C264" t="s">
        <v>239</v>
      </c>
      <c r="D264">
        <v>300</v>
      </c>
      <c r="E264">
        <v>6</v>
      </c>
      <c r="F264">
        <v>35.090000000000003</v>
      </c>
      <c r="G264">
        <v>35.439999</v>
      </c>
      <c r="H264">
        <v>34.459998999999897</v>
      </c>
      <c r="I264">
        <v>35.189999</v>
      </c>
      <c r="J264">
        <v>35.189999</v>
      </c>
      <c r="K264">
        <v>9749200</v>
      </c>
      <c r="L264">
        <v>2.1240000000000001</v>
      </c>
      <c r="M264">
        <v>-7.6434623320977002E-3</v>
      </c>
      <c r="N264">
        <v>2.12292102081173E-2</v>
      </c>
      <c r="O264">
        <v>-6.8530623894174303E-2</v>
      </c>
      <c r="P264">
        <v>-6.72171041629092E-2</v>
      </c>
      <c r="Q264">
        <v>-0.159419497711143</v>
      </c>
      <c r="R264">
        <v>3.6745798782756703E-2</v>
      </c>
      <c r="S264">
        <v>2.1345225561678401E-2</v>
      </c>
      <c r="T264">
        <v>1.6110062998421101E-2</v>
      </c>
      <c r="U264">
        <v>1.8031955041599101E-2</v>
      </c>
      <c r="V264">
        <v>45</v>
      </c>
      <c r="W264">
        <v>30.559998999999902</v>
      </c>
      <c r="X264">
        <v>-0.13735233922523599</v>
      </c>
      <c r="Y264">
        <v>6.1168407152111899E-3</v>
      </c>
      <c r="Z264">
        <v>0.98172841818822898</v>
      </c>
      <c r="AA264">
        <v>-1.2290016855169701</v>
      </c>
      <c r="AB264">
        <v>-1.1553756395950301</v>
      </c>
      <c r="AC264" t="s">
        <v>251</v>
      </c>
      <c r="AD264" t="s">
        <v>270</v>
      </c>
      <c r="AE264" t="s">
        <v>62</v>
      </c>
      <c r="AF264" t="s">
        <v>78</v>
      </c>
      <c r="AG264" t="s">
        <v>271</v>
      </c>
      <c r="AH264" s="45">
        <v>41431</v>
      </c>
      <c r="AI264">
        <v>1467858</v>
      </c>
      <c r="AK264" t="s">
        <v>272</v>
      </c>
      <c r="AL264" t="s">
        <v>244</v>
      </c>
      <c r="AM264" t="s">
        <v>245</v>
      </c>
    </row>
    <row r="265" spans="1:39" x14ac:dyDescent="0.3">
      <c r="A265" s="1">
        <v>43623</v>
      </c>
      <c r="B265" t="s">
        <v>3</v>
      </c>
      <c r="C265" t="s">
        <v>246</v>
      </c>
      <c r="D265">
        <v>100</v>
      </c>
      <c r="E265">
        <v>6</v>
      </c>
      <c r="F265">
        <v>35.310001</v>
      </c>
      <c r="G265">
        <v>35.549999</v>
      </c>
      <c r="H265">
        <v>35.150002000000001</v>
      </c>
      <c r="I265">
        <v>35.490001999999997</v>
      </c>
      <c r="J265">
        <v>35.490001999999997</v>
      </c>
      <c r="K265">
        <v>6561000</v>
      </c>
      <c r="L265">
        <v>2.0840000000000001</v>
      </c>
      <c r="M265">
        <v>8.4891000959766705E-3</v>
      </c>
      <c r="N265">
        <v>7.3152423947428893E-2</v>
      </c>
      <c r="O265">
        <v>-7.1526853552006595E-2</v>
      </c>
      <c r="P265">
        <v>-5.7412756732092902E-2</v>
      </c>
      <c r="Q265">
        <v>-0.162838052969804</v>
      </c>
      <c r="R265">
        <v>2.5526642711704101E-2</v>
      </c>
      <c r="S265">
        <v>2.1257008946917299E-2</v>
      </c>
      <c r="T265">
        <v>1.6154918586302001E-2</v>
      </c>
      <c r="U265">
        <v>1.8023767285185802E-2</v>
      </c>
      <c r="V265">
        <v>45</v>
      </c>
      <c r="W265">
        <v>30.559998999999902</v>
      </c>
      <c r="X265">
        <v>-0.13735233922523599</v>
      </c>
      <c r="Y265">
        <v>1.0442979367750601E-2</v>
      </c>
      <c r="Z265">
        <v>0.97975833681507296</v>
      </c>
      <c r="AA265">
        <v>-1.2583875229017301</v>
      </c>
      <c r="AB265">
        <v>-1.26357452054945</v>
      </c>
      <c r="AC265" t="s">
        <v>251</v>
      </c>
      <c r="AD265" t="s">
        <v>270</v>
      </c>
      <c r="AE265" t="s">
        <v>62</v>
      </c>
      <c r="AF265" t="s">
        <v>78</v>
      </c>
      <c r="AG265" t="s">
        <v>271</v>
      </c>
      <c r="AH265" s="45">
        <v>41431</v>
      </c>
      <c r="AI265">
        <v>1467858</v>
      </c>
      <c r="AK265" t="s">
        <v>272</v>
      </c>
      <c r="AL265" t="s">
        <v>244</v>
      </c>
      <c r="AM265" t="s">
        <v>245</v>
      </c>
    </row>
    <row r="266" spans="1:39" x14ac:dyDescent="0.3">
      <c r="A266" s="1">
        <v>43577</v>
      </c>
      <c r="B266" t="s">
        <v>3</v>
      </c>
      <c r="C266" t="s">
        <v>239</v>
      </c>
      <c r="D266">
        <v>900</v>
      </c>
      <c r="E266">
        <v>7</v>
      </c>
      <c r="F266">
        <v>40</v>
      </c>
      <c r="G266">
        <v>40.099997999999999</v>
      </c>
      <c r="H266">
        <v>39.490001999999997</v>
      </c>
      <c r="I266">
        <v>39.5</v>
      </c>
      <c r="J266">
        <v>39.081195999999998</v>
      </c>
      <c r="K266">
        <v>7203800</v>
      </c>
      <c r="L266">
        <v>2.59</v>
      </c>
      <c r="M266">
        <v>-2.0050724472848499E-2</v>
      </c>
      <c r="N266">
        <v>-5.3023109517144201E-3</v>
      </c>
      <c r="O266">
        <v>6.5382829802066E-2</v>
      </c>
      <c r="P266">
        <v>3.2664587995212303E-2</v>
      </c>
      <c r="Q266">
        <v>8.4634644954853303E-2</v>
      </c>
      <c r="R266">
        <v>1.16440524652864E-2</v>
      </c>
      <c r="S266">
        <v>1.03106477141058E-2</v>
      </c>
      <c r="T266">
        <v>1.1142699720669599E-2</v>
      </c>
      <c r="U266">
        <v>1.8861550872235101E-2</v>
      </c>
      <c r="V266">
        <v>45</v>
      </c>
      <c r="W266">
        <v>30.559998999999902</v>
      </c>
      <c r="X266">
        <v>-0.127973716225985</v>
      </c>
      <c r="Y266">
        <v>1.0115060212163699E-3</v>
      </c>
      <c r="Z266">
        <v>0.88466410171521703</v>
      </c>
      <c r="AA266">
        <v>0.37205409443071602</v>
      </c>
      <c r="AB266">
        <v>0.25637900319194101</v>
      </c>
      <c r="AC266" t="s">
        <v>252</v>
      </c>
      <c r="AD266" t="s">
        <v>270</v>
      </c>
      <c r="AE266" t="s">
        <v>62</v>
      </c>
      <c r="AF266" t="s">
        <v>78</v>
      </c>
      <c r="AG266" t="s">
        <v>271</v>
      </c>
      <c r="AH266" s="45">
        <v>41431</v>
      </c>
      <c r="AI266">
        <v>1467858</v>
      </c>
      <c r="AK266" t="s">
        <v>272</v>
      </c>
      <c r="AL266" t="s">
        <v>244</v>
      </c>
      <c r="AM266" t="s">
        <v>245</v>
      </c>
    </row>
    <row r="267" spans="1:39" x14ac:dyDescent="0.3">
      <c r="A267" s="1">
        <v>43586</v>
      </c>
      <c r="B267" t="s">
        <v>3</v>
      </c>
      <c r="C267" t="s">
        <v>239</v>
      </c>
      <c r="D267">
        <v>1200</v>
      </c>
      <c r="E267">
        <v>7</v>
      </c>
      <c r="F267">
        <v>39</v>
      </c>
      <c r="G267">
        <v>39.200001</v>
      </c>
      <c r="H267">
        <v>38.659999999999997</v>
      </c>
      <c r="I267">
        <v>38.75</v>
      </c>
      <c r="J267">
        <v>38.339146</v>
      </c>
      <c r="K267">
        <v>8843300</v>
      </c>
      <c r="L267">
        <v>2.5110000000000001</v>
      </c>
      <c r="M267">
        <v>-5.1481082934007301E-3</v>
      </c>
      <c r="N267">
        <v>-2.4724098730600899E-2</v>
      </c>
      <c r="O267">
        <v>4.3513852342584203E-2</v>
      </c>
      <c r="P267">
        <v>1.1394327495087399E-3</v>
      </c>
      <c r="Q267">
        <v>9.31137237279685E-2</v>
      </c>
      <c r="R267">
        <v>1.6901691165370901E-2</v>
      </c>
      <c r="S267">
        <v>1.1344404333532E-2</v>
      </c>
      <c r="T267">
        <v>1.14665512571766E-2</v>
      </c>
      <c r="U267">
        <v>1.8902539676722702E-2</v>
      </c>
      <c r="V267">
        <v>45</v>
      </c>
      <c r="W267">
        <v>30.559998999999902</v>
      </c>
      <c r="X267">
        <v>-0.127973716225985</v>
      </c>
      <c r="Y267">
        <v>-7.5304459681844096E-3</v>
      </c>
      <c r="Z267">
        <v>0.89536043833221002</v>
      </c>
      <c r="AA267">
        <v>0.43414750987925299</v>
      </c>
      <c r="AB267">
        <v>0.35253462603743102</v>
      </c>
      <c r="AC267" t="s">
        <v>252</v>
      </c>
      <c r="AD267" t="s">
        <v>270</v>
      </c>
      <c r="AE267" t="s">
        <v>62</v>
      </c>
      <c r="AF267" t="s">
        <v>78</v>
      </c>
      <c r="AG267" t="s">
        <v>271</v>
      </c>
      <c r="AH267" s="45">
        <v>41431</v>
      </c>
      <c r="AI267">
        <v>1467858</v>
      </c>
      <c r="AK267" t="s">
        <v>272</v>
      </c>
      <c r="AL267" t="s">
        <v>244</v>
      </c>
      <c r="AM267" t="s">
        <v>245</v>
      </c>
    </row>
    <row r="268" spans="1:39" x14ac:dyDescent="0.3">
      <c r="A268" s="1">
        <v>43606</v>
      </c>
      <c r="B268" t="s">
        <v>3</v>
      </c>
      <c r="C268" t="s">
        <v>239</v>
      </c>
      <c r="D268">
        <v>400</v>
      </c>
      <c r="E268">
        <v>7</v>
      </c>
      <c r="F268">
        <v>37</v>
      </c>
      <c r="G268">
        <v>37.240001999999997</v>
      </c>
      <c r="H268">
        <v>36.729999999999997</v>
      </c>
      <c r="I268">
        <v>37.130001</v>
      </c>
      <c r="J268">
        <v>36.736323999999897</v>
      </c>
      <c r="K268">
        <v>8387600</v>
      </c>
      <c r="L268">
        <v>2.4260000000000002</v>
      </c>
      <c r="M268">
        <v>4.31845210798991E-3</v>
      </c>
      <c r="N268">
        <v>2.4268648929038198E-3</v>
      </c>
      <c r="O268">
        <v>-8.1926134723979693E-2</v>
      </c>
      <c r="P268">
        <v>-6.3328046102300001E-2</v>
      </c>
      <c r="Q268">
        <v>2.2229824000958201E-2</v>
      </c>
      <c r="R268">
        <v>7.0936637791848998E-3</v>
      </c>
      <c r="S268">
        <v>1.43876105373786E-2</v>
      </c>
      <c r="T268">
        <v>1.2182488522107E-2</v>
      </c>
      <c r="U268">
        <v>1.8970556591133302E-2</v>
      </c>
      <c r="V268">
        <v>45</v>
      </c>
      <c r="W268">
        <v>30.559998999999902</v>
      </c>
      <c r="X268">
        <v>-0.127973716225985</v>
      </c>
      <c r="Y268">
        <v>8.4599491109458805E-3</v>
      </c>
      <c r="Z268">
        <v>0.89806661048069103</v>
      </c>
      <c r="AA268">
        <v>-1.3203525412222099E-2</v>
      </c>
      <c r="AB268">
        <v>3.89712660243553E-2</v>
      </c>
      <c r="AC268" t="s">
        <v>252</v>
      </c>
      <c r="AD268" t="s">
        <v>270</v>
      </c>
      <c r="AE268" t="s">
        <v>62</v>
      </c>
      <c r="AF268" t="s">
        <v>78</v>
      </c>
      <c r="AG268" t="s">
        <v>271</v>
      </c>
      <c r="AH268" s="45">
        <v>41431</v>
      </c>
      <c r="AI268">
        <v>1467858</v>
      </c>
      <c r="AK268" t="s">
        <v>272</v>
      </c>
      <c r="AL268" t="s">
        <v>244</v>
      </c>
      <c r="AM268" t="s">
        <v>245</v>
      </c>
    </row>
    <row r="269" spans="1:39" x14ac:dyDescent="0.3">
      <c r="A269" s="1">
        <v>43620</v>
      </c>
      <c r="B269" t="s">
        <v>3</v>
      </c>
      <c r="C269" t="s">
        <v>239</v>
      </c>
      <c r="D269">
        <v>700</v>
      </c>
      <c r="E269">
        <v>7</v>
      </c>
      <c r="F269">
        <v>34.380001</v>
      </c>
      <c r="G269">
        <v>35.770000000000003</v>
      </c>
      <c r="H269">
        <v>34.299999</v>
      </c>
      <c r="I269">
        <v>35.729999999999997</v>
      </c>
      <c r="J269">
        <v>35.351165999999999</v>
      </c>
      <c r="K269">
        <v>12875700</v>
      </c>
      <c r="L269">
        <v>2.1190000000000002</v>
      </c>
      <c r="M269">
        <v>5.8492818308800598E-2</v>
      </c>
      <c r="N269">
        <v>2.4937574398972599E-2</v>
      </c>
      <c r="O269">
        <v>-6.8152908604305396E-2</v>
      </c>
      <c r="P269">
        <v>-8.4849478395677302E-2</v>
      </c>
      <c r="Q269">
        <v>-0.150000701711168</v>
      </c>
      <c r="R269">
        <v>3.6409524932524098E-2</v>
      </c>
      <c r="S269">
        <v>2.1873413141615901E-2</v>
      </c>
      <c r="T269">
        <v>1.6198644173840902E-2</v>
      </c>
      <c r="U269">
        <v>1.8053328884093101E-2</v>
      </c>
      <c r="V269">
        <v>45</v>
      </c>
      <c r="W269">
        <v>30.559998999999902</v>
      </c>
      <c r="X269">
        <v>-0.13735233922523599</v>
      </c>
      <c r="Y269">
        <v>2.1205927310919401E-2</v>
      </c>
      <c r="Z269">
        <v>0.98806018224140602</v>
      </c>
      <c r="AA269">
        <v>-1.14991665491599</v>
      </c>
      <c r="AB269">
        <v>-0.83896046747386299</v>
      </c>
      <c r="AC269" t="s">
        <v>252</v>
      </c>
      <c r="AD269" t="s">
        <v>270</v>
      </c>
      <c r="AE269" t="s">
        <v>62</v>
      </c>
      <c r="AF269" t="s">
        <v>78</v>
      </c>
      <c r="AG269" t="s">
        <v>271</v>
      </c>
      <c r="AH269" s="45">
        <v>41431</v>
      </c>
      <c r="AI269">
        <v>1467858</v>
      </c>
      <c r="AK269" t="s">
        <v>272</v>
      </c>
      <c r="AL269" t="s">
        <v>244</v>
      </c>
      <c r="AM269" t="s">
        <v>245</v>
      </c>
    </row>
    <row r="270" spans="1:39" x14ac:dyDescent="0.3">
      <c r="A270" s="1">
        <v>43633</v>
      </c>
      <c r="B270" t="s">
        <v>3</v>
      </c>
      <c r="C270" t="s">
        <v>246</v>
      </c>
      <c r="D270">
        <v>600</v>
      </c>
      <c r="E270">
        <v>7</v>
      </c>
      <c r="F270">
        <v>35.560001</v>
      </c>
      <c r="G270">
        <v>36.18</v>
      </c>
      <c r="H270">
        <v>35.360000999999997</v>
      </c>
      <c r="I270">
        <v>36.139998999999897</v>
      </c>
      <c r="J270">
        <v>36.139998999999897</v>
      </c>
      <c r="K270">
        <v>5454900</v>
      </c>
      <c r="L270">
        <v>2.0859999999999999</v>
      </c>
      <c r="M270">
        <v>1.33706450589161E-2</v>
      </c>
      <c r="N270">
        <v>3.6036353732558498E-3</v>
      </c>
      <c r="O270">
        <v>-2.2808701199136999E-2</v>
      </c>
      <c r="P270">
        <v>-3.9000206525005902E-2</v>
      </c>
      <c r="Q270">
        <v>-0.145147935316361</v>
      </c>
      <c r="R270">
        <v>1.2426283158548899E-2</v>
      </c>
      <c r="S270">
        <v>2.0225784781833001E-2</v>
      </c>
      <c r="T270">
        <v>1.6234277193579599E-2</v>
      </c>
      <c r="U270">
        <v>1.8009235002527098E-2</v>
      </c>
      <c r="V270">
        <v>45</v>
      </c>
      <c r="W270">
        <v>30.559998999999902</v>
      </c>
      <c r="X270">
        <v>-0.13735233922523599</v>
      </c>
      <c r="Y270">
        <v>9.3131563797728401E-4</v>
      </c>
      <c r="Z270">
        <v>0.98957119421877704</v>
      </c>
      <c r="AA270">
        <v>-1.1947827548054699</v>
      </c>
      <c r="AB270">
        <v>-1.32707169453005</v>
      </c>
      <c r="AC270" t="s">
        <v>252</v>
      </c>
      <c r="AD270" t="s">
        <v>270</v>
      </c>
      <c r="AE270" t="s">
        <v>62</v>
      </c>
      <c r="AF270" t="s">
        <v>78</v>
      </c>
      <c r="AG270" t="s">
        <v>271</v>
      </c>
      <c r="AH270" s="45">
        <v>41431</v>
      </c>
      <c r="AI270">
        <v>1467858</v>
      </c>
      <c r="AK270" t="s">
        <v>272</v>
      </c>
      <c r="AL270" t="s">
        <v>244</v>
      </c>
      <c r="AM270" t="s">
        <v>245</v>
      </c>
    </row>
    <row r="271" spans="1:39" x14ac:dyDescent="0.3">
      <c r="A271" s="1">
        <v>43634</v>
      </c>
      <c r="B271" t="s">
        <v>3</v>
      </c>
      <c r="C271" t="s">
        <v>239</v>
      </c>
      <c r="D271">
        <v>400</v>
      </c>
      <c r="E271">
        <v>7</v>
      </c>
      <c r="F271">
        <v>36.380001</v>
      </c>
      <c r="G271">
        <v>36.779998999999997</v>
      </c>
      <c r="H271">
        <v>36.139998999999897</v>
      </c>
      <c r="I271">
        <v>36.700001</v>
      </c>
      <c r="J271">
        <v>36.700001</v>
      </c>
      <c r="K271">
        <v>8226900</v>
      </c>
      <c r="L271">
        <v>2.06</v>
      </c>
      <c r="M271">
        <v>1.53765248145702E-2</v>
      </c>
      <c r="N271">
        <v>1.37176358524461E-2</v>
      </c>
      <c r="O271">
        <v>-7.6997626770969598E-3</v>
      </c>
      <c r="P271">
        <v>-3.1230322339775199E-2</v>
      </c>
      <c r="Q271">
        <v>-0.13754453140664799</v>
      </c>
      <c r="R271">
        <v>1.4065524665320701E-2</v>
      </c>
      <c r="S271">
        <v>2.0526461411341901E-2</v>
      </c>
      <c r="T271">
        <v>1.63270244220768E-2</v>
      </c>
      <c r="U271">
        <v>1.8029636343956199E-2</v>
      </c>
      <c r="V271">
        <v>44.139998999999897</v>
      </c>
      <c r="W271">
        <v>30.559998999999902</v>
      </c>
      <c r="X271">
        <v>-0.13735233922523599</v>
      </c>
      <c r="Y271">
        <v>9.6704895497130797E-3</v>
      </c>
      <c r="Z271">
        <v>0.99267938804640798</v>
      </c>
      <c r="AA271">
        <v>-1.1487239463411201</v>
      </c>
      <c r="AB271">
        <v>-1.30565103595051</v>
      </c>
      <c r="AC271" t="s">
        <v>252</v>
      </c>
      <c r="AD271" t="s">
        <v>270</v>
      </c>
      <c r="AE271" t="s">
        <v>62</v>
      </c>
      <c r="AF271" t="s">
        <v>78</v>
      </c>
      <c r="AG271" t="s">
        <v>271</v>
      </c>
      <c r="AH271" s="45">
        <v>41431</v>
      </c>
      <c r="AI271">
        <v>1467858</v>
      </c>
      <c r="AK271" t="s">
        <v>272</v>
      </c>
      <c r="AL271" t="s">
        <v>244</v>
      </c>
      <c r="AM271" t="s">
        <v>245</v>
      </c>
    </row>
    <row r="272" spans="1:39" x14ac:dyDescent="0.3">
      <c r="A272" s="1">
        <v>43640</v>
      </c>
      <c r="B272" t="s">
        <v>3</v>
      </c>
      <c r="C272" t="s">
        <v>239</v>
      </c>
      <c r="D272">
        <v>600</v>
      </c>
      <c r="E272">
        <v>7</v>
      </c>
      <c r="F272">
        <v>36.830002</v>
      </c>
      <c r="G272">
        <v>37.119999</v>
      </c>
      <c r="H272">
        <v>36.580002</v>
      </c>
      <c r="I272">
        <v>36.959998999999897</v>
      </c>
      <c r="J272">
        <v>36.959998999999897</v>
      </c>
      <c r="K272">
        <v>7449000</v>
      </c>
      <c r="L272">
        <v>2.0209999999999999</v>
      </c>
      <c r="M272">
        <v>1.08286425373697E-3</v>
      </c>
      <c r="N272">
        <v>2.24359622232955E-2</v>
      </c>
      <c r="O272">
        <v>4.9555287720780002E-2</v>
      </c>
      <c r="P272">
        <v>1.6357269486691101E-2</v>
      </c>
      <c r="Q272">
        <v>-6.4837686686104595E-2</v>
      </c>
      <c r="R272">
        <v>6.4552988475379998E-3</v>
      </c>
      <c r="S272">
        <v>1.7935563610775598E-2</v>
      </c>
      <c r="T272">
        <v>1.5377943430699301E-2</v>
      </c>
      <c r="U272">
        <v>1.7818180592094002E-2</v>
      </c>
      <c r="V272">
        <v>41.75</v>
      </c>
      <c r="W272">
        <v>30.559998999999902</v>
      </c>
      <c r="X272">
        <v>-0.13735233922523599</v>
      </c>
      <c r="Y272">
        <v>-1.73338836506086E-3</v>
      </c>
      <c r="Z272">
        <v>0.98185070690922305</v>
      </c>
      <c r="AA272">
        <v>-0.63987654446562503</v>
      </c>
      <c r="AB272">
        <v>-0.91271424711024096</v>
      </c>
      <c r="AC272" t="s">
        <v>252</v>
      </c>
      <c r="AD272" t="s">
        <v>270</v>
      </c>
      <c r="AE272" t="s">
        <v>62</v>
      </c>
      <c r="AF272" t="s">
        <v>78</v>
      </c>
      <c r="AG272" t="s">
        <v>271</v>
      </c>
      <c r="AH272" s="45">
        <v>41431</v>
      </c>
      <c r="AI272">
        <v>1467858</v>
      </c>
      <c r="AK272" t="s">
        <v>272</v>
      </c>
      <c r="AL272" t="s">
        <v>244</v>
      </c>
      <c r="AM272" t="s">
        <v>245</v>
      </c>
    </row>
    <row r="273" spans="1:39" x14ac:dyDescent="0.3">
      <c r="A273" s="1">
        <v>43581</v>
      </c>
      <c r="B273" t="s">
        <v>3</v>
      </c>
      <c r="C273" t="s">
        <v>239</v>
      </c>
      <c r="D273">
        <v>1100</v>
      </c>
      <c r="E273">
        <v>8</v>
      </c>
      <c r="F273">
        <v>40.049999</v>
      </c>
      <c r="G273">
        <v>40.099997999999999</v>
      </c>
      <c r="H273">
        <v>39.439999</v>
      </c>
      <c r="I273">
        <v>39.68</v>
      </c>
      <c r="J273">
        <v>39.259289000000003</v>
      </c>
      <c r="K273">
        <v>11830500</v>
      </c>
      <c r="L273">
        <v>2.5049999999999999</v>
      </c>
      <c r="M273">
        <v>1.44691060431652E-2</v>
      </c>
      <c r="N273">
        <v>-1.55040764199321E-2</v>
      </c>
      <c r="O273">
        <v>7.3449133058793595E-2</v>
      </c>
      <c r="P273">
        <v>3.6434702028782399E-2</v>
      </c>
      <c r="Q273">
        <v>8.0219732405510197E-2</v>
      </c>
      <c r="R273">
        <v>1.48299028049921E-2</v>
      </c>
      <c r="S273">
        <v>9.5814962272866601E-3</v>
      </c>
      <c r="T273">
        <v>1.1065973547446701E-2</v>
      </c>
      <c r="U273">
        <v>1.8908321026147999E-2</v>
      </c>
      <c r="V273">
        <v>45</v>
      </c>
      <c r="W273">
        <v>30.559998999999902</v>
      </c>
      <c r="X273">
        <v>-0.127973716225985</v>
      </c>
      <c r="Y273">
        <v>4.6743503443647796E-3</v>
      </c>
      <c r="Z273">
        <v>0.89997662918413901</v>
      </c>
      <c r="AA273">
        <v>0.35133881825872099</v>
      </c>
      <c r="AB273">
        <v>0.37793608758069802</v>
      </c>
      <c r="AC273" t="s">
        <v>253</v>
      </c>
      <c r="AD273" t="s">
        <v>270</v>
      </c>
      <c r="AE273" t="s">
        <v>62</v>
      </c>
      <c r="AF273" t="s">
        <v>78</v>
      </c>
      <c r="AG273" t="s">
        <v>271</v>
      </c>
      <c r="AH273" s="45">
        <v>41431</v>
      </c>
      <c r="AI273">
        <v>1467858</v>
      </c>
      <c r="AK273" t="s">
        <v>272</v>
      </c>
      <c r="AL273" t="s">
        <v>244</v>
      </c>
      <c r="AM273" t="s">
        <v>245</v>
      </c>
    </row>
    <row r="274" spans="1:39" x14ac:dyDescent="0.3">
      <c r="A274" s="1">
        <v>43592</v>
      </c>
      <c r="B274" t="s">
        <v>3</v>
      </c>
      <c r="C274" t="s">
        <v>239</v>
      </c>
      <c r="D274">
        <v>300</v>
      </c>
      <c r="E274">
        <v>8</v>
      </c>
      <c r="F274">
        <v>38.860000999999997</v>
      </c>
      <c r="G274">
        <v>38.889998999999897</v>
      </c>
      <c r="H274">
        <v>38.270000000000003</v>
      </c>
      <c r="I274">
        <v>38.529998999999997</v>
      </c>
      <c r="J274">
        <v>38.121479000000001</v>
      </c>
      <c r="K274">
        <v>11257000</v>
      </c>
      <c r="L274">
        <v>2.448</v>
      </c>
      <c r="M274">
        <v>1.14853297538089E-2</v>
      </c>
      <c r="N274">
        <v>-1.08416947114454E-2</v>
      </c>
      <c r="O274">
        <v>-6.72534092391787E-3</v>
      </c>
      <c r="P274">
        <v>-9.9120785122528404E-3</v>
      </c>
      <c r="Q274">
        <v>8.8237123308426105E-2</v>
      </c>
      <c r="R274">
        <v>1.45643228701206E-2</v>
      </c>
      <c r="S274">
        <v>1.19128124204066E-2</v>
      </c>
      <c r="T274">
        <v>1.19475695109388E-2</v>
      </c>
      <c r="U274">
        <v>1.8954899659113299E-2</v>
      </c>
      <c r="V274">
        <v>45</v>
      </c>
      <c r="W274">
        <v>30.559998999999902</v>
      </c>
      <c r="X274">
        <v>-0.127973716225985</v>
      </c>
      <c r="Y274">
        <v>-1.6649488130547601E-2</v>
      </c>
      <c r="Z274">
        <v>0.88110953895737898</v>
      </c>
      <c r="AA274">
        <v>0.408055036836528</v>
      </c>
      <c r="AB274">
        <v>0.44239406983483498</v>
      </c>
      <c r="AC274" t="s">
        <v>253</v>
      </c>
      <c r="AD274" t="s">
        <v>270</v>
      </c>
      <c r="AE274" t="s">
        <v>62</v>
      </c>
      <c r="AF274" t="s">
        <v>78</v>
      </c>
      <c r="AG274" t="s">
        <v>271</v>
      </c>
      <c r="AH274" s="45">
        <v>41431</v>
      </c>
      <c r="AI274">
        <v>1467858</v>
      </c>
      <c r="AK274" t="s">
        <v>272</v>
      </c>
      <c r="AL274" t="s">
        <v>244</v>
      </c>
      <c r="AM274" t="s">
        <v>245</v>
      </c>
    </row>
    <row r="275" spans="1:39" x14ac:dyDescent="0.3">
      <c r="A275" s="1">
        <v>43627</v>
      </c>
      <c r="B275" t="s">
        <v>3</v>
      </c>
      <c r="C275" t="s">
        <v>239</v>
      </c>
      <c r="D275">
        <v>700</v>
      </c>
      <c r="E275">
        <v>8</v>
      </c>
      <c r="F275">
        <v>36.360000999999997</v>
      </c>
      <c r="G275">
        <v>36.580002</v>
      </c>
      <c r="H275">
        <v>36.099997999999999</v>
      </c>
      <c r="I275">
        <v>36.200001</v>
      </c>
      <c r="J275">
        <v>36.200001</v>
      </c>
      <c r="K275">
        <v>4652000</v>
      </c>
      <c r="L275">
        <v>2.14</v>
      </c>
      <c r="M275">
        <v>5.2625243353799497E-3</v>
      </c>
      <c r="N275">
        <v>2.3727770216126001E-2</v>
      </c>
      <c r="O275">
        <v>-2.6753604733623901E-2</v>
      </c>
      <c r="P275">
        <v>-5.4051880937858399E-2</v>
      </c>
      <c r="Q275">
        <v>-0.158975591702574</v>
      </c>
      <c r="R275">
        <v>8.1640074130534101E-3</v>
      </c>
      <c r="S275">
        <v>2.13612924925961E-2</v>
      </c>
      <c r="T275">
        <v>1.6142285409815899E-2</v>
      </c>
      <c r="U275">
        <v>1.8035282757650602E-2</v>
      </c>
      <c r="V275">
        <v>45</v>
      </c>
      <c r="W275">
        <v>30.559998999999902</v>
      </c>
      <c r="X275">
        <v>-0.13735233922523599</v>
      </c>
      <c r="Y275">
        <v>-3.4994119269314301E-4</v>
      </c>
      <c r="Z275">
        <v>0.98172387035966002</v>
      </c>
      <c r="AA275">
        <v>-1.2558272392387799</v>
      </c>
      <c r="AB275">
        <v>-1.2428681399506201</v>
      </c>
      <c r="AC275" t="s">
        <v>253</v>
      </c>
      <c r="AD275" t="s">
        <v>270</v>
      </c>
      <c r="AE275" t="s">
        <v>62</v>
      </c>
      <c r="AF275" t="s">
        <v>78</v>
      </c>
      <c r="AG275" t="s">
        <v>271</v>
      </c>
      <c r="AH275" s="45">
        <v>41431</v>
      </c>
      <c r="AI275">
        <v>1467858</v>
      </c>
      <c r="AK275" t="s">
        <v>272</v>
      </c>
      <c r="AL275" t="s">
        <v>244</v>
      </c>
      <c r="AM275" t="s">
        <v>245</v>
      </c>
    </row>
    <row r="276" spans="1:39" x14ac:dyDescent="0.3">
      <c r="A276" s="1">
        <v>43634</v>
      </c>
      <c r="B276" t="s">
        <v>3</v>
      </c>
      <c r="C276" t="s">
        <v>246</v>
      </c>
      <c r="D276">
        <v>900</v>
      </c>
      <c r="E276">
        <v>8</v>
      </c>
      <c r="F276">
        <v>36.380001</v>
      </c>
      <c r="G276">
        <v>36.779998999999997</v>
      </c>
      <c r="H276">
        <v>36.139998999999897</v>
      </c>
      <c r="I276">
        <v>36.700001</v>
      </c>
      <c r="J276">
        <v>36.700001</v>
      </c>
      <c r="K276">
        <v>8226900</v>
      </c>
      <c r="L276">
        <v>2.06</v>
      </c>
      <c r="M276">
        <v>1.53765248145702E-2</v>
      </c>
      <c r="N276">
        <v>1.37176358524461E-2</v>
      </c>
      <c r="O276">
        <v>-7.6997626770969598E-3</v>
      </c>
      <c r="P276">
        <v>-3.1230322339775199E-2</v>
      </c>
      <c r="Q276">
        <v>-0.13754453140664799</v>
      </c>
      <c r="R276">
        <v>1.4065524665320701E-2</v>
      </c>
      <c r="S276">
        <v>2.0526461411341901E-2</v>
      </c>
      <c r="T276">
        <v>1.63270244220768E-2</v>
      </c>
      <c r="U276">
        <v>1.8029636343956199E-2</v>
      </c>
      <c r="V276">
        <v>44.139998999999897</v>
      </c>
      <c r="W276">
        <v>30.559998999999902</v>
      </c>
      <c r="X276">
        <v>-0.13735233922523599</v>
      </c>
      <c r="Y276">
        <v>9.6704895497130797E-3</v>
      </c>
      <c r="Z276">
        <v>0.99267938804640798</v>
      </c>
      <c r="AA276">
        <v>-1.1487239463411201</v>
      </c>
      <c r="AB276">
        <v>-1.30565103595051</v>
      </c>
      <c r="AC276" t="s">
        <v>253</v>
      </c>
      <c r="AD276" t="s">
        <v>270</v>
      </c>
      <c r="AE276" t="s">
        <v>62</v>
      </c>
      <c r="AF276" t="s">
        <v>78</v>
      </c>
      <c r="AG276" t="s">
        <v>271</v>
      </c>
      <c r="AH276" s="45">
        <v>41431</v>
      </c>
      <c r="AI276">
        <v>1467858</v>
      </c>
      <c r="AK276" t="s">
        <v>272</v>
      </c>
      <c r="AL276" t="s">
        <v>244</v>
      </c>
      <c r="AM276" t="s">
        <v>245</v>
      </c>
    </row>
    <row r="277" spans="1:39" x14ac:dyDescent="0.3">
      <c r="A277" s="1">
        <v>43563</v>
      </c>
      <c r="B277" t="s">
        <v>3</v>
      </c>
      <c r="C277" t="s">
        <v>246</v>
      </c>
      <c r="D277">
        <v>800</v>
      </c>
      <c r="E277">
        <v>9</v>
      </c>
      <c r="F277">
        <v>38.770000000000003</v>
      </c>
      <c r="G277">
        <v>39.090000000000003</v>
      </c>
      <c r="H277">
        <v>38.759997999999896</v>
      </c>
      <c r="I277">
        <v>39.060001</v>
      </c>
      <c r="J277">
        <v>38.645862999999999</v>
      </c>
      <c r="K277">
        <v>5992400</v>
      </c>
      <c r="L277">
        <v>2.5190000000000001</v>
      </c>
      <c r="M277">
        <v>3.07706333700121E-3</v>
      </c>
      <c r="N277">
        <v>3.3848700914719899E-2</v>
      </c>
      <c r="O277">
        <v>2.6460704709097699E-2</v>
      </c>
      <c r="P277">
        <v>0.138081148474786</v>
      </c>
      <c r="Q277">
        <v>7.5818657197759001E-2</v>
      </c>
      <c r="R277">
        <v>5.8344141707965501E-3</v>
      </c>
      <c r="S277">
        <v>1.29532925999267E-2</v>
      </c>
      <c r="T277">
        <v>1.4052247157802501E-2</v>
      </c>
      <c r="U277">
        <v>1.9010857543741301E-2</v>
      </c>
      <c r="V277">
        <v>45</v>
      </c>
      <c r="W277">
        <v>30.559998999999902</v>
      </c>
      <c r="X277">
        <v>-0.127973716225985</v>
      </c>
      <c r="Y277">
        <v>1.0469119934194001E-3</v>
      </c>
      <c r="Z277">
        <v>0.89620810814068697</v>
      </c>
      <c r="AA277">
        <v>0.314225725508543</v>
      </c>
      <c r="AB277">
        <v>0.30751190704619302</v>
      </c>
      <c r="AC277" t="s">
        <v>254</v>
      </c>
      <c r="AD277" t="s">
        <v>270</v>
      </c>
      <c r="AE277" t="s">
        <v>62</v>
      </c>
      <c r="AF277" t="s">
        <v>78</v>
      </c>
      <c r="AG277" t="s">
        <v>271</v>
      </c>
      <c r="AH277" s="45">
        <v>41431</v>
      </c>
      <c r="AI277">
        <v>1467858</v>
      </c>
      <c r="AK277" t="s">
        <v>272</v>
      </c>
      <c r="AL277" t="s">
        <v>244</v>
      </c>
      <c r="AM277" t="s">
        <v>245</v>
      </c>
    </row>
    <row r="278" spans="1:39" x14ac:dyDescent="0.3">
      <c r="A278" s="1">
        <v>43564</v>
      </c>
      <c r="B278" t="s">
        <v>3</v>
      </c>
      <c r="C278" t="s">
        <v>239</v>
      </c>
      <c r="D278">
        <v>400</v>
      </c>
      <c r="E278">
        <v>9</v>
      </c>
      <c r="F278">
        <v>38.849997999999999</v>
      </c>
      <c r="G278">
        <v>39.080002</v>
      </c>
      <c r="H278">
        <v>38.700001</v>
      </c>
      <c r="I278">
        <v>38.860000999999997</v>
      </c>
      <c r="J278">
        <v>38.447983000000001</v>
      </c>
      <c r="K278">
        <v>6528900</v>
      </c>
      <c r="L278">
        <v>2.4990000000000001</v>
      </c>
      <c r="M278">
        <v>-5.1334949499598397E-3</v>
      </c>
      <c r="N278">
        <v>2.7391845534410701E-2</v>
      </c>
      <c r="O278">
        <v>2.26424570939774E-2</v>
      </c>
      <c r="P278">
        <v>0.11993606927391801</v>
      </c>
      <c r="Q278">
        <v>6.6712059175085797E-2</v>
      </c>
      <c r="R278">
        <v>7.7435023213795699E-3</v>
      </c>
      <c r="S278">
        <v>1.30140741595166E-2</v>
      </c>
      <c r="T278">
        <v>1.4012802404253099E-2</v>
      </c>
      <c r="U278">
        <v>1.9012504454989001E-2</v>
      </c>
      <c r="V278">
        <v>45</v>
      </c>
      <c r="W278">
        <v>30.559998999999902</v>
      </c>
      <c r="X278">
        <v>-0.127973716225985</v>
      </c>
      <c r="Y278">
        <v>-6.0859766572597396E-3</v>
      </c>
      <c r="Z278">
        <v>0.89595952998684003</v>
      </c>
      <c r="AA278">
        <v>0.25928837473788602</v>
      </c>
      <c r="AB278">
        <v>0.27187593222363199</v>
      </c>
      <c r="AC278" t="s">
        <v>254</v>
      </c>
      <c r="AD278" t="s">
        <v>270</v>
      </c>
      <c r="AE278" t="s">
        <v>62</v>
      </c>
      <c r="AF278" t="s">
        <v>78</v>
      </c>
      <c r="AG278" t="s">
        <v>271</v>
      </c>
      <c r="AH278" s="45">
        <v>41431</v>
      </c>
      <c r="AI278">
        <v>1467858</v>
      </c>
      <c r="AK278" t="s">
        <v>272</v>
      </c>
      <c r="AL278" t="s">
        <v>244</v>
      </c>
      <c r="AM278" t="s">
        <v>245</v>
      </c>
    </row>
    <row r="279" spans="1:39" x14ac:dyDescent="0.3">
      <c r="A279" s="1">
        <v>43570</v>
      </c>
      <c r="B279" t="s">
        <v>3</v>
      </c>
      <c r="C279" t="s">
        <v>239</v>
      </c>
      <c r="D279">
        <v>1600</v>
      </c>
      <c r="E279">
        <v>9</v>
      </c>
      <c r="F279">
        <v>39.900002000000001</v>
      </c>
      <c r="G279">
        <v>40.009997999999896</v>
      </c>
      <c r="H279">
        <v>39.349997999999999</v>
      </c>
      <c r="I279">
        <v>39.57</v>
      </c>
      <c r="J279">
        <v>39.150452000000001</v>
      </c>
      <c r="K279">
        <v>5179400</v>
      </c>
      <c r="L279">
        <v>2.5529999999999999</v>
      </c>
      <c r="M279">
        <v>-3.5317738388575002E-3</v>
      </c>
      <c r="N279">
        <v>1.29722359202707E-2</v>
      </c>
      <c r="O279">
        <v>3.9695910211686197E-2</v>
      </c>
      <c r="P279">
        <v>5.9348015630198099E-2</v>
      </c>
      <c r="Q279">
        <v>6.13058293206881E-2</v>
      </c>
      <c r="R279">
        <v>7.0973933956882803E-3</v>
      </c>
      <c r="S279">
        <v>1.19984742855993E-2</v>
      </c>
      <c r="T279">
        <v>1.0974042537469701E-2</v>
      </c>
      <c r="U279">
        <v>1.8922433911917599E-2</v>
      </c>
      <c r="V279">
        <v>45</v>
      </c>
      <c r="W279">
        <v>30.559998999999902</v>
      </c>
      <c r="X279">
        <v>-0.127973716225985</v>
      </c>
      <c r="Y279">
        <v>-6.2956724975841202E-4</v>
      </c>
      <c r="Z279">
        <v>0.89043432708155901</v>
      </c>
      <c r="AA279">
        <v>0.22445377763312199</v>
      </c>
      <c r="AB279">
        <v>0.19619567893416401</v>
      </c>
      <c r="AC279" t="s">
        <v>254</v>
      </c>
      <c r="AD279" t="s">
        <v>270</v>
      </c>
      <c r="AE279" t="s">
        <v>62</v>
      </c>
      <c r="AF279" t="s">
        <v>78</v>
      </c>
      <c r="AG279" t="s">
        <v>271</v>
      </c>
      <c r="AH279" s="45">
        <v>41431</v>
      </c>
      <c r="AI279">
        <v>1467858</v>
      </c>
      <c r="AK279" t="s">
        <v>272</v>
      </c>
      <c r="AL279" t="s">
        <v>244</v>
      </c>
      <c r="AM279" t="s">
        <v>245</v>
      </c>
    </row>
    <row r="280" spans="1:39" x14ac:dyDescent="0.3">
      <c r="A280" s="1">
        <v>43573</v>
      </c>
      <c r="B280" t="s">
        <v>3</v>
      </c>
      <c r="C280" t="s">
        <v>246</v>
      </c>
      <c r="D280">
        <v>1100</v>
      </c>
      <c r="E280">
        <v>9</v>
      </c>
      <c r="F280">
        <v>40</v>
      </c>
      <c r="G280">
        <v>40.450001</v>
      </c>
      <c r="H280">
        <v>39.979999999999997</v>
      </c>
      <c r="I280">
        <v>40.299999</v>
      </c>
      <c r="J280">
        <v>39.872710999999903</v>
      </c>
      <c r="K280">
        <v>10678000</v>
      </c>
      <c r="L280">
        <v>2.56</v>
      </c>
      <c r="M280">
        <v>7.7219409142490602E-3</v>
      </c>
      <c r="N280">
        <v>2.4363821438659901E-2</v>
      </c>
      <c r="O280">
        <v>5.1685050420342799E-2</v>
      </c>
      <c r="P280">
        <v>6.1821812802674798E-2</v>
      </c>
      <c r="Q280">
        <v>7.4435516014858705E-2</v>
      </c>
      <c r="R280">
        <v>5.4695541422143399E-3</v>
      </c>
      <c r="S280">
        <v>1.20362905371328E-2</v>
      </c>
      <c r="T280">
        <v>1.08769304487321E-2</v>
      </c>
      <c r="U280">
        <v>1.8916333243871299E-2</v>
      </c>
      <c r="V280">
        <v>45</v>
      </c>
      <c r="W280">
        <v>30.559998999999902</v>
      </c>
      <c r="X280">
        <v>-0.127973716225985</v>
      </c>
      <c r="Y280">
        <v>1.5778467813143101E-3</v>
      </c>
      <c r="Z280">
        <v>0.89211156222362298</v>
      </c>
      <c r="AA280">
        <v>0.30891039951167498</v>
      </c>
      <c r="AB280">
        <v>0.22786740133439001</v>
      </c>
      <c r="AC280" t="s">
        <v>254</v>
      </c>
      <c r="AD280" t="s">
        <v>270</v>
      </c>
      <c r="AE280" t="s">
        <v>62</v>
      </c>
      <c r="AF280" t="s">
        <v>78</v>
      </c>
      <c r="AG280" t="s">
        <v>271</v>
      </c>
      <c r="AH280" s="45">
        <v>41431</v>
      </c>
      <c r="AI280">
        <v>1467858</v>
      </c>
      <c r="AK280" t="s">
        <v>272</v>
      </c>
      <c r="AL280" t="s">
        <v>244</v>
      </c>
      <c r="AM280" t="s">
        <v>245</v>
      </c>
    </row>
    <row r="281" spans="1:39" x14ac:dyDescent="0.3">
      <c r="A281" s="1">
        <v>43577</v>
      </c>
      <c r="B281" t="s">
        <v>3</v>
      </c>
      <c r="C281" t="s">
        <v>246</v>
      </c>
      <c r="D281">
        <v>400</v>
      </c>
      <c r="E281">
        <v>9</v>
      </c>
      <c r="F281">
        <v>40</v>
      </c>
      <c r="G281">
        <v>40.099997999999999</v>
      </c>
      <c r="H281">
        <v>39.490001999999997</v>
      </c>
      <c r="I281">
        <v>39.5</v>
      </c>
      <c r="J281">
        <v>39.081195999999998</v>
      </c>
      <c r="K281">
        <v>7203800</v>
      </c>
      <c r="L281">
        <v>2.59</v>
      </c>
      <c r="M281">
        <v>-2.0050724472848499E-2</v>
      </c>
      <c r="N281">
        <v>-5.3023109517144201E-3</v>
      </c>
      <c r="O281">
        <v>6.5382829802066E-2</v>
      </c>
      <c r="P281">
        <v>3.2664587995212303E-2</v>
      </c>
      <c r="Q281">
        <v>8.4634644954853303E-2</v>
      </c>
      <c r="R281">
        <v>1.16440524652864E-2</v>
      </c>
      <c r="S281">
        <v>1.03106477141058E-2</v>
      </c>
      <c r="T281">
        <v>1.1142699720669599E-2</v>
      </c>
      <c r="U281">
        <v>1.8861550872235101E-2</v>
      </c>
      <c r="V281">
        <v>45</v>
      </c>
      <c r="W281">
        <v>30.559998999999902</v>
      </c>
      <c r="X281">
        <v>-0.127973716225985</v>
      </c>
      <c r="Y281">
        <v>1.0115060212163699E-3</v>
      </c>
      <c r="Z281">
        <v>0.88466410171521703</v>
      </c>
      <c r="AA281">
        <v>0.37205409443071602</v>
      </c>
      <c r="AB281">
        <v>0.25637900319194101</v>
      </c>
      <c r="AC281" t="s">
        <v>254</v>
      </c>
      <c r="AD281" t="s">
        <v>270</v>
      </c>
      <c r="AE281" t="s">
        <v>62</v>
      </c>
      <c r="AF281" t="s">
        <v>78</v>
      </c>
      <c r="AG281" t="s">
        <v>271</v>
      </c>
      <c r="AH281" s="45">
        <v>41431</v>
      </c>
      <c r="AI281">
        <v>1467858</v>
      </c>
      <c r="AK281" t="s">
        <v>272</v>
      </c>
      <c r="AL281" t="s">
        <v>244</v>
      </c>
      <c r="AM281" t="s">
        <v>245</v>
      </c>
    </row>
    <row r="282" spans="1:39" x14ac:dyDescent="0.3">
      <c r="A282" s="1">
        <v>43602</v>
      </c>
      <c r="B282" t="s">
        <v>3</v>
      </c>
      <c r="C282" t="s">
        <v>239</v>
      </c>
      <c r="D282">
        <v>1000</v>
      </c>
      <c r="E282">
        <v>9</v>
      </c>
      <c r="F282">
        <v>37.009997999999896</v>
      </c>
      <c r="G282">
        <v>37.360000999999997</v>
      </c>
      <c r="H282">
        <v>36.849997999999999</v>
      </c>
      <c r="I282">
        <v>37</v>
      </c>
      <c r="J282">
        <v>36.607700000000001</v>
      </c>
      <c r="K282">
        <v>7970000</v>
      </c>
      <c r="L282">
        <v>2.3929999999999998</v>
      </c>
      <c r="M282">
        <v>-1.02179441918934E-2</v>
      </c>
      <c r="N282">
        <v>-2.3769376550508401E-2</v>
      </c>
      <c r="O282">
        <v>-6.9425240753348397E-2</v>
      </c>
      <c r="P282">
        <v>-4.5073429439164502E-2</v>
      </c>
      <c r="Q282">
        <v>1.2391794694313099E-2</v>
      </c>
      <c r="R282">
        <v>1.94750039218986E-2</v>
      </c>
      <c r="S282">
        <v>1.4706747506152799E-2</v>
      </c>
      <c r="T282">
        <v>1.23462798564814E-2</v>
      </c>
      <c r="U282">
        <v>1.8992783798650999E-2</v>
      </c>
      <c r="V282">
        <v>45</v>
      </c>
      <c r="W282">
        <v>30.559998999999902</v>
      </c>
      <c r="X282">
        <v>-0.127973716225985</v>
      </c>
      <c r="Y282">
        <v>-5.8544371529206298E-3</v>
      </c>
      <c r="Z282">
        <v>0.90183138959490305</v>
      </c>
      <c r="AA282">
        <v>-7.4502471538593004E-2</v>
      </c>
      <c r="AB282">
        <v>9.1812266321018396E-2</v>
      </c>
      <c r="AC282" t="s">
        <v>254</v>
      </c>
      <c r="AD282" t="s">
        <v>270</v>
      </c>
      <c r="AE282" t="s">
        <v>62</v>
      </c>
      <c r="AF282" t="s">
        <v>78</v>
      </c>
      <c r="AG282" t="s">
        <v>271</v>
      </c>
      <c r="AH282" s="45">
        <v>41431</v>
      </c>
      <c r="AI282">
        <v>1467858</v>
      </c>
      <c r="AK282" t="s">
        <v>272</v>
      </c>
      <c r="AL282" t="s">
        <v>244</v>
      </c>
      <c r="AM282" t="s">
        <v>245</v>
      </c>
    </row>
    <row r="283" spans="1:39" x14ac:dyDescent="0.3">
      <c r="A283" s="1">
        <v>43614</v>
      </c>
      <c r="B283" t="s">
        <v>3</v>
      </c>
      <c r="C283" t="s">
        <v>239</v>
      </c>
      <c r="D283">
        <v>700</v>
      </c>
      <c r="E283">
        <v>9</v>
      </c>
      <c r="F283">
        <v>34.669998</v>
      </c>
      <c r="G283">
        <v>34.849997999999999</v>
      </c>
      <c r="H283">
        <v>34.32</v>
      </c>
      <c r="I283">
        <v>34.790000999999997</v>
      </c>
      <c r="J283">
        <v>34.421135</v>
      </c>
      <c r="K283">
        <v>12911200</v>
      </c>
      <c r="L283">
        <v>2.2360000000000002</v>
      </c>
      <c r="M283">
        <v>-1.7230365866796799E-3</v>
      </c>
      <c r="N283">
        <v>-6.5095255090363097E-2</v>
      </c>
      <c r="O283">
        <v>-0.13151731339441</v>
      </c>
      <c r="P283">
        <v>-0.129674115256146</v>
      </c>
      <c r="Q283">
        <v>-5.6270742112767801E-2</v>
      </c>
      <c r="R283">
        <v>1.76588034820825E-2</v>
      </c>
      <c r="S283">
        <v>1.5481125478686301E-2</v>
      </c>
      <c r="T283">
        <v>1.3268833939041699E-2</v>
      </c>
      <c r="U283">
        <v>1.9144399015062201E-2</v>
      </c>
      <c r="V283">
        <v>45</v>
      </c>
      <c r="W283">
        <v>30.559998999999902</v>
      </c>
      <c r="X283">
        <v>-0.13348184219967499</v>
      </c>
      <c r="Y283">
        <v>-6.9359101493404697E-3</v>
      </c>
      <c r="Z283">
        <v>0.90630284439705699</v>
      </c>
      <c r="AA283">
        <v>-0.520017911633742</v>
      </c>
      <c r="AB283">
        <v>-0.444979797024457</v>
      </c>
      <c r="AC283" t="s">
        <v>254</v>
      </c>
      <c r="AD283" t="s">
        <v>270</v>
      </c>
      <c r="AE283" t="s">
        <v>62</v>
      </c>
      <c r="AF283" t="s">
        <v>78</v>
      </c>
      <c r="AG283" t="s">
        <v>271</v>
      </c>
      <c r="AH283" s="45">
        <v>41431</v>
      </c>
      <c r="AI283">
        <v>1467858</v>
      </c>
      <c r="AK283" t="s">
        <v>272</v>
      </c>
      <c r="AL283" t="s">
        <v>244</v>
      </c>
      <c r="AM283" t="s">
        <v>245</v>
      </c>
    </row>
    <row r="284" spans="1:39" x14ac:dyDescent="0.3">
      <c r="A284" s="1">
        <v>43619</v>
      </c>
      <c r="B284" t="s">
        <v>3</v>
      </c>
      <c r="C284" t="s">
        <v>239</v>
      </c>
      <c r="D284">
        <v>800</v>
      </c>
      <c r="E284">
        <v>9</v>
      </c>
      <c r="F284">
        <v>33.349997999999999</v>
      </c>
      <c r="G284">
        <v>33.830002</v>
      </c>
      <c r="H284">
        <v>33.080002</v>
      </c>
      <c r="I284">
        <v>33.700001</v>
      </c>
      <c r="J284">
        <v>33.342689999999997</v>
      </c>
      <c r="K284">
        <v>11019400</v>
      </c>
      <c r="L284">
        <v>2.081</v>
      </c>
      <c r="M284">
        <v>1.07399588662303E-2</v>
      </c>
      <c r="N284">
        <v>-4.1272954209716099E-2</v>
      </c>
      <c r="O284">
        <v>-0.13963290505124901</v>
      </c>
      <c r="P284">
        <v>-0.142578289775733</v>
      </c>
      <c r="Q284">
        <v>-0.19685194409216999</v>
      </c>
      <c r="R284">
        <v>2.0763263564264198E-2</v>
      </c>
      <c r="S284">
        <v>1.70705989090645E-2</v>
      </c>
      <c r="T284">
        <v>1.4277961519404501E-2</v>
      </c>
      <c r="U284">
        <v>1.7679779354968801E-2</v>
      </c>
      <c r="V284">
        <v>45</v>
      </c>
      <c r="W284">
        <v>30.559998999999902</v>
      </c>
      <c r="X284">
        <v>-0.13735233922523599</v>
      </c>
      <c r="Y284">
        <v>-2.7690708645509302E-3</v>
      </c>
      <c r="Z284">
        <v>0.95379047730252797</v>
      </c>
      <c r="AA284">
        <v>-1.4535546236861501</v>
      </c>
      <c r="AB284">
        <v>-0.71381960549026402</v>
      </c>
      <c r="AC284" t="s">
        <v>254</v>
      </c>
      <c r="AD284" t="s">
        <v>270</v>
      </c>
      <c r="AE284" t="s">
        <v>62</v>
      </c>
      <c r="AF284" t="s">
        <v>78</v>
      </c>
      <c r="AG284" t="s">
        <v>271</v>
      </c>
      <c r="AH284" s="45">
        <v>41431</v>
      </c>
      <c r="AI284">
        <v>1467858</v>
      </c>
      <c r="AK284" t="s">
        <v>272</v>
      </c>
      <c r="AL284" t="s">
        <v>244</v>
      </c>
      <c r="AM284" t="s">
        <v>245</v>
      </c>
    </row>
    <row r="285" spans="1:39" x14ac:dyDescent="0.3">
      <c r="A285" s="1">
        <v>43623</v>
      </c>
      <c r="B285" t="s">
        <v>3</v>
      </c>
      <c r="C285" t="s">
        <v>246</v>
      </c>
      <c r="D285">
        <v>700</v>
      </c>
      <c r="E285">
        <v>9</v>
      </c>
      <c r="F285">
        <v>35.310001</v>
      </c>
      <c r="G285">
        <v>35.549999</v>
      </c>
      <c r="H285">
        <v>35.150002000000001</v>
      </c>
      <c r="I285">
        <v>35.490001999999997</v>
      </c>
      <c r="J285">
        <v>35.490001999999997</v>
      </c>
      <c r="K285">
        <v>6561000</v>
      </c>
      <c r="L285">
        <v>2.0840000000000001</v>
      </c>
      <c r="M285">
        <v>8.4891000959766705E-3</v>
      </c>
      <c r="N285">
        <v>7.3152423947428893E-2</v>
      </c>
      <c r="O285">
        <v>-7.1526853552006595E-2</v>
      </c>
      <c r="P285">
        <v>-5.7412756732092902E-2</v>
      </c>
      <c r="Q285">
        <v>-0.162838052969804</v>
      </c>
      <c r="R285">
        <v>2.5526642711704101E-2</v>
      </c>
      <c r="S285">
        <v>2.1257008946917299E-2</v>
      </c>
      <c r="T285">
        <v>1.6154918586302001E-2</v>
      </c>
      <c r="U285">
        <v>1.8023767285185802E-2</v>
      </c>
      <c r="V285">
        <v>45</v>
      </c>
      <c r="W285">
        <v>30.559998999999902</v>
      </c>
      <c r="X285">
        <v>-0.13735233922523599</v>
      </c>
      <c r="Y285">
        <v>1.0442979367750601E-2</v>
      </c>
      <c r="Z285">
        <v>0.97975833681507296</v>
      </c>
      <c r="AA285">
        <v>-1.2583875229017301</v>
      </c>
      <c r="AB285">
        <v>-1.26357452054945</v>
      </c>
      <c r="AC285" t="s">
        <v>254</v>
      </c>
      <c r="AD285" t="s">
        <v>270</v>
      </c>
      <c r="AE285" t="s">
        <v>62</v>
      </c>
      <c r="AF285" t="s">
        <v>78</v>
      </c>
      <c r="AG285" t="s">
        <v>271</v>
      </c>
      <c r="AH285" s="45">
        <v>41431</v>
      </c>
      <c r="AI285">
        <v>1467858</v>
      </c>
      <c r="AK285" t="s">
        <v>272</v>
      </c>
      <c r="AL285" t="s">
        <v>244</v>
      </c>
      <c r="AM285" t="s">
        <v>245</v>
      </c>
    </row>
    <row r="286" spans="1:39" x14ac:dyDescent="0.3">
      <c r="A286" s="1">
        <v>43642</v>
      </c>
      <c r="B286" t="s">
        <v>3</v>
      </c>
      <c r="C286" t="s">
        <v>246</v>
      </c>
      <c r="D286">
        <v>1300</v>
      </c>
      <c r="E286">
        <v>9</v>
      </c>
      <c r="F286">
        <v>37.82</v>
      </c>
      <c r="G286">
        <v>38.5</v>
      </c>
      <c r="H286">
        <v>37.709998999999897</v>
      </c>
      <c r="I286">
        <v>38.130001</v>
      </c>
      <c r="J286">
        <v>38.130001</v>
      </c>
      <c r="K286">
        <v>11911400</v>
      </c>
      <c r="L286">
        <v>2.0489999999999999</v>
      </c>
      <c r="M286">
        <v>1.1871950387378399E-2</v>
      </c>
      <c r="N286">
        <v>3.6047208108055603E-2</v>
      </c>
      <c r="O286">
        <v>9.2889887954716893E-2</v>
      </c>
      <c r="P286">
        <v>5.1339258698585299E-2</v>
      </c>
      <c r="Q286">
        <v>-2.1192285161107102E-2</v>
      </c>
      <c r="R286">
        <v>8.3586941525730304E-3</v>
      </c>
      <c r="S286">
        <v>1.8056308995994599E-2</v>
      </c>
      <c r="T286">
        <v>1.5593994041892399E-2</v>
      </c>
      <c r="U286">
        <v>1.78487420536045E-2</v>
      </c>
      <c r="V286">
        <v>41.5</v>
      </c>
      <c r="W286">
        <v>30.559998999999902</v>
      </c>
      <c r="X286">
        <v>-0.13735233922523599</v>
      </c>
      <c r="Y286">
        <v>-1.2346958449604901E-3</v>
      </c>
      <c r="Z286">
        <v>0.96775487847362895</v>
      </c>
      <c r="AA286">
        <v>-0.31861426584533997</v>
      </c>
      <c r="AB286">
        <v>-0.62104649319057703</v>
      </c>
      <c r="AC286" t="s">
        <v>254</v>
      </c>
      <c r="AD286" t="s">
        <v>270</v>
      </c>
      <c r="AE286" t="s">
        <v>62</v>
      </c>
      <c r="AF286" t="s">
        <v>78</v>
      </c>
      <c r="AG286" t="s">
        <v>271</v>
      </c>
      <c r="AH286" s="45">
        <v>41431</v>
      </c>
      <c r="AI286">
        <v>1467858</v>
      </c>
      <c r="AK286" t="s">
        <v>272</v>
      </c>
      <c r="AL286" t="s">
        <v>244</v>
      </c>
      <c r="AM286" t="s">
        <v>245</v>
      </c>
    </row>
    <row r="287" spans="1:39" x14ac:dyDescent="0.3">
      <c r="A287" s="1">
        <v>43643</v>
      </c>
      <c r="B287" t="s">
        <v>3</v>
      </c>
      <c r="C287" t="s">
        <v>239</v>
      </c>
      <c r="D287">
        <v>500</v>
      </c>
      <c r="E287">
        <v>9</v>
      </c>
      <c r="F287">
        <v>38.599997999999999</v>
      </c>
      <c r="G287">
        <v>38.990001999999997</v>
      </c>
      <c r="H287">
        <v>38.159999999999997</v>
      </c>
      <c r="I287">
        <v>38.32</v>
      </c>
      <c r="J287">
        <v>38.32</v>
      </c>
      <c r="K287">
        <v>8106600</v>
      </c>
      <c r="L287">
        <v>2.0049999999999999</v>
      </c>
      <c r="M287">
        <v>4.9705530071190197E-3</v>
      </c>
      <c r="N287">
        <v>3.6135733385453998E-2</v>
      </c>
      <c r="O287">
        <v>0.105578151261724</v>
      </c>
      <c r="P287">
        <v>4.4092930583708702E-2</v>
      </c>
      <c r="Q287">
        <v>-2.6023235651341799E-2</v>
      </c>
      <c r="R287">
        <v>8.3526234083074798E-3</v>
      </c>
      <c r="S287">
        <v>1.7858325021859099E-2</v>
      </c>
      <c r="T287">
        <v>1.55351501739633E-2</v>
      </c>
      <c r="U287">
        <v>1.7840674643001399E-2</v>
      </c>
      <c r="V287">
        <v>41.5</v>
      </c>
      <c r="W287">
        <v>30.559998999999902</v>
      </c>
      <c r="X287">
        <v>-0.13735233922523599</v>
      </c>
      <c r="Y287">
        <v>3.81588593721357E-3</v>
      </c>
      <c r="Z287">
        <v>0.96734587128433303</v>
      </c>
      <c r="AA287">
        <v>-0.35490999134645002</v>
      </c>
      <c r="AB287">
        <v>-0.52593762623156803</v>
      </c>
      <c r="AC287" t="s">
        <v>254</v>
      </c>
      <c r="AD287" t="s">
        <v>270</v>
      </c>
      <c r="AE287" t="s">
        <v>62</v>
      </c>
      <c r="AF287" t="s">
        <v>78</v>
      </c>
      <c r="AG287" t="s">
        <v>271</v>
      </c>
      <c r="AH287" s="45">
        <v>41431</v>
      </c>
      <c r="AI287">
        <v>1467858</v>
      </c>
      <c r="AK287" t="s">
        <v>272</v>
      </c>
      <c r="AL287" t="s">
        <v>244</v>
      </c>
      <c r="AM287" t="s">
        <v>245</v>
      </c>
    </row>
    <row r="288" spans="1:39" x14ac:dyDescent="0.3">
      <c r="A288" s="1">
        <v>43559</v>
      </c>
      <c r="B288" t="s">
        <v>3</v>
      </c>
      <c r="C288" t="s">
        <v>239</v>
      </c>
      <c r="D288">
        <v>500</v>
      </c>
      <c r="E288">
        <v>10</v>
      </c>
      <c r="F288">
        <v>38.400002000000001</v>
      </c>
      <c r="G288">
        <v>38.939999</v>
      </c>
      <c r="H288">
        <v>38.389998999999897</v>
      </c>
      <c r="I288">
        <v>38.790000999999997</v>
      </c>
      <c r="J288">
        <v>38.378723000000001</v>
      </c>
      <c r="K288">
        <v>7116100</v>
      </c>
      <c r="L288">
        <v>2.512</v>
      </c>
      <c r="M288">
        <v>1.0365474074887301E-2</v>
      </c>
      <c r="N288">
        <v>4.5624194969279601E-2</v>
      </c>
      <c r="O288">
        <v>-2.6776371473549898E-3</v>
      </c>
      <c r="P288">
        <v>0.19451975121290799</v>
      </c>
      <c r="Q288">
        <v>5.9636411388859403E-2</v>
      </c>
      <c r="R288">
        <v>7.6930522751148204E-3</v>
      </c>
      <c r="S288">
        <v>1.3484651980798901E-2</v>
      </c>
      <c r="T288">
        <v>1.49902578682732E-2</v>
      </c>
      <c r="U288">
        <v>1.9016774019104701E-2</v>
      </c>
      <c r="V288">
        <v>45</v>
      </c>
      <c r="W288">
        <v>30.559998999999902</v>
      </c>
      <c r="X288">
        <v>-0.127973716225985</v>
      </c>
      <c r="Y288">
        <v>2.0824655091414399E-3</v>
      </c>
      <c r="Z288">
        <v>0.88326198053972504</v>
      </c>
      <c r="AA288">
        <v>0.213673220910716</v>
      </c>
      <c r="AB288">
        <v>0.33676531521561098</v>
      </c>
      <c r="AC288" t="s">
        <v>255</v>
      </c>
      <c r="AD288" t="s">
        <v>270</v>
      </c>
      <c r="AE288" t="s">
        <v>62</v>
      </c>
      <c r="AF288" t="s">
        <v>78</v>
      </c>
      <c r="AG288" t="s">
        <v>271</v>
      </c>
      <c r="AH288" s="45">
        <v>41431</v>
      </c>
      <c r="AI288">
        <v>1467858</v>
      </c>
      <c r="AK288" t="s">
        <v>272</v>
      </c>
      <c r="AL288" t="s">
        <v>244</v>
      </c>
      <c r="AM288" t="s">
        <v>245</v>
      </c>
    </row>
    <row r="289" spans="1:39" x14ac:dyDescent="0.3">
      <c r="A289" s="1">
        <v>43563</v>
      </c>
      <c r="B289" t="s">
        <v>3</v>
      </c>
      <c r="C289" t="s">
        <v>246</v>
      </c>
      <c r="D289">
        <v>800</v>
      </c>
      <c r="E289">
        <v>10</v>
      </c>
      <c r="F289">
        <v>38.770000000000003</v>
      </c>
      <c r="G289">
        <v>39.090000000000003</v>
      </c>
      <c r="H289">
        <v>38.759997999999896</v>
      </c>
      <c r="I289">
        <v>39.060001</v>
      </c>
      <c r="J289">
        <v>38.645862999999999</v>
      </c>
      <c r="K289">
        <v>5992400</v>
      </c>
      <c r="L289">
        <v>2.5190000000000001</v>
      </c>
      <c r="M289">
        <v>3.07706333700121E-3</v>
      </c>
      <c r="N289">
        <v>3.3848700914719899E-2</v>
      </c>
      <c r="O289">
        <v>2.6460704709097699E-2</v>
      </c>
      <c r="P289">
        <v>0.138081148474786</v>
      </c>
      <c r="Q289">
        <v>7.5818657197759001E-2</v>
      </c>
      <c r="R289">
        <v>5.8344141707965501E-3</v>
      </c>
      <c r="S289">
        <v>1.29532925999267E-2</v>
      </c>
      <c r="T289">
        <v>1.4052247157802501E-2</v>
      </c>
      <c r="U289">
        <v>1.9010857543741301E-2</v>
      </c>
      <c r="V289">
        <v>45</v>
      </c>
      <c r="W289">
        <v>30.559998999999902</v>
      </c>
      <c r="X289">
        <v>-0.127973716225985</v>
      </c>
      <c r="Y289">
        <v>1.0469119934194001E-3</v>
      </c>
      <c r="Z289">
        <v>0.89620810814068697</v>
      </c>
      <c r="AA289">
        <v>0.314225725508543</v>
      </c>
      <c r="AB289">
        <v>0.30751190704619302</v>
      </c>
      <c r="AC289" t="s">
        <v>255</v>
      </c>
      <c r="AD289" t="s">
        <v>270</v>
      </c>
      <c r="AE289" t="s">
        <v>62</v>
      </c>
      <c r="AF289" t="s">
        <v>78</v>
      </c>
      <c r="AG289" t="s">
        <v>271</v>
      </c>
      <c r="AH289" s="45">
        <v>41431</v>
      </c>
      <c r="AI289">
        <v>1467858</v>
      </c>
      <c r="AK289" t="s">
        <v>272</v>
      </c>
      <c r="AL289" t="s">
        <v>244</v>
      </c>
      <c r="AM289" t="s">
        <v>245</v>
      </c>
    </row>
    <row r="290" spans="1:39" x14ac:dyDescent="0.3">
      <c r="A290" s="1">
        <v>43573</v>
      </c>
      <c r="B290" t="s">
        <v>3</v>
      </c>
      <c r="C290" t="s">
        <v>239</v>
      </c>
      <c r="D290">
        <v>600</v>
      </c>
      <c r="E290">
        <v>10</v>
      </c>
      <c r="F290">
        <v>40</v>
      </c>
      <c r="G290">
        <v>40.450001</v>
      </c>
      <c r="H290">
        <v>39.979999999999997</v>
      </c>
      <c r="I290">
        <v>40.299999</v>
      </c>
      <c r="J290">
        <v>39.872710999999903</v>
      </c>
      <c r="K290">
        <v>10678000</v>
      </c>
      <c r="L290">
        <v>2.56</v>
      </c>
      <c r="M290">
        <v>7.7219409142490602E-3</v>
      </c>
      <c r="N290">
        <v>2.4363821438659901E-2</v>
      </c>
      <c r="O290">
        <v>5.1685050420342799E-2</v>
      </c>
      <c r="P290">
        <v>6.1821812802674798E-2</v>
      </c>
      <c r="Q290">
        <v>7.4435516014858705E-2</v>
      </c>
      <c r="R290">
        <v>5.4695541422143399E-3</v>
      </c>
      <c r="S290">
        <v>1.20362905371328E-2</v>
      </c>
      <c r="T290">
        <v>1.08769304487321E-2</v>
      </c>
      <c r="U290">
        <v>1.8916333243871299E-2</v>
      </c>
      <c r="V290">
        <v>45</v>
      </c>
      <c r="W290">
        <v>30.559998999999902</v>
      </c>
      <c r="X290">
        <v>-0.127973716225985</v>
      </c>
      <c r="Y290">
        <v>1.5778467813143101E-3</v>
      </c>
      <c r="Z290">
        <v>0.89211156222362298</v>
      </c>
      <c r="AA290">
        <v>0.30891039951167498</v>
      </c>
      <c r="AB290">
        <v>0.22786740133439001</v>
      </c>
      <c r="AC290" t="s">
        <v>255</v>
      </c>
      <c r="AD290" t="s">
        <v>270</v>
      </c>
      <c r="AE290" t="s">
        <v>62</v>
      </c>
      <c r="AF290" t="s">
        <v>78</v>
      </c>
      <c r="AG290" t="s">
        <v>271</v>
      </c>
      <c r="AH290" s="45">
        <v>41431</v>
      </c>
      <c r="AI290">
        <v>1467858</v>
      </c>
      <c r="AK290" t="s">
        <v>272</v>
      </c>
      <c r="AL290" t="s">
        <v>244</v>
      </c>
      <c r="AM290" t="s">
        <v>245</v>
      </c>
    </row>
    <row r="291" spans="1:39" x14ac:dyDescent="0.3">
      <c r="A291" s="1">
        <v>43580</v>
      </c>
      <c r="B291" t="s">
        <v>3</v>
      </c>
      <c r="C291" t="s">
        <v>246</v>
      </c>
      <c r="D291">
        <v>800</v>
      </c>
      <c r="E291">
        <v>10</v>
      </c>
      <c r="F291">
        <v>39.520000000000003</v>
      </c>
      <c r="G291">
        <v>39.720001000000003</v>
      </c>
      <c r="H291">
        <v>38.950001</v>
      </c>
      <c r="I291">
        <v>39.110000999999997</v>
      </c>
      <c r="J291">
        <v>38.695332000000001</v>
      </c>
      <c r="K291">
        <v>8154600</v>
      </c>
      <c r="L291">
        <v>2.5339999999999998</v>
      </c>
      <c r="M291">
        <v>-1.54765891074569E-2</v>
      </c>
      <c r="N291">
        <v>-2.2251241548848302E-2</v>
      </c>
      <c r="O291">
        <v>6.2240022374986902E-2</v>
      </c>
      <c r="P291">
        <v>3.4465788489568397E-2</v>
      </c>
      <c r="Q291">
        <v>7.0485116572589407E-2</v>
      </c>
      <c r="R291">
        <v>1.30290937678991E-2</v>
      </c>
      <c r="S291">
        <v>9.2538622990237396E-3</v>
      </c>
      <c r="T291">
        <v>1.1028828339487699E-2</v>
      </c>
      <c r="U291">
        <v>1.8889230222806499E-2</v>
      </c>
      <c r="V291">
        <v>45</v>
      </c>
      <c r="W291">
        <v>30.559998999999902</v>
      </c>
      <c r="X291">
        <v>-0.127973716225985</v>
      </c>
      <c r="Y291">
        <v>-3.6904169755480902E-4</v>
      </c>
      <c r="Z291">
        <v>0.89820021435810904</v>
      </c>
      <c r="AA291">
        <v>0.287055966291626</v>
      </c>
      <c r="AB291">
        <v>0.36945040383128902</v>
      </c>
      <c r="AC291" t="s">
        <v>255</v>
      </c>
      <c r="AD291" t="s">
        <v>270</v>
      </c>
      <c r="AE291" t="s">
        <v>62</v>
      </c>
      <c r="AF291" t="s">
        <v>78</v>
      </c>
      <c r="AG291" t="s">
        <v>271</v>
      </c>
      <c r="AH291" s="45">
        <v>41431</v>
      </c>
      <c r="AI291">
        <v>1467858</v>
      </c>
      <c r="AK291" t="s">
        <v>272</v>
      </c>
      <c r="AL291" t="s">
        <v>244</v>
      </c>
      <c r="AM291" t="s">
        <v>245</v>
      </c>
    </row>
    <row r="292" spans="1:39" x14ac:dyDescent="0.3">
      <c r="A292" s="1">
        <v>43605</v>
      </c>
      <c r="B292" t="s">
        <v>3</v>
      </c>
      <c r="C292" t="s">
        <v>246</v>
      </c>
      <c r="D292">
        <v>900</v>
      </c>
      <c r="E292">
        <v>10</v>
      </c>
      <c r="F292">
        <v>36.659999999999997</v>
      </c>
      <c r="G292">
        <v>37</v>
      </c>
      <c r="H292">
        <v>36.639998999999897</v>
      </c>
      <c r="I292">
        <v>36.970001000000003</v>
      </c>
      <c r="J292">
        <v>36.578021999999997</v>
      </c>
      <c r="K292">
        <v>17521900</v>
      </c>
      <c r="L292">
        <v>2.4159999999999999</v>
      </c>
      <c r="M292">
        <v>-8.1103255705501404E-4</v>
      </c>
      <c r="N292">
        <v>1.11520834406075E-2</v>
      </c>
      <c r="O292">
        <v>-7.8522645917720596E-2</v>
      </c>
      <c r="P292">
        <v>-5.7077662333839603E-2</v>
      </c>
      <c r="Q292">
        <v>4.5060608696052802E-3</v>
      </c>
      <c r="R292">
        <v>9.0701808201670304E-3</v>
      </c>
      <c r="S292">
        <v>1.44960938801026E-2</v>
      </c>
      <c r="T292">
        <v>1.2251796876804499E-2</v>
      </c>
      <c r="U292">
        <v>1.8987657985097901E-2</v>
      </c>
      <c r="V292">
        <v>45</v>
      </c>
      <c r="W292">
        <v>30.559998999999902</v>
      </c>
      <c r="X292">
        <v>-0.127973716225985</v>
      </c>
      <c r="Y292">
        <v>-6.7722580366252503E-3</v>
      </c>
      <c r="Z292">
        <v>0.90054849952147498</v>
      </c>
      <c r="AA292">
        <v>-0.12739571903380401</v>
      </c>
      <c r="AB292">
        <v>6.6947851681310094E-2</v>
      </c>
      <c r="AC292" t="s">
        <v>255</v>
      </c>
      <c r="AD292" t="s">
        <v>270</v>
      </c>
      <c r="AE292" t="s">
        <v>62</v>
      </c>
      <c r="AF292" t="s">
        <v>78</v>
      </c>
      <c r="AG292" t="s">
        <v>271</v>
      </c>
      <c r="AH292" s="45">
        <v>41431</v>
      </c>
      <c r="AI292">
        <v>1467858</v>
      </c>
      <c r="AK292" t="s">
        <v>272</v>
      </c>
      <c r="AL292" t="s">
        <v>244</v>
      </c>
      <c r="AM292" t="s">
        <v>245</v>
      </c>
    </row>
    <row r="293" spans="1:39" x14ac:dyDescent="0.3">
      <c r="A293" s="1">
        <v>43608</v>
      </c>
      <c r="B293" t="s">
        <v>3</v>
      </c>
      <c r="C293" t="s">
        <v>246</v>
      </c>
      <c r="D293">
        <v>1300</v>
      </c>
      <c r="E293">
        <v>10</v>
      </c>
      <c r="F293">
        <v>35.150002000000001</v>
      </c>
      <c r="G293">
        <v>35.18</v>
      </c>
      <c r="H293">
        <v>34.349997999999999</v>
      </c>
      <c r="I293">
        <v>35.130001</v>
      </c>
      <c r="J293">
        <v>34.757529999999903</v>
      </c>
      <c r="K293">
        <v>13746200</v>
      </c>
      <c r="L293">
        <v>2.2959999999999998</v>
      </c>
      <c r="M293">
        <v>-1.188469281217E-2</v>
      </c>
      <c r="N293">
        <v>-6.20803058013219E-2</v>
      </c>
      <c r="O293">
        <v>-0.125564989497471</v>
      </c>
      <c r="P293">
        <v>-0.119698629170057</v>
      </c>
      <c r="Q293">
        <v>-4.6022908880325702E-2</v>
      </c>
      <c r="R293">
        <v>1.8608594413193499E-2</v>
      </c>
      <c r="S293">
        <v>1.6178236672208801E-2</v>
      </c>
      <c r="T293">
        <v>1.32682202264669E-2</v>
      </c>
      <c r="U293">
        <v>1.9173028292951599E-2</v>
      </c>
      <c r="V293">
        <v>45</v>
      </c>
      <c r="W293">
        <v>30.559998999999902</v>
      </c>
      <c r="X293">
        <v>-0.13348184219967499</v>
      </c>
      <c r="Y293">
        <v>-1.1985692488440201E-2</v>
      </c>
      <c r="Z293">
        <v>0.90452562413878801</v>
      </c>
      <c r="AA293">
        <v>-0.45169211695476902</v>
      </c>
      <c r="AB293">
        <v>-0.202654320342677</v>
      </c>
      <c r="AC293" t="s">
        <v>255</v>
      </c>
      <c r="AD293" t="s">
        <v>270</v>
      </c>
      <c r="AE293" t="s">
        <v>62</v>
      </c>
      <c r="AF293" t="s">
        <v>78</v>
      </c>
      <c r="AG293" t="s">
        <v>271</v>
      </c>
      <c r="AH293" s="45">
        <v>41431</v>
      </c>
      <c r="AI293">
        <v>1467858</v>
      </c>
      <c r="AK293" t="s">
        <v>272</v>
      </c>
      <c r="AL293" t="s">
        <v>244</v>
      </c>
      <c r="AM293" t="s">
        <v>245</v>
      </c>
    </row>
    <row r="294" spans="1:39" x14ac:dyDescent="0.3">
      <c r="A294" s="1">
        <v>43556</v>
      </c>
      <c r="B294" t="s">
        <v>3</v>
      </c>
      <c r="C294" t="s">
        <v>246</v>
      </c>
      <c r="D294">
        <v>800</v>
      </c>
      <c r="E294">
        <v>11</v>
      </c>
      <c r="F294">
        <v>37.400002000000001</v>
      </c>
      <c r="G294">
        <v>37.82</v>
      </c>
      <c r="H294">
        <v>37.330002</v>
      </c>
      <c r="I294">
        <v>37.759997999999896</v>
      </c>
      <c r="J294">
        <v>37.359642000000001</v>
      </c>
      <c r="K294">
        <v>7145600</v>
      </c>
      <c r="L294">
        <v>2.4969999999999999</v>
      </c>
      <c r="M294">
        <v>1.7633420233843199E-2</v>
      </c>
      <c r="N294">
        <v>2.7112080643101898E-2</v>
      </c>
      <c r="O294">
        <v>-3.4668530170991002E-2</v>
      </c>
      <c r="P294">
        <v>0.11712085566493299</v>
      </c>
      <c r="Q294">
        <v>7.8180412647277903E-2</v>
      </c>
      <c r="R294">
        <v>9.6830882185772495E-3</v>
      </c>
      <c r="S294">
        <v>1.2865635900051299E-2</v>
      </c>
      <c r="T294">
        <v>1.6054960085229001E-2</v>
      </c>
      <c r="U294">
        <v>1.9205170112240301E-2</v>
      </c>
      <c r="V294">
        <v>45</v>
      </c>
      <c r="W294">
        <v>30.559998999999902</v>
      </c>
      <c r="X294">
        <v>-0.127973716225985</v>
      </c>
      <c r="Y294">
        <v>1.1502195497633099E-2</v>
      </c>
      <c r="Z294">
        <v>0.89749814791786298</v>
      </c>
      <c r="AA294">
        <v>0.328995678370955</v>
      </c>
      <c r="AB294">
        <v>0.35482180112475897</v>
      </c>
      <c r="AC294" t="s">
        <v>256</v>
      </c>
      <c r="AD294" t="s">
        <v>270</v>
      </c>
      <c r="AE294" t="s">
        <v>62</v>
      </c>
      <c r="AF294" t="s">
        <v>78</v>
      </c>
      <c r="AG294" t="s">
        <v>271</v>
      </c>
      <c r="AH294" s="45">
        <v>41431</v>
      </c>
      <c r="AI294">
        <v>1467858</v>
      </c>
      <c r="AK294" t="s">
        <v>272</v>
      </c>
      <c r="AL294" t="s">
        <v>244</v>
      </c>
      <c r="AM294" t="s">
        <v>245</v>
      </c>
    </row>
    <row r="295" spans="1:39" x14ac:dyDescent="0.3">
      <c r="A295" s="1">
        <v>43557</v>
      </c>
      <c r="B295" t="s">
        <v>3</v>
      </c>
      <c r="C295" t="s">
        <v>239</v>
      </c>
      <c r="D295">
        <v>400</v>
      </c>
      <c r="E295">
        <v>11</v>
      </c>
      <c r="F295">
        <v>37.830002</v>
      </c>
      <c r="G295">
        <v>38.009997999999896</v>
      </c>
      <c r="H295">
        <v>37.610000999999997</v>
      </c>
      <c r="I295">
        <v>37.810001</v>
      </c>
      <c r="J295">
        <v>37.409115</v>
      </c>
      <c r="K295">
        <v>5667100</v>
      </c>
      <c r="L295">
        <v>2.4809999999999999</v>
      </c>
      <c r="M295">
        <v>1.32336043034929E-3</v>
      </c>
      <c r="N295">
        <v>2.5175445714092599E-2</v>
      </c>
      <c r="O295">
        <v>-3.4610839266502998E-2</v>
      </c>
      <c r="P295">
        <v>0.13239717516726801</v>
      </c>
      <c r="Q295">
        <v>9.5592926274149601E-2</v>
      </c>
      <c r="R295">
        <v>9.8288462300966401E-3</v>
      </c>
      <c r="S295">
        <v>1.28662485099132E-2</v>
      </c>
      <c r="T295">
        <v>1.5927148083182699E-2</v>
      </c>
      <c r="U295">
        <v>1.9177235995468202E-2</v>
      </c>
      <c r="V295">
        <v>45</v>
      </c>
      <c r="W295">
        <v>30.559998999999902</v>
      </c>
      <c r="X295">
        <v>-0.127973716225985</v>
      </c>
      <c r="Y295" s="44">
        <v>1.7455614805152698E-5</v>
      </c>
      <c r="Z295">
        <v>0.901520913620663</v>
      </c>
      <c r="AA295">
        <v>0.43746824885069102</v>
      </c>
      <c r="AB295">
        <v>0.36446433584291399</v>
      </c>
      <c r="AC295" t="s">
        <v>256</v>
      </c>
      <c r="AD295" t="s">
        <v>270</v>
      </c>
      <c r="AE295" t="s">
        <v>62</v>
      </c>
      <c r="AF295" t="s">
        <v>78</v>
      </c>
      <c r="AG295" t="s">
        <v>271</v>
      </c>
      <c r="AH295" s="45">
        <v>41431</v>
      </c>
      <c r="AI295">
        <v>1467858</v>
      </c>
      <c r="AK295" t="s">
        <v>272</v>
      </c>
      <c r="AL295" t="s">
        <v>244</v>
      </c>
      <c r="AM295" t="s">
        <v>245</v>
      </c>
    </row>
    <row r="296" spans="1:39" x14ac:dyDescent="0.3">
      <c r="A296" s="1">
        <v>43591</v>
      </c>
      <c r="B296" t="s">
        <v>3</v>
      </c>
      <c r="C296" t="s">
        <v>239</v>
      </c>
      <c r="D296">
        <v>1200</v>
      </c>
      <c r="E296">
        <v>11</v>
      </c>
      <c r="F296">
        <v>37.5</v>
      </c>
      <c r="G296">
        <v>38.169998</v>
      </c>
      <c r="H296">
        <v>37.25</v>
      </c>
      <c r="I296">
        <v>38.090000000000003</v>
      </c>
      <c r="J296">
        <v>37.686146000000001</v>
      </c>
      <c r="K296">
        <v>7506200</v>
      </c>
      <c r="L296">
        <v>2.5</v>
      </c>
      <c r="M296">
        <v>-1.8468384447995801E-2</v>
      </c>
      <c r="N296">
        <v>-4.9177542360235103E-2</v>
      </c>
      <c r="O296">
        <v>-7.8451966028394299E-3</v>
      </c>
      <c r="P296">
        <v>-1.19380428536351E-2</v>
      </c>
      <c r="Q296">
        <v>9.2124021970405603E-2</v>
      </c>
      <c r="R296">
        <v>1.56312015585824E-2</v>
      </c>
      <c r="S296">
        <v>1.18623166272083E-2</v>
      </c>
      <c r="T296">
        <v>1.1918417573453501E-2</v>
      </c>
      <c r="U296">
        <v>1.8965575248716799E-2</v>
      </c>
      <c r="V296">
        <v>45</v>
      </c>
      <c r="W296">
        <v>30.559998999999902</v>
      </c>
      <c r="X296">
        <v>-0.127973716225985</v>
      </c>
      <c r="Y296">
        <v>-4.4810132310555703E-3</v>
      </c>
      <c r="Z296">
        <v>0.903450336172548</v>
      </c>
      <c r="AA296">
        <v>0.42910603140778297</v>
      </c>
      <c r="AB296">
        <v>0.422959162846203</v>
      </c>
      <c r="AC296" t="s">
        <v>256</v>
      </c>
      <c r="AD296" t="s">
        <v>270</v>
      </c>
      <c r="AE296" t="s">
        <v>62</v>
      </c>
      <c r="AF296" t="s">
        <v>78</v>
      </c>
      <c r="AG296" t="s">
        <v>271</v>
      </c>
      <c r="AH296" s="45">
        <v>41431</v>
      </c>
      <c r="AI296">
        <v>1467858</v>
      </c>
      <c r="AK296" t="s">
        <v>272</v>
      </c>
      <c r="AL296" t="s">
        <v>244</v>
      </c>
      <c r="AM296" t="s">
        <v>245</v>
      </c>
    </row>
    <row r="297" spans="1:39" x14ac:dyDescent="0.3">
      <c r="A297" s="1">
        <v>43593</v>
      </c>
      <c r="B297" t="s">
        <v>3</v>
      </c>
      <c r="C297" t="s">
        <v>246</v>
      </c>
      <c r="D297">
        <v>500</v>
      </c>
      <c r="E297">
        <v>11</v>
      </c>
      <c r="F297">
        <v>38.419998</v>
      </c>
      <c r="G297">
        <v>38.779998999999997</v>
      </c>
      <c r="H297">
        <v>38.139998999999897</v>
      </c>
      <c r="I297">
        <v>38.209998999999897</v>
      </c>
      <c r="J297">
        <v>37.804870999999999</v>
      </c>
      <c r="K297">
        <v>7082900</v>
      </c>
      <c r="L297">
        <v>2.4820000000000002</v>
      </c>
      <c r="M297">
        <v>-8.3399198069585793E-3</v>
      </c>
      <c r="N297">
        <v>-1.40335062250032E-2</v>
      </c>
      <c r="O297">
        <v>-1.8924711693981001E-2</v>
      </c>
      <c r="P297">
        <v>-3.3654330750437E-2</v>
      </c>
      <c r="Q297">
        <v>9.0027338531015397E-2</v>
      </c>
      <c r="R297">
        <v>1.47956907197348E-2</v>
      </c>
      <c r="S297">
        <v>1.1993356512645799E-2</v>
      </c>
      <c r="T297">
        <v>1.18226530772531E-2</v>
      </c>
      <c r="U297">
        <v>1.89512912787012E-2</v>
      </c>
      <c r="V297">
        <v>45</v>
      </c>
      <c r="W297">
        <v>30.559998999999902</v>
      </c>
      <c r="X297">
        <v>-0.127973716225985</v>
      </c>
      <c r="Y297">
        <v>-1.60671540560346E-3</v>
      </c>
      <c r="Z297">
        <v>0.88357834140349301</v>
      </c>
      <c r="AA297">
        <v>0.41754856913678501</v>
      </c>
      <c r="AB297">
        <v>0.43907428168634099</v>
      </c>
      <c r="AC297" t="s">
        <v>256</v>
      </c>
      <c r="AD297" t="s">
        <v>270</v>
      </c>
      <c r="AE297" t="s">
        <v>62</v>
      </c>
      <c r="AF297" t="s">
        <v>78</v>
      </c>
      <c r="AG297" t="s">
        <v>271</v>
      </c>
      <c r="AH297" s="45">
        <v>41431</v>
      </c>
      <c r="AI297">
        <v>1467858</v>
      </c>
      <c r="AK297" t="s">
        <v>272</v>
      </c>
      <c r="AL297" t="s">
        <v>244</v>
      </c>
      <c r="AM297" t="s">
        <v>245</v>
      </c>
    </row>
    <row r="298" spans="1:39" x14ac:dyDescent="0.3">
      <c r="A298" s="1">
        <v>43602</v>
      </c>
      <c r="B298" t="s">
        <v>3</v>
      </c>
      <c r="C298" t="s">
        <v>246</v>
      </c>
      <c r="D298">
        <v>1500</v>
      </c>
      <c r="E298">
        <v>11</v>
      </c>
      <c r="F298">
        <v>37.009997999999896</v>
      </c>
      <c r="G298">
        <v>37.360000999999997</v>
      </c>
      <c r="H298">
        <v>36.849997999999999</v>
      </c>
      <c r="I298">
        <v>37</v>
      </c>
      <c r="J298">
        <v>36.607700000000001</v>
      </c>
      <c r="K298">
        <v>7970000</v>
      </c>
      <c r="L298">
        <v>2.3929999999999998</v>
      </c>
      <c r="M298">
        <v>-1.02179441918934E-2</v>
      </c>
      <c r="N298">
        <v>-2.3769376550508401E-2</v>
      </c>
      <c r="O298">
        <v>-6.9425240753348397E-2</v>
      </c>
      <c r="P298">
        <v>-4.5073429439164502E-2</v>
      </c>
      <c r="Q298">
        <v>1.2391794694313099E-2</v>
      </c>
      <c r="R298">
        <v>1.94750039218986E-2</v>
      </c>
      <c r="S298">
        <v>1.4706747506152799E-2</v>
      </c>
      <c r="T298">
        <v>1.23462798564814E-2</v>
      </c>
      <c r="U298">
        <v>1.8992783798650999E-2</v>
      </c>
      <c r="V298">
        <v>45</v>
      </c>
      <c r="W298">
        <v>30.559998999999902</v>
      </c>
      <c r="X298">
        <v>-0.127973716225985</v>
      </c>
      <c r="Y298">
        <v>-5.8544371529206298E-3</v>
      </c>
      <c r="Z298">
        <v>0.90183138959490305</v>
      </c>
      <c r="AA298">
        <v>-7.4502471538593004E-2</v>
      </c>
      <c r="AB298">
        <v>9.1812266321018396E-2</v>
      </c>
      <c r="AC298" t="s">
        <v>256</v>
      </c>
      <c r="AD298" t="s">
        <v>270</v>
      </c>
      <c r="AE298" t="s">
        <v>62</v>
      </c>
      <c r="AF298" t="s">
        <v>78</v>
      </c>
      <c r="AG298" t="s">
        <v>271</v>
      </c>
      <c r="AH298" s="45">
        <v>41431</v>
      </c>
      <c r="AI298">
        <v>1467858</v>
      </c>
      <c r="AK298" t="s">
        <v>272</v>
      </c>
      <c r="AL298" t="s">
        <v>244</v>
      </c>
      <c r="AM298" t="s">
        <v>245</v>
      </c>
    </row>
    <row r="299" spans="1:39" x14ac:dyDescent="0.3">
      <c r="A299" s="1">
        <v>43622</v>
      </c>
      <c r="B299" t="s">
        <v>3</v>
      </c>
      <c r="C299" t="s">
        <v>239</v>
      </c>
      <c r="D299">
        <v>900</v>
      </c>
      <c r="E299">
        <v>11</v>
      </c>
      <c r="F299">
        <v>35.090000000000003</v>
      </c>
      <c r="G299">
        <v>35.439999</v>
      </c>
      <c r="H299">
        <v>34.459998999999897</v>
      </c>
      <c r="I299">
        <v>35.189999</v>
      </c>
      <c r="J299">
        <v>35.189999</v>
      </c>
      <c r="K299">
        <v>9749200</v>
      </c>
      <c r="L299">
        <v>2.1240000000000001</v>
      </c>
      <c r="M299">
        <v>-7.6434623320977002E-3</v>
      </c>
      <c r="N299">
        <v>2.12292102081173E-2</v>
      </c>
      <c r="O299">
        <v>-6.8530623894174303E-2</v>
      </c>
      <c r="P299">
        <v>-6.72171041629092E-2</v>
      </c>
      <c r="Q299">
        <v>-0.159419497711143</v>
      </c>
      <c r="R299">
        <v>3.6745798782756703E-2</v>
      </c>
      <c r="S299">
        <v>2.1345225561678401E-2</v>
      </c>
      <c r="T299">
        <v>1.6110062998421101E-2</v>
      </c>
      <c r="U299">
        <v>1.8031955041599101E-2</v>
      </c>
      <c r="V299">
        <v>45</v>
      </c>
      <c r="W299">
        <v>30.559998999999902</v>
      </c>
      <c r="X299">
        <v>-0.13735233922523599</v>
      </c>
      <c r="Y299">
        <v>6.1168407152111899E-3</v>
      </c>
      <c r="Z299">
        <v>0.98172841818822898</v>
      </c>
      <c r="AA299">
        <v>-1.2290016855169701</v>
      </c>
      <c r="AB299">
        <v>-1.1553756395950301</v>
      </c>
      <c r="AC299" t="s">
        <v>256</v>
      </c>
      <c r="AD299" t="s">
        <v>270</v>
      </c>
      <c r="AE299" t="s">
        <v>62</v>
      </c>
      <c r="AF299" t="s">
        <v>78</v>
      </c>
      <c r="AG299" t="s">
        <v>271</v>
      </c>
      <c r="AH299" s="45">
        <v>41431</v>
      </c>
      <c r="AI299">
        <v>1467858</v>
      </c>
      <c r="AK299" t="s">
        <v>272</v>
      </c>
      <c r="AL299" t="s">
        <v>244</v>
      </c>
      <c r="AM299" t="s">
        <v>245</v>
      </c>
    </row>
    <row r="300" spans="1:39" x14ac:dyDescent="0.3">
      <c r="A300" s="1">
        <v>43628</v>
      </c>
      <c r="B300" t="s">
        <v>3</v>
      </c>
      <c r="C300" t="s">
        <v>239</v>
      </c>
      <c r="D300">
        <v>1000</v>
      </c>
      <c r="E300">
        <v>11</v>
      </c>
      <c r="F300">
        <v>36.259997999999896</v>
      </c>
      <c r="G300">
        <v>36.259997999999896</v>
      </c>
      <c r="H300">
        <v>35.560001</v>
      </c>
      <c r="I300">
        <v>35.669998</v>
      </c>
      <c r="J300">
        <v>35.669998</v>
      </c>
      <c r="K300">
        <v>5509500</v>
      </c>
      <c r="L300">
        <v>2.1269999999999998</v>
      </c>
      <c r="M300">
        <v>-1.4749203154762001E-2</v>
      </c>
      <c r="N300">
        <v>5.9045580528451196E-3</v>
      </c>
      <c r="O300">
        <v>-4.9718034042920203E-2</v>
      </c>
      <c r="P300">
        <v>-7.3450987957227307E-2</v>
      </c>
      <c r="Q300">
        <v>-0.18719291725811199</v>
      </c>
      <c r="R300">
        <v>1.20449386175638E-2</v>
      </c>
      <c r="S300">
        <v>2.14394232217959E-2</v>
      </c>
      <c r="T300">
        <v>1.62203604920142E-2</v>
      </c>
      <c r="U300">
        <v>1.8034994140932001E-2</v>
      </c>
      <c r="V300">
        <v>45</v>
      </c>
      <c r="W300">
        <v>30.559998999999902</v>
      </c>
      <c r="X300">
        <v>-0.13735233922523599</v>
      </c>
      <c r="Y300">
        <v>-2.0396578921351798E-3</v>
      </c>
      <c r="Z300">
        <v>0.98230892467688102</v>
      </c>
      <c r="AA300">
        <v>-1.4637856501239701</v>
      </c>
      <c r="AB300">
        <v>-1.29022284683014</v>
      </c>
      <c r="AC300" t="s">
        <v>256</v>
      </c>
      <c r="AD300" t="s">
        <v>270</v>
      </c>
      <c r="AE300" t="s">
        <v>62</v>
      </c>
      <c r="AF300" t="s">
        <v>78</v>
      </c>
      <c r="AG300" t="s">
        <v>271</v>
      </c>
      <c r="AH300" s="45">
        <v>41431</v>
      </c>
      <c r="AI300">
        <v>1467858</v>
      </c>
      <c r="AK300" t="s">
        <v>272</v>
      </c>
      <c r="AL300" t="s">
        <v>244</v>
      </c>
      <c r="AM300" t="s">
        <v>245</v>
      </c>
    </row>
    <row r="301" spans="1:39" x14ac:dyDescent="0.3">
      <c r="A301" s="1">
        <v>43588</v>
      </c>
      <c r="B301" t="s">
        <v>3</v>
      </c>
      <c r="C301" t="s">
        <v>246</v>
      </c>
      <c r="D301">
        <v>600</v>
      </c>
      <c r="E301">
        <v>12</v>
      </c>
      <c r="F301">
        <v>38.540000999999997</v>
      </c>
      <c r="G301">
        <v>38.900002000000001</v>
      </c>
      <c r="H301">
        <v>38.169998</v>
      </c>
      <c r="I301">
        <v>38.799999</v>
      </c>
      <c r="J301">
        <v>38.388615000000001</v>
      </c>
      <c r="K301">
        <v>7201000</v>
      </c>
      <c r="L301">
        <v>2.5310000000000001</v>
      </c>
      <c r="M301">
        <v>1.4276646414285801E-2</v>
      </c>
      <c r="N301">
        <v>-2.2427147390167001E-2</v>
      </c>
      <c r="O301">
        <v>2.5846539954533801E-2</v>
      </c>
      <c r="P301">
        <v>1.03909264708568E-2</v>
      </c>
      <c r="Q301">
        <v>0.109210302902344</v>
      </c>
      <c r="R301">
        <v>1.6491960687978799E-2</v>
      </c>
      <c r="S301">
        <v>1.1584280960553601E-2</v>
      </c>
      <c r="T301">
        <v>1.1696007890197299E-2</v>
      </c>
      <c r="U301">
        <v>1.89284806330439E-2</v>
      </c>
      <c r="V301">
        <v>45</v>
      </c>
      <c r="W301">
        <v>30.559998999999902</v>
      </c>
      <c r="X301">
        <v>-0.127973716225985</v>
      </c>
      <c r="Y301">
        <v>9.5921274614703799E-3</v>
      </c>
      <c r="Z301">
        <v>0.90017212175408101</v>
      </c>
      <c r="AA301">
        <v>0.53606085257094704</v>
      </c>
      <c r="AB301">
        <v>0.41298802333748402</v>
      </c>
      <c r="AC301" t="s">
        <v>257</v>
      </c>
      <c r="AD301" t="s">
        <v>270</v>
      </c>
      <c r="AE301" t="s">
        <v>62</v>
      </c>
      <c r="AF301" t="s">
        <v>78</v>
      </c>
      <c r="AG301" t="s">
        <v>271</v>
      </c>
      <c r="AH301" s="45">
        <v>41431</v>
      </c>
      <c r="AI301">
        <v>1467858</v>
      </c>
      <c r="AK301" t="s">
        <v>272</v>
      </c>
      <c r="AL301" t="s">
        <v>244</v>
      </c>
      <c r="AM301" t="s">
        <v>245</v>
      </c>
    </row>
    <row r="302" spans="1:39" x14ac:dyDescent="0.3">
      <c r="A302" s="1">
        <v>43622</v>
      </c>
      <c r="B302" t="s">
        <v>3</v>
      </c>
      <c r="C302" t="s">
        <v>239</v>
      </c>
      <c r="D302">
        <v>1400</v>
      </c>
      <c r="E302">
        <v>12</v>
      </c>
      <c r="F302">
        <v>35.090000000000003</v>
      </c>
      <c r="G302">
        <v>35.439999</v>
      </c>
      <c r="H302">
        <v>34.459998999999897</v>
      </c>
      <c r="I302">
        <v>35.189999</v>
      </c>
      <c r="J302">
        <v>35.189999</v>
      </c>
      <c r="K302">
        <v>9749200</v>
      </c>
      <c r="L302">
        <v>2.1240000000000001</v>
      </c>
      <c r="M302">
        <v>-7.6434623320977002E-3</v>
      </c>
      <c r="N302">
        <v>2.12292102081173E-2</v>
      </c>
      <c r="O302">
        <v>-6.8530623894174303E-2</v>
      </c>
      <c r="P302">
        <v>-6.72171041629092E-2</v>
      </c>
      <c r="Q302">
        <v>-0.159419497711143</v>
      </c>
      <c r="R302">
        <v>3.6745798782756703E-2</v>
      </c>
      <c r="S302">
        <v>2.1345225561678401E-2</v>
      </c>
      <c r="T302">
        <v>1.6110062998421101E-2</v>
      </c>
      <c r="U302">
        <v>1.8031955041599101E-2</v>
      </c>
      <c r="V302">
        <v>45</v>
      </c>
      <c r="W302">
        <v>30.559998999999902</v>
      </c>
      <c r="X302">
        <v>-0.13735233922523599</v>
      </c>
      <c r="Y302">
        <v>6.1168407152111899E-3</v>
      </c>
      <c r="Z302">
        <v>0.98172841818822898</v>
      </c>
      <c r="AA302">
        <v>-1.2290016855169701</v>
      </c>
      <c r="AB302">
        <v>-1.1553756395950301</v>
      </c>
      <c r="AC302" t="s">
        <v>257</v>
      </c>
      <c r="AD302" t="s">
        <v>270</v>
      </c>
      <c r="AE302" t="s">
        <v>62</v>
      </c>
      <c r="AF302" t="s">
        <v>78</v>
      </c>
      <c r="AG302" t="s">
        <v>271</v>
      </c>
      <c r="AH302" s="45">
        <v>41431</v>
      </c>
      <c r="AI302">
        <v>1467858</v>
      </c>
      <c r="AK302" t="s">
        <v>272</v>
      </c>
      <c r="AL302" t="s">
        <v>244</v>
      </c>
      <c r="AM302" t="s">
        <v>245</v>
      </c>
    </row>
    <row r="303" spans="1:39" x14ac:dyDescent="0.3">
      <c r="A303" s="1">
        <v>43634</v>
      </c>
      <c r="B303" t="s">
        <v>3</v>
      </c>
      <c r="C303" t="s">
        <v>246</v>
      </c>
      <c r="D303">
        <v>1900</v>
      </c>
      <c r="E303">
        <v>12</v>
      </c>
      <c r="F303">
        <v>36.380001</v>
      </c>
      <c r="G303">
        <v>36.779998999999997</v>
      </c>
      <c r="H303">
        <v>36.139998999999897</v>
      </c>
      <c r="I303">
        <v>36.700001</v>
      </c>
      <c r="J303">
        <v>36.700001</v>
      </c>
      <c r="K303">
        <v>8226900</v>
      </c>
      <c r="L303">
        <v>2.06</v>
      </c>
      <c r="M303">
        <v>1.53765248145702E-2</v>
      </c>
      <c r="N303">
        <v>1.37176358524461E-2</v>
      </c>
      <c r="O303">
        <v>-7.6997626770969598E-3</v>
      </c>
      <c r="P303">
        <v>-3.1230322339775199E-2</v>
      </c>
      <c r="Q303">
        <v>-0.13754453140664799</v>
      </c>
      <c r="R303">
        <v>1.4065524665320701E-2</v>
      </c>
      <c r="S303">
        <v>2.0526461411341901E-2</v>
      </c>
      <c r="T303">
        <v>1.63270244220768E-2</v>
      </c>
      <c r="U303">
        <v>1.8029636343956199E-2</v>
      </c>
      <c r="V303">
        <v>44.139998999999897</v>
      </c>
      <c r="W303">
        <v>30.559998999999902</v>
      </c>
      <c r="X303">
        <v>-0.13735233922523599</v>
      </c>
      <c r="Y303">
        <v>9.6704895497130797E-3</v>
      </c>
      <c r="Z303">
        <v>0.99267938804640798</v>
      </c>
      <c r="AA303">
        <v>-1.1487239463411201</v>
      </c>
      <c r="AB303">
        <v>-1.30565103595051</v>
      </c>
      <c r="AC303" t="s">
        <v>257</v>
      </c>
      <c r="AD303" t="s">
        <v>270</v>
      </c>
      <c r="AE303" t="s">
        <v>62</v>
      </c>
      <c r="AF303" t="s">
        <v>78</v>
      </c>
      <c r="AG303" t="s">
        <v>271</v>
      </c>
      <c r="AH303" s="45">
        <v>41431</v>
      </c>
      <c r="AI303">
        <v>1467858</v>
      </c>
      <c r="AK303" t="s">
        <v>272</v>
      </c>
      <c r="AL303" t="s">
        <v>244</v>
      </c>
      <c r="AM303" t="s">
        <v>245</v>
      </c>
    </row>
    <row r="304" spans="1:39" x14ac:dyDescent="0.3">
      <c r="A304" s="1">
        <v>43556</v>
      </c>
      <c r="B304" t="s">
        <v>3</v>
      </c>
      <c r="C304" t="s">
        <v>246</v>
      </c>
      <c r="D304">
        <v>1900</v>
      </c>
      <c r="E304">
        <v>13</v>
      </c>
      <c r="F304">
        <v>37.400002000000001</v>
      </c>
      <c r="G304">
        <v>37.82</v>
      </c>
      <c r="H304">
        <v>37.330002</v>
      </c>
      <c r="I304">
        <v>37.759997999999896</v>
      </c>
      <c r="J304">
        <v>37.359642000000001</v>
      </c>
      <c r="K304">
        <v>7145600</v>
      </c>
      <c r="L304">
        <v>2.4969999999999999</v>
      </c>
      <c r="M304">
        <v>1.7633420233843199E-2</v>
      </c>
      <c r="N304">
        <v>2.7112080643101898E-2</v>
      </c>
      <c r="O304">
        <v>-3.4668530170991002E-2</v>
      </c>
      <c r="P304">
        <v>0.11712085566493299</v>
      </c>
      <c r="Q304">
        <v>7.8180412647277903E-2</v>
      </c>
      <c r="R304">
        <v>9.6830882185772495E-3</v>
      </c>
      <c r="S304">
        <v>1.2865635900051299E-2</v>
      </c>
      <c r="T304">
        <v>1.6054960085229001E-2</v>
      </c>
      <c r="U304">
        <v>1.9205170112240301E-2</v>
      </c>
      <c r="V304">
        <v>45</v>
      </c>
      <c r="W304">
        <v>30.559998999999902</v>
      </c>
      <c r="X304">
        <v>-0.127973716225985</v>
      </c>
      <c r="Y304">
        <v>1.1502195497633099E-2</v>
      </c>
      <c r="Z304">
        <v>0.89749814791786298</v>
      </c>
      <c r="AA304">
        <v>0.328995678370955</v>
      </c>
      <c r="AB304">
        <v>0.35482180112475897</v>
      </c>
      <c r="AC304" t="s">
        <v>258</v>
      </c>
      <c r="AD304" t="s">
        <v>270</v>
      </c>
      <c r="AE304" t="s">
        <v>62</v>
      </c>
      <c r="AF304" t="s">
        <v>78</v>
      </c>
      <c r="AG304" t="s">
        <v>271</v>
      </c>
      <c r="AH304" s="45">
        <v>41431</v>
      </c>
      <c r="AI304">
        <v>1467858</v>
      </c>
      <c r="AK304" t="s">
        <v>272</v>
      </c>
      <c r="AL304" t="s">
        <v>244</v>
      </c>
      <c r="AM304" t="s">
        <v>245</v>
      </c>
    </row>
    <row r="305" spans="1:39" x14ac:dyDescent="0.3">
      <c r="A305" s="1">
        <v>43571</v>
      </c>
      <c r="B305" t="s">
        <v>3</v>
      </c>
      <c r="C305" t="s">
        <v>239</v>
      </c>
      <c r="D305">
        <v>1900</v>
      </c>
      <c r="E305">
        <v>13</v>
      </c>
      <c r="F305">
        <v>39.560001</v>
      </c>
      <c r="G305">
        <v>39.909999999999997</v>
      </c>
      <c r="H305">
        <v>39.459998999999897</v>
      </c>
      <c r="I305">
        <v>39.659999999999997</v>
      </c>
      <c r="J305">
        <v>39.239497999999998</v>
      </c>
      <c r="K305">
        <v>5985300</v>
      </c>
      <c r="L305">
        <v>2.5920000000000001</v>
      </c>
      <c r="M305">
        <v>2.2718738384254599E-3</v>
      </c>
      <c r="N305">
        <v>2.0377604708655999E-2</v>
      </c>
      <c r="O305">
        <v>4.0916585873317597E-2</v>
      </c>
      <c r="P305">
        <v>6.4545055391339895E-2</v>
      </c>
      <c r="Q305">
        <v>5.22811895373025E-2</v>
      </c>
      <c r="R305">
        <v>5.7207306922036098E-3</v>
      </c>
      <c r="S305">
        <v>1.1997647937877E-2</v>
      </c>
      <c r="T305">
        <v>1.09640323535412E-2</v>
      </c>
      <c r="U305">
        <v>1.8909967308846899E-2</v>
      </c>
      <c r="V305">
        <v>45</v>
      </c>
      <c r="W305">
        <v>30.559998999999902</v>
      </c>
      <c r="X305">
        <v>-0.127973716225985</v>
      </c>
      <c r="Y305">
        <v>5.0922850790659495E-4</v>
      </c>
      <c r="Z305">
        <v>0.88901464340139102</v>
      </c>
      <c r="AA305">
        <v>0.165900560615866</v>
      </c>
      <c r="AB305">
        <v>0.17751811610976001</v>
      </c>
      <c r="AC305" t="s">
        <v>258</v>
      </c>
      <c r="AD305" t="s">
        <v>270</v>
      </c>
      <c r="AE305" t="s">
        <v>62</v>
      </c>
      <c r="AF305" t="s">
        <v>78</v>
      </c>
      <c r="AG305" t="s">
        <v>271</v>
      </c>
      <c r="AH305" s="45">
        <v>41431</v>
      </c>
      <c r="AI305">
        <v>1467858</v>
      </c>
      <c r="AK305" t="s">
        <v>272</v>
      </c>
      <c r="AL305" t="s">
        <v>244</v>
      </c>
      <c r="AM305" t="s">
        <v>245</v>
      </c>
    </row>
    <row r="306" spans="1:39" x14ac:dyDescent="0.3">
      <c r="A306" s="1">
        <v>43585</v>
      </c>
      <c r="B306" t="s">
        <v>3</v>
      </c>
      <c r="C306" t="s">
        <v>246</v>
      </c>
      <c r="D306">
        <v>1400</v>
      </c>
      <c r="E306">
        <v>13</v>
      </c>
      <c r="F306">
        <v>38.919998</v>
      </c>
      <c r="G306">
        <v>39.470001000000003</v>
      </c>
      <c r="H306">
        <v>38.560001</v>
      </c>
      <c r="I306">
        <v>38.950001</v>
      </c>
      <c r="J306">
        <v>38.537028999999997</v>
      </c>
      <c r="K306">
        <v>16035500</v>
      </c>
      <c r="L306">
        <v>2.5089999999999999</v>
      </c>
      <c r="M306">
        <v>-2.6850517894980799E-2</v>
      </c>
      <c r="N306">
        <v>-2.23416574059686E-2</v>
      </c>
      <c r="O306">
        <v>4.9740548756807203E-2</v>
      </c>
      <c r="P306">
        <v>2.2275415319268899E-2</v>
      </c>
      <c r="Q306">
        <v>7.3795093305704093E-2</v>
      </c>
      <c r="R306">
        <v>1.6928089321146301E-2</v>
      </c>
      <c r="S306">
        <v>1.1235301698054799E-2</v>
      </c>
      <c r="T306">
        <v>1.1621118897836E-2</v>
      </c>
      <c r="U306">
        <v>1.8964080251240401E-2</v>
      </c>
      <c r="V306">
        <v>45</v>
      </c>
      <c r="W306">
        <v>30.559998999999902</v>
      </c>
      <c r="X306">
        <v>-0.127973716225985</v>
      </c>
      <c r="Y306">
        <v>9.5096475723260604E-4</v>
      </c>
      <c r="Z306">
        <v>0.90257874529841697</v>
      </c>
      <c r="AA306">
        <v>0.31088050189337102</v>
      </c>
      <c r="AB306">
        <v>0.35088611605276698</v>
      </c>
      <c r="AC306" t="s">
        <v>258</v>
      </c>
      <c r="AD306" t="s">
        <v>270</v>
      </c>
      <c r="AE306" t="s">
        <v>62</v>
      </c>
      <c r="AF306" t="s">
        <v>78</v>
      </c>
      <c r="AG306" t="s">
        <v>271</v>
      </c>
      <c r="AH306" s="45">
        <v>41431</v>
      </c>
      <c r="AI306">
        <v>1467858</v>
      </c>
      <c r="AK306" t="s">
        <v>272</v>
      </c>
      <c r="AL306" t="s">
        <v>244</v>
      </c>
      <c r="AM306" t="s">
        <v>245</v>
      </c>
    </row>
    <row r="307" spans="1:39" x14ac:dyDescent="0.3">
      <c r="A307" s="1">
        <v>43586</v>
      </c>
      <c r="B307" t="s">
        <v>3</v>
      </c>
      <c r="C307" t="s">
        <v>239</v>
      </c>
      <c r="D307">
        <v>1000</v>
      </c>
      <c r="E307">
        <v>13</v>
      </c>
      <c r="F307">
        <v>39</v>
      </c>
      <c r="G307">
        <v>39.200001</v>
      </c>
      <c r="H307">
        <v>38.659999999999997</v>
      </c>
      <c r="I307">
        <v>38.75</v>
      </c>
      <c r="J307">
        <v>38.339146</v>
      </c>
      <c r="K307">
        <v>8843300</v>
      </c>
      <c r="L307">
        <v>2.5110000000000001</v>
      </c>
      <c r="M307">
        <v>-5.1481082934007301E-3</v>
      </c>
      <c r="N307">
        <v>-2.4724098730600899E-2</v>
      </c>
      <c r="O307">
        <v>4.3513852342584203E-2</v>
      </c>
      <c r="P307">
        <v>1.1394327495087399E-3</v>
      </c>
      <c r="Q307">
        <v>9.31137237279685E-2</v>
      </c>
      <c r="R307">
        <v>1.6901691165370901E-2</v>
      </c>
      <c r="S307">
        <v>1.1344404333532E-2</v>
      </c>
      <c r="T307">
        <v>1.14665512571766E-2</v>
      </c>
      <c r="U307">
        <v>1.8902539676722702E-2</v>
      </c>
      <c r="V307">
        <v>45</v>
      </c>
      <c r="W307">
        <v>30.559998999999902</v>
      </c>
      <c r="X307">
        <v>-0.127973716225985</v>
      </c>
      <c r="Y307">
        <v>-7.5304459681844096E-3</v>
      </c>
      <c r="Z307">
        <v>0.89536043833221002</v>
      </c>
      <c r="AA307">
        <v>0.43414750987925299</v>
      </c>
      <c r="AB307">
        <v>0.35253462603743102</v>
      </c>
      <c r="AC307" t="s">
        <v>258</v>
      </c>
      <c r="AD307" t="s">
        <v>270</v>
      </c>
      <c r="AE307" t="s">
        <v>62</v>
      </c>
      <c r="AF307" t="s">
        <v>78</v>
      </c>
      <c r="AG307" t="s">
        <v>271</v>
      </c>
      <c r="AH307" s="45">
        <v>41431</v>
      </c>
      <c r="AI307">
        <v>1467858</v>
      </c>
      <c r="AK307" t="s">
        <v>272</v>
      </c>
      <c r="AL307" t="s">
        <v>244</v>
      </c>
      <c r="AM307" t="s">
        <v>245</v>
      </c>
    </row>
    <row r="308" spans="1:39" x14ac:dyDescent="0.3">
      <c r="A308" s="1">
        <v>43600</v>
      </c>
      <c r="B308" t="s">
        <v>3</v>
      </c>
      <c r="C308" t="s">
        <v>239</v>
      </c>
      <c r="D308">
        <v>1800</v>
      </c>
      <c r="E308">
        <v>13</v>
      </c>
      <c r="F308">
        <v>36.630001</v>
      </c>
      <c r="G308">
        <v>37.560001</v>
      </c>
      <c r="H308">
        <v>36.479999999999997</v>
      </c>
      <c r="I308">
        <v>37.369999</v>
      </c>
      <c r="J308">
        <v>36.973778000000003</v>
      </c>
      <c r="K308">
        <v>8190400</v>
      </c>
      <c r="L308">
        <v>2.379</v>
      </c>
      <c r="M308">
        <v>8.8698032413322293E-3</v>
      </c>
      <c r="N308">
        <v>-2.2228998064306699E-2</v>
      </c>
      <c r="O308">
        <v>-6.0734782854417198E-2</v>
      </c>
      <c r="P308">
        <v>-3.2818187771777002E-2</v>
      </c>
      <c r="Q308">
        <v>5.9849634572530799E-2</v>
      </c>
      <c r="R308">
        <v>2.10397451705631E-2</v>
      </c>
      <c r="S308">
        <v>1.46492802294832E-2</v>
      </c>
      <c r="T308">
        <v>1.23102784558249E-2</v>
      </c>
      <c r="U308">
        <v>1.90763598903274E-2</v>
      </c>
      <c r="V308">
        <v>45</v>
      </c>
      <c r="W308">
        <v>30.559998999999902</v>
      </c>
      <c r="X308">
        <v>-0.127973716225985</v>
      </c>
      <c r="Y308">
        <v>5.8219943882337104E-3</v>
      </c>
      <c r="Z308">
        <v>0.90324461765062103</v>
      </c>
      <c r="AA308">
        <v>0.23194453662692099</v>
      </c>
      <c r="AB308">
        <v>0.209660858174854</v>
      </c>
      <c r="AC308" t="s">
        <v>258</v>
      </c>
      <c r="AD308" t="s">
        <v>270</v>
      </c>
      <c r="AE308" t="s">
        <v>62</v>
      </c>
      <c r="AF308" t="s">
        <v>78</v>
      </c>
      <c r="AG308" t="s">
        <v>271</v>
      </c>
      <c r="AH308" s="45">
        <v>41431</v>
      </c>
      <c r="AI308">
        <v>1467858</v>
      </c>
      <c r="AK308" t="s">
        <v>272</v>
      </c>
      <c r="AL308" t="s">
        <v>244</v>
      </c>
      <c r="AM308" t="s">
        <v>245</v>
      </c>
    </row>
    <row r="309" spans="1:39" x14ac:dyDescent="0.3">
      <c r="A309" s="1">
        <v>43605</v>
      </c>
      <c r="B309" t="s">
        <v>3</v>
      </c>
      <c r="C309" t="s">
        <v>239</v>
      </c>
      <c r="D309">
        <v>600</v>
      </c>
      <c r="E309">
        <v>13</v>
      </c>
      <c r="F309">
        <v>36.659999999999997</v>
      </c>
      <c r="G309">
        <v>37</v>
      </c>
      <c r="H309">
        <v>36.639998999999897</v>
      </c>
      <c r="I309">
        <v>36.970001000000003</v>
      </c>
      <c r="J309">
        <v>36.578021999999997</v>
      </c>
      <c r="K309">
        <v>17521900</v>
      </c>
      <c r="L309">
        <v>2.4159999999999999</v>
      </c>
      <c r="M309">
        <v>-8.1103255705501404E-4</v>
      </c>
      <c r="N309">
        <v>1.11520834406075E-2</v>
      </c>
      <c r="O309">
        <v>-7.8522645917720596E-2</v>
      </c>
      <c r="P309">
        <v>-5.7077662333839603E-2</v>
      </c>
      <c r="Q309">
        <v>4.5060608696052802E-3</v>
      </c>
      <c r="R309">
        <v>9.0701808201670304E-3</v>
      </c>
      <c r="S309">
        <v>1.44960938801026E-2</v>
      </c>
      <c r="T309">
        <v>1.2251796876804499E-2</v>
      </c>
      <c r="U309">
        <v>1.8987657985097901E-2</v>
      </c>
      <c r="V309">
        <v>45</v>
      </c>
      <c r="W309">
        <v>30.559998999999902</v>
      </c>
      <c r="X309">
        <v>-0.127973716225985</v>
      </c>
      <c r="Y309">
        <v>-6.7722580366252503E-3</v>
      </c>
      <c r="Z309">
        <v>0.90054849952147498</v>
      </c>
      <c r="AA309">
        <v>-0.12739571903380401</v>
      </c>
      <c r="AB309">
        <v>6.6947851681310094E-2</v>
      </c>
      <c r="AC309" t="s">
        <v>258</v>
      </c>
      <c r="AD309" t="s">
        <v>270</v>
      </c>
      <c r="AE309" t="s">
        <v>62</v>
      </c>
      <c r="AF309" t="s">
        <v>78</v>
      </c>
      <c r="AG309" t="s">
        <v>271</v>
      </c>
      <c r="AH309" s="45">
        <v>41431</v>
      </c>
      <c r="AI309">
        <v>1467858</v>
      </c>
      <c r="AK309" t="s">
        <v>272</v>
      </c>
      <c r="AL309" t="s">
        <v>244</v>
      </c>
      <c r="AM309" t="s">
        <v>245</v>
      </c>
    </row>
    <row r="310" spans="1:39" x14ac:dyDescent="0.3">
      <c r="A310" s="1">
        <v>43619</v>
      </c>
      <c r="B310" t="s">
        <v>3</v>
      </c>
      <c r="C310" t="s">
        <v>246</v>
      </c>
      <c r="D310">
        <v>1700</v>
      </c>
      <c r="E310">
        <v>13</v>
      </c>
      <c r="F310">
        <v>33.349997999999999</v>
      </c>
      <c r="G310">
        <v>33.830002</v>
      </c>
      <c r="H310">
        <v>33.080002</v>
      </c>
      <c r="I310">
        <v>33.700001</v>
      </c>
      <c r="J310">
        <v>33.342689999999997</v>
      </c>
      <c r="K310">
        <v>11019400</v>
      </c>
      <c r="L310">
        <v>2.081</v>
      </c>
      <c r="M310">
        <v>1.07399588662303E-2</v>
      </c>
      <c r="N310">
        <v>-4.1272954209716099E-2</v>
      </c>
      <c r="O310">
        <v>-0.13963290505124901</v>
      </c>
      <c r="P310">
        <v>-0.142578289775733</v>
      </c>
      <c r="Q310">
        <v>-0.19685194409216999</v>
      </c>
      <c r="R310">
        <v>2.0763263564264198E-2</v>
      </c>
      <c r="S310">
        <v>1.70705989090645E-2</v>
      </c>
      <c r="T310">
        <v>1.4277961519404501E-2</v>
      </c>
      <c r="U310">
        <v>1.7679779354968801E-2</v>
      </c>
      <c r="V310">
        <v>45</v>
      </c>
      <c r="W310">
        <v>30.559998999999902</v>
      </c>
      <c r="X310">
        <v>-0.13735233922523599</v>
      </c>
      <c r="Y310">
        <v>-2.7690708645509302E-3</v>
      </c>
      <c r="Z310">
        <v>0.95379047730252797</v>
      </c>
      <c r="AA310">
        <v>-1.4535546236861501</v>
      </c>
      <c r="AB310">
        <v>-0.71381960549026402</v>
      </c>
      <c r="AC310" t="s">
        <v>258</v>
      </c>
      <c r="AD310" t="s">
        <v>270</v>
      </c>
      <c r="AE310" t="s">
        <v>62</v>
      </c>
      <c r="AF310" t="s">
        <v>78</v>
      </c>
      <c r="AG310" t="s">
        <v>271</v>
      </c>
      <c r="AH310" s="45">
        <v>41431</v>
      </c>
      <c r="AI310">
        <v>1467858</v>
      </c>
      <c r="AK310" t="s">
        <v>272</v>
      </c>
      <c r="AL310" t="s">
        <v>244</v>
      </c>
      <c r="AM310" t="s">
        <v>245</v>
      </c>
    </row>
    <row r="311" spans="1:39" x14ac:dyDescent="0.3">
      <c r="A311" s="1">
        <v>43635</v>
      </c>
      <c r="B311" t="s">
        <v>3</v>
      </c>
      <c r="C311" t="s">
        <v>246</v>
      </c>
      <c r="D311">
        <v>1200</v>
      </c>
      <c r="E311">
        <v>13</v>
      </c>
      <c r="F311">
        <v>37</v>
      </c>
      <c r="G311">
        <v>37.470001000000003</v>
      </c>
      <c r="H311">
        <v>36.75</v>
      </c>
      <c r="I311">
        <v>36.779998999999997</v>
      </c>
      <c r="J311">
        <v>36.779998999999997</v>
      </c>
      <c r="K311">
        <v>10884800</v>
      </c>
      <c r="L311">
        <v>2.0289999999999999</v>
      </c>
      <c r="M311">
        <v>2.17740967900437E-3</v>
      </c>
      <c r="N311">
        <v>3.06442486862127E-2</v>
      </c>
      <c r="O311">
        <v>4.6955911938008398E-3</v>
      </c>
      <c r="P311">
        <v>4.6955911938008398E-3</v>
      </c>
      <c r="Q311">
        <v>-0.13627781155524299</v>
      </c>
      <c r="R311">
        <v>1.0348656516914899E-2</v>
      </c>
      <c r="S311">
        <v>2.0412502395235701E-2</v>
      </c>
      <c r="T311">
        <v>1.5764577555651801E-2</v>
      </c>
      <c r="U311">
        <v>1.8030220606065701E-2</v>
      </c>
      <c r="V311">
        <v>43.189999</v>
      </c>
      <c r="W311">
        <v>30.559998999999902</v>
      </c>
      <c r="X311">
        <v>-0.13735233922523599</v>
      </c>
      <c r="Y311">
        <v>2.98071681438073E-3</v>
      </c>
      <c r="Z311">
        <v>0.99304686621203897</v>
      </c>
      <c r="AA311">
        <v>-1.1489862248648299</v>
      </c>
      <c r="AB311">
        <v>-1.24269115089869</v>
      </c>
      <c r="AC311" t="s">
        <v>258</v>
      </c>
      <c r="AD311" t="s">
        <v>270</v>
      </c>
      <c r="AE311" t="s">
        <v>62</v>
      </c>
      <c r="AF311" t="s">
        <v>78</v>
      </c>
      <c r="AG311" t="s">
        <v>271</v>
      </c>
      <c r="AH311" s="45">
        <v>41431</v>
      </c>
      <c r="AI311">
        <v>1467858</v>
      </c>
      <c r="AK311" t="s">
        <v>272</v>
      </c>
      <c r="AL311" t="s">
        <v>244</v>
      </c>
      <c r="AM311" t="s">
        <v>245</v>
      </c>
    </row>
    <row r="312" spans="1:39" x14ac:dyDescent="0.3">
      <c r="A312" s="1">
        <v>43623</v>
      </c>
      <c r="B312" t="s">
        <v>3</v>
      </c>
      <c r="C312" t="s">
        <v>239</v>
      </c>
      <c r="D312">
        <v>1400</v>
      </c>
      <c r="E312">
        <v>14</v>
      </c>
      <c r="F312">
        <v>35.310001</v>
      </c>
      <c r="G312">
        <v>35.549999</v>
      </c>
      <c r="H312">
        <v>35.150002000000001</v>
      </c>
      <c r="I312">
        <v>35.490001999999997</v>
      </c>
      <c r="J312">
        <v>35.490001999999997</v>
      </c>
      <c r="K312">
        <v>6561000</v>
      </c>
      <c r="L312">
        <v>2.0840000000000001</v>
      </c>
      <c r="M312">
        <v>8.4891000959766705E-3</v>
      </c>
      <c r="N312">
        <v>7.3152423947428893E-2</v>
      </c>
      <c r="O312">
        <v>-7.1526853552006595E-2</v>
      </c>
      <c r="P312">
        <v>-5.7412756732092902E-2</v>
      </c>
      <c r="Q312">
        <v>-0.162838052969804</v>
      </c>
      <c r="R312">
        <v>2.5526642711704101E-2</v>
      </c>
      <c r="S312">
        <v>2.1257008946917299E-2</v>
      </c>
      <c r="T312">
        <v>1.6154918586302001E-2</v>
      </c>
      <c r="U312">
        <v>1.8023767285185802E-2</v>
      </c>
      <c r="V312">
        <v>45</v>
      </c>
      <c r="W312">
        <v>30.559998999999902</v>
      </c>
      <c r="X312">
        <v>-0.13735233922523599</v>
      </c>
      <c r="Y312">
        <v>1.0442979367750601E-2</v>
      </c>
      <c r="Z312">
        <v>0.97975833681507296</v>
      </c>
      <c r="AA312">
        <v>-1.2583875229017301</v>
      </c>
      <c r="AB312">
        <v>-1.26357452054945</v>
      </c>
      <c r="AC312" t="s">
        <v>259</v>
      </c>
      <c r="AD312" t="s">
        <v>270</v>
      </c>
      <c r="AE312" t="s">
        <v>62</v>
      </c>
      <c r="AF312" t="s">
        <v>78</v>
      </c>
      <c r="AG312" t="s">
        <v>271</v>
      </c>
      <c r="AH312" s="45">
        <v>41431</v>
      </c>
      <c r="AI312">
        <v>1467858</v>
      </c>
      <c r="AK312" t="s">
        <v>272</v>
      </c>
      <c r="AL312" t="s">
        <v>244</v>
      </c>
      <c r="AM312" t="s">
        <v>245</v>
      </c>
    </row>
    <row r="313" spans="1:39" x14ac:dyDescent="0.3">
      <c r="A313" s="1">
        <v>43630</v>
      </c>
      <c r="B313" t="s">
        <v>3</v>
      </c>
      <c r="C313" t="s">
        <v>239</v>
      </c>
      <c r="D313">
        <v>900</v>
      </c>
      <c r="E313">
        <v>14</v>
      </c>
      <c r="F313">
        <v>35.880001</v>
      </c>
      <c r="G313">
        <v>35.990001999999997</v>
      </c>
      <c r="H313">
        <v>35.540000999999997</v>
      </c>
      <c r="I313">
        <v>35.659999999999997</v>
      </c>
      <c r="J313">
        <v>35.659999999999997</v>
      </c>
      <c r="K313">
        <v>4953400</v>
      </c>
      <c r="L313">
        <v>2.093</v>
      </c>
      <c r="M313">
        <v>-1.0044727312815801E-2</v>
      </c>
      <c r="N313">
        <v>4.7785894226881603E-3</v>
      </c>
      <c r="O313">
        <v>-2.7309543016721002E-2</v>
      </c>
      <c r="P313">
        <v>-5.4737643238720698E-2</v>
      </c>
      <c r="Q313">
        <v>-0.17851468439564599</v>
      </c>
      <c r="R313">
        <v>1.2732641231118899E-2</v>
      </c>
      <c r="S313">
        <v>2.0095457499406499E-2</v>
      </c>
      <c r="T313">
        <v>1.6136324808323801E-2</v>
      </c>
      <c r="U313">
        <v>1.8028936842561401E-2</v>
      </c>
      <c r="V313">
        <v>45</v>
      </c>
      <c r="W313">
        <v>30.559998999999902</v>
      </c>
      <c r="X313">
        <v>-0.13735233922523599</v>
      </c>
      <c r="Y313">
        <v>-1.6128120944145399E-3</v>
      </c>
      <c r="Z313">
        <v>0.98700345358200503</v>
      </c>
      <c r="AA313">
        <v>-1.42368165368154</v>
      </c>
      <c r="AB313">
        <v>-1.3369375708428</v>
      </c>
      <c r="AC313" t="s">
        <v>259</v>
      </c>
      <c r="AD313" t="s">
        <v>270</v>
      </c>
      <c r="AE313" t="s">
        <v>62</v>
      </c>
      <c r="AF313" t="s">
        <v>78</v>
      </c>
      <c r="AG313" t="s">
        <v>271</v>
      </c>
      <c r="AH313" s="45">
        <v>41431</v>
      </c>
      <c r="AI313">
        <v>1467858</v>
      </c>
      <c r="AK313" t="s">
        <v>272</v>
      </c>
      <c r="AL313" t="s">
        <v>244</v>
      </c>
      <c r="AM313" t="s">
        <v>245</v>
      </c>
    </row>
    <row r="314" spans="1:39" x14ac:dyDescent="0.3">
      <c r="A314" s="1">
        <v>43560</v>
      </c>
      <c r="B314" t="s">
        <v>3</v>
      </c>
      <c r="C314" t="s">
        <v>239</v>
      </c>
      <c r="D314">
        <v>1200</v>
      </c>
      <c r="E314">
        <v>15</v>
      </c>
      <c r="F314">
        <v>38.849997999999999</v>
      </c>
      <c r="G314">
        <v>39.009997999999896</v>
      </c>
      <c r="H314">
        <v>38.580002</v>
      </c>
      <c r="I314">
        <v>38.939999</v>
      </c>
      <c r="J314">
        <v>38.52713</v>
      </c>
      <c r="K314">
        <v>4497800</v>
      </c>
      <c r="L314">
        <v>2.5009999999999999</v>
      </c>
      <c r="M314">
        <v>3.85945096310458E-3</v>
      </c>
      <c r="N314">
        <v>4.8405057811561902E-2</v>
      </c>
      <c r="O314">
        <v>1.6833122782151402E-2</v>
      </c>
      <c r="P314">
        <v>0.165439255324562</v>
      </c>
      <c r="Q314">
        <v>6.4284931149696398E-2</v>
      </c>
      <c r="R314">
        <v>7.0386030503869004E-3</v>
      </c>
      <c r="S314">
        <v>1.3049230370094299E-2</v>
      </c>
      <c r="T314">
        <v>1.4495770307647701E-2</v>
      </c>
      <c r="U314">
        <v>1.9018029612285499E-2</v>
      </c>
      <c r="V314">
        <v>45</v>
      </c>
      <c r="W314">
        <v>30.559998999999902</v>
      </c>
      <c r="X314">
        <v>-0.127973716225985</v>
      </c>
      <c r="Y314">
        <v>4.62571739556182E-3</v>
      </c>
      <c r="Z314">
        <v>0.88511319082594597</v>
      </c>
      <c r="AA314">
        <v>0.24345734980751299</v>
      </c>
      <c r="AB314">
        <v>0.31046589761867499</v>
      </c>
      <c r="AC314" t="s">
        <v>260</v>
      </c>
      <c r="AD314" t="s">
        <v>270</v>
      </c>
      <c r="AE314" t="s">
        <v>62</v>
      </c>
      <c r="AF314" t="s">
        <v>78</v>
      </c>
      <c r="AG314" t="s">
        <v>271</v>
      </c>
      <c r="AH314" s="45">
        <v>41431</v>
      </c>
      <c r="AI314">
        <v>1467858</v>
      </c>
      <c r="AK314" t="s">
        <v>272</v>
      </c>
      <c r="AL314" t="s">
        <v>244</v>
      </c>
      <c r="AM314" t="s">
        <v>245</v>
      </c>
    </row>
    <row r="315" spans="1:39" x14ac:dyDescent="0.3">
      <c r="A315" s="1">
        <v>43573</v>
      </c>
      <c r="B315" t="s">
        <v>3</v>
      </c>
      <c r="C315" t="s">
        <v>246</v>
      </c>
      <c r="D315">
        <v>900</v>
      </c>
      <c r="E315">
        <v>15</v>
      </c>
      <c r="F315">
        <v>40</v>
      </c>
      <c r="G315">
        <v>40.450001</v>
      </c>
      <c r="H315">
        <v>39.979999999999997</v>
      </c>
      <c r="I315">
        <v>40.299999</v>
      </c>
      <c r="J315">
        <v>39.872710999999903</v>
      </c>
      <c r="K315">
        <v>10678000</v>
      </c>
      <c r="L315">
        <v>2.56</v>
      </c>
      <c r="M315">
        <v>7.7219409142490602E-3</v>
      </c>
      <c r="N315">
        <v>2.4363821438659901E-2</v>
      </c>
      <c r="O315">
        <v>5.1685050420342799E-2</v>
      </c>
      <c r="P315">
        <v>6.1821812802674798E-2</v>
      </c>
      <c r="Q315">
        <v>7.4435516014858705E-2</v>
      </c>
      <c r="R315">
        <v>5.4695541422143399E-3</v>
      </c>
      <c r="S315">
        <v>1.20362905371328E-2</v>
      </c>
      <c r="T315">
        <v>1.08769304487321E-2</v>
      </c>
      <c r="U315">
        <v>1.8916333243871299E-2</v>
      </c>
      <c r="V315">
        <v>45</v>
      </c>
      <c r="W315">
        <v>30.559998999999902</v>
      </c>
      <c r="X315">
        <v>-0.127973716225985</v>
      </c>
      <c r="Y315">
        <v>1.5778467813143101E-3</v>
      </c>
      <c r="Z315">
        <v>0.89211156222362298</v>
      </c>
      <c r="AA315">
        <v>0.30891039951167498</v>
      </c>
      <c r="AB315">
        <v>0.22786740133439001</v>
      </c>
      <c r="AC315" t="s">
        <v>260</v>
      </c>
      <c r="AD315" t="s">
        <v>270</v>
      </c>
      <c r="AE315" t="s">
        <v>62</v>
      </c>
      <c r="AF315" t="s">
        <v>78</v>
      </c>
      <c r="AG315" t="s">
        <v>271</v>
      </c>
      <c r="AH315" s="45">
        <v>41431</v>
      </c>
      <c r="AI315">
        <v>1467858</v>
      </c>
      <c r="AK315" t="s">
        <v>272</v>
      </c>
      <c r="AL315" t="s">
        <v>244</v>
      </c>
      <c r="AM315" t="s">
        <v>245</v>
      </c>
    </row>
    <row r="316" spans="1:39" x14ac:dyDescent="0.3">
      <c r="A316" s="1">
        <v>43608</v>
      </c>
      <c r="B316" t="s">
        <v>3</v>
      </c>
      <c r="C316" t="s">
        <v>246</v>
      </c>
      <c r="D316">
        <v>2000</v>
      </c>
      <c r="E316">
        <v>15</v>
      </c>
      <c r="F316">
        <v>35.150002000000001</v>
      </c>
      <c r="G316">
        <v>35.18</v>
      </c>
      <c r="H316">
        <v>34.349997999999999</v>
      </c>
      <c r="I316">
        <v>35.130001</v>
      </c>
      <c r="J316">
        <v>34.757529999999903</v>
      </c>
      <c r="K316">
        <v>13746200</v>
      </c>
      <c r="L316">
        <v>2.2959999999999998</v>
      </c>
      <c r="M316">
        <v>-1.188469281217E-2</v>
      </c>
      <c r="N316">
        <v>-6.20803058013219E-2</v>
      </c>
      <c r="O316">
        <v>-0.125564989497471</v>
      </c>
      <c r="P316">
        <v>-0.119698629170057</v>
      </c>
      <c r="Q316">
        <v>-4.6022908880325702E-2</v>
      </c>
      <c r="R316">
        <v>1.8608594413193499E-2</v>
      </c>
      <c r="S316">
        <v>1.6178236672208801E-2</v>
      </c>
      <c r="T316">
        <v>1.32682202264669E-2</v>
      </c>
      <c r="U316">
        <v>1.9173028292951599E-2</v>
      </c>
      <c r="V316">
        <v>45</v>
      </c>
      <c r="W316">
        <v>30.559998999999902</v>
      </c>
      <c r="X316">
        <v>-0.13348184219967499</v>
      </c>
      <c r="Y316">
        <v>-1.1985692488440201E-2</v>
      </c>
      <c r="Z316">
        <v>0.90452562413878801</v>
      </c>
      <c r="AA316">
        <v>-0.45169211695476902</v>
      </c>
      <c r="AB316">
        <v>-0.202654320342677</v>
      </c>
      <c r="AC316" t="s">
        <v>260</v>
      </c>
      <c r="AD316" t="s">
        <v>270</v>
      </c>
      <c r="AE316" t="s">
        <v>62</v>
      </c>
      <c r="AF316" t="s">
        <v>78</v>
      </c>
      <c r="AG316" t="s">
        <v>271</v>
      </c>
      <c r="AH316" s="45">
        <v>41431</v>
      </c>
      <c r="AI316">
        <v>1467858</v>
      </c>
      <c r="AK316" t="s">
        <v>272</v>
      </c>
      <c r="AL316" t="s">
        <v>244</v>
      </c>
      <c r="AM316" t="s">
        <v>245</v>
      </c>
    </row>
    <row r="317" spans="1:39" x14ac:dyDescent="0.3">
      <c r="A317" s="1">
        <v>43573</v>
      </c>
      <c r="B317" t="s">
        <v>3</v>
      </c>
      <c r="C317" t="s">
        <v>239</v>
      </c>
      <c r="D317">
        <v>1200</v>
      </c>
      <c r="E317">
        <v>16</v>
      </c>
      <c r="F317">
        <v>40</v>
      </c>
      <c r="G317">
        <v>40.450001</v>
      </c>
      <c r="H317">
        <v>39.979999999999997</v>
      </c>
      <c r="I317">
        <v>40.299999</v>
      </c>
      <c r="J317">
        <v>39.872710999999903</v>
      </c>
      <c r="K317">
        <v>10678000</v>
      </c>
      <c r="L317">
        <v>2.56</v>
      </c>
      <c r="M317">
        <v>7.7219409142490602E-3</v>
      </c>
      <c r="N317">
        <v>2.4363821438659901E-2</v>
      </c>
      <c r="O317">
        <v>5.1685050420342799E-2</v>
      </c>
      <c r="P317">
        <v>6.1821812802674798E-2</v>
      </c>
      <c r="Q317">
        <v>7.4435516014858705E-2</v>
      </c>
      <c r="R317">
        <v>5.4695541422143399E-3</v>
      </c>
      <c r="S317">
        <v>1.20362905371328E-2</v>
      </c>
      <c r="T317">
        <v>1.08769304487321E-2</v>
      </c>
      <c r="U317">
        <v>1.8916333243871299E-2</v>
      </c>
      <c r="V317">
        <v>45</v>
      </c>
      <c r="W317">
        <v>30.559998999999902</v>
      </c>
      <c r="X317">
        <v>-0.127973716225985</v>
      </c>
      <c r="Y317">
        <v>1.5778467813143101E-3</v>
      </c>
      <c r="Z317">
        <v>0.89211156222362298</v>
      </c>
      <c r="AA317">
        <v>0.30891039951167498</v>
      </c>
      <c r="AB317">
        <v>0.22786740133439001</v>
      </c>
      <c r="AC317" t="s">
        <v>261</v>
      </c>
      <c r="AD317" t="s">
        <v>270</v>
      </c>
      <c r="AE317" t="s">
        <v>62</v>
      </c>
      <c r="AF317" t="s">
        <v>78</v>
      </c>
      <c r="AG317" t="s">
        <v>271</v>
      </c>
      <c r="AH317" s="45">
        <v>41431</v>
      </c>
      <c r="AI317">
        <v>1467858</v>
      </c>
      <c r="AK317" t="s">
        <v>272</v>
      </c>
      <c r="AL317" t="s">
        <v>244</v>
      </c>
      <c r="AM317" t="s">
        <v>245</v>
      </c>
    </row>
    <row r="318" spans="1:39" x14ac:dyDescent="0.3">
      <c r="A318" s="1">
        <v>43581</v>
      </c>
      <c r="B318" t="s">
        <v>3</v>
      </c>
      <c r="C318" t="s">
        <v>239</v>
      </c>
      <c r="D318">
        <v>1500</v>
      </c>
      <c r="E318">
        <v>16</v>
      </c>
      <c r="F318">
        <v>40.049999</v>
      </c>
      <c r="G318">
        <v>40.099997999999999</v>
      </c>
      <c r="H318">
        <v>39.439999</v>
      </c>
      <c r="I318">
        <v>39.68</v>
      </c>
      <c r="J318">
        <v>39.259289000000003</v>
      </c>
      <c r="K318">
        <v>11830500</v>
      </c>
      <c r="L318">
        <v>2.5049999999999999</v>
      </c>
      <c r="M318">
        <v>1.44691060431652E-2</v>
      </c>
      <c r="N318">
        <v>-1.55040764199321E-2</v>
      </c>
      <c r="O318">
        <v>7.3449133058793595E-2</v>
      </c>
      <c r="P318">
        <v>3.6434702028782399E-2</v>
      </c>
      <c r="Q318">
        <v>8.0219732405510197E-2</v>
      </c>
      <c r="R318">
        <v>1.48299028049921E-2</v>
      </c>
      <c r="S318">
        <v>9.5814962272866601E-3</v>
      </c>
      <c r="T318">
        <v>1.1065973547446701E-2</v>
      </c>
      <c r="U318">
        <v>1.8908321026147999E-2</v>
      </c>
      <c r="V318">
        <v>45</v>
      </c>
      <c r="W318">
        <v>30.559998999999902</v>
      </c>
      <c r="X318">
        <v>-0.127973716225985</v>
      </c>
      <c r="Y318">
        <v>4.6743503443647796E-3</v>
      </c>
      <c r="Z318">
        <v>0.89997662918413901</v>
      </c>
      <c r="AA318">
        <v>0.35133881825872099</v>
      </c>
      <c r="AB318">
        <v>0.37793608758069802</v>
      </c>
      <c r="AC318" t="s">
        <v>261</v>
      </c>
      <c r="AD318" t="s">
        <v>270</v>
      </c>
      <c r="AE318" t="s">
        <v>62</v>
      </c>
      <c r="AF318" t="s">
        <v>78</v>
      </c>
      <c r="AG318" t="s">
        <v>271</v>
      </c>
      <c r="AH318" s="45">
        <v>41431</v>
      </c>
      <c r="AI318">
        <v>1467858</v>
      </c>
      <c r="AK318" t="s">
        <v>272</v>
      </c>
      <c r="AL318" t="s">
        <v>244</v>
      </c>
      <c r="AM318" t="s">
        <v>245</v>
      </c>
    </row>
    <row r="319" spans="1:39" x14ac:dyDescent="0.3">
      <c r="A319" s="1">
        <v>43621</v>
      </c>
      <c r="B319" t="s">
        <v>3</v>
      </c>
      <c r="C319" t="s">
        <v>239</v>
      </c>
      <c r="D319">
        <v>2300</v>
      </c>
      <c r="E319">
        <v>16</v>
      </c>
      <c r="F319">
        <v>36.040000999999997</v>
      </c>
      <c r="G319">
        <v>36.139998999999897</v>
      </c>
      <c r="H319">
        <v>35.330002</v>
      </c>
      <c r="I319">
        <v>35.840000000000003</v>
      </c>
      <c r="J319">
        <v>35.460003</v>
      </c>
      <c r="K319">
        <v>9605600</v>
      </c>
      <c r="L319">
        <v>2.1230000000000002</v>
      </c>
      <c r="M319">
        <v>3.0740090085189199E-3</v>
      </c>
      <c r="N319">
        <v>2.97346199941711E-2</v>
      </c>
      <c r="O319">
        <v>-7.9355546010072497E-2</v>
      </c>
      <c r="P319">
        <v>-6.61241604207565E-2</v>
      </c>
      <c r="Q319">
        <v>-0.16026329826741301</v>
      </c>
      <c r="R319">
        <v>3.6251350656544799E-2</v>
      </c>
      <c r="S319">
        <v>2.1578079985868599E-2</v>
      </c>
      <c r="T319">
        <v>1.6103453883095999E-2</v>
      </c>
      <c r="U319">
        <v>1.8033340386844902E-2</v>
      </c>
      <c r="V319">
        <v>45</v>
      </c>
      <c r="W319">
        <v>30.559998999999902</v>
      </c>
      <c r="X319">
        <v>-0.13735233922523599</v>
      </c>
      <c r="Y319">
        <v>8.1287266899663802E-3</v>
      </c>
      <c r="Z319">
        <v>0.98481597404065502</v>
      </c>
      <c r="AA319">
        <v>-1.22701211572638</v>
      </c>
      <c r="AB319">
        <v>-0.98035930829239004</v>
      </c>
      <c r="AC319" t="s">
        <v>261</v>
      </c>
      <c r="AD319" t="s">
        <v>270</v>
      </c>
      <c r="AE319" t="s">
        <v>62</v>
      </c>
      <c r="AF319" t="s">
        <v>78</v>
      </c>
      <c r="AG319" t="s">
        <v>271</v>
      </c>
      <c r="AH319" s="45">
        <v>41431</v>
      </c>
      <c r="AI319">
        <v>1467858</v>
      </c>
      <c r="AK319" t="s">
        <v>272</v>
      </c>
      <c r="AL319" t="s">
        <v>244</v>
      </c>
      <c r="AM319" t="s">
        <v>245</v>
      </c>
    </row>
    <row r="320" spans="1:39" x14ac:dyDescent="0.3">
      <c r="A320" s="1">
        <v>43633</v>
      </c>
      <c r="B320" t="s">
        <v>3</v>
      </c>
      <c r="C320" t="s">
        <v>239</v>
      </c>
      <c r="D320">
        <v>1200</v>
      </c>
      <c r="E320">
        <v>16</v>
      </c>
      <c r="F320">
        <v>35.560001</v>
      </c>
      <c r="G320">
        <v>36.18</v>
      </c>
      <c r="H320">
        <v>35.360000999999997</v>
      </c>
      <c r="I320">
        <v>36.139998999999897</v>
      </c>
      <c r="J320">
        <v>36.139998999999897</v>
      </c>
      <c r="K320">
        <v>5454900</v>
      </c>
      <c r="L320">
        <v>2.0859999999999999</v>
      </c>
      <c r="M320">
        <v>1.33706450589161E-2</v>
      </c>
      <c r="N320">
        <v>3.6036353732558498E-3</v>
      </c>
      <c r="O320">
        <v>-2.2808701199136999E-2</v>
      </c>
      <c r="P320">
        <v>-3.9000206525005902E-2</v>
      </c>
      <c r="Q320">
        <v>-0.145147935316361</v>
      </c>
      <c r="R320">
        <v>1.2426283158548899E-2</v>
      </c>
      <c r="S320">
        <v>2.0225784781833001E-2</v>
      </c>
      <c r="T320">
        <v>1.6234277193579599E-2</v>
      </c>
      <c r="U320">
        <v>1.8009235002527098E-2</v>
      </c>
      <c r="V320">
        <v>45</v>
      </c>
      <c r="W320">
        <v>30.559998999999902</v>
      </c>
      <c r="X320">
        <v>-0.13735233922523599</v>
      </c>
      <c r="Y320">
        <v>9.3131563797728401E-4</v>
      </c>
      <c r="Z320">
        <v>0.98957119421877704</v>
      </c>
      <c r="AA320">
        <v>-1.1947827548054699</v>
      </c>
      <c r="AB320">
        <v>-1.32707169453005</v>
      </c>
      <c r="AC320" t="s">
        <v>261</v>
      </c>
      <c r="AD320" t="s">
        <v>270</v>
      </c>
      <c r="AE320" t="s">
        <v>62</v>
      </c>
      <c r="AF320" t="s">
        <v>78</v>
      </c>
      <c r="AG320" t="s">
        <v>271</v>
      </c>
      <c r="AH320" s="45">
        <v>41431</v>
      </c>
      <c r="AI320">
        <v>1467858</v>
      </c>
      <c r="AK320" t="s">
        <v>272</v>
      </c>
      <c r="AL320" t="s">
        <v>244</v>
      </c>
      <c r="AM320" t="s">
        <v>245</v>
      </c>
    </row>
    <row r="321" spans="1:39" x14ac:dyDescent="0.3">
      <c r="A321" s="1">
        <v>43644</v>
      </c>
      <c r="B321" t="s">
        <v>3</v>
      </c>
      <c r="C321" t="s">
        <v>239</v>
      </c>
      <c r="D321">
        <v>1300</v>
      </c>
      <c r="E321">
        <v>16</v>
      </c>
      <c r="F321">
        <v>38.330002</v>
      </c>
      <c r="G321">
        <v>38.919998</v>
      </c>
      <c r="H321">
        <v>38.330002</v>
      </c>
      <c r="I321">
        <v>38.529998999999997</v>
      </c>
      <c r="J321">
        <v>38.529998999999997</v>
      </c>
      <c r="K321">
        <v>11480900</v>
      </c>
      <c r="L321">
        <v>2</v>
      </c>
      <c r="M321">
        <v>5.4651795816037596E-3</v>
      </c>
      <c r="N321">
        <v>4.2683777220794403E-2</v>
      </c>
      <c r="O321">
        <v>0.11276636743000699</v>
      </c>
      <c r="P321">
        <v>4.8479522044490402E-2</v>
      </c>
      <c r="Q321">
        <v>-4.8291205081154804E-3</v>
      </c>
      <c r="R321">
        <v>7.15084159321858E-3</v>
      </c>
      <c r="S321">
        <v>1.7798974425471299E-2</v>
      </c>
      <c r="T321">
        <v>1.55467009247751E-2</v>
      </c>
      <c r="U321">
        <v>1.78166593747483E-2</v>
      </c>
      <c r="V321">
        <v>41.5</v>
      </c>
      <c r="W321">
        <v>30.559998999999902</v>
      </c>
      <c r="X321">
        <v>-0.13735233922523599</v>
      </c>
      <c r="Y321">
        <v>5.7409418775350302E-3</v>
      </c>
      <c r="Z321">
        <v>0.96474001629828698</v>
      </c>
      <c r="AA321">
        <v>-0.192676221151931</v>
      </c>
      <c r="AB321">
        <v>-0.40536683171432802</v>
      </c>
      <c r="AC321" t="s">
        <v>261</v>
      </c>
      <c r="AD321" t="s">
        <v>270</v>
      </c>
      <c r="AE321" t="s">
        <v>62</v>
      </c>
      <c r="AF321" t="s">
        <v>78</v>
      </c>
      <c r="AG321" t="s">
        <v>271</v>
      </c>
      <c r="AH321" s="45">
        <v>41431</v>
      </c>
      <c r="AI321">
        <v>1467858</v>
      </c>
      <c r="AK321" t="s">
        <v>272</v>
      </c>
      <c r="AL321" t="s">
        <v>244</v>
      </c>
      <c r="AM321" t="s">
        <v>245</v>
      </c>
    </row>
    <row r="322" spans="1:39" x14ac:dyDescent="0.3">
      <c r="A322" s="1">
        <v>43559</v>
      </c>
      <c r="B322" t="s">
        <v>3</v>
      </c>
      <c r="C322" t="s">
        <v>239</v>
      </c>
      <c r="D322">
        <v>1800</v>
      </c>
      <c r="E322">
        <v>17</v>
      </c>
      <c r="F322">
        <v>38.400002000000001</v>
      </c>
      <c r="G322">
        <v>38.939999</v>
      </c>
      <c r="H322">
        <v>38.389998999999897</v>
      </c>
      <c r="I322">
        <v>38.790000999999997</v>
      </c>
      <c r="J322">
        <v>38.378723000000001</v>
      </c>
      <c r="K322">
        <v>7116100</v>
      </c>
      <c r="L322">
        <v>2.512</v>
      </c>
      <c r="M322">
        <v>1.0365474074887301E-2</v>
      </c>
      <c r="N322">
        <v>4.5624194969279601E-2</v>
      </c>
      <c r="O322">
        <v>-2.6776371473549898E-3</v>
      </c>
      <c r="P322">
        <v>0.19451975121290799</v>
      </c>
      <c r="Q322">
        <v>5.9636411388859403E-2</v>
      </c>
      <c r="R322">
        <v>7.6930522751148204E-3</v>
      </c>
      <c r="S322">
        <v>1.3484651980798901E-2</v>
      </c>
      <c r="T322">
        <v>1.49902578682732E-2</v>
      </c>
      <c r="U322">
        <v>1.9016774019104701E-2</v>
      </c>
      <c r="V322">
        <v>45</v>
      </c>
      <c r="W322">
        <v>30.559998999999902</v>
      </c>
      <c r="X322">
        <v>-0.127973716225985</v>
      </c>
      <c r="Y322">
        <v>2.0824655091414399E-3</v>
      </c>
      <c r="Z322">
        <v>0.88326198053972504</v>
      </c>
      <c r="AA322">
        <v>0.213673220910716</v>
      </c>
      <c r="AB322">
        <v>0.33676531521561098</v>
      </c>
      <c r="AC322" t="s">
        <v>262</v>
      </c>
      <c r="AD322" t="s">
        <v>270</v>
      </c>
      <c r="AE322" t="s">
        <v>62</v>
      </c>
      <c r="AF322" t="s">
        <v>78</v>
      </c>
      <c r="AG322" t="s">
        <v>271</v>
      </c>
      <c r="AH322" s="45">
        <v>41431</v>
      </c>
      <c r="AI322">
        <v>1467858</v>
      </c>
      <c r="AK322" t="s">
        <v>272</v>
      </c>
      <c r="AL322" t="s">
        <v>244</v>
      </c>
      <c r="AM322" t="s">
        <v>245</v>
      </c>
    </row>
    <row r="323" spans="1:39" x14ac:dyDescent="0.3">
      <c r="A323" s="1">
        <v>43579</v>
      </c>
      <c r="B323" t="s">
        <v>3</v>
      </c>
      <c r="C323" t="s">
        <v>239</v>
      </c>
      <c r="D323">
        <v>2000</v>
      </c>
      <c r="E323">
        <v>17</v>
      </c>
      <c r="F323">
        <v>39.509997999999896</v>
      </c>
      <c r="G323">
        <v>39.889998999999897</v>
      </c>
      <c r="H323">
        <v>39.369999</v>
      </c>
      <c r="I323">
        <v>39.720001000000003</v>
      </c>
      <c r="J323">
        <v>39.298862</v>
      </c>
      <c r="K323">
        <v>5564700</v>
      </c>
      <c r="L323">
        <v>2.5219999999999998</v>
      </c>
      <c r="M323">
        <v>-2.7656669687684799E-3</v>
      </c>
      <c r="N323">
        <v>1.51172016592591E-3</v>
      </c>
      <c r="O323">
        <v>8.6187787678332003E-2</v>
      </c>
      <c r="P323">
        <v>6.2866239823956893E-2</v>
      </c>
      <c r="Q323">
        <v>9.2309254006163299E-2</v>
      </c>
      <c r="R323">
        <v>1.23159935526746E-2</v>
      </c>
      <c r="S323">
        <v>8.3636984802706107E-3</v>
      </c>
      <c r="T323">
        <v>1.09434008899631E-2</v>
      </c>
      <c r="U323">
        <v>1.8866719109824698E-2</v>
      </c>
      <c r="V323">
        <v>45</v>
      </c>
      <c r="W323">
        <v>30.559998999999902</v>
      </c>
      <c r="X323">
        <v>-0.127973716225985</v>
      </c>
      <c r="Y323">
        <v>-2.1941687255359501E-3</v>
      </c>
      <c r="Z323">
        <v>0.88627261911710398</v>
      </c>
      <c r="AA323">
        <v>0.42590495995593203</v>
      </c>
      <c r="AB323">
        <v>0.35415444732662898</v>
      </c>
      <c r="AC323" t="s">
        <v>262</v>
      </c>
      <c r="AD323" t="s">
        <v>270</v>
      </c>
      <c r="AE323" t="s">
        <v>62</v>
      </c>
      <c r="AF323" t="s">
        <v>78</v>
      </c>
      <c r="AG323" t="s">
        <v>271</v>
      </c>
      <c r="AH323" s="45">
        <v>41431</v>
      </c>
      <c r="AI323">
        <v>1467858</v>
      </c>
      <c r="AK323" t="s">
        <v>272</v>
      </c>
      <c r="AL323" t="s">
        <v>244</v>
      </c>
      <c r="AM323" t="s">
        <v>245</v>
      </c>
    </row>
    <row r="324" spans="1:39" x14ac:dyDescent="0.3">
      <c r="A324" s="1">
        <v>43581</v>
      </c>
      <c r="B324" t="s">
        <v>3</v>
      </c>
      <c r="C324" t="s">
        <v>246</v>
      </c>
      <c r="D324">
        <v>3000</v>
      </c>
      <c r="E324">
        <v>17</v>
      </c>
      <c r="F324">
        <v>40.049999</v>
      </c>
      <c r="G324">
        <v>40.099997999999999</v>
      </c>
      <c r="H324">
        <v>39.439999</v>
      </c>
      <c r="I324">
        <v>39.68</v>
      </c>
      <c r="J324">
        <v>39.259289000000003</v>
      </c>
      <c r="K324">
        <v>11830500</v>
      </c>
      <c r="L324">
        <v>2.5049999999999999</v>
      </c>
      <c r="M324">
        <v>1.44691060431652E-2</v>
      </c>
      <c r="N324">
        <v>-1.55040764199321E-2</v>
      </c>
      <c r="O324">
        <v>7.3449133058793595E-2</v>
      </c>
      <c r="P324">
        <v>3.6434702028782399E-2</v>
      </c>
      <c r="Q324">
        <v>8.0219732405510197E-2</v>
      </c>
      <c r="R324">
        <v>1.48299028049921E-2</v>
      </c>
      <c r="S324">
        <v>9.5814962272866601E-3</v>
      </c>
      <c r="T324">
        <v>1.1065973547446701E-2</v>
      </c>
      <c r="U324">
        <v>1.8908321026147999E-2</v>
      </c>
      <c r="V324">
        <v>45</v>
      </c>
      <c r="W324">
        <v>30.559998999999902</v>
      </c>
      <c r="X324">
        <v>-0.127973716225985</v>
      </c>
      <c r="Y324">
        <v>4.6743503443647796E-3</v>
      </c>
      <c r="Z324">
        <v>0.89997662918413901</v>
      </c>
      <c r="AA324">
        <v>0.35133881825872099</v>
      </c>
      <c r="AB324">
        <v>0.37793608758069802</v>
      </c>
      <c r="AC324" t="s">
        <v>262</v>
      </c>
      <c r="AD324" t="s">
        <v>270</v>
      </c>
      <c r="AE324" t="s">
        <v>62</v>
      </c>
      <c r="AF324" t="s">
        <v>78</v>
      </c>
      <c r="AG324" t="s">
        <v>271</v>
      </c>
      <c r="AH324" s="45">
        <v>41431</v>
      </c>
      <c r="AI324">
        <v>1467858</v>
      </c>
      <c r="AK324" t="s">
        <v>272</v>
      </c>
      <c r="AL324" t="s">
        <v>244</v>
      </c>
      <c r="AM324" t="s">
        <v>245</v>
      </c>
    </row>
    <row r="325" spans="1:39" x14ac:dyDescent="0.3">
      <c r="A325" s="1">
        <v>43643</v>
      </c>
      <c r="B325" t="s">
        <v>3</v>
      </c>
      <c r="C325" t="s">
        <v>239</v>
      </c>
      <c r="D325">
        <v>1500</v>
      </c>
      <c r="E325">
        <v>17</v>
      </c>
      <c r="F325">
        <v>38.599997999999999</v>
      </c>
      <c r="G325">
        <v>38.990001999999997</v>
      </c>
      <c r="H325">
        <v>38.159999999999997</v>
      </c>
      <c r="I325">
        <v>38.32</v>
      </c>
      <c r="J325">
        <v>38.32</v>
      </c>
      <c r="K325">
        <v>8106600</v>
      </c>
      <c r="L325">
        <v>2.0049999999999999</v>
      </c>
      <c r="M325">
        <v>4.9705530071190197E-3</v>
      </c>
      <c r="N325">
        <v>3.6135733385453998E-2</v>
      </c>
      <c r="O325">
        <v>0.105578151261724</v>
      </c>
      <c r="P325">
        <v>4.4092930583708702E-2</v>
      </c>
      <c r="Q325">
        <v>-2.6023235651341799E-2</v>
      </c>
      <c r="R325">
        <v>8.3526234083074798E-3</v>
      </c>
      <c r="S325">
        <v>1.7858325021859099E-2</v>
      </c>
      <c r="T325">
        <v>1.55351501739633E-2</v>
      </c>
      <c r="U325">
        <v>1.7840674643001399E-2</v>
      </c>
      <c r="V325">
        <v>41.5</v>
      </c>
      <c r="W325">
        <v>30.559998999999902</v>
      </c>
      <c r="X325">
        <v>-0.13735233922523599</v>
      </c>
      <c r="Y325">
        <v>3.81588593721357E-3</v>
      </c>
      <c r="Z325">
        <v>0.96734587128433303</v>
      </c>
      <c r="AA325">
        <v>-0.35490999134645002</v>
      </c>
      <c r="AB325">
        <v>-0.52593762623156803</v>
      </c>
      <c r="AC325" t="s">
        <v>262</v>
      </c>
      <c r="AD325" t="s">
        <v>270</v>
      </c>
      <c r="AE325" t="s">
        <v>62</v>
      </c>
      <c r="AF325" t="s">
        <v>78</v>
      </c>
      <c r="AG325" t="s">
        <v>271</v>
      </c>
      <c r="AH325" s="45">
        <v>41431</v>
      </c>
      <c r="AI325">
        <v>1467858</v>
      </c>
      <c r="AK325" t="s">
        <v>272</v>
      </c>
      <c r="AL325" t="s">
        <v>244</v>
      </c>
      <c r="AM325" t="s">
        <v>245</v>
      </c>
    </row>
    <row r="326" spans="1:39" x14ac:dyDescent="0.3">
      <c r="A326" s="1">
        <v>43557</v>
      </c>
      <c r="B326" t="s">
        <v>3</v>
      </c>
      <c r="C326" t="s">
        <v>239</v>
      </c>
      <c r="D326">
        <v>1400</v>
      </c>
      <c r="E326">
        <v>18</v>
      </c>
      <c r="F326">
        <v>37.830002</v>
      </c>
      <c r="G326">
        <v>38.009997999999896</v>
      </c>
      <c r="H326">
        <v>37.610000999999997</v>
      </c>
      <c r="I326">
        <v>37.810001</v>
      </c>
      <c r="J326">
        <v>37.409115</v>
      </c>
      <c r="K326">
        <v>5667100</v>
      </c>
      <c r="L326">
        <v>2.4809999999999999</v>
      </c>
      <c r="M326">
        <v>1.32336043034929E-3</v>
      </c>
      <c r="N326">
        <v>2.5175445714092599E-2</v>
      </c>
      <c r="O326">
        <v>-3.4610839266502998E-2</v>
      </c>
      <c r="P326">
        <v>0.13239717516726801</v>
      </c>
      <c r="Q326">
        <v>9.5592926274149601E-2</v>
      </c>
      <c r="R326">
        <v>9.8288462300966401E-3</v>
      </c>
      <c r="S326">
        <v>1.28662485099132E-2</v>
      </c>
      <c r="T326">
        <v>1.5927148083182699E-2</v>
      </c>
      <c r="U326">
        <v>1.9177235995468202E-2</v>
      </c>
      <c r="V326">
        <v>45</v>
      </c>
      <c r="W326">
        <v>30.559998999999902</v>
      </c>
      <c r="X326">
        <v>-0.127973716225985</v>
      </c>
      <c r="Y326" s="44">
        <v>1.7455614805152698E-5</v>
      </c>
      <c r="Z326">
        <v>0.901520913620663</v>
      </c>
      <c r="AA326">
        <v>0.43746824885069102</v>
      </c>
      <c r="AB326">
        <v>0.36446433584291399</v>
      </c>
      <c r="AC326" t="s">
        <v>263</v>
      </c>
      <c r="AD326" t="s">
        <v>270</v>
      </c>
      <c r="AE326" t="s">
        <v>62</v>
      </c>
      <c r="AF326" t="s">
        <v>78</v>
      </c>
      <c r="AG326" t="s">
        <v>271</v>
      </c>
      <c r="AH326" s="45">
        <v>41431</v>
      </c>
      <c r="AI326">
        <v>1467858</v>
      </c>
      <c r="AK326" t="s">
        <v>272</v>
      </c>
      <c r="AL326" t="s">
        <v>244</v>
      </c>
      <c r="AM326" t="s">
        <v>245</v>
      </c>
    </row>
    <row r="327" spans="1:39" x14ac:dyDescent="0.3">
      <c r="A327" s="1">
        <v>43559</v>
      </c>
      <c r="B327" t="s">
        <v>3</v>
      </c>
      <c r="C327" t="s">
        <v>239</v>
      </c>
      <c r="D327">
        <v>1200</v>
      </c>
      <c r="E327">
        <v>18</v>
      </c>
      <c r="F327">
        <v>38.400002000000001</v>
      </c>
      <c r="G327">
        <v>38.939999</v>
      </c>
      <c r="H327">
        <v>38.389998999999897</v>
      </c>
      <c r="I327">
        <v>38.790000999999997</v>
      </c>
      <c r="J327">
        <v>38.378723000000001</v>
      </c>
      <c r="K327">
        <v>7116100</v>
      </c>
      <c r="L327">
        <v>2.512</v>
      </c>
      <c r="M327">
        <v>1.0365474074887301E-2</v>
      </c>
      <c r="N327">
        <v>4.5624194969279601E-2</v>
      </c>
      <c r="O327">
        <v>-2.6776371473549898E-3</v>
      </c>
      <c r="P327">
        <v>0.19451975121290799</v>
      </c>
      <c r="Q327">
        <v>5.9636411388859403E-2</v>
      </c>
      <c r="R327">
        <v>7.6930522751148204E-3</v>
      </c>
      <c r="S327">
        <v>1.3484651980798901E-2</v>
      </c>
      <c r="T327">
        <v>1.49902578682732E-2</v>
      </c>
      <c r="U327">
        <v>1.9016774019104701E-2</v>
      </c>
      <c r="V327">
        <v>45</v>
      </c>
      <c r="W327">
        <v>30.559998999999902</v>
      </c>
      <c r="X327">
        <v>-0.127973716225985</v>
      </c>
      <c r="Y327">
        <v>2.0824655091414399E-3</v>
      </c>
      <c r="Z327">
        <v>0.88326198053972504</v>
      </c>
      <c r="AA327">
        <v>0.213673220910716</v>
      </c>
      <c r="AB327">
        <v>0.33676531521561098</v>
      </c>
      <c r="AC327" t="s">
        <v>263</v>
      </c>
      <c r="AD327" t="s">
        <v>270</v>
      </c>
      <c r="AE327" t="s">
        <v>62</v>
      </c>
      <c r="AF327" t="s">
        <v>78</v>
      </c>
      <c r="AG327" t="s">
        <v>271</v>
      </c>
      <c r="AH327" s="45">
        <v>41431</v>
      </c>
      <c r="AI327">
        <v>1467858</v>
      </c>
      <c r="AK327" t="s">
        <v>272</v>
      </c>
      <c r="AL327" t="s">
        <v>244</v>
      </c>
      <c r="AM327" t="s">
        <v>245</v>
      </c>
    </row>
    <row r="328" spans="1:39" x14ac:dyDescent="0.3">
      <c r="A328" s="1">
        <v>43572</v>
      </c>
      <c r="B328" t="s">
        <v>3</v>
      </c>
      <c r="C328" t="s">
        <v>246</v>
      </c>
      <c r="D328">
        <v>1600</v>
      </c>
      <c r="E328">
        <v>18</v>
      </c>
      <c r="F328">
        <v>40.099997999999999</v>
      </c>
      <c r="G328">
        <v>40.259997999999896</v>
      </c>
      <c r="H328">
        <v>39.880001</v>
      </c>
      <c r="I328">
        <v>39.990001999999997</v>
      </c>
      <c r="J328">
        <v>39.566001999999997</v>
      </c>
      <c r="K328">
        <v>8643500</v>
      </c>
      <c r="L328">
        <v>2.5920000000000001</v>
      </c>
      <c r="M328">
        <v>8.2863726073171395E-3</v>
      </c>
      <c r="N328">
        <v>1.8678002436375199E-2</v>
      </c>
      <c r="O328">
        <v>5.1569750135433301E-2</v>
      </c>
      <c r="P328">
        <v>6.9640892265348295E-2</v>
      </c>
      <c r="Q328">
        <v>5.9291735991777499E-2</v>
      </c>
      <c r="R328">
        <v>5.3180615601931902E-3</v>
      </c>
      <c r="S328">
        <v>1.20338646136259E-2</v>
      </c>
      <c r="T328">
        <v>1.0999010942212201E-2</v>
      </c>
      <c r="U328">
        <v>1.8916700929730398E-2</v>
      </c>
      <c r="V328">
        <v>45</v>
      </c>
      <c r="W328">
        <v>30.559998999999902</v>
      </c>
      <c r="X328">
        <v>-0.127973716225985</v>
      </c>
      <c r="Y328">
        <v>-2.2764010197428601E-3</v>
      </c>
      <c r="Z328">
        <v>0.89154487652966397</v>
      </c>
      <c r="AA328">
        <v>0.21057618376832701</v>
      </c>
      <c r="AB328">
        <v>0.19511227056456701</v>
      </c>
      <c r="AC328" t="s">
        <v>263</v>
      </c>
      <c r="AD328" t="s">
        <v>270</v>
      </c>
      <c r="AE328" t="s">
        <v>62</v>
      </c>
      <c r="AF328" t="s">
        <v>78</v>
      </c>
      <c r="AG328" t="s">
        <v>271</v>
      </c>
      <c r="AH328" s="45">
        <v>41431</v>
      </c>
      <c r="AI328">
        <v>1467858</v>
      </c>
      <c r="AK328" t="s">
        <v>272</v>
      </c>
      <c r="AL328" t="s">
        <v>244</v>
      </c>
      <c r="AM328" t="s">
        <v>245</v>
      </c>
    </row>
    <row r="329" spans="1:39" x14ac:dyDescent="0.3">
      <c r="A329" s="1">
        <v>43587</v>
      </c>
      <c r="B329" t="s">
        <v>3</v>
      </c>
      <c r="C329" t="s">
        <v>246</v>
      </c>
      <c r="D329">
        <v>1600</v>
      </c>
      <c r="E329">
        <v>18</v>
      </c>
      <c r="F329">
        <v>38.459998999999897</v>
      </c>
      <c r="G329">
        <v>38.840000000000003</v>
      </c>
      <c r="H329">
        <v>38.200001</v>
      </c>
      <c r="I329">
        <v>38.25</v>
      </c>
      <c r="J329">
        <v>37.844448</v>
      </c>
      <c r="K329">
        <v>11291900</v>
      </c>
      <c r="L329">
        <v>2.552</v>
      </c>
      <c r="M329">
        <v>-1.2987178138143599E-2</v>
      </c>
      <c r="N329">
        <v>-2.2234687761287598E-2</v>
      </c>
      <c r="O329">
        <v>1.28932539705972E-2</v>
      </c>
      <c r="P329">
        <v>-1.0055511500220399E-2</v>
      </c>
      <c r="Q329">
        <v>8.8874732453137095E-2</v>
      </c>
      <c r="R329">
        <v>1.6546831919047499E-2</v>
      </c>
      <c r="S329">
        <v>1.12097851823781E-2</v>
      </c>
      <c r="T329">
        <v>1.15812291035301E-2</v>
      </c>
      <c r="U329">
        <v>1.8912569323857799E-2</v>
      </c>
      <c r="V329">
        <v>45</v>
      </c>
      <c r="W329">
        <v>30.559998999999902</v>
      </c>
      <c r="X329">
        <v>-0.127973716225985</v>
      </c>
      <c r="Y329">
        <v>-2.1262443276895502E-3</v>
      </c>
      <c r="Z329">
        <v>0.897696624531516</v>
      </c>
      <c r="AA329">
        <v>0.40460091847966501</v>
      </c>
      <c r="AB329">
        <v>0.37604361647503898</v>
      </c>
      <c r="AC329" t="s">
        <v>263</v>
      </c>
      <c r="AD329" t="s">
        <v>270</v>
      </c>
      <c r="AE329" t="s">
        <v>62</v>
      </c>
      <c r="AF329" t="s">
        <v>78</v>
      </c>
      <c r="AG329" t="s">
        <v>271</v>
      </c>
      <c r="AH329" s="45">
        <v>41431</v>
      </c>
      <c r="AI329">
        <v>1467858</v>
      </c>
      <c r="AK329" t="s">
        <v>272</v>
      </c>
      <c r="AL329" t="s">
        <v>244</v>
      </c>
      <c r="AM329" t="s">
        <v>245</v>
      </c>
    </row>
    <row r="330" spans="1:39" x14ac:dyDescent="0.3">
      <c r="A330" s="1">
        <v>43619</v>
      </c>
      <c r="B330" t="s">
        <v>3</v>
      </c>
      <c r="C330" t="s">
        <v>239</v>
      </c>
      <c r="D330">
        <v>1600</v>
      </c>
      <c r="E330">
        <v>18</v>
      </c>
      <c r="F330">
        <v>33.349997999999999</v>
      </c>
      <c r="G330">
        <v>33.830002</v>
      </c>
      <c r="H330">
        <v>33.080002</v>
      </c>
      <c r="I330">
        <v>33.700001</v>
      </c>
      <c r="J330">
        <v>33.342689999999997</v>
      </c>
      <c r="K330">
        <v>11019400</v>
      </c>
      <c r="L330">
        <v>2.081</v>
      </c>
      <c r="M330">
        <v>1.07399588662303E-2</v>
      </c>
      <c r="N330">
        <v>-4.1272954209716099E-2</v>
      </c>
      <c r="O330">
        <v>-0.13963290505124901</v>
      </c>
      <c r="P330">
        <v>-0.142578289775733</v>
      </c>
      <c r="Q330">
        <v>-0.19685194409216999</v>
      </c>
      <c r="R330">
        <v>2.0763263564264198E-2</v>
      </c>
      <c r="S330">
        <v>1.70705989090645E-2</v>
      </c>
      <c r="T330">
        <v>1.4277961519404501E-2</v>
      </c>
      <c r="U330">
        <v>1.7679779354968801E-2</v>
      </c>
      <c r="V330">
        <v>45</v>
      </c>
      <c r="W330">
        <v>30.559998999999902</v>
      </c>
      <c r="X330">
        <v>-0.13735233922523599</v>
      </c>
      <c r="Y330">
        <v>-2.7690708645509302E-3</v>
      </c>
      <c r="Z330">
        <v>0.95379047730252797</v>
      </c>
      <c r="AA330">
        <v>-1.4535546236861501</v>
      </c>
      <c r="AB330">
        <v>-0.71381960549026402</v>
      </c>
      <c r="AC330" t="s">
        <v>263</v>
      </c>
      <c r="AD330" t="s">
        <v>270</v>
      </c>
      <c r="AE330" t="s">
        <v>62</v>
      </c>
      <c r="AF330" t="s">
        <v>78</v>
      </c>
      <c r="AG330" t="s">
        <v>271</v>
      </c>
      <c r="AH330" s="45">
        <v>41431</v>
      </c>
      <c r="AI330">
        <v>1467858</v>
      </c>
      <c r="AK330" t="s">
        <v>272</v>
      </c>
      <c r="AL330" t="s">
        <v>244</v>
      </c>
      <c r="AM330" t="s">
        <v>245</v>
      </c>
    </row>
    <row r="331" spans="1:39" x14ac:dyDescent="0.3">
      <c r="A331" s="1">
        <v>43635</v>
      </c>
      <c r="B331" t="s">
        <v>3</v>
      </c>
      <c r="C331" t="s">
        <v>239</v>
      </c>
      <c r="D331">
        <v>800</v>
      </c>
      <c r="E331">
        <v>18</v>
      </c>
      <c r="F331">
        <v>37</v>
      </c>
      <c r="G331">
        <v>37.470001000000003</v>
      </c>
      <c r="H331">
        <v>36.75</v>
      </c>
      <c r="I331">
        <v>36.779998999999997</v>
      </c>
      <c r="J331">
        <v>36.779998999999997</v>
      </c>
      <c r="K331">
        <v>10884800</v>
      </c>
      <c r="L331">
        <v>2.0289999999999999</v>
      </c>
      <c r="M331">
        <v>2.17740967900437E-3</v>
      </c>
      <c r="N331">
        <v>3.06442486862127E-2</v>
      </c>
      <c r="O331">
        <v>4.6955911938008398E-3</v>
      </c>
      <c r="P331">
        <v>4.6955911938008398E-3</v>
      </c>
      <c r="Q331">
        <v>-0.13627781155524299</v>
      </c>
      <c r="R331">
        <v>1.0348656516914899E-2</v>
      </c>
      <c r="S331">
        <v>2.0412502395235701E-2</v>
      </c>
      <c r="T331">
        <v>1.5764577555651801E-2</v>
      </c>
      <c r="U331">
        <v>1.8030220606065701E-2</v>
      </c>
      <c r="V331">
        <v>43.189999</v>
      </c>
      <c r="W331">
        <v>30.559998999999902</v>
      </c>
      <c r="X331">
        <v>-0.13735233922523599</v>
      </c>
      <c r="Y331">
        <v>2.98071681438073E-3</v>
      </c>
      <c r="Z331">
        <v>0.99304686621203897</v>
      </c>
      <c r="AA331">
        <v>-1.1489862248648299</v>
      </c>
      <c r="AB331">
        <v>-1.24269115089869</v>
      </c>
      <c r="AC331" t="s">
        <v>263</v>
      </c>
      <c r="AD331" t="s">
        <v>270</v>
      </c>
      <c r="AE331" t="s">
        <v>62</v>
      </c>
      <c r="AF331" t="s">
        <v>78</v>
      </c>
      <c r="AG331" t="s">
        <v>271</v>
      </c>
      <c r="AH331" s="45">
        <v>41431</v>
      </c>
      <c r="AI331">
        <v>1467858</v>
      </c>
      <c r="AK331" t="s">
        <v>272</v>
      </c>
      <c r="AL331" t="s">
        <v>244</v>
      </c>
      <c r="AM331" t="s">
        <v>245</v>
      </c>
    </row>
    <row r="332" spans="1:39" x14ac:dyDescent="0.3">
      <c r="A332" s="1">
        <v>43558</v>
      </c>
      <c r="B332" t="s">
        <v>3</v>
      </c>
      <c r="C332" t="s">
        <v>246</v>
      </c>
      <c r="D332">
        <v>2100</v>
      </c>
      <c r="E332">
        <v>19</v>
      </c>
      <c r="F332">
        <v>38.25</v>
      </c>
      <c r="G332">
        <v>38.639998999999897</v>
      </c>
      <c r="H332">
        <v>38.229999999999997</v>
      </c>
      <c r="I332">
        <v>38.389998999999897</v>
      </c>
      <c r="J332">
        <v>37.982964000000003</v>
      </c>
      <c r="K332">
        <v>8815300</v>
      </c>
      <c r="L332">
        <v>2.5169999999999999</v>
      </c>
      <c r="M332">
        <v>1.52233521093774E-2</v>
      </c>
      <c r="N332">
        <v>4.7475602016387897E-2</v>
      </c>
      <c r="O332">
        <v>-1.22791042934973E-2</v>
      </c>
      <c r="P332">
        <v>0.14195648534091601</v>
      </c>
      <c r="Q332">
        <v>7.8351257230083002E-2</v>
      </c>
      <c r="R332">
        <v>7.81134144589912E-3</v>
      </c>
      <c r="S332">
        <v>1.32829387493043E-2</v>
      </c>
      <c r="T332">
        <v>1.6006969681146E-2</v>
      </c>
      <c r="U332">
        <v>1.9092877990593001E-2</v>
      </c>
      <c r="V332">
        <v>45</v>
      </c>
      <c r="W332">
        <v>30.559998999999902</v>
      </c>
      <c r="X332">
        <v>-0.127973716225985</v>
      </c>
      <c r="Y332">
        <v>2.1460723821998401E-3</v>
      </c>
      <c r="Z332">
        <v>0.89160114183741901</v>
      </c>
      <c r="AA332">
        <v>0.32873499015350499</v>
      </c>
      <c r="AB332">
        <v>0.38912970978426697</v>
      </c>
      <c r="AC332" t="s">
        <v>264</v>
      </c>
      <c r="AD332" t="s">
        <v>270</v>
      </c>
      <c r="AE332" t="s">
        <v>62</v>
      </c>
      <c r="AF332" t="s">
        <v>78</v>
      </c>
      <c r="AG332" t="s">
        <v>271</v>
      </c>
      <c r="AH332" s="45">
        <v>41431</v>
      </c>
      <c r="AI332">
        <v>1467858</v>
      </c>
      <c r="AK332" t="s">
        <v>272</v>
      </c>
      <c r="AL332" t="s">
        <v>244</v>
      </c>
      <c r="AM332" t="s">
        <v>245</v>
      </c>
    </row>
    <row r="333" spans="1:39" x14ac:dyDescent="0.3">
      <c r="A333" s="1">
        <v>43566</v>
      </c>
      <c r="B333" t="s">
        <v>3</v>
      </c>
      <c r="C333" t="s">
        <v>239</v>
      </c>
      <c r="D333">
        <v>1800</v>
      </c>
      <c r="E333">
        <v>19</v>
      </c>
      <c r="F333">
        <v>39.380001</v>
      </c>
      <c r="G333">
        <v>39.590000000000003</v>
      </c>
      <c r="H333">
        <v>39.130001</v>
      </c>
      <c r="I333">
        <v>39.330002</v>
      </c>
      <c r="J333">
        <v>38.912997999999902</v>
      </c>
      <c r="K333">
        <v>4581500</v>
      </c>
      <c r="L333">
        <v>2.504</v>
      </c>
      <c r="M333">
        <v>2.0361219119642698E-3</v>
      </c>
      <c r="N333">
        <v>1.38251161417081E-2</v>
      </c>
      <c r="O333">
        <v>1.8217306236045901E-2</v>
      </c>
      <c r="P333">
        <v>0.13425897206276399</v>
      </c>
      <c r="Q333">
        <v>4.82751347652558E-2</v>
      </c>
      <c r="R333">
        <v>5.3934026918957901E-3</v>
      </c>
      <c r="S333">
        <v>1.2720925480535101E-2</v>
      </c>
      <c r="T333">
        <v>1.3878960984849E-2</v>
      </c>
      <c r="U333">
        <v>1.8914691504336299E-2</v>
      </c>
      <c r="V333">
        <v>45</v>
      </c>
      <c r="W333">
        <v>30.559998999999902</v>
      </c>
      <c r="X333">
        <v>-0.127973716225985</v>
      </c>
      <c r="Y333" s="44">
        <v>3.8122194279549302E-5</v>
      </c>
      <c r="Z333">
        <v>0.88521770098536601</v>
      </c>
      <c r="AA333">
        <v>0.14513474566256199</v>
      </c>
      <c r="AB333">
        <v>0.216942321442159</v>
      </c>
      <c r="AC333" t="s">
        <v>264</v>
      </c>
      <c r="AD333" t="s">
        <v>270</v>
      </c>
      <c r="AE333" t="s">
        <v>62</v>
      </c>
      <c r="AF333" t="s">
        <v>78</v>
      </c>
      <c r="AG333" t="s">
        <v>271</v>
      </c>
      <c r="AH333" s="45">
        <v>41431</v>
      </c>
      <c r="AI333">
        <v>1467858</v>
      </c>
      <c r="AK333" t="s">
        <v>272</v>
      </c>
      <c r="AL333" t="s">
        <v>244</v>
      </c>
      <c r="AM333" t="s">
        <v>245</v>
      </c>
    </row>
    <row r="334" spans="1:39" x14ac:dyDescent="0.3">
      <c r="A334" s="1">
        <v>43570</v>
      </c>
      <c r="B334" t="s">
        <v>3</v>
      </c>
      <c r="C334" t="s">
        <v>239</v>
      </c>
      <c r="D334">
        <v>1300</v>
      </c>
      <c r="E334">
        <v>19</v>
      </c>
      <c r="F334">
        <v>39.900002000000001</v>
      </c>
      <c r="G334">
        <v>40.009997999999896</v>
      </c>
      <c r="H334">
        <v>39.349997999999999</v>
      </c>
      <c r="I334">
        <v>39.57</v>
      </c>
      <c r="J334">
        <v>39.150452000000001</v>
      </c>
      <c r="K334">
        <v>5179400</v>
      </c>
      <c r="L334">
        <v>2.5529999999999999</v>
      </c>
      <c r="M334">
        <v>-3.5317738388575002E-3</v>
      </c>
      <c r="N334">
        <v>1.29722359202707E-2</v>
      </c>
      <c r="O334">
        <v>3.9695910211686197E-2</v>
      </c>
      <c r="P334">
        <v>5.9348015630198099E-2</v>
      </c>
      <c r="Q334">
        <v>6.13058293206881E-2</v>
      </c>
      <c r="R334">
        <v>7.0973933956882803E-3</v>
      </c>
      <c r="S334">
        <v>1.19984742855993E-2</v>
      </c>
      <c r="T334">
        <v>1.0974042537469701E-2</v>
      </c>
      <c r="U334">
        <v>1.8922433911917599E-2</v>
      </c>
      <c r="V334">
        <v>45</v>
      </c>
      <c r="W334">
        <v>30.559998999999902</v>
      </c>
      <c r="X334">
        <v>-0.127973716225985</v>
      </c>
      <c r="Y334">
        <v>-6.2956724975841202E-4</v>
      </c>
      <c r="Z334">
        <v>0.89043432708155901</v>
      </c>
      <c r="AA334">
        <v>0.22445377763312199</v>
      </c>
      <c r="AB334">
        <v>0.19619567893416401</v>
      </c>
      <c r="AC334" t="s">
        <v>264</v>
      </c>
      <c r="AD334" t="s">
        <v>270</v>
      </c>
      <c r="AE334" t="s">
        <v>62</v>
      </c>
      <c r="AF334" t="s">
        <v>78</v>
      </c>
      <c r="AG334" t="s">
        <v>271</v>
      </c>
      <c r="AH334" s="45">
        <v>41431</v>
      </c>
      <c r="AI334">
        <v>1467858</v>
      </c>
      <c r="AK334" t="s">
        <v>272</v>
      </c>
      <c r="AL334" t="s">
        <v>244</v>
      </c>
      <c r="AM334" t="s">
        <v>245</v>
      </c>
    </row>
    <row r="335" spans="1:39" x14ac:dyDescent="0.3">
      <c r="A335" s="1">
        <v>43571</v>
      </c>
      <c r="B335" t="s">
        <v>3</v>
      </c>
      <c r="C335" t="s">
        <v>239</v>
      </c>
      <c r="D335">
        <v>2900</v>
      </c>
      <c r="E335">
        <v>19</v>
      </c>
      <c r="F335">
        <v>39.560001</v>
      </c>
      <c r="G335">
        <v>39.909999999999997</v>
      </c>
      <c r="H335">
        <v>39.459998999999897</v>
      </c>
      <c r="I335">
        <v>39.659999999999997</v>
      </c>
      <c r="J335">
        <v>39.239497999999998</v>
      </c>
      <c r="K335">
        <v>5985300</v>
      </c>
      <c r="L335">
        <v>2.5920000000000001</v>
      </c>
      <c r="M335">
        <v>2.2718738384254599E-3</v>
      </c>
      <c r="N335">
        <v>2.0377604708655999E-2</v>
      </c>
      <c r="O335">
        <v>4.0916585873317597E-2</v>
      </c>
      <c r="P335">
        <v>6.4545055391339895E-2</v>
      </c>
      <c r="Q335">
        <v>5.22811895373025E-2</v>
      </c>
      <c r="R335">
        <v>5.7207306922036098E-3</v>
      </c>
      <c r="S335">
        <v>1.1997647937877E-2</v>
      </c>
      <c r="T335">
        <v>1.09640323535412E-2</v>
      </c>
      <c r="U335">
        <v>1.8909967308846899E-2</v>
      </c>
      <c r="V335">
        <v>45</v>
      </c>
      <c r="W335">
        <v>30.559998999999902</v>
      </c>
      <c r="X335">
        <v>-0.127973716225985</v>
      </c>
      <c r="Y335">
        <v>5.0922850790659495E-4</v>
      </c>
      <c r="Z335">
        <v>0.88901464340139102</v>
      </c>
      <c r="AA335">
        <v>0.165900560615866</v>
      </c>
      <c r="AB335">
        <v>0.17751811610976001</v>
      </c>
      <c r="AC335" t="s">
        <v>264</v>
      </c>
      <c r="AD335" t="s">
        <v>270</v>
      </c>
      <c r="AE335" t="s">
        <v>62</v>
      </c>
      <c r="AF335" t="s">
        <v>78</v>
      </c>
      <c r="AG335" t="s">
        <v>271</v>
      </c>
      <c r="AH335" s="45">
        <v>41431</v>
      </c>
      <c r="AI335">
        <v>1467858</v>
      </c>
      <c r="AK335" t="s">
        <v>272</v>
      </c>
      <c r="AL335" t="s">
        <v>244</v>
      </c>
      <c r="AM335" t="s">
        <v>245</v>
      </c>
    </row>
    <row r="336" spans="1:39" x14ac:dyDescent="0.3">
      <c r="A336" s="1">
        <v>43573</v>
      </c>
      <c r="B336" t="s">
        <v>3</v>
      </c>
      <c r="C336" t="s">
        <v>239</v>
      </c>
      <c r="D336">
        <v>2100</v>
      </c>
      <c r="E336">
        <v>19</v>
      </c>
      <c r="F336">
        <v>40</v>
      </c>
      <c r="G336">
        <v>40.450001</v>
      </c>
      <c r="H336">
        <v>39.979999999999997</v>
      </c>
      <c r="I336">
        <v>40.299999</v>
      </c>
      <c r="J336">
        <v>39.872710999999903</v>
      </c>
      <c r="K336">
        <v>10678000</v>
      </c>
      <c r="L336">
        <v>2.56</v>
      </c>
      <c r="M336">
        <v>7.7219409142490602E-3</v>
      </c>
      <c r="N336">
        <v>2.4363821438659901E-2</v>
      </c>
      <c r="O336">
        <v>5.1685050420342799E-2</v>
      </c>
      <c r="P336">
        <v>6.1821812802674798E-2</v>
      </c>
      <c r="Q336">
        <v>7.4435516014858705E-2</v>
      </c>
      <c r="R336">
        <v>5.4695541422143399E-3</v>
      </c>
      <c r="S336">
        <v>1.20362905371328E-2</v>
      </c>
      <c r="T336">
        <v>1.08769304487321E-2</v>
      </c>
      <c r="U336">
        <v>1.8916333243871299E-2</v>
      </c>
      <c r="V336">
        <v>45</v>
      </c>
      <c r="W336">
        <v>30.559998999999902</v>
      </c>
      <c r="X336">
        <v>-0.127973716225985</v>
      </c>
      <c r="Y336">
        <v>1.5778467813143101E-3</v>
      </c>
      <c r="Z336">
        <v>0.89211156222362298</v>
      </c>
      <c r="AA336">
        <v>0.30891039951167498</v>
      </c>
      <c r="AB336">
        <v>0.22786740133439001</v>
      </c>
      <c r="AC336" t="s">
        <v>264</v>
      </c>
      <c r="AD336" t="s">
        <v>270</v>
      </c>
      <c r="AE336" t="s">
        <v>62</v>
      </c>
      <c r="AF336" t="s">
        <v>78</v>
      </c>
      <c r="AG336" t="s">
        <v>271</v>
      </c>
      <c r="AH336" s="45">
        <v>41431</v>
      </c>
      <c r="AI336">
        <v>1467858</v>
      </c>
      <c r="AK336" t="s">
        <v>272</v>
      </c>
      <c r="AL336" t="s">
        <v>244</v>
      </c>
      <c r="AM336" t="s">
        <v>245</v>
      </c>
    </row>
    <row r="337" spans="1:39" x14ac:dyDescent="0.3">
      <c r="A337" s="1">
        <v>43579</v>
      </c>
      <c r="B337" t="s">
        <v>3</v>
      </c>
      <c r="C337" t="s">
        <v>239</v>
      </c>
      <c r="D337">
        <v>2300</v>
      </c>
      <c r="E337">
        <v>19</v>
      </c>
      <c r="F337">
        <v>39.509997999999896</v>
      </c>
      <c r="G337">
        <v>39.889998999999897</v>
      </c>
      <c r="H337">
        <v>39.369999</v>
      </c>
      <c r="I337">
        <v>39.720001000000003</v>
      </c>
      <c r="J337">
        <v>39.298862</v>
      </c>
      <c r="K337">
        <v>5564700</v>
      </c>
      <c r="L337">
        <v>2.5219999999999998</v>
      </c>
      <c r="M337">
        <v>-2.7656669687684799E-3</v>
      </c>
      <c r="N337">
        <v>1.51172016592591E-3</v>
      </c>
      <c r="O337">
        <v>8.6187787678332003E-2</v>
      </c>
      <c r="P337">
        <v>6.2866239823956893E-2</v>
      </c>
      <c r="Q337">
        <v>9.2309254006163299E-2</v>
      </c>
      <c r="R337">
        <v>1.23159935526746E-2</v>
      </c>
      <c r="S337">
        <v>8.3636984802706107E-3</v>
      </c>
      <c r="T337">
        <v>1.09434008899631E-2</v>
      </c>
      <c r="U337">
        <v>1.8866719109824698E-2</v>
      </c>
      <c r="V337">
        <v>45</v>
      </c>
      <c r="W337">
        <v>30.559998999999902</v>
      </c>
      <c r="X337">
        <v>-0.127973716225985</v>
      </c>
      <c r="Y337">
        <v>-2.1941687255359501E-3</v>
      </c>
      <c r="Z337">
        <v>0.88627261911710398</v>
      </c>
      <c r="AA337">
        <v>0.42590495995593203</v>
      </c>
      <c r="AB337">
        <v>0.35415444732662898</v>
      </c>
      <c r="AC337" t="s">
        <v>264</v>
      </c>
      <c r="AD337" t="s">
        <v>270</v>
      </c>
      <c r="AE337" t="s">
        <v>62</v>
      </c>
      <c r="AF337" t="s">
        <v>78</v>
      </c>
      <c r="AG337" t="s">
        <v>271</v>
      </c>
      <c r="AH337" s="45">
        <v>41431</v>
      </c>
      <c r="AI337">
        <v>1467858</v>
      </c>
      <c r="AK337" t="s">
        <v>272</v>
      </c>
      <c r="AL337" t="s">
        <v>244</v>
      </c>
      <c r="AM337" t="s">
        <v>245</v>
      </c>
    </row>
    <row r="338" spans="1:39" x14ac:dyDescent="0.3">
      <c r="A338" s="1">
        <v>43616</v>
      </c>
      <c r="B338" t="s">
        <v>3</v>
      </c>
      <c r="C338" t="s">
        <v>246</v>
      </c>
      <c r="D338">
        <v>2500</v>
      </c>
      <c r="E338">
        <v>19</v>
      </c>
      <c r="F338">
        <v>33.299999</v>
      </c>
      <c r="G338">
        <v>33.700001</v>
      </c>
      <c r="H338">
        <v>33.150002000000001</v>
      </c>
      <c r="I338">
        <v>33.340000000000003</v>
      </c>
      <c r="J338">
        <v>32.986507000000003</v>
      </c>
      <c r="K338">
        <v>15779900</v>
      </c>
      <c r="L338">
        <v>2.1419999999999999</v>
      </c>
      <c r="M338">
        <v>-4.3434113643334799E-2</v>
      </c>
      <c r="N338">
        <v>-5.2297640119378298E-2</v>
      </c>
      <c r="O338">
        <v>-0.15552097221088099</v>
      </c>
      <c r="P338">
        <v>-0.160426631505591</v>
      </c>
      <c r="Q338">
        <v>-8.6495578598413406E-2</v>
      </c>
      <c r="R338">
        <v>1.8727449945371701E-2</v>
      </c>
      <c r="S338">
        <v>1.6644050742082798E-2</v>
      </c>
      <c r="T338">
        <v>1.4192609646038299E-2</v>
      </c>
      <c r="U338">
        <v>1.9262216727048399E-2</v>
      </c>
      <c r="V338">
        <v>45</v>
      </c>
      <c r="W338">
        <v>30.559998999999902</v>
      </c>
      <c r="X338">
        <v>-0.13735233922523599</v>
      </c>
      <c r="Y338">
        <v>-1.3283204951564801E-2</v>
      </c>
      <c r="Z338">
        <v>0.91690477921098301</v>
      </c>
      <c r="AA338">
        <v>-0.71739311812967499</v>
      </c>
      <c r="AB338">
        <v>-0.499608449305387</v>
      </c>
      <c r="AC338" t="s">
        <v>264</v>
      </c>
      <c r="AD338" t="s">
        <v>270</v>
      </c>
      <c r="AE338" t="s">
        <v>62</v>
      </c>
      <c r="AF338" t="s">
        <v>78</v>
      </c>
      <c r="AG338" t="s">
        <v>271</v>
      </c>
      <c r="AH338" s="45">
        <v>41431</v>
      </c>
      <c r="AI338">
        <v>1467858</v>
      </c>
      <c r="AK338" t="s">
        <v>272</v>
      </c>
      <c r="AL338" t="s">
        <v>244</v>
      </c>
      <c r="AM338" t="s">
        <v>245</v>
      </c>
    </row>
    <row r="339" spans="1:39" x14ac:dyDescent="0.3">
      <c r="A339" s="1">
        <v>43620</v>
      </c>
      <c r="B339" t="s">
        <v>3</v>
      </c>
      <c r="C339" t="s">
        <v>246</v>
      </c>
      <c r="D339">
        <v>1700</v>
      </c>
      <c r="E339">
        <v>19</v>
      </c>
      <c r="F339">
        <v>34.380001</v>
      </c>
      <c r="G339">
        <v>35.770000000000003</v>
      </c>
      <c r="H339">
        <v>34.299999</v>
      </c>
      <c r="I339">
        <v>35.729999999999997</v>
      </c>
      <c r="J339">
        <v>35.351165999999999</v>
      </c>
      <c r="K339">
        <v>12875700</v>
      </c>
      <c r="L339">
        <v>2.1190000000000002</v>
      </c>
      <c r="M339">
        <v>5.8492818308800598E-2</v>
      </c>
      <c r="N339">
        <v>2.4937574398972599E-2</v>
      </c>
      <c r="O339">
        <v>-6.8152908604305396E-2</v>
      </c>
      <c r="P339">
        <v>-8.4849478395677302E-2</v>
      </c>
      <c r="Q339">
        <v>-0.150000701711168</v>
      </c>
      <c r="R339">
        <v>3.6409524932524098E-2</v>
      </c>
      <c r="S339">
        <v>2.1873413141615901E-2</v>
      </c>
      <c r="T339">
        <v>1.6198644173840902E-2</v>
      </c>
      <c r="U339">
        <v>1.8053328884093101E-2</v>
      </c>
      <c r="V339">
        <v>45</v>
      </c>
      <c r="W339">
        <v>30.559998999999902</v>
      </c>
      <c r="X339">
        <v>-0.13735233922523599</v>
      </c>
      <c r="Y339">
        <v>2.1205927310919401E-2</v>
      </c>
      <c r="Z339">
        <v>0.98806018224140602</v>
      </c>
      <c r="AA339">
        <v>-1.14991665491599</v>
      </c>
      <c r="AB339">
        <v>-0.83896046747386299</v>
      </c>
      <c r="AC339" t="s">
        <v>264</v>
      </c>
      <c r="AD339" t="s">
        <v>270</v>
      </c>
      <c r="AE339" t="s">
        <v>62</v>
      </c>
      <c r="AF339" t="s">
        <v>78</v>
      </c>
      <c r="AG339" t="s">
        <v>271</v>
      </c>
      <c r="AH339" s="45">
        <v>41431</v>
      </c>
      <c r="AI339">
        <v>1467858</v>
      </c>
      <c r="AK339" t="s">
        <v>272</v>
      </c>
      <c r="AL339" t="s">
        <v>244</v>
      </c>
      <c r="AM339" t="s">
        <v>245</v>
      </c>
    </row>
    <row r="340" spans="1:39" x14ac:dyDescent="0.3">
      <c r="A340" s="1">
        <v>43633</v>
      </c>
      <c r="B340" t="s">
        <v>3</v>
      </c>
      <c r="C340" t="s">
        <v>246</v>
      </c>
      <c r="D340">
        <v>1900</v>
      </c>
      <c r="E340">
        <v>19</v>
      </c>
      <c r="F340">
        <v>35.560001</v>
      </c>
      <c r="G340">
        <v>36.18</v>
      </c>
      <c r="H340">
        <v>35.360000999999997</v>
      </c>
      <c r="I340">
        <v>36.139998999999897</v>
      </c>
      <c r="J340">
        <v>36.139998999999897</v>
      </c>
      <c r="K340">
        <v>5454900</v>
      </c>
      <c r="L340">
        <v>2.0859999999999999</v>
      </c>
      <c r="M340">
        <v>1.33706450589161E-2</v>
      </c>
      <c r="N340">
        <v>3.6036353732558498E-3</v>
      </c>
      <c r="O340">
        <v>-2.2808701199136999E-2</v>
      </c>
      <c r="P340">
        <v>-3.9000206525005902E-2</v>
      </c>
      <c r="Q340">
        <v>-0.145147935316361</v>
      </c>
      <c r="R340">
        <v>1.2426283158548899E-2</v>
      </c>
      <c r="S340">
        <v>2.0225784781833001E-2</v>
      </c>
      <c r="T340">
        <v>1.6234277193579599E-2</v>
      </c>
      <c r="U340">
        <v>1.8009235002527098E-2</v>
      </c>
      <c r="V340">
        <v>45</v>
      </c>
      <c r="W340">
        <v>30.559998999999902</v>
      </c>
      <c r="X340">
        <v>-0.13735233922523599</v>
      </c>
      <c r="Y340">
        <v>9.3131563797728401E-4</v>
      </c>
      <c r="Z340">
        <v>0.98957119421877704</v>
      </c>
      <c r="AA340">
        <v>-1.1947827548054699</v>
      </c>
      <c r="AB340">
        <v>-1.32707169453005</v>
      </c>
      <c r="AC340" t="s">
        <v>264</v>
      </c>
      <c r="AD340" t="s">
        <v>270</v>
      </c>
      <c r="AE340" t="s">
        <v>62</v>
      </c>
      <c r="AF340" t="s">
        <v>78</v>
      </c>
      <c r="AG340" t="s">
        <v>271</v>
      </c>
      <c r="AH340" s="45">
        <v>41431</v>
      </c>
      <c r="AI340">
        <v>1467858</v>
      </c>
      <c r="AK340" t="s">
        <v>272</v>
      </c>
      <c r="AL340" t="s">
        <v>244</v>
      </c>
      <c r="AM340" t="s">
        <v>245</v>
      </c>
    </row>
    <row r="341" spans="1:39" x14ac:dyDescent="0.3">
      <c r="A341" s="1">
        <v>43559</v>
      </c>
      <c r="B341" t="s">
        <v>3</v>
      </c>
      <c r="C341" t="s">
        <v>239</v>
      </c>
      <c r="D341">
        <v>1700</v>
      </c>
      <c r="E341">
        <v>20</v>
      </c>
      <c r="F341">
        <v>38.400002000000001</v>
      </c>
      <c r="G341">
        <v>38.939999</v>
      </c>
      <c r="H341">
        <v>38.389998999999897</v>
      </c>
      <c r="I341">
        <v>38.790000999999997</v>
      </c>
      <c r="J341">
        <v>38.378723000000001</v>
      </c>
      <c r="K341">
        <v>7116100</v>
      </c>
      <c r="L341">
        <v>2.512</v>
      </c>
      <c r="M341">
        <v>1.0365474074887301E-2</v>
      </c>
      <c r="N341">
        <v>4.5624194969279601E-2</v>
      </c>
      <c r="O341">
        <v>-2.6776371473549898E-3</v>
      </c>
      <c r="P341">
        <v>0.19451975121290799</v>
      </c>
      <c r="Q341">
        <v>5.9636411388859403E-2</v>
      </c>
      <c r="R341">
        <v>7.6930522751148204E-3</v>
      </c>
      <c r="S341">
        <v>1.3484651980798901E-2</v>
      </c>
      <c r="T341">
        <v>1.49902578682732E-2</v>
      </c>
      <c r="U341">
        <v>1.9016774019104701E-2</v>
      </c>
      <c r="V341">
        <v>45</v>
      </c>
      <c r="W341">
        <v>30.559998999999902</v>
      </c>
      <c r="X341">
        <v>-0.127973716225985</v>
      </c>
      <c r="Y341">
        <v>2.0824655091414399E-3</v>
      </c>
      <c r="Z341">
        <v>0.88326198053972504</v>
      </c>
      <c r="AA341">
        <v>0.213673220910716</v>
      </c>
      <c r="AB341">
        <v>0.33676531521561098</v>
      </c>
      <c r="AC341" t="s">
        <v>265</v>
      </c>
      <c r="AD341" t="s">
        <v>270</v>
      </c>
      <c r="AE341" t="s">
        <v>62</v>
      </c>
      <c r="AF341" t="s">
        <v>78</v>
      </c>
      <c r="AG341" t="s">
        <v>271</v>
      </c>
      <c r="AH341" s="45">
        <v>41431</v>
      </c>
      <c r="AI341">
        <v>1467858</v>
      </c>
      <c r="AK341" t="s">
        <v>272</v>
      </c>
      <c r="AL341" t="s">
        <v>244</v>
      </c>
      <c r="AM341" t="s">
        <v>245</v>
      </c>
    </row>
    <row r="342" spans="1:39" x14ac:dyDescent="0.3">
      <c r="A342" s="1">
        <v>43578</v>
      </c>
      <c r="B342" t="s">
        <v>3</v>
      </c>
      <c r="C342" t="s">
        <v>246</v>
      </c>
      <c r="D342">
        <v>2200</v>
      </c>
      <c r="E342">
        <v>20</v>
      </c>
      <c r="F342">
        <v>39.400002000000001</v>
      </c>
      <c r="G342">
        <v>39.840000000000003</v>
      </c>
      <c r="H342">
        <v>39.18</v>
      </c>
      <c r="I342">
        <v>39.830002</v>
      </c>
      <c r="J342">
        <v>39.407699999999998</v>
      </c>
      <c r="K342">
        <v>9507500</v>
      </c>
      <c r="L342">
        <v>2.57</v>
      </c>
      <c r="M342">
        <v>8.3197980859767602E-3</v>
      </c>
      <c r="N342">
        <v>6.54926097311977E-3</v>
      </c>
      <c r="O342">
        <v>6.4287576294825496E-2</v>
      </c>
      <c r="P342">
        <v>5.2970006393846199E-2</v>
      </c>
      <c r="Q342">
        <v>9.7199709129377004E-2</v>
      </c>
      <c r="R342">
        <v>1.22078435997813E-2</v>
      </c>
      <c r="S342">
        <v>1.02806567550499E-2</v>
      </c>
      <c r="T342">
        <v>1.1068604356993601E-2</v>
      </c>
      <c r="U342">
        <v>1.8865999864696201E-2</v>
      </c>
      <c r="V342">
        <v>45</v>
      </c>
      <c r="W342">
        <v>30.559998999999902</v>
      </c>
      <c r="X342">
        <v>-0.127973716225985</v>
      </c>
      <c r="Y342">
        <v>8.8023511954049196E-3</v>
      </c>
      <c r="Z342">
        <v>0.88614492734756201</v>
      </c>
      <c r="AA342">
        <v>0.45332659896649602</v>
      </c>
      <c r="AB342">
        <v>0.30215356745861599</v>
      </c>
      <c r="AC342" t="s">
        <v>265</v>
      </c>
      <c r="AD342" t="s">
        <v>270</v>
      </c>
      <c r="AE342" t="s">
        <v>62</v>
      </c>
      <c r="AF342" t="s">
        <v>78</v>
      </c>
      <c r="AG342" t="s">
        <v>271</v>
      </c>
      <c r="AH342" s="45">
        <v>41431</v>
      </c>
      <c r="AI342">
        <v>1467858</v>
      </c>
      <c r="AK342" t="s">
        <v>272</v>
      </c>
      <c r="AL342" t="s">
        <v>244</v>
      </c>
      <c r="AM342" t="s">
        <v>245</v>
      </c>
    </row>
    <row r="343" spans="1:39" x14ac:dyDescent="0.3">
      <c r="A343" s="1">
        <v>43581</v>
      </c>
      <c r="B343" t="s">
        <v>3</v>
      </c>
      <c r="C343" t="s">
        <v>239</v>
      </c>
      <c r="D343">
        <v>1900</v>
      </c>
      <c r="E343">
        <v>20</v>
      </c>
      <c r="F343">
        <v>40.049999</v>
      </c>
      <c r="G343">
        <v>40.099997999999999</v>
      </c>
      <c r="H343">
        <v>39.439999</v>
      </c>
      <c r="I343">
        <v>39.68</v>
      </c>
      <c r="J343">
        <v>39.259289000000003</v>
      </c>
      <c r="K343">
        <v>11830500</v>
      </c>
      <c r="L343">
        <v>2.5049999999999999</v>
      </c>
      <c r="M343">
        <v>1.44691060431652E-2</v>
      </c>
      <c r="N343">
        <v>-1.55040764199321E-2</v>
      </c>
      <c r="O343">
        <v>7.3449133058793595E-2</v>
      </c>
      <c r="P343">
        <v>3.6434702028782399E-2</v>
      </c>
      <c r="Q343">
        <v>8.0219732405510197E-2</v>
      </c>
      <c r="R343">
        <v>1.48299028049921E-2</v>
      </c>
      <c r="S343">
        <v>9.5814962272866601E-3</v>
      </c>
      <c r="T343">
        <v>1.1065973547446701E-2</v>
      </c>
      <c r="U343">
        <v>1.8908321026147999E-2</v>
      </c>
      <c r="V343">
        <v>45</v>
      </c>
      <c r="W343">
        <v>30.559998999999902</v>
      </c>
      <c r="X343">
        <v>-0.127973716225985</v>
      </c>
      <c r="Y343">
        <v>4.6743503443647796E-3</v>
      </c>
      <c r="Z343">
        <v>0.89997662918413901</v>
      </c>
      <c r="AA343">
        <v>0.35133881825872099</v>
      </c>
      <c r="AB343">
        <v>0.37793608758069802</v>
      </c>
      <c r="AC343" t="s">
        <v>265</v>
      </c>
      <c r="AD343" t="s">
        <v>270</v>
      </c>
      <c r="AE343" t="s">
        <v>62</v>
      </c>
      <c r="AF343" t="s">
        <v>78</v>
      </c>
      <c r="AG343" t="s">
        <v>271</v>
      </c>
      <c r="AH343" s="45">
        <v>41431</v>
      </c>
      <c r="AI343">
        <v>1467858</v>
      </c>
      <c r="AK343" t="s">
        <v>272</v>
      </c>
      <c r="AL343" t="s">
        <v>244</v>
      </c>
      <c r="AM343" t="s">
        <v>245</v>
      </c>
    </row>
    <row r="344" spans="1:39" x14ac:dyDescent="0.3">
      <c r="A344" s="1">
        <v>43587</v>
      </c>
      <c r="B344" t="s">
        <v>3</v>
      </c>
      <c r="C344" t="s">
        <v>246</v>
      </c>
      <c r="D344">
        <v>1000</v>
      </c>
      <c r="E344">
        <v>20</v>
      </c>
      <c r="F344">
        <v>38.459998999999897</v>
      </c>
      <c r="G344">
        <v>38.840000000000003</v>
      </c>
      <c r="H344">
        <v>38.200001</v>
      </c>
      <c r="I344">
        <v>38.25</v>
      </c>
      <c r="J344">
        <v>37.844448</v>
      </c>
      <c r="K344">
        <v>11291900</v>
      </c>
      <c r="L344">
        <v>2.552</v>
      </c>
      <c r="M344">
        <v>-1.2987178138143599E-2</v>
      </c>
      <c r="N344">
        <v>-2.2234687761287598E-2</v>
      </c>
      <c r="O344">
        <v>1.28932539705972E-2</v>
      </c>
      <c r="P344">
        <v>-1.0055511500220399E-2</v>
      </c>
      <c r="Q344">
        <v>8.8874732453137095E-2</v>
      </c>
      <c r="R344">
        <v>1.6546831919047499E-2</v>
      </c>
      <c r="S344">
        <v>1.12097851823781E-2</v>
      </c>
      <c r="T344">
        <v>1.15812291035301E-2</v>
      </c>
      <c r="U344">
        <v>1.8912569323857799E-2</v>
      </c>
      <c r="V344">
        <v>45</v>
      </c>
      <c r="W344">
        <v>30.559998999999902</v>
      </c>
      <c r="X344">
        <v>-0.127973716225985</v>
      </c>
      <c r="Y344">
        <v>-2.1262443276895502E-3</v>
      </c>
      <c r="Z344">
        <v>0.897696624531516</v>
      </c>
      <c r="AA344">
        <v>0.40460091847966501</v>
      </c>
      <c r="AB344">
        <v>0.37604361647503898</v>
      </c>
      <c r="AC344" t="s">
        <v>265</v>
      </c>
      <c r="AD344" t="s">
        <v>270</v>
      </c>
      <c r="AE344" t="s">
        <v>62</v>
      </c>
      <c r="AF344" t="s">
        <v>78</v>
      </c>
      <c r="AG344" t="s">
        <v>271</v>
      </c>
      <c r="AH344" s="45">
        <v>41431</v>
      </c>
      <c r="AI344">
        <v>1467858</v>
      </c>
      <c r="AK344" t="s">
        <v>272</v>
      </c>
      <c r="AL344" t="s">
        <v>244</v>
      </c>
      <c r="AM344" t="s">
        <v>245</v>
      </c>
    </row>
    <row r="345" spans="1:39" x14ac:dyDescent="0.3">
      <c r="A345" s="1">
        <v>43621</v>
      </c>
      <c r="B345" t="s">
        <v>3</v>
      </c>
      <c r="C345" t="s">
        <v>246</v>
      </c>
      <c r="D345">
        <v>2400</v>
      </c>
      <c r="E345">
        <v>20</v>
      </c>
      <c r="F345">
        <v>36.040000999999997</v>
      </c>
      <c r="G345">
        <v>36.139998999999897</v>
      </c>
      <c r="H345">
        <v>35.330002</v>
      </c>
      <c r="I345">
        <v>35.840000000000003</v>
      </c>
      <c r="J345">
        <v>35.460003</v>
      </c>
      <c r="K345">
        <v>9605600</v>
      </c>
      <c r="L345">
        <v>2.1230000000000002</v>
      </c>
      <c r="M345">
        <v>3.0740090085189199E-3</v>
      </c>
      <c r="N345">
        <v>2.97346199941711E-2</v>
      </c>
      <c r="O345">
        <v>-7.9355546010072497E-2</v>
      </c>
      <c r="P345">
        <v>-6.61241604207565E-2</v>
      </c>
      <c r="Q345">
        <v>-0.16026329826741301</v>
      </c>
      <c r="R345">
        <v>3.6251350656544799E-2</v>
      </c>
      <c r="S345">
        <v>2.1578079985868599E-2</v>
      </c>
      <c r="T345">
        <v>1.6103453883095999E-2</v>
      </c>
      <c r="U345">
        <v>1.8033340386844902E-2</v>
      </c>
      <c r="V345">
        <v>45</v>
      </c>
      <c r="W345">
        <v>30.559998999999902</v>
      </c>
      <c r="X345">
        <v>-0.13735233922523599</v>
      </c>
      <c r="Y345">
        <v>8.1287266899663802E-3</v>
      </c>
      <c r="Z345">
        <v>0.98481597404065502</v>
      </c>
      <c r="AA345">
        <v>-1.22701211572638</v>
      </c>
      <c r="AB345">
        <v>-0.98035930829239004</v>
      </c>
      <c r="AC345" t="s">
        <v>265</v>
      </c>
      <c r="AD345" t="s">
        <v>270</v>
      </c>
      <c r="AE345" t="s">
        <v>62</v>
      </c>
      <c r="AF345" t="s">
        <v>78</v>
      </c>
      <c r="AG345" t="s">
        <v>271</v>
      </c>
      <c r="AH345" s="45">
        <v>41431</v>
      </c>
      <c r="AI345">
        <v>1467858</v>
      </c>
      <c r="AK345" t="s">
        <v>272</v>
      </c>
      <c r="AL345" t="s">
        <v>244</v>
      </c>
      <c r="AM345" t="s">
        <v>245</v>
      </c>
    </row>
    <row r="346" spans="1:39" x14ac:dyDescent="0.3">
      <c r="A346" s="1">
        <v>43622</v>
      </c>
      <c r="B346" t="s">
        <v>3</v>
      </c>
      <c r="C346" t="s">
        <v>239</v>
      </c>
      <c r="D346">
        <v>1100</v>
      </c>
      <c r="E346">
        <v>20</v>
      </c>
      <c r="F346">
        <v>35.090000000000003</v>
      </c>
      <c r="G346">
        <v>35.439999</v>
      </c>
      <c r="H346">
        <v>34.459998999999897</v>
      </c>
      <c r="I346">
        <v>35.189999</v>
      </c>
      <c r="J346">
        <v>35.189999</v>
      </c>
      <c r="K346">
        <v>9749200</v>
      </c>
      <c r="L346">
        <v>2.1240000000000001</v>
      </c>
      <c r="M346">
        <v>-7.6434623320977002E-3</v>
      </c>
      <c r="N346">
        <v>2.12292102081173E-2</v>
      </c>
      <c r="O346">
        <v>-6.8530623894174303E-2</v>
      </c>
      <c r="P346">
        <v>-6.72171041629092E-2</v>
      </c>
      <c r="Q346">
        <v>-0.159419497711143</v>
      </c>
      <c r="R346">
        <v>3.6745798782756703E-2</v>
      </c>
      <c r="S346">
        <v>2.1345225561678401E-2</v>
      </c>
      <c r="T346">
        <v>1.6110062998421101E-2</v>
      </c>
      <c r="U346">
        <v>1.8031955041599101E-2</v>
      </c>
      <c r="V346">
        <v>45</v>
      </c>
      <c r="W346">
        <v>30.559998999999902</v>
      </c>
      <c r="X346">
        <v>-0.13735233922523599</v>
      </c>
      <c r="Y346">
        <v>6.1168407152111899E-3</v>
      </c>
      <c r="Z346">
        <v>0.98172841818822898</v>
      </c>
      <c r="AA346">
        <v>-1.2290016855169701</v>
      </c>
      <c r="AB346">
        <v>-1.1553756395950301</v>
      </c>
      <c r="AC346" t="s">
        <v>265</v>
      </c>
      <c r="AD346" t="s">
        <v>270</v>
      </c>
      <c r="AE346" t="s">
        <v>62</v>
      </c>
      <c r="AF346" t="s">
        <v>78</v>
      </c>
      <c r="AG346" t="s">
        <v>271</v>
      </c>
      <c r="AH346" s="45">
        <v>41431</v>
      </c>
      <c r="AI346">
        <v>1467858</v>
      </c>
      <c r="AK346" t="s">
        <v>272</v>
      </c>
      <c r="AL346" t="s">
        <v>244</v>
      </c>
      <c r="AM346" t="s">
        <v>245</v>
      </c>
    </row>
    <row r="347" spans="1:39" x14ac:dyDescent="0.3">
      <c r="A347" s="1">
        <v>43626</v>
      </c>
      <c r="B347" t="s">
        <v>3</v>
      </c>
      <c r="C347" t="s">
        <v>239</v>
      </c>
      <c r="D347">
        <v>2400</v>
      </c>
      <c r="E347">
        <v>20</v>
      </c>
      <c r="F347">
        <v>36.130001</v>
      </c>
      <c r="G347">
        <v>36.509997999999896</v>
      </c>
      <c r="H347">
        <v>35.889998999999897</v>
      </c>
      <c r="I347">
        <v>36.009997999999896</v>
      </c>
      <c r="J347">
        <v>36.009997999999896</v>
      </c>
      <c r="K347">
        <v>8498000</v>
      </c>
      <c r="L347">
        <v>2.1429999999999998</v>
      </c>
      <c r="M347">
        <v>1.45455991083482E-2</v>
      </c>
      <c r="N347">
        <v>7.6958064189546802E-2</v>
      </c>
      <c r="O347">
        <v>-4.8641334636699701E-2</v>
      </c>
      <c r="P347">
        <v>-5.9314405273238301E-2</v>
      </c>
      <c r="Q347">
        <v>-0.15879950761908501</v>
      </c>
      <c r="R347">
        <v>2.54382211770636E-2</v>
      </c>
      <c r="S347">
        <v>2.1554023233850101E-2</v>
      </c>
      <c r="T347">
        <v>1.6123708031073901E-2</v>
      </c>
      <c r="U347">
        <v>1.8035515405847899E-2</v>
      </c>
      <c r="V347">
        <v>45</v>
      </c>
      <c r="W347">
        <v>30.559998999999902</v>
      </c>
      <c r="X347">
        <v>-0.13735233922523599</v>
      </c>
      <c r="Y347">
        <v>4.6492198743191201E-3</v>
      </c>
      <c r="Z347">
        <v>0.98225915218234705</v>
      </c>
      <c r="AA347">
        <v>-1.24411213636925</v>
      </c>
      <c r="AB347">
        <v>-1.22168602308606</v>
      </c>
      <c r="AC347" t="s">
        <v>265</v>
      </c>
      <c r="AD347" t="s">
        <v>270</v>
      </c>
      <c r="AE347" t="s">
        <v>62</v>
      </c>
      <c r="AF347" t="s">
        <v>78</v>
      </c>
      <c r="AG347" t="s">
        <v>271</v>
      </c>
      <c r="AH347" s="45">
        <v>41431</v>
      </c>
      <c r="AI347">
        <v>1467858</v>
      </c>
      <c r="AK347" t="s">
        <v>272</v>
      </c>
      <c r="AL347" t="s">
        <v>244</v>
      </c>
      <c r="AM347" t="s">
        <v>245</v>
      </c>
    </row>
    <row r="348" spans="1:39" x14ac:dyDescent="0.3">
      <c r="A348" s="1">
        <v>43634</v>
      </c>
      <c r="B348" t="s">
        <v>3</v>
      </c>
      <c r="C348" t="s">
        <v>239</v>
      </c>
      <c r="D348">
        <v>2000</v>
      </c>
      <c r="E348">
        <v>20</v>
      </c>
      <c r="F348">
        <v>36.380001</v>
      </c>
      <c r="G348">
        <v>36.779998999999997</v>
      </c>
      <c r="H348">
        <v>36.139998999999897</v>
      </c>
      <c r="I348">
        <v>36.700001</v>
      </c>
      <c r="J348">
        <v>36.700001</v>
      </c>
      <c r="K348">
        <v>8226900</v>
      </c>
      <c r="L348">
        <v>2.06</v>
      </c>
      <c r="M348">
        <v>1.53765248145702E-2</v>
      </c>
      <c r="N348">
        <v>1.37176358524461E-2</v>
      </c>
      <c r="O348">
        <v>-7.6997626770969598E-3</v>
      </c>
      <c r="P348">
        <v>-3.1230322339775199E-2</v>
      </c>
      <c r="Q348">
        <v>-0.13754453140664799</v>
      </c>
      <c r="R348">
        <v>1.4065524665320701E-2</v>
      </c>
      <c r="S348">
        <v>2.0526461411341901E-2</v>
      </c>
      <c r="T348">
        <v>1.63270244220768E-2</v>
      </c>
      <c r="U348">
        <v>1.8029636343956199E-2</v>
      </c>
      <c r="V348">
        <v>44.139998999999897</v>
      </c>
      <c r="W348">
        <v>30.559998999999902</v>
      </c>
      <c r="X348">
        <v>-0.13735233922523599</v>
      </c>
      <c r="Y348">
        <v>9.6704895497130797E-3</v>
      </c>
      <c r="Z348">
        <v>0.99267938804640798</v>
      </c>
      <c r="AA348">
        <v>-1.1487239463411201</v>
      </c>
      <c r="AB348">
        <v>-1.30565103595051</v>
      </c>
      <c r="AC348" t="s">
        <v>265</v>
      </c>
      <c r="AD348" t="s">
        <v>270</v>
      </c>
      <c r="AE348" t="s">
        <v>62</v>
      </c>
      <c r="AF348" t="s">
        <v>78</v>
      </c>
      <c r="AG348" t="s">
        <v>271</v>
      </c>
      <c r="AH348" s="45">
        <v>41431</v>
      </c>
      <c r="AI348">
        <v>1467858</v>
      </c>
      <c r="AK348" t="s">
        <v>272</v>
      </c>
      <c r="AL348" t="s">
        <v>244</v>
      </c>
      <c r="AM348" t="s">
        <v>245</v>
      </c>
    </row>
    <row r="349" spans="1:39" x14ac:dyDescent="0.3">
      <c r="A349" s="1">
        <v>43636</v>
      </c>
      <c r="B349" t="s">
        <v>3</v>
      </c>
      <c r="C349" t="s">
        <v>239</v>
      </c>
      <c r="D349">
        <v>1300</v>
      </c>
      <c r="E349">
        <v>20</v>
      </c>
      <c r="F349">
        <v>37.150002000000001</v>
      </c>
      <c r="G349">
        <v>37.310001</v>
      </c>
      <c r="H349">
        <v>36.490001999999997</v>
      </c>
      <c r="I349">
        <v>36.959998999999897</v>
      </c>
      <c r="J349">
        <v>36.959998999999897</v>
      </c>
      <c r="K349">
        <v>8639700</v>
      </c>
      <c r="L349">
        <v>2.0009999999999999</v>
      </c>
      <c r="M349">
        <v>4.8820277297207402E-3</v>
      </c>
      <c r="N349">
        <v>2.5761879969395701E-2</v>
      </c>
      <c r="O349">
        <v>1.03886514805767E-2</v>
      </c>
      <c r="P349">
        <v>1.6256733030457901E-4</v>
      </c>
      <c r="Q349">
        <v>-9.2184064250216302E-2</v>
      </c>
      <c r="R349">
        <v>1.0148258806390399E-2</v>
      </c>
      <c r="S349">
        <v>2.0434970404093401E-2</v>
      </c>
      <c r="T349">
        <v>1.5731568169104801E-2</v>
      </c>
      <c r="U349">
        <v>1.7866654492713199E-2</v>
      </c>
      <c r="V349">
        <v>42.830002</v>
      </c>
      <c r="W349">
        <v>30.559998999999902</v>
      </c>
      <c r="X349">
        <v>-0.13735233922523599</v>
      </c>
      <c r="Y349">
        <v>9.4276054361659405E-3</v>
      </c>
      <c r="Z349">
        <v>0.98535281550966403</v>
      </c>
      <c r="AA349">
        <v>-0.83045432614149495</v>
      </c>
      <c r="AB349">
        <v>-1.14932578116689</v>
      </c>
      <c r="AC349" t="s">
        <v>265</v>
      </c>
      <c r="AD349" t="s">
        <v>270</v>
      </c>
      <c r="AE349" t="s">
        <v>62</v>
      </c>
      <c r="AF349" t="s">
        <v>78</v>
      </c>
      <c r="AG349" t="s">
        <v>271</v>
      </c>
      <c r="AH349" s="45">
        <v>41431</v>
      </c>
      <c r="AI349">
        <v>1467858</v>
      </c>
      <c r="AK349" t="s">
        <v>272</v>
      </c>
      <c r="AL349" t="s">
        <v>244</v>
      </c>
      <c r="AM349" t="s">
        <v>245</v>
      </c>
    </row>
    <row r="350" spans="1:39" x14ac:dyDescent="0.3">
      <c r="A350" s="1">
        <v>43559</v>
      </c>
      <c r="B350" t="s">
        <v>4</v>
      </c>
      <c r="C350" t="s">
        <v>246</v>
      </c>
      <c r="D350">
        <v>100</v>
      </c>
      <c r="E350">
        <v>1</v>
      </c>
      <c r="F350">
        <v>99.989998</v>
      </c>
      <c r="G350">
        <v>100.300003</v>
      </c>
      <c r="H350">
        <v>97.589995999999999</v>
      </c>
      <c r="I350">
        <v>97.940002000000007</v>
      </c>
      <c r="J350">
        <v>97.940002000000007</v>
      </c>
      <c r="K350">
        <v>4308700</v>
      </c>
      <c r="L350">
        <v>2.512</v>
      </c>
      <c r="M350">
        <v>-2.2314015387035001E-2</v>
      </c>
      <c r="N350">
        <v>-4.2576581720559198E-2</v>
      </c>
      <c r="O350">
        <v>2.29277932075268E-2</v>
      </c>
      <c r="P350">
        <v>0.21858486724534401</v>
      </c>
      <c r="Q350">
        <v>-0.204052931197263</v>
      </c>
      <c r="R350">
        <v>1.26579753392116E-2</v>
      </c>
      <c r="S350">
        <v>2.3564611481687599E-2</v>
      </c>
      <c r="T350">
        <v>3.6275227743559603E-2</v>
      </c>
      <c r="U350">
        <v>2.5010921254795499E-2</v>
      </c>
      <c r="V350">
        <v>151.259995</v>
      </c>
      <c r="W350">
        <v>73.910004000000001</v>
      </c>
      <c r="X350">
        <v>-0.172504977973856</v>
      </c>
      <c r="Y350">
        <v>2.0824655091414399E-3</v>
      </c>
      <c r="Z350">
        <v>1.1824841073368699</v>
      </c>
      <c r="AA350">
        <v>-1.04808411933047</v>
      </c>
      <c r="AB350">
        <v>-0.90463899163356298</v>
      </c>
      <c r="AC350" t="s">
        <v>240</v>
      </c>
      <c r="AD350" t="s">
        <v>273</v>
      </c>
      <c r="AE350" t="s">
        <v>71</v>
      </c>
      <c r="AF350" t="s">
        <v>73</v>
      </c>
      <c r="AG350" t="s">
        <v>274</v>
      </c>
      <c r="AH350" s="45">
        <v>37459</v>
      </c>
      <c r="AI350">
        <v>712515</v>
      </c>
      <c r="AK350" t="s">
        <v>275</v>
      </c>
      <c r="AL350" t="s">
        <v>276</v>
      </c>
      <c r="AM350" t="s">
        <v>245</v>
      </c>
    </row>
    <row r="351" spans="1:39" x14ac:dyDescent="0.3">
      <c r="A351" s="1">
        <v>43623</v>
      </c>
      <c r="B351" t="s">
        <v>4</v>
      </c>
      <c r="C351" t="s">
        <v>246</v>
      </c>
      <c r="D351">
        <v>100</v>
      </c>
      <c r="E351">
        <v>1</v>
      </c>
      <c r="F351">
        <v>97</v>
      </c>
      <c r="G351">
        <v>98.690002000000007</v>
      </c>
      <c r="H351">
        <v>96.57</v>
      </c>
      <c r="I351">
        <v>96.989998</v>
      </c>
      <c r="J351">
        <v>96.989998</v>
      </c>
      <c r="K351">
        <v>2021500</v>
      </c>
      <c r="L351">
        <v>2.0840000000000001</v>
      </c>
      <c r="M351">
        <v>6.20540836341202E-3</v>
      </c>
      <c r="N351">
        <v>4.1148499863784702E-2</v>
      </c>
      <c r="O351">
        <v>4.4915782620644801E-2</v>
      </c>
      <c r="P351">
        <v>-1.40263677299574E-2</v>
      </c>
      <c r="Q351">
        <v>-0.344935028513084</v>
      </c>
      <c r="R351">
        <v>1.7854204428799099E-2</v>
      </c>
      <c r="S351">
        <v>2.2841041143586999E-2</v>
      </c>
      <c r="T351">
        <v>2.08132833934319E-2</v>
      </c>
      <c r="U351">
        <v>2.54778215153845E-2</v>
      </c>
      <c r="V351">
        <v>151.259995</v>
      </c>
      <c r="W351">
        <v>73.910004000000001</v>
      </c>
      <c r="X351">
        <v>-0.17189439653017599</v>
      </c>
      <c r="Y351">
        <v>1.0442979367750601E-2</v>
      </c>
      <c r="Z351">
        <v>1.1773582839022201</v>
      </c>
      <c r="AA351">
        <v>-1.8577257228978801</v>
      </c>
      <c r="AB351">
        <v>-1.8965231725735401</v>
      </c>
      <c r="AC351" t="s">
        <v>240</v>
      </c>
      <c r="AD351" t="s">
        <v>273</v>
      </c>
      <c r="AE351" t="s">
        <v>71</v>
      </c>
      <c r="AF351" t="s">
        <v>73</v>
      </c>
      <c r="AG351" t="s">
        <v>274</v>
      </c>
      <c r="AH351" s="45">
        <v>37459</v>
      </c>
      <c r="AI351">
        <v>712515</v>
      </c>
      <c r="AK351" t="s">
        <v>275</v>
      </c>
      <c r="AL351" t="s">
        <v>276</v>
      </c>
      <c r="AM351" t="s">
        <v>245</v>
      </c>
    </row>
    <row r="352" spans="1:39" x14ac:dyDescent="0.3">
      <c r="A352" s="1">
        <v>43556</v>
      </c>
      <c r="B352" t="s">
        <v>4</v>
      </c>
      <c r="C352" t="s">
        <v>239</v>
      </c>
      <c r="D352">
        <v>400</v>
      </c>
      <c r="E352">
        <v>2</v>
      </c>
      <c r="F352">
        <v>103.029999</v>
      </c>
      <c r="G352">
        <v>103.949997</v>
      </c>
      <c r="H352">
        <v>101.620003</v>
      </c>
      <c r="I352">
        <v>102.669997999999</v>
      </c>
      <c r="J352">
        <v>102.669997999999</v>
      </c>
      <c r="K352">
        <v>2879200</v>
      </c>
      <c r="L352">
        <v>2.4969999999999999</v>
      </c>
      <c r="M352">
        <v>1.01812042001543E-2</v>
      </c>
      <c r="N352">
        <v>9.1976675355035301E-3</v>
      </c>
      <c r="O352">
        <v>6.9466057357115696E-2</v>
      </c>
      <c r="P352">
        <v>0.25828177535916302</v>
      </c>
      <c r="Q352">
        <v>-0.16625209386240999</v>
      </c>
      <c r="R352">
        <v>1.26815094515321E-2</v>
      </c>
      <c r="S352">
        <v>2.3040454556283702E-2</v>
      </c>
      <c r="T352">
        <v>3.61922104256878E-2</v>
      </c>
      <c r="U352">
        <v>2.4986798964361599E-2</v>
      </c>
      <c r="V352">
        <v>151.259995</v>
      </c>
      <c r="W352">
        <v>73.910004000000001</v>
      </c>
      <c r="X352">
        <v>-0.172504977973856</v>
      </c>
      <c r="Y352">
        <v>1.1502195497633099E-2</v>
      </c>
      <c r="Z352">
        <v>1.1711326506311299</v>
      </c>
      <c r="AA352">
        <v>-0.86636605926879295</v>
      </c>
      <c r="AB352">
        <v>-0.90648326002948498</v>
      </c>
      <c r="AC352" t="s">
        <v>247</v>
      </c>
      <c r="AD352" t="s">
        <v>273</v>
      </c>
      <c r="AE352" t="s">
        <v>71</v>
      </c>
      <c r="AF352" t="s">
        <v>73</v>
      </c>
      <c r="AG352" t="s">
        <v>274</v>
      </c>
      <c r="AH352" s="45">
        <v>37459</v>
      </c>
      <c r="AI352">
        <v>712515</v>
      </c>
      <c r="AK352" t="s">
        <v>275</v>
      </c>
      <c r="AL352" t="s">
        <v>276</v>
      </c>
      <c r="AM352" t="s">
        <v>245</v>
      </c>
    </row>
    <row r="353" spans="1:39" x14ac:dyDescent="0.3">
      <c r="A353" s="1">
        <v>43573</v>
      </c>
      <c r="B353" t="s">
        <v>4</v>
      </c>
      <c r="C353" t="s">
        <v>246</v>
      </c>
      <c r="D353">
        <v>200</v>
      </c>
      <c r="E353">
        <v>2</v>
      </c>
      <c r="F353">
        <v>92.07</v>
      </c>
      <c r="G353">
        <v>93.580001999999993</v>
      </c>
      <c r="H353">
        <v>91.099997999999999</v>
      </c>
      <c r="I353">
        <v>93.139999000000003</v>
      </c>
      <c r="J353">
        <v>93.139999000000003</v>
      </c>
      <c r="K353">
        <v>4262200</v>
      </c>
      <c r="L353">
        <v>2.56</v>
      </c>
      <c r="M353">
        <v>1.2858808393803199E-2</v>
      </c>
      <c r="N353">
        <v>-7.6849723810782006E-2</v>
      </c>
      <c r="O353">
        <v>-4.5851230540038798E-2</v>
      </c>
      <c r="P353">
        <v>4.1990285515819903E-2</v>
      </c>
      <c r="Q353">
        <v>-0.29364985362603202</v>
      </c>
      <c r="R353">
        <v>2.69063577999148E-2</v>
      </c>
      <c r="S353">
        <v>2.48523544451629E-2</v>
      </c>
      <c r="T353">
        <v>3.5768606077692298E-2</v>
      </c>
      <c r="U353">
        <v>2.52148131693101E-2</v>
      </c>
      <c r="V353">
        <v>151.259995</v>
      </c>
      <c r="W353">
        <v>73.910004000000001</v>
      </c>
      <c r="X353">
        <v>-0.172504977973856</v>
      </c>
      <c r="Y353">
        <v>1.5778467813143101E-3</v>
      </c>
      <c r="Z353">
        <v>1.18162483090824</v>
      </c>
      <c r="AA353">
        <v>-1.51643765612352</v>
      </c>
      <c r="AB353">
        <v>-1.29248003610072</v>
      </c>
      <c r="AC353" t="s">
        <v>247</v>
      </c>
      <c r="AD353" t="s">
        <v>273</v>
      </c>
      <c r="AE353" t="s">
        <v>71</v>
      </c>
      <c r="AF353" t="s">
        <v>73</v>
      </c>
      <c r="AG353" t="s">
        <v>274</v>
      </c>
      <c r="AH353" s="45">
        <v>37459</v>
      </c>
      <c r="AI353">
        <v>712515</v>
      </c>
      <c r="AK353" t="s">
        <v>275</v>
      </c>
      <c r="AL353" t="s">
        <v>276</v>
      </c>
      <c r="AM353" t="s">
        <v>245</v>
      </c>
    </row>
    <row r="354" spans="1:39" x14ac:dyDescent="0.3">
      <c r="A354" s="1">
        <v>43606</v>
      </c>
      <c r="B354" t="s">
        <v>4</v>
      </c>
      <c r="C354" t="s">
        <v>246</v>
      </c>
      <c r="D354">
        <v>100</v>
      </c>
      <c r="E354">
        <v>2</v>
      </c>
      <c r="F354">
        <v>93.400002000000001</v>
      </c>
      <c r="G354">
        <v>96.25</v>
      </c>
      <c r="H354">
        <v>93.25</v>
      </c>
      <c r="I354">
        <v>95.650002000000001</v>
      </c>
      <c r="J354">
        <v>95.650002000000001</v>
      </c>
      <c r="K354">
        <v>3958200</v>
      </c>
      <c r="L354">
        <v>2.4260000000000002</v>
      </c>
      <c r="M354">
        <v>3.1435103330785898E-2</v>
      </c>
      <c r="N354">
        <v>1.1355415768407E-2</v>
      </c>
      <c r="O354">
        <v>2.6591989978122399E-2</v>
      </c>
      <c r="P354">
        <v>-3.0679727753364899E-2</v>
      </c>
      <c r="Q354">
        <v>-0.322106205790543</v>
      </c>
      <c r="R354">
        <v>3.4062208858302301E-2</v>
      </c>
      <c r="S354">
        <v>2.1849421182234902E-2</v>
      </c>
      <c r="T354">
        <v>2.15383632386392E-2</v>
      </c>
      <c r="U354">
        <v>2.5431531772086399E-2</v>
      </c>
      <c r="V354">
        <v>151.259995</v>
      </c>
      <c r="W354">
        <v>73.910004000000001</v>
      </c>
      <c r="X354">
        <v>-0.17189439653017599</v>
      </c>
      <c r="Y354">
        <v>8.4599491109458805E-3</v>
      </c>
      <c r="Z354">
        <v>1.1840220031151201</v>
      </c>
      <c r="AA354">
        <v>-1.7378694099093499</v>
      </c>
      <c r="AB354">
        <v>-1.6718648970530601</v>
      </c>
      <c r="AC354" t="s">
        <v>247</v>
      </c>
      <c r="AD354" t="s">
        <v>273</v>
      </c>
      <c r="AE354" t="s">
        <v>71</v>
      </c>
      <c r="AF354" t="s">
        <v>73</v>
      </c>
      <c r="AG354" t="s">
        <v>274</v>
      </c>
      <c r="AH354" s="45">
        <v>37459</v>
      </c>
      <c r="AI354">
        <v>712515</v>
      </c>
      <c r="AK354" t="s">
        <v>275</v>
      </c>
      <c r="AL354" t="s">
        <v>276</v>
      </c>
      <c r="AM354" t="s">
        <v>245</v>
      </c>
    </row>
    <row r="355" spans="1:39" x14ac:dyDescent="0.3">
      <c r="A355" s="1">
        <v>43623</v>
      </c>
      <c r="B355" t="s">
        <v>4</v>
      </c>
      <c r="C355" t="s">
        <v>246</v>
      </c>
      <c r="D355">
        <v>100</v>
      </c>
      <c r="E355">
        <v>2</v>
      </c>
      <c r="F355">
        <v>97</v>
      </c>
      <c r="G355">
        <v>98.690002000000007</v>
      </c>
      <c r="H355">
        <v>96.57</v>
      </c>
      <c r="I355">
        <v>96.989998</v>
      </c>
      <c r="J355">
        <v>96.989998</v>
      </c>
      <c r="K355">
        <v>2021500</v>
      </c>
      <c r="L355">
        <v>2.0840000000000001</v>
      </c>
      <c r="M355">
        <v>6.20540836341202E-3</v>
      </c>
      <c r="N355">
        <v>4.1148499863784702E-2</v>
      </c>
      <c r="O355">
        <v>4.4915782620644801E-2</v>
      </c>
      <c r="P355">
        <v>-1.40263677299574E-2</v>
      </c>
      <c r="Q355">
        <v>-0.344935028513084</v>
      </c>
      <c r="R355">
        <v>1.7854204428799099E-2</v>
      </c>
      <c r="S355">
        <v>2.2841041143586999E-2</v>
      </c>
      <c r="T355">
        <v>2.08132833934319E-2</v>
      </c>
      <c r="U355">
        <v>2.54778215153845E-2</v>
      </c>
      <c r="V355">
        <v>151.259995</v>
      </c>
      <c r="W355">
        <v>73.910004000000001</v>
      </c>
      <c r="X355">
        <v>-0.17189439653017599</v>
      </c>
      <c r="Y355">
        <v>1.0442979367750601E-2</v>
      </c>
      <c r="Z355">
        <v>1.1773582839022201</v>
      </c>
      <c r="AA355">
        <v>-1.8577257228978801</v>
      </c>
      <c r="AB355">
        <v>-1.8965231725735401</v>
      </c>
      <c r="AC355" t="s">
        <v>247</v>
      </c>
      <c r="AD355" t="s">
        <v>273</v>
      </c>
      <c r="AE355" t="s">
        <v>71</v>
      </c>
      <c r="AF355" t="s">
        <v>73</v>
      </c>
      <c r="AG355" t="s">
        <v>274</v>
      </c>
      <c r="AH355" s="45">
        <v>37459</v>
      </c>
      <c r="AI355">
        <v>712515</v>
      </c>
      <c r="AK355" t="s">
        <v>275</v>
      </c>
      <c r="AL355" t="s">
        <v>276</v>
      </c>
      <c r="AM355" t="s">
        <v>245</v>
      </c>
    </row>
    <row r="356" spans="1:39" x14ac:dyDescent="0.3">
      <c r="A356" s="1">
        <v>43626</v>
      </c>
      <c r="B356" t="s">
        <v>4</v>
      </c>
      <c r="C356" t="s">
        <v>246</v>
      </c>
      <c r="D356">
        <v>100</v>
      </c>
      <c r="E356">
        <v>2</v>
      </c>
      <c r="F356">
        <v>98</v>
      </c>
      <c r="G356">
        <v>98.129997000000003</v>
      </c>
      <c r="H356">
        <v>94.050003000000004</v>
      </c>
      <c r="I356">
        <v>95.510002</v>
      </c>
      <c r="J356">
        <v>95.510002</v>
      </c>
      <c r="K356">
        <v>2503200</v>
      </c>
      <c r="L356">
        <v>2.1429999999999998</v>
      </c>
      <c r="M356">
        <v>-1.5376884797907E-2</v>
      </c>
      <c r="N356">
        <v>4.4970686262019298E-2</v>
      </c>
      <c r="O356">
        <v>1.72136359597275E-2</v>
      </c>
      <c r="P356">
        <v>-3.62928440463548E-2</v>
      </c>
      <c r="Q356">
        <v>-0.36009282987507601</v>
      </c>
      <c r="R356">
        <v>1.64096160685403E-2</v>
      </c>
      <c r="S356">
        <v>2.3010086324117999E-2</v>
      </c>
      <c r="T356">
        <v>2.0879511857540899E-2</v>
      </c>
      <c r="U356">
        <v>2.5492984726812998E-2</v>
      </c>
      <c r="V356">
        <v>151.259995</v>
      </c>
      <c r="W356">
        <v>73.910004000000001</v>
      </c>
      <c r="X356">
        <v>-0.17189439653017599</v>
      </c>
      <c r="Y356">
        <v>4.6492198743191201E-3</v>
      </c>
      <c r="Z356">
        <v>1.17375776428459</v>
      </c>
      <c r="AA356">
        <v>-1.9406864910788699</v>
      </c>
      <c r="AB356">
        <v>-1.9000088040490799</v>
      </c>
      <c r="AC356" t="s">
        <v>247</v>
      </c>
      <c r="AD356" t="s">
        <v>273</v>
      </c>
      <c r="AE356" t="s">
        <v>71</v>
      </c>
      <c r="AF356" t="s">
        <v>73</v>
      </c>
      <c r="AG356" t="s">
        <v>274</v>
      </c>
      <c r="AH356" s="45">
        <v>37459</v>
      </c>
      <c r="AI356">
        <v>712515</v>
      </c>
      <c r="AK356" t="s">
        <v>275</v>
      </c>
      <c r="AL356" t="s">
        <v>276</v>
      </c>
      <c r="AM356" t="s">
        <v>245</v>
      </c>
    </row>
    <row r="357" spans="1:39" x14ac:dyDescent="0.3">
      <c r="A357" s="1">
        <v>43567</v>
      </c>
      <c r="B357" t="s">
        <v>4</v>
      </c>
      <c r="C357" t="s">
        <v>246</v>
      </c>
      <c r="D357">
        <v>200</v>
      </c>
      <c r="E357">
        <v>3</v>
      </c>
      <c r="F357">
        <v>101.129997</v>
      </c>
      <c r="G357">
        <v>102.389999</v>
      </c>
      <c r="H357">
        <v>100.32</v>
      </c>
      <c r="I357">
        <v>101.83000199999999</v>
      </c>
      <c r="J357">
        <v>101.83000199999999</v>
      </c>
      <c r="K357">
        <v>2375900</v>
      </c>
      <c r="L357">
        <v>2.56</v>
      </c>
      <c r="M357">
        <v>1.23513251956639E-2</v>
      </c>
      <c r="N357">
        <v>2.3850896832169101E-2</v>
      </c>
      <c r="O357">
        <v>1.6835464065490899E-2</v>
      </c>
      <c r="P357">
        <v>0.11574745177913601</v>
      </c>
      <c r="Q357">
        <v>-0.173229261908841</v>
      </c>
      <c r="R357">
        <v>1.18072893818712E-2</v>
      </c>
      <c r="S357">
        <v>2.1629215633445699E-2</v>
      </c>
      <c r="T357">
        <v>3.4999177791574902E-2</v>
      </c>
      <c r="U357">
        <v>2.49629513448224E-2</v>
      </c>
      <c r="V357">
        <v>151.259995</v>
      </c>
      <c r="W357">
        <v>73.910004000000001</v>
      </c>
      <c r="X357">
        <v>-0.172504977973856</v>
      </c>
      <c r="Y357">
        <v>6.5875784763498903E-3</v>
      </c>
      <c r="Z357">
        <v>1.18254902848023</v>
      </c>
      <c r="AA357">
        <v>-0.93047130188869898</v>
      </c>
      <c r="AB357">
        <v>-0.96226590044774896</v>
      </c>
      <c r="AC357" t="s">
        <v>248</v>
      </c>
      <c r="AD357" t="s">
        <v>273</v>
      </c>
      <c r="AE357" t="s">
        <v>71</v>
      </c>
      <c r="AF357" t="s">
        <v>73</v>
      </c>
      <c r="AG357" t="s">
        <v>274</v>
      </c>
      <c r="AH357" s="45">
        <v>37459</v>
      </c>
      <c r="AI357">
        <v>712515</v>
      </c>
      <c r="AK357" t="s">
        <v>275</v>
      </c>
      <c r="AL357" t="s">
        <v>276</v>
      </c>
      <c r="AM357" t="s">
        <v>245</v>
      </c>
    </row>
    <row r="358" spans="1:39" x14ac:dyDescent="0.3">
      <c r="A358" s="1">
        <v>43587</v>
      </c>
      <c r="B358" t="s">
        <v>4</v>
      </c>
      <c r="C358" t="s">
        <v>246</v>
      </c>
      <c r="D358">
        <v>200</v>
      </c>
      <c r="E358">
        <v>3</v>
      </c>
      <c r="F358">
        <v>95.25</v>
      </c>
      <c r="G358">
        <v>96.330001999999993</v>
      </c>
      <c r="H358">
        <v>93.889999000000003</v>
      </c>
      <c r="I358">
        <v>94.400002000000001</v>
      </c>
      <c r="J358">
        <v>94.400002000000001</v>
      </c>
      <c r="K358">
        <v>3609500</v>
      </c>
      <c r="L358">
        <v>2.552</v>
      </c>
      <c r="M358">
        <v>-4.86103665339123E-3</v>
      </c>
      <c r="N358">
        <v>1.5156645810454001E-2</v>
      </c>
      <c r="O358">
        <v>-8.3978847493090605E-2</v>
      </c>
      <c r="P358">
        <v>2.3147240059659301E-2</v>
      </c>
      <c r="Q358">
        <v>-0.238532994046841</v>
      </c>
      <c r="R358">
        <v>7.8039584702935998E-3</v>
      </c>
      <c r="S358">
        <v>1.7452863863920198E-2</v>
      </c>
      <c r="T358">
        <v>3.4676354836439799E-2</v>
      </c>
      <c r="U358">
        <v>2.5131675364546101E-2</v>
      </c>
      <c r="V358">
        <v>151.259995</v>
      </c>
      <c r="W358">
        <v>73.910004000000001</v>
      </c>
      <c r="X358">
        <v>-0.172504977973856</v>
      </c>
      <c r="Y358">
        <v>-2.1262443276895502E-3</v>
      </c>
      <c r="Z358">
        <v>1.18617481654097</v>
      </c>
      <c r="AA358">
        <v>-1.2883177763865801</v>
      </c>
      <c r="AB358">
        <v>-1.20634258553952</v>
      </c>
      <c r="AC358" t="s">
        <v>248</v>
      </c>
      <c r="AD358" t="s">
        <v>273</v>
      </c>
      <c r="AE358" t="s">
        <v>71</v>
      </c>
      <c r="AF358" t="s">
        <v>73</v>
      </c>
      <c r="AG358" t="s">
        <v>274</v>
      </c>
      <c r="AH358" s="45">
        <v>37459</v>
      </c>
      <c r="AI358">
        <v>712515</v>
      </c>
      <c r="AK358" t="s">
        <v>275</v>
      </c>
      <c r="AL358" t="s">
        <v>276</v>
      </c>
      <c r="AM358" t="s">
        <v>245</v>
      </c>
    </row>
    <row r="359" spans="1:39" x14ac:dyDescent="0.3">
      <c r="A359" s="1">
        <v>43595</v>
      </c>
      <c r="B359" t="s">
        <v>4</v>
      </c>
      <c r="C359" t="s">
        <v>246</v>
      </c>
      <c r="D359">
        <v>600</v>
      </c>
      <c r="E359">
        <v>3</v>
      </c>
      <c r="F359">
        <v>93.029999000000004</v>
      </c>
      <c r="G359">
        <v>94.160004000000001</v>
      </c>
      <c r="H359">
        <v>91.010002</v>
      </c>
      <c r="I359">
        <v>93.879997000000003</v>
      </c>
      <c r="J359">
        <v>93.879997000000003</v>
      </c>
      <c r="K359">
        <v>3979100</v>
      </c>
      <c r="L359">
        <v>2.4550000000000001</v>
      </c>
      <c r="M359">
        <v>5.9828918739049698E-3</v>
      </c>
      <c r="N359">
        <v>1.4808694508754499E-2</v>
      </c>
      <c r="O359">
        <v>-4.5497911722236398E-2</v>
      </c>
      <c r="P359">
        <v>-3.8860133900109103E-2</v>
      </c>
      <c r="Q359">
        <v>-0.33325627897341797</v>
      </c>
      <c r="R359">
        <v>1.10081278847886E-2</v>
      </c>
      <c r="S359">
        <v>1.7230047253297701E-2</v>
      </c>
      <c r="T359">
        <v>2.1081656371573099E-2</v>
      </c>
      <c r="U359">
        <v>2.4862927561566599E-2</v>
      </c>
      <c r="V359">
        <v>151.259995</v>
      </c>
      <c r="W359">
        <v>73.910004000000001</v>
      </c>
      <c r="X359">
        <v>-0.172504977973856</v>
      </c>
      <c r="Y359">
        <v>3.7133938472042301E-3</v>
      </c>
      <c r="Z359">
        <v>1.1357746179583801</v>
      </c>
      <c r="AA359">
        <v>-1.7816525737619899</v>
      </c>
      <c r="AB359">
        <v>-1.5361524805409801</v>
      </c>
      <c r="AC359" t="s">
        <v>248</v>
      </c>
      <c r="AD359" t="s">
        <v>273</v>
      </c>
      <c r="AE359" t="s">
        <v>71</v>
      </c>
      <c r="AF359" t="s">
        <v>73</v>
      </c>
      <c r="AG359" t="s">
        <v>274</v>
      </c>
      <c r="AH359" s="45">
        <v>37459</v>
      </c>
      <c r="AI359">
        <v>712515</v>
      </c>
      <c r="AK359" t="s">
        <v>275</v>
      </c>
      <c r="AL359" t="s">
        <v>276</v>
      </c>
      <c r="AM359" t="s">
        <v>245</v>
      </c>
    </row>
    <row r="360" spans="1:39" x14ac:dyDescent="0.3">
      <c r="A360" s="1">
        <v>43567</v>
      </c>
      <c r="B360" t="s">
        <v>4</v>
      </c>
      <c r="C360" t="s">
        <v>246</v>
      </c>
      <c r="D360">
        <v>300</v>
      </c>
      <c r="E360">
        <v>4</v>
      </c>
      <c r="F360">
        <v>101.129997</v>
      </c>
      <c r="G360">
        <v>102.389999</v>
      </c>
      <c r="H360">
        <v>100.32</v>
      </c>
      <c r="I360">
        <v>101.83000199999999</v>
      </c>
      <c r="J360">
        <v>101.83000199999999</v>
      </c>
      <c r="K360">
        <v>2375900</v>
      </c>
      <c r="L360">
        <v>2.56</v>
      </c>
      <c r="M360">
        <v>1.23513251956639E-2</v>
      </c>
      <c r="N360">
        <v>2.3850896832169101E-2</v>
      </c>
      <c r="O360">
        <v>1.6835464065490899E-2</v>
      </c>
      <c r="P360">
        <v>0.11574745177913601</v>
      </c>
      <c r="Q360">
        <v>-0.173229261908841</v>
      </c>
      <c r="R360">
        <v>1.18072893818712E-2</v>
      </c>
      <c r="S360">
        <v>2.1629215633445699E-2</v>
      </c>
      <c r="T360">
        <v>3.4999177791574902E-2</v>
      </c>
      <c r="U360">
        <v>2.49629513448224E-2</v>
      </c>
      <c r="V360">
        <v>151.259995</v>
      </c>
      <c r="W360">
        <v>73.910004000000001</v>
      </c>
      <c r="X360">
        <v>-0.172504977973856</v>
      </c>
      <c r="Y360">
        <v>6.5875784763498903E-3</v>
      </c>
      <c r="Z360">
        <v>1.18254902848023</v>
      </c>
      <c r="AA360">
        <v>-0.93047130188869898</v>
      </c>
      <c r="AB360">
        <v>-0.96226590044774896</v>
      </c>
      <c r="AC360" t="s">
        <v>249</v>
      </c>
      <c r="AD360" t="s">
        <v>273</v>
      </c>
      <c r="AE360" t="s">
        <v>71</v>
      </c>
      <c r="AF360" t="s">
        <v>73</v>
      </c>
      <c r="AG360" t="s">
        <v>274</v>
      </c>
      <c r="AH360" s="45">
        <v>37459</v>
      </c>
      <c r="AI360">
        <v>712515</v>
      </c>
      <c r="AK360" t="s">
        <v>275</v>
      </c>
      <c r="AL360" t="s">
        <v>276</v>
      </c>
      <c r="AM360" t="s">
        <v>245</v>
      </c>
    </row>
    <row r="361" spans="1:39" x14ac:dyDescent="0.3">
      <c r="A361" s="1">
        <v>43573</v>
      </c>
      <c r="B361" t="s">
        <v>4</v>
      </c>
      <c r="C361" t="s">
        <v>239</v>
      </c>
      <c r="D361">
        <v>100</v>
      </c>
      <c r="E361">
        <v>4</v>
      </c>
      <c r="F361">
        <v>92.07</v>
      </c>
      <c r="G361">
        <v>93.580001999999993</v>
      </c>
      <c r="H361">
        <v>91.099997999999999</v>
      </c>
      <c r="I361">
        <v>93.139999000000003</v>
      </c>
      <c r="J361">
        <v>93.139999000000003</v>
      </c>
      <c r="K361">
        <v>4262200</v>
      </c>
      <c r="L361">
        <v>2.56</v>
      </c>
      <c r="M361">
        <v>1.2858808393803199E-2</v>
      </c>
      <c r="N361">
        <v>-7.6849723810782006E-2</v>
      </c>
      <c r="O361">
        <v>-4.5851230540038798E-2</v>
      </c>
      <c r="P361">
        <v>4.1990285515819903E-2</v>
      </c>
      <c r="Q361">
        <v>-0.29364985362603202</v>
      </c>
      <c r="R361">
        <v>2.69063577999148E-2</v>
      </c>
      <c r="S361">
        <v>2.48523544451629E-2</v>
      </c>
      <c r="T361">
        <v>3.5768606077692298E-2</v>
      </c>
      <c r="U361">
        <v>2.52148131693101E-2</v>
      </c>
      <c r="V361">
        <v>151.259995</v>
      </c>
      <c r="W361">
        <v>73.910004000000001</v>
      </c>
      <c r="X361">
        <v>-0.172504977973856</v>
      </c>
      <c r="Y361">
        <v>1.5778467813143101E-3</v>
      </c>
      <c r="Z361">
        <v>1.18162483090824</v>
      </c>
      <c r="AA361">
        <v>-1.51643765612352</v>
      </c>
      <c r="AB361">
        <v>-1.29248003610072</v>
      </c>
      <c r="AC361" t="s">
        <v>249</v>
      </c>
      <c r="AD361" t="s">
        <v>273</v>
      </c>
      <c r="AE361" t="s">
        <v>71</v>
      </c>
      <c r="AF361" t="s">
        <v>73</v>
      </c>
      <c r="AG361" t="s">
        <v>274</v>
      </c>
      <c r="AH361" s="45">
        <v>37459</v>
      </c>
      <c r="AI361">
        <v>712515</v>
      </c>
      <c r="AK361" t="s">
        <v>275</v>
      </c>
      <c r="AL361" t="s">
        <v>276</v>
      </c>
      <c r="AM361" t="s">
        <v>245</v>
      </c>
    </row>
    <row r="362" spans="1:39" x14ac:dyDescent="0.3">
      <c r="A362" s="1">
        <v>43580</v>
      </c>
      <c r="B362" t="s">
        <v>4</v>
      </c>
      <c r="C362" t="s">
        <v>246</v>
      </c>
      <c r="D362">
        <v>100</v>
      </c>
      <c r="E362">
        <v>4</v>
      </c>
      <c r="F362">
        <v>94.150002000000001</v>
      </c>
      <c r="G362">
        <v>94.199996999999996</v>
      </c>
      <c r="H362">
        <v>92.68</v>
      </c>
      <c r="I362">
        <v>92.980002999999996</v>
      </c>
      <c r="J362">
        <v>92.980002999999996</v>
      </c>
      <c r="K362">
        <v>2993000</v>
      </c>
      <c r="L362">
        <v>2.5339999999999998</v>
      </c>
      <c r="M362">
        <v>-1.2504827818417601E-2</v>
      </c>
      <c r="N362">
        <v>1.11395301035392E-2</v>
      </c>
      <c r="O362">
        <v>-8.9937825768041102E-2</v>
      </c>
      <c r="P362">
        <v>1.6264046578807999E-2</v>
      </c>
      <c r="Q362">
        <v>-0.24328768371960499</v>
      </c>
      <c r="R362">
        <v>1.47974586537026E-2</v>
      </c>
      <c r="S362">
        <v>1.78888025087382E-2</v>
      </c>
      <c r="T362">
        <v>3.5332546618178799E-2</v>
      </c>
      <c r="U362">
        <v>2.52234319782479E-2</v>
      </c>
      <c r="V362">
        <v>151.259995</v>
      </c>
      <c r="W362">
        <v>73.910004000000001</v>
      </c>
      <c r="X362">
        <v>-0.172504977973856</v>
      </c>
      <c r="Y362">
        <v>-3.6904169755480902E-4</v>
      </c>
      <c r="Z362">
        <v>1.18808566510497</v>
      </c>
      <c r="AA362">
        <v>-1.29247985682222</v>
      </c>
      <c r="AB362">
        <v>-1.3715977836935001</v>
      </c>
      <c r="AC362" t="s">
        <v>249</v>
      </c>
      <c r="AD362" t="s">
        <v>273</v>
      </c>
      <c r="AE362" t="s">
        <v>71</v>
      </c>
      <c r="AF362" t="s">
        <v>73</v>
      </c>
      <c r="AG362" t="s">
        <v>274</v>
      </c>
      <c r="AH362" s="45">
        <v>37459</v>
      </c>
      <c r="AI362">
        <v>712515</v>
      </c>
      <c r="AK362" t="s">
        <v>275</v>
      </c>
      <c r="AL362" t="s">
        <v>276</v>
      </c>
      <c r="AM362" t="s">
        <v>245</v>
      </c>
    </row>
    <row r="363" spans="1:39" x14ac:dyDescent="0.3">
      <c r="A363" s="1">
        <v>43581</v>
      </c>
      <c r="B363" t="s">
        <v>4</v>
      </c>
      <c r="C363" t="s">
        <v>239</v>
      </c>
      <c r="D363">
        <v>400</v>
      </c>
      <c r="E363">
        <v>4</v>
      </c>
      <c r="F363">
        <v>93.459998999999996</v>
      </c>
      <c r="G363">
        <v>94.580001999999993</v>
      </c>
      <c r="H363">
        <v>92.82</v>
      </c>
      <c r="I363">
        <v>94.470000999999996</v>
      </c>
      <c r="J363">
        <v>94.470000999999996</v>
      </c>
      <c r="K363">
        <v>3496300</v>
      </c>
      <c r="L363">
        <v>2.5049999999999999</v>
      </c>
      <c r="M363">
        <v>1.58978858389725E-2</v>
      </c>
      <c r="N363">
        <v>1.4178607548708399E-2</v>
      </c>
      <c r="O363">
        <v>-7.9822822904173196E-2</v>
      </c>
      <c r="P363">
        <v>2.9323866998129298E-2</v>
      </c>
      <c r="Q363">
        <v>-0.21115281063310601</v>
      </c>
      <c r="R363">
        <v>1.5393701593948201E-2</v>
      </c>
      <c r="S363">
        <v>1.82802869836504E-2</v>
      </c>
      <c r="T363">
        <v>3.53861980052462E-2</v>
      </c>
      <c r="U363">
        <v>2.5227147734011E-2</v>
      </c>
      <c r="V363">
        <v>151.259995</v>
      </c>
      <c r="W363">
        <v>73.910004000000001</v>
      </c>
      <c r="X363">
        <v>-0.172504977973856</v>
      </c>
      <c r="Y363">
        <v>4.6743503443647796E-3</v>
      </c>
      <c r="Z363">
        <v>1.19141021146313</v>
      </c>
      <c r="AA363">
        <v>-1.1395594218042699</v>
      </c>
      <c r="AB363">
        <v>-1.29622213682964</v>
      </c>
      <c r="AC363" t="s">
        <v>249</v>
      </c>
      <c r="AD363" t="s">
        <v>273</v>
      </c>
      <c r="AE363" t="s">
        <v>71</v>
      </c>
      <c r="AF363" t="s">
        <v>73</v>
      </c>
      <c r="AG363" t="s">
        <v>274</v>
      </c>
      <c r="AH363" s="45">
        <v>37459</v>
      </c>
      <c r="AI363">
        <v>712515</v>
      </c>
      <c r="AK363" t="s">
        <v>275</v>
      </c>
      <c r="AL363" t="s">
        <v>276</v>
      </c>
      <c r="AM363" t="s">
        <v>245</v>
      </c>
    </row>
    <row r="364" spans="1:39" x14ac:dyDescent="0.3">
      <c r="A364" s="1">
        <v>43586</v>
      </c>
      <c r="B364" t="s">
        <v>4</v>
      </c>
      <c r="C364" t="s">
        <v>239</v>
      </c>
      <c r="D364">
        <v>500</v>
      </c>
      <c r="E364">
        <v>4</v>
      </c>
      <c r="F364">
        <v>95.010002</v>
      </c>
      <c r="G364">
        <v>97.199996999999996</v>
      </c>
      <c r="H364">
        <v>94.739998</v>
      </c>
      <c r="I364">
        <v>94.860000999999997</v>
      </c>
      <c r="J364">
        <v>94.860000999999997</v>
      </c>
      <c r="K364">
        <v>4264300</v>
      </c>
      <c r="L364">
        <v>2.5110000000000001</v>
      </c>
      <c r="M364">
        <v>2.2162322054743301E-3</v>
      </c>
      <c r="N364">
        <v>7.51285464542763E-3</v>
      </c>
      <c r="O364">
        <v>-6.8936606639544998E-2</v>
      </c>
      <c r="P364">
        <v>6.1184791458247699E-2</v>
      </c>
      <c r="Q364">
        <v>-0.21811301301168001</v>
      </c>
      <c r="R364">
        <v>1.0136620468713499E-2</v>
      </c>
      <c r="S364">
        <v>1.7702882439814899E-2</v>
      </c>
      <c r="T364">
        <v>3.4914182463820997E-2</v>
      </c>
      <c r="U364">
        <v>2.51519154558533E-2</v>
      </c>
      <c r="V364">
        <v>151.259995</v>
      </c>
      <c r="W364">
        <v>73.910004000000001</v>
      </c>
      <c r="X364">
        <v>-0.172504977973856</v>
      </c>
      <c r="Y364">
        <v>-7.5304459681844096E-3</v>
      </c>
      <c r="Z364">
        <v>1.1874210138313901</v>
      </c>
      <c r="AA364">
        <v>-1.1832764866546199</v>
      </c>
      <c r="AB364">
        <v>-1.20717500162664</v>
      </c>
      <c r="AC364" t="s">
        <v>249</v>
      </c>
      <c r="AD364" t="s">
        <v>273</v>
      </c>
      <c r="AE364" t="s">
        <v>71</v>
      </c>
      <c r="AF364" t="s">
        <v>73</v>
      </c>
      <c r="AG364" t="s">
        <v>274</v>
      </c>
      <c r="AH364" s="45">
        <v>37459</v>
      </c>
      <c r="AI364">
        <v>712515</v>
      </c>
      <c r="AK364" t="s">
        <v>275</v>
      </c>
      <c r="AL364" t="s">
        <v>276</v>
      </c>
      <c r="AM364" t="s">
        <v>245</v>
      </c>
    </row>
    <row r="365" spans="1:39" x14ac:dyDescent="0.3">
      <c r="A365" s="1">
        <v>43594</v>
      </c>
      <c r="B365" t="s">
        <v>4</v>
      </c>
      <c r="C365" t="s">
        <v>246</v>
      </c>
      <c r="D365">
        <v>600</v>
      </c>
      <c r="E365">
        <v>4</v>
      </c>
      <c r="F365">
        <v>92.519997000000004</v>
      </c>
      <c r="G365">
        <v>94.239998</v>
      </c>
      <c r="H365">
        <v>92.199996999999996</v>
      </c>
      <c r="I365">
        <v>93.32</v>
      </c>
      <c r="J365">
        <v>93.32</v>
      </c>
      <c r="K365">
        <v>5159100</v>
      </c>
      <c r="L365">
        <v>2.4569999999999999</v>
      </c>
      <c r="M365">
        <v>-5.9828918739050097E-3</v>
      </c>
      <c r="N365">
        <v>-1.15066471846663E-2</v>
      </c>
      <c r="O365">
        <v>-4.8422666609448703E-2</v>
      </c>
      <c r="P365">
        <v>0.104027903955539</v>
      </c>
      <c r="Q365">
        <v>-0.283359619902741</v>
      </c>
      <c r="R365">
        <v>1.4829935429090601E-2</v>
      </c>
      <c r="S365">
        <v>1.7176168679496898E-2</v>
      </c>
      <c r="T365">
        <v>2.8265447000616901E-2</v>
      </c>
      <c r="U365">
        <v>2.5118704454301699E-2</v>
      </c>
      <c r="V365">
        <v>151.259995</v>
      </c>
      <c r="W365">
        <v>73.910004000000001</v>
      </c>
      <c r="X365">
        <v>-0.172504977973856</v>
      </c>
      <c r="Y365">
        <v>-3.0259986019249502E-3</v>
      </c>
      <c r="Z365">
        <v>1.1547474722985001</v>
      </c>
      <c r="AA365">
        <v>-1.5267062406373799</v>
      </c>
      <c r="AB365">
        <v>-1.4505828984921301</v>
      </c>
      <c r="AC365" t="s">
        <v>249</v>
      </c>
      <c r="AD365" t="s">
        <v>273</v>
      </c>
      <c r="AE365" t="s">
        <v>71</v>
      </c>
      <c r="AF365" t="s">
        <v>73</v>
      </c>
      <c r="AG365" t="s">
        <v>274</v>
      </c>
      <c r="AH365" s="45">
        <v>37459</v>
      </c>
      <c r="AI365">
        <v>712515</v>
      </c>
      <c r="AK365" t="s">
        <v>275</v>
      </c>
      <c r="AL365" t="s">
        <v>276</v>
      </c>
      <c r="AM365" t="s">
        <v>245</v>
      </c>
    </row>
    <row r="366" spans="1:39" x14ac:dyDescent="0.3">
      <c r="A366" s="1">
        <v>43595</v>
      </c>
      <c r="B366" t="s">
        <v>4</v>
      </c>
      <c r="C366" t="s">
        <v>239</v>
      </c>
      <c r="D366">
        <v>100</v>
      </c>
      <c r="E366">
        <v>4</v>
      </c>
      <c r="F366">
        <v>93.029999000000004</v>
      </c>
      <c r="G366">
        <v>94.160004000000001</v>
      </c>
      <c r="H366">
        <v>91.010002</v>
      </c>
      <c r="I366">
        <v>93.879997000000003</v>
      </c>
      <c r="J366">
        <v>93.879997000000003</v>
      </c>
      <c r="K366">
        <v>3979100</v>
      </c>
      <c r="L366">
        <v>2.4550000000000001</v>
      </c>
      <c r="M366">
        <v>5.9828918739049698E-3</v>
      </c>
      <c r="N366">
        <v>1.4808694508754499E-2</v>
      </c>
      <c r="O366">
        <v>-4.5497911722236398E-2</v>
      </c>
      <c r="P366">
        <v>-3.8860133900109103E-2</v>
      </c>
      <c r="Q366">
        <v>-0.33325627897341797</v>
      </c>
      <c r="R366">
        <v>1.10081278847886E-2</v>
      </c>
      <c r="S366">
        <v>1.7230047253297701E-2</v>
      </c>
      <c r="T366">
        <v>2.1081656371573099E-2</v>
      </c>
      <c r="U366">
        <v>2.4862927561566599E-2</v>
      </c>
      <c r="V366">
        <v>151.259995</v>
      </c>
      <c r="W366">
        <v>73.910004000000001</v>
      </c>
      <c r="X366">
        <v>-0.172504977973856</v>
      </c>
      <c r="Y366">
        <v>3.7133938472042301E-3</v>
      </c>
      <c r="Z366">
        <v>1.1357746179583801</v>
      </c>
      <c r="AA366">
        <v>-1.7816525737619899</v>
      </c>
      <c r="AB366">
        <v>-1.5361524805409801</v>
      </c>
      <c r="AC366" t="s">
        <v>249</v>
      </c>
      <c r="AD366" t="s">
        <v>273</v>
      </c>
      <c r="AE366" t="s">
        <v>71</v>
      </c>
      <c r="AF366" t="s">
        <v>73</v>
      </c>
      <c r="AG366" t="s">
        <v>274</v>
      </c>
      <c r="AH366" s="45">
        <v>37459</v>
      </c>
      <c r="AI366">
        <v>712515</v>
      </c>
      <c r="AK366" t="s">
        <v>275</v>
      </c>
      <c r="AL366" t="s">
        <v>276</v>
      </c>
      <c r="AM366" t="s">
        <v>245</v>
      </c>
    </row>
    <row r="367" spans="1:39" x14ac:dyDescent="0.3">
      <c r="A367" s="1">
        <v>43609</v>
      </c>
      <c r="B367" t="s">
        <v>4</v>
      </c>
      <c r="C367" t="s">
        <v>246</v>
      </c>
      <c r="D367">
        <v>200</v>
      </c>
      <c r="E367">
        <v>4</v>
      </c>
      <c r="F367">
        <v>92.669997999999893</v>
      </c>
      <c r="G367">
        <v>93.309997999999993</v>
      </c>
      <c r="H367">
        <v>91.489998</v>
      </c>
      <c r="I367">
        <v>92.269997000000004</v>
      </c>
      <c r="J367">
        <v>92.269997000000004</v>
      </c>
      <c r="K367">
        <v>2262600</v>
      </c>
      <c r="L367">
        <v>2.3239999999999998</v>
      </c>
      <c r="M367">
        <v>1.73550322045901E-3</v>
      </c>
      <c r="N367">
        <v>-5.2668796461889898E-2</v>
      </c>
      <c r="O367">
        <v>-2.0170247268671199E-2</v>
      </c>
      <c r="P367">
        <v>-3.8169775086177103E-2</v>
      </c>
      <c r="Q367">
        <v>-0.36938244876311599</v>
      </c>
      <c r="R367">
        <v>2.9427172595162001E-2</v>
      </c>
      <c r="S367">
        <v>2.2011116158285202E-2</v>
      </c>
      <c r="T367">
        <v>2.16439284725168E-2</v>
      </c>
      <c r="U367">
        <v>2.5463488532098202E-2</v>
      </c>
      <c r="V367">
        <v>151.259995</v>
      </c>
      <c r="W367">
        <v>73.910004000000001</v>
      </c>
      <c r="X367">
        <v>-0.17189439653017599</v>
      </c>
      <c r="Y367">
        <v>1.3526439988342199E-3</v>
      </c>
      <c r="Z367">
        <v>1.1864775278677</v>
      </c>
      <c r="AA367">
        <v>-1.9769899770044601</v>
      </c>
      <c r="AB367">
        <v>-1.8724969944693799</v>
      </c>
      <c r="AC367" t="s">
        <v>249</v>
      </c>
      <c r="AD367" t="s">
        <v>273</v>
      </c>
      <c r="AE367" t="s">
        <v>71</v>
      </c>
      <c r="AF367" t="s">
        <v>73</v>
      </c>
      <c r="AG367" t="s">
        <v>274</v>
      </c>
      <c r="AH367" s="45">
        <v>37459</v>
      </c>
      <c r="AI367">
        <v>712515</v>
      </c>
      <c r="AK367" t="s">
        <v>275</v>
      </c>
      <c r="AL367" t="s">
        <v>276</v>
      </c>
      <c r="AM367" t="s">
        <v>245</v>
      </c>
    </row>
    <row r="368" spans="1:39" x14ac:dyDescent="0.3">
      <c r="A368" s="1">
        <v>43621</v>
      </c>
      <c r="B368" t="s">
        <v>4</v>
      </c>
      <c r="C368" t="s">
        <v>246</v>
      </c>
      <c r="D368">
        <v>100</v>
      </c>
      <c r="E368">
        <v>4</v>
      </c>
      <c r="F368">
        <v>93.690002000000007</v>
      </c>
      <c r="G368">
        <v>95.989998</v>
      </c>
      <c r="H368">
        <v>93.690002000000007</v>
      </c>
      <c r="I368">
        <v>95.25</v>
      </c>
      <c r="J368">
        <v>95.25</v>
      </c>
      <c r="K368">
        <v>2584000</v>
      </c>
      <c r="L368">
        <v>2.1230000000000002</v>
      </c>
      <c r="M368">
        <v>1.1828240318498801E-2</v>
      </c>
      <c r="N368">
        <v>2.87559425723935E-2</v>
      </c>
      <c r="O368">
        <v>2.9296369488430701E-2</v>
      </c>
      <c r="P368">
        <v>5.0521421802945804E-3</v>
      </c>
      <c r="Q368">
        <v>-0.34624809881476398</v>
      </c>
      <c r="R368">
        <v>1.8669656811492599E-2</v>
      </c>
      <c r="S368">
        <v>2.3025536386599502E-2</v>
      </c>
      <c r="T368">
        <v>2.1634767998777601E-2</v>
      </c>
      <c r="U368">
        <v>2.5485888093582099E-2</v>
      </c>
      <c r="V368">
        <v>151.259995</v>
      </c>
      <c r="W368">
        <v>73.910004000000001</v>
      </c>
      <c r="X368">
        <v>-0.17189439653017599</v>
      </c>
      <c r="Y368">
        <v>8.1287266899663802E-3</v>
      </c>
      <c r="Z368">
        <v>1.1751054823295299</v>
      </c>
      <c r="AA368">
        <v>-1.85905204916392</v>
      </c>
      <c r="AB368">
        <v>-1.8960721038597901</v>
      </c>
      <c r="AC368" t="s">
        <v>249</v>
      </c>
      <c r="AD368" t="s">
        <v>273</v>
      </c>
      <c r="AE368" t="s">
        <v>71</v>
      </c>
      <c r="AF368" t="s">
        <v>73</v>
      </c>
      <c r="AG368" t="s">
        <v>274</v>
      </c>
      <c r="AH368" s="45">
        <v>37459</v>
      </c>
      <c r="AI368">
        <v>712515</v>
      </c>
      <c r="AK368" t="s">
        <v>275</v>
      </c>
      <c r="AL368" t="s">
        <v>276</v>
      </c>
      <c r="AM368" t="s">
        <v>245</v>
      </c>
    </row>
    <row r="369" spans="1:39" x14ac:dyDescent="0.3">
      <c r="A369" s="1">
        <v>43635</v>
      </c>
      <c r="B369" t="s">
        <v>4</v>
      </c>
      <c r="C369" t="s">
        <v>239</v>
      </c>
      <c r="D369">
        <v>300</v>
      </c>
      <c r="E369">
        <v>4</v>
      </c>
      <c r="F369">
        <v>92.389999000000003</v>
      </c>
      <c r="G369">
        <v>93.18</v>
      </c>
      <c r="H369">
        <v>91.32</v>
      </c>
      <c r="I369">
        <v>92.580001999999993</v>
      </c>
      <c r="J369">
        <v>92.580001999999993</v>
      </c>
      <c r="K369">
        <v>2795300</v>
      </c>
      <c r="L369">
        <v>2.0289999999999999</v>
      </c>
      <c r="M369">
        <v>5.9585572213186897E-3</v>
      </c>
      <c r="N369">
        <v>-9.7161681057993305E-4</v>
      </c>
      <c r="O369">
        <v>-4.9314668333015302E-2</v>
      </c>
      <c r="P369">
        <v>-4.69470415250548E-2</v>
      </c>
      <c r="Q369">
        <v>-0.44769460846433401</v>
      </c>
      <c r="R369">
        <v>7.7398215631449196E-3</v>
      </c>
      <c r="S369">
        <v>1.8147045657669301E-2</v>
      </c>
      <c r="T369">
        <v>2.0785349585068402E-2</v>
      </c>
      <c r="U369">
        <v>2.5434502298337401E-2</v>
      </c>
      <c r="V369">
        <v>151.259995</v>
      </c>
      <c r="W369">
        <v>73.910004000000001</v>
      </c>
      <c r="X369">
        <v>-0.17189439653017599</v>
      </c>
      <c r="Y369">
        <v>2.98071681438073E-3</v>
      </c>
      <c r="Z369">
        <v>1.1756190357288501</v>
      </c>
      <c r="AA369">
        <v>-2.43550049768935</v>
      </c>
      <c r="AB369">
        <v>-2.3758768336342002</v>
      </c>
      <c r="AC369" t="s">
        <v>249</v>
      </c>
      <c r="AD369" t="s">
        <v>273</v>
      </c>
      <c r="AE369" t="s">
        <v>71</v>
      </c>
      <c r="AF369" t="s">
        <v>73</v>
      </c>
      <c r="AG369" t="s">
        <v>274</v>
      </c>
      <c r="AH369" s="45">
        <v>37459</v>
      </c>
      <c r="AI369">
        <v>712515</v>
      </c>
      <c r="AK369" t="s">
        <v>275</v>
      </c>
      <c r="AL369" t="s">
        <v>276</v>
      </c>
      <c r="AM369" t="s">
        <v>245</v>
      </c>
    </row>
    <row r="370" spans="1:39" x14ac:dyDescent="0.3">
      <c r="A370" s="1">
        <v>43566</v>
      </c>
      <c r="B370" t="s">
        <v>4</v>
      </c>
      <c r="C370" t="s">
        <v>246</v>
      </c>
      <c r="D370">
        <v>500</v>
      </c>
      <c r="E370">
        <v>5</v>
      </c>
      <c r="F370">
        <v>100</v>
      </c>
      <c r="G370">
        <v>101.400002</v>
      </c>
      <c r="H370">
        <v>99.629997000000003</v>
      </c>
      <c r="I370">
        <v>100.58000199999999</v>
      </c>
      <c r="J370">
        <v>100.58000199999999</v>
      </c>
      <c r="K370">
        <v>2530500</v>
      </c>
      <c r="L370">
        <v>2.504</v>
      </c>
      <c r="M370">
        <v>9.4901566831352702E-3</v>
      </c>
      <c r="N370">
        <v>2.65983839336505E-2</v>
      </c>
      <c r="O370">
        <v>1.99836546136044E-2</v>
      </c>
      <c r="P370">
        <v>9.9984038063616304E-2</v>
      </c>
      <c r="Q370">
        <v>-0.16631958354029999</v>
      </c>
      <c r="R370">
        <v>1.23018848072943E-2</v>
      </c>
      <c r="S370">
        <v>2.1719744475189599E-2</v>
      </c>
      <c r="T370">
        <v>3.4979140691159497E-2</v>
      </c>
      <c r="U370">
        <v>2.4981118378580299E-2</v>
      </c>
      <c r="V370">
        <v>151.259995</v>
      </c>
      <c r="W370">
        <v>73.910004000000001</v>
      </c>
      <c r="X370">
        <v>-0.172504977973856</v>
      </c>
      <c r="Y370" s="44">
        <v>3.8122194279549302E-5</v>
      </c>
      <c r="Z370">
        <v>1.18468501580298</v>
      </c>
      <c r="AA370">
        <v>-0.89168840403321603</v>
      </c>
      <c r="AB370">
        <v>-0.98110217504307196</v>
      </c>
      <c r="AC370" t="s">
        <v>250</v>
      </c>
      <c r="AD370" t="s">
        <v>273</v>
      </c>
      <c r="AE370" t="s">
        <v>71</v>
      </c>
      <c r="AF370" t="s">
        <v>73</v>
      </c>
      <c r="AG370" t="s">
        <v>274</v>
      </c>
      <c r="AH370" s="45">
        <v>37459</v>
      </c>
      <c r="AI370">
        <v>712515</v>
      </c>
      <c r="AK370" t="s">
        <v>275</v>
      </c>
      <c r="AL370" t="s">
        <v>276</v>
      </c>
      <c r="AM370" t="s">
        <v>245</v>
      </c>
    </row>
    <row r="371" spans="1:39" x14ac:dyDescent="0.3">
      <c r="A371" s="1">
        <v>43567</v>
      </c>
      <c r="B371" t="s">
        <v>4</v>
      </c>
      <c r="C371" t="s">
        <v>239</v>
      </c>
      <c r="D371">
        <v>200</v>
      </c>
      <c r="E371">
        <v>5</v>
      </c>
      <c r="F371">
        <v>101.129997</v>
      </c>
      <c r="G371">
        <v>102.389999</v>
      </c>
      <c r="H371">
        <v>100.32</v>
      </c>
      <c r="I371">
        <v>101.83000199999999</v>
      </c>
      <c r="J371">
        <v>101.83000199999999</v>
      </c>
      <c r="K371">
        <v>2375900</v>
      </c>
      <c r="L371">
        <v>2.56</v>
      </c>
      <c r="M371">
        <v>1.23513251956639E-2</v>
      </c>
      <c r="N371">
        <v>2.3850896832169101E-2</v>
      </c>
      <c r="O371">
        <v>1.6835464065490899E-2</v>
      </c>
      <c r="P371">
        <v>0.11574745177913601</v>
      </c>
      <c r="Q371">
        <v>-0.173229261908841</v>
      </c>
      <c r="R371">
        <v>1.18072893818712E-2</v>
      </c>
      <c r="S371">
        <v>2.1629215633445699E-2</v>
      </c>
      <c r="T371">
        <v>3.4999177791574902E-2</v>
      </c>
      <c r="U371">
        <v>2.49629513448224E-2</v>
      </c>
      <c r="V371">
        <v>151.259995</v>
      </c>
      <c r="W371">
        <v>73.910004000000001</v>
      </c>
      <c r="X371">
        <v>-0.172504977973856</v>
      </c>
      <c r="Y371">
        <v>6.5875784763498903E-3</v>
      </c>
      <c r="Z371">
        <v>1.18254902848023</v>
      </c>
      <c r="AA371">
        <v>-0.93047130188869898</v>
      </c>
      <c r="AB371">
        <v>-0.96226590044774896</v>
      </c>
      <c r="AC371" t="s">
        <v>250</v>
      </c>
      <c r="AD371" t="s">
        <v>273</v>
      </c>
      <c r="AE371" t="s">
        <v>71</v>
      </c>
      <c r="AF371" t="s">
        <v>73</v>
      </c>
      <c r="AG371" t="s">
        <v>274</v>
      </c>
      <c r="AH371" s="45">
        <v>37459</v>
      </c>
      <c r="AI371">
        <v>712515</v>
      </c>
      <c r="AK371" t="s">
        <v>275</v>
      </c>
      <c r="AL371" t="s">
        <v>276</v>
      </c>
      <c r="AM371" t="s">
        <v>245</v>
      </c>
    </row>
    <row r="372" spans="1:39" x14ac:dyDescent="0.3">
      <c r="A372" s="1">
        <v>43588</v>
      </c>
      <c r="B372" t="s">
        <v>4</v>
      </c>
      <c r="C372" t="s">
        <v>246</v>
      </c>
      <c r="D372">
        <v>400</v>
      </c>
      <c r="E372">
        <v>5</v>
      </c>
      <c r="F372">
        <v>93.699996999999996</v>
      </c>
      <c r="G372">
        <v>93.879997000000003</v>
      </c>
      <c r="H372">
        <v>90.699996999999996</v>
      </c>
      <c r="I372">
        <v>92.5</v>
      </c>
      <c r="J372">
        <v>92.5</v>
      </c>
      <c r="K372">
        <v>6385800</v>
      </c>
      <c r="L372">
        <v>2.5310000000000001</v>
      </c>
      <c r="M372">
        <v>-2.0332449819515899E-2</v>
      </c>
      <c r="N372">
        <v>-2.1073689848034399E-2</v>
      </c>
      <c r="O372">
        <v>-8.6326418134539798E-2</v>
      </c>
      <c r="P372">
        <v>1.3934462272317E-2</v>
      </c>
      <c r="Q372">
        <v>-0.25141053657526802</v>
      </c>
      <c r="R372">
        <v>9.5052290138227802E-3</v>
      </c>
      <c r="S372">
        <v>1.7550513955184099E-2</v>
      </c>
      <c r="T372">
        <v>3.4744936574786799E-2</v>
      </c>
      <c r="U372">
        <v>2.5158040215324001E-2</v>
      </c>
      <c r="V372">
        <v>151.259995</v>
      </c>
      <c r="W372">
        <v>73.910004000000001</v>
      </c>
      <c r="X372">
        <v>-0.172504977973856</v>
      </c>
      <c r="Y372">
        <v>9.5921274614703799E-3</v>
      </c>
      <c r="Z372">
        <v>1.1745326695384499</v>
      </c>
      <c r="AA372">
        <v>-1.3538046635177501</v>
      </c>
      <c r="AB372">
        <v>-1.24919163388221</v>
      </c>
      <c r="AC372" t="s">
        <v>250</v>
      </c>
      <c r="AD372" t="s">
        <v>273</v>
      </c>
      <c r="AE372" t="s">
        <v>71</v>
      </c>
      <c r="AF372" t="s">
        <v>73</v>
      </c>
      <c r="AG372" t="s">
        <v>274</v>
      </c>
      <c r="AH372" s="45">
        <v>37459</v>
      </c>
      <c r="AI372">
        <v>712515</v>
      </c>
      <c r="AK372" t="s">
        <v>275</v>
      </c>
      <c r="AL372" t="s">
        <v>276</v>
      </c>
      <c r="AM372" t="s">
        <v>245</v>
      </c>
    </row>
    <row r="373" spans="1:39" x14ac:dyDescent="0.3">
      <c r="A373" s="1">
        <v>43614</v>
      </c>
      <c r="B373" t="s">
        <v>4</v>
      </c>
      <c r="C373" t="s">
        <v>239</v>
      </c>
      <c r="D373">
        <v>300</v>
      </c>
      <c r="E373">
        <v>5</v>
      </c>
      <c r="F373">
        <v>92.760002</v>
      </c>
      <c r="G373">
        <v>93.809997999999993</v>
      </c>
      <c r="H373">
        <v>91.809997999999993</v>
      </c>
      <c r="I373">
        <v>92.550003000000004</v>
      </c>
      <c r="J373">
        <v>92.550003000000004</v>
      </c>
      <c r="K373">
        <v>1889400</v>
      </c>
      <c r="L373">
        <v>2.2360000000000002</v>
      </c>
      <c r="M373">
        <v>-1.02123648602243E-2</v>
      </c>
      <c r="N373">
        <v>-3.2946645361410898E-2</v>
      </c>
      <c r="O373">
        <v>-2.0533262931997E-2</v>
      </c>
      <c r="P373">
        <v>-5.5584379061424702E-2</v>
      </c>
      <c r="Q373">
        <v>-0.35391588687113401</v>
      </c>
      <c r="R373">
        <v>1.3935544170674699E-2</v>
      </c>
      <c r="S373">
        <v>2.1869899449264801E-2</v>
      </c>
      <c r="T373">
        <v>2.1445711396590999E-2</v>
      </c>
      <c r="U373">
        <v>2.5470034462794101E-2</v>
      </c>
      <c r="V373">
        <v>151.259995</v>
      </c>
      <c r="W373">
        <v>73.910004000000001</v>
      </c>
      <c r="X373">
        <v>-0.17189439653017599</v>
      </c>
      <c r="Y373">
        <v>-6.9359101493404697E-3</v>
      </c>
      <c r="Z373">
        <v>1.1772342721401401</v>
      </c>
      <c r="AA373">
        <v>-1.89611146565115</v>
      </c>
      <c r="AB373">
        <v>-1.9013296997868401</v>
      </c>
      <c r="AC373" t="s">
        <v>250</v>
      </c>
      <c r="AD373" t="s">
        <v>273</v>
      </c>
      <c r="AE373" t="s">
        <v>71</v>
      </c>
      <c r="AF373" t="s">
        <v>73</v>
      </c>
      <c r="AG373" t="s">
        <v>274</v>
      </c>
      <c r="AH373" s="45">
        <v>37459</v>
      </c>
      <c r="AI373">
        <v>712515</v>
      </c>
      <c r="AK373" t="s">
        <v>275</v>
      </c>
      <c r="AL373" t="s">
        <v>276</v>
      </c>
      <c r="AM373" t="s">
        <v>245</v>
      </c>
    </row>
    <row r="374" spans="1:39" x14ac:dyDescent="0.3">
      <c r="A374" s="1">
        <v>43630</v>
      </c>
      <c r="B374" t="s">
        <v>4</v>
      </c>
      <c r="C374" t="s">
        <v>246</v>
      </c>
      <c r="D374">
        <v>500</v>
      </c>
      <c r="E374">
        <v>5</v>
      </c>
      <c r="F374">
        <v>93.559997999999993</v>
      </c>
      <c r="G374">
        <v>93.790001000000004</v>
      </c>
      <c r="H374">
        <v>90.459998999999996</v>
      </c>
      <c r="I374">
        <v>92.730002999999996</v>
      </c>
      <c r="J374">
        <v>92.730002999999996</v>
      </c>
      <c r="K374">
        <v>3297400</v>
      </c>
      <c r="L374">
        <v>2.093</v>
      </c>
      <c r="M374">
        <v>-9.0177421236978094E-3</v>
      </c>
      <c r="N374">
        <v>-4.4915782620644801E-2</v>
      </c>
      <c r="O374">
        <v>-1.9648223863296899E-2</v>
      </c>
      <c r="P374">
        <v>-6.5225762668769102E-2</v>
      </c>
      <c r="Q374">
        <v>-0.43510867360899103</v>
      </c>
      <c r="R374">
        <v>1.13979477297341E-2</v>
      </c>
      <c r="S374">
        <v>1.98876260165252E-2</v>
      </c>
      <c r="T374">
        <v>2.09589332857733E-2</v>
      </c>
      <c r="U374">
        <v>2.5468204512020701E-2</v>
      </c>
      <c r="V374">
        <v>151.259995</v>
      </c>
      <c r="W374">
        <v>73.910004000000001</v>
      </c>
      <c r="X374">
        <v>-0.17189439653017599</v>
      </c>
      <c r="Y374">
        <v>-1.6128120944145399E-3</v>
      </c>
      <c r="Z374">
        <v>1.1812175768883999</v>
      </c>
      <c r="AA374">
        <v>-2.34635700288253</v>
      </c>
      <c r="AB374">
        <v>-2.1334788643501601</v>
      </c>
      <c r="AC374" t="s">
        <v>250</v>
      </c>
      <c r="AD374" t="s">
        <v>273</v>
      </c>
      <c r="AE374" t="s">
        <v>71</v>
      </c>
      <c r="AF374" t="s">
        <v>73</v>
      </c>
      <c r="AG374" t="s">
        <v>274</v>
      </c>
      <c r="AH374" s="45">
        <v>37459</v>
      </c>
      <c r="AI374">
        <v>712515</v>
      </c>
      <c r="AK374" t="s">
        <v>275</v>
      </c>
      <c r="AL374" t="s">
        <v>276</v>
      </c>
      <c r="AM374" t="s">
        <v>245</v>
      </c>
    </row>
    <row r="375" spans="1:39" x14ac:dyDescent="0.3">
      <c r="A375" s="1">
        <v>43563</v>
      </c>
      <c r="B375" t="s">
        <v>4</v>
      </c>
      <c r="C375" t="s">
        <v>239</v>
      </c>
      <c r="D375">
        <v>400</v>
      </c>
      <c r="E375">
        <v>6</v>
      </c>
      <c r="F375">
        <v>99.010002</v>
      </c>
      <c r="G375">
        <v>99.419997999999893</v>
      </c>
      <c r="H375">
        <v>95.660004000000001</v>
      </c>
      <c r="I375">
        <v>97.949996999999996</v>
      </c>
      <c r="J375">
        <v>97.949996999999996</v>
      </c>
      <c r="K375">
        <v>3951000</v>
      </c>
      <c r="L375">
        <v>2.5190000000000001</v>
      </c>
      <c r="M375">
        <v>-1.4996765229304401E-2</v>
      </c>
      <c r="N375">
        <v>-4.70628280683082E-2</v>
      </c>
      <c r="O375">
        <v>-1.42925144869028E-2</v>
      </c>
      <c r="P375">
        <v>0.111790323254994</v>
      </c>
      <c r="Q375">
        <v>-0.18927372221813099</v>
      </c>
      <c r="R375">
        <v>1.4818974272148301E-2</v>
      </c>
      <c r="S375">
        <v>2.15937864583143E-2</v>
      </c>
      <c r="T375">
        <v>3.5088507150667497E-2</v>
      </c>
      <c r="U375">
        <v>2.49962440571844E-2</v>
      </c>
      <c r="V375">
        <v>151.259995</v>
      </c>
      <c r="W375">
        <v>73.910004000000001</v>
      </c>
      <c r="X375">
        <v>-0.172504977973856</v>
      </c>
      <c r="Y375">
        <v>1.0469119934194001E-3</v>
      </c>
      <c r="Z375">
        <v>1.1867978653101801</v>
      </c>
      <c r="AA375">
        <v>-0.98773884159059799</v>
      </c>
      <c r="AB375">
        <v>-0.96706801813652299</v>
      </c>
      <c r="AC375" t="s">
        <v>251</v>
      </c>
      <c r="AD375" t="s">
        <v>273</v>
      </c>
      <c r="AE375" t="s">
        <v>71</v>
      </c>
      <c r="AF375" t="s">
        <v>73</v>
      </c>
      <c r="AG375" t="s">
        <v>274</v>
      </c>
      <c r="AH375" s="45">
        <v>37459</v>
      </c>
      <c r="AI375">
        <v>712515</v>
      </c>
      <c r="AK375" t="s">
        <v>275</v>
      </c>
      <c r="AL375" t="s">
        <v>276</v>
      </c>
      <c r="AM375" t="s">
        <v>245</v>
      </c>
    </row>
    <row r="376" spans="1:39" x14ac:dyDescent="0.3">
      <c r="A376" s="1">
        <v>43572</v>
      </c>
      <c r="B376" t="s">
        <v>4</v>
      </c>
      <c r="C376" t="s">
        <v>239</v>
      </c>
      <c r="D376">
        <v>600</v>
      </c>
      <c r="E376">
        <v>6</v>
      </c>
      <c r="F376">
        <v>94.459998999999996</v>
      </c>
      <c r="G376">
        <v>94.459998999999996</v>
      </c>
      <c r="H376">
        <v>91</v>
      </c>
      <c r="I376">
        <v>91.949996999999996</v>
      </c>
      <c r="J376">
        <v>91.949996999999996</v>
      </c>
      <c r="K376">
        <v>9779000</v>
      </c>
      <c r="L376">
        <v>2.5920000000000001</v>
      </c>
      <c r="M376">
        <v>-2.0239737193200401E-2</v>
      </c>
      <c r="N376">
        <v>-8.02183755214501E-2</v>
      </c>
      <c r="O376">
        <v>-8.0519514565819503E-2</v>
      </c>
      <c r="P376">
        <v>2.2324554520514399E-2</v>
      </c>
      <c r="Q376">
        <v>-0.30153351129091099</v>
      </c>
      <c r="R376">
        <v>2.6051396011004299E-2</v>
      </c>
      <c r="S376">
        <v>2.4958627934276102E-2</v>
      </c>
      <c r="T376">
        <v>3.57462920730207E-2</v>
      </c>
      <c r="U376">
        <v>2.52022315173729E-2</v>
      </c>
      <c r="V376">
        <v>151.259995</v>
      </c>
      <c r="W376">
        <v>73.910004000000001</v>
      </c>
      <c r="X376">
        <v>-0.172504977973856</v>
      </c>
      <c r="Y376">
        <v>-2.2764010197428601E-3</v>
      </c>
      <c r="Z376">
        <v>1.18103644261967</v>
      </c>
      <c r="AA376">
        <v>-1.54916363424157</v>
      </c>
      <c r="AB376">
        <v>-1.1675301856826601</v>
      </c>
      <c r="AC376" t="s">
        <v>251</v>
      </c>
      <c r="AD376" t="s">
        <v>273</v>
      </c>
      <c r="AE376" t="s">
        <v>71</v>
      </c>
      <c r="AF376" t="s">
        <v>73</v>
      </c>
      <c r="AG376" t="s">
        <v>274</v>
      </c>
      <c r="AH376" s="45">
        <v>37459</v>
      </c>
      <c r="AI376">
        <v>712515</v>
      </c>
      <c r="AK376" t="s">
        <v>275</v>
      </c>
      <c r="AL376" t="s">
        <v>276</v>
      </c>
      <c r="AM376" t="s">
        <v>245</v>
      </c>
    </row>
    <row r="377" spans="1:39" x14ac:dyDescent="0.3">
      <c r="A377" s="1">
        <v>43580</v>
      </c>
      <c r="B377" t="s">
        <v>4</v>
      </c>
      <c r="C377" t="s">
        <v>246</v>
      </c>
      <c r="D377">
        <v>1800</v>
      </c>
      <c r="E377">
        <v>6</v>
      </c>
      <c r="F377">
        <v>94.150002000000001</v>
      </c>
      <c r="G377">
        <v>94.199996999999996</v>
      </c>
      <c r="H377">
        <v>92.68</v>
      </c>
      <c r="I377">
        <v>92.980002999999996</v>
      </c>
      <c r="J377">
        <v>92.980002999999996</v>
      </c>
      <c r="K377">
        <v>2993000</v>
      </c>
      <c r="L377">
        <v>2.5339999999999998</v>
      </c>
      <c r="M377">
        <v>-1.2504827818417601E-2</v>
      </c>
      <c r="N377">
        <v>1.11395301035392E-2</v>
      </c>
      <c r="O377">
        <v>-8.9937825768041102E-2</v>
      </c>
      <c r="P377">
        <v>1.6264046578807999E-2</v>
      </c>
      <c r="Q377">
        <v>-0.24328768371960499</v>
      </c>
      <c r="R377">
        <v>1.47974586537026E-2</v>
      </c>
      <c r="S377">
        <v>1.78888025087382E-2</v>
      </c>
      <c r="T377">
        <v>3.5332546618178799E-2</v>
      </c>
      <c r="U377">
        <v>2.52234319782479E-2</v>
      </c>
      <c r="V377">
        <v>151.259995</v>
      </c>
      <c r="W377">
        <v>73.910004000000001</v>
      </c>
      <c r="X377">
        <v>-0.172504977973856</v>
      </c>
      <c r="Y377">
        <v>-3.6904169755480902E-4</v>
      </c>
      <c r="Z377">
        <v>1.18808566510497</v>
      </c>
      <c r="AA377">
        <v>-1.29247985682222</v>
      </c>
      <c r="AB377">
        <v>-1.3715977836935001</v>
      </c>
      <c r="AC377" t="s">
        <v>251</v>
      </c>
      <c r="AD377" t="s">
        <v>273</v>
      </c>
      <c r="AE377" t="s">
        <v>71</v>
      </c>
      <c r="AF377" t="s">
        <v>73</v>
      </c>
      <c r="AG377" t="s">
        <v>274</v>
      </c>
      <c r="AH377" s="45">
        <v>37459</v>
      </c>
      <c r="AI377">
        <v>712515</v>
      </c>
      <c r="AK377" t="s">
        <v>275</v>
      </c>
      <c r="AL377" t="s">
        <v>276</v>
      </c>
      <c r="AM377" t="s">
        <v>245</v>
      </c>
    </row>
    <row r="378" spans="1:39" x14ac:dyDescent="0.3">
      <c r="A378" s="1">
        <v>43588</v>
      </c>
      <c r="B378" t="s">
        <v>4</v>
      </c>
      <c r="C378" t="s">
        <v>239</v>
      </c>
      <c r="D378">
        <v>100</v>
      </c>
      <c r="E378">
        <v>6</v>
      </c>
      <c r="F378">
        <v>93.699996999999996</v>
      </c>
      <c r="G378">
        <v>93.879997000000003</v>
      </c>
      <c r="H378">
        <v>90.699996999999996</v>
      </c>
      <c r="I378">
        <v>92.5</v>
      </c>
      <c r="J378">
        <v>92.5</v>
      </c>
      <c r="K378">
        <v>6385800</v>
      </c>
      <c r="L378">
        <v>2.5310000000000001</v>
      </c>
      <c r="M378">
        <v>-2.0332449819515899E-2</v>
      </c>
      <c r="N378">
        <v>-2.1073689848034399E-2</v>
      </c>
      <c r="O378">
        <v>-8.6326418134539798E-2</v>
      </c>
      <c r="P378">
        <v>1.3934462272317E-2</v>
      </c>
      <c r="Q378">
        <v>-0.25141053657526802</v>
      </c>
      <c r="R378">
        <v>9.5052290138227802E-3</v>
      </c>
      <c r="S378">
        <v>1.7550513955184099E-2</v>
      </c>
      <c r="T378">
        <v>3.4744936574786799E-2</v>
      </c>
      <c r="U378">
        <v>2.5158040215324001E-2</v>
      </c>
      <c r="V378">
        <v>151.259995</v>
      </c>
      <c r="W378">
        <v>73.910004000000001</v>
      </c>
      <c r="X378">
        <v>-0.172504977973856</v>
      </c>
      <c r="Y378">
        <v>9.5921274614703799E-3</v>
      </c>
      <c r="Z378">
        <v>1.1745326695384499</v>
      </c>
      <c r="AA378">
        <v>-1.3538046635177501</v>
      </c>
      <c r="AB378">
        <v>-1.24919163388221</v>
      </c>
      <c r="AC378" t="s">
        <v>251</v>
      </c>
      <c r="AD378" t="s">
        <v>273</v>
      </c>
      <c r="AE378" t="s">
        <v>71</v>
      </c>
      <c r="AF378" t="s">
        <v>73</v>
      </c>
      <c r="AG378" t="s">
        <v>274</v>
      </c>
      <c r="AH378" s="45">
        <v>37459</v>
      </c>
      <c r="AI378">
        <v>712515</v>
      </c>
      <c r="AK378" t="s">
        <v>275</v>
      </c>
      <c r="AL378" t="s">
        <v>276</v>
      </c>
      <c r="AM378" t="s">
        <v>245</v>
      </c>
    </row>
    <row r="379" spans="1:39" x14ac:dyDescent="0.3">
      <c r="A379" s="1">
        <v>43591</v>
      </c>
      <c r="B379" t="s">
        <v>4</v>
      </c>
      <c r="C379" t="s">
        <v>239</v>
      </c>
      <c r="D379">
        <v>900</v>
      </c>
      <c r="E379">
        <v>6</v>
      </c>
      <c r="F379">
        <v>91.099997999999999</v>
      </c>
      <c r="G379">
        <v>93.989998</v>
      </c>
      <c r="H379">
        <v>90.519997000000004</v>
      </c>
      <c r="I379">
        <v>93.760002</v>
      </c>
      <c r="J379">
        <v>93.760002</v>
      </c>
      <c r="K379">
        <v>4413700</v>
      </c>
      <c r="L379">
        <v>2.5</v>
      </c>
      <c r="M379">
        <v>1.35297026413807E-2</v>
      </c>
      <c r="N379">
        <v>-1.02924243966361E-2</v>
      </c>
      <c r="O379">
        <v>-6.59307349221116E-2</v>
      </c>
      <c r="P379">
        <v>5.8527068572116502E-2</v>
      </c>
      <c r="Q379">
        <v>-0.24816904312035901</v>
      </c>
      <c r="R379">
        <v>1.22935932681205E-2</v>
      </c>
      <c r="S379">
        <v>1.79224473991768E-2</v>
      </c>
      <c r="T379">
        <v>3.4551018261733603E-2</v>
      </c>
      <c r="U379">
        <v>2.5164661365244E-2</v>
      </c>
      <c r="V379">
        <v>151.259995</v>
      </c>
      <c r="W379">
        <v>73.910004000000001</v>
      </c>
      <c r="X379">
        <v>-0.172504977973856</v>
      </c>
      <c r="Y379">
        <v>-4.4810132310555703E-3</v>
      </c>
      <c r="Z379">
        <v>1.17178732877201</v>
      </c>
      <c r="AA379">
        <v>-1.3407657726815301</v>
      </c>
      <c r="AB379">
        <v>-1.2671827651105301</v>
      </c>
      <c r="AC379" t="s">
        <v>251</v>
      </c>
      <c r="AD379" t="s">
        <v>273</v>
      </c>
      <c r="AE379" t="s">
        <v>71</v>
      </c>
      <c r="AF379" t="s">
        <v>73</v>
      </c>
      <c r="AG379" t="s">
        <v>274</v>
      </c>
      <c r="AH379" s="45">
        <v>37459</v>
      </c>
      <c r="AI379">
        <v>712515</v>
      </c>
      <c r="AK379" t="s">
        <v>275</v>
      </c>
      <c r="AL379" t="s">
        <v>276</v>
      </c>
      <c r="AM379" t="s">
        <v>245</v>
      </c>
    </row>
    <row r="380" spans="1:39" x14ac:dyDescent="0.3">
      <c r="A380" s="1">
        <v>43592</v>
      </c>
      <c r="B380" t="s">
        <v>4</v>
      </c>
      <c r="C380" t="s">
        <v>246</v>
      </c>
      <c r="D380">
        <v>1100</v>
      </c>
      <c r="E380">
        <v>6</v>
      </c>
      <c r="F380">
        <v>93.110000999999997</v>
      </c>
      <c r="G380">
        <v>93.400002000000001</v>
      </c>
      <c r="H380">
        <v>91.830001999999993</v>
      </c>
      <c r="I380">
        <v>92.730002999999996</v>
      </c>
      <c r="J380">
        <v>92.730002999999996</v>
      </c>
      <c r="K380">
        <v>7090900</v>
      </c>
      <c r="L380">
        <v>2.448</v>
      </c>
      <c r="M380">
        <v>-1.10462699956365E-2</v>
      </c>
      <c r="N380">
        <v>-2.0493821621688599E-2</v>
      </c>
      <c r="O380">
        <v>-5.4662989530713101E-2</v>
      </c>
      <c r="P380">
        <v>2.2672722263072402E-3</v>
      </c>
      <c r="Q380">
        <v>-0.28768203201179399</v>
      </c>
      <c r="R380">
        <v>1.28746210395269E-2</v>
      </c>
      <c r="S380">
        <v>1.75001576208293E-2</v>
      </c>
      <c r="T380">
        <v>3.4112235230902198E-2</v>
      </c>
      <c r="U380">
        <v>2.51034474414994E-2</v>
      </c>
      <c r="V380">
        <v>151.259995</v>
      </c>
      <c r="W380">
        <v>73.910004000000001</v>
      </c>
      <c r="X380">
        <v>-0.172504977973856</v>
      </c>
      <c r="Y380">
        <v>-1.6649488130547601E-2</v>
      </c>
      <c r="Z380">
        <v>1.1558610514320899</v>
      </c>
      <c r="AA380">
        <v>-1.5372377607585499</v>
      </c>
      <c r="AB380">
        <v>-1.3406804919998001</v>
      </c>
      <c r="AC380" t="s">
        <v>251</v>
      </c>
      <c r="AD380" t="s">
        <v>273</v>
      </c>
      <c r="AE380" t="s">
        <v>71</v>
      </c>
      <c r="AF380" t="s">
        <v>73</v>
      </c>
      <c r="AG380" t="s">
        <v>274</v>
      </c>
      <c r="AH380" s="45">
        <v>37459</v>
      </c>
      <c r="AI380">
        <v>712515</v>
      </c>
      <c r="AK380" t="s">
        <v>275</v>
      </c>
      <c r="AL380" t="s">
        <v>276</v>
      </c>
      <c r="AM380" t="s">
        <v>245</v>
      </c>
    </row>
    <row r="381" spans="1:39" x14ac:dyDescent="0.3">
      <c r="A381" s="1">
        <v>43614</v>
      </c>
      <c r="B381" t="s">
        <v>4</v>
      </c>
      <c r="C381" t="s">
        <v>239</v>
      </c>
      <c r="D381">
        <v>1300</v>
      </c>
      <c r="E381">
        <v>6</v>
      </c>
      <c r="F381">
        <v>92.760002</v>
      </c>
      <c r="G381">
        <v>93.809997999999993</v>
      </c>
      <c r="H381">
        <v>91.809997999999993</v>
      </c>
      <c r="I381">
        <v>92.550003000000004</v>
      </c>
      <c r="J381">
        <v>92.550003000000004</v>
      </c>
      <c r="K381">
        <v>1889400</v>
      </c>
      <c r="L381">
        <v>2.2360000000000002</v>
      </c>
      <c r="M381">
        <v>-1.02123648602243E-2</v>
      </c>
      <c r="N381">
        <v>-3.2946645361410898E-2</v>
      </c>
      <c r="O381">
        <v>-2.0533262931997E-2</v>
      </c>
      <c r="P381">
        <v>-5.5584379061424702E-2</v>
      </c>
      <c r="Q381">
        <v>-0.35391588687113401</v>
      </c>
      <c r="R381">
        <v>1.3935544170674699E-2</v>
      </c>
      <c r="S381">
        <v>2.1869899449264801E-2</v>
      </c>
      <c r="T381">
        <v>2.1445711396590999E-2</v>
      </c>
      <c r="U381">
        <v>2.5470034462794101E-2</v>
      </c>
      <c r="V381">
        <v>151.259995</v>
      </c>
      <c r="W381">
        <v>73.910004000000001</v>
      </c>
      <c r="X381">
        <v>-0.17189439653017599</v>
      </c>
      <c r="Y381">
        <v>-6.9359101493404697E-3</v>
      </c>
      <c r="Z381">
        <v>1.1772342721401401</v>
      </c>
      <c r="AA381">
        <v>-1.89611146565115</v>
      </c>
      <c r="AB381">
        <v>-1.9013296997868401</v>
      </c>
      <c r="AC381" t="s">
        <v>251</v>
      </c>
      <c r="AD381" t="s">
        <v>273</v>
      </c>
      <c r="AE381" t="s">
        <v>71</v>
      </c>
      <c r="AF381" t="s">
        <v>73</v>
      </c>
      <c r="AG381" t="s">
        <v>274</v>
      </c>
      <c r="AH381" s="45">
        <v>37459</v>
      </c>
      <c r="AI381">
        <v>712515</v>
      </c>
      <c r="AK381" t="s">
        <v>275</v>
      </c>
      <c r="AL381" t="s">
        <v>276</v>
      </c>
      <c r="AM381" t="s">
        <v>245</v>
      </c>
    </row>
    <row r="382" spans="1:39" x14ac:dyDescent="0.3">
      <c r="A382" s="1">
        <v>43565</v>
      </c>
      <c r="B382" t="s">
        <v>4</v>
      </c>
      <c r="C382" t="s">
        <v>239</v>
      </c>
      <c r="D382">
        <v>1700</v>
      </c>
      <c r="E382">
        <v>7</v>
      </c>
      <c r="F382">
        <v>98.580001999999993</v>
      </c>
      <c r="G382">
        <v>100.349998</v>
      </c>
      <c r="H382">
        <v>98.379997000000003</v>
      </c>
      <c r="I382">
        <v>99.629997000000003</v>
      </c>
      <c r="J382">
        <v>99.629997000000003</v>
      </c>
      <c r="K382">
        <v>2199500</v>
      </c>
      <c r="L382">
        <v>2.4769999999999999</v>
      </c>
      <c r="M382">
        <v>1.3948043195981599E-2</v>
      </c>
      <c r="N382">
        <v>-5.2057881365196899E-3</v>
      </c>
      <c r="O382">
        <v>5.9394749121357403E-3</v>
      </c>
      <c r="P382">
        <v>0.11383862682298999</v>
      </c>
      <c r="Q382">
        <v>-0.19192767248336501</v>
      </c>
      <c r="R382">
        <v>1.69504605219301E-2</v>
      </c>
      <c r="S382">
        <v>2.1661814051652399E-2</v>
      </c>
      <c r="T382">
        <v>3.5073054867992101E-2</v>
      </c>
      <c r="U382">
        <v>2.4991747237970499E-2</v>
      </c>
      <c r="V382">
        <v>151.259995</v>
      </c>
      <c r="W382">
        <v>73.910004000000001</v>
      </c>
      <c r="X382">
        <v>-0.172504977973856</v>
      </c>
      <c r="Y382">
        <v>3.47183783585567E-3</v>
      </c>
      <c r="Z382">
        <v>1.18701377142028</v>
      </c>
      <c r="AA382">
        <v>-1.00570976091178</v>
      </c>
      <c r="AB382">
        <v>-1.0123813181025201</v>
      </c>
      <c r="AC382" t="s">
        <v>252</v>
      </c>
      <c r="AD382" t="s">
        <v>273</v>
      </c>
      <c r="AE382" t="s">
        <v>71</v>
      </c>
      <c r="AF382" t="s">
        <v>73</v>
      </c>
      <c r="AG382" t="s">
        <v>274</v>
      </c>
      <c r="AH382" s="45">
        <v>37459</v>
      </c>
      <c r="AI382">
        <v>712515</v>
      </c>
      <c r="AK382" t="s">
        <v>275</v>
      </c>
      <c r="AL382" t="s">
        <v>276</v>
      </c>
      <c r="AM382" t="s">
        <v>245</v>
      </c>
    </row>
    <row r="383" spans="1:39" x14ac:dyDescent="0.3">
      <c r="A383" s="1">
        <v>43581</v>
      </c>
      <c r="B383" t="s">
        <v>4</v>
      </c>
      <c r="C383" t="s">
        <v>246</v>
      </c>
      <c r="D383">
        <v>1400</v>
      </c>
      <c r="E383">
        <v>7</v>
      </c>
      <c r="F383">
        <v>93.459998999999996</v>
      </c>
      <c r="G383">
        <v>94.580001999999993</v>
      </c>
      <c r="H383">
        <v>92.82</v>
      </c>
      <c r="I383">
        <v>94.470000999999996</v>
      </c>
      <c r="J383">
        <v>94.470000999999996</v>
      </c>
      <c r="K383">
        <v>3496300</v>
      </c>
      <c r="L383">
        <v>2.5049999999999999</v>
      </c>
      <c r="M383">
        <v>1.58978858389725E-2</v>
      </c>
      <c r="N383">
        <v>1.4178607548708399E-2</v>
      </c>
      <c r="O383">
        <v>-7.9822822904173196E-2</v>
      </c>
      <c r="P383">
        <v>2.9323866998129298E-2</v>
      </c>
      <c r="Q383">
        <v>-0.21115281063310601</v>
      </c>
      <c r="R383">
        <v>1.5393701593948201E-2</v>
      </c>
      <c r="S383">
        <v>1.82802869836504E-2</v>
      </c>
      <c r="T383">
        <v>3.53861980052462E-2</v>
      </c>
      <c r="U383">
        <v>2.5227147734011E-2</v>
      </c>
      <c r="V383">
        <v>151.259995</v>
      </c>
      <c r="W383">
        <v>73.910004000000001</v>
      </c>
      <c r="X383">
        <v>-0.172504977973856</v>
      </c>
      <c r="Y383">
        <v>4.6743503443647796E-3</v>
      </c>
      <c r="Z383">
        <v>1.19141021146313</v>
      </c>
      <c r="AA383">
        <v>-1.1395594218042699</v>
      </c>
      <c r="AB383">
        <v>-1.29622213682964</v>
      </c>
      <c r="AC383" t="s">
        <v>252</v>
      </c>
      <c r="AD383" t="s">
        <v>273</v>
      </c>
      <c r="AE383" t="s">
        <v>71</v>
      </c>
      <c r="AF383" t="s">
        <v>73</v>
      </c>
      <c r="AG383" t="s">
        <v>274</v>
      </c>
      <c r="AH383" s="45">
        <v>37459</v>
      </c>
      <c r="AI383">
        <v>712515</v>
      </c>
      <c r="AK383" t="s">
        <v>275</v>
      </c>
      <c r="AL383" t="s">
        <v>276</v>
      </c>
      <c r="AM383" t="s">
        <v>245</v>
      </c>
    </row>
    <row r="384" spans="1:39" x14ac:dyDescent="0.3">
      <c r="A384" s="1">
        <v>43599</v>
      </c>
      <c r="B384" t="s">
        <v>4</v>
      </c>
      <c r="C384" t="s">
        <v>239</v>
      </c>
      <c r="D384">
        <v>500</v>
      </c>
      <c r="E384">
        <v>7</v>
      </c>
      <c r="F384">
        <v>90.919997999999893</v>
      </c>
      <c r="G384">
        <v>95.519997000000004</v>
      </c>
      <c r="H384">
        <v>90.75</v>
      </c>
      <c r="I384">
        <v>94.57</v>
      </c>
      <c r="J384">
        <v>94.57</v>
      </c>
      <c r="K384">
        <v>5769300</v>
      </c>
      <c r="L384">
        <v>2.419</v>
      </c>
      <c r="M384">
        <v>4.4874841279962198E-2</v>
      </c>
      <c r="N384">
        <v>1.9648223863296899E-2</v>
      </c>
      <c r="O384">
        <v>-6.1613149601066702E-2</v>
      </c>
      <c r="P384">
        <v>-7.8862603615853802E-2</v>
      </c>
      <c r="Q384">
        <v>-0.33957921932563101</v>
      </c>
      <c r="R384">
        <v>2.9875519022613501E-2</v>
      </c>
      <c r="S384">
        <v>2.10387274638505E-2</v>
      </c>
      <c r="T384">
        <v>2.1359978129496301E-2</v>
      </c>
      <c r="U384">
        <v>2.5096160018501401E-2</v>
      </c>
      <c r="V384">
        <v>151.259995</v>
      </c>
      <c r="W384">
        <v>73.910004000000001</v>
      </c>
      <c r="X384">
        <v>-0.17189439653017599</v>
      </c>
      <c r="Y384">
        <v>7.98398755130913E-3</v>
      </c>
      <c r="Z384">
        <v>1.1531884632946601</v>
      </c>
      <c r="AA384">
        <v>-1.81211918584288</v>
      </c>
      <c r="AB384">
        <v>-1.7367244405489799</v>
      </c>
      <c r="AC384" t="s">
        <v>252</v>
      </c>
      <c r="AD384" t="s">
        <v>273</v>
      </c>
      <c r="AE384" t="s">
        <v>71</v>
      </c>
      <c r="AF384" t="s">
        <v>73</v>
      </c>
      <c r="AG384" t="s">
        <v>274</v>
      </c>
      <c r="AH384" s="45">
        <v>37459</v>
      </c>
      <c r="AI384">
        <v>712515</v>
      </c>
      <c r="AK384" t="s">
        <v>275</v>
      </c>
      <c r="AL384" t="s">
        <v>276</v>
      </c>
      <c r="AM384" t="s">
        <v>245</v>
      </c>
    </row>
    <row r="385" spans="1:39" x14ac:dyDescent="0.3">
      <c r="A385" s="1">
        <v>43600</v>
      </c>
      <c r="B385" t="s">
        <v>4</v>
      </c>
      <c r="C385" t="s">
        <v>246</v>
      </c>
      <c r="D385">
        <v>1700</v>
      </c>
      <c r="E385">
        <v>7</v>
      </c>
      <c r="F385">
        <v>93.800003000000004</v>
      </c>
      <c r="G385">
        <v>98.32</v>
      </c>
      <c r="H385">
        <v>93.660004000000001</v>
      </c>
      <c r="I385">
        <v>96.769997000000004</v>
      </c>
      <c r="J385">
        <v>96.769997000000004</v>
      </c>
      <c r="K385">
        <v>4694700</v>
      </c>
      <c r="L385">
        <v>2.379</v>
      </c>
      <c r="M385">
        <v>2.2996696864086601E-2</v>
      </c>
      <c r="N385">
        <v>3.03196588643731E-2</v>
      </c>
      <c r="O385">
        <v>-5.0967777932644003E-2</v>
      </c>
      <c r="P385">
        <v>-5.50837970314038E-2</v>
      </c>
      <c r="Q385">
        <v>-0.31447202945561797</v>
      </c>
      <c r="R385">
        <v>3.09857900158086E-2</v>
      </c>
      <c r="S385">
        <v>2.1520707271477799E-2</v>
      </c>
      <c r="T385">
        <v>2.1577396535507599E-2</v>
      </c>
      <c r="U385">
        <v>2.5142913212986701E-2</v>
      </c>
      <c r="V385">
        <v>151.259995</v>
      </c>
      <c r="W385">
        <v>73.910004000000001</v>
      </c>
      <c r="X385">
        <v>-0.17189439653017599</v>
      </c>
      <c r="Y385">
        <v>5.8219943882337104E-3</v>
      </c>
      <c r="Z385">
        <v>1.1576373110417699</v>
      </c>
      <c r="AA385">
        <v>-1.68732860834933</v>
      </c>
      <c r="AB385">
        <v>-1.7753101512457501</v>
      </c>
      <c r="AC385" t="s">
        <v>252</v>
      </c>
      <c r="AD385" t="s">
        <v>273</v>
      </c>
      <c r="AE385" t="s">
        <v>71</v>
      </c>
      <c r="AF385" t="s">
        <v>73</v>
      </c>
      <c r="AG385" t="s">
        <v>274</v>
      </c>
      <c r="AH385" s="45">
        <v>37459</v>
      </c>
      <c r="AI385">
        <v>712515</v>
      </c>
      <c r="AK385" t="s">
        <v>275</v>
      </c>
      <c r="AL385" t="s">
        <v>276</v>
      </c>
      <c r="AM385" t="s">
        <v>245</v>
      </c>
    </row>
    <row r="386" spans="1:39" x14ac:dyDescent="0.3">
      <c r="A386" s="1">
        <v>43609</v>
      </c>
      <c r="B386" t="s">
        <v>4</v>
      </c>
      <c r="C386" t="s">
        <v>239</v>
      </c>
      <c r="D386">
        <v>700</v>
      </c>
      <c r="E386">
        <v>7</v>
      </c>
      <c r="F386">
        <v>92.669997999999893</v>
      </c>
      <c r="G386">
        <v>93.309997999999993</v>
      </c>
      <c r="H386">
        <v>91.489998</v>
      </c>
      <c r="I386">
        <v>92.269997000000004</v>
      </c>
      <c r="J386">
        <v>92.269997000000004</v>
      </c>
      <c r="K386">
        <v>2262600</v>
      </c>
      <c r="L386">
        <v>2.3239999999999998</v>
      </c>
      <c r="M386">
        <v>1.73550322045901E-3</v>
      </c>
      <c r="N386">
        <v>-5.2668796461889898E-2</v>
      </c>
      <c r="O386">
        <v>-2.0170247268671199E-2</v>
      </c>
      <c r="P386">
        <v>-3.8169775086177103E-2</v>
      </c>
      <c r="Q386">
        <v>-0.36938244876311599</v>
      </c>
      <c r="R386">
        <v>2.9427172595162001E-2</v>
      </c>
      <c r="S386">
        <v>2.2011116158285202E-2</v>
      </c>
      <c r="T386">
        <v>2.16439284725168E-2</v>
      </c>
      <c r="U386">
        <v>2.5463488532098202E-2</v>
      </c>
      <c r="V386">
        <v>151.259995</v>
      </c>
      <c r="W386">
        <v>73.910004000000001</v>
      </c>
      <c r="X386">
        <v>-0.17189439653017599</v>
      </c>
      <c r="Y386">
        <v>1.3526439988342199E-3</v>
      </c>
      <c r="Z386">
        <v>1.1864775278677</v>
      </c>
      <c r="AA386">
        <v>-1.9769899770044601</v>
      </c>
      <c r="AB386">
        <v>-1.8724969944693799</v>
      </c>
      <c r="AC386" t="s">
        <v>252</v>
      </c>
      <c r="AD386" t="s">
        <v>273</v>
      </c>
      <c r="AE386" t="s">
        <v>71</v>
      </c>
      <c r="AF386" t="s">
        <v>73</v>
      </c>
      <c r="AG386" t="s">
        <v>274</v>
      </c>
      <c r="AH386" s="45">
        <v>37459</v>
      </c>
      <c r="AI386">
        <v>712515</v>
      </c>
      <c r="AK386" t="s">
        <v>275</v>
      </c>
      <c r="AL386" t="s">
        <v>276</v>
      </c>
      <c r="AM386" t="s">
        <v>245</v>
      </c>
    </row>
    <row r="387" spans="1:39" x14ac:dyDescent="0.3">
      <c r="A387" s="1">
        <v>43622</v>
      </c>
      <c r="B387" t="s">
        <v>4</v>
      </c>
      <c r="C387" t="s">
        <v>246</v>
      </c>
      <c r="D387">
        <v>1200</v>
      </c>
      <c r="E387">
        <v>7</v>
      </c>
      <c r="F387">
        <v>95.959998999999996</v>
      </c>
      <c r="G387">
        <v>97.379997000000003</v>
      </c>
      <c r="H387">
        <v>95.059997999999993</v>
      </c>
      <c r="I387">
        <v>96.389999000000003</v>
      </c>
      <c r="J387">
        <v>96.389999000000003</v>
      </c>
      <c r="K387">
        <v>2654200</v>
      </c>
      <c r="L387">
        <v>2.1240000000000001</v>
      </c>
      <c r="M387">
        <v>1.1897437414546101E-2</v>
      </c>
      <c r="N387">
        <v>4.5201860863199599E-2</v>
      </c>
      <c r="O387">
        <v>2.7664104261596201E-2</v>
      </c>
      <c r="P387">
        <v>-3.03471768282241E-2</v>
      </c>
      <c r="Q387">
        <v>-0.35128651208188699</v>
      </c>
      <c r="R387">
        <v>1.78313199324471E-2</v>
      </c>
      <c r="S387">
        <v>2.2986957094115901E-2</v>
      </c>
      <c r="T387">
        <v>2.0833545482207502E-2</v>
      </c>
      <c r="U387">
        <v>2.54734400505412E-2</v>
      </c>
      <c r="V387">
        <v>151.259995</v>
      </c>
      <c r="W387">
        <v>73.910004000000001</v>
      </c>
      <c r="X387">
        <v>-0.17189439653017599</v>
      </c>
      <c r="Y387">
        <v>6.1168407152111899E-3</v>
      </c>
      <c r="Z387">
        <v>1.1762629989554301</v>
      </c>
      <c r="AA387">
        <v>-1.8878110154869301</v>
      </c>
      <c r="AB387">
        <v>-1.89430253747913</v>
      </c>
      <c r="AC387" t="s">
        <v>252</v>
      </c>
      <c r="AD387" t="s">
        <v>273</v>
      </c>
      <c r="AE387" t="s">
        <v>71</v>
      </c>
      <c r="AF387" t="s">
        <v>73</v>
      </c>
      <c r="AG387" t="s">
        <v>274</v>
      </c>
      <c r="AH387" s="45">
        <v>37459</v>
      </c>
      <c r="AI387">
        <v>712515</v>
      </c>
      <c r="AK387" t="s">
        <v>275</v>
      </c>
      <c r="AL387" t="s">
        <v>276</v>
      </c>
      <c r="AM387" t="s">
        <v>245</v>
      </c>
    </row>
    <row r="388" spans="1:39" x14ac:dyDescent="0.3">
      <c r="A388" s="1">
        <v>43634</v>
      </c>
      <c r="B388" t="s">
        <v>4</v>
      </c>
      <c r="C388" t="s">
        <v>246</v>
      </c>
      <c r="D388">
        <v>500</v>
      </c>
      <c r="E388">
        <v>7</v>
      </c>
      <c r="F388">
        <v>93.480002999999996</v>
      </c>
      <c r="G388">
        <v>95.300003000000004</v>
      </c>
      <c r="H388">
        <v>91.940002000000007</v>
      </c>
      <c r="I388">
        <v>92.029999000000004</v>
      </c>
      <c r="J388">
        <v>92.029999000000004</v>
      </c>
      <c r="K388">
        <v>3955900</v>
      </c>
      <c r="L388">
        <v>2.06</v>
      </c>
      <c r="M388">
        <v>-4.4452070570918101E-3</v>
      </c>
      <c r="N388">
        <v>-2.73314583771057E-2</v>
      </c>
      <c r="O388">
        <v>-7.3005250149846407E-2</v>
      </c>
      <c r="P388">
        <v>-5.7840357373000598E-2</v>
      </c>
      <c r="Q388">
        <v>-0.465934154524975</v>
      </c>
      <c r="R388">
        <v>1.08525853432831E-2</v>
      </c>
      <c r="S388">
        <v>1.8339160978248101E-2</v>
      </c>
      <c r="T388">
        <v>2.07739894867379E-2</v>
      </c>
      <c r="U388">
        <v>2.5438354618253101E-2</v>
      </c>
      <c r="V388">
        <v>151.259995</v>
      </c>
      <c r="W388">
        <v>73.910004000000001</v>
      </c>
      <c r="X388">
        <v>-0.17189439653017599</v>
      </c>
      <c r="Y388">
        <v>9.6704895497130797E-3</v>
      </c>
      <c r="Z388">
        <v>1.1758517935422801</v>
      </c>
      <c r="AA388">
        <v>-2.52177639740753</v>
      </c>
      <c r="AB388">
        <v>-2.32593601584303</v>
      </c>
      <c r="AC388" t="s">
        <v>252</v>
      </c>
      <c r="AD388" t="s">
        <v>273</v>
      </c>
      <c r="AE388" t="s">
        <v>71</v>
      </c>
      <c r="AF388" t="s">
        <v>73</v>
      </c>
      <c r="AG388" t="s">
        <v>274</v>
      </c>
      <c r="AH388" s="45">
        <v>37459</v>
      </c>
      <c r="AI388">
        <v>712515</v>
      </c>
      <c r="AK388" t="s">
        <v>275</v>
      </c>
      <c r="AL388" t="s">
        <v>276</v>
      </c>
      <c r="AM388" t="s">
        <v>245</v>
      </c>
    </row>
    <row r="389" spans="1:39" x14ac:dyDescent="0.3">
      <c r="A389" s="1">
        <v>43563</v>
      </c>
      <c r="B389" t="s">
        <v>4</v>
      </c>
      <c r="C389" t="s">
        <v>239</v>
      </c>
      <c r="D389">
        <v>1400</v>
      </c>
      <c r="E389">
        <v>8</v>
      </c>
      <c r="F389">
        <v>99.010002</v>
      </c>
      <c r="G389">
        <v>99.419997999999893</v>
      </c>
      <c r="H389">
        <v>95.660004000000001</v>
      </c>
      <c r="I389">
        <v>97.949996999999996</v>
      </c>
      <c r="J389">
        <v>97.949996999999996</v>
      </c>
      <c r="K389">
        <v>3951000</v>
      </c>
      <c r="L389">
        <v>2.5190000000000001</v>
      </c>
      <c r="M389">
        <v>-1.4996765229304401E-2</v>
      </c>
      <c r="N389">
        <v>-4.70628280683082E-2</v>
      </c>
      <c r="O389">
        <v>-1.42925144869028E-2</v>
      </c>
      <c r="P389">
        <v>0.111790323254994</v>
      </c>
      <c r="Q389">
        <v>-0.18927372221813099</v>
      </c>
      <c r="R389">
        <v>1.4818974272148301E-2</v>
      </c>
      <c r="S389">
        <v>2.15937864583143E-2</v>
      </c>
      <c r="T389">
        <v>3.5088507150667497E-2</v>
      </c>
      <c r="U389">
        <v>2.49962440571844E-2</v>
      </c>
      <c r="V389">
        <v>151.259995</v>
      </c>
      <c r="W389">
        <v>73.910004000000001</v>
      </c>
      <c r="X389">
        <v>-0.172504977973856</v>
      </c>
      <c r="Y389">
        <v>1.0469119934194001E-3</v>
      </c>
      <c r="Z389">
        <v>1.1867978653101801</v>
      </c>
      <c r="AA389">
        <v>-0.98773884159059799</v>
      </c>
      <c r="AB389">
        <v>-0.96706801813652299</v>
      </c>
      <c r="AC389" t="s">
        <v>253</v>
      </c>
      <c r="AD389" t="s">
        <v>273</v>
      </c>
      <c r="AE389" t="s">
        <v>71</v>
      </c>
      <c r="AF389" t="s">
        <v>73</v>
      </c>
      <c r="AG389" t="s">
        <v>274</v>
      </c>
      <c r="AH389" s="45">
        <v>37459</v>
      </c>
      <c r="AI389">
        <v>712515</v>
      </c>
      <c r="AK389" t="s">
        <v>275</v>
      </c>
      <c r="AL389" t="s">
        <v>276</v>
      </c>
      <c r="AM389" t="s">
        <v>245</v>
      </c>
    </row>
    <row r="390" spans="1:39" x14ac:dyDescent="0.3">
      <c r="A390" s="1">
        <v>43566</v>
      </c>
      <c r="B390" t="s">
        <v>4</v>
      </c>
      <c r="C390" t="s">
        <v>239</v>
      </c>
      <c r="D390">
        <v>500</v>
      </c>
      <c r="E390">
        <v>8</v>
      </c>
      <c r="F390">
        <v>100</v>
      </c>
      <c r="G390">
        <v>101.400002</v>
      </c>
      <c r="H390">
        <v>99.629997000000003</v>
      </c>
      <c r="I390">
        <v>100.58000199999999</v>
      </c>
      <c r="J390">
        <v>100.58000199999999</v>
      </c>
      <c r="K390">
        <v>2530500</v>
      </c>
      <c r="L390">
        <v>2.504</v>
      </c>
      <c r="M390">
        <v>9.4901566831352702E-3</v>
      </c>
      <c r="N390">
        <v>2.65983839336505E-2</v>
      </c>
      <c r="O390">
        <v>1.99836546136044E-2</v>
      </c>
      <c r="P390">
        <v>9.9984038063616304E-2</v>
      </c>
      <c r="Q390">
        <v>-0.16631958354029999</v>
      </c>
      <c r="R390">
        <v>1.23018848072943E-2</v>
      </c>
      <c r="S390">
        <v>2.1719744475189599E-2</v>
      </c>
      <c r="T390">
        <v>3.4979140691159497E-2</v>
      </c>
      <c r="U390">
        <v>2.4981118378580299E-2</v>
      </c>
      <c r="V390">
        <v>151.259995</v>
      </c>
      <c r="W390">
        <v>73.910004000000001</v>
      </c>
      <c r="X390">
        <v>-0.172504977973856</v>
      </c>
      <c r="Y390" s="44">
        <v>3.8122194279549302E-5</v>
      </c>
      <c r="Z390">
        <v>1.18468501580298</v>
      </c>
      <c r="AA390">
        <v>-0.89168840403321603</v>
      </c>
      <c r="AB390">
        <v>-0.98110217504307196</v>
      </c>
      <c r="AC390" t="s">
        <v>253</v>
      </c>
      <c r="AD390" t="s">
        <v>273</v>
      </c>
      <c r="AE390" t="s">
        <v>71</v>
      </c>
      <c r="AF390" t="s">
        <v>73</v>
      </c>
      <c r="AG390" t="s">
        <v>274</v>
      </c>
      <c r="AH390" s="45">
        <v>37459</v>
      </c>
      <c r="AI390">
        <v>712515</v>
      </c>
      <c r="AK390" t="s">
        <v>275</v>
      </c>
      <c r="AL390" t="s">
        <v>276</v>
      </c>
      <c r="AM390" t="s">
        <v>245</v>
      </c>
    </row>
    <row r="391" spans="1:39" x14ac:dyDescent="0.3">
      <c r="A391" s="1">
        <v>43585</v>
      </c>
      <c r="B391" t="s">
        <v>4</v>
      </c>
      <c r="C391" t="s">
        <v>239</v>
      </c>
      <c r="D391">
        <v>600</v>
      </c>
      <c r="E391">
        <v>8</v>
      </c>
      <c r="F391">
        <v>94.489998</v>
      </c>
      <c r="G391">
        <v>95.080001999999993</v>
      </c>
      <c r="H391">
        <v>93.800003000000004</v>
      </c>
      <c r="I391">
        <v>94.650002000000001</v>
      </c>
      <c r="J391">
        <v>94.650002000000001</v>
      </c>
      <c r="K391">
        <v>2824600</v>
      </c>
      <c r="L391">
        <v>2.5089999999999999</v>
      </c>
      <c r="M391">
        <v>-8.4487277058406703E-4</v>
      </c>
      <c r="N391">
        <v>2.1137996809150099E-4</v>
      </c>
      <c r="O391">
        <v>-7.6745749629583707E-2</v>
      </c>
      <c r="P391">
        <v>8.1522980377648005E-2</v>
      </c>
      <c r="Q391">
        <v>-0.21599709156279301</v>
      </c>
      <c r="R391">
        <v>1.05265374720572E-2</v>
      </c>
      <c r="S391">
        <v>1.7668764993992999E-2</v>
      </c>
      <c r="T391">
        <v>3.50197475643821E-2</v>
      </c>
      <c r="U391">
        <v>2.51533014875981E-2</v>
      </c>
      <c r="V391">
        <v>151.259995</v>
      </c>
      <c r="W391">
        <v>73.910004000000001</v>
      </c>
      <c r="X391">
        <v>-0.172504977973856</v>
      </c>
      <c r="Y391">
        <v>9.5096475723260604E-4</v>
      </c>
      <c r="Z391">
        <v>1.18589058545905</v>
      </c>
      <c r="AA391">
        <v>-1.16974912631219</v>
      </c>
      <c r="AB391">
        <v>-1.2243595754288199</v>
      </c>
      <c r="AC391" t="s">
        <v>253</v>
      </c>
      <c r="AD391" t="s">
        <v>273</v>
      </c>
      <c r="AE391" t="s">
        <v>71</v>
      </c>
      <c r="AF391" t="s">
        <v>73</v>
      </c>
      <c r="AG391" t="s">
        <v>274</v>
      </c>
      <c r="AH391" s="45">
        <v>37459</v>
      </c>
      <c r="AI391">
        <v>712515</v>
      </c>
      <c r="AK391" t="s">
        <v>275</v>
      </c>
      <c r="AL391" t="s">
        <v>276</v>
      </c>
      <c r="AM391" t="s">
        <v>245</v>
      </c>
    </row>
    <row r="392" spans="1:39" x14ac:dyDescent="0.3">
      <c r="A392" s="1">
        <v>43593</v>
      </c>
      <c r="B392" t="s">
        <v>4</v>
      </c>
      <c r="C392" t="s">
        <v>246</v>
      </c>
      <c r="D392">
        <v>1200</v>
      </c>
      <c r="E392">
        <v>8</v>
      </c>
      <c r="F392">
        <v>99.110000999999997</v>
      </c>
      <c r="G392">
        <v>99.57</v>
      </c>
      <c r="H392">
        <v>92.18</v>
      </c>
      <c r="I392">
        <v>93.879997000000003</v>
      </c>
      <c r="J392">
        <v>93.879997000000003</v>
      </c>
      <c r="K392">
        <v>17468500</v>
      </c>
      <c r="L392">
        <v>2.4820000000000002</v>
      </c>
      <c r="M392">
        <v>1.23252618630105E-2</v>
      </c>
      <c r="N392">
        <v>-1.03847919641525E-2</v>
      </c>
      <c r="O392">
        <v>-5.7436539964848002E-2</v>
      </c>
      <c r="P392">
        <v>0.157369156115574</v>
      </c>
      <c r="Q392">
        <v>-0.27761884094203398</v>
      </c>
      <c r="R392">
        <v>1.47686697653638E-2</v>
      </c>
      <c r="S392">
        <v>1.7377011850894498E-2</v>
      </c>
      <c r="T392">
        <v>2.8826426763740299E-2</v>
      </c>
      <c r="U392">
        <v>2.5116883805699101E-2</v>
      </c>
      <c r="V392">
        <v>151.259995</v>
      </c>
      <c r="W392">
        <v>73.910004000000001</v>
      </c>
      <c r="X392">
        <v>-0.172504977973856</v>
      </c>
      <c r="Y392">
        <v>-1.60671540560346E-3</v>
      </c>
      <c r="Z392">
        <v>1.15455523061106</v>
      </c>
      <c r="AA392">
        <v>-1.4944000548654699</v>
      </c>
      <c r="AB392">
        <v>-1.40290520564197</v>
      </c>
      <c r="AC392" t="s">
        <v>253</v>
      </c>
      <c r="AD392" t="s">
        <v>273</v>
      </c>
      <c r="AE392" t="s">
        <v>71</v>
      </c>
      <c r="AF392" t="s">
        <v>73</v>
      </c>
      <c r="AG392" t="s">
        <v>274</v>
      </c>
      <c r="AH392" s="45">
        <v>37459</v>
      </c>
      <c r="AI392">
        <v>712515</v>
      </c>
      <c r="AK392" t="s">
        <v>275</v>
      </c>
      <c r="AL392" t="s">
        <v>276</v>
      </c>
      <c r="AM392" t="s">
        <v>245</v>
      </c>
    </row>
    <row r="393" spans="1:39" x14ac:dyDescent="0.3">
      <c r="A393" s="1">
        <v>43605</v>
      </c>
      <c r="B393" t="s">
        <v>4</v>
      </c>
      <c r="C393" t="s">
        <v>246</v>
      </c>
      <c r="D393">
        <v>600</v>
      </c>
      <c r="E393">
        <v>8</v>
      </c>
      <c r="F393">
        <v>95.440002000000007</v>
      </c>
      <c r="G393">
        <v>96</v>
      </c>
      <c r="H393">
        <v>92.309997999999993</v>
      </c>
      <c r="I393">
        <v>92.690002000000007</v>
      </c>
      <c r="J393">
        <v>92.690002000000007</v>
      </c>
      <c r="K393">
        <v>3842900</v>
      </c>
      <c r="L393">
        <v>2.4159999999999999</v>
      </c>
      <c r="M393">
        <v>-4.8127212074035801E-2</v>
      </c>
      <c r="N393">
        <v>2.4795153717583202E-2</v>
      </c>
      <c r="O393">
        <v>8.0156950411397008E-3</v>
      </c>
      <c r="P393">
        <v>-0.105079940110319</v>
      </c>
      <c r="Q393">
        <v>-0.34448525994574197</v>
      </c>
      <c r="R393">
        <v>3.7314042636754099E-2</v>
      </c>
      <c r="S393">
        <v>2.09668065245446E-2</v>
      </c>
      <c r="T393">
        <v>2.1797963930359699E-2</v>
      </c>
      <c r="U393">
        <v>2.5355803850368799E-2</v>
      </c>
      <c r="V393">
        <v>151.259995</v>
      </c>
      <c r="W393">
        <v>73.910004000000001</v>
      </c>
      <c r="X393">
        <v>-0.17189439653017599</v>
      </c>
      <c r="Y393">
        <v>-6.7722580366252503E-3</v>
      </c>
      <c r="Z393">
        <v>1.17406247655818</v>
      </c>
      <c r="AA393">
        <v>-1.8459172567748701</v>
      </c>
      <c r="AB393">
        <v>-1.6867148522397699</v>
      </c>
      <c r="AC393" t="s">
        <v>253</v>
      </c>
      <c r="AD393" t="s">
        <v>273</v>
      </c>
      <c r="AE393" t="s">
        <v>71</v>
      </c>
      <c r="AF393" t="s">
        <v>73</v>
      </c>
      <c r="AG393" t="s">
        <v>274</v>
      </c>
      <c r="AH393" s="45">
        <v>37459</v>
      </c>
      <c r="AI393">
        <v>712515</v>
      </c>
      <c r="AK393" t="s">
        <v>275</v>
      </c>
      <c r="AL393" t="s">
        <v>276</v>
      </c>
      <c r="AM393" t="s">
        <v>245</v>
      </c>
    </row>
    <row r="394" spans="1:39" x14ac:dyDescent="0.3">
      <c r="A394" s="1">
        <v>43609</v>
      </c>
      <c r="B394" t="s">
        <v>4</v>
      </c>
      <c r="C394" t="s">
        <v>239</v>
      </c>
      <c r="D394">
        <v>400</v>
      </c>
      <c r="E394">
        <v>8</v>
      </c>
      <c r="F394">
        <v>92.669997999999893</v>
      </c>
      <c r="G394">
        <v>93.309997999999993</v>
      </c>
      <c r="H394">
        <v>91.489998</v>
      </c>
      <c r="I394">
        <v>92.269997000000004</v>
      </c>
      <c r="J394">
        <v>92.269997000000004</v>
      </c>
      <c r="K394">
        <v>2262600</v>
      </c>
      <c r="L394">
        <v>2.3239999999999998</v>
      </c>
      <c r="M394">
        <v>1.73550322045901E-3</v>
      </c>
      <c r="N394">
        <v>-5.2668796461889898E-2</v>
      </c>
      <c r="O394">
        <v>-2.0170247268671199E-2</v>
      </c>
      <c r="P394">
        <v>-3.8169775086177103E-2</v>
      </c>
      <c r="Q394">
        <v>-0.36938244876311599</v>
      </c>
      <c r="R394">
        <v>2.9427172595162001E-2</v>
      </c>
      <c r="S394">
        <v>2.2011116158285202E-2</v>
      </c>
      <c r="T394">
        <v>2.16439284725168E-2</v>
      </c>
      <c r="U394">
        <v>2.5463488532098202E-2</v>
      </c>
      <c r="V394">
        <v>151.259995</v>
      </c>
      <c r="W394">
        <v>73.910004000000001</v>
      </c>
      <c r="X394">
        <v>-0.17189439653017599</v>
      </c>
      <c r="Y394">
        <v>1.3526439988342199E-3</v>
      </c>
      <c r="Z394">
        <v>1.1864775278677</v>
      </c>
      <c r="AA394">
        <v>-1.9769899770044601</v>
      </c>
      <c r="AB394">
        <v>-1.8724969944693799</v>
      </c>
      <c r="AC394" t="s">
        <v>253</v>
      </c>
      <c r="AD394" t="s">
        <v>273</v>
      </c>
      <c r="AE394" t="s">
        <v>71</v>
      </c>
      <c r="AF394" t="s">
        <v>73</v>
      </c>
      <c r="AG394" t="s">
        <v>274</v>
      </c>
      <c r="AH394" s="45">
        <v>37459</v>
      </c>
      <c r="AI394">
        <v>712515</v>
      </c>
      <c r="AK394" t="s">
        <v>275</v>
      </c>
      <c r="AL394" t="s">
        <v>276</v>
      </c>
      <c r="AM394" t="s">
        <v>245</v>
      </c>
    </row>
    <row r="395" spans="1:39" x14ac:dyDescent="0.3">
      <c r="A395" s="1">
        <v>43614</v>
      </c>
      <c r="B395" t="s">
        <v>4</v>
      </c>
      <c r="C395" t="s">
        <v>239</v>
      </c>
      <c r="D395">
        <v>700</v>
      </c>
      <c r="E395">
        <v>8</v>
      </c>
      <c r="F395">
        <v>92.760002</v>
      </c>
      <c r="G395">
        <v>93.809997999999993</v>
      </c>
      <c r="H395">
        <v>91.809997999999993</v>
      </c>
      <c r="I395">
        <v>92.550003000000004</v>
      </c>
      <c r="J395">
        <v>92.550003000000004</v>
      </c>
      <c r="K395">
        <v>1889400</v>
      </c>
      <c r="L395">
        <v>2.2360000000000002</v>
      </c>
      <c r="M395">
        <v>-1.02123648602243E-2</v>
      </c>
      <c r="N395">
        <v>-3.2946645361410898E-2</v>
      </c>
      <c r="O395">
        <v>-2.0533262931997E-2</v>
      </c>
      <c r="P395">
        <v>-5.5584379061424702E-2</v>
      </c>
      <c r="Q395">
        <v>-0.35391588687113401</v>
      </c>
      <c r="R395">
        <v>1.3935544170674699E-2</v>
      </c>
      <c r="S395">
        <v>2.1869899449264801E-2</v>
      </c>
      <c r="T395">
        <v>2.1445711396590999E-2</v>
      </c>
      <c r="U395">
        <v>2.5470034462794101E-2</v>
      </c>
      <c r="V395">
        <v>151.259995</v>
      </c>
      <c r="W395">
        <v>73.910004000000001</v>
      </c>
      <c r="X395">
        <v>-0.17189439653017599</v>
      </c>
      <c r="Y395">
        <v>-6.9359101493404697E-3</v>
      </c>
      <c r="Z395">
        <v>1.1772342721401401</v>
      </c>
      <c r="AA395">
        <v>-1.89611146565115</v>
      </c>
      <c r="AB395">
        <v>-1.9013296997868401</v>
      </c>
      <c r="AC395" t="s">
        <v>253</v>
      </c>
      <c r="AD395" t="s">
        <v>273</v>
      </c>
      <c r="AE395" t="s">
        <v>71</v>
      </c>
      <c r="AF395" t="s">
        <v>73</v>
      </c>
      <c r="AG395" t="s">
        <v>274</v>
      </c>
      <c r="AH395" s="45">
        <v>37459</v>
      </c>
      <c r="AI395">
        <v>712515</v>
      </c>
      <c r="AK395" t="s">
        <v>275</v>
      </c>
      <c r="AL395" t="s">
        <v>276</v>
      </c>
      <c r="AM395" t="s">
        <v>245</v>
      </c>
    </row>
    <row r="396" spans="1:39" x14ac:dyDescent="0.3">
      <c r="A396" s="1">
        <v>43615</v>
      </c>
      <c r="B396" t="s">
        <v>4</v>
      </c>
      <c r="C396" t="s">
        <v>239</v>
      </c>
      <c r="D396">
        <v>300</v>
      </c>
      <c r="E396">
        <v>8</v>
      </c>
      <c r="F396">
        <v>92.739998</v>
      </c>
      <c r="G396">
        <v>93.040001000000004</v>
      </c>
      <c r="H396">
        <v>91.5</v>
      </c>
      <c r="I396">
        <v>92.129997000000003</v>
      </c>
      <c r="J396">
        <v>92.129997000000003</v>
      </c>
      <c r="K396">
        <v>2513500</v>
      </c>
      <c r="L396">
        <v>2.2269999999999999</v>
      </c>
      <c r="M396">
        <v>-4.5484808762598699E-3</v>
      </c>
      <c r="N396">
        <v>-1.8390571161316101E-2</v>
      </c>
      <c r="O396">
        <v>-2.78301809982394E-2</v>
      </c>
      <c r="P396">
        <v>-3.8853293915713197E-2</v>
      </c>
      <c r="Q396">
        <v>-0.35390331091357602</v>
      </c>
      <c r="R396">
        <v>1.20618809222874E-2</v>
      </c>
      <c r="S396">
        <v>2.1866735137163699E-2</v>
      </c>
      <c r="T396">
        <v>2.1292092329086101E-2</v>
      </c>
      <c r="U396">
        <v>2.5470028265546799E-2</v>
      </c>
      <c r="V396">
        <v>151.259995</v>
      </c>
      <c r="W396">
        <v>73.910004000000001</v>
      </c>
      <c r="X396">
        <v>-0.17189439653017599</v>
      </c>
      <c r="Y396">
        <v>2.0962723552933101E-3</v>
      </c>
      <c r="Z396">
        <v>1.1821952861440701</v>
      </c>
      <c r="AA396">
        <v>-1.8966588473902499</v>
      </c>
      <c r="AB396">
        <v>-1.90677651225443</v>
      </c>
      <c r="AC396" t="s">
        <v>253</v>
      </c>
      <c r="AD396" t="s">
        <v>273</v>
      </c>
      <c r="AE396" t="s">
        <v>71</v>
      </c>
      <c r="AF396" t="s">
        <v>73</v>
      </c>
      <c r="AG396" t="s">
        <v>274</v>
      </c>
      <c r="AH396" s="45">
        <v>37459</v>
      </c>
      <c r="AI396">
        <v>712515</v>
      </c>
      <c r="AK396" t="s">
        <v>275</v>
      </c>
      <c r="AL396" t="s">
        <v>276</v>
      </c>
      <c r="AM396" t="s">
        <v>245</v>
      </c>
    </row>
    <row r="397" spans="1:39" x14ac:dyDescent="0.3">
      <c r="A397" s="1">
        <v>43637</v>
      </c>
      <c r="B397" t="s">
        <v>4</v>
      </c>
      <c r="C397" t="s">
        <v>239</v>
      </c>
      <c r="D397">
        <v>900</v>
      </c>
      <c r="E397">
        <v>8</v>
      </c>
      <c r="F397">
        <v>92.980002999999996</v>
      </c>
      <c r="G397">
        <v>95.980002999999996</v>
      </c>
      <c r="H397">
        <v>91.400002000000001</v>
      </c>
      <c r="I397">
        <v>95.330001999999993</v>
      </c>
      <c r="J397">
        <v>95.330001999999993</v>
      </c>
      <c r="K397">
        <v>6237400</v>
      </c>
      <c r="L397">
        <v>2.0680000000000001</v>
      </c>
      <c r="M397">
        <v>2.27041362261469E-2</v>
      </c>
      <c r="N397">
        <v>2.7652500321117299E-2</v>
      </c>
      <c r="O397">
        <v>-3.3511393105865599E-3</v>
      </c>
      <c r="P397">
        <v>-7.0955986806302093E-2</v>
      </c>
      <c r="Q397">
        <v>-0.40926911574978903</v>
      </c>
      <c r="R397">
        <v>1.08483898905082E-2</v>
      </c>
      <c r="S397">
        <v>1.42759629053953E-2</v>
      </c>
      <c r="T397">
        <v>1.8248385962985999E-2</v>
      </c>
      <c r="U397">
        <v>2.5475843418261701E-2</v>
      </c>
      <c r="V397">
        <v>151.259995</v>
      </c>
      <c r="W397">
        <v>73.910004000000001</v>
      </c>
      <c r="X397">
        <v>-0.17189439653017599</v>
      </c>
      <c r="Y397">
        <v>-1.26001638019446E-3</v>
      </c>
      <c r="Z397">
        <v>1.1717847443671701</v>
      </c>
      <c r="AA397">
        <v>-2.2540528256184902</v>
      </c>
      <c r="AB397">
        <v>-2.3930619704848199</v>
      </c>
      <c r="AC397" t="s">
        <v>253</v>
      </c>
      <c r="AD397" t="s">
        <v>273</v>
      </c>
      <c r="AE397" t="s">
        <v>71</v>
      </c>
      <c r="AF397" t="s">
        <v>73</v>
      </c>
      <c r="AG397" t="s">
        <v>274</v>
      </c>
      <c r="AH397" s="45">
        <v>37459</v>
      </c>
      <c r="AI397">
        <v>712515</v>
      </c>
      <c r="AK397" t="s">
        <v>275</v>
      </c>
      <c r="AL397" t="s">
        <v>276</v>
      </c>
      <c r="AM397" t="s">
        <v>245</v>
      </c>
    </row>
    <row r="398" spans="1:39" x14ac:dyDescent="0.3">
      <c r="A398" s="1">
        <v>43556</v>
      </c>
      <c r="B398" t="s">
        <v>4</v>
      </c>
      <c r="C398" t="s">
        <v>246</v>
      </c>
      <c r="D398">
        <v>700</v>
      </c>
      <c r="E398">
        <v>9</v>
      </c>
      <c r="F398">
        <v>103.029999</v>
      </c>
      <c r="G398">
        <v>103.949997</v>
      </c>
      <c r="H398">
        <v>101.620003</v>
      </c>
      <c r="I398">
        <v>102.669997999999</v>
      </c>
      <c r="J398">
        <v>102.669997999999</v>
      </c>
      <c r="K398">
        <v>2879200</v>
      </c>
      <c r="L398">
        <v>2.4969999999999999</v>
      </c>
      <c r="M398">
        <v>1.01812042001543E-2</v>
      </c>
      <c r="N398">
        <v>9.1976675355035301E-3</v>
      </c>
      <c r="O398">
        <v>6.9466057357115696E-2</v>
      </c>
      <c r="P398">
        <v>0.25828177535916302</v>
      </c>
      <c r="Q398">
        <v>-0.16625209386240999</v>
      </c>
      <c r="R398">
        <v>1.26815094515321E-2</v>
      </c>
      <c r="S398">
        <v>2.3040454556283702E-2</v>
      </c>
      <c r="T398">
        <v>3.61922104256878E-2</v>
      </c>
      <c r="U398">
        <v>2.4986798964361599E-2</v>
      </c>
      <c r="V398">
        <v>151.259995</v>
      </c>
      <c r="W398">
        <v>73.910004000000001</v>
      </c>
      <c r="X398">
        <v>-0.172504977973856</v>
      </c>
      <c r="Y398">
        <v>1.1502195497633099E-2</v>
      </c>
      <c r="Z398">
        <v>1.1711326506311299</v>
      </c>
      <c r="AA398">
        <v>-0.86636605926879295</v>
      </c>
      <c r="AB398">
        <v>-0.90648326002948498</v>
      </c>
      <c r="AC398" t="s">
        <v>254</v>
      </c>
      <c r="AD398" t="s">
        <v>273</v>
      </c>
      <c r="AE398" t="s">
        <v>71</v>
      </c>
      <c r="AF398" t="s">
        <v>73</v>
      </c>
      <c r="AG398" t="s">
        <v>274</v>
      </c>
      <c r="AH398" s="45">
        <v>37459</v>
      </c>
      <c r="AI398">
        <v>712515</v>
      </c>
      <c r="AK398" t="s">
        <v>275</v>
      </c>
      <c r="AL398" t="s">
        <v>276</v>
      </c>
      <c r="AM398" t="s">
        <v>245</v>
      </c>
    </row>
    <row r="399" spans="1:39" x14ac:dyDescent="0.3">
      <c r="A399" s="1">
        <v>43558</v>
      </c>
      <c r="B399" t="s">
        <v>4</v>
      </c>
      <c r="C399" t="s">
        <v>246</v>
      </c>
      <c r="D399">
        <v>900</v>
      </c>
      <c r="E399">
        <v>9</v>
      </c>
      <c r="F399">
        <v>100.910004</v>
      </c>
      <c r="G399">
        <v>102.160004</v>
      </c>
      <c r="H399">
        <v>100.07</v>
      </c>
      <c r="I399">
        <v>100.150002</v>
      </c>
      <c r="J399">
        <v>100.150002</v>
      </c>
      <c r="K399">
        <v>3522800</v>
      </c>
      <c r="L399">
        <v>2.5169999999999999</v>
      </c>
      <c r="M399">
        <v>-6.8659805710473299E-3</v>
      </c>
      <c r="N399">
        <v>-5.1787387925677896E-3</v>
      </c>
      <c r="O399">
        <v>2.8972862815986999E-2</v>
      </c>
      <c r="P399">
        <v>0.22002807252988399</v>
      </c>
      <c r="Q399">
        <v>-0.17673098453191799</v>
      </c>
      <c r="R399">
        <v>1.3487893872376699E-2</v>
      </c>
      <c r="S399">
        <v>2.33132002920238E-2</v>
      </c>
      <c r="T399">
        <v>3.6259134743158297E-2</v>
      </c>
      <c r="U399">
        <v>2.4976526073656899E-2</v>
      </c>
      <c r="V399">
        <v>151.259995</v>
      </c>
      <c r="W399">
        <v>73.910004000000001</v>
      </c>
      <c r="X399">
        <v>-0.172504977973856</v>
      </c>
      <c r="Y399">
        <v>2.1460723821998401E-3</v>
      </c>
      <c r="Z399">
        <v>1.18070708897557</v>
      </c>
      <c r="AA399">
        <v>-0.92039869847184397</v>
      </c>
      <c r="AB399">
        <v>-0.86091837109735203</v>
      </c>
      <c r="AC399" t="s">
        <v>254</v>
      </c>
      <c r="AD399" t="s">
        <v>273</v>
      </c>
      <c r="AE399" t="s">
        <v>71</v>
      </c>
      <c r="AF399" t="s">
        <v>73</v>
      </c>
      <c r="AG399" t="s">
        <v>274</v>
      </c>
      <c r="AH399" s="45">
        <v>37459</v>
      </c>
      <c r="AI399">
        <v>712515</v>
      </c>
      <c r="AK399" t="s">
        <v>275</v>
      </c>
      <c r="AL399" t="s">
        <v>276</v>
      </c>
      <c r="AM399" t="s">
        <v>245</v>
      </c>
    </row>
    <row r="400" spans="1:39" x14ac:dyDescent="0.3">
      <c r="A400" s="1">
        <v>43594</v>
      </c>
      <c r="B400" t="s">
        <v>4</v>
      </c>
      <c r="C400" t="s">
        <v>246</v>
      </c>
      <c r="D400">
        <v>1400</v>
      </c>
      <c r="E400">
        <v>9</v>
      </c>
      <c r="F400">
        <v>92.519997000000004</v>
      </c>
      <c r="G400">
        <v>94.239998</v>
      </c>
      <c r="H400">
        <v>92.199996999999996</v>
      </c>
      <c r="I400">
        <v>93.32</v>
      </c>
      <c r="J400">
        <v>93.32</v>
      </c>
      <c r="K400">
        <v>5159100</v>
      </c>
      <c r="L400">
        <v>2.4569999999999999</v>
      </c>
      <c r="M400">
        <v>-5.9828918739050097E-3</v>
      </c>
      <c r="N400">
        <v>-1.15066471846663E-2</v>
      </c>
      <c r="O400">
        <v>-4.8422666609448703E-2</v>
      </c>
      <c r="P400">
        <v>0.104027903955539</v>
      </c>
      <c r="Q400">
        <v>-0.283359619902741</v>
      </c>
      <c r="R400">
        <v>1.4829935429090601E-2</v>
      </c>
      <c r="S400">
        <v>1.7176168679496898E-2</v>
      </c>
      <c r="T400">
        <v>2.8265447000616901E-2</v>
      </c>
      <c r="U400">
        <v>2.5118704454301699E-2</v>
      </c>
      <c r="V400">
        <v>151.259995</v>
      </c>
      <c r="W400">
        <v>73.910004000000001</v>
      </c>
      <c r="X400">
        <v>-0.172504977973856</v>
      </c>
      <c r="Y400">
        <v>-3.0259986019249502E-3</v>
      </c>
      <c r="Z400">
        <v>1.1547474722985001</v>
      </c>
      <c r="AA400">
        <v>-1.5267062406373799</v>
      </c>
      <c r="AB400">
        <v>-1.4505828984921301</v>
      </c>
      <c r="AC400" t="s">
        <v>254</v>
      </c>
      <c r="AD400" t="s">
        <v>273</v>
      </c>
      <c r="AE400" t="s">
        <v>71</v>
      </c>
      <c r="AF400" t="s">
        <v>73</v>
      </c>
      <c r="AG400" t="s">
        <v>274</v>
      </c>
      <c r="AH400" s="45">
        <v>37459</v>
      </c>
      <c r="AI400">
        <v>712515</v>
      </c>
      <c r="AK400" t="s">
        <v>275</v>
      </c>
      <c r="AL400" t="s">
        <v>276</v>
      </c>
      <c r="AM400" t="s">
        <v>245</v>
      </c>
    </row>
    <row r="401" spans="1:39" x14ac:dyDescent="0.3">
      <c r="A401" s="1">
        <v>43608</v>
      </c>
      <c r="B401" t="s">
        <v>4</v>
      </c>
      <c r="C401" t="s">
        <v>246</v>
      </c>
      <c r="D401">
        <v>300</v>
      </c>
      <c r="E401">
        <v>9</v>
      </c>
      <c r="F401">
        <v>93.339995999999999</v>
      </c>
      <c r="G401">
        <v>94.739998</v>
      </c>
      <c r="H401">
        <v>91.360000999999997</v>
      </c>
      <c r="I401">
        <v>92.110000999999997</v>
      </c>
      <c r="J401">
        <v>92.110000999999997</v>
      </c>
      <c r="K401">
        <v>3072500</v>
      </c>
      <c r="L401">
        <v>2.2959999999999998</v>
      </c>
      <c r="M401">
        <v>-1.8607635862744502E-2</v>
      </c>
      <c r="N401">
        <v>-7.2136324277861194E-2</v>
      </c>
      <c r="O401">
        <v>-2.6990992960992301E-2</v>
      </c>
      <c r="P401">
        <v>-4.0530964011820901E-2</v>
      </c>
      <c r="Q401">
        <v>-0.361181051227489</v>
      </c>
      <c r="R401">
        <v>2.86762848042336E-2</v>
      </c>
      <c r="S401">
        <v>2.2020012609493201E-2</v>
      </c>
      <c r="T401">
        <v>2.1641852946028901E-2</v>
      </c>
      <c r="U401">
        <v>2.5472835909348401E-2</v>
      </c>
      <c r="V401">
        <v>151.259995</v>
      </c>
      <c r="W401">
        <v>73.910004000000001</v>
      </c>
      <c r="X401">
        <v>-0.17189439653017599</v>
      </c>
      <c r="Y401">
        <v>-1.1985692488440201E-2</v>
      </c>
      <c r="Z401">
        <v>1.18742066477203</v>
      </c>
      <c r="AA401">
        <v>-1.93228354360595</v>
      </c>
      <c r="AB401">
        <v>-1.79773431560234</v>
      </c>
      <c r="AC401" t="s">
        <v>254</v>
      </c>
      <c r="AD401" t="s">
        <v>273</v>
      </c>
      <c r="AE401" t="s">
        <v>71</v>
      </c>
      <c r="AF401" t="s">
        <v>73</v>
      </c>
      <c r="AG401" t="s">
        <v>274</v>
      </c>
      <c r="AH401" s="45">
        <v>37459</v>
      </c>
      <c r="AI401">
        <v>712515</v>
      </c>
      <c r="AK401" t="s">
        <v>275</v>
      </c>
      <c r="AL401" t="s">
        <v>276</v>
      </c>
      <c r="AM401" t="s">
        <v>245</v>
      </c>
    </row>
    <row r="402" spans="1:39" x14ac:dyDescent="0.3">
      <c r="A402" s="1">
        <v>43642</v>
      </c>
      <c r="B402" t="s">
        <v>4</v>
      </c>
      <c r="C402" t="s">
        <v>239</v>
      </c>
      <c r="D402">
        <v>600</v>
      </c>
      <c r="E402">
        <v>9</v>
      </c>
      <c r="F402">
        <v>97.510002</v>
      </c>
      <c r="G402">
        <v>98.040001000000004</v>
      </c>
      <c r="H402">
        <v>95.620002999999997</v>
      </c>
      <c r="I402">
        <v>97.32</v>
      </c>
      <c r="J402">
        <v>97.32</v>
      </c>
      <c r="K402">
        <v>2827100</v>
      </c>
      <c r="L402">
        <v>2.0489999999999999</v>
      </c>
      <c r="M402">
        <v>4.3249783787664697E-3</v>
      </c>
      <c r="N402">
        <v>4.9931360709259499E-2</v>
      </c>
      <c r="O402">
        <v>5.3285488838134103E-2</v>
      </c>
      <c r="P402">
        <v>-3.3843302959117999E-2</v>
      </c>
      <c r="Q402">
        <v>-0.367345337948002</v>
      </c>
      <c r="R402">
        <v>2.21660914766376E-2</v>
      </c>
      <c r="S402">
        <v>1.5949978842784401E-2</v>
      </c>
      <c r="T402">
        <v>1.8956588666148601E-2</v>
      </c>
      <c r="U402">
        <v>2.5617987090307999E-2</v>
      </c>
      <c r="V402">
        <v>151.259995</v>
      </c>
      <c r="W402">
        <v>73.910004000000001</v>
      </c>
      <c r="X402">
        <v>-0.17189439653017599</v>
      </c>
      <c r="Y402">
        <v>-1.2346958449604901E-3</v>
      </c>
      <c r="Z402">
        <v>1.1816967882801099</v>
      </c>
      <c r="AA402">
        <v>-2.06707722040542</v>
      </c>
      <c r="AB402">
        <v>-2.1634933682123298</v>
      </c>
      <c r="AC402" t="s">
        <v>254</v>
      </c>
      <c r="AD402" t="s">
        <v>273</v>
      </c>
      <c r="AE402" t="s">
        <v>71</v>
      </c>
      <c r="AF402" t="s">
        <v>73</v>
      </c>
      <c r="AG402" t="s">
        <v>274</v>
      </c>
      <c r="AH402" s="45">
        <v>37459</v>
      </c>
      <c r="AI402">
        <v>712515</v>
      </c>
      <c r="AK402" t="s">
        <v>275</v>
      </c>
      <c r="AL402" t="s">
        <v>276</v>
      </c>
      <c r="AM402" t="s">
        <v>245</v>
      </c>
    </row>
    <row r="403" spans="1:39" x14ac:dyDescent="0.3">
      <c r="A403" s="1">
        <v>43579</v>
      </c>
      <c r="B403" t="s">
        <v>4</v>
      </c>
      <c r="C403" t="s">
        <v>246</v>
      </c>
      <c r="D403">
        <v>800</v>
      </c>
      <c r="E403">
        <v>10</v>
      </c>
      <c r="F403">
        <v>94.900002000000001</v>
      </c>
      <c r="G403">
        <v>95.279999000000004</v>
      </c>
      <c r="H403">
        <v>93.870002999999997</v>
      </c>
      <c r="I403">
        <v>94.150002000000001</v>
      </c>
      <c r="J403">
        <v>94.150002000000001</v>
      </c>
      <c r="K403">
        <v>3041500</v>
      </c>
      <c r="L403">
        <v>2.5219999999999998</v>
      </c>
      <c r="M403">
        <v>-5.0852424718618398E-3</v>
      </c>
      <c r="N403">
        <v>3.4046207287564802E-3</v>
      </c>
      <c r="O403">
        <v>-8.3411287945684295E-2</v>
      </c>
      <c r="P403">
        <v>5.47933318619344E-2</v>
      </c>
      <c r="Q403">
        <v>-0.239263548448264</v>
      </c>
      <c r="R403">
        <v>1.6967873401209602E-2</v>
      </c>
      <c r="S403">
        <v>1.77964542751851E-2</v>
      </c>
      <c r="T403">
        <v>3.5441353969973999E-2</v>
      </c>
      <c r="U403">
        <v>2.5217370451778E-2</v>
      </c>
      <c r="V403">
        <v>151.259995</v>
      </c>
      <c r="W403">
        <v>73.910004000000001</v>
      </c>
      <c r="X403">
        <v>-0.172504977973856</v>
      </c>
      <c r="Y403">
        <v>-2.1941687255359501E-3</v>
      </c>
      <c r="Z403">
        <v>1.18219784732679</v>
      </c>
      <c r="AA403">
        <v>-1.2691993556654899</v>
      </c>
      <c r="AB403">
        <v>-1.42293453917736</v>
      </c>
      <c r="AC403" t="s">
        <v>255</v>
      </c>
      <c r="AD403" t="s">
        <v>273</v>
      </c>
      <c r="AE403" t="s">
        <v>71</v>
      </c>
      <c r="AF403" t="s">
        <v>73</v>
      </c>
      <c r="AG403" t="s">
        <v>274</v>
      </c>
      <c r="AH403" s="45">
        <v>37459</v>
      </c>
      <c r="AI403">
        <v>712515</v>
      </c>
      <c r="AK403" t="s">
        <v>275</v>
      </c>
      <c r="AL403" t="s">
        <v>276</v>
      </c>
      <c r="AM403" t="s">
        <v>245</v>
      </c>
    </row>
    <row r="404" spans="1:39" x14ac:dyDescent="0.3">
      <c r="A404" s="1">
        <v>43580</v>
      </c>
      <c r="B404" t="s">
        <v>4</v>
      </c>
      <c r="C404" t="s">
        <v>246</v>
      </c>
      <c r="D404">
        <v>1500</v>
      </c>
      <c r="E404">
        <v>10</v>
      </c>
      <c r="F404">
        <v>94.150002000000001</v>
      </c>
      <c r="G404">
        <v>94.199996999999996</v>
      </c>
      <c r="H404">
        <v>92.68</v>
      </c>
      <c r="I404">
        <v>92.980002999999996</v>
      </c>
      <c r="J404">
        <v>92.980002999999996</v>
      </c>
      <c r="K404">
        <v>2993000</v>
      </c>
      <c r="L404">
        <v>2.5339999999999998</v>
      </c>
      <c r="M404">
        <v>-1.2504827818417601E-2</v>
      </c>
      <c r="N404">
        <v>1.11395301035392E-2</v>
      </c>
      <c r="O404">
        <v>-8.9937825768041102E-2</v>
      </c>
      <c r="P404">
        <v>1.6264046578807999E-2</v>
      </c>
      <c r="Q404">
        <v>-0.24328768371960499</v>
      </c>
      <c r="R404">
        <v>1.47974586537026E-2</v>
      </c>
      <c r="S404">
        <v>1.78888025087382E-2</v>
      </c>
      <c r="T404">
        <v>3.5332546618178799E-2</v>
      </c>
      <c r="U404">
        <v>2.52234319782479E-2</v>
      </c>
      <c r="V404">
        <v>151.259995</v>
      </c>
      <c r="W404">
        <v>73.910004000000001</v>
      </c>
      <c r="X404">
        <v>-0.172504977973856</v>
      </c>
      <c r="Y404">
        <v>-3.6904169755480902E-4</v>
      </c>
      <c r="Z404">
        <v>1.18808566510497</v>
      </c>
      <c r="AA404">
        <v>-1.29247985682222</v>
      </c>
      <c r="AB404">
        <v>-1.3715977836935001</v>
      </c>
      <c r="AC404" t="s">
        <v>255</v>
      </c>
      <c r="AD404" t="s">
        <v>273</v>
      </c>
      <c r="AE404" t="s">
        <v>71</v>
      </c>
      <c r="AF404" t="s">
        <v>73</v>
      </c>
      <c r="AG404" t="s">
        <v>274</v>
      </c>
      <c r="AH404" s="45">
        <v>37459</v>
      </c>
      <c r="AI404">
        <v>712515</v>
      </c>
      <c r="AK404" t="s">
        <v>275</v>
      </c>
      <c r="AL404" t="s">
        <v>276</v>
      </c>
      <c r="AM404" t="s">
        <v>245</v>
      </c>
    </row>
    <row r="405" spans="1:39" x14ac:dyDescent="0.3">
      <c r="A405" s="1">
        <v>43613</v>
      </c>
      <c r="B405" t="s">
        <v>4</v>
      </c>
      <c r="C405" t="s">
        <v>246</v>
      </c>
      <c r="D405">
        <v>2000</v>
      </c>
      <c r="E405">
        <v>10</v>
      </c>
      <c r="F405">
        <v>92.980002999999996</v>
      </c>
      <c r="G405">
        <v>94.209998999999996</v>
      </c>
      <c r="H405">
        <v>92.639999000000003</v>
      </c>
      <c r="I405">
        <v>93.5</v>
      </c>
      <c r="J405">
        <v>93.5</v>
      </c>
      <c r="K405">
        <v>2729300</v>
      </c>
      <c r="L405">
        <v>2.2679999999999998</v>
      </c>
      <c r="M405">
        <v>1.32424072174536E-2</v>
      </c>
      <c r="N405">
        <v>8.7008228295994902E-3</v>
      </c>
      <c r="O405">
        <v>5.5769877672000199E-3</v>
      </c>
      <c r="P405">
        <v>-5.20951118834019E-2</v>
      </c>
      <c r="Q405">
        <v>-0.34089328207849801</v>
      </c>
      <c r="R405">
        <v>2.1579077339183499E-2</v>
      </c>
      <c r="S405">
        <v>2.2050098226950501E-2</v>
      </c>
      <c r="T405">
        <v>2.1425723463823598E-2</v>
      </c>
      <c r="U405">
        <v>2.5465303107186699E-2</v>
      </c>
      <c r="V405">
        <v>151.259995</v>
      </c>
      <c r="W405">
        <v>73.910004000000001</v>
      </c>
      <c r="X405">
        <v>-0.17189439653017599</v>
      </c>
      <c r="Y405">
        <v>-8.4109499934704197E-3</v>
      </c>
      <c r="Z405">
        <v>1.17631536245311</v>
      </c>
      <c r="AA405">
        <v>-1.83183872762039</v>
      </c>
      <c r="AB405">
        <v>-1.8696812886384799</v>
      </c>
      <c r="AC405" t="s">
        <v>255</v>
      </c>
      <c r="AD405" t="s">
        <v>273</v>
      </c>
      <c r="AE405" t="s">
        <v>71</v>
      </c>
      <c r="AF405" t="s">
        <v>73</v>
      </c>
      <c r="AG405" t="s">
        <v>274</v>
      </c>
      <c r="AH405" s="45">
        <v>37459</v>
      </c>
      <c r="AI405">
        <v>712515</v>
      </c>
      <c r="AK405" t="s">
        <v>275</v>
      </c>
      <c r="AL405" t="s">
        <v>276</v>
      </c>
      <c r="AM405" t="s">
        <v>245</v>
      </c>
    </row>
    <row r="406" spans="1:39" x14ac:dyDescent="0.3">
      <c r="A406" s="1">
        <v>43616</v>
      </c>
      <c r="B406" t="s">
        <v>4</v>
      </c>
      <c r="C406" t="s">
        <v>239</v>
      </c>
      <c r="D406">
        <v>1000</v>
      </c>
      <c r="E406">
        <v>10</v>
      </c>
      <c r="F406">
        <v>90.900002000000001</v>
      </c>
      <c r="G406">
        <v>93.279999000000004</v>
      </c>
      <c r="H406">
        <v>90.889999000000003</v>
      </c>
      <c r="I406">
        <v>93.080001999999993</v>
      </c>
      <c r="J406">
        <v>93.080001999999993</v>
      </c>
      <c r="K406">
        <v>2818700</v>
      </c>
      <c r="L406">
        <v>2.1419999999999999</v>
      </c>
      <c r="M406">
        <v>1.0258769362826801E-2</v>
      </c>
      <c r="N406">
        <v>1.04758340642552E-2</v>
      </c>
      <c r="O406">
        <v>-1.67265388648285E-2</v>
      </c>
      <c r="P406">
        <v>-4.5469555925425398E-2</v>
      </c>
      <c r="Q406">
        <v>-0.34455837149999202</v>
      </c>
      <c r="R406">
        <v>9.8316850492741002E-3</v>
      </c>
      <c r="S406">
        <v>2.20046023567868E-2</v>
      </c>
      <c r="T406">
        <v>2.12206222785668E-2</v>
      </c>
      <c r="U406">
        <v>2.5480217753242201E-2</v>
      </c>
      <c r="V406">
        <v>151.259995</v>
      </c>
      <c r="W406">
        <v>73.910004000000001</v>
      </c>
      <c r="X406">
        <v>-0.17189439653017599</v>
      </c>
      <c r="Y406">
        <v>-1.3283204951564801E-2</v>
      </c>
      <c r="Z406">
        <v>1.17308199746797</v>
      </c>
      <c r="AA406">
        <v>-1.84662254742585</v>
      </c>
      <c r="AB406">
        <v>-1.88964431301841</v>
      </c>
      <c r="AC406" t="s">
        <v>255</v>
      </c>
      <c r="AD406" t="s">
        <v>273</v>
      </c>
      <c r="AE406" t="s">
        <v>71</v>
      </c>
      <c r="AF406" t="s">
        <v>73</v>
      </c>
      <c r="AG406" t="s">
        <v>274</v>
      </c>
      <c r="AH406" s="45">
        <v>37459</v>
      </c>
      <c r="AI406">
        <v>712515</v>
      </c>
      <c r="AK406" t="s">
        <v>275</v>
      </c>
      <c r="AL406" t="s">
        <v>276</v>
      </c>
      <c r="AM406" t="s">
        <v>245</v>
      </c>
    </row>
    <row r="407" spans="1:39" x14ac:dyDescent="0.3">
      <c r="A407" s="1">
        <v>43642</v>
      </c>
      <c r="B407" t="s">
        <v>4</v>
      </c>
      <c r="C407" t="s">
        <v>239</v>
      </c>
      <c r="D407">
        <v>1500</v>
      </c>
      <c r="E407">
        <v>10</v>
      </c>
      <c r="F407">
        <v>97.510002</v>
      </c>
      <c r="G407">
        <v>98.040001000000004</v>
      </c>
      <c r="H407">
        <v>95.620002999999997</v>
      </c>
      <c r="I407">
        <v>97.32</v>
      </c>
      <c r="J407">
        <v>97.32</v>
      </c>
      <c r="K407">
        <v>2827100</v>
      </c>
      <c r="L407">
        <v>2.0489999999999999</v>
      </c>
      <c r="M407">
        <v>4.3249783787664697E-3</v>
      </c>
      <c r="N407">
        <v>4.9931360709259499E-2</v>
      </c>
      <c r="O407">
        <v>5.3285488838134103E-2</v>
      </c>
      <c r="P407">
        <v>-3.3843302959117999E-2</v>
      </c>
      <c r="Q407">
        <v>-0.367345337948002</v>
      </c>
      <c r="R407">
        <v>2.21660914766376E-2</v>
      </c>
      <c r="S407">
        <v>1.5949978842784401E-2</v>
      </c>
      <c r="T407">
        <v>1.8956588666148601E-2</v>
      </c>
      <c r="U407">
        <v>2.5617987090307999E-2</v>
      </c>
      <c r="V407">
        <v>151.259995</v>
      </c>
      <c r="W407">
        <v>73.910004000000001</v>
      </c>
      <c r="X407">
        <v>-0.17189439653017599</v>
      </c>
      <c r="Y407">
        <v>-1.2346958449604901E-3</v>
      </c>
      <c r="Z407">
        <v>1.1816967882801099</v>
      </c>
      <c r="AA407">
        <v>-2.06707722040542</v>
      </c>
      <c r="AB407">
        <v>-2.1634933682123298</v>
      </c>
      <c r="AC407" t="s">
        <v>255</v>
      </c>
      <c r="AD407" t="s">
        <v>273</v>
      </c>
      <c r="AE407" t="s">
        <v>71</v>
      </c>
      <c r="AF407" t="s">
        <v>73</v>
      </c>
      <c r="AG407" t="s">
        <v>274</v>
      </c>
      <c r="AH407" s="45">
        <v>37459</v>
      </c>
      <c r="AI407">
        <v>712515</v>
      </c>
      <c r="AK407" t="s">
        <v>275</v>
      </c>
      <c r="AL407" t="s">
        <v>276</v>
      </c>
      <c r="AM407" t="s">
        <v>245</v>
      </c>
    </row>
    <row r="408" spans="1:39" x14ac:dyDescent="0.3">
      <c r="A408" s="1">
        <v>43628</v>
      </c>
      <c r="B408" t="s">
        <v>4</v>
      </c>
      <c r="C408" t="s">
        <v>239</v>
      </c>
      <c r="D408">
        <v>500</v>
      </c>
      <c r="E408">
        <v>11</v>
      </c>
      <c r="F408">
        <v>94.800003000000004</v>
      </c>
      <c r="G408">
        <v>94.959998999999996</v>
      </c>
      <c r="H408">
        <v>91.720000999999996</v>
      </c>
      <c r="I408">
        <v>92.669997999999893</v>
      </c>
      <c r="J408">
        <v>92.669997999999893</v>
      </c>
      <c r="K408">
        <v>2579200</v>
      </c>
      <c r="L408">
        <v>2.1269999999999998</v>
      </c>
      <c r="M408">
        <v>-2.0401284345207001E-2</v>
      </c>
      <c r="N408">
        <v>-2.7460239990168001E-2</v>
      </c>
      <c r="O408">
        <v>-1.29725650104918E-2</v>
      </c>
      <c r="P408">
        <v>-7.7424537742018101E-2</v>
      </c>
      <c r="Q408">
        <v>-0.40657960501099</v>
      </c>
      <c r="R408">
        <v>1.3943176972149999E-2</v>
      </c>
      <c r="S408">
        <v>2.34672331896137E-2</v>
      </c>
      <c r="T408">
        <v>2.0947664268734002E-2</v>
      </c>
      <c r="U408">
        <v>2.55113386748612E-2</v>
      </c>
      <c r="V408">
        <v>151.259995</v>
      </c>
      <c r="W408">
        <v>73.910004000000001</v>
      </c>
      <c r="X408">
        <v>-0.17189439653017599</v>
      </c>
      <c r="Y408">
        <v>-2.0396578921351798E-3</v>
      </c>
      <c r="Z408">
        <v>1.17442410562084</v>
      </c>
      <c r="AA408">
        <v>-2.1857964087334798</v>
      </c>
      <c r="AB408">
        <v>-1.98028385043112</v>
      </c>
      <c r="AC408" t="s">
        <v>256</v>
      </c>
      <c r="AD408" t="s">
        <v>273</v>
      </c>
      <c r="AE408" t="s">
        <v>71</v>
      </c>
      <c r="AF408" t="s">
        <v>73</v>
      </c>
      <c r="AG408" t="s">
        <v>274</v>
      </c>
      <c r="AH408" s="45">
        <v>37459</v>
      </c>
      <c r="AI408">
        <v>712515</v>
      </c>
      <c r="AK408" t="s">
        <v>275</v>
      </c>
      <c r="AL408" t="s">
        <v>276</v>
      </c>
      <c r="AM408" t="s">
        <v>245</v>
      </c>
    </row>
    <row r="409" spans="1:39" x14ac:dyDescent="0.3">
      <c r="A409" s="1">
        <v>43567</v>
      </c>
      <c r="B409" t="s">
        <v>4</v>
      </c>
      <c r="C409" t="s">
        <v>246</v>
      </c>
      <c r="D409">
        <v>700</v>
      </c>
      <c r="E409">
        <v>12</v>
      </c>
      <c r="F409">
        <v>101.129997</v>
      </c>
      <c r="G409">
        <v>102.389999</v>
      </c>
      <c r="H409">
        <v>100.32</v>
      </c>
      <c r="I409">
        <v>101.83000199999999</v>
      </c>
      <c r="J409">
        <v>101.83000199999999</v>
      </c>
      <c r="K409">
        <v>2375900</v>
      </c>
      <c r="L409">
        <v>2.56</v>
      </c>
      <c r="M409">
        <v>1.23513251956639E-2</v>
      </c>
      <c r="N409">
        <v>2.3850896832169101E-2</v>
      </c>
      <c r="O409">
        <v>1.6835464065490899E-2</v>
      </c>
      <c r="P409">
        <v>0.11574745177913601</v>
      </c>
      <c r="Q409">
        <v>-0.173229261908841</v>
      </c>
      <c r="R409">
        <v>1.18072893818712E-2</v>
      </c>
      <c r="S409">
        <v>2.1629215633445699E-2</v>
      </c>
      <c r="T409">
        <v>3.4999177791574902E-2</v>
      </c>
      <c r="U409">
        <v>2.49629513448224E-2</v>
      </c>
      <c r="V409">
        <v>151.259995</v>
      </c>
      <c r="W409">
        <v>73.910004000000001</v>
      </c>
      <c r="X409">
        <v>-0.172504977973856</v>
      </c>
      <c r="Y409">
        <v>6.5875784763498903E-3</v>
      </c>
      <c r="Z409">
        <v>1.18254902848023</v>
      </c>
      <c r="AA409">
        <v>-0.93047130188869898</v>
      </c>
      <c r="AB409">
        <v>-0.96226590044774896</v>
      </c>
      <c r="AC409" t="s">
        <v>257</v>
      </c>
      <c r="AD409" t="s">
        <v>273</v>
      </c>
      <c r="AE409" t="s">
        <v>71</v>
      </c>
      <c r="AF409" t="s">
        <v>73</v>
      </c>
      <c r="AG409" t="s">
        <v>274</v>
      </c>
      <c r="AH409" s="45">
        <v>37459</v>
      </c>
      <c r="AI409">
        <v>712515</v>
      </c>
      <c r="AK409" t="s">
        <v>275</v>
      </c>
      <c r="AL409" t="s">
        <v>276</v>
      </c>
      <c r="AM409" t="s">
        <v>245</v>
      </c>
    </row>
    <row r="410" spans="1:39" x14ac:dyDescent="0.3">
      <c r="A410" s="1">
        <v>43607</v>
      </c>
      <c r="B410" t="s">
        <v>4</v>
      </c>
      <c r="C410" t="s">
        <v>246</v>
      </c>
      <c r="D410">
        <v>600</v>
      </c>
      <c r="E410">
        <v>12</v>
      </c>
      <c r="F410">
        <v>94.839995999999999</v>
      </c>
      <c r="G410">
        <v>95.599997999999999</v>
      </c>
      <c r="H410">
        <v>93.629997000000003</v>
      </c>
      <c r="I410">
        <v>93.839995999999999</v>
      </c>
      <c r="J410">
        <v>93.839995999999999</v>
      </c>
      <c r="K410">
        <v>1831200</v>
      </c>
      <c r="L410">
        <v>2.3929999999999998</v>
      </c>
      <c r="M410">
        <v>-1.9104555076354598E-2</v>
      </c>
      <c r="N410">
        <v>-3.0745836172034101E-2</v>
      </c>
      <c r="O410">
        <v>1.4166356781656699E-2</v>
      </c>
      <c r="P410">
        <v>-3.1675485579788998E-2</v>
      </c>
      <c r="Q410">
        <v>-0.34808107580932102</v>
      </c>
      <c r="R410">
        <v>3.2839762683005001E-2</v>
      </c>
      <c r="S410">
        <v>2.22204728946634E-2</v>
      </c>
      <c r="T410">
        <v>2.15518645111622E-2</v>
      </c>
      <c r="U410">
        <v>2.5451005052194602E-2</v>
      </c>
      <c r="V410">
        <v>151.259995</v>
      </c>
      <c r="W410">
        <v>73.910004000000001</v>
      </c>
      <c r="X410">
        <v>-0.17189439653017599</v>
      </c>
      <c r="Y410">
        <v>-2.8283920525026501E-3</v>
      </c>
      <c r="Z410">
        <v>1.18597757775098</v>
      </c>
      <c r="AA410">
        <v>-1.86942478505228</v>
      </c>
      <c r="AB410">
        <v>-1.70828413239365</v>
      </c>
      <c r="AC410" t="s">
        <v>257</v>
      </c>
      <c r="AD410" t="s">
        <v>273</v>
      </c>
      <c r="AE410" t="s">
        <v>71</v>
      </c>
      <c r="AF410" t="s">
        <v>73</v>
      </c>
      <c r="AG410" t="s">
        <v>274</v>
      </c>
      <c r="AH410" s="45">
        <v>37459</v>
      </c>
      <c r="AI410">
        <v>712515</v>
      </c>
      <c r="AK410" t="s">
        <v>275</v>
      </c>
      <c r="AL410" t="s">
        <v>276</v>
      </c>
      <c r="AM410" t="s">
        <v>245</v>
      </c>
    </row>
    <row r="411" spans="1:39" x14ac:dyDescent="0.3">
      <c r="A411" s="1">
        <v>43640</v>
      </c>
      <c r="B411" t="s">
        <v>4</v>
      </c>
      <c r="C411" t="s">
        <v>239</v>
      </c>
      <c r="D411">
        <v>1000</v>
      </c>
      <c r="E411">
        <v>12</v>
      </c>
      <c r="F411">
        <v>95.660004000000001</v>
      </c>
      <c r="G411">
        <v>99.559997999999993</v>
      </c>
      <c r="H411">
        <v>95.230002999999996</v>
      </c>
      <c r="I411">
        <v>99</v>
      </c>
      <c r="J411">
        <v>99</v>
      </c>
      <c r="K411">
        <v>5066800</v>
      </c>
      <c r="L411">
        <v>2.0209999999999999</v>
      </c>
      <c r="M411">
        <v>3.7775272649348698E-2</v>
      </c>
      <c r="N411">
        <v>6.85600430927545E-2</v>
      </c>
      <c r="O411">
        <v>5.3528688415116703E-2</v>
      </c>
      <c r="P411">
        <v>-2.72024241608925E-2</v>
      </c>
      <c r="Q411">
        <v>-0.36877313949545698</v>
      </c>
      <c r="R411">
        <v>1.6588750808193699E-2</v>
      </c>
      <c r="S411">
        <v>1.57542454957969E-2</v>
      </c>
      <c r="T411">
        <v>1.8882328734113E-2</v>
      </c>
      <c r="U411">
        <v>2.5596335266166802E-2</v>
      </c>
      <c r="V411">
        <v>151.259995</v>
      </c>
      <c r="W411">
        <v>73.910004000000001</v>
      </c>
      <c r="X411">
        <v>-0.17189439653017599</v>
      </c>
      <c r="Y411">
        <v>-1.73338836506086E-3</v>
      </c>
      <c r="Z411">
        <v>1.17011446938207</v>
      </c>
      <c r="AA411">
        <v>-2.0503716236907499</v>
      </c>
      <c r="AB411">
        <v>-2.3210172022041502</v>
      </c>
      <c r="AC411" t="s">
        <v>257</v>
      </c>
      <c r="AD411" t="s">
        <v>273</v>
      </c>
      <c r="AE411" t="s">
        <v>71</v>
      </c>
      <c r="AF411" t="s">
        <v>73</v>
      </c>
      <c r="AG411" t="s">
        <v>274</v>
      </c>
      <c r="AH411" s="45">
        <v>37459</v>
      </c>
      <c r="AI411">
        <v>712515</v>
      </c>
      <c r="AK411" t="s">
        <v>275</v>
      </c>
      <c r="AL411" t="s">
        <v>276</v>
      </c>
      <c r="AM411" t="s">
        <v>245</v>
      </c>
    </row>
    <row r="412" spans="1:39" x14ac:dyDescent="0.3">
      <c r="A412" s="1">
        <v>43565</v>
      </c>
      <c r="B412" t="s">
        <v>4</v>
      </c>
      <c r="C412" t="s">
        <v>246</v>
      </c>
      <c r="D412">
        <v>1000</v>
      </c>
      <c r="E412">
        <v>13</v>
      </c>
      <c r="F412">
        <v>98.580001999999993</v>
      </c>
      <c r="G412">
        <v>100.349998</v>
      </c>
      <c r="H412">
        <v>98.379997000000003</v>
      </c>
      <c r="I412">
        <v>99.629997000000003</v>
      </c>
      <c r="J412">
        <v>99.629997000000003</v>
      </c>
      <c r="K412">
        <v>2199500</v>
      </c>
      <c r="L412">
        <v>2.4769999999999999</v>
      </c>
      <c r="M412">
        <v>1.3948043195981599E-2</v>
      </c>
      <c r="N412">
        <v>-5.2057881365196899E-3</v>
      </c>
      <c r="O412">
        <v>5.9394749121357403E-3</v>
      </c>
      <c r="P412">
        <v>0.11383862682298999</v>
      </c>
      <c r="Q412">
        <v>-0.19192767248336501</v>
      </c>
      <c r="R412">
        <v>1.69504605219301E-2</v>
      </c>
      <c r="S412">
        <v>2.1661814051652399E-2</v>
      </c>
      <c r="T412">
        <v>3.5073054867992101E-2</v>
      </c>
      <c r="U412">
        <v>2.4991747237970499E-2</v>
      </c>
      <c r="V412">
        <v>151.259995</v>
      </c>
      <c r="W412">
        <v>73.910004000000001</v>
      </c>
      <c r="X412">
        <v>-0.172504977973856</v>
      </c>
      <c r="Y412">
        <v>3.47183783585567E-3</v>
      </c>
      <c r="Z412">
        <v>1.18701377142028</v>
      </c>
      <c r="AA412">
        <v>-1.00570976091178</v>
      </c>
      <c r="AB412">
        <v>-1.0123813181025201</v>
      </c>
      <c r="AC412" t="s">
        <v>258</v>
      </c>
      <c r="AD412" t="s">
        <v>273</v>
      </c>
      <c r="AE412" t="s">
        <v>71</v>
      </c>
      <c r="AF412" t="s">
        <v>73</v>
      </c>
      <c r="AG412" t="s">
        <v>274</v>
      </c>
      <c r="AH412" s="45">
        <v>37459</v>
      </c>
      <c r="AI412">
        <v>712515</v>
      </c>
      <c r="AK412" t="s">
        <v>275</v>
      </c>
      <c r="AL412" t="s">
        <v>276</v>
      </c>
      <c r="AM412" t="s">
        <v>245</v>
      </c>
    </row>
    <row r="413" spans="1:39" x14ac:dyDescent="0.3">
      <c r="A413" s="1">
        <v>43587</v>
      </c>
      <c r="B413" t="s">
        <v>4</v>
      </c>
      <c r="C413" t="s">
        <v>239</v>
      </c>
      <c r="D413">
        <v>1000</v>
      </c>
      <c r="E413">
        <v>13</v>
      </c>
      <c r="F413">
        <v>95.25</v>
      </c>
      <c r="G413">
        <v>96.330001999999993</v>
      </c>
      <c r="H413">
        <v>93.889999000000003</v>
      </c>
      <c r="I413">
        <v>94.400002000000001</v>
      </c>
      <c r="J413">
        <v>94.400002000000001</v>
      </c>
      <c r="K413">
        <v>3609500</v>
      </c>
      <c r="L413">
        <v>2.552</v>
      </c>
      <c r="M413">
        <v>-4.86103665339123E-3</v>
      </c>
      <c r="N413">
        <v>1.5156645810454001E-2</v>
      </c>
      <c r="O413">
        <v>-8.3978847493090605E-2</v>
      </c>
      <c r="P413">
        <v>2.3147240059659301E-2</v>
      </c>
      <c r="Q413">
        <v>-0.238532994046841</v>
      </c>
      <c r="R413">
        <v>7.8039584702935998E-3</v>
      </c>
      <c r="S413">
        <v>1.7452863863920198E-2</v>
      </c>
      <c r="T413">
        <v>3.4676354836439799E-2</v>
      </c>
      <c r="U413">
        <v>2.5131675364546101E-2</v>
      </c>
      <c r="V413">
        <v>151.259995</v>
      </c>
      <c r="W413">
        <v>73.910004000000001</v>
      </c>
      <c r="X413">
        <v>-0.172504977973856</v>
      </c>
      <c r="Y413">
        <v>-2.1262443276895502E-3</v>
      </c>
      <c r="Z413">
        <v>1.18617481654097</v>
      </c>
      <c r="AA413">
        <v>-1.2883177763865801</v>
      </c>
      <c r="AB413">
        <v>-1.20634258553952</v>
      </c>
      <c r="AC413" t="s">
        <v>258</v>
      </c>
      <c r="AD413" t="s">
        <v>273</v>
      </c>
      <c r="AE413" t="s">
        <v>71</v>
      </c>
      <c r="AF413" t="s">
        <v>73</v>
      </c>
      <c r="AG413" t="s">
        <v>274</v>
      </c>
      <c r="AH413" s="45">
        <v>37459</v>
      </c>
      <c r="AI413">
        <v>712515</v>
      </c>
      <c r="AK413" t="s">
        <v>275</v>
      </c>
      <c r="AL413" t="s">
        <v>276</v>
      </c>
      <c r="AM413" t="s">
        <v>245</v>
      </c>
    </row>
    <row r="414" spans="1:39" x14ac:dyDescent="0.3">
      <c r="A414" s="1">
        <v>43591</v>
      </c>
      <c r="B414" t="s">
        <v>4</v>
      </c>
      <c r="C414" t="s">
        <v>246</v>
      </c>
      <c r="D414">
        <v>400</v>
      </c>
      <c r="E414">
        <v>13</v>
      </c>
      <c r="F414">
        <v>91.099997999999999</v>
      </c>
      <c r="G414">
        <v>93.989998</v>
      </c>
      <c r="H414">
        <v>90.519997000000004</v>
      </c>
      <c r="I414">
        <v>93.760002</v>
      </c>
      <c r="J414">
        <v>93.760002</v>
      </c>
      <c r="K414">
        <v>4413700</v>
      </c>
      <c r="L414">
        <v>2.5</v>
      </c>
      <c r="M414">
        <v>1.35297026413807E-2</v>
      </c>
      <c r="N414">
        <v>-1.02924243966361E-2</v>
      </c>
      <c r="O414">
        <v>-6.59307349221116E-2</v>
      </c>
      <c r="P414">
        <v>5.8527068572116502E-2</v>
      </c>
      <c r="Q414">
        <v>-0.24816904312035901</v>
      </c>
      <c r="R414">
        <v>1.22935932681205E-2</v>
      </c>
      <c r="S414">
        <v>1.79224473991768E-2</v>
      </c>
      <c r="T414">
        <v>3.4551018261733603E-2</v>
      </c>
      <c r="U414">
        <v>2.5164661365244E-2</v>
      </c>
      <c r="V414">
        <v>151.259995</v>
      </c>
      <c r="W414">
        <v>73.910004000000001</v>
      </c>
      <c r="X414">
        <v>-0.172504977973856</v>
      </c>
      <c r="Y414">
        <v>-4.4810132310555703E-3</v>
      </c>
      <c r="Z414">
        <v>1.17178732877201</v>
      </c>
      <c r="AA414">
        <v>-1.3407657726815301</v>
      </c>
      <c r="AB414">
        <v>-1.2671827651105301</v>
      </c>
      <c r="AC414" t="s">
        <v>258</v>
      </c>
      <c r="AD414" t="s">
        <v>273</v>
      </c>
      <c r="AE414" t="s">
        <v>71</v>
      </c>
      <c r="AF414" t="s">
        <v>73</v>
      </c>
      <c r="AG414" t="s">
        <v>274</v>
      </c>
      <c r="AH414" s="45">
        <v>37459</v>
      </c>
      <c r="AI414">
        <v>712515</v>
      </c>
      <c r="AK414" t="s">
        <v>275</v>
      </c>
      <c r="AL414" t="s">
        <v>276</v>
      </c>
      <c r="AM414" t="s">
        <v>245</v>
      </c>
    </row>
    <row r="415" spans="1:39" x14ac:dyDescent="0.3">
      <c r="A415" s="1">
        <v>43619</v>
      </c>
      <c r="B415" t="s">
        <v>4</v>
      </c>
      <c r="C415" t="s">
        <v>239</v>
      </c>
      <c r="D415">
        <v>1600</v>
      </c>
      <c r="E415">
        <v>13</v>
      </c>
      <c r="F415">
        <v>93.290001000000004</v>
      </c>
      <c r="G415">
        <v>94.239998</v>
      </c>
      <c r="H415">
        <v>90.779999000000004</v>
      </c>
      <c r="I415">
        <v>91.309997999999993</v>
      </c>
      <c r="J415">
        <v>91.309997999999993</v>
      </c>
      <c r="K415">
        <v>3405400</v>
      </c>
      <c r="L415">
        <v>2.081</v>
      </c>
      <c r="M415">
        <v>-1.91990711961414E-2</v>
      </c>
      <c r="N415">
        <v>-1.0458740352345199E-2</v>
      </c>
      <c r="O415">
        <v>-3.8141842266444202E-2</v>
      </c>
      <c r="P415">
        <v>-6.3435930541042407E-2</v>
      </c>
      <c r="Q415">
        <v>-0.360249806022508</v>
      </c>
      <c r="R415">
        <v>1.37141537919367E-2</v>
      </c>
      <c r="S415">
        <v>2.2337812842594999E-2</v>
      </c>
      <c r="T415">
        <v>2.1347941383195301E-2</v>
      </c>
      <c r="U415">
        <v>2.5504630451619499E-2</v>
      </c>
      <c r="V415">
        <v>151.259995</v>
      </c>
      <c r="W415">
        <v>73.910004000000001</v>
      </c>
      <c r="X415">
        <v>-0.17189439653017599</v>
      </c>
      <c r="Y415">
        <v>-2.7690708645509302E-3</v>
      </c>
      <c r="Z415">
        <v>1.17667445713821</v>
      </c>
      <c r="AA415">
        <v>-1.92325833370113</v>
      </c>
      <c r="AB415">
        <v>-1.87889798435775</v>
      </c>
      <c r="AC415" t="s">
        <v>258</v>
      </c>
      <c r="AD415" t="s">
        <v>273</v>
      </c>
      <c r="AE415" t="s">
        <v>71</v>
      </c>
      <c r="AF415" t="s">
        <v>73</v>
      </c>
      <c r="AG415" t="s">
        <v>274</v>
      </c>
      <c r="AH415" s="45">
        <v>37459</v>
      </c>
      <c r="AI415">
        <v>712515</v>
      </c>
      <c r="AK415" t="s">
        <v>275</v>
      </c>
      <c r="AL415" t="s">
        <v>276</v>
      </c>
      <c r="AM415" t="s">
        <v>245</v>
      </c>
    </row>
    <row r="416" spans="1:39" x14ac:dyDescent="0.3">
      <c r="A416" s="1">
        <v>43621</v>
      </c>
      <c r="B416" t="s">
        <v>4</v>
      </c>
      <c r="C416" t="s">
        <v>239</v>
      </c>
      <c r="D416">
        <v>1400</v>
      </c>
      <c r="E416">
        <v>13</v>
      </c>
      <c r="F416">
        <v>93.690002000000007</v>
      </c>
      <c r="G416">
        <v>95.989998</v>
      </c>
      <c r="H416">
        <v>93.690002000000007</v>
      </c>
      <c r="I416">
        <v>95.25</v>
      </c>
      <c r="J416">
        <v>95.25</v>
      </c>
      <c r="K416">
        <v>2584000</v>
      </c>
      <c r="L416">
        <v>2.1230000000000002</v>
      </c>
      <c r="M416">
        <v>1.1828240318498801E-2</v>
      </c>
      <c r="N416">
        <v>2.87559425723935E-2</v>
      </c>
      <c r="O416">
        <v>2.9296369488430701E-2</v>
      </c>
      <c r="P416">
        <v>5.0521421802945804E-3</v>
      </c>
      <c r="Q416">
        <v>-0.34624809881476398</v>
      </c>
      <c r="R416">
        <v>1.8669656811492599E-2</v>
      </c>
      <c r="S416">
        <v>2.3025536386599502E-2</v>
      </c>
      <c r="T416">
        <v>2.1634767998777601E-2</v>
      </c>
      <c r="U416">
        <v>2.5485888093582099E-2</v>
      </c>
      <c r="V416">
        <v>151.259995</v>
      </c>
      <c r="W416">
        <v>73.910004000000001</v>
      </c>
      <c r="X416">
        <v>-0.17189439653017599</v>
      </c>
      <c r="Y416">
        <v>8.1287266899663802E-3</v>
      </c>
      <c r="Z416">
        <v>1.1751054823295299</v>
      </c>
      <c r="AA416">
        <v>-1.85905204916392</v>
      </c>
      <c r="AB416">
        <v>-1.8960721038597901</v>
      </c>
      <c r="AC416" t="s">
        <v>258</v>
      </c>
      <c r="AD416" t="s">
        <v>273</v>
      </c>
      <c r="AE416" t="s">
        <v>71</v>
      </c>
      <c r="AF416" t="s">
        <v>73</v>
      </c>
      <c r="AG416" t="s">
        <v>274</v>
      </c>
      <c r="AH416" s="45">
        <v>37459</v>
      </c>
      <c r="AI416">
        <v>712515</v>
      </c>
      <c r="AK416" t="s">
        <v>275</v>
      </c>
      <c r="AL416" t="s">
        <v>276</v>
      </c>
      <c r="AM416" t="s">
        <v>245</v>
      </c>
    </row>
    <row r="417" spans="1:39" x14ac:dyDescent="0.3">
      <c r="A417" s="1">
        <v>43626</v>
      </c>
      <c r="B417" t="s">
        <v>4</v>
      </c>
      <c r="C417" t="s">
        <v>239</v>
      </c>
      <c r="D417">
        <v>2200</v>
      </c>
      <c r="E417">
        <v>13</v>
      </c>
      <c r="F417">
        <v>98</v>
      </c>
      <c r="G417">
        <v>98.129997000000003</v>
      </c>
      <c r="H417">
        <v>94.050003000000004</v>
      </c>
      <c r="I417">
        <v>95.510002</v>
      </c>
      <c r="J417">
        <v>95.510002</v>
      </c>
      <c r="K417">
        <v>2503200</v>
      </c>
      <c r="L417">
        <v>2.1429999999999998</v>
      </c>
      <c r="M417">
        <v>-1.5376884797907E-2</v>
      </c>
      <c r="N417">
        <v>4.4970686262019298E-2</v>
      </c>
      <c r="O417">
        <v>1.72136359597275E-2</v>
      </c>
      <c r="P417">
        <v>-3.62928440463548E-2</v>
      </c>
      <c r="Q417">
        <v>-0.36009282987507601</v>
      </c>
      <c r="R417">
        <v>1.64096160685403E-2</v>
      </c>
      <c r="S417">
        <v>2.3010086324117999E-2</v>
      </c>
      <c r="T417">
        <v>2.0879511857540899E-2</v>
      </c>
      <c r="U417">
        <v>2.5492984726812998E-2</v>
      </c>
      <c r="V417">
        <v>151.259995</v>
      </c>
      <c r="W417">
        <v>73.910004000000001</v>
      </c>
      <c r="X417">
        <v>-0.17189439653017599</v>
      </c>
      <c r="Y417">
        <v>4.6492198743191201E-3</v>
      </c>
      <c r="Z417">
        <v>1.17375776428459</v>
      </c>
      <c r="AA417">
        <v>-1.9406864910788699</v>
      </c>
      <c r="AB417">
        <v>-1.9000088040490799</v>
      </c>
      <c r="AC417" t="s">
        <v>258</v>
      </c>
      <c r="AD417" t="s">
        <v>273</v>
      </c>
      <c r="AE417" t="s">
        <v>71</v>
      </c>
      <c r="AF417" t="s">
        <v>73</v>
      </c>
      <c r="AG417" t="s">
        <v>274</v>
      </c>
      <c r="AH417" s="45">
        <v>37459</v>
      </c>
      <c r="AI417">
        <v>712515</v>
      </c>
      <c r="AK417" t="s">
        <v>275</v>
      </c>
      <c r="AL417" t="s">
        <v>276</v>
      </c>
      <c r="AM417" t="s">
        <v>245</v>
      </c>
    </row>
    <row r="418" spans="1:39" x14ac:dyDescent="0.3">
      <c r="A418" s="1">
        <v>43628</v>
      </c>
      <c r="B418" t="s">
        <v>4</v>
      </c>
      <c r="C418" t="s">
        <v>239</v>
      </c>
      <c r="D418">
        <v>2000</v>
      </c>
      <c r="E418">
        <v>13</v>
      </c>
      <c r="F418">
        <v>94.800003000000004</v>
      </c>
      <c r="G418">
        <v>94.959998999999996</v>
      </c>
      <c r="H418">
        <v>91.720000999999996</v>
      </c>
      <c r="I418">
        <v>92.669997999999893</v>
      </c>
      <c r="J418">
        <v>92.669997999999893</v>
      </c>
      <c r="K418">
        <v>2579200</v>
      </c>
      <c r="L418">
        <v>2.1269999999999998</v>
      </c>
      <c r="M418">
        <v>-2.0401284345207001E-2</v>
      </c>
      <c r="N418">
        <v>-2.7460239990168001E-2</v>
      </c>
      <c r="O418">
        <v>-1.29725650104918E-2</v>
      </c>
      <c r="P418">
        <v>-7.7424537742018101E-2</v>
      </c>
      <c r="Q418">
        <v>-0.40657960501099</v>
      </c>
      <c r="R418">
        <v>1.3943176972149999E-2</v>
      </c>
      <c r="S418">
        <v>2.34672331896137E-2</v>
      </c>
      <c r="T418">
        <v>2.0947664268734002E-2</v>
      </c>
      <c r="U418">
        <v>2.55113386748612E-2</v>
      </c>
      <c r="V418">
        <v>151.259995</v>
      </c>
      <c r="W418">
        <v>73.910004000000001</v>
      </c>
      <c r="X418">
        <v>-0.17189439653017599</v>
      </c>
      <c r="Y418">
        <v>-2.0396578921351798E-3</v>
      </c>
      <c r="Z418">
        <v>1.17442410562084</v>
      </c>
      <c r="AA418">
        <v>-2.1857964087334798</v>
      </c>
      <c r="AB418">
        <v>-1.98028385043112</v>
      </c>
      <c r="AC418" t="s">
        <v>258</v>
      </c>
      <c r="AD418" t="s">
        <v>273</v>
      </c>
      <c r="AE418" t="s">
        <v>71</v>
      </c>
      <c r="AF418" t="s">
        <v>73</v>
      </c>
      <c r="AG418" t="s">
        <v>274</v>
      </c>
      <c r="AH418" s="45">
        <v>37459</v>
      </c>
      <c r="AI418">
        <v>712515</v>
      </c>
      <c r="AK418" t="s">
        <v>275</v>
      </c>
      <c r="AL418" t="s">
        <v>276</v>
      </c>
      <c r="AM418" t="s">
        <v>245</v>
      </c>
    </row>
    <row r="419" spans="1:39" x14ac:dyDescent="0.3">
      <c r="A419" s="1">
        <v>43633</v>
      </c>
      <c r="B419" t="s">
        <v>4</v>
      </c>
      <c r="C419" t="s">
        <v>239</v>
      </c>
      <c r="D419">
        <v>600</v>
      </c>
      <c r="E419">
        <v>13</v>
      </c>
      <c r="F419">
        <v>92.620002999999997</v>
      </c>
      <c r="G419">
        <v>93.510002</v>
      </c>
      <c r="H419">
        <v>92</v>
      </c>
      <c r="I419">
        <v>92.440002000000007</v>
      </c>
      <c r="J419">
        <v>92.440002000000007</v>
      </c>
      <c r="K419">
        <v>2431900</v>
      </c>
      <c r="L419">
        <v>2.0859999999999999</v>
      </c>
      <c r="M419">
        <v>-3.1322701222883599E-3</v>
      </c>
      <c r="N419">
        <v>-3.2671167945026197E-2</v>
      </c>
      <c r="O419">
        <v>-4.5777190849671801E-2</v>
      </c>
      <c r="P419">
        <v>-7.5204625947886294E-2</v>
      </c>
      <c r="Q419">
        <v>-0.44595815801560401</v>
      </c>
      <c r="R419">
        <v>1.0988856202267701E-2</v>
      </c>
      <c r="S419">
        <v>1.9159890660009501E-2</v>
      </c>
      <c r="T419">
        <v>2.0936100436759399E-2</v>
      </c>
      <c r="U419">
        <v>2.5461345783680599E-2</v>
      </c>
      <c r="V419">
        <v>151.259995</v>
      </c>
      <c r="W419">
        <v>73.910004000000001</v>
      </c>
      <c r="X419">
        <v>-0.17189439653017599</v>
      </c>
      <c r="Y419">
        <v>9.3131563797728401E-4</v>
      </c>
      <c r="Z419">
        <v>1.1804790232946101</v>
      </c>
      <c r="AA419">
        <v>-2.4105954650941102</v>
      </c>
      <c r="AB419">
        <v>-2.22746065915321</v>
      </c>
      <c r="AC419" t="s">
        <v>258</v>
      </c>
      <c r="AD419" t="s">
        <v>273</v>
      </c>
      <c r="AE419" t="s">
        <v>71</v>
      </c>
      <c r="AF419" t="s">
        <v>73</v>
      </c>
      <c r="AG419" t="s">
        <v>274</v>
      </c>
      <c r="AH419" s="45">
        <v>37459</v>
      </c>
      <c r="AI419">
        <v>712515</v>
      </c>
      <c r="AK419" t="s">
        <v>275</v>
      </c>
      <c r="AL419" t="s">
        <v>276</v>
      </c>
      <c r="AM419" t="s">
        <v>245</v>
      </c>
    </row>
    <row r="420" spans="1:39" x14ac:dyDescent="0.3">
      <c r="A420" s="1">
        <v>43571</v>
      </c>
      <c r="B420" t="s">
        <v>4</v>
      </c>
      <c r="C420" t="s">
        <v>246</v>
      </c>
      <c r="D420">
        <v>800</v>
      </c>
      <c r="E420">
        <v>14</v>
      </c>
      <c r="F420">
        <v>97.410004000000001</v>
      </c>
      <c r="G420">
        <v>97.5</v>
      </c>
      <c r="H420">
        <v>92.800003000000004</v>
      </c>
      <c r="I420">
        <v>93.830001999999993</v>
      </c>
      <c r="J420">
        <v>93.830001999999993</v>
      </c>
      <c r="K420">
        <v>7638900</v>
      </c>
      <c r="L420">
        <v>2.5920000000000001</v>
      </c>
      <c r="M420">
        <v>-4.1951017785534297E-2</v>
      </c>
      <c r="N420">
        <v>-4.6030595132268003E-2</v>
      </c>
      <c r="O420">
        <v>-5.3433184215790297E-2</v>
      </c>
      <c r="P420">
        <v>4.7357790771201697E-2</v>
      </c>
      <c r="Q420">
        <v>-0.26409257107927903</v>
      </c>
      <c r="R420">
        <v>2.8994983619799498E-2</v>
      </c>
      <c r="S420">
        <v>2.47691689024284E-2</v>
      </c>
      <c r="T420">
        <v>3.5652688628149402E-2</v>
      </c>
      <c r="U420">
        <v>2.5199881683016699E-2</v>
      </c>
      <c r="V420">
        <v>151.259995</v>
      </c>
      <c r="W420">
        <v>73.910004000000001</v>
      </c>
      <c r="X420">
        <v>-0.172504977973856</v>
      </c>
      <c r="Y420">
        <v>5.0922850790659495E-4</v>
      </c>
      <c r="Z420">
        <v>1.1820107176243799</v>
      </c>
      <c r="AA420">
        <v>-1.36721715707453</v>
      </c>
      <c r="AB420">
        <v>-1.0588394110167001</v>
      </c>
      <c r="AC420" t="s">
        <v>259</v>
      </c>
      <c r="AD420" t="s">
        <v>273</v>
      </c>
      <c r="AE420" t="s">
        <v>71</v>
      </c>
      <c r="AF420" t="s">
        <v>73</v>
      </c>
      <c r="AG420" t="s">
        <v>274</v>
      </c>
      <c r="AH420" s="45">
        <v>37459</v>
      </c>
      <c r="AI420">
        <v>712515</v>
      </c>
      <c r="AK420" t="s">
        <v>275</v>
      </c>
      <c r="AL420" t="s">
        <v>276</v>
      </c>
      <c r="AM420" t="s">
        <v>245</v>
      </c>
    </row>
    <row r="421" spans="1:39" x14ac:dyDescent="0.3">
      <c r="A421" s="1">
        <v>43592</v>
      </c>
      <c r="B421" t="s">
        <v>4</v>
      </c>
      <c r="C421" t="s">
        <v>239</v>
      </c>
      <c r="D421">
        <v>900</v>
      </c>
      <c r="E421">
        <v>14</v>
      </c>
      <c r="F421">
        <v>93.110000999999997</v>
      </c>
      <c r="G421">
        <v>93.400002000000001</v>
      </c>
      <c r="H421">
        <v>91.830001999999993</v>
      </c>
      <c r="I421">
        <v>92.730002999999996</v>
      </c>
      <c r="J421">
        <v>92.730002999999996</v>
      </c>
      <c r="K421">
        <v>7090900</v>
      </c>
      <c r="L421">
        <v>2.448</v>
      </c>
      <c r="M421">
        <v>-1.10462699956365E-2</v>
      </c>
      <c r="N421">
        <v>-2.0493821621688599E-2</v>
      </c>
      <c r="O421">
        <v>-5.4662989530713101E-2</v>
      </c>
      <c r="P421">
        <v>2.2672722263072402E-3</v>
      </c>
      <c r="Q421">
        <v>-0.28768203201179399</v>
      </c>
      <c r="R421">
        <v>1.28746210395269E-2</v>
      </c>
      <c r="S421">
        <v>1.75001576208293E-2</v>
      </c>
      <c r="T421">
        <v>3.4112235230902198E-2</v>
      </c>
      <c r="U421">
        <v>2.51034474414994E-2</v>
      </c>
      <c r="V421">
        <v>151.259995</v>
      </c>
      <c r="W421">
        <v>73.910004000000001</v>
      </c>
      <c r="X421">
        <v>-0.172504977973856</v>
      </c>
      <c r="Y421">
        <v>-1.6649488130547601E-2</v>
      </c>
      <c r="Z421">
        <v>1.1558610514320899</v>
      </c>
      <c r="AA421">
        <v>-1.5372377607585499</v>
      </c>
      <c r="AB421">
        <v>-1.3406804919998001</v>
      </c>
      <c r="AC421" t="s">
        <v>259</v>
      </c>
      <c r="AD421" t="s">
        <v>273</v>
      </c>
      <c r="AE421" t="s">
        <v>71</v>
      </c>
      <c r="AF421" t="s">
        <v>73</v>
      </c>
      <c r="AG421" t="s">
        <v>274</v>
      </c>
      <c r="AH421" s="45">
        <v>37459</v>
      </c>
      <c r="AI421">
        <v>712515</v>
      </c>
      <c r="AK421" t="s">
        <v>275</v>
      </c>
      <c r="AL421" t="s">
        <v>276</v>
      </c>
      <c r="AM421" t="s">
        <v>245</v>
      </c>
    </row>
    <row r="422" spans="1:39" x14ac:dyDescent="0.3">
      <c r="A422" s="1">
        <v>43600</v>
      </c>
      <c r="B422" t="s">
        <v>4</v>
      </c>
      <c r="C422" t="s">
        <v>239</v>
      </c>
      <c r="D422">
        <v>1600</v>
      </c>
      <c r="E422">
        <v>14</v>
      </c>
      <c r="F422">
        <v>93.800003000000004</v>
      </c>
      <c r="G422">
        <v>98.32</v>
      </c>
      <c r="H422">
        <v>93.660004000000001</v>
      </c>
      <c r="I422">
        <v>96.769997000000004</v>
      </c>
      <c r="J422">
        <v>96.769997000000004</v>
      </c>
      <c r="K422">
        <v>4694700</v>
      </c>
      <c r="L422">
        <v>2.379</v>
      </c>
      <c r="M422">
        <v>2.2996696864086601E-2</v>
      </c>
      <c r="N422">
        <v>3.03196588643731E-2</v>
      </c>
      <c r="O422">
        <v>-5.0967777932644003E-2</v>
      </c>
      <c r="P422">
        <v>-5.50837970314038E-2</v>
      </c>
      <c r="Q422">
        <v>-0.31447202945561797</v>
      </c>
      <c r="R422">
        <v>3.09857900158086E-2</v>
      </c>
      <c r="S422">
        <v>2.1520707271477799E-2</v>
      </c>
      <c r="T422">
        <v>2.1577396535507599E-2</v>
      </c>
      <c r="U422">
        <v>2.5142913212986701E-2</v>
      </c>
      <c r="V422">
        <v>151.259995</v>
      </c>
      <c r="W422">
        <v>73.910004000000001</v>
      </c>
      <c r="X422">
        <v>-0.17189439653017599</v>
      </c>
      <c r="Y422">
        <v>5.8219943882337104E-3</v>
      </c>
      <c r="Z422">
        <v>1.1576373110417699</v>
      </c>
      <c r="AA422">
        <v>-1.68732860834933</v>
      </c>
      <c r="AB422">
        <v>-1.7753101512457501</v>
      </c>
      <c r="AC422" t="s">
        <v>259</v>
      </c>
      <c r="AD422" t="s">
        <v>273</v>
      </c>
      <c r="AE422" t="s">
        <v>71</v>
      </c>
      <c r="AF422" t="s">
        <v>73</v>
      </c>
      <c r="AG422" t="s">
        <v>274</v>
      </c>
      <c r="AH422" s="45">
        <v>37459</v>
      </c>
      <c r="AI422">
        <v>712515</v>
      </c>
      <c r="AK422" t="s">
        <v>275</v>
      </c>
      <c r="AL422" t="s">
        <v>276</v>
      </c>
      <c r="AM422" t="s">
        <v>245</v>
      </c>
    </row>
    <row r="423" spans="1:39" x14ac:dyDescent="0.3">
      <c r="A423" s="1">
        <v>43608</v>
      </c>
      <c r="B423" t="s">
        <v>4</v>
      </c>
      <c r="C423" t="s">
        <v>246</v>
      </c>
      <c r="D423">
        <v>1700</v>
      </c>
      <c r="E423">
        <v>14</v>
      </c>
      <c r="F423">
        <v>93.339995999999999</v>
      </c>
      <c r="G423">
        <v>94.739998</v>
      </c>
      <c r="H423">
        <v>91.360000999999997</v>
      </c>
      <c r="I423">
        <v>92.110000999999997</v>
      </c>
      <c r="J423">
        <v>92.110000999999997</v>
      </c>
      <c r="K423">
        <v>3072500</v>
      </c>
      <c r="L423">
        <v>2.2959999999999998</v>
      </c>
      <c r="M423">
        <v>-1.8607635862744502E-2</v>
      </c>
      <c r="N423">
        <v>-7.2136324277861194E-2</v>
      </c>
      <c r="O423">
        <v>-2.6990992960992301E-2</v>
      </c>
      <c r="P423">
        <v>-4.0530964011820901E-2</v>
      </c>
      <c r="Q423">
        <v>-0.361181051227489</v>
      </c>
      <c r="R423">
        <v>2.86762848042336E-2</v>
      </c>
      <c r="S423">
        <v>2.2020012609493201E-2</v>
      </c>
      <c r="T423">
        <v>2.1641852946028901E-2</v>
      </c>
      <c r="U423">
        <v>2.5472835909348401E-2</v>
      </c>
      <c r="V423">
        <v>151.259995</v>
      </c>
      <c r="W423">
        <v>73.910004000000001</v>
      </c>
      <c r="X423">
        <v>-0.17189439653017599</v>
      </c>
      <c r="Y423">
        <v>-1.1985692488440201E-2</v>
      </c>
      <c r="Z423">
        <v>1.18742066477203</v>
      </c>
      <c r="AA423">
        <v>-1.93228354360595</v>
      </c>
      <c r="AB423">
        <v>-1.79773431560234</v>
      </c>
      <c r="AC423" t="s">
        <v>259</v>
      </c>
      <c r="AD423" t="s">
        <v>273</v>
      </c>
      <c r="AE423" t="s">
        <v>71</v>
      </c>
      <c r="AF423" t="s">
        <v>73</v>
      </c>
      <c r="AG423" t="s">
        <v>274</v>
      </c>
      <c r="AH423" s="45">
        <v>37459</v>
      </c>
      <c r="AI423">
        <v>712515</v>
      </c>
      <c r="AK423" t="s">
        <v>275</v>
      </c>
      <c r="AL423" t="s">
        <v>276</v>
      </c>
      <c r="AM423" t="s">
        <v>245</v>
      </c>
    </row>
    <row r="424" spans="1:39" x14ac:dyDescent="0.3">
      <c r="A424" s="1">
        <v>43643</v>
      </c>
      <c r="B424" t="s">
        <v>4</v>
      </c>
      <c r="C424" t="s">
        <v>239</v>
      </c>
      <c r="D424">
        <v>2900</v>
      </c>
      <c r="E424">
        <v>14</v>
      </c>
      <c r="F424">
        <v>97.669997999999893</v>
      </c>
      <c r="G424">
        <v>99.68</v>
      </c>
      <c r="H424">
        <v>96.849997999999999</v>
      </c>
      <c r="I424">
        <v>99.139999000000003</v>
      </c>
      <c r="J424">
        <v>99.139999000000003</v>
      </c>
      <c r="K424">
        <v>2907700</v>
      </c>
      <c r="L424">
        <v>2.0049999999999999</v>
      </c>
      <c r="M424">
        <v>1.8528464590359998E-2</v>
      </c>
      <c r="N424">
        <v>6.18925412465876E-2</v>
      </c>
      <c r="O424">
        <v>5.8571546211040403E-2</v>
      </c>
      <c r="P424">
        <v>-3.0398665909714299E-2</v>
      </c>
      <c r="Q424">
        <v>-0.347748775420405</v>
      </c>
      <c r="R424">
        <v>2.2349541660340699E-2</v>
      </c>
      <c r="S424">
        <v>1.6159185050423901E-2</v>
      </c>
      <c r="T424">
        <v>1.9007271286852898E-2</v>
      </c>
      <c r="U424">
        <v>2.5648898825087901E-2</v>
      </c>
      <c r="V424">
        <v>151.259995</v>
      </c>
      <c r="W424">
        <v>73.910004000000001</v>
      </c>
      <c r="X424">
        <v>-0.17189439653017599</v>
      </c>
      <c r="Y424">
        <v>3.81588593721357E-3</v>
      </c>
      <c r="Z424">
        <v>1.18422061412616</v>
      </c>
      <c r="AA424">
        <v>-1.9725169802417899</v>
      </c>
      <c r="AB424">
        <v>-2.0893198309377601</v>
      </c>
      <c r="AC424" t="s">
        <v>259</v>
      </c>
      <c r="AD424" t="s">
        <v>273</v>
      </c>
      <c r="AE424" t="s">
        <v>71</v>
      </c>
      <c r="AF424" t="s">
        <v>73</v>
      </c>
      <c r="AG424" t="s">
        <v>274</v>
      </c>
      <c r="AH424" s="45">
        <v>37459</v>
      </c>
      <c r="AI424">
        <v>712515</v>
      </c>
      <c r="AK424" t="s">
        <v>275</v>
      </c>
      <c r="AL424" t="s">
        <v>276</v>
      </c>
      <c r="AM424" t="s">
        <v>245</v>
      </c>
    </row>
    <row r="425" spans="1:39" x14ac:dyDescent="0.3">
      <c r="A425" s="1">
        <v>43644</v>
      </c>
      <c r="B425" t="s">
        <v>4</v>
      </c>
      <c r="C425" t="s">
        <v>246</v>
      </c>
      <c r="D425">
        <v>1200</v>
      </c>
      <c r="E425">
        <v>14</v>
      </c>
      <c r="F425">
        <v>100.739998</v>
      </c>
      <c r="G425">
        <v>101.449997</v>
      </c>
      <c r="H425">
        <v>99.230002999999996</v>
      </c>
      <c r="I425">
        <v>101.260002</v>
      </c>
      <c r="J425">
        <v>101.260002</v>
      </c>
      <c r="K425">
        <v>5185200</v>
      </c>
      <c r="L425">
        <v>2</v>
      </c>
      <c r="M425">
        <v>2.1158503787216801E-2</v>
      </c>
      <c r="N425">
        <v>6.0346908807657501E-2</v>
      </c>
      <c r="O425">
        <v>8.9942414858481798E-2</v>
      </c>
      <c r="P425">
        <v>-3.6472513379331799E-3</v>
      </c>
      <c r="Q425">
        <v>-0.307748961740125</v>
      </c>
      <c r="R425">
        <v>2.2181072913137E-2</v>
      </c>
      <c r="S425">
        <v>1.63519637770843E-2</v>
      </c>
      <c r="T425">
        <v>1.9189207665033899E-2</v>
      </c>
      <c r="U425">
        <v>2.56641737083389E-2</v>
      </c>
      <c r="V425">
        <v>151.259995</v>
      </c>
      <c r="W425">
        <v>73.910004000000001</v>
      </c>
      <c r="X425">
        <v>-0.17189439653017599</v>
      </c>
      <c r="Y425">
        <v>5.7409418775350302E-3</v>
      </c>
      <c r="Z425">
        <v>1.18528044752814</v>
      </c>
      <c r="AA425">
        <v>-1.77154999776835</v>
      </c>
      <c r="AB425">
        <v>-1.9928192653677299</v>
      </c>
      <c r="AC425" t="s">
        <v>259</v>
      </c>
      <c r="AD425" t="s">
        <v>273</v>
      </c>
      <c r="AE425" t="s">
        <v>71</v>
      </c>
      <c r="AF425" t="s">
        <v>73</v>
      </c>
      <c r="AG425" t="s">
        <v>274</v>
      </c>
      <c r="AH425" s="45">
        <v>37459</v>
      </c>
      <c r="AI425">
        <v>712515</v>
      </c>
      <c r="AK425" t="s">
        <v>275</v>
      </c>
      <c r="AL425" t="s">
        <v>276</v>
      </c>
      <c r="AM425" t="s">
        <v>245</v>
      </c>
    </row>
    <row r="426" spans="1:39" x14ac:dyDescent="0.3">
      <c r="A426" s="1">
        <v>43566</v>
      </c>
      <c r="B426" t="s">
        <v>4</v>
      </c>
      <c r="C426" t="s">
        <v>239</v>
      </c>
      <c r="D426">
        <v>1200</v>
      </c>
      <c r="E426">
        <v>15</v>
      </c>
      <c r="F426">
        <v>100</v>
      </c>
      <c r="G426">
        <v>101.400002</v>
      </c>
      <c r="H426">
        <v>99.629997000000003</v>
      </c>
      <c r="I426">
        <v>100.58000199999999</v>
      </c>
      <c r="J426">
        <v>100.58000199999999</v>
      </c>
      <c r="K426">
        <v>2530500</v>
      </c>
      <c r="L426">
        <v>2.504</v>
      </c>
      <c r="M426">
        <v>9.4901566831352702E-3</v>
      </c>
      <c r="N426">
        <v>2.65983839336505E-2</v>
      </c>
      <c r="O426">
        <v>1.99836546136044E-2</v>
      </c>
      <c r="P426">
        <v>9.9984038063616304E-2</v>
      </c>
      <c r="Q426">
        <v>-0.16631958354029999</v>
      </c>
      <c r="R426">
        <v>1.23018848072943E-2</v>
      </c>
      <c r="S426">
        <v>2.1719744475189599E-2</v>
      </c>
      <c r="T426">
        <v>3.4979140691159497E-2</v>
      </c>
      <c r="U426">
        <v>2.4981118378580299E-2</v>
      </c>
      <c r="V426">
        <v>151.259995</v>
      </c>
      <c r="W426">
        <v>73.910004000000001</v>
      </c>
      <c r="X426">
        <v>-0.172504977973856</v>
      </c>
      <c r="Y426" s="44">
        <v>3.8122194279549302E-5</v>
      </c>
      <c r="Z426">
        <v>1.18468501580298</v>
      </c>
      <c r="AA426">
        <v>-0.89168840403321603</v>
      </c>
      <c r="AB426">
        <v>-0.98110217504307196</v>
      </c>
      <c r="AC426" t="s">
        <v>260</v>
      </c>
      <c r="AD426" t="s">
        <v>273</v>
      </c>
      <c r="AE426" t="s">
        <v>71</v>
      </c>
      <c r="AF426" t="s">
        <v>73</v>
      </c>
      <c r="AG426" t="s">
        <v>274</v>
      </c>
      <c r="AH426" s="45">
        <v>37459</v>
      </c>
      <c r="AI426">
        <v>712515</v>
      </c>
      <c r="AK426" t="s">
        <v>275</v>
      </c>
      <c r="AL426" t="s">
        <v>276</v>
      </c>
      <c r="AM426" t="s">
        <v>245</v>
      </c>
    </row>
    <row r="427" spans="1:39" x14ac:dyDescent="0.3">
      <c r="A427" s="1">
        <v>43591</v>
      </c>
      <c r="B427" t="s">
        <v>4</v>
      </c>
      <c r="C427" t="s">
        <v>239</v>
      </c>
      <c r="D427">
        <v>800</v>
      </c>
      <c r="E427">
        <v>15</v>
      </c>
      <c r="F427">
        <v>91.099997999999999</v>
      </c>
      <c r="G427">
        <v>93.989998</v>
      </c>
      <c r="H427">
        <v>90.519997000000004</v>
      </c>
      <c r="I427">
        <v>93.760002</v>
      </c>
      <c r="J427">
        <v>93.760002</v>
      </c>
      <c r="K427">
        <v>4413700</v>
      </c>
      <c r="L427">
        <v>2.5</v>
      </c>
      <c r="M427">
        <v>1.35297026413807E-2</v>
      </c>
      <c r="N427">
        <v>-1.02924243966361E-2</v>
      </c>
      <c r="O427">
        <v>-6.59307349221116E-2</v>
      </c>
      <c r="P427">
        <v>5.8527068572116502E-2</v>
      </c>
      <c r="Q427">
        <v>-0.24816904312035901</v>
      </c>
      <c r="R427">
        <v>1.22935932681205E-2</v>
      </c>
      <c r="S427">
        <v>1.79224473991768E-2</v>
      </c>
      <c r="T427">
        <v>3.4551018261733603E-2</v>
      </c>
      <c r="U427">
        <v>2.5164661365244E-2</v>
      </c>
      <c r="V427">
        <v>151.259995</v>
      </c>
      <c r="W427">
        <v>73.910004000000001</v>
      </c>
      <c r="X427">
        <v>-0.172504977973856</v>
      </c>
      <c r="Y427">
        <v>-4.4810132310555703E-3</v>
      </c>
      <c r="Z427">
        <v>1.17178732877201</v>
      </c>
      <c r="AA427">
        <v>-1.3407657726815301</v>
      </c>
      <c r="AB427">
        <v>-1.2671827651105301</v>
      </c>
      <c r="AC427" t="s">
        <v>260</v>
      </c>
      <c r="AD427" t="s">
        <v>273</v>
      </c>
      <c r="AE427" t="s">
        <v>71</v>
      </c>
      <c r="AF427" t="s">
        <v>73</v>
      </c>
      <c r="AG427" t="s">
        <v>274</v>
      </c>
      <c r="AH427" s="45">
        <v>37459</v>
      </c>
      <c r="AI427">
        <v>712515</v>
      </c>
      <c r="AK427" t="s">
        <v>275</v>
      </c>
      <c r="AL427" t="s">
        <v>276</v>
      </c>
      <c r="AM427" t="s">
        <v>245</v>
      </c>
    </row>
    <row r="428" spans="1:39" x14ac:dyDescent="0.3">
      <c r="A428" s="1">
        <v>43594</v>
      </c>
      <c r="B428" t="s">
        <v>4</v>
      </c>
      <c r="C428" t="s">
        <v>239</v>
      </c>
      <c r="D428">
        <v>2000</v>
      </c>
      <c r="E428">
        <v>15</v>
      </c>
      <c r="F428">
        <v>92.519997000000004</v>
      </c>
      <c r="G428">
        <v>94.239998</v>
      </c>
      <c r="H428">
        <v>92.199996999999996</v>
      </c>
      <c r="I428">
        <v>93.32</v>
      </c>
      <c r="J428">
        <v>93.32</v>
      </c>
      <c r="K428">
        <v>5159100</v>
      </c>
      <c r="L428">
        <v>2.4569999999999999</v>
      </c>
      <c r="M428">
        <v>-5.9828918739050097E-3</v>
      </c>
      <c r="N428">
        <v>-1.15066471846663E-2</v>
      </c>
      <c r="O428">
        <v>-4.8422666609448703E-2</v>
      </c>
      <c r="P428">
        <v>0.104027903955539</v>
      </c>
      <c r="Q428">
        <v>-0.283359619902741</v>
      </c>
      <c r="R428">
        <v>1.4829935429090601E-2</v>
      </c>
      <c r="S428">
        <v>1.7176168679496898E-2</v>
      </c>
      <c r="T428">
        <v>2.8265447000616901E-2</v>
      </c>
      <c r="U428">
        <v>2.5118704454301699E-2</v>
      </c>
      <c r="V428">
        <v>151.259995</v>
      </c>
      <c r="W428">
        <v>73.910004000000001</v>
      </c>
      <c r="X428">
        <v>-0.172504977973856</v>
      </c>
      <c r="Y428">
        <v>-3.0259986019249502E-3</v>
      </c>
      <c r="Z428">
        <v>1.1547474722985001</v>
      </c>
      <c r="AA428">
        <v>-1.5267062406373799</v>
      </c>
      <c r="AB428">
        <v>-1.4505828984921301</v>
      </c>
      <c r="AC428" t="s">
        <v>260</v>
      </c>
      <c r="AD428" t="s">
        <v>273</v>
      </c>
      <c r="AE428" t="s">
        <v>71</v>
      </c>
      <c r="AF428" t="s">
        <v>73</v>
      </c>
      <c r="AG428" t="s">
        <v>274</v>
      </c>
      <c r="AH428" s="45">
        <v>37459</v>
      </c>
      <c r="AI428">
        <v>712515</v>
      </c>
      <c r="AK428" t="s">
        <v>275</v>
      </c>
      <c r="AL428" t="s">
        <v>276</v>
      </c>
      <c r="AM428" t="s">
        <v>245</v>
      </c>
    </row>
    <row r="429" spans="1:39" x14ac:dyDescent="0.3">
      <c r="A429" s="1">
        <v>43619</v>
      </c>
      <c r="B429" t="s">
        <v>4</v>
      </c>
      <c r="C429" t="s">
        <v>239</v>
      </c>
      <c r="D429">
        <v>1600</v>
      </c>
      <c r="E429">
        <v>15</v>
      </c>
      <c r="F429">
        <v>93.290001000000004</v>
      </c>
      <c r="G429">
        <v>94.239998</v>
      </c>
      <c r="H429">
        <v>90.779999000000004</v>
      </c>
      <c r="I429">
        <v>91.309997999999993</v>
      </c>
      <c r="J429">
        <v>91.309997999999993</v>
      </c>
      <c r="K429">
        <v>3405400</v>
      </c>
      <c r="L429">
        <v>2.081</v>
      </c>
      <c r="M429">
        <v>-1.91990711961414E-2</v>
      </c>
      <c r="N429">
        <v>-1.0458740352345199E-2</v>
      </c>
      <c r="O429">
        <v>-3.8141842266444202E-2</v>
      </c>
      <c r="P429">
        <v>-6.3435930541042407E-2</v>
      </c>
      <c r="Q429">
        <v>-0.360249806022508</v>
      </c>
      <c r="R429">
        <v>1.37141537919367E-2</v>
      </c>
      <c r="S429">
        <v>2.2337812842594999E-2</v>
      </c>
      <c r="T429">
        <v>2.1347941383195301E-2</v>
      </c>
      <c r="U429">
        <v>2.5504630451619499E-2</v>
      </c>
      <c r="V429">
        <v>151.259995</v>
      </c>
      <c r="W429">
        <v>73.910004000000001</v>
      </c>
      <c r="X429">
        <v>-0.17189439653017599</v>
      </c>
      <c r="Y429">
        <v>-2.7690708645509302E-3</v>
      </c>
      <c r="Z429">
        <v>1.17667445713821</v>
      </c>
      <c r="AA429">
        <v>-1.92325833370113</v>
      </c>
      <c r="AB429">
        <v>-1.87889798435775</v>
      </c>
      <c r="AC429" t="s">
        <v>260</v>
      </c>
      <c r="AD429" t="s">
        <v>273</v>
      </c>
      <c r="AE429" t="s">
        <v>71</v>
      </c>
      <c r="AF429" t="s">
        <v>73</v>
      </c>
      <c r="AG429" t="s">
        <v>274</v>
      </c>
      <c r="AH429" s="45">
        <v>37459</v>
      </c>
      <c r="AI429">
        <v>712515</v>
      </c>
      <c r="AK429" t="s">
        <v>275</v>
      </c>
      <c r="AL429" t="s">
        <v>276</v>
      </c>
      <c r="AM429" t="s">
        <v>245</v>
      </c>
    </row>
    <row r="430" spans="1:39" x14ac:dyDescent="0.3">
      <c r="A430" s="1">
        <v>43637</v>
      </c>
      <c r="B430" t="s">
        <v>4</v>
      </c>
      <c r="C430" t="s">
        <v>246</v>
      </c>
      <c r="D430">
        <v>1200</v>
      </c>
      <c r="E430">
        <v>15</v>
      </c>
      <c r="F430">
        <v>92.980002999999996</v>
      </c>
      <c r="G430">
        <v>95.980002999999996</v>
      </c>
      <c r="H430">
        <v>91.400002000000001</v>
      </c>
      <c r="I430">
        <v>95.330001999999993</v>
      </c>
      <c r="J430">
        <v>95.330001999999993</v>
      </c>
      <c r="K430">
        <v>6237400</v>
      </c>
      <c r="L430">
        <v>2.0680000000000001</v>
      </c>
      <c r="M430">
        <v>2.27041362261469E-2</v>
      </c>
      <c r="N430">
        <v>2.7652500321117299E-2</v>
      </c>
      <c r="O430">
        <v>-3.3511393105865599E-3</v>
      </c>
      <c r="P430">
        <v>-7.0955986806302093E-2</v>
      </c>
      <c r="Q430">
        <v>-0.40926911574978903</v>
      </c>
      <c r="R430">
        <v>1.08483898905082E-2</v>
      </c>
      <c r="S430">
        <v>1.42759629053953E-2</v>
      </c>
      <c r="T430">
        <v>1.8248385962985999E-2</v>
      </c>
      <c r="U430">
        <v>2.5475843418261701E-2</v>
      </c>
      <c r="V430">
        <v>151.259995</v>
      </c>
      <c r="W430">
        <v>73.910004000000001</v>
      </c>
      <c r="X430">
        <v>-0.17189439653017599</v>
      </c>
      <c r="Y430">
        <v>-1.26001638019446E-3</v>
      </c>
      <c r="Z430">
        <v>1.1717847443671701</v>
      </c>
      <c r="AA430">
        <v>-2.2540528256184902</v>
      </c>
      <c r="AB430">
        <v>-2.3930619704848199</v>
      </c>
      <c r="AC430" t="s">
        <v>260</v>
      </c>
      <c r="AD430" t="s">
        <v>273</v>
      </c>
      <c r="AE430" t="s">
        <v>71</v>
      </c>
      <c r="AF430" t="s">
        <v>73</v>
      </c>
      <c r="AG430" t="s">
        <v>274</v>
      </c>
      <c r="AH430" s="45">
        <v>37459</v>
      </c>
      <c r="AI430">
        <v>712515</v>
      </c>
      <c r="AK430" t="s">
        <v>275</v>
      </c>
      <c r="AL430" t="s">
        <v>276</v>
      </c>
      <c r="AM430" t="s">
        <v>245</v>
      </c>
    </row>
    <row r="431" spans="1:39" x14ac:dyDescent="0.3">
      <c r="A431" s="1">
        <v>43566</v>
      </c>
      <c r="B431" t="s">
        <v>4</v>
      </c>
      <c r="C431" t="s">
        <v>239</v>
      </c>
      <c r="D431">
        <v>1400</v>
      </c>
      <c r="E431">
        <v>16</v>
      </c>
      <c r="F431">
        <v>100</v>
      </c>
      <c r="G431">
        <v>101.400002</v>
      </c>
      <c r="H431">
        <v>99.629997000000003</v>
      </c>
      <c r="I431">
        <v>100.58000199999999</v>
      </c>
      <c r="J431">
        <v>100.58000199999999</v>
      </c>
      <c r="K431">
        <v>2530500</v>
      </c>
      <c r="L431">
        <v>2.504</v>
      </c>
      <c r="M431">
        <v>9.4901566831352702E-3</v>
      </c>
      <c r="N431">
        <v>2.65983839336505E-2</v>
      </c>
      <c r="O431">
        <v>1.99836546136044E-2</v>
      </c>
      <c r="P431">
        <v>9.9984038063616304E-2</v>
      </c>
      <c r="Q431">
        <v>-0.16631958354029999</v>
      </c>
      <c r="R431">
        <v>1.23018848072943E-2</v>
      </c>
      <c r="S431">
        <v>2.1719744475189599E-2</v>
      </c>
      <c r="T431">
        <v>3.4979140691159497E-2</v>
      </c>
      <c r="U431">
        <v>2.4981118378580299E-2</v>
      </c>
      <c r="V431">
        <v>151.259995</v>
      </c>
      <c r="W431">
        <v>73.910004000000001</v>
      </c>
      <c r="X431">
        <v>-0.172504977973856</v>
      </c>
      <c r="Y431" s="44">
        <v>3.8122194279549302E-5</v>
      </c>
      <c r="Z431">
        <v>1.18468501580298</v>
      </c>
      <c r="AA431">
        <v>-0.89168840403321603</v>
      </c>
      <c r="AB431">
        <v>-0.98110217504307196</v>
      </c>
      <c r="AC431" t="s">
        <v>261</v>
      </c>
      <c r="AD431" t="s">
        <v>273</v>
      </c>
      <c r="AE431" t="s">
        <v>71</v>
      </c>
      <c r="AF431" t="s">
        <v>73</v>
      </c>
      <c r="AG431" t="s">
        <v>274</v>
      </c>
      <c r="AH431" s="45">
        <v>37459</v>
      </c>
      <c r="AI431">
        <v>712515</v>
      </c>
      <c r="AK431" t="s">
        <v>275</v>
      </c>
      <c r="AL431" t="s">
        <v>276</v>
      </c>
      <c r="AM431" t="s">
        <v>245</v>
      </c>
    </row>
    <row r="432" spans="1:39" x14ac:dyDescent="0.3">
      <c r="A432" s="1">
        <v>43586</v>
      </c>
      <c r="B432" t="s">
        <v>4</v>
      </c>
      <c r="C432" t="s">
        <v>246</v>
      </c>
      <c r="D432">
        <v>1700</v>
      </c>
      <c r="E432">
        <v>16</v>
      </c>
      <c r="F432">
        <v>95.010002</v>
      </c>
      <c r="G432">
        <v>97.199996999999996</v>
      </c>
      <c r="H432">
        <v>94.739998</v>
      </c>
      <c r="I432">
        <v>94.860000999999997</v>
      </c>
      <c r="J432">
        <v>94.860000999999997</v>
      </c>
      <c r="K432">
        <v>4264300</v>
      </c>
      <c r="L432">
        <v>2.5110000000000001</v>
      </c>
      <c r="M432">
        <v>2.2162322054743301E-3</v>
      </c>
      <c r="N432">
        <v>7.51285464542763E-3</v>
      </c>
      <c r="O432">
        <v>-6.8936606639544998E-2</v>
      </c>
      <c r="P432">
        <v>6.1184791458247699E-2</v>
      </c>
      <c r="Q432">
        <v>-0.21811301301168001</v>
      </c>
      <c r="R432">
        <v>1.0136620468713499E-2</v>
      </c>
      <c r="S432">
        <v>1.7702882439814899E-2</v>
      </c>
      <c r="T432">
        <v>3.4914182463820997E-2</v>
      </c>
      <c r="U432">
        <v>2.51519154558533E-2</v>
      </c>
      <c r="V432">
        <v>151.259995</v>
      </c>
      <c r="W432">
        <v>73.910004000000001</v>
      </c>
      <c r="X432">
        <v>-0.172504977973856</v>
      </c>
      <c r="Y432">
        <v>-7.5304459681844096E-3</v>
      </c>
      <c r="Z432">
        <v>1.1874210138313901</v>
      </c>
      <c r="AA432">
        <v>-1.1832764866546199</v>
      </c>
      <c r="AB432">
        <v>-1.20717500162664</v>
      </c>
      <c r="AC432" t="s">
        <v>261</v>
      </c>
      <c r="AD432" t="s">
        <v>273</v>
      </c>
      <c r="AE432" t="s">
        <v>71</v>
      </c>
      <c r="AF432" t="s">
        <v>73</v>
      </c>
      <c r="AG432" t="s">
        <v>274</v>
      </c>
      <c r="AH432" s="45">
        <v>37459</v>
      </c>
      <c r="AI432">
        <v>712515</v>
      </c>
      <c r="AK432" t="s">
        <v>275</v>
      </c>
      <c r="AL432" t="s">
        <v>276</v>
      </c>
      <c r="AM432" t="s">
        <v>245</v>
      </c>
    </row>
    <row r="433" spans="1:39" x14ac:dyDescent="0.3">
      <c r="A433" s="1">
        <v>43588</v>
      </c>
      <c r="B433" t="s">
        <v>4</v>
      </c>
      <c r="C433" t="s">
        <v>239</v>
      </c>
      <c r="D433">
        <v>1200</v>
      </c>
      <c r="E433">
        <v>16</v>
      </c>
      <c r="F433">
        <v>93.699996999999996</v>
      </c>
      <c r="G433">
        <v>93.879997000000003</v>
      </c>
      <c r="H433">
        <v>90.699996999999996</v>
      </c>
      <c r="I433">
        <v>92.5</v>
      </c>
      <c r="J433">
        <v>92.5</v>
      </c>
      <c r="K433">
        <v>6385800</v>
      </c>
      <c r="L433">
        <v>2.5310000000000001</v>
      </c>
      <c r="M433">
        <v>-2.0332449819515899E-2</v>
      </c>
      <c r="N433">
        <v>-2.1073689848034399E-2</v>
      </c>
      <c r="O433">
        <v>-8.6326418134539798E-2</v>
      </c>
      <c r="P433">
        <v>1.3934462272317E-2</v>
      </c>
      <c r="Q433">
        <v>-0.25141053657526802</v>
      </c>
      <c r="R433">
        <v>9.5052290138227802E-3</v>
      </c>
      <c r="S433">
        <v>1.7550513955184099E-2</v>
      </c>
      <c r="T433">
        <v>3.4744936574786799E-2</v>
      </c>
      <c r="U433">
        <v>2.5158040215324001E-2</v>
      </c>
      <c r="V433">
        <v>151.259995</v>
      </c>
      <c r="W433">
        <v>73.910004000000001</v>
      </c>
      <c r="X433">
        <v>-0.172504977973856</v>
      </c>
      <c r="Y433">
        <v>9.5921274614703799E-3</v>
      </c>
      <c r="Z433">
        <v>1.1745326695384499</v>
      </c>
      <c r="AA433">
        <v>-1.3538046635177501</v>
      </c>
      <c r="AB433">
        <v>-1.24919163388221</v>
      </c>
      <c r="AC433" t="s">
        <v>261</v>
      </c>
      <c r="AD433" t="s">
        <v>273</v>
      </c>
      <c r="AE433" t="s">
        <v>71</v>
      </c>
      <c r="AF433" t="s">
        <v>73</v>
      </c>
      <c r="AG433" t="s">
        <v>274</v>
      </c>
      <c r="AH433" s="45">
        <v>37459</v>
      </c>
      <c r="AI433">
        <v>712515</v>
      </c>
      <c r="AK433" t="s">
        <v>275</v>
      </c>
      <c r="AL433" t="s">
        <v>276</v>
      </c>
      <c r="AM433" t="s">
        <v>245</v>
      </c>
    </row>
    <row r="434" spans="1:39" x14ac:dyDescent="0.3">
      <c r="A434" s="1">
        <v>43593</v>
      </c>
      <c r="B434" t="s">
        <v>4</v>
      </c>
      <c r="C434" t="s">
        <v>239</v>
      </c>
      <c r="D434">
        <v>2200</v>
      </c>
      <c r="E434">
        <v>16</v>
      </c>
      <c r="F434">
        <v>99.110000999999997</v>
      </c>
      <c r="G434">
        <v>99.57</v>
      </c>
      <c r="H434">
        <v>92.18</v>
      </c>
      <c r="I434">
        <v>93.879997000000003</v>
      </c>
      <c r="J434">
        <v>93.879997000000003</v>
      </c>
      <c r="K434">
        <v>17468500</v>
      </c>
      <c r="L434">
        <v>2.4820000000000002</v>
      </c>
      <c r="M434">
        <v>1.23252618630105E-2</v>
      </c>
      <c r="N434">
        <v>-1.03847919641525E-2</v>
      </c>
      <c r="O434">
        <v>-5.7436539964848002E-2</v>
      </c>
      <c r="P434">
        <v>0.157369156115574</v>
      </c>
      <c r="Q434">
        <v>-0.27761884094203398</v>
      </c>
      <c r="R434">
        <v>1.47686697653638E-2</v>
      </c>
      <c r="S434">
        <v>1.7377011850894498E-2</v>
      </c>
      <c r="T434">
        <v>2.8826426763740299E-2</v>
      </c>
      <c r="U434">
        <v>2.5116883805699101E-2</v>
      </c>
      <c r="V434">
        <v>151.259995</v>
      </c>
      <c r="W434">
        <v>73.910004000000001</v>
      </c>
      <c r="X434">
        <v>-0.172504977973856</v>
      </c>
      <c r="Y434">
        <v>-1.60671540560346E-3</v>
      </c>
      <c r="Z434">
        <v>1.15455523061106</v>
      </c>
      <c r="AA434">
        <v>-1.4944000548654699</v>
      </c>
      <c r="AB434">
        <v>-1.40290520564197</v>
      </c>
      <c r="AC434" t="s">
        <v>261</v>
      </c>
      <c r="AD434" t="s">
        <v>273</v>
      </c>
      <c r="AE434" t="s">
        <v>71</v>
      </c>
      <c r="AF434" t="s">
        <v>73</v>
      </c>
      <c r="AG434" t="s">
        <v>274</v>
      </c>
      <c r="AH434" s="45">
        <v>37459</v>
      </c>
      <c r="AI434">
        <v>712515</v>
      </c>
      <c r="AK434" t="s">
        <v>275</v>
      </c>
      <c r="AL434" t="s">
        <v>276</v>
      </c>
      <c r="AM434" t="s">
        <v>245</v>
      </c>
    </row>
    <row r="435" spans="1:39" x14ac:dyDescent="0.3">
      <c r="A435" s="1">
        <v>43595</v>
      </c>
      <c r="B435" t="s">
        <v>4</v>
      </c>
      <c r="C435" t="s">
        <v>246</v>
      </c>
      <c r="D435">
        <v>1800</v>
      </c>
      <c r="E435">
        <v>16</v>
      </c>
      <c r="F435">
        <v>93.029999000000004</v>
      </c>
      <c r="G435">
        <v>94.160004000000001</v>
      </c>
      <c r="H435">
        <v>91.010002</v>
      </c>
      <c r="I435">
        <v>93.879997000000003</v>
      </c>
      <c r="J435">
        <v>93.879997000000003</v>
      </c>
      <c r="K435">
        <v>3979100</v>
      </c>
      <c r="L435">
        <v>2.4550000000000001</v>
      </c>
      <c r="M435">
        <v>5.9828918739049698E-3</v>
      </c>
      <c r="N435">
        <v>1.4808694508754499E-2</v>
      </c>
      <c r="O435">
        <v>-4.5497911722236398E-2</v>
      </c>
      <c r="P435">
        <v>-3.8860133900109103E-2</v>
      </c>
      <c r="Q435">
        <v>-0.33325627897341797</v>
      </c>
      <c r="R435">
        <v>1.10081278847886E-2</v>
      </c>
      <c r="S435">
        <v>1.7230047253297701E-2</v>
      </c>
      <c r="T435">
        <v>2.1081656371573099E-2</v>
      </c>
      <c r="U435">
        <v>2.4862927561566599E-2</v>
      </c>
      <c r="V435">
        <v>151.259995</v>
      </c>
      <c r="W435">
        <v>73.910004000000001</v>
      </c>
      <c r="X435">
        <v>-0.172504977973856</v>
      </c>
      <c r="Y435">
        <v>3.7133938472042301E-3</v>
      </c>
      <c r="Z435">
        <v>1.1357746179583801</v>
      </c>
      <c r="AA435">
        <v>-1.7816525737619899</v>
      </c>
      <c r="AB435">
        <v>-1.5361524805409801</v>
      </c>
      <c r="AC435" t="s">
        <v>261</v>
      </c>
      <c r="AD435" t="s">
        <v>273</v>
      </c>
      <c r="AE435" t="s">
        <v>71</v>
      </c>
      <c r="AF435" t="s">
        <v>73</v>
      </c>
      <c r="AG435" t="s">
        <v>274</v>
      </c>
      <c r="AH435" s="45">
        <v>37459</v>
      </c>
      <c r="AI435">
        <v>712515</v>
      </c>
      <c r="AK435" t="s">
        <v>275</v>
      </c>
      <c r="AL435" t="s">
        <v>276</v>
      </c>
      <c r="AM435" t="s">
        <v>245</v>
      </c>
    </row>
    <row r="436" spans="1:39" x14ac:dyDescent="0.3">
      <c r="A436" s="1">
        <v>43606</v>
      </c>
      <c r="B436" t="s">
        <v>4</v>
      </c>
      <c r="C436" t="s">
        <v>246</v>
      </c>
      <c r="D436">
        <v>2500</v>
      </c>
      <c r="E436">
        <v>16</v>
      </c>
      <c r="F436">
        <v>93.400002000000001</v>
      </c>
      <c r="G436">
        <v>96.25</v>
      </c>
      <c r="H436">
        <v>93.25</v>
      </c>
      <c r="I436">
        <v>95.650002000000001</v>
      </c>
      <c r="J436">
        <v>95.650002000000001</v>
      </c>
      <c r="K436">
        <v>3958200</v>
      </c>
      <c r="L436">
        <v>2.4260000000000002</v>
      </c>
      <c r="M436">
        <v>3.1435103330785898E-2</v>
      </c>
      <c r="N436">
        <v>1.1355415768407E-2</v>
      </c>
      <c r="O436">
        <v>2.6591989978122399E-2</v>
      </c>
      <c r="P436">
        <v>-3.0679727753364899E-2</v>
      </c>
      <c r="Q436">
        <v>-0.322106205790543</v>
      </c>
      <c r="R436">
        <v>3.4062208858302301E-2</v>
      </c>
      <c r="S436">
        <v>2.1849421182234902E-2</v>
      </c>
      <c r="T436">
        <v>2.15383632386392E-2</v>
      </c>
      <c r="U436">
        <v>2.5431531772086399E-2</v>
      </c>
      <c r="V436">
        <v>151.259995</v>
      </c>
      <c r="W436">
        <v>73.910004000000001</v>
      </c>
      <c r="X436">
        <v>-0.17189439653017599</v>
      </c>
      <c r="Y436">
        <v>8.4599491109458805E-3</v>
      </c>
      <c r="Z436">
        <v>1.1840220031151201</v>
      </c>
      <c r="AA436">
        <v>-1.7378694099093499</v>
      </c>
      <c r="AB436">
        <v>-1.6718648970530601</v>
      </c>
      <c r="AC436" t="s">
        <v>261</v>
      </c>
      <c r="AD436" t="s">
        <v>273</v>
      </c>
      <c r="AE436" t="s">
        <v>71</v>
      </c>
      <c r="AF436" t="s">
        <v>73</v>
      </c>
      <c r="AG436" t="s">
        <v>274</v>
      </c>
      <c r="AH436" s="45">
        <v>37459</v>
      </c>
      <c r="AI436">
        <v>712515</v>
      </c>
      <c r="AK436" t="s">
        <v>275</v>
      </c>
      <c r="AL436" t="s">
        <v>276</v>
      </c>
      <c r="AM436" t="s">
        <v>245</v>
      </c>
    </row>
    <row r="437" spans="1:39" x14ac:dyDescent="0.3">
      <c r="A437" s="1">
        <v>43607</v>
      </c>
      <c r="B437" t="s">
        <v>4</v>
      </c>
      <c r="C437" t="s">
        <v>239</v>
      </c>
      <c r="D437">
        <v>1500</v>
      </c>
      <c r="E437">
        <v>16</v>
      </c>
      <c r="F437">
        <v>94.839995999999999</v>
      </c>
      <c r="G437">
        <v>95.599997999999999</v>
      </c>
      <c r="H437">
        <v>93.629997000000003</v>
      </c>
      <c r="I437">
        <v>93.839995999999999</v>
      </c>
      <c r="J437">
        <v>93.839995999999999</v>
      </c>
      <c r="K437">
        <v>1831200</v>
      </c>
      <c r="L437">
        <v>2.3929999999999998</v>
      </c>
      <c r="M437">
        <v>-1.9104555076354598E-2</v>
      </c>
      <c r="N437">
        <v>-3.0745836172034101E-2</v>
      </c>
      <c r="O437">
        <v>1.4166356781656699E-2</v>
      </c>
      <c r="P437">
        <v>-3.1675485579788998E-2</v>
      </c>
      <c r="Q437">
        <v>-0.34808107580932102</v>
      </c>
      <c r="R437">
        <v>3.2839762683005001E-2</v>
      </c>
      <c r="S437">
        <v>2.22204728946634E-2</v>
      </c>
      <c r="T437">
        <v>2.15518645111622E-2</v>
      </c>
      <c r="U437">
        <v>2.5451005052194602E-2</v>
      </c>
      <c r="V437">
        <v>151.259995</v>
      </c>
      <c r="W437">
        <v>73.910004000000001</v>
      </c>
      <c r="X437">
        <v>-0.17189439653017599</v>
      </c>
      <c r="Y437">
        <v>-2.8283920525026501E-3</v>
      </c>
      <c r="Z437">
        <v>1.18597757775098</v>
      </c>
      <c r="AA437">
        <v>-1.86942478505228</v>
      </c>
      <c r="AB437">
        <v>-1.70828413239365</v>
      </c>
      <c r="AC437" t="s">
        <v>261</v>
      </c>
      <c r="AD437" t="s">
        <v>273</v>
      </c>
      <c r="AE437" t="s">
        <v>71</v>
      </c>
      <c r="AF437" t="s">
        <v>73</v>
      </c>
      <c r="AG437" t="s">
        <v>274</v>
      </c>
      <c r="AH437" s="45">
        <v>37459</v>
      </c>
      <c r="AI437">
        <v>712515</v>
      </c>
      <c r="AK437" t="s">
        <v>275</v>
      </c>
      <c r="AL437" t="s">
        <v>276</v>
      </c>
      <c r="AM437" t="s">
        <v>245</v>
      </c>
    </row>
    <row r="438" spans="1:39" x14ac:dyDescent="0.3">
      <c r="A438" s="1">
        <v>43608</v>
      </c>
      <c r="B438" t="s">
        <v>4</v>
      </c>
      <c r="C438" t="s">
        <v>246</v>
      </c>
      <c r="D438">
        <v>1000</v>
      </c>
      <c r="E438">
        <v>16</v>
      </c>
      <c r="F438">
        <v>93.339995999999999</v>
      </c>
      <c r="G438">
        <v>94.739998</v>
      </c>
      <c r="H438">
        <v>91.360000999999997</v>
      </c>
      <c r="I438">
        <v>92.110000999999997</v>
      </c>
      <c r="J438">
        <v>92.110000999999997</v>
      </c>
      <c r="K438">
        <v>3072500</v>
      </c>
      <c r="L438">
        <v>2.2959999999999998</v>
      </c>
      <c r="M438">
        <v>-1.8607635862744502E-2</v>
      </c>
      <c r="N438">
        <v>-7.2136324277861194E-2</v>
      </c>
      <c r="O438">
        <v>-2.6990992960992301E-2</v>
      </c>
      <c r="P438">
        <v>-4.0530964011820901E-2</v>
      </c>
      <c r="Q438">
        <v>-0.361181051227489</v>
      </c>
      <c r="R438">
        <v>2.86762848042336E-2</v>
      </c>
      <c r="S438">
        <v>2.2020012609493201E-2</v>
      </c>
      <c r="T438">
        <v>2.1641852946028901E-2</v>
      </c>
      <c r="U438">
        <v>2.5472835909348401E-2</v>
      </c>
      <c r="V438">
        <v>151.259995</v>
      </c>
      <c r="W438">
        <v>73.910004000000001</v>
      </c>
      <c r="X438">
        <v>-0.17189439653017599</v>
      </c>
      <c r="Y438">
        <v>-1.1985692488440201E-2</v>
      </c>
      <c r="Z438">
        <v>1.18742066477203</v>
      </c>
      <c r="AA438">
        <v>-1.93228354360595</v>
      </c>
      <c r="AB438">
        <v>-1.79773431560234</v>
      </c>
      <c r="AC438" t="s">
        <v>261</v>
      </c>
      <c r="AD438" t="s">
        <v>273</v>
      </c>
      <c r="AE438" t="s">
        <v>71</v>
      </c>
      <c r="AF438" t="s">
        <v>73</v>
      </c>
      <c r="AG438" t="s">
        <v>274</v>
      </c>
      <c r="AH438" s="45">
        <v>37459</v>
      </c>
      <c r="AI438">
        <v>712515</v>
      </c>
      <c r="AK438" t="s">
        <v>275</v>
      </c>
      <c r="AL438" t="s">
        <v>276</v>
      </c>
      <c r="AM438" t="s">
        <v>245</v>
      </c>
    </row>
    <row r="439" spans="1:39" x14ac:dyDescent="0.3">
      <c r="A439" s="1">
        <v>43616</v>
      </c>
      <c r="B439" t="s">
        <v>4</v>
      </c>
      <c r="C439" t="s">
        <v>246</v>
      </c>
      <c r="D439">
        <v>1200</v>
      </c>
      <c r="E439">
        <v>16</v>
      </c>
      <c r="F439">
        <v>90.900002000000001</v>
      </c>
      <c r="G439">
        <v>93.279999000000004</v>
      </c>
      <c r="H439">
        <v>90.889999000000003</v>
      </c>
      <c r="I439">
        <v>93.080001999999993</v>
      </c>
      <c r="J439">
        <v>93.080001999999993</v>
      </c>
      <c r="K439">
        <v>2818700</v>
      </c>
      <c r="L439">
        <v>2.1419999999999999</v>
      </c>
      <c r="M439">
        <v>1.0258769362826801E-2</v>
      </c>
      <c r="N439">
        <v>1.04758340642552E-2</v>
      </c>
      <c r="O439">
        <v>-1.67265388648285E-2</v>
      </c>
      <c r="P439">
        <v>-4.5469555925425398E-2</v>
      </c>
      <c r="Q439">
        <v>-0.34455837149999202</v>
      </c>
      <c r="R439">
        <v>9.8316850492741002E-3</v>
      </c>
      <c r="S439">
        <v>2.20046023567868E-2</v>
      </c>
      <c r="T439">
        <v>2.12206222785668E-2</v>
      </c>
      <c r="U439">
        <v>2.5480217753242201E-2</v>
      </c>
      <c r="V439">
        <v>151.259995</v>
      </c>
      <c r="W439">
        <v>73.910004000000001</v>
      </c>
      <c r="X439">
        <v>-0.17189439653017599</v>
      </c>
      <c r="Y439">
        <v>-1.3283204951564801E-2</v>
      </c>
      <c r="Z439">
        <v>1.17308199746797</v>
      </c>
      <c r="AA439">
        <v>-1.84662254742585</v>
      </c>
      <c r="AB439">
        <v>-1.88964431301841</v>
      </c>
      <c r="AC439" t="s">
        <v>261</v>
      </c>
      <c r="AD439" t="s">
        <v>273</v>
      </c>
      <c r="AE439" t="s">
        <v>71</v>
      </c>
      <c r="AF439" t="s">
        <v>73</v>
      </c>
      <c r="AG439" t="s">
        <v>274</v>
      </c>
      <c r="AH439" s="45">
        <v>37459</v>
      </c>
      <c r="AI439">
        <v>712515</v>
      </c>
      <c r="AK439" t="s">
        <v>275</v>
      </c>
      <c r="AL439" t="s">
        <v>276</v>
      </c>
      <c r="AM439" t="s">
        <v>245</v>
      </c>
    </row>
    <row r="440" spans="1:39" x14ac:dyDescent="0.3">
      <c r="A440" s="1">
        <v>43629</v>
      </c>
      <c r="B440" t="s">
        <v>4</v>
      </c>
      <c r="C440" t="s">
        <v>246</v>
      </c>
      <c r="D440">
        <v>1100</v>
      </c>
      <c r="E440">
        <v>16</v>
      </c>
      <c r="F440">
        <v>92.919997999999893</v>
      </c>
      <c r="G440">
        <v>94.339995999999999</v>
      </c>
      <c r="H440">
        <v>92.410004000000001</v>
      </c>
      <c r="I440">
        <v>93.57</v>
      </c>
      <c r="J440">
        <v>93.57</v>
      </c>
      <c r="K440">
        <v>2526800</v>
      </c>
      <c r="L440">
        <v>2.0910000000000002</v>
      </c>
      <c r="M440">
        <v>9.66504527117934E-3</v>
      </c>
      <c r="N440">
        <v>-2.96926321335351E-2</v>
      </c>
      <c r="O440">
        <v>3.4244359540362999E-2</v>
      </c>
      <c r="P440">
        <v>-5.4691403337040999E-2</v>
      </c>
      <c r="Q440">
        <v>-0.40135993160706201</v>
      </c>
      <c r="R440">
        <v>1.3266454828134299E-2</v>
      </c>
      <c r="S440">
        <v>2.20416781998065E-2</v>
      </c>
      <c r="T440">
        <v>2.09362314783198E-2</v>
      </c>
      <c r="U440">
        <v>2.55183954630534E-2</v>
      </c>
      <c r="V440">
        <v>151.259995</v>
      </c>
      <c r="W440">
        <v>73.910004000000001</v>
      </c>
      <c r="X440">
        <v>-0.17189439653017599</v>
      </c>
      <c r="Y440">
        <v>4.0890106107655602E-3</v>
      </c>
      <c r="Z440">
        <v>1.1752525960450799</v>
      </c>
      <c r="AA440">
        <v>-2.1651548050975098</v>
      </c>
      <c r="AB440">
        <v>-2.03575260835323</v>
      </c>
      <c r="AC440" t="s">
        <v>261</v>
      </c>
      <c r="AD440" t="s">
        <v>273</v>
      </c>
      <c r="AE440" t="s">
        <v>71</v>
      </c>
      <c r="AF440" t="s">
        <v>73</v>
      </c>
      <c r="AG440" t="s">
        <v>274</v>
      </c>
      <c r="AH440" s="45">
        <v>37459</v>
      </c>
      <c r="AI440">
        <v>712515</v>
      </c>
      <c r="AK440" t="s">
        <v>275</v>
      </c>
      <c r="AL440" t="s">
        <v>276</v>
      </c>
      <c r="AM440" t="s">
        <v>245</v>
      </c>
    </row>
    <row r="441" spans="1:39" x14ac:dyDescent="0.3">
      <c r="A441" s="1">
        <v>43633</v>
      </c>
      <c r="B441" t="s">
        <v>4</v>
      </c>
      <c r="C441" t="s">
        <v>239</v>
      </c>
      <c r="D441">
        <v>4000</v>
      </c>
      <c r="E441">
        <v>16</v>
      </c>
      <c r="F441">
        <v>92.620002999999997</v>
      </c>
      <c r="G441">
        <v>93.510002</v>
      </c>
      <c r="H441">
        <v>92</v>
      </c>
      <c r="I441">
        <v>92.440002000000007</v>
      </c>
      <c r="J441">
        <v>92.440002000000007</v>
      </c>
      <c r="K441">
        <v>2431900</v>
      </c>
      <c r="L441">
        <v>2.0859999999999999</v>
      </c>
      <c r="M441">
        <v>-3.1322701222883599E-3</v>
      </c>
      <c r="N441">
        <v>-3.2671167945026197E-2</v>
      </c>
      <c r="O441">
        <v>-4.5777190849671801E-2</v>
      </c>
      <c r="P441">
        <v>-7.5204625947886294E-2</v>
      </c>
      <c r="Q441">
        <v>-0.44595815801560401</v>
      </c>
      <c r="R441">
        <v>1.0988856202267701E-2</v>
      </c>
      <c r="S441">
        <v>1.9159890660009501E-2</v>
      </c>
      <c r="T441">
        <v>2.0936100436759399E-2</v>
      </c>
      <c r="U441">
        <v>2.5461345783680599E-2</v>
      </c>
      <c r="V441">
        <v>151.259995</v>
      </c>
      <c r="W441">
        <v>73.910004000000001</v>
      </c>
      <c r="X441">
        <v>-0.17189439653017599</v>
      </c>
      <c r="Y441">
        <v>9.3131563797728401E-4</v>
      </c>
      <c r="Z441">
        <v>1.1804790232946101</v>
      </c>
      <c r="AA441">
        <v>-2.4105954650941102</v>
      </c>
      <c r="AB441">
        <v>-2.22746065915321</v>
      </c>
      <c r="AC441" t="s">
        <v>261</v>
      </c>
      <c r="AD441" t="s">
        <v>273</v>
      </c>
      <c r="AE441" t="s">
        <v>71</v>
      </c>
      <c r="AF441" t="s">
        <v>73</v>
      </c>
      <c r="AG441" t="s">
        <v>274</v>
      </c>
      <c r="AH441" s="45">
        <v>37459</v>
      </c>
      <c r="AI441">
        <v>712515</v>
      </c>
      <c r="AK441" t="s">
        <v>275</v>
      </c>
      <c r="AL441" t="s">
        <v>276</v>
      </c>
      <c r="AM441" t="s">
        <v>245</v>
      </c>
    </row>
    <row r="442" spans="1:39" x14ac:dyDescent="0.3">
      <c r="A442" s="1">
        <v>43635</v>
      </c>
      <c r="B442" t="s">
        <v>4</v>
      </c>
      <c r="C442" t="s">
        <v>239</v>
      </c>
      <c r="D442">
        <v>1800</v>
      </c>
      <c r="E442">
        <v>16</v>
      </c>
      <c r="F442">
        <v>92.389999000000003</v>
      </c>
      <c r="G442">
        <v>93.18</v>
      </c>
      <c r="H442">
        <v>91.32</v>
      </c>
      <c r="I442">
        <v>92.580001999999993</v>
      </c>
      <c r="J442">
        <v>92.580001999999993</v>
      </c>
      <c r="K442">
        <v>2795300</v>
      </c>
      <c r="L442">
        <v>2.0289999999999999</v>
      </c>
      <c r="M442">
        <v>5.9585572213186897E-3</v>
      </c>
      <c r="N442">
        <v>-9.7161681057993305E-4</v>
      </c>
      <c r="O442">
        <v>-4.9314668333015302E-2</v>
      </c>
      <c r="P442">
        <v>-4.69470415250548E-2</v>
      </c>
      <c r="Q442">
        <v>-0.44769460846433401</v>
      </c>
      <c r="R442">
        <v>7.7398215631449196E-3</v>
      </c>
      <c r="S442">
        <v>1.8147045657669301E-2</v>
      </c>
      <c r="T442">
        <v>2.0785349585068402E-2</v>
      </c>
      <c r="U442">
        <v>2.5434502298337401E-2</v>
      </c>
      <c r="V442">
        <v>151.259995</v>
      </c>
      <c r="W442">
        <v>73.910004000000001</v>
      </c>
      <c r="X442">
        <v>-0.17189439653017599</v>
      </c>
      <c r="Y442">
        <v>2.98071681438073E-3</v>
      </c>
      <c r="Z442">
        <v>1.1756190357288501</v>
      </c>
      <c r="AA442">
        <v>-2.43550049768935</v>
      </c>
      <c r="AB442">
        <v>-2.3758768336342002</v>
      </c>
      <c r="AC442" t="s">
        <v>261</v>
      </c>
      <c r="AD442" t="s">
        <v>273</v>
      </c>
      <c r="AE442" t="s">
        <v>71</v>
      </c>
      <c r="AF442" t="s">
        <v>73</v>
      </c>
      <c r="AG442" t="s">
        <v>274</v>
      </c>
      <c r="AH442" s="45">
        <v>37459</v>
      </c>
      <c r="AI442">
        <v>712515</v>
      </c>
      <c r="AK442" t="s">
        <v>275</v>
      </c>
      <c r="AL442" t="s">
        <v>276</v>
      </c>
      <c r="AM442" t="s">
        <v>245</v>
      </c>
    </row>
    <row r="443" spans="1:39" x14ac:dyDescent="0.3">
      <c r="A443" s="1">
        <v>43643</v>
      </c>
      <c r="B443" t="s">
        <v>4</v>
      </c>
      <c r="C443" t="s">
        <v>246</v>
      </c>
      <c r="D443">
        <v>1400</v>
      </c>
      <c r="E443">
        <v>16</v>
      </c>
      <c r="F443">
        <v>97.669997999999893</v>
      </c>
      <c r="G443">
        <v>99.68</v>
      </c>
      <c r="H443">
        <v>96.849997999999999</v>
      </c>
      <c r="I443">
        <v>99.139999000000003</v>
      </c>
      <c r="J443">
        <v>99.139999000000003</v>
      </c>
      <c r="K443">
        <v>2907700</v>
      </c>
      <c r="L443">
        <v>2.0049999999999999</v>
      </c>
      <c r="M443">
        <v>1.8528464590359998E-2</v>
      </c>
      <c r="N443">
        <v>6.18925412465876E-2</v>
      </c>
      <c r="O443">
        <v>5.8571546211040403E-2</v>
      </c>
      <c r="P443">
        <v>-3.0398665909714299E-2</v>
      </c>
      <c r="Q443">
        <v>-0.347748775420405</v>
      </c>
      <c r="R443">
        <v>2.2349541660340699E-2</v>
      </c>
      <c r="S443">
        <v>1.6159185050423901E-2</v>
      </c>
      <c r="T443">
        <v>1.9007271286852898E-2</v>
      </c>
      <c r="U443">
        <v>2.5648898825087901E-2</v>
      </c>
      <c r="V443">
        <v>151.259995</v>
      </c>
      <c r="W443">
        <v>73.910004000000001</v>
      </c>
      <c r="X443">
        <v>-0.17189439653017599</v>
      </c>
      <c r="Y443">
        <v>3.81588593721357E-3</v>
      </c>
      <c r="Z443">
        <v>1.18422061412616</v>
      </c>
      <c r="AA443">
        <v>-1.9725169802417899</v>
      </c>
      <c r="AB443">
        <v>-2.0893198309377601</v>
      </c>
      <c r="AC443" t="s">
        <v>261</v>
      </c>
      <c r="AD443" t="s">
        <v>273</v>
      </c>
      <c r="AE443" t="s">
        <v>71</v>
      </c>
      <c r="AF443" t="s">
        <v>73</v>
      </c>
      <c r="AG443" t="s">
        <v>274</v>
      </c>
      <c r="AH443" s="45">
        <v>37459</v>
      </c>
      <c r="AI443">
        <v>712515</v>
      </c>
      <c r="AK443" t="s">
        <v>275</v>
      </c>
      <c r="AL443" t="s">
        <v>276</v>
      </c>
      <c r="AM443" t="s">
        <v>245</v>
      </c>
    </row>
    <row r="444" spans="1:39" x14ac:dyDescent="0.3">
      <c r="A444" s="1">
        <v>43567</v>
      </c>
      <c r="B444" t="s">
        <v>4</v>
      </c>
      <c r="C444" t="s">
        <v>246</v>
      </c>
      <c r="D444">
        <v>1500</v>
      </c>
      <c r="E444">
        <v>17</v>
      </c>
      <c r="F444">
        <v>101.129997</v>
      </c>
      <c r="G444">
        <v>102.389999</v>
      </c>
      <c r="H444">
        <v>100.32</v>
      </c>
      <c r="I444">
        <v>101.83000199999999</v>
      </c>
      <c r="J444">
        <v>101.83000199999999</v>
      </c>
      <c r="K444">
        <v>2375900</v>
      </c>
      <c r="L444">
        <v>2.56</v>
      </c>
      <c r="M444">
        <v>1.23513251956639E-2</v>
      </c>
      <c r="N444">
        <v>2.3850896832169101E-2</v>
      </c>
      <c r="O444">
        <v>1.6835464065490899E-2</v>
      </c>
      <c r="P444">
        <v>0.11574745177913601</v>
      </c>
      <c r="Q444">
        <v>-0.173229261908841</v>
      </c>
      <c r="R444">
        <v>1.18072893818712E-2</v>
      </c>
      <c r="S444">
        <v>2.1629215633445699E-2</v>
      </c>
      <c r="T444">
        <v>3.4999177791574902E-2</v>
      </c>
      <c r="U444">
        <v>2.49629513448224E-2</v>
      </c>
      <c r="V444">
        <v>151.259995</v>
      </c>
      <c r="W444">
        <v>73.910004000000001</v>
      </c>
      <c r="X444">
        <v>-0.172504977973856</v>
      </c>
      <c r="Y444">
        <v>6.5875784763498903E-3</v>
      </c>
      <c r="Z444">
        <v>1.18254902848023</v>
      </c>
      <c r="AA444">
        <v>-0.93047130188869898</v>
      </c>
      <c r="AB444">
        <v>-0.96226590044774896</v>
      </c>
      <c r="AC444" t="s">
        <v>262</v>
      </c>
      <c r="AD444" t="s">
        <v>273</v>
      </c>
      <c r="AE444" t="s">
        <v>71</v>
      </c>
      <c r="AF444" t="s">
        <v>73</v>
      </c>
      <c r="AG444" t="s">
        <v>274</v>
      </c>
      <c r="AH444" s="45">
        <v>37459</v>
      </c>
      <c r="AI444">
        <v>712515</v>
      </c>
      <c r="AK444" t="s">
        <v>275</v>
      </c>
      <c r="AL444" t="s">
        <v>276</v>
      </c>
      <c r="AM444" t="s">
        <v>245</v>
      </c>
    </row>
    <row r="445" spans="1:39" x14ac:dyDescent="0.3">
      <c r="A445" s="1">
        <v>43580</v>
      </c>
      <c r="B445" t="s">
        <v>4</v>
      </c>
      <c r="C445" t="s">
        <v>239</v>
      </c>
      <c r="D445">
        <v>1800</v>
      </c>
      <c r="E445">
        <v>17</v>
      </c>
      <c r="F445">
        <v>94.150002000000001</v>
      </c>
      <c r="G445">
        <v>94.199996999999996</v>
      </c>
      <c r="H445">
        <v>92.68</v>
      </c>
      <c r="I445">
        <v>92.980002999999996</v>
      </c>
      <c r="J445">
        <v>92.980002999999996</v>
      </c>
      <c r="K445">
        <v>2993000</v>
      </c>
      <c r="L445">
        <v>2.5339999999999998</v>
      </c>
      <c r="M445">
        <v>-1.2504827818417601E-2</v>
      </c>
      <c r="N445">
        <v>1.11395301035392E-2</v>
      </c>
      <c r="O445">
        <v>-8.9937825768041102E-2</v>
      </c>
      <c r="P445">
        <v>1.6264046578807999E-2</v>
      </c>
      <c r="Q445">
        <v>-0.24328768371960499</v>
      </c>
      <c r="R445">
        <v>1.47974586537026E-2</v>
      </c>
      <c r="S445">
        <v>1.78888025087382E-2</v>
      </c>
      <c r="T445">
        <v>3.5332546618178799E-2</v>
      </c>
      <c r="U445">
        <v>2.52234319782479E-2</v>
      </c>
      <c r="V445">
        <v>151.259995</v>
      </c>
      <c r="W445">
        <v>73.910004000000001</v>
      </c>
      <c r="X445">
        <v>-0.172504977973856</v>
      </c>
      <c r="Y445">
        <v>-3.6904169755480902E-4</v>
      </c>
      <c r="Z445">
        <v>1.18808566510497</v>
      </c>
      <c r="AA445">
        <v>-1.29247985682222</v>
      </c>
      <c r="AB445">
        <v>-1.3715977836935001</v>
      </c>
      <c r="AC445" t="s">
        <v>262</v>
      </c>
      <c r="AD445" t="s">
        <v>273</v>
      </c>
      <c r="AE445" t="s">
        <v>71</v>
      </c>
      <c r="AF445" t="s">
        <v>73</v>
      </c>
      <c r="AG445" t="s">
        <v>274</v>
      </c>
      <c r="AH445" s="45">
        <v>37459</v>
      </c>
      <c r="AI445">
        <v>712515</v>
      </c>
      <c r="AK445" t="s">
        <v>275</v>
      </c>
      <c r="AL445" t="s">
        <v>276</v>
      </c>
      <c r="AM445" t="s">
        <v>245</v>
      </c>
    </row>
    <row r="446" spans="1:39" x14ac:dyDescent="0.3">
      <c r="A446" s="1">
        <v>43609</v>
      </c>
      <c r="B446" t="s">
        <v>4</v>
      </c>
      <c r="C446" t="s">
        <v>246</v>
      </c>
      <c r="D446">
        <v>2100</v>
      </c>
      <c r="E446">
        <v>17</v>
      </c>
      <c r="F446">
        <v>92.669997999999893</v>
      </c>
      <c r="G446">
        <v>93.309997999999993</v>
      </c>
      <c r="H446">
        <v>91.489998</v>
      </c>
      <c r="I446">
        <v>92.269997000000004</v>
      </c>
      <c r="J446">
        <v>92.269997000000004</v>
      </c>
      <c r="K446">
        <v>2262600</v>
      </c>
      <c r="L446">
        <v>2.3239999999999998</v>
      </c>
      <c r="M446">
        <v>1.73550322045901E-3</v>
      </c>
      <c r="N446">
        <v>-5.2668796461889898E-2</v>
      </c>
      <c r="O446">
        <v>-2.0170247268671199E-2</v>
      </c>
      <c r="P446">
        <v>-3.8169775086177103E-2</v>
      </c>
      <c r="Q446">
        <v>-0.36938244876311599</v>
      </c>
      <c r="R446">
        <v>2.9427172595162001E-2</v>
      </c>
      <c r="S446">
        <v>2.2011116158285202E-2</v>
      </c>
      <c r="T446">
        <v>2.16439284725168E-2</v>
      </c>
      <c r="U446">
        <v>2.5463488532098202E-2</v>
      </c>
      <c r="V446">
        <v>151.259995</v>
      </c>
      <c r="W446">
        <v>73.910004000000001</v>
      </c>
      <c r="X446">
        <v>-0.17189439653017599</v>
      </c>
      <c r="Y446">
        <v>1.3526439988342199E-3</v>
      </c>
      <c r="Z446">
        <v>1.1864775278677</v>
      </c>
      <c r="AA446">
        <v>-1.9769899770044601</v>
      </c>
      <c r="AB446">
        <v>-1.8724969944693799</v>
      </c>
      <c r="AC446" t="s">
        <v>262</v>
      </c>
      <c r="AD446" t="s">
        <v>273</v>
      </c>
      <c r="AE446" t="s">
        <v>71</v>
      </c>
      <c r="AF446" t="s">
        <v>73</v>
      </c>
      <c r="AG446" t="s">
        <v>274</v>
      </c>
      <c r="AH446" s="45">
        <v>37459</v>
      </c>
      <c r="AI446">
        <v>712515</v>
      </c>
      <c r="AK446" t="s">
        <v>275</v>
      </c>
      <c r="AL446" t="s">
        <v>276</v>
      </c>
      <c r="AM446" t="s">
        <v>245</v>
      </c>
    </row>
    <row r="447" spans="1:39" x14ac:dyDescent="0.3">
      <c r="A447" s="1">
        <v>43613</v>
      </c>
      <c r="B447" t="s">
        <v>4</v>
      </c>
      <c r="C447" t="s">
        <v>239</v>
      </c>
      <c r="D447">
        <v>1400</v>
      </c>
      <c r="E447">
        <v>17</v>
      </c>
      <c r="F447">
        <v>92.980002999999996</v>
      </c>
      <c r="G447">
        <v>94.209998999999996</v>
      </c>
      <c r="H447">
        <v>92.639999000000003</v>
      </c>
      <c r="I447">
        <v>93.5</v>
      </c>
      <c r="J447">
        <v>93.5</v>
      </c>
      <c r="K447">
        <v>2729300</v>
      </c>
      <c r="L447">
        <v>2.2679999999999998</v>
      </c>
      <c r="M447">
        <v>1.32424072174536E-2</v>
      </c>
      <c r="N447">
        <v>8.7008228295994902E-3</v>
      </c>
      <c r="O447">
        <v>5.5769877672000199E-3</v>
      </c>
      <c r="P447">
        <v>-5.20951118834019E-2</v>
      </c>
      <c r="Q447">
        <v>-0.34089328207849801</v>
      </c>
      <c r="R447">
        <v>2.1579077339183499E-2</v>
      </c>
      <c r="S447">
        <v>2.2050098226950501E-2</v>
      </c>
      <c r="T447">
        <v>2.1425723463823598E-2</v>
      </c>
      <c r="U447">
        <v>2.5465303107186699E-2</v>
      </c>
      <c r="V447">
        <v>151.259995</v>
      </c>
      <c r="W447">
        <v>73.910004000000001</v>
      </c>
      <c r="X447">
        <v>-0.17189439653017599</v>
      </c>
      <c r="Y447">
        <v>-8.4109499934704197E-3</v>
      </c>
      <c r="Z447">
        <v>1.17631536245311</v>
      </c>
      <c r="AA447">
        <v>-1.83183872762039</v>
      </c>
      <c r="AB447">
        <v>-1.8696812886384799</v>
      </c>
      <c r="AC447" t="s">
        <v>262</v>
      </c>
      <c r="AD447" t="s">
        <v>273</v>
      </c>
      <c r="AE447" t="s">
        <v>71</v>
      </c>
      <c r="AF447" t="s">
        <v>73</v>
      </c>
      <c r="AG447" t="s">
        <v>274</v>
      </c>
      <c r="AH447" s="45">
        <v>37459</v>
      </c>
      <c r="AI447">
        <v>712515</v>
      </c>
      <c r="AK447" t="s">
        <v>275</v>
      </c>
      <c r="AL447" t="s">
        <v>276</v>
      </c>
      <c r="AM447" t="s">
        <v>245</v>
      </c>
    </row>
    <row r="448" spans="1:39" x14ac:dyDescent="0.3">
      <c r="A448" s="1">
        <v>43614</v>
      </c>
      <c r="B448" t="s">
        <v>4</v>
      </c>
      <c r="C448" t="s">
        <v>239</v>
      </c>
      <c r="D448">
        <v>1200</v>
      </c>
      <c r="E448">
        <v>17</v>
      </c>
      <c r="F448">
        <v>92.760002</v>
      </c>
      <c r="G448">
        <v>93.809997999999993</v>
      </c>
      <c r="H448">
        <v>91.809997999999993</v>
      </c>
      <c r="I448">
        <v>92.550003000000004</v>
      </c>
      <c r="J448">
        <v>92.550003000000004</v>
      </c>
      <c r="K448">
        <v>1889400</v>
      </c>
      <c r="L448">
        <v>2.2360000000000002</v>
      </c>
      <c r="M448">
        <v>-1.02123648602243E-2</v>
      </c>
      <c r="N448">
        <v>-3.2946645361410898E-2</v>
      </c>
      <c r="O448">
        <v>-2.0533262931997E-2</v>
      </c>
      <c r="P448">
        <v>-5.5584379061424702E-2</v>
      </c>
      <c r="Q448">
        <v>-0.35391588687113401</v>
      </c>
      <c r="R448">
        <v>1.3935544170674699E-2</v>
      </c>
      <c r="S448">
        <v>2.1869899449264801E-2</v>
      </c>
      <c r="T448">
        <v>2.1445711396590999E-2</v>
      </c>
      <c r="U448">
        <v>2.5470034462794101E-2</v>
      </c>
      <c r="V448">
        <v>151.259995</v>
      </c>
      <c r="W448">
        <v>73.910004000000001</v>
      </c>
      <c r="X448">
        <v>-0.17189439653017599</v>
      </c>
      <c r="Y448">
        <v>-6.9359101493404697E-3</v>
      </c>
      <c r="Z448">
        <v>1.1772342721401401</v>
      </c>
      <c r="AA448">
        <v>-1.89611146565115</v>
      </c>
      <c r="AB448">
        <v>-1.9013296997868401</v>
      </c>
      <c r="AC448" t="s">
        <v>262</v>
      </c>
      <c r="AD448" t="s">
        <v>273</v>
      </c>
      <c r="AE448" t="s">
        <v>71</v>
      </c>
      <c r="AF448" t="s">
        <v>73</v>
      </c>
      <c r="AG448" t="s">
        <v>274</v>
      </c>
      <c r="AH448" s="45">
        <v>37459</v>
      </c>
      <c r="AI448">
        <v>712515</v>
      </c>
      <c r="AK448" t="s">
        <v>275</v>
      </c>
      <c r="AL448" t="s">
        <v>276</v>
      </c>
      <c r="AM448" t="s">
        <v>245</v>
      </c>
    </row>
    <row r="449" spans="1:39" x14ac:dyDescent="0.3">
      <c r="A449" s="1">
        <v>43622</v>
      </c>
      <c r="B449" t="s">
        <v>4</v>
      </c>
      <c r="C449" t="s">
        <v>246</v>
      </c>
      <c r="D449">
        <v>1500</v>
      </c>
      <c r="E449">
        <v>17</v>
      </c>
      <c r="F449">
        <v>95.959998999999996</v>
      </c>
      <c r="G449">
        <v>97.379997000000003</v>
      </c>
      <c r="H449">
        <v>95.059997999999993</v>
      </c>
      <c r="I449">
        <v>96.389999000000003</v>
      </c>
      <c r="J449">
        <v>96.389999000000003</v>
      </c>
      <c r="K449">
        <v>2654200</v>
      </c>
      <c r="L449">
        <v>2.1240000000000001</v>
      </c>
      <c r="M449">
        <v>1.1897437414546101E-2</v>
      </c>
      <c r="N449">
        <v>4.5201860863199599E-2</v>
      </c>
      <c r="O449">
        <v>2.7664104261596201E-2</v>
      </c>
      <c r="P449">
        <v>-3.03471768282241E-2</v>
      </c>
      <c r="Q449">
        <v>-0.35128651208188699</v>
      </c>
      <c r="R449">
        <v>1.78313199324471E-2</v>
      </c>
      <c r="S449">
        <v>2.2986957094115901E-2</v>
      </c>
      <c r="T449">
        <v>2.0833545482207502E-2</v>
      </c>
      <c r="U449">
        <v>2.54734400505412E-2</v>
      </c>
      <c r="V449">
        <v>151.259995</v>
      </c>
      <c r="W449">
        <v>73.910004000000001</v>
      </c>
      <c r="X449">
        <v>-0.17189439653017599</v>
      </c>
      <c r="Y449">
        <v>6.1168407152111899E-3</v>
      </c>
      <c r="Z449">
        <v>1.1762629989554301</v>
      </c>
      <c r="AA449">
        <v>-1.8878110154869301</v>
      </c>
      <c r="AB449">
        <v>-1.89430253747913</v>
      </c>
      <c r="AC449" t="s">
        <v>262</v>
      </c>
      <c r="AD449" t="s">
        <v>273</v>
      </c>
      <c r="AE449" t="s">
        <v>71</v>
      </c>
      <c r="AF449" t="s">
        <v>73</v>
      </c>
      <c r="AG449" t="s">
        <v>274</v>
      </c>
      <c r="AH449" s="45">
        <v>37459</v>
      </c>
      <c r="AI449">
        <v>712515</v>
      </c>
      <c r="AK449" t="s">
        <v>275</v>
      </c>
      <c r="AL449" t="s">
        <v>276</v>
      </c>
      <c r="AM449" t="s">
        <v>245</v>
      </c>
    </row>
    <row r="450" spans="1:39" x14ac:dyDescent="0.3">
      <c r="A450" s="1">
        <v>43623</v>
      </c>
      <c r="B450" t="s">
        <v>4</v>
      </c>
      <c r="C450" t="s">
        <v>246</v>
      </c>
      <c r="D450">
        <v>2500</v>
      </c>
      <c r="E450">
        <v>17</v>
      </c>
      <c r="F450">
        <v>97</v>
      </c>
      <c r="G450">
        <v>98.690002000000007</v>
      </c>
      <c r="H450">
        <v>96.57</v>
      </c>
      <c r="I450">
        <v>96.989998</v>
      </c>
      <c r="J450">
        <v>96.989998</v>
      </c>
      <c r="K450">
        <v>2021500</v>
      </c>
      <c r="L450">
        <v>2.0840000000000001</v>
      </c>
      <c r="M450">
        <v>6.20540836341202E-3</v>
      </c>
      <c r="N450">
        <v>4.1148499863784702E-2</v>
      </c>
      <c r="O450">
        <v>4.4915782620644801E-2</v>
      </c>
      <c r="P450">
        <v>-1.40263677299574E-2</v>
      </c>
      <c r="Q450">
        <v>-0.344935028513084</v>
      </c>
      <c r="R450">
        <v>1.7854204428799099E-2</v>
      </c>
      <c r="S450">
        <v>2.2841041143586999E-2</v>
      </c>
      <c r="T450">
        <v>2.08132833934319E-2</v>
      </c>
      <c r="U450">
        <v>2.54778215153845E-2</v>
      </c>
      <c r="V450">
        <v>151.259995</v>
      </c>
      <c r="W450">
        <v>73.910004000000001</v>
      </c>
      <c r="X450">
        <v>-0.17189439653017599</v>
      </c>
      <c r="Y450">
        <v>1.0442979367750601E-2</v>
      </c>
      <c r="Z450">
        <v>1.1773582839022201</v>
      </c>
      <c r="AA450">
        <v>-1.8577257228978801</v>
      </c>
      <c r="AB450">
        <v>-1.8965231725735401</v>
      </c>
      <c r="AC450" t="s">
        <v>262</v>
      </c>
      <c r="AD450" t="s">
        <v>273</v>
      </c>
      <c r="AE450" t="s">
        <v>71</v>
      </c>
      <c r="AF450" t="s">
        <v>73</v>
      </c>
      <c r="AG450" t="s">
        <v>274</v>
      </c>
      <c r="AH450" s="45">
        <v>37459</v>
      </c>
      <c r="AI450">
        <v>712515</v>
      </c>
      <c r="AK450" t="s">
        <v>275</v>
      </c>
      <c r="AL450" t="s">
        <v>276</v>
      </c>
      <c r="AM450" t="s">
        <v>245</v>
      </c>
    </row>
    <row r="451" spans="1:39" x14ac:dyDescent="0.3">
      <c r="A451" s="1">
        <v>43629</v>
      </c>
      <c r="B451" t="s">
        <v>4</v>
      </c>
      <c r="C451" t="s">
        <v>246</v>
      </c>
      <c r="D451">
        <v>900</v>
      </c>
      <c r="E451">
        <v>17</v>
      </c>
      <c r="F451">
        <v>92.919997999999893</v>
      </c>
      <c r="G451">
        <v>94.339995999999999</v>
      </c>
      <c r="H451">
        <v>92.410004000000001</v>
      </c>
      <c r="I451">
        <v>93.57</v>
      </c>
      <c r="J451">
        <v>93.57</v>
      </c>
      <c r="K451">
        <v>2526800</v>
      </c>
      <c r="L451">
        <v>2.0910000000000002</v>
      </c>
      <c r="M451">
        <v>9.66504527117934E-3</v>
      </c>
      <c r="N451">
        <v>-2.96926321335351E-2</v>
      </c>
      <c r="O451">
        <v>3.4244359540362999E-2</v>
      </c>
      <c r="P451">
        <v>-5.4691403337040999E-2</v>
      </c>
      <c r="Q451">
        <v>-0.40135993160706201</v>
      </c>
      <c r="R451">
        <v>1.3266454828134299E-2</v>
      </c>
      <c r="S451">
        <v>2.20416781998065E-2</v>
      </c>
      <c r="T451">
        <v>2.09362314783198E-2</v>
      </c>
      <c r="U451">
        <v>2.55183954630534E-2</v>
      </c>
      <c r="V451">
        <v>151.259995</v>
      </c>
      <c r="W451">
        <v>73.910004000000001</v>
      </c>
      <c r="X451">
        <v>-0.17189439653017599</v>
      </c>
      <c r="Y451">
        <v>4.0890106107655602E-3</v>
      </c>
      <c r="Z451">
        <v>1.1752525960450799</v>
      </c>
      <c r="AA451">
        <v>-2.1651548050975098</v>
      </c>
      <c r="AB451">
        <v>-2.03575260835323</v>
      </c>
      <c r="AC451" t="s">
        <v>262</v>
      </c>
      <c r="AD451" t="s">
        <v>273</v>
      </c>
      <c r="AE451" t="s">
        <v>71</v>
      </c>
      <c r="AF451" t="s">
        <v>73</v>
      </c>
      <c r="AG451" t="s">
        <v>274</v>
      </c>
      <c r="AH451" s="45">
        <v>37459</v>
      </c>
      <c r="AI451">
        <v>712515</v>
      </c>
      <c r="AK451" t="s">
        <v>275</v>
      </c>
      <c r="AL451" t="s">
        <v>276</v>
      </c>
      <c r="AM451" t="s">
        <v>245</v>
      </c>
    </row>
    <row r="452" spans="1:39" x14ac:dyDescent="0.3">
      <c r="A452" s="1">
        <v>43636</v>
      </c>
      <c r="B452" t="s">
        <v>4</v>
      </c>
      <c r="C452" t="s">
        <v>239</v>
      </c>
      <c r="D452">
        <v>1400</v>
      </c>
      <c r="E452">
        <v>17</v>
      </c>
      <c r="F452">
        <v>93.75</v>
      </c>
      <c r="G452">
        <v>94.889999000000003</v>
      </c>
      <c r="H452">
        <v>93.07</v>
      </c>
      <c r="I452">
        <v>93.190002000000007</v>
      </c>
      <c r="J452">
        <v>93.190002000000007</v>
      </c>
      <c r="K452">
        <v>2578300</v>
      </c>
      <c r="L452">
        <v>2.0009999999999999</v>
      </c>
      <c r="M452">
        <v>6.5672840530317904E-3</v>
      </c>
      <c r="N452">
        <v>-4.0693780287273697E-3</v>
      </c>
      <c r="O452">
        <v>5.3798277940522903E-3</v>
      </c>
      <c r="P452">
        <v>-0.11817636959223</v>
      </c>
      <c r="Q452">
        <v>-0.42883333370511401</v>
      </c>
      <c r="R452">
        <v>6.8229815951996696E-3</v>
      </c>
      <c r="S452">
        <v>1.5042397643845899E-2</v>
      </c>
      <c r="T452">
        <v>1.8223536175526599E-2</v>
      </c>
      <c r="U452">
        <v>2.5431180677124202E-2</v>
      </c>
      <c r="V452">
        <v>151.259995</v>
      </c>
      <c r="W452">
        <v>73.910004000000001</v>
      </c>
      <c r="X452">
        <v>-0.17189439653017599</v>
      </c>
      <c r="Y452">
        <v>9.4276054361659405E-3</v>
      </c>
      <c r="Z452">
        <v>1.17365309720702</v>
      </c>
      <c r="AA452">
        <v>-2.3433846666146398</v>
      </c>
      <c r="AB452">
        <v>-2.4115228059376301</v>
      </c>
      <c r="AC452" t="s">
        <v>262</v>
      </c>
      <c r="AD452" t="s">
        <v>273</v>
      </c>
      <c r="AE452" t="s">
        <v>71</v>
      </c>
      <c r="AF452" t="s">
        <v>73</v>
      </c>
      <c r="AG452" t="s">
        <v>274</v>
      </c>
      <c r="AH452" s="45">
        <v>37459</v>
      </c>
      <c r="AI452">
        <v>712515</v>
      </c>
      <c r="AK452" t="s">
        <v>275</v>
      </c>
      <c r="AL452" t="s">
        <v>276</v>
      </c>
      <c r="AM452" t="s">
        <v>245</v>
      </c>
    </row>
    <row r="453" spans="1:39" x14ac:dyDescent="0.3">
      <c r="A453" s="1">
        <v>43644</v>
      </c>
      <c r="B453" t="s">
        <v>4</v>
      </c>
      <c r="C453" t="s">
        <v>246</v>
      </c>
      <c r="D453">
        <v>2500</v>
      </c>
      <c r="E453">
        <v>17</v>
      </c>
      <c r="F453">
        <v>100.739998</v>
      </c>
      <c r="G453">
        <v>101.449997</v>
      </c>
      <c r="H453">
        <v>99.230002999999996</v>
      </c>
      <c r="I453">
        <v>101.260002</v>
      </c>
      <c r="J453">
        <v>101.260002</v>
      </c>
      <c r="K453">
        <v>5185200</v>
      </c>
      <c r="L453">
        <v>2</v>
      </c>
      <c r="M453">
        <v>2.1158503787216801E-2</v>
      </c>
      <c r="N453">
        <v>6.0346908807657501E-2</v>
      </c>
      <c r="O453">
        <v>8.9942414858481798E-2</v>
      </c>
      <c r="P453">
        <v>-3.6472513379331799E-3</v>
      </c>
      <c r="Q453">
        <v>-0.307748961740125</v>
      </c>
      <c r="R453">
        <v>2.2181072913137E-2</v>
      </c>
      <c r="S453">
        <v>1.63519637770843E-2</v>
      </c>
      <c r="T453">
        <v>1.9189207665033899E-2</v>
      </c>
      <c r="U453">
        <v>2.56641737083389E-2</v>
      </c>
      <c r="V453">
        <v>151.259995</v>
      </c>
      <c r="W453">
        <v>73.910004000000001</v>
      </c>
      <c r="X453">
        <v>-0.17189439653017599</v>
      </c>
      <c r="Y453">
        <v>5.7409418775350302E-3</v>
      </c>
      <c r="Z453">
        <v>1.18528044752814</v>
      </c>
      <c r="AA453">
        <v>-1.77154999776835</v>
      </c>
      <c r="AB453">
        <v>-1.9928192653677299</v>
      </c>
      <c r="AC453" t="s">
        <v>262</v>
      </c>
      <c r="AD453" t="s">
        <v>273</v>
      </c>
      <c r="AE453" t="s">
        <v>71</v>
      </c>
      <c r="AF453" t="s">
        <v>73</v>
      </c>
      <c r="AG453" t="s">
        <v>274</v>
      </c>
      <c r="AH453" s="45">
        <v>37459</v>
      </c>
      <c r="AI453">
        <v>712515</v>
      </c>
      <c r="AK453" t="s">
        <v>275</v>
      </c>
      <c r="AL453" t="s">
        <v>276</v>
      </c>
      <c r="AM453" t="s">
        <v>245</v>
      </c>
    </row>
    <row r="454" spans="1:39" x14ac:dyDescent="0.3">
      <c r="A454" s="1">
        <v>43564</v>
      </c>
      <c r="B454" t="s">
        <v>4</v>
      </c>
      <c r="C454" t="s">
        <v>246</v>
      </c>
      <c r="D454">
        <v>1700</v>
      </c>
      <c r="E454">
        <v>18</v>
      </c>
      <c r="F454">
        <v>97.540001000000004</v>
      </c>
      <c r="G454">
        <v>99.150002000000001</v>
      </c>
      <c r="H454">
        <v>97.400002000000001</v>
      </c>
      <c r="I454">
        <v>98.25</v>
      </c>
      <c r="J454">
        <v>98.25</v>
      </c>
      <c r="K454">
        <v>2543200</v>
      </c>
      <c r="L454">
        <v>2.4990000000000001</v>
      </c>
      <c r="M454">
        <v>3.0581369866927201E-3</v>
      </c>
      <c r="N454">
        <v>-2.6019811903548701E-2</v>
      </c>
      <c r="O454">
        <v>-1.1189767653555401E-3</v>
      </c>
      <c r="P454">
        <v>9.86542208619548E-2</v>
      </c>
      <c r="Q454">
        <v>-0.19043108760240299</v>
      </c>
      <c r="R454">
        <v>1.4763808380227599E-2</v>
      </c>
      <c r="S454">
        <v>2.15012547949338E-2</v>
      </c>
      <c r="T454">
        <v>3.5040434069037903E-2</v>
      </c>
      <c r="U454">
        <v>2.4995434190426099E-2</v>
      </c>
      <c r="V454">
        <v>151.259995</v>
      </c>
      <c r="W454">
        <v>73.910004000000001</v>
      </c>
      <c r="X454">
        <v>-0.172504977973856</v>
      </c>
      <c r="Y454">
        <v>-6.0859766572597396E-3</v>
      </c>
      <c r="Z454">
        <v>1.1833528931745201</v>
      </c>
      <c r="AA454">
        <v>-0.99572119381447799</v>
      </c>
      <c r="AB454">
        <v>-0.99531910561453496</v>
      </c>
      <c r="AC454" t="s">
        <v>263</v>
      </c>
      <c r="AD454" t="s">
        <v>273</v>
      </c>
      <c r="AE454" t="s">
        <v>71</v>
      </c>
      <c r="AF454" t="s">
        <v>73</v>
      </c>
      <c r="AG454" t="s">
        <v>274</v>
      </c>
      <c r="AH454" s="45">
        <v>37459</v>
      </c>
      <c r="AI454">
        <v>712515</v>
      </c>
      <c r="AK454" t="s">
        <v>275</v>
      </c>
      <c r="AL454" t="s">
        <v>276</v>
      </c>
      <c r="AM454" t="s">
        <v>245</v>
      </c>
    </row>
    <row r="455" spans="1:39" x14ac:dyDescent="0.3">
      <c r="A455" s="1">
        <v>43566</v>
      </c>
      <c r="B455" t="s">
        <v>4</v>
      </c>
      <c r="C455" t="s">
        <v>239</v>
      </c>
      <c r="D455">
        <v>2200</v>
      </c>
      <c r="E455">
        <v>18</v>
      </c>
      <c r="F455">
        <v>100</v>
      </c>
      <c r="G455">
        <v>101.400002</v>
      </c>
      <c r="H455">
        <v>99.629997000000003</v>
      </c>
      <c r="I455">
        <v>100.58000199999999</v>
      </c>
      <c r="J455">
        <v>100.58000199999999</v>
      </c>
      <c r="K455">
        <v>2530500</v>
      </c>
      <c r="L455">
        <v>2.504</v>
      </c>
      <c r="M455">
        <v>9.4901566831352702E-3</v>
      </c>
      <c r="N455">
        <v>2.65983839336505E-2</v>
      </c>
      <c r="O455">
        <v>1.99836546136044E-2</v>
      </c>
      <c r="P455">
        <v>9.9984038063616304E-2</v>
      </c>
      <c r="Q455">
        <v>-0.16631958354029999</v>
      </c>
      <c r="R455">
        <v>1.23018848072943E-2</v>
      </c>
      <c r="S455">
        <v>2.1719744475189599E-2</v>
      </c>
      <c r="T455">
        <v>3.4979140691159497E-2</v>
      </c>
      <c r="U455">
        <v>2.4981118378580299E-2</v>
      </c>
      <c r="V455">
        <v>151.259995</v>
      </c>
      <c r="W455">
        <v>73.910004000000001</v>
      </c>
      <c r="X455">
        <v>-0.172504977973856</v>
      </c>
      <c r="Y455" s="44">
        <v>3.8122194279549302E-5</v>
      </c>
      <c r="Z455">
        <v>1.18468501580298</v>
      </c>
      <c r="AA455">
        <v>-0.89168840403321603</v>
      </c>
      <c r="AB455">
        <v>-0.98110217504307196</v>
      </c>
      <c r="AC455" t="s">
        <v>263</v>
      </c>
      <c r="AD455" t="s">
        <v>273</v>
      </c>
      <c r="AE455" t="s">
        <v>71</v>
      </c>
      <c r="AF455" t="s">
        <v>73</v>
      </c>
      <c r="AG455" t="s">
        <v>274</v>
      </c>
      <c r="AH455" s="45">
        <v>37459</v>
      </c>
      <c r="AI455">
        <v>712515</v>
      </c>
      <c r="AK455" t="s">
        <v>275</v>
      </c>
      <c r="AL455" t="s">
        <v>276</v>
      </c>
      <c r="AM455" t="s">
        <v>245</v>
      </c>
    </row>
    <row r="456" spans="1:39" x14ac:dyDescent="0.3">
      <c r="A456" s="1">
        <v>43607</v>
      </c>
      <c r="B456" t="s">
        <v>4</v>
      </c>
      <c r="C456" t="s">
        <v>246</v>
      </c>
      <c r="D456">
        <v>2500</v>
      </c>
      <c r="E456">
        <v>18</v>
      </c>
      <c r="F456">
        <v>94.839995999999999</v>
      </c>
      <c r="G456">
        <v>95.599997999999999</v>
      </c>
      <c r="H456">
        <v>93.629997000000003</v>
      </c>
      <c r="I456">
        <v>93.839995999999999</v>
      </c>
      <c r="J456">
        <v>93.839995999999999</v>
      </c>
      <c r="K456">
        <v>1831200</v>
      </c>
      <c r="L456">
        <v>2.3929999999999998</v>
      </c>
      <c r="M456">
        <v>-1.9104555076354598E-2</v>
      </c>
      <c r="N456">
        <v>-3.0745836172034101E-2</v>
      </c>
      <c r="O456">
        <v>1.4166356781656699E-2</v>
      </c>
      <c r="P456">
        <v>-3.1675485579788998E-2</v>
      </c>
      <c r="Q456">
        <v>-0.34808107580932102</v>
      </c>
      <c r="R456">
        <v>3.2839762683005001E-2</v>
      </c>
      <c r="S456">
        <v>2.22204728946634E-2</v>
      </c>
      <c r="T456">
        <v>2.15518645111622E-2</v>
      </c>
      <c r="U456">
        <v>2.5451005052194602E-2</v>
      </c>
      <c r="V456">
        <v>151.259995</v>
      </c>
      <c r="W456">
        <v>73.910004000000001</v>
      </c>
      <c r="X456">
        <v>-0.17189439653017599</v>
      </c>
      <c r="Y456">
        <v>-2.8283920525026501E-3</v>
      </c>
      <c r="Z456">
        <v>1.18597757775098</v>
      </c>
      <c r="AA456">
        <v>-1.86942478505228</v>
      </c>
      <c r="AB456">
        <v>-1.70828413239365</v>
      </c>
      <c r="AC456" t="s">
        <v>263</v>
      </c>
      <c r="AD456" t="s">
        <v>273</v>
      </c>
      <c r="AE456" t="s">
        <v>71</v>
      </c>
      <c r="AF456" t="s">
        <v>73</v>
      </c>
      <c r="AG456" t="s">
        <v>274</v>
      </c>
      <c r="AH456" s="45">
        <v>37459</v>
      </c>
      <c r="AI456">
        <v>712515</v>
      </c>
      <c r="AK456" t="s">
        <v>275</v>
      </c>
      <c r="AL456" t="s">
        <v>276</v>
      </c>
      <c r="AM456" t="s">
        <v>245</v>
      </c>
    </row>
    <row r="457" spans="1:39" x14ac:dyDescent="0.3">
      <c r="A457" s="1">
        <v>43609</v>
      </c>
      <c r="B457" t="s">
        <v>4</v>
      </c>
      <c r="C457" t="s">
        <v>246</v>
      </c>
      <c r="D457">
        <v>1600</v>
      </c>
      <c r="E457">
        <v>18</v>
      </c>
      <c r="F457">
        <v>92.669997999999893</v>
      </c>
      <c r="G457">
        <v>93.309997999999993</v>
      </c>
      <c r="H457">
        <v>91.489998</v>
      </c>
      <c r="I457">
        <v>92.269997000000004</v>
      </c>
      <c r="J457">
        <v>92.269997000000004</v>
      </c>
      <c r="K457">
        <v>2262600</v>
      </c>
      <c r="L457">
        <v>2.3239999999999998</v>
      </c>
      <c r="M457">
        <v>1.73550322045901E-3</v>
      </c>
      <c r="N457">
        <v>-5.2668796461889898E-2</v>
      </c>
      <c r="O457">
        <v>-2.0170247268671199E-2</v>
      </c>
      <c r="P457">
        <v>-3.8169775086177103E-2</v>
      </c>
      <c r="Q457">
        <v>-0.36938244876311599</v>
      </c>
      <c r="R457">
        <v>2.9427172595162001E-2</v>
      </c>
      <c r="S457">
        <v>2.2011116158285202E-2</v>
      </c>
      <c r="T457">
        <v>2.16439284725168E-2</v>
      </c>
      <c r="U457">
        <v>2.5463488532098202E-2</v>
      </c>
      <c r="V457">
        <v>151.259995</v>
      </c>
      <c r="W457">
        <v>73.910004000000001</v>
      </c>
      <c r="X457">
        <v>-0.17189439653017599</v>
      </c>
      <c r="Y457">
        <v>1.3526439988342199E-3</v>
      </c>
      <c r="Z457">
        <v>1.1864775278677</v>
      </c>
      <c r="AA457">
        <v>-1.9769899770044601</v>
      </c>
      <c r="AB457">
        <v>-1.8724969944693799</v>
      </c>
      <c r="AC457" t="s">
        <v>263</v>
      </c>
      <c r="AD457" t="s">
        <v>273</v>
      </c>
      <c r="AE457" t="s">
        <v>71</v>
      </c>
      <c r="AF457" t="s">
        <v>73</v>
      </c>
      <c r="AG457" t="s">
        <v>274</v>
      </c>
      <c r="AH457" s="45">
        <v>37459</v>
      </c>
      <c r="AI457">
        <v>712515</v>
      </c>
      <c r="AK457" t="s">
        <v>275</v>
      </c>
      <c r="AL457" t="s">
        <v>276</v>
      </c>
      <c r="AM457" t="s">
        <v>245</v>
      </c>
    </row>
    <row r="458" spans="1:39" x14ac:dyDescent="0.3">
      <c r="A458" s="1">
        <v>43616</v>
      </c>
      <c r="B458" t="s">
        <v>4</v>
      </c>
      <c r="C458" t="s">
        <v>246</v>
      </c>
      <c r="D458">
        <v>1500</v>
      </c>
      <c r="E458">
        <v>18</v>
      </c>
      <c r="F458">
        <v>90.900002000000001</v>
      </c>
      <c r="G458">
        <v>93.279999000000004</v>
      </c>
      <c r="H458">
        <v>90.889999000000003</v>
      </c>
      <c r="I458">
        <v>93.080001999999993</v>
      </c>
      <c r="J458">
        <v>93.080001999999993</v>
      </c>
      <c r="K458">
        <v>2818700</v>
      </c>
      <c r="L458">
        <v>2.1419999999999999</v>
      </c>
      <c r="M458">
        <v>1.0258769362826801E-2</v>
      </c>
      <c r="N458">
        <v>1.04758340642552E-2</v>
      </c>
      <c r="O458">
        <v>-1.67265388648285E-2</v>
      </c>
      <c r="P458">
        <v>-4.5469555925425398E-2</v>
      </c>
      <c r="Q458">
        <v>-0.34455837149999202</v>
      </c>
      <c r="R458">
        <v>9.8316850492741002E-3</v>
      </c>
      <c r="S458">
        <v>2.20046023567868E-2</v>
      </c>
      <c r="T458">
        <v>2.12206222785668E-2</v>
      </c>
      <c r="U458">
        <v>2.5480217753242201E-2</v>
      </c>
      <c r="V458">
        <v>151.259995</v>
      </c>
      <c r="W458">
        <v>73.910004000000001</v>
      </c>
      <c r="X458">
        <v>-0.17189439653017599</v>
      </c>
      <c r="Y458">
        <v>-1.3283204951564801E-2</v>
      </c>
      <c r="Z458">
        <v>1.17308199746797</v>
      </c>
      <c r="AA458">
        <v>-1.84662254742585</v>
      </c>
      <c r="AB458">
        <v>-1.88964431301841</v>
      </c>
      <c r="AC458" t="s">
        <v>263</v>
      </c>
      <c r="AD458" t="s">
        <v>273</v>
      </c>
      <c r="AE458" t="s">
        <v>71</v>
      </c>
      <c r="AF458" t="s">
        <v>73</v>
      </c>
      <c r="AG458" t="s">
        <v>274</v>
      </c>
      <c r="AH458" s="45">
        <v>37459</v>
      </c>
      <c r="AI458">
        <v>712515</v>
      </c>
      <c r="AK458" t="s">
        <v>275</v>
      </c>
      <c r="AL458" t="s">
        <v>276</v>
      </c>
      <c r="AM458" t="s">
        <v>245</v>
      </c>
    </row>
    <row r="459" spans="1:39" x14ac:dyDescent="0.3">
      <c r="A459" s="1">
        <v>43630</v>
      </c>
      <c r="B459" t="s">
        <v>4</v>
      </c>
      <c r="C459" t="s">
        <v>239</v>
      </c>
      <c r="D459">
        <v>700</v>
      </c>
      <c r="E459">
        <v>18</v>
      </c>
      <c r="F459">
        <v>93.559997999999993</v>
      </c>
      <c r="G459">
        <v>93.790001000000004</v>
      </c>
      <c r="H459">
        <v>90.459998999999996</v>
      </c>
      <c r="I459">
        <v>92.730002999999996</v>
      </c>
      <c r="J459">
        <v>92.730002999999996</v>
      </c>
      <c r="K459">
        <v>3297400</v>
      </c>
      <c r="L459">
        <v>2.093</v>
      </c>
      <c r="M459">
        <v>-9.0177421236978094E-3</v>
      </c>
      <c r="N459">
        <v>-4.4915782620644801E-2</v>
      </c>
      <c r="O459">
        <v>-1.9648223863296899E-2</v>
      </c>
      <c r="P459">
        <v>-6.5225762668769102E-2</v>
      </c>
      <c r="Q459">
        <v>-0.43510867360899103</v>
      </c>
      <c r="R459">
        <v>1.13979477297341E-2</v>
      </c>
      <c r="S459">
        <v>1.98876260165252E-2</v>
      </c>
      <c r="T459">
        <v>2.09589332857733E-2</v>
      </c>
      <c r="U459">
        <v>2.5468204512020701E-2</v>
      </c>
      <c r="V459">
        <v>151.259995</v>
      </c>
      <c r="W459">
        <v>73.910004000000001</v>
      </c>
      <c r="X459">
        <v>-0.17189439653017599</v>
      </c>
      <c r="Y459">
        <v>-1.6128120944145399E-3</v>
      </c>
      <c r="Z459">
        <v>1.1812175768883999</v>
      </c>
      <c r="AA459">
        <v>-2.34635700288253</v>
      </c>
      <c r="AB459">
        <v>-2.1334788643501601</v>
      </c>
      <c r="AC459" t="s">
        <v>263</v>
      </c>
      <c r="AD459" t="s">
        <v>273</v>
      </c>
      <c r="AE459" t="s">
        <v>71</v>
      </c>
      <c r="AF459" t="s">
        <v>73</v>
      </c>
      <c r="AG459" t="s">
        <v>274</v>
      </c>
      <c r="AH459" s="45">
        <v>37459</v>
      </c>
      <c r="AI459">
        <v>712515</v>
      </c>
      <c r="AK459" t="s">
        <v>275</v>
      </c>
      <c r="AL459" t="s">
        <v>276</v>
      </c>
      <c r="AM459" t="s">
        <v>245</v>
      </c>
    </row>
    <row r="460" spans="1:39" x14ac:dyDescent="0.3">
      <c r="A460" s="1">
        <v>43634</v>
      </c>
      <c r="B460" t="s">
        <v>4</v>
      </c>
      <c r="C460" t="s">
        <v>246</v>
      </c>
      <c r="D460">
        <v>1100</v>
      </c>
      <c r="E460">
        <v>18</v>
      </c>
      <c r="F460">
        <v>93.480002999999996</v>
      </c>
      <c r="G460">
        <v>95.300003000000004</v>
      </c>
      <c r="H460">
        <v>91.940002000000007</v>
      </c>
      <c r="I460">
        <v>92.029999000000004</v>
      </c>
      <c r="J460">
        <v>92.029999000000004</v>
      </c>
      <c r="K460">
        <v>3955900</v>
      </c>
      <c r="L460">
        <v>2.06</v>
      </c>
      <c r="M460">
        <v>-4.4452070570918101E-3</v>
      </c>
      <c r="N460">
        <v>-2.73314583771057E-2</v>
      </c>
      <c r="O460">
        <v>-7.3005250149846407E-2</v>
      </c>
      <c r="P460">
        <v>-5.7840357373000598E-2</v>
      </c>
      <c r="Q460">
        <v>-0.465934154524975</v>
      </c>
      <c r="R460">
        <v>1.08525853432831E-2</v>
      </c>
      <c r="S460">
        <v>1.8339160978248101E-2</v>
      </c>
      <c r="T460">
        <v>2.07739894867379E-2</v>
      </c>
      <c r="U460">
        <v>2.5438354618253101E-2</v>
      </c>
      <c r="V460">
        <v>151.259995</v>
      </c>
      <c r="W460">
        <v>73.910004000000001</v>
      </c>
      <c r="X460">
        <v>-0.17189439653017599</v>
      </c>
      <c r="Y460">
        <v>9.6704895497130797E-3</v>
      </c>
      <c r="Z460">
        <v>1.1758517935422801</v>
      </c>
      <c r="AA460">
        <v>-2.52177639740753</v>
      </c>
      <c r="AB460">
        <v>-2.32593601584303</v>
      </c>
      <c r="AC460" t="s">
        <v>263</v>
      </c>
      <c r="AD460" t="s">
        <v>273</v>
      </c>
      <c r="AE460" t="s">
        <v>71</v>
      </c>
      <c r="AF460" t="s">
        <v>73</v>
      </c>
      <c r="AG460" t="s">
        <v>274</v>
      </c>
      <c r="AH460" s="45">
        <v>37459</v>
      </c>
      <c r="AI460">
        <v>712515</v>
      </c>
      <c r="AK460" t="s">
        <v>275</v>
      </c>
      <c r="AL460" t="s">
        <v>276</v>
      </c>
      <c r="AM460" t="s">
        <v>245</v>
      </c>
    </row>
    <row r="461" spans="1:39" x14ac:dyDescent="0.3">
      <c r="A461" s="1">
        <v>43587</v>
      </c>
      <c r="B461" t="s">
        <v>4</v>
      </c>
      <c r="C461" t="s">
        <v>239</v>
      </c>
      <c r="D461">
        <v>1100</v>
      </c>
      <c r="E461">
        <v>19</v>
      </c>
      <c r="F461">
        <v>95.25</v>
      </c>
      <c r="G461">
        <v>96.330001999999993</v>
      </c>
      <c r="H461">
        <v>93.889999000000003</v>
      </c>
      <c r="I461">
        <v>94.400002000000001</v>
      </c>
      <c r="J461">
        <v>94.400002000000001</v>
      </c>
      <c r="K461">
        <v>3609500</v>
      </c>
      <c r="L461">
        <v>2.552</v>
      </c>
      <c r="M461">
        <v>-4.86103665339123E-3</v>
      </c>
      <c r="N461">
        <v>1.5156645810454001E-2</v>
      </c>
      <c r="O461">
        <v>-8.3978847493090605E-2</v>
      </c>
      <c r="P461">
        <v>2.3147240059659301E-2</v>
      </c>
      <c r="Q461">
        <v>-0.238532994046841</v>
      </c>
      <c r="R461">
        <v>7.8039584702935998E-3</v>
      </c>
      <c r="S461">
        <v>1.7452863863920198E-2</v>
      </c>
      <c r="T461">
        <v>3.4676354836439799E-2</v>
      </c>
      <c r="U461">
        <v>2.5131675364546101E-2</v>
      </c>
      <c r="V461">
        <v>151.259995</v>
      </c>
      <c r="W461">
        <v>73.910004000000001</v>
      </c>
      <c r="X461">
        <v>-0.172504977973856</v>
      </c>
      <c r="Y461">
        <v>-2.1262443276895502E-3</v>
      </c>
      <c r="Z461">
        <v>1.18617481654097</v>
      </c>
      <c r="AA461">
        <v>-1.2883177763865801</v>
      </c>
      <c r="AB461">
        <v>-1.20634258553952</v>
      </c>
      <c r="AC461" t="s">
        <v>264</v>
      </c>
      <c r="AD461" t="s">
        <v>273</v>
      </c>
      <c r="AE461" t="s">
        <v>71</v>
      </c>
      <c r="AF461" t="s">
        <v>73</v>
      </c>
      <c r="AG461" t="s">
        <v>274</v>
      </c>
      <c r="AH461" s="45">
        <v>37459</v>
      </c>
      <c r="AI461">
        <v>712515</v>
      </c>
      <c r="AK461" t="s">
        <v>275</v>
      </c>
      <c r="AL461" t="s">
        <v>276</v>
      </c>
      <c r="AM461" t="s">
        <v>245</v>
      </c>
    </row>
    <row r="462" spans="1:39" x14ac:dyDescent="0.3">
      <c r="A462" s="1">
        <v>43601</v>
      </c>
      <c r="B462" t="s">
        <v>4</v>
      </c>
      <c r="C462" t="s">
        <v>239</v>
      </c>
      <c r="D462">
        <v>2400</v>
      </c>
      <c r="E462">
        <v>19</v>
      </c>
      <c r="F462">
        <v>96.739998</v>
      </c>
      <c r="G462">
        <v>99.050003000000004</v>
      </c>
      <c r="H462">
        <v>96.110000999999997</v>
      </c>
      <c r="I462">
        <v>99</v>
      </c>
      <c r="J462">
        <v>99</v>
      </c>
      <c r="K462">
        <v>3728600</v>
      </c>
      <c r="L462">
        <v>2.4049999999999998</v>
      </c>
      <c r="M462">
        <v>2.2782852243082501E-2</v>
      </c>
      <c r="N462">
        <v>5.9085402981360703E-2</v>
      </c>
      <c r="O462">
        <v>1.1684176731952999E-2</v>
      </c>
      <c r="P462">
        <v>-6.1218622427900798E-2</v>
      </c>
      <c r="Q462">
        <v>-0.27326040406659902</v>
      </c>
      <c r="R462">
        <v>3.08600853304348E-2</v>
      </c>
      <c r="S462">
        <v>2.0432633995627999E-2</v>
      </c>
      <c r="T462">
        <v>2.1454269262992001E-2</v>
      </c>
      <c r="U462">
        <v>2.51647355445925E-2</v>
      </c>
      <c r="V462">
        <v>151.259995</v>
      </c>
      <c r="W462">
        <v>73.910004000000001</v>
      </c>
      <c r="X462">
        <v>-0.17189439653017599</v>
      </c>
      <c r="Y462">
        <v>8.8559569696340101E-3</v>
      </c>
      <c r="Z462">
        <v>1.1600994225552601</v>
      </c>
      <c r="AA462">
        <v>-1.4850326275625101</v>
      </c>
      <c r="AB462">
        <v>-1.7669754286307799</v>
      </c>
      <c r="AC462" t="s">
        <v>264</v>
      </c>
      <c r="AD462" t="s">
        <v>273</v>
      </c>
      <c r="AE462" t="s">
        <v>71</v>
      </c>
      <c r="AF462" t="s">
        <v>73</v>
      </c>
      <c r="AG462" t="s">
        <v>274</v>
      </c>
      <c r="AH462" s="45">
        <v>37459</v>
      </c>
      <c r="AI462">
        <v>712515</v>
      </c>
      <c r="AK462" t="s">
        <v>275</v>
      </c>
      <c r="AL462" t="s">
        <v>276</v>
      </c>
      <c r="AM462" t="s">
        <v>245</v>
      </c>
    </row>
    <row r="463" spans="1:39" x14ac:dyDescent="0.3">
      <c r="A463" s="1">
        <v>43615</v>
      </c>
      <c r="B463" t="s">
        <v>4</v>
      </c>
      <c r="C463" t="s">
        <v>239</v>
      </c>
      <c r="D463">
        <v>2200</v>
      </c>
      <c r="E463">
        <v>19</v>
      </c>
      <c r="F463">
        <v>92.739998</v>
      </c>
      <c r="G463">
        <v>93.040001000000004</v>
      </c>
      <c r="H463">
        <v>91.5</v>
      </c>
      <c r="I463">
        <v>92.129997000000003</v>
      </c>
      <c r="J463">
        <v>92.129997000000003</v>
      </c>
      <c r="K463">
        <v>2513500</v>
      </c>
      <c r="L463">
        <v>2.2269999999999999</v>
      </c>
      <c r="M463">
        <v>-4.5484808762598699E-3</v>
      </c>
      <c r="N463">
        <v>-1.8390571161316101E-2</v>
      </c>
      <c r="O463">
        <v>-2.78301809982394E-2</v>
      </c>
      <c r="P463">
        <v>-3.8853293915713197E-2</v>
      </c>
      <c r="Q463">
        <v>-0.35390331091357602</v>
      </c>
      <c r="R463">
        <v>1.20618809222874E-2</v>
      </c>
      <c r="S463">
        <v>2.1866735137163699E-2</v>
      </c>
      <c r="T463">
        <v>2.1292092329086101E-2</v>
      </c>
      <c r="U463">
        <v>2.5470028265546799E-2</v>
      </c>
      <c r="V463">
        <v>151.259995</v>
      </c>
      <c r="W463">
        <v>73.910004000000001</v>
      </c>
      <c r="X463">
        <v>-0.17189439653017599</v>
      </c>
      <c r="Y463">
        <v>2.0962723552933101E-3</v>
      </c>
      <c r="Z463">
        <v>1.1821952861440701</v>
      </c>
      <c r="AA463">
        <v>-1.8966588473902499</v>
      </c>
      <c r="AB463">
        <v>-1.90677651225443</v>
      </c>
      <c r="AC463" t="s">
        <v>264</v>
      </c>
      <c r="AD463" t="s">
        <v>273</v>
      </c>
      <c r="AE463" t="s">
        <v>71</v>
      </c>
      <c r="AF463" t="s">
        <v>73</v>
      </c>
      <c r="AG463" t="s">
        <v>274</v>
      </c>
      <c r="AH463" s="45">
        <v>37459</v>
      </c>
      <c r="AI463">
        <v>712515</v>
      </c>
      <c r="AK463" t="s">
        <v>275</v>
      </c>
      <c r="AL463" t="s">
        <v>276</v>
      </c>
      <c r="AM463" t="s">
        <v>245</v>
      </c>
    </row>
    <row r="464" spans="1:39" x14ac:dyDescent="0.3">
      <c r="A464" s="1">
        <v>43622</v>
      </c>
      <c r="B464" t="s">
        <v>4</v>
      </c>
      <c r="C464" t="s">
        <v>246</v>
      </c>
      <c r="D464">
        <v>2800</v>
      </c>
      <c r="E464">
        <v>19</v>
      </c>
      <c r="F464">
        <v>95.959998999999996</v>
      </c>
      <c r="G464">
        <v>97.379997000000003</v>
      </c>
      <c r="H464">
        <v>95.059997999999993</v>
      </c>
      <c r="I464">
        <v>96.389999000000003</v>
      </c>
      <c r="J464">
        <v>96.389999000000003</v>
      </c>
      <c r="K464">
        <v>2654200</v>
      </c>
      <c r="L464">
        <v>2.1240000000000001</v>
      </c>
      <c r="M464">
        <v>1.1897437414546101E-2</v>
      </c>
      <c r="N464">
        <v>4.5201860863199599E-2</v>
      </c>
      <c r="O464">
        <v>2.7664104261596201E-2</v>
      </c>
      <c r="P464">
        <v>-3.03471768282241E-2</v>
      </c>
      <c r="Q464">
        <v>-0.35128651208188699</v>
      </c>
      <c r="R464">
        <v>1.78313199324471E-2</v>
      </c>
      <c r="S464">
        <v>2.2986957094115901E-2</v>
      </c>
      <c r="T464">
        <v>2.0833545482207502E-2</v>
      </c>
      <c r="U464">
        <v>2.54734400505412E-2</v>
      </c>
      <c r="V464">
        <v>151.259995</v>
      </c>
      <c r="W464">
        <v>73.910004000000001</v>
      </c>
      <c r="X464">
        <v>-0.17189439653017599</v>
      </c>
      <c r="Y464">
        <v>6.1168407152111899E-3</v>
      </c>
      <c r="Z464">
        <v>1.1762629989554301</v>
      </c>
      <c r="AA464">
        <v>-1.8878110154869301</v>
      </c>
      <c r="AB464">
        <v>-1.89430253747913</v>
      </c>
      <c r="AC464" t="s">
        <v>264</v>
      </c>
      <c r="AD464" t="s">
        <v>273</v>
      </c>
      <c r="AE464" t="s">
        <v>71</v>
      </c>
      <c r="AF464" t="s">
        <v>73</v>
      </c>
      <c r="AG464" t="s">
        <v>274</v>
      </c>
      <c r="AH464" s="45">
        <v>37459</v>
      </c>
      <c r="AI464">
        <v>712515</v>
      </c>
      <c r="AK464" t="s">
        <v>275</v>
      </c>
      <c r="AL464" t="s">
        <v>276</v>
      </c>
      <c r="AM464" t="s">
        <v>245</v>
      </c>
    </row>
    <row r="465" spans="1:39" x14ac:dyDescent="0.3">
      <c r="A465" s="1">
        <v>43628</v>
      </c>
      <c r="B465" t="s">
        <v>4</v>
      </c>
      <c r="C465" t="s">
        <v>246</v>
      </c>
      <c r="D465">
        <v>2100</v>
      </c>
      <c r="E465">
        <v>19</v>
      </c>
      <c r="F465">
        <v>94.800003000000004</v>
      </c>
      <c r="G465">
        <v>94.959998999999996</v>
      </c>
      <c r="H465">
        <v>91.720000999999996</v>
      </c>
      <c r="I465">
        <v>92.669997999999893</v>
      </c>
      <c r="J465">
        <v>92.669997999999893</v>
      </c>
      <c r="K465">
        <v>2579200</v>
      </c>
      <c r="L465">
        <v>2.1269999999999998</v>
      </c>
      <c r="M465">
        <v>-2.0401284345207001E-2</v>
      </c>
      <c r="N465">
        <v>-2.7460239990168001E-2</v>
      </c>
      <c r="O465">
        <v>-1.29725650104918E-2</v>
      </c>
      <c r="P465">
        <v>-7.7424537742018101E-2</v>
      </c>
      <c r="Q465">
        <v>-0.40657960501099</v>
      </c>
      <c r="R465">
        <v>1.3943176972149999E-2</v>
      </c>
      <c r="S465">
        <v>2.34672331896137E-2</v>
      </c>
      <c r="T465">
        <v>2.0947664268734002E-2</v>
      </c>
      <c r="U465">
        <v>2.55113386748612E-2</v>
      </c>
      <c r="V465">
        <v>151.259995</v>
      </c>
      <c r="W465">
        <v>73.910004000000001</v>
      </c>
      <c r="X465">
        <v>-0.17189439653017599</v>
      </c>
      <c r="Y465">
        <v>-2.0396578921351798E-3</v>
      </c>
      <c r="Z465">
        <v>1.17442410562084</v>
      </c>
      <c r="AA465">
        <v>-2.1857964087334798</v>
      </c>
      <c r="AB465">
        <v>-1.98028385043112</v>
      </c>
      <c r="AC465" t="s">
        <v>264</v>
      </c>
      <c r="AD465" t="s">
        <v>273</v>
      </c>
      <c r="AE465" t="s">
        <v>71</v>
      </c>
      <c r="AF465" t="s">
        <v>73</v>
      </c>
      <c r="AG465" t="s">
        <v>274</v>
      </c>
      <c r="AH465" s="45">
        <v>37459</v>
      </c>
      <c r="AI465">
        <v>712515</v>
      </c>
      <c r="AK465" t="s">
        <v>275</v>
      </c>
      <c r="AL465" t="s">
        <v>276</v>
      </c>
      <c r="AM465" t="s">
        <v>245</v>
      </c>
    </row>
    <row r="466" spans="1:39" x14ac:dyDescent="0.3">
      <c r="A466" s="1">
        <v>43559</v>
      </c>
      <c r="B466" t="s">
        <v>4</v>
      </c>
      <c r="C466" t="s">
        <v>239</v>
      </c>
      <c r="D466">
        <v>1500</v>
      </c>
      <c r="E466">
        <v>20</v>
      </c>
      <c r="F466">
        <v>99.989998</v>
      </c>
      <c r="G466">
        <v>100.300003</v>
      </c>
      <c r="H466">
        <v>97.589995999999999</v>
      </c>
      <c r="I466">
        <v>97.940002000000007</v>
      </c>
      <c r="J466">
        <v>97.940002000000007</v>
      </c>
      <c r="K466">
        <v>4308700</v>
      </c>
      <c r="L466">
        <v>2.512</v>
      </c>
      <c r="M466">
        <v>-2.2314015387035001E-2</v>
      </c>
      <c r="N466">
        <v>-4.2576581720559198E-2</v>
      </c>
      <c r="O466">
        <v>2.29277932075268E-2</v>
      </c>
      <c r="P466">
        <v>0.21858486724534401</v>
      </c>
      <c r="Q466">
        <v>-0.204052931197263</v>
      </c>
      <c r="R466">
        <v>1.26579753392116E-2</v>
      </c>
      <c r="S466">
        <v>2.3564611481687599E-2</v>
      </c>
      <c r="T466">
        <v>3.6275227743559603E-2</v>
      </c>
      <c r="U466">
        <v>2.5010921254795499E-2</v>
      </c>
      <c r="V466">
        <v>151.259995</v>
      </c>
      <c r="W466">
        <v>73.910004000000001</v>
      </c>
      <c r="X466">
        <v>-0.172504977973856</v>
      </c>
      <c r="Y466">
        <v>2.0824655091414399E-3</v>
      </c>
      <c r="Z466">
        <v>1.1824841073368699</v>
      </c>
      <c r="AA466">
        <v>-1.04808411933047</v>
      </c>
      <c r="AB466">
        <v>-0.90463899163356298</v>
      </c>
      <c r="AC466" t="s">
        <v>265</v>
      </c>
      <c r="AD466" t="s">
        <v>273</v>
      </c>
      <c r="AE466" t="s">
        <v>71</v>
      </c>
      <c r="AF466" t="s">
        <v>73</v>
      </c>
      <c r="AG466" t="s">
        <v>274</v>
      </c>
      <c r="AH466" s="45">
        <v>37459</v>
      </c>
      <c r="AI466">
        <v>712515</v>
      </c>
      <c r="AK466" t="s">
        <v>275</v>
      </c>
      <c r="AL466" t="s">
        <v>276</v>
      </c>
      <c r="AM466" t="s">
        <v>245</v>
      </c>
    </row>
    <row r="467" spans="1:39" x14ac:dyDescent="0.3">
      <c r="A467" s="1">
        <v>43581</v>
      </c>
      <c r="B467" t="s">
        <v>4</v>
      </c>
      <c r="C467" t="s">
        <v>239</v>
      </c>
      <c r="D467">
        <v>1400</v>
      </c>
      <c r="E467">
        <v>20</v>
      </c>
      <c r="F467">
        <v>93.459998999999996</v>
      </c>
      <c r="G467">
        <v>94.580001999999993</v>
      </c>
      <c r="H467">
        <v>92.82</v>
      </c>
      <c r="I467">
        <v>94.470000999999996</v>
      </c>
      <c r="J467">
        <v>94.470000999999996</v>
      </c>
      <c r="K467">
        <v>3496300</v>
      </c>
      <c r="L467">
        <v>2.5049999999999999</v>
      </c>
      <c r="M467">
        <v>1.58978858389725E-2</v>
      </c>
      <c r="N467">
        <v>1.4178607548708399E-2</v>
      </c>
      <c r="O467">
        <v>-7.9822822904173196E-2</v>
      </c>
      <c r="P467">
        <v>2.9323866998129298E-2</v>
      </c>
      <c r="Q467">
        <v>-0.21115281063310601</v>
      </c>
      <c r="R467">
        <v>1.5393701593948201E-2</v>
      </c>
      <c r="S467">
        <v>1.82802869836504E-2</v>
      </c>
      <c r="T467">
        <v>3.53861980052462E-2</v>
      </c>
      <c r="U467">
        <v>2.5227147734011E-2</v>
      </c>
      <c r="V467">
        <v>151.259995</v>
      </c>
      <c r="W467">
        <v>73.910004000000001</v>
      </c>
      <c r="X467">
        <v>-0.172504977973856</v>
      </c>
      <c r="Y467">
        <v>4.6743503443647796E-3</v>
      </c>
      <c r="Z467">
        <v>1.19141021146313</v>
      </c>
      <c r="AA467">
        <v>-1.1395594218042699</v>
      </c>
      <c r="AB467">
        <v>-1.29622213682964</v>
      </c>
      <c r="AC467" t="s">
        <v>265</v>
      </c>
      <c r="AD467" t="s">
        <v>273</v>
      </c>
      <c r="AE467" t="s">
        <v>71</v>
      </c>
      <c r="AF467" t="s">
        <v>73</v>
      </c>
      <c r="AG467" t="s">
        <v>274</v>
      </c>
      <c r="AH467" s="45">
        <v>37459</v>
      </c>
      <c r="AI467">
        <v>712515</v>
      </c>
      <c r="AK467" t="s">
        <v>275</v>
      </c>
      <c r="AL467" t="s">
        <v>276</v>
      </c>
      <c r="AM467" t="s">
        <v>245</v>
      </c>
    </row>
    <row r="468" spans="1:39" x14ac:dyDescent="0.3">
      <c r="A468" s="1">
        <v>43593</v>
      </c>
      <c r="B468" t="s">
        <v>4</v>
      </c>
      <c r="C468" t="s">
        <v>246</v>
      </c>
      <c r="D468">
        <v>2500</v>
      </c>
      <c r="E468">
        <v>20</v>
      </c>
      <c r="F468">
        <v>99.110000999999997</v>
      </c>
      <c r="G468">
        <v>99.57</v>
      </c>
      <c r="H468">
        <v>92.18</v>
      </c>
      <c r="I468">
        <v>93.879997000000003</v>
      </c>
      <c r="J468">
        <v>93.879997000000003</v>
      </c>
      <c r="K468">
        <v>17468500</v>
      </c>
      <c r="L468">
        <v>2.4820000000000002</v>
      </c>
      <c r="M468">
        <v>1.23252618630105E-2</v>
      </c>
      <c r="N468">
        <v>-1.03847919641525E-2</v>
      </c>
      <c r="O468">
        <v>-5.7436539964848002E-2</v>
      </c>
      <c r="P468">
        <v>0.157369156115574</v>
      </c>
      <c r="Q468">
        <v>-0.27761884094203398</v>
      </c>
      <c r="R468">
        <v>1.47686697653638E-2</v>
      </c>
      <c r="S468">
        <v>1.7377011850894498E-2</v>
      </c>
      <c r="T468">
        <v>2.8826426763740299E-2</v>
      </c>
      <c r="U468">
        <v>2.5116883805699101E-2</v>
      </c>
      <c r="V468">
        <v>151.259995</v>
      </c>
      <c r="W468">
        <v>73.910004000000001</v>
      </c>
      <c r="X468">
        <v>-0.172504977973856</v>
      </c>
      <c r="Y468">
        <v>-1.60671540560346E-3</v>
      </c>
      <c r="Z468">
        <v>1.15455523061106</v>
      </c>
      <c r="AA468">
        <v>-1.4944000548654699</v>
      </c>
      <c r="AB468">
        <v>-1.40290520564197</v>
      </c>
      <c r="AC468" t="s">
        <v>265</v>
      </c>
      <c r="AD468" t="s">
        <v>273</v>
      </c>
      <c r="AE468" t="s">
        <v>71</v>
      </c>
      <c r="AF468" t="s">
        <v>73</v>
      </c>
      <c r="AG468" t="s">
        <v>274</v>
      </c>
      <c r="AH468" s="45">
        <v>37459</v>
      </c>
      <c r="AI468">
        <v>712515</v>
      </c>
      <c r="AK468" t="s">
        <v>275</v>
      </c>
      <c r="AL468" t="s">
        <v>276</v>
      </c>
      <c r="AM468" t="s">
        <v>245</v>
      </c>
    </row>
    <row r="469" spans="1:39" x14ac:dyDescent="0.3">
      <c r="A469" s="1">
        <v>43601</v>
      </c>
      <c r="B469" t="s">
        <v>4</v>
      </c>
      <c r="C469" t="s">
        <v>239</v>
      </c>
      <c r="D469">
        <v>2400</v>
      </c>
      <c r="E469">
        <v>20</v>
      </c>
      <c r="F469">
        <v>96.739998</v>
      </c>
      <c r="G469">
        <v>99.050003000000004</v>
      </c>
      <c r="H469">
        <v>96.110000999999997</v>
      </c>
      <c r="I469">
        <v>99</v>
      </c>
      <c r="J469">
        <v>99</v>
      </c>
      <c r="K469">
        <v>3728600</v>
      </c>
      <c r="L469">
        <v>2.4049999999999998</v>
      </c>
      <c r="M469">
        <v>2.2782852243082501E-2</v>
      </c>
      <c r="N469">
        <v>5.9085402981360703E-2</v>
      </c>
      <c r="O469">
        <v>1.1684176731952999E-2</v>
      </c>
      <c r="P469">
        <v>-6.1218622427900798E-2</v>
      </c>
      <c r="Q469">
        <v>-0.27326040406659902</v>
      </c>
      <c r="R469">
        <v>3.08600853304348E-2</v>
      </c>
      <c r="S469">
        <v>2.0432633995627999E-2</v>
      </c>
      <c r="T469">
        <v>2.1454269262992001E-2</v>
      </c>
      <c r="U469">
        <v>2.51647355445925E-2</v>
      </c>
      <c r="V469">
        <v>151.259995</v>
      </c>
      <c r="W469">
        <v>73.910004000000001</v>
      </c>
      <c r="X469">
        <v>-0.17189439653017599</v>
      </c>
      <c r="Y469">
        <v>8.8559569696340101E-3</v>
      </c>
      <c r="Z469">
        <v>1.1600994225552601</v>
      </c>
      <c r="AA469">
        <v>-1.4850326275625101</v>
      </c>
      <c r="AB469">
        <v>-1.7669754286307799</v>
      </c>
      <c r="AC469" t="s">
        <v>265</v>
      </c>
      <c r="AD469" t="s">
        <v>273</v>
      </c>
      <c r="AE469" t="s">
        <v>71</v>
      </c>
      <c r="AF469" t="s">
        <v>73</v>
      </c>
      <c r="AG469" t="s">
        <v>274</v>
      </c>
      <c r="AH469" s="45">
        <v>37459</v>
      </c>
      <c r="AI469">
        <v>712515</v>
      </c>
      <c r="AK469" t="s">
        <v>275</v>
      </c>
      <c r="AL469" t="s">
        <v>276</v>
      </c>
      <c r="AM469" t="s">
        <v>245</v>
      </c>
    </row>
    <row r="470" spans="1:39" x14ac:dyDescent="0.3">
      <c r="A470" s="1">
        <v>43560</v>
      </c>
      <c r="B470" t="s">
        <v>5</v>
      </c>
      <c r="C470" t="s">
        <v>246</v>
      </c>
      <c r="D470">
        <v>100</v>
      </c>
      <c r="E470">
        <v>1</v>
      </c>
      <c r="F470">
        <v>269.44000199999999</v>
      </c>
      <c r="G470">
        <v>269.94000199999999</v>
      </c>
      <c r="H470">
        <v>266.58999599999999</v>
      </c>
      <c r="I470">
        <v>267.45001200000002</v>
      </c>
      <c r="J470">
        <v>267.45001200000002</v>
      </c>
      <c r="K470">
        <v>1970500</v>
      </c>
      <c r="L470">
        <v>2.5009999999999999</v>
      </c>
      <c r="M470">
        <v>-1.6438266405963901E-3</v>
      </c>
      <c r="N470">
        <v>3.5959959205996098E-3</v>
      </c>
      <c r="O470">
        <v>4.21939761998791E-2</v>
      </c>
      <c r="P470">
        <v>0.167557314963444</v>
      </c>
      <c r="Q470">
        <v>0.179342340202298</v>
      </c>
      <c r="R470">
        <v>1.25847060739853E-2</v>
      </c>
      <c r="S470">
        <v>1.43164817723121E-2</v>
      </c>
      <c r="T470">
        <v>1.2493992913611701E-2</v>
      </c>
      <c r="U470">
        <v>2.1071389142786501E-2</v>
      </c>
      <c r="V470">
        <v>277.60998499999999</v>
      </c>
      <c r="W470">
        <v>204.949997</v>
      </c>
      <c r="X470">
        <v>-0.17219235348995099</v>
      </c>
      <c r="Y470">
        <v>4.62571739556182E-3</v>
      </c>
      <c r="Z470">
        <v>1.65170949944735</v>
      </c>
      <c r="AA470">
        <v>0.99299400062101195</v>
      </c>
      <c r="AB470">
        <v>1.2085368724485099</v>
      </c>
      <c r="AC470" t="s">
        <v>240</v>
      </c>
      <c r="AD470" t="s">
        <v>277</v>
      </c>
      <c r="AE470" t="s">
        <v>56</v>
      </c>
      <c r="AF470" t="s">
        <v>58</v>
      </c>
      <c r="AG470" t="s">
        <v>278</v>
      </c>
      <c r="AH470" s="45">
        <v>35555</v>
      </c>
      <c r="AI470">
        <v>796343</v>
      </c>
      <c r="AJ470">
        <v>1982</v>
      </c>
      <c r="AK470" t="s">
        <v>279</v>
      </c>
      <c r="AL470" t="s">
        <v>276</v>
      </c>
      <c r="AM470" t="s">
        <v>245</v>
      </c>
    </row>
    <row r="471" spans="1:39" x14ac:dyDescent="0.3">
      <c r="A471" s="1">
        <v>43580</v>
      </c>
      <c r="B471" t="s">
        <v>5</v>
      </c>
      <c r="C471" t="s">
        <v>246</v>
      </c>
      <c r="D471">
        <v>500</v>
      </c>
      <c r="E471">
        <v>1</v>
      </c>
      <c r="F471">
        <v>278.39999399999999</v>
      </c>
      <c r="G471">
        <v>279.51998900000001</v>
      </c>
      <c r="H471">
        <v>274.38000499999998</v>
      </c>
      <c r="I471">
        <v>277.66000400000001</v>
      </c>
      <c r="J471">
        <v>277.66000400000001</v>
      </c>
      <c r="K471">
        <v>1747200</v>
      </c>
      <c r="L471">
        <v>2.5339999999999998</v>
      </c>
      <c r="M471">
        <v>7.9911905289644196E-3</v>
      </c>
      <c r="N471">
        <v>3.0014469098095398E-2</v>
      </c>
      <c r="O471">
        <v>5.7022892478030697E-2</v>
      </c>
      <c r="P471">
        <v>0.13514826380414</v>
      </c>
      <c r="Q471">
        <v>0.242407014316049</v>
      </c>
      <c r="R471">
        <v>1.20218460934299E-2</v>
      </c>
      <c r="S471">
        <v>9.4738744723201207E-3</v>
      </c>
      <c r="T471">
        <v>1.1557082280787501E-2</v>
      </c>
      <c r="U471">
        <v>2.08201865676493E-2</v>
      </c>
      <c r="V471">
        <v>280.17001299999998</v>
      </c>
      <c r="W471">
        <v>204.949997</v>
      </c>
      <c r="X471">
        <v>-0.17219235348995099</v>
      </c>
      <c r="Y471">
        <v>-3.6904169755480902E-4</v>
      </c>
      <c r="Z471">
        <v>1.6596586570765699</v>
      </c>
      <c r="AA471">
        <v>1.36495082568616</v>
      </c>
      <c r="AB471">
        <v>1.0891936789024299</v>
      </c>
      <c r="AC471" t="s">
        <v>240</v>
      </c>
      <c r="AD471" t="s">
        <v>277</v>
      </c>
      <c r="AE471" t="s">
        <v>56</v>
      </c>
      <c r="AF471" t="s">
        <v>58</v>
      </c>
      <c r="AG471" t="s">
        <v>278</v>
      </c>
      <c r="AH471" s="45">
        <v>35555</v>
      </c>
      <c r="AI471">
        <v>796343</v>
      </c>
      <c r="AJ471">
        <v>1982</v>
      </c>
      <c r="AK471" t="s">
        <v>279</v>
      </c>
      <c r="AL471" t="s">
        <v>276</v>
      </c>
      <c r="AM471" t="s">
        <v>245</v>
      </c>
    </row>
    <row r="472" spans="1:39" x14ac:dyDescent="0.3">
      <c r="A472" s="1">
        <v>43613</v>
      </c>
      <c r="B472" t="s">
        <v>5</v>
      </c>
      <c r="C472" t="s">
        <v>239</v>
      </c>
      <c r="D472">
        <v>100</v>
      </c>
      <c r="E472">
        <v>1</v>
      </c>
      <c r="F472">
        <v>276.48998999999998</v>
      </c>
      <c r="G472">
        <v>281.45001200000002</v>
      </c>
      <c r="H472">
        <v>275.36999500000002</v>
      </c>
      <c r="I472">
        <v>278.25</v>
      </c>
      <c r="J472">
        <v>278.25</v>
      </c>
      <c r="K472">
        <v>2475800</v>
      </c>
      <c r="L472">
        <v>2.2679999999999998</v>
      </c>
      <c r="M472">
        <v>1.25856461061317E-2</v>
      </c>
      <c r="N472">
        <v>1.01138226718541E-2</v>
      </c>
      <c r="O472">
        <v>2.1226321428897701E-3</v>
      </c>
      <c r="P472">
        <v>6.3157022178088398E-2</v>
      </c>
      <c r="Q472">
        <v>0.126649746533223</v>
      </c>
      <c r="R472">
        <v>1.69704397935986E-2</v>
      </c>
      <c r="S472">
        <v>1.7744248713734801E-2</v>
      </c>
      <c r="T472">
        <v>1.41863388407813E-2</v>
      </c>
      <c r="U472">
        <v>2.1176539190422901E-2</v>
      </c>
      <c r="V472">
        <v>291.709991</v>
      </c>
      <c r="W472">
        <v>204.949997</v>
      </c>
      <c r="X472">
        <v>-0.17219235348995099</v>
      </c>
      <c r="Y472">
        <v>-8.4109499934704197E-3</v>
      </c>
      <c r="Z472">
        <v>1.6816029293282799</v>
      </c>
      <c r="AA472">
        <v>0.63987056721712299</v>
      </c>
      <c r="AB472">
        <v>0.72945288477954395</v>
      </c>
      <c r="AC472" t="s">
        <v>240</v>
      </c>
      <c r="AD472" t="s">
        <v>277</v>
      </c>
      <c r="AE472" t="s">
        <v>56</v>
      </c>
      <c r="AF472" t="s">
        <v>58</v>
      </c>
      <c r="AG472" t="s">
        <v>278</v>
      </c>
      <c r="AH472" s="45">
        <v>35555</v>
      </c>
      <c r="AI472">
        <v>796343</v>
      </c>
      <c r="AJ472">
        <v>1982</v>
      </c>
      <c r="AK472" t="s">
        <v>279</v>
      </c>
      <c r="AL472" t="s">
        <v>276</v>
      </c>
      <c r="AM472" t="s">
        <v>245</v>
      </c>
    </row>
    <row r="473" spans="1:39" x14ac:dyDescent="0.3">
      <c r="A473" s="1">
        <v>43558</v>
      </c>
      <c r="B473" t="s">
        <v>5</v>
      </c>
      <c r="C473" t="s">
        <v>246</v>
      </c>
      <c r="D473">
        <v>500</v>
      </c>
      <c r="E473">
        <v>2</v>
      </c>
      <c r="F473">
        <v>273.709991</v>
      </c>
      <c r="G473">
        <v>274.17999300000002</v>
      </c>
      <c r="H473">
        <v>270.98001099999999</v>
      </c>
      <c r="I473">
        <v>271.5</v>
      </c>
      <c r="J473">
        <v>271.5</v>
      </c>
      <c r="K473">
        <v>2432800</v>
      </c>
      <c r="L473">
        <v>2.5169999999999999</v>
      </c>
      <c r="M473">
        <v>5.5261675291257996E-4</v>
      </c>
      <c r="N473">
        <v>3.4320782234379399E-2</v>
      </c>
      <c r="O473">
        <v>5.0382576136016703E-2</v>
      </c>
      <c r="P473">
        <v>0.18977464561285901</v>
      </c>
      <c r="Q473">
        <v>0.229007890705163</v>
      </c>
      <c r="R473">
        <v>9.53762798594039E-3</v>
      </c>
      <c r="S473">
        <v>1.3992462863454199E-2</v>
      </c>
      <c r="T473">
        <v>1.46184277776673E-2</v>
      </c>
      <c r="U473">
        <v>2.12121865431763E-2</v>
      </c>
      <c r="V473">
        <v>277.60998499999999</v>
      </c>
      <c r="W473">
        <v>204.949997</v>
      </c>
      <c r="X473">
        <v>-0.17219235348995099</v>
      </c>
      <c r="Y473">
        <v>2.1460723821998401E-3</v>
      </c>
      <c r="Z473">
        <v>1.6601359287292199</v>
      </c>
      <c r="AA473">
        <v>1.31919718834643</v>
      </c>
      <c r="AB473">
        <v>1.32224485630526</v>
      </c>
      <c r="AC473" t="s">
        <v>247</v>
      </c>
      <c r="AD473" t="s">
        <v>277</v>
      </c>
      <c r="AE473" t="s">
        <v>56</v>
      </c>
      <c r="AF473" t="s">
        <v>58</v>
      </c>
      <c r="AG473" t="s">
        <v>278</v>
      </c>
      <c r="AH473" s="45">
        <v>35555</v>
      </c>
      <c r="AI473">
        <v>796343</v>
      </c>
      <c r="AJ473">
        <v>1982</v>
      </c>
      <c r="AK473" t="s">
        <v>279</v>
      </c>
      <c r="AL473" t="s">
        <v>276</v>
      </c>
      <c r="AM473" t="s">
        <v>245</v>
      </c>
    </row>
    <row r="474" spans="1:39" x14ac:dyDescent="0.3">
      <c r="A474" s="1">
        <v>43560</v>
      </c>
      <c r="B474" t="s">
        <v>5</v>
      </c>
      <c r="C474" t="s">
        <v>239</v>
      </c>
      <c r="D474">
        <v>400</v>
      </c>
      <c r="E474">
        <v>2</v>
      </c>
      <c r="F474">
        <v>269.44000199999999</v>
      </c>
      <c r="G474">
        <v>269.94000199999999</v>
      </c>
      <c r="H474">
        <v>266.58999599999999</v>
      </c>
      <c r="I474">
        <v>267.45001200000002</v>
      </c>
      <c r="J474">
        <v>267.45001200000002</v>
      </c>
      <c r="K474">
        <v>1970500</v>
      </c>
      <c r="L474">
        <v>2.5009999999999999</v>
      </c>
      <c r="M474">
        <v>-1.6438266405963901E-3</v>
      </c>
      <c r="N474">
        <v>3.5959959205996098E-3</v>
      </c>
      <c r="O474">
        <v>4.21939761998791E-2</v>
      </c>
      <c r="P474">
        <v>0.167557314963444</v>
      </c>
      <c r="Q474">
        <v>0.179342340202298</v>
      </c>
      <c r="R474">
        <v>1.25847060739853E-2</v>
      </c>
      <c r="S474">
        <v>1.43164817723121E-2</v>
      </c>
      <c r="T474">
        <v>1.2493992913611701E-2</v>
      </c>
      <c r="U474">
        <v>2.1071389142786501E-2</v>
      </c>
      <c r="V474">
        <v>277.60998499999999</v>
      </c>
      <c r="W474">
        <v>204.949997</v>
      </c>
      <c r="X474">
        <v>-0.17219235348995099</v>
      </c>
      <c r="Y474">
        <v>4.62571739556182E-3</v>
      </c>
      <c r="Z474">
        <v>1.65170949944735</v>
      </c>
      <c r="AA474">
        <v>0.99299400062101195</v>
      </c>
      <c r="AB474">
        <v>1.2085368724485099</v>
      </c>
      <c r="AC474" t="s">
        <v>247</v>
      </c>
      <c r="AD474" t="s">
        <v>277</v>
      </c>
      <c r="AE474" t="s">
        <v>56</v>
      </c>
      <c r="AF474" t="s">
        <v>58</v>
      </c>
      <c r="AG474" t="s">
        <v>278</v>
      </c>
      <c r="AH474" s="45">
        <v>35555</v>
      </c>
      <c r="AI474">
        <v>796343</v>
      </c>
      <c r="AJ474">
        <v>1982</v>
      </c>
      <c r="AK474" t="s">
        <v>279</v>
      </c>
      <c r="AL474" t="s">
        <v>276</v>
      </c>
      <c r="AM474" t="s">
        <v>245</v>
      </c>
    </row>
    <row r="475" spans="1:39" x14ac:dyDescent="0.3">
      <c r="A475" s="1">
        <v>43585</v>
      </c>
      <c r="B475" t="s">
        <v>5</v>
      </c>
      <c r="C475" t="s">
        <v>246</v>
      </c>
      <c r="D475">
        <v>100</v>
      </c>
      <c r="E475">
        <v>2</v>
      </c>
      <c r="F475">
        <v>286.10000600000001</v>
      </c>
      <c r="G475">
        <v>289.76998900000001</v>
      </c>
      <c r="H475">
        <v>285.25</v>
      </c>
      <c r="I475">
        <v>289.25</v>
      </c>
      <c r="J475">
        <v>289.25</v>
      </c>
      <c r="K475">
        <v>3068000</v>
      </c>
      <c r="L475">
        <v>2.5089999999999999</v>
      </c>
      <c r="M475">
        <v>1.08101121137078E-2</v>
      </c>
      <c r="N475">
        <v>3.7909249901767701E-2</v>
      </c>
      <c r="O475">
        <v>9.3124156375239395E-2</v>
      </c>
      <c r="P475">
        <v>0.19388686483955</v>
      </c>
      <c r="Q475">
        <v>0.26506456317444499</v>
      </c>
      <c r="R475">
        <v>1.0799301434516601E-2</v>
      </c>
      <c r="S475">
        <v>9.4559844041938994E-3</v>
      </c>
      <c r="T475">
        <v>1.14039866048515E-2</v>
      </c>
      <c r="U475">
        <v>2.0827863379551701E-2</v>
      </c>
      <c r="V475">
        <v>291.709991</v>
      </c>
      <c r="W475">
        <v>204.949997</v>
      </c>
      <c r="X475">
        <v>-0.17219235348995099</v>
      </c>
      <c r="Y475">
        <v>9.5096475723260604E-4</v>
      </c>
      <c r="Z475">
        <v>1.6606170839878001</v>
      </c>
      <c r="AA475">
        <v>1.5076342828845599</v>
      </c>
      <c r="AB475">
        <v>1.3791173352528201</v>
      </c>
      <c r="AC475" t="s">
        <v>247</v>
      </c>
      <c r="AD475" t="s">
        <v>277</v>
      </c>
      <c r="AE475" t="s">
        <v>56</v>
      </c>
      <c r="AF475" t="s">
        <v>58</v>
      </c>
      <c r="AG475" t="s">
        <v>278</v>
      </c>
      <c r="AH475" s="45">
        <v>35555</v>
      </c>
      <c r="AI475">
        <v>796343</v>
      </c>
      <c r="AJ475">
        <v>1982</v>
      </c>
      <c r="AK475" t="s">
        <v>279</v>
      </c>
      <c r="AL475" t="s">
        <v>276</v>
      </c>
      <c r="AM475" t="s">
        <v>245</v>
      </c>
    </row>
    <row r="476" spans="1:39" x14ac:dyDescent="0.3">
      <c r="A476" s="1">
        <v>43609</v>
      </c>
      <c r="B476" t="s">
        <v>5</v>
      </c>
      <c r="C476" t="s">
        <v>246</v>
      </c>
      <c r="D476">
        <v>500</v>
      </c>
      <c r="E476">
        <v>2</v>
      </c>
      <c r="F476">
        <v>273.540009</v>
      </c>
      <c r="G476">
        <v>277.48001099999999</v>
      </c>
      <c r="H476">
        <v>273.540009</v>
      </c>
      <c r="I476">
        <v>274.76998900000001</v>
      </c>
      <c r="J476">
        <v>274.76998900000001</v>
      </c>
      <c r="K476">
        <v>1878300</v>
      </c>
      <c r="L476">
        <v>2.3239999999999998</v>
      </c>
      <c r="M476">
        <v>1.8942448941829E-3</v>
      </c>
      <c r="N476">
        <v>-1.8319422727903E-2</v>
      </c>
      <c r="O476">
        <v>-2.4718234342774601E-3</v>
      </c>
      <c r="P476">
        <v>6.0574560515201901E-2</v>
      </c>
      <c r="Q476">
        <v>0.11913502285864599</v>
      </c>
      <c r="R476">
        <v>1.7306565622661599E-2</v>
      </c>
      <c r="S476">
        <v>1.7616838973999301E-2</v>
      </c>
      <c r="T476">
        <v>1.41560280961375E-2</v>
      </c>
      <c r="U476">
        <v>2.1164744042149401E-2</v>
      </c>
      <c r="V476">
        <v>291.709991</v>
      </c>
      <c r="W476">
        <v>204.949997</v>
      </c>
      <c r="X476">
        <v>-0.17219235348995099</v>
      </c>
      <c r="Y476">
        <v>1.3526439988342199E-3</v>
      </c>
      <c r="Z476">
        <v>1.69060326419861</v>
      </c>
      <c r="AA476">
        <v>0.59094674703481598</v>
      </c>
      <c r="AB476">
        <v>0.75832098319322505</v>
      </c>
      <c r="AC476" t="s">
        <v>247</v>
      </c>
      <c r="AD476" t="s">
        <v>277</v>
      </c>
      <c r="AE476" t="s">
        <v>56</v>
      </c>
      <c r="AF476" t="s">
        <v>58</v>
      </c>
      <c r="AG476" t="s">
        <v>278</v>
      </c>
      <c r="AH476" s="45">
        <v>35555</v>
      </c>
      <c r="AI476">
        <v>796343</v>
      </c>
      <c r="AJ476">
        <v>1982</v>
      </c>
      <c r="AK476" t="s">
        <v>279</v>
      </c>
      <c r="AL476" t="s">
        <v>276</v>
      </c>
      <c r="AM476" t="s">
        <v>245</v>
      </c>
    </row>
    <row r="477" spans="1:39" x14ac:dyDescent="0.3">
      <c r="A477" s="1">
        <v>43627</v>
      </c>
      <c r="B477" t="s">
        <v>5</v>
      </c>
      <c r="C477" t="s">
        <v>246</v>
      </c>
      <c r="D477">
        <v>300</v>
      </c>
      <c r="E477">
        <v>2</v>
      </c>
      <c r="F477">
        <v>283.91000400000001</v>
      </c>
      <c r="G477">
        <v>284.89001500000001</v>
      </c>
      <c r="H477">
        <v>272.02999899999998</v>
      </c>
      <c r="I477">
        <v>275.98998999999998</v>
      </c>
      <c r="J477">
        <v>275.98998999999998</v>
      </c>
      <c r="K477">
        <v>2969300</v>
      </c>
      <c r="L477">
        <v>2.14</v>
      </c>
      <c r="M477">
        <v>-1.5638541023019099E-2</v>
      </c>
      <c r="N477">
        <v>2.6731899281648E-2</v>
      </c>
      <c r="O477">
        <v>7.2485776620592301E-4</v>
      </c>
      <c r="P477">
        <v>4.6273241068835097E-2</v>
      </c>
      <c r="Q477">
        <v>9.4075326359484401E-2</v>
      </c>
      <c r="R477">
        <v>1.22000627423268E-2</v>
      </c>
      <c r="S477">
        <v>2.0686496884576799E-2</v>
      </c>
      <c r="T477">
        <v>1.5965097714646999E-2</v>
      </c>
      <c r="U477">
        <v>2.1456775260108099E-2</v>
      </c>
      <c r="V477">
        <v>291.709991</v>
      </c>
      <c r="W477">
        <v>204.949997</v>
      </c>
      <c r="X477">
        <v>-0.17219235348995099</v>
      </c>
      <c r="Y477">
        <v>-3.4994119269314301E-4</v>
      </c>
      <c r="Z477">
        <v>1.6998997369517901</v>
      </c>
      <c r="AA477">
        <v>0.43957742124542598</v>
      </c>
      <c r="AB477">
        <v>0.438032408432948</v>
      </c>
      <c r="AC477" t="s">
        <v>247</v>
      </c>
      <c r="AD477" t="s">
        <v>277</v>
      </c>
      <c r="AE477" t="s">
        <v>56</v>
      </c>
      <c r="AF477" t="s">
        <v>58</v>
      </c>
      <c r="AG477" t="s">
        <v>278</v>
      </c>
      <c r="AH477" s="45">
        <v>35555</v>
      </c>
      <c r="AI477">
        <v>796343</v>
      </c>
      <c r="AJ477">
        <v>1982</v>
      </c>
      <c r="AK477" t="s">
        <v>279</v>
      </c>
      <c r="AL477" t="s">
        <v>276</v>
      </c>
      <c r="AM477" t="s">
        <v>245</v>
      </c>
    </row>
    <row r="478" spans="1:39" x14ac:dyDescent="0.3">
      <c r="A478" s="1">
        <v>43560</v>
      </c>
      <c r="B478" t="s">
        <v>5</v>
      </c>
      <c r="C478" t="s">
        <v>239</v>
      </c>
      <c r="D478">
        <v>400</v>
      </c>
      <c r="E478">
        <v>3</v>
      </c>
      <c r="F478">
        <v>269.44000199999999</v>
      </c>
      <c r="G478">
        <v>269.94000199999999</v>
      </c>
      <c r="H478">
        <v>266.58999599999999</v>
      </c>
      <c r="I478">
        <v>267.45001200000002</v>
      </c>
      <c r="J478">
        <v>267.45001200000002</v>
      </c>
      <c r="K478">
        <v>1970500</v>
      </c>
      <c r="L478">
        <v>2.5009999999999999</v>
      </c>
      <c r="M478">
        <v>-1.6438266405963901E-3</v>
      </c>
      <c r="N478">
        <v>3.5959959205996098E-3</v>
      </c>
      <c r="O478">
        <v>4.21939761998791E-2</v>
      </c>
      <c r="P478">
        <v>0.167557314963444</v>
      </c>
      <c r="Q478">
        <v>0.179342340202298</v>
      </c>
      <c r="R478">
        <v>1.25847060739853E-2</v>
      </c>
      <c r="S478">
        <v>1.43164817723121E-2</v>
      </c>
      <c r="T478">
        <v>1.2493992913611701E-2</v>
      </c>
      <c r="U478">
        <v>2.1071389142786501E-2</v>
      </c>
      <c r="V478">
        <v>277.60998499999999</v>
      </c>
      <c r="W478">
        <v>204.949997</v>
      </c>
      <c r="X478">
        <v>-0.17219235348995099</v>
      </c>
      <c r="Y478">
        <v>4.62571739556182E-3</v>
      </c>
      <c r="Z478">
        <v>1.65170949944735</v>
      </c>
      <c r="AA478">
        <v>0.99299400062101195</v>
      </c>
      <c r="AB478">
        <v>1.2085368724485099</v>
      </c>
      <c r="AC478" t="s">
        <v>248</v>
      </c>
      <c r="AD478" t="s">
        <v>277</v>
      </c>
      <c r="AE478" t="s">
        <v>56</v>
      </c>
      <c r="AF478" t="s">
        <v>58</v>
      </c>
      <c r="AG478" t="s">
        <v>278</v>
      </c>
      <c r="AH478" s="45">
        <v>35555</v>
      </c>
      <c r="AI478">
        <v>796343</v>
      </c>
      <c r="AJ478">
        <v>1982</v>
      </c>
      <c r="AK478" t="s">
        <v>279</v>
      </c>
      <c r="AL478" t="s">
        <v>276</v>
      </c>
      <c r="AM478" t="s">
        <v>245</v>
      </c>
    </row>
    <row r="479" spans="1:39" x14ac:dyDescent="0.3">
      <c r="A479" s="1">
        <v>43573</v>
      </c>
      <c r="B479" t="s">
        <v>5</v>
      </c>
      <c r="C479" t="s">
        <v>239</v>
      </c>
      <c r="D479">
        <v>400</v>
      </c>
      <c r="E479">
        <v>3</v>
      </c>
      <c r="F479">
        <v>270.08999599999999</v>
      </c>
      <c r="G479">
        <v>270.82000699999998</v>
      </c>
      <c r="H479">
        <v>266.64001500000001</v>
      </c>
      <c r="I479">
        <v>270.57000699999998</v>
      </c>
      <c r="J479">
        <v>270.57000699999998</v>
      </c>
      <c r="K479">
        <v>2028900</v>
      </c>
      <c r="L479">
        <v>2.56</v>
      </c>
      <c r="M479">
        <v>4.1479818023657401E-3</v>
      </c>
      <c r="N479">
        <v>-4.9034588544536097E-3</v>
      </c>
      <c r="O479">
        <v>3.8235108497092697E-2</v>
      </c>
      <c r="P479">
        <v>0.101724667969512</v>
      </c>
      <c r="Q479">
        <v>0.157680327473913</v>
      </c>
      <c r="R479">
        <v>4.3651756087396999E-3</v>
      </c>
      <c r="S479">
        <v>9.53895923246122E-3</v>
      </c>
      <c r="T479">
        <v>1.1491452513910001E-2</v>
      </c>
      <c r="U479">
        <v>2.0901604598272699E-2</v>
      </c>
      <c r="V479">
        <v>277.60998499999999</v>
      </c>
      <c r="W479">
        <v>204.949997</v>
      </c>
      <c r="X479">
        <v>-0.17219235348995099</v>
      </c>
      <c r="Y479">
        <v>1.5778467813143101E-3</v>
      </c>
      <c r="Z479">
        <v>1.6630959274352499</v>
      </c>
      <c r="AA479">
        <v>0.83445568569843198</v>
      </c>
      <c r="AB479">
        <v>0.93701233914458704</v>
      </c>
      <c r="AC479" t="s">
        <v>248</v>
      </c>
      <c r="AD479" t="s">
        <v>277</v>
      </c>
      <c r="AE479" t="s">
        <v>56</v>
      </c>
      <c r="AF479" t="s">
        <v>58</v>
      </c>
      <c r="AG479" t="s">
        <v>278</v>
      </c>
      <c r="AH479" s="45">
        <v>35555</v>
      </c>
      <c r="AI479">
        <v>796343</v>
      </c>
      <c r="AJ479">
        <v>1982</v>
      </c>
      <c r="AK479" t="s">
        <v>279</v>
      </c>
      <c r="AL479" t="s">
        <v>276</v>
      </c>
      <c r="AM479" t="s">
        <v>245</v>
      </c>
    </row>
    <row r="480" spans="1:39" x14ac:dyDescent="0.3">
      <c r="A480" s="1">
        <v>43592</v>
      </c>
      <c r="B480" t="s">
        <v>5</v>
      </c>
      <c r="C480" t="s">
        <v>239</v>
      </c>
      <c r="D480">
        <v>200</v>
      </c>
      <c r="E480">
        <v>3</v>
      </c>
      <c r="F480">
        <v>278.82000699999998</v>
      </c>
      <c r="G480">
        <v>280.64999399999999</v>
      </c>
      <c r="H480">
        <v>273.67001299999998</v>
      </c>
      <c r="I480">
        <v>277.07000699999998</v>
      </c>
      <c r="J480">
        <v>277.07000699999998</v>
      </c>
      <c r="K480">
        <v>2568000</v>
      </c>
      <c r="L480">
        <v>2.448</v>
      </c>
      <c r="M480">
        <v>-2.3506144860093701E-2</v>
      </c>
      <c r="N480">
        <v>-4.3021158966029198E-2</v>
      </c>
      <c r="O480">
        <v>3.3693702621702501E-2</v>
      </c>
      <c r="P480">
        <v>8.3712766084151097E-2</v>
      </c>
      <c r="Q480">
        <v>0.19269025593583</v>
      </c>
      <c r="R480">
        <v>1.78051693720238E-2</v>
      </c>
      <c r="S480">
        <v>1.21507044489087E-2</v>
      </c>
      <c r="T480">
        <v>1.1742029684768699E-2</v>
      </c>
      <c r="U480">
        <v>2.0909708286802001E-2</v>
      </c>
      <c r="V480">
        <v>291.709991</v>
      </c>
      <c r="W480">
        <v>204.949997</v>
      </c>
      <c r="X480">
        <v>-0.17219235348995099</v>
      </c>
      <c r="Y480">
        <v>-1.6649488130547601E-2</v>
      </c>
      <c r="Z480">
        <v>1.67594145890624</v>
      </c>
      <c r="AA480">
        <v>1.0529469393656301</v>
      </c>
      <c r="AB480">
        <v>1.2760313613013301</v>
      </c>
      <c r="AC480" t="s">
        <v>248</v>
      </c>
      <c r="AD480" t="s">
        <v>277</v>
      </c>
      <c r="AE480" t="s">
        <v>56</v>
      </c>
      <c r="AF480" t="s">
        <v>58</v>
      </c>
      <c r="AG480" t="s">
        <v>278</v>
      </c>
      <c r="AH480" s="45">
        <v>35555</v>
      </c>
      <c r="AI480">
        <v>796343</v>
      </c>
      <c r="AJ480">
        <v>1982</v>
      </c>
      <c r="AK480" t="s">
        <v>279</v>
      </c>
      <c r="AL480" t="s">
        <v>276</v>
      </c>
      <c r="AM480" t="s">
        <v>245</v>
      </c>
    </row>
    <row r="481" spans="1:39" x14ac:dyDescent="0.3">
      <c r="A481" s="1">
        <v>43616</v>
      </c>
      <c r="B481" t="s">
        <v>5</v>
      </c>
      <c r="C481" t="s">
        <v>246</v>
      </c>
      <c r="D481">
        <v>400</v>
      </c>
      <c r="E481">
        <v>3</v>
      </c>
      <c r="F481">
        <v>271.27999899999998</v>
      </c>
      <c r="G481">
        <v>272.91000400000001</v>
      </c>
      <c r="H481">
        <v>268.75</v>
      </c>
      <c r="I481">
        <v>270.89999399999999</v>
      </c>
      <c r="J481">
        <v>270.89999399999999</v>
      </c>
      <c r="K481">
        <v>2526600</v>
      </c>
      <c r="L481">
        <v>2.1419999999999999</v>
      </c>
      <c r="M481">
        <v>-1.32379996444189E-2</v>
      </c>
      <c r="N481">
        <v>-1.2290372212684701E-2</v>
      </c>
      <c r="O481">
        <v>-6.5541639131130994E-2</v>
      </c>
      <c r="P481">
        <v>2.57627078484906E-2</v>
      </c>
      <c r="Q481">
        <v>9.07432912364909E-2</v>
      </c>
      <c r="R481">
        <v>1.26076622104644E-2</v>
      </c>
      <c r="S481">
        <v>1.7391043525039802E-2</v>
      </c>
      <c r="T481">
        <v>1.44569080836606E-2</v>
      </c>
      <c r="U481">
        <v>2.1177277601215402E-2</v>
      </c>
      <c r="V481">
        <v>291.709991</v>
      </c>
      <c r="W481">
        <v>204.949997</v>
      </c>
      <c r="X481">
        <v>-0.17219235348995099</v>
      </c>
      <c r="Y481">
        <v>-1.3283204951564801E-2</v>
      </c>
      <c r="Z481">
        <v>1.6851820677392899</v>
      </c>
      <c r="AA481">
        <v>0.42416619284448198</v>
      </c>
      <c r="AB481">
        <v>0.57171796384611695</v>
      </c>
      <c r="AC481" t="s">
        <v>248</v>
      </c>
      <c r="AD481" t="s">
        <v>277</v>
      </c>
      <c r="AE481" t="s">
        <v>56</v>
      </c>
      <c r="AF481" t="s">
        <v>58</v>
      </c>
      <c r="AG481" t="s">
        <v>278</v>
      </c>
      <c r="AH481" s="45">
        <v>35555</v>
      </c>
      <c r="AI481">
        <v>796343</v>
      </c>
      <c r="AJ481">
        <v>1982</v>
      </c>
      <c r="AK481" t="s">
        <v>279</v>
      </c>
      <c r="AL481" t="s">
        <v>276</v>
      </c>
      <c r="AM481" t="s">
        <v>245</v>
      </c>
    </row>
    <row r="482" spans="1:39" x14ac:dyDescent="0.3">
      <c r="A482" s="1">
        <v>43619</v>
      </c>
      <c r="B482" t="s">
        <v>5</v>
      </c>
      <c r="C482" t="s">
        <v>246</v>
      </c>
      <c r="D482">
        <v>300</v>
      </c>
      <c r="E482">
        <v>3</v>
      </c>
      <c r="F482">
        <v>270.51001000000002</v>
      </c>
      <c r="G482">
        <v>272.80999800000001</v>
      </c>
      <c r="H482">
        <v>257.52999899999998</v>
      </c>
      <c r="I482">
        <v>259.02999899999998</v>
      </c>
      <c r="J482">
        <v>259.02999899999998</v>
      </c>
      <c r="K482">
        <v>3903400</v>
      </c>
      <c r="L482">
        <v>2.081</v>
      </c>
      <c r="M482">
        <v>-4.4805845695633499E-2</v>
      </c>
      <c r="N482">
        <v>-5.8990462802501101E-2</v>
      </c>
      <c r="O482">
        <v>-8.9739022543831606E-2</v>
      </c>
      <c r="P482">
        <v>3.3643180090479302E-3</v>
      </c>
      <c r="Q482">
        <v>3.8367122576191001E-2</v>
      </c>
      <c r="R482">
        <v>2.22149945978448E-2</v>
      </c>
      <c r="S482">
        <v>1.92273133156547E-2</v>
      </c>
      <c r="T482">
        <v>1.5279102915011699E-2</v>
      </c>
      <c r="U482">
        <v>2.1362442124466301E-2</v>
      </c>
      <c r="V482">
        <v>291.709991</v>
      </c>
      <c r="W482">
        <v>204.949997</v>
      </c>
      <c r="X482">
        <v>-0.17219235348995099</v>
      </c>
      <c r="Y482">
        <v>-2.7690708645509302E-3</v>
      </c>
      <c r="Z482">
        <v>1.69584055248134</v>
      </c>
      <c r="AA482">
        <v>0.107010104813794</v>
      </c>
      <c r="AB482">
        <v>0.47493063540191299</v>
      </c>
      <c r="AC482" t="s">
        <v>248</v>
      </c>
      <c r="AD482" t="s">
        <v>277</v>
      </c>
      <c r="AE482" t="s">
        <v>56</v>
      </c>
      <c r="AF482" t="s">
        <v>58</v>
      </c>
      <c r="AG482" t="s">
        <v>278</v>
      </c>
      <c r="AH482" s="45">
        <v>35555</v>
      </c>
      <c r="AI482">
        <v>796343</v>
      </c>
      <c r="AJ482">
        <v>1982</v>
      </c>
      <c r="AK482" t="s">
        <v>279</v>
      </c>
      <c r="AL482" t="s">
        <v>276</v>
      </c>
      <c r="AM482" t="s">
        <v>245</v>
      </c>
    </row>
    <row r="483" spans="1:39" x14ac:dyDescent="0.3">
      <c r="A483" s="1">
        <v>43621</v>
      </c>
      <c r="B483" t="s">
        <v>5</v>
      </c>
      <c r="C483" t="s">
        <v>246</v>
      </c>
      <c r="D483">
        <v>800</v>
      </c>
      <c r="E483">
        <v>3</v>
      </c>
      <c r="F483">
        <v>272.77999899999998</v>
      </c>
      <c r="G483">
        <v>273.209991</v>
      </c>
      <c r="H483">
        <v>268.39001500000001</v>
      </c>
      <c r="I483">
        <v>272.85998499999999</v>
      </c>
      <c r="J483">
        <v>272.85998499999999</v>
      </c>
      <c r="K483">
        <v>2650400</v>
      </c>
      <c r="L483">
        <v>2.1230000000000002</v>
      </c>
      <c r="M483">
        <v>1.5326090499624301E-2</v>
      </c>
      <c r="N483">
        <v>-1.9039988525868599E-3</v>
      </c>
      <c r="O483">
        <v>-4.5563366319272901E-2</v>
      </c>
      <c r="P483">
        <v>6.22200865159016E-2</v>
      </c>
      <c r="Q483">
        <v>7.4226343895052102E-2</v>
      </c>
      <c r="R483">
        <v>3.0741083370489902E-2</v>
      </c>
      <c r="S483">
        <v>2.0702677159272698E-2</v>
      </c>
      <c r="T483">
        <v>1.6049288667131099E-2</v>
      </c>
      <c r="U483">
        <v>2.1495785607059101E-2</v>
      </c>
      <c r="V483">
        <v>291.709991</v>
      </c>
      <c r="W483">
        <v>204.949997</v>
      </c>
      <c r="X483">
        <v>-0.17219235348995099</v>
      </c>
      <c r="Y483">
        <v>8.1287266899663802E-3</v>
      </c>
      <c r="Z483">
        <v>1.7015415175180899</v>
      </c>
      <c r="AA483">
        <v>0.32170160298311301</v>
      </c>
      <c r="AB483">
        <v>0.35254761659414202</v>
      </c>
      <c r="AC483" t="s">
        <v>248</v>
      </c>
      <c r="AD483" t="s">
        <v>277</v>
      </c>
      <c r="AE483" t="s">
        <v>56</v>
      </c>
      <c r="AF483" t="s">
        <v>58</v>
      </c>
      <c r="AG483" t="s">
        <v>278</v>
      </c>
      <c r="AH483" s="45">
        <v>35555</v>
      </c>
      <c r="AI483">
        <v>796343</v>
      </c>
      <c r="AJ483">
        <v>1982</v>
      </c>
      <c r="AK483" t="s">
        <v>279</v>
      </c>
      <c r="AL483" t="s">
        <v>276</v>
      </c>
      <c r="AM483" t="s">
        <v>245</v>
      </c>
    </row>
    <row r="484" spans="1:39" x14ac:dyDescent="0.3">
      <c r="A484" s="1">
        <v>43623</v>
      </c>
      <c r="B484" t="s">
        <v>5</v>
      </c>
      <c r="C484" t="s">
        <v>239</v>
      </c>
      <c r="D484">
        <v>300</v>
      </c>
      <c r="E484">
        <v>3</v>
      </c>
      <c r="F484">
        <v>275.86999500000002</v>
      </c>
      <c r="G484">
        <v>282.36999500000002</v>
      </c>
      <c r="H484">
        <v>275.51001000000002</v>
      </c>
      <c r="I484">
        <v>278.16000400000001</v>
      </c>
      <c r="J484">
        <v>278.16000400000001</v>
      </c>
      <c r="K484">
        <v>2758900</v>
      </c>
      <c r="L484">
        <v>2.0840000000000001</v>
      </c>
      <c r="M484">
        <v>1.21529853997477E-2</v>
      </c>
      <c r="N484">
        <v>2.6446775137163901E-2</v>
      </c>
      <c r="O484">
        <v>3.9262949720621099E-3</v>
      </c>
      <c r="P484">
        <v>8.79530652903497E-2</v>
      </c>
      <c r="Q484">
        <v>9.1059116645913707E-2</v>
      </c>
      <c r="R484">
        <v>3.0193228370375701E-2</v>
      </c>
      <c r="S484">
        <v>2.0347136514245301E-2</v>
      </c>
      <c r="T484">
        <v>1.6107017216078601E-2</v>
      </c>
      <c r="U484">
        <v>2.1510246813361601E-2</v>
      </c>
      <c r="V484">
        <v>291.709991</v>
      </c>
      <c r="W484">
        <v>204.949997</v>
      </c>
      <c r="X484">
        <v>-0.17219235348995099</v>
      </c>
      <c r="Y484">
        <v>1.0442979367750601E-2</v>
      </c>
      <c r="Z484">
        <v>1.7017117927226699</v>
      </c>
      <c r="AA484">
        <v>0.42525339674837798</v>
      </c>
      <c r="AB484">
        <v>0.30233513568359</v>
      </c>
      <c r="AC484" t="s">
        <v>248</v>
      </c>
      <c r="AD484" t="s">
        <v>277</v>
      </c>
      <c r="AE484" t="s">
        <v>56</v>
      </c>
      <c r="AF484" t="s">
        <v>58</v>
      </c>
      <c r="AG484" t="s">
        <v>278</v>
      </c>
      <c r="AH484" s="45">
        <v>35555</v>
      </c>
      <c r="AI484">
        <v>796343</v>
      </c>
      <c r="AJ484">
        <v>1982</v>
      </c>
      <c r="AK484" t="s">
        <v>279</v>
      </c>
      <c r="AL484" t="s">
        <v>276</v>
      </c>
      <c r="AM484" t="s">
        <v>245</v>
      </c>
    </row>
    <row r="485" spans="1:39" x14ac:dyDescent="0.3">
      <c r="A485" s="1">
        <v>43557</v>
      </c>
      <c r="B485" t="s">
        <v>5</v>
      </c>
      <c r="C485" t="s">
        <v>239</v>
      </c>
      <c r="D485">
        <v>700</v>
      </c>
      <c r="E485">
        <v>4</v>
      </c>
      <c r="F485">
        <v>272.89001500000001</v>
      </c>
      <c r="G485">
        <v>273</v>
      </c>
      <c r="H485">
        <v>267.63000499999998</v>
      </c>
      <c r="I485">
        <v>271.35000600000001</v>
      </c>
      <c r="J485">
        <v>271.35000600000001</v>
      </c>
      <c r="K485">
        <v>1877800</v>
      </c>
      <c r="L485">
        <v>2.4809999999999999</v>
      </c>
      <c r="M485">
        <v>-3.0173962080256899E-3</v>
      </c>
      <c r="N485">
        <v>2.1455771390818199E-2</v>
      </c>
      <c r="O485">
        <v>2.7422503526913101E-2</v>
      </c>
      <c r="P485">
        <v>0.181813117812445</v>
      </c>
      <c r="Q485">
        <v>0.24550336937214201</v>
      </c>
      <c r="R485">
        <v>1.28322664288264E-2</v>
      </c>
      <c r="S485">
        <v>1.4951602106479899E-2</v>
      </c>
      <c r="T485">
        <v>1.4674340184521999E-2</v>
      </c>
      <c r="U485">
        <v>2.1236520715745E-2</v>
      </c>
      <c r="V485">
        <v>277.60998499999999</v>
      </c>
      <c r="W485">
        <v>204.949997</v>
      </c>
      <c r="X485">
        <v>-0.17219235348995099</v>
      </c>
      <c r="Y485" s="44">
        <v>1.7455614805152698E-5</v>
      </c>
      <c r="Z485">
        <v>1.6583064786358099</v>
      </c>
      <c r="AA485">
        <v>1.43117219988443</v>
      </c>
      <c r="AB485">
        <v>1.20571017611936</v>
      </c>
      <c r="AC485" t="s">
        <v>249</v>
      </c>
      <c r="AD485" t="s">
        <v>277</v>
      </c>
      <c r="AE485" t="s">
        <v>56</v>
      </c>
      <c r="AF485" t="s">
        <v>58</v>
      </c>
      <c r="AG485" t="s">
        <v>278</v>
      </c>
      <c r="AH485" s="45">
        <v>35555</v>
      </c>
      <c r="AI485">
        <v>796343</v>
      </c>
      <c r="AJ485">
        <v>1982</v>
      </c>
      <c r="AK485" t="s">
        <v>279</v>
      </c>
      <c r="AL485" t="s">
        <v>276</v>
      </c>
      <c r="AM485" t="s">
        <v>245</v>
      </c>
    </row>
    <row r="486" spans="1:39" x14ac:dyDescent="0.3">
      <c r="A486" s="1">
        <v>43578</v>
      </c>
      <c r="B486" t="s">
        <v>5</v>
      </c>
      <c r="C486" t="s">
        <v>246</v>
      </c>
      <c r="D486">
        <v>100</v>
      </c>
      <c r="E486">
        <v>4</v>
      </c>
      <c r="F486">
        <v>272.540009</v>
      </c>
      <c r="G486">
        <v>278.89001500000001</v>
      </c>
      <c r="H486">
        <v>271.58999599999999</v>
      </c>
      <c r="I486">
        <v>278.48998999999998</v>
      </c>
      <c r="J486">
        <v>278.48998999999998</v>
      </c>
      <c r="K486">
        <v>2693600</v>
      </c>
      <c r="L486">
        <v>2.57</v>
      </c>
      <c r="M486">
        <v>2.2808321999301499E-2</v>
      </c>
      <c r="N486">
        <v>2.2771549594591298E-2</v>
      </c>
      <c r="O486">
        <v>5.2751453673386101E-2</v>
      </c>
      <c r="P486">
        <v>0.13282880941066599</v>
      </c>
      <c r="Q486">
        <v>0.21221559358705699</v>
      </c>
      <c r="R486">
        <v>1.1535624927249201E-2</v>
      </c>
      <c r="S486">
        <v>1.0031860282809901E-2</v>
      </c>
      <c r="T486">
        <v>1.15328556786855E-2</v>
      </c>
      <c r="U486">
        <v>2.0914560753286002E-2</v>
      </c>
      <c r="V486">
        <v>278.89001500000001</v>
      </c>
      <c r="W486">
        <v>204.949997</v>
      </c>
      <c r="X486">
        <v>-0.17219235348995099</v>
      </c>
      <c r="Y486">
        <v>8.8023511954049196E-3</v>
      </c>
      <c r="Z486">
        <v>1.6660755209376099</v>
      </c>
      <c r="AA486">
        <v>1.17534400864718</v>
      </c>
      <c r="AB486">
        <v>0.95282241286330704</v>
      </c>
      <c r="AC486" t="s">
        <v>249</v>
      </c>
      <c r="AD486" t="s">
        <v>277</v>
      </c>
      <c r="AE486" t="s">
        <v>56</v>
      </c>
      <c r="AF486" t="s">
        <v>58</v>
      </c>
      <c r="AG486" t="s">
        <v>278</v>
      </c>
      <c r="AH486" s="45">
        <v>35555</v>
      </c>
      <c r="AI486">
        <v>796343</v>
      </c>
      <c r="AJ486">
        <v>1982</v>
      </c>
      <c r="AK486" t="s">
        <v>279</v>
      </c>
      <c r="AL486" t="s">
        <v>276</v>
      </c>
      <c r="AM486" t="s">
        <v>245</v>
      </c>
    </row>
    <row r="487" spans="1:39" x14ac:dyDescent="0.3">
      <c r="A487" s="1">
        <v>43593</v>
      </c>
      <c r="B487" t="s">
        <v>5</v>
      </c>
      <c r="C487" t="s">
        <v>239</v>
      </c>
      <c r="D487">
        <v>1100</v>
      </c>
      <c r="E487">
        <v>4</v>
      </c>
      <c r="F487">
        <v>275.82998700000002</v>
      </c>
      <c r="G487">
        <v>278.36999500000002</v>
      </c>
      <c r="H487">
        <v>274.16000400000001</v>
      </c>
      <c r="I487">
        <v>276.76998900000001</v>
      </c>
      <c r="J487">
        <v>276.76998900000001</v>
      </c>
      <c r="K487">
        <v>2610800</v>
      </c>
      <c r="L487">
        <v>2.4820000000000002</v>
      </c>
      <c r="M487">
        <v>-1.08341048502455E-3</v>
      </c>
      <c r="N487">
        <v>-2.3496107168120801E-2</v>
      </c>
      <c r="O487">
        <v>3.4254118777274203E-2</v>
      </c>
      <c r="P487">
        <v>8.44755017644164E-2</v>
      </c>
      <c r="Q487">
        <v>0.18081235543531099</v>
      </c>
      <c r="R487">
        <v>1.6615594327488801E-2</v>
      </c>
      <c r="S487">
        <v>1.21443162028555E-2</v>
      </c>
      <c r="T487">
        <v>1.17390961560449E-2</v>
      </c>
      <c r="U487">
        <v>2.0900394465528001E-2</v>
      </c>
      <c r="V487">
        <v>291.709991</v>
      </c>
      <c r="W487">
        <v>204.949997</v>
      </c>
      <c r="X487">
        <v>-0.17219235348995099</v>
      </c>
      <c r="Y487">
        <v>-1.60671540560346E-3</v>
      </c>
      <c r="Z487">
        <v>1.6751493754518101</v>
      </c>
      <c r="AA487">
        <v>0.97526899688739599</v>
      </c>
      <c r="AB487">
        <v>1.1939138839837899</v>
      </c>
      <c r="AC487" t="s">
        <v>249</v>
      </c>
      <c r="AD487" t="s">
        <v>277</v>
      </c>
      <c r="AE487" t="s">
        <v>56</v>
      </c>
      <c r="AF487" t="s">
        <v>58</v>
      </c>
      <c r="AG487" t="s">
        <v>278</v>
      </c>
      <c r="AH487" s="45">
        <v>35555</v>
      </c>
      <c r="AI487">
        <v>796343</v>
      </c>
      <c r="AJ487">
        <v>1982</v>
      </c>
      <c r="AK487" t="s">
        <v>279</v>
      </c>
      <c r="AL487" t="s">
        <v>276</v>
      </c>
      <c r="AM487" t="s">
        <v>245</v>
      </c>
    </row>
    <row r="488" spans="1:39" x14ac:dyDescent="0.3">
      <c r="A488" s="1">
        <v>43629</v>
      </c>
      <c r="B488" t="s">
        <v>5</v>
      </c>
      <c r="C488" t="s">
        <v>246</v>
      </c>
      <c r="D488">
        <v>800</v>
      </c>
      <c r="E488">
        <v>4</v>
      </c>
      <c r="F488">
        <v>278.58999599999999</v>
      </c>
      <c r="G488">
        <v>278.959991</v>
      </c>
      <c r="H488">
        <v>275.92001299999998</v>
      </c>
      <c r="I488">
        <v>276.29998799999998</v>
      </c>
      <c r="J488">
        <v>276.29998799999998</v>
      </c>
      <c r="K488">
        <v>1696400</v>
      </c>
      <c r="L488">
        <v>2.0910000000000002</v>
      </c>
      <c r="M488">
        <v>-1.95251902656672E-3</v>
      </c>
      <c r="N488">
        <v>5.4436718182457296E-3</v>
      </c>
      <c r="O488">
        <v>3.16201931457126E-2</v>
      </c>
      <c r="P488">
        <v>3.1657586446818202E-2</v>
      </c>
      <c r="Q488">
        <v>8.9719583483371002E-2</v>
      </c>
      <c r="R488">
        <v>1.0730150352939401E-2</v>
      </c>
      <c r="S488">
        <v>1.8646547584800902E-2</v>
      </c>
      <c r="T488">
        <v>1.5897101955822699E-2</v>
      </c>
      <c r="U488">
        <v>2.1454535025582401E-2</v>
      </c>
      <c r="V488">
        <v>291.709991</v>
      </c>
      <c r="W488">
        <v>204.949997</v>
      </c>
      <c r="X488">
        <v>-0.17219235348995099</v>
      </c>
      <c r="Y488">
        <v>4.0890106107655602E-3</v>
      </c>
      <c r="Z488">
        <v>1.6976820382104201</v>
      </c>
      <c r="AA488">
        <v>0.41685247531191699</v>
      </c>
      <c r="AB488">
        <v>0.474039165307854</v>
      </c>
      <c r="AC488" t="s">
        <v>249</v>
      </c>
      <c r="AD488" t="s">
        <v>277</v>
      </c>
      <c r="AE488" t="s">
        <v>56</v>
      </c>
      <c r="AF488" t="s">
        <v>58</v>
      </c>
      <c r="AG488" t="s">
        <v>278</v>
      </c>
      <c r="AH488" s="45">
        <v>35555</v>
      </c>
      <c r="AI488">
        <v>796343</v>
      </c>
      <c r="AJ488">
        <v>1982</v>
      </c>
      <c r="AK488" t="s">
        <v>279</v>
      </c>
      <c r="AL488" t="s">
        <v>276</v>
      </c>
      <c r="AM488" t="s">
        <v>245</v>
      </c>
    </row>
    <row r="489" spans="1:39" x14ac:dyDescent="0.3">
      <c r="A489" s="1">
        <v>43641</v>
      </c>
      <c r="B489" t="s">
        <v>5</v>
      </c>
      <c r="C489" t="s">
        <v>239</v>
      </c>
      <c r="D489">
        <v>500</v>
      </c>
      <c r="E489">
        <v>4</v>
      </c>
      <c r="F489">
        <v>299.209991</v>
      </c>
      <c r="G489">
        <v>300.64999399999999</v>
      </c>
      <c r="H489">
        <v>287</v>
      </c>
      <c r="I489">
        <v>287.970000999999</v>
      </c>
      <c r="J489">
        <v>287.970000999999</v>
      </c>
      <c r="K489">
        <v>4638500</v>
      </c>
      <c r="L489">
        <v>1.994</v>
      </c>
      <c r="M489">
        <v>-4.0492719216815402E-2</v>
      </c>
      <c r="N489">
        <v>3.9633348331332703E-2</v>
      </c>
      <c r="O489">
        <v>4.8816212360799499E-2</v>
      </c>
      <c r="P489">
        <v>8.0902560285879693E-2</v>
      </c>
      <c r="Q489">
        <v>0.16720561003078599</v>
      </c>
      <c r="R489">
        <v>3.6562815095173999E-2</v>
      </c>
      <c r="S489">
        <v>2.2274857466415301E-2</v>
      </c>
      <c r="T489">
        <v>1.7389572135594101E-2</v>
      </c>
      <c r="U489">
        <v>2.1804563867856699E-2</v>
      </c>
      <c r="V489">
        <v>304</v>
      </c>
      <c r="W489">
        <v>204.949997</v>
      </c>
      <c r="X489">
        <v>-0.17219235348995099</v>
      </c>
      <c r="Y489">
        <v>-9.5417756928269908E-3</v>
      </c>
      <c r="Z489">
        <v>1.72141364408644</v>
      </c>
      <c r="AA489">
        <v>0.90647031195835104</v>
      </c>
      <c r="AB489">
        <v>0.90769402034011404</v>
      </c>
      <c r="AC489" t="s">
        <v>249</v>
      </c>
      <c r="AD489" t="s">
        <v>277</v>
      </c>
      <c r="AE489" t="s">
        <v>56</v>
      </c>
      <c r="AF489" t="s">
        <v>58</v>
      </c>
      <c r="AG489" t="s">
        <v>278</v>
      </c>
      <c r="AH489" s="45">
        <v>35555</v>
      </c>
      <c r="AI489">
        <v>796343</v>
      </c>
      <c r="AJ489">
        <v>1982</v>
      </c>
      <c r="AK489" t="s">
        <v>279</v>
      </c>
      <c r="AL489" t="s">
        <v>276</v>
      </c>
      <c r="AM489" t="s">
        <v>245</v>
      </c>
    </row>
    <row r="490" spans="1:39" x14ac:dyDescent="0.3">
      <c r="A490" s="1">
        <v>43643</v>
      </c>
      <c r="B490" t="s">
        <v>5</v>
      </c>
      <c r="C490" t="s">
        <v>239</v>
      </c>
      <c r="D490">
        <v>200</v>
      </c>
      <c r="E490">
        <v>4</v>
      </c>
      <c r="F490">
        <v>290.040009</v>
      </c>
      <c r="G490">
        <v>294.67001299999998</v>
      </c>
      <c r="H490">
        <v>290.040009</v>
      </c>
      <c r="I490">
        <v>293.23001099999999</v>
      </c>
      <c r="J490">
        <v>293.23001099999999</v>
      </c>
      <c r="K490">
        <v>2596800</v>
      </c>
      <c r="L490">
        <v>2.0049999999999999</v>
      </c>
      <c r="M490">
        <v>1.5499957729374601E-2</v>
      </c>
      <c r="N490">
        <v>-2.9833818288497401E-2</v>
      </c>
      <c r="O490">
        <v>5.2437331371816699E-2</v>
      </c>
      <c r="P490">
        <v>0.10679011182892401</v>
      </c>
      <c r="Q490">
        <v>0.19098707075659499</v>
      </c>
      <c r="R490">
        <v>2.1197720373300599E-2</v>
      </c>
      <c r="S490">
        <v>2.23478094468611E-2</v>
      </c>
      <c r="T490">
        <v>1.7388556627613499E-2</v>
      </c>
      <c r="U490">
        <v>2.17892343643264E-2</v>
      </c>
      <c r="V490">
        <v>304</v>
      </c>
      <c r="W490">
        <v>204.949997</v>
      </c>
      <c r="X490">
        <v>-0.17219235348995099</v>
      </c>
      <c r="Y490">
        <v>3.81588593721357E-3</v>
      </c>
      <c r="Z490">
        <v>1.72618177342896</v>
      </c>
      <c r="AA490">
        <v>1.05490711314033</v>
      </c>
      <c r="AB490">
        <v>0.99042438179883396</v>
      </c>
      <c r="AC490" t="s">
        <v>249</v>
      </c>
      <c r="AD490" t="s">
        <v>277</v>
      </c>
      <c r="AE490" t="s">
        <v>56</v>
      </c>
      <c r="AF490" t="s">
        <v>58</v>
      </c>
      <c r="AG490" t="s">
        <v>278</v>
      </c>
      <c r="AH490" s="45">
        <v>35555</v>
      </c>
      <c r="AI490">
        <v>796343</v>
      </c>
      <c r="AJ490">
        <v>1982</v>
      </c>
      <c r="AK490" t="s">
        <v>279</v>
      </c>
      <c r="AL490" t="s">
        <v>276</v>
      </c>
      <c r="AM490" t="s">
        <v>245</v>
      </c>
    </row>
    <row r="491" spans="1:39" x14ac:dyDescent="0.3">
      <c r="A491" s="1">
        <v>43556</v>
      </c>
      <c r="B491" t="s">
        <v>5</v>
      </c>
      <c r="C491" t="s">
        <v>246</v>
      </c>
      <c r="D491">
        <v>100</v>
      </c>
      <c r="E491">
        <v>5</v>
      </c>
      <c r="F491">
        <v>269.85000600000001</v>
      </c>
      <c r="G491">
        <v>272.39001500000001</v>
      </c>
      <c r="H491">
        <v>268.19000199999999</v>
      </c>
      <c r="I491">
        <v>272.17001299999998</v>
      </c>
      <c r="J491">
        <v>272.17001299999998</v>
      </c>
      <c r="K491">
        <v>2970100</v>
      </c>
      <c r="L491">
        <v>2.4969999999999999</v>
      </c>
      <c r="M491">
        <v>2.1090236904244899E-2</v>
      </c>
      <c r="N491">
        <v>3.7052453294369299E-2</v>
      </c>
      <c r="O491">
        <v>3.6175836797424601E-2</v>
      </c>
      <c r="P491">
        <v>0.19867233517423</v>
      </c>
      <c r="Q491">
        <v>0.23077820008891101</v>
      </c>
      <c r="R491">
        <v>1.25029512686376E-2</v>
      </c>
      <c r="S491">
        <v>1.49492002975972E-2</v>
      </c>
      <c r="T491">
        <v>1.47186073893579E-2</v>
      </c>
      <c r="U491">
        <v>2.1267783039728601E-2</v>
      </c>
      <c r="V491">
        <v>277.60998499999999</v>
      </c>
      <c r="W491">
        <v>204.949997</v>
      </c>
      <c r="X491">
        <v>-0.17219235348995099</v>
      </c>
      <c r="Y491">
        <v>1.1502195497633099E-2</v>
      </c>
      <c r="Z491">
        <v>1.63988925397041</v>
      </c>
      <c r="AA491">
        <v>1.3370015651959399</v>
      </c>
      <c r="AB491">
        <v>1.1653412788288799</v>
      </c>
      <c r="AC491" t="s">
        <v>250</v>
      </c>
      <c r="AD491" t="s">
        <v>277</v>
      </c>
      <c r="AE491" t="s">
        <v>56</v>
      </c>
      <c r="AF491" t="s">
        <v>58</v>
      </c>
      <c r="AG491" t="s">
        <v>278</v>
      </c>
      <c r="AH491" s="45">
        <v>35555</v>
      </c>
      <c r="AI491">
        <v>796343</v>
      </c>
      <c r="AJ491">
        <v>1982</v>
      </c>
      <c r="AK491" t="s">
        <v>279</v>
      </c>
      <c r="AL491" t="s">
        <v>276</v>
      </c>
      <c r="AM491" t="s">
        <v>245</v>
      </c>
    </row>
    <row r="492" spans="1:39" x14ac:dyDescent="0.3">
      <c r="A492" s="1">
        <v>43565</v>
      </c>
      <c r="B492" t="s">
        <v>5</v>
      </c>
      <c r="C492" t="s">
        <v>246</v>
      </c>
      <c r="D492">
        <v>300</v>
      </c>
      <c r="E492">
        <v>5</v>
      </c>
      <c r="F492">
        <v>269.470000999999</v>
      </c>
      <c r="G492">
        <v>272.16000400000001</v>
      </c>
      <c r="H492">
        <v>269.01001000000002</v>
      </c>
      <c r="I492">
        <v>271.57998700000002</v>
      </c>
      <c r="J492">
        <v>271.57998700000002</v>
      </c>
      <c r="K492">
        <v>1469700</v>
      </c>
      <c r="L492">
        <v>2.4769999999999999</v>
      </c>
      <c r="M492">
        <v>9.58254038906752E-3</v>
      </c>
      <c r="N492">
        <v>2.9456802862596601E-4</v>
      </c>
      <c r="O492">
        <v>3.9889603017957097E-2</v>
      </c>
      <c r="P492">
        <v>0.142843107778586</v>
      </c>
      <c r="Q492">
        <v>0.19024738331225399</v>
      </c>
      <c r="R492">
        <v>8.6582275103900298E-3</v>
      </c>
      <c r="S492">
        <v>1.3500237843696999E-2</v>
      </c>
      <c r="T492">
        <v>1.22992927355691E-2</v>
      </c>
      <c r="U492">
        <v>2.09780006098392E-2</v>
      </c>
      <c r="V492">
        <v>277.60998499999999</v>
      </c>
      <c r="W492">
        <v>204.949997</v>
      </c>
      <c r="X492">
        <v>-0.17219235348995099</v>
      </c>
      <c r="Y492">
        <v>3.47183783585567E-3</v>
      </c>
      <c r="Z492">
        <v>1.66620069327499</v>
      </c>
      <c r="AA492">
        <v>1.05767653596698</v>
      </c>
      <c r="AB492">
        <v>1.0660489690146</v>
      </c>
      <c r="AC492" t="s">
        <v>250</v>
      </c>
      <c r="AD492" t="s">
        <v>277</v>
      </c>
      <c r="AE492" t="s">
        <v>56</v>
      </c>
      <c r="AF492" t="s">
        <v>58</v>
      </c>
      <c r="AG492" t="s">
        <v>278</v>
      </c>
      <c r="AH492" s="45">
        <v>35555</v>
      </c>
      <c r="AI492">
        <v>796343</v>
      </c>
      <c r="AJ492">
        <v>1982</v>
      </c>
      <c r="AK492" t="s">
        <v>279</v>
      </c>
      <c r="AL492" t="s">
        <v>276</v>
      </c>
      <c r="AM492" t="s">
        <v>245</v>
      </c>
    </row>
    <row r="493" spans="1:39" x14ac:dyDescent="0.3">
      <c r="A493" s="1">
        <v>43607</v>
      </c>
      <c r="B493" t="s">
        <v>5</v>
      </c>
      <c r="C493" t="s">
        <v>246</v>
      </c>
      <c r="D493">
        <v>500</v>
      </c>
      <c r="E493">
        <v>5</v>
      </c>
      <c r="F493">
        <v>277.42001299999998</v>
      </c>
      <c r="G493">
        <v>282.73998999999998</v>
      </c>
      <c r="H493">
        <v>277.26001000000002</v>
      </c>
      <c r="I493">
        <v>281.82000699999998</v>
      </c>
      <c r="J493">
        <v>281.82000699999998</v>
      </c>
      <c r="K493">
        <v>1570500</v>
      </c>
      <c r="L493">
        <v>2.3929999999999998</v>
      </c>
      <c r="M493">
        <v>1.33956883761396E-2</v>
      </c>
      <c r="N493">
        <v>1.7901093349762101E-2</v>
      </c>
      <c r="O493">
        <v>3.4694799932791197E-2</v>
      </c>
      <c r="P493">
        <v>8.9239635881065205E-2</v>
      </c>
      <c r="Q493">
        <v>0.168577815413194</v>
      </c>
      <c r="R493">
        <v>1.7361197780844499E-2</v>
      </c>
      <c r="S493">
        <v>1.74009961228637E-2</v>
      </c>
      <c r="T493">
        <v>1.3697111799287001E-2</v>
      </c>
      <c r="U493">
        <v>2.1132437476828001E-2</v>
      </c>
      <c r="V493">
        <v>291.709991</v>
      </c>
      <c r="W493">
        <v>204.949997</v>
      </c>
      <c r="X493">
        <v>-0.17219235348995099</v>
      </c>
      <c r="Y493">
        <v>-2.8283920525026501E-3</v>
      </c>
      <c r="Z493">
        <v>1.6877382465014099</v>
      </c>
      <c r="AA493">
        <v>0.89402146897448698</v>
      </c>
      <c r="AB493">
        <v>0.86603840214927097</v>
      </c>
      <c r="AC493" t="s">
        <v>250</v>
      </c>
      <c r="AD493" t="s">
        <v>277</v>
      </c>
      <c r="AE493" t="s">
        <v>56</v>
      </c>
      <c r="AF493" t="s">
        <v>58</v>
      </c>
      <c r="AG493" t="s">
        <v>278</v>
      </c>
      <c r="AH493" s="45">
        <v>35555</v>
      </c>
      <c r="AI493">
        <v>796343</v>
      </c>
      <c r="AJ493">
        <v>1982</v>
      </c>
      <c r="AK493" t="s">
        <v>279</v>
      </c>
      <c r="AL493" t="s">
        <v>276</v>
      </c>
      <c r="AM493" t="s">
        <v>245</v>
      </c>
    </row>
    <row r="494" spans="1:39" x14ac:dyDescent="0.3">
      <c r="A494" s="1">
        <v>43620</v>
      </c>
      <c r="B494" t="s">
        <v>5</v>
      </c>
      <c r="C494" t="s">
        <v>246</v>
      </c>
      <c r="D494">
        <v>300</v>
      </c>
      <c r="E494">
        <v>5</v>
      </c>
      <c r="F494">
        <v>263.26998900000001</v>
      </c>
      <c r="G494">
        <v>268.92999300000002</v>
      </c>
      <c r="H494">
        <v>257.459991</v>
      </c>
      <c r="I494">
        <v>268.709991</v>
      </c>
      <c r="J494">
        <v>268.709991</v>
      </c>
      <c r="K494">
        <v>3750800</v>
      </c>
      <c r="L494">
        <v>2.1190000000000002</v>
      </c>
      <c r="M494">
        <v>3.6688816414834402E-2</v>
      </c>
      <c r="N494">
        <v>-3.4887292493798301E-2</v>
      </c>
      <c r="O494">
        <v>-3.9870417622321797E-2</v>
      </c>
      <c r="P494">
        <v>4.30790861698086E-2</v>
      </c>
      <c r="Q494">
        <v>6.6945468786326595E-2</v>
      </c>
      <c r="R494">
        <v>3.0059295595384498E-2</v>
      </c>
      <c r="S494">
        <v>2.0964410165769401E-2</v>
      </c>
      <c r="T494">
        <v>1.59543685934317E-2</v>
      </c>
      <c r="U494">
        <v>2.14803888825334E-2</v>
      </c>
      <c r="V494">
        <v>291.709991</v>
      </c>
      <c r="W494">
        <v>204.949997</v>
      </c>
      <c r="X494">
        <v>-0.17219235348995099</v>
      </c>
      <c r="Y494">
        <v>2.1205927310919401E-2</v>
      </c>
      <c r="Z494">
        <v>1.7011268180358301</v>
      </c>
      <c r="AA494">
        <v>0.27828250069018401</v>
      </c>
      <c r="AB494">
        <v>0.402613022096525</v>
      </c>
      <c r="AC494" t="s">
        <v>250</v>
      </c>
      <c r="AD494" t="s">
        <v>277</v>
      </c>
      <c r="AE494" t="s">
        <v>56</v>
      </c>
      <c r="AF494" t="s">
        <v>58</v>
      </c>
      <c r="AG494" t="s">
        <v>278</v>
      </c>
      <c r="AH494" s="45">
        <v>35555</v>
      </c>
      <c r="AI494">
        <v>796343</v>
      </c>
      <c r="AJ494">
        <v>1982</v>
      </c>
      <c r="AK494" t="s">
        <v>279</v>
      </c>
      <c r="AL494" t="s">
        <v>276</v>
      </c>
      <c r="AM494" t="s">
        <v>245</v>
      </c>
    </row>
    <row r="495" spans="1:39" x14ac:dyDescent="0.3">
      <c r="A495" s="1">
        <v>43623</v>
      </c>
      <c r="B495" t="s">
        <v>5</v>
      </c>
      <c r="C495" t="s">
        <v>246</v>
      </c>
      <c r="D495">
        <v>200</v>
      </c>
      <c r="E495">
        <v>5</v>
      </c>
      <c r="F495">
        <v>275.86999500000002</v>
      </c>
      <c r="G495">
        <v>282.36999500000002</v>
      </c>
      <c r="H495">
        <v>275.51001000000002</v>
      </c>
      <c r="I495">
        <v>278.16000400000001</v>
      </c>
      <c r="J495">
        <v>278.16000400000001</v>
      </c>
      <c r="K495">
        <v>2758900</v>
      </c>
      <c r="L495">
        <v>2.0840000000000001</v>
      </c>
      <c r="M495">
        <v>1.21529853997477E-2</v>
      </c>
      <c r="N495">
        <v>2.6446775137163901E-2</v>
      </c>
      <c r="O495">
        <v>3.9262949720621099E-3</v>
      </c>
      <c r="P495">
        <v>8.79530652903497E-2</v>
      </c>
      <c r="Q495">
        <v>9.1059116645913707E-2</v>
      </c>
      <c r="R495">
        <v>3.0193228370375701E-2</v>
      </c>
      <c r="S495">
        <v>2.0347136514245301E-2</v>
      </c>
      <c r="T495">
        <v>1.6107017216078601E-2</v>
      </c>
      <c r="U495">
        <v>2.1510246813361601E-2</v>
      </c>
      <c r="V495">
        <v>291.709991</v>
      </c>
      <c r="W495">
        <v>204.949997</v>
      </c>
      <c r="X495">
        <v>-0.17219235348995099</v>
      </c>
      <c r="Y495">
        <v>1.0442979367750601E-2</v>
      </c>
      <c r="Z495">
        <v>1.7017117927226699</v>
      </c>
      <c r="AA495">
        <v>0.42525339674837798</v>
      </c>
      <c r="AB495">
        <v>0.30233513568359</v>
      </c>
      <c r="AC495" t="s">
        <v>250</v>
      </c>
      <c r="AD495" t="s">
        <v>277</v>
      </c>
      <c r="AE495" t="s">
        <v>56</v>
      </c>
      <c r="AF495" t="s">
        <v>58</v>
      </c>
      <c r="AG495" t="s">
        <v>278</v>
      </c>
      <c r="AH495" s="45">
        <v>35555</v>
      </c>
      <c r="AI495">
        <v>796343</v>
      </c>
      <c r="AJ495">
        <v>1982</v>
      </c>
      <c r="AK495" t="s">
        <v>279</v>
      </c>
      <c r="AL495" t="s">
        <v>276</v>
      </c>
      <c r="AM495" t="s">
        <v>245</v>
      </c>
    </row>
    <row r="496" spans="1:39" x14ac:dyDescent="0.3">
      <c r="A496" s="1">
        <v>43565</v>
      </c>
      <c r="B496" t="s">
        <v>5</v>
      </c>
      <c r="C496" t="s">
        <v>239</v>
      </c>
      <c r="D496">
        <v>100</v>
      </c>
      <c r="E496">
        <v>6</v>
      </c>
      <c r="F496">
        <v>269.470000999999</v>
      </c>
      <c r="G496">
        <v>272.16000400000001</v>
      </c>
      <c r="H496">
        <v>269.01001000000002</v>
      </c>
      <c r="I496">
        <v>271.57998700000002</v>
      </c>
      <c r="J496">
        <v>271.57998700000002</v>
      </c>
      <c r="K496">
        <v>1469700</v>
      </c>
      <c r="L496">
        <v>2.4769999999999999</v>
      </c>
      <c r="M496">
        <v>9.58254038906752E-3</v>
      </c>
      <c r="N496">
        <v>2.9456802862596601E-4</v>
      </c>
      <c r="O496">
        <v>3.9889603017957097E-2</v>
      </c>
      <c r="P496">
        <v>0.142843107778586</v>
      </c>
      <c r="Q496">
        <v>0.19024738331225399</v>
      </c>
      <c r="R496">
        <v>8.6582275103900298E-3</v>
      </c>
      <c r="S496">
        <v>1.3500237843696999E-2</v>
      </c>
      <c r="T496">
        <v>1.22992927355691E-2</v>
      </c>
      <c r="U496">
        <v>2.09780006098392E-2</v>
      </c>
      <c r="V496">
        <v>277.60998499999999</v>
      </c>
      <c r="W496">
        <v>204.949997</v>
      </c>
      <c r="X496">
        <v>-0.17219235348995099</v>
      </c>
      <c r="Y496">
        <v>3.47183783585567E-3</v>
      </c>
      <c r="Z496">
        <v>1.66620069327499</v>
      </c>
      <c r="AA496">
        <v>1.05767653596698</v>
      </c>
      <c r="AB496">
        <v>1.0660489690146</v>
      </c>
      <c r="AC496" t="s">
        <v>251</v>
      </c>
      <c r="AD496" t="s">
        <v>277</v>
      </c>
      <c r="AE496" t="s">
        <v>56</v>
      </c>
      <c r="AF496" t="s">
        <v>58</v>
      </c>
      <c r="AG496" t="s">
        <v>278</v>
      </c>
      <c r="AH496" s="45">
        <v>35555</v>
      </c>
      <c r="AI496">
        <v>796343</v>
      </c>
      <c r="AJ496">
        <v>1982</v>
      </c>
      <c r="AK496" t="s">
        <v>279</v>
      </c>
      <c r="AL496" t="s">
        <v>276</v>
      </c>
      <c r="AM496" t="s">
        <v>245</v>
      </c>
    </row>
    <row r="497" spans="1:39" x14ac:dyDescent="0.3">
      <c r="A497" s="1">
        <v>43573</v>
      </c>
      <c r="B497" t="s">
        <v>5</v>
      </c>
      <c r="C497" t="s">
        <v>239</v>
      </c>
      <c r="D497">
        <v>300</v>
      </c>
      <c r="E497">
        <v>6</v>
      </c>
      <c r="F497">
        <v>270.08999599999999</v>
      </c>
      <c r="G497">
        <v>270.82000699999998</v>
      </c>
      <c r="H497">
        <v>266.64001500000001</v>
      </c>
      <c r="I497">
        <v>270.57000699999998</v>
      </c>
      <c r="J497">
        <v>270.57000699999998</v>
      </c>
      <c r="K497">
        <v>2028900</v>
      </c>
      <c r="L497">
        <v>2.56</v>
      </c>
      <c r="M497">
        <v>4.1479818023657401E-3</v>
      </c>
      <c r="N497">
        <v>-4.9034588544536097E-3</v>
      </c>
      <c r="O497">
        <v>3.8235108497092697E-2</v>
      </c>
      <c r="P497">
        <v>0.101724667969512</v>
      </c>
      <c r="Q497">
        <v>0.157680327473913</v>
      </c>
      <c r="R497">
        <v>4.3651756087396999E-3</v>
      </c>
      <c r="S497">
        <v>9.53895923246122E-3</v>
      </c>
      <c r="T497">
        <v>1.1491452513910001E-2</v>
      </c>
      <c r="U497">
        <v>2.0901604598272699E-2</v>
      </c>
      <c r="V497">
        <v>277.60998499999999</v>
      </c>
      <c r="W497">
        <v>204.949997</v>
      </c>
      <c r="X497">
        <v>-0.17219235348995099</v>
      </c>
      <c r="Y497">
        <v>1.5778467813143101E-3</v>
      </c>
      <c r="Z497">
        <v>1.6630959274352499</v>
      </c>
      <c r="AA497">
        <v>0.83445568569843198</v>
      </c>
      <c r="AB497">
        <v>0.93701233914458704</v>
      </c>
      <c r="AC497" t="s">
        <v>251</v>
      </c>
      <c r="AD497" t="s">
        <v>277</v>
      </c>
      <c r="AE497" t="s">
        <v>56</v>
      </c>
      <c r="AF497" t="s">
        <v>58</v>
      </c>
      <c r="AG497" t="s">
        <v>278</v>
      </c>
      <c r="AH497" s="45">
        <v>35555</v>
      </c>
      <c r="AI497">
        <v>796343</v>
      </c>
      <c r="AJ497">
        <v>1982</v>
      </c>
      <c r="AK497" t="s">
        <v>279</v>
      </c>
      <c r="AL497" t="s">
        <v>276</v>
      </c>
      <c r="AM497" t="s">
        <v>245</v>
      </c>
    </row>
    <row r="498" spans="1:39" x14ac:dyDescent="0.3">
      <c r="A498" s="1">
        <v>43588</v>
      </c>
      <c r="B498" t="s">
        <v>5</v>
      </c>
      <c r="C498" t="s">
        <v>246</v>
      </c>
      <c r="D498">
        <v>100</v>
      </c>
      <c r="E498">
        <v>6</v>
      </c>
      <c r="F498">
        <v>282.55999800000001</v>
      </c>
      <c r="G498">
        <v>286.35000600000001</v>
      </c>
      <c r="H498">
        <v>282.39001500000001</v>
      </c>
      <c r="I498">
        <v>285.57998700000002</v>
      </c>
      <c r="J498">
        <v>285.57998700000002</v>
      </c>
      <c r="K498">
        <v>1979500</v>
      </c>
      <c r="L498">
        <v>2.5310000000000001</v>
      </c>
      <c r="M498">
        <v>2.1019039196575301E-2</v>
      </c>
      <c r="N498">
        <v>1.27569694945E-2</v>
      </c>
      <c r="O498">
        <v>5.1112631859675503E-2</v>
      </c>
      <c r="P498">
        <v>0.14359651832206899</v>
      </c>
      <c r="Q498">
        <v>0.25590703948031002</v>
      </c>
      <c r="R498">
        <v>1.8310439012429899E-2</v>
      </c>
      <c r="S498">
        <v>1.11584280119062E-2</v>
      </c>
      <c r="T498">
        <v>1.1773252848246899E-2</v>
      </c>
      <c r="U498">
        <v>2.08998744709104E-2</v>
      </c>
      <c r="V498">
        <v>291.709991</v>
      </c>
      <c r="W498">
        <v>204.949997</v>
      </c>
      <c r="X498">
        <v>-0.17219235348995099</v>
      </c>
      <c r="Y498">
        <v>9.5921274614703799E-3</v>
      </c>
      <c r="Z498">
        <v>1.6701867806758399</v>
      </c>
      <c r="AA498">
        <v>1.4459411727749301</v>
      </c>
      <c r="AB498">
        <v>1.40132802700435</v>
      </c>
      <c r="AC498" t="s">
        <v>251</v>
      </c>
      <c r="AD498" t="s">
        <v>277</v>
      </c>
      <c r="AE498" t="s">
        <v>56</v>
      </c>
      <c r="AF498" t="s">
        <v>58</v>
      </c>
      <c r="AG498" t="s">
        <v>278</v>
      </c>
      <c r="AH498" s="45">
        <v>35555</v>
      </c>
      <c r="AI498">
        <v>796343</v>
      </c>
      <c r="AJ498">
        <v>1982</v>
      </c>
      <c r="AK498" t="s">
        <v>279</v>
      </c>
      <c r="AL498" t="s">
        <v>276</v>
      </c>
      <c r="AM498" t="s">
        <v>245</v>
      </c>
    </row>
    <row r="499" spans="1:39" x14ac:dyDescent="0.3">
      <c r="A499" s="1">
        <v>43605</v>
      </c>
      <c r="B499" t="s">
        <v>5</v>
      </c>
      <c r="C499" t="s">
        <v>239</v>
      </c>
      <c r="D499">
        <v>400</v>
      </c>
      <c r="E499">
        <v>6</v>
      </c>
      <c r="F499">
        <v>276.10000600000001</v>
      </c>
      <c r="G499">
        <v>277.89001500000001</v>
      </c>
      <c r="H499">
        <v>273.39999399999999</v>
      </c>
      <c r="I499">
        <v>275.45001200000002</v>
      </c>
      <c r="J499">
        <v>275.45001200000002</v>
      </c>
      <c r="K499">
        <v>2392000</v>
      </c>
      <c r="L499">
        <v>2.4159999999999999</v>
      </c>
      <c r="M499">
        <v>-1.5847599293625499E-2</v>
      </c>
      <c r="N499">
        <v>2.8539172131196E-2</v>
      </c>
      <c r="O499">
        <v>2.2023278569130899E-2</v>
      </c>
      <c r="P499">
        <v>6.6183295729163705E-2</v>
      </c>
      <c r="Q499">
        <v>0.15097911278154999</v>
      </c>
      <c r="R499">
        <v>1.87246778661103E-2</v>
      </c>
      <c r="S499">
        <v>1.7149226615238499E-2</v>
      </c>
      <c r="T499">
        <v>1.3573392302529699E-2</v>
      </c>
      <c r="U499">
        <v>2.11117383077425E-2</v>
      </c>
      <c r="V499">
        <v>291.709991</v>
      </c>
      <c r="W499">
        <v>204.949997</v>
      </c>
      <c r="X499">
        <v>-0.17219235348995099</v>
      </c>
      <c r="Y499">
        <v>-6.7722580366252503E-3</v>
      </c>
      <c r="Z499">
        <v>1.6868062338899901</v>
      </c>
      <c r="AA499">
        <v>0.78421105928552703</v>
      </c>
      <c r="AB499">
        <v>0.796180111256235</v>
      </c>
      <c r="AC499" t="s">
        <v>251</v>
      </c>
      <c r="AD499" t="s">
        <v>277</v>
      </c>
      <c r="AE499" t="s">
        <v>56</v>
      </c>
      <c r="AF499" t="s">
        <v>58</v>
      </c>
      <c r="AG499" t="s">
        <v>278</v>
      </c>
      <c r="AH499" s="45">
        <v>35555</v>
      </c>
      <c r="AI499">
        <v>796343</v>
      </c>
      <c r="AJ499">
        <v>1982</v>
      </c>
      <c r="AK499" t="s">
        <v>279</v>
      </c>
      <c r="AL499" t="s">
        <v>276</v>
      </c>
      <c r="AM499" t="s">
        <v>245</v>
      </c>
    </row>
    <row r="500" spans="1:39" x14ac:dyDescent="0.3">
      <c r="A500" s="1">
        <v>43626</v>
      </c>
      <c r="B500" t="s">
        <v>5</v>
      </c>
      <c r="C500" t="s">
        <v>239</v>
      </c>
      <c r="D500">
        <v>800</v>
      </c>
      <c r="E500">
        <v>6</v>
      </c>
      <c r="F500">
        <v>280.98001099999999</v>
      </c>
      <c r="G500">
        <v>284.98001099999999</v>
      </c>
      <c r="H500">
        <v>280.20001200000002</v>
      </c>
      <c r="I500">
        <v>280.33999599999999</v>
      </c>
      <c r="J500">
        <v>280.33999599999999</v>
      </c>
      <c r="K500">
        <v>2487700</v>
      </c>
      <c r="L500">
        <v>2.1429999999999998</v>
      </c>
      <c r="M500">
        <v>7.80663588670446E-3</v>
      </c>
      <c r="N500">
        <v>7.9059256719501703E-2</v>
      </c>
      <c r="O500">
        <v>1.28163413437909E-2</v>
      </c>
      <c r="P500">
        <v>7.1636033581864003E-2</v>
      </c>
      <c r="Q500">
        <v>0.124552172934799</v>
      </c>
      <c r="R500">
        <v>1.2142045559670101E-2</v>
      </c>
      <c r="S500">
        <v>2.0409065975787299E-2</v>
      </c>
      <c r="T500">
        <v>1.5865034644948699E-2</v>
      </c>
      <c r="U500">
        <v>2.14520557722538E-2</v>
      </c>
      <c r="V500">
        <v>291.709991</v>
      </c>
      <c r="W500">
        <v>204.949997</v>
      </c>
      <c r="X500">
        <v>-0.17219235348995099</v>
      </c>
      <c r="Y500">
        <v>4.6492198743191201E-3</v>
      </c>
      <c r="Z500">
        <v>1.70075203009535</v>
      </c>
      <c r="AA500">
        <v>0.624201548005344</v>
      </c>
      <c r="AB500">
        <v>0.4057734243219</v>
      </c>
      <c r="AC500" t="s">
        <v>251</v>
      </c>
      <c r="AD500" t="s">
        <v>277</v>
      </c>
      <c r="AE500" t="s">
        <v>56</v>
      </c>
      <c r="AF500" t="s">
        <v>58</v>
      </c>
      <c r="AG500" t="s">
        <v>278</v>
      </c>
      <c r="AH500" s="45">
        <v>35555</v>
      </c>
      <c r="AI500">
        <v>796343</v>
      </c>
      <c r="AJ500">
        <v>1982</v>
      </c>
      <c r="AK500" t="s">
        <v>279</v>
      </c>
      <c r="AL500" t="s">
        <v>276</v>
      </c>
      <c r="AM500" t="s">
        <v>245</v>
      </c>
    </row>
    <row r="501" spans="1:39" x14ac:dyDescent="0.3">
      <c r="A501" s="1">
        <v>43636</v>
      </c>
      <c r="B501" t="s">
        <v>5</v>
      </c>
      <c r="C501" t="s">
        <v>239</v>
      </c>
      <c r="D501">
        <v>100</v>
      </c>
      <c r="E501">
        <v>6</v>
      </c>
      <c r="F501">
        <v>293.25</v>
      </c>
      <c r="G501">
        <v>302.66000400000001</v>
      </c>
      <c r="H501">
        <v>293.25</v>
      </c>
      <c r="I501">
        <v>302.10998499999999</v>
      </c>
      <c r="J501">
        <v>302.10998499999999</v>
      </c>
      <c r="K501">
        <v>5632500</v>
      </c>
      <c r="L501">
        <v>2.0009999999999999</v>
      </c>
      <c r="M501">
        <v>3.6746514329256498E-2</v>
      </c>
      <c r="N501">
        <v>8.9303951317651703E-2</v>
      </c>
      <c r="O501">
        <v>9.2384972332168497E-2</v>
      </c>
      <c r="P501">
        <v>0.13416047731733599</v>
      </c>
      <c r="Q501">
        <v>0.182394311090847</v>
      </c>
      <c r="R501">
        <v>2.4664013892988199E-2</v>
      </c>
      <c r="S501">
        <v>2.11817578410382E-2</v>
      </c>
      <c r="T501">
        <v>1.67468189163811E-2</v>
      </c>
      <c r="U501">
        <v>2.16940541859112E-2</v>
      </c>
      <c r="V501">
        <v>302.66000400000001</v>
      </c>
      <c r="W501">
        <v>204.949997</v>
      </c>
      <c r="X501">
        <v>-0.17219235348995099</v>
      </c>
      <c r="Y501">
        <v>9.4276054361659405E-3</v>
      </c>
      <c r="Z501">
        <v>1.7089765137555699</v>
      </c>
      <c r="AA501">
        <v>0.99292212846257899</v>
      </c>
      <c r="AB501">
        <v>0.53409372278707401</v>
      </c>
      <c r="AC501" t="s">
        <v>251</v>
      </c>
      <c r="AD501" t="s">
        <v>277</v>
      </c>
      <c r="AE501" t="s">
        <v>56</v>
      </c>
      <c r="AF501" t="s">
        <v>58</v>
      </c>
      <c r="AG501" t="s">
        <v>278</v>
      </c>
      <c r="AH501" s="45">
        <v>35555</v>
      </c>
      <c r="AI501">
        <v>796343</v>
      </c>
      <c r="AJ501">
        <v>1982</v>
      </c>
      <c r="AK501" t="s">
        <v>279</v>
      </c>
      <c r="AL501" t="s">
        <v>276</v>
      </c>
      <c r="AM501" t="s">
        <v>245</v>
      </c>
    </row>
    <row r="502" spans="1:39" x14ac:dyDescent="0.3">
      <c r="A502" s="1">
        <v>43640</v>
      </c>
      <c r="B502" t="s">
        <v>5</v>
      </c>
      <c r="C502" t="s">
        <v>239</v>
      </c>
      <c r="D502">
        <v>1100</v>
      </c>
      <c r="E502">
        <v>6</v>
      </c>
      <c r="F502">
        <v>300</v>
      </c>
      <c r="G502">
        <v>302.57998700000002</v>
      </c>
      <c r="H502">
        <v>298.69000199999999</v>
      </c>
      <c r="I502">
        <v>299.86999500000002</v>
      </c>
      <c r="J502">
        <v>299.86999500000002</v>
      </c>
      <c r="K502">
        <v>2868900</v>
      </c>
      <c r="L502">
        <v>2.0209999999999999</v>
      </c>
      <c r="M502">
        <v>1.8024304486583701E-3</v>
      </c>
      <c r="N502">
        <v>8.4398469822768996E-2</v>
      </c>
      <c r="O502">
        <v>6.2080436627446701E-2</v>
      </c>
      <c r="P502">
        <v>0.13397456519822001</v>
      </c>
      <c r="Q502">
        <v>0.186579090321215</v>
      </c>
      <c r="R502">
        <v>2.55709357506986E-2</v>
      </c>
      <c r="S502">
        <v>2.1218167953667599E-2</v>
      </c>
      <c r="T502">
        <v>1.6600714357363901E-2</v>
      </c>
      <c r="U502">
        <v>2.1692743360488601E-2</v>
      </c>
      <c r="V502">
        <v>304</v>
      </c>
      <c r="W502">
        <v>204.949997</v>
      </c>
      <c r="X502">
        <v>-0.17219235348995099</v>
      </c>
      <c r="Y502">
        <v>-1.73338836506086E-3</v>
      </c>
      <c r="Z502">
        <v>1.7096598975641</v>
      </c>
      <c r="AA502">
        <v>1.0226629583840201</v>
      </c>
      <c r="AB502">
        <v>0.816194613402486</v>
      </c>
      <c r="AC502" t="s">
        <v>251</v>
      </c>
      <c r="AD502" t="s">
        <v>277</v>
      </c>
      <c r="AE502" t="s">
        <v>56</v>
      </c>
      <c r="AF502" t="s">
        <v>58</v>
      </c>
      <c r="AG502" t="s">
        <v>278</v>
      </c>
      <c r="AH502" s="45">
        <v>35555</v>
      </c>
      <c r="AI502">
        <v>796343</v>
      </c>
      <c r="AJ502">
        <v>1982</v>
      </c>
      <c r="AK502" t="s">
        <v>279</v>
      </c>
      <c r="AL502" t="s">
        <v>276</v>
      </c>
      <c r="AM502" t="s">
        <v>245</v>
      </c>
    </row>
    <row r="503" spans="1:39" x14ac:dyDescent="0.3">
      <c r="A503" s="1">
        <v>43566</v>
      </c>
      <c r="B503" t="s">
        <v>5</v>
      </c>
      <c r="C503" t="s">
        <v>239</v>
      </c>
      <c r="D503">
        <v>500</v>
      </c>
      <c r="E503">
        <v>7</v>
      </c>
      <c r="F503">
        <v>271.95001200000002</v>
      </c>
      <c r="G503">
        <v>272.92001299999998</v>
      </c>
      <c r="H503">
        <v>270.76998900000001</v>
      </c>
      <c r="I503">
        <v>271.89999399999999</v>
      </c>
      <c r="J503">
        <v>271.89999399999999</v>
      </c>
      <c r="K503">
        <v>2085600</v>
      </c>
      <c r="L503">
        <v>2.504</v>
      </c>
      <c r="M503">
        <v>1.1776221688723099E-3</v>
      </c>
      <c r="N503">
        <v>1.4857825085434101E-2</v>
      </c>
      <c r="O503">
        <v>3.1342973696819598E-2</v>
      </c>
      <c r="P503">
        <v>0.13413049288419701</v>
      </c>
      <c r="Q503">
        <v>0.195441406774503</v>
      </c>
      <c r="R503">
        <v>4.4141122526792798E-3</v>
      </c>
      <c r="S503">
        <v>1.3384218214266301E-2</v>
      </c>
      <c r="T503">
        <v>1.2261121029393101E-2</v>
      </c>
      <c r="U503">
        <v>2.0975845500568802E-2</v>
      </c>
      <c r="V503">
        <v>277.60998499999999</v>
      </c>
      <c r="W503">
        <v>204.949997</v>
      </c>
      <c r="X503">
        <v>-0.17219235348995099</v>
      </c>
      <c r="Y503" s="44">
        <v>3.8122194279549302E-5</v>
      </c>
      <c r="Z503">
        <v>1.6674917912562699</v>
      </c>
      <c r="AA503">
        <v>1.0870077923257</v>
      </c>
      <c r="AB503">
        <v>1.0909866458408</v>
      </c>
      <c r="AC503" t="s">
        <v>252</v>
      </c>
      <c r="AD503" t="s">
        <v>277</v>
      </c>
      <c r="AE503" t="s">
        <v>56</v>
      </c>
      <c r="AF503" t="s">
        <v>58</v>
      </c>
      <c r="AG503" t="s">
        <v>278</v>
      </c>
      <c r="AH503" s="45">
        <v>35555</v>
      </c>
      <c r="AI503">
        <v>796343</v>
      </c>
      <c r="AJ503">
        <v>1982</v>
      </c>
      <c r="AK503" t="s">
        <v>279</v>
      </c>
      <c r="AL503" t="s">
        <v>276</v>
      </c>
      <c r="AM503" t="s">
        <v>245</v>
      </c>
    </row>
    <row r="504" spans="1:39" x14ac:dyDescent="0.3">
      <c r="A504" s="1">
        <v>43591</v>
      </c>
      <c r="B504" t="s">
        <v>5</v>
      </c>
      <c r="C504" t="s">
        <v>239</v>
      </c>
      <c r="D504">
        <v>600</v>
      </c>
      <c r="E504">
        <v>7</v>
      </c>
      <c r="F504">
        <v>277.60000600000001</v>
      </c>
      <c r="G504">
        <v>284.220000999999</v>
      </c>
      <c r="H504">
        <v>275.80999800000001</v>
      </c>
      <c r="I504">
        <v>283.66000400000001</v>
      </c>
      <c r="J504">
        <v>283.66000400000001</v>
      </c>
      <c r="K504">
        <v>1994500</v>
      </c>
      <c r="L504">
        <v>2.5</v>
      </c>
      <c r="M504">
        <v>-6.7458025129027198E-3</v>
      </c>
      <c r="N504">
        <v>-8.7049019922275702E-3</v>
      </c>
      <c r="O504">
        <v>4.3814212593860299E-2</v>
      </c>
      <c r="P504">
        <v>0.107532915178381</v>
      </c>
      <c r="Q504">
        <v>0.22702012495583601</v>
      </c>
      <c r="R504">
        <v>1.72295158319252E-2</v>
      </c>
      <c r="S504">
        <v>1.13208886749299E-2</v>
      </c>
      <c r="T504">
        <v>1.1304806576794601E-2</v>
      </c>
      <c r="U504">
        <v>2.0862729900601999E-2</v>
      </c>
      <c r="V504">
        <v>291.709991</v>
      </c>
      <c r="W504">
        <v>204.949997</v>
      </c>
      <c r="X504">
        <v>-0.17219235348995099</v>
      </c>
      <c r="Y504">
        <v>-4.4810132310555703E-3</v>
      </c>
      <c r="Z504">
        <v>1.67319028635286</v>
      </c>
      <c r="AA504">
        <v>1.26603384392366</v>
      </c>
      <c r="AB504">
        <v>1.3669688300051099</v>
      </c>
      <c r="AC504" t="s">
        <v>252</v>
      </c>
      <c r="AD504" t="s">
        <v>277</v>
      </c>
      <c r="AE504" t="s">
        <v>56</v>
      </c>
      <c r="AF504" t="s">
        <v>58</v>
      </c>
      <c r="AG504" t="s">
        <v>278</v>
      </c>
      <c r="AH504" s="45">
        <v>35555</v>
      </c>
      <c r="AI504">
        <v>796343</v>
      </c>
      <c r="AJ504">
        <v>1982</v>
      </c>
      <c r="AK504" t="s">
        <v>279</v>
      </c>
      <c r="AL504" t="s">
        <v>276</v>
      </c>
      <c r="AM504" t="s">
        <v>245</v>
      </c>
    </row>
    <row r="505" spans="1:39" x14ac:dyDescent="0.3">
      <c r="A505" s="1">
        <v>43602</v>
      </c>
      <c r="B505" t="s">
        <v>5</v>
      </c>
      <c r="C505" t="s">
        <v>246</v>
      </c>
      <c r="D505">
        <v>600</v>
      </c>
      <c r="E505">
        <v>7</v>
      </c>
      <c r="F505">
        <v>281.67999300000002</v>
      </c>
      <c r="G505">
        <v>284.41000400000001</v>
      </c>
      <c r="H505">
        <v>279.07000699999998</v>
      </c>
      <c r="I505">
        <v>279.85000600000001</v>
      </c>
      <c r="J505">
        <v>279.85000600000001</v>
      </c>
      <c r="K505">
        <v>2223500</v>
      </c>
      <c r="L505">
        <v>2.3929999999999998</v>
      </c>
      <c r="M505">
        <v>-1.3134665362032101E-2</v>
      </c>
      <c r="N505">
        <v>4.9074837740993001E-3</v>
      </c>
      <c r="O505">
        <v>3.0549513323500699E-2</v>
      </c>
      <c r="P505">
        <v>7.5689714711991596E-2</v>
      </c>
      <c r="Q505">
        <v>0.16454941270069101</v>
      </c>
      <c r="R505">
        <v>2.6776865876086801E-2</v>
      </c>
      <c r="S505">
        <v>1.6843956824114801E-2</v>
      </c>
      <c r="T505">
        <v>1.34346379670921E-2</v>
      </c>
      <c r="U505">
        <v>2.1086912487383098E-2</v>
      </c>
      <c r="V505">
        <v>291.709991</v>
      </c>
      <c r="W505">
        <v>204.949997</v>
      </c>
      <c r="X505">
        <v>-0.17219235348995099</v>
      </c>
      <c r="Y505">
        <v>-5.8544371529206298E-3</v>
      </c>
      <c r="Z505">
        <v>1.68541946852207</v>
      </c>
      <c r="AA505">
        <v>0.87011778568915499</v>
      </c>
      <c r="AB505">
        <v>0.73932608104217001</v>
      </c>
      <c r="AC505" t="s">
        <v>252</v>
      </c>
      <c r="AD505" t="s">
        <v>277</v>
      </c>
      <c r="AE505" t="s">
        <v>56</v>
      </c>
      <c r="AF505" t="s">
        <v>58</v>
      </c>
      <c r="AG505" t="s">
        <v>278</v>
      </c>
      <c r="AH505" s="45">
        <v>35555</v>
      </c>
      <c r="AI505">
        <v>796343</v>
      </c>
      <c r="AJ505">
        <v>1982</v>
      </c>
      <c r="AK505" t="s">
        <v>279</v>
      </c>
      <c r="AL505" t="s">
        <v>276</v>
      </c>
      <c r="AM505" t="s">
        <v>245</v>
      </c>
    </row>
    <row r="506" spans="1:39" x14ac:dyDescent="0.3">
      <c r="A506" s="1">
        <v>43558</v>
      </c>
      <c r="B506" t="s">
        <v>5</v>
      </c>
      <c r="C506" t="s">
        <v>239</v>
      </c>
      <c r="D506">
        <v>600</v>
      </c>
      <c r="E506">
        <v>8</v>
      </c>
      <c r="F506">
        <v>273.709991</v>
      </c>
      <c r="G506">
        <v>274.17999300000002</v>
      </c>
      <c r="H506">
        <v>270.98001099999999</v>
      </c>
      <c r="I506">
        <v>271.5</v>
      </c>
      <c r="J506">
        <v>271.5</v>
      </c>
      <c r="K506">
        <v>2432800</v>
      </c>
      <c r="L506">
        <v>2.5169999999999999</v>
      </c>
      <c r="M506">
        <v>5.5261675291257996E-4</v>
      </c>
      <c r="N506">
        <v>3.4320782234379399E-2</v>
      </c>
      <c r="O506">
        <v>5.0382576136016703E-2</v>
      </c>
      <c r="P506">
        <v>0.18977464561285901</v>
      </c>
      <c r="Q506">
        <v>0.229007890705163</v>
      </c>
      <c r="R506">
        <v>9.53762798594039E-3</v>
      </c>
      <c r="S506">
        <v>1.3992462863454199E-2</v>
      </c>
      <c r="T506">
        <v>1.46184277776673E-2</v>
      </c>
      <c r="U506">
        <v>2.12121865431763E-2</v>
      </c>
      <c r="V506">
        <v>277.60998499999999</v>
      </c>
      <c r="W506">
        <v>204.949997</v>
      </c>
      <c r="X506">
        <v>-0.17219235348995099</v>
      </c>
      <c r="Y506">
        <v>2.1460723821998401E-3</v>
      </c>
      <c r="Z506">
        <v>1.6601359287292199</v>
      </c>
      <c r="AA506">
        <v>1.31919718834643</v>
      </c>
      <c r="AB506">
        <v>1.32224485630526</v>
      </c>
      <c r="AC506" t="s">
        <v>253</v>
      </c>
      <c r="AD506" t="s">
        <v>277</v>
      </c>
      <c r="AE506" t="s">
        <v>56</v>
      </c>
      <c r="AF506" t="s">
        <v>58</v>
      </c>
      <c r="AG506" t="s">
        <v>278</v>
      </c>
      <c r="AH506" s="45">
        <v>35555</v>
      </c>
      <c r="AI506">
        <v>796343</v>
      </c>
      <c r="AJ506">
        <v>1982</v>
      </c>
      <c r="AK506" t="s">
        <v>279</v>
      </c>
      <c r="AL506" t="s">
        <v>276</v>
      </c>
      <c r="AM506" t="s">
        <v>245</v>
      </c>
    </row>
    <row r="507" spans="1:39" x14ac:dyDescent="0.3">
      <c r="A507" s="1">
        <v>43602</v>
      </c>
      <c r="B507" t="s">
        <v>5</v>
      </c>
      <c r="C507" t="s">
        <v>246</v>
      </c>
      <c r="D507">
        <v>800</v>
      </c>
      <c r="E507">
        <v>8</v>
      </c>
      <c r="F507">
        <v>281.67999300000002</v>
      </c>
      <c r="G507">
        <v>284.41000400000001</v>
      </c>
      <c r="H507">
        <v>279.07000699999998</v>
      </c>
      <c r="I507">
        <v>279.85000600000001</v>
      </c>
      <c r="J507">
        <v>279.85000600000001</v>
      </c>
      <c r="K507">
        <v>2223500</v>
      </c>
      <c r="L507">
        <v>2.3929999999999998</v>
      </c>
      <c r="M507">
        <v>-1.3134665362032101E-2</v>
      </c>
      <c r="N507">
        <v>4.9074837740993001E-3</v>
      </c>
      <c r="O507">
        <v>3.0549513323500699E-2</v>
      </c>
      <c r="P507">
        <v>7.5689714711991596E-2</v>
      </c>
      <c r="Q507">
        <v>0.16454941270069101</v>
      </c>
      <c r="R507">
        <v>2.6776865876086801E-2</v>
      </c>
      <c r="S507">
        <v>1.6843956824114801E-2</v>
      </c>
      <c r="T507">
        <v>1.34346379670921E-2</v>
      </c>
      <c r="U507">
        <v>2.1086912487383098E-2</v>
      </c>
      <c r="V507">
        <v>291.709991</v>
      </c>
      <c r="W507">
        <v>204.949997</v>
      </c>
      <c r="X507">
        <v>-0.17219235348995099</v>
      </c>
      <c r="Y507">
        <v>-5.8544371529206298E-3</v>
      </c>
      <c r="Z507">
        <v>1.68541946852207</v>
      </c>
      <c r="AA507">
        <v>0.87011778568915499</v>
      </c>
      <c r="AB507">
        <v>0.73932608104217001</v>
      </c>
      <c r="AC507" t="s">
        <v>253</v>
      </c>
      <c r="AD507" t="s">
        <v>277</v>
      </c>
      <c r="AE507" t="s">
        <v>56</v>
      </c>
      <c r="AF507" t="s">
        <v>58</v>
      </c>
      <c r="AG507" t="s">
        <v>278</v>
      </c>
      <c r="AH507" s="45">
        <v>35555</v>
      </c>
      <c r="AI507">
        <v>796343</v>
      </c>
      <c r="AJ507">
        <v>1982</v>
      </c>
      <c r="AK507" t="s">
        <v>279</v>
      </c>
      <c r="AL507" t="s">
        <v>276</v>
      </c>
      <c r="AM507" t="s">
        <v>245</v>
      </c>
    </row>
    <row r="508" spans="1:39" x14ac:dyDescent="0.3">
      <c r="A508" s="1">
        <v>43633</v>
      </c>
      <c r="B508" t="s">
        <v>5</v>
      </c>
      <c r="C508" t="s">
        <v>239</v>
      </c>
      <c r="D508">
        <v>900</v>
      </c>
      <c r="E508">
        <v>8</v>
      </c>
      <c r="F508">
        <v>274.63000499999998</v>
      </c>
      <c r="G508">
        <v>277.470000999999</v>
      </c>
      <c r="H508">
        <v>274.63000499999998</v>
      </c>
      <c r="I508">
        <v>275.60000600000001</v>
      </c>
      <c r="J508">
        <v>275.60000600000001</v>
      </c>
      <c r="K508">
        <v>2254200</v>
      </c>
      <c r="L508">
        <v>2.0859999999999999</v>
      </c>
      <c r="M508">
        <v>4.8010821399308498E-3</v>
      </c>
      <c r="N508">
        <v>-1.7052577056337601E-2</v>
      </c>
      <c r="O508">
        <v>-4.4169398455602901E-3</v>
      </c>
      <c r="P508">
        <v>6.6921602685742904E-2</v>
      </c>
      <c r="Q508">
        <v>6.5603430938814003E-2</v>
      </c>
      <c r="R508">
        <v>8.3151502975116493E-3</v>
      </c>
      <c r="S508">
        <v>1.8071736740592599E-2</v>
      </c>
      <c r="T508">
        <v>1.50542089012823E-2</v>
      </c>
      <c r="U508">
        <v>2.1439613894691199E-2</v>
      </c>
      <c r="V508">
        <v>291.709991</v>
      </c>
      <c r="W508">
        <v>204.949997</v>
      </c>
      <c r="X508">
        <v>-0.17219235348995099</v>
      </c>
      <c r="Y508">
        <v>9.3131563797728401E-4</v>
      </c>
      <c r="Z508">
        <v>1.7014806516285701</v>
      </c>
      <c r="AA508">
        <v>0.271418026267506</v>
      </c>
      <c r="AB508">
        <v>0.376044775143895</v>
      </c>
      <c r="AC508" t="s">
        <v>253</v>
      </c>
      <c r="AD508" t="s">
        <v>277</v>
      </c>
      <c r="AE508" t="s">
        <v>56</v>
      </c>
      <c r="AF508" t="s">
        <v>58</v>
      </c>
      <c r="AG508" t="s">
        <v>278</v>
      </c>
      <c r="AH508" s="45">
        <v>35555</v>
      </c>
      <c r="AI508">
        <v>796343</v>
      </c>
      <c r="AJ508">
        <v>1982</v>
      </c>
      <c r="AK508" t="s">
        <v>279</v>
      </c>
      <c r="AL508" t="s">
        <v>276</v>
      </c>
      <c r="AM508" t="s">
        <v>245</v>
      </c>
    </row>
    <row r="509" spans="1:39" x14ac:dyDescent="0.3">
      <c r="A509" s="1">
        <v>43643</v>
      </c>
      <c r="B509" t="s">
        <v>5</v>
      </c>
      <c r="C509" t="s">
        <v>246</v>
      </c>
      <c r="D509">
        <v>200</v>
      </c>
      <c r="E509">
        <v>8</v>
      </c>
      <c r="F509">
        <v>290.040009</v>
      </c>
      <c r="G509">
        <v>294.67001299999998</v>
      </c>
      <c r="H509">
        <v>290.040009</v>
      </c>
      <c r="I509">
        <v>293.23001099999999</v>
      </c>
      <c r="J509">
        <v>293.23001099999999</v>
      </c>
      <c r="K509">
        <v>2596800</v>
      </c>
      <c r="L509">
        <v>2.0049999999999999</v>
      </c>
      <c r="M509">
        <v>1.5499957729374601E-2</v>
      </c>
      <c r="N509">
        <v>-2.9833818288497401E-2</v>
      </c>
      <c r="O509">
        <v>5.2437331371816699E-2</v>
      </c>
      <c r="P509">
        <v>0.10679011182892401</v>
      </c>
      <c r="Q509">
        <v>0.19098707075659499</v>
      </c>
      <c r="R509">
        <v>2.1197720373300599E-2</v>
      </c>
      <c r="S509">
        <v>2.23478094468611E-2</v>
      </c>
      <c r="T509">
        <v>1.7388556627613499E-2</v>
      </c>
      <c r="U509">
        <v>2.17892343643264E-2</v>
      </c>
      <c r="V509">
        <v>304</v>
      </c>
      <c r="W509">
        <v>204.949997</v>
      </c>
      <c r="X509">
        <v>-0.17219235348995099</v>
      </c>
      <c r="Y509">
        <v>3.81588593721357E-3</v>
      </c>
      <c r="Z509">
        <v>1.72618177342896</v>
      </c>
      <c r="AA509">
        <v>1.05490711314033</v>
      </c>
      <c r="AB509">
        <v>0.99042438179883396</v>
      </c>
      <c r="AC509" t="s">
        <v>253</v>
      </c>
      <c r="AD509" t="s">
        <v>277</v>
      </c>
      <c r="AE509" t="s">
        <v>56</v>
      </c>
      <c r="AF509" t="s">
        <v>58</v>
      </c>
      <c r="AG509" t="s">
        <v>278</v>
      </c>
      <c r="AH509" s="45">
        <v>35555</v>
      </c>
      <c r="AI509">
        <v>796343</v>
      </c>
      <c r="AJ509">
        <v>1982</v>
      </c>
      <c r="AK509" t="s">
        <v>279</v>
      </c>
      <c r="AL509" t="s">
        <v>276</v>
      </c>
      <c r="AM509" t="s">
        <v>245</v>
      </c>
    </row>
    <row r="510" spans="1:39" x14ac:dyDescent="0.3">
      <c r="A510" s="1">
        <v>43564</v>
      </c>
      <c r="B510" t="s">
        <v>5</v>
      </c>
      <c r="C510" t="s">
        <v>239</v>
      </c>
      <c r="D510">
        <v>3800</v>
      </c>
      <c r="E510">
        <v>9</v>
      </c>
      <c r="F510">
        <v>267.11999500000002</v>
      </c>
      <c r="G510">
        <v>269.98998999999998</v>
      </c>
      <c r="H510">
        <v>266.79998799999998</v>
      </c>
      <c r="I510">
        <v>268.98998999999998</v>
      </c>
      <c r="J510">
        <v>268.98998999999998</v>
      </c>
      <c r="K510">
        <v>1605900</v>
      </c>
      <c r="L510">
        <v>2.4990000000000001</v>
      </c>
      <c r="M510">
        <v>6.6936411579252605E-4</v>
      </c>
      <c r="N510">
        <v>-8.7353556075291001E-3</v>
      </c>
      <c r="O510">
        <v>5.4430730224079502E-2</v>
      </c>
      <c r="P510">
        <v>0.14501007805522301</v>
      </c>
      <c r="Q510">
        <v>0.20482649174525699</v>
      </c>
      <c r="R510">
        <v>6.94794908589741E-3</v>
      </c>
      <c r="S510">
        <v>1.42347146393612E-2</v>
      </c>
      <c r="T510">
        <v>1.23230875189066E-2</v>
      </c>
      <c r="U510">
        <v>2.10224986338922E-2</v>
      </c>
      <c r="V510">
        <v>277.60998499999999</v>
      </c>
      <c r="W510">
        <v>204.949997</v>
      </c>
      <c r="X510">
        <v>-0.17219235348995099</v>
      </c>
      <c r="Y510">
        <v>-6.0859766572597396E-3</v>
      </c>
      <c r="Z510">
        <v>1.6631174500492101</v>
      </c>
      <c r="AA510">
        <v>1.15192325070622</v>
      </c>
      <c r="AB510">
        <v>1.11835309949049</v>
      </c>
      <c r="AC510" t="s">
        <v>254</v>
      </c>
      <c r="AD510" t="s">
        <v>277</v>
      </c>
      <c r="AE510" t="s">
        <v>56</v>
      </c>
      <c r="AF510" t="s">
        <v>58</v>
      </c>
      <c r="AG510" t="s">
        <v>278</v>
      </c>
      <c r="AH510" s="45">
        <v>35555</v>
      </c>
      <c r="AI510">
        <v>796343</v>
      </c>
      <c r="AJ510">
        <v>1982</v>
      </c>
      <c r="AK510" t="s">
        <v>279</v>
      </c>
      <c r="AL510" t="s">
        <v>276</v>
      </c>
      <c r="AM510" t="s">
        <v>245</v>
      </c>
    </row>
    <row r="511" spans="1:39" x14ac:dyDescent="0.3">
      <c r="A511" s="1">
        <v>43578</v>
      </c>
      <c r="B511" t="s">
        <v>5</v>
      </c>
      <c r="C511" t="s">
        <v>246</v>
      </c>
      <c r="D511">
        <v>1400</v>
      </c>
      <c r="E511">
        <v>9</v>
      </c>
      <c r="F511">
        <v>272.540009</v>
      </c>
      <c r="G511">
        <v>278.89001500000001</v>
      </c>
      <c r="H511">
        <v>271.58999599999999</v>
      </c>
      <c r="I511">
        <v>278.48998999999998</v>
      </c>
      <c r="J511">
        <v>278.48998999999998</v>
      </c>
      <c r="K511">
        <v>2693600</v>
      </c>
      <c r="L511">
        <v>2.57</v>
      </c>
      <c r="M511">
        <v>2.2808321999301499E-2</v>
      </c>
      <c r="N511">
        <v>2.2771549594591298E-2</v>
      </c>
      <c r="O511">
        <v>5.2751453673386101E-2</v>
      </c>
      <c r="P511">
        <v>0.13282880941066599</v>
      </c>
      <c r="Q511">
        <v>0.21221559358705699</v>
      </c>
      <c r="R511">
        <v>1.1535624927249201E-2</v>
      </c>
      <c r="S511">
        <v>1.0031860282809901E-2</v>
      </c>
      <c r="T511">
        <v>1.15328556786855E-2</v>
      </c>
      <c r="U511">
        <v>2.0914560753286002E-2</v>
      </c>
      <c r="V511">
        <v>278.89001500000001</v>
      </c>
      <c r="W511">
        <v>204.949997</v>
      </c>
      <c r="X511">
        <v>-0.17219235348995099</v>
      </c>
      <c r="Y511">
        <v>8.8023511954049196E-3</v>
      </c>
      <c r="Z511">
        <v>1.6660755209376099</v>
      </c>
      <c r="AA511">
        <v>1.17534400864718</v>
      </c>
      <c r="AB511">
        <v>0.95282241286330704</v>
      </c>
      <c r="AC511" t="s">
        <v>254</v>
      </c>
      <c r="AD511" t="s">
        <v>277</v>
      </c>
      <c r="AE511" t="s">
        <v>56</v>
      </c>
      <c r="AF511" t="s">
        <v>58</v>
      </c>
      <c r="AG511" t="s">
        <v>278</v>
      </c>
      <c r="AH511" s="45">
        <v>35555</v>
      </c>
      <c r="AI511">
        <v>796343</v>
      </c>
      <c r="AJ511">
        <v>1982</v>
      </c>
      <c r="AK511" t="s">
        <v>279</v>
      </c>
      <c r="AL511" t="s">
        <v>276</v>
      </c>
      <c r="AM511" t="s">
        <v>245</v>
      </c>
    </row>
    <row r="512" spans="1:39" x14ac:dyDescent="0.3">
      <c r="A512" s="1">
        <v>43581</v>
      </c>
      <c r="B512" t="s">
        <v>5</v>
      </c>
      <c r="C512" t="s">
        <v>246</v>
      </c>
      <c r="D512">
        <v>900</v>
      </c>
      <c r="E512">
        <v>9</v>
      </c>
      <c r="F512">
        <v>278.17999300000002</v>
      </c>
      <c r="G512">
        <v>282</v>
      </c>
      <c r="H512">
        <v>275.790009</v>
      </c>
      <c r="I512">
        <v>281.959991</v>
      </c>
      <c r="J512">
        <v>281.959991</v>
      </c>
      <c r="K512">
        <v>2114000</v>
      </c>
      <c r="L512">
        <v>2.5049999999999999</v>
      </c>
      <c r="M512">
        <v>1.53678269734887E-2</v>
      </c>
      <c r="N512">
        <v>4.1234314269218302E-2</v>
      </c>
      <c r="O512">
        <v>5.9811433755993897E-2</v>
      </c>
      <c r="P512">
        <v>0.14071108914906599</v>
      </c>
      <c r="Q512">
        <v>0.26039423109236598</v>
      </c>
      <c r="R512">
        <v>1.2621246206579201E-2</v>
      </c>
      <c r="S512">
        <v>9.6312066075837591E-3</v>
      </c>
      <c r="T512">
        <v>1.1637519514111501E-2</v>
      </c>
      <c r="U512">
        <v>2.0838684374413E-2</v>
      </c>
      <c r="V512">
        <v>282</v>
      </c>
      <c r="W512">
        <v>204.949997</v>
      </c>
      <c r="X512">
        <v>-0.17219235348995099</v>
      </c>
      <c r="Y512">
        <v>4.6743503443647796E-3</v>
      </c>
      <c r="Z512">
        <v>1.6614343239075999</v>
      </c>
      <c r="AA512">
        <v>1.4789991268910601</v>
      </c>
      <c r="AB512">
        <v>1.2181023671409601</v>
      </c>
      <c r="AC512" t="s">
        <v>254</v>
      </c>
      <c r="AD512" t="s">
        <v>277</v>
      </c>
      <c r="AE512" t="s">
        <v>56</v>
      </c>
      <c r="AF512" t="s">
        <v>58</v>
      </c>
      <c r="AG512" t="s">
        <v>278</v>
      </c>
      <c r="AH512" s="45">
        <v>35555</v>
      </c>
      <c r="AI512">
        <v>796343</v>
      </c>
      <c r="AJ512">
        <v>1982</v>
      </c>
      <c r="AK512" t="s">
        <v>279</v>
      </c>
      <c r="AL512" t="s">
        <v>276</v>
      </c>
      <c r="AM512" t="s">
        <v>245</v>
      </c>
    </row>
    <row r="513" spans="1:39" x14ac:dyDescent="0.3">
      <c r="A513" s="1">
        <v>43588</v>
      </c>
      <c r="B513" t="s">
        <v>5</v>
      </c>
      <c r="C513" t="s">
        <v>246</v>
      </c>
      <c r="D513">
        <v>300</v>
      </c>
      <c r="E513">
        <v>9</v>
      </c>
      <c r="F513">
        <v>282.55999800000001</v>
      </c>
      <c r="G513">
        <v>286.35000600000001</v>
      </c>
      <c r="H513">
        <v>282.39001500000001</v>
      </c>
      <c r="I513">
        <v>285.57998700000002</v>
      </c>
      <c r="J513">
        <v>285.57998700000002</v>
      </c>
      <c r="K513">
        <v>1979500</v>
      </c>
      <c r="L513">
        <v>2.5310000000000001</v>
      </c>
      <c r="M513">
        <v>2.1019039196575301E-2</v>
      </c>
      <c r="N513">
        <v>1.27569694945E-2</v>
      </c>
      <c r="O513">
        <v>5.1112631859675503E-2</v>
      </c>
      <c r="P513">
        <v>0.14359651832206899</v>
      </c>
      <c r="Q513">
        <v>0.25590703948031002</v>
      </c>
      <c r="R513">
        <v>1.8310439012429899E-2</v>
      </c>
      <c r="S513">
        <v>1.11584280119062E-2</v>
      </c>
      <c r="T513">
        <v>1.1773252848246899E-2</v>
      </c>
      <c r="U513">
        <v>2.08998744709104E-2</v>
      </c>
      <c r="V513">
        <v>291.709991</v>
      </c>
      <c r="W513">
        <v>204.949997</v>
      </c>
      <c r="X513">
        <v>-0.17219235348995099</v>
      </c>
      <c r="Y513">
        <v>9.5921274614703799E-3</v>
      </c>
      <c r="Z513">
        <v>1.6701867806758399</v>
      </c>
      <c r="AA513">
        <v>1.4459411727749301</v>
      </c>
      <c r="AB513">
        <v>1.40132802700435</v>
      </c>
      <c r="AC513" t="s">
        <v>254</v>
      </c>
      <c r="AD513" t="s">
        <v>277</v>
      </c>
      <c r="AE513" t="s">
        <v>56</v>
      </c>
      <c r="AF513" t="s">
        <v>58</v>
      </c>
      <c r="AG513" t="s">
        <v>278</v>
      </c>
      <c r="AH513" s="45">
        <v>35555</v>
      </c>
      <c r="AI513">
        <v>796343</v>
      </c>
      <c r="AJ513">
        <v>1982</v>
      </c>
      <c r="AK513" t="s">
        <v>279</v>
      </c>
      <c r="AL513" t="s">
        <v>276</v>
      </c>
      <c r="AM513" t="s">
        <v>245</v>
      </c>
    </row>
    <row r="514" spans="1:39" x14ac:dyDescent="0.3">
      <c r="A514" s="1">
        <v>43600</v>
      </c>
      <c r="B514" t="s">
        <v>5</v>
      </c>
      <c r="C514" t="s">
        <v>246</v>
      </c>
      <c r="D514">
        <v>800</v>
      </c>
      <c r="E514">
        <v>9</v>
      </c>
      <c r="F514">
        <v>269.82000699999998</v>
      </c>
      <c r="G514">
        <v>276.95001200000002</v>
      </c>
      <c r="H514">
        <v>269.5</v>
      </c>
      <c r="I514">
        <v>276.82000699999998</v>
      </c>
      <c r="J514">
        <v>276.82000699999998</v>
      </c>
      <c r="K514">
        <v>2708600</v>
      </c>
      <c r="L514">
        <v>2.379</v>
      </c>
      <c r="M514">
        <v>1.8080328024103198E-2</v>
      </c>
      <c r="N514">
        <v>1.80704133013596E-4</v>
      </c>
      <c r="O514">
        <v>1.8080328024103198E-2</v>
      </c>
      <c r="P514">
        <v>6.1801603126896101E-2</v>
      </c>
      <c r="Q514">
        <v>0.149543433384901</v>
      </c>
      <c r="R514">
        <v>2.3611895116867902E-2</v>
      </c>
      <c r="S514">
        <v>1.5805864549465101E-2</v>
      </c>
      <c r="T514">
        <v>1.30001907083302E-2</v>
      </c>
      <c r="U514">
        <v>2.1024077098468701E-2</v>
      </c>
      <c r="V514">
        <v>291.709991</v>
      </c>
      <c r="W514">
        <v>204.949997</v>
      </c>
      <c r="X514">
        <v>-0.17219235348995099</v>
      </c>
      <c r="Y514">
        <v>5.8219943882337104E-3</v>
      </c>
      <c r="Z514">
        <v>1.6793270831081999</v>
      </c>
      <c r="AA514">
        <v>0.77935987590438605</v>
      </c>
      <c r="AB514">
        <v>0.69855510043500202</v>
      </c>
      <c r="AC514" t="s">
        <v>254</v>
      </c>
      <c r="AD514" t="s">
        <v>277</v>
      </c>
      <c r="AE514" t="s">
        <v>56</v>
      </c>
      <c r="AF514" t="s">
        <v>58</v>
      </c>
      <c r="AG514" t="s">
        <v>278</v>
      </c>
      <c r="AH514" s="45">
        <v>35555</v>
      </c>
      <c r="AI514">
        <v>796343</v>
      </c>
      <c r="AJ514">
        <v>1982</v>
      </c>
      <c r="AK514" t="s">
        <v>279</v>
      </c>
      <c r="AL514" t="s">
        <v>276</v>
      </c>
      <c r="AM514" t="s">
        <v>245</v>
      </c>
    </row>
    <row r="515" spans="1:39" x14ac:dyDescent="0.3">
      <c r="A515" s="1">
        <v>43601</v>
      </c>
      <c r="B515" t="s">
        <v>5</v>
      </c>
      <c r="C515" t="s">
        <v>239</v>
      </c>
      <c r="D515">
        <v>1600</v>
      </c>
      <c r="E515">
        <v>9</v>
      </c>
      <c r="F515">
        <v>278.63000499999998</v>
      </c>
      <c r="G515">
        <v>285.86999500000002</v>
      </c>
      <c r="H515">
        <v>278.39999399999999</v>
      </c>
      <c r="I515">
        <v>283.54998799999998</v>
      </c>
      <c r="J515">
        <v>283.54998799999998</v>
      </c>
      <c r="K515">
        <v>3413100</v>
      </c>
      <c r="L515">
        <v>2.4049999999999998</v>
      </c>
      <c r="M515">
        <v>2.4020931383711901E-2</v>
      </c>
      <c r="N515">
        <v>2.7748692962159802E-2</v>
      </c>
      <c r="O515">
        <v>4.0777865562031002E-2</v>
      </c>
      <c r="P515">
        <v>8.61684268426052E-2</v>
      </c>
      <c r="Q515">
        <v>0.181017455235915</v>
      </c>
      <c r="R515">
        <v>2.5692987519140099E-2</v>
      </c>
      <c r="S515">
        <v>1.6562812396707E-2</v>
      </c>
      <c r="T515">
        <v>1.3318651620816401E-2</v>
      </c>
      <c r="U515">
        <v>2.10695241506089E-2</v>
      </c>
      <c r="V515">
        <v>291.709991</v>
      </c>
      <c r="W515">
        <v>204.949997</v>
      </c>
      <c r="X515">
        <v>-0.17219235348995099</v>
      </c>
      <c r="Y515">
        <v>8.8559569696340101E-3</v>
      </c>
      <c r="Z515">
        <v>1.6838270730557401</v>
      </c>
      <c r="AA515">
        <v>0.97223931357627202</v>
      </c>
      <c r="AB515">
        <v>0.72149171776409804</v>
      </c>
      <c r="AC515" t="s">
        <v>254</v>
      </c>
      <c r="AD515" t="s">
        <v>277</v>
      </c>
      <c r="AE515" t="s">
        <v>56</v>
      </c>
      <c r="AF515" t="s">
        <v>58</v>
      </c>
      <c r="AG515" t="s">
        <v>278</v>
      </c>
      <c r="AH515" s="45">
        <v>35555</v>
      </c>
      <c r="AI515">
        <v>796343</v>
      </c>
      <c r="AJ515">
        <v>1982</v>
      </c>
      <c r="AK515" t="s">
        <v>279</v>
      </c>
      <c r="AL515" t="s">
        <v>276</v>
      </c>
      <c r="AM515" t="s">
        <v>245</v>
      </c>
    </row>
    <row r="516" spans="1:39" x14ac:dyDescent="0.3">
      <c r="A516" s="1">
        <v>43606</v>
      </c>
      <c r="B516" t="s">
        <v>5</v>
      </c>
      <c r="C516" t="s">
        <v>239</v>
      </c>
      <c r="D516">
        <v>500</v>
      </c>
      <c r="E516">
        <v>9</v>
      </c>
      <c r="F516">
        <v>278.209991</v>
      </c>
      <c r="G516">
        <v>280</v>
      </c>
      <c r="H516">
        <v>277.04998799999998</v>
      </c>
      <c r="I516">
        <v>278.07000699999998</v>
      </c>
      <c r="J516">
        <v>278.07000699999998</v>
      </c>
      <c r="K516">
        <v>1793500</v>
      </c>
      <c r="L516">
        <v>2.4260000000000002</v>
      </c>
      <c r="M516">
        <v>9.4667382455680509E-3</v>
      </c>
      <c r="N516">
        <v>2.2585732997725701E-2</v>
      </c>
      <c r="O516">
        <v>2.7342035012333302E-2</v>
      </c>
      <c r="P516">
        <v>7.4525775757996598E-2</v>
      </c>
      <c r="Q516">
        <v>0.155224169078927</v>
      </c>
      <c r="R516">
        <v>1.8132603988019799E-2</v>
      </c>
      <c r="S516">
        <v>1.72329891052137E-2</v>
      </c>
      <c r="T516">
        <v>1.3614754277094399E-2</v>
      </c>
      <c r="U516">
        <v>2.11171343472576E-2</v>
      </c>
      <c r="V516">
        <v>291.709991</v>
      </c>
      <c r="W516">
        <v>204.949997</v>
      </c>
      <c r="X516">
        <v>-0.17219235348995099</v>
      </c>
      <c r="Y516">
        <v>8.4599491109458805E-3</v>
      </c>
      <c r="Z516">
        <v>1.6861340191337899</v>
      </c>
      <c r="AA516">
        <v>0.80960238322091804</v>
      </c>
      <c r="AB516">
        <v>0.84310608353525096</v>
      </c>
      <c r="AC516" t="s">
        <v>254</v>
      </c>
      <c r="AD516" t="s">
        <v>277</v>
      </c>
      <c r="AE516" t="s">
        <v>56</v>
      </c>
      <c r="AF516" t="s">
        <v>58</v>
      </c>
      <c r="AG516" t="s">
        <v>278</v>
      </c>
      <c r="AH516" s="45">
        <v>35555</v>
      </c>
      <c r="AI516">
        <v>796343</v>
      </c>
      <c r="AJ516">
        <v>1982</v>
      </c>
      <c r="AK516" t="s">
        <v>279</v>
      </c>
      <c r="AL516" t="s">
        <v>276</v>
      </c>
      <c r="AM516" t="s">
        <v>245</v>
      </c>
    </row>
    <row r="517" spans="1:39" x14ac:dyDescent="0.3">
      <c r="A517" s="1">
        <v>43615</v>
      </c>
      <c r="B517" t="s">
        <v>5</v>
      </c>
      <c r="C517" t="s">
        <v>246</v>
      </c>
      <c r="D517">
        <v>700</v>
      </c>
      <c r="E517">
        <v>9</v>
      </c>
      <c r="F517">
        <v>274.42999300000002</v>
      </c>
      <c r="G517">
        <v>275.08999599999999</v>
      </c>
      <c r="H517">
        <v>272.42999300000002</v>
      </c>
      <c r="I517">
        <v>274.51001000000002</v>
      </c>
      <c r="J517">
        <v>274.51001000000002</v>
      </c>
      <c r="K517">
        <v>1601100</v>
      </c>
      <c r="L517">
        <v>2.2269999999999999</v>
      </c>
      <c r="M517">
        <v>4.1249395730067898E-3</v>
      </c>
      <c r="N517">
        <v>-2.6280867518433799E-2</v>
      </c>
      <c r="O517">
        <v>-4.1493527373003998E-2</v>
      </c>
      <c r="P517">
        <v>4.4736644555395402E-2</v>
      </c>
      <c r="Q517">
        <v>0.12526517625406</v>
      </c>
      <c r="R517">
        <v>1.6538082859262799E-2</v>
      </c>
      <c r="S517">
        <v>1.7471105251924E-2</v>
      </c>
      <c r="T517">
        <v>1.43653703559736E-2</v>
      </c>
      <c r="U517">
        <v>2.12006085505374E-2</v>
      </c>
      <c r="V517">
        <v>291.709991</v>
      </c>
      <c r="W517">
        <v>204.949997</v>
      </c>
      <c r="X517">
        <v>-0.17219235348995099</v>
      </c>
      <c r="Y517">
        <v>2.0962723552933101E-3</v>
      </c>
      <c r="Z517">
        <v>1.69018676527338</v>
      </c>
      <c r="AA517">
        <v>0.63157768163914196</v>
      </c>
      <c r="AB517">
        <v>0.62944937676729695</v>
      </c>
      <c r="AC517" t="s">
        <v>254</v>
      </c>
      <c r="AD517" t="s">
        <v>277</v>
      </c>
      <c r="AE517" t="s">
        <v>56</v>
      </c>
      <c r="AF517" t="s">
        <v>58</v>
      </c>
      <c r="AG517" t="s">
        <v>278</v>
      </c>
      <c r="AH517" s="45">
        <v>35555</v>
      </c>
      <c r="AI517">
        <v>796343</v>
      </c>
      <c r="AJ517">
        <v>1982</v>
      </c>
      <c r="AK517" t="s">
        <v>279</v>
      </c>
      <c r="AL517" t="s">
        <v>276</v>
      </c>
      <c r="AM517" t="s">
        <v>245</v>
      </c>
    </row>
    <row r="518" spans="1:39" x14ac:dyDescent="0.3">
      <c r="A518" s="1">
        <v>43620</v>
      </c>
      <c r="B518" t="s">
        <v>5</v>
      </c>
      <c r="C518" t="s">
        <v>239</v>
      </c>
      <c r="D518">
        <v>700</v>
      </c>
      <c r="E518">
        <v>9</v>
      </c>
      <c r="F518">
        <v>263.26998900000001</v>
      </c>
      <c r="G518">
        <v>268.92999300000002</v>
      </c>
      <c r="H518">
        <v>257.459991</v>
      </c>
      <c r="I518">
        <v>268.709991</v>
      </c>
      <c r="J518">
        <v>268.709991</v>
      </c>
      <c r="K518">
        <v>3750800</v>
      </c>
      <c r="L518">
        <v>2.1190000000000002</v>
      </c>
      <c r="M518">
        <v>3.6688816414834402E-2</v>
      </c>
      <c r="N518">
        <v>-3.4887292493798301E-2</v>
      </c>
      <c r="O518">
        <v>-3.9870417622321797E-2</v>
      </c>
      <c r="P518">
        <v>4.30790861698086E-2</v>
      </c>
      <c r="Q518">
        <v>6.6945468786326595E-2</v>
      </c>
      <c r="R518">
        <v>3.0059295595384498E-2</v>
      </c>
      <c r="S518">
        <v>2.0964410165769401E-2</v>
      </c>
      <c r="T518">
        <v>1.59543685934317E-2</v>
      </c>
      <c r="U518">
        <v>2.14803888825334E-2</v>
      </c>
      <c r="V518">
        <v>291.709991</v>
      </c>
      <c r="W518">
        <v>204.949997</v>
      </c>
      <c r="X518">
        <v>-0.17219235348995099</v>
      </c>
      <c r="Y518">
        <v>2.1205927310919401E-2</v>
      </c>
      <c r="Z518">
        <v>1.7011268180358301</v>
      </c>
      <c r="AA518">
        <v>0.27828250069018401</v>
      </c>
      <c r="AB518">
        <v>0.402613022096525</v>
      </c>
      <c r="AC518" t="s">
        <v>254</v>
      </c>
      <c r="AD518" t="s">
        <v>277</v>
      </c>
      <c r="AE518" t="s">
        <v>56</v>
      </c>
      <c r="AF518" t="s">
        <v>58</v>
      </c>
      <c r="AG518" t="s">
        <v>278</v>
      </c>
      <c r="AH518" s="45">
        <v>35555</v>
      </c>
      <c r="AI518">
        <v>796343</v>
      </c>
      <c r="AJ518">
        <v>1982</v>
      </c>
      <c r="AK518" t="s">
        <v>279</v>
      </c>
      <c r="AL518" t="s">
        <v>276</v>
      </c>
      <c r="AM518" t="s">
        <v>245</v>
      </c>
    </row>
    <row r="519" spans="1:39" x14ac:dyDescent="0.3">
      <c r="A519" s="1">
        <v>43621</v>
      </c>
      <c r="B519" t="s">
        <v>5</v>
      </c>
      <c r="C519" t="s">
        <v>239</v>
      </c>
      <c r="D519">
        <v>500</v>
      </c>
      <c r="E519">
        <v>9</v>
      </c>
      <c r="F519">
        <v>272.77999899999998</v>
      </c>
      <c r="G519">
        <v>273.209991</v>
      </c>
      <c r="H519">
        <v>268.39001500000001</v>
      </c>
      <c r="I519">
        <v>272.85998499999999</v>
      </c>
      <c r="J519">
        <v>272.85998499999999</v>
      </c>
      <c r="K519">
        <v>2650400</v>
      </c>
      <c r="L519">
        <v>2.1230000000000002</v>
      </c>
      <c r="M519">
        <v>1.5326090499624301E-2</v>
      </c>
      <c r="N519">
        <v>-1.9039988525868599E-3</v>
      </c>
      <c r="O519">
        <v>-4.5563366319272901E-2</v>
      </c>
      <c r="P519">
        <v>6.22200865159016E-2</v>
      </c>
      <c r="Q519">
        <v>7.4226343895052102E-2</v>
      </c>
      <c r="R519">
        <v>3.0741083370489902E-2</v>
      </c>
      <c r="S519">
        <v>2.0702677159272698E-2</v>
      </c>
      <c r="T519">
        <v>1.6049288667131099E-2</v>
      </c>
      <c r="U519">
        <v>2.1495785607059101E-2</v>
      </c>
      <c r="V519">
        <v>291.709991</v>
      </c>
      <c r="W519">
        <v>204.949997</v>
      </c>
      <c r="X519">
        <v>-0.17219235348995099</v>
      </c>
      <c r="Y519">
        <v>8.1287266899663802E-3</v>
      </c>
      <c r="Z519">
        <v>1.7015415175180899</v>
      </c>
      <c r="AA519">
        <v>0.32170160298311301</v>
      </c>
      <c r="AB519">
        <v>0.35254761659414202</v>
      </c>
      <c r="AC519" t="s">
        <v>254</v>
      </c>
      <c r="AD519" t="s">
        <v>277</v>
      </c>
      <c r="AE519" t="s">
        <v>56</v>
      </c>
      <c r="AF519" t="s">
        <v>58</v>
      </c>
      <c r="AG519" t="s">
        <v>278</v>
      </c>
      <c r="AH519" s="45">
        <v>35555</v>
      </c>
      <c r="AI519">
        <v>796343</v>
      </c>
      <c r="AJ519">
        <v>1982</v>
      </c>
      <c r="AK519" t="s">
        <v>279</v>
      </c>
      <c r="AL519" t="s">
        <v>276</v>
      </c>
      <c r="AM519" t="s">
        <v>245</v>
      </c>
    </row>
    <row r="520" spans="1:39" x14ac:dyDescent="0.3">
      <c r="A520" s="1">
        <v>43644</v>
      </c>
      <c r="B520" t="s">
        <v>5</v>
      </c>
      <c r="C520" t="s">
        <v>239</v>
      </c>
      <c r="D520">
        <v>400</v>
      </c>
      <c r="E520">
        <v>9</v>
      </c>
      <c r="F520">
        <v>294.5</v>
      </c>
      <c r="G520">
        <v>295.10000600000001</v>
      </c>
      <c r="H520">
        <v>291.95001200000002</v>
      </c>
      <c r="I520">
        <v>294.64999399999999</v>
      </c>
      <c r="J520">
        <v>294.64999399999999</v>
      </c>
      <c r="K520">
        <v>2648300</v>
      </c>
      <c r="L520">
        <v>2</v>
      </c>
      <c r="M520">
        <v>4.8308693933084203E-3</v>
      </c>
      <c r="N520">
        <v>-1.57584093635166E-2</v>
      </c>
      <c r="O520">
        <v>7.4925403906712401E-2</v>
      </c>
      <c r="P520">
        <v>0.10045150899592099</v>
      </c>
      <c r="Q520">
        <v>0.21486298921779001</v>
      </c>
      <c r="R520">
        <v>2.1584688054508201E-2</v>
      </c>
      <c r="S520">
        <v>2.1897258485300799E-2</v>
      </c>
      <c r="T520">
        <v>1.73511500204441E-2</v>
      </c>
      <c r="U520">
        <v>2.1754664759084601E-2</v>
      </c>
      <c r="V520">
        <v>304</v>
      </c>
      <c r="W520">
        <v>204.949997</v>
      </c>
      <c r="X520">
        <v>-0.17219235348995099</v>
      </c>
      <c r="Y520">
        <v>5.7409418775350302E-3</v>
      </c>
      <c r="Z520">
        <v>1.72327282361854</v>
      </c>
      <c r="AA520">
        <v>1.2049490751863701</v>
      </c>
      <c r="AB520">
        <v>1.04194929911071</v>
      </c>
      <c r="AC520" t="s">
        <v>254</v>
      </c>
      <c r="AD520" t="s">
        <v>277</v>
      </c>
      <c r="AE520" t="s">
        <v>56</v>
      </c>
      <c r="AF520" t="s">
        <v>58</v>
      </c>
      <c r="AG520" t="s">
        <v>278</v>
      </c>
      <c r="AH520" s="45">
        <v>35555</v>
      </c>
      <c r="AI520">
        <v>796343</v>
      </c>
      <c r="AJ520">
        <v>1982</v>
      </c>
      <c r="AK520" t="s">
        <v>279</v>
      </c>
      <c r="AL520" t="s">
        <v>276</v>
      </c>
      <c r="AM520" t="s">
        <v>245</v>
      </c>
    </row>
    <row r="521" spans="1:39" x14ac:dyDescent="0.3">
      <c r="A521" s="1">
        <v>43578</v>
      </c>
      <c r="B521" t="s">
        <v>5</v>
      </c>
      <c r="C521" t="s">
        <v>239</v>
      </c>
      <c r="D521">
        <v>600</v>
      </c>
      <c r="E521">
        <v>10</v>
      </c>
      <c r="F521">
        <v>272.540009</v>
      </c>
      <c r="G521">
        <v>278.89001500000001</v>
      </c>
      <c r="H521">
        <v>271.58999599999999</v>
      </c>
      <c r="I521">
        <v>278.48998999999998</v>
      </c>
      <c r="J521">
        <v>278.48998999999998</v>
      </c>
      <c r="K521">
        <v>2693600</v>
      </c>
      <c r="L521">
        <v>2.57</v>
      </c>
      <c r="M521">
        <v>2.2808321999301499E-2</v>
      </c>
      <c r="N521">
        <v>2.2771549594591298E-2</v>
      </c>
      <c r="O521">
        <v>5.2751453673386101E-2</v>
      </c>
      <c r="P521">
        <v>0.13282880941066599</v>
      </c>
      <c r="Q521">
        <v>0.21221559358705699</v>
      </c>
      <c r="R521">
        <v>1.1535624927249201E-2</v>
      </c>
      <c r="S521">
        <v>1.0031860282809901E-2</v>
      </c>
      <c r="T521">
        <v>1.15328556786855E-2</v>
      </c>
      <c r="U521">
        <v>2.0914560753286002E-2</v>
      </c>
      <c r="V521">
        <v>278.89001500000001</v>
      </c>
      <c r="W521">
        <v>204.949997</v>
      </c>
      <c r="X521">
        <v>-0.17219235348995099</v>
      </c>
      <c r="Y521">
        <v>8.8023511954049196E-3</v>
      </c>
      <c r="Z521">
        <v>1.6660755209376099</v>
      </c>
      <c r="AA521">
        <v>1.17534400864718</v>
      </c>
      <c r="AB521">
        <v>0.95282241286330704</v>
      </c>
      <c r="AC521" t="s">
        <v>255</v>
      </c>
      <c r="AD521" t="s">
        <v>277</v>
      </c>
      <c r="AE521" t="s">
        <v>56</v>
      </c>
      <c r="AF521" t="s">
        <v>58</v>
      </c>
      <c r="AG521" t="s">
        <v>278</v>
      </c>
      <c r="AH521" s="45">
        <v>35555</v>
      </c>
      <c r="AI521">
        <v>796343</v>
      </c>
      <c r="AJ521">
        <v>1982</v>
      </c>
      <c r="AK521" t="s">
        <v>279</v>
      </c>
      <c r="AL521" t="s">
        <v>276</v>
      </c>
      <c r="AM521" t="s">
        <v>245</v>
      </c>
    </row>
    <row r="522" spans="1:39" x14ac:dyDescent="0.3">
      <c r="A522" s="1">
        <v>43580</v>
      </c>
      <c r="B522" t="s">
        <v>5</v>
      </c>
      <c r="C522" t="s">
        <v>239</v>
      </c>
      <c r="D522">
        <v>600</v>
      </c>
      <c r="E522">
        <v>10</v>
      </c>
      <c r="F522">
        <v>278.39999399999999</v>
      </c>
      <c r="G522">
        <v>279.51998900000001</v>
      </c>
      <c r="H522">
        <v>274.38000499999998</v>
      </c>
      <c r="I522">
        <v>277.66000400000001</v>
      </c>
      <c r="J522">
        <v>277.66000400000001</v>
      </c>
      <c r="K522">
        <v>1747200</v>
      </c>
      <c r="L522">
        <v>2.5339999999999998</v>
      </c>
      <c r="M522">
        <v>7.9911905289644196E-3</v>
      </c>
      <c r="N522">
        <v>3.0014469098095398E-2</v>
      </c>
      <c r="O522">
        <v>5.7022892478030697E-2</v>
      </c>
      <c r="P522">
        <v>0.13514826380414</v>
      </c>
      <c r="Q522">
        <v>0.242407014316049</v>
      </c>
      <c r="R522">
        <v>1.20218460934299E-2</v>
      </c>
      <c r="S522">
        <v>9.4738744723201207E-3</v>
      </c>
      <c r="T522">
        <v>1.1557082280787501E-2</v>
      </c>
      <c r="U522">
        <v>2.08201865676493E-2</v>
      </c>
      <c r="V522">
        <v>280.17001299999998</v>
      </c>
      <c r="W522">
        <v>204.949997</v>
      </c>
      <c r="X522">
        <v>-0.17219235348995099</v>
      </c>
      <c r="Y522">
        <v>-3.6904169755480902E-4</v>
      </c>
      <c r="Z522">
        <v>1.6596586570765699</v>
      </c>
      <c r="AA522">
        <v>1.36495082568616</v>
      </c>
      <c r="AB522">
        <v>1.0891936789024299</v>
      </c>
      <c r="AC522" t="s">
        <v>255</v>
      </c>
      <c r="AD522" t="s">
        <v>277</v>
      </c>
      <c r="AE522" t="s">
        <v>56</v>
      </c>
      <c r="AF522" t="s">
        <v>58</v>
      </c>
      <c r="AG522" t="s">
        <v>278</v>
      </c>
      <c r="AH522" s="45">
        <v>35555</v>
      </c>
      <c r="AI522">
        <v>796343</v>
      </c>
      <c r="AJ522">
        <v>1982</v>
      </c>
      <c r="AK522" t="s">
        <v>279</v>
      </c>
      <c r="AL522" t="s">
        <v>276</v>
      </c>
      <c r="AM522" t="s">
        <v>245</v>
      </c>
    </row>
    <row r="523" spans="1:39" x14ac:dyDescent="0.3">
      <c r="A523" s="1">
        <v>43607</v>
      </c>
      <c r="B523" t="s">
        <v>5</v>
      </c>
      <c r="C523" t="s">
        <v>239</v>
      </c>
      <c r="D523">
        <v>600</v>
      </c>
      <c r="E523">
        <v>10</v>
      </c>
      <c r="F523">
        <v>277.42001299999998</v>
      </c>
      <c r="G523">
        <v>282.73998999999998</v>
      </c>
      <c r="H523">
        <v>277.26001000000002</v>
      </c>
      <c r="I523">
        <v>281.82000699999998</v>
      </c>
      <c r="J523">
        <v>281.82000699999998</v>
      </c>
      <c r="K523">
        <v>1570500</v>
      </c>
      <c r="L523">
        <v>2.3929999999999998</v>
      </c>
      <c r="M523">
        <v>1.33956883761396E-2</v>
      </c>
      <c r="N523">
        <v>1.7901093349762101E-2</v>
      </c>
      <c r="O523">
        <v>3.4694799932791197E-2</v>
      </c>
      <c r="P523">
        <v>8.9239635881065205E-2</v>
      </c>
      <c r="Q523">
        <v>0.168577815413194</v>
      </c>
      <c r="R523">
        <v>1.7361197780844499E-2</v>
      </c>
      <c r="S523">
        <v>1.74009961228637E-2</v>
      </c>
      <c r="T523">
        <v>1.3697111799287001E-2</v>
      </c>
      <c r="U523">
        <v>2.1132437476828001E-2</v>
      </c>
      <c r="V523">
        <v>291.709991</v>
      </c>
      <c r="W523">
        <v>204.949997</v>
      </c>
      <c r="X523">
        <v>-0.17219235348995099</v>
      </c>
      <c r="Y523">
        <v>-2.8283920525026501E-3</v>
      </c>
      <c r="Z523">
        <v>1.6877382465014099</v>
      </c>
      <c r="AA523">
        <v>0.89402146897448698</v>
      </c>
      <c r="AB523">
        <v>0.86603840214927097</v>
      </c>
      <c r="AC523" t="s">
        <v>255</v>
      </c>
      <c r="AD523" t="s">
        <v>277</v>
      </c>
      <c r="AE523" t="s">
        <v>56</v>
      </c>
      <c r="AF523" t="s">
        <v>58</v>
      </c>
      <c r="AG523" t="s">
        <v>278</v>
      </c>
      <c r="AH523" s="45">
        <v>35555</v>
      </c>
      <c r="AI523">
        <v>796343</v>
      </c>
      <c r="AJ523">
        <v>1982</v>
      </c>
      <c r="AK523" t="s">
        <v>279</v>
      </c>
      <c r="AL523" t="s">
        <v>276</v>
      </c>
      <c r="AM523" t="s">
        <v>245</v>
      </c>
    </row>
    <row r="524" spans="1:39" x14ac:dyDescent="0.3">
      <c r="A524" s="1">
        <v>43621</v>
      </c>
      <c r="B524" t="s">
        <v>5</v>
      </c>
      <c r="C524" t="s">
        <v>239</v>
      </c>
      <c r="D524">
        <v>900</v>
      </c>
      <c r="E524">
        <v>10</v>
      </c>
      <c r="F524">
        <v>272.77999899999998</v>
      </c>
      <c r="G524">
        <v>273.209991</v>
      </c>
      <c r="H524">
        <v>268.39001500000001</v>
      </c>
      <c r="I524">
        <v>272.85998499999999</v>
      </c>
      <c r="J524">
        <v>272.85998499999999</v>
      </c>
      <c r="K524">
        <v>2650400</v>
      </c>
      <c r="L524">
        <v>2.1230000000000002</v>
      </c>
      <c r="M524">
        <v>1.5326090499624301E-2</v>
      </c>
      <c r="N524">
        <v>-1.9039988525868599E-3</v>
      </c>
      <c r="O524">
        <v>-4.5563366319272901E-2</v>
      </c>
      <c r="P524">
        <v>6.22200865159016E-2</v>
      </c>
      <c r="Q524">
        <v>7.4226343895052102E-2</v>
      </c>
      <c r="R524">
        <v>3.0741083370489902E-2</v>
      </c>
      <c r="S524">
        <v>2.0702677159272698E-2</v>
      </c>
      <c r="T524">
        <v>1.6049288667131099E-2</v>
      </c>
      <c r="U524">
        <v>2.1495785607059101E-2</v>
      </c>
      <c r="V524">
        <v>291.709991</v>
      </c>
      <c r="W524">
        <v>204.949997</v>
      </c>
      <c r="X524">
        <v>-0.17219235348995099</v>
      </c>
      <c r="Y524">
        <v>8.1287266899663802E-3</v>
      </c>
      <c r="Z524">
        <v>1.7015415175180899</v>
      </c>
      <c r="AA524">
        <v>0.32170160298311301</v>
      </c>
      <c r="AB524">
        <v>0.35254761659414202</v>
      </c>
      <c r="AC524" t="s">
        <v>255</v>
      </c>
      <c r="AD524" t="s">
        <v>277</v>
      </c>
      <c r="AE524" t="s">
        <v>56</v>
      </c>
      <c r="AF524" t="s">
        <v>58</v>
      </c>
      <c r="AG524" t="s">
        <v>278</v>
      </c>
      <c r="AH524" s="45">
        <v>35555</v>
      </c>
      <c r="AI524">
        <v>796343</v>
      </c>
      <c r="AJ524">
        <v>1982</v>
      </c>
      <c r="AK524" t="s">
        <v>279</v>
      </c>
      <c r="AL524" t="s">
        <v>276</v>
      </c>
      <c r="AM524" t="s">
        <v>245</v>
      </c>
    </row>
    <row r="525" spans="1:39" x14ac:dyDescent="0.3">
      <c r="A525" s="1">
        <v>43623</v>
      </c>
      <c r="B525" t="s">
        <v>5</v>
      </c>
      <c r="C525" t="s">
        <v>239</v>
      </c>
      <c r="D525">
        <v>400</v>
      </c>
      <c r="E525">
        <v>10</v>
      </c>
      <c r="F525">
        <v>275.86999500000002</v>
      </c>
      <c r="G525">
        <v>282.36999500000002</v>
      </c>
      <c r="H525">
        <v>275.51001000000002</v>
      </c>
      <c r="I525">
        <v>278.16000400000001</v>
      </c>
      <c r="J525">
        <v>278.16000400000001</v>
      </c>
      <c r="K525">
        <v>2758900</v>
      </c>
      <c r="L525">
        <v>2.0840000000000001</v>
      </c>
      <c r="M525">
        <v>1.21529853997477E-2</v>
      </c>
      <c r="N525">
        <v>2.6446775137163901E-2</v>
      </c>
      <c r="O525">
        <v>3.9262949720621099E-3</v>
      </c>
      <c r="P525">
        <v>8.79530652903497E-2</v>
      </c>
      <c r="Q525">
        <v>9.1059116645913707E-2</v>
      </c>
      <c r="R525">
        <v>3.0193228370375701E-2</v>
      </c>
      <c r="S525">
        <v>2.0347136514245301E-2</v>
      </c>
      <c r="T525">
        <v>1.6107017216078601E-2</v>
      </c>
      <c r="U525">
        <v>2.1510246813361601E-2</v>
      </c>
      <c r="V525">
        <v>291.709991</v>
      </c>
      <c r="W525">
        <v>204.949997</v>
      </c>
      <c r="X525">
        <v>-0.17219235348995099</v>
      </c>
      <c r="Y525">
        <v>1.0442979367750601E-2</v>
      </c>
      <c r="Z525">
        <v>1.7017117927226699</v>
      </c>
      <c r="AA525">
        <v>0.42525339674837798</v>
      </c>
      <c r="AB525">
        <v>0.30233513568359</v>
      </c>
      <c r="AC525" t="s">
        <v>255</v>
      </c>
      <c r="AD525" t="s">
        <v>277</v>
      </c>
      <c r="AE525" t="s">
        <v>56</v>
      </c>
      <c r="AF525" t="s">
        <v>58</v>
      </c>
      <c r="AG525" t="s">
        <v>278</v>
      </c>
      <c r="AH525" s="45">
        <v>35555</v>
      </c>
      <c r="AI525">
        <v>796343</v>
      </c>
      <c r="AJ525">
        <v>1982</v>
      </c>
      <c r="AK525" t="s">
        <v>279</v>
      </c>
      <c r="AL525" t="s">
        <v>276</v>
      </c>
      <c r="AM525" t="s">
        <v>245</v>
      </c>
    </row>
    <row r="526" spans="1:39" x14ac:dyDescent="0.3">
      <c r="A526" s="1">
        <v>43578</v>
      </c>
      <c r="B526" t="s">
        <v>5</v>
      </c>
      <c r="C526" t="s">
        <v>239</v>
      </c>
      <c r="D526">
        <v>1700</v>
      </c>
      <c r="E526">
        <v>11</v>
      </c>
      <c r="F526">
        <v>272.540009</v>
      </c>
      <c r="G526">
        <v>278.89001500000001</v>
      </c>
      <c r="H526">
        <v>271.58999599999999</v>
      </c>
      <c r="I526">
        <v>278.48998999999998</v>
      </c>
      <c r="J526">
        <v>278.48998999999998</v>
      </c>
      <c r="K526">
        <v>2693600</v>
      </c>
      <c r="L526">
        <v>2.57</v>
      </c>
      <c r="M526">
        <v>2.2808321999301499E-2</v>
      </c>
      <c r="N526">
        <v>2.2771549594591298E-2</v>
      </c>
      <c r="O526">
        <v>5.2751453673386101E-2</v>
      </c>
      <c r="P526">
        <v>0.13282880941066599</v>
      </c>
      <c r="Q526">
        <v>0.21221559358705699</v>
      </c>
      <c r="R526">
        <v>1.1535624927249201E-2</v>
      </c>
      <c r="S526">
        <v>1.0031860282809901E-2</v>
      </c>
      <c r="T526">
        <v>1.15328556786855E-2</v>
      </c>
      <c r="U526">
        <v>2.0914560753286002E-2</v>
      </c>
      <c r="V526">
        <v>278.89001500000001</v>
      </c>
      <c r="W526">
        <v>204.949997</v>
      </c>
      <c r="X526">
        <v>-0.17219235348995099</v>
      </c>
      <c r="Y526">
        <v>8.8023511954049196E-3</v>
      </c>
      <c r="Z526">
        <v>1.6660755209376099</v>
      </c>
      <c r="AA526">
        <v>1.17534400864718</v>
      </c>
      <c r="AB526">
        <v>0.95282241286330704</v>
      </c>
      <c r="AC526" t="s">
        <v>256</v>
      </c>
      <c r="AD526" t="s">
        <v>277</v>
      </c>
      <c r="AE526" t="s">
        <v>56</v>
      </c>
      <c r="AF526" t="s">
        <v>58</v>
      </c>
      <c r="AG526" t="s">
        <v>278</v>
      </c>
      <c r="AH526" s="45">
        <v>35555</v>
      </c>
      <c r="AI526">
        <v>796343</v>
      </c>
      <c r="AJ526">
        <v>1982</v>
      </c>
      <c r="AK526" t="s">
        <v>279</v>
      </c>
      <c r="AL526" t="s">
        <v>276</v>
      </c>
      <c r="AM526" t="s">
        <v>245</v>
      </c>
    </row>
    <row r="527" spans="1:39" x14ac:dyDescent="0.3">
      <c r="A527" s="1">
        <v>43580</v>
      </c>
      <c r="B527" t="s">
        <v>5</v>
      </c>
      <c r="C527" t="s">
        <v>246</v>
      </c>
      <c r="D527">
        <v>1200</v>
      </c>
      <c r="E527">
        <v>11</v>
      </c>
      <c r="F527">
        <v>278.39999399999999</v>
      </c>
      <c r="G527">
        <v>279.51998900000001</v>
      </c>
      <c r="H527">
        <v>274.38000499999998</v>
      </c>
      <c r="I527">
        <v>277.66000400000001</v>
      </c>
      <c r="J527">
        <v>277.66000400000001</v>
      </c>
      <c r="K527">
        <v>1747200</v>
      </c>
      <c r="L527">
        <v>2.5339999999999998</v>
      </c>
      <c r="M527">
        <v>7.9911905289644196E-3</v>
      </c>
      <c r="N527">
        <v>3.0014469098095398E-2</v>
      </c>
      <c r="O527">
        <v>5.7022892478030697E-2</v>
      </c>
      <c r="P527">
        <v>0.13514826380414</v>
      </c>
      <c r="Q527">
        <v>0.242407014316049</v>
      </c>
      <c r="R527">
        <v>1.20218460934299E-2</v>
      </c>
      <c r="S527">
        <v>9.4738744723201207E-3</v>
      </c>
      <c r="T527">
        <v>1.1557082280787501E-2</v>
      </c>
      <c r="U527">
        <v>2.08201865676493E-2</v>
      </c>
      <c r="V527">
        <v>280.17001299999998</v>
      </c>
      <c r="W527">
        <v>204.949997</v>
      </c>
      <c r="X527">
        <v>-0.17219235348995099</v>
      </c>
      <c r="Y527">
        <v>-3.6904169755480902E-4</v>
      </c>
      <c r="Z527">
        <v>1.6596586570765699</v>
      </c>
      <c r="AA527">
        <v>1.36495082568616</v>
      </c>
      <c r="AB527">
        <v>1.0891936789024299</v>
      </c>
      <c r="AC527" t="s">
        <v>256</v>
      </c>
      <c r="AD527" t="s">
        <v>277</v>
      </c>
      <c r="AE527" t="s">
        <v>56</v>
      </c>
      <c r="AF527" t="s">
        <v>58</v>
      </c>
      <c r="AG527" t="s">
        <v>278</v>
      </c>
      <c r="AH527" s="45">
        <v>35555</v>
      </c>
      <c r="AI527">
        <v>796343</v>
      </c>
      <c r="AJ527">
        <v>1982</v>
      </c>
      <c r="AK527" t="s">
        <v>279</v>
      </c>
      <c r="AL527" t="s">
        <v>276</v>
      </c>
      <c r="AM527" t="s">
        <v>245</v>
      </c>
    </row>
    <row r="528" spans="1:39" x14ac:dyDescent="0.3">
      <c r="A528" s="1">
        <v>43591</v>
      </c>
      <c r="B528" t="s">
        <v>5</v>
      </c>
      <c r="C528" t="s">
        <v>239</v>
      </c>
      <c r="D528">
        <v>700</v>
      </c>
      <c r="E528">
        <v>11</v>
      </c>
      <c r="F528">
        <v>277.60000600000001</v>
      </c>
      <c r="G528">
        <v>284.220000999999</v>
      </c>
      <c r="H528">
        <v>275.80999800000001</v>
      </c>
      <c r="I528">
        <v>283.66000400000001</v>
      </c>
      <c r="J528">
        <v>283.66000400000001</v>
      </c>
      <c r="K528">
        <v>1994500</v>
      </c>
      <c r="L528">
        <v>2.5</v>
      </c>
      <c r="M528">
        <v>-6.7458025129027198E-3</v>
      </c>
      <c r="N528">
        <v>-8.7049019922275702E-3</v>
      </c>
      <c r="O528">
        <v>4.3814212593860299E-2</v>
      </c>
      <c r="P528">
        <v>0.107532915178381</v>
      </c>
      <c r="Q528">
        <v>0.22702012495583601</v>
      </c>
      <c r="R528">
        <v>1.72295158319252E-2</v>
      </c>
      <c r="S528">
        <v>1.13208886749299E-2</v>
      </c>
      <c r="T528">
        <v>1.1304806576794601E-2</v>
      </c>
      <c r="U528">
        <v>2.0862729900601999E-2</v>
      </c>
      <c r="V528">
        <v>291.709991</v>
      </c>
      <c r="W528">
        <v>204.949997</v>
      </c>
      <c r="X528">
        <v>-0.17219235348995099</v>
      </c>
      <c r="Y528">
        <v>-4.4810132310555703E-3</v>
      </c>
      <c r="Z528">
        <v>1.67319028635286</v>
      </c>
      <c r="AA528">
        <v>1.26603384392366</v>
      </c>
      <c r="AB528">
        <v>1.3669688300051099</v>
      </c>
      <c r="AC528" t="s">
        <v>256</v>
      </c>
      <c r="AD528" t="s">
        <v>277</v>
      </c>
      <c r="AE528" t="s">
        <v>56</v>
      </c>
      <c r="AF528" t="s">
        <v>58</v>
      </c>
      <c r="AG528" t="s">
        <v>278</v>
      </c>
      <c r="AH528" s="45">
        <v>35555</v>
      </c>
      <c r="AI528">
        <v>796343</v>
      </c>
      <c r="AJ528">
        <v>1982</v>
      </c>
      <c r="AK528" t="s">
        <v>279</v>
      </c>
      <c r="AL528" t="s">
        <v>276</v>
      </c>
      <c r="AM528" t="s">
        <v>245</v>
      </c>
    </row>
    <row r="529" spans="1:39" x14ac:dyDescent="0.3">
      <c r="A529" s="1">
        <v>43598</v>
      </c>
      <c r="B529" t="s">
        <v>5</v>
      </c>
      <c r="C529" t="s">
        <v>239</v>
      </c>
      <c r="D529">
        <v>400</v>
      </c>
      <c r="E529">
        <v>11</v>
      </c>
      <c r="F529">
        <v>270.57000699999998</v>
      </c>
      <c r="G529">
        <v>274.19000199999999</v>
      </c>
      <c r="H529">
        <v>267.220000999999</v>
      </c>
      <c r="I529">
        <v>267.70001200000002</v>
      </c>
      <c r="J529">
        <v>267.70001200000002</v>
      </c>
      <c r="K529">
        <v>2698300</v>
      </c>
      <c r="L529">
        <v>2.4049999999999998</v>
      </c>
      <c r="M529">
        <v>-3.94792876507222E-2</v>
      </c>
      <c r="N529">
        <v>-5.7909356615246502E-2</v>
      </c>
      <c r="O529">
        <v>-1.4389712050012E-2</v>
      </c>
      <c r="P529">
        <v>3.5396865831631499E-2</v>
      </c>
      <c r="Q529">
        <v>0.104447873718402</v>
      </c>
      <c r="R529">
        <v>1.9675026497573501E-2</v>
      </c>
      <c r="S529">
        <v>1.49419635589147E-2</v>
      </c>
      <c r="T529">
        <v>1.2766489225121601E-2</v>
      </c>
      <c r="U529">
        <v>2.0995972976999101E-2</v>
      </c>
      <c r="V529">
        <v>291.709991</v>
      </c>
      <c r="W529">
        <v>204.949997</v>
      </c>
      <c r="X529">
        <v>-0.17219235348995099</v>
      </c>
      <c r="Y529">
        <v>-2.4426469085879299E-2</v>
      </c>
      <c r="Z529">
        <v>1.6761841689105199</v>
      </c>
      <c r="AA529">
        <v>0.49994090821520099</v>
      </c>
      <c r="AB529">
        <v>0.83333180813956298</v>
      </c>
      <c r="AC529" t="s">
        <v>256</v>
      </c>
      <c r="AD529" t="s">
        <v>277</v>
      </c>
      <c r="AE529" t="s">
        <v>56</v>
      </c>
      <c r="AF529" t="s">
        <v>58</v>
      </c>
      <c r="AG529" t="s">
        <v>278</v>
      </c>
      <c r="AH529" s="45">
        <v>35555</v>
      </c>
      <c r="AI529">
        <v>796343</v>
      </c>
      <c r="AJ529">
        <v>1982</v>
      </c>
      <c r="AK529" t="s">
        <v>279</v>
      </c>
      <c r="AL529" t="s">
        <v>276</v>
      </c>
      <c r="AM529" t="s">
        <v>245</v>
      </c>
    </row>
    <row r="530" spans="1:39" x14ac:dyDescent="0.3">
      <c r="A530" s="1">
        <v>43599</v>
      </c>
      <c r="B530" t="s">
        <v>5</v>
      </c>
      <c r="C530" t="s">
        <v>246</v>
      </c>
      <c r="D530">
        <v>1100</v>
      </c>
      <c r="E530">
        <v>11</v>
      </c>
      <c r="F530">
        <v>269.42999300000002</v>
      </c>
      <c r="G530">
        <v>274.23001099999999</v>
      </c>
      <c r="H530">
        <v>269.290009</v>
      </c>
      <c r="I530">
        <v>271.85998499999999</v>
      </c>
      <c r="J530">
        <v>271.85998499999999</v>
      </c>
      <c r="K530">
        <v>2046600</v>
      </c>
      <c r="L530">
        <v>2.419</v>
      </c>
      <c r="M530">
        <v>1.54201773790384E-2</v>
      </c>
      <c r="N530">
        <v>-1.8983034376114299E-2</v>
      </c>
      <c r="O530">
        <v>-1.47156839846066E-4</v>
      </c>
      <c r="P530">
        <v>3.9350163898847601E-2</v>
      </c>
      <c r="Q530">
        <v>0.11684541665522299</v>
      </c>
      <c r="R530">
        <v>2.14026709363082E-2</v>
      </c>
      <c r="S530">
        <v>1.53286439907734E-2</v>
      </c>
      <c r="T530">
        <v>1.28305101591195E-2</v>
      </c>
      <c r="U530">
        <v>2.1016623080071802E-2</v>
      </c>
      <c r="V530">
        <v>291.709991</v>
      </c>
      <c r="W530">
        <v>204.949997</v>
      </c>
      <c r="X530">
        <v>-0.17219235348995099</v>
      </c>
      <c r="Y530">
        <v>7.98398755130913E-3</v>
      </c>
      <c r="Z530">
        <v>1.6768165229178</v>
      </c>
      <c r="AA530">
        <v>0.57497252182583902</v>
      </c>
      <c r="AB530">
        <v>0.73773692463160301</v>
      </c>
      <c r="AC530" t="s">
        <v>256</v>
      </c>
      <c r="AD530" t="s">
        <v>277</v>
      </c>
      <c r="AE530" t="s">
        <v>56</v>
      </c>
      <c r="AF530" t="s">
        <v>58</v>
      </c>
      <c r="AG530" t="s">
        <v>278</v>
      </c>
      <c r="AH530" s="45">
        <v>35555</v>
      </c>
      <c r="AI530">
        <v>796343</v>
      </c>
      <c r="AJ530">
        <v>1982</v>
      </c>
      <c r="AK530" t="s">
        <v>279</v>
      </c>
      <c r="AL530" t="s">
        <v>276</v>
      </c>
      <c r="AM530" t="s">
        <v>245</v>
      </c>
    </row>
    <row r="531" spans="1:39" x14ac:dyDescent="0.3">
      <c r="A531" s="1">
        <v>43609</v>
      </c>
      <c r="B531" t="s">
        <v>5</v>
      </c>
      <c r="C531" t="s">
        <v>239</v>
      </c>
      <c r="D531">
        <v>1200</v>
      </c>
      <c r="E531">
        <v>11</v>
      </c>
      <c r="F531">
        <v>273.540009</v>
      </c>
      <c r="G531">
        <v>277.48001099999999</v>
      </c>
      <c r="H531">
        <v>273.540009</v>
      </c>
      <c r="I531">
        <v>274.76998900000001</v>
      </c>
      <c r="J531">
        <v>274.76998900000001</v>
      </c>
      <c r="K531">
        <v>1878300</v>
      </c>
      <c r="L531">
        <v>2.3239999999999998</v>
      </c>
      <c r="M531">
        <v>1.8942448941829E-3</v>
      </c>
      <c r="N531">
        <v>-1.8319422727903E-2</v>
      </c>
      <c r="O531">
        <v>-2.4718234342774601E-3</v>
      </c>
      <c r="P531">
        <v>6.0574560515201901E-2</v>
      </c>
      <c r="Q531">
        <v>0.11913502285864599</v>
      </c>
      <c r="R531">
        <v>1.7306565622661599E-2</v>
      </c>
      <c r="S531">
        <v>1.7616838973999301E-2</v>
      </c>
      <c r="T531">
        <v>1.41560280961375E-2</v>
      </c>
      <c r="U531">
        <v>2.1164744042149401E-2</v>
      </c>
      <c r="V531">
        <v>291.709991</v>
      </c>
      <c r="W531">
        <v>204.949997</v>
      </c>
      <c r="X531">
        <v>-0.17219235348995099</v>
      </c>
      <c r="Y531">
        <v>1.3526439988342199E-3</v>
      </c>
      <c r="Z531">
        <v>1.69060326419861</v>
      </c>
      <c r="AA531">
        <v>0.59094674703481598</v>
      </c>
      <c r="AB531">
        <v>0.75832098319322505</v>
      </c>
      <c r="AC531" t="s">
        <v>256</v>
      </c>
      <c r="AD531" t="s">
        <v>277</v>
      </c>
      <c r="AE531" t="s">
        <v>56</v>
      </c>
      <c r="AF531" t="s">
        <v>58</v>
      </c>
      <c r="AG531" t="s">
        <v>278</v>
      </c>
      <c r="AH531" s="45">
        <v>35555</v>
      </c>
      <c r="AI531">
        <v>796343</v>
      </c>
      <c r="AJ531">
        <v>1982</v>
      </c>
      <c r="AK531" t="s">
        <v>279</v>
      </c>
      <c r="AL531" t="s">
        <v>276</v>
      </c>
      <c r="AM531" t="s">
        <v>245</v>
      </c>
    </row>
    <row r="532" spans="1:39" x14ac:dyDescent="0.3">
      <c r="A532" s="1">
        <v>43616</v>
      </c>
      <c r="B532" t="s">
        <v>5</v>
      </c>
      <c r="C532" t="s">
        <v>246</v>
      </c>
      <c r="D532">
        <v>1500</v>
      </c>
      <c r="E532">
        <v>11</v>
      </c>
      <c r="F532">
        <v>271.27999899999998</v>
      </c>
      <c r="G532">
        <v>272.91000400000001</v>
      </c>
      <c r="H532">
        <v>268.75</v>
      </c>
      <c r="I532">
        <v>270.89999399999999</v>
      </c>
      <c r="J532">
        <v>270.89999399999999</v>
      </c>
      <c r="K532">
        <v>2526600</v>
      </c>
      <c r="L532">
        <v>2.1419999999999999</v>
      </c>
      <c r="M532">
        <v>-1.32379996444189E-2</v>
      </c>
      <c r="N532">
        <v>-1.2290372212684701E-2</v>
      </c>
      <c r="O532">
        <v>-6.5541639131130994E-2</v>
      </c>
      <c r="P532">
        <v>2.57627078484906E-2</v>
      </c>
      <c r="Q532">
        <v>9.07432912364909E-2</v>
      </c>
      <c r="R532">
        <v>1.26076622104644E-2</v>
      </c>
      <c r="S532">
        <v>1.7391043525039802E-2</v>
      </c>
      <c r="T532">
        <v>1.44569080836606E-2</v>
      </c>
      <c r="U532">
        <v>2.1177277601215402E-2</v>
      </c>
      <c r="V532">
        <v>291.709991</v>
      </c>
      <c r="W532">
        <v>204.949997</v>
      </c>
      <c r="X532">
        <v>-0.17219235348995099</v>
      </c>
      <c r="Y532">
        <v>-1.3283204951564801E-2</v>
      </c>
      <c r="Z532">
        <v>1.6851820677392899</v>
      </c>
      <c r="AA532">
        <v>0.42416619284448198</v>
      </c>
      <c r="AB532">
        <v>0.57171796384611695</v>
      </c>
      <c r="AC532" t="s">
        <v>256</v>
      </c>
      <c r="AD532" t="s">
        <v>277</v>
      </c>
      <c r="AE532" t="s">
        <v>56</v>
      </c>
      <c r="AF532" t="s">
        <v>58</v>
      </c>
      <c r="AG532" t="s">
        <v>278</v>
      </c>
      <c r="AH532" s="45">
        <v>35555</v>
      </c>
      <c r="AI532">
        <v>796343</v>
      </c>
      <c r="AJ532">
        <v>1982</v>
      </c>
      <c r="AK532" t="s">
        <v>279</v>
      </c>
      <c r="AL532" t="s">
        <v>276</v>
      </c>
      <c r="AM532" t="s">
        <v>245</v>
      </c>
    </row>
    <row r="533" spans="1:39" x14ac:dyDescent="0.3">
      <c r="A533" s="1">
        <v>43621</v>
      </c>
      <c r="B533" t="s">
        <v>5</v>
      </c>
      <c r="C533" t="s">
        <v>239</v>
      </c>
      <c r="D533">
        <v>400</v>
      </c>
      <c r="E533">
        <v>11</v>
      </c>
      <c r="F533">
        <v>272.77999899999998</v>
      </c>
      <c r="G533">
        <v>273.209991</v>
      </c>
      <c r="H533">
        <v>268.39001500000001</v>
      </c>
      <c r="I533">
        <v>272.85998499999999</v>
      </c>
      <c r="J533">
        <v>272.85998499999999</v>
      </c>
      <c r="K533">
        <v>2650400</v>
      </c>
      <c r="L533">
        <v>2.1230000000000002</v>
      </c>
      <c r="M533">
        <v>1.5326090499624301E-2</v>
      </c>
      <c r="N533">
        <v>-1.9039988525868599E-3</v>
      </c>
      <c r="O533">
        <v>-4.5563366319272901E-2</v>
      </c>
      <c r="P533">
        <v>6.22200865159016E-2</v>
      </c>
      <c r="Q533">
        <v>7.4226343895052102E-2</v>
      </c>
      <c r="R533">
        <v>3.0741083370489902E-2</v>
      </c>
      <c r="S533">
        <v>2.0702677159272698E-2</v>
      </c>
      <c r="T533">
        <v>1.6049288667131099E-2</v>
      </c>
      <c r="U533">
        <v>2.1495785607059101E-2</v>
      </c>
      <c r="V533">
        <v>291.709991</v>
      </c>
      <c r="W533">
        <v>204.949997</v>
      </c>
      <c r="X533">
        <v>-0.17219235348995099</v>
      </c>
      <c r="Y533">
        <v>8.1287266899663802E-3</v>
      </c>
      <c r="Z533">
        <v>1.7015415175180899</v>
      </c>
      <c r="AA533">
        <v>0.32170160298311301</v>
      </c>
      <c r="AB533">
        <v>0.35254761659414202</v>
      </c>
      <c r="AC533" t="s">
        <v>256</v>
      </c>
      <c r="AD533" t="s">
        <v>277</v>
      </c>
      <c r="AE533" t="s">
        <v>56</v>
      </c>
      <c r="AF533" t="s">
        <v>58</v>
      </c>
      <c r="AG533" t="s">
        <v>278</v>
      </c>
      <c r="AH533" s="45">
        <v>35555</v>
      </c>
      <c r="AI533">
        <v>796343</v>
      </c>
      <c r="AJ533">
        <v>1982</v>
      </c>
      <c r="AK533" t="s">
        <v>279</v>
      </c>
      <c r="AL533" t="s">
        <v>276</v>
      </c>
      <c r="AM533" t="s">
        <v>245</v>
      </c>
    </row>
    <row r="534" spans="1:39" x14ac:dyDescent="0.3">
      <c r="A534" s="1">
        <v>43623</v>
      </c>
      <c r="B534" t="s">
        <v>5</v>
      </c>
      <c r="C534" t="s">
        <v>239</v>
      </c>
      <c r="D534">
        <v>900</v>
      </c>
      <c r="E534">
        <v>11</v>
      </c>
      <c r="F534">
        <v>275.86999500000002</v>
      </c>
      <c r="G534">
        <v>282.36999500000002</v>
      </c>
      <c r="H534">
        <v>275.51001000000002</v>
      </c>
      <c r="I534">
        <v>278.16000400000001</v>
      </c>
      <c r="J534">
        <v>278.16000400000001</v>
      </c>
      <c r="K534">
        <v>2758900</v>
      </c>
      <c r="L534">
        <v>2.0840000000000001</v>
      </c>
      <c r="M534">
        <v>1.21529853997477E-2</v>
      </c>
      <c r="N534">
        <v>2.6446775137163901E-2</v>
      </c>
      <c r="O534">
        <v>3.9262949720621099E-3</v>
      </c>
      <c r="P534">
        <v>8.79530652903497E-2</v>
      </c>
      <c r="Q534">
        <v>9.1059116645913707E-2</v>
      </c>
      <c r="R534">
        <v>3.0193228370375701E-2</v>
      </c>
      <c r="S534">
        <v>2.0347136514245301E-2</v>
      </c>
      <c r="T534">
        <v>1.6107017216078601E-2</v>
      </c>
      <c r="U534">
        <v>2.1510246813361601E-2</v>
      </c>
      <c r="V534">
        <v>291.709991</v>
      </c>
      <c r="W534">
        <v>204.949997</v>
      </c>
      <c r="X534">
        <v>-0.17219235348995099</v>
      </c>
      <c r="Y534">
        <v>1.0442979367750601E-2</v>
      </c>
      <c r="Z534">
        <v>1.7017117927226699</v>
      </c>
      <c r="AA534">
        <v>0.42525339674837798</v>
      </c>
      <c r="AB534">
        <v>0.30233513568359</v>
      </c>
      <c r="AC534" t="s">
        <v>256</v>
      </c>
      <c r="AD534" t="s">
        <v>277</v>
      </c>
      <c r="AE534" t="s">
        <v>56</v>
      </c>
      <c r="AF534" t="s">
        <v>58</v>
      </c>
      <c r="AG534" t="s">
        <v>278</v>
      </c>
      <c r="AH534" s="45">
        <v>35555</v>
      </c>
      <c r="AI534">
        <v>796343</v>
      </c>
      <c r="AJ534">
        <v>1982</v>
      </c>
      <c r="AK534" t="s">
        <v>279</v>
      </c>
      <c r="AL534" t="s">
        <v>276</v>
      </c>
      <c r="AM534" t="s">
        <v>245</v>
      </c>
    </row>
    <row r="535" spans="1:39" x14ac:dyDescent="0.3">
      <c r="A535" s="1">
        <v>43635</v>
      </c>
      <c r="B535" t="s">
        <v>5</v>
      </c>
      <c r="C535" t="s">
        <v>239</v>
      </c>
      <c r="D535">
        <v>900</v>
      </c>
      <c r="E535">
        <v>11</v>
      </c>
      <c r="F535">
        <v>287</v>
      </c>
      <c r="G535">
        <v>292</v>
      </c>
      <c r="H535">
        <v>284.33999599999999</v>
      </c>
      <c r="I535">
        <v>291.209991</v>
      </c>
      <c r="J535">
        <v>291.209991</v>
      </c>
      <c r="K535">
        <v>9738600</v>
      </c>
      <c r="L535">
        <v>2.0289999999999999</v>
      </c>
      <c r="M535">
        <v>5.0821662301905601E-2</v>
      </c>
      <c r="N535">
        <v>5.0604917961828699E-2</v>
      </c>
      <c r="O535">
        <v>3.9790858709286399E-2</v>
      </c>
      <c r="P535">
        <v>0.114363533304807</v>
      </c>
      <c r="Q535">
        <v>0.13007884446242399</v>
      </c>
      <c r="R535">
        <v>2.3289632566108401E-2</v>
      </c>
      <c r="S535">
        <v>2.0282327856338499E-2</v>
      </c>
      <c r="T535">
        <v>1.6265610678494101E-2</v>
      </c>
      <c r="U535">
        <v>2.1598065471543498E-2</v>
      </c>
      <c r="V535">
        <v>292</v>
      </c>
      <c r="W535">
        <v>204.949997</v>
      </c>
      <c r="X535">
        <v>-0.17219235348995099</v>
      </c>
      <c r="Y535">
        <v>2.98071681438073E-3</v>
      </c>
      <c r="Z535">
        <v>1.7026386772612601</v>
      </c>
      <c r="AA535">
        <v>0.66909021426865201</v>
      </c>
      <c r="AB535">
        <v>0.41887979215694099</v>
      </c>
      <c r="AC535" t="s">
        <v>256</v>
      </c>
      <c r="AD535" t="s">
        <v>277</v>
      </c>
      <c r="AE535" t="s">
        <v>56</v>
      </c>
      <c r="AF535" t="s">
        <v>58</v>
      </c>
      <c r="AG535" t="s">
        <v>278</v>
      </c>
      <c r="AH535" s="45">
        <v>35555</v>
      </c>
      <c r="AI535">
        <v>796343</v>
      </c>
      <c r="AJ535">
        <v>1982</v>
      </c>
      <c r="AK535" t="s">
        <v>279</v>
      </c>
      <c r="AL535" t="s">
        <v>276</v>
      </c>
      <c r="AM535" t="s">
        <v>245</v>
      </c>
    </row>
    <row r="536" spans="1:39" x14ac:dyDescent="0.3">
      <c r="A536" s="1">
        <v>43570</v>
      </c>
      <c r="B536" t="s">
        <v>5</v>
      </c>
      <c r="C536" t="s">
        <v>239</v>
      </c>
      <c r="D536">
        <v>600</v>
      </c>
      <c r="E536">
        <v>12</v>
      </c>
      <c r="F536">
        <v>271.85998499999999</v>
      </c>
      <c r="G536">
        <v>273.709991</v>
      </c>
      <c r="H536">
        <v>270.61999500000002</v>
      </c>
      <c r="I536">
        <v>272.220000999999</v>
      </c>
      <c r="J536">
        <v>272.220000999999</v>
      </c>
      <c r="K536">
        <v>1462300</v>
      </c>
      <c r="L536">
        <v>2.5529999999999999</v>
      </c>
      <c r="M536">
        <v>1.32339384578448E-3</v>
      </c>
      <c r="N536">
        <v>1.26057636796708E-2</v>
      </c>
      <c r="O536">
        <v>1.67809645259284E-2</v>
      </c>
      <c r="P536">
        <v>0.148899156405743</v>
      </c>
      <c r="Q536">
        <v>0.194696702373029</v>
      </c>
      <c r="R536">
        <v>3.9891068366688497E-3</v>
      </c>
      <c r="S536">
        <v>1.3147223397021001E-2</v>
      </c>
      <c r="T536">
        <v>1.21116425248493E-2</v>
      </c>
      <c r="U536">
        <v>2.0939638368340899E-2</v>
      </c>
      <c r="V536">
        <v>277.60998499999999</v>
      </c>
      <c r="W536">
        <v>204.949997</v>
      </c>
      <c r="X536">
        <v>-0.17219235348995099</v>
      </c>
      <c r="Y536">
        <v>-6.2956724975841202E-4</v>
      </c>
      <c r="Z536">
        <v>1.6627891399310299</v>
      </c>
      <c r="AA536">
        <v>1.07514449623868</v>
      </c>
      <c r="AB536">
        <v>1.0715892963300799</v>
      </c>
      <c r="AC536" t="s">
        <v>257</v>
      </c>
      <c r="AD536" t="s">
        <v>277</v>
      </c>
      <c r="AE536" t="s">
        <v>56</v>
      </c>
      <c r="AF536" t="s">
        <v>58</v>
      </c>
      <c r="AG536" t="s">
        <v>278</v>
      </c>
      <c r="AH536" s="45">
        <v>35555</v>
      </c>
      <c r="AI536">
        <v>796343</v>
      </c>
      <c r="AJ536">
        <v>1982</v>
      </c>
      <c r="AK536" t="s">
        <v>279</v>
      </c>
      <c r="AL536" t="s">
        <v>276</v>
      </c>
      <c r="AM536" t="s">
        <v>245</v>
      </c>
    </row>
    <row r="537" spans="1:39" x14ac:dyDescent="0.3">
      <c r="A537" s="1">
        <v>43585</v>
      </c>
      <c r="B537" t="s">
        <v>5</v>
      </c>
      <c r="C537" t="s">
        <v>246</v>
      </c>
      <c r="D537">
        <v>600</v>
      </c>
      <c r="E537">
        <v>12</v>
      </c>
      <c r="F537">
        <v>286.10000600000001</v>
      </c>
      <c r="G537">
        <v>289.76998900000001</v>
      </c>
      <c r="H537">
        <v>285.25</v>
      </c>
      <c r="I537">
        <v>289.25</v>
      </c>
      <c r="J537">
        <v>289.25</v>
      </c>
      <c r="K537">
        <v>3068000</v>
      </c>
      <c r="L537">
        <v>2.5089999999999999</v>
      </c>
      <c r="M537">
        <v>1.08101121137078E-2</v>
      </c>
      <c r="N537">
        <v>3.7909249901767701E-2</v>
      </c>
      <c r="O537">
        <v>9.3124156375239395E-2</v>
      </c>
      <c r="P537">
        <v>0.19388686483955</v>
      </c>
      <c r="Q537">
        <v>0.26506456317444499</v>
      </c>
      <c r="R537">
        <v>1.0799301434516601E-2</v>
      </c>
      <c r="S537">
        <v>9.4559844041938994E-3</v>
      </c>
      <c r="T537">
        <v>1.14039866048515E-2</v>
      </c>
      <c r="U537">
        <v>2.0827863379551701E-2</v>
      </c>
      <c r="V537">
        <v>291.709991</v>
      </c>
      <c r="W537">
        <v>204.949997</v>
      </c>
      <c r="X537">
        <v>-0.17219235348995099</v>
      </c>
      <c r="Y537">
        <v>9.5096475723260604E-4</v>
      </c>
      <c r="Z537">
        <v>1.6606170839878001</v>
      </c>
      <c r="AA537">
        <v>1.5076342828845599</v>
      </c>
      <c r="AB537">
        <v>1.3791173352528201</v>
      </c>
      <c r="AC537" t="s">
        <v>257</v>
      </c>
      <c r="AD537" t="s">
        <v>277</v>
      </c>
      <c r="AE537" t="s">
        <v>56</v>
      </c>
      <c r="AF537" t="s">
        <v>58</v>
      </c>
      <c r="AG537" t="s">
        <v>278</v>
      </c>
      <c r="AH537" s="45">
        <v>35555</v>
      </c>
      <c r="AI537">
        <v>796343</v>
      </c>
      <c r="AJ537">
        <v>1982</v>
      </c>
      <c r="AK537" t="s">
        <v>279</v>
      </c>
      <c r="AL537" t="s">
        <v>276</v>
      </c>
      <c r="AM537" t="s">
        <v>245</v>
      </c>
    </row>
    <row r="538" spans="1:39" x14ac:dyDescent="0.3">
      <c r="A538" s="1">
        <v>43600</v>
      </c>
      <c r="B538" t="s">
        <v>5</v>
      </c>
      <c r="C538" t="s">
        <v>239</v>
      </c>
      <c r="D538">
        <v>1000</v>
      </c>
      <c r="E538">
        <v>12</v>
      </c>
      <c r="F538">
        <v>269.82000699999998</v>
      </c>
      <c r="G538">
        <v>276.95001200000002</v>
      </c>
      <c r="H538">
        <v>269.5</v>
      </c>
      <c r="I538">
        <v>276.82000699999998</v>
      </c>
      <c r="J538">
        <v>276.82000699999998</v>
      </c>
      <c r="K538">
        <v>2708600</v>
      </c>
      <c r="L538">
        <v>2.379</v>
      </c>
      <c r="M538">
        <v>1.8080328024103198E-2</v>
      </c>
      <c r="N538">
        <v>1.80704133013596E-4</v>
      </c>
      <c r="O538">
        <v>1.8080328024103198E-2</v>
      </c>
      <c r="P538">
        <v>6.1801603126896101E-2</v>
      </c>
      <c r="Q538">
        <v>0.149543433384901</v>
      </c>
      <c r="R538">
        <v>2.3611895116867902E-2</v>
      </c>
      <c r="S538">
        <v>1.5805864549465101E-2</v>
      </c>
      <c r="T538">
        <v>1.30001907083302E-2</v>
      </c>
      <c r="U538">
        <v>2.1024077098468701E-2</v>
      </c>
      <c r="V538">
        <v>291.709991</v>
      </c>
      <c r="W538">
        <v>204.949997</v>
      </c>
      <c r="X538">
        <v>-0.17219235348995099</v>
      </c>
      <c r="Y538">
        <v>5.8219943882337104E-3</v>
      </c>
      <c r="Z538">
        <v>1.6793270831081999</v>
      </c>
      <c r="AA538">
        <v>0.77935987590438605</v>
      </c>
      <c r="AB538">
        <v>0.69855510043500202</v>
      </c>
      <c r="AC538" t="s">
        <v>257</v>
      </c>
      <c r="AD538" t="s">
        <v>277</v>
      </c>
      <c r="AE538" t="s">
        <v>56</v>
      </c>
      <c r="AF538" t="s">
        <v>58</v>
      </c>
      <c r="AG538" t="s">
        <v>278</v>
      </c>
      <c r="AH538" s="45">
        <v>35555</v>
      </c>
      <c r="AI538">
        <v>796343</v>
      </c>
      <c r="AJ538">
        <v>1982</v>
      </c>
      <c r="AK538" t="s">
        <v>279</v>
      </c>
      <c r="AL538" t="s">
        <v>276</v>
      </c>
      <c r="AM538" t="s">
        <v>245</v>
      </c>
    </row>
    <row r="539" spans="1:39" x14ac:dyDescent="0.3">
      <c r="A539" s="1">
        <v>43606</v>
      </c>
      <c r="B539" t="s">
        <v>5</v>
      </c>
      <c r="C539" t="s">
        <v>246</v>
      </c>
      <c r="D539">
        <v>1300</v>
      </c>
      <c r="E539">
        <v>12</v>
      </c>
      <c r="F539">
        <v>278.209991</v>
      </c>
      <c r="G539">
        <v>280</v>
      </c>
      <c r="H539">
        <v>277.04998799999998</v>
      </c>
      <c r="I539">
        <v>278.07000699999998</v>
      </c>
      <c r="J539">
        <v>278.07000699999998</v>
      </c>
      <c r="K539">
        <v>1793500</v>
      </c>
      <c r="L539">
        <v>2.4260000000000002</v>
      </c>
      <c r="M539">
        <v>9.4667382455680509E-3</v>
      </c>
      <c r="N539">
        <v>2.2585732997725701E-2</v>
      </c>
      <c r="O539">
        <v>2.7342035012333302E-2</v>
      </c>
      <c r="P539">
        <v>7.4525775757996598E-2</v>
      </c>
      <c r="Q539">
        <v>0.155224169078927</v>
      </c>
      <c r="R539">
        <v>1.8132603988019799E-2</v>
      </c>
      <c r="S539">
        <v>1.72329891052137E-2</v>
      </c>
      <c r="T539">
        <v>1.3614754277094399E-2</v>
      </c>
      <c r="U539">
        <v>2.11171343472576E-2</v>
      </c>
      <c r="V539">
        <v>291.709991</v>
      </c>
      <c r="W539">
        <v>204.949997</v>
      </c>
      <c r="X539">
        <v>-0.17219235348995099</v>
      </c>
      <c r="Y539">
        <v>8.4599491109458805E-3</v>
      </c>
      <c r="Z539">
        <v>1.6861340191337899</v>
      </c>
      <c r="AA539">
        <v>0.80960238322091804</v>
      </c>
      <c r="AB539">
        <v>0.84310608353525096</v>
      </c>
      <c r="AC539" t="s">
        <v>257</v>
      </c>
      <c r="AD539" t="s">
        <v>277</v>
      </c>
      <c r="AE539" t="s">
        <v>56</v>
      </c>
      <c r="AF539" t="s">
        <v>58</v>
      </c>
      <c r="AG539" t="s">
        <v>278</v>
      </c>
      <c r="AH539" s="45">
        <v>35555</v>
      </c>
      <c r="AI539">
        <v>796343</v>
      </c>
      <c r="AJ539">
        <v>1982</v>
      </c>
      <c r="AK539" t="s">
        <v>279</v>
      </c>
      <c r="AL539" t="s">
        <v>276</v>
      </c>
      <c r="AM539" t="s">
        <v>245</v>
      </c>
    </row>
    <row r="540" spans="1:39" x14ac:dyDescent="0.3">
      <c r="A540" s="1">
        <v>43633</v>
      </c>
      <c r="B540" t="s">
        <v>5</v>
      </c>
      <c r="C540" t="s">
        <v>246</v>
      </c>
      <c r="D540">
        <v>1700</v>
      </c>
      <c r="E540">
        <v>12</v>
      </c>
      <c r="F540">
        <v>274.63000499999998</v>
      </c>
      <c r="G540">
        <v>277.470000999999</v>
      </c>
      <c r="H540">
        <v>274.63000499999998</v>
      </c>
      <c r="I540">
        <v>275.60000600000001</v>
      </c>
      <c r="J540">
        <v>275.60000600000001</v>
      </c>
      <c r="K540">
        <v>2254200</v>
      </c>
      <c r="L540">
        <v>2.0859999999999999</v>
      </c>
      <c r="M540">
        <v>4.8010821399308498E-3</v>
      </c>
      <c r="N540">
        <v>-1.7052577056337601E-2</v>
      </c>
      <c r="O540">
        <v>-4.4169398455602901E-3</v>
      </c>
      <c r="P540">
        <v>6.6921602685742904E-2</v>
      </c>
      <c r="Q540">
        <v>6.5603430938814003E-2</v>
      </c>
      <c r="R540">
        <v>8.3151502975116493E-3</v>
      </c>
      <c r="S540">
        <v>1.8071736740592599E-2</v>
      </c>
      <c r="T540">
        <v>1.50542089012823E-2</v>
      </c>
      <c r="U540">
        <v>2.1439613894691199E-2</v>
      </c>
      <c r="V540">
        <v>291.709991</v>
      </c>
      <c r="W540">
        <v>204.949997</v>
      </c>
      <c r="X540">
        <v>-0.17219235348995099</v>
      </c>
      <c r="Y540">
        <v>9.3131563797728401E-4</v>
      </c>
      <c r="Z540">
        <v>1.7014806516285701</v>
      </c>
      <c r="AA540">
        <v>0.271418026267506</v>
      </c>
      <c r="AB540">
        <v>0.376044775143895</v>
      </c>
      <c r="AC540" t="s">
        <v>257</v>
      </c>
      <c r="AD540" t="s">
        <v>277</v>
      </c>
      <c r="AE540" t="s">
        <v>56</v>
      </c>
      <c r="AF540" t="s">
        <v>58</v>
      </c>
      <c r="AG540" t="s">
        <v>278</v>
      </c>
      <c r="AH540" s="45">
        <v>35555</v>
      </c>
      <c r="AI540">
        <v>796343</v>
      </c>
      <c r="AJ540">
        <v>1982</v>
      </c>
      <c r="AK540" t="s">
        <v>279</v>
      </c>
      <c r="AL540" t="s">
        <v>276</v>
      </c>
      <c r="AM540" t="s">
        <v>245</v>
      </c>
    </row>
    <row r="541" spans="1:39" x14ac:dyDescent="0.3">
      <c r="A541" s="1">
        <v>43636</v>
      </c>
      <c r="B541" t="s">
        <v>5</v>
      </c>
      <c r="C541" t="s">
        <v>246</v>
      </c>
      <c r="D541">
        <v>1600</v>
      </c>
      <c r="E541">
        <v>12</v>
      </c>
      <c r="F541">
        <v>293.25</v>
      </c>
      <c r="G541">
        <v>302.66000400000001</v>
      </c>
      <c r="H541">
        <v>293.25</v>
      </c>
      <c r="I541">
        <v>302.10998499999999</v>
      </c>
      <c r="J541">
        <v>302.10998499999999</v>
      </c>
      <c r="K541">
        <v>5632500</v>
      </c>
      <c r="L541">
        <v>2.0009999999999999</v>
      </c>
      <c r="M541">
        <v>3.6746514329256498E-2</v>
      </c>
      <c r="N541">
        <v>8.9303951317651703E-2</v>
      </c>
      <c r="O541">
        <v>9.2384972332168497E-2</v>
      </c>
      <c r="P541">
        <v>0.13416047731733599</v>
      </c>
      <c r="Q541">
        <v>0.182394311090847</v>
      </c>
      <c r="R541">
        <v>2.4664013892988199E-2</v>
      </c>
      <c r="S541">
        <v>2.11817578410382E-2</v>
      </c>
      <c r="T541">
        <v>1.67468189163811E-2</v>
      </c>
      <c r="U541">
        <v>2.16940541859112E-2</v>
      </c>
      <c r="V541">
        <v>302.66000400000001</v>
      </c>
      <c r="W541">
        <v>204.949997</v>
      </c>
      <c r="X541">
        <v>-0.17219235348995099</v>
      </c>
      <c r="Y541">
        <v>9.4276054361659405E-3</v>
      </c>
      <c r="Z541">
        <v>1.7089765137555699</v>
      </c>
      <c r="AA541">
        <v>0.99292212846257899</v>
      </c>
      <c r="AB541">
        <v>0.53409372278707401</v>
      </c>
      <c r="AC541" t="s">
        <v>257</v>
      </c>
      <c r="AD541" t="s">
        <v>277</v>
      </c>
      <c r="AE541" t="s">
        <v>56</v>
      </c>
      <c r="AF541" t="s">
        <v>58</v>
      </c>
      <c r="AG541" t="s">
        <v>278</v>
      </c>
      <c r="AH541" s="45">
        <v>35555</v>
      </c>
      <c r="AI541">
        <v>796343</v>
      </c>
      <c r="AJ541">
        <v>1982</v>
      </c>
      <c r="AK541" t="s">
        <v>279</v>
      </c>
      <c r="AL541" t="s">
        <v>276</v>
      </c>
      <c r="AM541" t="s">
        <v>245</v>
      </c>
    </row>
    <row r="542" spans="1:39" x14ac:dyDescent="0.3">
      <c r="A542" s="1">
        <v>43640</v>
      </c>
      <c r="B542" t="s">
        <v>5</v>
      </c>
      <c r="C542" t="s">
        <v>246</v>
      </c>
      <c r="D542">
        <v>900</v>
      </c>
      <c r="E542">
        <v>12</v>
      </c>
      <c r="F542">
        <v>300</v>
      </c>
      <c r="G542">
        <v>302.57998700000002</v>
      </c>
      <c r="H542">
        <v>298.69000199999999</v>
      </c>
      <c r="I542">
        <v>299.86999500000002</v>
      </c>
      <c r="J542">
        <v>299.86999500000002</v>
      </c>
      <c r="K542">
        <v>2868900</v>
      </c>
      <c r="L542">
        <v>2.0209999999999999</v>
      </c>
      <c r="M542">
        <v>1.8024304486583701E-3</v>
      </c>
      <c r="N542">
        <v>8.4398469822768996E-2</v>
      </c>
      <c r="O542">
        <v>6.2080436627446701E-2</v>
      </c>
      <c r="P542">
        <v>0.13397456519822001</v>
      </c>
      <c r="Q542">
        <v>0.186579090321215</v>
      </c>
      <c r="R542">
        <v>2.55709357506986E-2</v>
      </c>
      <c r="S542">
        <v>2.1218167953667599E-2</v>
      </c>
      <c r="T542">
        <v>1.6600714357363901E-2</v>
      </c>
      <c r="U542">
        <v>2.1692743360488601E-2</v>
      </c>
      <c r="V542">
        <v>304</v>
      </c>
      <c r="W542">
        <v>204.949997</v>
      </c>
      <c r="X542">
        <v>-0.17219235348995099</v>
      </c>
      <c r="Y542">
        <v>-1.73338836506086E-3</v>
      </c>
      <c r="Z542">
        <v>1.7096598975641</v>
      </c>
      <c r="AA542">
        <v>1.0226629583840201</v>
      </c>
      <c r="AB542">
        <v>0.816194613402486</v>
      </c>
      <c r="AC542" t="s">
        <v>257</v>
      </c>
      <c r="AD542" t="s">
        <v>277</v>
      </c>
      <c r="AE542" t="s">
        <v>56</v>
      </c>
      <c r="AF542" t="s">
        <v>58</v>
      </c>
      <c r="AG542" t="s">
        <v>278</v>
      </c>
      <c r="AH542" s="45">
        <v>35555</v>
      </c>
      <c r="AI542">
        <v>796343</v>
      </c>
      <c r="AJ542">
        <v>1982</v>
      </c>
      <c r="AK542" t="s">
        <v>279</v>
      </c>
      <c r="AL542" t="s">
        <v>276</v>
      </c>
      <c r="AM542" t="s">
        <v>245</v>
      </c>
    </row>
    <row r="543" spans="1:39" x14ac:dyDescent="0.3">
      <c r="A543" s="1">
        <v>43642</v>
      </c>
      <c r="B543" t="s">
        <v>5</v>
      </c>
      <c r="C543" t="s">
        <v>246</v>
      </c>
      <c r="D543">
        <v>1000</v>
      </c>
      <c r="E543">
        <v>12</v>
      </c>
      <c r="F543">
        <v>291.26001000000002</v>
      </c>
      <c r="G543">
        <v>292.76001000000002</v>
      </c>
      <c r="H543">
        <v>288.70001200000002</v>
      </c>
      <c r="I543">
        <v>288.720000999999</v>
      </c>
      <c r="J543">
        <v>288.720000999999</v>
      </c>
      <c r="K543">
        <v>2896800</v>
      </c>
      <c r="L543">
        <v>2.0489999999999999</v>
      </c>
      <c r="M543">
        <v>2.6010522819571299E-3</v>
      </c>
      <c r="N543">
        <v>-8.5872616886157795E-3</v>
      </c>
      <c r="O543">
        <v>4.9523019748573802E-2</v>
      </c>
      <c r="P543">
        <v>9.5816006658485706E-2</v>
      </c>
      <c r="Q543">
        <v>0.18615269267484899</v>
      </c>
      <c r="R543">
        <v>2.7706922203254901E-2</v>
      </c>
      <c r="S543">
        <v>2.2274876604898901E-2</v>
      </c>
      <c r="T543">
        <v>1.7302789699064298E-2</v>
      </c>
      <c r="U543">
        <v>2.1778328645275399E-2</v>
      </c>
      <c r="V543">
        <v>304</v>
      </c>
      <c r="W543">
        <v>204.949997</v>
      </c>
      <c r="X543">
        <v>-0.17219235348995099</v>
      </c>
      <c r="Y543">
        <v>-1.2346958449604901E-3</v>
      </c>
      <c r="Z543">
        <v>1.7254217008263599</v>
      </c>
      <c r="AA543">
        <v>1.0207570368845</v>
      </c>
      <c r="AB543">
        <v>0.978027384863284</v>
      </c>
      <c r="AC543" t="s">
        <v>257</v>
      </c>
      <c r="AD543" t="s">
        <v>277</v>
      </c>
      <c r="AE543" t="s">
        <v>56</v>
      </c>
      <c r="AF543" t="s">
        <v>58</v>
      </c>
      <c r="AG543" t="s">
        <v>278</v>
      </c>
      <c r="AH543" s="45">
        <v>35555</v>
      </c>
      <c r="AI543">
        <v>796343</v>
      </c>
      <c r="AJ543">
        <v>1982</v>
      </c>
      <c r="AK543" t="s">
        <v>279</v>
      </c>
      <c r="AL543" t="s">
        <v>276</v>
      </c>
      <c r="AM543" t="s">
        <v>245</v>
      </c>
    </row>
    <row r="544" spans="1:39" x14ac:dyDescent="0.3">
      <c r="A544" s="1">
        <v>43644</v>
      </c>
      <c r="B544" t="s">
        <v>5</v>
      </c>
      <c r="C544" t="s">
        <v>239</v>
      </c>
      <c r="D544">
        <v>1000</v>
      </c>
      <c r="E544">
        <v>12</v>
      </c>
      <c r="F544">
        <v>294.5</v>
      </c>
      <c r="G544">
        <v>295.10000600000001</v>
      </c>
      <c r="H544">
        <v>291.95001200000002</v>
      </c>
      <c r="I544">
        <v>294.64999399999999</v>
      </c>
      <c r="J544">
        <v>294.64999399999999</v>
      </c>
      <c r="K544">
        <v>2648300</v>
      </c>
      <c r="L544">
        <v>2</v>
      </c>
      <c r="M544">
        <v>4.8308693933084203E-3</v>
      </c>
      <c r="N544">
        <v>-1.57584093635166E-2</v>
      </c>
      <c r="O544">
        <v>7.4925403906712401E-2</v>
      </c>
      <c r="P544">
        <v>0.10045150899592099</v>
      </c>
      <c r="Q544">
        <v>0.21486298921779001</v>
      </c>
      <c r="R544">
        <v>2.1584688054508201E-2</v>
      </c>
      <c r="S544">
        <v>2.1897258485300799E-2</v>
      </c>
      <c r="T544">
        <v>1.73511500204441E-2</v>
      </c>
      <c r="U544">
        <v>2.1754664759084601E-2</v>
      </c>
      <c r="V544">
        <v>304</v>
      </c>
      <c r="W544">
        <v>204.949997</v>
      </c>
      <c r="X544">
        <v>-0.17219235348995099</v>
      </c>
      <c r="Y544">
        <v>5.7409418775350302E-3</v>
      </c>
      <c r="Z544">
        <v>1.72327282361854</v>
      </c>
      <c r="AA544">
        <v>1.2049490751863701</v>
      </c>
      <c r="AB544">
        <v>1.04194929911071</v>
      </c>
      <c r="AC544" t="s">
        <v>257</v>
      </c>
      <c r="AD544" t="s">
        <v>277</v>
      </c>
      <c r="AE544" t="s">
        <v>56</v>
      </c>
      <c r="AF544" t="s">
        <v>58</v>
      </c>
      <c r="AG544" t="s">
        <v>278</v>
      </c>
      <c r="AH544" s="45">
        <v>35555</v>
      </c>
      <c r="AI544">
        <v>796343</v>
      </c>
      <c r="AJ544">
        <v>1982</v>
      </c>
      <c r="AK544" t="s">
        <v>279</v>
      </c>
      <c r="AL544" t="s">
        <v>276</v>
      </c>
      <c r="AM544" t="s">
        <v>245</v>
      </c>
    </row>
    <row r="545" spans="1:39" x14ac:dyDescent="0.3">
      <c r="A545" s="1">
        <v>43571</v>
      </c>
      <c r="B545" t="s">
        <v>5</v>
      </c>
      <c r="C545" t="s">
        <v>239</v>
      </c>
      <c r="D545">
        <v>1600</v>
      </c>
      <c r="E545">
        <v>13</v>
      </c>
      <c r="F545">
        <v>273.07000699999998</v>
      </c>
      <c r="G545">
        <v>273.39001500000001</v>
      </c>
      <c r="H545">
        <v>269.64001500000001</v>
      </c>
      <c r="I545">
        <v>271.42999300000002</v>
      </c>
      <c r="J545">
        <v>271.42999300000002</v>
      </c>
      <c r="K545">
        <v>1638400</v>
      </c>
      <c r="L545">
        <v>2.5920000000000001</v>
      </c>
      <c r="M545">
        <v>-2.9063131235020799E-3</v>
      </c>
      <c r="N545">
        <v>9.0300864403763097E-3</v>
      </c>
      <c r="O545">
        <v>5.4278050868729999E-2</v>
      </c>
      <c r="P545">
        <v>0.113280025251043</v>
      </c>
      <c r="Q545">
        <v>0.18087099454983499</v>
      </c>
      <c r="R545">
        <v>4.6669868340068104E-3</v>
      </c>
      <c r="S545">
        <v>9.4736154935185501E-3</v>
      </c>
      <c r="T545">
        <v>1.1487332926892699E-2</v>
      </c>
      <c r="U545">
        <v>2.0931057462930301E-2</v>
      </c>
      <c r="V545">
        <v>277.60998499999999</v>
      </c>
      <c r="W545">
        <v>204.949997</v>
      </c>
      <c r="X545">
        <v>-0.17219235348995099</v>
      </c>
      <c r="Y545">
        <v>5.0922850790659495E-4</v>
      </c>
      <c r="Z545">
        <v>1.6636811844381201</v>
      </c>
      <c r="AA545">
        <v>0.98310211074298304</v>
      </c>
      <c r="AB545">
        <v>1.0378250683374299</v>
      </c>
      <c r="AC545" t="s">
        <v>258</v>
      </c>
      <c r="AD545" t="s">
        <v>277</v>
      </c>
      <c r="AE545" t="s">
        <v>56</v>
      </c>
      <c r="AF545" t="s">
        <v>58</v>
      </c>
      <c r="AG545" t="s">
        <v>278</v>
      </c>
      <c r="AH545" s="45">
        <v>35555</v>
      </c>
      <c r="AI545">
        <v>796343</v>
      </c>
      <c r="AJ545">
        <v>1982</v>
      </c>
      <c r="AK545" t="s">
        <v>279</v>
      </c>
      <c r="AL545" t="s">
        <v>276</v>
      </c>
      <c r="AM545" t="s">
        <v>245</v>
      </c>
    </row>
    <row r="546" spans="1:39" x14ac:dyDescent="0.3">
      <c r="A546" s="1">
        <v>43587</v>
      </c>
      <c r="B546" t="s">
        <v>5</v>
      </c>
      <c r="C546" t="s">
        <v>246</v>
      </c>
      <c r="D546">
        <v>1700</v>
      </c>
      <c r="E546">
        <v>13</v>
      </c>
      <c r="F546">
        <v>283.14001500000001</v>
      </c>
      <c r="G546">
        <v>284.58999599999999</v>
      </c>
      <c r="H546">
        <v>278.14999399999999</v>
      </c>
      <c r="I546">
        <v>279.64001500000001</v>
      </c>
      <c r="J546">
        <v>279.64001500000001</v>
      </c>
      <c r="K546">
        <v>2482300</v>
      </c>
      <c r="L546">
        <v>2.552</v>
      </c>
      <c r="M546">
        <v>-1.31797885066752E-2</v>
      </c>
      <c r="N546">
        <v>7.1057572714132598E-3</v>
      </c>
      <c r="O546">
        <v>2.70761964550747E-2</v>
      </c>
      <c r="P546">
        <v>0.120800410849523</v>
      </c>
      <c r="Q546">
        <v>0.22149997540694</v>
      </c>
      <c r="R546">
        <v>1.70140273106359E-2</v>
      </c>
      <c r="S546">
        <v>1.03910490262388E-2</v>
      </c>
      <c r="T546">
        <v>1.15359298865404E-2</v>
      </c>
      <c r="U546">
        <v>2.0881053327865901E-2</v>
      </c>
      <c r="V546">
        <v>291.709991</v>
      </c>
      <c r="W546">
        <v>204.949997</v>
      </c>
      <c r="X546">
        <v>-0.17219235348995099</v>
      </c>
      <c r="Y546">
        <v>-2.1262443276895502E-3</v>
      </c>
      <c r="Z546">
        <v>1.66876784346327</v>
      </c>
      <c r="AA546">
        <v>1.22937846696733</v>
      </c>
      <c r="AB546">
        <v>1.40793961782758</v>
      </c>
      <c r="AC546" t="s">
        <v>258</v>
      </c>
      <c r="AD546" t="s">
        <v>277</v>
      </c>
      <c r="AE546" t="s">
        <v>56</v>
      </c>
      <c r="AF546" t="s">
        <v>58</v>
      </c>
      <c r="AG546" t="s">
        <v>278</v>
      </c>
      <c r="AH546" s="45">
        <v>35555</v>
      </c>
      <c r="AI546">
        <v>796343</v>
      </c>
      <c r="AJ546">
        <v>1982</v>
      </c>
      <c r="AK546" t="s">
        <v>279</v>
      </c>
      <c r="AL546" t="s">
        <v>276</v>
      </c>
      <c r="AM546" t="s">
        <v>245</v>
      </c>
    </row>
    <row r="547" spans="1:39" x14ac:dyDescent="0.3">
      <c r="A547" s="1">
        <v>43594</v>
      </c>
      <c r="B547" t="s">
        <v>5</v>
      </c>
      <c r="C547" t="s">
        <v>239</v>
      </c>
      <c r="D547">
        <v>1300</v>
      </c>
      <c r="E547">
        <v>13</v>
      </c>
      <c r="F547">
        <v>274.16000400000001</v>
      </c>
      <c r="G547">
        <v>277.11999500000002</v>
      </c>
      <c r="H547">
        <v>270.79998799999998</v>
      </c>
      <c r="I547">
        <v>275.790009</v>
      </c>
      <c r="J547">
        <v>275.790009</v>
      </c>
      <c r="K547">
        <v>1866800</v>
      </c>
      <c r="L547">
        <v>2.4569999999999999</v>
      </c>
      <c r="M547">
        <v>-3.54705744543424E-3</v>
      </c>
      <c r="N547">
        <v>-1.38633761068798E-2</v>
      </c>
      <c r="O547">
        <v>2.5634936279541901E-2</v>
      </c>
      <c r="P547">
        <v>8.3329598759635998E-2</v>
      </c>
      <c r="Q547">
        <v>0.16192832900561399</v>
      </c>
      <c r="R547">
        <v>1.5930799272621601E-2</v>
      </c>
      <c r="S547">
        <v>1.21645294194753E-2</v>
      </c>
      <c r="T547">
        <v>1.1745873497077199E-2</v>
      </c>
      <c r="U547">
        <v>2.0881613895336E-2</v>
      </c>
      <c r="V547">
        <v>291.709991</v>
      </c>
      <c r="W547">
        <v>204.949997</v>
      </c>
      <c r="X547">
        <v>-0.17219235348995099</v>
      </c>
      <c r="Y547">
        <v>-3.0259986019249502E-3</v>
      </c>
      <c r="Z547">
        <v>1.67534019666381</v>
      </c>
      <c r="AA547">
        <v>0.85755622693079103</v>
      </c>
      <c r="AB547">
        <v>1.1195494359764799</v>
      </c>
      <c r="AC547" t="s">
        <v>258</v>
      </c>
      <c r="AD547" t="s">
        <v>277</v>
      </c>
      <c r="AE547" t="s">
        <v>56</v>
      </c>
      <c r="AF547" t="s">
        <v>58</v>
      </c>
      <c r="AG547" t="s">
        <v>278</v>
      </c>
      <c r="AH547" s="45">
        <v>35555</v>
      </c>
      <c r="AI547">
        <v>796343</v>
      </c>
      <c r="AJ547">
        <v>1982</v>
      </c>
      <c r="AK547" t="s">
        <v>279</v>
      </c>
      <c r="AL547" t="s">
        <v>276</v>
      </c>
      <c r="AM547" t="s">
        <v>245</v>
      </c>
    </row>
    <row r="548" spans="1:39" x14ac:dyDescent="0.3">
      <c r="A548" s="1">
        <v>43599</v>
      </c>
      <c r="B548" t="s">
        <v>5</v>
      </c>
      <c r="C548" t="s">
        <v>246</v>
      </c>
      <c r="D548">
        <v>1800</v>
      </c>
      <c r="E548">
        <v>13</v>
      </c>
      <c r="F548">
        <v>269.42999300000002</v>
      </c>
      <c r="G548">
        <v>274.23001099999999</v>
      </c>
      <c r="H548">
        <v>269.290009</v>
      </c>
      <c r="I548">
        <v>271.85998499999999</v>
      </c>
      <c r="J548">
        <v>271.85998499999999</v>
      </c>
      <c r="K548">
        <v>2046600</v>
      </c>
      <c r="L548">
        <v>2.419</v>
      </c>
      <c r="M548">
        <v>1.54201773790384E-2</v>
      </c>
      <c r="N548">
        <v>-1.8983034376114299E-2</v>
      </c>
      <c r="O548">
        <v>-1.47156839846066E-4</v>
      </c>
      <c r="P548">
        <v>3.9350163898847601E-2</v>
      </c>
      <c r="Q548">
        <v>0.11684541665522299</v>
      </c>
      <c r="R548">
        <v>2.14026709363082E-2</v>
      </c>
      <c r="S548">
        <v>1.53286439907734E-2</v>
      </c>
      <c r="T548">
        <v>1.28305101591195E-2</v>
      </c>
      <c r="U548">
        <v>2.1016623080071802E-2</v>
      </c>
      <c r="V548">
        <v>291.709991</v>
      </c>
      <c r="W548">
        <v>204.949997</v>
      </c>
      <c r="X548">
        <v>-0.17219235348995099</v>
      </c>
      <c r="Y548">
        <v>7.98398755130913E-3</v>
      </c>
      <c r="Z548">
        <v>1.6768165229178</v>
      </c>
      <c r="AA548">
        <v>0.57497252182583902</v>
      </c>
      <c r="AB548">
        <v>0.73773692463160301</v>
      </c>
      <c r="AC548" t="s">
        <v>258</v>
      </c>
      <c r="AD548" t="s">
        <v>277</v>
      </c>
      <c r="AE548" t="s">
        <v>56</v>
      </c>
      <c r="AF548" t="s">
        <v>58</v>
      </c>
      <c r="AG548" t="s">
        <v>278</v>
      </c>
      <c r="AH548" s="45">
        <v>35555</v>
      </c>
      <c r="AI548">
        <v>796343</v>
      </c>
      <c r="AJ548">
        <v>1982</v>
      </c>
      <c r="AK548" t="s">
        <v>279</v>
      </c>
      <c r="AL548" t="s">
        <v>276</v>
      </c>
      <c r="AM548" t="s">
        <v>245</v>
      </c>
    </row>
    <row r="549" spans="1:39" x14ac:dyDescent="0.3">
      <c r="A549" s="1">
        <v>43621</v>
      </c>
      <c r="B549" t="s">
        <v>5</v>
      </c>
      <c r="C549" t="s">
        <v>239</v>
      </c>
      <c r="D549">
        <v>500</v>
      </c>
      <c r="E549">
        <v>13</v>
      </c>
      <c r="F549">
        <v>272.77999899999998</v>
      </c>
      <c r="G549">
        <v>273.209991</v>
      </c>
      <c r="H549">
        <v>268.39001500000001</v>
      </c>
      <c r="I549">
        <v>272.85998499999999</v>
      </c>
      <c r="J549">
        <v>272.85998499999999</v>
      </c>
      <c r="K549">
        <v>2650400</v>
      </c>
      <c r="L549">
        <v>2.1230000000000002</v>
      </c>
      <c r="M549">
        <v>1.5326090499624301E-2</v>
      </c>
      <c r="N549">
        <v>-1.9039988525868599E-3</v>
      </c>
      <c r="O549">
        <v>-4.5563366319272901E-2</v>
      </c>
      <c r="P549">
        <v>6.22200865159016E-2</v>
      </c>
      <c r="Q549">
        <v>7.4226343895052102E-2</v>
      </c>
      <c r="R549">
        <v>3.0741083370489902E-2</v>
      </c>
      <c r="S549">
        <v>2.0702677159272698E-2</v>
      </c>
      <c r="T549">
        <v>1.6049288667131099E-2</v>
      </c>
      <c r="U549">
        <v>2.1495785607059101E-2</v>
      </c>
      <c r="V549">
        <v>291.709991</v>
      </c>
      <c r="W549">
        <v>204.949997</v>
      </c>
      <c r="X549">
        <v>-0.17219235348995099</v>
      </c>
      <c r="Y549">
        <v>8.1287266899663802E-3</v>
      </c>
      <c r="Z549">
        <v>1.7015415175180899</v>
      </c>
      <c r="AA549">
        <v>0.32170160298311301</v>
      </c>
      <c r="AB549">
        <v>0.35254761659414202</v>
      </c>
      <c r="AC549" t="s">
        <v>258</v>
      </c>
      <c r="AD549" t="s">
        <v>277</v>
      </c>
      <c r="AE549" t="s">
        <v>56</v>
      </c>
      <c r="AF549" t="s">
        <v>58</v>
      </c>
      <c r="AG549" t="s">
        <v>278</v>
      </c>
      <c r="AH549" s="45">
        <v>35555</v>
      </c>
      <c r="AI549">
        <v>796343</v>
      </c>
      <c r="AJ549">
        <v>1982</v>
      </c>
      <c r="AK549" t="s">
        <v>279</v>
      </c>
      <c r="AL549" t="s">
        <v>276</v>
      </c>
      <c r="AM549" t="s">
        <v>245</v>
      </c>
    </row>
    <row r="550" spans="1:39" x14ac:dyDescent="0.3">
      <c r="A550" s="1">
        <v>43636</v>
      </c>
      <c r="B550" t="s">
        <v>5</v>
      </c>
      <c r="C550" t="s">
        <v>239</v>
      </c>
      <c r="D550">
        <v>1000</v>
      </c>
      <c r="E550">
        <v>13</v>
      </c>
      <c r="F550">
        <v>293.25</v>
      </c>
      <c r="G550">
        <v>302.66000400000001</v>
      </c>
      <c r="H550">
        <v>293.25</v>
      </c>
      <c r="I550">
        <v>302.10998499999999</v>
      </c>
      <c r="J550">
        <v>302.10998499999999</v>
      </c>
      <c r="K550">
        <v>5632500</v>
      </c>
      <c r="L550">
        <v>2.0009999999999999</v>
      </c>
      <c r="M550">
        <v>3.6746514329256498E-2</v>
      </c>
      <c r="N550">
        <v>8.9303951317651703E-2</v>
      </c>
      <c r="O550">
        <v>9.2384972332168497E-2</v>
      </c>
      <c r="P550">
        <v>0.13416047731733599</v>
      </c>
      <c r="Q550">
        <v>0.182394311090847</v>
      </c>
      <c r="R550">
        <v>2.4664013892988199E-2</v>
      </c>
      <c r="S550">
        <v>2.11817578410382E-2</v>
      </c>
      <c r="T550">
        <v>1.67468189163811E-2</v>
      </c>
      <c r="U550">
        <v>2.16940541859112E-2</v>
      </c>
      <c r="V550">
        <v>302.66000400000001</v>
      </c>
      <c r="W550">
        <v>204.949997</v>
      </c>
      <c r="X550">
        <v>-0.17219235348995099</v>
      </c>
      <c r="Y550">
        <v>9.4276054361659405E-3</v>
      </c>
      <c r="Z550">
        <v>1.7089765137555699</v>
      </c>
      <c r="AA550">
        <v>0.99292212846257899</v>
      </c>
      <c r="AB550">
        <v>0.53409372278707401</v>
      </c>
      <c r="AC550" t="s">
        <v>258</v>
      </c>
      <c r="AD550" t="s">
        <v>277</v>
      </c>
      <c r="AE550" t="s">
        <v>56</v>
      </c>
      <c r="AF550" t="s">
        <v>58</v>
      </c>
      <c r="AG550" t="s">
        <v>278</v>
      </c>
      <c r="AH550" s="45">
        <v>35555</v>
      </c>
      <c r="AI550">
        <v>796343</v>
      </c>
      <c r="AJ550">
        <v>1982</v>
      </c>
      <c r="AK550" t="s">
        <v>279</v>
      </c>
      <c r="AL550" t="s">
        <v>276</v>
      </c>
      <c r="AM550" t="s">
        <v>245</v>
      </c>
    </row>
    <row r="551" spans="1:39" x14ac:dyDescent="0.3">
      <c r="A551" s="1">
        <v>43644</v>
      </c>
      <c r="B551" t="s">
        <v>5</v>
      </c>
      <c r="C551" t="s">
        <v>246</v>
      </c>
      <c r="D551">
        <v>1700</v>
      </c>
      <c r="E551">
        <v>13</v>
      </c>
      <c r="F551">
        <v>294.5</v>
      </c>
      <c r="G551">
        <v>295.10000600000001</v>
      </c>
      <c r="H551">
        <v>291.95001200000002</v>
      </c>
      <c r="I551">
        <v>294.64999399999999</v>
      </c>
      <c r="J551">
        <v>294.64999399999999</v>
      </c>
      <c r="K551">
        <v>2648300</v>
      </c>
      <c r="L551">
        <v>2</v>
      </c>
      <c r="M551">
        <v>4.8308693933084203E-3</v>
      </c>
      <c r="N551">
        <v>-1.57584093635166E-2</v>
      </c>
      <c r="O551">
        <v>7.4925403906712401E-2</v>
      </c>
      <c r="P551">
        <v>0.10045150899592099</v>
      </c>
      <c r="Q551">
        <v>0.21486298921779001</v>
      </c>
      <c r="R551">
        <v>2.1584688054508201E-2</v>
      </c>
      <c r="S551">
        <v>2.1897258485300799E-2</v>
      </c>
      <c r="T551">
        <v>1.73511500204441E-2</v>
      </c>
      <c r="U551">
        <v>2.1754664759084601E-2</v>
      </c>
      <c r="V551">
        <v>304</v>
      </c>
      <c r="W551">
        <v>204.949997</v>
      </c>
      <c r="X551">
        <v>-0.17219235348995099</v>
      </c>
      <c r="Y551">
        <v>5.7409418775350302E-3</v>
      </c>
      <c r="Z551">
        <v>1.72327282361854</v>
      </c>
      <c r="AA551">
        <v>1.2049490751863701</v>
      </c>
      <c r="AB551">
        <v>1.04194929911071</v>
      </c>
      <c r="AC551" t="s">
        <v>258</v>
      </c>
      <c r="AD551" t="s">
        <v>277</v>
      </c>
      <c r="AE551" t="s">
        <v>56</v>
      </c>
      <c r="AF551" t="s">
        <v>58</v>
      </c>
      <c r="AG551" t="s">
        <v>278</v>
      </c>
      <c r="AH551" s="45">
        <v>35555</v>
      </c>
      <c r="AI551">
        <v>796343</v>
      </c>
      <c r="AJ551">
        <v>1982</v>
      </c>
      <c r="AK551" t="s">
        <v>279</v>
      </c>
      <c r="AL551" t="s">
        <v>276</v>
      </c>
      <c r="AM551" t="s">
        <v>245</v>
      </c>
    </row>
    <row r="552" spans="1:39" x14ac:dyDescent="0.3">
      <c r="A552" s="1">
        <v>43557</v>
      </c>
      <c r="B552" t="s">
        <v>5</v>
      </c>
      <c r="C552" t="s">
        <v>239</v>
      </c>
      <c r="D552">
        <v>900</v>
      </c>
      <c r="E552">
        <v>14</v>
      </c>
      <c r="F552">
        <v>272.89001500000001</v>
      </c>
      <c r="G552">
        <v>273</v>
      </c>
      <c r="H552">
        <v>267.63000499999998</v>
      </c>
      <c r="I552">
        <v>271.35000600000001</v>
      </c>
      <c r="J552">
        <v>271.35000600000001</v>
      </c>
      <c r="K552">
        <v>1877800</v>
      </c>
      <c r="L552">
        <v>2.4809999999999999</v>
      </c>
      <c r="M552">
        <v>-3.0173962080256899E-3</v>
      </c>
      <c r="N552">
        <v>2.1455771390818199E-2</v>
      </c>
      <c r="O552">
        <v>2.7422503526913101E-2</v>
      </c>
      <c r="P552">
        <v>0.181813117812445</v>
      </c>
      <c r="Q552">
        <v>0.24550336937214201</v>
      </c>
      <c r="R552">
        <v>1.28322664288264E-2</v>
      </c>
      <c r="S552">
        <v>1.4951602106479899E-2</v>
      </c>
      <c r="T552">
        <v>1.4674340184521999E-2</v>
      </c>
      <c r="U552">
        <v>2.1236520715745E-2</v>
      </c>
      <c r="V552">
        <v>277.60998499999999</v>
      </c>
      <c r="W552">
        <v>204.949997</v>
      </c>
      <c r="X552">
        <v>-0.17219235348995099</v>
      </c>
      <c r="Y552" s="44">
        <v>1.7455614805152698E-5</v>
      </c>
      <c r="Z552">
        <v>1.6583064786358099</v>
      </c>
      <c r="AA552">
        <v>1.43117219988443</v>
      </c>
      <c r="AB552">
        <v>1.20571017611936</v>
      </c>
      <c r="AC552" t="s">
        <v>259</v>
      </c>
      <c r="AD552" t="s">
        <v>277</v>
      </c>
      <c r="AE552" t="s">
        <v>56</v>
      </c>
      <c r="AF552" t="s">
        <v>58</v>
      </c>
      <c r="AG552" t="s">
        <v>278</v>
      </c>
      <c r="AH552" s="45">
        <v>35555</v>
      </c>
      <c r="AI552">
        <v>796343</v>
      </c>
      <c r="AJ552">
        <v>1982</v>
      </c>
      <c r="AK552" t="s">
        <v>279</v>
      </c>
      <c r="AL552" t="s">
        <v>276</v>
      </c>
      <c r="AM552" t="s">
        <v>245</v>
      </c>
    </row>
    <row r="553" spans="1:39" x14ac:dyDescent="0.3">
      <c r="A553" s="1">
        <v>43578</v>
      </c>
      <c r="B553" t="s">
        <v>5</v>
      </c>
      <c r="C553" t="s">
        <v>239</v>
      </c>
      <c r="D553">
        <v>1200</v>
      </c>
      <c r="E553">
        <v>14</v>
      </c>
      <c r="F553">
        <v>272.540009</v>
      </c>
      <c r="G553">
        <v>278.89001500000001</v>
      </c>
      <c r="H553">
        <v>271.58999599999999</v>
      </c>
      <c r="I553">
        <v>278.48998999999998</v>
      </c>
      <c r="J553">
        <v>278.48998999999998</v>
      </c>
      <c r="K553">
        <v>2693600</v>
      </c>
      <c r="L553">
        <v>2.57</v>
      </c>
      <c r="M553">
        <v>2.2808321999301499E-2</v>
      </c>
      <c r="N553">
        <v>2.2771549594591298E-2</v>
      </c>
      <c r="O553">
        <v>5.2751453673386101E-2</v>
      </c>
      <c r="P553">
        <v>0.13282880941066599</v>
      </c>
      <c r="Q553">
        <v>0.21221559358705699</v>
      </c>
      <c r="R553">
        <v>1.1535624927249201E-2</v>
      </c>
      <c r="S553">
        <v>1.0031860282809901E-2</v>
      </c>
      <c r="T553">
        <v>1.15328556786855E-2</v>
      </c>
      <c r="U553">
        <v>2.0914560753286002E-2</v>
      </c>
      <c r="V553">
        <v>278.89001500000001</v>
      </c>
      <c r="W553">
        <v>204.949997</v>
      </c>
      <c r="X553">
        <v>-0.17219235348995099</v>
      </c>
      <c r="Y553">
        <v>8.8023511954049196E-3</v>
      </c>
      <c r="Z553">
        <v>1.6660755209376099</v>
      </c>
      <c r="AA553">
        <v>1.17534400864718</v>
      </c>
      <c r="AB553">
        <v>0.95282241286330704</v>
      </c>
      <c r="AC553" t="s">
        <v>259</v>
      </c>
      <c r="AD553" t="s">
        <v>277</v>
      </c>
      <c r="AE553" t="s">
        <v>56</v>
      </c>
      <c r="AF553" t="s">
        <v>58</v>
      </c>
      <c r="AG553" t="s">
        <v>278</v>
      </c>
      <c r="AH553" s="45">
        <v>35555</v>
      </c>
      <c r="AI553">
        <v>796343</v>
      </c>
      <c r="AJ553">
        <v>1982</v>
      </c>
      <c r="AK553" t="s">
        <v>279</v>
      </c>
      <c r="AL553" t="s">
        <v>276</v>
      </c>
      <c r="AM553" t="s">
        <v>245</v>
      </c>
    </row>
    <row r="554" spans="1:39" x14ac:dyDescent="0.3">
      <c r="A554" s="1">
        <v>43579</v>
      </c>
      <c r="B554" t="s">
        <v>5</v>
      </c>
      <c r="C554" t="s">
        <v>239</v>
      </c>
      <c r="D554">
        <v>1800</v>
      </c>
      <c r="E554">
        <v>14</v>
      </c>
      <c r="F554">
        <v>279.220000999999</v>
      </c>
      <c r="G554">
        <v>280.17001299999998</v>
      </c>
      <c r="H554">
        <v>275.25</v>
      </c>
      <c r="I554">
        <v>275.45001200000002</v>
      </c>
      <c r="J554">
        <v>275.45001200000002</v>
      </c>
      <c r="K554">
        <v>1867600</v>
      </c>
      <c r="L554">
        <v>2.5219999999999998</v>
      </c>
      <c r="M554">
        <v>-1.09759486882181E-2</v>
      </c>
      <c r="N554">
        <v>1.4701914029875101E-2</v>
      </c>
      <c r="O554">
        <v>5.8917547823405997E-2</v>
      </c>
      <c r="P554">
        <v>0.116576695650082</v>
      </c>
      <c r="Q554">
        <v>0.20097330673002201</v>
      </c>
      <c r="R554">
        <v>1.32739105244335E-2</v>
      </c>
      <c r="S554">
        <v>9.5337151077102902E-3</v>
      </c>
      <c r="T554">
        <v>1.1642103658771301E-2</v>
      </c>
      <c r="U554">
        <v>2.09277799637596E-2</v>
      </c>
      <c r="V554">
        <v>280.17001299999998</v>
      </c>
      <c r="W554">
        <v>204.949997</v>
      </c>
      <c r="X554">
        <v>-0.17219235348995099</v>
      </c>
      <c r="Y554">
        <v>-2.1941687255359501E-3</v>
      </c>
      <c r="Z554">
        <v>1.6669349102026301</v>
      </c>
      <c r="AA554">
        <v>1.10617261188246</v>
      </c>
      <c r="AB554">
        <v>0.97743651309120405</v>
      </c>
      <c r="AC554" t="s">
        <v>259</v>
      </c>
      <c r="AD554" t="s">
        <v>277</v>
      </c>
      <c r="AE554" t="s">
        <v>56</v>
      </c>
      <c r="AF554" t="s">
        <v>58</v>
      </c>
      <c r="AG554" t="s">
        <v>278</v>
      </c>
      <c r="AH554" s="45">
        <v>35555</v>
      </c>
      <c r="AI554">
        <v>796343</v>
      </c>
      <c r="AJ554">
        <v>1982</v>
      </c>
      <c r="AK554" t="s">
        <v>279</v>
      </c>
      <c r="AL554" t="s">
        <v>276</v>
      </c>
      <c r="AM554" t="s">
        <v>245</v>
      </c>
    </row>
    <row r="555" spans="1:39" x14ac:dyDescent="0.3">
      <c r="A555" s="1">
        <v>43584</v>
      </c>
      <c r="B555" t="s">
        <v>5</v>
      </c>
      <c r="C555" t="s">
        <v>239</v>
      </c>
      <c r="D555">
        <v>1000</v>
      </c>
      <c r="E555">
        <v>14</v>
      </c>
      <c r="F555">
        <v>286.459991</v>
      </c>
      <c r="G555">
        <v>291.709991</v>
      </c>
      <c r="H555">
        <v>285.38000499999998</v>
      </c>
      <c r="I555">
        <v>286.14001500000001</v>
      </c>
      <c r="J555">
        <v>286.14001500000001</v>
      </c>
      <c r="K555">
        <v>5592400</v>
      </c>
      <c r="L555">
        <v>2.536</v>
      </c>
      <c r="M555">
        <v>1.4716068973824801E-2</v>
      </c>
      <c r="N555">
        <v>4.9907459787361302E-2</v>
      </c>
      <c r="O555">
        <v>8.6839896820467402E-2</v>
      </c>
      <c r="P555">
        <v>0.16816352988232</v>
      </c>
      <c r="Q555">
        <v>0.25420934166686598</v>
      </c>
      <c r="R555">
        <v>1.28367831985335E-2</v>
      </c>
      <c r="S555">
        <v>9.3420699259286494E-3</v>
      </c>
      <c r="T555">
        <v>1.1581777829881601E-2</v>
      </c>
      <c r="U555">
        <v>2.0818824326348798E-2</v>
      </c>
      <c r="V555">
        <v>291.709991</v>
      </c>
      <c r="W555">
        <v>204.949997</v>
      </c>
      <c r="X555">
        <v>-0.17219235348995099</v>
      </c>
      <c r="Y555">
        <v>1.07094833958194E-3</v>
      </c>
      <c r="Z555">
        <v>1.66031911847374</v>
      </c>
      <c r="AA555">
        <v>1.4378298289198701</v>
      </c>
      <c r="AB555">
        <v>1.3126592804053501</v>
      </c>
      <c r="AC555" t="s">
        <v>259</v>
      </c>
      <c r="AD555" t="s">
        <v>277</v>
      </c>
      <c r="AE555" t="s">
        <v>56</v>
      </c>
      <c r="AF555" t="s">
        <v>58</v>
      </c>
      <c r="AG555" t="s">
        <v>278</v>
      </c>
      <c r="AH555" s="45">
        <v>35555</v>
      </c>
      <c r="AI555">
        <v>796343</v>
      </c>
      <c r="AJ555">
        <v>1982</v>
      </c>
      <c r="AK555" t="s">
        <v>279</v>
      </c>
      <c r="AL555" t="s">
        <v>276</v>
      </c>
      <c r="AM555" t="s">
        <v>245</v>
      </c>
    </row>
    <row r="556" spans="1:39" x14ac:dyDescent="0.3">
      <c r="A556" s="1">
        <v>43585</v>
      </c>
      <c r="B556" t="s">
        <v>5</v>
      </c>
      <c r="C556" t="s">
        <v>239</v>
      </c>
      <c r="D556">
        <v>1800</v>
      </c>
      <c r="E556">
        <v>14</v>
      </c>
      <c r="F556">
        <v>286.10000600000001</v>
      </c>
      <c r="G556">
        <v>289.76998900000001</v>
      </c>
      <c r="H556">
        <v>285.25</v>
      </c>
      <c r="I556">
        <v>289.25</v>
      </c>
      <c r="J556">
        <v>289.25</v>
      </c>
      <c r="K556">
        <v>3068000</v>
      </c>
      <c r="L556">
        <v>2.5089999999999999</v>
      </c>
      <c r="M556">
        <v>1.08101121137078E-2</v>
      </c>
      <c r="N556">
        <v>3.7909249901767701E-2</v>
      </c>
      <c r="O556">
        <v>9.3124156375239395E-2</v>
      </c>
      <c r="P556">
        <v>0.19388686483955</v>
      </c>
      <c r="Q556">
        <v>0.26506456317444499</v>
      </c>
      <c r="R556">
        <v>1.0799301434516601E-2</v>
      </c>
      <c r="S556">
        <v>9.4559844041938994E-3</v>
      </c>
      <c r="T556">
        <v>1.14039866048515E-2</v>
      </c>
      <c r="U556">
        <v>2.0827863379551701E-2</v>
      </c>
      <c r="V556">
        <v>291.709991</v>
      </c>
      <c r="W556">
        <v>204.949997</v>
      </c>
      <c r="X556">
        <v>-0.17219235348995099</v>
      </c>
      <c r="Y556">
        <v>9.5096475723260604E-4</v>
      </c>
      <c r="Z556">
        <v>1.6606170839878001</v>
      </c>
      <c r="AA556">
        <v>1.5076342828845599</v>
      </c>
      <c r="AB556">
        <v>1.3791173352528201</v>
      </c>
      <c r="AC556" t="s">
        <v>259</v>
      </c>
      <c r="AD556" t="s">
        <v>277</v>
      </c>
      <c r="AE556" t="s">
        <v>56</v>
      </c>
      <c r="AF556" t="s">
        <v>58</v>
      </c>
      <c r="AG556" t="s">
        <v>278</v>
      </c>
      <c r="AH556" s="45">
        <v>35555</v>
      </c>
      <c r="AI556">
        <v>796343</v>
      </c>
      <c r="AJ556">
        <v>1982</v>
      </c>
      <c r="AK556" t="s">
        <v>279</v>
      </c>
      <c r="AL556" t="s">
        <v>276</v>
      </c>
      <c r="AM556" t="s">
        <v>245</v>
      </c>
    </row>
    <row r="557" spans="1:39" x14ac:dyDescent="0.3">
      <c r="A557" s="1">
        <v>43628</v>
      </c>
      <c r="B557" t="s">
        <v>5</v>
      </c>
      <c r="C557" t="s">
        <v>239</v>
      </c>
      <c r="D557">
        <v>2600</v>
      </c>
      <c r="E557">
        <v>14</v>
      </c>
      <c r="F557">
        <v>276.13000499999998</v>
      </c>
      <c r="G557">
        <v>277.55999800000001</v>
      </c>
      <c r="H557">
        <v>274.57998700000002</v>
      </c>
      <c r="I557">
        <v>276.83999599999999</v>
      </c>
      <c r="J557">
        <v>276.83999599999999</v>
      </c>
      <c r="K557">
        <v>1313700</v>
      </c>
      <c r="L557">
        <v>2.1269999999999998</v>
      </c>
      <c r="M557">
        <v>3.0751105813794201E-3</v>
      </c>
      <c r="N557">
        <v>1.4480919363403099E-2</v>
      </c>
      <c r="O557">
        <v>-5.9065754784428702E-3</v>
      </c>
      <c r="P557">
        <v>4.6052226461457998E-2</v>
      </c>
      <c r="Q557">
        <v>9.7986768393099402E-2</v>
      </c>
      <c r="R557">
        <v>1.0850263377803799E-2</v>
      </c>
      <c r="S557">
        <v>2.0586902463229001E-2</v>
      </c>
      <c r="T557">
        <v>1.5964550017138701E-2</v>
      </c>
      <c r="U557">
        <v>2.14573114694671E-2</v>
      </c>
      <c r="V557">
        <v>291.709991</v>
      </c>
      <c r="W557">
        <v>204.949997</v>
      </c>
      <c r="X557">
        <v>-0.17219235348995099</v>
      </c>
      <c r="Y557">
        <v>-2.0396578921351798E-3</v>
      </c>
      <c r="Z557">
        <v>1.6994152421897999</v>
      </c>
      <c r="AA557">
        <v>0.46431098522820602</v>
      </c>
      <c r="AB557">
        <v>0.46655428488196699</v>
      </c>
      <c r="AC557" t="s">
        <v>259</v>
      </c>
      <c r="AD557" t="s">
        <v>277</v>
      </c>
      <c r="AE557" t="s">
        <v>56</v>
      </c>
      <c r="AF557" t="s">
        <v>58</v>
      </c>
      <c r="AG557" t="s">
        <v>278</v>
      </c>
      <c r="AH557" s="45">
        <v>35555</v>
      </c>
      <c r="AI557">
        <v>796343</v>
      </c>
      <c r="AJ557">
        <v>1982</v>
      </c>
      <c r="AK557" t="s">
        <v>279</v>
      </c>
      <c r="AL557" t="s">
        <v>276</v>
      </c>
      <c r="AM557" t="s">
        <v>245</v>
      </c>
    </row>
    <row r="558" spans="1:39" x14ac:dyDescent="0.3">
      <c r="A558" s="1">
        <v>43637</v>
      </c>
      <c r="B558" t="s">
        <v>5</v>
      </c>
      <c r="C558" t="s">
        <v>246</v>
      </c>
      <c r="D558">
        <v>1000</v>
      </c>
      <c r="E558">
        <v>14</v>
      </c>
      <c r="F558">
        <v>301.459991</v>
      </c>
      <c r="G558">
        <v>304</v>
      </c>
      <c r="H558">
        <v>299.08999599999999</v>
      </c>
      <c r="I558">
        <v>299.32998700000002</v>
      </c>
      <c r="J558">
        <v>299.32998700000002</v>
      </c>
      <c r="K558">
        <v>4015500</v>
      </c>
      <c r="L558">
        <v>2.0680000000000001</v>
      </c>
      <c r="M558">
        <v>-9.2445395316722995E-3</v>
      </c>
      <c r="N558">
        <v>8.7397121514041498E-2</v>
      </c>
      <c r="O558">
        <v>7.3673694554928004E-2</v>
      </c>
      <c r="P558">
        <v>0.14205798062390201</v>
      </c>
      <c r="Q558">
        <v>0.175137922796826</v>
      </c>
      <c r="R558">
        <v>2.51607910584827E-2</v>
      </c>
      <c r="S558">
        <v>2.1335284368734799E-2</v>
      </c>
      <c r="T558">
        <v>1.6629382480346799E-2</v>
      </c>
      <c r="U558">
        <v>2.17024823444164E-2</v>
      </c>
      <c r="V558">
        <v>304</v>
      </c>
      <c r="W558">
        <v>204.949997</v>
      </c>
      <c r="X558">
        <v>-0.17219235348995099</v>
      </c>
      <c r="Y558">
        <v>-1.26001638019446E-3</v>
      </c>
      <c r="Z558">
        <v>1.70976565231112</v>
      </c>
      <c r="AA558">
        <v>0.94732448862697105</v>
      </c>
      <c r="AB558">
        <v>0.66594562697918303</v>
      </c>
      <c r="AC558" t="s">
        <v>259</v>
      </c>
      <c r="AD558" t="s">
        <v>277</v>
      </c>
      <c r="AE558" t="s">
        <v>56</v>
      </c>
      <c r="AF558" t="s">
        <v>58</v>
      </c>
      <c r="AG558" t="s">
        <v>278</v>
      </c>
      <c r="AH558" s="45">
        <v>35555</v>
      </c>
      <c r="AI558">
        <v>796343</v>
      </c>
      <c r="AJ558">
        <v>1982</v>
      </c>
      <c r="AK558" t="s">
        <v>279</v>
      </c>
      <c r="AL558" t="s">
        <v>276</v>
      </c>
      <c r="AM558" t="s">
        <v>245</v>
      </c>
    </row>
    <row r="559" spans="1:39" x14ac:dyDescent="0.3">
      <c r="A559" s="1">
        <v>43643</v>
      </c>
      <c r="B559" t="s">
        <v>5</v>
      </c>
      <c r="C559" t="s">
        <v>246</v>
      </c>
      <c r="D559">
        <v>1300</v>
      </c>
      <c r="E559">
        <v>14</v>
      </c>
      <c r="F559">
        <v>290.040009</v>
      </c>
      <c r="G559">
        <v>294.67001299999998</v>
      </c>
      <c r="H559">
        <v>290.040009</v>
      </c>
      <c r="I559">
        <v>293.23001099999999</v>
      </c>
      <c r="J559">
        <v>293.23001099999999</v>
      </c>
      <c r="K559">
        <v>2596800</v>
      </c>
      <c r="L559">
        <v>2.0049999999999999</v>
      </c>
      <c r="M559">
        <v>1.5499957729374601E-2</v>
      </c>
      <c r="N559">
        <v>-2.9833818288497401E-2</v>
      </c>
      <c r="O559">
        <v>5.2437331371816699E-2</v>
      </c>
      <c r="P559">
        <v>0.10679011182892401</v>
      </c>
      <c r="Q559">
        <v>0.19098707075659499</v>
      </c>
      <c r="R559">
        <v>2.1197720373300599E-2</v>
      </c>
      <c r="S559">
        <v>2.23478094468611E-2</v>
      </c>
      <c r="T559">
        <v>1.7388556627613499E-2</v>
      </c>
      <c r="U559">
        <v>2.17892343643264E-2</v>
      </c>
      <c r="V559">
        <v>304</v>
      </c>
      <c r="W559">
        <v>204.949997</v>
      </c>
      <c r="X559">
        <v>-0.17219235348995099</v>
      </c>
      <c r="Y559">
        <v>3.81588593721357E-3</v>
      </c>
      <c r="Z559">
        <v>1.72618177342896</v>
      </c>
      <c r="AA559">
        <v>1.05490711314033</v>
      </c>
      <c r="AB559">
        <v>0.99042438179883396</v>
      </c>
      <c r="AC559" t="s">
        <v>259</v>
      </c>
      <c r="AD559" t="s">
        <v>277</v>
      </c>
      <c r="AE559" t="s">
        <v>56</v>
      </c>
      <c r="AF559" t="s">
        <v>58</v>
      </c>
      <c r="AG559" t="s">
        <v>278</v>
      </c>
      <c r="AH559" s="45">
        <v>35555</v>
      </c>
      <c r="AI559">
        <v>796343</v>
      </c>
      <c r="AJ559">
        <v>1982</v>
      </c>
      <c r="AK559" t="s">
        <v>279</v>
      </c>
      <c r="AL559" t="s">
        <v>276</v>
      </c>
      <c r="AM559" t="s">
        <v>245</v>
      </c>
    </row>
    <row r="560" spans="1:39" x14ac:dyDescent="0.3">
      <c r="A560" s="1">
        <v>43573</v>
      </c>
      <c r="B560" t="s">
        <v>5</v>
      </c>
      <c r="C560" t="s">
        <v>246</v>
      </c>
      <c r="D560">
        <v>1300</v>
      </c>
      <c r="E560">
        <v>15</v>
      </c>
      <c r="F560">
        <v>270.08999599999999</v>
      </c>
      <c r="G560">
        <v>270.82000699999998</v>
      </c>
      <c r="H560">
        <v>266.64001500000001</v>
      </c>
      <c r="I560">
        <v>270.57000699999998</v>
      </c>
      <c r="J560">
        <v>270.57000699999998</v>
      </c>
      <c r="K560">
        <v>2028900</v>
      </c>
      <c r="L560">
        <v>2.56</v>
      </c>
      <c r="M560">
        <v>4.1479818023657401E-3</v>
      </c>
      <c r="N560">
        <v>-4.9034588544536097E-3</v>
      </c>
      <c r="O560">
        <v>3.8235108497092697E-2</v>
      </c>
      <c r="P560">
        <v>0.101724667969512</v>
      </c>
      <c r="Q560">
        <v>0.157680327473913</v>
      </c>
      <c r="R560">
        <v>4.3651756087396999E-3</v>
      </c>
      <c r="S560">
        <v>9.53895923246122E-3</v>
      </c>
      <c r="T560">
        <v>1.1491452513910001E-2</v>
      </c>
      <c r="U560">
        <v>2.0901604598272699E-2</v>
      </c>
      <c r="V560">
        <v>277.60998499999999</v>
      </c>
      <c r="W560">
        <v>204.949997</v>
      </c>
      <c r="X560">
        <v>-0.17219235348995099</v>
      </c>
      <c r="Y560">
        <v>1.5778467813143101E-3</v>
      </c>
      <c r="Z560">
        <v>1.6630959274352499</v>
      </c>
      <c r="AA560">
        <v>0.83445568569843198</v>
      </c>
      <c r="AB560">
        <v>0.93701233914458704</v>
      </c>
      <c r="AC560" t="s">
        <v>260</v>
      </c>
      <c r="AD560" t="s">
        <v>277</v>
      </c>
      <c r="AE560" t="s">
        <v>56</v>
      </c>
      <c r="AF560" t="s">
        <v>58</v>
      </c>
      <c r="AG560" t="s">
        <v>278</v>
      </c>
      <c r="AH560" s="45">
        <v>35555</v>
      </c>
      <c r="AI560">
        <v>796343</v>
      </c>
      <c r="AJ560">
        <v>1982</v>
      </c>
      <c r="AK560" t="s">
        <v>279</v>
      </c>
      <c r="AL560" t="s">
        <v>276</v>
      </c>
      <c r="AM560" t="s">
        <v>245</v>
      </c>
    </row>
    <row r="561" spans="1:39" x14ac:dyDescent="0.3">
      <c r="A561" s="1">
        <v>43585</v>
      </c>
      <c r="B561" t="s">
        <v>5</v>
      </c>
      <c r="C561" t="s">
        <v>246</v>
      </c>
      <c r="D561">
        <v>1400</v>
      </c>
      <c r="E561">
        <v>15</v>
      </c>
      <c r="F561">
        <v>286.10000600000001</v>
      </c>
      <c r="G561">
        <v>289.76998900000001</v>
      </c>
      <c r="H561">
        <v>285.25</v>
      </c>
      <c r="I561">
        <v>289.25</v>
      </c>
      <c r="J561">
        <v>289.25</v>
      </c>
      <c r="K561">
        <v>3068000</v>
      </c>
      <c r="L561">
        <v>2.5089999999999999</v>
      </c>
      <c r="M561">
        <v>1.08101121137078E-2</v>
      </c>
      <c r="N561">
        <v>3.7909249901767701E-2</v>
      </c>
      <c r="O561">
        <v>9.3124156375239395E-2</v>
      </c>
      <c r="P561">
        <v>0.19388686483955</v>
      </c>
      <c r="Q561">
        <v>0.26506456317444499</v>
      </c>
      <c r="R561">
        <v>1.0799301434516601E-2</v>
      </c>
      <c r="S561">
        <v>9.4559844041938994E-3</v>
      </c>
      <c r="T561">
        <v>1.14039866048515E-2</v>
      </c>
      <c r="U561">
        <v>2.0827863379551701E-2</v>
      </c>
      <c r="V561">
        <v>291.709991</v>
      </c>
      <c r="W561">
        <v>204.949997</v>
      </c>
      <c r="X561">
        <v>-0.17219235348995099</v>
      </c>
      <c r="Y561">
        <v>9.5096475723260604E-4</v>
      </c>
      <c r="Z561">
        <v>1.6606170839878001</v>
      </c>
      <c r="AA561">
        <v>1.5076342828845599</v>
      </c>
      <c r="AB561">
        <v>1.3791173352528201</v>
      </c>
      <c r="AC561" t="s">
        <v>260</v>
      </c>
      <c r="AD561" t="s">
        <v>277</v>
      </c>
      <c r="AE561" t="s">
        <v>56</v>
      </c>
      <c r="AF561" t="s">
        <v>58</v>
      </c>
      <c r="AG561" t="s">
        <v>278</v>
      </c>
      <c r="AH561" s="45">
        <v>35555</v>
      </c>
      <c r="AI561">
        <v>796343</v>
      </c>
      <c r="AJ561">
        <v>1982</v>
      </c>
      <c r="AK561" t="s">
        <v>279</v>
      </c>
      <c r="AL561" t="s">
        <v>276</v>
      </c>
      <c r="AM561" t="s">
        <v>245</v>
      </c>
    </row>
    <row r="562" spans="1:39" x14ac:dyDescent="0.3">
      <c r="A562" s="1">
        <v>43591</v>
      </c>
      <c r="B562" t="s">
        <v>5</v>
      </c>
      <c r="C562" t="s">
        <v>239</v>
      </c>
      <c r="D562">
        <v>1600</v>
      </c>
      <c r="E562">
        <v>15</v>
      </c>
      <c r="F562">
        <v>277.60000600000001</v>
      </c>
      <c r="G562">
        <v>284.220000999999</v>
      </c>
      <c r="H562">
        <v>275.80999800000001</v>
      </c>
      <c r="I562">
        <v>283.66000400000001</v>
      </c>
      <c r="J562">
        <v>283.66000400000001</v>
      </c>
      <c r="K562">
        <v>1994500</v>
      </c>
      <c r="L562">
        <v>2.5</v>
      </c>
      <c r="M562">
        <v>-6.7458025129027198E-3</v>
      </c>
      <c r="N562">
        <v>-8.7049019922275702E-3</v>
      </c>
      <c r="O562">
        <v>4.3814212593860299E-2</v>
      </c>
      <c r="P562">
        <v>0.107532915178381</v>
      </c>
      <c r="Q562">
        <v>0.22702012495583601</v>
      </c>
      <c r="R562">
        <v>1.72295158319252E-2</v>
      </c>
      <c r="S562">
        <v>1.13208886749299E-2</v>
      </c>
      <c r="T562">
        <v>1.1304806576794601E-2</v>
      </c>
      <c r="U562">
        <v>2.0862729900601999E-2</v>
      </c>
      <c r="V562">
        <v>291.709991</v>
      </c>
      <c r="W562">
        <v>204.949997</v>
      </c>
      <c r="X562">
        <v>-0.17219235348995099</v>
      </c>
      <c r="Y562">
        <v>-4.4810132310555703E-3</v>
      </c>
      <c r="Z562">
        <v>1.67319028635286</v>
      </c>
      <c r="AA562">
        <v>1.26603384392366</v>
      </c>
      <c r="AB562">
        <v>1.3669688300051099</v>
      </c>
      <c r="AC562" t="s">
        <v>260</v>
      </c>
      <c r="AD562" t="s">
        <v>277</v>
      </c>
      <c r="AE562" t="s">
        <v>56</v>
      </c>
      <c r="AF562" t="s">
        <v>58</v>
      </c>
      <c r="AG562" t="s">
        <v>278</v>
      </c>
      <c r="AH562" s="45">
        <v>35555</v>
      </c>
      <c r="AI562">
        <v>796343</v>
      </c>
      <c r="AJ562">
        <v>1982</v>
      </c>
      <c r="AK562" t="s">
        <v>279</v>
      </c>
      <c r="AL562" t="s">
        <v>276</v>
      </c>
      <c r="AM562" t="s">
        <v>245</v>
      </c>
    </row>
    <row r="563" spans="1:39" x14ac:dyDescent="0.3">
      <c r="A563" s="1">
        <v>43593</v>
      </c>
      <c r="B563" t="s">
        <v>5</v>
      </c>
      <c r="C563" t="s">
        <v>239</v>
      </c>
      <c r="D563">
        <v>1900</v>
      </c>
      <c r="E563">
        <v>15</v>
      </c>
      <c r="F563">
        <v>275.82998700000002</v>
      </c>
      <c r="G563">
        <v>278.36999500000002</v>
      </c>
      <c r="H563">
        <v>274.16000400000001</v>
      </c>
      <c r="I563">
        <v>276.76998900000001</v>
      </c>
      <c r="J563">
        <v>276.76998900000001</v>
      </c>
      <c r="K563">
        <v>2610800</v>
      </c>
      <c r="L563">
        <v>2.4820000000000002</v>
      </c>
      <c r="M563">
        <v>-1.08341048502455E-3</v>
      </c>
      <c r="N563">
        <v>-2.3496107168120801E-2</v>
      </c>
      <c r="O563">
        <v>3.4254118777274203E-2</v>
      </c>
      <c r="P563">
        <v>8.44755017644164E-2</v>
      </c>
      <c r="Q563">
        <v>0.18081235543531099</v>
      </c>
      <c r="R563">
        <v>1.6615594327488801E-2</v>
      </c>
      <c r="S563">
        <v>1.21443162028555E-2</v>
      </c>
      <c r="T563">
        <v>1.17390961560449E-2</v>
      </c>
      <c r="U563">
        <v>2.0900394465528001E-2</v>
      </c>
      <c r="V563">
        <v>291.709991</v>
      </c>
      <c r="W563">
        <v>204.949997</v>
      </c>
      <c r="X563">
        <v>-0.17219235348995099</v>
      </c>
      <c r="Y563">
        <v>-1.60671540560346E-3</v>
      </c>
      <c r="Z563">
        <v>1.6751493754518101</v>
      </c>
      <c r="AA563">
        <v>0.97526899688739599</v>
      </c>
      <c r="AB563">
        <v>1.1939138839837899</v>
      </c>
      <c r="AC563" t="s">
        <v>260</v>
      </c>
      <c r="AD563" t="s">
        <v>277</v>
      </c>
      <c r="AE563" t="s">
        <v>56</v>
      </c>
      <c r="AF563" t="s">
        <v>58</v>
      </c>
      <c r="AG563" t="s">
        <v>278</v>
      </c>
      <c r="AH563" s="45">
        <v>35555</v>
      </c>
      <c r="AI563">
        <v>796343</v>
      </c>
      <c r="AJ563">
        <v>1982</v>
      </c>
      <c r="AK563" t="s">
        <v>279</v>
      </c>
      <c r="AL563" t="s">
        <v>276</v>
      </c>
      <c r="AM563" t="s">
        <v>245</v>
      </c>
    </row>
    <row r="564" spans="1:39" x14ac:dyDescent="0.3">
      <c r="A564" s="1">
        <v>43594</v>
      </c>
      <c r="B564" t="s">
        <v>5</v>
      </c>
      <c r="C564" t="s">
        <v>246</v>
      </c>
      <c r="D564">
        <v>700</v>
      </c>
      <c r="E564">
        <v>15</v>
      </c>
      <c r="F564">
        <v>274.16000400000001</v>
      </c>
      <c r="G564">
        <v>277.11999500000002</v>
      </c>
      <c r="H564">
        <v>270.79998799999998</v>
      </c>
      <c r="I564">
        <v>275.790009</v>
      </c>
      <c r="J564">
        <v>275.790009</v>
      </c>
      <c r="K564">
        <v>1866800</v>
      </c>
      <c r="L564">
        <v>2.4569999999999999</v>
      </c>
      <c r="M564">
        <v>-3.54705744543424E-3</v>
      </c>
      <c r="N564">
        <v>-1.38633761068798E-2</v>
      </c>
      <c r="O564">
        <v>2.5634936279541901E-2</v>
      </c>
      <c r="P564">
        <v>8.3329598759635998E-2</v>
      </c>
      <c r="Q564">
        <v>0.16192832900561399</v>
      </c>
      <c r="R564">
        <v>1.5930799272621601E-2</v>
      </c>
      <c r="S564">
        <v>1.21645294194753E-2</v>
      </c>
      <c r="T564">
        <v>1.1745873497077199E-2</v>
      </c>
      <c r="U564">
        <v>2.0881613895336E-2</v>
      </c>
      <c r="V564">
        <v>291.709991</v>
      </c>
      <c r="W564">
        <v>204.949997</v>
      </c>
      <c r="X564">
        <v>-0.17219235348995099</v>
      </c>
      <c r="Y564">
        <v>-3.0259986019249502E-3</v>
      </c>
      <c r="Z564">
        <v>1.67534019666381</v>
      </c>
      <c r="AA564">
        <v>0.85755622693079103</v>
      </c>
      <c r="AB564">
        <v>1.1195494359764799</v>
      </c>
      <c r="AC564" t="s">
        <v>260</v>
      </c>
      <c r="AD564" t="s">
        <v>277</v>
      </c>
      <c r="AE564" t="s">
        <v>56</v>
      </c>
      <c r="AF564" t="s">
        <v>58</v>
      </c>
      <c r="AG564" t="s">
        <v>278</v>
      </c>
      <c r="AH564" s="45">
        <v>35555</v>
      </c>
      <c r="AI564">
        <v>796343</v>
      </c>
      <c r="AJ564">
        <v>1982</v>
      </c>
      <c r="AK564" t="s">
        <v>279</v>
      </c>
      <c r="AL564" t="s">
        <v>276</v>
      </c>
      <c r="AM564" t="s">
        <v>245</v>
      </c>
    </row>
    <row r="565" spans="1:39" x14ac:dyDescent="0.3">
      <c r="A565" s="1">
        <v>43607</v>
      </c>
      <c r="B565" t="s">
        <v>5</v>
      </c>
      <c r="C565" t="s">
        <v>246</v>
      </c>
      <c r="D565">
        <v>1800</v>
      </c>
      <c r="E565">
        <v>15</v>
      </c>
      <c r="F565">
        <v>277.42001299999998</v>
      </c>
      <c r="G565">
        <v>282.73998999999998</v>
      </c>
      <c r="H565">
        <v>277.26001000000002</v>
      </c>
      <c r="I565">
        <v>281.82000699999998</v>
      </c>
      <c r="J565">
        <v>281.82000699999998</v>
      </c>
      <c r="K565">
        <v>1570500</v>
      </c>
      <c r="L565">
        <v>2.3929999999999998</v>
      </c>
      <c r="M565">
        <v>1.33956883761396E-2</v>
      </c>
      <c r="N565">
        <v>1.7901093349762101E-2</v>
      </c>
      <c r="O565">
        <v>3.4694799932791197E-2</v>
      </c>
      <c r="P565">
        <v>8.9239635881065205E-2</v>
      </c>
      <c r="Q565">
        <v>0.168577815413194</v>
      </c>
      <c r="R565">
        <v>1.7361197780844499E-2</v>
      </c>
      <c r="S565">
        <v>1.74009961228637E-2</v>
      </c>
      <c r="T565">
        <v>1.3697111799287001E-2</v>
      </c>
      <c r="U565">
        <v>2.1132437476828001E-2</v>
      </c>
      <c r="V565">
        <v>291.709991</v>
      </c>
      <c r="W565">
        <v>204.949997</v>
      </c>
      <c r="X565">
        <v>-0.17219235348995099</v>
      </c>
      <c r="Y565">
        <v>-2.8283920525026501E-3</v>
      </c>
      <c r="Z565">
        <v>1.6877382465014099</v>
      </c>
      <c r="AA565">
        <v>0.89402146897448698</v>
      </c>
      <c r="AB565">
        <v>0.86603840214927097</v>
      </c>
      <c r="AC565" t="s">
        <v>260</v>
      </c>
      <c r="AD565" t="s">
        <v>277</v>
      </c>
      <c r="AE565" t="s">
        <v>56</v>
      </c>
      <c r="AF565" t="s">
        <v>58</v>
      </c>
      <c r="AG565" t="s">
        <v>278</v>
      </c>
      <c r="AH565" s="45">
        <v>35555</v>
      </c>
      <c r="AI565">
        <v>796343</v>
      </c>
      <c r="AJ565">
        <v>1982</v>
      </c>
      <c r="AK565" t="s">
        <v>279</v>
      </c>
      <c r="AL565" t="s">
        <v>276</v>
      </c>
      <c r="AM565" t="s">
        <v>245</v>
      </c>
    </row>
    <row r="566" spans="1:39" x14ac:dyDescent="0.3">
      <c r="A566" s="1">
        <v>43643</v>
      </c>
      <c r="B566" t="s">
        <v>5</v>
      </c>
      <c r="C566" t="s">
        <v>239</v>
      </c>
      <c r="D566">
        <v>1300</v>
      </c>
      <c r="E566">
        <v>15</v>
      </c>
      <c r="F566">
        <v>290.040009</v>
      </c>
      <c r="G566">
        <v>294.67001299999998</v>
      </c>
      <c r="H566">
        <v>290.040009</v>
      </c>
      <c r="I566">
        <v>293.23001099999999</v>
      </c>
      <c r="J566">
        <v>293.23001099999999</v>
      </c>
      <c r="K566">
        <v>2596800</v>
      </c>
      <c r="L566">
        <v>2.0049999999999999</v>
      </c>
      <c r="M566">
        <v>1.5499957729374601E-2</v>
      </c>
      <c r="N566">
        <v>-2.9833818288497401E-2</v>
      </c>
      <c r="O566">
        <v>5.2437331371816699E-2</v>
      </c>
      <c r="P566">
        <v>0.10679011182892401</v>
      </c>
      <c r="Q566">
        <v>0.19098707075659499</v>
      </c>
      <c r="R566">
        <v>2.1197720373300599E-2</v>
      </c>
      <c r="S566">
        <v>2.23478094468611E-2</v>
      </c>
      <c r="T566">
        <v>1.7388556627613499E-2</v>
      </c>
      <c r="U566">
        <v>2.17892343643264E-2</v>
      </c>
      <c r="V566">
        <v>304</v>
      </c>
      <c r="W566">
        <v>204.949997</v>
      </c>
      <c r="X566">
        <v>-0.17219235348995099</v>
      </c>
      <c r="Y566">
        <v>3.81588593721357E-3</v>
      </c>
      <c r="Z566">
        <v>1.72618177342896</v>
      </c>
      <c r="AA566">
        <v>1.05490711314033</v>
      </c>
      <c r="AB566">
        <v>0.99042438179883396</v>
      </c>
      <c r="AC566" t="s">
        <v>260</v>
      </c>
      <c r="AD566" t="s">
        <v>277</v>
      </c>
      <c r="AE566" t="s">
        <v>56</v>
      </c>
      <c r="AF566" t="s">
        <v>58</v>
      </c>
      <c r="AG566" t="s">
        <v>278</v>
      </c>
      <c r="AH566" s="45">
        <v>35555</v>
      </c>
      <c r="AI566">
        <v>796343</v>
      </c>
      <c r="AJ566">
        <v>1982</v>
      </c>
      <c r="AK566" t="s">
        <v>279</v>
      </c>
      <c r="AL566" t="s">
        <v>276</v>
      </c>
      <c r="AM566" t="s">
        <v>245</v>
      </c>
    </row>
    <row r="567" spans="1:39" x14ac:dyDescent="0.3">
      <c r="A567" s="1">
        <v>43564</v>
      </c>
      <c r="B567" t="s">
        <v>5</v>
      </c>
      <c r="C567" t="s">
        <v>239</v>
      </c>
      <c r="D567">
        <v>1300</v>
      </c>
      <c r="E567">
        <v>16</v>
      </c>
      <c r="F567">
        <v>267.11999500000002</v>
      </c>
      <c r="G567">
        <v>269.98998999999998</v>
      </c>
      <c r="H567">
        <v>266.79998799999998</v>
      </c>
      <c r="I567">
        <v>268.98998999999998</v>
      </c>
      <c r="J567">
        <v>268.98998999999998</v>
      </c>
      <c r="K567">
        <v>1605900</v>
      </c>
      <c r="L567">
        <v>2.4990000000000001</v>
      </c>
      <c r="M567">
        <v>6.6936411579252605E-4</v>
      </c>
      <c r="N567">
        <v>-8.7353556075291001E-3</v>
      </c>
      <c r="O567">
        <v>5.4430730224079502E-2</v>
      </c>
      <c r="P567">
        <v>0.14501007805522301</v>
      </c>
      <c r="Q567">
        <v>0.20482649174525699</v>
      </c>
      <c r="R567">
        <v>6.94794908589741E-3</v>
      </c>
      <c r="S567">
        <v>1.42347146393612E-2</v>
      </c>
      <c r="T567">
        <v>1.23230875189066E-2</v>
      </c>
      <c r="U567">
        <v>2.10224986338922E-2</v>
      </c>
      <c r="V567">
        <v>277.60998499999999</v>
      </c>
      <c r="W567">
        <v>204.949997</v>
      </c>
      <c r="X567">
        <v>-0.17219235348995099</v>
      </c>
      <c r="Y567">
        <v>-6.0859766572597396E-3</v>
      </c>
      <c r="Z567">
        <v>1.6631174500492101</v>
      </c>
      <c r="AA567">
        <v>1.15192325070622</v>
      </c>
      <c r="AB567">
        <v>1.11835309949049</v>
      </c>
      <c r="AC567" t="s">
        <v>261</v>
      </c>
      <c r="AD567" t="s">
        <v>277</v>
      </c>
      <c r="AE567" t="s">
        <v>56</v>
      </c>
      <c r="AF567" t="s">
        <v>58</v>
      </c>
      <c r="AG567" t="s">
        <v>278</v>
      </c>
      <c r="AH567" s="45">
        <v>35555</v>
      </c>
      <c r="AI567">
        <v>796343</v>
      </c>
      <c r="AJ567">
        <v>1982</v>
      </c>
      <c r="AK567" t="s">
        <v>279</v>
      </c>
      <c r="AL567" t="s">
        <v>276</v>
      </c>
      <c r="AM567" t="s">
        <v>245</v>
      </c>
    </row>
    <row r="568" spans="1:39" x14ac:dyDescent="0.3">
      <c r="A568" s="1">
        <v>43573</v>
      </c>
      <c r="B568" t="s">
        <v>5</v>
      </c>
      <c r="C568" t="s">
        <v>246</v>
      </c>
      <c r="D568">
        <v>2000</v>
      </c>
      <c r="E568">
        <v>16</v>
      </c>
      <c r="F568">
        <v>270.08999599999999</v>
      </c>
      <c r="G568">
        <v>270.82000699999998</v>
      </c>
      <c r="H568">
        <v>266.64001500000001</v>
      </c>
      <c r="I568">
        <v>270.57000699999998</v>
      </c>
      <c r="J568">
        <v>270.57000699999998</v>
      </c>
      <c r="K568">
        <v>2028900</v>
      </c>
      <c r="L568">
        <v>2.56</v>
      </c>
      <c r="M568">
        <v>4.1479818023657401E-3</v>
      </c>
      <c r="N568">
        <v>-4.9034588544536097E-3</v>
      </c>
      <c r="O568">
        <v>3.8235108497092697E-2</v>
      </c>
      <c r="P568">
        <v>0.101724667969512</v>
      </c>
      <c r="Q568">
        <v>0.157680327473913</v>
      </c>
      <c r="R568">
        <v>4.3651756087396999E-3</v>
      </c>
      <c r="S568">
        <v>9.53895923246122E-3</v>
      </c>
      <c r="T568">
        <v>1.1491452513910001E-2</v>
      </c>
      <c r="U568">
        <v>2.0901604598272699E-2</v>
      </c>
      <c r="V568">
        <v>277.60998499999999</v>
      </c>
      <c r="W568">
        <v>204.949997</v>
      </c>
      <c r="X568">
        <v>-0.17219235348995099</v>
      </c>
      <c r="Y568">
        <v>1.5778467813143101E-3</v>
      </c>
      <c r="Z568">
        <v>1.6630959274352499</v>
      </c>
      <c r="AA568">
        <v>0.83445568569843198</v>
      </c>
      <c r="AB568">
        <v>0.93701233914458704</v>
      </c>
      <c r="AC568" t="s">
        <v>261</v>
      </c>
      <c r="AD568" t="s">
        <v>277</v>
      </c>
      <c r="AE568" t="s">
        <v>56</v>
      </c>
      <c r="AF568" t="s">
        <v>58</v>
      </c>
      <c r="AG568" t="s">
        <v>278</v>
      </c>
      <c r="AH568" s="45">
        <v>35555</v>
      </c>
      <c r="AI568">
        <v>796343</v>
      </c>
      <c r="AJ568">
        <v>1982</v>
      </c>
      <c r="AK568" t="s">
        <v>279</v>
      </c>
      <c r="AL568" t="s">
        <v>276</v>
      </c>
      <c r="AM568" t="s">
        <v>245</v>
      </c>
    </row>
    <row r="569" spans="1:39" x14ac:dyDescent="0.3">
      <c r="A569" s="1">
        <v>43577</v>
      </c>
      <c r="B569" t="s">
        <v>5</v>
      </c>
      <c r="C569" t="s">
        <v>239</v>
      </c>
      <c r="D569">
        <v>1500</v>
      </c>
      <c r="E569">
        <v>16</v>
      </c>
      <c r="F569">
        <v>269.82000699999998</v>
      </c>
      <c r="G569">
        <v>272.32000699999998</v>
      </c>
      <c r="H569">
        <v>269.20001200000002</v>
      </c>
      <c r="I569">
        <v>272.209991</v>
      </c>
      <c r="J569">
        <v>272.209991</v>
      </c>
      <c r="K569">
        <v>1364700</v>
      </c>
      <c r="L569">
        <v>2.59</v>
      </c>
      <c r="M569">
        <v>6.0429234556818997E-3</v>
      </c>
      <c r="N569">
        <v>1.2866214410741799E-3</v>
      </c>
      <c r="O569">
        <v>4.6892701990811803E-2</v>
      </c>
      <c r="P569">
        <v>9.5122829140992807E-2</v>
      </c>
      <c r="Q569">
        <v>0.17889624428540801</v>
      </c>
      <c r="R569">
        <v>5.4127627866274799E-3</v>
      </c>
      <c r="S569">
        <v>9.5294204655004596E-3</v>
      </c>
      <c r="T569">
        <v>1.1419119923629499E-2</v>
      </c>
      <c r="U569">
        <v>2.0880432378652499E-2</v>
      </c>
      <c r="V569">
        <v>277.60998499999999</v>
      </c>
      <c r="W569">
        <v>204.949997</v>
      </c>
      <c r="X569">
        <v>-0.17219235348995099</v>
      </c>
      <c r="Y569">
        <v>1.0115060212163699E-3</v>
      </c>
      <c r="Z569">
        <v>1.66166849665294</v>
      </c>
      <c r="AA569">
        <v>0.96504526259794299</v>
      </c>
      <c r="AB569">
        <v>0.93278251038160798</v>
      </c>
      <c r="AC569" t="s">
        <v>261</v>
      </c>
      <c r="AD569" t="s">
        <v>277</v>
      </c>
      <c r="AE569" t="s">
        <v>56</v>
      </c>
      <c r="AF569" t="s">
        <v>58</v>
      </c>
      <c r="AG569" t="s">
        <v>278</v>
      </c>
      <c r="AH569" s="45">
        <v>35555</v>
      </c>
      <c r="AI569">
        <v>796343</v>
      </c>
      <c r="AJ569">
        <v>1982</v>
      </c>
      <c r="AK569" t="s">
        <v>279</v>
      </c>
      <c r="AL569" t="s">
        <v>276</v>
      </c>
      <c r="AM569" t="s">
        <v>245</v>
      </c>
    </row>
    <row r="570" spans="1:39" x14ac:dyDescent="0.3">
      <c r="A570" s="1">
        <v>43586</v>
      </c>
      <c r="B570" t="s">
        <v>5</v>
      </c>
      <c r="C570" t="s">
        <v>239</v>
      </c>
      <c r="D570">
        <v>2100</v>
      </c>
      <c r="E570">
        <v>16</v>
      </c>
      <c r="F570">
        <v>291</v>
      </c>
      <c r="G570">
        <v>291</v>
      </c>
      <c r="H570">
        <v>283.19000199999999</v>
      </c>
      <c r="I570">
        <v>283.35000600000001</v>
      </c>
      <c r="J570">
        <v>283.35000600000001</v>
      </c>
      <c r="K570">
        <v>2056200</v>
      </c>
      <c r="L570">
        <v>2.5110000000000001</v>
      </c>
      <c r="M570">
        <v>-2.06084622829329E-2</v>
      </c>
      <c r="N570">
        <v>2.8276736307053001E-2</v>
      </c>
      <c r="O570">
        <v>6.1346221865994699E-2</v>
      </c>
      <c r="P570">
        <v>0.154980416334527</v>
      </c>
      <c r="Q570">
        <v>0.245808921841912</v>
      </c>
      <c r="R570">
        <v>1.49853628279573E-2</v>
      </c>
      <c r="S570">
        <v>1.06922425152545E-2</v>
      </c>
      <c r="T570">
        <v>1.1617906284599499E-2</v>
      </c>
      <c r="U570">
        <v>2.08719954031929E-2</v>
      </c>
      <c r="V570">
        <v>291.709991</v>
      </c>
      <c r="W570">
        <v>204.949997</v>
      </c>
      <c r="X570">
        <v>-0.17219235348995099</v>
      </c>
      <c r="Y570">
        <v>-7.5304459681844096E-3</v>
      </c>
      <c r="Z570">
        <v>1.66828749031805</v>
      </c>
      <c r="AA570">
        <v>1.3858563834751001</v>
      </c>
      <c r="AB570">
        <v>1.4350540895713499</v>
      </c>
      <c r="AC570" t="s">
        <v>261</v>
      </c>
      <c r="AD570" t="s">
        <v>277</v>
      </c>
      <c r="AE570" t="s">
        <v>56</v>
      </c>
      <c r="AF570" t="s">
        <v>58</v>
      </c>
      <c r="AG570" t="s">
        <v>278</v>
      </c>
      <c r="AH570" s="45">
        <v>35555</v>
      </c>
      <c r="AI570">
        <v>796343</v>
      </c>
      <c r="AJ570">
        <v>1982</v>
      </c>
      <c r="AK570" t="s">
        <v>279</v>
      </c>
      <c r="AL570" t="s">
        <v>276</v>
      </c>
      <c r="AM570" t="s">
        <v>245</v>
      </c>
    </row>
    <row r="571" spans="1:39" x14ac:dyDescent="0.3">
      <c r="A571" s="1">
        <v>43613</v>
      </c>
      <c r="B571" t="s">
        <v>5</v>
      </c>
      <c r="C571" t="s">
        <v>246</v>
      </c>
      <c r="D571">
        <v>900</v>
      </c>
      <c r="E571">
        <v>16</v>
      </c>
      <c r="F571">
        <v>276.48998999999998</v>
      </c>
      <c r="G571">
        <v>281.45001200000002</v>
      </c>
      <c r="H571">
        <v>275.36999500000002</v>
      </c>
      <c r="I571">
        <v>278.25</v>
      </c>
      <c r="J571">
        <v>278.25</v>
      </c>
      <c r="K571">
        <v>2475800</v>
      </c>
      <c r="L571">
        <v>2.2679999999999998</v>
      </c>
      <c r="M571">
        <v>1.25856461061317E-2</v>
      </c>
      <c r="N571">
        <v>1.01138226718541E-2</v>
      </c>
      <c r="O571">
        <v>2.1226321428897701E-3</v>
      </c>
      <c r="P571">
        <v>6.3157022178088398E-2</v>
      </c>
      <c r="Q571">
        <v>0.126649746533223</v>
      </c>
      <c r="R571">
        <v>1.69704397935986E-2</v>
      </c>
      <c r="S571">
        <v>1.7744248713734801E-2</v>
      </c>
      <c r="T571">
        <v>1.41863388407813E-2</v>
      </c>
      <c r="U571">
        <v>2.1176539190422901E-2</v>
      </c>
      <c r="V571">
        <v>291.709991</v>
      </c>
      <c r="W571">
        <v>204.949997</v>
      </c>
      <c r="X571">
        <v>-0.17219235348995099</v>
      </c>
      <c r="Y571">
        <v>-8.4109499934704197E-3</v>
      </c>
      <c r="Z571">
        <v>1.6816029293282799</v>
      </c>
      <c r="AA571">
        <v>0.63987056721712299</v>
      </c>
      <c r="AB571">
        <v>0.72945288477954395</v>
      </c>
      <c r="AC571" t="s">
        <v>261</v>
      </c>
      <c r="AD571" t="s">
        <v>277</v>
      </c>
      <c r="AE571" t="s">
        <v>56</v>
      </c>
      <c r="AF571" t="s">
        <v>58</v>
      </c>
      <c r="AG571" t="s">
        <v>278</v>
      </c>
      <c r="AH571" s="45">
        <v>35555</v>
      </c>
      <c r="AI571">
        <v>796343</v>
      </c>
      <c r="AJ571">
        <v>1982</v>
      </c>
      <c r="AK571" t="s">
        <v>279</v>
      </c>
      <c r="AL571" t="s">
        <v>276</v>
      </c>
      <c r="AM571" t="s">
        <v>245</v>
      </c>
    </row>
    <row r="572" spans="1:39" x14ac:dyDescent="0.3">
      <c r="A572" s="1">
        <v>43622</v>
      </c>
      <c r="B572" t="s">
        <v>5</v>
      </c>
      <c r="C572" t="s">
        <v>246</v>
      </c>
      <c r="D572">
        <v>1900</v>
      </c>
      <c r="E572">
        <v>16</v>
      </c>
      <c r="F572">
        <v>273.720000999999</v>
      </c>
      <c r="G572">
        <v>275.76001000000002</v>
      </c>
      <c r="H572">
        <v>271.04998799999998</v>
      </c>
      <c r="I572">
        <v>274.79998799999998</v>
      </c>
      <c r="J572">
        <v>274.79998799999998</v>
      </c>
      <c r="K572">
        <v>2211800</v>
      </c>
      <c r="L572">
        <v>2.1240000000000001</v>
      </c>
      <c r="M572">
        <v>7.0847285185907998E-3</v>
      </c>
      <c r="N572">
        <v>1.05579009299712E-3</v>
      </c>
      <c r="O572">
        <v>-3.1732835287779398E-2</v>
      </c>
      <c r="P572">
        <v>7.2977647663890505E-2</v>
      </c>
      <c r="Q572">
        <v>8.3840514157707199E-2</v>
      </c>
      <c r="R572">
        <v>3.0877731387882301E-2</v>
      </c>
      <c r="S572">
        <v>2.07638631467114E-2</v>
      </c>
      <c r="T572">
        <v>1.6056130039555399E-2</v>
      </c>
      <c r="U572">
        <v>2.1499285018667599E-2</v>
      </c>
      <c r="V572">
        <v>291.709991</v>
      </c>
      <c r="W572">
        <v>204.949997</v>
      </c>
      <c r="X572">
        <v>-0.17219235348995099</v>
      </c>
      <c r="Y572">
        <v>6.1168407152111899E-3</v>
      </c>
      <c r="Z572">
        <v>1.70076134968201</v>
      </c>
      <c r="AA572">
        <v>0.379428073182484</v>
      </c>
      <c r="AB572">
        <v>0.30211769490281098</v>
      </c>
      <c r="AC572" t="s">
        <v>261</v>
      </c>
      <c r="AD572" t="s">
        <v>277</v>
      </c>
      <c r="AE572" t="s">
        <v>56</v>
      </c>
      <c r="AF572" t="s">
        <v>58</v>
      </c>
      <c r="AG572" t="s">
        <v>278</v>
      </c>
      <c r="AH572" s="45">
        <v>35555</v>
      </c>
      <c r="AI572">
        <v>796343</v>
      </c>
      <c r="AJ572">
        <v>1982</v>
      </c>
      <c r="AK572" t="s">
        <v>279</v>
      </c>
      <c r="AL572" t="s">
        <v>276</v>
      </c>
      <c r="AM572" t="s">
        <v>245</v>
      </c>
    </row>
    <row r="573" spans="1:39" x14ac:dyDescent="0.3">
      <c r="A573" s="1">
        <v>43564</v>
      </c>
      <c r="B573" t="s">
        <v>5</v>
      </c>
      <c r="C573" t="s">
        <v>246</v>
      </c>
      <c r="D573">
        <v>1500</v>
      </c>
      <c r="E573">
        <v>17</v>
      </c>
      <c r="F573">
        <v>267.11999500000002</v>
      </c>
      <c r="G573">
        <v>269.98998999999998</v>
      </c>
      <c r="H573">
        <v>266.79998799999998</v>
      </c>
      <c r="I573">
        <v>268.98998999999998</v>
      </c>
      <c r="J573">
        <v>268.98998999999998</v>
      </c>
      <c r="K573">
        <v>1605900</v>
      </c>
      <c r="L573">
        <v>2.4990000000000001</v>
      </c>
      <c r="M573">
        <v>6.6936411579252605E-4</v>
      </c>
      <c r="N573">
        <v>-8.7353556075291001E-3</v>
      </c>
      <c r="O573">
        <v>5.4430730224079502E-2</v>
      </c>
      <c r="P573">
        <v>0.14501007805522301</v>
      </c>
      <c r="Q573">
        <v>0.20482649174525699</v>
      </c>
      <c r="R573">
        <v>6.94794908589741E-3</v>
      </c>
      <c r="S573">
        <v>1.42347146393612E-2</v>
      </c>
      <c r="T573">
        <v>1.23230875189066E-2</v>
      </c>
      <c r="U573">
        <v>2.10224986338922E-2</v>
      </c>
      <c r="V573">
        <v>277.60998499999999</v>
      </c>
      <c r="W573">
        <v>204.949997</v>
      </c>
      <c r="X573">
        <v>-0.17219235348995099</v>
      </c>
      <c r="Y573">
        <v>-6.0859766572597396E-3</v>
      </c>
      <c r="Z573">
        <v>1.6631174500492101</v>
      </c>
      <c r="AA573">
        <v>1.15192325070622</v>
      </c>
      <c r="AB573">
        <v>1.11835309949049</v>
      </c>
      <c r="AC573" t="s">
        <v>262</v>
      </c>
      <c r="AD573" t="s">
        <v>277</v>
      </c>
      <c r="AE573" t="s">
        <v>56</v>
      </c>
      <c r="AF573" t="s">
        <v>58</v>
      </c>
      <c r="AG573" t="s">
        <v>278</v>
      </c>
      <c r="AH573" s="45">
        <v>35555</v>
      </c>
      <c r="AI573">
        <v>796343</v>
      </c>
      <c r="AJ573">
        <v>1982</v>
      </c>
      <c r="AK573" t="s">
        <v>279</v>
      </c>
      <c r="AL573" t="s">
        <v>276</v>
      </c>
      <c r="AM573" t="s">
        <v>245</v>
      </c>
    </row>
    <row r="574" spans="1:39" x14ac:dyDescent="0.3">
      <c r="A574" s="1">
        <v>43580</v>
      </c>
      <c r="B574" t="s">
        <v>5</v>
      </c>
      <c r="C574" t="s">
        <v>246</v>
      </c>
      <c r="D574">
        <v>1500</v>
      </c>
      <c r="E574">
        <v>17</v>
      </c>
      <c r="F574">
        <v>278.39999399999999</v>
      </c>
      <c r="G574">
        <v>279.51998900000001</v>
      </c>
      <c r="H574">
        <v>274.38000499999998</v>
      </c>
      <c r="I574">
        <v>277.66000400000001</v>
      </c>
      <c r="J574">
        <v>277.66000400000001</v>
      </c>
      <c r="K574">
        <v>1747200</v>
      </c>
      <c r="L574">
        <v>2.5339999999999998</v>
      </c>
      <c r="M574">
        <v>7.9911905289644196E-3</v>
      </c>
      <c r="N574">
        <v>3.0014469098095398E-2</v>
      </c>
      <c r="O574">
        <v>5.7022892478030697E-2</v>
      </c>
      <c r="P574">
        <v>0.13514826380414</v>
      </c>
      <c r="Q574">
        <v>0.242407014316049</v>
      </c>
      <c r="R574">
        <v>1.20218460934299E-2</v>
      </c>
      <c r="S574">
        <v>9.4738744723201207E-3</v>
      </c>
      <c r="T574">
        <v>1.1557082280787501E-2</v>
      </c>
      <c r="U574">
        <v>2.08201865676493E-2</v>
      </c>
      <c r="V574">
        <v>280.17001299999998</v>
      </c>
      <c r="W574">
        <v>204.949997</v>
      </c>
      <c r="X574">
        <v>-0.17219235348995099</v>
      </c>
      <c r="Y574">
        <v>-3.6904169755480902E-4</v>
      </c>
      <c r="Z574">
        <v>1.6596586570765699</v>
      </c>
      <c r="AA574">
        <v>1.36495082568616</v>
      </c>
      <c r="AB574">
        <v>1.0891936789024299</v>
      </c>
      <c r="AC574" t="s">
        <v>262</v>
      </c>
      <c r="AD574" t="s">
        <v>277</v>
      </c>
      <c r="AE574" t="s">
        <v>56</v>
      </c>
      <c r="AF574" t="s">
        <v>58</v>
      </c>
      <c r="AG574" t="s">
        <v>278</v>
      </c>
      <c r="AH574" s="45">
        <v>35555</v>
      </c>
      <c r="AI574">
        <v>796343</v>
      </c>
      <c r="AJ574">
        <v>1982</v>
      </c>
      <c r="AK574" t="s">
        <v>279</v>
      </c>
      <c r="AL574" t="s">
        <v>276</v>
      </c>
      <c r="AM574" t="s">
        <v>245</v>
      </c>
    </row>
    <row r="575" spans="1:39" x14ac:dyDescent="0.3">
      <c r="A575" s="1">
        <v>43586</v>
      </c>
      <c r="B575" t="s">
        <v>5</v>
      </c>
      <c r="C575" t="s">
        <v>239</v>
      </c>
      <c r="D575">
        <v>1600</v>
      </c>
      <c r="E575">
        <v>17</v>
      </c>
      <c r="F575">
        <v>291</v>
      </c>
      <c r="G575">
        <v>291</v>
      </c>
      <c r="H575">
        <v>283.19000199999999</v>
      </c>
      <c r="I575">
        <v>283.35000600000001</v>
      </c>
      <c r="J575">
        <v>283.35000600000001</v>
      </c>
      <c r="K575">
        <v>2056200</v>
      </c>
      <c r="L575">
        <v>2.5110000000000001</v>
      </c>
      <c r="M575">
        <v>-2.06084622829329E-2</v>
      </c>
      <c r="N575">
        <v>2.8276736307053001E-2</v>
      </c>
      <c r="O575">
        <v>6.1346221865994699E-2</v>
      </c>
      <c r="P575">
        <v>0.154980416334527</v>
      </c>
      <c r="Q575">
        <v>0.245808921841912</v>
      </c>
      <c r="R575">
        <v>1.49853628279573E-2</v>
      </c>
      <c r="S575">
        <v>1.06922425152545E-2</v>
      </c>
      <c r="T575">
        <v>1.1617906284599499E-2</v>
      </c>
      <c r="U575">
        <v>2.08719954031929E-2</v>
      </c>
      <c r="V575">
        <v>291.709991</v>
      </c>
      <c r="W575">
        <v>204.949997</v>
      </c>
      <c r="X575">
        <v>-0.17219235348995099</v>
      </c>
      <c r="Y575">
        <v>-7.5304459681844096E-3</v>
      </c>
      <c r="Z575">
        <v>1.66828749031805</v>
      </c>
      <c r="AA575">
        <v>1.3858563834751001</v>
      </c>
      <c r="AB575">
        <v>1.4350540895713499</v>
      </c>
      <c r="AC575" t="s">
        <v>262</v>
      </c>
      <c r="AD575" t="s">
        <v>277</v>
      </c>
      <c r="AE575" t="s">
        <v>56</v>
      </c>
      <c r="AF575" t="s">
        <v>58</v>
      </c>
      <c r="AG575" t="s">
        <v>278</v>
      </c>
      <c r="AH575" s="45">
        <v>35555</v>
      </c>
      <c r="AI575">
        <v>796343</v>
      </c>
      <c r="AJ575">
        <v>1982</v>
      </c>
      <c r="AK575" t="s">
        <v>279</v>
      </c>
      <c r="AL575" t="s">
        <v>276</v>
      </c>
      <c r="AM575" t="s">
        <v>245</v>
      </c>
    </row>
    <row r="576" spans="1:39" x14ac:dyDescent="0.3">
      <c r="A576" s="1">
        <v>43591</v>
      </c>
      <c r="B576" t="s">
        <v>5</v>
      </c>
      <c r="C576" t="s">
        <v>239</v>
      </c>
      <c r="D576">
        <v>1100</v>
      </c>
      <c r="E576">
        <v>17</v>
      </c>
      <c r="F576">
        <v>277.60000600000001</v>
      </c>
      <c r="G576">
        <v>284.220000999999</v>
      </c>
      <c r="H576">
        <v>275.80999800000001</v>
      </c>
      <c r="I576">
        <v>283.66000400000001</v>
      </c>
      <c r="J576">
        <v>283.66000400000001</v>
      </c>
      <c r="K576">
        <v>1994500</v>
      </c>
      <c r="L576">
        <v>2.5</v>
      </c>
      <c r="M576">
        <v>-6.7458025129027198E-3</v>
      </c>
      <c r="N576">
        <v>-8.7049019922275702E-3</v>
      </c>
      <c r="O576">
        <v>4.3814212593860299E-2</v>
      </c>
      <c r="P576">
        <v>0.107532915178381</v>
      </c>
      <c r="Q576">
        <v>0.22702012495583601</v>
      </c>
      <c r="R576">
        <v>1.72295158319252E-2</v>
      </c>
      <c r="S576">
        <v>1.13208886749299E-2</v>
      </c>
      <c r="T576">
        <v>1.1304806576794601E-2</v>
      </c>
      <c r="U576">
        <v>2.0862729900601999E-2</v>
      </c>
      <c r="V576">
        <v>291.709991</v>
      </c>
      <c r="W576">
        <v>204.949997</v>
      </c>
      <c r="X576">
        <v>-0.17219235348995099</v>
      </c>
      <c r="Y576">
        <v>-4.4810132310555703E-3</v>
      </c>
      <c r="Z576">
        <v>1.67319028635286</v>
      </c>
      <c r="AA576">
        <v>1.26603384392366</v>
      </c>
      <c r="AB576">
        <v>1.3669688300051099</v>
      </c>
      <c r="AC576" t="s">
        <v>262</v>
      </c>
      <c r="AD576" t="s">
        <v>277</v>
      </c>
      <c r="AE576" t="s">
        <v>56</v>
      </c>
      <c r="AF576" t="s">
        <v>58</v>
      </c>
      <c r="AG576" t="s">
        <v>278</v>
      </c>
      <c r="AH576" s="45">
        <v>35555</v>
      </c>
      <c r="AI576">
        <v>796343</v>
      </c>
      <c r="AJ576">
        <v>1982</v>
      </c>
      <c r="AK576" t="s">
        <v>279</v>
      </c>
      <c r="AL576" t="s">
        <v>276</v>
      </c>
      <c r="AM576" t="s">
        <v>245</v>
      </c>
    </row>
    <row r="577" spans="1:39" x14ac:dyDescent="0.3">
      <c r="A577" s="1">
        <v>43592</v>
      </c>
      <c r="B577" t="s">
        <v>5</v>
      </c>
      <c r="C577" t="s">
        <v>246</v>
      </c>
      <c r="D577">
        <v>2400</v>
      </c>
      <c r="E577">
        <v>17</v>
      </c>
      <c r="F577">
        <v>278.82000699999998</v>
      </c>
      <c r="G577">
        <v>280.64999399999999</v>
      </c>
      <c r="H577">
        <v>273.67001299999998</v>
      </c>
      <c r="I577">
        <v>277.07000699999998</v>
      </c>
      <c r="J577">
        <v>277.07000699999998</v>
      </c>
      <c r="K577">
        <v>2568000</v>
      </c>
      <c r="L577">
        <v>2.448</v>
      </c>
      <c r="M577">
        <v>-2.3506144860093701E-2</v>
      </c>
      <c r="N577">
        <v>-4.3021158966029198E-2</v>
      </c>
      <c r="O577">
        <v>3.3693702621702501E-2</v>
      </c>
      <c r="P577">
        <v>8.3712766084151097E-2</v>
      </c>
      <c r="Q577">
        <v>0.19269025593583</v>
      </c>
      <c r="R577">
        <v>1.78051693720238E-2</v>
      </c>
      <c r="S577">
        <v>1.21507044489087E-2</v>
      </c>
      <c r="T577">
        <v>1.1742029684768699E-2</v>
      </c>
      <c r="U577">
        <v>2.0909708286802001E-2</v>
      </c>
      <c r="V577">
        <v>291.709991</v>
      </c>
      <c r="W577">
        <v>204.949997</v>
      </c>
      <c r="X577">
        <v>-0.17219235348995099</v>
      </c>
      <c r="Y577">
        <v>-1.6649488130547601E-2</v>
      </c>
      <c r="Z577">
        <v>1.67594145890624</v>
      </c>
      <c r="AA577">
        <v>1.0529469393656301</v>
      </c>
      <c r="AB577">
        <v>1.2760313613013301</v>
      </c>
      <c r="AC577" t="s">
        <v>262</v>
      </c>
      <c r="AD577" t="s">
        <v>277</v>
      </c>
      <c r="AE577" t="s">
        <v>56</v>
      </c>
      <c r="AF577" t="s">
        <v>58</v>
      </c>
      <c r="AG577" t="s">
        <v>278</v>
      </c>
      <c r="AH577" s="45">
        <v>35555</v>
      </c>
      <c r="AI577">
        <v>796343</v>
      </c>
      <c r="AJ577">
        <v>1982</v>
      </c>
      <c r="AK577" t="s">
        <v>279</v>
      </c>
      <c r="AL577" t="s">
        <v>276</v>
      </c>
      <c r="AM577" t="s">
        <v>245</v>
      </c>
    </row>
    <row r="578" spans="1:39" x14ac:dyDescent="0.3">
      <c r="A578" s="1">
        <v>43594</v>
      </c>
      <c r="B578" t="s">
        <v>5</v>
      </c>
      <c r="C578" t="s">
        <v>246</v>
      </c>
      <c r="D578">
        <v>2500</v>
      </c>
      <c r="E578">
        <v>17</v>
      </c>
      <c r="F578">
        <v>274.16000400000001</v>
      </c>
      <c r="G578">
        <v>277.11999500000002</v>
      </c>
      <c r="H578">
        <v>270.79998799999998</v>
      </c>
      <c r="I578">
        <v>275.790009</v>
      </c>
      <c r="J578">
        <v>275.790009</v>
      </c>
      <c r="K578">
        <v>1866800</v>
      </c>
      <c r="L578">
        <v>2.4569999999999999</v>
      </c>
      <c r="M578">
        <v>-3.54705744543424E-3</v>
      </c>
      <c r="N578">
        <v>-1.38633761068798E-2</v>
      </c>
      <c r="O578">
        <v>2.5634936279541901E-2</v>
      </c>
      <c r="P578">
        <v>8.3329598759635998E-2</v>
      </c>
      <c r="Q578">
        <v>0.16192832900561399</v>
      </c>
      <c r="R578">
        <v>1.5930799272621601E-2</v>
      </c>
      <c r="S578">
        <v>1.21645294194753E-2</v>
      </c>
      <c r="T578">
        <v>1.1745873497077199E-2</v>
      </c>
      <c r="U578">
        <v>2.0881613895336E-2</v>
      </c>
      <c r="V578">
        <v>291.709991</v>
      </c>
      <c r="W578">
        <v>204.949997</v>
      </c>
      <c r="X578">
        <v>-0.17219235348995099</v>
      </c>
      <c r="Y578">
        <v>-3.0259986019249502E-3</v>
      </c>
      <c r="Z578">
        <v>1.67534019666381</v>
      </c>
      <c r="AA578">
        <v>0.85755622693079103</v>
      </c>
      <c r="AB578">
        <v>1.1195494359764799</v>
      </c>
      <c r="AC578" t="s">
        <v>262</v>
      </c>
      <c r="AD578" t="s">
        <v>277</v>
      </c>
      <c r="AE578" t="s">
        <v>56</v>
      </c>
      <c r="AF578" t="s">
        <v>58</v>
      </c>
      <c r="AG578" t="s">
        <v>278</v>
      </c>
      <c r="AH578" s="45">
        <v>35555</v>
      </c>
      <c r="AI578">
        <v>796343</v>
      </c>
      <c r="AJ578">
        <v>1982</v>
      </c>
      <c r="AK578" t="s">
        <v>279</v>
      </c>
      <c r="AL578" t="s">
        <v>276</v>
      </c>
      <c r="AM578" t="s">
        <v>245</v>
      </c>
    </row>
    <row r="579" spans="1:39" x14ac:dyDescent="0.3">
      <c r="A579" s="1">
        <v>43598</v>
      </c>
      <c r="B579" t="s">
        <v>5</v>
      </c>
      <c r="C579" t="s">
        <v>239</v>
      </c>
      <c r="D579">
        <v>1900</v>
      </c>
      <c r="E579">
        <v>17</v>
      </c>
      <c r="F579">
        <v>270.57000699999998</v>
      </c>
      <c r="G579">
        <v>274.19000199999999</v>
      </c>
      <c r="H579">
        <v>267.220000999999</v>
      </c>
      <c r="I579">
        <v>267.70001200000002</v>
      </c>
      <c r="J579">
        <v>267.70001200000002</v>
      </c>
      <c r="K579">
        <v>2698300</v>
      </c>
      <c r="L579">
        <v>2.4049999999999998</v>
      </c>
      <c r="M579">
        <v>-3.94792876507222E-2</v>
      </c>
      <c r="N579">
        <v>-5.7909356615246502E-2</v>
      </c>
      <c r="O579">
        <v>-1.4389712050012E-2</v>
      </c>
      <c r="P579">
        <v>3.5396865831631499E-2</v>
      </c>
      <c r="Q579">
        <v>0.104447873718402</v>
      </c>
      <c r="R579">
        <v>1.9675026497573501E-2</v>
      </c>
      <c r="S579">
        <v>1.49419635589147E-2</v>
      </c>
      <c r="T579">
        <v>1.2766489225121601E-2</v>
      </c>
      <c r="U579">
        <v>2.0995972976999101E-2</v>
      </c>
      <c r="V579">
        <v>291.709991</v>
      </c>
      <c r="W579">
        <v>204.949997</v>
      </c>
      <c r="X579">
        <v>-0.17219235348995099</v>
      </c>
      <c r="Y579">
        <v>-2.4426469085879299E-2</v>
      </c>
      <c r="Z579">
        <v>1.6761841689105199</v>
      </c>
      <c r="AA579">
        <v>0.49994090821520099</v>
      </c>
      <c r="AB579">
        <v>0.83333180813956298</v>
      </c>
      <c r="AC579" t="s">
        <v>262</v>
      </c>
      <c r="AD579" t="s">
        <v>277</v>
      </c>
      <c r="AE579" t="s">
        <v>56</v>
      </c>
      <c r="AF579" t="s">
        <v>58</v>
      </c>
      <c r="AG579" t="s">
        <v>278</v>
      </c>
      <c r="AH579" s="45">
        <v>35555</v>
      </c>
      <c r="AI579">
        <v>796343</v>
      </c>
      <c r="AJ579">
        <v>1982</v>
      </c>
      <c r="AK579" t="s">
        <v>279</v>
      </c>
      <c r="AL579" t="s">
        <v>276</v>
      </c>
      <c r="AM579" t="s">
        <v>245</v>
      </c>
    </row>
    <row r="580" spans="1:39" x14ac:dyDescent="0.3">
      <c r="A580" s="1">
        <v>43623</v>
      </c>
      <c r="B580" t="s">
        <v>5</v>
      </c>
      <c r="C580" t="s">
        <v>239</v>
      </c>
      <c r="D580">
        <v>3900</v>
      </c>
      <c r="E580">
        <v>17</v>
      </c>
      <c r="F580">
        <v>275.86999500000002</v>
      </c>
      <c r="G580">
        <v>282.36999500000002</v>
      </c>
      <c r="H580">
        <v>275.51001000000002</v>
      </c>
      <c r="I580">
        <v>278.16000400000001</v>
      </c>
      <c r="J580">
        <v>278.16000400000001</v>
      </c>
      <c r="K580">
        <v>2758900</v>
      </c>
      <c r="L580">
        <v>2.0840000000000001</v>
      </c>
      <c r="M580">
        <v>1.21529853997477E-2</v>
      </c>
      <c r="N580">
        <v>2.6446775137163901E-2</v>
      </c>
      <c r="O580">
        <v>3.9262949720621099E-3</v>
      </c>
      <c r="P580">
        <v>8.79530652903497E-2</v>
      </c>
      <c r="Q580">
        <v>9.1059116645913707E-2</v>
      </c>
      <c r="R580">
        <v>3.0193228370375701E-2</v>
      </c>
      <c r="S580">
        <v>2.0347136514245301E-2</v>
      </c>
      <c r="T580">
        <v>1.6107017216078601E-2</v>
      </c>
      <c r="U580">
        <v>2.1510246813361601E-2</v>
      </c>
      <c r="V580">
        <v>291.709991</v>
      </c>
      <c r="W580">
        <v>204.949997</v>
      </c>
      <c r="X580">
        <v>-0.17219235348995099</v>
      </c>
      <c r="Y580">
        <v>1.0442979367750601E-2</v>
      </c>
      <c r="Z580">
        <v>1.7017117927226699</v>
      </c>
      <c r="AA580">
        <v>0.42525339674837798</v>
      </c>
      <c r="AB580">
        <v>0.30233513568359</v>
      </c>
      <c r="AC580" t="s">
        <v>262</v>
      </c>
      <c r="AD580" t="s">
        <v>277</v>
      </c>
      <c r="AE580" t="s">
        <v>56</v>
      </c>
      <c r="AF580" t="s">
        <v>58</v>
      </c>
      <c r="AG580" t="s">
        <v>278</v>
      </c>
      <c r="AH580" s="45">
        <v>35555</v>
      </c>
      <c r="AI580">
        <v>796343</v>
      </c>
      <c r="AJ580">
        <v>1982</v>
      </c>
      <c r="AK580" t="s">
        <v>279</v>
      </c>
      <c r="AL580" t="s">
        <v>276</v>
      </c>
      <c r="AM580" t="s">
        <v>245</v>
      </c>
    </row>
    <row r="581" spans="1:39" x14ac:dyDescent="0.3">
      <c r="A581" s="1">
        <v>43629</v>
      </c>
      <c r="B581" t="s">
        <v>5</v>
      </c>
      <c r="C581" t="s">
        <v>239</v>
      </c>
      <c r="D581">
        <v>1900</v>
      </c>
      <c r="E581">
        <v>17</v>
      </c>
      <c r="F581">
        <v>278.58999599999999</v>
      </c>
      <c r="G581">
        <v>278.959991</v>
      </c>
      <c r="H581">
        <v>275.92001299999998</v>
      </c>
      <c r="I581">
        <v>276.29998799999998</v>
      </c>
      <c r="J581">
        <v>276.29998799999998</v>
      </c>
      <c r="K581">
        <v>1696400</v>
      </c>
      <c r="L581">
        <v>2.0910000000000002</v>
      </c>
      <c r="M581">
        <v>-1.95251902656672E-3</v>
      </c>
      <c r="N581">
        <v>5.4436718182457296E-3</v>
      </c>
      <c r="O581">
        <v>3.16201931457126E-2</v>
      </c>
      <c r="P581">
        <v>3.1657586446818202E-2</v>
      </c>
      <c r="Q581">
        <v>8.9719583483371002E-2</v>
      </c>
      <c r="R581">
        <v>1.0730150352939401E-2</v>
      </c>
      <c r="S581">
        <v>1.8646547584800902E-2</v>
      </c>
      <c r="T581">
        <v>1.5897101955822699E-2</v>
      </c>
      <c r="U581">
        <v>2.1454535025582401E-2</v>
      </c>
      <c r="V581">
        <v>291.709991</v>
      </c>
      <c r="W581">
        <v>204.949997</v>
      </c>
      <c r="X581">
        <v>-0.17219235348995099</v>
      </c>
      <c r="Y581">
        <v>4.0890106107655602E-3</v>
      </c>
      <c r="Z581">
        <v>1.6976820382104201</v>
      </c>
      <c r="AA581">
        <v>0.41685247531191699</v>
      </c>
      <c r="AB581">
        <v>0.474039165307854</v>
      </c>
      <c r="AC581" t="s">
        <v>262</v>
      </c>
      <c r="AD581" t="s">
        <v>277</v>
      </c>
      <c r="AE581" t="s">
        <v>56</v>
      </c>
      <c r="AF581" t="s">
        <v>58</v>
      </c>
      <c r="AG581" t="s">
        <v>278</v>
      </c>
      <c r="AH581" s="45">
        <v>35555</v>
      </c>
      <c r="AI581">
        <v>796343</v>
      </c>
      <c r="AJ581">
        <v>1982</v>
      </c>
      <c r="AK581" t="s">
        <v>279</v>
      </c>
      <c r="AL581" t="s">
        <v>276</v>
      </c>
      <c r="AM581" t="s">
        <v>245</v>
      </c>
    </row>
    <row r="582" spans="1:39" x14ac:dyDescent="0.3">
      <c r="A582" s="1">
        <v>43637</v>
      </c>
      <c r="B582" t="s">
        <v>5</v>
      </c>
      <c r="C582" t="s">
        <v>246</v>
      </c>
      <c r="D582">
        <v>1400</v>
      </c>
      <c r="E582">
        <v>17</v>
      </c>
      <c r="F582">
        <v>301.459991</v>
      </c>
      <c r="G582">
        <v>304</v>
      </c>
      <c r="H582">
        <v>299.08999599999999</v>
      </c>
      <c r="I582">
        <v>299.32998700000002</v>
      </c>
      <c r="J582">
        <v>299.32998700000002</v>
      </c>
      <c r="K582">
        <v>4015500</v>
      </c>
      <c r="L582">
        <v>2.0680000000000001</v>
      </c>
      <c r="M582">
        <v>-9.2445395316722995E-3</v>
      </c>
      <c r="N582">
        <v>8.7397121514041498E-2</v>
      </c>
      <c r="O582">
        <v>7.3673694554928004E-2</v>
      </c>
      <c r="P582">
        <v>0.14205798062390201</v>
      </c>
      <c r="Q582">
        <v>0.175137922796826</v>
      </c>
      <c r="R582">
        <v>2.51607910584827E-2</v>
      </c>
      <c r="S582">
        <v>2.1335284368734799E-2</v>
      </c>
      <c r="T582">
        <v>1.6629382480346799E-2</v>
      </c>
      <c r="U582">
        <v>2.17024823444164E-2</v>
      </c>
      <c r="V582">
        <v>304</v>
      </c>
      <c r="W582">
        <v>204.949997</v>
      </c>
      <c r="X582">
        <v>-0.17219235348995099</v>
      </c>
      <c r="Y582">
        <v>-1.26001638019446E-3</v>
      </c>
      <c r="Z582">
        <v>1.70976565231112</v>
      </c>
      <c r="AA582">
        <v>0.94732448862697105</v>
      </c>
      <c r="AB582">
        <v>0.66594562697918303</v>
      </c>
      <c r="AC582" t="s">
        <v>262</v>
      </c>
      <c r="AD582" t="s">
        <v>277</v>
      </c>
      <c r="AE582" t="s">
        <v>56</v>
      </c>
      <c r="AF582" t="s">
        <v>58</v>
      </c>
      <c r="AG582" t="s">
        <v>278</v>
      </c>
      <c r="AH582" s="45">
        <v>35555</v>
      </c>
      <c r="AI582">
        <v>796343</v>
      </c>
      <c r="AJ582">
        <v>1982</v>
      </c>
      <c r="AK582" t="s">
        <v>279</v>
      </c>
      <c r="AL582" t="s">
        <v>276</v>
      </c>
      <c r="AM582" t="s">
        <v>245</v>
      </c>
    </row>
    <row r="583" spans="1:39" x14ac:dyDescent="0.3">
      <c r="A583" s="1">
        <v>43559</v>
      </c>
      <c r="B583" t="s">
        <v>5</v>
      </c>
      <c r="C583" t="s">
        <v>246</v>
      </c>
      <c r="D583">
        <v>2200</v>
      </c>
      <c r="E583">
        <v>18</v>
      </c>
      <c r="F583">
        <v>270.98001099999999</v>
      </c>
      <c r="G583">
        <v>271.470000999999</v>
      </c>
      <c r="H583">
        <v>263.720000999999</v>
      </c>
      <c r="I583">
        <v>267.89001500000001</v>
      </c>
      <c r="J583">
        <v>267.89001500000001</v>
      </c>
      <c r="K583">
        <v>2947400</v>
      </c>
      <c r="L583">
        <v>2.512</v>
      </c>
      <c r="M583">
        <v>-1.3385634887935901E-2</v>
      </c>
      <c r="N583">
        <v>1.6409294787507699E-2</v>
      </c>
      <c r="O583">
        <v>4.0022892994006597E-2</v>
      </c>
      <c r="P583">
        <v>0.216687964999149</v>
      </c>
      <c r="Q583">
        <v>0.174253891416741</v>
      </c>
      <c r="R583">
        <v>1.32692077562297E-2</v>
      </c>
      <c r="S583">
        <v>1.4349646833677499E-2</v>
      </c>
      <c r="T583">
        <v>1.3696498959174699E-2</v>
      </c>
      <c r="U583">
        <v>2.1076092913251899E-2</v>
      </c>
      <c r="V583">
        <v>277.60998499999999</v>
      </c>
      <c r="W583">
        <v>204.949997</v>
      </c>
      <c r="X583">
        <v>-0.17219235348995099</v>
      </c>
      <c r="Y583">
        <v>2.0824655091414399E-3</v>
      </c>
      <c r="Z583">
        <v>1.64839200177195</v>
      </c>
      <c r="AA583">
        <v>0.96231940819473305</v>
      </c>
      <c r="AB583">
        <v>1.2729990848455599</v>
      </c>
      <c r="AC583" t="s">
        <v>263</v>
      </c>
      <c r="AD583" t="s">
        <v>277</v>
      </c>
      <c r="AE583" t="s">
        <v>56</v>
      </c>
      <c r="AF583" t="s">
        <v>58</v>
      </c>
      <c r="AG583" t="s">
        <v>278</v>
      </c>
      <c r="AH583" s="45">
        <v>35555</v>
      </c>
      <c r="AI583">
        <v>796343</v>
      </c>
      <c r="AJ583">
        <v>1982</v>
      </c>
      <c r="AK583" t="s">
        <v>279</v>
      </c>
      <c r="AL583" t="s">
        <v>276</v>
      </c>
      <c r="AM583" t="s">
        <v>245</v>
      </c>
    </row>
    <row r="584" spans="1:39" x14ac:dyDescent="0.3">
      <c r="A584" s="1">
        <v>43567</v>
      </c>
      <c r="B584" t="s">
        <v>5</v>
      </c>
      <c r="C584" t="s">
        <v>246</v>
      </c>
      <c r="D584">
        <v>2600</v>
      </c>
      <c r="E584">
        <v>18</v>
      </c>
      <c r="F584">
        <v>273.01001000000002</v>
      </c>
      <c r="G584">
        <v>273.51001000000002</v>
      </c>
      <c r="H584">
        <v>270.82000699999998</v>
      </c>
      <c r="I584">
        <v>271.85998499999999</v>
      </c>
      <c r="J584">
        <v>271.85998499999999</v>
      </c>
      <c r="K584">
        <v>1681100</v>
      </c>
      <c r="L584">
        <v>2.56</v>
      </c>
      <c r="M584">
        <v>-1.47156839846066E-4</v>
      </c>
      <c r="N584">
        <v>1.6354494886184401E-2</v>
      </c>
      <c r="O584">
        <v>2.7899691668217E-2</v>
      </c>
      <c r="P584">
        <v>0.134909032469792</v>
      </c>
      <c r="Q584">
        <v>0.180513351388607</v>
      </c>
      <c r="R584">
        <v>4.0593758659927199E-3</v>
      </c>
      <c r="S584">
        <v>1.3381424032367599E-2</v>
      </c>
      <c r="T584">
        <v>1.22583845723111E-2</v>
      </c>
      <c r="U584">
        <v>2.0957206191546399E-2</v>
      </c>
      <c r="V584">
        <v>277.60998499999999</v>
      </c>
      <c r="W584">
        <v>204.949997</v>
      </c>
      <c r="X584">
        <v>-0.17219235348995099</v>
      </c>
      <c r="Y584">
        <v>6.5875784763498903E-3</v>
      </c>
      <c r="Z584">
        <v>1.6640612424424399</v>
      </c>
      <c r="AA584">
        <v>0.98619440641283795</v>
      </c>
      <c r="AB584">
        <v>1.08962672699916</v>
      </c>
      <c r="AC584" t="s">
        <v>263</v>
      </c>
      <c r="AD584" t="s">
        <v>277</v>
      </c>
      <c r="AE584" t="s">
        <v>56</v>
      </c>
      <c r="AF584" t="s">
        <v>58</v>
      </c>
      <c r="AG584" t="s">
        <v>278</v>
      </c>
      <c r="AH584" s="45">
        <v>35555</v>
      </c>
      <c r="AI584">
        <v>796343</v>
      </c>
      <c r="AJ584">
        <v>1982</v>
      </c>
      <c r="AK584" t="s">
        <v>279</v>
      </c>
      <c r="AL584" t="s">
        <v>276</v>
      </c>
      <c r="AM584" t="s">
        <v>245</v>
      </c>
    </row>
    <row r="585" spans="1:39" x14ac:dyDescent="0.3">
      <c r="A585" s="1">
        <v>43577</v>
      </c>
      <c r="B585" t="s">
        <v>5</v>
      </c>
      <c r="C585" t="s">
        <v>239</v>
      </c>
      <c r="D585">
        <v>2200</v>
      </c>
      <c r="E585">
        <v>18</v>
      </c>
      <c r="F585">
        <v>269.82000699999998</v>
      </c>
      <c r="G585">
        <v>272.32000699999998</v>
      </c>
      <c r="H585">
        <v>269.20001200000002</v>
      </c>
      <c r="I585">
        <v>272.209991</v>
      </c>
      <c r="J585">
        <v>272.209991</v>
      </c>
      <c r="K585">
        <v>1364700</v>
      </c>
      <c r="L585">
        <v>2.59</v>
      </c>
      <c r="M585">
        <v>6.0429234556818997E-3</v>
      </c>
      <c r="N585">
        <v>1.2866214410741799E-3</v>
      </c>
      <c r="O585">
        <v>4.6892701990811803E-2</v>
      </c>
      <c r="P585">
        <v>9.5122829140992807E-2</v>
      </c>
      <c r="Q585">
        <v>0.17889624428540801</v>
      </c>
      <c r="R585">
        <v>5.4127627866274799E-3</v>
      </c>
      <c r="S585">
        <v>9.5294204655004596E-3</v>
      </c>
      <c r="T585">
        <v>1.1419119923629499E-2</v>
      </c>
      <c r="U585">
        <v>2.0880432378652499E-2</v>
      </c>
      <c r="V585">
        <v>277.60998499999999</v>
      </c>
      <c r="W585">
        <v>204.949997</v>
      </c>
      <c r="X585">
        <v>-0.17219235348995099</v>
      </c>
      <c r="Y585">
        <v>1.0115060212163699E-3</v>
      </c>
      <c r="Z585">
        <v>1.66166849665294</v>
      </c>
      <c r="AA585">
        <v>0.96504526259794299</v>
      </c>
      <c r="AB585">
        <v>0.93278251038160798</v>
      </c>
      <c r="AC585" t="s">
        <v>263</v>
      </c>
      <c r="AD585" t="s">
        <v>277</v>
      </c>
      <c r="AE585" t="s">
        <v>56</v>
      </c>
      <c r="AF585" t="s">
        <v>58</v>
      </c>
      <c r="AG585" t="s">
        <v>278</v>
      </c>
      <c r="AH585" s="45">
        <v>35555</v>
      </c>
      <c r="AI585">
        <v>796343</v>
      </c>
      <c r="AJ585">
        <v>1982</v>
      </c>
      <c r="AK585" t="s">
        <v>279</v>
      </c>
      <c r="AL585" t="s">
        <v>276</v>
      </c>
      <c r="AM585" t="s">
        <v>245</v>
      </c>
    </row>
    <row r="586" spans="1:39" x14ac:dyDescent="0.3">
      <c r="A586" s="1">
        <v>43578</v>
      </c>
      <c r="B586" t="s">
        <v>5</v>
      </c>
      <c r="C586" t="s">
        <v>239</v>
      </c>
      <c r="D586">
        <v>1400</v>
      </c>
      <c r="E586">
        <v>18</v>
      </c>
      <c r="F586">
        <v>272.540009</v>
      </c>
      <c r="G586">
        <v>278.89001500000001</v>
      </c>
      <c r="H586">
        <v>271.58999599999999</v>
      </c>
      <c r="I586">
        <v>278.48998999999998</v>
      </c>
      <c r="J586">
        <v>278.48998999999998</v>
      </c>
      <c r="K586">
        <v>2693600</v>
      </c>
      <c r="L586">
        <v>2.57</v>
      </c>
      <c r="M586">
        <v>2.2808321999301499E-2</v>
      </c>
      <c r="N586">
        <v>2.2771549594591298E-2</v>
      </c>
      <c r="O586">
        <v>5.2751453673386101E-2</v>
      </c>
      <c r="P586">
        <v>0.13282880941066599</v>
      </c>
      <c r="Q586">
        <v>0.21221559358705699</v>
      </c>
      <c r="R586">
        <v>1.1535624927249201E-2</v>
      </c>
      <c r="S586">
        <v>1.0031860282809901E-2</v>
      </c>
      <c r="T586">
        <v>1.15328556786855E-2</v>
      </c>
      <c r="U586">
        <v>2.0914560753286002E-2</v>
      </c>
      <c r="V586">
        <v>278.89001500000001</v>
      </c>
      <c r="W586">
        <v>204.949997</v>
      </c>
      <c r="X586">
        <v>-0.17219235348995099</v>
      </c>
      <c r="Y586">
        <v>8.8023511954049196E-3</v>
      </c>
      <c r="Z586">
        <v>1.6660755209376099</v>
      </c>
      <c r="AA586">
        <v>1.17534400864718</v>
      </c>
      <c r="AB586">
        <v>0.95282241286330704</v>
      </c>
      <c r="AC586" t="s">
        <v>263</v>
      </c>
      <c r="AD586" t="s">
        <v>277</v>
      </c>
      <c r="AE586" t="s">
        <v>56</v>
      </c>
      <c r="AF586" t="s">
        <v>58</v>
      </c>
      <c r="AG586" t="s">
        <v>278</v>
      </c>
      <c r="AH586" s="45">
        <v>35555</v>
      </c>
      <c r="AI586">
        <v>796343</v>
      </c>
      <c r="AJ586">
        <v>1982</v>
      </c>
      <c r="AK586" t="s">
        <v>279</v>
      </c>
      <c r="AL586" t="s">
        <v>276</v>
      </c>
      <c r="AM586" t="s">
        <v>245</v>
      </c>
    </row>
    <row r="587" spans="1:39" x14ac:dyDescent="0.3">
      <c r="A587" s="1">
        <v>43601</v>
      </c>
      <c r="B587" t="s">
        <v>5</v>
      </c>
      <c r="C587" t="s">
        <v>239</v>
      </c>
      <c r="D587">
        <v>1100</v>
      </c>
      <c r="E587">
        <v>18</v>
      </c>
      <c r="F587">
        <v>278.63000499999998</v>
      </c>
      <c r="G587">
        <v>285.86999500000002</v>
      </c>
      <c r="H587">
        <v>278.39999399999999</v>
      </c>
      <c r="I587">
        <v>283.54998799999998</v>
      </c>
      <c r="J587">
        <v>283.54998799999998</v>
      </c>
      <c r="K587">
        <v>3413100</v>
      </c>
      <c r="L587">
        <v>2.4049999999999998</v>
      </c>
      <c r="M587">
        <v>2.4020931383711901E-2</v>
      </c>
      <c r="N587">
        <v>2.7748692962159802E-2</v>
      </c>
      <c r="O587">
        <v>4.0777865562031002E-2</v>
      </c>
      <c r="P587">
        <v>8.61684268426052E-2</v>
      </c>
      <c r="Q587">
        <v>0.181017455235915</v>
      </c>
      <c r="R587">
        <v>2.5692987519140099E-2</v>
      </c>
      <c r="S587">
        <v>1.6562812396707E-2</v>
      </c>
      <c r="T587">
        <v>1.3318651620816401E-2</v>
      </c>
      <c r="U587">
        <v>2.10695241506089E-2</v>
      </c>
      <c r="V587">
        <v>291.709991</v>
      </c>
      <c r="W587">
        <v>204.949997</v>
      </c>
      <c r="X587">
        <v>-0.17219235348995099</v>
      </c>
      <c r="Y587">
        <v>8.8559569696340101E-3</v>
      </c>
      <c r="Z587">
        <v>1.6838270730557401</v>
      </c>
      <c r="AA587">
        <v>0.97223931357627202</v>
      </c>
      <c r="AB587">
        <v>0.72149171776409804</v>
      </c>
      <c r="AC587" t="s">
        <v>263</v>
      </c>
      <c r="AD587" t="s">
        <v>277</v>
      </c>
      <c r="AE587" t="s">
        <v>56</v>
      </c>
      <c r="AF587" t="s">
        <v>58</v>
      </c>
      <c r="AG587" t="s">
        <v>278</v>
      </c>
      <c r="AH587" s="45">
        <v>35555</v>
      </c>
      <c r="AI587">
        <v>796343</v>
      </c>
      <c r="AJ587">
        <v>1982</v>
      </c>
      <c r="AK587" t="s">
        <v>279</v>
      </c>
      <c r="AL587" t="s">
        <v>276</v>
      </c>
      <c r="AM587" t="s">
        <v>245</v>
      </c>
    </row>
    <row r="588" spans="1:39" x14ac:dyDescent="0.3">
      <c r="A588" s="1">
        <v>43629</v>
      </c>
      <c r="B588" t="s">
        <v>5</v>
      </c>
      <c r="C588" t="s">
        <v>239</v>
      </c>
      <c r="D588">
        <v>1200</v>
      </c>
      <c r="E588">
        <v>18</v>
      </c>
      <c r="F588">
        <v>278.58999599999999</v>
      </c>
      <c r="G588">
        <v>278.959991</v>
      </c>
      <c r="H588">
        <v>275.92001299999998</v>
      </c>
      <c r="I588">
        <v>276.29998799999998</v>
      </c>
      <c r="J588">
        <v>276.29998799999998</v>
      </c>
      <c r="K588">
        <v>1696400</v>
      </c>
      <c r="L588">
        <v>2.0910000000000002</v>
      </c>
      <c r="M588">
        <v>-1.95251902656672E-3</v>
      </c>
      <c r="N588">
        <v>5.4436718182457296E-3</v>
      </c>
      <c r="O588">
        <v>3.16201931457126E-2</v>
      </c>
      <c r="P588">
        <v>3.1657586446818202E-2</v>
      </c>
      <c r="Q588">
        <v>8.9719583483371002E-2</v>
      </c>
      <c r="R588">
        <v>1.0730150352939401E-2</v>
      </c>
      <c r="S588">
        <v>1.8646547584800902E-2</v>
      </c>
      <c r="T588">
        <v>1.5897101955822699E-2</v>
      </c>
      <c r="U588">
        <v>2.1454535025582401E-2</v>
      </c>
      <c r="V588">
        <v>291.709991</v>
      </c>
      <c r="W588">
        <v>204.949997</v>
      </c>
      <c r="X588">
        <v>-0.17219235348995099</v>
      </c>
      <c r="Y588">
        <v>4.0890106107655602E-3</v>
      </c>
      <c r="Z588">
        <v>1.6976820382104201</v>
      </c>
      <c r="AA588">
        <v>0.41685247531191699</v>
      </c>
      <c r="AB588">
        <v>0.474039165307854</v>
      </c>
      <c r="AC588" t="s">
        <v>263</v>
      </c>
      <c r="AD588" t="s">
        <v>277</v>
      </c>
      <c r="AE588" t="s">
        <v>56</v>
      </c>
      <c r="AF588" t="s">
        <v>58</v>
      </c>
      <c r="AG588" t="s">
        <v>278</v>
      </c>
      <c r="AH588" s="45">
        <v>35555</v>
      </c>
      <c r="AI588">
        <v>796343</v>
      </c>
      <c r="AJ588">
        <v>1982</v>
      </c>
      <c r="AK588" t="s">
        <v>279</v>
      </c>
      <c r="AL588" t="s">
        <v>276</v>
      </c>
      <c r="AM588" t="s">
        <v>245</v>
      </c>
    </row>
    <row r="589" spans="1:39" x14ac:dyDescent="0.3">
      <c r="A589" s="1">
        <v>43637</v>
      </c>
      <c r="B589" t="s">
        <v>5</v>
      </c>
      <c r="C589" t="s">
        <v>246</v>
      </c>
      <c r="D589">
        <v>1500</v>
      </c>
      <c r="E589">
        <v>18</v>
      </c>
      <c r="F589">
        <v>301.459991</v>
      </c>
      <c r="G589">
        <v>304</v>
      </c>
      <c r="H589">
        <v>299.08999599999999</v>
      </c>
      <c r="I589">
        <v>299.32998700000002</v>
      </c>
      <c r="J589">
        <v>299.32998700000002</v>
      </c>
      <c r="K589">
        <v>4015500</v>
      </c>
      <c r="L589">
        <v>2.0680000000000001</v>
      </c>
      <c r="M589">
        <v>-9.2445395316722995E-3</v>
      </c>
      <c r="N589">
        <v>8.7397121514041498E-2</v>
      </c>
      <c r="O589">
        <v>7.3673694554928004E-2</v>
      </c>
      <c r="P589">
        <v>0.14205798062390201</v>
      </c>
      <c r="Q589">
        <v>0.175137922796826</v>
      </c>
      <c r="R589">
        <v>2.51607910584827E-2</v>
      </c>
      <c r="S589">
        <v>2.1335284368734799E-2</v>
      </c>
      <c r="T589">
        <v>1.6629382480346799E-2</v>
      </c>
      <c r="U589">
        <v>2.17024823444164E-2</v>
      </c>
      <c r="V589">
        <v>304</v>
      </c>
      <c r="W589">
        <v>204.949997</v>
      </c>
      <c r="X589">
        <v>-0.17219235348995099</v>
      </c>
      <c r="Y589">
        <v>-1.26001638019446E-3</v>
      </c>
      <c r="Z589">
        <v>1.70976565231112</v>
      </c>
      <c r="AA589">
        <v>0.94732448862697105</v>
      </c>
      <c r="AB589">
        <v>0.66594562697918303</v>
      </c>
      <c r="AC589" t="s">
        <v>263</v>
      </c>
      <c r="AD589" t="s">
        <v>277</v>
      </c>
      <c r="AE589" t="s">
        <v>56</v>
      </c>
      <c r="AF589" t="s">
        <v>58</v>
      </c>
      <c r="AG589" t="s">
        <v>278</v>
      </c>
      <c r="AH589" s="45">
        <v>35555</v>
      </c>
      <c r="AI589">
        <v>796343</v>
      </c>
      <c r="AJ589">
        <v>1982</v>
      </c>
      <c r="AK589" t="s">
        <v>279</v>
      </c>
      <c r="AL589" t="s">
        <v>276</v>
      </c>
      <c r="AM589" t="s">
        <v>245</v>
      </c>
    </row>
    <row r="590" spans="1:39" x14ac:dyDescent="0.3">
      <c r="A590" s="1">
        <v>43642</v>
      </c>
      <c r="B590" t="s">
        <v>5</v>
      </c>
      <c r="C590" t="s">
        <v>239</v>
      </c>
      <c r="D590">
        <v>2100</v>
      </c>
      <c r="E590">
        <v>18</v>
      </c>
      <c r="F590">
        <v>291.26001000000002</v>
      </c>
      <c r="G590">
        <v>292.76001000000002</v>
      </c>
      <c r="H590">
        <v>288.70001200000002</v>
      </c>
      <c r="I590">
        <v>288.720000999999</v>
      </c>
      <c r="J590">
        <v>288.720000999999</v>
      </c>
      <c r="K590">
        <v>2896800</v>
      </c>
      <c r="L590">
        <v>2.0489999999999999</v>
      </c>
      <c r="M590">
        <v>2.6010522819571299E-3</v>
      </c>
      <c r="N590">
        <v>-8.5872616886157795E-3</v>
      </c>
      <c r="O590">
        <v>4.9523019748573802E-2</v>
      </c>
      <c r="P590">
        <v>9.5816006658485706E-2</v>
      </c>
      <c r="Q590">
        <v>0.18615269267484899</v>
      </c>
      <c r="R590">
        <v>2.7706922203254901E-2</v>
      </c>
      <c r="S590">
        <v>2.2274876604898901E-2</v>
      </c>
      <c r="T590">
        <v>1.7302789699064298E-2</v>
      </c>
      <c r="U590">
        <v>2.1778328645275399E-2</v>
      </c>
      <c r="V590">
        <v>304</v>
      </c>
      <c r="W590">
        <v>204.949997</v>
      </c>
      <c r="X590">
        <v>-0.17219235348995099</v>
      </c>
      <c r="Y590">
        <v>-1.2346958449604901E-3</v>
      </c>
      <c r="Z590">
        <v>1.7254217008263599</v>
      </c>
      <c r="AA590">
        <v>1.0207570368845</v>
      </c>
      <c r="AB590">
        <v>0.978027384863284</v>
      </c>
      <c r="AC590" t="s">
        <v>263</v>
      </c>
      <c r="AD590" t="s">
        <v>277</v>
      </c>
      <c r="AE590" t="s">
        <v>56</v>
      </c>
      <c r="AF590" t="s">
        <v>58</v>
      </c>
      <c r="AG590" t="s">
        <v>278</v>
      </c>
      <c r="AH590" s="45">
        <v>35555</v>
      </c>
      <c r="AI590">
        <v>796343</v>
      </c>
      <c r="AJ590">
        <v>1982</v>
      </c>
      <c r="AK590" t="s">
        <v>279</v>
      </c>
      <c r="AL590" t="s">
        <v>276</v>
      </c>
      <c r="AM590" t="s">
        <v>245</v>
      </c>
    </row>
    <row r="591" spans="1:39" x14ac:dyDescent="0.3">
      <c r="A591" s="1">
        <v>43563</v>
      </c>
      <c r="B591" t="s">
        <v>5</v>
      </c>
      <c r="C591" t="s">
        <v>239</v>
      </c>
      <c r="D591">
        <v>2000</v>
      </c>
      <c r="E591">
        <v>19</v>
      </c>
      <c r="F591">
        <v>266.959991</v>
      </c>
      <c r="G591">
        <v>269.08999599999999</v>
      </c>
      <c r="H591">
        <v>264.70001200000002</v>
      </c>
      <c r="I591">
        <v>268.80999800000001</v>
      </c>
      <c r="J591">
        <v>268.80999800000001</v>
      </c>
      <c r="K591">
        <v>1796800</v>
      </c>
      <c r="L591">
        <v>2.5190000000000001</v>
      </c>
      <c r="M591">
        <v>5.07212505229816E-3</v>
      </c>
      <c r="N591">
        <v>-1.2422115931347E-2</v>
      </c>
      <c r="O591">
        <v>5.0938933881575499E-2</v>
      </c>
      <c r="P591">
        <v>0.15914809402019101</v>
      </c>
      <c r="Q591">
        <v>0.206715477973099</v>
      </c>
      <c r="R591">
        <v>6.8218786311620297E-3</v>
      </c>
      <c r="S591">
        <v>1.42752053733667E-2</v>
      </c>
      <c r="T591">
        <v>1.24212224446675E-2</v>
      </c>
      <c r="U591">
        <v>2.1022784059319101E-2</v>
      </c>
      <c r="V591">
        <v>277.60998499999999</v>
      </c>
      <c r="W591">
        <v>204.949997</v>
      </c>
      <c r="X591">
        <v>-0.17219235348995099</v>
      </c>
      <c r="Y591">
        <v>1.0469119934194001E-3</v>
      </c>
      <c r="Z591">
        <v>1.6657308230329999</v>
      </c>
      <c r="AA591">
        <v>1.16533164958408</v>
      </c>
      <c r="AB591">
        <v>1.17420288932613</v>
      </c>
      <c r="AC591" t="s">
        <v>264</v>
      </c>
      <c r="AD591" t="s">
        <v>277</v>
      </c>
      <c r="AE591" t="s">
        <v>56</v>
      </c>
      <c r="AF591" t="s">
        <v>58</v>
      </c>
      <c r="AG591" t="s">
        <v>278</v>
      </c>
      <c r="AH591" s="45">
        <v>35555</v>
      </c>
      <c r="AI591">
        <v>796343</v>
      </c>
      <c r="AJ591">
        <v>1982</v>
      </c>
      <c r="AK591" t="s">
        <v>279</v>
      </c>
      <c r="AL591" t="s">
        <v>276</v>
      </c>
      <c r="AM591" t="s">
        <v>245</v>
      </c>
    </row>
    <row r="592" spans="1:39" x14ac:dyDescent="0.3">
      <c r="A592" s="1">
        <v>43564</v>
      </c>
      <c r="B592" t="s">
        <v>5</v>
      </c>
      <c r="C592" t="s">
        <v>246</v>
      </c>
      <c r="D592">
        <v>4100</v>
      </c>
      <c r="E592">
        <v>19</v>
      </c>
      <c r="F592">
        <v>267.11999500000002</v>
      </c>
      <c r="G592">
        <v>269.98998999999998</v>
      </c>
      <c r="H592">
        <v>266.79998799999998</v>
      </c>
      <c r="I592">
        <v>268.98998999999998</v>
      </c>
      <c r="J592">
        <v>268.98998999999998</v>
      </c>
      <c r="K592">
        <v>1605900</v>
      </c>
      <c r="L592">
        <v>2.4990000000000001</v>
      </c>
      <c r="M592">
        <v>6.6936411579252605E-4</v>
      </c>
      <c r="N592">
        <v>-8.7353556075291001E-3</v>
      </c>
      <c r="O592">
        <v>5.4430730224079502E-2</v>
      </c>
      <c r="P592">
        <v>0.14501007805522301</v>
      </c>
      <c r="Q592">
        <v>0.20482649174525699</v>
      </c>
      <c r="R592">
        <v>6.94794908589741E-3</v>
      </c>
      <c r="S592">
        <v>1.42347146393612E-2</v>
      </c>
      <c r="T592">
        <v>1.23230875189066E-2</v>
      </c>
      <c r="U592">
        <v>2.10224986338922E-2</v>
      </c>
      <c r="V592">
        <v>277.60998499999999</v>
      </c>
      <c r="W592">
        <v>204.949997</v>
      </c>
      <c r="X592">
        <v>-0.17219235348995099</v>
      </c>
      <c r="Y592">
        <v>-6.0859766572597396E-3</v>
      </c>
      <c r="Z592">
        <v>1.6631174500492101</v>
      </c>
      <c r="AA592">
        <v>1.15192325070622</v>
      </c>
      <c r="AB592">
        <v>1.11835309949049</v>
      </c>
      <c r="AC592" t="s">
        <v>264</v>
      </c>
      <c r="AD592" t="s">
        <v>277</v>
      </c>
      <c r="AE592" t="s">
        <v>56</v>
      </c>
      <c r="AF592" t="s">
        <v>58</v>
      </c>
      <c r="AG592" t="s">
        <v>278</v>
      </c>
      <c r="AH592" s="45">
        <v>35555</v>
      </c>
      <c r="AI592">
        <v>796343</v>
      </c>
      <c r="AJ592">
        <v>1982</v>
      </c>
      <c r="AK592" t="s">
        <v>279</v>
      </c>
      <c r="AL592" t="s">
        <v>276</v>
      </c>
      <c r="AM592" t="s">
        <v>245</v>
      </c>
    </row>
    <row r="593" spans="1:39" x14ac:dyDescent="0.3">
      <c r="A593" s="1">
        <v>43594</v>
      </c>
      <c r="B593" t="s">
        <v>5</v>
      </c>
      <c r="C593" t="s">
        <v>239</v>
      </c>
      <c r="D593">
        <v>2200</v>
      </c>
      <c r="E593">
        <v>19</v>
      </c>
      <c r="F593">
        <v>274.16000400000001</v>
      </c>
      <c r="G593">
        <v>277.11999500000002</v>
      </c>
      <c r="H593">
        <v>270.79998799999998</v>
      </c>
      <c r="I593">
        <v>275.790009</v>
      </c>
      <c r="J593">
        <v>275.790009</v>
      </c>
      <c r="K593">
        <v>1866800</v>
      </c>
      <c r="L593">
        <v>2.4569999999999999</v>
      </c>
      <c r="M593">
        <v>-3.54705744543424E-3</v>
      </c>
      <c r="N593">
        <v>-1.38633761068798E-2</v>
      </c>
      <c r="O593">
        <v>2.5634936279541901E-2</v>
      </c>
      <c r="P593">
        <v>8.3329598759635998E-2</v>
      </c>
      <c r="Q593">
        <v>0.16192832900561399</v>
      </c>
      <c r="R593">
        <v>1.5930799272621601E-2</v>
      </c>
      <c r="S593">
        <v>1.21645294194753E-2</v>
      </c>
      <c r="T593">
        <v>1.1745873497077199E-2</v>
      </c>
      <c r="U593">
        <v>2.0881613895336E-2</v>
      </c>
      <c r="V593">
        <v>291.709991</v>
      </c>
      <c r="W593">
        <v>204.949997</v>
      </c>
      <c r="X593">
        <v>-0.17219235348995099</v>
      </c>
      <c r="Y593">
        <v>-3.0259986019249502E-3</v>
      </c>
      <c r="Z593">
        <v>1.67534019666381</v>
      </c>
      <c r="AA593">
        <v>0.85755622693079103</v>
      </c>
      <c r="AB593">
        <v>1.1195494359764799</v>
      </c>
      <c r="AC593" t="s">
        <v>264</v>
      </c>
      <c r="AD593" t="s">
        <v>277</v>
      </c>
      <c r="AE593" t="s">
        <v>56</v>
      </c>
      <c r="AF593" t="s">
        <v>58</v>
      </c>
      <c r="AG593" t="s">
        <v>278</v>
      </c>
      <c r="AH593" s="45">
        <v>35555</v>
      </c>
      <c r="AI593">
        <v>796343</v>
      </c>
      <c r="AJ593">
        <v>1982</v>
      </c>
      <c r="AK593" t="s">
        <v>279</v>
      </c>
      <c r="AL593" t="s">
        <v>276</v>
      </c>
      <c r="AM593" t="s">
        <v>245</v>
      </c>
    </row>
    <row r="594" spans="1:39" x14ac:dyDescent="0.3">
      <c r="A594" s="1">
        <v>43614</v>
      </c>
      <c r="B594" t="s">
        <v>5</v>
      </c>
      <c r="C594" t="s">
        <v>239</v>
      </c>
      <c r="D594">
        <v>2200</v>
      </c>
      <c r="E594">
        <v>19</v>
      </c>
      <c r="F594">
        <v>275.290009</v>
      </c>
      <c r="G594">
        <v>276.79998799999998</v>
      </c>
      <c r="H594">
        <v>272.27999899999998</v>
      </c>
      <c r="I594">
        <v>273.38000499999998</v>
      </c>
      <c r="J594">
        <v>273.38000499999998</v>
      </c>
      <c r="K594">
        <v>1806000</v>
      </c>
      <c r="L594">
        <v>2.2360000000000002</v>
      </c>
      <c r="M594">
        <v>-1.76572031415872E-2</v>
      </c>
      <c r="N594">
        <v>-1.7010118715301E-2</v>
      </c>
      <c r="O594">
        <v>-3.0902397972186101E-2</v>
      </c>
      <c r="P594">
        <v>3.9089078100597599E-2</v>
      </c>
      <c r="Q594">
        <v>0.11549947648522201</v>
      </c>
      <c r="R594">
        <v>1.82806595271588E-2</v>
      </c>
      <c r="S594">
        <v>1.7787676224994199E-2</v>
      </c>
      <c r="T594">
        <v>1.43613377660128E-2</v>
      </c>
      <c r="U594">
        <v>2.1202876024488001E-2</v>
      </c>
      <c r="V594">
        <v>291.709991</v>
      </c>
      <c r="W594">
        <v>204.949997</v>
      </c>
      <c r="X594">
        <v>-0.17219235348995099</v>
      </c>
      <c r="Y594">
        <v>-6.9359101493404697E-3</v>
      </c>
      <c r="Z594">
        <v>1.68321186445313</v>
      </c>
      <c r="AA594">
        <v>0.57202863049502595</v>
      </c>
      <c r="AB594">
        <v>0.681938134234366</v>
      </c>
      <c r="AC594" t="s">
        <v>264</v>
      </c>
      <c r="AD594" t="s">
        <v>277</v>
      </c>
      <c r="AE594" t="s">
        <v>56</v>
      </c>
      <c r="AF594" t="s">
        <v>58</v>
      </c>
      <c r="AG594" t="s">
        <v>278</v>
      </c>
      <c r="AH594" s="45">
        <v>35555</v>
      </c>
      <c r="AI594">
        <v>796343</v>
      </c>
      <c r="AJ594">
        <v>1982</v>
      </c>
      <c r="AK594" t="s">
        <v>279</v>
      </c>
      <c r="AL594" t="s">
        <v>276</v>
      </c>
      <c r="AM594" t="s">
        <v>245</v>
      </c>
    </row>
    <row r="595" spans="1:39" x14ac:dyDescent="0.3">
      <c r="A595" s="1">
        <v>43629</v>
      </c>
      <c r="B595" t="s">
        <v>5</v>
      </c>
      <c r="C595" t="s">
        <v>246</v>
      </c>
      <c r="D595">
        <v>2200</v>
      </c>
      <c r="E595">
        <v>19</v>
      </c>
      <c r="F595">
        <v>278.58999599999999</v>
      </c>
      <c r="G595">
        <v>278.959991</v>
      </c>
      <c r="H595">
        <v>275.92001299999998</v>
      </c>
      <c r="I595">
        <v>276.29998799999998</v>
      </c>
      <c r="J595">
        <v>276.29998799999998</v>
      </c>
      <c r="K595">
        <v>1696400</v>
      </c>
      <c r="L595">
        <v>2.0910000000000002</v>
      </c>
      <c r="M595">
        <v>-1.95251902656672E-3</v>
      </c>
      <c r="N595">
        <v>5.4436718182457296E-3</v>
      </c>
      <c r="O595">
        <v>3.16201931457126E-2</v>
      </c>
      <c r="P595">
        <v>3.1657586446818202E-2</v>
      </c>
      <c r="Q595">
        <v>8.9719583483371002E-2</v>
      </c>
      <c r="R595">
        <v>1.0730150352939401E-2</v>
      </c>
      <c r="S595">
        <v>1.8646547584800902E-2</v>
      </c>
      <c r="T595">
        <v>1.5897101955822699E-2</v>
      </c>
      <c r="U595">
        <v>2.1454535025582401E-2</v>
      </c>
      <c r="V595">
        <v>291.709991</v>
      </c>
      <c r="W595">
        <v>204.949997</v>
      </c>
      <c r="X595">
        <v>-0.17219235348995099</v>
      </c>
      <c r="Y595">
        <v>4.0890106107655602E-3</v>
      </c>
      <c r="Z595">
        <v>1.6976820382104201</v>
      </c>
      <c r="AA595">
        <v>0.41685247531191699</v>
      </c>
      <c r="AB595">
        <v>0.474039165307854</v>
      </c>
      <c r="AC595" t="s">
        <v>264</v>
      </c>
      <c r="AD595" t="s">
        <v>277</v>
      </c>
      <c r="AE595" t="s">
        <v>56</v>
      </c>
      <c r="AF595" t="s">
        <v>58</v>
      </c>
      <c r="AG595" t="s">
        <v>278</v>
      </c>
      <c r="AH595" s="45">
        <v>35555</v>
      </c>
      <c r="AI595">
        <v>796343</v>
      </c>
      <c r="AJ595">
        <v>1982</v>
      </c>
      <c r="AK595" t="s">
        <v>279</v>
      </c>
      <c r="AL595" t="s">
        <v>276</v>
      </c>
      <c r="AM595" t="s">
        <v>245</v>
      </c>
    </row>
    <row r="596" spans="1:39" x14ac:dyDescent="0.3">
      <c r="A596" s="1">
        <v>43633</v>
      </c>
      <c r="B596" t="s">
        <v>5</v>
      </c>
      <c r="C596" t="s">
        <v>246</v>
      </c>
      <c r="D596">
        <v>800</v>
      </c>
      <c r="E596">
        <v>19</v>
      </c>
      <c r="F596">
        <v>274.63000499999998</v>
      </c>
      <c r="G596">
        <v>277.470000999999</v>
      </c>
      <c r="H596">
        <v>274.63000499999998</v>
      </c>
      <c r="I596">
        <v>275.60000600000001</v>
      </c>
      <c r="J596">
        <v>275.60000600000001</v>
      </c>
      <c r="K596">
        <v>2254200</v>
      </c>
      <c r="L596">
        <v>2.0859999999999999</v>
      </c>
      <c r="M596">
        <v>4.8010821399308498E-3</v>
      </c>
      <c r="N596">
        <v>-1.7052577056337601E-2</v>
      </c>
      <c r="O596">
        <v>-4.4169398455602901E-3</v>
      </c>
      <c r="P596">
        <v>6.6921602685742904E-2</v>
      </c>
      <c r="Q596">
        <v>6.5603430938814003E-2</v>
      </c>
      <c r="R596">
        <v>8.3151502975116493E-3</v>
      </c>
      <c r="S596">
        <v>1.8071736740592599E-2</v>
      </c>
      <c r="T596">
        <v>1.50542089012823E-2</v>
      </c>
      <c r="U596">
        <v>2.1439613894691199E-2</v>
      </c>
      <c r="V596">
        <v>291.709991</v>
      </c>
      <c r="W596">
        <v>204.949997</v>
      </c>
      <c r="X596">
        <v>-0.17219235348995099</v>
      </c>
      <c r="Y596">
        <v>9.3131563797728401E-4</v>
      </c>
      <c r="Z596">
        <v>1.7014806516285701</v>
      </c>
      <c r="AA596">
        <v>0.271418026267506</v>
      </c>
      <c r="AB596">
        <v>0.376044775143895</v>
      </c>
      <c r="AC596" t="s">
        <v>264</v>
      </c>
      <c r="AD596" t="s">
        <v>277</v>
      </c>
      <c r="AE596" t="s">
        <v>56</v>
      </c>
      <c r="AF596" t="s">
        <v>58</v>
      </c>
      <c r="AG596" t="s">
        <v>278</v>
      </c>
      <c r="AH596" s="45">
        <v>35555</v>
      </c>
      <c r="AI596">
        <v>796343</v>
      </c>
      <c r="AJ596">
        <v>1982</v>
      </c>
      <c r="AK596" t="s">
        <v>279</v>
      </c>
      <c r="AL596" t="s">
        <v>276</v>
      </c>
      <c r="AM596" t="s">
        <v>245</v>
      </c>
    </row>
    <row r="597" spans="1:39" x14ac:dyDescent="0.3">
      <c r="A597" s="1">
        <v>43637</v>
      </c>
      <c r="B597" t="s">
        <v>5</v>
      </c>
      <c r="C597" t="s">
        <v>239</v>
      </c>
      <c r="D597">
        <v>2300</v>
      </c>
      <c r="E597">
        <v>19</v>
      </c>
      <c r="F597">
        <v>301.459991</v>
      </c>
      <c r="G597">
        <v>304</v>
      </c>
      <c r="H597">
        <v>299.08999599999999</v>
      </c>
      <c r="I597">
        <v>299.32998700000002</v>
      </c>
      <c r="J597">
        <v>299.32998700000002</v>
      </c>
      <c r="K597">
        <v>4015500</v>
      </c>
      <c r="L597">
        <v>2.0680000000000001</v>
      </c>
      <c r="M597">
        <v>-9.2445395316722995E-3</v>
      </c>
      <c r="N597">
        <v>8.7397121514041498E-2</v>
      </c>
      <c r="O597">
        <v>7.3673694554928004E-2</v>
      </c>
      <c r="P597">
        <v>0.14205798062390201</v>
      </c>
      <c r="Q597">
        <v>0.175137922796826</v>
      </c>
      <c r="R597">
        <v>2.51607910584827E-2</v>
      </c>
      <c r="S597">
        <v>2.1335284368734799E-2</v>
      </c>
      <c r="T597">
        <v>1.6629382480346799E-2</v>
      </c>
      <c r="U597">
        <v>2.17024823444164E-2</v>
      </c>
      <c r="V597">
        <v>304</v>
      </c>
      <c r="W597">
        <v>204.949997</v>
      </c>
      <c r="X597">
        <v>-0.17219235348995099</v>
      </c>
      <c r="Y597">
        <v>-1.26001638019446E-3</v>
      </c>
      <c r="Z597">
        <v>1.70976565231112</v>
      </c>
      <c r="AA597">
        <v>0.94732448862697105</v>
      </c>
      <c r="AB597">
        <v>0.66594562697918303</v>
      </c>
      <c r="AC597" t="s">
        <v>264</v>
      </c>
      <c r="AD597" t="s">
        <v>277</v>
      </c>
      <c r="AE597" t="s">
        <v>56</v>
      </c>
      <c r="AF597" t="s">
        <v>58</v>
      </c>
      <c r="AG597" t="s">
        <v>278</v>
      </c>
      <c r="AH597" s="45">
        <v>35555</v>
      </c>
      <c r="AI597">
        <v>796343</v>
      </c>
      <c r="AJ597">
        <v>1982</v>
      </c>
      <c r="AK597" t="s">
        <v>279</v>
      </c>
      <c r="AL597" t="s">
        <v>276</v>
      </c>
      <c r="AM597" t="s">
        <v>245</v>
      </c>
    </row>
    <row r="598" spans="1:39" x14ac:dyDescent="0.3">
      <c r="A598" s="1">
        <v>43640</v>
      </c>
      <c r="B598" t="s">
        <v>5</v>
      </c>
      <c r="C598" t="s">
        <v>246</v>
      </c>
      <c r="D598">
        <v>2100</v>
      </c>
      <c r="E598">
        <v>19</v>
      </c>
      <c r="F598">
        <v>300</v>
      </c>
      <c r="G598">
        <v>302.57998700000002</v>
      </c>
      <c r="H598">
        <v>298.69000199999999</v>
      </c>
      <c r="I598">
        <v>299.86999500000002</v>
      </c>
      <c r="J598">
        <v>299.86999500000002</v>
      </c>
      <c r="K598">
        <v>2868900</v>
      </c>
      <c r="L598">
        <v>2.0209999999999999</v>
      </c>
      <c r="M598">
        <v>1.8024304486583701E-3</v>
      </c>
      <c r="N598">
        <v>8.4398469822768996E-2</v>
      </c>
      <c r="O598">
        <v>6.2080436627446701E-2</v>
      </c>
      <c r="P598">
        <v>0.13397456519822001</v>
      </c>
      <c r="Q598">
        <v>0.186579090321215</v>
      </c>
      <c r="R598">
        <v>2.55709357506986E-2</v>
      </c>
      <c r="S598">
        <v>2.1218167953667599E-2</v>
      </c>
      <c r="T598">
        <v>1.6600714357363901E-2</v>
      </c>
      <c r="U598">
        <v>2.1692743360488601E-2</v>
      </c>
      <c r="V598">
        <v>304</v>
      </c>
      <c r="W598">
        <v>204.949997</v>
      </c>
      <c r="X598">
        <v>-0.17219235348995099</v>
      </c>
      <c r="Y598">
        <v>-1.73338836506086E-3</v>
      </c>
      <c r="Z598">
        <v>1.7096598975641</v>
      </c>
      <c r="AA598">
        <v>1.0226629583840201</v>
      </c>
      <c r="AB598">
        <v>0.816194613402486</v>
      </c>
      <c r="AC598" t="s">
        <v>264</v>
      </c>
      <c r="AD598" t="s">
        <v>277</v>
      </c>
      <c r="AE598" t="s">
        <v>56</v>
      </c>
      <c r="AF598" t="s">
        <v>58</v>
      </c>
      <c r="AG598" t="s">
        <v>278</v>
      </c>
      <c r="AH598" s="45">
        <v>35555</v>
      </c>
      <c r="AI598">
        <v>796343</v>
      </c>
      <c r="AJ598">
        <v>1982</v>
      </c>
      <c r="AK598" t="s">
        <v>279</v>
      </c>
      <c r="AL598" t="s">
        <v>276</v>
      </c>
      <c r="AM598" t="s">
        <v>245</v>
      </c>
    </row>
    <row r="599" spans="1:39" x14ac:dyDescent="0.3">
      <c r="A599" s="1">
        <v>43559</v>
      </c>
      <c r="B599" t="s">
        <v>5</v>
      </c>
      <c r="C599" t="s">
        <v>246</v>
      </c>
      <c r="D599">
        <v>3300</v>
      </c>
      <c r="E599">
        <v>20</v>
      </c>
      <c r="F599">
        <v>270.98001099999999</v>
      </c>
      <c r="G599">
        <v>271.470000999999</v>
      </c>
      <c r="H599">
        <v>263.720000999999</v>
      </c>
      <c r="I599">
        <v>267.89001500000001</v>
      </c>
      <c r="J599">
        <v>267.89001500000001</v>
      </c>
      <c r="K599">
        <v>2947400</v>
      </c>
      <c r="L599">
        <v>2.512</v>
      </c>
      <c r="M599">
        <v>-1.3385634887935901E-2</v>
      </c>
      <c r="N599">
        <v>1.6409294787507699E-2</v>
      </c>
      <c r="O599">
        <v>4.0022892994006597E-2</v>
      </c>
      <c r="P599">
        <v>0.216687964999149</v>
      </c>
      <c r="Q599">
        <v>0.174253891416741</v>
      </c>
      <c r="R599">
        <v>1.32692077562297E-2</v>
      </c>
      <c r="S599">
        <v>1.4349646833677499E-2</v>
      </c>
      <c r="T599">
        <v>1.3696498959174699E-2</v>
      </c>
      <c r="U599">
        <v>2.1076092913251899E-2</v>
      </c>
      <c r="V599">
        <v>277.60998499999999</v>
      </c>
      <c r="W599">
        <v>204.949997</v>
      </c>
      <c r="X599">
        <v>-0.17219235348995099</v>
      </c>
      <c r="Y599">
        <v>2.0824655091414399E-3</v>
      </c>
      <c r="Z599">
        <v>1.64839200177195</v>
      </c>
      <c r="AA599">
        <v>0.96231940819473305</v>
      </c>
      <c r="AB599">
        <v>1.2729990848455599</v>
      </c>
      <c r="AC599" t="s">
        <v>265</v>
      </c>
      <c r="AD599" t="s">
        <v>277</v>
      </c>
      <c r="AE599" t="s">
        <v>56</v>
      </c>
      <c r="AF599" t="s">
        <v>58</v>
      </c>
      <c r="AG599" t="s">
        <v>278</v>
      </c>
      <c r="AH599" s="45">
        <v>35555</v>
      </c>
      <c r="AI599">
        <v>796343</v>
      </c>
      <c r="AJ599">
        <v>1982</v>
      </c>
      <c r="AK599" t="s">
        <v>279</v>
      </c>
      <c r="AL599" t="s">
        <v>276</v>
      </c>
      <c r="AM599" t="s">
        <v>245</v>
      </c>
    </row>
    <row r="600" spans="1:39" x14ac:dyDescent="0.3">
      <c r="A600" s="1">
        <v>43571</v>
      </c>
      <c r="B600" t="s">
        <v>5</v>
      </c>
      <c r="C600" t="s">
        <v>239</v>
      </c>
      <c r="D600">
        <v>1700</v>
      </c>
      <c r="E600">
        <v>20</v>
      </c>
      <c r="F600">
        <v>273.07000699999998</v>
      </c>
      <c r="G600">
        <v>273.39001500000001</v>
      </c>
      <c r="H600">
        <v>269.64001500000001</v>
      </c>
      <c r="I600">
        <v>271.42999300000002</v>
      </c>
      <c r="J600">
        <v>271.42999300000002</v>
      </c>
      <c r="K600">
        <v>1638400</v>
      </c>
      <c r="L600">
        <v>2.5920000000000001</v>
      </c>
      <c r="M600">
        <v>-2.9063131235020799E-3</v>
      </c>
      <c r="N600">
        <v>9.0300864403763097E-3</v>
      </c>
      <c r="O600">
        <v>5.4278050868729999E-2</v>
      </c>
      <c r="P600">
        <v>0.113280025251043</v>
      </c>
      <c r="Q600">
        <v>0.18087099454983499</v>
      </c>
      <c r="R600">
        <v>4.6669868340068104E-3</v>
      </c>
      <c r="S600">
        <v>9.4736154935185501E-3</v>
      </c>
      <c r="T600">
        <v>1.1487332926892699E-2</v>
      </c>
      <c r="U600">
        <v>2.0931057462930301E-2</v>
      </c>
      <c r="V600">
        <v>277.60998499999999</v>
      </c>
      <c r="W600">
        <v>204.949997</v>
      </c>
      <c r="X600">
        <v>-0.17219235348995099</v>
      </c>
      <c r="Y600">
        <v>5.0922850790659495E-4</v>
      </c>
      <c r="Z600">
        <v>1.6636811844381201</v>
      </c>
      <c r="AA600">
        <v>0.98310211074298304</v>
      </c>
      <c r="AB600">
        <v>1.0378250683374299</v>
      </c>
      <c r="AC600" t="s">
        <v>265</v>
      </c>
      <c r="AD600" t="s">
        <v>277</v>
      </c>
      <c r="AE600" t="s">
        <v>56</v>
      </c>
      <c r="AF600" t="s">
        <v>58</v>
      </c>
      <c r="AG600" t="s">
        <v>278</v>
      </c>
      <c r="AH600" s="45">
        <v>35555</v>
      </c>
      <c r="AI600">
        <v>796343</v>
      </c>
      <c r="AJ600">
        <v>1982</v>
      </c>
      <c r="AK600" t="s">
        <v>279</v>
      </c>
      <c r="AL600" t="s">
        <v>276</v>
      </c>
      <c r="AM600" t="s">
        <v>245</v>
      </c>
    </row>
    <row r="601" spans="1:39" x14ac:dyDescent="0.3">
      <c r="A601" s="1">
        <v>43577</v>
      </c>
      <c r="B601" t="s">
        <v>5</v>
      </c>
      <c r="C601" t="s">
        <v>239</v>
      </c>
      <c r="D601">
        <v>2300</v>
      </c>
      <c r="E601">
        <v>20</v>
      </c>
      <c r="F601">
        <v>269.82000699999998</v>
      </c>
      <c r="G601">
        <v>272.32000699999998</v>
      </c>
      <c r="H601">
        <v>269.20001200000002</v>
      </c>
      <c r="I601">
        <v>272.209991</v>
      </c>
      <c r="J601">
        <v>272.209991</v>
      </c>
      <c r="K601">
        <v>1364700</v>
      </c>
      <c r="L601">
        <v>2.59</v>
      </c>
      <c r="M601">
        <v>6.0429234556818997E-3</v>
      </c>
      <c r="N601">
        <v>1.2866214410741799E-3</v>
      </c>
      <c r="O601">
        <v>4.6892701990811803E-2</v>
      </c>
      <c r="P601">
        <v>9.5122829140992807E-2</v>
      </c>
      <c r="Q601">
        <v>0.17889624428540801</v>
      </c>
      <c r="R601">
        <v>5.4127627866274799E-3</v>
      </c>
      <c r="S601">
        <v>9.5294204655004596E-3</v>
      </c>
      <c r="T601">
        <v>1.1419119923629499E-2</v>
      </c>
      <c r="U601">
        <v>2.0880432378652499E-2</v>
      </c>
      <c r="V601">
        <v>277.60998499999999</v>
      </c>
      <c r="W601">
        <v>204.949997</v>
      </c>
      <c r="X601">
        <v>-0.17219235348995099</v>
      </c>
      <c r="Y601">
        <v>1.0115060212163699E-3</v>
      </c>
      <c r="Z601">
        <v>1.66166849665294</v>
      </c>
      <c r="AA601">
        <v>0.96504526259794299</v>
      </c>
      <c r="AB601">
        <v>0.93278251038160798</v>
      </c>
      <c r="AC601" t="s">
        <v>265</v>
      </c>
      <c r="AD601" t="s">
        <v>277</v>
      </c>
      <c r="AE601" t="s">
        <v>56</v>
      </c>
      <c r="AF601" t="s">
        <v>58</v>
      </c>
      <c r="AG601" t="s">
        <v>278</v>
      </c>
      <c r="AH601" s="45">
        <v>35555</v>
      </c>
      <c r="AI601">
        <v>796343</v>
      </c>
      <c r="AJ601">
        <v>1982</v>
      </c>
      <c r="AK601" t="s">
        <v>279</v>
      </c>
      <c r="AL601" t="s">
        <v>276</v>
      </c>
      <c r="AM601" t="s">
        <v>245</v>
      </c>
    </row>
    <row r="602" spans="1:39" x14ac:dyDescent="0.3">
      <c r="A602" s="1">
        <v>43587</v>
      </c>
      <c r="B602" t="s">
        <v>5</v>
      </c>
      <c r="C602" t="s">
        <v>239</v>
      </c>
      <c r="D602">
        <v>800</v>
      </c>
      <c r="E602">
        <v>20</v>
      </c>
      <c r="F602">
        <v>283.14001500000001</v>
      </c>
      <c r="G602">
        <v>284.58999599999999</v>
      </c>
      <c r="H602">
        <v>278.14999399999999</v>
      </c>
      <c r="I602">
        <v>279.64001500000001</v>
      </c>
      <c r="J602">
        <v>279.64001500000001</v>
      </c>
      <c r="K602">
        <v>2482300</v>
      </c>
      <c r="L602">
        <v>2.552</v>
      </c>
      <c r="M602">
        <v>-1.31797885066752E-2</v>
      </c>
      <c r="N602">
        <v>7.1057572714132598E-3</v>
      </c>
      <c r="O602">
        <v>2.70761964550747E-2</v>
      </c>
      <c r="P602">
        <v>0.120800410849523</v>
      </c>
      <c r="Q602">
        <v>0.22149997540694</v>
      </c>
      <c r="R602">
        <v>1.70140273106359E-2</v>
      </c>
      <c r="S602">
        <v>1.03910490262388E-2</v>
      </c>
      <c r="T602">
        <v>1.15359298865404E-2</v>
      </c>
      <c r="U602">
        <v>2.0881053327865901E-2</v>
      </c>
      <c r="V602">
        <v>291.709991</v>
      </c>
      <c r="W602">
        <v>204.949997</v>
      </c>
      <c r="X602">
        <v>-0.17219235348995099</v>
      </c>
      <c r="Y602">
        <v>-2.1262443276895502E-3</v>
      </c>
      <c r="Z602">
        <v>1.66876784346327</v>
      </c>
      <c r="AA602">
        <v>1.22937846696733</v>
      </c>
      <c r="AB602">
        <v>1.40793961782758</v>
      </c>
      <c r="AC602" t="s">
        <v>265</v>
      </c>
      <c r="AD602" t="s">
        <v>277</v>
      </c>
      <c r="AE602" t="s">
        <v>56</v>
      </c>
      <c r="AF602" t="s">
        <v>58</v>
      </c>
      <c r="AG602" t="s">
        <v>278</v>
      </c>
      <c r="AH602" s="45">
        <v>35555</v>
      </c>
      <c r="AI602">
        <v>796343</v>
      </c>
      <c r="AJ602">
        <v>1982</v>
      </c>
      <c r="AK602" t="s">
        <v>279</v>
      </c>
      <c r="AL602" t="s">
        <v>276</v>
      </c>
      <c r="AM602" t="s">
        <v>245</v>
      </c>
    </row>
    <row r="603" spans="1:39" x14ac:dyDescent="0.3">
      <c r="A603" s="1">
        <v>43588</v>
      </c>
      <c r="B603" t="s">
        <v>5</v>
      </c>
      <c r="C603" t="s">
        <v>246</v>
      </c>
      <c r="D603">
        <v>2000</v>
      </c>
      <c r="E603">
        <v>20</v>
      </c>
      <c r="F603">
        <v>282.55999800000001</v>
      </c>
      <c r="G603">
        <v>286.35000600000001</v>
      </c>
      <c r="H603">
        <v>282.39001500000001</v>
      </c>
      <c r="I603">
        <v>285.57998700000002</v>
      </c>
      <c r="J603">
        <v>285.57998700000002</v>
      </c>
      <c r="K603">
        <v>1979500</v>
      </c>
      <c r="L603">
        <v>2.5310000000000001</v>
      </c>
      <c r="M603">
        <v>2.1019039196575301E-2</v>
      </c>
      <c r="N603">
        <v>1.27569694945E-2</v>
      </c>
      <c r="O603">
        <v>5.1112631859675503E-2</v>
      </c>
      <c r="P603">
        <v>0.14359651832206899</v>
      </c>
      <c r="Q603">
        <v>0.25590703948031002</v>
      </c>
      <c r="R603">
        <v>1.8310439012429899E-2</v>
      </c>
      <c r="S603">
        <v>1.11584280119062E-2</v>
      </c>
      <c r="T603">
        <v>1.1773252848246899E-2</v>
      </c>
      <c r="U603">
        <v>2.08998744709104E-2</v>
      </c>
      <c r="V603">
        <v>291.709991</v>
      </c>
      <c r="W603">
        <v>204.949997</v>
      </c>
      <c r="X603">
        <v>-0.17219235348995099</v>
      </c>
      <c r="Y603">
        <v>9.5921274614703799E-3</v>
      </c>
      <c r="Z603">
        <v>1.6701867806758399</v>
      </c>
      <c r="AA603">
        <v>1.4459411727749301</v>
      </c>
      <c r="AB603">
        <v>1.40132802700435</v>
      </c>
      <c r="AC603" t="s">
        <v>265</v>
      </c>
      <c r="AD603" t="s">
        <v>277</v>
      </c>
      <c r="AE603" t="s">
        <v>56</v>
      </c>
      <c r="AF603" t="s">
        <v>58</v>
      </c>
      <c r="AG603" t="s">
        <v>278</v>
      </c>
      <c r="AH603" s="45">
        <v>35555</v>
      </c>
      <c r="AI603">
        <v>796343</v>
      </c>
      <c r="AJ603">
        <v>1982</v>
      </c>
      <c r="AK603" t="s">
        <v>279</v>
      </c>
      <c r="AL603" t="s">
        <v>276</v>
      </c>
      <c r="AM603" t="s">
        <v>245</v>
      </c>
    </row>
    <row r="604" spans="1:39" x14ac:dyDescent="0.3">
      <c r="A604" s="1">
        <v>43600</v>
      </c>
      <c r="B604" t="s">
        <v>5</v>
      </c>
      <c r="C604" t="s">
        <v>246</v>
      </c>
      <c r="D604">
        <v>1300</v>
      </c>
      <c r="E604">
        <v>20</v>
      </c>
      <c r="F604">
        <v>269.82000699999998</v>
      </c>
      <c r="G604">
        <v>276.95001200000002</v>
      </c>
      <c r="H604">
        <v>269.5</v>
      </c>
      <c r="I604">
        <v>276.82000699999998</v>
      </c>
      <c r="J604">
        <v>276.82000699999998</v>
      </c>
      <c r="K604">
        <v>2708600</v>
      </c>
      <c r="L604">
        <v>2.379</v>
      </c>
      <c r="M604">
        <v>1.8080328024103198E-2</v>
      </c>
      <c r="N604">
        <v>1.80704133013596E-4</v>
      </c>
      <c r="O604">
        <v>1.8080328024103198E-2</v>
      </c>
      <c r="P604">
        <v>6.1801603126896101E-2</v>
      </c>
      <c r="Q604">
        <v>0.149543433384901</v>
      </c>
      <c r="R604">
        <v>2.3611895116867902E-2</v>
      </c>
      <c r="S604">
        <v>1.5805864549465101E-2</v>
      </c>
      <c r="T604">
        <v>1.30001907083302E-2</v>
      </c>
      <c r="U604">
        <v>2.1024077098468701E-2</v>
      </c>
      <c r="V604">
        <v>291.709991</v>
      </c>
      <c r="W604">
        <v>204.949997</v>
      </c>
      <c r="X604">
        <v>-0.17219235348995099</v>
      </c>
      <c r="Y604">
        <v>5.8219943882337104E-3</v>
      </c>
      <c r="Z604">
        <v>1.6793270831081999</v>
      </c>
      <c r="AA604">
        <v>0.77935987590438605</v>
      </c>
      <c r="AB604">
        <v>0.69855510043500202</v>
      </c>
      <c r="AC604" t="s">
        <v>265</v>
      </c>
      <c r="AD604" t="s">
        <v>277</v>
      </c>
      <c r="AE604" t="s">
        <v>56</v>
      </c>
      <c r="AF604" t="s">
        <v>58</v>
      </c>
      <c r="AG604" t="s">
        <v>278</v>
      </c>
      <c r="AH604" s="45">
        <v>35555</v>
      </c>
      <c r="AI604">
        <v>796343</v>
      </c>
      <c r="AJ604">
        <v>1982</v>
      </c>
      <c r="AK604" t="s">
        <v>279</v>
      </c>
      <c r="AL604" t="s">
        <v>276</v>
      </c>
      <c r="AM604" t="s">
        <v>245</v>
      </c>
    </row>
    <row r="605" spans="1:39" x14ac:dyDescent="0.3">
      <c r="A605" s="1">
        <v>43601</v>
      </c>
      <c r="B605" t="s">
        <v>5</v>
      </c>
      <c r="C605" t="s">
        <v>246</v>
      </c>
      <c r="D605">
        <v>1900</v>
      </c>
      <c r="E605">
        <v>20</v>
      </c>
      <c r="F605">
        <v>278.63000499999998</v>
      </c>
      <c r="G605">
        <v>285.86999500000002</v>
      </c>
      <c r="H605">
        <v>278.39999399999999</v>
      </c>
      <c r="I605">
        <v>283.54998799999998</v>
      </c>
      <c r="J605">
        <v>283.54998799999998</v>
      </c>
      <c r="K605">
        <v>3413100</v>
      </c>
      <c r="L605">
        <v>2.4049999999999998</v>
      </c>
      <c r="M605">
        <v>2.4020931383711901E-2</v>
      </c>
      <c r="N605">
        <v>2.7748692962159802E-2</v>
      </c>
      <c r="O605">
        <v>4.0777865562031002E-2</v>
      </c>
      <c r="P605">
        <v>8.61684268426052E-2</v>
      </c>
      <c r="Q605">
        <v>0.181017455235915</v>
      </c>
      <c r="R605">
        <v>2.5692987519140099E-2</v>
      </c>
      <c r="S605">
        <v>1.6562812396707E-2</v>
      </c>
      <c r="T605">
        <v>1.3318651620816401E-2</v>
      </c>
      <c r="U605">
        <v>2.10695241506089E-2</v>
      </c>
      <c r="V605">
        <v>291.709991</v>
      </c>
      <c r="W605">
        <v>204.949997</v>
      </c>
      <c r="X605">
        <v>-0.17219235348995099</v>
      </c>
      <c r="Y605">
        <v>8.8559569696340101E-3</v>
      </c>
      <c r="Z605">
        <v>1.6838270730557401</v>
      </c>
      <c r="AA605">
        <v>0.97223931357627202</v>
      </c>
      <c r="AB605">
        <v>0.72149171776409804</v>
      </c>
      <c r="AC605" t="s">
        <v>265</v>
      </c>
      <c r="AD605" t="s">
        <v>277</v>
      </c>
      <c r="AE605" t="s">
        <v>56</v>
      </c>
      <c r="AF605" t="s">
        <v>58</v>
      </c>
      <c r="AG605" t="s">
        <v>278</v>
      </c>
      <c r="AH605" s="45">
        <v>35555</v>
      </c>
      <c r="AI605">
        <v>796343</v>
      </c>
      <c r="AJ605">
        <v>1982</v>
      </c>
      <c r="AK605" t="s">
        <v>279</v>
      </c>
      <c r="AL605" t="s">
        <v>276</v>
      </c>
      <c r="AM605" t="s">
        <v>245</v>
      </c>
    </row>
    <row r="606" spans="1:39" x14ac:dyDescent="0.3">
      <c r="A606" s="1">
        <v>43607</v>
      </c>
      <c r="B606" t="s">
        <v>5</v>
      </c>
      <c r="C606" t="s">
        <v>239</v>
      </c>
      <c r="D606">
        <v>2800</v>
      </c>
      <c r="E606">
        <v>20</v>
      </c>
      <c r="F606">
        <v>277.42001299999998</v>
      </c>
      <c r="G606">
        <v>282.73998999999998</v>
      </c>
      <c r="H606">
        <v>277.26001000000002</v>
      </c>
      <c r="I606">
        <v>281.82000699999998</v>
      </c>
      <c r="J606">
        <v>281.82000699999998</v>
      </c>
      <c r="K606">
        <v>1570500</v>
      </c>
      <c r="L606">
        <v>2.3929999999999998</v>
      </c>
      <c r="M606">
        <v>1.33956883761396E-2</v>
      </c>
      <c r="N606">
        <v>1.7901093349762101E-2</v>
      </c>
      <c r="O606">
        <v>3.4694799932791197E-2</v>
      </c>
      <c r="P606">
        <v>8.9239635881065205E-2</v>
      </c>
      <c r="Q606">
        <v>0.168577815413194</v>
      </c>
      <c r="R606">
        <v>1.7361197780844499E-2</v>
      </c>
      <c r="S606">
        <v>1.74009961228637E-2</v>
      </c>
      <c r="T606">
        <v>1.3697111799287001E-2</v>
      </c>
      <c r="U606">
        <v>2.1132437476828001E-2</v>
      </c>
      <c r="V606">
        <v>291.709991</v>
      </c>
      <c r="W606">
        <v>204.949997</v>
      </c>
      <c r="X606">
        <v>-0.17219235348995099</v>
      </c>
      <c r="Y606">
        <v>-2.8283920525026501E-3</v>
      </c>
      <c r="Z606">
        <v>1.6877382465014099</v>
      </c>
      <c r="AA606">
        <v>0.89402146897448698</v>
      </c>
      <c r="AB606">
        <v>0.86603840214927097</v>
      </c>
      <c r="AC606" t="s">
        <v>265</v>
      </c>
      <c r="AD606" t="s">
        <v>277</v>
      </c>
      <c r="AE606" t="s">
        <v>56</v>
      </c>
      <c r="AF606" t="s">
        <v>58</v>
      </c>
      <c r="AG606" t="s">
        <v>278</v>
      </c>
      <c r="AH606" s="45">
        <v>35555</v>
      </c>
      <c r="AI606">
        <v>796343</v>
      </c>
      <c r="AJ606">
        <v>1982</v>
      </c>
      <c r="AK606" t="s">
        <v>279</v>
      </c>
      <c r="AL606" t="s">
        <v>276</v>
      </c>
      <c r="AM606" t="s">
        <v>245</v>
      </c>
    </row>
    <row r="607" spans="1:39" x14ac:dyDescent="0.3">
      <c r="A607" s="1">
        <v>43626</v>
      </c>
      <c r="B607" t="s">
        <v>5</v>
      </c>
      <c r="C607" t="s">
        <v>239</v>
      </c>
      <c r="D607">
        <v>2300</v>
      </c>
      <c r="E607">
        <v>20</v>
      </c>
      <c r="F607">
        <v>280.98001099999999</v>
      </c>
      <c r="G607">
        <v>284.98001099999999</v>
      </c>
      <c r="H607">
        <v>280.20001200000002</v>
      </c>
      <c r="I607">
        <v>280.33999599999999</v>
      </c>
      <c r="J607">
        <v>280.33999599999999</v>
      </c>
      <c r="K607">
        <v>2487700</v>
      </c>
      <c r="L607">
        <v>2.1429999999999998</v>
      </c>
      <c r="M607">
        <v>7.80663588670446E-3</v>
      </c>
      <c r="N607">
        <v>7.9059256719501703E-2</v>
      </c>
      <c r="O607">
        <v>1.28163413437909E-2</v>
      </c>
      <c r="P607">
        <v>7.1636033581864003E-2</v>
      </c>
      <c r="Q607">
        <v>0.124552172934799</v>
      </c>
      <c r="R607">
        <v>1.2142045559670101E-2</v>
      </c>
      <c r="S607">
        <v>2.0409065975787299E-2</v>
      </c>
      <c r="T607">
        <v>1.5865034644948699E-2</v>
      </c>
      <c r="U607">
        <v>2.14520557722538E-2</v>
      </c>
      <c r="V607">
        <v>291.709991</v>
      </c>
      <c r="W607">
        <v>204.949997</v>
      </c>
      <c r="X607">
        <v>-0.17219235348995099</v>
      </c>
      <c r="Y607">
        <v>4.6492198743191201E-3</v>
      </c>
      <c r="Z607">
        <v>1.70075203009535</v>
      </c>
      <c r="AA607">
        <v>0.624201548005344</v>
      </c>
      <c r="AB607">
        <v>0.4057734243219</v>
      </c>
      <c r="AC607" t="s">
        <v>265</v>
      </c>
      <c r="AD607" t="s">
        <v>277</v>
      </c>
      <c r="AE607" t="s">
        <v>56</v>
      </c>
      <c r="AF607" t="s">
        <v>58</v>
      </c>
      <c r="AG607" t="s">
        <v>278</v>
      </c>
      <c r="AH607" s="45">
        <v>35555</v>
      </c>
      <c r="AI607">
        <v>796343</v>
      </c>
      <c r="AJ607">
        <v>1982</v>
      </c>
      <c r="AK607" t="s">
        <v>279</v>
      </c>
      <c r="AL607" t="s">
        <v>276</v>
      </c>
      <c r="AM607" t="s">
        <v>245</v>
      </c>
    </row>
    <row r="608" spans="1:39" x14ac:dyDescent="0.3">
      <c r="A608" s="1">
        <v>43640</v>
      </c>
      <c r="B608" t="s">
        <v>5</v>
      </c>
      <c r="C608" t="s">
        <v>246</v>
      </c>
      <c r="D608">
        <v>1300</v>
      </c>
      <c r="E608">
        <v>20</v>
      </c>
      <c r="F608">
        <v>300</v>
      </c>
      <c r="G608">
        <v>302.57998700000002</v>
      </c>
      <c r="H608">
        <v>298.69000199999999</v>
      </c>
      <c r="I608">
        <v>299.86999500000002</v>
      </c>
      <c r="J608">
        <v>299.86999500000002</v>
      </c>
      <c r="K608">
        <v>2868900</v>
      </c>
      <c r="L608">
        <v>2.0209999999999999</v>
      </c>
      <c r="M608">
        <v>1.8024304486583701E-3</v>
      </c>
      <c r="N608">
        <v>8.4398469822768996E-2</v>
      </c>
      <c r="O608">
        <v>6.2080436627446701E-2</v>
      </c>
      <c r="P608">
        <v>0.13397456519822001</v>
      </c>
      <c r="Q608">
        <v>0.186579090321215</v>
      </c>
      <c r="R608">
        <v>2.55709357506986E-2</v>
      </c>
      <c r="S608">
        <v>2.1218167953667599E-2</v>
      </c>
      <c r="T608">
        <v>1.6600714357363901E-2</v>
      </c>
      <c r="U608">
        <v>2.1692743360488601E-2</v>
      </c>
      <c r="V608">
        <v>304</v>
      </c>
      <c r="W608">
        <v>204.949997</v>
      </c>
      <c r="X608">
        <v>-0.17219235348995099</v>
      </c>
      <c r="Y608">
        <v>-1.73338836506086E-3</v>
      </c>
      <c r="Z608">
        <v>1.7096598975641</v>
      </c>
      <c r="AA608">
        <v>1.0226629583840201</v>
      </c>
      <c r="AB608">
        <v>0.816194613402486</v>
      </c>
      <c r="AC608" t="s">
        <v>265</v>
      </c>
      <c r="AD608" t="s">
        <v>277</v>
      </c>
      <c r="AE608" t="s">
        <v>56</v>
      </c>
      <c r="AF608" t="s">
        <v>58</v>
      </c>
      <c r="AG608" t="s">
        <v>278</v>
      </c>
      <c r="AH608" s="45">
        <v>35555</v>
      </c>
      <c r="AI608">
        <v>796343</v>
      </c>
      <c r="AJ608">
        <v>1982</v>
      </c>
      <c r="AK608" t="s">
        <v>279</v>
      </c>
      <c r="AL608" t="s">
        <v>276</v>
      </c>
      <c r="AM608" t="s">
        <v>245</v>
      </c>
    </row>
    <row r="609" spans="1:39" x14ac:dyDescent="0.3">
      <c r="A609" s="1">
        <v>43560</v>
      </c>
      <c r="B609" t="s">
        <v>6</v>
      </c>
      <c r="C609" t="s">
        <v>239</v>
      </c>
      <c r="D609">
        <v>200</v>
      </c>
      <c r="E609">
        <v>1</v>
      </c>
      <c r="F609">
        <v>141.33000200000001</v>
      </c>
      <c r="G609">
        <v>141.449997</v>
      </c>
      <c r="H609">
        <v>140.28999299999899</v>
      </c>
      <c r="I609">
        <v>140.66000399999999</v>
      </c>
      <c r="J609">
        <v>140.16297900000001</v>
      </c>
      <c r="K609">
        <v>1030700</v>
      </c>
      <c r="L609">
        <v>2.5009999999999999</v>
      </c>
      <c r="M609">
        <v>-1.4206023411315099E-4</v>
      </c>
      <c r="N609">
        <v>1.7077996175476999E-3</v>
      </c>
      <c r="O609">
        <v>6.7557161986719497E-3</v>
      </c>
      <c r="P609">
        <v>0.20060628284159601</v>
      </c>
      <c r="Q609">
        <v>0.293577126496404</v>
      </c>
      <c r="R609">
        <v>6.9809357105320002E-3</v>
      </c>
      <c r="S609">
        <v>8.6596484449783396E-3</v>
      </c>
      <c r="T609">
        <v>1.9383311481056001E-2</v>
      </c>
      <c r="U609">
        <v>1.5556325881705E-2</v>
      </c>
      <c r="V609">
        <v>144.94000199999999</v>
      </c>
      <c r="W609">
        <v>103.699997</v>
      </c>
      <c r="X609">
        <v>-0.101810057874892</v>
      </c>
      <c r="Y609">
        <v>4.62571739556182E-3</v>
      </c>
      <c r="Z609">
        <v>0.93287101601887201</v>
      </c>
      <c r="AA609">
        <v>4.5127223063397697</v>
      </c>
      <c r="AB609">
        <v>4.75561826479177</v>
      </c>
      <c r="AC609" t="s">
        <v>240</v>
      </c>
      <c r="AD609" t="s">
        <v>280</v>
      </c>
      <c r="AE609" t="s">
        <v>56</v>
      </c>
      <c r="AF609" t="s">
        <v>69</v>
      </c>
      <c r="AG609" t="s">
        <v>281</v>
      </c>
      <c r="AI609">
        <v>68505</v>
      </c>
      <c r="AJ609" t="s">
        <v>282</v>
      </c>
      <c r="AK609" t="s">
        <v>283</v>
      </c>
      <c r="AL609" t="s">
        <v>284</v>
      </c>
      <c r="AM609" t="s">
        <v>245</v>
      </c>
    </row>
    <row r="610" spans="1:39" x14ac:dyDescent="0.3">
      <c r="A610" s="1">
        <v>43600</v>
      </c>
      <c r="B610" t="s">
        <v>6</v>
      </c>
      <c r="C610" t="s">
        <v>239</v>
      </c>
      <c r="D610">
        <v>200</v>
      </c>
      <c r="E610">
        <v>1</v>
      </c>
      <c r="F610">
        <v>143.83000200000001</v>
      </c>
      <c r="G610">
        <v>145.28999299999899</v>
      </c>
      <c r="H610">
        <v>143.08000200000001</v>
      </c>
      <c r="I610">
        <v>145.179993</v>
      </c>
      <c r="J610">
        <v>144.66699199999999</v>
      </c>
      <c r="K610">
        <v>795800</v>
      </c>
      <c r="L610">
        <v>2.379</v>
      </c>
      <c r="M610">
        <v>3.7955495293812E-3</v>
      </c>
      <c r="N610">
        <v>1.4780087232890499E-2</v>
      </c>
      <c r="O610">
        <v>1.3522555638445699E-2</v>
      </c>
      <c r="P610">
        <v>5.7383198694308198E-2</v>
      </c>
      <c r="Q610">
        <v>0.31875921545129399</v>
      </c>
      <c r="R610">
        <v>2.2587837883704699E-2</v>
      </c>
      <c r="S610">
        <v>1.2250571211124901E-2</v>
      </c>
      <c r="T610">
        <v>9.4882873162651597E-3</v>
      </c>
      <c r="U610">
        <v>1.55185135955006E-2</v>
      </c>
      <c r="V610">
        <v>148.5</v>
      </c>
      <c r="W610">
        <v>105.889999</v>
      </c>
      <c r="X610">
        <v>-0.10196456029217101</v>
      </c>
      <c r="Y610">
        <v>5.8219943882337104E-3</v>
      </c>
      <c r="Z610">
        <v>0.95271442506736104</v>
      </c>
      <c r="AA610">
        <v>5.10383368832073</v>
      </c>
      <c r="AB610">
        <v>5.0592531789956796</v>
      </c>
      <c r="AC610" t="s">
        <v>240</v>
      </c>
      <c r="AD610" t="s">
        <v>280</v>
      </c>
      <c r="AE610" t="s">
        <v>56</v>
      </c>
      <c r="AF610" t="s">
        <v>69</v>
      </c>
      <c r="AG610" t="s">
        <v>281</v>
      </c>
      <c r="AI610">
        <v>68505</v>
      </c>
      <c r="AJ610" t="s">
        <v>282</v>
      </c>
      <c r="AK610" t="s">
        <v>283</v>
      </c>
      <c r="AL610" t="s">
        <v>284</v>
      </c>
      <c r="AM610" t="s">
        <v>245</v>
      </c>
    </row>
    <row r="611" spans="1:39" x14ac:dyDescent="0.3">
      <c r="A611" s="1">
        <v>43565</v>
      </c>
      <c r="B611" t="s">
        <v>6</v>
      </c>
      <c r="C611" t="s">
        <v>246</v>
      </c>
      <c r="D611">
        <v>200</v>
      </c>
      <c r="E611">
        <v>2</v>
      </c>
      <c r="F611">
        <v>141</v>
      </c>
      <c r="G611">
        <v>142.75</v>
      </c>
      <c r="H611">
        <v>140.89999399999999</v>
      </c>
      <c r="I611">
        <v>142.699997</v>
      </c>
      <c r="J611">
        <v>142.19575499999999</v>
      </c>
      <c r="K611">
        <v>646100</v>
      </c>
      <c r="L611">
        <v>2.4769999999999999</v>
      </c>
      <c r="M611">
        <v>1.35460829516718E-2</v>
      </c>
      <c r="N611">
        <v>2.8773155095002398E-3</v>
      </c>
      <c r="O611">
        <v>1.2848662796393E-2</v>
      </c>
      <c r="P611">
        <v>0.20982636533931001</v>
      </c>
      <c r="Q611">
        <v>0.29994739336257997</v>
      </c>
      <c r="R611">
        <v>8.8393084886829194E-3</v>
      </c>
      <c r="S611">
        <v>8.0380401860925196E-3</v>
      </c>
      <c r="T611">
        <v>1.8730138463984001E-2</v>
      </c>
      <c r="U611">
        <v>1.53944688424533E-2</v>
      </c>
      <c r="V611">
        <v>144.94000199999999</v>
      </c>
      <c r="W611">
        <v>105.05999799999999</v>
      </c>
      <c r="X611">
        <v>-0.101810057874892</v>
      </c>
      <c r="Y611">
        <v>3.47183783585567E-3</v>
      </c>
      <c r="Z611">
        <v>0.91872068662880502</v>
      </c>
      <c r="AA611">
        <v>4.6549588425908199</v>
      </c>
      <c r="AB611">
        <v>4.7186903801424096</v>
      </c>
      <c r="AC611" t="s">
        <v>247</v>
      </c>
      <c r="AD611" t="s">
        <v>280</v>
      </c>
      <c r="AE611" t="s">
        <v>56</v>
      </c>
      <c r="AF611" t="s">
        <v>69</v>
      </c>
      <c r="AG611" t="s">
        <v>281</v>
      </c>
      <c r="AI611">
        <v>68505</v>
      </c>
      <c r="AJ611" t="s">
        <v>282</v>
      </c>
      <c r="AK611" t="s">
        <v>283</v>
      </c>
      <c r="AL611" t="s">
        <v>284</v>
      </c>
      <c r="AM611" t="s">
        <v>245</v>
      </c>
    </row>
    <row r="612" spans="1:39" x14ac:dyDescent="0.3">
      <c r="A612" s="1">
        <v>43586</v>
      </c>
      <c r="B612" t="s">
        <v>6</v>
      </c>
      <c r="C612" t="s">
        <v>246</v>
      </c>
      <c r="D612">
        <v>500</v>
      </c>
      <c r="E612">
        <v>2</v>
      </c>
      <c r="F612">
        <v>144.96000699999999</v>
      </c>
      <c r="G612">
        <v>145.21000699999999</v>
      </c>
      <c r="H612">
        <v>142.71000699999999</v>
      </c>
      <c r="I612">
        <v>142.729996</v>
      </c>
      <c r="J612">
        <v>142.22564700000001</v>
      </c>
      <c r="K612">
        <v>1056400</v>
      </c>
      <c r="L612">
        <v>2.5110000000000001</v>
      </c>
      <c r="M612">
        <v>-1.51582668800684E-2</v>
      </c>
      <c r="N612">
        <v>-2.9409947895256399E-2</v>
      </c>
      <c r="O612">
        <v>1.6316778130777199E-2</v>
      </c>
      <c r="P612">
        <v>0.20445646301752099</v>
      </c>
      <c r="Q612">
        <v>0.27917973109491301</v>
      </c>
      <c r="R612">
        <v>7.6207696198482503E-3</v>
      </c>
      <c r="S612">
        <v>7.4957862930461099E-3</v>
      </c>
      <c r="T612">
        <v>1.8553148683519999E-2</v>
      </c>
      <c r="U612">
        <v>1.54242064305936E-2</v>
      </c>
      <c r="V612">
        <v>147.58999599999899</v>
      </c>
      <c r="W612">
        <v>105.05999799999999</v>
      </c>
      <c r="X612">
        <v>-0.101810057874892</v>
      </c>
      <c r="Y612">
        <v>-7.5304459681844096E-3</v>
      </c>
      <c r="Z612">
        <v>0.93223279963114403</v>
      </c>
      <c r="AA612">
        <v>4.3164576029493498</v>
      </c>
      <c r="AB612">
        <v>4.5763432675129003</v>
      </c>
      <c r="AC612" t="s">
        <v>247</v>
      </c>
      <c r="AD612" t="s">
        <v>280</v>
      </c>
      <c r="AE612" t="s">
        <v>56</v>
      </c>
      <c r="AF612" t="s">
        <v>69</v>
      </c>
      <c r="AG612" t="s">
        <v>281</v>
      </c>
      <c r="AI612">
        <v>68505</v>
      </c>
      <c r="AJ612" t="s">
        <v>282</v>
      </c>
      <c r="AK612" t="s">
        <v>283</v>
      </c>
      <c r="AL612" t="s">
        <v>284</v>
      </c>
      <c r="AM612" t="s">
        <v>245</v>
      </c>
    </row>
    <row r="613" spans="1:39" x14ac:dyDescent="0.3">
      <c r="A613" s="1">
        <v>43626</v>
      </c>
      <c r="B613" t="s">
        <v>6</v>
      </c>
      <c r="C613" t="s">
        <v>246</v>
      </c>
      <c r="D613">
        <v>300</v>
      </c>
      <c r="E613">
        <v>2</v>
      </c>
      <c r="F613">
        <v>163.58999599999899</v>
      </c>
      <c r="G613">
        <v>164.270004</v>
      </c>
      <c r="H613">
        <v>161.179993</v>
      </c>
      <c r="I613">
        <v>161.509995</v>
      </c>
      <c r="J613">
        <v>160.93928500000001</v>
      </c>
      <c r="K613">
        <v>1019500</v>
      </c>
      <c r="L613">
        <v>2.1429999999999998</v>
      </c>
      <c r="M613">
        <v>-1.2735190453144399E-2</v>
      </c>
      <c r="N613">
        <v>6.0094541418578999E-2</v>
      </c>
      <c r="O613">
        <v>0.121372775013881</v>
      </c>
      <c r="P613">
        <v>0.13667118025219999</v>
      </c>
      <c r="Q613">
        <v>0.38126465566951501</v>
      </c>
      <c r="R613">
        <v>1.75132858053677E-2</v>
      </c>
      <c r="S613">
        <v>1.61595068857463E-2</v>
      </c>
      <c r="T613">
        <v>1.1573135151615699E-2</v>
      </c>
      <c r="U613">
        <v>1.5722031231253E-2</v>
      </c>
      <c r="V613">
        <v>164.270004</v>
      </c>
      <c r="W613">
        <v>108.25</v>
      </c>
      <c r="X613">
        <v>-0.10196456029217101</v>
      </c>
      <c r="Y613">
        <v>4.6492198743191201E-3</v>
      </c>
      <c r="Z613">
        <v>0.96667465539387998</v>
      </c>
      <c r="AA613">
        <v>6.14925592256568</v>
      </c>
      <c r="AB613">
        <v>6.2182771107274597</v>
      </c>
      <c r="AC613" t="s">
        <v>247</v>
      </c>
      <c r="AD613" t="s">
        <v>280</v>
      </c>
      <c r="AE613" t="s">
        <v>56</v>
      </c>
      <c r="AF613" t="s">
        <v>69</v>
      </c>
      <c r="AG613" t="s">
        <v>281</v>
      </c>
      <c r="AI613">
        <v>68505</v>
      </c>
      <c r="AJ613" t="s">
        <v>282</v>
      </c>
      <c r="AK613" t="s">
        <v>283</v>
      </c>
      <c r="AL613" t="s">
        <v>284</v>
      </c>
      <c r="AM613" t="s">
        <v>245</v>
      </c>
    </row>
    <row r="614" spans="1:39" x14ac:dyDescent="0.3">
      <c r="A614" s="1">
        <v>43573</v>
      </c>
      <c r="B614" t="s">
        <v>6</v>
      </c>
      <c r="C614" t="s">
        <v>239</v>
      </c>
      <c r="D614">
        <v>400</v>
      </c>
      <c r="E614">
        <v>3</v>
      </c>
      <c r="F614">
        <v>144.13999899999999</v>
      </c>
      <c r="G614">
        <v>144.78999299999899</v>
      </c>
      <c r="H614">
        <v>143.229996</v>
      </c>
      <c r="I614">
        <v>143.36000100000001</v>
      </c>
      <c r="J614">
        <v>142.85343899999901</v>
      </c>
      <c r="K614">
        <v>601300</v>
      </c>
      <c r="L614">
        <v>2.56</v>
      </c>
      <c r="M614">
        <v>-1.8118526217468999E-3</v>
      </c>
      <c r="N614">
        <v>2.1647955459111199E-3</v>
      </c>
      <c r="O614">
        <v>2.0436213631408101E-2</v>
      </c>
      <c r="P614">
        <v>0.23540639887405601</v>
      </c>
      <c r="Q614">
        <v>0.26921109642880398</v>
      </c>
      <c r="R614">
        <v>6.1561992234028702E-3</v>
      </c>
      <c r="S614">
        <v>8.0747680051431892E-3</v>
      </c>
      <c r="T614">
        <v>1.8472061605782599E-2</v>
      </c>
      <c r="U614">
        <v>1.53588255786126E-2</v>
      </c>
      <c r="V614">
        <v>145.759995</v>
      </c>
      <c r="W614">
        <v>105.05999799999999</v>
      </c>
      <c r="X614">
        <v>-0.101810057874892</v>
      </c>
      <c r="Y614">
        <v>1.5778467813143101E-3</v>
      </c>
      <c r="Z614">
        <v>0.91549993673043895</v>
      </c>
      <c r="AA614">
        <v>4.12216016864891</v>
      </c>
      <c r="AB614">
        <v>4.4768701755764901</v>
      </c>
      <c r="AC614" t="s">
        <v>248</v>
      </c>
      <c r="AD614" t="s">
        <v>280</v>
      </c>
      <c r="AE614" t="s">
        <v>56</v>
      </c>
      <c r="AF614" t="s">
        <v>69</v>
      </c>
      <c r="AG614" t="s">
        <v>281</v>
      </c>
      <c r="AI614">
        <v>68505</v>
      </c>
      <c r="AJ614" t="s">
        <v>282</v>
      </c>
      <c r="AK614" t="s">
        <v>283</v>
      </c>
      <c r="AL614" t="s">
        <v>284</v>
      </c>
      <c r="AM614" t="s">
        <v>245</v>
      </c>
    </row>
    <row r="615" spans="1:39" x14ac:dyDescent="0.3">
      <c r="A615" s="1">
        <v>43581</v>
      </c>
      <c r="B615" t="s">
        <v>6</v>
      </c>
      <c r="C615" t="s">
        <v>239</v>
      </c>
      <c r="D615">
        <v>200</v>
      </c>
      <c r="E615">
        <v>3</v>
      </c>
      <c r="F615">
        <v>145.69000199999999</v>
      </c>
      <c r="G615">
        <v>146.729996</v>
      </c>
      <c r="H615">
        <v>144.740005</v>
      </c>
      <c r="I615">
        <v>146.259995</v>
      </c>
      <c r="J615">
        <v>145.743179</v>
      </c>
      <c r="K615">
        <v>756300</v>
      </c>
      <c r="L615">
        <v>2.5049999999999999</v>
      </c>
      <c r="M615">
        <v>4.9348774485457603E-3</v>
      </c>
      <c r="N615">
        <v>2.00268222308729E-2</v>
      </c>
      <c r="O615">
        <v>4.08903737001284E-2</v>
      </c>
      <c r="P615">
        <v>0.23429553605338299</v>
      </c>
      <c r="Q615">
        <v>0.30735109308956299</v>
      </c>
      <c r="R615">
        <v>8.5208737426602996E-3</v>
      </c>
      <c r="S615">
        <v>6.7846279562852998E-3</v>
      </c>
      <c r="T615">
        <v>1.8414774651387199E-2</v>
      </c>
      <c r="U615">
        <v>1.53831712408064E-2</v>
      </c>
      <c r="V615">
        <v>147.58999599999899</v>
      </c>
      <c r="W615">
        <v>105.05999799999999</v>
      </c>
      <c r="X615">
        <v>-0.101810057874892</v>
      </c>
      <c r="Y615">
        <v>4.6743503443647796E-3</v>
      </c>
      <c r="Z615">
        <v>0.92489062159352398</v>
      </c>
      <c r="AA615">
        <v>4.7841322902635701</v>
      </c>
      <c r="AB615">
        <v>4.6230345149701897</v>
      </c>
      <c r="AC615" t="s">
        <v>248</v>
      </c>
      <c r="AD615" t="s">
        <v>280</v>
      </c>
      <c r="AE615" t="s">
        <v>56</v>
      </c>
      <c r="AF615" t="s">
        <v>69</v>
      </c>
      <c r="AG615" t="s">
        <v>281</v>
      </c>
      <c r="AI615">
        <v>68505</v>
      </c>
      <c r="AJ615" t="s">
        <v>282</v>
      </c>
      <c r="AK615" t="s">
        <v>283</v>
      </c>
      <c r="AL615" t="s">
        <v>284</v>
      </c>
      <c r="AM615" t="s">
        <v>245</v>
      </c>
    </row>
    <row r="616" spans="1:39" x14ac:dyDescent="0.3">
      <c r="A616" s="1">
        <v>43584</v>
      </c>
      <c r="B616" t="s">
        <v>6</v>
      </c>
      <c r="C616" t="s">
        <v>246</v>
      </c>
      <c r="D616">
        <v>200</v>
      </c>
      <c r="E616">
        <v>3</v>
      </c>
      <c r="F616">
        <v>145.89999399999999</v>
      </c>
      <c r="G616">
        <v>146.070007</v>
      </c>
      <c r="H616">
        <v>144.720001</v>
      </c>
      <c r="I616">
        <v>145.259995</v>
      </c>
      <c r="J616">
        <v>144.74671899999899</v>
      </c>
      <c r="K616">
        <v>712600</v>
      </c>
      <c r="L616">
        <v>2.536</v>
      </c>
      <c r="M616">
        <v>-6.8605752920409E-3</v>
      </c>
      <c r="N616">
        <v>7.8789489196455197E-3</v>
      </c>
      <c r="O616">
        <v>4.1392962312144801E-2</v>
      </c>
      <c r="P616">
        <v>0.23564555468409101</v>
      </c>
      <c r="Q616">
        <v>0.29675032086819397</v>
      </c>
      <c r="R616">
        <v>9.7125213624632504E-3</v>
      </c>
      <c r="S616">
        <v>6.7528697943529904E-3</v>
      </c>
      <c r="T616">
        <v>1.8401449239111401E-2</v>
      </c>
      <c r="U616">
        <v>1.5390743609203899E-2</v>
      </c>
      <c r="V616">
        <v>147.58999599999899</v>
      </c>
      <c r="W616">
        <v>105.05999799999999</v>
      </c>
      <c r="X616">
        <v>-0.101810057874892</v>
      </c>
      <c r="Y616">
        <v>1.07094833958194E-3</v>
      </c>
      <c r="Z616">
        <v>0.92763767720625001</v>
      </c>
      <c r="AA616">
        <v>4.6029292346380304</v>
      </c>
      <c r="AB616">
        <v>4.6810121058396996</v>
      </c>
      <c r="AC616" t="s">
        <v>248</v>
      </c>
      <c r="AD616" t="s">
        <v>280</v>
      </c>
      <c r="AE616" t="s">
        <v>56</v>
      </c>
      <c r="AF616" t="s">
        <v>69</v>
      </c>
      <c r="AG616" t="s">
        <v>281</v>
      </c>
      <c r="AI616">
        <v>68505</v>
      </c>
      <c r="AJ616" t="s">
        <v>282</v>
      </c>
      <c r="AK616" t="s">
        <v>283</v>
      </c>
      <c r="AL616" t="s">
        <v>284</v>
      </c>
      <c r="AM616" t="s">
        <v>245</v>
      </c>
    </row>
    <row r="617" spans="1:39" x14ac:dyDescent="0.3">
      <c r="A617" s="1">
        <v>43592</v>
      </c>
      <c r="B617" t="s">
        <v>6</v>
      </c>
      <c r="C617" t="s">
        <v>239</v>
      </c>
      <c r="D617">
        <v>300</v>
      </c>
      <c r="E617">
        <v>3</v>
      </c>
      <c r="F617">
        <v>140.83999599999899</v>
      </c>
      <c r="G617">
        <v>141.990005</v>
      </c>
      <c r="H617">
        <v>140.53999299999899</v>
      </c>
      <c r="I617">
        <v>141.75</v>
      </c>
      <c r="J617">
        <v>141.24911499999999</v>
      </c>
      <c r="K617">
        <v>1026100</v>
      </c>
      <c r="L617">
        <v>2.448</v>
      </c>
      <c r="M617">
        <v>-3.7320735774933099E-3</v>
      </c>
      <c r="N617">
        <v>-2.2048022116135699E-2</v>
      </c>
      <c r="O617">
        <v>7.5771630430489303E-3</v>
      </c>
      <c r="P617">
        <v>0.17580369815532501</v>
      </c>
      <c r="Q617">
        <v>0.28881484360204102</v>
      </c>
      <c r="R617">
        <v>8.9490974658677398E-3</v>
      </c>
      <c r="S617">
        <v>7.5014711026346204E-3</v>
      </c>
      <c r="T617">
        <v>1.8542731632486101E-2</v>
      </c>
      <c r="U617">
        <v>1.5416582493253599E-2</v>
      </c>
      <c r="V617">
        <v>148.429993</v>
      </c>
      <c r="W617">
        <v>105.410004</v>
      </c>
      <c r="X617">
        <v>-0.101810057874892</v>
      </c>
      <c r="Y617">
        <v>-1.6649488130547601E-2</v>
      </c>
      <c r="Z617">
        <v>0.93133138792574799</v>
      </c>
      <c r="AA617">
        <v>4.5334400205693903</v>
      </c>
      <c r="AB617">
        <v>4.5497087862161996</v>
      </c>
      <c r="AC617" t="s">
        <v>248</v>
      </c>
      <c r="AD617" t="s">
        <v>280</v>
      </c>
      <c r="AE617" t="s">
        <v>56</v>
      </c>
      <c r="AF617" t="s">
        <v>69</v>
      </c>
      <c r="AG617" t="s">
        <v>281</v>
      </c>
      <c r="AI617">
        <v>68505</v>
      </c>
      <c r="AJ617" t="s">
        <v>282</v>
      </c>
      <c r="AK617" t="s">
        <v>283</v>
      </c>
      <c r="AL617" t="s">
        <v>284</v>
      </c>
      <c r="AM617" t="s">
        <v>245</v>
      </c>
    </row>
    <row r="618" spans="1:39" x14ac:dyDescent="0.3">
      <c r="A618" s="1">
        <v>43608</v>
      </c>
      <c r="B618" t="s">
        <v>6</v>
      </c>
      <c r="C618" t="s">
        <v>239</v>
      </c>
      <c r="D618">
        <v>800</v>
      </c>
      <c r="E618">
        <v>3</v>
      </c>
      <c r="F618">
        <v>151.38000500000001</v>
      </c>
      <c r="G618">
        <v>153.58999599999899</v>
      </c>
      <c r="H618">
        <v>150.05999800000001</v>
      </c>
      <c r="I618">
        <v>150.479996</v>
      </c>
      <c r="J618">
        <v>149.948273</v>
      </c>
      <c r="K618">
        <v>1807900</v>
      </c>
      <c r="L618">
        <v>2.2959999999999998</v>
      </c>
      <c r="M618">
        <v>-1.41865536799386E-2</v>
      </c>
      <c r="N618">
        <v>1.3986215580661701E-2</v>
      </c>
      <c r="O618">
        <v>2.97441705389009E-2</v>
      </c>
      <c r="P618">
        <v>7.6381189797961394E-2</v>
      </c>
      <c r="Q618">
        <v>0.33680115478320699</v>
      </c>
      <c r="R618">
        <v>1.64363383468848E-2</v>
      </c>
      <c r="S618">
        <v>1.44060004598013E-2</v>
      </c>
      <c r="T618">
        <v>1.0507686520594899E-2</v>
      </c>
      <c r="U618">
        <v>1.5642742071529998E-2</v>
      </c>
      <c r="V618">
        <v>153.58999599999899</v>
      </c>
      <c r="W618">
        <v>107.220001</v>
      </c>
      <c r="X618">
        <v>-0.10196456029217101</v>
      </c>
      <c r="Y618">
        <v>-1.1985692488440201E-2</v>
      </c>
      <c r="Z618">
        <v>0.96033797436985702</v>
      </c>
      <c r="AA618">
        <v>5.4281518660314498</v>
      </c>
      <c r="AB618">
        <v>5.5485502297254801</v>
      </c>
      <c r="AC618" t="s">
        <v>248</v>
      </c>
      <c r="AD618" t="s">
        <v>280</v>
      </c>
      <c r="AE618" t="s">
        <v>56</v>
      </c>
      <c r="AF618" t="s">
        <v>69</v>
      </c>
      <c r="AG618" t="s">
        <v>281</v>
      </c>
      <c r="AI618">
        <v>68505</v>
      </c>
      <c r="AJ618" t="s">
        <v>282</v>
      </c>
      <c r="AK618" t="s">
        <v>283</v>
      </c>
      <c r="AL618" t="s">
        <v>284</v>
      </c>
      <c r="AM618" t="s">
        <v>245</v>
      </c>
    </row>
    <row r="619" spans="1:39" x14ac:dyDescent="0.3">
      <c r="A619" s="1">
        <v>43614</v>
      </c>
      <c r="B619" t="s">
        <v>6</v>
      </c>
      <c r="C619" t="s">
        <v>239</v>
      </c>
      <c r="D619">
        <v>400</v>
      </c>
      <c r="E619">
        <v>3</v>
      </c>
      <c r="F619">
        <v>149.779999</v>
      </c>
      <c r="G619">
        <v>150.800003</v>
      </c>
      <c r="H619">
        <v>148.570007</v>
      </c>
      <c r="I619">
        <v>149.270004</v>
      </c>
      <c r="J619">
        <v>148.74255400000001</v>
      </c>
      <c r="K619">
        <v>659800</v>
      </c>
      <c r="L619">
        <v>2.2360000000000002</v>
      </c>
      <c r="M619">
        <v>-7.6081466407816904E-3</v>
      </c>
      <c r="N619">
        <v>3.6242263859357299E-3</v>
      </c>
      <c r="O619">
        <v>2.0370961208395499E-2</v>
      </c>
      <c r="P619">
        <v>4.7032508078246299E-2</v>
      </c>
      <c r="Q619">
        <v>0.31726685611849298</v>
      </c>
      <c r="R619">
        <v>1.5244958711078199E-2</v>
      </c>
      <c r="S619">
        <v>1.4273685660997499E-2</v>
      </c>
      <c r="T619">
        <v>1.04636437651737E-2</v>
      </c>
      <c r="U619">
        <v>1.5631482551273598E-2</v>
      </c>
      <c r="V619">
        <v>153.58999599999899</v>
      </c>
      <c r="W619">
        <v>107.220001</v>
      </c>
      <c r="X619">
        <v>-0.10196456029217101</v>
      </c>
      <c r="Y619">
        <v>-6.9359101493404697E-3</v>
      </c>
      <c r="Z619">
        <v>0.95754329994726395</v>
      </c>
      <c r="AA619">
        <v>5.0994000440342004</v>
      </c>
      <c r="AB619">
        <v>5.3426752148165599</v>
      </c>
      <c r="AC619" t="s">
        <v>248</v>
      </c>
      <c r="AD619" t="s">
        <v>280</v>
      </c>
      <c r="AE619" t="s">
        <v>56</v>
      </c>
      <c r="AF619" t="s">
        <v>69</v>
      </c>
      <c r="AG619" t="s">
        <v>281</v>
      </c>
      <c r="AI619">
        <v>68505</v>
      </c>
      <c r="AJ619" t="s">
        <v>282</v>
      </c>
      <c r="AK619" t="s">
        <v>283</v>
      </c>
      <c r="AL619" t="s">
        <v>284</v>
      </c>
      <c r="AM619" t="s">
        <v>245</v>
      </c>
    </row>
    <row r="620" spans="1:39" x14ac:dyDescent="0.3">
      <c r="A620" s="1">
        <v>43635</v>
      </c>
      <c r="B620" t="s">
        <v>6</v>
      </c>
      <c r="C620" t="s">
        <v>239</v>
      </c>
      <c r="D620">
        <v>600</v>
      </c>
      <c r="E620">
        <v>3</v>
      </c>
      <c r="F620">
        <v>165.25</v>
      </c>
      <c r="G620">
        <v>166.85000600000001</v>
      </c>
      <c r="H620">
        <v>164.029999</v>
      </c>
      <c r="I620">
        <v>166.53999299999899</v>
      </c>
      <c r="J620">
        <v>166.53999299999899</v>
      </c>
      <c r="K620">
        <v>1052300</v>
      </c>
      <c r="L620">
        <v>2.0289999999999999</v>
      </c>
      <c r="M620">
        <v>8.7447232651596592E-3</v>
      </c>
      <c r="N620">
        <v>3.5447294885021997E-2</v>
      </c>
      <c r="O620">
        <v>0.12868292661209799</v>
      </c>
      <c r="P620">
        <v>0.186461934696701</v>
      </c>
      <c r="Q620">
        <v>0.38207680370910302</v>
      </c>
      <c r="R620">
        <v>9.7088514573422796E-3</v>
      </c>
      <c r="S620">
        <v>1.2775713508412299E-2</v>
      </c>
      <c r="T620">
        <v>1.1667425264425E-2</v>
      </c>
      <c r="U620">
        <v>1.57817034956644E-2</v>
      </c>
      <c r="V620">
        <v>166.85000600000001</v>
      </c>
      <c r="W620">
        <v>108.25</v>
      </c>
      <c r="X620">
        <v>-0.10196456029217101</v>
      </c>
      <c r="Y620">
        <v>2.98071681438073E-3</v>
      </c>
      <c r="Z620">
        <v>0.96642708617378603</v>
      </c>
      <c r="AA620">
        <v>6.0950357478719797</v>
      </c>
      <c r="AB620">
        <v>5.99723042363639</v>
      </c>
      <c r="AC620" t="s">
        <v>248</v>
      </c>
      <c r="AD620" t="s">
        <v>280</v>
      </c>
      <c r="AE620" t="s">
        <v>56</v>
      </c>
      <c r="AF620" t="s">
        <v>69</v>
      </c>
      <c r="AG620" t="s">
        <v>281</v>
      </c>
      <c r="AI620">
        <v>68505</v>
      </c>
      <c r="AJ620" t="s">
        <v>282</v>
      </c>
      <c r="AK620" t="s">
        <v>283</v>
      </c>
      <c r="AL620" t="s">
        <v>284</v>
      </c>
      <c r="AM620" t="s">
        <v>245</v>
      </c>
    </row>
    <row r="621" spans="1:39" x14ac:dyDescent="0.3">
      <c r="A621" s="1">
        <v>43557</v>
      </c>
      <c r="B621" t="s">
        <v>6</v>
      </c>
      <c r="C621" t="s">
        <v>239</v>
      </c>
      <c r="D621">
        <v>100</v>
      </c>
      <c r="E621">
        <v>4</v>
      </c>
      <c r="F621">
        <v>141.89999399999999</v>
      </c>
      <c r="G621">
        <v>142.35000600000001</v>
      </c>
      <c r="H621">
        <v>140.759995</v>
      </c>
      <c r="I621">
        <v>141.66999799999999</v>
      </c>
      <c r="J621">
        <v>141.16940299999999</v>
      </c>
      <c r="K621">
        <v>662700</v>
      </c>
      <c r="L621">
        <v>2.4809999999999999</v>
      </c>
      <c r="M621">
        <v>2.4735282438518701E-3</v>
      </c>
      <c r="N621">
        <v>9.0049578218820894E-3</v>
      </c>
      <c r="O621">
        <v>-9.5504571745889492E-3</v>
      </c>
      <c r="P621">
        <v>0.21227092212058299</v>
      </c>
      <c r="Q621">
        <v>0.32128080250716201</v>
      </c>
      <c r="R621">
        <v>6.4033318736064901E-3</v>
      </c>
      <c r="S621">
        <v>8.8557611237085592E-3</v>
      </c>
      <c r="T621">
        <v>2.05352286380205E-2</v>
      </c>
      <c r="U621">
        <v>1.55499072583414E-2</v>
      </c>
      <c r="V621">
        <v>144.94000199999999</v>
      </c>
      <c r="W621">
        <v>103.68</v>
      </c>
      <c r="X621">
        <v>-0.101810057874892</v>
      </c>
      <c r="Y621" s="44">
        <v>1.7455614805152698E-5</v>
      </c>
      <c r="Z621">
        <v>0.92953935770844498</v>
      </c>
      <c r="AA621">
        <v>4.9404031530252404</v>
      </c>
      <c r="AB621">
        <v>4.6820374205185997</v>
      </c>
      <c r="AC621" t="s">
        <v>249</v>
      </c>
      <c r="AD621" t="s">
        <v>280</v>
      </c>
      <c r="AE621" t="s">
        <v>56</v>
      </c>
      <c r="AF621" t="s">
        <v>69</v>
      </c>
      <c r="AG621" t="s">
        <v>281</v>
      </c>
      <c r="AI621">
        <v>68505</v>
      </c>
      <c r="AJ621" t="s">
        <v>282</v>
      </c>
      <c r="AK621" t="s">
        <v>283</v>
      </c>
      <c r="AL621" t="s">
        <v>284</v>
      </c>
      <c r="AM621" t="s">
        <v>245</v>
      </c>
    </row>
    <row r="622" spans="1:39" x14ac:dyDescent="0.3">
      <c r="A622" s="1">
        <v>43584</v>
      </c>
      <c r="B622" t="s">
        <v>6</v>
      </c>
      <c r="C622" t="s">
        <v>246</v>
      </c>
      <c r="D622">
        <v>600</v>
      </c>
      <c r="E622">
        <v>4</v>
      </c>
      <c r="F622">
        <v>145.89999399999999</v>
      </c>
      <c r="G622">
        <v>146.070007</v>
      </c>
      <c r="H622">
        <v>144.720001</v>
      </c>
      <c r="I622">
        <v>145.259995</v>
      </c>
      <c r="J622">
        <v>144.74671899999899</v>
      </c>
      <c r="K622">
        <v>712600</v>
      </c>
      <c r="L622">
        <v>2.536</v>
      </c>
      <c r="M622">
        <v>-6.8605752920409E-3</v>
      </c>
      <c r="N622">
        <v>7.8789489196455197E-3</v>
      </c>
      <c r="O622">
        <v>4.1392962312144801E-2</v>
      </c>
      <c r="P622">
        <v>0.23564555468409101</v>
      </c>
      <c r="Q622">
        <v>0.29675032086819397</v>
      </c>
      <c r="R622">
        <v>9.7125213624632504E-3</v>
      </c>
      <c r="S622">
        <v>6.7528697943529904E-3</v>
      </c>
      <c r="T622">
        <v>1.8401449239111401E-2</v>
      </c>
      <c r="U622">
        <v>1.5390743609203899E-2</v>
      </c>
      <c r="V622">
        <v>147.58999599999899</v>
      </c>
      <c r="W622">
        <v>105.05999799999999</v>
      </c>
      <c r="X622">
        <v>-0.101810057874892</v>
      </c>
      <c r="Y622">
        <v>1.07094833958194E-3</v>
      </c>
      <c r="Z622">
        <v>0.92763767720625001</v>
      </c>
      <c r="AA622">
        <v>4.6029292346380304</v>
      </c>
      <c r="AB622">
        <v>4.6810121058396996</v>
      </c>
      <c r="AC622" t="s">
        <v>249</v>
      </c>
      <c r="AD622" t="s">
        <v>280</v>
      </c>
      <c r="AE622" t="s">
        <v>56</v>
      </c>
      <c r="AF622" t="s">
        <v>69</v>
      </c>
      <c r="AG622" t="s">
        <v>281</v>
      </c>
      <c r="AI622">
        <v>68505</v>
      </c>
      <c r="AJ622" t="s">
        <v>282</v>
      </c>
      <c r="AK622" t="s">
        <v>283</v>
      </c>
      <c r="AL622" t="s">
        <v>284</v>
      </c>
      <c r="AM622" t="s">
        <v>245</v>
      </c>
    </row>
    <row r="623" spans="1:39" x14ac:dyDescent="0.3">
      <c r="A623" s="1">
        <v>43600</v>
      </c>
      <c r="B623" t="s">
        <v>6</v>
      </c>
      <c r="C623" t="s">
        <v>246</v>
      </c>
      <c r="D623">
        <v>500</v>
      </c>
      <c r="E623">
        <v>4</v>
      </c>
      <c r="F623">
        <v>143.83000200000001</v>
      </c>
      <c r="G623">
        <v>145.28999299999899</v>
      </c>
      <c r="H623">
        <v>143.08000200000001</v>
      </c>
      <c r="I623">
        <v>145.179993</v>
      </c>
      <c r="J623">
        <v>144.66699199999999</v>
      </c>
      <c r="K623">
        <v>795800</v>
      </c>
      <c r="L623">
        <v>2.379</v>
      </c>
      <c r="M623">
        <v>3.7955495293812E-3</v>
      </c>
      <c r="N623">
        <v>1.4780087232890499E-2</v>
      </c>
      <c r="O623">
        <v>1.3522555638445699E-2</v>
      </c>
      <c r="P623">
        <v>5.7383198694308198E-2</v>
      </c>
      <c r="Q623">
        <v>0.31875921545129399</v>
      </c>
      <c r="R623">
        <v>2.2587837883704699E-2</v>
      </c>
      <c r="S623">
        <v>1.2250571211124901E-2</v>
      </c>
      <c r="T623">
        <v>9.4882873162651597E-3</v>
      </c>
      <c r="U623">
        <v>1.55185135955006E-2</v>
      </c>
      <c r="V623">
        <v>148.5</v>
      </c>
      <c r="W623">
        <v>105.889999</v>
      </c>
      <c r="X623">
        <v>-0.10196456029217101</v>
      </c>
      <c r="Y623">
        <v>5.8219943882337104E-3</v>
      </c>
      <c r="Z623">
        <v>0.95271442506736104</v>
      </c>
      <c r="AA623">
        <v>5.10383368832073</v>
      </c>
      <c r="AB623">
        <v>5.0592531789956796</v>
      </c>
      <c r="AC623" t="s">
        <v>249</v>
      </c>
      <c r="AD623" t="s">
        <v>280</v>
      </c>
      <c r="AE623" t="s">
        <v>56</v>
      </c>
      <c r="AF623" t="s">
        <v>69</v>
      </c>
      <c r="AG623" t="s">
        <v>281</v>
      </c>
      <c r="AI623">
        <v>68505</v>
      </c>
      <c r="AJ623" t="s">
        <v>282</v>
      </c>
      <c r="AK623" t="s">
        <v>283</v>
      </c>
      <c r="AL623" t="s">
        <v>284</v>
      </c>
      <c r="AM623" t="s">
        <v>245</v>
      </c>
    </row>
    <row r="624" spans="1:39" x14ac:dyDescent="0.3">
      <c r="A624" s="1">
        <v>43613</v>
      </c>
      <c r="B624" t="s">
        <v>6</v>
      </c>
      <c r="C624" t="s">
        <v>246</v>
      </c>
      <c r="D624">
        <v>400</v>
      </c>
      <c r="E624">
        <v>4</v>
      </c>
      <c r="F624">
        <v>150.86000100000001</v>
      </c>
      <c r="G624">
        <v>152.229996</v>
      </c>
      <c r="H624">
        <v>149.19000199999999</v>
      </c>
      <c r="I624">
        <v>150.41000399999999</v>
      </c>
      <c r="J624">
        <v>149.878525</v>
      </c>
      <c r="K624">
        <v>1271600</v>
      </c>
      <c r="L624">
        <v>2.2679999999999998</v>
      </c>
      <c r="M624">
        <v>-1.4616025249893699E-3</v>
      </c>
      <c r="N624">
        <v>2.3612867505819202E-2</v>
      </c>
      <c r="O624">
        <v>3.2913985297722798E-2</v>
      </c>
      <c r="P624">
        <v>6.4126767954992697E-2</v>
      </c>
      <c r="Q624">
        <v>0.32225560881392801</v>
      </c>
      <c r="R624">
        <v>1.51339131890861E-2</v>
      </c>
      <c r="S624">
        <v>1.41666770736149E-2</v>
      </c>
      <c r="T624">
        <v>1.0465139446955801E-2</v>
      </c>
      <c r="U624">
        <v>1.56233648539475E-2</v>
      </c>
      <c r="V624">
        <v>153.58999599999899</v>
      </c>
      <c r="W624">
        <v>107.220001</v>
      </c>
      <c r="X624">
        <v>-0.10196456029217101</v>
      </c>
      <c r="Y624">
        <v>-8.4109499934704197E-3</v>
      </c>
      <c r="Z624">
        <v>0.95705611921143396</v>
      </c>
      <c r="AA624">
        <v>5.1803545275495004</v>
      </c>
      <c r="AB624">
        <v>5.4584166234457401</v>
      </c>
      <c r="AC624" t="s">
        <v>249</v>
      </c>
      <c r="AD624" t="s">
        <v>280</v>
      </c>
      <c r="AE624" t="s">
        <v>56</v>
      </c>
      <c r="AF624" t="s">
        <v>69</v>
      </c>
      <c r="AG624" t="s">
        <v>281</v>
      </c>
      <c r="AI624">
        <v>68505</v>
      </c>
      <c r="AJ624" t="s">
        <v>282</v>
      </c>
      <c r="AK624" t="s">
        <v>283</v>
      </c>
      <c r="AL624" t="s">
        <v>284</v>
      </c>
      <c r="AM624" t="s">
        <v>245</v>
      </c>
    </row>
    <row r="625" spans="1:39" x14ac:dyDescent="0.3">
      <c r="A625" s="1">
        <v>43559</v>
      </c>
      <c r="B625" t="s">
        <v>6</v>
      </c>
      <c r="C625" t="s">
        <v>246</v>
      </c>
      <c r="D625">
        <v>500</v>
      </c>
      <c r="E625">
        <v>5</v>
      </c>
      <c r="F625">
        <v>142.69000199999999</v>
      </c>
      <c r="G625">
        <v>142.75</v>
      </c>
      <c r="H625">
        <v>139.740005</v>
      </c>
      <c r="I625">
        <v>140.679993</v>
      </c>
      <c r="J625">
        <v>140.18289199999899</v>
      </c>
      <c r="K625">
        <v>442600</v>
      </c>
      <c r="L625">
        <v>2.512</v>
      </c>
      <c r="M625">
        <v>-1.13794076162282E-2</v>
      </c>
      <c r="N625">
        <v>1.0647837026768201E-2</v>
      </c>
      <c r="O625">
        <v>-2.46804513242214E-3</v>
      </c>
      <c r="P625">
        <v>0.243172505907849</v>
      </c>
      <c r="Q625">
        <v>0.29954730171155602</v>
      </c>
      <c r="R625">
        <v>7.9092683618482203E-3</v>
      </c>
      <c r="S625">
        <v>8.9023159761152694E-3</v>
      </c>
      <c r="T625">
        <v>1.9997636842247101E-2</v>
      </c>
      <c r="U625">
        <v>1.5558873275704601E-2</v>
      </c>
      <c r="V625">
        <v>144.94000199999999</v>
      </c>
      <c r="W625">
        <v>103.699997</v>
      </c>
      <c r="X625">
        <v>-0.101810057874892</v>
      </c>
      <c r="Y625">
        <v>2.0824655091414399E-3</v>
      </c>
      <c r="Z625">
        <v>0.93345204967833595</v>
      </c>
      <c r="AA625">
        <v>4.6037380156395002</v>
      </c>
      <c r="AB625">
        <v>4.82664215056713</v>
      </c>
      <c r="AC625" t="s">
        <v>250</v>
      </c>
      <c r="AD625" t="s">
        <v>280</v>
      </c>
      <c r="AE625" t="s">
        <v>56</v>
      </c>
      <c r="AF625" t="s">
        <v>69</v>
      </c>
      <c r="AG625" t="s">
        <v>281</v>
      </c>
      <c r="AI625">
        <v>68505</v>
      </c>
      <c r="AJ625" t="s">
        <v>282</v>
      </c>
      <c r="AK625" t="s">
        <v>283</v>
      </c>
      <c r="AL625" t="s">
        <v>284</v>
      </c>
      <c r="AM625" t="s">
        <v>245</v>
      </c>
    </row>
    <row r="626" spans="1:39" x14ac:dyDescent="0.3">
      <c r="A626" s="1">
        <v>43564</v>
      </c>
      <c r="B626" t="s">
        <v>6</v>
      </c>
      <c r="C626" t="s">
        <v>246</v>
      </c>
      <c r="D626">
        <v>600</v>
      </c>
      <c r="E626">
        <v>5</v>
      </c>
      <c r="F626">
        <v>140.529999</v>
      </c>
      <c r="G626">
        <v>141.5</v>
      </c>
      <c r="H626">
        <v>139.71000699999999</v>
      </c>
      <c r="I626">
        <v>140.779999</v>
      </c>
      <c r="J626">
        <v>140.28254699999999</v>
      </c>
      <c r="K626">
        <v>756800</v>
      </c>
      <c r="L626">
        <v>2.4990000000000001</v>
      </c>
      <c r="M626">
        <v>1.06598916772951E-3</v>
      </c>
      <c r="N626">
        <v>-6.3020272921357704E-3</v>
      </c>
      <c r="O626">
        <v>1.78545336669487E-2</v>
      </c>
      <c r="P626">
        <v>0.16784878284934199</v>
      </c>
      <c r="Q626">
        <v>0.31316262746050499</v>
      </c>
      <c r="R626">
        <v>5.9543730515236497E-3</v>
      </c>
      <c r="S626">
        <v>8.4810835039046597E-3</v>
      </c>
      <c r="T626">
        <v>1.91038014422911E-2</v>
      </c>
      <c r="U626">
        <v>1.54590999751097E-2</v>
      </c>
      <c r="V626">
        <v>144.94000199999999</v>
      </c>
      <c r="W626">
        <v>105.05999799999999</v>
      </c>
      <c r="X626">
        <v>-0.101810057874892</v>
      </c>
      <c r="Y626">
        <v>-6.0859766572597396E-3</v>
      </c>
      <c r="Z626">
        <v>0.924956023086273</v>
      </c>
      <c r="AA626">
        <v>4.8694627401685597</v>
      </c>
      <c r="AB626">
        <v>4.7804630910425301</v>
      </c>
      <c r="AC626" t="s">
        <v>250</v>
      </c>
      <c r="AD626" t="s">
        <v>280</v>
      </c>
      <c r="AE626" t="s">
        <v>56</v>
      </c>
      <c r="AF626" t="s">
        <v>69</v>
      </c>
      <c r="AG626" t="s">
        <v>281</v>
      </c>
      <c r="AI626">
        <v>68505</v>
      </c>
      <c r="AJ626" t="s">
        <v>282</v>
      </c>
      <c r="AK626" t="s">
        <v>283</v>
      </c>
      <c r="AL626" t="s">
        <v>284</v>
      </c>
      <c r="AM626" t="s">
        <v>245</v>
      </c>
    </row>
    <row r="627" spans="1:39" x14ac:dyDescent="0.3">
      <c r="A627" s="1">
        <v>43586</v>
      </c>
      <c r="B627" t="s">
        <v>6</v>
      </c>
      <c r="C627" t="s">
        <v>239</v>
      </c>
      <c r="D627">
        <v>400</v>
      </c>
      <c r="E627">
        <v>5</v>
      </c>
      <c r="F627">
        <v>144.96000699999999</v>
      </c>
      <c r="G627">
        <v>145.21000699999999</v>
      </c>
      <c r="H627">
        <v>142.71000699999999</v>
      </c>
      <c r="I627">
        <v>142.729996</v>
      </c>
      <c r="J627">
        <v>142.22564700000001</v>
      </c>
      <c r="K627">
        <v>1056400</v>
      </c>
      <c r="L627">
        <v>2.5110000000000001</v>
      </c>
      <c r="M627">
        <v>-1.51582668800684E-2</v>
      </c>
      <c r="N627">
        <v>-2.9409947895256399E-2</v>
      </c>
      <c r="O627">
        <v>1.6316778130777199E-2</v>
      </c>
      <c r="P627">
        <v>0.20445646301752099</v>
      </c>
      <c r="Q627">
        <v>0.27917973109491301</v>
      </c>
      <c r="R627">
        <v>7.6207696198482503E-3</v>
      </c>
      <c r="S627">
        <v>7.4957862930461099E-3</v>
      </c>
      <c r="T627">
        <v>1.8553148683519999E-2</v>
      </c>
      <c r="U627">
        <v>1.54242064305936E-2</v>
      </c>
      <c r="V627">
        <v>147.58999599999899</v>
      </c>
      <c r="W627">
        <v>105.05999799999999</v>
      </c>
      <c r="X627">
        <v>-0.101810057874892</v>
      </c>
      <c r="Y627">
        <v>-7.5304459681844096E-3</v>
      </c>
      <c r="Z627">
        <v>0.93223279963114403</v>
      </c>
      <c r="AA627">
        <v>4.3164576029493498</v>
      </c>
      <c r="AB627">
        <v>4.5763432675129003</v>
      </c>
      <c r="AC627" t="s">
        <v>250</v>
      </c>
      <c r="AD627" t="s">
        <v>280</v>
      </c>
      <c r="AE627" t="s">
        <v>56</v>
      </c>
      <c r="AF627" t="s">
        <v>69</v>
      </c>
      <c r="AG627" t="s">
        <v>281</v>
      </c>
      <c r="AI627">
        <v>68505</v>
      </c>
      <c r="AJ627" t="s">
        <v>282</v>
      </c>
      <c r="AK627" t="s">
        <v>283</v>
      </c>
      <c r="AL627" t="s">
        <v>284</v>
      </c>
      <c r="AM627" t="s">
        <v>245</v>
      </c>
    </row>
    <row r="628" spans="1:39" x14ac:dyDescent="0.3">
      <c r="A628" s="1">
        <v>43595</v>
      </c>
      <c r="B628" t="s">
        <v>6</v>
      </c>
      <c r="C628" t="s">
        <v>239</v>
      </c>
      <c r="D628">
        <v>500</v>
      </c>
      <c r="E628">
        <v>5</v>
      </c>
      <c r="F628">
        <v>144.520004</v>
      </c>
      <c r="G628">
        <v>148.5</v>
      </c>
      <c r="H628">
        <v>144.44000199999999</v>
      </c>
      <c r="I628">
        <v>148.429993</v>
      </c>
      <c r="J628">
        <v>147.90550200000001</v>
      </c>
      <c r="K628">
        <v>1468500</v>
      </c>
      <c r="L628">
        <v>2.4550000000000001</v>
      </c>
      <c r="M628">
        <v>2.179475773694E-2</v>
      </c>
      <c r="N628">
        <v>3.2942514623720102E-2</v>
      </c>
      <c r="O628">
        <v>5.29149881849761E-2</v>
      </c>
      <c r="P628">
        <v>9.6151993599385505E-2</v>
      </c>
      <c r="Q628">
        <v>0.35591085211929102</v>
      </c>
      <c r="R628">
        <v>1.29601248938064E-2</v>
      </c>
      <c r="S628">
        <v>9.3680100290800192E-3</v>
      </c>
      <c r="T628">
        <v>8.7026758822133597E-3</v>
      </c>
      <c r="U628">
        <v>1.54391082306128E-2</v>
      </c>
      <c r="V628">
        <v>148.5</v>
      </c>
      <c r="W628">
        <v>105.889999</v>
      </c>
      <c r="X628">
        <v>-0.101810057874892</v>
      </c>
      <c r="Y628">
        <v>3.7133938472042301E-3</v>
      </c>
      <c r="Z628">
        <v>0.94460461060349499</v>
      </c>
      <c r="AA628">
        <v>5.7058799897192998</v>
      </c>
      <c r="AB628">
        <v>4.9335726110433704</v>
      </c>
      <c r="AC628" t="s">
        <v>250</v>
      </c>
      <c r="AD628" t="s">
        <v>280</v>
      </c>
      <c r="AE628" t="s">
        <v>56</v>
      </c>
      <c r="AF628" t="s">
        <v>69</v>
      </c>
      <c r="AG628" t="s">
        <v>281</v>
      </c>
      <c r="AI628">
        <v>68505</v>
      </c>
      <c r="AJ628" t="s">
        <v>282</v>
      </c>
      <c r="AK628" t="s">
        <v>283</v>
      </c>
      <c r="AL628" t="s">
        <v>284</v>
      </c>
      <c r="AM628" t="s">
        <v>245</v>
      </c>
    </row>
    <row r="629" spans="1:39" x14ac:dyDescent="0.3">
      <c r="A629" s="1">
        <v>43619</v>
      </c>
      <c r="B629" t="s">
        <v>6</v>
      </c>
      <c r="C629" t="s">
        <v>246</v>
      </c>
      <c r="D629">
        <v>100</v>
      </c>
      <c r="E629">
        <v>5</v>
      </c>
      <c r="F629">
        <v>150.029999</v>
      </c>
      <c r="G629">
        <v>152.16999799999999</v>
      </c>
      <c r="H629">
        <v>149.91000399999999</v>
      </c>
      <c r="I629">
        <v>152.08999599999899</v>
      </c>
      <c r="J629">
        <v>151.552582</v>
      </c>
      <c r="K629">
        <v>1351400</v>
      </c>
      <c r="L629">
        <v>2.081</v>
      </c>
      <c r="M629">
        <v>1.41706045993491E-2</v>
      </c>
      <c r="N629">
        <v>9.6459054443520601E-3</v>
      </c>
      <c r="O629">
        <v>6.3517780883840899E-2</v>
      </c>
      <c r="P629">
        <v>7.2695908361869704E-2</v>
      </c>
      <c r="Q629">
        <v>0.365629982257685</v>
      </c>
      <c r="R629">
        <v>1.12031964007893E-2</v>
      </c>
      <c r="S629">
        <v>1.42961051267122E-2</v>
      </c>
      <c r="T629">
        <v>1.06714049801048E-2</v>
      </c>
      <c r="U629">
        <v>1.56154803719294E-2</v>
      </c>
      <c r="V629">
        <v>153.58999599999899</v>
      </c>
      <c r="W629">
        <v>107.730003</v>
      </c>
      <c r="X629">
        <v>-0.10196456029217101</v>
      </c>
      <c r="Y629">
        <v>-2.7690708645509302E-3</v>
      </c>
      <c r="Z629">
        <v>0.95992558276839401</v>
      </c>
      <c r="AA629">
        <v>5.9527276611670503</v>
      </c>
      <c r="AB629">
        <v>5.4131484690094496</v>
      </c>
      <c r="AC629" t="s">
        <v>250</v>
      </c>
      <c r="AD629" t="s">
        <v>280</v>
      </c>
      <c r="AE629" t="s">
        <v>56</v>
      </c>
      <c r="AF629" t="s">
        <v>69</v>
      </c>
      <c r="AG629" t="s">
        <v>281</v>
      </c>
      <c r="AI629">
        <v>68505</v>
      </c>
      <c r="AJ629" t="s">
        <v>282</v>
      </c>
      <c r="AK629" t="s">
        <v>283</v>
      </c>
      <c r="AL629" t="s">
        <v>284</v>
      </c>
      <c r="AM629" t="s">
        <v>245</v>
      </c>
    </row>
    <row r="630" spans="1:39" x14ac:dyDescent="0.3">
      <c r="A630" s="1">
        <v>43621</v>
      </c>
      <c r="B630" t="s">
        <v>6</v>
      </c>
      <c r="C630" t="s">
        <v>246</v>
      </c>
      <c r="D630">
        <v>300</v>
      </c>
      <c r="E630">
        <v>5</v>
      </c>
      <c r="F630">
        <v>157.91999799999999</v>
      </c>
      <c r="G630">
        <v>161.30999800000001</v>
      </c>
      <c r="H630">
        <v>157.71000699999999</v>
      </c>
      <c r="I630">
        <v>160.63000500000001</v>
      </c>
      <c r="J630">
        <v>160.062408</v>
      </c>
      <c r="K630">
        <v>1447800</v>
      </c>
      <c r="L630">
        <v>2.1230000000000002</v>
      </c>
      <c r="M630">
        <v>2.3239983302136401E-2</v>
      </c>
      <c r="N630">
        <v>7.33468031541189E-2</v>
      </c>
      <c r="O630">
        <v>0.11193273397164</v>
      </c>
      <c r="P630">
        <v>0.139513624139738</v>
      </c>
      <c r="Q630">
        <v>0.39660066780401398</v>
      </c>
      <c r="R630">
        <v>1.50846472616839E-2</v>
      </c>
      <c r="S630">
        <v>1.5954317695024402E-2</v>
      </c>
      <c r="T630">
        <v>1.15460149083743E-2</v>
      </c>
      <c r="U630">
        <v>1.57565663114793E-2</v>
      </c>
      <c r="V630">
        <v>161.30999800000001</v>
      </c>
      <c r="W630">
        <v>108.25</v>
      </c>
      <c r="X630">
        <v>-0.10196456029217101</v>
      </c>
      <c r="Y630">
        <v>8.1287266899663802E-3</v>
      </c>
      <c r="Z630">
        <v>0.97100066581511102</v>
      </c>
      <c r="AA630">
        <v>6.4541531610712504</v>
      </c>
      <c r="AB630">
        <v>5.8873768010594096</v>
      </c>
      <c r="AC630" t="s">
        <v>250</v>
      </c>
      <c r="AD630" t="s">
        <v>280</v>
      </c>
      <c r="AE630" t="s">
        <v>56</v>
      </c>
      <c r="AF630" t="s">
        <v>69</v>
      </c>
      <c r="AG630" t="s">
        <v>281</v>
      </c>
      <c r="AI630">
        <v>68505</v>
      </c>
      <c r="AJ630" t="s">
        <v>282</v>
      </c>
      <c r="AK630" t="s">
        <v>283</v>
      </c>
      <c r="AL630" t="s">
        <v>284</v>
      </c>
      <c r="AM630" t="s">
        <v>245</v>
      </c>
    </row>
    <row r="631" spans="1:39" x14ac:dyDescent="0.3">
      <c r="A631" s="1">
        <v>43580</v>
      </c>
      <c r="B631" t="s">
        <v>6</v>
      </c>
      <c r="C631" t="s">
        <v>246</v>
      </c>
      <c r="D631">
        <v>200</v>
      </c>
      <c r="E631">
        <v>6</v>
      </c>
      <c r="F631">
        <v>146.30999800000001</v>
      </c>
      <c r="G631">
        <v>146.30999800000001</v>
      </c>
      <c r="H631">
        <v>143.720001</v>
      </c>
      <c r="I631">
        <v>145.53999299999899</v>
      </c>
      <c r="J631">
        <v>145.02572599999999</v>
      </c>
      <c r="K631">
        <v>890300</v>
      </c>
      <c r="L631">
        <v>2.5339999999999998</v>
      </c>
      <c r="M631">
        <v>-9.9136602784798602E-3</v>
      </c>
      <c r="N631">
        <v>1.32800921605802E-2</v>
      </c>
      <c r="O631">
        <v>4.8570256336938802E-2</v>
      </c>
      <c r="P631">
        <v>0.241397038348483</v>
      </c>
      <c r="Q631">
        <v>0.30040749389784899</v>
      </c>
      <c r="R631">
        <v>8.8641624536513804E-3</v>
      </c>
      <c r="S631">
        <v>7.1387755644974297E-3</v>
      </c>
      <c r="T631">
        <v>1.8444049507726702E-2</v>
      </c>
      <c r="U631">
        <v>1.53827086942602E-2</v>
      </c>
      <c r="V631">
        <v>147.58999599999899</v>
      </c>
      <c r="W631">
        <v>105.05999799999999</v>
      </c>
      <c r="X631">
        <v>-0.101810057874892</v>
      </c>
      <c r="Y631">
        <v>-3.6904169755480902E-4</v>
      </c>
      <c r="Z631">
        <v>0.92464228585953701</v>
      </c>
      <c r="AA631">
        <v>4.6566066084630098</v>
      </c>
      <c r="AB631">
        <v>4.4906400906472497</v>
      </c>
      <c r="AC631" t="s">
        <v>251</v>
      </c>
      <c r="AD631" t="s">
        <v>280</v>
      </c>
      <c r="AE631" t="s">
        <v>56</v>
      </c>
      <c r="AF631" t="s">
        <v>69</v>
      </c>
      <c r="AG631" t="s">
        <v>281</v>
      </c>
      <c r="AI631">
        <v>68505</v>
      </c>
      <c r="AJ631" t="s">
        <v>282</v>
      </c>
      <c r="AK631" t="s">
        <v>283</v>
      </c>
      <c r="AL631" t="s">
        <v>284</v>
      </c>
      <c r="AM631" t="s">
        <v>245</v>
      </c>
    </row>
    <row r="632" spans="1:39" x14ac:dyDescent="0.3">
      <c r="A632" s="1">
        <v>43591</v>
      </c>
      <c r="B632" t="s">
        <v>6</v>
      </c>
      <c r="C632" t="s">
        <v>246</v>
      </c>
      <c r="D632">
        <v>1300</v>
      </c>
      <c r="E632">
        <v>6</v>
      </c>
      <c r="F632">
        <v>141.36999499999999</v>
      </c>
      <c r="G632">
        <v>142.66000399999999</v>
      </c>
      <c r="H632">
        <v>139.21000699999999</v>
      </c>
      <c r="I632">
        <v>142.279999</v>
      </c>
      <c r="J632">
        <v>141.777252</v>
      </c>
      <c r="K632">
        <v>1011700</v>
      </c>
      <c r="L632">
        <v>2.5</v>
      </c>
      <c r="M632">
        <v>-9.3738771147703799E-3</v>
      </c>
      <c r="N632">
        <v>-2.0728271431855402E-2</v>
      </c>
      <c r="O632" s="44">
        <v>-7.0170995686028202E-5</v>
      </c>
      <c r="P632">
        <v>0.173939087877129</v>
      </c>
      <c r="Q632">
        <v>0.29569904254474999</v>
      </c>
      <c r="R632">
        <v>8.9934298088088296E-3</v>
      </c>
      <c r="S632">
        <v>7.8676113137180897E-3</v>
      </c>
      <c r="T632">
        <v>1.8554794792320101E-2</v>
      </c>
      <c r="U632">
        <v>1.5414003125862399E-2</v>
      </c>
      <c r="V632">
        <v>148.429993</v>
      </c>
      <c r="W632">
        <v>105.05999799999999</v>
      </c>
      <c r="X632">
        <v>-0.101810057874892</v>
      </c>
      <c r="Y632">
        <v>-4.4810132310555703E-3</v>
      </c>
      <c r="Z632">
        <v>0.93444350963164802</v>
      </c>
      <c r="AA632">
        <v>4.6322910782037798</v>
      </c>
      <c r="AB632">
        <v>4.5473389023524202</v>
      </c>
      <c r="AC632" t="s">
        <v>251</v>
      </c>
      <c r="AD632" t="s">
        <v>280</v>
      </c>
      <c r="AE632" t="s">
        <v>56</v>
      </c>
      <c r="AF632" t="s">
        <v>69</v>
      </c>
      <c r="AG632" t="s">
        <v>281</v>
      </c>
      <c r="AI632">
        <v>68505</v>
      </c>
      <c r="AJ632" t="s">
        <v>282</v>
      </c>
      <c r="AK632" t="s">
        <v>283</v>
      </c>
      <c r="AL632" t="s">
        <v>284</v>
      </c>
      <c r="AM632" t="s">
        <v>245</v>
      </c>
    </row>
    <row r="633" spans="1:39" x14ac:dyDescent="0.3">
      <c r="A633" s="1">
        <v>43600</v>
      </c>
      <c r="B633" t="s">
        <v>6</v>
      </c>
      <c r="C633" t="s">
        <v>239</v>
      </c>
      <c r="D633">
        <v>800</v>
      </c>
      <c r="E633">
        <v>6</v>
      </c>
      <c r="F633">
        <v>143.83000200000001</v>
      </c>
      <c r="G633">
        <v>145.28999299999899</v>
      </c>
      <c r="H633">
        <v>143.08000200000001</v>
      </c>
      <c r="I633">
        <v>145.179993</v>
      </c>
      <c r="J633">
        <v>144.66699199999999</v>
      </c>
      <c r="K633">
        <v>795800</v>
      </c>
      <c r="L633">
        <v>2.379</v>
      </c>
      <c r="M633">
        <v>3.7955495293812E-3</v>
      </c>
      <c r="N633">
        <v>1.4780087232890499E-2</v>
      </c>
      <c r="O633">
        <v>1.3522555638445699E-2</v>
      </c>
      <c r="P633">
        <v>5.7383198694308198E-2</v>
      </c>
      <c r="Q633">
        <v>0.31875921545129399</v>
      </c>
      <c r="R633">
        <v>2.2587837883704699E-2</v>
      </c>
      <c r="S633">
        <v>1.2250571211124901E-2</v>
      </c>
      <c r="T633">
        <v>9.4882873162651597E-3</v>
      </c>
      <c r="U633">
        <v>1.55185135955006E-2</v>
      </c>
      <c r="V633">
        <v>148.5</v>
      </c>
      <c r="W633">
        <v>105.889999</v>
      </c>
      <c r="X633">
        <v>-0.10196456029217101</v>
      </c>
      <c r="Y633">
        <v>5.8219943882337104E-3</v>
      </c>
      <c r="Z633">
        <v>0.95271442506736104</v>
      </c>
      <c r="AA633">
        <v>5.10383368832073</v>
      </c>
      <c r="AB633">
        <v>5.0592531789956796</v>
      </c>
      <c r="AC633" t="s">
        <v>251</v>
      </c>
      <c r="AD633" t="s">
        <v>280</v>
      </c>
      <c r="AE633" t="s">
        <v>56</v>
      </c>
      <c r="AF633" t="s">
        <v>69</v>
      </c>
      <c r="AG633" t="s">
        <v>281</v>
      </c>
      <c r="AI633">
        <v>68505</v>
      </c>
      <c r="AJ633" t="s">
        <v>282</v>
      </c>
      <c r="AK633" t="s">
        <v>283</v>
      </c>
      <c r="AL633" t="s">
        <v>284</v>
      </c>
      <c r="AM633" t="s">
        <v>245</v>
      </c>
    </row>
    <row r="634" spans="1:39" x14ac:dyDescent="0.3">
      <c r="A634" s="1">
        <v>43605</v>
      </c>
      <c r="B634" t="s">
        <v>6</v>
      </c>
      <c r="C634" t="s">
        <v>239</v>
      </c>
      <c r="D634">
        <v>700</v>
      </c>
      <c r="E634">
        <v>6</v>
      </c>
      <c r="F634">
        <v>146.44000199999999</v>
      </c>
      <c r="G634">
        <v>147.11000100000001</v>
      </c>
      <c r="H634">
        <v>145.19000199999999</v>
      </c>
      <c r="I634">
        <v>146.89999399999999</v>
      </c>
      <c r="J634">
        <v>146.38092</v>
      </c>
      <c r="K634">
        <v>1098200</v>
      </c>
      <c r="L634">
        <v>2.4159999999999999</v>
      </c>
      <c r="M634">
        <v>-3.4028699868523301E-4</v>
      </c>
      <c r="N634">
        <v>2.5300326525697098E-2</v>
      </c>
      <c r="O634">
        <v>2.25812099524841E-2</v>
      </c>
      <c r="P634">
        <v>5.9976242578219E-2</v>
      </c>
      <c r="Q634">
        <v>0.341116114771708</v>
      </c>
      <c r="R634">
        <v>1.17738295779576E-2</v>
      </c>
      <c r="S634">
        <v>1.3024820445761E-2</v>
      </c>
      <c r="T634">
        <v>9.8591268682483302E-3</v>
      </c>
      <c r="U634">
        <v>1.55630291960136E-2</v>
      </c>
      <c r="V634">
        <v>148.979996</v>
      </c>
      <c r="W634">
        <v>105.889999</v>
      </c>
      <c r="X634">
        <v>-0.10196456029217101</v>
      </c>
      <c r="Y634">
        <v>-6.7722580366252503E-3</v>
      </c>
      <c r="Z634">
        <v>0.96207448911189897</v>
      </c>
      <c r="AA634">
        <v>5.4958991932723</v>
      </c>
      <c r="AB634">
        <v>5.2373404116032001</v>
      </c>
      <c r="AC634" t="s">
        <v>251</v>
      </c>
      <c r="AD634" t="s">
        <v>280</v>
      </c>
      <c r="AE634" t="s">
        <v>56</v>
      </c>
      <c r="AF634" t="s">
        <v>69</v>
      </c>
      <c r="AG634" t="s">
        <v>281</v>
      </c>
      <c r="AI634">
        <v>68505</v>
      </c>
      <c r="AJ634" t="s">
        <v>282</v>
      </c>
      <c r="AK634" t="s">
        <v>283</v>
      </c>
      <c r="AL634" t="s">
        <v>284</v>
      </c>
      <c r="AM634" t="s">
        <v>245</v>
      </c>
    </row>
    <row r="635" spans="1:39" x14ac:dyDescent="0.3">
      <c r="A635" s="1">
        <v>43608</v>
      </c>
      <c r="B635" t="s">
        <v>6</v>
      </c>
      <c r="C635" t="s">
        <v>239</v>
      </c>
      <c r="D635">
        <v>600</v>
      </c>
      <c r="E635">
        <v>6</v>
      </c>
      <c r="F635">
        <v>151.38000500000001</v>
      </c>
      <c r="G635">
        <v>153.58999599999899</v>
      </c>
      <c r="H635">
        <v>150.05999800000001</v>
      </c>
      <c r="I635">
        <v>150.479996</v>
      </c>
      <c r="J635">
        <v>149.948273</v>
      </c>
      <c r="K635">
        <v>1807900</v>
      </c>
      <c r="L635">
        <v>2.2959999999999998</v>
      </c>
      <c r="M635">
        <v>-1.41865536799386E-2</v>
      </c>
      <c r="N635">
        <v>1.3986215580661701E-2</v>
      </c>
      <c r="O635">
        <v>2.97441705389009E-2</v>
      </c>
      <c r="P635">
        <v>7.6381189797961394E-2</v>
      </c>
      <c r="Q635">
        <v>0.33680115478320699</v>
      </c>
      <c r="R635">
        <v>1.64363383468848E-2</v>
      </c>
      <c r="S635">
        <v>1.44060004598013E-2</v>
      </c>
      <c r="T635">
        <v>1.0507686520594899E-2</v>
      </c>
      <c r="U635">
        <v>1.5642742071529998E-2</v>
      </c>
      <c r="V635">
        <v>153.58999599999899</v>
      </c>
      <c r="W635">
        <v>107.220001</v>
      </c>
      <c r="X635">
        <v>-0.10196456029217101</v>
      </c>
      <c r="Y635">
        <v>-1.1985692488440201E-2</v>
      </c>
      <c r="Z635">
        <v>0.96033797436985702</v>
      </c>
      <c r="AA635">
        <v>5.4281518660314498</v>
      </c>
      <c r="AB635">
        <v>5.5485502297254801</v>
      </c>
      <c r="AC635" t="s">
        <v>251</v>
      </c>
      <c r="AD635" t="s">
        <v>280</v>
      </c>
      <c r="AE635" t="s">
        <v>56</v>
      </c>
      <c r="AF635" t="s">
        <v>69</v>
      </c>
      <c r="AG635" t="s">
        <v>281</v>
      </c>
      <c r="AI635">
        <v>68505</v>
      </c>
      <c r="AJ635" t="s">
        <v>282</v>
      </c>
      <c r="AK635" t="s">
        <v>283</v>
      </c>
      <c r="AL635" t="s">
        <v>284</v>
      </c>
      <c r="AM635" t="s">
        <v>245</v>
      </c>
    </row>
    <row r="636" spans="1:39" x14ac:dyDescent="0.3">
      <c r="A636" s="1">
        <v>43613</v>
      </c>
      <c r="B636" t="s">
        <v>6</v>
      </c>
      <c r="C636" t="s">
        <v>239</v>
      </c>
      <c r="D636">
        <v>300</v>
      </c>
      <c r="E636">
        <v>6</v>
      </c>
      <c r="F636">
        <v>150.86000100000001</v>
      </c>
      <c r="G636">
        <v>152.229996</v>
      </c>
      <c r="H636">
        <v>149.19000199999999</v>
      </c>
      <c r="I636">
        <v>150.41000399999999</v>
      </c>
      <c r="J636">
        <v>149.878525</v>
      </c>
      <c r="K636">
        <v>1271600</v>
      </c>
      <c r="L636">
        <v>2.2679999999999998</v>
      </c>
      <c r="M636">
        <v>-1.4616025249893699E-3</v>
      </c>
      <c r="N636">
        <v>2.3612867505819202E-2</v>
      </c>
      <c r="O636">
        <v>3.2913985297722798E-2</v>
      </c>
      <c r="P636">
        <v>6.4126767954992697E-2</v>
      </c>
      <c r="Q636">
        <v>0.32225560881392801</v>
      </c>
      <c r="R636">
        <v>1.51339131890861E-2</v>
      </c>
      <c r="S636">
        <v>1.41666770736149E-2</v>
      </c>
      <c r="T636">
        <v>1.0465139446955801E-2</v>
      </c>
      <c r="U636">
        <v>1.56233648539475E-2</v>
      </c>
      <c r="V636">
        <v>153.58999599999899</v>
      </c>
      <c r="W636">
        <v>107.220001</v>
      </c>
      <c r="X636">
        <v>-0.10196456029217101</v>
      </c>
      <c r="Y636">
        <v>-8.4109499934704197E-3</v>
      </c>
      <c r="Z636">
        <v>0.95705611921143396</v>
      </c>
      <c r="AA636">
        <v>5.1803545275495004</v>
      </c>
      <c r="AB636">
        <v>5.4584166234457401</v>
      </c>
      <c r="AC636" t="s">
        <v>251</v>
      </c>
      <c r="AD636" t="s">
        <v>280</v>
      </c>
      <c r="AE636" t="s">
        <v>56</v>
      </c>
      <c r="AF636" t="s">
        <v>69</v>
      </c>
      <c r="AG636" t="s">
        <v>281</v>
      </c>
      <c r="AI636">
        <v>68505</v>
      </c>
      <c r="AJ636" t="s">
        <v>282</v>
      </c>
      <c r="AK636" t="s">
        <v>283</v>
      </c>
      <c r="AL636" t="s">
        <v>284</v>
      </c>
      <c r="AM636" t="s">
        <v>245</v>
      </c>
    </row>
    <row r="637" spans="1:39" x14ac:dyDescent="0.3">
      <c r="A637" s="1">
        <v>43616</v>
      </c>
      <c r="B637" t="s">
        <v>6</v>
      </c>
      <c r="C637" t="s">
        <v>239</v>
      </c>
      <c r="D637">
        <v>500</v>
      </c>
      <c r="E637">
        <v>6</v>
      </c>
      <c r="F637">
        <v>149.78999299999899</v>
      </c>
      <c r="G637">
        <v>150.699997</v>
      </c>
      <c r="H637">
        <v>148.550003</v>
      </c>
      <c r="I637">
        <v>149.949997</v>
      </c>
      <c r="J637">
        <v>149.42013499999999</v>
      </c>
      <c r="K637">
        <v>808500</v>
      </c>
      <c r="L637">
        <v>2.1419999999999999</v>
      </c>
      <c r="M637">
        <v>-8.8966330870319695E-3</v>
      </c>
      <c r="N637">
        <v>-3.52835191554874E-3</v>
      </c>
      <c r="O637">
        <v>3.41889094044232E-2</v>
      </c>
      <c r="P637">
        <v>4.72509699228265E-2</v>
      </c>
      <c r="Q637">
        <v>0.33181013911471302</v>
      </c>
      <c r="R637">
        <v>8.9212100693989698E-3</v>
      </c>
      <c r="S637">
        <v>1.45588687563824E-2</v>
      </c>
      <c r="T637">
        <v>1.06523058888447E-2</v>
      </c>
      <c r="U637">
        <v>1.5651016926313498E-2</v>
      </c>
      <c r="V637">
        <v>153.58999599999899</v>
      </c>
      <c r="W637">
        <v>107.220001</v>
      </c>
      <c r="X637">
        <v>-0.10196456029217101</v>
      </c>
      <c r="Y637">
        <v>-1.3283204951564801E-2</v>
      </c>
      <c r="Z637">
        <v>0.96613404011154602</v>
      </c>
      <c r="AA637">
        <v>5.3630950526710404</v>
      </c>
      <c r="AB637">
        <v>5.2625157988641904</v>
      </c>
      <c r="AC637" t="s">
        <v>251</v>
      </c>
      <c r="AD637" t="s">
        <v>280</v>
      </c>
      <c r="AE637" t="s">
        <v>56</v>
      </c>
      <c r="AF637" t="s">
        <v>69</v>
      </c>
      <c r="AG637" t="s">
        <v>281</v>
      </c>
      <c r="AI637">
        <v>68505</v>
      </c>
      <c r="AJ637" t="s">
        <v>282</v>
      </c>
      <c r="AK637" t="s">
        <v>283</v>
      </c>
      <c r="AL637" t="s">
        <v>284</v>
      </c>
      <c r="AM637" t="s">
        <v>245</v>
      </c>
    </row>
    <row r="638" spans="1:39" x14ac:dyDescent="0.3">
      <c r="A638" s="1">
        <v>43626</v>
      </c>
      <c r="B638" t="s">
        <v>6</v>
      </c>
      <c r="C638" t="s">
        <v>239</v>
      </c>
      <c r="D638">
        <v>300</v>
      </c>
      <c r="E638">
        <v>6</v>
      </c>
      <c r="F638">
        <v>163.58999599999899</v>
      </c>
      <c r="G638">
        <v>164.270004</v>
      </c>
      <c r="H638">
        <v>161.179993</v>
      </c>
      <c r="I638">
        <v>161.509995</v>
      </c>
      <c r="J638">
        <v>160.93928500000001</v>
      </c>
      <c r="K638">
        <v>1019500</v>
      </c>
      <c r="L638">
        <v>2.1429999999999998</v>
      </c>
      <c r="M638">
        <v>-1.2735190453144399E-2</v>
      </c>
      <c r="N638">
        <v>6.0094541418578999E-2</v>
      </c>
      <c r="O638">
        <v>0.121372775013881</v>
      </c>
      <c r="P638">
        <v>0.13667118025219999</v>
      </c>
      <c r="Q638">
        <v>0.38126465566951501</v>
      </c>
      <c r="R638">
        <v>1.75132858053677E-2</v>
      </c>
      <c r="S638">
        <v>1.61595068857463E-2</v>
      </c>
      <c r="T638">
        <v>1.1573135151615699E-2</v>
      </c>
      <c r="U638">
        <v>1.5722031231253E-2</v>
      </c>
      <c r="V638">
        <v>164.270004</v>
      </c>
      <c r="W638">
        <v>108.25</v>
      </c>
      <c r="X638">
        <v>-0.10196456029217101</v>
      </c>
      <c r="Y638">
        <v>4.6492198743191201E-3</v>
      </c>
      <c r="Z638">
        <v>0.96667465539387998</v>
      </c>
      <c r="AA638">
        <v>6.14925592256568</v>
      </c>
      <c r="AB638">
        <v>6.2182771107274597</v>
      </c>
      <c r="AC638" t="s">
        <v>251</v>
      </c>
      <c r="AD638" t="s">
        <v>280</v>
      </c>
      <c r="AE638" t="s">
        <v>56</v>
      </c>
      <c r="AF638" t="s">
        <v>69</v>
      </c>
      <c r="AG638" t="s">
        <v>281</v>
      </c>
      <c r="AI638">
        <v>68505</v>
      </c>
      <c r="AJ638" t="s">
        <v>282</v>
      </c>
      <c r="AK638" t="s">
        <v>283</v>
      </c>
      <c r="AL638" t="s">
        <v>284</v>
      </c>
      <c r="AM638" t="s">
        <v>245</v>
      </c>
    </row>
    <row r="639" spans="1:39" x14ac:dyDescent="0.3">
      <c r="A639" s="1">
        <v>43567</v>
      </c>
      <c r="B639" t="s">
        <v>6</v>
      </c>
      <c r="C639" t="s">
        <v>246</v>
      </c>
      <c r="D639">
        <v>900</v>
      </c>
      <c r="E639">
        <v>7</v>
      </c>
      <c r="F639">
        <v>143.470001</v>
      </c>
      <c r="G639">
        <v>143.66999799999999</v>
      </c>
      <c r="H639">
        <v>142.179993</v>
      </c>
      <c r="I639">
        <v>143.229996</v>
      </c>
      <c r="J639">
        <v>142.72389200000001</v>
      </c>
      <c r="K639">
        <v>732400</v>
      </c>
      <c r="L639">
        <v>2.56</v>
      </c>
      <c r="M639">
        <v>1.2575315944447899E-3</v>
      </c>
      <c r="N639">
        <v>1.81060573962127E-2</v>
      </c>
      <c r="O639">
        <v>1.9671446793291199E-2</v>
      </c>
      <c r="P639">
        <v>0.214911997981827</v>
      </c>
      <c r="Q639">
        <v>0.29642844670427498</v>
      </c>
      <c r="R639">
        <v>5.62794254568387E-3</v>
      </c>
      <c r="S639">
        <v>7.69147573015771E-3</v>
      </c>
      <c r="T639">
        <v>1.8579402522133699E-2</v>
      </c>
      <c r="U639">
        <v>1.53910174204405E-2</v>
      </c>
      <c r="V639">
        <v>144.94000199999999</v>
      </c>
      <c r="W639">
        <v>105.05999799999999</v>
      </c>
      <c r="X639">
        <v>-0.101810057874892</v>
      </c>
      <c r="Y639">
        <v>6.5875784763498903E-3</v>
      </c>
      <c r="Z639">
        <v>0.91909932628090796</v>
      </c>
      <c r="AA639">
        <v>4.5866841135414802</v>
      </c>
      <c r="AB639">
        <v>4.7493108497080998</v>
      </c>
      <c r="AC639" t="s">
        <v>252</v>
      </c>
      <c r="AD639" t="s">
        <v>280</v>
      </c>
      <c r="AE639" t="s">
        <v>56</v>
      </c>
      <c r="AF639" t="s">
        <v>69</v>
      </c>
      <c r="AG639" t="s">
        <v>281</v>
      </c>
      <c r="AI639">
        <v>68505</v>
      </c>
      <c r="AJ639" t="s">
        <v>282</v>
      </c>
      <c r="AK639" t="s">
        <v>283</v>
      </c>
      <c r="AL639" t="s">
        <v>284</v>
      </c>
      <c r="AM639" t="s">
        <v>245</v>
      </c>
    </row>
    <row r="640" spans="1:39" x14ac:dyDescent="0.3">
      <c r="A640" s="1">
        <v>43585</v>
      </c>
      <c r="B640" t="s">
        <v>6</v>
      </c>
      <c r="C640" t="s">
        <v>246</v>
      </c>
      <c r="D640">
        <v>1100</v>
      </c>
      <c r="E640">
        <v>7</v>
      </c>
      <c r="F640">
        <v>145.479996</v>
      </c>
      <c r="G640">
        <v>145.479996</v>
      </c>
      <c r="H640">
        <v>143.479996</v>
      </c>
      <c r="I640">
        <v>144.91000399999999</v>
      </c>
      <c r="J640">
        <v>144.397964</v>
      </c>
      <c r="K640">
        <v>666100</v>
      </c>
      <c r="L640">
        <v>2.5089999999999999</v>
      </c>
      <c r="M640">
        <v>-2.4123228932129001E-3</v>
      </c>
      <c r="N640">
        <v>-7.9730907810710207E-3</v>
      </c>
      <c r="O640">
        <v>4.0273022185953002E-2</v>
      </c>
      <c r="P640">
        <v>0.228989925057173</v>
      </c>
      <c r="Q640">
        <v>0.291428626908251</v>
      </c>
      <c r="R640">
        <v>7.1103292932795797E-3</v>
      </c>
      <c r="S640">
        <v>6.7820934643607802E-3</v>
      </c>
      <c r="T640">
        <v>1.84176137379016E-2</v>
      </c>
      <c r="U640">
        <v>1.5392008860415999E-2</v>
      </c>
      <c r="V640">
        <v>147.58999599999899</v>
      </c>
      <c r="W640">
        <v>105.05999799999999</v>
      </c>
      <c r="X640">
        <v>-0.101810057874892</v>
      </c>
      <c r="Y640">
        <v>9.5096475723260604E-4</v>
      </c>
      <c r="Z640">
        <v>0.92749905347081396</v>
      </c>
      <c r="AA640">
        <v>4.5215906012505203</v>
      </c>
      <c r="AB640">
        <v>4.67223390555493</v>
      </c>
      <c r="AC640" t="s">
        <v>252</v>
      </c>
      <c r="AD640" t="s">
        <v>280</v>
      </c>
      <c r="AE640" t="s">
        <v>56</v>
      </c>
      <c r="AF640" t="s">
        <v>69</v>
      </c>
      <c r="AG640" t="s">
        <v>281</v>
      </c>
      <c r="AI640">
        <v>68505</v>
      </c>
      <c r="AJ640" t="s">
        <v>282</v>
      </c>
      <c r="AK640" t="s">
        <v>283</v>
      </c>
      <c r="AL640" t="s">
        <v>284</v>
      </c>
      <c r="AM640" t="s">
        <v>245</v>
      </c>
    </row>
    <row r="641" spans="1:39" x14ac:dyDescent="0.3">
      <c r="A641" s="1">
        <v>43606</v>
      </c>
      <c r="B641" t="s">
        <v>6</v>
      </c>
      <c r="C641" t="s">
        <v>246</v>
      </c>
      <c r="D641">
        <v>1100</v>
      </c>
      <c r="E641">
        <v>7</v>
      </c>
      <c r="F641">
        <v>147.61000100000001</v>
      </c>
      <c r="G641">
        <v>149.64999399999999</v>
      </c>
      <c r="H641">
        <v>147.61000100000001</v>
      </c>
      <c r="I641">
        <v>148.729996</v>
      </c>
      <c r="J641">
        <v>148.204453</v>
      </c>
      <c r="K641">
        <v>989600</v>
      </c>
      <c r="L641">
        <v>2.4260000000000002</v>
      </c>
      <c r="M641">
        <v>1.2380494479101599E-2</v>
      </c>
      <c r="N641">
        <v>2.7953814895734199E-2</v>
      </c>
      <c r="O641">
        <v>3.6773557053332503E-2</v>
      </c>
      <c r="P641">
        <v>7.01994053159503E-2</v>
      </c>
      <c r="Q641">
        <v>0.35199185244738901</v>
      </c>
      <c r="R641">
        <v>1.2092274377064401E-2</v>
      </c>
      <c r="S641">
        <v>1.3227440052315201E-2</v>
      </c>
      <c r="T641">
        <v>9.9628716928140005E-3</v>
      </c>
      <c r="U641">
        <v>1.55785219303373E-2</v>
      </c>
      <c r="V641">
        <v>149.64999399999999</v>
      </c>
      <c r="W641">
        <v>106.82</v>
      </c>
      <c r="X641">
        <v>-0.10196456029217101</v>
      </c>
      <c r="Y641">
        <v>8.4599491109458805E-3</v>
      </c>
      <c r="Z641">
        <v>0.96352066797058999</v>
      </c>
      <c r="AA641">
        <v>5.6781070871800701</v>
      </c>
      <c r="AB641">
        <v>5.3998727404571003</v>
      </c>
      <c r="AC641" t="s">
        <v>252</v>
      </c>
      <c r="AD641" t="s">
        <v>280</v>
      </c>
      <c r="AE641" t="s">
        <v>56</v>
      </c>
      <c r="AF641" t="s">
        <v>69</v>
      </c>
      <c r="AG641" t="s">
        <v>281</v>
      </c>
      <c r="AI641">
        <v>68505</v>
      </c>
      <c r="AJ641" t="s">
        <v>282</v>
      </c>
      <c r="AK641" t="s">
        <v>283</v>
      </c>
      <c r="AL641" t="s">
        <v>284</v>
      </c>
      <c r="AM641" t="s">
        <v>245</v>
      </c>
    </row>
    <row r="642" spans="1:39" x14ac:dyDescent="0.3">
      <c r="A642" s="1">
        <v>43613</v>
      </c>
      <c r="B642" t="s">
        <v>6</v>
      </c>
      <c r="C642" t="s">
        <v>246</v>
      </c>
      <c r="D642">
        <v>600</v>
      </c>
      <c r="E642">
        <v>7</v>
      </c>
      <c r="F642">
        <v>150.86000100000001</v>
      </c>
      <c r="G642">
        <v>152.229996</v>
      </c>
      <c r="H642">
        <v>149.19000199999999</v>
      </c>
      <c r="I642">
        <v>150.41000399999999</v>
      </c>
      <c r="J642">
        <v>149.878525</v>
      </c>
      <c r="K642">
        <v>1271600</v>
      </c>
      <c r="L642">
        <v>2.2679999999999998</v>
      </c>
      <c r="M642">
        <v>-1.4616025249893699E-3</v>
      </c>
      <c r="N642">
        <v>2.3612867505819202E-2</v>
      </c>
      <c r="O642">
        <v>3.2913985297722798E-2</v>
      </c>
      <c r="P642">
        <v>6.4126767954992697E-2</v>
      </c>
      <c r="Q642">
        <v>0.32225560881392801</v>
      </c>
      <c r="R642">
        <v>1.51339131890861E-2</v>
      </c>
      <c r="S642">
        <v>1.41666770736149E-2</v>
      </c>
      <c r="T642">
        <v>1.0465139446955801E-2</v>
      </c>
      <c r="U642">
        <v>1.56233648539475E-2</v>
      </c>
      <c r="V642">
        <v>153.58999599999899</v>
      </c>
      <c r="W642">
        <v>107.220001</v>
      </c>
      <c r="X642">
        <v>-0.10196456029217101</v>
      </c>
      <c r="Y642">
        <v>-8.4109499934704197E-3</v>
      </c>
      <c r="Z642">
        <v>0.95705611921143396</v>
      </c>
      <c r="AA642">
        <v>5.1803545275495004</v>
      </c>
      <c r="AB642">
        <v>5.4584166234457401</v>
      </c>
      <c r="AC642" t="s">
        <v>252</v>
      </c>
      <c r="AD642" t="s">
        <v>280</v>
      </c>
      <c r="AE642" t="s">
        <v>56</v>
      </c>
      <c r="AF642" t="s">
        <v>69</v>
      </c>
      <c r="AG642" t="s">
        <v>281</v>
      </c>
      <c r="AI642">
        <v>68505</v>
      </c>
      <c r="AJ642" t="s">
        <v>282</v>
      </c>
      <c r="AK642" t="s">
        <v>283</v>
      </c>
      <c r="AL642" t="s">
        <v>284</v>
      </c>
      <c r="AM642" t="s">
        <v>245</v>
      </c>
    </row>
    <row r="643" spans="1:39" x14ac:dyDescent="0.3">
      <c r="A643" s="1">
        <v>43614</v>
      </c>
      <c r="B643" t="s">
        <v>6</v>
      </c>
      <c r="C643" t="s">
        <v>239</v>
      </c>
      <c r="D643">
        <v>400</v>
      </c>
      <c r="E643">
        <v>7</v>
      </c>
      <c r="F643">
        <v>149.779999</v>
      </c>
      <c r="G643">
        <v>150.800003</v>
      </c>
      <c r="H643">
        <v>148.570007</v>
      </c>
      <c r="I643">
        <v>149.270004</v>
      </c>
      <c r="J643">
        <v>148.74255400000001</v>
      </c>
      <c r="K643">
        <v>659800</v>
      </c>
      <c r="L643">
        <v>2.2360000000000002</v>
      </c>
      <c r="M643">
        <v>-7.6081466407816904E-3</v>
      </c>
      <c r="N643">
        <v>3.6242263859357299E-3</v>
      </c>
      <c r="O643">
        <v>2.0370961208395499E-2</v>
      </c>
      <c r="P643">
        <v>4.7032508078246299E-2</v>
      </c>
      <c r="Q643">
        <v>0.31726685611849298</v>
      </c>
      <c r="R643">
        <v>1.5244958711078199E-2</v>
      </c>
      <c r="S643">
        <v>1.4273685660997499E-2</v>
      </c>
      <c r="T643">
        <v>1.04636437651737E-2</v>
      </c>
      <c r="U643">
        <v>1.5631482551273598E-2</v>
      </c>
      <c r="V643">
        <v>153.58999599999899</v>
      </c>
      <c r="W643">
        <v>107.220001</v>
      </c>
      <c r="X643">
        <v>-0.10196456029217101</v>
      </c>
      <c r="Y643">
        <v>-6.9359101493404697E-3</v>
      </c>
      <c r="Z643">
        <v>0.95754329994726395</v>
      </c>
      <c r="AA643">
        <v>5.0994000440342004</v>
      </c>
      <c r="AB643">
        <v>5.3426752148165599</v>
      </c>
      <c r="AC643" t="s">
        <v>252</v>
      </c>
      <c r="AD643" t="s">
        <v>280</v>
      </c>
      <c r="AE643" t="s">
        <v>56</v>
      </c>
      <c r="AF643" t="s">
        <v>69</v>
      </c>
      <c r="AG643" t="s">
        <v>281</v>
      </c>
      <c r="AI643">
        <v>68505</v>
      </c>
      <c r="AJ643" t="s">
        <v>282</v>
      </c>
      <c r="AK643" t="s">
        <v>283</v>
      </c>
      <c r="AL643" t="s">
        <v>284</v>
      </c>
      <c r="AM643" t="s">
        <v>245</v>
      </c>
    </row>
    <row r="644" spans="1:39" x14ac:dyDescent="0.3">
      <c r="A644" s="1">
        <v>43619</v>
      </c>
      <c r="B644" t="s">
        <v>6</v>
      </c>
      <c r="C644" t="s">
        <v>239</v>
      </c>
      <c r="D644">
        <v>700</v>
      </c>
      <c r="E644">
        <v>7</v>
      </c>
      <c r="F644">
        <v>150.029999</v>
      </c>
      <c r="G644">
        <v>152.16999799999999</v>
      </c>
      <c r="H644">
        <v>149.91000399999999</v>
      </c>
      <c r="I644">
        <v>152.08999599999899</v>
      </c>
      <c r="J644">
        <v>151.552582</v>
      </c>
      <c r="K644">
        <v>1351400</v>
      </c>
      <c r="L644">
        <v>2.081</v>
      </c>
      <c r="M644">
        <v>1.41706045993491E-2</v>
      </c>
      <c r="N644">
        <v>9.6459054443520601E-3</v>
      </c>
      <c r="O644">
        <v>6.3517780883840899E-2</v>
      </c>
      <c r="P644">
        <v>7.2695908361869704E-2</v>
      </c>
      <c r="Q644">
        <v>0.365629982257685</v>
      </c>
      <c r="R644">
        <v>1.12031964007893E-2</v>
      </c>
      <c r="S644">
        <v>1.42961051267122E-2</v>
      </c>
      <c r="T644">
        <v>1.06714049801048E-2</v>
      </c>
      <c r="U644">
        <v>1.56154803719294E-2</v>
      </c>
      <c r="V644">
        <v>153.58999599999899</v>
      </c>
      <c r="W644">
        <v>107.730003</v>
      </c>
      <c r="X644">
        <v>-0.10196456029217101</v>
      </c>
      <c r="Y644">
        <v>-2.7690708645509302E-3</v>
      </c>
      <c r="Z644">
        <v>0.95992558276839401</v>
      </c>
      <c r="AA644">
        <v>5.9527276611670503</v>
      </c>
      <c r="AB644">
        <v>5.4131484690094496</v>
      </c>
      <c r="AC644" t="s">
        <v>252</v>
      </c>
      <c r="AD644" t="s">
        <v>280</v>
      </c>
      <c r="AE644" t="s">
        <v>56</v>
      </c>
      <c r="AF644" t="s">
        <v>69</v>
      </c>
      <c r="AG644" t="s">
        <v>281</v>
      </c>
      <c r="AI644">
        <v>68505</v>
      </c>
      <c r="AJ644" t="s">
        <v>282</v>
      </c>
      <c r="AK644" t="s">
        <v>283</v>
      </c>
      <c r="AL644" t="s">
        <v>284</v>
      </c>
      <c r="AM644" t="s">
        <v>245</v>
      </c>
    </row>
    <row r="645" spans="1:39" x14ac:dyDescent="0.3">
      <c r="A645" s="1">
        <v>43626</v>
      </c>
      <c r="B645" t="s">
        <v>6</v>
      </c>
      <c r="C645" t="s">
        <v>239</v>
      </c>
      <c r="D645">
        <v>200</v>
      </c>
      <c r="E645">
        <v>7</v>
      </c>
      <c r="F645">
        <v>163.58999599999899</v>
      </c>
      <c r="G645">
        <v>164.270004</v>
      </c>
      <c r="H645">
        <v>161.179993</v>
      </c>
      <c r="I645">
        <v>161.509995</v>
      </c>
      <c r="J645">
        <v>160.93928500000001</v>
      </c>
      <c r="K645">
        <v>1019500</v>
      </c>
      <c r="L645">
        <v>2.1429999999999998</v>
      </c>
      <c r="M645">
        <v>-1.2735190453144399E-2</v>
      </c>
      <c r="N645">
        <v>6.0094541418578999E-2</v>
      </c>
      <c r="O645">
        <v>0.121372775013881</v>
      </c>
      <c r="P645">
        <v>0.13667118025219999</v>
      </c>
      <c r="Q645">
        <v>0.38126465566951501</v>
      </c>
      <c r="R645">
        <v>1.75132858053677E-2</v>
      </c>
      <c r="S645">
        <v>1.61595068857463E-2</v>
      </c>
      <c r="T645">
        <v>1.1573135151615699E-2</v>
      </c>
      <c r="U645">
        <v>1.5722031231253E-2</v>
      </c>
      <c r="V645">
        <v>164.270004</v>
      </c>
      <c r="W645">
        <v>108.25</v>
      </c>
      <c r="X645">
        <v>-0.10196456029217101</v>
      </c>
      <c r="Y645">
        <v>4.6492198743191201E-3</v>
      </c>
      <c r="Z645">
        <v>0.96667465539387998</v>
      </c>
      <c r="AA645">
        <v>6.14925592256568</v>
      </c>
      <c r="AB645">
        <v>6.2182771107274597</v>
      </c>
      <c r="AC645" t="s">
        <v>252</v>
      </c>
      <c r="AD645" t="s">
        <v>280</v>
      </c>
      <c r="AE645" t="s">
        <v>56</v>
      </c>
      <c r="AF645" t="s">
        <v>69</v>
      </c>
      <c r="AG645" t="s">
        <v>281</v>
      </c>
      <c r="AI645">
        <v>68505</v>
      </c>
      <c r="AJ645" t="s">
        <v>282</v>
      </c>
      <c r="AK645" t="s">
        <v>283</v>
      </c>
      <c r="AL645" t="s">
        <v>284</v>
      </c>
      <c r="AM645" t="s">
        <v>245</v>
      </c>
    </row>
    <row r="646" spans="1:39" x14ac:dyDescent="0.3">
      <c r="A646" s="1">
        <v>43634</v>
      </c>
      <c r="B646" t="s">
        <v>6</v>
      </c>
      <c r="C646" t="s">
        <v>246</v>
      </c>
      <c r="D646">
        <v>100</v>
      </c>
      <c r="E646">
        <v>7</v>
      </c>
      <c r="F646">
        <v>164.16000399999999</v>
      </c>
      <c r="G646">
        <v>166.03999299999899</v>
      </c>
      <c r="H646">
        <v>163.55999800000001</v>
      </c>
      <c r="I646">
        <v>165.08999599999899</v>
      </c>
      <c r="J646">
        <v>165.08999599999899</v>
      </c>
      <c r="K646">
        <v>1186600</v>
      </c>
      <c r="L646">
        <v>2.06</v>
      </c>
      <c r="M646">
        <v>7.60043807348839E-3</v>
      </c>
      <c r="N646">
        <v>3.1362910083336797E-2</v>
      </c>
      <c r="O646">
        <v>0.11018658313492501</v>
      </c>
      <c r="P646">
        <v>0.165107766551263</v>
      </c>
      <c r="Q646">
        <v>0.38185322866035998</v>
      </c>
      <c r="R646">
        <v>9.7065889122661293E-3</v>
      </c>
      <c r="S646">
        <v>1.31783511528167E-2</v>
      </c>
      <c r="T646">
        <v>1.18060130957822E-2</v>
      </c>
      <c r="U646">
        <v>1.5781301787623499E-2</v>
      </c>
      <c r="V646">
        <v>166.03999299999899</v>
      </c>
      <c r="W646">
        <v>108.25</v>
      </c>
      <c r="X646">
        <v>-0.10196456029217101</v>
      </c>
      <c r="Y646">
        <v>9.6704895497130797E-3</v>
      </c>
      <c r="Z646">
        <v>0.96497877230038798</v>
      </c>
      <c r="AA646">
        <v>6.1028355310979903</v>
      </c>
      <c r="AB646">
        <v>5.9913447857901101</v>
      </c>
      <c r="AC646" t="s">
        <v>252</v>
      </c>
      <c r="AD646" t="s">
        <v>280</v>
      </c>
      <c r="AE646" t="s">
        <v>56</v>
      </c>
      <c r="AF646" t="s">
        <v>69</v>
      </c>
      <c r="AG646" t="s">
        <v>281</v>
      </c>
      <c r="AI646">
        <v>68505</v>
      </c>
      <c r="AJ646" t="s">
        <v>282</v>
      </c>
      <c r="AK646" t="s">
        <v>283</v>
      </c>
      <c r="AL646" t="s">
        <v>284</v>
      </c>
      <c r="AM646" t="s">
        <v>245</v>
      </c>
    </row>
    <row r="647" spans="1:39" x14ac:dyDescent="0.3">
      <c r="A647" s="1">
        <v>43560</v>
      </c>
      <c r="B647" t="s">
        <v>6</v>
      </c>
      <c r="C647" t="s">
        <v>239</v>
      </c>
      <c r="D647">
        <v>700</v>
      </c>
      <c r="E647">
        <v>8</v>
      </c>
      <c r="F647">
        <v>141.33000200000001</v>
      </c>
      <c r="G647">
        <v>141.449997</v>
      </c>
      <c r="H647">
        <v>140.28999299999899</v>
      </c>
      <c r="I647">
        <v>140.66000399999999</v>
      </c>
      <c r="J647">
        <v>140.16297900000001</v>
      </c>
      <c r="K647">
        <v>1030700</v>
      </c>
      <c r="L647">
        <v>2.5009999999999999</v>
      </c>
      <c r="M647">
        <v>-1.4206023411315099E-4</v>
      </c>
      <c r="N647">
        <v>1.7077996175476999E-3</v>
      </c>
      <c r="O647">
        <v>6.7557161986719497E-3</v>
      </c>
      <c r="P647">
        <v>0.20060628284159601</v>
      </c>
      <c r="Q647">
        <v>0.293577126496404</v>
      </c>
      <c r="R647">
        <v>6.9809357105320002E-3</v>
      </c>
      <c r="S647">
        <v>8.6596484449783396E-3</v>
      </c>
      <c r="T647">
        <v>1.9383311481056001E-2</v>
      </c>
      <c r="U647">
        <v>1.5556325881705E-2</v>
      </c>
      <c r="V647">
        <v>144.94000199999999</v>
      </c>
      <c r="W647">
        <v>103.699997</v>
      </c>
      <c r="X647">
        <v>-0.101810057874892</v>
      </c>
      <c r="Y647">
        <v>4.62571739556182E-3</v>
      </c>
      <c r="Z647">
        <v>0.93287101601887201</v>
      </c>
      <c r="AA647">
        <v>4.5127223063397697</v>
      </c>
      <c r="AB647">
        <v>4.75561826479177</v>
      </c>
      <c r="AC647" t="s">
        <v>253</v>
      </c>
      <c r="AD647" t="s">
        <v>280</v>
      </c>
      <c r="AE647" t="s">
        <v>56</v>
      </c>
      <c r="AF647" t="s">
        <v>69</v>
      </c>
      <c r="AG647" t="s">
        <v>281</v>
      </c>
      <c r="AI647">
        <v>68505</v>
      </c>
      <c r="AJ647" t="s">
        <v>282</v>
      </c>
      <c r="AK647" t="s">
        <v>283</v>
      </c>
      <c r="AL647" t="s">
        <v>284</v>
      </c>
      <c r="AM647" t="s">
        <v>245</v>
      </c>
    </row>
    <row r="648" spans="1:39" x14ac:dyDescent="0.3">
      <c r="A648" s="1">
        <v>43577</v>
      </c>
      <c r="B648" t="s">
        <v>6</v>
      </c>
      <c r="C648" t="s">
        <v>239</v>
      </c>
      <c r="D648">
        <v>1400</v>
      </c>
      <c r="E648">
        <v>8</v>
      </c>
      <c r="F648">
        <v>143.11000100000001</v>
      </c>
      <c r="G648">
        <v>144.61999499999999</v>
      </c>
      <c r="H648">
        <v>142.509995</v>
      </c>
      <c r="I648">
        <v>144.11999499999999</v>
      </c>
      <c r="J648">
        <v>143.610748</v>
      </c>
      <c r="K648">
        <v>663200</v>
      </c>
      <c r="L648">
        <v>2.59</v>
      </c>
      <c r="M648">
        <v>5.2872980191862604E-3</v>
      </c>
      <c r="N648">
        <v>6.1945619706524797E-3</v>
      </c>
      <c r="O648">
        <v>3.8332956530873E-2</v>
      </c>
      <c r="P648">
        <v>0.22456084369268101</v>
      </c>
      <c r="Q648">
        <v>0.28089108809980201</v>
      </c>
      <c r="R648">
        <v>6.5427830182392E-3</v>
      </c>
      <c r="S648">
        <v>7.52895626770652E-3</v>
      </c>
      <c r="T648">
        <v>1.8405087136310901E-2</v>
      </c>
      <c r="U648">
        <v>1.53538432992386E-2</v>
      </c>
      <c r="V648">
        <v>145.759995</v>
      </c>
      <c r="W648">
        <v>105.05999799999999</v>
      </c>
      <c r="X648">
        <v>-0.101810057874892</v>
      </c>
      <c r="Y648">
        <v>1.0115060212163699E-3</v>
      </c>
      <c r="Z648">
        <v>0.91508626922193403</v>
      </c>
      <c r="AA648">
        <v>4.3130412802904798</v>
      </c>
      <c r="AB648">
        <v>4.4221416089262897</v>
      </c>
      <c r="AC648" t="s">
        <v>253</v>
      </c>
      <c r="AD648" t="s">
        <v>280</v>
      </c>
      <c r="AE648" t="s">
        <v>56</v>
      </c>
      <c r="AF648" t="s">
        <v>69</v>
      </c>
      <c r="AG648" t="s">
        <v>281</v>
      </c>
      <c r="AI648">
        <v>68505</v>
      </c>
      <c r="AJ648" t="s">
        <v>282</v>
      </c>
      <c r="AK648" t="s">
        <v>283</v>
      </c>
      <c r="AL648" t="s">
        <v>284</v>
      </c>
      <c r="AM648" t="s">
        <v>245</v>
      </c>
    </row>
    <row r="649" spans="1:39" x14ac:dyDescent="0.3">
      <c r="A649" s="1">
        <v>43586</v>
      </c>
      <c r="B649" t="s">
        <v>6</v>
      </c>
      <c r="C649" t="s">
        <v>239</v>
      </c>
      <c r="D649">
        <v>700</v>
      </c>
      <c r="E649">
        <v>8</v>
      </c>
      <c r="F649">
        <v>144.96000699999999</v>
      </c>
      <c r="G649">
        <v>145.21000699999999</v>
      </c>
      <c r="H649">
        <v>142.71000699999999</v>
      </c>
      <c r="I649">
        <v>142.729996</v>
      </c>
      <c r="J649">
        <v>142.22564700000001</v>
      </c>
      <c r="K649">
        <v>1056400</v>
      </c>
      <c r="L649">
        <v>2.5110000000000001</v>
      </c>
      <c r="M649">
        <v>-1.51582668800684E-2</v>
      </c>
      <c r="N649">
        <v>-2.9409947895256399E-2</v>
      </c>
      <c r="O649">
        <v>1.6316778130777199E-2</v>
      </c>
      <c r="P649">
        <v>0.20445646301752099</v>
      </c>
      <c r="Q649">
        <v>0.27917973109491301</v>
      </c>
      <c r="R649">
        <v>7.6207696198482503E-3</v>
      </c>
      <c r="S649">
        <v>7.4957862930461099E-3</v>
      </c>
      <c r="T649">
        <v>1.8553148683519999E-2</v>
      </c>
      <c r="U649">
        <v>1.54242064305936E-2</v>
      </c>
      <c r="V649">
        <v>147.58999599999899</v>
      </c>
      <c r="W649">
        <v>105.05999799999999</v>
      </c>
      <c r="X649">
        <v>-0.101810057874892</v>
      </c>
      <c r="Y649">
        <v>-7.5304459681844096E-3</v>
      </c>
      <c r="Z649">
        <v>0.93223279963114403</v>
      </c>
      <c r="AA649">
        <v>4.3164576029493498</v>
      </c>
      <c r="AB649">
        <v>4.5763432675129003</v>
      </c>
      <c r="AC649" t="s">
        <v>253</v>
      </c>
      <c r="AD649" t="s">
        <v>280</v>
      </c>
      <c r="AE649" t="s">
        <v>56</v>
      </c>
      <c r="AF649" t="s">
        <v>69</v>
      </c>
      <c r="AG649" t="s">
        <v>281</v>
      </c>
      <c r="AI649">
        <v>68505</v>
      </c>
      <c r="AJ649" t="s">
        <v>282</v>
      </c>
      <c r="AK649" t="s">
        <v>283</v>
      </c>
      <c r="AL649" t="s">
        <v>284</v>
      </c>
      <c r="AM649" t="s">
        <v>245</v>
      </c>
    </row>
    <row r="650" spans="1:39" x14ac:dyDescent="0.3">
      <c r="A650" s="1">
        <v>43609</v>
      </c>
      <c r="B650" t="s">
        <v>6</v>
      </c>
      <c r="C650" t="s">
        <v>239</v>
      </c>
      <c r="D650">
        <v>200</v>
      </c>
      <c r="E650">
        <v>8</v>
      </c>
      <c r="F650">
        <v>151.320007</v>
      </c>
      <c r="G650">
        <v>151.66000399999999</v>
      </c>
      <c r="H650">
        <v>149.270004</v>
      </c>
      <c r="I650">
        <v>150.63000500000001</v>
      </c>
      <c r="J650">
        <v>150.097748</v>
      </c>
      <c r="K650">
        <v>736300</v>
      </c>
      <c r="L650">
        <v>2.3239999999999998</v>
      </c>
      <c r="M650">
        <v>9.9634723944847002E-4</v>
      </c>
      <c r="N650">
        <v>2.4734183032123099E-2</v>
      </c>
      <c r="O650">
        <v>2.44619275442324E-2</v>
      </c>
      <c r="P650">
        <v>6.8628814093909196E-2</v>
      </c>
      <c r="Q650">
        <v>0.32389765115501101</v>
      </c>
      <c r="R650">
        <v>1.50272948935907E-2</v>
      </c>
      <c r="S650">
        <v>1.43639377091882E-2</v>
      </c>
      <c r="T650">
        <v>1.0463306135828E-2</v>
      </c>
      <c r="U650">
        <v>1.56225597660607E-2</v>
      </c>
      <c r="V650">
        <v>153.58999599999899</v>
      </c>
      <c r="W650">
        <v>107.220001</v>
      </c>
      <c r="X650">
        <v>-0.10196456029217101</v>
      </c>
      <c r="Y650">
        <v>1.3526439988342199E-3</v>
      </c>
      <c r="Z650">
        <v>0.958968677724931</v>
      </c>
      <c r="AA650">
        <v>5.1995643104407101</v>
      </c>
      <c r="AB650">
        <v>5.5215255565902996</v>
      </c>
      <c r="AC650" t="s">
        <v>253</v>
      </c>
      <c r="AD650" t="s">
        <v>280</v>
      </c>
      <c r="AE650" t="s">
        <v>56</v>
      </c>
      <c r="AF650" t="s">
        <v>69</v>
      </c>
      <c r="AG650" t="s">
        <v>281</v>
      </c>
      <c r="AI650">
        <v>68505</v>
      </c>
      <c r="AJ650" t="s">
        <v>282</v>
      </c>
      <c r="AK650" t="s">
        <v>283</v>
      </c>
      <c r="AL650" t="s">
        <v>284</v>
      </c>
      <c r="AM650" t="s">
        <v>245</v>
      </c>
    </row>
    <row r="651" spans="1:39" x14ac:dyDescent="0.3">
      <c r="A651" s="1">
        <v>43642</v>
      </c>
      <c r="B651" t="s">
        <v>6</v>
      </c>
      <c r="C651" t="s">
        <v>246</v>
      </c>
      <c r="D651">
        <v>800</v>
      </c>
      <c r="E651">
        <v>8</v>
      </c>
      <c r="F651">
        <v>165.25</v>
      </c>
      <c r="G651">
        <v>166.970001</v>
      </c>
      <c r="H651">
        <v>164.740005</v>
      </c>
      <c r="I651">
        <v>164.88000500000001</v>
      </c>
      <c r="J651">
        <v>164.88000500000001</v>
      </c>
      <c r="K651">
        <v>1071800</v>
      </c>
      <c r="L651">
        <v>2.0489999999999999</v>
      </c>
      <c r="M651">
        <v>4.1936609023418298E-3</v>
      </c>
      <c r="N651">
        <v>-1.0017511868439801E-2</v>
      </c>
      <c r="O651">
        <v>9.3931231711535598E-2</v>
      </c>
      <c r="P651">
        <v>0.17162547968988701</v>
      </c>
      <c r="Q651">
        <v>0.36730878966172897</v>
      </c>
      <c r="R651">
        <v>7.0529455643710201E-3</v>
      </c>
      <c r="S651">
        <v>1.18976873401909E-2</v>
      </c>
      <c r="T651">
        <v>1.14525252274535E-2</v>
      </c>
      <c r="U651">
        <v>1.5773473835289001E-2</v>
      </c>
      <c r="V651">
        <v>169.300003</v>
      </c>
      <c r="W651">
        <v>108.25</v>
      </c>
      <c r="X651">
        <v>-0.10196456029217101</v>
      </c>
      <c r="Y651">
        <v>-1.2346958449604901E-3</v>
      </c>
      <c r="Z651">
        <v>0.96711556729209203</v>
      </c>
      <c r="AA651">
        <v>5.7975277786484698</v>
      </c>
      <c r="AB651">
        <v>5.79277882008018</v>
      </c>
      <c r="AC651" t="s">
        <v>253</v>
      </c>
      <c r="AD651" t="s">
        <v>280</v>
      </c>
      <c r="AE651" t="s">
        <v>56</v>
      </c>
      <c r="AF651" t="s">
        <v>69</v>
      </c>
      <c r="AG651" t="s">
        <v>281</v>
      </c>
      <c r="AI651">
        <v>68505</v>
      </c>
      <c r="AJ651" t="s">
        <v>282</v>
      </c>
      <c r="AK651" t="s">
        <v>283</v>
      </c>
      <c r="AL651" t="s">
        <v>284</v>
      </c>
      <c r="AM651" t="s">
        <v>245</v>
      </c>
    </row>
    <row r="652" spans="1:39" x14ac:dyDescent="0.3">
      <c r="A652" s="1">
        <v>43564</v>
      </c>
      <c r="B652" t="s">
        <v>6</v>
      </c>
      <c r="C652" t="s">
        <v>246</v>
      </c>
      <c r="D652">
        <v>600</v>
      </c>
      <c r="E652">
        <v>9</v>
      </c>
      <c r="F652">
        <v>140.529999</v>
      </c>
      <c r="G652">
        <v>141.5</v>
      </c>
      <c r="H652">
        <v>139.71000699999999</v>
      </c>
      <c r="I652">
        <v>140.779999</v>
      </c>
      <c r="J652">
        <v>140.28254699999999</v>
      </c>
      <c r="K652">
        <v>756800</v>
      </c>
      <c r="L652">
        <v>2.4990000000000001</v>
      </c>
      <c r="M652">
        <v>1.06598916772951E-3</v>
      </c>
      <c r="N652">
        <v>-6.3020272921357704E-3</v>
      </c>
      <c r="O652">
        <v>1.78545336669487E-2</v>
      </c>
      <c r="P652">
        <v>0.16784878284934199</v>
      </c>
      <c r="Q652">
        <v>0.31316262746050499</v>
      </c>
      <c r="R652">
        <v>5.9543730515236497E-3</v>
      </c>
      <c r="S652">
        <v>8.4810835039046597E-3</v>
      </c>
      <c r="T652">
        <v>1.91038014422911E-2</v>
      </c>
      <c r="U652">
        <v>1.54590999751097E-2</v>
      </c>
      <c r="V652">
        <v>144.94000199999999</v>
      </c>
      <c r="W652">
        <v>105.05999799999999</v>
      </c>
      <c r="X652">
        <v>-0.101810057874892</v>
      </c>
      <c r="Y652">
        <v>-6.0859766572597396E-3</v>
      </c>
      <c r="Z652">
        <v>0.924956023086273</v>
      </c>
      <c r="AA652">
        <v>4.8694627401685597</v>
      </c>
      <c r="AB652">
        <v>4.7804630910425301</v>
      </c>
      <c r="AC652" t="s">
        <v>254</v>
      </c>
      <c r="AD652" t="s">
        <v>280</v>
      </c>
      <c r="AE652" t="s">
        <v>56</v>
      </c>
      <c r="AF652" t="s">
        <v>69</v>
      </c>
      <c r="AG652" t="s">
        <v>281</v>
      </c>
      <c r="AI652">
        <v>68505</v>
      </c>
      <c r="AJ652" t="s">
        <v>282</v>
      </c>
      <c r="AK652" t="s">
        <v>283</v>
      </c>
      <c r="AL652" t="s">
        <v>284</v>
      </c>
      <c r="AM652" t="s">
        <v>245</v>
      </c>
    </row>
    <row r="653" spans="1:39" x14ac:dyDescent="0.3">
      <c r="A653" s="1">
        <v>43571</v>
      </c>
      <c r="B653" t="s">
        <v>6</v>
      </c>
      <c r="C653" t="s">
        <v>239</v>
      </c>
      <c r="D653">
        <v>1400</v>
      </c>
      <c r="E653">
        <v>9</v>
      </c>
      <c r="F653">
        <v>143.83000200000001</v>
      </c>
      <c r="G653">
        <v>144.91000399999999</v>
      </c>
      <c r="H653">
        <v>143.41999799999999</v>
      </c>
      <c r="I653">
        <v>144.80999800000001</v>
      </c>
      <c r="J653">
        <v>144.29830899999999</v>
      </c>
      <c r="K653">
        <v>714300</v>
      </c>
      <c r="L653">
        <v>2.5920000000000001</v>
      </c>
      <c r="M653">
        <v>8.5997653471301706E-3</v>
      </c>
      <c r="N653">
        <v>2.82241654182387E-2</v>
      </c>
      <c r="O653">
        <v>2.9219160311481501E-2</v>
      </c>
      <c r="P653">
        <v>0.22786756070817801</v>
      </c>
      <c r="Q653">
        <v>0.30196773310149999</v>
      </c>
      <c r="R653">
        <v>5.2757959990087601E-3</v>
      </c>
      <c r="S653">
        <v>7.80450235412715E-3</v>
      </c>
      <c r="T653">
        <v>1.8535437767276099E-2</v>
      </c>
      <c r="U653">
        <v>1.53783717161889E-2</v>
      </c>
      <c r="V653">
        <v>144.94000199999999</v>
      </c>
      <c r="W653">
        <v>105.05999799999999</v>
      </c>
      <c r="X653">
        <v>-0.101810057874892</v>
      </c>
      <c r="Y653">
        <v>5.0922850790659495E-4</v>
      </c>
      <c r="Z653">
        <v>0.91742523760968497</v>
      </c>
      <c r="AA653">
        <v>4.6771080009162702</v>
      </c>
      <c r="AB653">
        <v>4.6663838415391297</v>
      </c>
      <c r="AC653" t="s">
        <v>254</v>
      </c>
      <c r="AD653" t="s">
        <v>280</v>
      </c>
      <c r="AE653" t="s">
        <v>56</v>
      </c>
      <c r="AF653" t="s">
        <v>69</v>
      </c>
      <c r="AG653" t="s">
        <v>281</v>
      </c>
      <c r="AI653">
        <v>68505</v>
      </c>
      <c r="AJ653" t="s">
        <v>282</v>
      </c>
      <c r="AK653" t="s">
        <v>283</v>
      </c>
      <c r="AL653" t="s">
        <v>284</v>
      </c>
      <c r="AM653" t="s">
        <v>245</v>
      </c>
    </row>
    <row r="654" spans="1:39" x14ac:dyDescent="0.3">
      <c r="A654" s="1">
        <v>43588</v>
      </c>
      <c r="B654" t="s">
        <v>6</v>
      </c>
      <c r="C654" t="s">
        <v>239</v>
      </c>
      <c r="D654">
        <v>1000</v>
      </c>
      <c r="E654">
        <v>9</v>
      </c>
      <c r="F654">
        <v>143.21000699999999</v>
      </c>
      <c r="G654">
        <v>148.429993</v>
      </c>
      <c r="H654">
        <v>140.64999399999999</v>
      </c>
      <c r="I654">
        <v>143.61999499999999</v>
      </c>
      <c r="J654">
        <v>143.112503</v>
      </c>
      <c r="K654">
        <v>1564000</v>
      </c>
      <c r="L654">
        <v>2.5310000000000001</v>
      </c>
      <c r="M654">
        <v>8.8820432824082696E-3</v>
      </c>
      <c r="N654">
        <v>-1.8214969609126001E-2</v>
      </c>
      <c r="O654">
        <v>1.3670446269120199E-2</v>
      </c>
      <c r="P654">
        <v>0.19740597840841001</v>
      </c>
      <c r="Q654">
        <v>0.30563043034896897</v>
      </c>
      <c r="R654">
        <v>8.6933920856172402E-3</v>
      </c>
      <c r="S654">
        <v>7.6301093393575199E-3</v>
      </c>
      <c r="T654">
        <v>1.8542804193798501E-2</v>
      </c>
      <c r="U654">
        <v>1.53996180520068E-2</v>
      </c>
      <c r="V654">
        <v>148.429993</v>
      </c>
      <c r="W654">
        <v>105.05999799999999</v>
      </c>
      <c r="X654">
        <v>-0.101810057874892</v>
      </c>
      <c r="Y654">
        <v>9.5921274614703799E-3</v>
      </c>
      <c r="Z654">
        <v>0.93289072851622101</v>
      </c>
      <c r="AA654">
        <v>4.7834889269068102</v>
      </c>
      <c r="AB654">
        <v>4.5414665336392703</v>
      </c>
      <c r="AC654" t="s">
        <v>254</v>
      </c>
      <c r="AD654" t="s">
        <v>280</v>
      </c>
      <c r="AE654" t="s">
        <v>56</v>
      </c>
      <c r="AF654" t="s">
        <v>69</v>
      </c>
      <c r="AG654" t="s">
        <v>281</v>
      </c>
      <c r="AI654">
        <v>68505</v>
      </c>
      <c r="AJ654" t="s">
        <v>282</v>
      </c>
      <c r="AK654" t="s">
        <v>283</v>
      </c>
      <c r="AL654" t="s">
        <v>284</v>
      </c>
      <c r="AM654" t="s">
        <v>245</v>
      </c>
    </row>
    <row r="655" spans="1:39" x14ac:dyDescent="0.3">
      <c r="A655" s="1">
        <v>43607</v>
      </c>
      <c r="B655" t="s">
        <v>6</v>
      </c>
      <c r="C655" t="s">
        <v>239</v>
      </c>
      <c r="D655">
        <v>800</v>
      </c>
      <c r="E655">
        <v>9</v>
      </c>
      <c r="F655">
        <v>148.029999</v>
      </c>
      <c r="G655">
        <v>152.990005</v>
      </c>
      <c r="H655">
        <v>148.029999</v>
      </c>
      <c r="I655">
        <v>152.63000500000001</v>
      </c>
      <c r="J655">
        <v>152.09068300000001</v>
      </c>
      <c r="K655">
        <v>1310800</v>
      </c>
      <c r="L655">
        <v>2.3929999999999998</v>
      </c>
      <c r="M655">
        <v>2.5884181992197101E-2</v>
      </c>
      <c r="N655">
        <v>5.0042447358550103E-2</v>
      </c>
      <c r="O655">
        <v>5.7370441026343297E-2</v>
      </c>
      <c r="P655">
        <v>0.101991366740787</v>
      </c>
      <c r="Q655">
        <v>0.35953210436611399</v>
      </c>
      <c r="R655">
        <v>1.49658855863458E-2</v>
      </c>
      <c r="S655">
        <v>1.4189473382114201E-2</v>
      </c>
      <c r="T655">
        <v>1.03971475734748E-2</v>
      </c>
      <c r="U655">
        <v>1.5618392196541901E-2</v>
      </c>
      <c r="V655">
        <v>152.990005</v>
      </c>
      <c r="W655">
        <v>107.220001</v>
      </c>
      <c r="X655">
        <v>-0.10196456029217101</v>
      </c>
      <c r="Y655">
        <v>-2.8283920525026501E-3</v>
      </c>
      <c r="Z655">
        <v>0.95679149016874698</v>
      </c>
      <c r="AA655">
        <v>5.8059053260269202</v>
      </c>
      <c r="AB655">
        <v>5.5402870679983396</v>
      </c>
      <c r="AC655" t="s">
        <v>254</v>
      </c>
      <c r="AD655" t="s">
        <v>280</v>
      </c>
      <c r="AE655" t="s">
        <v>56</v>
      </c>
      <c r="AF655" t="s">
        <v>69</v>
      </c>
      <c r="AG655" t="s">
        <v>281</v>
      </c>
      <c r="AI655">
        <v>68505</v>
      </c>
      <c r="AJ655" t="s">
        <v>282</v>
      </c>
      <c r="AK655" t="s">
        <v>283</v>
      </c>
      <c r="AL655" t="s">
        <v>284</v>
      </c>
      <c r="AM655" t="s">
        <v>245</v>
      </c>
    </row>
    <row r="656" spans="1:39" x14ac:dyDescent="0.3">
      <c r="A656" s="1">
        <v>43609</v>
      </c>
      <c r="B656" t="s">
        <v>6</v>
      </c>
      <c r="C656" t="s">
        <v>239</v>
      </c>
      <c r="D656">
        <v>700</v>
      </c>
      <c r="E656">
        <v>9</v>
      </c>
      <c r="F656">
        <v>151.320007</v>
      </c>
      <c r="G656">
        <v>151.66000399999999</v>
      </c>
      <c r="H656">
        <v>149.270004</v>
      </c>
      <c r="I656">
        <v>150.63000500000001</v>
      </c>
      <c r="J656">
        <v>150.097748</v>
      </c>
      <c r="K656">
        <v>736300</v>
      </c>
      <c r="L656">
        <v>2.3239999999999998</v>
      </c>
      <c r="M656">
        <v>9.9634723944847002E-4</v>
      </c>
      <c r="N656">
        <v>2.4734183032123099E-2</v>
      </c>
      <c r="O656">
        <v>2.44619275442324E-2</v>
      </c>
      <c r="P656">
        <v>6.8628814093909196E-2</v>
      </c>
      <c r="Q656">
        <v>0.32389765115501101</v>
      </c>
      <c r="R656">
        <v>1.50272948935907E-2</v>
      </c>
      <c r="S656">
        <v>1.43639377091882E-2</v>
      </c>
      <c r="T656">
        <v>1.0463306135828E-2</v>
      </c>
      <c r="U656">
        <v>1.56225597660607E-2</v>
      </c>
      <c r="V656">
        <v>153.58999599999899</v>
      </c>
      <c r="W656">
        <v>107.220001</v>
      </c>
      <c r="X656">
        <v>-0.10196456029217101</v>
      </c>
      <c r="Y656">
        <v>1.3526439988342199E-3</v>
      </c>
      <c r="Z656">
        <v>0.958968677724931</v>
      </c>
      <c r="AA656">
        <v>5.1995643104407101</v>
      </c>
      <c r="AB656">
        <v>5.5215255565902996</v>
      </c>
      <c r="AC656" t="s">
        <v>254</v>
      </c>
      <c r="AD656" t="s">
        <v>280</v>
      </c>
      <c r="AE656" t="s">
        <v>56</v>
      </c>
      <c r="AF656" t="s">
        <v>69</v>
      </c>
      <c r="AG656" t="s">
        <v>281</v>
      </c>
      <c r="AI656">
        <v>68505</v>
      </c>
      <c r="AJ656" t="s">
        <v>282</v>
      </c>
      <c r="AK656" t="s">
        <v>283</v>
      </c>
      <c r="AL656" t="s">
        <v>284</v>
      </c>
      <c r="AM656" t="s">
        <v>245</v>
      </c>
    </row>
    <row r="657" spans="1:39" x14ac:dyDescent="0.3">
      <c r="A657" s="1">
        <v>43622</v>
      </c>
      <c r="B657" t="s">
        <v>6</v>
      </c>
      <c r="C657" t="s">
        <v>246</v>
      </c>
      <c r="D657">
        <v>1000</v>
      </c>
      <c r="E657">
        <v>9</v>
      </c>
      <c r="F657">
        <v>160.64999399999999</v>
      </c>
      <c r="G657">
        <v>161.35000600000001</v>
      </c>
      <c r="H657">
        <v>158.91999799999999</v>
      </c>
      <c r="I657">
        <v>160.979996</v>
      </c>
      <c r="J657">
        <v>160.41116299999999</v>
      </c>
      <c r="K657">
        <v>863900</v>
      </c>
      <c r="L657">
        <v>2.1240000000000001</v>
      </c>
      <c r="M657">
        <v>2.1764985898026501E-3</v>
      </c>
      <c r="N657">
        <v>6.2081618646115798E-2</v>
      </c>
      <c r="O657">
        <v>0.123483109676213</v>
      </c>
      <c r="P657">
        <v>0.14733763827694801</v>
      </c>
      <c r="Q657">
        <v>0.37690902900617301</v>
      </c>
      <c r="R657">
        <v>1.61196298460041E-2</v>
      </c>
      <c r="S657">
        <v>1.5642761221230501E-2</v>
      </c>
      <c r="T657">
        <v>1.15020804509454E-2</v>
      </c>
      <c r="U657">
        <v>1.5704261320121701E-2</v>
      </c>
      <c r="V657">
        <v>161.35000600000001</v>
      </c>
      <c r="W657">
        <v>108.25</v>
      </c>
      <c r="X657">
        <v>-0.10196456029217101</v>
      </c>
      <c r="Y657">
        <v>6.1168407152111899E-3</v>
      </c>
      <c r="Z657">
        <v>0.96919205283846399</v>
      </c>
      <c r="AA657">
        <v>6.1060630938925096</v>
      </c>
      <c r="AB657">
        <v>6.0145564079128198</v>
      </c>
      <c r="AC657" t="s">
        <v>254</v>
      </c>
      <c r="AD657" t="s">
        <v>280</v>
      </c>
      <c r="AE657" t="s">
        <v>56</v>
      </c>
      <c r="AF657" t="s">
        <v>69</v>
      </c>
      <c r="AG657" t="s">
        <v>281</v>
      </c>
      <c r="AI657">
        <v>68505</v>
      </c>
      <c r="AJ657" t="s">
        <v>282</v>
      </c>
      <c r="AK657" t="s">
        <v>283</v>
      </c>
      <c r="AL657" t="s">
        <v>284</v>
      </c>
      <c r="AM657" t="s">
        <v>245</v>
      </c>
    </row>
    <row r="658" spans="1:39" x14ac:dyDescent="0.3">
      <c r="A658" s="1">
        <v>43644</v>
      </c>
      <c r="B658" t="s">
        <v>6</v>
      </c>
      <c r="C658" t="s">
        <v>239</v>
      </c>
      <c r="D658">
        <v>400</v>
      </c>
      <c r="E658">
        <v>9</v>
      </c>
      <c r="F658">
        <v>164.990005</v>
      </c>
      <c r="G658">
        <v>166.949997</v>
      </c>
      <c r="H658">
        <v>163.429993</v>
      </c>
      <c r="I658">
        <v>166.729996</v>
      </c>
      <c r="J658">
        <v>166.729996</v>
      </c>
      <c r="K658">
        <v>2931200</v>
      </c>
      <c r="L658">
        <v>2</v>
      </c>
      <c r="M658">
        <v>1.2857388886510101E-2</v>
      </c>
      <c r="N658">
        <v>9.8849580709153995E-3</v>
      </c>
      <c r="O658">
        <v>0.114158727551502</v>
      </c>
      <c r="P658">
        <v>0.17527763195599699</v>
      </c>
      <c r="Q658">
        <v>0.38399656698742701</v>
      </c>
      <c r="R658">
        <v>7.9102898769145905E-3</v>
      </c>
      <c r="S658">
        <v>1.1730121604698799E-2</v>
      </c>
      <c r="T658">
        <v>1.1501021752801001E-2</v>
      </c>
      <c r="U658">
        <v>1.5785320217990902E-2</v>
      </c>
      <c r="V658">
        <v>169.300003</v>
      </c>
      <c r="W658">
        <v>108.25</v>
      </c>
      <c r="X658">
        <v>-0.10196456029217101</v>
      </c>
      <c r="Y658">
        <v>5.7409418775350302E-3</v>
      </c>
      <c r="Z658">
        <v>0.97070887715204401</v>
      </c>
      <c r="AA658">
        <v>6.0630648088481598</v>
      </c>
      <c r="AB658">
        <v>5.7921505702817599</v>
      </c>
      <c r="AC658" t="s">
        <v>254</v>
      </c>
      <c r="AD658" t="s">
        <v>280</v>
      </c>
      <c r="AE658" t="s">
        <v>56</v>
      </c>
      <c r="AF658" t="s">
        <v>69</v>
      </c>
      <c r="AG658" t="s">
        <v>281</v>
      </c>
      <c r="AI658">
        <v>68505</v>
      </c>
      <c r="AJ658" t="s">
        <v>282</v>
      </c>
      <c r="AK658" t="s">
        <v>283</v>
      </c>
      <c r="AL658" t="s">
        <v>284</v>
      </c>
      <c r="AM658" t="s">
        <v>245</v>
      </c>
    </row>
    <row r="659" spans="1:39" x14ac:dyDescent="0.3">
      <c r="A659" s="1">
        <v>43565</v>
      </c>
      <c r="B659" t="s">
        <v>6</v>
      </c>
      <c r="C659" t="s">
        <v>239</v>
      </c>
      <c r="D659">
        <v>1200</v>
      </c>
      <c r="E659">
        <v>10</v>
      </c>
      <c r="F659">
        <v>141</v>
      </c>
      <c r="G659">
        <v>142.75</v>
      </c>
      <c r="H659">
        <v>140.89999399999999</v>
      </c>
      <c r="I659">
        <v>142.699997</v>
      </c>
      <c r="J659">
        <v>142.19575499999999</v>
      </c>
      <c r="K659">
        <v>646100</v>
      </c>
      <c r="L659">
        <v>2.4769999999999999</v>
      </c>
      <c r="M659">
        <v>1.35460829516718E-2</v>
      </c>
      <c r="N659">
        <v>2.8773155095002398E-3</v>
      </c>
      <c r="O659">
        <v>1.2848662796393E-2</v>
      </c>
      <c r="P659">
        <v>0.20982636533931001</v>
      </c>
      <c r="Q659">
        <v>0.29994739336257997</v>
      </c>
      <c r="R659">
        <v>8.8393084886829194E-3</v>
      </c>
      <c r="S659">
        <v>8.0380401860925196E-3</v>
      </c>
      <c r="T659">
        <v>1.8730138463984001E-2</v>
      </c>
      <c r="U659">
        <v>1.53944688424533E-2</v>
      </c>
      <c r="V659">
        <v>144.94000199999999</v>
      </c>
      <c r="W659">
        <v>105.05999799999999</v>
      </c>
      <c r="X659">
        <v>-0.101810057874892</v>
      </c>
      <c r="Y659">
        <v>3.47183783585567E-3</v>
      </c>
      <c r="Z659">
        <v>0.91872068662880502</v>
      </c>
      <c r="AA659">
        <v>4.6549588425908199</v>
      </c>
      <c r="AB659">
        <v>4.7186903801424096</v>
      </c>
      <c r="AC659" t="s">
        <v>255</v>
      </c>
      <c r="AD659" t="s">
        <v>280</v>
      </c>
      <c r="AE659" t="s">
        <v>56</v>
      </c>
      <c r="AF659" t="s">
        <v>69</v>
      </c>
      <c r="AG659" t="s">
        <v>281</v>
      </c>
      <c r="AI659">
        <v>68505</v>
      </c>
      <c r="AJ659" t="s">
        <v>282</v>
      </c>
      <c r="AK659" t="s">
        <v>283</v>
      </c>
      <c r="AL659" t="s">
        <v>284</v>
      </c>
      <c r="AM659" t="s">
        <v>245</v>
      </c>
    </row>
    <row r="660" spans="1:39" x14ac:dyDescent="0.3">
      <c r="A660" s="1">
        <v>43572</v>
      </c>
      <c r="B660" t="s">
        <v>6</v>
      </c>
      <c r="C660" t="s">
        <v>246</v>
      </c>
      <c r="D660">
        <v>1900</v>
      </c>
      <c r="E660">
        <v>10</v>
      </c>
      <c r="F660">
        <v>145</v>
      </c>
      <c r="G660">
        <v>145.759995</v>
      </c>
      <c r="H660">
        <v>143.449997</v>
      </c>
      <c r="I660">
        <v>143.61999499999999</v>
      </c>
      <c r="J660">
        <v>143.112503</v>
      </c>
      <c r="K660">
        <v>539700</v>
      </c>
      <c r="L660">
        <v>2.5920000000000001</v>
      </c>
      <c r="M660">
        <v>-8.2516918569827992E-3</v>
      </c>
      <c r="N660">
        <v>6.4263906095841103E-3</v>
      </c>
      <c r="O660">
        <v>2.1963347208548398E-2</v>
      </c>
      <c r="P660">
        <v>0.23020988092851399</v>
      </c>
      <c r="Q660">
        <v>0.27795759070679099</v>
      </c>
      <c r="R660">
        <v>6.0619953876483003E-3</v>
      </c>
      <c r="S660">
        <v>8.0566285270377291E-3</v>
      </c>
      <c r="T660">
        <v>1.8508802723111902E-2</v>
      </c>
      <c r="U660">
        <v>1.53621734248251E-2</v>
      </c>
      <c r="V660">
        <v>145.759995</v>
      </c>
      <c r="W660">
        <v>105.05999799999999</v>
      </c>
      <c r="X660">
        <v>-0.101810057874892</v>
      </c>
      <c r="Y660">
        <v>-2.2764010197428601E-3</v>
      </c>
      <c r="Z660">
        <v>0.91586867304778496</v>
      </c>
      <c r="AA660">
        <v>4.2681089003949904</v>
      </c>
      <c r="AB660">
        <v>4.58901385309996</v>
      </c>
      <c r="AC660" t="s">
        <v>255</v>
      </c>
      <c r="AD660" t="s">
        <v>280</v>
      </c>
      <c r="AE660" t="s">
        <v>56</v>
      </c>
      <c r="AF660" t="s">
        <v>69</v>
      </c>
      <c r="AG660" t="s">
        <v>281</v>
      </c>
      <c r="AI660">
        <v>68505</v>
      </c>
      <c r="AJ660" t="s">
        <v>282</v>
      </c>
      <c r="AK660" t="s">
        <v>283</v>
      </c>
      <c r="AL660" t="s">
        <v>284</v>
      </c>
      <c r="AM660" t="s">
        <v>245</v>
      </c>
    </row>
    <row r="661" spans="1:39" x14ac:dyDescent="0.3">
      <c r="A661" s="1">
        <v>43591</v>
      </c>
      <c r="B661" t="s">
        <v>6</v>
      </c>
      <c r="C661" t="s">
        <v>246</v>
      </c>
      <c r="D661">
        <v>1000</v>
      </c>
      <c r="E661">
        <v>10</v>
      </c>
      <c r="F661">
        <v>141.36999499999999</v>
      </c>
      <c r="G661">
        <v>142.66000399999999</v>
      </c>
      <c r="H661">
        <v>139.21000699999999</v>
      </c>
      <c r="I661">
        <v>142.279999</v>
      </c>
      <c r="J661">
        <v>141.777252</v>
      </c>
      <c r="K661">
        <v>1011700</v>
      </c>
      <c r="L661">
        <v>2.5</v>
      </c>
      <c r="M661">
        <v>-9.3738771147703799E-3</v>
      </c>
      <c r="N661">
        <v>-2.0728271431855402E-2</v>
      </c>
      <c r="O661" s="44">
        <v>-7.0170995686028202E-5</v>
      </c>
      <c r="P661">
        <v>0.173939087877129</v>
      </c>
      <c r="Q661">
        <v>0.29569904254474999</v>
      </c>
      <c r="R661">
        <v>8.9934298088088296E-3</v>
      </c>
      <c r="S661">
        <v>7.8676113137180897E-3</v>
      </c>
      <c r="T661">
        <v>1.8554794792320101E-2</v>
      </c>
      <c r="U661">
        <v>1.5414003125862399E-2</v>
      </c>
      <c r="V661">
        <v>148.429993</v>
      </c>
      <c r="W661">
        <v>105.05999799999999</v>
      </c>
      <c r="X661">
        <v>-0.101810057874892</v>
      </c>
      <c r="Y661">
        <v>-4.4810132310555703E-3</v>
      </c>
      <c r="Z661">
        <v>0.93444350963164802</v>
      </c>
      <c r="AA661">
        <v>4.6322910782037798</v>
      </c>
      <c r="AB661">
        <v>4.5473389023524202</v>
      </c>
      <c r="AC661" t="s">
        <v>255</v>
      </c>
      <c r="AD661" t="s">
        <v>280</v>
      </c>
      <c r="AE661" t="s">
        <v>56</v>
      </c>
      <c r="AF661" t="s">
        <v>69</v>
      </c>
      <c r="AG661" t="s">
        <v>281</v>
      </c>
      <c r="AI661">
        <v>68505</v>
      </c>
      <c r="AJ661" t="s">
        <v>282</v>
      </c>
      <c r="AK661" t="s">
        <v>283</v>
      </c>
      <c r="AL661" t="s">
        <v>284</v>
      </c>
      <c r="AM661" t="s">
        <v>245</v>
      </c>
    </row>
    <row r="662" spans="1:39" x14ac:dyDescent="0.3">
      <c r="A662" s="1">
        <v>43592</v>
      </c>
      <c r="B662" t="s">
        <v>6</v>
      </c>
      <c r="C662" t="s">
        <v>239</v>
      </c>
      <c r="D662">
        <v>800</v>
      </c>
      <c r="E662">
        <v>10</v>
      </c>
      <c r="F662">
        <v>140.83999599999899</v>
      </c>
      <c r="G662">
        <v>141.990005</v>
      </c>
      <c r="H662">
        <v>140.53999299999899</v>
      </c>
      <c r="I662">
        <v>141.75</v>
      </c>
      <c r="J662">
        <v>141.24911499999999</v>
      </c>
      <c r="K662">
        <v>1026100</v>
      </c>
      <c r="L662">
        <v>2.448</v>
      </c>
      <c r="M662">
        <v>-3.7320735774933099E-3</v>
      </c>
      <c r="N662">
        <v>-2.2048022116135699E-2</v>
      </c>
      <c r="O662">
        <v>7.5771630430489303E-3</v>
      </c>
      <c r="P662">
        <v>0.17580369815532501</v>
      </c>
      <c r="Q662">
        <v>0.28881484360204102</v>
      </c>
      <c r="R662">
        <v>8.9490974658677398E-3</v>
      </c>
      <c r="S662">
        <v>7.5014711026346204E-3</v>
      </c>
      <c r="T662">
        <v>1.8542731632486101E-2</v>
      </c>
      <c r="U662">
        <v>1.5416582493253599E-2</v>
      </c>
      <c r="V662">
        <v>148.429993</v>
      </c>
      <c r="W662">
        <v>105.410004</v>
      </c>
      <c r="X662">
        <v>-0.101810057874892</v>
      </c>
      <c r="Y662">
        <v>-1.6649488130547601E-2</v>
      </c>
      <c r="Z662">
        <v>0.93133138792574799</v>
      </c>
      <c r="AA662">
        <v>4.5334400205693903</v>
      </c>
      <c r="AB662">
        <v>4.5497087862161996</v>
      </c>
      <c r="AC662" t="s">
        <v>255</v>
      </c>
      <c r="AD662" t="s">
        <v>280</v>
      </c>
      <c r="AE662" t="s">
        <v>56</v>
      </c>
      <c r="AF662" t="s">
        <v>69</v>
      </c>
      <c r="AG662" t="s">
        <v>281</v>
      </c>
      <c r="AI662">
        <v>68505</v>
      </c>
      <c r="AJ662" t="s">
        <v>282</v>
      </c>
      <c r="AK662" t="s">
        <v>283</v>
      </c>
      <c r="AL662" t="s">
        <v>284</v>
      </c>
      <c r="AM662" t="s">
        <v>245</v>
      </c>
    </row>
    <row r="663" spans="1:39" x14ac:dyDescent="0.3">
      <c r="A663" s="1">
        <v>43593</v>
      </c>
      <c r="B663" t="s">
        <v>6</v>
      </c>
      <c r="C663" t="s">
        <v>239</v>
      </c>
      <c r="D663">
        <v>600</v>
      </c>
      <c r="E663">
        <v>10</v>
      </c>
      <c r="F663">
        <v>141.729996</v>
      </c>
      <c r="G663">
        <v>143.979996</v>
      </c>
      <c r="H663">
        <v>141.199997</v>
      </c>
      <c r="I663">
        <v>143.050003</v>
      </c>
      <c r="J663">
        <v>142.54452499999999</v>
      </c>
      <c r="K663">
        <v>809600</v>
      </c>
      <c r="L663">
        <v>2.4820000000000002</v>
      </c>
      <c r="M663">
        <v>9.1293025246058507E-3</v>
      </c>
      <c r="N663">
        <v>2.2395472885384901E-3</v>
      </c>
      <c r="O663">
        <v>1.6848525801767801E-2</v>
      </c>
      <c r="P663">
        <v>0.17617601532643801</v>
      </c>
      <c r="Q663">
        <v>0.30463123141023202</v>
      </c>
      <c r="R663">
        <v>8.2179138628365005E-3</v>
      </c>
      <c r="S663">
        <v>7.7297933692756704E-3</v>
      </c>
      <c r="T663">
        <v>1.8544723108294501E-2</v>
      </c>
      <c r="U663">
        <v>1.5416760850342799E-2</v>
      </c>
      <c r="V663">
        <v>148.429993</v>
      </c>
      <c r="W663">
        <v>105.410004</v>
      </c>
      <c r="X663">
        <v>-0.101810057874892</v>
      </c>
      <c r="Y663">
        <v>-1.60671540560346E-3</v>
      </c>
      <c r="Z663">
        <v>0.93201895316095795</v>
      </c>
      <c r="AA663">
        <v>4.8064254350155204</v>
      </c>
      <c r="AB663">
        <v>4.6477023526294303</v>
      </c>
      <c r="AC663" t="s">
        <v>255</v>
      </c>
      <c r="AD663" t="s">
        <v>280</v>
      </c>
      <c r="AE663" t="s">
        <v>56</v>
      </c>
      <c r="AF663" t="s">
        <v>69</v>
      </c>
      <c r="AG663" t="s">
        <v>281</v>
      </c>
      <c r="AI663">
        <v>68505</v>
      </c>
      <c r="AJ663" t="s">
        <v>282</v>
      </c>
      <c r="AK663" t="s">
        <v>283</v>
      </c>
      <c r="AL663" t="s">
        <v>284</v>
      </c>
      <c r="AM663" t="s">
        <v>245</v>
      </c>
    </row>
    <row r="664" spans="1:39" x14ac:dyDescent="0.3">
      <c r="A664" s="1">
        <v>43606</v>
      </c>
      <c r="B664" t="s">
        <v>6</v>
      </c>
      <c r="C664" t="s">
        <v>239</v>
      </c>
      <c r="D664">
        <v>900</v>
      </c>
      <c r="E664">
        <v>10</v>
      </c>
      <c r="F664">
        <v>147.61000100000001</v>
      </c>
      <c r="G664">
        <v>149.64999399999999</v>
      </c>
      <c r="H664">
        <v>147.61000100000001</v>
      </c>
      <c r="I664">
        <v>148.729996</v>
      </c>
      <c r="J664">
        <v>148.204453</v>
      </c>
      <c r="K664">
        <v>989600</v>
      </c>
      <c r="L664">
        <v>2.4260000000000002</v>
      </c>
      <c r="M664">
        <v>1.2380494479101599E-2</v>
      </c>
      <c r="N664">
        <v>2.7953814895734199E-2</v>
      </c>
      <c r="O664">
        <v>3.6773557053332503E-2</v>
      </c>
      <c r="P664">
        <v>7.01994053159503E-2</v>
      </c>
      <c r="Q664">
        <v>0.35199185244738901</v>
      </c>
      <c r="R664">
        <v>1.2092274377064401E-2</v>
      </c>
      <c r="S664">
        <v>1.3227440052315201E-2</v>
      </c>
      <c r="T664">
        <v>9.9628716928140005E-3</v>
      </c>
      <c r="U664">
        <v>1.55785219303373E-2</v>
      </c>
      <c r="V664">
        <v>149.64999399999999</v>
      </c>
      <c r="W664">
        <v>106.82</v>
      </c>
      <c r="X664">
        <v>-0.10196456029217101</v>
      </c>
      <c r="Y664">
        <v>8.4599491109458805E-3</v>
      </c>
      <c r="Z664">
        <v>0.96352066797058999</v>
      </c>
      <c r="AA664">
        <v>5.6781070871800701</v>
      </c>
      <c r="AB664">
        <v>5.3998727404571003</v>
      </c>
      <c r="AC664" t="s">
        <v>255</v>
      </c>
      <c r="AD664" t="s">
        <v>280</v>
      </c>
      <c r="AE664" t="s">
        <v>56</v>
      </c>
      <c r="AF664" t="s">
        <v>69</v>
      </c>
      <c r="AG664" t="s">
        <v>281</v>
      </c>
      <c r="AI664">
        <v>68505</v>
      </c>
      <c r="AJ664" t="s">
        <v>282</v>
      </c>
      <c r="AK664" t="s">
        <v>283</v>
      </c>
      <c r="AL664" t="s">
        <v>284</v>
      </c>
      <c r="AM664" t="s">
        <v>245</v>
      </c>
    </row>
    <row r="665" spans="1:39" x14ac:dyDescent="0.3">
      <c r="A665" s="1">
        <v>43565</v>
      </c>
      <c r="B665" t="s">
        <v>6</v>
      </c>
      <c r="C665" t="s">
        <v>239</v>
      </c>
      <c r="D665">
        <v>1200</v>
      </c>
      <c r="E665">
        <v>11</v>
      </c>
      <c r="F665">
        <v>141</v>
      </c>
      <c r="G665">
        <v>142.75</v>
      </c>
      <c r="H665">
        <v>140.89999399999999</v>
      </c>
      <c r="I665">
        <v>142.699997</v>
      </c>
      <c r="J665">
        <v>142.19575499999999</v>
      </c>
      <c r="K665">
        <v>646100</v>
      </c>
      <c r="L665">
        <v>2.4769999999999999</v>
      </c>
      <c r="M665">
        <v>1.35460829516718E-2</v>
      </c>
      <c r="N665">
        <v>2.8773155095002398E-3</v>
      </c>
      <c r="O665">
        <v>1.2848662796393E-2</v>
      </c>
      <c r="P665">
        <v>0.20982636533931001</v>
      </c>
      <c r="Q665">
        <v>0.29994739336257997</v>
      </c>
      <c r="R665">
        <v>8.8393084886829194E-3</v>
      </c>
      <c r="S665">
        <v>8.0380401860925196E-3</v>
      </c>
      <c r="T665">
        <v>1.8730138463984001E-2</v>
      </c>
      <c r="U665">
        <v>1.53944688424533E-2</v>
      </c>
      <c r="V665">
        <v>144.94000199999999</v>
      </c>
      <c r="W665">
        <v>105.05999799999999</v>
      </c>
      <c r="X665">
        <v>-0.101810057874892</v>
      </c>
      <c r="Y665">
        <v>3.47183783585567E-3</v>
      </c>
      <c r="Z665">
        <v>0.91872068662880502</v>
      </c>
      <c r="AA665">
        <v>4.6549588425908199</v>
      </c>
      <c r="AB665">
        <v>4.7186903801424096</v>
      </c>
      <c r="AC665" t="s">
        <v>256</v>
      </c>
      <c r="AD665" t="s">
        <v>280</v>
      </c>
      <c r="AE665" t="s">
        <v>56</v>
      </c>
      <c r="AF665" t="s">
        <v>69</v>
      </c>
      <c r="AG665" t="s">
        <v>281</v>
      </c>
      <c r="AI665">
        <v>68505</v>
      </c>
      <c r="AJ665" t="s">
        <v>282</v>
      </c>
      <c r="AK665" t="s">
        <v>283</v>
      </c>
      <c r="AL665" t="s">
        <v>284</v>
      </c>
      <c r="AM665" t="s">
        <v>245</v>
      </c>
    </row>
    <row r="666" spans="1:39" x14ac:dyDescent="0.3">
      <c r="A666" s="1">
        <v>43586</v>
      </c>
      <c r="B666" t="s">
        <v>6</v>
      </c>
      <c r="C666" t="s">
        <v>246</v>
      </c>
      <c r="D666">
        <v>1000</v>
      </c>
      <c r="E666">
        <v>11</v>
      </c>
      <c r="F666">
        <v>144.96000699999999</v>
      </c>
      <c r="G666">
        <v>145.21000699999999</v>
      </c>
      <c r="H666">
        <v>142.71000699999999</v>
      </c>
      <c r="I666">
        <v>142.729996</v>
      </c>
      <c r="J666">
        <v>142.22564700000001</v>
      </c>
      <c r="K666">
        <v>1056400</v>
      </c>
      <c r="L666">
        <v>2.5110000000000001</v>
      </c>
      <c r="M666">
        <v>-1.51582668800684E-2</v>
      </c>
      <c r="N666">
        <v>-2.9409947895256399E-2</v>
      </c>
      <c r="O666">
        <v>1.6316778130777199E-2</v>
      </c>
      <c r="P666">
        <v>0.20445646301752099</v>
      </c>
      <c r="Q666">
        <v>0.27917973109491301</v>
      </c>
      <c r="R666">
        <v>7.6207696198482503E-3</v>
      </c>
      <c r="S666">
        <v>7.4957862930461099E-3</v>
      </c>
      <c r="T666">
        <v>1.8553148683519999E-2</v>
      </c>
      <c r="U666">
        <v>1.54242064305936E-2</v>
      </c>
      <c r="V666">
        <v>147.58999599999899</v>
      </c>
      <c r="W666">
        <v>105.05999799999999</v>
      </c>
      <c r="X666">
        <v>-0.101810057874892</v>
      </c>
      <c r="Y666">
        <v>-7.5304459681844096E-3</v>
      </c>
      <c r="Z666">
        <v>0.93223279963114403</v>
      </c>
      <c r="AA666">
        <v>4.3164576029493498</v>
      </c>
      <c r="AB666">
        <v>4.5763432675129003</v>
      </c>
      <c r="AC666" t="s">
        <v>256</v>
      </c>
      <c r="AD666" t="s">
        <v>280</v>
      </c>
      <c r="AE666" t="s">
        <v>56</v>
      </c>
      <c r="AF666" t="s">
        <v>69</v>
      </c>
      <c r="AG666" t="s">
        <v>281</v>
      </c>
      <c r="AI666">
        <v>68505</v>
      </c>
      <c r="AJ666" t="s">
        <v>282</v>
      </c>
      <c r="AK666" t="s">
        <v>283</v>
      </c>
      <c r="AL666" t="s">
        <v>284</v>
      </c>
      <c r="AM666" t="s">
        <v>245</v>
      </c>
    </row>
    <row r="667" spans="1:39" x14ac:dyDescent="0.3">
      <c r="A667" s="1">
        <v>43609</v>
      </c>
      <c r="B667" t="s">
        <v>6</v>
      </c>
      <c r="C667" t="s">
        <v>239</v>
      </c>
      <c r="D667">
        <v>1500</v>
      </c>
      <c r="E667">
        <v>11</v>
      </c>
      <c r="F667">
        <v>151.320007</v>
      </c>
      <c r="G667">
        <v>151.66000399999999</v>
      </c>
      <c r="H667">
        <v>149.270004</v>
      </c>
      <c r="I667">
        <v>150.63000500000001</v>
      </c>
      <c r="J667">
        <v>150.097748</v>
      </c>
      <c r="K667">
        <v>736300</v>
      </c>
      <c r="L667">
        <v>2.3239999999999998</v>
      </c>
      <c r="M667">
        <v>9.9634723944847002E-4</v>
      </c>
      <c r="N667">
        <v>2.4734183032123099E-2</v>
      </c>
      <c r="O667">
        <v>2.44619275442324E-2</v>
      </c>
      <c r="P667">
        <v>6.8628814093909196E-2</v>
      </c>
      <c r="Q667">
        <v>0.32389765115501101</v>
      </c>
      <c r="R667">
        <v>1.50272948935907E-2</v>
      </c>
      <c r="S667">
        <v>1.43639377091882E-2</v>
      </c>
      <c r="T667">
        <v>1.0463306135828E-2</v>
      </c>
      <c r="U667">
        <v>1.56225597660607E-2</v>
      </c>
      <c r="V667">
        <v>153.58999599999899</v>
      </c>
      <c r="W667">
        <v>107.220001</v>
      </c>
      <c r="X667">
        <v>-0.10196456029217101</v>
      </c>
      <c r="Y667">
        <v>1.3526439988342199E-3</v>
      </c>
      <c r="Z667">
        <v>0.958968677724931</v>
      </c>
      <c r="AA667">
        <v>5.1995643104407101</v>
      </c>
      <c r="AB667">
        <v>5.5215255565902996</v>
      </c>
      <c r="AC667" t="s">
        <v>256</v>
      </c>
      <c r="AD667" t="s">
        <v>280</v>
      </c>
      <c r="AE667" t="s">
        <v>56</v>
      </c>
      <c r="AF667" t="s">
        <v>69</v>
      </c>
      <c r="AG667" t="s">
        <v>281</v>
      </c>
      <c r="AI667">
        <v>68505</v>
      </c>
      <c r="AJ667" t="s">
        <v>282</v>
      </c>
      <c r="AK667" t="s">
        <v>283</v>
      </c>
      <c r="AL667" t="s">
        <v>284</v>
      </c>
      <c r="AM667" t="s">
        <v>245</v>
      </c>
    </row>
    <row r="668" spans="1:39" x14ac:dyDescent="0.3">
      <c r="A668" s="1">
        <v>43613</v>
      </c>
      <c r="B668" t="s">
        <v>6</v>
      </c>
      <c r="C668" t="s">
        <v>246</v>
      </c>
      <c r="D668">
        <v>1400</v>
      </c>
      <c r="E668">
        <v>11</v>
      </c>
      <c r="F668">
        <v>150.86000100000001</v>
      </c>
      <c r="G668">
        <v>152.229996</v>
      </c>
      <c r="H668">
        <v>149.19000199999999</v>
      </c>
      <c r="I668">
        <v>150.41000399999999</v>
      </c>
      <c r="J668">
        <v>149.878525</v>
      </c>
      <c r="K668">
        <v>1271600</v>
      </c>
      <c r="L668">
        <v>2.2679999999999998</v>
      </c>
      <c r="M668">
        <v>-1.4616025249893699E-3</v>
      </c>
      <c r="N668">
        <v>2.3612867505819202E-2</v>
      </c>
      <c r="O668">
        <v>3.2913985297722798E-2</v>
      </c>
      <c r="P668">
        <v>6.4126767954992697E-2</v>
      </c>
      <c r="Q668">
        <v>0.32225560881392801</v>
      </c>
      <c r="R668">
        <v>1.51339131890861E-2</v>
      </c>
      <c r="S668">
        <v>1.41666770736149E-2</v>
      </c>
      <c r="T668">
        <v>1.0465139446955801E-2</v>
      </c>
      <c r="U668">
        <v>1.56233648539475E-2</v>
      </c>
      <c r="V668">
        <v>153.58999599999899</v>
      </c>
      <c r="W668">
        <v>107.220001</v>
      </c>
      <c r="X668">
        <v>-0.10196456029217101</v>
      </c>
      <c r="Y668">
        <v>-8.4109499934704197E-3</v>
      </c>
      <c r="Z668">
        <v>0.95705611921143396</v>
      </c>
      <c r="AA668">
        <v>5.1803545275495004</v>
      </c>
      <c r="AB668">
        <v>5.4584166234457401</v>
      </c>
      <c r="AC668" t="s">
        <v>256</v>
      </c>
      <c r="AD668" t="s">
        <v>280</v>
      </c>
      <c r="AE668" t="s">
        <v>56</v>
      </c>
      <c r="AF668" t="s">
        <v>69</v>
      </c>
      <c r="AG668" t="s">
        <v>281</v>
      </c>
      <c r="AI668">
        <v>68505</v>
      </c>
      <c r="AJ668" t="s">
        <v>282</v>
      </c>
      <c r="AK668" t="s">
        <v>283</v>
      </c>
      <c r="AL668" t="s">
        <v>284</v>
      </c>
      <c r="AM668" t="s">
        <v>245</v>
      </c>
    </row>
    <row r="669" spans="1:39" x14ac:dyDescent="0.3">
      <c r="A669" s="1">
        <v>43635</v>
      </c>
      <c r="B669" t="s">
        <v>6</v>
      </c>
      <c r="C669" t="s">
        <v>246</v>
      </c>
      <c r="D669">
        <v>1300</v>
      </c>
      <c r="E669">
        <v>11</v>
      </c>
      <c r="F669">
        <v>165.25</v>
      </c>
      <c r="G669">
        <v>166.85000600000001</v>
      </c>
      <c r="H669">
        <v>164.029999</v>
      </c>
      <c r="I669">
        <v>166.53999299999899</v>
      </c>
      <c r="J669">
        <v>166.53999299999899</v>
      </c>
      <c r="K669">
        <v>1052300</v>
      </c>
      <c r="L669">
        <v>2.0289999999999999</v>
      </c>
      <c r="M669">
        <v>8.7447232651596592E-3</v>
      </c>
      <c r="N669">
        <v>3.5447294885021997E-2</v>
      </c>
      <c r="O669">
        <v>0.12868292661209799</v>
      </c>
      <c r="P669">
        <v>0.186461934696701</v>
      </c>
      <c r="Q669">
        <v>0.38207680370910302</v>
      </c>
      <c r="R669">
        <v>9.7088514573422796E-3</v>
      </c>
      <c r="S669">
        <v>1.2775713508412299E-2</v>
      </c>
      <c r="T669">
        <v>1.1667425264425E-2</v>
      </c>
      <c r="U669">
        <v>1.57817034956644E-2</v>
      </c>
      <c r="V669">
        <v>166.85000600000001</v>
      </c>
      <c r="W669">
        <v>108.25</v>
      </c>
      <c r="X669">
        <v>-0.10196456029217101</v>
      </c>
      <c r="Y669">
        <v>2.98071681438073E-3</v>
      </c>
      <c r="Z669">
        <v>0.96642708617378603</v>
      </c>
      <c r="AA669">
        <v>6.0950357478719797</v>
      </c>
      <c r="AB669">
        <v>5.99723042363639</v>
      </c>
      <c r="AC669" t="s">
        <v>256</v>
      </c>
      <c r="AD669" t="s">
        <v>280</v>
      </c>
      <c r="AE669" t="s">
        <v>56</v>
      </c>
      <c r="AF669" t="s">
        <v>69</v>
      </c>
      <c r="AG669" t="s">
        <v>281</v>
      </c>
      <c r="AI669">
        <v>68505</v>
      </c>
      <c r="AJ669" t="s">
        <v>282</v>
      </c>
      <c r="AK669" t="s">
        <v>283</v>
      </c>
      <c r="AL669" t="s">
        <v>284</v>
      </c>
      <c r="AM669" t="s">
        <v>245</v>
      </c>
    </row>
    <row r="670" spans="1:39" x14ac:dyDescent="0.3">
      <c r="A670" s="1">
        <v>43556</v>
      </c>
      <c r="B670" t="s">
        <v>6</v>
      </c>
      <c r="C670" t="s">
        <v>246</v>
      </c>
      <c r="D670">
        <v>800</v>
      </c>
      <c r="E670">
        <v>12</v>
      </c>
      <c r="F670">
        <v>141.509995</v>
      </c>
      <c r="G670">
        <v>142.46000699999999</v>
      </c>
      <c r="H670">
        <v>140.19000199999999</v>
      </c>
      <c r="I670">
        <v>141.320007</v>
      </c>
      <c r="J670">
        <v>140.82064800000001</v>
      </c>
      <c r="K670">
        <v>701100</v>
      </c>
      <c r="L670">
        <v>2.4969999999999999</v>
      </c>
      <c r="M670">
        <v>6.3889990740014597E-3</v>
      </c>
      <c r="N670">
        <v>1.9146189663386302E-2</v>
      </c>
      <c r="O670">
        <v>-8.6061104991695097E-3</v>
      </c>
      <c r="P670">
        <v>0.23434878378711399</v>
      </c>
      <c r="Q670">
        <v>0.31137227645755999</v>
      </c>
      <c r="R670">
        <v>8.0611259095991396E-3</v>
      </c>
      <c r="S670">
        <v>8.8727981885735104E-3</v>
      </c>
      <c r="T670">
        <v>2.0707356544543198E-2</v>
      </c>
      <c r="U670">
        <v>1.55593888637148E-2</v>
      </c>
      <c r="V670">
        <v>144.94000199999999</v>
      </c>
      <c r="W670">
        <v>103.18</v>
      </c>
      <c r="X670">
        <v>-0.101810057874892</v>
      </c>
      <c r="Y670">
        <v>1.1502195497633099E-2</v>
      </c>
      <c r="Z670">
        <v>0.91757534620909897</v>
      </c>
      <c r="AA670">
        <v>4.7574054518628497</v>
      </c>
      <c r="AB670">
        <v>4.65143931646789</v>
      </c>
      <c r="AC670" t="s">
        <v>257</v>
      </c>
      <c r="AD670" t="s">
        <v>280</v>
      </c>
      <c r="AE670" t="s">
        <v>56</v>
      </c>
      <c r="AF670" t="s">
        <v>69</v>
      </c>
      <c r="AG670" t="s">
        <v>281</v>
      </c>
      <c r="AI670">
        <v>68505</v>
      </c>
      <c r="AJ670" t="s">
        <v>282</v>
      </c>
      <c r="AK670" t="s">
        <v>283</v>
      </c>
      <c r="AL670" t="s">
        <v>284</v>
      </c>
      <c r="AM670" t="s">
        <v>245</v>
      </c>
    </row>
    <row r="671" spans="1:39" x14ac:dyDescent="0.3">
      <c r="A671" s="1">
        <v>43559</v>
      </c>
      <c r="B671" t="s">
        <v>6</v>
      </c>
      <c r="C671" t="s">
        <v>239</v>
      </c>
      <c r="D671">
        <v>1300</v>
      </c>
      <c r="E671">
        <v>12</v>
      </c>
      <c r="F671">
        <v>142.69000199999999</v>
      </c>
      <c r="G671">
        <v>142.75</v>
      </c>
      <c r="H671">
        <v>139.740005</v>
      </c>
      <c r="I671">
        <v>140.679993</v>
      </c>
      <c r="J671">
        <v>140.18289199999899</v>
      </c>
      <c r="K671">
        <v>442600</v>
      </c>
      <c r="L671">
        <v>2.512</v>
      </c>
      <c r="M671">
        <v>-1.13794076162282E-2</v>
      </c>
      <c r="N671">
        <v>1.0647837026768201E-2</v>
      </c>
      <c r="O671">
        <v>-2.46804513242214E-3</v>
      </c>
      <c r="P671">
        <v>0.243172505907849</v>
      </c>
      <c r="Q671">
        <v>0.29954730171155602</v>
      </c>
      <c r="R671">
        <v>7.9092683618482203E-3</v>
      </c>
      <c r="S671">
        <v>8.9023159761152694E-3</v>
      </c>
      <c r="T671">
        <v>1.9997636842247101E-2</v>
      </c>
      <c r="U671">
        <v>1.5558873275704601E-2</v>
      </c>
      <c r="V671">
        <v>144.94000199999999</v>
      </c>
      <c r="W671">
        <v>103.699997</v>
      </c>
      <c r="X671">
        <v>-0.101810057874892</v>
      </c>
      <c r="Y671">
        <v>2.0824655091414399E-3</v>
      </c>
      <c r="Z671">
        <v>0.93345204967833595</v>
      </c>
      <c r="AA671">
        <v>4.6037380156395002</v>
      </c>
      <c r="AB671">
        <v>4.82664215056713</v>
      </c>
      <c r="AC671" t="s">
        <v>257</v>
      </c>
      <c r="AD671" t="s">
        <v>280</v>
      </c>
      <c r="AE671" t="s">
        <v>56</v>
      </c>
      <c r="AF671" t="s">
        <v>69</v>
      </c>
      <c r="AG671" t="s">
        <v>281</v>
      </c>
      <c r="AI671">
        <v>68505</v>
      </c>
      <c r="AJ671" t="s">
        <v>282</v>
      </c>
      <c r="AK671" t="s">
        <v>283</v>
      </c>
      <c r="AL671" t="s">
        <v>284</v>
      </c>
      <c r="AM671" t="s">
        <v>245</v>
      </c>
    </row>
    <row r="672" spans="1:39" x14ac:dyDescent="0.3">
      <c r="A672" s="1">
        <v>43599</v>
      </c>
      <c r="B672" t="s">
        <v>6</v>
      </c>
      <c r="C672" t="s">
        <v>239</v>
      </c>
      <c r="D672">
        <v>1400</v>
      </c>
      <c r="E672">
        <v>12</v>
      </c>
      <c r="F672">
        <v>143.75</v>
      </c>
      <c r="G672">
        <v>145.199997</v>
      </c>
      <c r="H672">
        <v>143.470001</v>
      </c>
      <c r="I672">
        <v>144.63000500000001</v>
      </c>
      <c r="J672">
        <v>144.118942</v>
      </c>
      <c r="K672">
        <v>1045300</v>
      </c>
      <c r="L672">
        <v>2.419</v>
      </c>
      <c r="M672">
        <v>9.7270061090645194E-3</v>
      </c>
      <c r="N672">
        <v>2.0113840228115101E-2</v>
      </c>
      <c r="O672">
        <v>1.09845377035092E-2</v>
      </c>
      <c r="P672">
        <v>5.6643751743122098E-2</v>
      </c>
      <c r="Q672">
        <v>0.30578624647198699</v>
      </c>
      <c r="R672">
        <v>2.27626697213653E-2</v>
      </c>
      <c r="S672">
        <v>1.22311250735088E-2</v>
      </c>
      <c r="T672">
        <v>9.4851181349271795E-3</v>
      </c>
      <c r="U672">
        <v>1.55315975032587E-2</v>
      </c>
      <c r="V672">
        <v>148.5</v>
      </c>
      <c r="W672">
        <v>105.889999</v>
      </c>
      <c r="X672">
        <v>-0.10196456029217101</v>
      </c>
      <c r="Y672">
        <v>7.98398755130913E-3</v>
      </c>
      <c r="Z672">
        <v>0.95306667284457902</v>
      </c>
      <c r="AA672">
        <v>4.8654454429105698</v>
      </c>
      <c r="AB672">
        <v>4.99977152833464</v>
      </c>
      <c r="AC672" t="s">
        <v>257</v>
      </c>
      <c r="AD672" t="s">
        <v>280</v>
      </c>
      <c r="AE672" t="s">
        <v>56</v>
      </c>
      <c r="AF672" t="s">
        <v>69</v>
      </c>
      <c r="AG672" t="s">
        <v>281</v>
      </c>
      <c r="AI672">
        <v>68505</v>
      </c>
      <c r="AJ672" t="s">
        <v>282</v>
      </c>
      <c r="AK672" t="s">
        <v>283</v>
      </c>
      <c r="AL672" t="s">
        <v>284</v>
      </c>
      <c r="AM672" t="s">
        <v>245</v>
      </c>
    </row>
    <row r="673" spans="1:39" x14ac:dyDescent="0.3">
      <c r="A673" s="1">
        <v>43623</v>
      </c>
      <c r="B673" t="s">
        <v>6</v>
      </c>
      <c r="C673" t="s">
        <v>246</v>
      </c>
      <c r="D673">
        <v>2500</v>
      </c>
      <c r="E673">
        <v>12</v>
      </c>
      <c r="F673">
        <v>161.60000600000001</v>
      </c>
      <c r="G673">
        <v>163.779999</v>
      </c>
      <c r="H673">
        <v>160.979996</v>
      </c>
      <c r="I673">
        <v>163.58000200000001</v>
      </c>
      <c r="J673">
        <v>163.00198399999999</v>
      </c>
      <c r="K673">
        <v>637200</v>
      </c>
      <c r="L673">
        <v>2.0840000000000001</v>
      </c>
      <c r="M673">
        <v>1.6022084737925001E-2</v>
      </c>
      <c r="N673">
        <v>8.7000336471072595E-2</v>
      </c>
      <c r="O673">
        <v>0.143237267991631</v>
      </c>
      <c r="P673">
        <v>0.16795832452757201</v>
      </c>
      <c r="Q673">
        <v>0.38195357997215101</v>
      </c>
      <c r="R673">
        <v>1.08850901475494E-2</v>
      </c>
      <c r="S673">
        <v>1.5647762362584999E-2</v>
      </c>
      <c r="T673">
        <v>1.15945111814677E-2</v>
      </c>
      <c r="U673">
        <v>1.5719603530114201E-2</v>
      </c>
      <c r="V673">
        <v>163.779999</v>
      </c>
      <c r="W673">
        <v>108.25</v>
      </c>
      <c r="X673">
        <v>-0.10196456029217101</v>
      </c>
      <c r="Y673">
        <v>1.0442979367750601E-2</v>
      </c>
      <c r="Z673">
        <v>0.97069910027216999</v>
      </c>
      <c r="AA673">
        <v>6.1851703053456397</v>
      </c>
      <c r="AB673">
        <v>6.17897145844774</v>
      </c>
      <c r="AC673" t="s">
        <v>257</v>
      </c>
      <c r="AD673" t="s">
        <v>280</v>
      </c>
      <c r="AE673" t="s">
        <v>56</v>
      </c>
      <c r="AF673" t="s">
        <v>69</v>
      </c>
      <c r="AG673" t="s">
        <v>281</v>
      </c>
      <c r="AI673">
        <v>68505</v>
      </c>
      <c r="AJ673" t="s">
        <v>282</v>
      </c>
      <c r="AK673" t="s">
        <v>283</v>
      </c>
      <c r="AL673" t="s">
        <v>284</v>
      </c>
      <c r="AM673" t="s">
        <v>245</v>
      </c>
    </row>
    <row r="674" spans="1:39" x14ac:dyDescent="0.3">
      <c r="A674" s="1">
        <v>43633</v>
      </c>
      <c r="B674" t="s">
        <v>6</v>
      </c>
      <c r="C674" t="s">
        <v>239</v>
      </c>
      <c r="D674">
        <v>900</v>
      </c>
      <c r="E674">
        <v>12</v>
      </c>
      <c r="F674">
        <v>161.070007</v>
      </c>
      <c r="G674">
        <v>163.990005</v>
      </c>
      <c r="H674">
        <v>160.53999299999899</v>
      </c>
      <c r="I674">
        <v>163.83999599999899</v>
      </c>
      <c r="J674">
        <v>163.83999599999899</v>
      </c>
      <c r="K674">
        <v>1164000</v>
      </c>
      <c r="L674">
        <v>2.0859999999999999</v>
      </c>
      <c r="M674">
        <v>2.15313538797689E-2</v>
      </c>
      <c r="N674">
        <v>1.7863135378396299E-2</v>
      </c>
      <c r="O674">
        <v>0.124455823159387</v>
      </c>
      <c r="P674">
        <v>0.15722260943316799</v>
      </c>
      <c r="Q674">
        <v>0.37968135010557602</v>
      </c>
      <c r="R674">
        <v>1.10319432977477E-2</v>
      </c>
      <c r="S674">
        <v>1.36545376913229E-2</v>
      </c>
      <c r="T674">
        <v>1.1794160852938799E-2</v>
      </c>
      <c r="U674">
        <v>1.5778558115778E-2</v>
      </c>
      <c r="V674">
        <v>164.270004</v>
      </c>
      <c r="W674">
        <v>108.25</v>
      </c>
      <c r="X674">
        <v>-0.10196456029217101</v>
      </c>
      <c r="Y674">
        <v>9.3131563797728401E-4</v>
      </c>
      <c r="Z674">
        <v>0.96596526209023503</v>
      </c>
      <c r="AA674">
        <v>6.0786788406596299</v>
      </c>
      <c r="AB674">
        <v>5.9763156594283098</v>
      </c>
      <c r="AC674" t="s">
        <v>257</v>
      </c>
      <c r="AD674" t="s">
        <v>280</v>
      </c>
      <c r="AE674" t="s">
        <v>56</v>
      </c>
      <c r="AF674" t="s">
        <v>69</v>
      </c>
      <c r="AG674" t="s">
        <v>281</v>
      </c>
      <c r="AI674">
        <v>68505</v>
      </c>
      <c r="AJ674" t="s">
        <v>282</v>
      </c>
      <c r="AK674" t="s">
        <v>283</v>
      </c>
      <c r="AL674" t="s">
        <v>284</v>
      </c>
      <c r="AM674" t="s">
        <v>245</v>
      </c>
    </row>
    <row r="675" spans="1:39" x14ac:dyDescent="0.3">
      <c r="A675" s="1">
        <v>43637</v>
      </c>
      <c r="B675" t="s">
        <v>6</v>
      </c>
      <c r="C675" t="s">
        <v>239</v>
      </c>
      <c r="D675">
        <v>2100</v>
      </c>
      <c r="E675">
        <v>12</v>
      </c>
      <c r="F675">
        <v>167.16000399999999</v>
      </c>
      <c r="G675">
        <v>167.479996</v>
      </c>
      <c r="H675">
        <v>165</v>
      </c>
      <c r="I675">
        <v>165.08999599999899</v>
      </c>
      <c r="J675">
        <v>165.08999599999899</v>
      </c>
      <c r="K675">
        <v>1615400</v>
      </c>
      <c r="L675">
        <v>2.0680000000000001</v>
      </c>
      <c r="M675">
        <v>-1.0664387956408099E-2</v>
      </c>
      <c r="N675">
        <v>2.91317919532573E-2</v>
      </c>
      <c r="O675">
        <v>0.107897995866522</v>
      </c>
      <c r="P675">
        <v>0.17814986447446601</v>
      </c>
      <c r="Q675">
        <v>0.36927116199559401</v>
      </c>
      <c r="R675">
        <v>1.16781640928599E-2</v>
      </c>
      <c r="S675">
        <v>1.31205623272779E-2</v>
      </c>
      <c r="T675">
        <v>1.15055623022588E-2</v>
      </c>
      <c r="U675">
        <v>1.58002114994019E-2</v>
      </c>
      <c r="V675">
        <v>169.300003</v>
      </c>
      <c r="W675">
        <v>108.25</v>
      </c>
      <c r="X675">
        <v>-0.10196456029217101</v>
      </c>
      <c r="Y675">
        <v>-1.26001638019446E-3</v>
      </c>
      <c r="Z675">
        <v>0.96485127343716004</v>
      </c>
      <c r="AA675">
        <v>5.8462097957921504</v>
      </c>
      <c r="AB675">
        <v>6.0389161992761702</v>
      </c>
      <c r="AC675" t="s">
        <v>257</v>
      </c>
      <c r="AD675" t="s">
        <v>280</v>
      </c>
      <c r="AE675" t="s">
        <v>56</v>
      </c>
      <c r="AF675" t="s">
        <v>69</v>
      </c>
      <c r="AG675" t="s">
        <v>281</v>
      </c>
      <c r="AI675">
        <v>68505</v>
      </c>
      <c r="AJ675" t="s">
        <v>282</v>
      </c>
      <c r="AK675" t="s">
        <v>283</v>
      </c>
      <c r="AL675" t="s">
        <v>284</v>
      </c>
      <c r="AM675" t="s">
        <v>245</v>
      </c>
    </row>
    <row r="676" spans="1:39" x14ac:dyDescent="0.3">
      <c r="A676" s="1">
        <v>43556</v>
      </c>
      <c r="B676" t="s">
        <v>6</v>
      </c>
      <c r="C676" t="s">
        <v>246</v>
      </c>
      <c r="D676">
        <v>1100</v>
      </c>
      <c r="E676">
        <v>13</v>
      </c>
      <c r="F676">
        <v>141.509995</v>
      </c>
      <c r="G676">
        <v>142.46000699999999</v>
      </c>
      <c r="H676">
        <v>140.19000199999999</v>
      </c>
      <c r="I676">
        <v>141.320007</v>
      </c>
      <c r="J676">
        <v>140.82064800000001</v>
      </c>
      <c r="K676">
        <v>701100</v>
      </c>
      <c r="L676">
        <v>2.4969999999999999</v>
      </c>
      <c r="M676">
        <v>6.3889990740014597E-3</v>
      </c>
      <c r="N676">
        <v>1.9146189663386302E-2</v>
      </c>
      <c r="O676">
        <v>-8.6061104991695097E-3</v>
      </c>
      <c r="P676">
        <v>0.23434878378711399</v>
      </c>
      <c r="Q676">
        <v>0.31137227645755999</v>
      </c>
      <c r="R676">
        <v>8.0611259095991396E-3</v>
      </c>
      <c r="S676">
        <v>8.8727981885735104E-3</v>
      </c>
      <c r="T676">
        <v>2.0707356544543198E-2</v>
      </c>
      <c r="U676">
        <v>1.55593888637148E-2</v>
      </c>
      <c r="V676">
        <v>144.94000199999999</v>
      </c>
      <c r="W676">
        <v>103.18</v>
      </c>
      <c r="X676">
        <v>-0.101810057874892</v>
      </c>
      <c r="Y676">
        <v>1.1502195497633099E-2</v>
      </c>
      <c r="Z676">
        <v>0.91757534620909897</v>
      </c>
      <c r="AA676">
        <v>4.7574054518628497</v>
      </c>
      <c r="AB676">
        <v>4.65143931646789</v>
      </c>
      <c r="AC676" t="s">
        <v>258</v>
      </c>
      <c r="AD676" t="s">
        <v>280</v>
      </c>
      <c r="AE676" t="s">
        <v>56</v>
      </c>
      <c r="AF676" t="s">
        <v>69</v>
      </c>
      <c r="AG676" t="s">
        <v>281</v>
      </c>
      <c r="AI676">
        <v>68505</v>
      </c>
      <c r="AJ676" t="s">
        <v>282</v>
      </c>
      <c r="AK676" t="s">
        <v>283</v>
      </c>
      <c r="AL676" t="s">
        <v>284</v>
      </c>
      <c r="AM676" t="s">
        <v>245</v>
      </c>
    </row>
    <row r="677" spans="1:39" x14ac:dyDescent="0.3">
      <c r="A677" s="1">
        <v>43573</v>
      </c>
      <c r="B677" t="s">
        <v>6</v>
      </c>
      <c r="C677" t="s">
        <v>246</v>
      </c>
      <c r="D677">
        <v>1100</v>
      </c>
      <c r="E677">
        <v>13</v>
      </c>
      <c r="F677">
        <v>144.13999899999999</v>
      </c>
      <c r="G677">
        <v>144.78999299999899</v>
      </c>
      <c r="H677">
        <v>143.229996</v>
      </c>
      <c r="I677">
        <v>143.36000100000001</v>
      </c>
      <c r="J677">
        <v>142.85343899999901</v>
      </c>
      <c r="K677">
        <v>601300</v>
      </c>
      <c r="L677">
        <v>2.56</v>
      </c>
      <c r="M677">
        <v>-1.8118526217468999E-3</v>
      </c>
      <c r="N677">
        <v>2.1647955459111199E-3</v>
      </c>
      <c r="O677">
        <v>2.0436213631408101E-2</v>
      </c>
      <c r="P677">
        <v>0.23540639887405601</v>
      </c>
      <c r="Q677">
        <v>0.26921109642880398</v>
      </c>
      <c r="R677">
        <v>6.1561992234028702E-3</v>
      </c>
      <c r="S677">
        <v>8.0747680051431892E-3</v>
      </c>
      <c r="T677">
        <v>1.8472061605782599E-2</v>
      </c>
      <c r="U677">
        <v>1.53588255786126E-2</v>
      </c>
      <c r="V677">
        <v>145.759995</v>
      </c>
      <c r="W677">
        <v>105.05999799999999</v>
      </c>
      <c r="X677">
        <v>-0.101810057874892</v>
      </c>
      <c r="Y677">
        <v>1.5778467813143101E-3</v>
      </c>
      <c r="Z677">
        <v>0.91549993673043895</v>
      </c>
      <c r="AA677">
        <v>4.12216016864891</v>
      </c>
      <c r="AB677">
        <v>4.4768701755764901</v>
      </c>
      <c r="AC677" t="s">
        <v>258</v>
      </c>
      <c r="AD677" t="s">
        <v>280</v>
      </c>
      <c r="AE677" t="s">
        <v>56</v>
      </c>
      <c r="AF677" t="s">
        <v>69</v>
      </c>
      <c r="AG677" t="s">
        <v>281</v>
      </c>
      <c r="AI677">
        <v>68505</v>
      </c>
      <c r="AJ677" t="s">
        <v>282</v>
      </c>
      <c r="AK677" t="s">
        <v>283</v>
      </c>
      <c r="AL677" t="s">
        <v>284</v>
      </c>
      <c r="AM677" t="s">
        <v>245</v>
      </c>
    </row>
    <row r="678" spans="1:39" x14ac:dyDescent="0.3">
      <c r="A678" s="1">
        <v>43626</v>
      </c>
      <c r="B678" t="s">
        <v>6</v>
      </c>
      <c r="C678" t="s">
        <v>246</v>
      </c>
      <c r="D678">
        <v>1800</v>
      </c>
      <c r="E678">
        <v>13</v>
      </c>
      <c r="F678">
        <v>163.58999599999899</v>
      </c>
      <c r="G678">
        <v>164.270004</v>
      </c>
      <c r="H678">
        <v>161.179993</v>
      </c>
      <c r="I678">
        <v>161.509995</v>
      </c>
      <c r="J678">
        <v>160.93928500000001</v>
      </c>
      <c r="K678">
        <v>1019500</v>
      </c>
      <c r="L678">
        <v>2.1429999999999998</v>
      </c>
      <c r="M678">
        <v>-1.2735190453144399E-2</v>
      </c>
      <c r="N678">
        <v>6.0094541418578999E-2</v>
      </c>
      <c r="O678">
        <v>0.121372775013881</v>
      </c>
      <c r="P678">
        <v>0.13667118025219999</v>
      </c>
      <c r="Q678">
        <v>0.38126465566951501</v>
      </c>
      <c r="R678">
        <v>1.75132858053677E-2</v>
      </c>
      <c r="S678">
        <v>1.61595068857463E-2</v>
      </c>
      <c r="T678">
        <v>1.1573135151615699E-2</v>
      </c>
      <c r="U678">
        <v>1.5722031231253E-2</v>
      </c>
      <c r="V678">
        <v>164.270004</v>
      </c>
      <c r="W678">
        <v>108.25</v>
      </c>
      <c r="X678">
        <v>-0.10196456029217101</v>
      </c>
      <c r="Y678">
        <v>4.6492198743191201E-3</v>
      </c>
      <c r="Z678">
        <v>0.96667465539387998</v>
      </c>
      <c r="AA678">
        <v>6.14925592256568</v>
      </c>
      <c r="AB678">
        <v>6.2182771107274597</v>
      </c>
      <c r="AC678" t="s">
        <v>258</v>
      </c>
      <c r="AD678" t="s">
        <v>280</v>
      </c>
      <c r="AE678" t="s">
        <v>56</v>
      </c>
      <c r="AF678" t="s">
        <v>69</v>
      </c>
      <c r="AG678" t="s">
        <v>281</v>
      </c>
      <c r="AI678">
        <v>68505</v>
      </c>
      <c r="AJ678" t="s">
        <v>282</v>
      </c>
      <c r="AK678" t="s">
        <v>283</v>
      </c>
      <c r="AL678" t="s">
        <v>284</v>
      </c>
      <c r="AM678" t="s">
        <v>245</v>
      </c>
    </row>
    <row r="679" spans="1:39" x14ac:dyDescent="0.3">
      <c r="A679" s="1">
        <v>43634</v>
      </c>
      <c r="B679" t="s">
        <v>6</v>
      </c>
      <c r="C679" t="s">
        <v>246</v>
      </c>
      <c r="D679">
        <v>1400</v>
      </c>
      <c r="E679">
        <v>13</v>
      </c>
      <c r="F679">
        <v>164.16000399999999</v>
      </c>
      <c r="G679">
        <v>166.03999299999899</v>
      </c>
      <c r="H679">
        <v>163.55999800000001</v>
      </c>
      <c r="I679">
        <v>165.08999599999899</v>
      </c>
      <c r="J679">
        <v>165.08999599999899</v>
      </c>
      <c r="K679">
        <v>1186600</v>
      </c>
      <c r="L679">
        <v>2.06</v>
      </c>
      <c r="M679">
        <v>7.60043807348839E-3</v>
      </c>
      <c r="N679">
        <v>3.1362910083336797E-2</v>
      </c>
      <c r="O679">
        <v>0.11018658313492501</v>
      </c>
      <c r="P679">
        <v>0.165107766551263</v>
      </c>
      <c r="Q679">
        <v>0.38185322866035998</v>
      </c>
      <c r="R679">
        <v>9.7065889122661293E-3</v>
      </c>
      <c r="S679">
        <v>1.31783511528167E-2</v>
      </c>
      <c r="T679">
        <v>1.18060130957822E-2</v>
      </c>
      <c r="U679">
        <v>1.5781301787623499E-2</v>
      </c>
      <c r="V679">
        <v>166.03999299999899</v>
      </c>
      <c r="W679">
        <v>108.25</v>
      </c>
      <c r="X679">
        <v>-0.10196456029217101</v>
      </c>
      <c r="Y679">
        <v>9.6704895497130797E-3</v>
      </c>
      <c r="Z679">
        <v>0.96497877230038798</v>
      </c>
      <c r="AA679">
        <v>6.1028355310979903</v>
      </c>
      <c r="AB679">
        <v>5.9913447857901101</v>
      </c>
      <c r="AC679" t="s">
        <v>258</v>
      </c>
      <c r="AD679" t="s">
        <v>280</v>
      </c>
      <c r="AE679" t="s">
        <v>56</v>
      </c>
      <c r="AF679" t="s">
        <v>69</v>
      </c>
      <c r="AG679" t="s">
        <v>281</v>
      </c>
      <c r="AI679">
        <v>68505</v>
      </c>
      <c r="AJ679" t="s">
        <v>282</v>
      </c>
      <c r="AK679" t="s">
        <v>283</v>
      </c>
      <c r="AL679" t="s">
        <v>284</v>
      </c>
      <c r="AM679" t="s">
        <v>245</v>
      </c>
    </row>
    <row r="680" spans="1:39" x14ac:dyDescent="0.3">
      <c r="A680" s="1">
        <v>43613</v>
      </c>
      <c r="B680" t="s">
        <v>6</v>
      </c>
      <c r="C680" t="s">
        <v>246</v>
      </c>
      <c r="D680">
        <v>1500</v>
      </c>
      <c r="E680">
        <v>14</v>
      </c>
      <c r="F680">
        <v>150.86000100000001</v>
      </c>
      <c r="G680">
        <v>152.229996</v>
      </c>
      <c r="H680">
        <v>149.19000199999999</v>
      </c>
      <c r="I680">
        <v>150.41000399999999</v>
      </c>
      <c r="J680">
        <v>149.878525</v>
      </c>
      <c r="K680">
        <v>1271600</v>
      </c>
      <c r="L680">
        <v>2.2679999999999998</v>
      </c>
      <c r="M680">
        <v>-1.4616025249893699E-3</v>
      </c>
      <c r="N680">
        <v>2.3612867505819202E-2</v>
      </c>
      <c r="O680">
        <v>3.2913985297722798E-2</v>
      </c>
      <c r="P680">
        <v>6.4126767954992697E-2</v>
      </c>
      <c r="Q680">
        <v>0.32225560881392801</v>
      </c>
      <c r="R680">
        <v>1.51339131890861E-2</v>
      </c>
      <c r="S680">
        <v>1.41666770736149E-2</v>
      </c>
      <c r="T680">
        <v>1.0465139446955801E-2</v>
      </c>
      <c r="U680">
        <v>1.56233648539475E-2</v>
      </c>
      <c r="V680">
        <v>153.58999599999899</v>
      </c>
      <c r="W680">
        <v>107.220001</v>
      </c>
      <c r="X680">
        <v>-0.10196456029217101</v>
      </c>
      <c r="Y680">
        <v>-8.4109499934704197E-3</v>
      </c>
      <c r="Z680">
        <v>0.95705611921143396</v>
      </c>
      <c r="AA680">
        <v>5.1803545275495004</v>
      </c>
      <c r="AB680">
        <v>5.4584166234457401</v>
      </c>
      <c r="AC680" t="s">
        <v>259</v>
      </c>
      <c r="AD680" t="s">
        <v>280</v>
      </c>
      <c r="AE680" t="s">
        <v>56</v>
      </c>
      <c r="AF680" t="s">
        <v>69</v>
      </c>
      <c r="AG680" t="s">
        <v>281</v>
      </c>
      <c r="AI680">
        <v>68505</v>
      </c>
      <c r="AJ680" t="s">
        <v>282</v>
      </c>
      <c r="AK680" t="s">
        <v>283</v>
      </c>
      <c r="AL680" t="s">
        <v>284</v>
      </c>
      <c r="AM680" t="s">
        <v>245</v>
      </c>
    </row>
    <row r="681" spans="1:39" x14ac:dyDescent="0.3">
      <c r="A681" s="1">
        <v>43629</v>
      </c>
      <c r="B681" t="s">
        <v>6</v>
      </c>
      <c r="C681" t="s">
        <v>239</v>
      </c>
      <c r="D681">
        <v>2200</v>
      </c>
      <c r="E681">
        <v>14</v>
      </c>
      <c r="F681">
        <v>161.979996</v>
      </c>
      <c r="G681">
        <v>162.46000699999999</v>
      </c>
      <c r="H681">
        <v>159.199997</v>
      </c>
      <c r="I681">
        <v>159.949997</v>
      </c>
      <c r="J681">
        <v>159.949997</v>
      </c>
      <c r="K681">
        <v>764000</v>
      </c>
      <c r="L681">
        <v>2.0910000000000002</v>
      </c>
      <c r="M681">
        <v>-4.9269362510403897E-3</v>
      </c>
      <c r="N681">
        <v>-2.8790401342375202E-3</v>
      </c>
      <c r="O681">
        <v>0.113949309000418</v>
      </c>
      <c r="P681">
        <v>0.136115974861865</v>
      </c>
      <c r="Q681">
        <v>0.36569739270325002</v>
      </c>
      <c r="R681">
        <v>1.1158294324350801E-2</v>
      </c>
      <c r="S681">
        <v>1.32168945080048E-2</v>
      </c>
      <c r="T681">
        <v>1.15487197201094E-2</v>
      </c>
      <c r="U681">
        <v>1.57317112893927E-2</v>
      </c>
      <c r="V681">
        <v>164.270004</v>
      </c>
      <c r="W681">
        <v>108.25</v>
      </c>
      <c r="X681">
        <v>-0.10196456029217101</v>
      </c>
      <c r="Y681">
        <v>4.0890106107655602E-3</v>
      </c>
      <c r="Z681">
        <v>0.96484330678760299</v>
      </c>
      <c r="AA681">
        <v>5.8636249459333998</v>
      </c>
      <c r="AB681">
        <v>6.0582697263548697</v>
      </c>
      <c r="AC681" t="s">
        <v>259</v>
      </c>
      <c r="AD681" t="s">
        <v>280</v>
      </c>
      <c r="AE681" t="s">
        <v>56</v>
      </c>
      <c r="AF681" t="s">
        <v>69</v>
      </c>
      <c r="AG681" t="s">
        <v>281</v>
      </c>
      <c r="AI681">
        <v>68505</v>
      </c>
      <c r="AJ681" t="s">
        <v>282</v>
      </c>
      <c r="AK681" t="s">
        <v>283</v>
      </c>
      <c r="AL681" t="s">
        <v>284</v>
      </c>
      <c r="AM681" t="s">
        <v>245</v>
      </c>
    </row>
    <row r="682" spans="1:39" x14ac:dyDescent="0.3">
      <c r="A682" s="1">
        <v>43579</v>
      </c>
      <c r="B682" t="s">
        <v>6</v>
      </c>
      <c r="C682" t="s">
        <v>239</v>
      </c>
      <c r="D682">
        <v>2100</v>
      </c>
      <c r="E682">
        <v>15</v>
      </c>
      <c r="F682">
        <v>145.71000699999999</v>
      </c>
      <c r="G682">
        <v>147.58999599999899</v>
      </c>
      <c r="H682">
        <v>145.71000699999999</v>
      </c>
      <c r="I682">
        <v>146.990005</v>
      </c>
      <c r="J682">
        <v>146.47061199999999</v>
      </c>
      <c r="K682">
        <v>1106600</v>
      </c>
      <c r="L682">
        <v>2.5219999999999998</v>
      </c>
      <c r="M682">
        <v>6.2785902341169599E-3</v>
      </c>
      <c r="N682">
        <v>1.4942060582077201E-2</v>
      </c>
      <c r="O682">
        <v>5.8483916615418498E-2</v>
      </c>
      <c r="P682">
        <v>0.25418967401328002</v>
      </c>
      <c r="Q682">
        <v>0.30868081528977398</v>
      </c>
      <c r="R682">
        <v>8.2873758976437506E-3</v>
      </c>
      <c r="S682">
        <v>6.6321114125413704E-3</v>
      </c>
      <c r="T682">
        <v>1.8360511095145499E-2</v>
      </c>
      <c r="U682">
        <v>1.5367733143205799E-2</v>
      </c>
      <c r="V682">
        <v>147.58999599999899</v>
      </c>
      <c r="W682">
        <v>105.05999799999999</v>
      </c>
      <c r="X682">
        <v>-0.101810057874892</v>
      </c>
      <c r="Y682">
        <v>-2.1941687255359501E-3</v>
      </c>
      <c r="Z682">
        <v>0.91813016833209204</v>
      </c>
      <c r="AA682">
        <v>4.7959107931595</v>
      </c>
      <c r="AB682">
        <v>4.4129405490336504</v>
      </c>
      <c r="AC682" t="s">
        <v>260</v>
      </c>
      <c r="AD682" t="s">
        <v>280</v>
      </c>
      <c r="AE682" t="s">
        <v>56</v>
      </c>
      <c r="AF682" t="s">
        <v>69</v>
      </c>
      <c r="AG682" t="s">
        <v>281</v>
      </c>
      <c r="AI682">
        <v>68505</v>
      </c>
      <c r="AJ682" t="s">
        <v>282</v>
      </c>
      <c r="AK682" t="s">
        <v>283</v>
      </c>
      <c r="AL682" t="s">
        <v>284</v>
      </c>
      <c r="AM682" t="s">
        <v>245</v>
      </c>
    </row>
    <row r="683" spans="1:39" x14ac:dyDescent="0.3">
      <c r="A683" s="1">
        <v>43588</v>
      </c>
      <c r="B683" t="s">
        <v>6</v>
      </c>
      <c r="C683" t="s">
        <v>246</v>
      </c>
      <c r="D683">
        <v>1500</v>
      </c>
      <c r="E683">
        <v>15</v>
      </c>
      <c r="F683">
        <v>143.21000699999999</v>
      </c>
      <c r="G683">
        <v>148.429993</v>
      </c>
      <c r="H683">
        <v>140.64999399999999</v>
      </c>
      <c r="I683">
        <v>143.61999499999999</v>
      </c>
      <c r="J683">
        <v>143.112503</v>
      </c>
      <c r="K683">
        <v>1564000</v>
      </c>
      <c r="L683">
        <v>2.5310000000000001</v>
      </c>
      <c r="M683">
        <v>8.8820432824082696E-3</v>
      </c>
      <c r="N683">
        <v>-1.8214969609126001E-2</v>
      </c>
      <c r="O683">
        <v>1.3670446269120199E-2</v>
      </c>
      <c r="P683">
        <v>0.19740597840841001</v>
      </c>
      <c r="Q683">
        <v>0.30563043034896897</v>
      </c>
      <c r="R683">
        <v>8.6933920856172402E-3</v>
      </c>
      <c r="S683">
        <v>7.6301093393575199E-3</v>
      </c>
      <c r="T683">
        <v>1.8542804193798501E-2</v>
      </c>
      <c r="U683">
        <v>1.53996180520068E-2</v>
      </c>
      <c r="V683">
        <v>148.429993</v>
      </c>
      <c r="W683">
        <v>105.05999799999999</v>
      </c>
      <c r="X683">
        <v>-0.101810057874892</v>
      </c>
      <c r="Y683">
        <v>9.5921274614703799E-3</v>
      </c>
      <c r="Z683">
        <v>0.93289072851622101</v>
      </c>
      <c r="AA683">
        <v>4.7834889269068102</v>
      </c>
      <c r="AB683">
        <v>4.5414665336392703</v>
      </c>
      <c r="AC683" t="s">
        <v>260</v>
      </c>
      <c r="AD683" t="s">
        <v>280</v>
      </c>
      <c r="AE683" t="s">
        <v>56</v>
      </c>
      <c r="AF683" t="s">
        <v>69</v>
      </c>
      <c r="AG683" t="s">
        <v>281</v>
      </c>
      <c r="AI683">
        <v>68505</v>
      </c>
      <c r="AJ683" t="s">
        <v>282</v>
      </c>
      <c r="AK683" t="s">
        <v>283</v>
      </c>
      <c r="AL683" t="s">
        <v>284</v>
      </c>
      <c r="AM683" t="s">
        <v>245</v>
      </c>
    </row>
    <row r="684" spans="1:39" x14ac:dyDescent="0.3">
      <c r="A684" s="1">
        <v>43599</v>
      </c>
      <c r="B684" t="s">
        <v>6</v>
      </c>
      <c r="C684" t="s">
        <v>246</v>
      </c>
      <c r="D684">
        <v>800</v>
      </c>
      <c r="E684">
        <v>15</v>
      </c>
      <c r="F684">
        <v>143.75</v>
      </c>
      <c r="G684">
        <v>145.199997</v>
      </c>
      <c r="H684">
        <v>143.470001</v>
      </c>
      <c r="I684">
        <v>144.63000500000001</v>
      </c>
      <c r="J684">
        <v>144.118942</v>
      </c>
      <c r="K684">
        <v>1045300</v>
      </c>
      <c r="L684">
        <v>2.419</v>
      </c>
      <c r="M684">
        <v>9.7270061090645194E-3</v>
      </c>
      <c r="N684">
        <v>2.0113840228115101E-2</v>
      </c>
      <c r="O684">
        <v>1.09845377035092E-2</v>
      </c>
      <c r="P684">
        <v>5.6643751743122098E-2</v>
      </c>
      <c r="Q684">
        <v>0.30578624647198699</v>
      </c>
      <c r="R684">
        <v>2.27626697213653E-2</v>
      </c>
      <c r="S684">
        <v>1.22311250735088E-2</v>
      </c>
      <c r="T684">
        <v>9.4851181349271795E-3</v>
      </c>
      <c r="U684">
        <v>1.55315975032587E-2</v>
      </c>
      <c r="V684">
        <v>148.5</v>
      </c>
      <c r="W684">
        <v>105.889999</v>
      </c>
      <c r="X684">
        <v>-0.10196456029217101</v>
      </c>
      <c r="Y684">
        <v>7.98398755130913E-3</v>
      </c>
      <c r="Z684">
        <v>0.95306667284457902</v>
      </c>
      <c r="AA684">
        <v>4.8654454429105698</v>
      </c>
      <c r="AB684">
        <v>4.99977152833464</v>
      </c>
      <c r="AC684" t="s">
        <v>260</v>
      </c>
      <c r="AD684" t="s">
        <v>280</v>
      </c>
      <c r="AE684" t="s">
        <v>56</v>
      </c>
      <c r="AF684" t="s">
        <v>69</v>
      </c>
      <c r="AG684" t="s">
        <v>281</v>
      </c>
      <c r="AI684">
        <v>68505</v>
      </c>
      <c r="AJ684" t="s">
        <v>282</v>
      </c>
      <c r="AK684" t="s">
        <v>283</v>
      </c>
      <c r="AL684" t="s">
        <v>284</v>
      </c>
      <c r="AM684" t="s">
        <v>245</v>
      </c>
    </row>
    <row r="685" spans="1:39" x14ac:dyDescent="0.3">
      <c r="A685" s="1">
        <v>43641</v>
      </c>
      <c r="B685" t="s">
        <v>6</v>
      </c>
      <c r="C685" t="s">
        <v>239</v>
      </c>
      <c r="D685">
        <v>1400</v>
      </c>
      <c r="E685">
        <v>15</v>
      </c>
      <c r="F685">
        <v>165.88999899999999</v>
      </c>
      <c r="G685">
        <v>166.80999800000001</v>
      </c>
      <c r="H685">
        <v>164.070007</v>
      </c>
      <c r="I685">
        <v>164.19000199999999</v>
      </c>
      <c r="J685">
        <v>164.19000199999999</v>
      </c>
      <c r="K685">
        <v>958000</v>
      </c>
      <c r="L685">
        <v>1.994</v>
      </c>
      <c r="M685">
        <v>-8.6113266347361498E-3</v>
      </c>
      <c r="N685">
        <v>-5.4664495056222602E-3</v>
      </c>
      <c r="O685">
        <v>9.0733918048642004E-2</v>
      </c>
      <c r="P685">
        <v>0.16006865488348801</v>
      </c>
      <c r="Q685">
        <v>0.34891228443928601</v>
      </c>
      <c r="R685">
        <v>8.2455026002615905E-3</v>
      </c>
      <c r="S685">
        <v>1.1918169397735399E-2</v>
      </c>
      <c r="T685">
        <v>1.15209603010809E-2</v>
      </c>
      <c r="U685">
        <v>1.58033030556077E-2</v>
      </c>
      <c r="V685">
        <v>169.300003</v>
      </c>
      <c r="W685">
        <v>108.25</v>
      </c>
      <c r="X685">
        <v>-0.10196456029217101</v>
      </c>
      <c r="Y685">
        <v>-9.5417756928269908E-3</v>
      </c>
      <c r="Z685">
        <v>0.96857356710889497</v>
      </c>
      <c r="AA685">
        <v>5.5051862878951701</v>
      </c>
      <c r="AB685">
        <v>5.8522804139248903</v>
      </c>
      <c r="AC685" t="s">
        <v>260</v>
      </c>
      <c r="AD685" t="s">
        <v>280</v>
      </c>
      <c r="AE685" t="s">
        <v>56</v>
      </c>
      <c r="AF685" t="s">
        <v>69</v>
      </c>
      <c r="AG685" t="s">
        <v>281</v>
      </c>
      <c r="AI685">
        <v>68505</v>
      </c>
      <c r="AJ685" t="s">
        <v>282</v>
      </c>
      <c r="AK685" t="s">
        <v>283</v>
      </c>
      <c r="AL685" t="s">
        <v>284</v>
      </c>
      <c r="AM685" t="s">
        <v>245</v>
      </c>
    </row>
    <row r="686" spans="1:39" x14ac:dyDescent="0.3">
      <c r="A686" s="1">
        <v>43578</v>
      </c>
      <c r="B686" t="s">
        <v>6</v>
      </c>
      <c r="C686" t="s">
        <v>239</v>
      </c>
      <c r="D686">
        <v>1900</v>
      </c>
      <c r="E686">
        <v>16</v>
      </c>
      <c r="F686">
        <v>144.240005</v>
      </c>
      <c r="G686">
        <v>146.41000399999999</v>
      </c>
      <c r="H686">
        <v>143.89999399999999</v>
      </c>
      <c r="I686">
        <v>146.070007</v>
      </c>
      <c r="J686">
        <v>145.55386399999901</v>
      </c>
      <c r="K686">
        <v>897600</v>
      </c>
      <c r="L686">
        <v>2.57</v>
      </c>
      <c r="M686">
        <v>1.34397168075036E-2</v>
      </c>
      <c r="N686">
        <v>1.72632356950904E-2</v>
      </c>
      <c r="O686">
        <v>3.7882630659441897E-2</v>
      </c>
      <c r="P686">
        <v>0.24782363618956199</v>
      </c>
      <c r="Q686">
        <v>0.29559608750591498</v>
      </c>
      <c r="R686">
        <v>8.5776867413071105E-3</v>
      </c>
      <c r="S686">
        <v>7.4948922876360699E-3</v>
      </c>
      <c r="T686">
        <v>1.8365480109619602E-2</v>
      </c>
      <c r="U686">
        <v>1.5372694231379901E-2</v>
      </c>
      <c r="V686">
        <v>146.41000399999999</v>
      </c>
      <c r="W686">
        <v>105.05999799999999</v>
      </c>
      <c r="X686">
        <v>-0.101810057874892</v>
      </c>
      <c r="Y686">
        <v>8.8023511954049196E-3</v>
      </c>
      <c r="Z686">
        <v>0.91908736784809797</v>
      </c>
      <c r="AA686">
        <v>4.5654816026743497</v>
      </c>
      <c r="AB686">
        <v>4.38917999058501</v>
      </c>
      <c r="AC686" t="s">
        <v>261</v>
      </c>
      <c r="AD686" t="s">
        <v>280</v>
      </c>
      <c r="AE686" t="s">
        <v>56</v>
      </c>
      <c r="AF686" t="s">
        <v>69</v>
      </c>
      <c r="AG686" t="s">
        <v>281</v>
      </c>
      <c r="AI686">
        <v>68505</v>
      </c>
      <c r="AJ686" t="s">
        <v>282</v>
      </c>
      <c r="AK686" t="s">
        <v>283</v>
      </c>
      <c r="AL686" t="s">
        <v>284</v>
      </c>
      <c r="AM686" t="s">
        <v>245</v>
      </c>
    </row>
    <row r="687" spans="1:39" x14ac:dyDescent="0.3">
      <c r="A687" s="1">
        <v>43587</v>
      </c>
      <c r="B687" t="s">
        <v>6</v>
      </c>
      <c r="C687" t="s">
        <v>246</v>
      </c>
      <c r="D687">
        <v>1700</v>
      </c>
      <c r="E687">
        <v>16</v>
      </c>
      <c r="F687">
        <v>142.53999299999899</v>
      </c>
      <c r="G687">
        <v>143.279999</v>
      </c>
      <c r="H687">
        <v>141.16999799999999</v>
      </c>
      <c r="I687">
        <v>142.35000600000001</v>
      </c>
      <c r="J687">
        <v>141.84700000000001</v>
      </c>
      <c r="K687">
        <v>1018000</v>
      </c>
      <c r="L687">
        <v>2.552</v>
      </c>
      <c r="M687">
        <v>-2.6658478262118999E-3</v>
      </c>
      <c r="N687">
        <v>-2.21621354429885E-2</v>
      </c>
      <c r="O687">
        <v>7.26193123056393E-3</v>
      </c>
      <c r="P687">
        <v>0.200934828670423</v>
      </c>
      <c r="Q687">
        <v>0.28888183027398701</v>
      </c>
      <c r="R687">
        <v>7.3465563441704497E-3</v>
      </c>
      <c r="S687">
        <v>7.4191358403579901E-3</v>
      </c>
      <c r="T687">
        <v>1.8565765208125098E-2</v>
      </c>
      <c r="U687">
        <v>1.5402528920677399E-2</v>
      </c>
      <c r="V687">
        <v>147.58999599999899</v>
      </c>
      <c r="W687">
        <v>105.05999799999999</v>
      </c>
      <c r="X687">
        <v>-0.101810057874892</v>
      </c>
      <c r="Y687">
        <v>-2.1262443276895502E-3</v>
      </c>
      <c r="Z687">
        <v>0.93391155570918105</v>
      </c>
      <c r="AA687">
        <v>4.4828663024516304</v>
      </c>
      <c r="AB687">
        <v>4.5415952063106202</v>
      </c>
      <c r="AC687" t="s">
        <v>261</v>
      </c>
      <c r="AD687" t="s">
        <v>280</v>
      </c>
      <c r="AE687" t="s">
        <v>56</v>
      </c>
      <c r="AF687" t="s">
        <v>69</v>
      </c>
      <c r="AG687" t="s">
        <v>281</v>
      </c>
      <c r="AI687">
        <v>68505</v>
      </c>
      <c r="AJ687" t="s">
        <v>282</v>
      </c>
      <c r="AK687" t="s">
        <v>283</v>
      </c>
      <c r="AL687" t="s">
        <v>284</v>
      </c>
      <c r="AM687" t="s">
        <v>245</v>
      </c>
    </row>
    <row r="688" spans="1:39" x14ac:dyDescent="0.3">
      <c r="A688" s="1">
        <v>43592</v>
      </c>
      <c r="B688" t="s">
        <v>6</v>
      </c>
      <c r="C688" t="s">
        <v>239</v>
      </c>
      <c r="D688">
        <v>1200</v>
      </c>
      <c r="E688">
        <v>16</v>
      </c>
      <c r="F688">
        <v>140.83999599999899</v>
      </c>
      <c r="G688">
        <v>141.990005</v>
      </c>
      <c r="H688">
        <v>140.53999299999899</v>
      </c>
      <c r="I688">
        <v>141.75</v>
      </c>
      <c r="J688">
        <v>141.24911499999999</v>
      </c>
      <c r="K688">
        <v>1026100</v>
      </c>
      <c r="L688">
        <v>2.448</v>
      </c>
      <c r="M688">
        <v>-3.7320735774933099E-3</v>
      </c>
      <c r="N688">
        <v>-2.2048022116135699E-2</v>
      </c>
      <c r="O688">
        <v>7.5771630430489303E-3</v>
      </c>
      <c r="P688">
        <v>0.17580369815532501</v>
      </c>
      <c r="Q688">
        <v>0.28881484360204102</v>
      </c>
      <c r="R688">
        <v>8.9490974658677398E-3</v>
      </c>
      <c r="S688">
        <v>7.5014711026346204E-3</v>
      </c>
      <c r="T688">
        <v>1.8542731632486101E-2</v>
      </c>
      <c r="U688">
        <v>1.5416582493253599E-2</v>
      </c>
      <c r="V688">
        <v>148.429993</v>
      </c>
      <c r="W688">
        <v>105.410004</v>
      </c>
      <c r="X688">
        <v>-0.101810057874892</v>
      </c>
      <c r="Y688">
        <v>-1.6649488130547601E-2</v>
      </c>
      <c r="Z688">
        <v>0.93133138792574799</v>
      </c>
      <c r="AA688">
        <v>4.5334400205693903</v>
      </c>
      <c r="AB688">
        <v>4.5497087862161996</v>
      </c>
      <c r="AC688" t="s">
        <v>261</v>
      </c>
      <c r="AD688" t="s">
        <v>280</v>
      </c>
      <c r="AE688" t="s">
        <v>56</v>
      </c>
      <c r="AF688" t="s">
        <v>69</v>
      </c>
      <c r="AG688" t="s">
        <v>281</v>
      </c>
      <c r="AI688">
        <v>68505</v>
      </c>
      <c r="AJ688" t="s">
        <v>282</v>
      </c>
      <c r="AK688" t="s">
        <v>283</v>
      </c>
      <c r="AL688" t="s">
        <v>284</v>
      </c>
      <c r="AM688" t="s">
        <v>245</v>
      </c>
    </row>
    <row r="689" spans="1:39" x14ac:dyDescent="0.3">
      <c r="A689" s="1">
        <v>43600</v>
      </c>
      <c r="B689" t="s">
        <v>6</v>
      </c>
      <c r="C689" t="s">
        <v>239</v>
      </c>
      <c r="D689">
        <v>3200</v>
      </c>
      <c r="E689">
        <v>16</v>
      </c>
      <c r="F689">
        <v>143.83000200000001</v>
      </c>
      <c r="G689">
        <v>145.28999299999899</v>
      </c>
      <c r="H689">
        <v>143.08000200000001</v>
      </c>
      <c r="I689">
        <v>145.179993</v>
      </c>
      <c r="J689">
        <v>144.66699199999999</v>
      </c>
      <c r="K689">
        <v>795800</v>
      </c>
      <c r="L689">
        <v>2.379</v>
      </c>
      <c r="M689">
        <v>3.7955495293812E-3</v>
      </c>
      <c r="N689">
        <v>1.4780087232890499E-2</v>
      </c>
      <c r="O689">
        <v>1.3522555638445699E-2</v>
      </c>
      <c r="P689">
        <v>5.7383198694308198E-2</v>
      </c>
      <c r="Q689">
        <v>0.31875921545129399</v>
      </c>
      <c r="R689">
        <v>2.2587837883704699E-2</v>
      </c>
      <c r="S689">
        <v>1.2250571211124901E-2</v>
      </c>
      <c r="T689">
        <v>9.4882873162651597E-3</v>
      </c>
      <c r="U689">
        <v>1.55185135955006E-2</v>
      </c>
      <c r="V689">
        <v>148.5</v>
      </c>
      <c r="W689">
        <v>105.889999</v>
      </c>
      <c r="X689">
        <v>-0.10196456029217101</v>
      </c>
      <c r="Y689">
        <v>5.8219943882337104E-3</v>
      </c>
      <c r="Z689">
        <v>0.95271442506736104</v>
      </c>
      <c r="AA689">
        <v>5.10383368832073</v>
      </c>
      <c r="AB689">
        <v>5.0592531789956796</v>
      </c>
      <c r="AC689" t="s">
        <v>261</v>
      </c>
      <c r="AD689" t="s">
        <v>280</v>
      </c>
      <c r="AE689" t="s">
        <v>56</v>
      </c>
      <c r="AF689" t="s">
        <v>69</v>
      </c>
      <c r="AG689" t="s">
        <v>281</v>
      </c>
      <c r="AI689">
        <v>68505</v>
      </c>
      <c r="AJ689" t="s">
        <v>282</v>
      </c>
      <c r="AK689" t="s">
        <v>283</v>
      </c>
      <c r="AL689" t="s">
        <v>284</v>
      </c>
      <c r="AM689" t="s">
        <v>245</v>
      </c>
    </row>
    <row r="690" spans="1:39" x14ac:dyDescent="0.3">
      <c r="A690" s="1">
        <v>43606</v>
      </c>
      <c r="B690" t="s">
        <v>6</v>
      </c>
      <c r="C690" t="s">
        <v>239</v>
      </c>
      <c r="D690">
        <v>2300</v>
      </c>
      <c r="E690">
        <v>16</v>
      </c>
      <c r="F690">
        <v>147.61000100000001</v>
      </c>
      <c r="G690">
        <v>149.64999399999999</v>
      </c>
      <c r="H690">
        <v>147.61000100000001</v>
      </c>
      <c r="I690">
        <v>148.729996</v>
      </c>
      <c r="J690">
        <v>148.204453</v>
      </c>
      <c r="K690">
        <v>989600</v>
      </c>
      <c r="L690">
        <v>2.4260000000000002</v>
      </c>
      <c r="M690">
        <v>1.2380494479101599E-2</v>
      </c>
      <c r="N690">
        <v>2.7953814895734199E-2</v>
      </c>
      <c r="O690">
        <v>3.6773557053332503E-2</v>
      </c>
      <c r="P690">
        <v>7.01994053159503E-2</v>
      </c>
      <c r="Q690">
        <v>0.35199185244738901</v>
      </c>
      <c r="R690">
        <v>1.2092274377064401E-2</v>
      </c>
      <c r="S690">
        <v>1.3227440052315201E-2</v>
      </c>
      <c r="T690">
        <v>9.9628716928140005E-3</v>
      </c>
      <c r="U690">
        <v>1.55785219303373E-2</v>
      </c>
      <c r="V690">
        <v>149.64999399999999</v>
      </c>
      <c r="W690">
        <v>106.82</v>
      </c>
      <c r="X690">
        <v>-0.10196456029217101</v>
      </c>
      <c r="Y690">
        <v>8.4599491109458805E-3</v>
      </c>
      <c r="Z690">
        <v>0.96352066797058999</v>
      </c>
      <c r="AA690">
        <v>5.6781070871800701</v>
      </c>
      <c r="AB690">
        <v>5.3998727404571003</v>
      </c>
      <c r="AC690" t="s">
        <v>261</v>
      </c>
      <c r="AD690" t="s">
        <v>280</v>
      </c>
      <c r="AE690" t="s">
        <v>56</v>
      </c>
      <c r="AF690" t="s">
        <v>69</v>
      </c>
      <c r="AG690" t="s">
        <v>281</v>
      </c>
      <c r="AI690">
        <v>68505</v>
      </c>
      <c r="AJ690" t="s">
        <v>282</v>
      </c>
      <c r="AK690" t="s">
        <v>283</v>
      </c>
      <c r="AL690" t="s">
        <v>284</v>
      </c>
      <c r="AM690" t="s">
        <v>245</v>
      </c>
    </row>
    <row r="691" spans="1:39" x14ac:dyDescent="0.3">
      <c r="A691" s="1">
        <v>43621</v>
      </c>
      <c r="B691" t="s">
        <v>6</v>
      </c>
      <c r="C691" t="s">
        <v>246</v>
      </c>
      <c r="D691">
        <v>400</v>
      </c>
      <c r="E691">
        <v>16</v>
      </c>
      <c r="F691">
        <v>157.91999799999999</v>
      </c>
      <c r="G691">
        <v>161.30999800000001</v>
      </c>
      <c r="H691">
        <v>157.71000699999999</v>
      </c>
      <c r="I691">
        <v>160.63000500000001</v>
      </c>
      <c r="J691">
        <v>160.062408</v>
      </c>
      <c r="K691">
        <v>1447800</v>
      </c>
      <c r="L691">
        <v>2.1230000000000002</v>
      </c>
      <c r="M691">
        <v>2.3239983302136401E-2</v>
      </c>
      <c r="N691">
        <v>7.33468031541189E-2</v>
      </c>
      <c r="O691">
        <v>0.11193273397164</v>
      </c>
      <c r="P691">
        <v>0.139513624139738</v>
      </c>
      <c r="Q691">
        <v>0.39660066780401398</v>
      </c>
      <c r="R691">
        <v>1.50846472616839E-2</v>
      </c>
      <c r="S691">
        <v>1.5954317695024402E-2</v>
      </c>
      <c r="T691">
        <v>1.15460149083743E-2</v>
      </c>
      <c r="U691">
        <v>1.57565663114793E-2</v>
      </c>
      <c r="V691">
        <v>161.30999800000001</v>
      </c>
      <c r="W691">
        <v>108.25</v>
      </c>
      <c r="X691">
        <v>-0.10196456029217101</v>
      </c>
      <c r="Y691">
        <v>8.1287266899663802E-3</v>
      </c>
      <c r="Z691">
        <v>0.97100066581511102</v>
      </c>
      <c r="AA691">
        <v>6.4541531610712504</v>
      </c>
      <c r="AB691">
        <v>5.8873768010594096</v>
      </c>
      <c r="AC691" t="s">
        <v>261</v>
      </c>
      <c r="AD691" t="s">
        <v>280</v>
      </c>
      <c r="AE691" t="s">
        <v>56</v>
      </c>
      <c r="AF691" t="s">
        <v>69</v>
      </c>
      <c r="AG691" t="s">
        <v>281</v>
      </c>
      <c r="AI691">
        <v>68505</v>
      </c>
      <c r="AJ691" t="s">
        <v>282</v>
      </c>
      <c r="AK691" t="s">
        <v>283</v>
      </c>
      <c r="AL691" t="s">
        <v>284</v>
      </c>
      <c r="AM691" t="s">
        <v>245</v>
      </c>
    </row>
    <row r="692" spans="1:39" x14ac:dyDescent="0.3">
      <c r="A692" s="1">
        <v>43628</v>
      </c>
      <c r="B692" t="s">
        <v>6</v>
      </c>
      <c r="C692" t="s">
        <v>246</v>
      </c>
      <c r="D692">
        <v>800</v>
      </c>
      <c r="E692">
        <v>16</v>
      </c>
      <c r="F692">
        <v>160.91999799999999</v>
      </c>
      <c r="G692">
        <v>161.529999</v>
      </c>
      <c r="H692">
        <v>160</v>
      </c>
      <c r="I692">
        <v>161.30999800000001</v>
      </c>
      <c r="J692">
        <v>160.740005</v>
      </c>
      <c r="K692">
        <v>911900</v>
      </c>
      <c r="L692">
        <v>2.1269999999999998</v>
      </c>
      <c r="M692">
        <v>4.66033846347452E-3</v>
      </c>
      <c r="N692">
        <v>4.2243947066054801E-3</v>
      </c>
      <c r="O692">
        <v>8.3214614054525807E-2</v>
      </c>
      <c r="P692">
        <v>0.13854769204475001</v>
      </c>
      <c r="Q692">
        <v>0.37744471838327598</v>
      </c>
      <c r="R692">
        <v>1.09153704299995E-2</v>
      </c>
      <c r="S692">
        <v>1.5722797788962899E-2</v>
      </c>
      <c r="T692">
        <v>1.1528695786727799E-2</v>
      </c>
      <c r="U692">
        <v>1.5730141111400101E-2</v>
      </c>
      <c r="V692">
        <v>164.270004</v>
      </c>
      <c r="W692">
        <v>108.25</v>
      </c>
      <c r="X692">
        <v>-0.10196456029217101</v>
      </c>
      <c r="Y692">
        <v>-2.0396578921351798E-3</v>
      </c>
      <c r="Z692">
        <v>0.96681424364040303</v>
      </c>
      <c r="AA692">
        <v>6.0656075586406004</v>
      </c>
      <c r="AB692">
        <v>6.1067573559466899</v>
      </c>
      <c r="AC692" t="s">
        <v>261</v>
      </c>
      <c r="AD692" t="s">
        <v>280</v>
      </c>
      <c r="AE692" t="s">
        <v>56</v>
      </c>
      <c r="AF692" t="s">
        <v>69</v>
      </c>
      <c r="AG692" t="s">
        <v>281</v>
      </c>
      <c r="AI692">
        <v>68505</v>
      </c>
      <c r="AJ692" t="s">
        <v>282</v>
      </c>
      <c r="AK692" t="s">
        <v>283</v>
      </c>
      <c r="AL692" t="s">
        <v>284</v>
      </c>
      <c r="AM692" t="s">
        <v>245</v>
      </c>
    </row>
    <row r="693" spans="1:39" x14ac:dyDescent="0.3">
      <c r="A693" s="1">
        <v>43634</v>
      </c>
      <c r="B693" t="s">
        <v>6</v>
      </c>
      <c r="C693" t="s">
        <v>246</v>
      </c>
      <c r="D693">
        <v>1800</v>
      </c>
      <c r="E693">
        <v>16</v>
      </c>
      <c r="F693">
        <v>164.16000399999999</v>
      </c>
      <c r="G693">
        <v>166.03999299999899</v>
      </c>
      <c r="H693">
        <v>163.55999800000001</v>
      </c>
      <c r="I693">
        <v>165.08999599999899</v>
      </c>
      <c r="J693">
        <v>165.08999599999899</v>
      </c>
      <c r="K693">
        <v>1186600</v>
      </c>
      <c r="L693">
        <v>2.06</v>
      </c>
      <c r="M693">
        <v>7.60043807348839E-3</v>
      </c>
      <c r="N693">
        <v>3.1362910083336797E-2</v>
      </c>
      <c r="O693">
        <v>0.11018658313492501</v>
      </c>
      <c r="P693">
        <v>0.165107766551263</v>
      </c>
      <c r="Q693">
        <v>0.38185322866035998</v>
      </c>
      <c r="R693">
        <v>9.7065889122661293E-3</v>
      </c>
      <c r="S693">
        <v>1.31783511528167E-2</v>
      </c>
      <c r="T693">
        <v>1.18060130957822E-2</v>
      </c>
      <c r="U693">
        <v>1.5781301787623499E-2</v>
      </c>
      <c r="V693">
        <v>166.03999299999899</v>
      </c>
      <c r="W693">
        <v>108.25</v>
      </c>
      <c r="X693">
        <v>-0.10196456029217101</v>
      </c>
      <c r="Y693">
        <v>9.6704895497130797E-3</v>
      </c>
      <c r="Z693">
        <v>0.96497877230038798</v>
      </c>
      <c r="AA693">
        <v>6.1028355310979903</v>
      </c>
      <c r="AB693">
        <v>5.9913447857901101</v>
      </c>
      <c r="AC693" t="s">
        <v>261</v>
      </c>
      <c r="AD693" t="s">
        <v>280</v>
      </c>
      <c r="AE693" t="s">
        <v>56</v>
      </c>
      <c r="AF693" t="s">
        <v>69</v>
      </c>
      <c r="AG693" t="s">
        <v>281</v>
      </c>
      <c r="AI693">
        <v>68505</v>
      </c>
      <c r="AJ693" t="s">
        <v>282</v>
      </c>
      <c r="AK693" t="s">
        <v>283</v>
      </c>
      <c r="AL693" t="s">
        <v>284</v>
      </c>
      <c r="AM693" t="s">
        <v>245</v>
      </c>
    </row>
    <row r="694" spans="1:39" x14ac:dyDescent="0.3">
      <c r="A694" s="1">
        <v>43557</v>
      </c>
      <c r="B694" t="s">
        <v>6</v>
      </c>
      <c r="C694" t="s">
        <v>239</v>
      </c>
      <c r="D694">
        <v>2000</v>
      </c>
      <c r="E694">
        <v>17</v>
      </c>
      <c r="F694">
        <v>141.89999399999999</v>
      </c>
      <c r="G694">
        <v>142.35000600000001</v>
      </c>
      <c r="H694">
        <v>140.759995</v>
      </c>
      <c r="I694">
        <v>141.66999799999999</v>
      </c>
      <c r="J694">
        <v>141.16940299999999</v>
      </c>
      <c r="K694">
        <v>662700</v>
      </c>
      <c r="L694">
        <v>2.4809999999999999</v>
      </c>
      <c r="M694">
        <v>2.4735282438518701E-3</v>
      </c>
      <c r="N694">
        <v>9.0049578218820894E-3</v>
      </c>
      <c r="O694">
        <v>-9.5504571745889492E-3</v>
      </c>
      <c r="P694">
        <v>0.21227092212058299</v>
      </c>
      <c r="Q694">
        <v>0.32128080250716201</v>
      </c>
      <c r="R694">
        <v>6.4033318736064901E-3</v>
      </c>
      <c r="S694">
        <v>8.8557611237085592E-3</v>
      </c>
      <c r="T694">
        <v>2.05352286380205E-2</v>
      </c>
      <c r="U694">
        <v>1.55499072583414E-2</v>
      </c>
      <c r="V694">
        <v>144.94000199999999</v>
      </c>
      <c r="W694">
        <v>103.68</v>
      </c>
      <c r="X694">
        <v>-0.101810057874892</v>
      </c>
      <c r="Y694" s="44">
        <v>1.7455614805152698E-5</v>
      </c>
      <c r="Z694">
        <v>0.92953935770844498</v>
      </c>
      <c r="AA694">
        <v>4.9404031530252404</v>
      </c>
      <c r="AB694">
        <v>4.6820374205185997</v>
      </c>
      <c r="AC694" t="s">
        <v>262</v>
      </c>
      <c r="AD694" t="s">
        <v>280</v>
      </c>
      <c r="AE694" t="s">
        <v>56</v>
      </c>
      <c r="AF694" t="s">
        <v>69</v>
      </c>
      <c r="AG694" t="s">
        <v>281</v>
      </c>
      <c r="AI694">
        <v>68505</v>
      </c>
      <c r="AJ694" t="s">
        <v>282</v>
      </c>
      <c r="AK694" t="s">
        <v>283</v>
      </c>
      <c r="AL694" t="s">
        <v>284</v>
      </c>
      <c r="AM694" t="s">
        <v>245</v>
      </c>
    </row>
    <row r="695" spans="1:39" x14ac:dyDescent="0.3">
      <c r="A695" s="1">
        <v>43565</v>
      </c>
      <c r="B695" t="s">
        <v>6</v>
      </c>
      <c r="C695" t="s">
        <v>239</v>
      </c>
      <c r="D695">
        <v>3100</v>
      </c>
      <c r="E695">
        <v>17</v>
      </c>
      <c r="F695">
        <v>141</v>
      </c>
      <c r="G695">
        <v>142.75</v>
      </c>
      <c r="H695">
        <v>140.89999399999999</v>
      </c>
      <c r="I695">
        <v>142.699997</v>
      </c>
      <c r="J695">
        <v>142.19575499999999</v>
      </c>
      <c r="K695">
        <v>646100</v>
      </c>
      <c r="L695">
        <v>2.4769999999999999</v>
      </c>
      <c r="M695">
        <v>1.35460829516718E-2</v>
      </c>
      <c r="N695">
        <v>2.8773155095002398E-3</v>
      </c>
      <c r="O695">
        <v>1.2848662796393E-2</v>
      </c>
      <c r="P695">
        <v>0.20982636533931001</v>
      </c>
      <c r="Q695">
        <v>0.29994739336257997</v>
      </c>
      <c r="R695">
        <v>8.8393084886829194E-3</v>
      </c>
      <c r="S695">
        <v>8.0380401860925196E-3</v>
      </c>
      <c r="T695">
        <v>1.8730138463984001E-2</v>
      </c>
      <c r="U695">
        <v>1.53944688424533E-2</v>
      </c>
      <c r="V695">
        <v>144.94000199999999</v>
      </c>
      <c r="W695">
        <v>105.05999799999999</v>
      </c>
      <c r="X695">
        <v>-0.101810057874892</v>
      </c>
      <c r="Y695">
        <v>3.47183783585567E-3</v>
      </c>
      <c r="Z695">
        <v>0.91872068662880502</v>
      </c>
      <c r="AA695">
        <v>4.6549588425908199</v>
      </c>
      <c r="AB695">
        <v>4.7186903801424096</v>
      </c>
      <c r="AC695" t="s">
        <v>262</v>
      </c>
      <c r="AD695" t="s">
        <v>280</v>
      </c>
      <c r="AE695" t="s">
        <v>56</v>
      </c>
      <c r="AF695" t="s">
        <v>69</v>
      </c>
      <c r="AG695" t="s">
        <v>281</v>
      </c>
      <c r="AI695">
        <v>68505</v>
      </c>
      <c r="AJ695" t="s">
        <v>282</v>
      </c>
      <c r="AK695" t="s">
        <v>283</v>
      </c>
      <c r="AL695" t="s">
        <v>284</v>
      </c>
      <c r="AM695" t="s">
        <v>245</v>
      </c>
    </row>
    <row r="696" spans="1:39" x14ac:dyDescent="0.3">
      <c r="A696" s="1">
        <v>43577</v>
      </c>
      <c r="B696" t="s">
        <v>6</v>
      </c>
      <c r="C696" t="s">
        <v>246</v>
      </c>
      <c r="D696">
        <v>1100</v>
      </c>
      <c r="E696">
        <v>17</v>
      </c>
      <c r="F696">
        <v>143.11000100000001</v>
      </c>
      <c r="G696">
        <v>144.61999499999999</v>
      </c>
      <c r="H696">
        <v>142.509995</v>
      </c>
      <c r="I696">
        <v>144.11999499999999</v>
      </c>
      <c r="J696">
        <v>143.610748</v>
      </c>
      <c r="K696">
        <v>663200</v>
      </c>
      <c r="L696">
        <v>2.59</v>
      </c>
      <c r="M696">
        <v>5.2872980191862604E-3</v>
      </c>
      <c r="N696">
        <v>6.1945619706524797E-3</v>
      </c>
      <c r="O696">
        <v>3.8332956530873E-2</v>
      </c>
      <c r="P696">
        <v>0.22456084369268101</v>
      </c>
      <c r="Q696">
        <v>0.28089108809980201</v>
      </c>
      <c r="R696">
        <v>6.5427830182392E-3</v>
      </c>
      <c r="S696">
        <v>7.52895626770652E-3</v>
      </c>
      <c r="T696">
        <v>1.8405087136310901E-2</v>
      </c>
      <c r="U696">
        <v>1.53538432992386E-2</v>
      </c>
      <c r="V696">
        <v>145.759995</v>
      </c>
      <c r="W696">
        <v>105.05999799999999</v>
      </c>
      <c r="X696">
        <v>-0.101810057874892</v>
      </c>
      <c r="Y696">
        <v>1.0115060212163699E-3</v>
      </c>
      <c r="Z696">
        <v>0.91508626922193403</v>
      </c>
      <c r="AA696">
        <v>4.3130412802904798</v>
      </c>
      <c r="AB696">
        <v>4.4221416089262897</v>
      </c>
      <c r="AC696" t="s">
        <v>262</v>
      </c>
      <c r="AD696" t="s">
        <v>280</v>
      </c>
      <c r="AE696" t="s">
        <v>56</v>
      </c>
      <c r="AF696" t="s">
        <v>69</v>
      </c>
      <c r="AG696" t="s">
        <v>281</v>
      </c>
      <c r="AI696">
        <v>68505</v>
      </c>
      <c r="AJ696" t="s">
        <v>282</v>
      </c>
      <c r="AK696" t="s">
        <v>283</v>
      </c>
      <c r="AL696" t="s">
        <v>284</v>
      </c>
      <c r="AM696" t="s">
        <v>245</v>
      </c>
    </row>
    <row r="697" spans="1:39" x14ac:dyDescent="0.3">
      <c r="A697" s="1">
        <v>43595</v>
      </c>
      <c r="B697" t="s">
        <v>6</v>
      </c>
      <c r="C697" t="s">
        <v>239</v>
      </c>
      <c r="D697">
        <v>1600</v>
      </c>
      <c r="E697">
        <v>17</v>
      </c>
      <c r="F697">
        <v>144.520004</v>
      </c>
      <c r="G697">
        <v>148.5</v>
      </c>
      <c r="H697">
        <v>144.44000199999999</v>
      </c>
      <c r="I697">
        <v>148.429993</v>
      </c>
      <c r="J697">
        <v>147.90550200000001</v>
      </c>
      <c r="K697">
        <v>1468500</v>
      </c>
      <c r="L697">
        <v>2.4550000000000001</v>
      </c>
      <c r="M697">
        <v>2.179475773694E-2</v>
      </c>
      <c r="N697">
        <v>3.2942514623720102E-2</v>
      </c>
      <c r="O697">
        <v>5.29149881849761E-2</v>
      </c>
      <c r="P697">
        <v>9.6151993599385505E-2</v>
      </c>
      <c r="Q697">
        <v>0.35591085211929102</v>
      </c>
      <c r="R697">
        <v>1.29601248938064E-2</v>
      </c>
      <c r="S697">
        <v>9.3680100290800192E-3</v>
      </c>
      <c r="T697">
        <v>8.7026758822133597E-3</v>
      </c>
      <c r="U697">
        <v>1.54391082306128E-2</v>
      </c>
      <c r="V697">
        <v>148.5</v>
      </c>
      <c r="W697">
        <v>105.889999</v>
      </c>
      <c r="X697">
        <v>-0.101810057874892</v>
      </c>
      <c r="Y697">
        <v>3.7133938472042301E-3</v>
      </c>
      <c r="Z697">
        <v>0.94460461060349499</v>
      </c>
      <c r="AA697">
        <v>5.7058799897192998</v>
      </c>
      <c r="AB697">
        <v>4.9335726110433704</v>
      </c>
      <c r="AC697" t="s">
        <v>262</v>
      </c>
      <c r="AD697" t="s">
        <v>280</v>
      </c>
      <c r="AE697" t="s">
        <v>56</v>
      </c>
      <c r="AF697" t="s">
        <v>69</v>
      </c>
      <c r="AG697" t="s">
        <v>281</v>
      </c>
      <c r="AI697">
        <v>68505</v>
      </c>
      <c r="AJ697" t="s">
        <v>282</v>
      </c>
      <c r="AK697" t="s">
        <v>283</v>
      </c>
      <c r="AL697" t="s">
        <v>284</v>
      </c>
      <c r="AM697" t="s">
        <v>245</v>
      </c>
    </row>
    <row r="698" spans="1:39" x14ac:dyDescent="0.3">
      <c r="A698" s="1">
        <v>43613</v>
      </c>
      <c r="B698" t="s">
        <v>6</v>
      </c>
      <c r="C698" t="s">
        <v>239</v>
      </c>
      <c r="D698">
        <v>2300</v>
      </c>
      <c r="E698">
        <v>17</v>
      </c>
      <c r="F698">
        <v>150.86000100000001</v>
      </c>
      <c r="G698">
        <v>152.229996</v>
      </c>
      <c r="H698">
        <v>149.19000199999999</v>
      </c>
      <c r="I698">
        <v>150.41000399999999</v>
      </c>
      <c r="J698">
        <v>149.878525</v>
      </c>
      <c r="K698">
        <v>1271600</v>
      </c>
      <c r="L698">
        <v>2.2679999999999998</v>
      </c>
      <c r="M698">
        <v>-1.4616025249893699E-3</v>
      </c>
      <c r="N698">
        <v>2.3612867505819202E-2</v>
      </c>
      <c r="O698">
        <v>3.2913985297722798E-2</v>
      </c>
      <c r="P698">
        <v>6.4126767954992697E-2</v>
      </c>
      <c r="Q698">
        <v>0.32225560881392801</v>
      </c>
      <c r="R698">
        <v>1.51339131890861E-2</v>
      </c>
      <c r="S698">
        <v>1.41666770736149E-2</v>
      </c>
      <c r="T698">
        <v>1.0465139446955801E-2</v>
      </c>
      <c r="U698">
        <v>1.56233648539475E-2</v>
      </c>
      <c r="V698">
        <v>153.58999599999899</v>
      </c>
      <c r="W698">
        <v>107.220001</v>
      </c>
      <c r="X698">
        <v>-0.10196456029217101</v>
      </c>
      <c r="Y698">
        <v>-8.4109499934704197E-3</v>
      </c>
      <c r="Z698">
        <v>0.95705611921143396</v>
      </c>
      <c r="AA698">
        <v>5.1803545275495004</v>
      </c>
      <c r="AB698">
        <v>5.4584166234457401</v>
      </c>
      <c r="AC698" t="s">
        <v>262</v>
      </c>
      <c r="AD698" t="s">
        <v>280</v>
      </c>
      <c r="AE698" t="s">
        <v>56</v>
      </c>
      <c r="AF698" t="s">
        <v>69</v>
      </c>
      <c r="AG698" t="s">
        <v>281</v>
      </c>
      <c r="AI698">
        <v>68505</v>
      </c>
      <c r="AJ698" t="s">
        <v>282</v>
      </c>
      <c r="AK698" t="s">
        <v>283</v>
      </c>
      <c r="AL698" t="s">
        <v>284</v>
      </c>
      <c r="AM698" t="s">
        <v>245</v>
      </c>
    </row>
    <row r="699" spans="1:39" x14ac:dyDescent="0.3">
      <c r="A699" s="1">
        <v>43620</v>
      </c>
      <c r="B699" t="s">
        <v>6</v>
      </c>
      <c r="C699" t="s">
        <v>239</v>
      </c>
      <c r="D699">
        <v>2100</v>
      </c>
      <c r="E699">
        <v>17</v>
      </c>
      <c r="F699">
        <v>152.85000600000001</v>
      </c>
      <c r="G699">
        <v>157.05999800000001</v>
      </c>
      <c r="H699">
        <v>152.75</v>
      </c>
      <c r="I699">
        <v>156.94000199999999</v>
      </c>
      <c r="J699">
        <v>156.38545199999999</v>
      </c>
      <c r="K699">
        <v>1536600</v>
      </c>
      <c r="L699">
        <v>2.1190000000000002</v>
      </c>
      <c r="M699">
        <v>3.1391165241859399E-2</v>
      </c>
      <c r="N699">
        <v>4.2498673211200703E-2</v>
      </c>
      <c r="O699">
        <v>9.7574793951912195E-2</v>
      </c>
      <c r="P699">
        <v>0.106907819272394</v>
      </c>
      <c r="Q699">
        <v>0.38066594646343499</v>
      </c>
      <c r="R699">
        <v>1.6901898303926501E-2</v>
      </c>
      <c r="S699">
        <v>1.5462505871513399E-2</v>
      </c>
      <c r="T699">
        <v>1.1316848950109299E-2</v>
      </c>
      <c r="U699">
        <v>1.5701147445656899E-2</v>
      </c>
      <c r="V699">
        <v>157.05999800000001</v>
      </c>
      <c r="W699">
        <v>108.25</v>
      </c>
      <c r="X699">
        <v>-0.10196456029217101</v>
      </c>
      <c r="Y699">
        <v>2.1205927310919401E-2</v>
      </c>
      <c r="Z699">
        <v>0.96651727405158805</v>
      </c>
      <c r="AA699">
        <v>6.1967430707622198</v>
      </c>
      <c r="AB699">
        <v>5.6164261776520004</v>
      </c>
      <c r="AC699" t="s">
        <v>262</v>
      </c>
      <c r="AD699" t="s">
        <v>280</v>
      </c>
      <c r="AE699" t="s">
        <v>56</v>
      </c>
      <c r="AF699" t="s">
        <v>69</v>
      </c>
      <c r="AG699" t="s">
        <v>281</v>
      </c>
      <c r="AI699">
        <v>68505</v>
      </c>
      <c r="AJ699" t="s">
        <v>282</v>
      </c>
      <c r="AK699" t="s">
        <v>283</v>
      </c>
      <c r="AL699" t="s">
        <v>284</v>
      </c>
      <c r="AM699" t="s">
        <v>245</v>
      </c>
    </row>
    <row r="700" spans="1:39" x14ac:dyDescent="0.3">
      <c r="A700" s="1">
        <v>43630</v>
      </c>
      <c r="B700" t="s">
        <v>6</v>
      </c>
      <c r="C700" t="s">
        <v>246</v>
      </c>
      <c r="D700">
        <v>3100</v>
      </c>
      <c r="E700">
        <v>17</v>
      </c>
      <c r="F700">
        <v>160</v>
      </c>
      <c r="G700">
        <v>161.050003</v>
      </c>
      <c r="H700">
        <v>158.770004</v>
      </c>
      <c r="I700">
        <v>160.35000600000001</v>
      </c>
      <c r="J700">
        <v>160.35000600000001</v>
      </c>
      <c r="K700">
        <v>900900</v>
      </c>
      <c r="L700">
        <v>2.093</v>
      </c>
      <c r="M700">
        <v>2.49771591764538E-3</v>
      </c>
      <c r="N700">
        <v>-1.6403408954516901E-2</v>
      </c>
      <c r="O700">
        <v>0.10672001880899901</v>
      </c>
      <c r="P700">
        <v>0.13469537679934901</v>
      </c>
      <c r="Q700">
        <v>0.36511007384227401</v>
      </c>
      <c r="R700">
        <v>6.9893655599856603E-3</v>
      </c>
      <c r="S700">
        <v>1.31882868158618E-2</v>
      </c>
      <c r="T700">
        <v>1.1546619012092601E-2</v>
      </c>
      <c r="U700">
        <v>1.5731511775778102E-2</v>
      </c>
      <c r="V700">
        <v>164.270004</v>
      </c>
      <c r="W700">
        <v>108.25</v>
      </c>
      <c r="X700">
        <v>-0.10196456029217101</v>
      </c>
      <c r="Y700">
        <v>-1.6128120944145399E-3</v>
      </c>
      <c r="Z700">
        <v>0.96564625541825599</v>
      </c>
      <c r="AA700">
        <v>5.8459770526189203</v>
      </c>
      <c r="AB700">
        <v>5.9904310758095196</v>
      </c>
      <c r="AC700" t="s">
        <v>262</v>
      </c>
      <c r="AD700" t="s">
        <v>280</v>
      </c>
      <c r="AE700" t="s">
        <v>56</v>
      </c>
      <c r="AF700" t="s">
        <v>69</v>
      </c>
      <c r="AG700" t="s">
        <v>281</v>
      </c>
      <c r="AI700">
        <v>68505</v>
      </c>
      <c r="AJ700" t="s">
        <v>282</v>
      </c>
      <c r="AK700" t="s">
        <v>283</v>
      </c>
      <c r="AL700" t="s">
        <v>284</v>
      </c>
      <c r="AM700" t="s">
        <v>245</v>
      </c>
    </row>
    <row r="701" spans="1:39" x14ac:dyDescent="0.3">
      <c r="A701" s="1">
        <v>43571</v>
      </c>
      <c r="B701" t="s">
        <v>6</v>
      </c>
      <c r="C701" t="s">
        <v>246</v>
      </c>
      <c r="D701">
        <v>2100</v>
      </c>
      <c r="E701">
        <v>18</v>
      </c>
      <c r="F701">
        <v>143.83000200000001</v>
      </c>
      <c r="G701">
        <v>144.91000399999999</v>
      </c>
      <c r="H701">
        <v>143.41999799999999</v>
      </c>
      <c r="I701">
        <v>144.80999800000001</v>
      </c>
      <c r="J701">
        <v>144.29830899999999</v>
      </c>
      <c r="K701">
        <v>714300</v>
      </c>
      <c r="L701">
        <v>2.5920000000000001</v>
      </c>
      <c r="M701">
        <v>8.5997653471301706E-3</v>
      </c>
      <c r="N701">
        <v>2.82241654182387E-2</v>
      </c>
      <c r="O701">
        <v>2.9219160311481501E-2</v>
      </c>
      <c r="P701">
        <v>0.22786756070817801</v>
      </c>
      <c r="Q701">
        <v>0.30196773310149999</v>
      </c>
      <c r="R701">
        <v>5.2757959990087601E-3</v>
      </c>
      <c r="S701">
        <v>7.80450235412715E-3</v>
      </c>
      <c r="T701">
        <v>1.8535437767276099E-2</v>
      </c>
      <c r="U701">
        <v>1.53783717161889E-2</v>
      </c>
      <c r="V701">
        <v>144.94000199999999</v>
      </c>
      <c r="W701">
        <v>105.05999799999999</v>
      </c>
      <c r="X701">
        <v>-0.101810057874892</v>
      </c>
      <c r="Y701">
        <v>5.0922850790659495E-4</v>
      </c>
      <c r="Z701">
        <v>0.91742523760968497</v>
      </c>
      <c r="AA701">
        <v>4.6771080009162702</v>
      </c>
      <c r="AB701">
        <v>4.6663838415391297</v>
      </c>
      <c r="AC701" t="s">
        <v>263</v>
      </c>
      <c r="AD701" t="s">
        <v>280</v>
      </c>
      <c r="AE701" t="s">
        <v>56</v>
      </c>
      <c r="AF701" t="s">
        <v>69</v>
      </c>
      <c r="AG701" t="s">
        <v>281</v>
      </c>
      <c r="AI701">
        <v>68505</v>
      </c>
      <c r="AJ701" t="s">
        <v>282</v>
      </c>
      <c r="AK701" t="s">
        <v>283</v>
      </c>
      <c r="AL701" t="s">
        <v>284</v>
      </c>
      <c r="AM701" t="s">
        <v>245</v>
      </c>
    </row>
    <row r="702" spans="1:39" x14ac:dyDescent="0.3">
      <c r="A702" s="1">
        <v>43608</v>
      </c>
      <c r="B702" t="s">
        <v>6</v>
      </c>
      <c r="C702" t="s">
        <v>239</v>
      </c>
      <c r="D702">
        <v>2300</v>
      </c>
      <c r="E702">
        <v>18</v>
      </c>
      <c r="F702">
        <v>151.38000500000001</v>
      </c>
      <c r="G702">
        <v>153.58999599999899</v>
      </c>
      <c r="H702">
        <v>150.05999800000001</v>
      </c>
      <c r="I702">
        <v>150.479996</v>
      </c>
      <c r="J702">
        <v>149.948273</v>
      </c>
      <c r="K702">
        <v>1807900</v>
      </c>
      <c r="L702">
        <v>2.2959999999999998</v>
      </c>
      <c r="M702">
        <v>-1.41865536799386E-2</v>
      </c>
      <c r="N702">
        <v>1.3986215580661701E-2</v>
      </c>
      <c r="O702">
        <v>2.97441705389009E-2</v>
      </c>
      <c r="P702">
        <v>7.6381189797961394E-2</v>
      </c>
      <c r="Q702">
        <v>0.33680115478320699</v>
      </c>
      <c r="R702">
        <v>1.64363383468848E-2</v>
      </c>
      <c r="S702">
        <v>1.44060004598013E-2</v>
      </c>
      <c r="T702">
        <v>1.0507686520594899E-2</v>
      </c>
      <c r="U702">
        <v>1.5642742071529998E-2</v>
      </c>
      <c r="V702">
        <v>153.58999599999899</v>
      </c>
      <c r="W702">
        <v>107.220001</v>
      </c>
      <c r="X702">
        <v>-0.10196456029217101</v>
      </c>
      <c r="Y702">
        <v>-1.1985692488440201E-2</v>
      </c>
      <c r="Z702">
        <v>0.96033797436985702</v>
      </c>
      <c r="AA702">
        <v>5.4281518660314498</v>
      </c>
      <c r="AB702">
        <v>5.5485502297254801</v>
      </c>
      <c r="AC702" t="s">
        <v>263</v>
      </c>
      <c r="AD702" t="s">
        <v>280</v>
      </c>
      <c r="AE702" t="s">
        <v>56</v>
      </c>
      <c r="AF702" t="s">
        <v>69</v>
      </c>
      <c r="AG702" t="s">
        <v>281</v>
      </c>
      <c r="AI702">
        <v>68505</v>
      </c>
      <c r="AJ702" t="s">
        <v>282</v>
      </c>
      <c r="AK702" t="s">
        <v>283</v>
      </c>
      <c r="AL702" t="s">
        <v>284</v>
      </c>
      <c r="AM702" t="s">
        <v>245</v>
      </c>
    </row>
    <row r="703" spans="1:39" x14ac:dyDescent="0.3">
      <c r="A703" s="1">
        <v>43613</v>
      </c>
      <c r="B703" t="s">
        <v>6</v>
      </c>
      <c r="C703" t="s">
        <v>239</v>
      </c>
      <c r="D703">
        <v>1700</v>
      </c>
      <c r="E703">
        <v>18</v>
      </c>
      <c r="F703">
        <v>150.86000100000001</v>
      </c>
      <c r="G703">
        <v>152.229996</v>
      </c>
      <c r="H703">
        <v>149.19000199999999</v>
      </c>
      <c r="I703">
        <v>150.41000399999999</v>
      </c>
      <c r="J703">
        <v>149.878525</v>
      </c>
      <c r="K703">
        <v>1271600</v>
      </c>
      <c r="L703">
        <v>2.2679999999999998</v>
      </c>
      <c r="M703">
        <v>-1.4616025249893699E-3</v>
      </c>
      <c r="N703">
        <v>2.3612867505819202E-2</v>
      </c>
      <c r="O703">
        <v>3.2913985297722798E-2</v>
      </c>
      <c r="P703">
        <v>6.4126767954992697E-2</v>
      </c>
      <c r="Q703">
        <v>0.32225560881392801</v>
      </c>
      <c r="R703">
        <v>1.51339131890861E-2</v>
      </c>
      <c r="S703">
        <v>1.41666770736149E-2</v>
      </c>
      <c r="T703">
        <v>1.0465139446955801E-2</v>
      </c>
      <c r="U703">
        <v>1.56233648539475E-2</v>
      </c>
      <c r="V703">
        <v>153.58999599999899</v>
      </c>
      <c r="W703">
        <v>107.220001</v>
      </c>
      <c r="X703">
        <v>-0.10196456029217101</v>
      </c>
      <c r="Y703">
        <v>-8.4109499934704197E-3</v>
      </c>
      <c r="Z703">
        <v>0.95705611921143396</v>
      </c>
      <c r="AA703">
        <v>5.1803545275495004</v>
      </c>
      <c r="AB703">
        <v>5.4584166234457401</v>
      </c>
      <c r="AC703" t="s">
        <v>263</v>
      </c>
      <c r="AD703" t="s">
        <v>280</v>
      </c>
      <c r="AE703" t="s">
        <v>56</v>
      </c>
      <c r="AF703" t="s">
        <v>69</v>
      </c>
      <c r="AG703" t="s">
        <v>281</v>
      </c>
      <c r="AI703">
        <v>68505</v>
      </c>
      <c r="AJ703" t="s">
        <v>282</v>
      </c>
      <c r="AK703" t="s">
        <v>283</v>
      </c>
      <c r="AL703" t="s">
        <v>284</v>
      </c>
      <c r="AM703" t="s">
        <v>245</v>
      </c>
    </row>
    <row r="704" spans="1:39" x14ac:dyDescent="0.3">
      <c r="A704" s="1">
        <v>43633</v>
      </c>
      <c r="B704" t="s">
        <v>6</v>
      </c>
      <c r="C704" t="s">
        <v>246</v>
      </c>
      <c r="D704">
        <v>1900</v>
      </c>
      <c r="E704">
        <v>18</v>
      </c>
      <c r="F704">
        <v>161.070007</v>
      </c>
      <c r="G704">
        <v>163.990005</v>
      </c>
      <c r="H704">
        <v>160.53999299999899</v>
      </c>
      <c r="I704">
        <v>163.83999599999899</v>
      </c>
      <c r="J704">
        <v>163.83999599999899</v>
      </c>
      <c r="K704">
        <v>1164000</v>
      </c>
      <c r="L704">
        <v>2.0859999999999999</v>
      </c>
      <c r="M704">
        <v>2.15313538797689E-2</v>
      </c>
      <c r="N704">
        <v>1.7863135378396299E-2</v>
      </c>
      <c r="O704">
        <v>0.124455823159387</v>
      </c>
      <c r="P704">
        <v>0.15722260943316799</v>
      </c>
      <c r="Q704">
        <v>0.37968135010557602</v>
      </c>
      <c r="R704">
        <v>1.10319432977477E-2</v>
      </c>
      <c r="S704">
        <v>1.36545376913229E-2</v>
      </c>
      <c r="T704">
        <v>1.1794160852938799E-2</v>
      </c>
      <c r="U704">
        <v>1.5778558115778E-2</v>
      </c>
      <c r="V704">
        <v>164.270004</v>
      </c>
      <c r="W704">
        <v>108.25</v>
      </c>
      <c r="X704">
        <v>-0.10196456029217101</v>
      </c>
      <c r="Y704">
        <v>9.3131563797728401E-4</v>
      </c>
      <c r="Z704">
        <v>0.96596526209023503</v>
      </c>
      <c r="AA704">
        <v>6.0786788406596299</v>
      </c>
      <c r="AB704">
        <v>5.9763156594283098</v>
      </c>
      <c r="AC704" t="s">
        <v>263</v>
      </c>
      <c r="AD704" t="s">
        <v>280</v>
      </c>
      <c r="AE704" t="s">
        <v>56</v>
      </c>
      <c r="AF704" t="s">
        <v>69</v>
      </c>
      <c r="AG704" t="s">
        <v>281</v>
      </c>
      <c r="AI704">
        <v>68505</v>
      </c>
      <c r="AJ704" t="s">
        <v>282</v>
      </c>
      <c r="AK704" t="s">
        <v>283</v>
      </c>
      <c r="AL704" t="s">
        <v>284</v>
      </c>
      <c r="AM704" t="s">
        <v>245</v>
      </c>
    </row>
    <row r="705" spans="1:39" x14ac:dyDescent="0.3">
      <c r="A705" s="1">
        <v>43634</v>
      </c>
      <c r="B705" t="s">
        <v>6</v>
      </c>
      <c r="C705" t="s">
        <v>239</v>
      </c>
      <c r="D705">
        <v>2200</v>
      </c>
      <c r="E705">
        <v>18</v>
      </c>
      <c r="F705">
        <v>164.16000399999999</v>
      </c>
      <c r="G705">
        <v>166.03999299999899</v>
      </c>
      <c r="H705">
        <v>163.55999800000001</v>
      </c>
      <c r="I705">
        <v>165.08999599999899</v>
      </c>
      <c r="J705">
        <v>165.08999599999899</v>
      </c>
      <c r="K705">
        <v>1186600</v>
      </c>
      <c r="L705">
        <v>2.06</v>
      </c>
      <c r="M705">
        <v>7.60043807348839E-3</v>
      </c>
      <c r="N705">
        <v>3.1362910083336797E-2</v>
      </c>
      <c r="O705">
        <v>0.11018658313492501</v>
      </c>
      <c r="P705">
        <v>0.165107766551263</v>
      </c>
      <c r="Q705">
        <v>0.38185322866035998</v>
      </c>
      <c r="R705">
        <v>9.7065889122661293E-3</v>
      </c>
      <c r="S705">
        <v>1.31783511528167E-2</v>
      </c>
      <c r="T705">
        <v>1.18060130957822E-2</v>
      </c>
      <c r="U705">
        <v>1.5781301787623499E-2</v>
      </c>
      <c r="V705">
        <v>166.03999299999899</v>
      </c>
      <c r="W705">
        <v>108.25</v>
      </c>
      <c r="X705">
        <v>-0.10196456029217101</v>
      </c>
      <c r="Y705">
        <v>9.6704895497130797E-3</v>
      </c>
      <c r="Z705">
        <v>0.96497877230038798</v>
      </c>
      <c r="AA705">
        <v>6.1028355310979903</v>
      </c>
      <c r="AB705">
        <v>5.9913447857901101</v>
      </c>
      <c r="AC705" t="s">
        <v>263</v>
      </c>
      <c r="AD705" t="s">
        <v>280</v>
      </c>
      <c r="AE705" t="s">
        <v>56</v>
      </c>
      <c r="AF705" t="s">
        <v>69</v>
      </c>
      <c r="AG705" t="s">
        <v>281</v>
      </c>
      <c r="AI705">
        <v>68505</v>
      </c>
      <c r="AJ705" t="s">
        <v>282</v>
      </c>
      <c r="AK705" t="s">
        <v>283</v>
      </c>
      <c r="AL705" t="s">
        <v>284</v>
      </c>
      <c r="AM705" t="s">
        <v>245</v>
      </c>
    </row>
    <row r="706" spans="1:39" x14ac:dyDescent="0.3">
      <c r="A706" s="1">
        <v>43642</v>
      </c>
      <c r="B706" t="s">
        <v>6</v>
      </c>
      <c r="C706" t="s">
        <v>239</v>
      </c>
      <c r="D706">
        <v>1500</v>
      </c>
      <c r="E706">
        <v>18</v>
      </c>
      <c r="F706">
        <v>165.25</v>
      </c>
      <c r="G706">
        <v>166.970001</v>
      </c>
      <c r="H706">
        <v>164.740005</v>
      </c>
      <c r="I706">
        <v>164.88000500000001</v>
      </c>
      <c r="J706">
        <v>164.88000500000001</v>
      </c>
      <c r="K706">
        <v>1071800</v>
      </c>
      <c r="L706">
        <v>2.0489999999999999</v>
      </c>
      <c r="M706">
        <v>4.1936609023418298E-3</v>
      </c>
      <c r="N706">
        <v>-1.0017511868439801E-2</v>
      </c>
      <c r="O706">
        <v>9.3931231711535598E-2</v>
      </c>
      <c r="P706">
        <v>0.17162547968988701</v>
      </c>
      <c r="Q706">
        <v>0.36730878966172897</v>
      </c>
      <c r="R706">
        <v>7.0529455643710201E-3</v>
      </c>
      <c r="S706">
        <v>1.18976873401909E-2</v>
      </c>
      <c r="T706">
        <v>1.14525252274535E-2</v>
      </c>
      <c r="U706">
        <v>1.5773473835289001E-2</v>
      </c>
      <c r="V706">
        <v>169.300003</v>
      </c>
      <c r="W706">
        <v>108.25</v>
      </c>
      <c r="X706">
        <v>-0.10196456029217101</v>
      </c>
      <c r="Y706">
        <v>-1.2346958449604901E-3</v>
      </c>
      <c r="Z706">
        <v>0.96711556729209203</v>
      </c>
      <c r="AA706">
        <v>5.7975277786484698</v>
      </c>
      <c r="AB706">
        <v>5.79277882008018</v>
      </c>
      <c r="AC706" t="s">
        <v>263</v>
      </c>
      <c r="AD706" t="s">
        <v>280</v>
      </c>
      <c r="AE706" t="s">
        <v>56</v>
      </c>
      <c r="AF706" t="s">
        <v>69</v>
      </c>
      <c r="AG706" t="s">
        <v>281</v>
      </c>
      <c r="AI706">
        <v>68505</v>
      </c>
      <c r="AJ706" t="s">
        <v>282</v>
      </c>
      <c r="AK706" t="s">
        <v>283</v>
      </c>
      <c r="AL706" t="s">
        <v>284</v>
      </c>
      <c r="AM706" t="s">
        <v>245</v>
      </c>
    </row>
    <row r="707" spans="1:39" x14ac:dyDescent="0.3">
      <c r="A707" s="1">
        <v>43591</v>
      </c>
      <c r="B707" t="s">
        <v>6</v>
      </c>
      <c r="C707" t="s">
        <v>239</v>
      </c>
      <c r="D707">
        <v>1700</v>
      </c>
      <c r="E707">
        <v>19</v>
      </c>
      <c r="F707">
        <v>141.36999499999999</v>
      </c>
      <c r="G707">
        <v>142.66000399999999</v>
      </c>
      <c r="H707">
        <v>139.21000699999999</v>
      </c>
      <c r="I707">
        <v>142.279999</v>
      </c>
      <c r="J707">
        <v>141.777252</v>
      </c>
      <c r="K707">
        <v>1011700</v>
      </c>
      <c r="L707">
        <v>2.5</v>
      </c>
      <c r="M707">
        <v>-9.3738771147703799E-3</v>
      </c>
      <c r="N707">
        <v>-2.0728271431855402E-2</v>
      </c>
      <c r="O707" s="44">
        <v>-7.0170995686028202E-5</v>
      </c>
      <c r="P707">
        <v>0.173939087877129</v>
      </c>
      <c r="Q707">
        <v>0.29569904254474999</v>
      </c>
      <c r="R707">
        <v>8.9934298088088296E-3</v>
      </c>
      <c r="S707">
        <v>7.8676113137180897E-3</v>
      </c>
      <c r="T707">
        <v>1.8554794792320101E-2</v>
      </c>
      <c r="U707">
        <v>1.5414003125862399E-2</v>
      </c>
      <c r="V707">
        <v>148.429993</v>
      </c>
      <c r="W707">
        <v>105.05999799999999</v>
      </c>
      <c r="X707">
        <v>-0.101810057874892</v>
      </c>
      <c r="Y707">
        <v>-4.4810132310555703E-3</v>
      </c>
      <c r="Z707">
        <v>0.93444350963164802</v>
      </c>
      <c r="AA707">
        <v>4.6322910782037798</v>
      </c>
      <c r="AB707">
        <v>4.5473389023524202</v>
      </c>
      <c r="AC707" t="s">
        <v>264</v>
      </c>
      <c r="AD707" t="s">
        <v>280</v>
      </c>
      <c r="AE707" t="s">
        <v>56</v>
      </c>
      <c r="AF707" t="s">
        <v>69</v>
      </c>
      <c r="AG707" t="s">
        <v>281</v>
      </c>
      <c r="AI707">
        <v>68505</v>
      </c>
      <c r="AJ707" t="s">
        <v>282</v>
      </c>
      <c r="AK707" t="s">
        <v>283</v>
      </c>
      <c r="AL707" t="s">
        <v>284</v>
      </c>
      <c r="AM707" t="s">
        <v>245</v>
      </c>
    </row>
    <row r="708" spans="1:39" x14ac:dyDescent="0.3">
      <c r="A708" s="1">
        <v>43598</v>
      </c>
      <c r="B708" t="s">
        <v>6</v>
      </c>
      <c r="C708" t="s">
        <v>246</v>
      </c>
      <c r="D708">
        <v>1100</v>
      </c>
      <c r="E708">
        <v>19</v>
      </c>
      <c r="F708">
        <v>145.229996</v>
      </c>
      <c r="G708">
        <v>145.69000199999999</v>
      </c>
      <c r="H708">
        <v>142.570007</v>
      </c>
      <c r="I708">
        <v>143.229996</v>
      </c>
      <c r="J708">
        <v>142.72389200000001</v>
      </c>
      <c r="K708">
        <v>1199500</v>
      </c>
      <c r="L708">
        <v>2.4049999999999998</v>
      </c>
      <c r="M708">
        <v>-3.5661631196933198E-2</v>
      </c>
      <c r="N708">
        <v>6.6547605415572201E-3</v>
      </c>
      <c r="O708">
        <v>3.7072740363709999E-3</v>
      </c>
      <c r="P708">
        <v>6.93200491307122E-2</v>
      </c>
      <c r="Q708">
        <v>0.29255893756789297</v>
      </c>
      <c r="R708">
        <v>2.2715228388072699E-2</v>
      </c>
      <c r="S708">
        <v>1.2066986148250299E-2</v>
      </c>
      <c r="T708">
        <v>9.8044846080971495E-3</v>
      </c>
      <c r="U708">
        <v>1.55250607040643E-2</v>
      </c>
      <c r="V708">
        <v>148.5</v>
      </c>
      <c r="W708">
        <v>105.889999</v>
      </c>
      <c r="X708">
        <v>-0.10196456029217101</v>
      </c>
      <c r="Y708">
        <v>-2.4426469085879299E-2</v>
      </c>
      <c r="Z708">
        <v>0.95227541357510104</v>
      </c>
      <c r="AA708">
        <v>4.6312802423189403</v>
      </c>
      <c r="AB708">
        <v>4.9333704438663997</v>
      </c>
      <c r="AC708" t="s">
        <v>264</v>
      </c>
      <c r="AD708" t="s">
        <v>280</v>
      </c>
      <c r="AE708" t="s">
        <v>56</v>
      </c>
      <c r="AF708" t="s">
        <v>69</v>
      </c>
      <c r="AG708" t="s">
        <v>281</v>
      </c>
      <c r="AI708">
        <v>68505</v>
      </c>
      <c r="AJ708" t="s">
        <v>282</v>
      </c>
      <c r="AK708" t="s">
        <v>283</v>
      </c>
      <c r="AL708" t="s">
        <v>284</v>
      </c>
      <c r="AM708" t="s">
        <v>245</v>
      </c>
    </row>
    <row r="709" spans="1:39" x14ac:dyDescent="0.3">
      <c r="A709" s="1">
        <v>43605</v>
      </c>
      <c r="B709" t="s">
        <v>6</v>
      </c>
      <c r="C709" t="s">
        <v>246</v>
      </c>
      <c r="D709">
        <v>1900</v>
      </c>
      <c r="E709">
        <v>19</v>
      </c>
      <c r="F709">
        <v>146.44000199999999</v>
      </c>
      <c r="G709">
        <v>147.11000100000001</v>
      </c>
      <c r="H709">
        <v>145.19000199999999</v>
      </c>
      <c r="I709">
        <v>146.89999399999999</v>
      </c>
      <c r="J709">
        <v>146.38092</v>
      </c>
      <c r="K709">
        <v>1098200</v>
      </c>
      <c r="L709">
        <v>2.4159999999999999</v>
      </c>
      <c r="M709">
        <v>-3.4028699868523301E-4</v>
      </c>
      <c r="N709">
        <v>2.5300326525697098E-2</v>
      </c>
      <c r="O709">
        <v>2.25812099524841E-2</v>
      </c>
      <c r="P709">
        <v>5.9976242578219E-2</v>
      </c>
      <c r="Q709">
        <v>0.341116114771708</v>
      </c>
      <c r="R709">
        <v>1.17738295779576E-2</v>
      </c>
      <c r="S709">
        <v>1.3024820445761E-2</v>
      </c>
      <c r="T709">
        <v>9.8591268682483302E-3</v>
      </c>
      <c r="U709">
        <v>1.55630291960136E-2</v>
      </c>
      <c r="V709">
        <v>148.979996</v>
      </c>
      <c r="W709">
        <v>105.889999</v>
      </c>
      <c r="X709">
        <v>-0.10196456029217101</v>
      </c>
      <c r="Y709">
        <v>-6.7722580366252503E-3</v>
      </c>
      <c r="Z709">
        <v>0.96207448911189897</v>
      </c>
      <c r="AA709">
        <v>5.4958991932723</v>
      </c>
      <c r="AB709">
        <v>5.2373404116032001</v>
      </c>
      <c r="AC709" t="s">
        <v>264</v>
      </c>
      <c r="AD709" t="s">
        <v>280</v>
      </c>
      <c r="AE709" t="s">
        <v>56</v>
      </c>
      <c r="AF709" t="s">
        <v>69</v>
      </c>
      <c r="AG709" t="s">
        <v>281</v>
      </c>
      <c r="AI709">
        <v>68505</v>
      </c>
      <c r="AJ709" t="s">
        <v>282</v>
      </c>
      <c r="AK709" t="s">
        <v>283</v>
      </c>
      <c r="AL709" t="s">
        <v>284</v>
      </c>
      <c r="AM709" t="s">
        <v>245</v>
      </c>
    </row>
    <row r="710" spans="1:39" x14ac:dyDescent="0.3">
      <c r="A710" s="1">
        <v>43606</v>
      </c>
      <c r="B710" t="s">
        <v>6</v>
      </c>
      <c r="C710" t="s">
        <v>239</v>
      </c>
      <c r="D710">
        <v>2100</v>
      </c>
      <c r="E710">
        <v>19</v>
      </c>
      <c r="F710">
        <v>147.61000100000001</v>
      </c>
      <c r="G710">
        <v>149.64999399999999</v>
      </c>
      <c r="H710">
        <v>147.61000100000001</v>
      </c>
      <c r="I710">
        <v>148.729996</v>
      </c>
      <c r="J710">
        <v>148.204453</v>
      </c>
      <c r="K710">
        <v>989600</v>
      </c>
      <c r="L710">
        <v>2.4260000000000002</v>
      </c>
      <c r="M710">
        <v>1.2380494479101599E-2</v>
      </c>
      <c r="N710">
        <v>2.7953814895734199E-2</v>
      </c>
      <c r="O710">
        <v>3.6773557053332503E-2</v>
      </c>
      <c r="P710">
        <v>7.01994053159503E-2</v>
      </c>
      <c r="Q710">
        <v>0.35199185244738901</v>
      </c>
      <c r="R710">
        <v>1.2092274377064401E-2</v>
      </c>
      <c r="S710">
        <v>1.3227440052315201E-2</v>
      </c>
      <c r="T710">
        <v>9.9628716928140005E-3</v>
      </c>
      <c r="U710">
        <v>1.55785219303373E-2</v>
      </c>
      <c r="V710">
        <v>149.64999399999999</v>
      </c>
      <c r="W710">
        <v>106.82</v>
      </c>
      <c r="X710">
        <v>-0.10196456029217101</v>
      </c>
      <c r="Y710">
        <v>8.4599491109458805E-3</v>
      </c>
      <c r="Z710">
        <v>0.96352066797058999</v>
      </c>
      <c r="AA710">
        <v>5.6781070871800701</v>
      </c>
      <c r="AB710">
        <v>5.3998727404571003</v>
      </c>
      <c r="AC710" t="s">
        <v>264</v>
      </c>
      <c r="AD710" t="s">
        <v>280</v>
      </c>
      <c r="AE710" t="s">
        <v>56</v>
      </c>
      <c r="AF710" t="s">
        <v>69</v>
      </c>
      <c r="AG710" t="s">
        <v>281</v>
      </c>
      <c r="AI710">
        <v>68505</v>
      </c>
      <c r="AJ710" t="s">
        <v>282</v>
      </c>
      <c r="AK710" t="s">
        <v>283</v>
      </c>
      <c r="AL710" t="s">
        <v>284</v>
      </c>
      <c r="AM710" t="s">
        <v>245</v>
      </c>
    </row>
    <row r="711" spans="1:39" x14ac:dyDescent="0.3">
      <c r="A711" s="1">
        <v>43620</v>
      </c>
      <c r="B711" t="s">
        <v>6</v>
      </c>
      <c r="C711" t="s">
        <v>246</v>
      </c>
      <c r="D711">
        <v>900</v>
      </c>
      <c r="E711">
        <v>19</v>
      </c>
      <c r="F711">
        <v>152.85000600000001</v>
      </c>
      <c r="G711">
        <v>157.05999800000001</v>
      </c>
      <c r="H711">
        <v>152.75</v>
      </c>
      <c r="I711">
        <v>156.94000199999999</v>
      </c>
      <c r="J711">
        <v>156.38545199999999</v>
      </c>
      <c r="K711">
        <v>1536600</v>
      </c>
      <c r="L711">
        <v>2.1190000000000002</v>
      </c>
      <c r="M711">
        <v>3.1391165241859399E-2</v>
      </c>
      <c r="N711">
        <v>4.2498673211200703E-2</v>
      </c>
      <c r="O711">
        <v>9.7574793951912195E-2</v>
      </c>
      <c r="P711">
        <v>0.106907819272394</v>
      </c>
      <c r="Q711">
        <v>0.38066594646343499</v>
      </c>
      <c r="R711">
        <v>1.6901898303926501E-2</v>
      </c>
      <c r="S711">
        <v>1.5462505871513399E-2</v>
      </c>
      <c r="T711">
        <v>1.1316848950109299E-2</v>
      </c>
      <c r="U711">
        <v>1.5701147445656899E-2</v>
      </c>
      <c r="V711">
        <v>157.05999800000001</v>
      </c>
      <c r="W711">
        <v>108.25</v>
      </c>
      <c r="X711">
        <v>-0.10196456029217101</v>
      </c>
      <c r="Y711">
        <v>2.1205927310919401E-2</v>
      </c>
      <c r="Z711">
        <v>0.96651727405158805</v>
      </c>
      <c r="AA711">
        <v>6.1967430707622198</v>
      </c>
      <c r="AB711">
        <v>5.6164261776520004</v>
      </c>
      <c r="AC711" t="s">
        <v>264</v>
      </c>
      <c r="AD711" t="s">
        <v>280</v>
      </c>
      <c r="AE711" t="s">
        <v>56</v>
      </c>
      <c r="AF711" t="s">
        <v>69</v>
      </c>
      <c r="AG711" t="s">
        <v>281</v>
      </c>
      <c r="AI711">
        <v>68505</v>
      </c>
      <c r="AJ711" t="s">
        <v>282</v>
      </c>
      <c r="AK711" t="s">
        <v>283</v>
      </c>
      <c r="AL711" t="s">
        <v>284</v>
      </c>
      <c r="AM711" t="s">
        <v>245</v>
      </c>
    </row>
    <row r="712" spans="1:39" x14ac:dyDescent="0.3">
      <c r="A712" s="1">
        <v>43635</v>
      </c>
      <c r="B712" t="s">
        <v>6</v>
      </c>
      <c r="C712" t="s">
        <v>246</v>
      </c>
      <c r="D712">
        <v>2800</v>
      </c>
      <c r="E712">
        <v>19</v>
      </c>
      <c r="F712">
        <v>165.25</v>
      </c>
      <c r="G712">
        <v>166.85000600000001</v>
      </c>
      <c r="H712">
        <v>164.029999</v>
      </c>
      <c r="I712">
        <v>166.53999299999899</v>
      </c>
      <c r="J712">
        <v>166.53999299999899</v>
      </c>
      <c r="K712">
        <v>1052300</v>
      </c>
      <c r="L712">
        <v>2.0289999999999999</v>
      </c>
      <c r="M712">
        <v>8.7447232651596592E-3</v>
      </c>
      <c r="N712">
        <v>3.5447294885021997E-2</v>
      </c>
      <c r="O712">
        <v>0.12868292661209799</v>
      </c>
      <c r="P712">
        <v>0.186461934696701</v>
      </c>
      <c r="Q712">
        <v>0.38207680370910302</v>
      </c>
      <c r="R712">
        <v>9.7088514573422796E-3</v>
      </c>
      <c r="S712">
        <v>1.2775713508412299E-2</v>
      </c>
      <c r="T712">
        <v>1.1667425264425E-2</v>
      </c>
      <c r="U712">
        <v>1.57817034956644E-2</v>
      </c>
      <c r="V712">
        <v>166.85000600000001</v>
      </c>
      <c r="W712">
        <v>108.25</v>
      </c>
      <c r="X712">
        <v>-0.10196456029217101</v>
      </c>
      <c r="Y712">
        <v>2.98071681438073E-3</v>
      </c>
      <c r="Z712">
        <v>0.96642708617378603</v>
      </c>
      <c r="AA712">
        <v>6.0950357478719797</v>
      </c>
      <c r="AB712">
        <v>5.99723042363639</v>
      </c>
      <c r="AC712" t="s">
        <v>264</v>
      </c>
      <c r="AD712" t="s">
        <v>280</v>
      </c>
      <c r="AE712" t="s">
        <v>56</v>
      </c>
      <c r="AF712" t="s">
        <v>69</v>
      </c>
      <c r="AG712" t="s">
        <v>281</v>
      </c>
      <c r="AI712">
        <v>68505</v>
      </c>
      <c r="AJ712" t="s">
        <v>282</v>
      </c>
      <c r="AK712" t="s">
        <v>283</v>
      </c>
      <c r="AL712" t="s">
        <v>284</v>
      </c>
      <c r="AM712" t="s">
        <v>245</v>
      </c>
    </row>
    <row r="713" spans="1:39" x14ac:dyDescent="0.3">
      <c r="A713" s="1">
        <v>43643</v>
      </c>
      <c r="B713" t="s">
        <v>6</v>
      </c>
      <c r="C713" t="s">
        <v>239</v>
      </c>
      <c r="D713">
        <v>1600</v>
      </c>
      <c r="E713">
        <v>19</v>
      </c>
      <c r="F713">
        <v>165.38999899999999</v>
      </c>
      <c r="G713">
        <v>165.990005</v>
      </c>
      <c r="H713">
        <v>163.58999599999899</v>
      </c>
      <c r="I713">
        <v>164.60000600000001</v>
      </c>
      <c r="J713">
        <v>164.60000600000001</v>
      </c>
      <c r="K713">
        <v>706800</v>
      </c>
      <c r="L713">
        <v>2.0049999999999999</v>
      </c>
      <c r="M713">
        <v>-1.6996422123144201E-3</v>
      </c>
      <c r="N713">
        <v>-1.36368187720028E-2</v>
      </c>
      <c r="O713">
        <v>9.3693192024210406E-2</v>
      </c>
      <c r="P713">
        <v>0.17121822024459399</v>
      </c>
      <c r="Q713">
        <v>0.370532856960616</v>
      </c>
      <c r="R713">
        <v>6.7278781800385401E-3</v>
      </c>
      <c r="S713">
        <v>1.1903254537451899E-2</v>
      </c>
      <c r="T713">
        <v>1.1454943667765701E-2</v>
      </c>
      <c r="U713">
        <v>1.57695843796022E-2</v>
      </c>
      <c r="V713">
        <v>169.300003</v>
      </c>
      <c r="W713">
        <v>108.25</v>
      </c>
      <c r="X713">
        <v>-0.10196456029217101</v>
      </c>
      <c r="Y713">
        <v>3.81588593721357E-3</v>
      </c>
      <c r="Z713">
        <v>0.96680024474575399</v>
      </c>
      <c r="AA713">
        <v>5.8518248189109698</v>
      </c>
      <c r="AB713">
        <v>5.7487795676705602</v>
      </c>
      <c r="AC713" t="s">
        <v>264</v>
      </c>
      <c r="AD713" t="s">
        <v>280</v>
      </c>
      <c r="AE713" t="s">
        <v>56</v>
      </c>
      <c r="AF713" t="s">
        <v>69</v>
      </c>
      <c r="AG713" t="s">
        <v>281</v>
      </c>
      <c r="AI713">
        <v>68505</v>
      </c>
      <c r="AJ713" t="s">
        <v>282</v>
      </c>
      <c r="AK713" t="s">
        <v>283</v>
      </c>
      <c r="AL713" t="s">
        <v>284</v>
      </c>
      <c r="AM713" t="s">
        <v>245</v>
      </c>
    </row>
    <row r="714" spans="1:39" x14ac:dyDescent="0.3">
      <c r="A714" s="1">
        <v>43563</v>
      </c>
      <c r="B714" t="s">
        <v>6</v>
      </c>
      <c r="C714" t="s">
        <v>246</v>
      </c>
      <c r="D714">
        <v>1900</v>
      </c>
      <c r="E714">
        <v>20</v>
      </c>
      <c r="F714">
        <v>140.64999399999999</v>
      </c>
      <c r="G714">
        <v>140.91000399999999</v>
      </c>
      <c r="H714">
        <v>139.490005</v>
      </c>
      <c r="I714">
        <v>140.63000500000001</v>
      </c>
      <c r="J714">
        <v>140.13308699999999</v>
      </c>
      <c r="K714">
        <v>578600</v>
      </c>
      <c r="L714">
        <v>2.5190000000000001</v>
      </c>
      <c r="M714">
        <v>-2.13288759559792E-4</v>
      </c>
      <c r="N714">
        <v>-4.8944882160134803E-3</v>
      </c>
      <c r="O714">
        <v>1.218994298652E-2</v>
      </c>
      <c r="P714">
        <v>0.195730961590666</v>
      </c>
      <c r="Q714">
        <v>0.319092667288082</v>
      </c>
      <c r="R714">
        <v>6.1227475334421303E-3</v>
      </c>
      <c r="S714">
        <v>8.5586242277790898E-3</v>
      </c>
      <c r="T714">
        <v>1.9387048089962201E-2</v>
      </c>
      <c r="U714">
        <v>1.54633426830121E-2</v>
      </c>
      <c r="V714">
        <v>144.94000199999999</v>
      </c>
      <c r="W714">
        <v>104.550003</v>
      </c>
      <c r="X714">
        <v>-0.101810057874892</v>
      </c>
      <c r="Y714">
        <v>1.0469119934194001E-3</v>
      </c>
      <c r="Z714">
        <v>0.92698932345797902</v>
      </c>
      <c r="AA714">
        <v>4.9525699959733602</v>
      </c>
      <c r="AB714">
        <v>4.7946511736138699</v>
      </c>
      <c r="AC714" t="s">
        <v>265</v>
      </c>
      <c r="AD714" t="s">
        <v>280</v>
      </c>
      <c r="AE714" t="s">
        <v>56</v>
      </c>
      <c r="AF714" t="s">
        <v>69</v>
      </c>
      <c r="AG714" t="s">
        <v>281</v>
      </c>
      <c r="AI714">
        <v>68505</v>
      </c>
      <c r="AJ714" t="s">
        <v>282</v>
      </c>
      <c r="AK714" t="s">
        <v>283</v>
      </c>
      <c r="AL714" t="s">
        <v>284</v>
      </c>
      <c r="AM714" t="s">
        <v>245</v>
      </c>
    </row>
    <row r="715" spans="1:39" x14ac:dyDescent="0.3">
      <c r="A715" s="1">
        <v>43570</v>
      </c>
      <c r="B715" t="s">
        <v>6</v>
      </c>
      <c r="C715" t="s">
        <v>239</v>
      </c>
      <c r="D715">
        <v>1700</v>
      </c>
      <c r="E715">
        <v>20</v>
      </c>
      <c r="F715">
        <v>143.029999</v>
      </c>
      <c r="G715">
        <v>143.699997</v>
      </c>
      <c r="H715">
        <v>142.44000199999999</v>
      </c>
      <c r="I715">
        <v>143.570007</v>
      </c>
      <c r="J715">
        <v>143.06269800000001</v>
      </c>
      <c r="K715">
        <v>461900</v>
      </c>
      <c r="L715">
        <v>2.5529999999999999</v>
      </c>
      <c r="M715">
        <v>2.3710430830657702E-3</v>
      </c>
      <c r="N715">
        <v>2.0690389238838199E-2</v>
      </c>
      <c r="O715">
        <v>2.4537708944512099E-2</v>
      </c>
      <c r="P715">
        <v>0.22489816202250601</v>
      </c>
      <c r="Q715">
        <v>0.30472484616937301</v>
      </c>
      <c r="R715">
        <v>5.2966669687865399E-3</v>
      </c>
      <c r="S715">
        <v>7.6592667680966701E-3</v>
      </c>
      <c r="T715">
        <v>1.8526335881015901E-2</v>
      </c>
      <c r="U715">
        <v>1.53846379660998E-2</v>
      </c>
      <c r="V715">
        <v>144.94000199999999</v>
      </c>
      <c r="W715">
        <v>105.05999799999999</v>
      </c>
      <c r="X715">
        <v>-0.101810057874892</v>
      </c>
      <c r="Y715">
        <v>-6.2956724975841202E-4</v>
      </c>
      <c r="Z715">
        <v>0.91841622232063502</v>
      </c>
      <c r="AA715">
        <v>4.73028969438076</v>
      </c>
      <c r="AB715">
        <v>4.7048547893895796</v>
      </c>
      <c r="AC715" t="s">
        <v>265</v>
      </c>
      <c r="AD715" t="s">
        <v>280</v>
      </c>
      <c r="AE715" t="s">
        <v>56</v>
      </c>
      <c r="AF715" t="s">
        <v>69</v>
      </c>
      <c r="AG715" t="s">
        <v>281</v>
      </c>
      <c r="AI715">
        <v>68505</v>
      </c>
      <c r="AJ715" t="s">
        <v>282</v>
      </c>
      <c r="AK715" t="s">
        <v>283</v>
      </c>
      <c r="AL715" t="s">
        <v>284</v>
      </c>
      <c r="AM715" t="s">
        <v>245</v>
      </c>
    </row>
    <row r="716" spans="1:39" x14ac:dyDescent="0.3">
      <c r="A716" s="1">
        <v>43581</v>
      </c>
      <c r="B716" t="s">
        <v>6</v>
      </c>
      <c r="C716" t="s">
        <v>239</v>
      </c>
      <c r="D716">
        <v>1800</v>
      </c>
      <c r="E716">
        <v>20</v>
      </c>
      <c r="F716">
        <v>145.69000199999999</v>
      </c>
      <c r="G716">
        <v>146.729996</v>
      </c>
      <c r="H716">
        <v>144.740005</v>
      </c>
      <c r="I716">
        <v>146.259995</v>
      </c>
      <c r="J716">
        <v>145.743179</v>
      </c>
      <c r="K716">
        <v>756300</v>
      </c>
      <c r="L716">
        <v>2.5049999999999999</v>
      </c>
      <c r="M716">
        <v>4.9348774485457603E-3</v>
      </c>
      <c r="N716">
        <v>2.00268222308729E-2</v>
      </c>
      <c r="O716">
        <v>4.08903737001284E-2</v>
      </c>
      <c r="P716">
        <v>0.23429553605338299</v>
      </c>
      <c r="Q716">
        <v>0.30735109308956299</v>
      </c>
      <c r="R716">
        <v>8.5208737426602996E-3</v>
      </c>
      <c r="S716">
        <v>6.7846279562852998E-3</v>
      </c>
      <c r="T716">
        <v>1.8414774651387199E-2</v>
      </c>
      <c r="U716">
        <v>1.53831712408064E-2</v>
      </c>
      <c r="V716">
        <v>147.58999599999899</v>
      </c>
      <c r="W716">
        <v>105.05999799999999</v>
      </c>
      <c r="X716">
        <v>-0.101810057874892</v>
      </c>
      <c r="Y716">
        <v>4.6743503443647796E-3</v>
      </c>
      <c r="Z716">
        <v>0.92489062159352398</v>
      </c>
      <c r="AA716">
        <v>4.7841322902635701</v>
      </c>
      <c r="AB716">
        <v>4.6230345149701897</v>
      </c>
      <c r="AC716" t="s">
        <v>265</v>
      </c>
      <c r="AD716" t="s">
        <v>280</v>
      </c>
      <c r="AE716" t="s">
        <v>56</v>
      </c>
      <c r="AF716" t="s">
        <v>69</v>
      </c>
      <c r="AG716" t="s">
        <v>281</v>
      </c>
      <c r="AI716">
        <v>68505</v>
      </c>
      <c r="AJ716" t="s">
        <v>282</v>
      </c>
      <c r="AK716" t="s">
        <v>283</v>
      </c>
      <c r="AL716" t="s">
        <v>284</v>
      </c>
      <c r="AM716" t="s">
        <v>245</v>
      </c>
    </row>
    <row r="717" spans="1:39" x14ac:dyDescent="0.3">
      <c r="A717" s="1">
        <v>43584</v>
      </c>
      <c r="B717" t="s">
        <v>6</v>
      </c>
      <c r="C717" t="s">
        <v>239</v>
      </c>
      <c r="D717">
        <v>2600</v>
      </c>
      <c r="E717">
        <v>20</v>
      </c>
      <c r="F717">
        <v>145.89999399999999</v>
      </c>
      <c r="G717">
        <v>146.070007</v>
      </c>
      <c r="H717">
        <v>144.720001</v>
      </c>
      <c r="I717">
        <v>145.259995</v>
      </c>
      <c r="J717">
        <v>144.74671899999899</v>
      </c>
      <c r="K717">
        <v>712600</v>
      </c>
      <c r="L717">
        <v>2.536</v>
      </c>
      <c r="M717">
        <v>-6.8605752920409E-3</v>
      </c>
      <c r="N717">
        <v>7.8789489196455197E-3</v>
      </c>
      <c r="O717">
        <v>4.1392962312144801E-2</v>
      </c>
      <c r="P717">
        <v>0.23564555468409101</v>
      </c>
      <c r="Q717">
        <v>0.29675032086819397</v>
      </c>
      <c r="R717">
        <v>9.7125213624632504E-3</v>
      </c>
      <c r="S717">
        <v>6.7528697943529904E-3</v>
      </c>
      <c r="T717">
        <v>1.8401449239111401E-2</v>
      </c>
      <c r="U717">
        <v>1.5390743609203899E-2</v>
      </c>
      <c r="V717">
        <v>147.58999599999899</v>
      </c>
      <c r="W717">
        <v>105.05999799999999</v>
      </c>
      <c r="X717">
        <v>-0.101810057874892</v>
      </c>
      <c r="Y717">
        <v>1.07094833958194E-3</v>
      </c>
      <c r="Z717">
        <v>0.92763767720625001</v>
      </c>
      <c r="AA717">
        <v>4.6029292346380304</v>
      </c>
      <c r="AB717">
        <v>4.6810121058396996</v>
      </c>
      <c r="AC717" t="s">
        <v>265</v>
      </c>
      <c r="AD717" t="s">
        <v>280</v>
      </c>
      <c r="AE717" t="s">
        <v>56</v>
      </c>
      <c r="AF717" t="s">
        <v>69</v>
      </c>
      <c r="AG717" t="s">
        <v>281</v>
      </c>
      <c r="AI717">
        <v>68505</v>
      </c>
      <c r="AJ717" t="s">
        <v>282</v>
      </c>
      <c r="AK717" t="s">
        <v>283</v>
      </c>
      <c r="AL717" t="s">
        <v>284</v>
      </c>
      <c r="AM717" t="s">
        <v>245</v>
      </c>
    </row>
    <row r="718" spans="1:39" x14ac:dyDescent="0.3">
      <c r="A718" s="1">
        <v>43592</v>
      </c>
      <c r="B718" t="s">
        <v>6</v>
      </c>
      <c r="C718" t="s">
        <v>246</v>
      </c>
      <c r="D718">
        <v>1000</v>
      </c>
      <c r="E718">
        <v>20</v>
      </c>
      <c r="F718">
        <v>140.83999599999899</v>
      </c>
      <c r="G718">
        <v>141.990005</v>
      </c>
      <c r="H718">
        <v>140.53999299999899</v>
      </c>
      <c r="I718">
        <v>141.75</v>
      </c>
      <c r="J718">
        <v>141.24911499999999</v>
      </c>
      <c r="K718">
        <v>1026100</v>
      </c>
      <c r="L718">
        <v>2.448</v>
      </c>
      <c r="M718">
        <v>-3.7320735774933099E-3</v>
      </c>
      <c r="N718">
        <v>-2.2048022116135699E-2</v>
      </c>
      <c r="O718">
        <v>7.5771630430489303E-3</v>
      </c>
      <c r="P718">
        <v>0.17580369815532501</v>
      </c>
      <c r="Q718">
        <v>0.28881484360204102</v>
      </c>
      <c r="R718">
        <v>8.9490974658677398E-3</v>
      </c>
      <c r="S718">
        <v>7.5014711026346204E-3</v>
      </c>
      <c r="T718">
        <v>1.8542731632486101E-2</v>
      </c>
      <c r="U718">
        <v>1.5416582493253599E-2</v>
      </c>
      <c r="V718">
        <v>148.429993</v>
      </c>
      <c r="W718">
        <v>105.410004</v>
      </c>
      <c r="X718">
        <v>-0.101810057874892</v>
      </c>
      <c r="Y718">
        <v>-1.6649488130547601E-2</v>
      </c>
      <c r="Z718">
        <v>0.93133138792574799</v>
      </c>
      <c r="AA718">
        <v>4.5334400205693903</v>
      </c>
      <c r="AB718">
        <v>4.5497087862161996</v>
      </c>
      <c r="AC718" t="s">
        <v>265</v>
      </c>
      <c r="AD718" t="s">
        <v>280</v>
      </c>
      <c r="AE718" t="s">
        <v>56</v>
      </c>
      <c r="AF718" t="s">
        <v>69</v>
      </c>
      <c r="AG718" t="s">
        <v>281</v>
      </c>
      <c r="AI718">
        <v>68505</v>
      </c>
      <c r="AJ718" t="s">
        <v>282</v>
      </c>
      <c r="AK718" t="s">
        <v>283</v>
      </c>
      <c r="AL718" t="s">
        <v>284</v>
      </c>
      <c r="AM718" t="s">
        <v>245</v>
      </c>
    </row>
    <row r="719" spans="1:39" x14ac:dyDescent="0.3">
      <c r="A719" s="1">
        <v>43609</v>
      </c>
      <c r="B719" t="s">
        <v>6</v>
      </c>
      <c r="C719" t="s">
        <v>246</v>
      </c>
      <c r="D719">
        <v>1800</v>
      </c>
      <c r="E719">
        <v>20</v>
      </c>
      <c r="F719">
        <v>151.320007</v>
      </c>
      <c r="G719">
        <v>151.66000399999999</v>
      </c>
      <c r="H719">
        <v>149.270004</v>
      </c>
      <c r="I719">
        <v>150.63000500000001</v>
      </c>
      <c r="J719">
        <v>150.097748</v>
      </c>
      <c r="K719">
        <v>736300</v>
      </c>
      <c r="L719">
        <v>2.3239999999999998</v>
      </c>
      <c r="M719">
        <v>9.9634723944847002E-4</v>
      </c>
      <c r="N719">
        <v>2.4734183032123099E-2</v>
      </c>
      <c r="O719">
        <v>2.44619275442324E-2</v>
      </c>
      <c r="P719">
        <v>6.8628814093909196E-2</v>
      </c>
      <c r="Q719">
        <v>0.32389765115501101</v>
      </c>
      <c r="R719">
        <v>1.50272948935907E-2</v>
      </c>
      <c r="S719">
        <v>1.43639377091882E-2</v>
      </c>
      <c r="T719">
        <v>1.0463306135828E-2</v>
      </c>
      <c r="U719">
        <v>1.56225597660607E-2</v>
      </c>
      <c r="V719">
        <v>153.58999599999899</v>
      </c>
      <c r="W719">
        <v>107.220001</v>
      </c>
      <c r="X719">
        <v>-0.10196456029217101</v>
      </c>
      <c r="Y719">
        <v>1.3526439988342199E-3</v>
      </c>
      <c r="Z719">
        <v>0.958968677724931</v>
      </c>
      <c r="AA719">
        <v>5.1995643104407101</v>
      </c>
      <c r="AB719">
        <v>5.5215255565902996</v>
      </c>
      <c r="AC719" t="s">
        <v>265</v>
      </c>
      <c r="AD719" t="s">
        <v>280</v>
      </c>
      <c r="AE719" t="s">
        <v>56</v>
      </c>
      <c r="AF719" t="s">
        <v>69</v>
      </c>
      <c r="AG719" t="s">
        <v>281</v>
      </c>
      <c r="AI719">
        <v>68505</v>
      </c>
      <c r="AJ719" t="s">
        <v>282</v>
      </c>
      <c r="AK719" t="s">
        <v>283</v>
      </c>
      <c r="AL719" t="s">
        <v>284</v>
      </c>
      <c r="AM719" t="s">
        <v>245</v>
      </c>
    </row>
    <row r="720" spans="1:39" x14ac:dyDescent="0.3">
      <c r="A720" s="1">
        <v>43614</v>
      </c>
      <c r="B720" t="s">
        <v>6</v>
      </c>
      <c r="C720" t="s">
        <v>246</v>
      </c>
      <c r="D720">
        <v>2200</v>
      </c>
      <c r="E720">
        <v>20</v>
      </c>
      <c r="F720">
        <v>149.779999</v>
      </c>
      <c r="G720">
        <v>150.800003</v>
      </c>
      <c r="H720">
        <v>148.570007</v>
      </c>
      <c r="I720">
        <v>149.270004</v>
      </c>
      <c r="J720">
        <v>148.74255400000001</v>
      </c>
      <c r="K720">
        <v>659800</v>
      </c>
      <c r="L720">
        <v>2.2360000000000002</v>
      </c>
      <c r="M720">
        <v>-7.6081466407816904E-3</v>
      </c>
      <c r="N720">
        <v>3.6242263859357299E-3</v>
      </c>
      <c r="O720">
        <v>2.0370961208395499E-2</v>
      </c>
      <c r="P720">
        <v>4.7032508078246299E-2</v>
      </c>
      <c r="Q720">
        <v>0.31726685611849298</v>
      </c>
      <c r="R720">
        <v>1.5244958711078199E-2</v>
      </c>
      <c r="S720">
        <v>1.4273685660997499E-2</v>
      </c>
      <c r="T720">
        <v>1.04636437651737E-2</v>
      </c>
      <c r="U720">
        <v>1.5631482551273598E-2</v>
      </c>
      <c r="V720">
        <v>153.58999599999899</v>
      </c>
      <c r="W720">
        <v>107.220001</v>
      </c>
      <c r="X720">
        <v>-0.10196456029217101</v>
      </c>
      <c r="Y720">
        <v>-6.9359101493404697E-3</v>
      </c>
      <c r="Z720">
        <v>0.95754329994726395</v>
      </c>
      <c r="AA720">
        <v>5.0994000440342004</v>
      </c>
      <c r="AB720">
        <v>5.3426752148165599</v>
      </c>
      <c r="AC720" t="s">
        <v>265</v>
      </c>
      <c r="AD720" t="s">
        <v>280</v>
      </c>
      <c r="AE720" t="s">
        <v>56</v>
      </c>
      <c r="AF720" t="s">
        <v>69</v>
      </c>
      <c r="AG720" t="s">
        <v>281</v>
      </c>
      <c r="AI720">
        <v>68505</v>
      </c>
      <c r="AJ720" t="s">
        <v>282</v>
      </c>
      <c r="AK720" t="s">
        <v>283</v>
      </c>
      <c r="AL720" t="s">
        <v>284</v>
      </c>
      <c r="AM720" t="s">
        <v>245</v>
      </c>
    </row>
    <row r="721" spans="1:39" x14ac:dyDescent="0.3">
      <c r="A721" s="1">
        <v>43620</v>
      </c>
      <c r="B721" t="s">
        <v>6</v>
      </c>
      <c r="C721" t="s">
        <v>246</v>
      </c>
      <c r="D721">
        <v>1500</v>
      </c>
      <c r="E721">
        <v>20</v>
      </c>
      <c r="F721">
        <v>152.85000600000001</v>
      </c>
      <c r="G721">
        <v>157.05999800000001</v>
      </c>
      <c r="H721">
        <v>152.75</v>
      </c>
      <c r="I721">
        <v>156.94000199999999</v>
      </c>
      <c r="J721">
        <v>156.38545199999999</v>
      </c>
      <c r="K721">
        <v>1536600</v>
      </c>
      <c r="L721">
        <v>2.1190000000000002</v>
      </c>
      <c r="M721">
        <v>3.1391165241859399E-2</v>
      </c>
      <c r="N721">
        <v>4.2498673211200703E-2</v>
      </c>
      <c r="O721">
        <v>9.7574793951912195E-2</v>
      </c>
      <c r="P721">
        <v>0.106907819272394</v>
      </c>
      <c r="Q721">
        <v>0.38066594646343499</v>
      </c>
      <c r="R721">
        <v>1.6901898303926501E-2</v>
      </c>
      <c r="S721">
        <v>1.5462505871513399E-2</v>
      </c>
      <c r="T721">
        <v>1.1316848950109299E-2</v>
      </c>
      <c r="U721">
        <v>1.5701147445656899E-2</v>
      </c>
      <c r="V721">
        <v>157.05999800000001</v>
      </c>
      <c r="W721">
        <v>108.25</v>
      </c>
      <c r="X721">
        <v>-0.10196456029217101</v>
      </c>
      <c r="Y721">
        <v>2.1205927310919401E-2</v>
      </c>
      <c r="Z721">
        <v>0.96651727405158805</v>
      </c>
      <c r="AA721">
        <v>6.1967430707622198</v>
      </c>
      <c r="AB721">
        <v>5.6164261776520004</v>
      </c>
      <c r="AC721" t="s">
        <v>265</v>
      </c>
      <c r="AD721" t="s">
        <v>280</v>
      </c>
      <c r="AE721" t="s">
        <v>56</v>
      </c>
      <c r="AF721" t="s">
        <v>69</v>
      </c>
      <c r="AG721" t="s">
        <v>281</v>
      </c>
      <c r="AI721">
        <v>68505</v>
      </c>
      <c r="AJ721" t="s">
        <v>282</v>
      </c>
      <c r="AK721" t="s">
        <v>283</v>
      </c>
      <c r="AL721" t="s">
        <v>284</v>
      </c>
      <c r="AM721" t="s">
        <v>245</v>
      </c>
    </row>
    <row r="722" spans="1:39" x14ac:dyDescent="0.3">
      <c r="A722" s="1">
        <v>43622</v>
      </c>
      <c r="B722" t="s">
        <v>6</v>
      </c>
      <c r="C722" t="s">
        <v>239</v>
      </c>
      <c r="D722">
        <v>2000</v>
      </c>
      <c r="E722">
        <v>20</v>
      </c>
      <c r="F722">
        <v>160.64999399999999</v>
      </c>
      <c r="G722">
        <v>161.35000600000001</v>
      </c>
      <c r="H722">
        <v>158.91999799999999</v>
      </c>
      <c r="I722">
        <v>160.979996</v>
      </c>
      <c r="J722">
        <v>160.41116299999999</v>
      </c>
      <c r="K722">
        <v>863900</v>
      </c>
      <c r="L722">
        <v>2.1240000000000001</v>
      </c>
      <c r="M722">
        <v>2.1764985898026501E-3</v>
      </c>
      <c r="N722">
        <v>6.2081618646115798E-2</v>
      </c>
      <c r="O722">
        <v>0.123483109676213</v>
      </c>
      <c r="P722">
        <v>0.14733763827694801</v>
      </c>
      <c r="Q722">
        <v>0.37690902900617301</v>
      </c>
      <c r="R722">
        <v>1.61196298460041E-2</v>
      </c>
      <c r="S722">
        <v>1.5642761221230501E-2</v>
      </c>
      <c r="T722">
        <v>1.15020804509454E-2</v>
      </c>
      <c r="U722">
        <v>1.5704261320121701E-2</v>
      </c>
      <c r="V722">
        <v>161.35000600000001</v>
      </c>
      <c r="W722">
        <v>108.25</v>
      </c>
      <c r="X722">
        <v>-0.10196456029217101</v>
      </c>
      <c r="Y722">
        <v>6.1168407152111899E-3</v>
      </c>
      <c r="Z722">
        <v>0.96919205283846399</v>
      </c>
      <c r="AA722">
        <v>6.1060630938925096</v>
      </c>
      <c r="AB722">
        <v>6.0145564079128198</v>
      </c>
      <c r="AC722" t="s">
        <v>265</v>
      </c>
      <c r="AD722" t="s">
        <v>280</v>
      </c>
      <c r="AE722" t="s">
        <v>56</v>
      </c>
      <c r="AF722" t="s">
        <v>69</v>
      </c>
      <c r="AG722" t="s">
        <v>281</v>
      </c>
      <c r="AI722">
        <v>68505</v>
      </c>
      <c r="AJ722" t="s">
        <v>282</v>
      </c>
      <c r="AK722" t="s">
        <v>283</v>
      </c>
      <c r="AL722" t="s">
        <v>284</v>
      </c>
      <c r="AM722" t="s">
        <v>245</v>
      </c>
    </row>
    <row r="723" spans="1:39" x14ac:dyDescent="0.3">
      <c r="A723" s="1">
        <v>43563</v>
      </c>
      <c r="B723" t="s">
        <v>7</v>
      </c>
      <c r="C723" t="s">
        <v>246</v>
      </c>
      <c r="D723">
        <v>200</v>
      </c>
      <c r="E723">
        <v>1</v>
      </c>
      <c r="F723">
        <v>52.900002000000001</v>
      </c>
      <c r="G723">
        <v>52.900002000000001</v>
      </c>
      <c r="H723">
        <v>51.790000999999997</v>
      </c>
      <c r="I723">
        <v>52.209998999999897</v>
      </c>
      <c r="J723">
        <v>52.209998999999897</v>
      </c>
      <c r="K723">
        <v>1493000</v>
      </c>
      <c r="L723">
        <v>2.5190000000000001</v>
      </c>
      <c r="M723">
        <v>-1.31293484023944E-2</v>
      </c>
      <c r="N723">
        <v>-1.0100190577979E-2</v>
      </c>
      <c r="O723">
        <v>2.24685032470061E-2</v>
      </c>
      <c r="P723">
        <v>-5.6413336477696897E-2</v>
      </c>
      <c r="Q723">
        <v>0.26265153806307101</v>
      </c>
      <c r="R723">
        <v>1.3540836072493101E-2</v>
      </c>
      <c r="S723">
        <v>1.28694369201441E-2</v>
      </c>
      <c r="T723">
        <v>1.87002998190566E-2</v>
      </c>
      <c r="U723">
        <v>2.7499072501714201E-2</v>
      </c>
      <c r="V723">
        <v>69</v>
      </c>
      <c r="W723">
        <v>36.75</v>
      </c>
      <c r="X723">
        <v>-0.206632122714411</v>
      </c>
      <c r="Y723">
        <v>1.0469119934194001E-3</v>
      </c>
      <c r="Z723">
        <v>1.3704149816470601</v>
      </c>
      <c r="AA723">
        <v>1.18984871281548</v>
      </c>
      <c r="AB723">
        <v>1.21812738716332</v>
      </c>
      <c r="AC723" t="s">
        <v>240</v>
      </c>
      <c r="AD723" t="s">
        <v>285</v>
      </c>
      <c r="AE723" t="s">
        <v>71</v>
      </c>
      <c r="AF723" t="s">
        <v>94</v>
      </c>
      <c r="AG723" t="s">
        <v>286</v>
      </c>
      <c r="AH723" s="45">
        <v>40898</v>
      </c>
      <c r="AI723">
        <v>1526520</v>
      </c>
      <c r="AK723" t="s">
        <v>287</v>
      </c>
      <c r="AL723" t="s">
        <v>288</v>
      </c>
      <c r="AM723" t="s">
        <v>245</v>
      </c>
    </row>
    <row r="724" spans="1:39" x14ac:dyDescent="0.3">
      <c r="A724" s="1">
        <v>43598</v>
      </c>
      <c r="B724" t="s">
        <v>7</v>
      </c>
      <c r="C724" t="s">
        <v>246</v>
      </c>
      <c r="D724">
        <v>100</v>
      </c>
      <c r="E724">
        <v>1</v>
      </c>
      <c r="F724">
        <v>46.459998999999897</v>
      </c>
      <c r="G724">
        <v>46.540000999999997</v>
      </c>
      <c r="H724">
        <v>45.220001000000003</v>
      </c>
      <c r="I724">
        <v>46</v>
      </c>
      <c r="J724">
        <v>46</v>
      </c>
      <c r="K724">
        <v>2142800</v>
      </c>
      <c r="L724">
        <v>2.4049999999999998</v>
      </c>
      <c r="M724">
        <v>-3.1456557140067898E-2</v>
      </c>
      <c r="N724">
        <v>-0.200631186776555</v>
      </c>
      <c r="O724">
        <v>-0.14860737511964001</v>
      </c>
      <c r="P724">
        <v>-0.25800697589396598</v>
      </c>
      <c r="Q724">
        <v>-5.3128524539416501E-2</v>
      </c>
      <c r="R724">
        <v>4.7334839283827201E-2</v>
      </c>
      <c r="S724">
        <v>3.2630626641937999E-2</v>
      </c>
      <c r="T724">
        <v>2.34352302211739E-2</v>
      </c>
      <c r="U724">
        <v>2.5117879984960099E-2</v>
      </c>
      <c r="V724">
        <v>69</v>
      </c>
      <c r="W724">
        <v>43.400002000000001</v>
      </c>
      <c r="X724">
        <v>-0.23225800557213999</v>
      </c>
      <c r="Y724">
        <v>-2.4426469085879299E-2</v>
      </c>
      <c r="Z724">
        <v>1.3366425625109299</v>
      </c>
      <c r="AA724">
        <v>-0.48710967693119001</v>
      </c>
      <c r="AB724">
        <v>0.76167333811063098</v>
      </c>
      <c r="AC724" t="s">
        <v>240</v>
      </c>
      <c r="AD724" t="s">
        <v>285</v>
      </c>
      <c r="AE724" t="s">
        <v>71</v>
      </c>
      <c r="AF724" t="s">
        <v>94</v>
      </c>
      <c r="AG724" t="s">
        <v>286</v>
      </c>
      <c r="AH724" s="45">
        <v>40898</v>
      </c>
      <c r="AI724">
        <v>1526520</v>
      </c>
      <c r="AK724" t="s">
        <v>287</v>
      </c>
      <c r="AL724" t="s">
        <v>288</v>
      </c>
      <c r="AM724" t="s">
        <v>245</v>
      </c>
    </row>
    <row r="725" spans="1:39" x14ac:dyDescent="0.3">
      <c r="A725" s="1">
        <v>43623</v>
      </c>
      <c r="B725" t="s">
        <v>7</v>
      </c>
      <c r="C725" t="s">
        <v>246</v>
      </c>
      <c r="D725">
        <v>300</v>
      </c>
      <c r="E725">
        <v>1</v>
      </c>
      <c r="F725">
        <v>45.220001000000003</v>
      </c>
      <c r="G725">
        <v>45.98</v>
      </c>
      <c r="H725">
        <v>44.82</v>
      </c>
      <c r="I725">
        <v>45.27</v>
      </c>
      <c r="J725">
        <v>45.27</v>
      </c>
      <c r="K725">
        <v>1388900</v>
      </c>
      <c r="L725">
        <v>2.0840000000000001</v>
      </c>
      <c r="M725">
        <v>9.5439632439080508E-3</v>
      </c>
      <c r="N725">
        <v>6.8566946869168699E-2</v>
      </c>
      <c r="O725">
        <v>-0.19359710101758501</v>
      </c>
      <c r="P725">
        <v>-0.117414806466377</v>
      </c>
      <c r="Q725">
        <v>-0.21680586085624201</v>
      </c>
      <c r="R725">
        <v>2.77045088566256E-2</v>
      </c>
      <c r="S725">
        <v>3.3247014112092799E-2</v>
      </c>
      <c r="T725">
        <v>2.38788813389046E-2</v>
      </c>
      <c r="U725">
        <v>2.5250899669415801E-2</v>
      </c>
      <c r="V725">
        <v>69</v>
      </c>
      <c r="W725">
        <v>42.009997999999896</v>
      </c>
      <c r="X725">
        <v>-0.23225800557213999</v>
      </c>
      <c r="Y725">
        <v>1.0442979367750601E-2</v>
      </c>
      <c r="Z725">
        <v>1.3787748793800401</v>
      </c>
      <c r="AA725">
        <v>-1.23745360578764</v>
      </c>
      <c r="AB725">
        <v>-1.2768660454998</v>
      </c>
      <c r="AC725" t="s">
        <v>240</v>
      </c>
      <c r="AD725" t="s">
        <v>285</v>
      </c>
      <c r="AE725" t="s">
        <v>71</v>
      </c>
      <c r="AF725" t="s">
        <v>94</v>
      </c>
      <c r="AG725" t="s">
        <v>286</v>
      </c>
      <c r="AH725" s="45">
        <v>40898</v>
      </c>
      <c r="AI725">
        <v>1526520</v>
      </c>
      <c r="AK725" t="s">
        <v>287</v>
      </c>
      <c r="AL725" t="s">
        <v>288</v>
      </c>
      <c r="AM725" t="s">
        <v>245</v>
      </c>
    </row>
    <row r="726" spans="1:39" x14ac:dyDescent="0.3">
      <c r="A726" s="1">
        <v>43563</v>
      </c>
      <c r="B726" t="s">
        <v>7</v>
      </c>
      <c r="C726" t="s">
        <v>239</v>
      </c>
      <c r="D726">
        <v>500</v>
      </c>
      <c r="E726">
        <v>2</v>
      </c>
      <c r="F726">
        <v>52.900002000000001</v>
      </c>
      <c r="G726">
        <v>52.900002000000001</v>
      </c>
      <c r="H726">
        <v>51.790000999999997</v>
      </c>
      <c r="I726">
        <v>52.209998999999897</v>
      </c>
      <c r="J726">
        <v>52.209998999999897</v>
      </c>
      <c r="K726">
        <v>1493000</v>
      </c>
      <c r="L726">
        <v>2.5190000000000001</v>
      </c>
      <c r="M726">
        <v>-1.31293484023944E-2</v>
      </c>
      <c r="N726">
        <v>-1.0100190577979E-2</v>
      </c>
      <c r="O726">
        <v>2.24685032470061E-2</v>
      </c>
      <c r="P726">
        <v>-5.6413336477696897E-2</v>
      </c>
      <c r="Q726">
        <v>0.26265153806307101</v>
      </c>
      <c r="R726">
        <v>1.3540836072493101E-2</v>
      </c>
      <c r="S726">
        <v>1.28694369201441E-2</v>
      </c>
      <c r="T726">
        <v>1.87002998190566E-2</v>
      </c>
      <c r="U726">
        <v>2.7499072501714201E-2</v>
      </c>
      <c r="V726">
        <v>69</v>
      </c>
      <c r="W726">
        <v>36.75</v>
      </c>
      <c r="X726">
        <v>-0.206632122714411</v>
      </c>
      <c r="Y726">
        <v>1.0469119934194001E-3</v>
      </c>
      <c r="Z726">
        <v>1.3704149816470601</v>
      </c>
      <c r="AA726">
        <v>1.18984871281548</v>
      </c>
      <c r="AB726">
        <v>1.21812738716332</v>
      </c>
      <c r="AC726" t="s">
        <v>247</v>
      </c>
      <c r="AD726" t="s">
        <v>285</v>
      </c>
      <c r="AE726" t="s">
        <v>71</v>
      </c>
      <c r="AF726" t="s">
        <v>94</v>
      </c>
      <c r="AG726" t="s">
        <v>286</v>
      </c>
      <c r="AH726" s="45">
        <v>40898</v>
      </c>
      <c r="AI726">
        <v>1526520</v>
      </c>
      <c r="AK726" t="s">
        <v>287</v>
      </c>
      <c r="AL726" t="s">
        <v>288</v>
      </c>
      <c r="AM726" t="s">
        <v>245</v>
      </c>
    </row>
    <row r="727" spans="1:39" x14ac:dyDescent="0.3">
      <c r="A727" s="1">
        <v>43571</v>
      </c>
      <c r="B727" t="s">
        <v>7</v>
      </c>
      <c r="C727" t="s">
        <v>246</v>
      </c>
      <c r="D727">
        <v>900</v>
      </c>
      <c r="E727">
        <v>2</v>
      </c>
      <c r="F727">
        <v>52.599997999999999</v>
      </c>
      <c r="G727">
        <v>52.939999</v>
      </c>
      <c r="H727">
        <v>52.09</v>
      </c>
      <c r="I727">
        <v>52.23</v>
      </c>
      <c r="J727">
        <v>52.23</v>
      </c>
      <c r="K727">
        <v>1145500</v>
      </c>
      <c r="L727">
        <v>2.5920000000000001</v>
      </c>
      <c r="M727">
        <v>-3.6311172936756798E-3</v>
      </c>
      <c r="N727">
        <v>-1.50121584126722E-2</v>
      </c>
      <c r="O727">
        <v>1.23291871916486E-2</v>
      </c>
      <c r="P727">
        <v>-8.2998613913304695E-2</v>
      </c>
      <c r="Q727">
        <v>0.23867618253063999</v>
      </c>
      <c r="R727">
        <v>1.32249255607971E-2</v>
      </c>
      <c r="S727">
        <v>1.33360667000534E-2</v>
      </c>
      <c r="T727">
        <v>1.80495938899497E-2</v>
      </c>
      <c r="U727">
        <v>2.7485135657135399E-2</v>
      </c>
      <c r="V727">
        <v>69</v>
      </c>
      <c r="W727">
        <v>36.75</v>
      </c>
      <c r="X727">
        <v>-0.206632122714411</v>
      </c>
      <c r="Y727">
        <v>5.0922850790659495E-4</v>
      </c>
      <c r="Z727">
        <v>1.35279163984222</v>
      </c>
      <c r="AA727">
        <v>1.10398551218168</v>
      </c>
      <c r="AB727">
        <v>1.2137243200112899</v>
      </c>
      <c r="AC727" t="s">
        <v>247</v>
      </c>
      <c r="AD727" t="s">
        <v>285</v>
      </c>
      <c r="AE727" t="s">
        <v>71</v>
      </c>
      <c r="AF727" t="s">
        <v>94</v>
      </c>
      <c r="AG727" t="s">
        <v>286</v>
      </c>
      <c r="AH727" s="45">
        <v>40898</v>
      </c>
      <c r="AI727">
        <v>1526520</v>
      </c>
      <c r="AK727" t="s">
        <v>287</v>
      </c>
      <c r="AL727" t="s">
        <v>288</v>
      </c>
      <c r="AM727" t="s">
        <v>245</v>
      </c>
    </row>
    <row r="728" spans="1:39" x14ac:dyDescent="0.3">
      <c r="A728" s="1">
        <v>43572</v>
      </c>
      <c r="B728" t="s">
        <v>7</v>
      </c>
      <c r="C728" t="s">
        <v>239</v>
      </c>
      <c r="D728">
        <v>200</v>
      </c>
      <c r="E728">
        <v>2</v>
      </c>
      <c r="F728">
        <v>52.459998999999897</v>
      </c>
      <c r="G728">
        <v>52.599997999999999</v>
      </c>
      <c r="H728">
        <v>50.540000999999997</v>
      </c>
      <c r="I728">
        <v>50.790000999999997</v>
      </c>
      <c r="J728">
        <v>50.790000999999997</v>
      </c>
      <c r="K728">
        <v>1503100</v>
      </c>
      <c r="L728">
        <v>2.5920000000000001</v>
      </c>
      <c r="M728">
        <v>-2.7957537946138599E-2</v>
      </c>
      <c r="N728">
        <v>-4.9549267106666302E-2</v>
      </c>
      <c r="O728">
        <v>-1.0381035245367E-2</v>
      </c>
      <c r="P728">
        <v>-0.1135958717796</v>
      </c>
      <c r="Q728">
        <v>0.190506190109581</v>
      </c>
      <c r="R728">
        <v>1.57478157772604E-2</v>
      </c>
      <c r="S728">
        <v>1.4623798000863599E-2</v>
      </c>
      <c r="T728">
        <v>1.8350539092120002E-2</v>
      </c>
      <c r="U728">
        <v>2.7518101420659798E-2</v>
      </c>
      <c r="V728">
        <v>69</v>
      </c>
      <c r="W728">
        <v>36.75</v>
      </c>
      <c r="X728">
        <v>-0.206632122714411</v>
      </c>
      <c r="Y728">
        <v>-2.2764010197428601E-3</v>
      </c>
      <c r="Z728">
        <v>1.3532096618879801</v>
      </c>
      <c r="AA728">
        <v>0.85770211716275802</v>
      </c>
      <c r="AB728">
        <v>1.13865771468869</v>
      </c>
      <c r="AC728" t="s">
        <v>247</v>
      </c>
      <c r="AD728" t="s">
        <v>285</v>
      </c>
      <c r="AE728" t="s">
        <v>71</v>
      </c>
      <c r="AF728" t="s">
        <v>94</v>
      </c>
      <c r="AG728" t="s">
        <v>286</v>
      </c>
      <c r="AH728" s="45">
        <v>40898</v>
      </c>
      <c r="AI728">
        <v>1526520</v>
      </c>
      <c r="AK728" t="s">
        <v>287</v>
      </c>
      <c r="AL728" t="s">
        <v>288</v>
      </c>
      <c r="AM728" t="s">
        <v>245</v>
      </c>
    </row>
    <row r="729" spans="1:39" x14ac:dyDescent="0.3">
      <c r="A729" s="1">
        <v>43620</v>
      </c>
      <c r="B729" t="s">
        <v>7</v>
      </c>
      <c r="C729" t="s">
        <v>239</v>
      </c>
      <c r="D729">
        <v>100</v>
      </c>
      <c r="E729">
        <v>2</v>
      </c>
      <c r="F729">
        <v>43.029998999999997</v>
      </c>
      <c r="G729">
        <v>45.380001</v>
      </c>
      <c r="H729">
        <v>42.779998999999997</v>
      </c>
      <c r="I729">
        <v>45.360000999999997</v>
      </c>
      <c r="J729">
        <v>45.360000999999997</v>
      </c>
      <c r="K729">
        <v>2237200</v>
      </c>
      <c r="L729">
        <v>2.1190000000000002</v>
      </c>
      <c r="M729">
        <v>6.1368968422147403E-2</v>
      </c>
      <c r="N729">
        <v>2.5453483421850099E-2</v>
      </c>
      <c r="O729">
        <v>-0.14503895836073399</v>
      </c>
      <c r="P729">
        <v>-0.14274802568359099</v>
      </c>
      <c r="Q729">
        <v>-0.19651339671793999</v>
      </c>
      <c r="R729">
        <v>3.3564920761736401E-2</v>
      </c>
      <c r="S729">
        <v>3.5964738562838397E-2</v>
      </c>
      <c r="T729">
        <v>2.4166637559294699E-2</v>
      </c>
      <c r="U729">
        <v>2.5348355746898799E-2</v>
      </c>
      <c r="V729">
        <v>69</v>
      </c>
      <c r="W729">
        <v>42.009997999999896</v>
      </c>
      <c r="X729">
        <v>-0.23225800557213999</v>
      </c>
      <c r="Y729">
        <v>2.1205927310919401E-2</v>
      </c>
      <c r="Z729">
        <v>1.38024087612421</v>
      </c>
      <c r="AA729">
        <v>-1.19037782371113</v>
      </c>
      <c r="AB729">
        <v>-1.09117158065436</v>
      </c>
      <c r="AC729" t="s">
        <v>247</v>
      </c>
      <c r="AD729" t="s">
        <v>285</v>
      </c>
      <c r="AE729" t="s">
        <v>71</v>
      </c>
      <c r="AF729" t="s">
        <v>94</v>
      </c>
      <c r="AG729" t="s">
        <v>286</v>
      </c>
      <c r="AH729" s="45">
        <v>40898</v>
      </c>
      <c r="AI729">
        <v>1526520</v>
      </c>
      <c r="AK729" t="s">
        <v>287</v>
      </c>
      <c r="AL729" t="s">
        <v>288</v>
      </c>
      <c r="AM729" t="s">
        <v>245</v>
      </c>
    </row>
    <row r="730" spans="1:39" x14ac:dyDescent="0.3">
      <c r="A730" s="1">
        <v>43564</v>
      </c>
      <c r="B730" t="s">
        <v>7</v>
      </c>
      <c r="C730" t="s">
        <v>239</v>
      </c>
      <c r="D730">
        <v>700</v>
      </c>
      <c r="E730">
        <v>3</v>
      </c>
      <c r="F730">
        <v>51.84</v>
      </c>
      <c r="G730">
        <v>53.619999</v>
      </c>
      <c r="H730">
        <v>51.790000999999997</v>
      </c>
      <c r="I730">
        <v>53.02</v>
      </c>
      <c r="J730">
        <v>53.02</v>
      </c>
      <c r="K730">
        <v>1520300</v>
      </c>
      <c r="L730">
        <v>2.4990000000000001</v>
      </c>
      <c r="M730">
        <v>1.5395172591837701E-2</v>
      </c>
      <c r="N730">
        <v>8.7138076586494705E-3</v>
      </c>
      <c r="O730">
        <v>4.0609832946634901E-2</v>
      </c>
      <c r="P730">
        <v>-7.5360049431616796E-2</v>
      </c>
      <c r="Q730">
        <v>0.28680231369611597</v>
      </c>
      <c r="R730">
        <v>1.55238253796497E-2</v>
      </c>
      <c r="S730">
        <v>1.3193659609728599E-2</v>
      </c>
      <c r="T730">
        <v>1.8271912050922299E-2</v>
      </c>
      <c r="U730">
        <v>2.75068726777002E-2</v>
      </c>
      <c r="V730">
        <v>69</v>
      </c>
      <c r="W730">
        <v>36.75</v>
      </c>
      <c r="X730">
        <v>-0.206632122714411</v>
      </c>
      <c r="Y730">
        <v>-6.0859766572597396E-3</v>
      </c>
      <c r="Z730">
        <v>1.3656259815042</v>
      </c>
      <c r="AA730">
        <v>1.32066466248588</v>
      </c>
      <c r="AB730">
        <v>1.2171624786117401</v>
      </c>
      <c r="AC730" t="s">
        <v>248</v>
      </c>
      <c r="AD730" t="s">
        <v>285</v>
      </c>
      <c r="AE730" t="s">
        <v>71</v>
      </c>
      <c r="AF730" t="s">
        <v>94</v>
      </c>
      <c r="AG730" t="s">
        <v>286</v>
      </c>
      <c r="AH730" s="45">
        <v>40898</v>
      </c>
      <c r="AI730">
        <v>1526520</v>
      </c>
      <c r="AK730" t="s">
        <v>287</v>
      </c>
      <c r="AL730" t="s">
        <v>288</v>
      </c>
      <c r="AM730" t="s">
        <v>245</v>
      </c>
    </row>
    <row r="731" spans="1:39" x14ac:dyDescent="0.3">
      <c r="A731" s="1">
        <v>43585</v>
      </c>
      <c r="B731" t="s">
        <v>7</v>
      </c>
      <c r="C731" t="s">
        <v>239</v>
      </c>
      <c r="D731">
        <v>200</v>
      </c>
      <c r="E731">
        <v>3</v>
      </c>
      <c r="F731">
        <v>53</v>
      </c>
      <c r="G731">
        <v>53.509997999999896</v>
      </c>
      <c r="H731">
        <v>53</v>
      </c>
      <c r="I731">
        <v>53.23</v>
      </c>
      <c r="J731">
        <v>53.23</v>
      </c>
      <c r="K731">
        <v>2175600</v>
      </c>
      <c r="L731">
        <v>2.5089999999999999</v>
      </c>
      <c r="M731">
        <v>-2.8140155253199798E-3</v>
      </c>
      <c r="N731">
        <v>-7.1134893080165903E-3</v>
      </c>
      <c r="O731">
        <v>3.82968492335551E-2</v>
      </c>
      <c r="P731">
        <v>-5.6782615263560599E-2</v>
      </c>
      <c r="Q731">
        <v>0.356433433693498</v>
      </c>
      <c r="R731">
        <v>7.4246890472163601E-3</v>
      </c>
      <c r="S731">
        <v>1.5040690989450701E-2</v>
      </c>
      <c r="T731">
        <v>1.6554180585103499E-2</v>
      </c>
      <c r="U731">
        <v>2.6902799472863601E-2</v>
      </c>
      <c r="V731">
        <v>69</v>
      </c>
      <c r="W731">
        <v>36.840000000000003</v>
      </c>
      <c r="X731">
        <v>-0.206632122714411</v>
      </c>
      <c r="Y731">
        <v>9.5096475723260604E-4</v>
      </c>
      <c r="Z731">
        <v>1.39070385256523</v>
      </c>
      <c r="AA731">
        <v>1.8518803695749899</v>
      </c>
      <c r="AB731">
        <v>1.49232920100724</v>
      </c>
      <c r="AC731" t="s">
        <v>248</v>
      </c>
      <c r="AD731" t="s">
        <v>285</v>
      </c>
      <c r="AE731" t="s">
        <v>71</v>
      </c>
      <c r="AF731" t="s">
        <v>94</v>
      </c>
      <c r="AG731" t="s">
        <v>286</v>
      </c>
      <c r="AH731" s="45">
        <v>40898</v>
      </c>
      <c r="AI731">
        <v>1526520</v>
      </c>
      <c r="AK731" t="s">
        <v>287</v>
      </c>
      <c r="AL731" t="s">
        <v>288</v>
      </c>
      <c r="AM731" t="s">
        <v>245</v>
      </c>
    </row>
    <row r="732" spans="1:39" x14ac:dyDescent="0.3">
      <c r="A732" s="1">
        <v>43598</v>
      </c>
      <c r="B732" t="s">
        <v>7</v>
      </c>
      <c r="C732" t="s">
        <v>246</v>
      </c>
      <c r="D732">
        <v>200</v>
      </c>
      <c r="E732">
        <v>3</v>
      </c>
      <c r="F732">
        <v>46.459998999999897</v>
      </c>
      <c r="G732">
        <v>46.540000999999997</v>
      </c>
      <c r="H732">
        <v>45.220001000000003</v>
      </c>
      <c r="I732">
        <v>46</v>
      </c>
      <c r="J732">
        <v>46</v>
      </c>
      <c r="K732">
        <v>2142800</v>
      </c>
      <c r="L732">
        <v>2.4049999999999998</v>
      </c>
      <c r="M732">
        <v>-3.1456557140067898E-2</v>
      </c>
      <c r="N732">
        <v>-0.200631186776555</v>
      </c>
      <c r="O732">
        <v>-0.14860737511964001</v>
      </c>
      <c r="P732">
        <v>-0.25800697589396598</v>
      </c>
      <c r="Q732">
        <v>-5.3128524539416501E-2</v>
      </c>
      <c r="R732">
        <v>4.7334839283827201E-2</v>
      </c>
      <c r="S732">
        <v>3.2630626641937999E-2</v>
      </c>
      <c r="T732">
        <v>2.34352302211739E-2</v>
      </c>
      <c r="U732">
        <v>2.5117879984960099E-2</v>
      </c>
      <c r="V732">
        <v>69</v>
      </c>
      <c r="W732">
        <v>43.400002000000001</v>
      </c>
      <c r="X732">
        <v>-0.23225800557213999</v>
      </c>
      <c r="Y732">
        <v>-2.4426469085879299E-2</v>
      </c>
      <c r="Z732">
        <v>1.3366425625109299</v>
      </c>
      <c r="AA732">
        <v>-0.48710967693119001</v>
      </c>
      <c r="AB732">
        <v>0.76167333811063098</v>
      </c>
      <c r="AC732" t="s">
        <v>248</v>
      </c>
      <c r="AD732" t="s">
        <v>285</v>
      </c>
      <c r="AE732" t="s">
        <v>71</v>
      </c>
      <c r="AF732" t="s">
        <v>94</v>
      </c>
      <c r="AG732" t="s">
        <v>286</v>
      </c>
      <c r="AH732" s="45">
        <v>40898</v>
      </c>
      <c r="AI732">
        <v>1526520</v>
      </c>
      <c r="AK732" t="s">
        <v>287</v>
      </c>
      <c r="AL732" t="s">
        <v>288</v>
      </c>
      <c r="AM732" t="s">
        <v>245</v>
      </c>
    </row>
    <row r="733" spans="1:39" x14ac:dyDescent="0.3">
      <c r="A733" s="1">
        <v>43602</v>
      </c>
      <c r="B733" t="s">
        <v>7</v>
      </c>
      <c r="C733" t="s">
        <v>239</v>
      </c>
      <c r="D733">
        <v>200</v>
      </c>
      <c r="E733">
        <v>3</v>
      </c>
      <c r="F733">
        <v>46.32</v>
      </c>
      <c r="G733">
        <v>46.48</v>
      </c>
      <c r="H733">
        <v>44.919998</v>
      </c>
      <c r="I733">
        <v>44.990001999999997</v>
      </c>
      <c r="J733">
        <v>44.990001999999997</v>
      </c>
      <c r="K733">
        <v>1695700</v>
      </c>
      <c r="L733">
        <v>2.3929999999999998</v>
      </c>
      <c r="M733">
        <v>-3.8373968427292703E-2</v>
      </c>
      <c r="N733">
        <v>-5.3657666321759598E-2</v>
      </c>
      <c r="O733">
        <v>-0.14921675514080401</v>
      </c>
      <c r="P733">
        <v>-0.233272096864166</v>
      </c>
      <c r="Q733">
        <v>-7.94440399813824E-2</v>
      </c>
      <c r="R733">
        <v>2.4791960825817801E-2</v>
      </c>
      <c r="S733">
        <v>3.3590791478440803E-2</v>
      </c>
      <c r="T733">
        <v>2.27709284578172E-2</v>
      </c>
      <c r="U733">
        <v>2.5260532937583801E-2</v>
      </c>
      <c r="V733">
        <v>69</v>
      </c>
      <c r="W733">
        <v>43.400002000000001</v>
      </c>
      <c r="X733">
        <v>-0.23225800557213999</v>
      </c>
      <c r="Y733">
        <v>-5.8544371529206298E-3</v>
      </c>
      <c r="Z733">
        <v>1.3400981485719701</v>
      </c>
      <c r="AA733">
        <v>-0.63970503427574898</v>
      </c>
      <c r="AB733">
        <v>-0.44835753291708202</v>
      </c>
      <c r="AC733" t="s">
        <v>248</v>
      </c>
      <c r="AD733" t="s">
        <v>285</v>
      </c>
      <c r="AE733" t="s">
        <v>71</v>
      </c>
      <c r="AF733" t="s">
        <v>94</v>
      </c>
      <c r="AG733" t="s">
        <v>286</v>
      </c>
      <c r="AH733" s="45">
        <v>40898</v>
      </c>
      <c r="AI733">
        <v>1526520</v>
      </c>
      <c r="AK733" t="s">
        <v>287</v>
      </c>
      <c r="AL733" t="s">
        <v>288</v>
      </c>
      <c r="AM733" t="s">
        <v>245</v>
      </c>
    </row>
    <row r="734" spans="1:39" x14ac:dyDescent="0.3">
      <c r="A734" s="1">
        <v>43605</v>
      </c>
      <c r="B734" t="s">
        <v>7</v>
      </c>
      <c r="C734" t="s">
        <v>246</v>
      </c>
      <c r="D734">
        <v>900</v>
      </c>
      <c r="E734">
        <v>3</v>
      </c>
      <c r="F734">
        <v>44.52</v>
      </c>
      <c r="G734">
        <v>45.209998999999897</v>
      </c>
      <c r="H734">
        <v>44.099997999999999</v>
      </c>
      <c r="I734">
        <v>44.939999</v>
      </c>
      <c r="J734">
        <v>44.939999</v>
      </c>
      <c r="K734">
        <v>1183800</v>
      </c>
      <c r="L734">
        <v>2.4159999999999999</v>
      </c>
      <c r="M734">
        <v>-1.11204280211177E-3</v>
      </c>
      <c r="N734">
        <v>-2.3313151983803501E-2</v>
      </c>
      <c r="O734">
        <v>-0.122371259996777</v>
      </c>
      <c r="P734">
        <v>-0.227672687475757</v>
      </c>
      <c r="Q734">
        <v>-8.3426093041841204E-2</v>
      </c>
      <c r="R734">
        <v>2.2008040339716699E-2</v>
      </c>
      <c r="S734">
        <v>3.3271026034974498E-2</v>
      </c>
      <c r="T734">
        <v>2.2769923191347501E-2</v>
      </c>
      <c r="U734">
        <v>2.52597779289803E-2</v>
      </c>
      <c r="V734">
        <v>69</v>
      </c>
      <c r="W734">
        <v>43.400002000000001</v>
      </c>
      <c r="X734">
        <v>-0.23225800557213999</v>
      </c>
      <c r="Y734">
        <v>-6.7722580366252503E-3</v>
      </c>
      <c r="Z734">
        <v>1.33772159419505</v>
      </c>
      <c r="AA734">
        <v>-0.65989532869560497</v>
      </c>
      <c r="AB734">
        <v>-0.48291466326996502</v>
      </c>
      <c r="AC734" t="s">
        <v>248</v>
      </c>
      <c r="AD734" t="s">
        <v>285</v>
      </c>
      <c r="AE734" t="s">
        <v>71</v>
      </c>
      <c r="AF734" t="s">
        <v>94</v>
      </c>
      <c r="AG734" t="s">
        <v>286</v>
      </c>
      <c r="AH734" s="45">
        <v>40898</v>
      </c>
      <c r="AI734">
        <v>1526520</v>
      </c>
      <c r="AK734" t="s">
        <v>287</v>
      </c>
      <c r="AL734" t="s">
        <v>288</v>
      </c>
      <c r="AM734" t="s">
        <v>245</v>
      </c>
    </row>
    <row r="735" spans="1:39" x14ac:dyDescent="0.3">
      <c r="A735" s="1">
        <v>43606</v>
      </c>
      <c r="B735" t="s">
        <v>7</v>
      </c>
      <c r="C735" t="s">
        <v>239</v>
      </c>
      <c r="D735">
        <v>300</v>
      </c>
      <c r="E735">
        <v>3</v>
      </c>
      <c r="F735">
        <v>45.82</v>
      </c>
      <c r="G735">
        <v>46.34</v>
      </c>
      <c r="H735">
        <v>45.389998999999897</v>
      </c>
      <c r="I735">
        <v>45.740001999999997</v>
      </c>
      <c r="J735">
        <v>45.740001999999997</v>
      </c>
      <c r="K735">
        <v>2121300</v>
      </c>
      <c r="L735">
        <v>2.4260000000000002</v>
      </c>
      <c r="M735">
        <v>1.7644987814747101E-2</v>
      </c>
      <c r="N735">
        <v>-2.7174369390019899E-2</v>
      </c>
      <c r="O735">
        <v>-0.122871340918498</v>
      </c>
      <c r="P735">
        <v>-0.19160639753428099</v>
      </c>
      <c r="Q735">
        <v>-4.6559679750927299E-2</v>
      </c>
      <c r="R735">
        <v>2.0900092291002498E-2</v>
      </c>
      <c r="S735">
        <v>3.3254224307245797E-2</v>
      </c>
      <c r="T735">
        <v>2.28448954482489E-2</v>
      </c>
      <c r="U735">
        <v>2.5256694141671698E-2</v>
      </c>
      <c r="V735">
        <v>69</v>
      </c>
      <c r="W735">
        <v>43.400002000000001</v>
      </c>
      <c r="X735">
        <v>-0.23225800557213999</v>
      </c>
      <c r="Y735">
        <v>8.4599491109458805E-3</v>
      </c>
      <c r="Z735">
        <v>1.3383138962159</v>
      </c>
      <c r="AA735">
        <v>-0.432072655642604</v>
      </c>
      <c r="AB735">
        <v>-0.48689494811912498</v>
      </c>
      <c r="AC735" t="s">
        <v>248</v>
      </c>
      <c r="AD735" t="s">
        <v>285</v>
      </c>
      <c r="AE735" t="s">
        <v>71</v>
      </c>
      <c r="AF735" t="s">
        <v>94</v>
      </c>
      <c r="AG735" t="s">
        <v>286</v>
      </c>
      <c r="AH735" s="45">
        <v>40898</v>
      </c>
      <c r="AI735">
        <v>1526520</v>
      </c>
      <c r="AK735" t="s">
        <v>287</v>
      </c>
      <c r="AL735" t="s">
        <v>288</v>
      </c>
      <c r="AM735" t="s">
        <v>245</v>
      </c>
    </row>
    <row r="736" spans="1:39" x14ac:dyDescent="0.3">
      <c r="A736" s="1">
        <v>43641</v>
      </c>
      <c r="B736" t="s">
        <v>7</v>
      </c>
      <c r="C736" t="s">
        <v>246</v>
      </c>
      <c r="D736">
        <v>1200</v>
      </c>
      <c r="E736">
        <v>3</v>
      </c>
      <c r="F736">
        <v>46.5</v>
      </c>
      <c r="G736">
        <v>46.630001</v>
      </c>
      <c r="H736">
        <v>44.48</v>
      </c>
      <c r="I736">
        <v>44.509997999999896</v>
      </c>
      <c r="J736">
        <v>44.509997999999896</v>
      </c>
      <c r="K736">
        <v>2009300</v>
      </c>
      <c r="L736">
        <v>1.994</v>
      </c>
      <c r="M736">
        <v>-4.18011151590452E-2</v>
      </c>
      <c r="N736">
        <v>-3.96441039922295E-2</v>
      </c>
      <c r="O736">
        <v>-2.3096763658031101E-2</v>
      </c>
      <c r="P736">
        <v>-0.134541896317868</v>
      </c>
      <c r="Q736">
        <v>-0.241354656308331</v>
      </c>
      <c r="R736">
        <v>2.4355288057024999E-2</v>
      </c>
      <c r="S736">
        <v>2.06395504491317E-2</v>
      </c>
      <c r="T736">
        <v>2.44012624432965E-2</v>
      </c>
      <c r="U736">
        <v>2.5250564363001601E-2</v>
      </c>
      <c r="V736">
        <v>69</v>
      </c>
      <c r="W736">
        <v>42.009997999999896</v>
      </c>
      <c r="X736">
        <v>-0.23225800557213999</v>
      </c>
      <c r="Y736">
        <v>-9.5417756928269908E-3</v>
      </c>
      <c r="Z736">
        <v>1.38006251456846</v>
      </c>
      <c r="AA736">
        <v>-1.1858875920712699</v>
      </c>
      <c r="AB736">
        <v>-1.1333781525461499</v>
      </c>
      <c r="AC736" t="s">
        <v>248</v>
      </c>
      <c r="AD736" t="s">
        <v>285</v>
      </c>
      <c r="AE736" t="s">
        <v>71</v>
      </c>
      <c r="AF736" t="s">
        <v>94</v>
      </c>
      <c r="AG736" t="s">
        <v>286</v>
      </c>
      <c r="AH736" s="45">
        <v>40898</v>
      </c>
      <c r="AI736">
        <v>1526520</v>
      </c>
      <c r="AK736" t="s">
        <v>287</v>
      </c>
      <c r="AL736" t="s">
        <v>288</v>
      </c>
      <c r="AM736" t="s">
        <v>245</v>
      </c>
    </row>
    <row r="737" spans="1:39" x14ac:dyDescent="0.3">
      <c r="A737" s="1">
        <v>43642</v>
      </c>
      <c r="B737" t="s">
        <v>7</v>
      </c>
      <c r="C737" t="s">
        <v>246</v>
      </c>
      <c r="D737">
        <v>500</v>
      </c>
      <c r="E737">
        <v>3</v>
      </c>
      <c r="F737">
        <v>44.830002</v>
      </c>
      <c r="G737">
        <v>45.43</v>
      </c>
      <c r="H737">
        <v>43.990001999999997</v>
      </c>
      <c r="I737">
        <v>44.049999</v>
      </c>
      <c r="J737">
        <v>44.049999</v>
      </c>
      <c r="K737">
        <v>1674400</v>
      </c>
      <c r="L737">
        <v>2.0489999999999999</v>
      </c>
      <c r="M737">
        <v>-1.03885084133264E-2</v>
      </c>
      <c r="N737">
        <v>-6.8856654866653003E-2</v>
      </c>
      <c r="O737">
        <v>-2.6656365775871001E-2</v>
      </c>
      <c r="P737">
        <v>-0.14040330307578799</v>
      </c>
      <c r="Q737">
        <v>-0.23483431640191199</v>
      </c>
      <c r="R737">
        <v>1.93156670233227E-2</v>
      </c>
      <c r="S737">
        <v>2.0700872977125299E-2</v>
      </c>
      <c r="T737">
        <v>2.4421693753104799E-2</v>
      </c>
      <c r="U737">
        <v>2.5237491415189699E-2</v>
      </c>
      <c r="V737">
        <v>69</v>
      </c>
      <c r="W737">
        <v>42.009997999999896</v>
      </c>
      <c r="X737">
        <v>-0.23225800557213999</v>
      </c>
      <c r="Y737">
        <v>-1.2346958449604901E-3</v>
      </c>
      <c r="Z737">
        <v>1.3825953677162801</v>
      </c>
      <c r="AA737">
        <v>-1.1474067103921299</v>
      </c>
      <c r="AB737">
        <v>-1.12816042020129</v>
      </c>
      <c r="AC737" t="s">
        <v>248</v>
      </c>
      <c r="AD737" t="s">
        <v>285</v>
      </c>
      <c r="AE737" t="s">
        <v>71</v>
      </c>
      <c r="AF737" t="s">
        <v>94</v>
      </c>
      <c r="AG737" t="s">
        <v>286</v>
      </c>
      <c r="AH737" s="45">
        <v>40898</v>
      </c>
      <c r="AI737">
        <v>1526520</v>
      </c>
      <c r="AK737" t="s">
        <v>287</v>
      </c>
      <c r="AL737" t="s">
        <v>288</v>
      </c>
      <c r="AM737" t="s">
        <v>245</v>
      </c>
    </row>
    <row r="738" spans="1:39" x14ac:dyDescent="0.3">
      <c r="A738" s="1">
        <v>43577</v>
      </c>
      <c r="B738" t="s">
        <v>7</v>
      </c>
      <c r="C738" t="s">
        <v>246</v>
      </c>
      <c r="D738">
        <v>600</v>
      </c>
      <c r="E738">
        <v>4</v>
      </c>
      <c r="F738">
        <v>51.610000999999997</v>
      </c>
      <c r="G738">
        <v>52.099997999999999</v>
      </c>
      <c r="H738">
        <v>51.029998999999997</v>
      </c>
      <c r="I738">
        <v>51.860000999999997</v>
      </c>
      <c r="J738">
        <v>51.860000999999997</v>
      </c>
      <c r="K738">
        <v>843800</v>
      </c>
      <c r="L738">
        <v>2.59</v>
      </c>
      <c r="M738">
        <v>2.7032261546656201E-3</v>
      </c>
      <c r="N738">
        <v>-1.3978188208050401E-2</v>
      </c>
      <c r="O738">
        <v>1.5438443822869199E-3</v>
      </c>
      <c r="P738">
        <v>-0.12966739783668299</v>
      </c>
      <c r="Q738">
        <v>0.21948657966180399</v>
      </c>
      <c r="R738">
        <v>1.6603956396259702E-2</v>
      </c>
      <c r="S738">
        <v>1.49243327937684E-2</v>
      </c>
      <c r="T738">
        <v>1.81077894947386E-2</v>
      </c>
      <c r="U738">
        <v>2.7529721239078899E-2</v>
      </c>
      <c r="V738">
        <v>69</v>
      </c>
      <c r="W738">
        <v>36.75</v>
      </c>
      <c r="X738">
        <v>-0.206632122714411</v>
      </c>
      <c r="Y738">
        <v>1.0115060212163699E-3</v>
      </c>
      <c r="Z738">
        <v>1.3531245978493101</v>
      </c>
      <c r="AA738">
        <v>1.0188478153652001</v>
      </c>
      <c r="AB738">
        <v>1.0243007810503999</v>
      </c>
      <c r="AC738" t="s">
        <v>249</v>
      </c>
      <c r="AD738" t="s">
        <v>285</v>
      </c>
      <c r="AE738" t="s">
        <v>71</v>
      </c>
      <c r="AF738" t="s">
        <v>94</v>
      </c>
      <c r="AG738" t="s">
        <v>286</v>
      </c>
      <c r="AH738" s="45">
        <v>40898</v>
      </c>
      <c r="AI738">
        <v>1526520</v>
      </c>
      <c r="AK738" t="s">
        <v>287</v>
      </c>
      <c r="AL738" t="s">
        <v>288</v>
      </c>
      <c r="AM738" t="s">
        <v>245</v>
      </c>
    </row>
    <row r="739" spans="1:39" x14ac:dyDescent="0.3">
      <c r="A739" s="1">
        <v>43579</v>
      </c>
      <c r="B739" t="s">
        <v>7</v>
      </c>
      <c r="C739" t="s">
        <v>239</v>
      </c>
      <c r="D739">
        <v>600</v>
      </c>
      <c r="E739">
        <v>4</v>
      </c>
      <c r="F739">
        <v>53.650002000000001</v>
      </c>
      <c r="G739">
        <v>53.900002000000001</v>
      </c>
      <c r="H739">
        <v>52.75</v>
      </c>
      <c r="I739">
        <v>53.049999</v>
      </c>
      <c r="J739">
        <v>53.049999</v>
      </c>
      <c r="K739">
        <v>1065000</v>
      </c>
      <c r="L739">
        <v>2.5219999999999998</v>
      </c>
      <c r="M739">
        <v>-1.0500790282832E-2</v>
      </c>
      <c r="N739">
        <v>1.5577803761643199E-2</v>
      </c>
      <c r="O739">
        <v>4.4323228287953799E-2</v>
      </c>
      <c r="P739">
        <v>-4.6588614088673402E-2</v>
      </c>
      <c r="Q739">
        <v>0.21727016886466899</v>
      </c>
      <c r="R739">
        <v>2.3881689706774199E-2</v>
      </c>
      <c r="S739">
        <v>1.5037086946298701E-2</v>
      </c>
      <c r="T739">
        <v>1.6796055923736699E-2</v>
      </c>
      <c r="U739">
        <v>2.7571005163886001E-2</v>
      </c>
      <c r="V739">
        <v>69</v>
      </c>
      <c r="W739">
        <v>36.75</v>
      </c>
      <c r="X739">
        <v>-0.206632122714411</v>
      </c>
      <c r="Y739">
        <v>-2.1941687255359501E-3</v>
      </c>
      <c r="Z739">
        <v>1.3664556311923499</v>
      </c>
      <c r="AA739">
        <v>1.02228903863783</v>
      </c>
      <c r="AB739">
        <v>1.0093697490639699</v>
      </c>
      <c r="AC739" t="s">
        <v>249</v>
      </c>
      <c r="AD739" t="s">
        <v>285</v>
      </c>
      <c r="AE739" t="s">
        <v>71</v>
      </c>
      <c r="AF739" t="s">
        <v>94</v>
      </c>
      <c r="AG739" t="s">
        <v>286</v>
      </c>
      <c r="AH739" s="45">
        <v>40898</v>
      </c>
      <c r="AI739">
        <v>1526520</v>
      </c>
      <c r="AK739" t="s">
        <v>287</v>
      </c>
      <c r="AL739" t="s">
        <v>288</v>
      </c>
      <c r="AM739" t="s">
        <v>245</v>
      </c>
    </row>
    <row r="740" spans="1:39" x14ac:dyDescent="0.3">
      <c r="A740" s="1">
        <v>43585</v>
      </c>
      <c r="B740" t="s">
        <v>7</v>
      </c>
      <c r="C740" t="s">
        <v>239</v>
      </c>
      <c r="D740">
        <v>600</v>
      </c>
      <c r="E740">
        <v>4</v>
      </c>
      <c r="F740">
        <v>53</v>
      </c>
      <c r="G740">
        <v>53.509997999999896</v>
      </c>
      <c r="H740">
        <v>53</v>
      </c>
      <c r="I740">
        <v>53.23</v>
      </c>
      <c r="J740">
        <v>53.23</v>
      </c>
      <c r="K740">
        <v>2175600</v>
      </c>
      <c r="L740">
        <v>2.5089999999999999</v>
      </c>
      <c r="M740">
        <v>-2.8140155253199798E-3</v>
      </c>
      <c r="N740">
        <v>-7.1134893080165903E-3</v>
      </c>
      <c r="O740">
        <v>3.82968492335551E-2</v>
      </c>
      <c r="P740">
        <v>-5.6782615263560599E-2</v>
      </c>
      <c r="Q740">
        <v>0.356433433693498</v>
      </c>
      <c r="R740">
        <v>7.4246890472163601E-3</v>
      </c>
      <c r="S740">
        <v>1.5040690989450701E-2</v>
      </c>
      <c r="T740">
        <v>1.6554180585103499E-2</v>
      </c>
      <c r="U740">
        <v>2.6902799472863601E-2</v>
      </c>
      <c r="V740">
        <v>69</v>
      </c>
      <c r="W740">
        <v>36.840000000000003</v>
      </c>
      <c r="X740">
        <v>-0.206632122714411</v>
      </c>
      <c r="Y740">
        <v>9.5096475723260604E-4</v>
      </c>
      <c r="Z740">
        <v>1.39070385256523</v>
      </c>
      <c r="AA740">
        <v>1.8518803695749899</v>
      </c>
      <c r="AB740">
        <v>1.49232920100724</v>
      </c>
      <c r="AC740" t="s">
        <v>249</v>
      </c>
      <c r="AD740" t="s">
        <v>285</v>
      </c>
      <c r="AE740" t="s">
        <v>71</v>
      </c>
      <c r="AF740" t="s">
        <v>94</v>
      </c>
      <c r="AG740" t="s">
        <v>286</v>
      </c>
      <c r="AH740" s="45">
        <v>40898</v>
      </c>
      <c r="AI740">
        <v>1526520</v>
      </c>
      <c r="AK740" t="s">
        <v>287</v>
      </c>
      <c r="AL740" t="s">
        <v>288</v>
      </c>
      <c r="AM740" t="s">
        <v>245</v>
      </c>
    </row>
    <row r="741" spans="1:39" x14ac:dyDescent="0.3">
      <c r="A741" s="1">
        <v>43601</v>
      </c>
      <c r="B741" t="s">
        <v>7</v>
      </c>
      <c r="C741" t="s">
        <v>239</v>
      </c>
      <c r="D741">
        <v>500</v>
      </c>
      <c r="E741">
        <v>4</v>
      </c>
      <c r="F741">
        <v>47.209998999999897</v>
      </c>
      <c r="G741">
        <v>47.470001000000003</v>
      </c>
      <c r="H741">
        <v>46.68</v>
      </c>
      <c r="I741">
        <v>46.75</v>
      </c>
      <c r="J741">
        <v>46.75</v>
      </c>
      <c r="K741">
        <v>1662900</v>
      </c>
      <c r="L741">
        <v>2.4049999999999998</v>
      </c>
      <c r="M741">
        <v>-9.5796580432541498E-3</v>
      </c>
      <c r="N741">
        <v>-4.3530663297299099E-2</v>
      </c>
      <c r="O741">
        <v>-0.114473904007186</v>
      </c>
      <c r="P741">
        <v>-0.21148220422383501</v>
      </c>
      <c r="Q741">
        <v>-3.4065510426224098E-2</v>
      </c>
      <c r="R741">
        <v>2.2252753703555301E-2</v>
      </c>
      <c r="S741">
        <v>3.2843217732300999E-2</v>
      </c>
      <c r="T741">
        <v>2.23982427327339E-2</v>
      </c>
      <c r="U741">
        <v>2.5149645200870301E-2</v>
      </c>
      <c r="V741">
        <v>69</v>
      </c>
      <c r="W741">
        <v>43.400002000000001</v>
      </c>
      <c r="X741">
        <v>-0.23225800557213999</v>
      </c>
      <c r="Y741">
        <v>8.8559569696340101E-3</v>
      </c>
      <c r="Z741">
        <v>1.3324915794235299</v>
      </c>
      <c r="AA741">
        <v>-0.362241690393861</v>
      </c>
      <c r="AB741">
        <v>-0.35550379938502802</v>
      </c>
      <c r="AC741" t="s">
        <v>249</v>
      </c>
      <c r="AD741" t="s">
        <v>285</v>
      </c>
      <c r="AE741" t="s">
        <v>71</v>
      </c>
      <c r="AF741" t="s">
        <v>94</v>
      </c>
      <c r="AG741" t="s">
        <v>286</v>
      </c>
      <c r="AH741" s="45">
        <v>40898</v>
      </c>
      <c r="AI741">
        <v>1526520</v>
      </c>
      <c r="AK741" t="s">
        <v>287</v>
      </c>
      <c r="AL741" t="s">
        <v>288</v>
      </c>
      <c r="AM741" t="s">
        <v>245</v>
      </c>
    </row>
    <row r="742" spans="1:39" x14ac:dyDescent="0.3">
      <c r="A742" s="1">
        <v>43613</v>
      </c>
      <c r="B742" t="s">
        <v>7</v>
      </c>
      <c r="C742" t="s">
        <v>246</v>
      </c>
      <c r="D742">
        <v>300</v>
      </c>
      <c r="E742">
        <v>4</v>
      </c>
      <c r="F742">
        <v>45.900002000000001</v>
      </c>
      <c r="G742">
        <v>46.349997999999999</v>
      </c>
      <c r="H742">
        <v>44.07</v>
      </c>
      <c r="I742">
        <v>44.220001000000003</v>
      </c>
      <c r="J742">
        <v>44.220001000000003</v>
      </c>
      <c r="K742">
        <v>1835700</v>
      </c>
      <c r="L742">
        <v>2.2679999999999998</v>
      </c>
      <c r="M742">
        <v>-2.2804497413081899E-2</v>
      </c>
      <c r="N742">
        <v>-1.6151046461789598E-2</v>
      </c>
      <c r="O742">
        <v>-0.17846973005053701</v>
      </c>
      <c r="P742">
        <v>-0.18563283304914799</v>
      </c>
      <c r="Q742">
        <v>-0.10447815002645899</v>
      </c>
      <c r="R742">
        <v>1.9618531884392901E-2</v>
      </c>
      <c r="S742">
        <v>3.2739706660653699E-2</v>
      </c>
      <c r="T742">
        <v>2.2771252168578501E-2</v>
      </c>
      <c r="U742">
        <v>2.5340500181792101E-2</v>
      </c>
      <c r="V742">
        <v>69</v>
      </c>
      <c r="W742">
        <v>43.400002000000001</v>
      </c>
      <c r="X742">
        <v>-0.23225800557213999</v>
      </c>
      <c r="Y742">
        <v>-8.4109499934704197E-3</v>
      </c>
      <c r="Z742">
        <v>1.34528492660661</v>
      </c>
      <c r="AA742">
        <v>-0.750360226500836</v>
      </c>
      <c r="AB742">
        <v>-0.51614890290064497</v>
      </c>
      <c r="AC742" t="s">
        <v>249</v>
      </c>
      <c r="AD742" t="s">
        <v>285</v>
      </c>
      <c r="AE742" t="s">
        <v>71</v>
      </c>
      <c r="AF742" t="s">
        <v>94</v>
      </c>
      <c r="AG742" t="s">
        <v>286</v>
      </c>
      <c r="AH742" s="45">
        <v>40898</v>
      </c>
      <c r="AI742">
        <v>1526520</v>
      </c>
      <c r="AK742" t="s">
        <v>287</v>
      </c>
      <c r="AL742" t="s">
        <v>288</v>
      </c>
      <c r="AM742" t="s">
        <v>245</v>
      </c>
    </row>
    <row r="743" spans="1:39" x14ac:dyDescent="0.3">
      <c r="A743" s="1">
        <v>43627</v>
      </c>
      <c r="B743" t="s">
        <v>7</v>
      </c>
      <c r="C743" t="s">
        <v>246</v>
      </c>
      <c r="D743">
        <v>400</v>
      </c>
      <c r="E743">
        <v>4</v>
      </c>
      <c r="F743">
        <v>45.990001999999997</v>
      </c>
      <c r="G743">
        <v>46.310001</v>
      </c>
      <c r="H743">
        <v>45.59</v>
      </c>
      <c r="I743">
        <v>45.810001</v>
      </c>
      <c r="J743">
        <v>45.810001</v>
      </c>
      <c r="K743">
        <v>823700</v>
      </c>
      <c r="L743">
        <v>2.14</v>
      </c>
      <c r="M743">
        <v>3.4987788753588099E-3</v>
      </c>
      <c r="N743">
        <v>9.8717482625936704E-3</v>
      </c>
      <c r="O743">
        <v>-6.3842489304049801E-2</v>
      </c>
      <c r="P743">
        <v>-0.11318830295560001</v>
      </c>
      <c r="Q743">
        <v>-0.19798802872617099</v>
      </c>
      <c r="R743">
        <v>7.4594249322206497E-3</v>
      </c>
      <c r="S743">
        <v>2.1950190231553101E-2</v>
      </c>
      <c r="T743">
        <v>2.37748515692742E-2</v>
      </c>
      <c r="U743">
        <v>2.52417241924347E-2</v>
      </c>
      <c r="V743">
        <v>69</v>
      </c>
      <c r="W743">
        <v>42.009997999999896</v>
      </c>
      <c r="X743">
        <v>-0.23225800557213999</v>
      </c>
      <c r="Y743">
        <v>-3.4994119269314301E-4</v>
      </c>
      <c r="Z743">
        <v>1.3783884087257501</v>
      </c>
      <c r="AA743">
        <v>-1.1133993822269299</v>
      </c>
      <c r="AB743">
        <v>-1.2377075675112901</v>
      </c>
      <c r="AC743" t="s">
        <v>249</v>
      </c>
      <c r="AD743" t="s">
        <v>285</v>
      </c>
      <c r="AE743" t="s">
        <v>71</v>
      </c>
      <c r="AF743" t="s">
        <v>94</v>
      </c>
      <c r="AG743" t="s">
        <v>286</v>
      </c>
      <c r="AH743" s="45">
        <v>40898</v>
      </c>
      <c r="AI743">
        <v>1526520</v>
      </c>
      <c r="AK743" t="s">
        <v>287</v>
      </c>
      <c r="AL743" t="s">
        <v>288</v>
      </c>
      <c r="AM743" t="s">
        <v>245</v>
      </c>
    </row>
    <row r="744" spans="1:39" x14ac:dyDescent="0.3">
      <c r="A744" s="1">
        <v>43557</v>
      </c>
      <c r="B744" t="s">
        <v>7</v>
      </c>
      <c r="C744" t="s">
        <v>239</v>
      </c>
      <c r="D744">
        <v>200</v>
      </c>
      <c r="E744">
        <v>5</v>
      </c>
      <c r="F744">
        <v>52.66</v>
      </c>
      <c r="G744">
        <v>52.939999</v>
      </c>
      <c r="H744">
        <v>52.130001</v>
      </c>
      <c r="I744">
        <v>52.560001</v>
      </c>
      <c r="J744">
        <v>52.560001</v>
      </c>
      <c r="K744">
        <v>1030800</v>
      </c>
      <c r="L744">
        <v>2.4809999999999999</v>
      </c>
      <c r="M744">
        <v>-3.41882564479084E-3</v>
      </c>
      <c r="N744">
        <v>3.1699658790322702E-2</v>
      </c>
      <c r="O744">
        <v>3.80589911718712E-4</v>
      </c>
      <c r="P744">
        <v>-2.5916905970236E-2</v>
      </c>
      <c r="Q744">
        <v>0.295321573597986</v>
      </c>
      <c r="R744">
        <v>1.1990664436620399E-2</v>
      </c>
      <c r="S744">
        <v>1.36881789307214E-2</v>
      </c>
      <c r="T744">
        <v>2.1348524489164598E-2</v>
      </c>
      <c r="U744">
        <v>2.7628334574845599E-2</v>
      </c>
      <c r="V744">
        <v>69</v>
      </c>
      <c r="W744">
        <v>36.75</v>
      </c>
      <c r="X744">
        <v>-0.206632122714411</v>
      </c>
      <c r="Y744" s="44">
        <v>1.7455614805152698E-5</v>
      </c>
      <c r="Z744">
        <v>1.38172815920828</v>
      </c>
      <c r="AA744">
        <v>1.3254892052437599</v>
      </c>
      <c r="AB744">
        <v>1.0591960222778001</v>
      </c>
      <c r="AC744" t="s">
        <v>250</v>
      </c>
      <c r="AD744" t="s">
        <v>285</v>
      </c>
      <c r="AE744" t="s">
        <v>71</v>
      </c>
      <c r="AF744" t="s">
        <v>94</v>
      </c>
      <c r="AG744" t="s">
        <v>286</v>
      </c>
      <c r="AH744" s="45">
        <v>40898</v>
      </c>
      <c r="AI744">
        <v>1526520</v>
      </c>
      <c r="AK744" t="s">
        <v>287</v>
      </c>
      <c r="AL744" t="s">
        <v>288</v>
      </c>
      <c r="AM744" t="s">
        <v>245</v>
      </c>
    </row>
    <row r="745" spans="1:39" x14ac:dyDescent="0.3">
      <c r="A745" s="1">
        <v>43560</v>
      </c>
      <c r="B745" t="s">
        <v>7</v>
      </c>
      <c r="C745" t="s">
        <v>239</v>
      </c>
      <c r="D745">
        <v>800</v>
      </c>
      <c r="E745">
        <v>5</v>
      </c>
      <c r="F745">
        <v>53.5</v>
      </c>
      <c r="G745">
        <v>53.889998999999897</v>
      </c>
      <c r="H745">
        <v>52.759997999999896</v>
      </c>
      <c r="I745">
        <v>52.900002000000001</v>
      </c>
      <c r="J745">
        <v>52.900002000000001</v>
      </c>
      <c r="K745">
        <v>1318300</v>
      </c>
      <c r="L745">
        <v>2.5009999999999999</v>
      </c>
      <c r="M745">
        <v>-1.50096434653563E-2</v>
      </c>
      <c r="N745">
        <v>2.7792894955031799E-2</v>
      </c>
      <c r="O745">
        <v>4.34641064900715E-2</v>
      </c>
      <c r="P745">
        <v>-1.9098052840626299E-2</v>
      </c>
      <c r="Q745">
        <v>0.245847420370221</v>
      </c>
      <c r="R745">
        <v>1.6126016412286601E-2</v>
      </c>
      <c r="S745">
        <v>1.25444850699833E-2</v>
      </c>
      <c r="T745">
        <v>1.8896484036943401E-2</v>
      </c>
      <c r="U745">
        <v>2.7553894088864699E-2</v>
      </c>
      <c r="V745">
        <v>69</v>
      </c>
      <c r="W745">
        <v>36.75</v>
      </c>
      <c r="X745">
        <v>-0.206632122714411</v>
      </c>
      <c r="Y745">
        <v>4.62571739556182E-3</v>
      </c>
      <c r="Z745">
        <v>1.3709000868318599</v>
      </c>
      <c r="AA745">
        <v>1.10022008563212</v>
      </c>
      <c r="AB745">
        <v>1.20339270659819</v>
      </c>
      <c r="AC745" t="s">
        <v>250</v>
      </c>
      <c r="AD745" t="s">
        <v>285</v>
      </c>
      <c r="AE745" t="s">
        <v>71</v>
      </c>
      <c r="AF745" t="s">
        <v>94</v>
      </c>
      <c r="AG745" t="s">
        <v>286</v>
      </c>
      <c r="AH745" s="45">
        <v>40898</v>
      </c>
      <c r="AI745">
        <v>1526520</v>
      </c>
      <c r="AK745" t="s">
        <v>287</v>
      </c>
      <c r="AL745" t="s">
        <v>288</v>
      </c>
      <c r="AM745" t="s">
        <v>245</v>
      </c>
    </row>
    <row r="746" spans="1:39" x14ac:dyDescent="0.3">
      <c r="A746" s="1">
        <v>43570</v>
      </c>
      <c r="B746" t="s">
        <v>7</v>
      </c>
      <c r="C746" t="s">
        <v>246</v>
      </c>
      <c r="D746">
        <v>600</v>
      </c>
      <c r="E746">
        <v>5</v>
      </c>
      <c r="F746">
        <v>52.299999</v>
      </c>
      <c r="G746">
        <v>52.73</v>
      </c>
      <c r="H746">
        <v>51.799999</v>
      </c>
      <c r="I746">
        <v>52.419998</v>
      </c>
      <c r="J746">
        <v>52.419998</v>
      </c>
      <c r="K746">
        <v>1057300</v>
      </c>
      <c r="L746">
        <v>2.5529999999999999</v>
      </c>
      <c r="M746">
        <v>-3.2378278593699098E-3</v>
      </c>
      <c r="N746">
        <v>4.0141314728412E-3</v>
      </c>
      <c r="O746">
        <v>1.3636992672372301E-2</v>
      </c>
      <c r="P746">
        <v>-6.1768570842378898E-2</v>
      </c>
      <c r="Q746">
        <v>0.25749248036139999</v>
      </c>
      <c r="R746">
        <v>1.5534407620116399E-2</v>
      </c>
      <c r="S746">
        <v>1.3319397531670199E-2</v>
      </c>
      <c r="T746">
        <v>1.8203228875566E-2</v>
      </c>
      <c r="U746">
        <v>2.74982042190524E-2</v>
      </c>
      <c r="V746">
        <v>69</v>
      </c>
      <c r="W746">
        <v>36.75</v>
      </c>
      <c r="X746">
        <v>-0.206632122714411</v>
      </c>
      <c r="Y746">
        <v>-6.2956724975841202E-4</v>
      </c>
      <c r="Z746">
        <v>1.3541049120581401</v>
      </c>
      <c r="AA746">
        <v>1.19757394244508</v>
      </c>
      <c r="AB746">
        <v>1.2570601500721299</v>
      </c>
      <c r="AC746" t="s">
        <v>250</v>
      </c>
      <c r="AD746" t="s">
        <v>285</v>
      </c>
      <c r="AE746" t="s">
        <v>71</v>
      </c>
      <c r="AF746" t="s">
        <v>94</v>
      </c>
      <c r="AG746" t="s">
        <v>286</v>
      </c>
      <c r="AH746" s="45">
        <v>40898</v>
      </c>
      <c r="AI746">
        <v>1526520</v>
      </c>
      <c r="AK746" t="s">
        <v>287</v>
      </c>
      <c r="AL746" t="s">
        <v>288</v>
      </c>
      <c r="AM746" t="s">
        <v>245</v>
      </c>
    </row>
    <row r="747" spans="1:39" x14ac:dyDescent="0.3">
      <c r="A747" s="1">
        <v>43637</v>
      </c>
      <c r="B747" t="s">
        <v>7</v>
      </c>
      <c r="C747" t="s">
        <v>239</v>
      </c>
      <c r="D747">
        <v>300</v>
      </c>
      <c r="E747">
        <v>5</v>
      </c>
      <c r="F747">
        <v>46.799999</v>
      </c>
      <c r="G747">
        <v>47.389998999999897</v>
      </c>
      <c r="H747">
        <v>46.57</v>
      </c>
      <c r="I747">
        <v>47.299999</v>
      </c>
      <c r="J747">
        <v>47.299999</v>
      </c>
      <c r="K747">
        <v>1776600</v>
      </c>
      <c r="L747">
        <v>2.0680000000000001</v>
      </c>
      <c r="M747">
        <v>1.16960186215419E-2</v>
      </c>
      <c r="N747">
        <v>3.7699672604167601E-2</v>
      </c>
      <c r="O747">
        <v>3.3537042036199297E-2</v>
      </c>
      <c r="P747">
        <v>-7.0401343565658595E-2</v>
      </c>
      <c r="Q747">
        <v>-0.21337079860806801</v>
      </c>
      <c r="R747">
        <v>1.10722979593392E-2</v>
      </c>
      <c r="S747">
        <v>1.8929033115787999E-2</v>
      </c>
      <c r="T747">
        <v>2.3767885294908801E-2</v>
      </c>
      <c r="U747">
        <v>2.51459429060026E-2</v>
      </c>
      <c r="V747">
        <v>69</v>
      </c>
      <c r="W747">
        <v>42.009997999999896</v>
      </c>
      <c r="X747">
        <v>-0.23225800557213999</v>
      </c>
      <c r="Y747">
        <v>-1.26001638019446E-3</v>
      </c>
      <c r="Z747">
        <v>1.3714712881307101</v>
      </c>
      <c r="AA747">
        <v>-1.0820402002071099</v>
      </c>
      <c r="AB747">
        <v>-1.1774658753827101</v>
      </c>
      <c r="AC747" t="s">
        <v>250</v>
      </c>
      <c r="AD747" t="s">
        <v>285</v>
      </c>
      <c r="AE747" t="s">
        <v>71</v>
      </c>
      <c r="AF747" t="s">
        <v>94</v>
      </c>
      <c r="AG747" t="s">
        <v>286</v>
      </c>
      <c r="AH747" s="45">
        <v>40898</v>
      </c>
      <c r="AI747">
        <v>1526520</v>
      </c>
      <c r="AK747" t="s">
        <v>287</v>
      </c>
      <c r="AL747" t="s">
        <v>288</v>
      </c>
      <c r="AM747" t="s">
        <v>245</v>
      </c>
    </row>
    <row r="748" spans="1:39" x14ac:dyDescent="0.3">
      <c r="A748" s="1">
        <v>43560</v>
      </c>
      <c r="B748" t="s">
        <v>7</v>
      </c>
      <c r="C748" t="s">
        <v>239</v>
      </c>
      <c r="D748">
        <v>700</v>
      </c>
      <c r="E748">
        <v>6</v>
      </c>
      <c r="F748">
        <v>53.5</v>
      </c>
      <c r="G748">
        <v>53.889998999999897</v>
      </c>
      <c r="H748">
        <v>52.759997999999896</v>
      </c>
      <c r="I748">
        <v>52.900002000000001</v>
      </c>
      <c r="J748">
        <v>52.900002000000001</v>
      </c>
      <c r="K748">
        <v>1318300</v>
      </c>
      <c r="L748">
        <v>2.5009999999999999</v>
      </c>
      <c r="M748">
        <v>-1.50096434653563E-2</v>
      </c>
      <c r="N748">
        <v>2.7792894955031799E-2</v>
      </c>
      <c r="O748">
        <v>4.34641064900715E-2</v>
      </c>
      <c r="P748">
        <v>-1.9098052840626299E-2</v>
      </c>
      <c r="Q748">
        <v>0.245847420370221</v>
      </c>
      <c r="R748">
        <v>1.6126016412286601E-2</v>
      </c>
      <c r="S748">
        <v>1.25444850699833E-2</v>
      </c>
      <c r="T748">
        <v>1.8896484036943401E-2</v>
      </c>
      <c r="U748">
        <v>2.7553894088864699E-2</v>
      </c>
      <c r="V748">
        <v>69</v>
      </c>
      <c r="W748">
        <v>36.75</v>
      </c>
      <c r="X748">
        <v>-0.206632122714411</v>
      </c>
      <c r="Y748">
        <v>4.62571739556182E-3</v>
      </c>
      <c r="Z748">
        <v>1.3709000868318599</v>
      </c>
      <c r="AA748">
        <v>1.10022008563212</v>
      </c>
      <c r="AB748">
        <v>1.20339270659819</v>
      </c>
      <c r="AC748" t="s">
        <v>251</v>
      </c>
      <c r="AD748" t="s">
        <v>285</v>
      </c>
      <c r="AE748" t="s">
        <v>71</v>
      </c>
      <c r="AF748" t="s">
        <v>94</v>
      </c>
      <c r="AG748" t="s">
        <v>286</v>
      </c>
      <c r="AH748" s="45">
        <v>40898</v>
      </c>
      <c r="AI748">
        <v>1526520</v>
      </c>
      <c r="AK748" t="s">
        <v>287</v>
      </c>
      <c r="AL748" t="s">
        <v>288</v>
      </c>
      <c r="AM748" t="s">
        <v>245</v>
      </c>
    </row>
    <row r="749" spans="1:39" x14ac:dyDescent="0.3">
      <c r="A749" s="1">
        <v>43567</v>
      </c>
      <c r="B749" t="s">
        <v>7</v>
      </c>
      <c r="C749" t="s">
        <v>239</v>
      </c>
      <c r="D749">
        <v>300</v>
      </c>
      <c r="E749">
        <v>6</v>
      </c>
      <c r="F749">
        <v>54.150002000000001</v>
      </c>
      <c r="G749">
        <v>55.040000999999997</v>
      </c>
      <c r="H749">
        <v>52.419998</v>
      </c>
      <c r="I749">
        <v>52.59</v>
      </c>
      <c r="J749">
        <v>52.59</v>
      </c>
      <c r="K749">
        <v>1636000</v>
      </c>
      <c r="L749">
        <v>2.56</v>
      </c>
      <c r="M749">
        <v>-2.4233382500672501E-2</v>
      </c>
      <c r="N749">
        <v>-5.8773890701834903E-3</v>
      </c>
      <c r="O749">
        <v>8.7853696384264206E-3</v>
      </c>
      <c r="P749">
        <v>-6.3182782230709597E-2</v>
      </c>
      <c r="Q749">
        <v>0.256052249650354</v>
      </c>
      <c r="R749">
        <v>1.6759187409418601E-2</v>
      </c>
      <c r="S749">
        <v>1.34260475606774E-2</v>
      </c>
      <c r="T749">
        <v>1.82069291266077E-2</v>
      </c>
      <c r="U749">
        <v>2.7499242710881701E-2</v>
      </c>
      <c r="V749">
        <v>69</v>
      </c>
      <c r="W749">
        <v>36.75</v>
      </c>
      <c r="X749">
        <v>-0.206632122714411</v>
      </c>
      <c r="Y749">
        <v>6.5875784763498903E-3</v>
      </c>
      <c r="Z749">
        <v>1.3541651499703</v>
      </c>
      <c r="AA749">
        <v>1.1829810604342801</v>
      </c>
      <c r="AB749">
        <v>1.25551510414621</v>
      </c>
      <c r="AC749" t="s">
        <v>251</v>
      </c>
      <c r="AD749" t="s">
        <v>285</v>
      </c>
      <c r="AE749" t="s">
        <v>71</v>
      </c>
      <c r="AF749" t="s">
        <v>94</v>
      </c>
      <c r="AG749" t="s">
        <v>286</v>
      </c>
      <c r="AH749" s="45">
        <v>40898</v>
      </c>
      <c r="AI749">
        <v>1526520</v>
      </c>
      <c r="AK749" t="s">
        <v>287</v>
      </c>
      <c r="AL749" t="s">
        <v>288</v>
      </c>
      <c r="AM749" t="s">
        <v>245</v>
      </c>
    </row>
    <row r="750" spans="1:39" x14ac:dyDescent="0.3">
      <c r="A750" s="1">
        <v>43598</v>
      </c>
      <c r="B750" t="s">
        <v>7</v>
      </c>
      <c r="C750" t="s">
        <v>239</v>
      </c>
      <c r="D750">
        <v>600</v>
      </c>
      <c r="E750">
        <v>6</v>
      </c>
      <c r="F750">
        <v>46.459998999999897</v>
      </c>
      <c r="G750">
        <v>46.540000999999997</v>
      </c>
      <c r="H750">
        <v>45.220001000000003</v>
      </c>
      <c r="I750">
        <v>46</v>
      </c>
      <c r="J750">
        <v>46</v>
      </c>
      <c r="K750">
        <v>2142800</v>
      </c>
      <c r="L750">
        <v>2.4049999999999998</v>
      </c>
      <c r="M750">
        <v>-3.1456557140067898E-2</v>
      </c>
      <c r="N750">
        <v>-0.200631186776555</v>
      </c>
      <c r="O750">
        <v>-0.14860737511964001</v>
      </c>
      <c r="P750">
        <v>-0.25800697589396598</v>
      </c>
      <c r="Q750">
        <v>-5.3128524539416501E-2</v>
      </c>
      <c r="R750">
        <v>4.7334839283827201E-2</v>
      </c>
      <c r="S750">
        <v>3.2630626641937999E-2</v>
      </c>
      <c r="T750">
        <v>2.34352302211739E-2</v>
      </c>
      <c r="U750">
        <v>2.5117879984960099E-2</v>
      </c>
      <c r="V750">
        <v>69</v>
      </c>
      <c r="W750">
        <v>43.400002000000001</v>
      </c>
      <c r="X750">
        <v>-0.23225800557213999</v>
      </c>
      <c r="Y750">
        <v>-2.4426469085879299E-2</v>
      </c>
      <c r="Z750">
        <v>1.3366425625109299</v>
      </c>
      <c r="AA750">
        <v>-0.48710967693119001</v>
      </c>
      <c r="AB750">
        <v>0.76167333811063098</v>
      </c>
      <c r="AC750" t="s">
        <v>251</v>
      </c>
      <c r="AD750" t="s">
        <v>285</v>
      </c>
      <c r="AE750" t="s">
        <v>71</v>
      </c>
      <c r="AF750" t="s">
        <v>94</v>
      </c>
      <c r="AG750" t="s">
        <v>286</v>
      </c>
      <c r="AH750" s="45">
        <v>40898</v>
      </c>
      <c r="AI750">
        <v>1526520</v>
      </c>
      <c r="AK750" t="s">
        <v>287</v>
      </c>
      <c r="AL750" t="s">
        <v>288</v>
      </c>
      <c r="AM750" t="s">
        <v>245</v>
      </c>
    </row>
    <row r="751" spans="1:39" x14ac:dyDescent="0.3">
      <c r="A751" s="1">
        <v>43619</v>
      </c>
      <c r="B751" t="s">
        <v>7</v>
      </c>
      <c r="C751" t="s">
        <v>239</v>
      </c>
      <c r="D751">
        <v>400</v>
      </c>
      <c r="E751">
        <v>6</v>
      </c>
      <c r="F751">
        <v>42.18</v>
      </c>
      <c r="G751">
        <v>43.139998999999897</v>
      </c>
      <c r="H751">
        <v>42.009997999999896</v>
      </c>
      <c r="I751">
        <v>42.66</v>
      </c>
      <c r="J751">
        <v>42.66</v>
      </c>
      <c r="K751">
        <v>1538700</v>
      </c>
      <c r="L751">
        <v>2.081</v>
      </c>
      <c r="M751">
        <v>9.1840984645057099E-3</v>
      </c>
      <c r="N751">
        <v>-5.87199824133793E-2</v>
      </c>
      <c r="O751">
        <v>-0.20258681020980901</v>
      </c>
      <c r="P751">
        <v>-0.21135376147944401</v>
      </c>
      <c r="Q751">
        <v>-0.20067067628301699</v>
      </c>
      <c r="R751">
        <v>1.32313938869556E-2</v>
      </c>
      <c r="S751">
        <v>3.2734020455998901E-2</v>
      </c>
      <c r="T751">
        <v>2.2757574341180899E-2</v>
      </c>
      <c r="U751">
        <v>2.53090694861445E-2</v>
      </c>
      <c r="V751">
        <v>69</v>
      </c>
      <c r="W751">
        <v>42.009997999999896</v>
      </c>
      <c r="X751">
        <v>-0.23225800557213999</v>
      </c>
      <c r="Y751">
        <v>-2.7690708645509302E-3</v>
      </c>
      <c r="Z751">
        <v>1.37009035366382</v>
      </c>
      <c r="AA751">
        <v>-1.23038584043489</v>
      </c>
      <c r="AB751">
        <v>-1.0031680612123</v>
      </c>
      <c r="AC751" t="s">
        <v>251</v>
      </c>
      <c r="AD751" t="s">
        <v>285</v>
      </c>
      <c r="AE751" t="s">
        <v>71</v>
      </c>
      <c r="AF751" t="s">
        <v>94</v>
      </c>
      <c r="AG751" t="s">
        <v>286</v>
      </c>
      <c r="AH751" s="45">
        <v>40898</v>
      </c>
      <c r="AI751">
        <v>1526520</v>
      </c>
      <c r="AK751" t="s">
        <v>287</v>
      </c>
      <c r="AL751" t="s">
        <v>288</v>
      </c>
      <c r="AM751" t="s">
        <v>245</v>
      </c>
    </row>
    <row r="752" spans="1:39" x14ac:dyDescent="0.3">
      <c r="A752" s="1">
        <v>43620</v>
      </c>
      <c r="B752" t="s">
        <v>7</v>
      </c>
      <c r="C752" t="s">
        <v>239</v>
      </c>
      <c r="D752">
        <v>100</v>
      </c>
      <c r="E752">
        <v>6</v>
      </c>
      <c r="F752">
        <v>43.029998999999997</v>
      </c>
      <c r="G752">
        <v>45.380001</v>
      </c>
      <c r="H752">
        <v>42.779998999999997</v>
      </c>
      <c r="I752">
        <v>45.360000999999997</v>
      </c>
      <c r="J752">
        <v>45.360000999999997</v>
      </c>
      <c r="K752">
        <v>2237200</v>
      </c>
      <c r="L752">
        <v>2.1190000000000002</v>
      </c>
      <c r="M752">
        <v>6.1368968422147403E-2</v>
      </c>
      <c r="N752">
        <v>2.5453483421850099E-2</v>
      </c>
      <c r="O752">
        <v>-0.14503895836073399</v>
      </c>
      <c r="P752">
        <v>-0.14274802568359099</v>
      </c>
      <c r="Q752">
        <v>-0.19651339671793999</v>
      </c>
      <c r="R752">
        <v>3.3564920761736401E-2</v>
      </c>
      <c r="S752">
        <v>3.5964738562838397E-2</v>
      </c>
      <c r="T752">
        <v>2.4166637559294699E-2</v>
      </c>
      <c r="U752">
        <v>2.5348355746898799E-2</v>
      </c>
      <c r="V752">
        <v>69</v>
      </c>
      <c r="W752">
        <v>42.009997999999896</v>
      </c>
      <c r="X752">
        <v>-0.23225800557213999</v>
      </c>
      <c r="Y752">
        <v>2.1205927310919401E-2</v>
      </c>
      <c r="Z752">
        <v>1.38024087612421</v>
      </c>
      <c r="AA752">
        <v>-1.19037782371113</v>
      </c>
      <c r="AB752">
        <v>-1.09117158065436</v>
      </c>
      <c r="AC752" t="s">
        <v>251</v>
      </c>
      <c r="AD752" t="s">
        <v>285</v>
      </c>
      <c r="AE752" t="s">
        <v>71</v>
      </c>
      <c r="AF752" t="s">
        <v>94</v>
      </c>
      <c r="AG752" t="s">
        <v>286</v>
      </c>
      <c r="AH752" s="45">
        <v>40898</v>
      </c>
      <c r="AI752">
        <v>1526520</v>
      </c>
      <c r="AK752" t="s">
        <v>287</v>
      </c>
      <c r="AL752" t="s">
        <v>288</v>
      </c>
      <c r="AM752" t="s">
        <v>245</v>
      </c>
    </row>
    <row r="753" spans="1:39" x14ac:dyDescent="0.3">
      <c r="A753" s="1">
        <v>43629</v>
      </c>
      <c r="B753" t="s">
        <v>7</v>
      </c>
      <c r="C753" t="s">
        <v>246</v>
      </c>
      <c r="D753">
        <v>1000</v>
      </c>
      <c r="E753">
        <v>6</v>
      </c>
      <c r="F753">
        <v>45.560001</v>
      </c>
      <c r="G753">
        <v>46.650002000000001</v>
      </c>
      <c r="H753">
        <v>45.560001</v>
      </c>
      <c r="I753">
        <v>46.279998999999997</v>
      </c>
      <c r="J753">
        <v>46.279998999999997</v>
      </c>
      <c r="K753">
        <v>979900</v>
      </c>
      <c r="L753">
        <v>2.0910000000000002</v>
      </c>
      <c r="M753">
        <v>1.80970380921818E-2</v>
      </c>
      <c r="N753">
        <v>3.1609282513910403E-2</v>
      </c>
      <c r="O753">
        <v>6.0684842287747004E-3</v>
      </c>
      <c r="P753">
        <v>-0.11094128635163999</v>
      </c>
      <c r="Q753">
        <v>-0.23072068849519001</v>
      </c>
      <c r="R753">
        <v>9.5278812944030108E-3</v>
      </c>
      <c r="S753">
        <v>2.0591217261106399E-2</v>
      </c>
      <c r="T753">
        <v>2.3800178068013201E-2</v>
      </c>
      <c r="U753">
        <v>2.51951242073233E-2</v>
      </c>
      <c r="V753">
        <v>69</v>
      </c>
      <c r="W753">
        <v>42.009997999999896</v>
      </c>
      <c r="X753">
        <v>-0.23225800557213999</v>
      </c>
      <c r="Y753">
        <v>4.0890106107655602E-3</v>
      </c>
      <c r="Z753">
        <v>1.3788685906229501</v>
      </c>
      <c r="AA753">
        <v>-1.2435163838232</v>
      </c>
      <c r="AB753">
        <v>-1.19115417349194</v>
      </c>
      <c r="AC753" t="s">
        <v>251</v>
      </c>
      <c r="AD753" t="s">
        <v>285</v>
      </c>
      <c r="AE753" t="s">
        <v>71</v>
      </c>
      <c r="AF753" t="s">
        <v>94</v>
      </c>
      <c r="AG753" t="s">
        <v>286</v>
      </c>
      <c r="AH753" s="45">
        <v>40898</v>
      </c>
      <c r="AI753">
        <v>1526520</v>
      </c>
      <c r="AK753" t="s">
        <v>287</v>
      </c>
      <c r="AL753" t="s">
        <v>288</v>
      </c>
      <c r="AM753" t="s">
        <v>245</v>
      </c>
    </row>
    <row r="754" spans="1:39" x14ac:dyDescent="0.3">
      <c r="A754" s="1">
        <v>43556</v>
      </c>
      <c r="B754" t="s">
        <v>7</v>
      </c>
      <c r="C754" t="s">
        <v>246</v>
      </c>
      <c r="D754">
        <v>400</v>
      </c>
      <c r="E754">
        <v>7</v>
      </c>
      <c r="F754">
        <v>51.93</v>
      </c>
      <c r="G754">
        <v>52.759997999999896</v>
      </c>
      <c r="H754">
        <v>51.310001</v>
      </c>
      <c r="I754">
        <v>52.740001999999997</v>
      </c>
      <c r="J754">
        <v>52.740001999999997</v>
      </c>
      <c r="K754">
        <v>1809500</v>
      </c>
      <c r="L754">
        <v>2.4969999999999999</v>
      </c>
      <c r="M754">
        <v>2.4763737130616501E-2</v>
      </c>
      <c r="N754">
        <v>3.7871662263281203E-2</v>
      </c>
      <c r="O754">
        <v>-8.1200710540289805E-3</v>
      </c>
      <c r="P754">
        <v>-1.52415593726003E-2</v>
      </c>
      <c r="Q754">
        <v>0.25448870892632702</v>
      </c>
      <c r="R754">
        <v>1.1012684355532199E-2</v>
      </c>
      <c r="S754">
        <v>1.390800796543E-2</v>
      </c>
      <c r="T754">
        <v>2.1366627541518898E-2</v>
      </c>
      <c r="U754">
        <v>2.77747165723988E-2</v>
      </c>
      <c r="V754">
        <v>69</v>
      </c>
      <c r="W754">
        <v>36.75</v>
      </c>
      <c r="X754">
        <v>-0.206632122714411</v>
      </c>
      <c r="Y754">
        <v>1.1502195497633099E-2</v>
      </c>
      <c r="Z754">
        <v>1.3945672862254099</v>
      </c>
      <c r="AA754">
        <v>1.1161753099898599</v>
      </c>
      <c r="AB754">
        <v>1.0000157549817099</v>
      </c>
      <c r="AC754" t="s">
        <v>252</v>
      </c>
      <c r="AD754" t="s">
        <v>285</v>
      </c>
      <c r="AE754" t="s">
        <v>71</v>
      </c>
      <c r="AF754" t="s">
        <v>94</v>
      </c>
      <c r="AG754" t="s">
        <v>286</v>
      </c>
      <c r="AH754" s="45">
        <v>40898</v>
      </c>
      <c r="AI754">
        <v>1526520</v>
      </c>
      <c r="AK754" t="s">
        <v>287</v>
      </c>
      <c r="AL754" t="s">
        <v>288</v>
      </c>
      <c r="AM754" t="s">
        <v>245</v>
      </c>
    </row>
    <row r="755" spans="1:39" x14ac:dyDescent="0.3">
      <c r="A755" s="1">
        <v>43571</v>
      </c>
      <c r="B755" t="s">
        <v>7</v>
      </c>
      <c r="C755" t="s">
        <v>246</v>
      </c>
      <c r="D755">
        <v>400</v>
      </c>
      <c r="E755">
        <v>7</v>
      </c>
      <c r="F755">
        <v>52.599997999999999</v>
      </c>
      <c r="G755">
        <v>52.939999</v>
      </c>
      <c r="H755">
        <v>52.09</v>
      </c>
      <c r="I755">
        <v>52.23</v>
      </c>
      <c r="J755">
        <v>52.23</v>
      </c>
      <c r="K755">
        <v>1145500</v>
      </c>
      <c r="L755">
        <v>2.5920000000000001</v>
      </c>
      <c r="M755">
        <v>-3.6311172936756798E-3</v>
      </c>
      <c r="N755">
        <v>-1.50121584126722E-2</v>
      </c>
      <c r="O755">
        <v>1.23291871916486E-2</v>
      </c>
      <c r="P755">
        <v>-8.2998613913304695E-2</v>
      </c>
      <c r="Q755">
        <v>0.23867618253063999</v>
      </c>
      <c r="R755">
        <v>1.32249255607971E-2</v>
      </c>
      <c r="S755">
        <v>1.33360667000534E-2</v>
      </c>
      <c r="T755">
        <v>1.80495938899497E-2</v>
      </c>
      <c r="U755">
        <v>2.7485135657135399E-2</v>
      </c>
      <c r="V755">
        <v>69</v>
      </c>
      <c r="W755">
        <v>36.75</v>
      </c>
      <c r="X755">
        <v>-0.206632122714411</v>
      </c>
      <c r="Y755">
        <v>5.0922850790659495E-4</v>
      </c>
      <c r="Z755">
        <v>1.35279163984222</v>
      </c>
      <c r="AA755">
        <v>1.10398551218168</v>
      </c>
      <c r="AB755">
        <v>1.2137243200112899</v>
      </c>
      <c r="AC755" t="s">
        <v>252</v>
      </c>
      <c r="AD755" t="s">
        <v>285</v>
      </c>
      <c r="AE755" t="s">
        <v>71</v>
      </c>
      <c r="AF755" t="s">
        <v>94</v>
      </c>
      <c r="AG755" t="s">
        <v>286</v>
      </c>
      <c r="AH755" s="45">
        <v>40898</v>
      </c>
      <c r="AI755">
        <v>1526520</v>
      </c>
      <c r="AK755" t="s">
        <v>287</v>
      </c>
      <c r="AL755" t="s">
        <v>288</v>
      </c>
      <c r="AM755" t="s">
        <v>245</v>
      </c>
    </row>
    <row r="756" spans="1:39" x14ac:dyDescent="0.3">
      <c r="A756" s="1">
        <v>43586</v>
      </c>
      <c r="B756" t="s">
        <v>7</v>
      </c>
      <c r="C756" t="s">
        <v>239</v>
      </c>
      <c r="D756">
        <v>500</v>
      </c>
      <c r="E756">
        <v>7</v>
      </c>
      <c r="F756">
        <v>53.34</v>
      </c>
      <c r="G756">
        <v>53.689999</v>
      </c>
      <c r="H756">
        <v>52.169998</v>
      </c>
      <c r="I756">
        <v>52.240001999999997</v>
      </c>
      <c r="J756">
        <v>52.240001999999997</v>
      </c>
      <c r="K756">
        <v>1281200</v>
      </c>
      <c r="L756">
        <v>2.5110000000000001</v>
      </c>
      <c r="M756">
        <v>-1.8773623931651801E-2</v>
      </c>
      <c r="N756">
        <v>-1.5386322956836399E-2</v>
      </c>
      <c r="O756">
        <v>1.52380415366097E-2</v>
      </c>
      <c r="P756">
        <v>-8.9130726933825496E-2</v>
      </c>
      <c r="Q756">
        <v>0.333643255854426</v>
      </c>
      <c r="R756">
        <v>1.03133281237814E-2</v>
      </c>
      <c r="S756">
        <v>1.5646188715369699E-2</v>
      </c>
      <c r="T756">
        <v>1.6599551465402901E-2</v>
      </c>
      <c r="U756">
        <v>2.69323070818114E-2</v>
      </c>
      <c r="V756">
        <v>69</v>
      </c>
      <c r="W756">
        <v>36.840000000000003</v>
      </c>
      <c r="X756">
        <v>-0.206632122714411</v>
      </c>
      <c r="Y756">
        <v>-7.5304459681844096E-3</v>
      </c>
      <c r="Z756">
        <v>1.39965575621065</v>
      </c>
      <c r="AA756">
        <v>1.7528812248194301</v>
      </c>
      <c r="AB756">
        <v>1.63844763824356</v>
      </c>
      <c r="AC756" t="s">
        <v>252</v>
      </c>
      <c r="AD756" t="s">
        <v>285</v>
      </c>
      <c r="AE756" t="s">
        <v>71</v>
      </c>
      <c r="AF756" t="s">
        <v>94</v>
      </c>
      <c r="AG756" t="s">
        <v>286</v>
      </c>
      <c r="AH756" s="45">
        <v>40898</v>
      </c>
      <c r="AI756">
        <v>1526520</v>
      </c>
      <c r="AK756" t="s">
        <v>287</v>
      </c>
      <c r="AL756" t="s">
        <v>288</v>
      </c>
      <c r="AM756" t="s">
        <v>245</v>
      </c>
    </row>
    <row r="757" spans="1:39" x14ac:dyDescent="0.3">
      <c r="A757" s="1">
        <v>43601</v>
      </c>
      <c r="B757" t="s">
        <v>7</v>
      </c>
      <c r="C757" t="s">
        <v>239</v>
      </c>
      <c r="D757">
        <v>400</v>
      </c>
      <c r="E757">
        <v>7</v>
      </c>
      <c r="F757">
        <v>47.209998999999897</v>
      </c>
      <c r="G757">
        <v>47.470001000000003</v>
      </c>
      <c r="H757">
        <v>46.68</v>
      </c>
      <c r="I757">
        <v>46.75</v>
      </c>
      <c r="J757">
        <v>46.75</v>
      </c>
      <c r="K757">
        <v>1662900</v>
      </c>
      <c r="L757">
        <v>2.4049999999999998</v>
      </c>
      <c r="M757">
        <v>-9.5796580432541498E-3</v>
      </c>
      <c r="N757">
        <v>-4.3530663297299099E-2</v>
      </c>
      <c r="O757">
        <v>-0.114473904007186</v>
      </c>
      <c r="P757">
        <v>-0.21148220422383501</v>
      </c>
      <c r="Q757">
        <v>-3.4065510426224098E-2</v>
      </c>
      <c r="R757">
        <v>2.2252753703555301E-2</v>
      </c>
      <c r="S757">
        <v>3.2843217732300999E-2</v>
      </c>
      <c r="T757">
        <v>2.23982427327339E-2</v>
      </c>
      <c r="U757">
        <v>2.5149645200870301E-2</v>
      </c>
      <c r="V757">
        <v>69</v>
      </c>
      <c r="W757">
        <v>43.400002000000001</v>
      </c>
      <c r="X757">
        <v>-0.23225800557213999</v>
      </c>
      <c r="Y757">
        <v>8.8559569696340101E-3</v>
      </c>
      <c r="Z757">
        <v>1.3324915794235299</v>
      </c>
      <c r="AA757">
        <v>-0.362241690393861</v>
      </c>
      <c r="AB757">
        <v>-0.35550379938502802</v>
      </c>
      <c r="AC757" t="s">
        <v>252</v>
      </c>
      <c r="AD757" t="s">
        <v>285</v>
      </c>
      <c r="AE757" t="s">
        <v>71</v>
      </c>
      <c r="AF757" t="s">
        <v>94</v>
      </c>
      <c r="AG757" t="s">
        <v>286</v>
      </c>
      <c r="AH757" s="45">
        <v>40898</v>
      </c>
      <c r="AI757">
        <v>1526520</v>
      </c>
      <c r="AK757" t="s">
        <v>287</v>
      </c>
      <c r="AL757" t="s">
        <v>288</v>
      </c>
      <c r="AM757" t="s">
        <v>245</v>
      </c>
    </row>
    <row r="758" spans="1:39" x14ac:dyDescent="0.3">
      <c r="A758" s="1">
        <v>43609</v>
      </c>
      <c r="B758" t="s">
        <v>7</v>
      </c>
      <c r="C758" t="s">
        <v>239</v>
      </c>
      <c r="D758">
        <v>400</v>
      </c>
      <c r="E758">
        <v>7</v>
      </c>
      <c r="F758">
        <v>45.82</v>
      </c>
      <c r="G758">
        <v>46.080002</v>
      </c>
      <c r="H758">
        <v>45.18</v>
      </c>
      <c r="I758">
        <v>45.240001999999997</v>
      </c>
      <c r="J758">
        <v>45.240001999999997</v>
      </c>
      <c r="K758">
        <v>1131000</v>
      </c>
      <c r="L758">
        <v>2.3239999999999998</v>
      </c>
      <c r="M758">
        <v>-6.8289062954865797E-3</v>
      </c>
      <c r="N758">
        <v>5.5414081491805302E-3</v>
      </c>
      <c r="O758">
        <v>-0.15925315075326599</v>
      </c>
      <c r="P758">
        <v>-0.161512594444466</v>
      </c>
      <c r="Q758">
        <v>-7.3286572662742702E-2</v>
      </c>
      <c r="R758">
        <v>1.6330711325851999E-2</v>
      </c>
      <c r="S758">
        <v>3.2585038028020798E-2</v>
      </c>
      <c r="T758">
        <v>2.26343479580246E-2</v>
      </c>
      <c r="U758">
        <v>2.53068561759731E-2</v>
      </c>
      <c r="V758">
        <v>69</v>
      </c>
      <c r="W758">
        <v>43.400002000000001</v>
      </c>
      <c r="X758">
        <v>-0.23225800557213999</v>
      </c>
      <c r="Y758">
        <v>1.3526439988342199E-3</v>
      </c>
      <c r="Z758">
        <v>1.3401547488908501</v>
      </c>
      <c r="AA758">
        <v>-0.57614791151183398</v>
      </c>
      <c r="AB758">
        <v>-0.49805592333959903</v>
      </c>
      <c r="AC758" t="s">
        <v>252</v>
      </c>
      <c r="AD758" t="s">
        <v>285</v>
      </c>
      <c r="AE758" t="s">
        <v>71</v>
      </c>
      <c r="AF758" t="s">
        <v>94</v>
      </c>
      <c r="AG758" t="s">
        <v>286</v>
      </c>
      <c r="AH758" s="45">
        <v>40898</v>
      </c>
      <c r="AI758">
        <v>1526520</v>
      </c>
      <c r="AK758" t="s">
        <v>287</v>
      </c>
      <c r="AL758" t="s">
        <v>288</v>
      </c>
      <c r="AM758" t="s">
        <v>245</v>
      </c>
    </row>
    <row r="759" spans="1:39" x14ac:dyDescent="0.3">
      <c r="A759" s="1">
        <v>43643</v>
      </c>
      <c r="B759" t="s">
        <v>7</v>
      </c>
      <c r="C759" t="s">
        <v>246</v>
      </c>
      <c r="D759">
        <v>800</v>
      </c>
      <c r="E759">
        <v>7</v>
      </c>
      <c r="F759">
        <v>45.189999</v>
      </c>
      <c r="G759">
        <v>46.860000999999997</v>
      </c>
      <c r="H759">
        <v>44.529998999999997</v>
      </c>
      <c r="I759">
        <v>46.580002</v>
      </c>
      <c r="J759">
        <v>46.580002</v>
      </c>
      <c r="K759">
        <v>2382200</v>
      </c>
      <c r="L759">
        <v>2.0049999999999999</v>
      </c>
      <c r="M759">
        <v>5.5845977712363999E-2</v>
      </c>
      <c r="N759">
        <v>-3.64294834161917E-3</v>
      </c>
      <c r="O759">
        <v>5.1994109349574998E-2</v>
      </c>
      <c r="P759">
        <v>-9.5153990558034002E-2</v>
      </c>
      <c r="Q759">
        <v>-0.1936001456044</v>
      </c>
      <c r="R759">
        <v>3.69763181750387E-2</v>
      </c>
      <c r="S759">
        <v>2.3408580158950101E-2</v>
      </c>
      <c r="T759">
        <v>2.54487648162059E-2</v>
      </c>
      <c r="U759">
        <v>2.54712591927167E-2</v>
      </c>
      <c r="V759">
        <v>69</v>
      </c>
      <c r="W759">
        <v>42.009997999999896</v>
      </c>
      <c r="X759">
        <v>-0.23225800557213999</v>
      </c>
      <c r="Y759">
        <v>3.81588593721357E-3</v>
      </c>
      <c r="Z759">
        <v>1.38932749441805</v>
      </c>
      <c r="AA759">
        <v>-0.95275757304053299</v>
      </c>
      <c r="AB759">
        <v>-1.0810369553802901</v>
      </c>
      <c r="AC759" t="s">
        <v>252</v>
      </c>
      <c r="AD759" t="s">
        <v>285</v>
      </c>
      <c r="AE759" t="s">
        <v>71</v>
      </c>
      <c r="AF759" t="s">
        <v>94</v>
      </c>
      <c r="AG759" t="s">
        <v>286</v>
      </c>
      <c r="AH759" s="45">
        <v>40898</v>
      </c>
      <c r="AI759">
        <v>1526520</v>
      </c>
      <c r="AK759" t="s">
        <v>287</v>
      </c>
      <c r="AL759" t="s">
        <v>288</v>
      </c>
      <c r="AM759" t="s">
        <v>245</v>
      </c>
    </row>
    <row r="760" spans="1:39" x14ac:dyDescent="0.3">
      <c r="A760" s="1">
        <v>43565</v>
      </c>
      <c r="B760" t="s">
        <v>7</v>
      </c>
      <c r="C760" t="s">
        <v>239</v>
      </c>
      <c r="D760">
        <v>600</v>
      </c>
      <c r="E760">
        <v>8</v>
      </c>
      <c r="F760">
        <v>53.09</v>
      </c>
      <c r="G760">
        <v>53.57</v>
      </c>
      <c r="H760">
        <v>52.66</v>
      </c>
      <c r="I760">
        <v>53.369999</v>
      </c>
      <c r="J760">
        <v>53.369999</v>
      </c>
      <c r="K760">
        <v>873900</v>
      </c>
      <c r="L760">
        <v>2.4769999999999999</v>
      </c>
      <c r="M760">
        <v>6.5795707478554103E-3</v>
      </c>
      <c r="N760">
        <v>-2.9934541154412499E-3</v>
      </c>
      <c r="O760">
        <v>2.9665571480745001E-2</v>
      </c>
      <c r="P760">
        <v>-8.0431806241774206E-2</v>
      </c>
      <c r="Q760">
        <v>0.26783161729366101</v>
      </c>
      <c r="R760">
        <v>1.30980252374727E-2</v>
      </c>
      <c r="S760">
        <v>1.2774027671862601E-2</v>
      </c>
      <c r="T760">
        <v>1.8225508169254799E-2</v>
      </c>
      <c r="U760">
        <v>2.7465724160122301E-2</v>
      </c>
      <c r="V760">
        <v>69</v>
      </c>
      <c r="W760">
        <v>36.75</v>
      </c>
      <c r="X760">
        <v>-0.206632122714411</v>
      </c>
      <c r="Y760">
        <v>3.47183783585567E-3</v>
      </c>
      <c r="Z760">
        <v>1.36416076468528</v>
      </c>
      <c r="AA760">
        <v>1.2330351437757401</v>
      </c>
      <c r="AB760">
        <v>1.2013811737667299</v>
      </c>
      <c r="AC760" t="s">
        <v>253</v>
      </c>
      <c r="AD760" t="s">
        <v>285</v>
      </c>
      <c r="AE760" t="s">
        <v>71</v>
      </c>
      <c r="AF760" t="s">
        <v>94</v>
      </c>
      <c r="AG760" t="s">
        <v>286</v>
      </c>
      <c r="AH760" s="45">
        <v>40898</v>
      </c>
      <c r="AI760">
        <v>1526520</v>
      </c>
      <c r="AK760" t="s">
        <v>287</v>
      </c>
      <c r="AL760" t="s">
        <v>288</v>
      </c>
      <c r="AM760" t="s">
        <v>245</v>
      </c>
    </row>
    <row r="761" spans="1:39" x14ac:dyDescent="0.3">
      <c r="A761" s="1">
        <v>43605</v>
      </c>
      <c r="B761" t="s">
        <v>7</v>
      </c>
      <c r="C761" t="s">
        <v>246</v>
      </c>
      <c r="D761">
        <v>1100</v>
      </c>
      <c r="E761">
        <v>8</v>
      </c>
      <c r="F761">
        <v>44.52</v>
      </c>
      <c r="G761">
        <v>45.209998999999897</v>
      </c>
      <c r="H761">
        <v>44.099997999999999</v>
      </c>
      <c r="I761">
        <v>44.939999</v>
      </c>
      <c r="J761">
        <v>44.939999</v>
      </c>
      <c r="K761">
        <v>1183800</v>
      </c>
      <c r="L761">
        <v>2.4159999999999999</v>
      </c>
      <c r="M761">
        <v>-1.11204280211177E-3</v>
      </c>
      <c r="N761">
        <v>-2.3313151983803501E-2</v>
      </c>
      <c r="O761">
        <v>-0.122371259996777</v>
      </c>
      <c r="P761">
        <v>-0.227672687475757</v>
      </c>
      <c r="Q761">
        <v>-8.3426093041841204E-2</v>
      </c>
      <c r="R761">
        <v>2.2008040339716699E-2</v>
      </c>
      <c r="S761">
        <v>3.3271026034974498E-2</v>
      </c>
      <c r="T761">
        <v>2.2769923191347501E-2</v>
      </c>
      <c r="U761">
        <v>2.52597779289803E-2</v>
      </c>
      <c r="V761">
        <v>69</v>
      </c>
      <c r="W761">
        <v>43.400002000000001</v>
      </c>
      <c r="X761">
        <v>-0.23225800557213999</v>
      </c>
      <c r="Y761">
        <v>-6.7722580366252503E-3</v>
      </c>
      <c r="Z761">
        <v>1.33772159419505</v>
      </c>
      <c r="AA761">
        <v>-0.65989532869560497</v>
      </c>
      <c r="AB761">
        <v>-0.48291466326996502</v>
      </c>
      <c r="AC761" t="s">
        <v>253</v>
      </c>
      <c r="AD761" t="s">
        <v>285</v>
      </c>
      <c r="AE761" t="s">
        <v>71</v>
      </c>
      <c r="AF761" t="s">
        <v>94</v>
      </c>
      <c r="AG761" t="s">
        <v>286</v>
      </c>
      <c r="AH761" s="45">
        <v>40898</v>
      </c>
      <c r="AI761">
        <v>1526520</v>
      </c>
      <c r="AK761" t="s">
        <v>287</v>
      </c>
      <c r="AL761" t="s">
        <v>288</v>
      </c>
      <c r="AM761" t="s">
        <v>245</v>
      </c>
    </row>
    <row r="762" spans="1:39" x14ac:dyDescent="0.3">
      <c r="A762" s="1">
        <v>43606</v>
      </c>
      <c r="B762" t="s">
        <v>7</v>
      </c>
      <c r="C762" t="s">
        <v>246</v>
      </c>
      <c r="D762">
        <v>500</v>
      </c>
      <c r="E762">
        <v>8</v>
      </c>
      <c r="F762">
        <v>45.82</v>
      </c>
      <c r="G762">
        <v>46.34</v>
      </c>
      <c r="H762">
        <v>45.389998999999897</v>
      </c>
      <c r="I762">
        <v>45.740001999999997</v>
      </c>
      <c r="J762">
        <v>45.740001999999997</v>
      </c>
      <c r="K762">
        <v>2121300</v>
      </c>
      <c r="L762">
        <v>2.4260000000000002</v>
      </c>
      <c r="M762">
        <v>1.7644987814747101E-2</v>
      </c>
      <c r="N762">
        <v>-2.7174369390019899E-2</v>
      </c>
      <c r="O762">
        <v>-0.122871340918498</v>
      </c>
      <c r="P762">
        <v>-0.19160639753428099</v>
      </c>
      <c r="Q762">
        <v>-4.6559679750927299E-2</v>
      </c>
      <c r="R762">
        <v>2.0900092291002498E-2</v>
      </c>
      <c r="S762">
        <v>3.3254224307245797E-2</v>
      </c>
      <c r="T762">
        <v>2.28448954482489E-2</v>
      </c>
      <c r="U762">
        <v>2.5256694141671698E-2</v>
      </c>
      <c r="V762">
        <v>69</v>
      </c>
      <c r="W762">
        <v>43.400002000000001</v>
      </c>
      <c r="X762">
        <v>-0.23225800557213999</v>
      </c>
      <c r="Y762">
        <v>8.4599491109458805E-3</v>
      </c>
      <c r="Z762">
        <v>1.3383138962159</v>
      </c>
      <c r="AA762">
        <v>-0.432072655642604</v>
      </c>
      <c r="AB762">
        <v>-0.48689494811912498</v>
      </c>
      <c r="AC762" t="s">
        <v>253</v>
      </c>
      <c r="AD762" t="s">
        <v>285</v>
      </c>
      <c r="AE762" t="s">
        <v>71</v>
      </c>
      <c r="AF762" t="s">
        <v>94</v>
      </c>
      <c r="AG762" t="s">
        <v>286</v>
      </c>
      <c r="AH762" s="45">
        <v>40898</v>
      </c>
      <c r="AI762">
        <v>1526520</v>
      </c>
      <c r="AK762" t="s">
        <v>287</v>
      </c>
      <c r="AL762" t="s">
        <v>288</v>
      </c>
      <c r="AM762" t="s">
        <v>245</v>
      </c>
    </row>
    <row r="763" spans="1:39" x14ac:dyDescent="0.3">
      <c r="A763" s="1">
        <v>43615</v>
      </c>
      <c r="B763" t="s">
        <v>7</v>
      </c>
      <c r="C763" t="s">
        <v>239</v>
      </c>
      <c r="D763">
        <v>900</v>
      </c>
      <c r="E763">
        <v>8</v>
      </c>
      <c r="F763">
        <v>43.380001</v>
      </c>
      <c r="G763">
        <v>43.799999</v>
      </c>
      <c r="H763">
        <v>42.830002</v>
      </c>
      <c r="I763">
        <v>43.029998999999997</v>
      </c>
      <c r="J763">
        <v>43.029998999999997</v>
      </c>
      <c r="K763">
        <v>1000900</v>
      </c>
      <c r="L763">
        <v>2.2269999999999999</v>
      </c>
      <c r="M763">
        <v>-6.71689852188219E-3</v>
      </c>
      <c r="N763">
        <v>-7.7769776623591899E-2</v>
      </c>
      <c r="O763">
        <v>-0.215538639099078</v>
      </c>
      <c r="P763">
        <v>-0.21159676629014201</v>
      </c>
      <c r="Q763">
        <v>-0.14792303821794101</v>
      </c>
      <c r="R763">
        <v>8.0622233709671497E-3</v>
      </c>
      <c r="S763">
        <v>3.2524093788862202E-2</v>
      </c>
      <c r="T763">
        <v>2.2668024011605999E-2</v>
      </c>
      <c r="U763">
        <v>2.5363578859678299E-2</v>
      </c>
      <c r="V763">
        <v>69</v>
      </c>
      <c r="W763">
        <v>42.830002</v>
      </c>
      <c r="X763">
        <v>-0.23225800557213999</v>
      </c>
      <c r="Y763">
        <v>2.0962723552933101E-3</v>
      </c>
      <c r="Z763">
        <v>1.3615342657746099</v>
      </c>
      <c r="AA763">
        <v>-0.97694611427302902</v>
      </c>
      <c r="AB763">
        <v>-0.73789135705783204</v>
      </c>
      <c r="AC763" t="s">
        <v>253</v>
      </c>
      <c r="AD763" t="s">
        <v>285</v>
      </c>
      <c r="AE763" t="s">
        <v>71</v>
      </c>
      <c r="AF763" t="s">
        <v>94</v>
      </c>
      <c r="AG763" t="s">
        <v>286</v>
      </c>
      <c r="AH763" s="45">
        <v>40898</v>
      </c>
      <c r="AI763">
        <v>1526520</v>
      </c>
      <c r="AK763" t="s">
        <v>287</v>
      </c>
      <c r="AL763" t="s">
        <v>288</v>
      </c>
      <c r="AM763" t="s">
        <v>245</v>
      </c>
    </row>
    <row r="764" spans="1:39" x14ac:dyDescent="0.3">
      <c r="A764" s="1">
        <v>43619</v>
      </c>
      <c r="B764" t="s">
        <v>7</v>
      </c>
      <c r="C764" t="s">
        <v>239</v>
      </c>
      <c r="D764">
        <v>600</v>
      </c>
      <c r="E764">
        <v>8</v>
      </c>
      <c r="F764">
        <v>42.18</v>
      </c>
      <c r="G764">
        <v>43.139998999999897</v>
      </c>
      <c r="H764">
        <v>42.009997999999896</v>
      </c>
      <c r="I764">
        <v>42.66</v>
      </c>
      <c r="J764">
        <v>42.66</v>
      </c>
      <c r="K764">
        <v>1538700</v>
      </c>
      <c r="L764">
        <v>2.081</v>
      </c>
      <c r="M764">
        <v>9.1840984645057099E-3</v>
      </c>
      <c r="N764">
        <v>-5.87199824133793E-2</v>
      </c>
      <c r="O764">
        <v>-0.20258681020980901</v>
      </c>
      <c r="P764">
        <v>-0.21135376147944401</v>
      </c>
      <c r="Q764">
        <v>-0.20067067628301699</v>
      </c>
      <c r="R764">
        <v>1.32313938869556E-2</v>
      </c>
      <c r="S764">
        <v>3.2734020455998901E-2</v>
      </c>
      <c r="T764">
        <v>2.2757574341180899E-2</v>
      </c>
      <c r="U764">
        <v>2.53090694861445E-2</v>
      </c>
      <c r="V764">
        <v>69</v>
      </c>
      <c r="W764">
        <v>42.009997999999896</v>
      </c>
      <c r="X764">
        <v>-0.23225800557213999</v>
      </c>
      <c r="Y764">
        <v>-2.7690708645509302E-3</v>
      </c>
      <c r="Z764">
        <v>1.37009035366382</v>
      </c>
      <c r="AA764">
        <v>-1.23038584043489</v>
      </c>
      <c r="AB764">
        <v>-1.0031680612123</v>
      </c>
      <c r="AC764" t="s">
        <v>253</v>
      </c>
      <c r="AD764" t="s">
        <v>285</v>
      </c>
      <c r="AE764" t="s">
        <v>71</v>
      </c>
      <c r="AF764" t="s">
        <v>94</v>
      </c>
      <c r="AG764" t="s">
        <v>286</v>
      </c>
      <c r="AH764" s="45">
        <v>40898</v>
      </c>
      <c r="AI764">
        <v>1526520</v>
      </c>
      <c r="AK764" t="s">
        <v>287</v>
      </c>
      <c r="AL764" t="s">
        <v>288</v>
      </c>
      <c r="AM764" t="s">
        <v>245</v>
      </c>
    </row>
    <row r="765" spans="1:39" x14ac:dyDescent="0.3">
      <c r="A765" s="1">
        <v>43630</v>
      </c>
      <c r="B765" t="s">
        <v>7</v>
      </c>
      <c r="C765" t="s">
        <v>239</v>
      </c>
      <c r="D765">
        <v>600</v>
      </c>
      <c r="E765">
        <v>8</v>
      </c>
      <c r="F765">
        <v>46.610000999999997</v>
      </c>
      <c r="G765">
        <v>46.630001</v>
      </c>
      <c r="H765">
        <v>45.52</v>
      </c>
      <c r="I765">
        <v>45.549999</v>
      </c>
      <c r="J765">
        <v>45.549999</v>
      </c>
      <c r="K765">
        <v>757100</v>
      </c>
      <c r="L765">
        <v>2.093</v>
      </c>
      <c r="M765">
        <v>-1.5899278965799301E-2</v>
      </c>
      <c r="N765">
        <v>6.1660403042028602E-3</v>
      </c>
      <c r="O765">
        <v>-3.1336999957988297E-2</v>
      </c>
      <c r="P765">
        <v>-0.124517253504488</v>
      </c>
      <c r="Q765">
        <v>-0.21772829603212801</v>
      </c>
      <c r="R765">
        <v>1.3388869095954299E-2</v>
      </c>
      <c r="S765">
        <v>2.02969270804556E-2</v>
      </c>
      <c r="T765">
        <v>2.3866718454340199E-2</v>
      </c>
      <c r="U765">
        <v>2.51509026845727E-2</v>
      </c>
      <c r="V765">
        <v>69</v>
      </c>
      <c r="W765">
        <v>42.009997999999896</v>
      </c>
      <c r="X765">
        <v>-0.23225800557213999</v>
      </c>
      <c r="Y765">
        <v>-1.6128120944145399E-3</v>
      </c>
      <c r="Z765">
        <v>1.3758574414790701</v>
      </c>
      <c r="AA765">
        <v>-1.16485291889042</v>
      </c>
      <c r="AB765">
        <v>-1.1766340361124901</v>
      </c>
      <c r="AC765" t="s">
        <v>253</v>
      </c>
      <c r="AD765" t="s">
        <v>285</v>
      </c>
      <c r="AE765" t="s">
        <v>71</v>
      </c>
      <c r="AF765" t="s">
        <v>94</v>
      </c>
      <c r="AG765" t="s">
        <v>286</v>
      </c>
      <c r="AH765" s="45">
        <v>40898</v>
      </c>
      <c r="AI765">
        <v>1526520</v>
      </c>
      <c r="AK765" t="s">
        <v>287</v>
      </c>
      <c r="AL765" t="s">
        <v>288</v>
      </c>
      <c r="AM765" t="s">
        <v>245</v>
      </c>
    </row>
    <row r="766" spans="1:39" x14ac:dyDescent="0.3">
      <c r="A766" s="1">
        <v>43573</v>
      </c>
      <c r="B766" t="s">
        <v>7</v>
      </c>
      <c r="C766" t="s">
        <v>239</v>
      </c>
      <c r="D766">
        <v>600</v>
      </c>
      <c r="E766">
        <v>9</v>
      </c>
      <c r="F766">
        <v>50.900002000000001</v>
      </c>
      <c r="G766">
        <v>51.75</v>
      </c>
      <c r="H766">
        <v>50.259997999999896</v>
      </c>
      <c r="I766">
        <v>51.720001000000003</v>
      </c>
      <c r="J766">
        <v>51.720001000000003</v>
      </c>
      <c r="K766">
        <v>1041800</v>
      </c>
      <c r="L766">
        <v>2.56</v>
      </c>
      <c r="M766">
        <v>1.8145068736468001E-2</v>
      </c>
      <c r="N766">
        <v>-4.0914796863388697E-2</v>
      </c>
      <c r="O766">
        <v>1.08865965278949E-2</v>
      </c>
      <c r="P766">
        <v>-0.12232713178818</v>
      </c>
      <c r="Q766">
        <v>0.20579688005614</v>
      </c>
      <c r="R766">
        <v>1.86211485712998E-2</v>
      </c>
      <c r="S766">
        <v>1.5134270815548599E-2</v>
      </c>
      <c r="T766">
        <v>1.8162452954776899E-2</v>
      </c>
      <c r="U766">
        <v>2.7539596395750699E-2</v>
      </c>
      <c r="V766">
        <v>69</v>
      </c>
      <c r="W766">
        <v>36.75</v>
      </c>
      <c r="X766">
        <v>-0.206632122714411</v>
      </c>
      <c r="Y766">
        <v>1.5778467813143101E-3</v>
      </c>
      <c r="Z766">
        <v>1.35408060026653</v>
      </c>
      <c r="AA766">
        <v>0.94339451809728903</v>
      </c>
      <c r="AB766">
        <v>1.0571274300642099</v>
      </c>
      <c r="AC766" t="s">
        <v>254</v>
      </c>
      <c r="AD766" t="s">
        <v>285</v>
      </c>
      <c r="AE766" t="s">
        <v>71</v>
      </c>
      <c r="AF766" t="s">
        <v>94</v>
      </c>
      <c r="AG766" t="s">
        <v>286</v>
      </c>
      <c r="AH766" s="45">
        <v>40898</v>
      </c>
      <c r="AI766">
        <v>1526520</v>
      </c>
      <c r="AK766" t="s">
        <v>287</v>
      </c>
      <c r="AL766" t="s">
        <v>288</v>
      </c>
      <c r="AM766" t="s">
        <v>245</v>
      </c>
    </row>
    <row r="767" spans="1:39" x14ac:dyDescent="0.3">
      <c r="A767" s="1">
        <v>43585</v>
      </c>
      <c r="B767" t="s">
        <v>7</v>
      </c>
      <c r="C767" t="s">
        <v>239</v>
      </c>
      <c r="D767">
        <v>700</v>
      </c>
      <c r="E767">
        <v>9</v>
      </c>
      <c r="F767">
        <v>53</v>
      </c>
      <c r="G767">
        <v>53.509997999999896</v>
      </c>
      <c r="H767">
        <v>53</v>
      </c>
      <c r="I767">
        <v>53.23</v>
      </c>
      <c r="J767">
        <v>53.23</v>
      </c>
      <c r="K767">
        <v>2175600</v>
      </c>
      <c r="L767">
        <v>2.5089999999999999</v>
      </c>
      <c r="M767">
        <v>-2.8140155253199798E-3</v>
      </c>
      <c r="N767">
        <v>-7.1134893080165903E-3</v>
      </c>
      <c r="O767">
        <v>3.82968492335551E-2</v>
      </c>
      <c r="P767">
        <v>-5.6782615263560599E-2</v>
      </c>
      <c r="Q767">
        <v>0.356433433693498</v>
      </c>
      <c r="R767">
        <v>7.4246890472163601E-3</v>
      </c>
      <c r="S767">
        <v>1.5040690989450701E-2</v>
      </c>
      <c r="T767">
        <v>1.6554180585103499E-2</v>
      </c>
      <c r="U767">
        <v>2.6902799472863601E-2</v>
      </c>
      <c r="V767">
        <v>69</v>
      </c>
      <c r="W767">
        <v>36.840000000000003</v>
      </c>
      <c r="X767">
        <v>-0.206632122714411</v>
      </c>
      <c r="Y767">
        <v>9.5096475723260604E-4</v>
      </c>
      <c r="Z767">
        <v>1.39070385256523</v>
      </c>
      <c r="AA767">
        <v>1.8518803695749899</v>
      </c>
      <c r="AB767">
        <v>1.49232920100724</v>
      </c>
      <c r="AC767" t="s">
        <v>254</v>
      </c>
      <c r="AD767" t="s">
        <v>285</v>
      </c>
      <c r="AE767" t="s">
        <v>71</v>
      </c>
      <c r="AF767" t="s">
        <v>94</v>
      </c>
      <c r="AG767" t="s">
        <v>286</v>
      </c>
      <c r="AH767" s="45">
        <v>40898</v>
      </c>
      <c r="AI767">
        <v>1526520</v>
      </c>
      <c r="AK767" t="s">
        <v>287</v>
      </c>
      <c r="AL767" t="s">
        <v>288</v>
      </c>
      <c r="AM767" t="s">
        <v>245</v>
      </c>
    </row>
    <row r="768" spans="1:39" x14ac:dyDescent="0.3">
      <c r="A768" s="1">
        <v>43633</v>
      </c>
      <c r="B768" t="s">
        <v>7</v>
      </c>
      <c r="C768" t="s">
        <v>246</v>
      </c>
      <c r="D768">
        <v>500</v>
      </c>
      <c r="E768">
        <v>9</v>
      </c>
      <c r="F768">
        <v>45.599997999999999</v>
      </c>
      <c r="G768">
        <v>45.900002000000001</v>
      </c>
      <c r="H768">
        <v>45.419998</v>
      </c>
      <c r="I768">
        <v>45.68</v>
      </c>
      <c r="J768">
        <v>45.68</v>
      </c>
      <c r="K768">
        <v>1026000</v>
      </c>
      <c r="L768">
        <v>2.0859999999999999</v>
      </c>
      <c r="M768">
        <v>2.8499635956845798E-3</v>
      </c>
      <c r="N768">
        <v>6.56914495168242E-4</v>
      </c>
      <c r="O768">
        <v>-3.2733348430195403E-2</v>
      </c>
      <c r="P768">
        <v>-0.11641997439968001</v>
      </c>
      <c r="Q768">
        <v>-0.23411640372508699</v>
      </c>
      <c r="R768">
        <v>1.2872576303627601E-2</v>
      </c>
      <c r="S768">
        <v>2.0280526413437701E-2</v>
      </c>
      <c r="T768">
        <v>2.38706226172977E-2</v>
      </c>
      <c r="U768">
        <v>2.51198861581968E-2</v>
      </c>
      <c r="V768">
        <v>69</v>
      </c>
      <c r="W768">
        <v>42.009997999999896</v>
      </c>
      <c r="X768">
        <v>-0.23225800557213999</v>
      </c>
      <c r="Y768">
        <v>9.3131563797728401E-4</v>
      </c>
      <c r="Z768">
        <v>1.3742779425512599</v>
      </c>
      <c r="AA768">
        <v>-1.22895829077064</v>
      </c>
      <c r="AB768">
        <v>-1.2001113158713099</v>
      </c>
      <c r="AC768" t="s">
        <v>254</v>
      </c>
      <c r="AD768" t="s">
        <v>285</v>
      </c>
      <c r="AE768" t="s">
        <v>71</v>
      </c>
      <c r="AF768" t="s">
        <v>94</v>
      </c>
      <c r="AG768" t="s">
        <v>286</v>
      </c>
      <c r="AH768" s="45">
        <v>40898</v>
      </c>
      <c r="AI768">
        <v>1526520</v>
      </c>
      <c r="AK768" t="s">
        <v>287</v>
      </c>
      <c r="AL768" t="s">
        <v>288</v>
      </c>
      <c r="AM768" t="s">
        <v>245</v>
      </c>
    </row>
    <row r="769" spans="1:39" x14ac:dyDescent="0.3">
      <c r="A769" s="1">
        <v>43640</v>
      </c>
      <c r="B769" t="s">
        <v>7</v>
      </c>
      <c r="C769" t="s">
        <v>246</v>
      </c>
      <c r="D769">
        <v>800</v>
      </c>
      <c r="E769">
        <v>9</v>
      </c>
      <c r="F769">
        <v>47.16</v>
      </c>
      <c r="G769">
        <v>47.580002</v>
      </c>
      <c r="H769">
        <v>46.380001</v>
      </c>
      <c r="I769">
        <v>46.41</v>
      </c>
      <c r="J769">
        <v>46.41</v>
      </c>
      <c r="K769">
        <v>1346900</v>
      </c>
      <c r="L769">
        <v>2.0209999999999999</v>
      </c>
      <c r="M769">
        <v>-1.8995321103153599E-2</v>
      </c>
      <c r="N769">
        <v>1.5854387905329601E-2</v>
      </c>
      <c r="O769">
        <v>-2.1523469814151599E-3</v>
      </c>
      <c r="P769">
        <v>-8.9987603330655294E-2</v>
      </c>
      <c r="Q769">
        <v>-0.206062474380732</v>
      </c>
      <c r="R769">
        <v>1.64093250884862E-2</v>
      </c>
      <c r="S769">
        <v>1.90956466893542E-2</v>
      </c>
      <c r="T769">
        <v>2.3873043320865601E-2</v>
      </c>
      <c r="U769">
        <v>2.5120667684471298E-2</v>
      </c>
      <c r="V769">
        <v>69</v>
      </c>
      <c r="W769">
        <v>42.009997999999896</v>
      </c>
      <c r="X769">
        <v>-0.23225800557213999</v>
      </c>
      <c r="Y769">
        <v>-1.73338836506086E-3</v>
      </c>
      <c r="Z769">
        <v>1.36818168388141</v>
      </c>
      <c r="AA769">
        <v>-1.0370927011904001</v>
      </c>
      <c r="AB769">
        <v>-1.1390927574666601</v>
      </c>
      <c r="AC769" t="s">
        <v>254</v>
      </c>
      <c r="AD769" t="s">
        <v>285</v>
      </c>
      <c r="AE769" t="s">
        <v>71</v>
      </c>
      <c r="AF769" t="s">
        <v>94</v>
      </c>
      <c r="AG769" t="s">
        <v>286</v>
      </c>
      <c r="AH769" s="45">
        <v>40898</v>
      </c>
      <c r="AI769">
        <v>1526520</v>
      </c>
      <c r="AK769" t="s">
        <v>287</v>
      </c>
      <c r="AL769" t="s">
        <v>288</v>
      </c>
      <c r="AM769" t="s">
        <v>245</v>
      </c>
    </row>
    <row r="770" spans="1:39" x14ac:dyDescent="0.3">
      <c r="A770" s="1">
        <v>43560</v>
      </c>
      <c r="B770" t="s">
        <v>7</v>
      </c>
      <c r="C770" t="s">
        <v>239</v>
      </c>
      <c r="D770">
        <v>1100</v>
      </c>
      <c r="E770">
        <v>10</v>
      </c>
      <c r="F770">
        <v>53.5</v>
      </c>
      <c r="G770">
        <v>53.889998999999897</v>
      </c>
      <c r="H770">
        <v>52.759997999999896</v>
      </c>
      <c r="I770">
        <v>52.900002000000001</v>
      </c>
      <c r="J770">
        <v>52.900002000000001</v>
      </c>
      <c r="K770">
        <v>1318300</v>
      </c>
      <c r="L770">
        <v>2.5009999999999999</v>
      </c>
      <c r="M770">
        <v>-1.50096434653563E-2</v>
      </c>
      <c r="N770">
        <v>2.7792894955031799E-2</v>
      </c>
      <c r="O770">
        <v>4.34641064900715E-2</v>
      </c>
      <c r="P770">
        <v>-1.9098052840626299E-2</v>
      </c>
      <c r="Q770">
        <v>0.245847420370221</v>
      </c>
      <c r="R770">
        <v>1.6126016412286601E-2</v>
      </c>
      <c r="S770">
        <v>1.25444850699833E-2</v>
      </c>
      <c r="T770">
        <v>1.8896484036943401E-2</v>
      </c>
      <c r="U770">
        <v>2.7553894088864699E-2</v>
      </c>
      <c r="V770">
        <v>69</v>
      </c>
      <c r="W770">
        <v>36.75</v>
      </c>
      <c r="X770">
        <v>-0.206632122714411</v>
      </c>
      <c r="Y770">
        <v>4.62571739556182E-3</v>
      </c>
      <c r="Z770">
        <v>1.3709000868318599</v>
      </c>
      <c r="AA770">
        <v>1.10022008563212</v>
      </c>
      <c r="AB770">
        <v>1.20339270659819</v>
      </c>
      <c r="AC770" t="s">
        <v>255</v>
      </c>
      <c r="AD770" t="s">
        <v>285</v>
      </c>
      <c r="AE770" t="s">
        <v>71</v>
      </c>
      <c r="AF770" t="s">
        <v>94</v>
      </c>
      <c r="AG770" t="s">
        <v>286</v>
      </c>
      <c r="AH770" s="45">
        <v>40898</v>
      </c>
      <c r="AI770">
        <v>1526520</v>
      </c>
      <c r="AK770" t="s">
        <v>287</v>
      </c>
      <c r="AL770" t="s">
        <v>288</v>
      </c>
      <c r="AM770" t="s">
        <v>245</v>
      </c>
    </row>
    <row r="771" spans="1:39" x14ac:dyDescent="0.3">
      <c r="A771" s="1">
        <v>43564</v>
      </c>
      <c r="B771" t="s">
        <v>7</v>
      </c>
      <c r="C771" t="s">
        <v>246</v>
      </c>
      <c r="D771">
        <v>500</v>
      </c>
      <c r="E771">
        <v>10</v>
      </c>
      <c r="F771">
        <v>51.84</v>
      </c>
      <c r="G771">
        <v>53.619999</v>
      </c>
      <c r="H771">
        <v>51.790000999999997</v>
      </c>
      <c r="I771">
        <v>53.02</v>
      </c>
      <c r="J771">
        <v>53.02</v>
      </c>
      <c r="K771">
        <v>1520300</v>
      </c>
      <c r="L771">
        <v>2.4990000000000001</v>
      </c>
      <c r="M771">
        <v>1.5395172591837701E-2</v>
      </c>
      <c r="N771">
        <v>8.7138076586494705E-3</v>
      </c>
      <c r="O771">
        <v>4.0609832946634901E-2</v>
      </c>
      <c r="P771">
        <v>-7.5360049431616796E-2</v>
      </c>
      <c r="Q771">
        <v>0.28680231369611597</v>
      </c>
      <c r="R771">
        <v>1.55238253796497E-2</v>
      </c>
      <c r="S771">
        <v>1.3193659609728599E-2</v>
      </c>
      <c r="T771">
        <v>1.8271912050922299E-2</v>
      </c>
      <c r="U771">
        <v>2.75068726777002E-2</v>
      </c>
      <c r="V771">
        <v>69</v>
      </c>
      <c r="W771">
        <v>36.75</v>
      </c>
      <c r="X771">
        <v>-0.206632122714411</v>
      </c>
      <c r="Y771">
        <v>-6.0859766572597396E-3</v>
      </c>
      <c r="Z771">
        <v>1.3656259815042</v>
      </c>
      <c r="AA771">
        <v>1.32066466248588</v>
      </c>
      <c r="AB771">
        <v>1.2171624786117401</v>
      </c>
      <c r="AC771" t="s">
        <v>255</v>
      </c>
      <c r="AD771" t="s">
        <v>285</v>
      </c>
      <c r="AE771" t="s">
        <v>71</v>
      </c>
      <c r="AF771" t="s">
        <v>94</v>
      </c>
      <c r="AG771" t="s">
        <v>286</v>
      </c>
      <c r="AH771" s="45">
        <v>40898</v>
      </c>
      <c r="AI771">
        <v>1526520</v>
      </c>
      <c r="AK771" t="s">
        <v>287</v>
      </c>
      <c r="AL771" t="s">
        <v>288</v>
      </c>
      <c r="AM771" t="s">
        <v>245</v>
      </c>
    </row>
    <row r="772" spans="1:39" x14ac:dyDescent="0.3">
      <c r="A772" s="1">
        <v>43571</v>
      </c>
      <c r="B772" t="s">
        <v>7</v>
      </c>
      <c r="C772" t="s">
        <v>239</v>
      </c>
      <c r="D772">
        <v>300</v>
      </c>
      <c r="E772">
        <v>10</v>
      </c>
      <c r="F772">
        <v>52.599997999999999</v>
      </c>
      <c r="G772">
        <v>52.939999</v>
      </c>
      <c r="H772">
        <v>52.09</v>
      </c>
      <c r="I772">
        <v>52.23</v>
      </c>
      <c r="J772">
        <v>52.23</v>
      </c>
      <c r="K772">
        <v>1145500</v>
      </c>
      <c r="L772">
        <v>2.5920000000000001</v>
      </c>
      <c r="M772">
        <v>-3.6311172936756798E-3</v>
      </c>
      <c r="N772">
        <v>-1.50121584126722E-2</v>
      </c>
      <c r="O772">
        <v>1.23291871916486E-2</v>
      </c>
      <c r="P772">
        <v>-8.2998613913304695E-2</v>
      </c>
      <c r="Q772">
        <v>0.23867618253063999</v>
      </c>
      <c r="R772">
        <v>1.32249255607971E-2</v>
      </c>
      <c r="S772">
        <v>1.33360667000534E-2</v>
      </c>
      <c r="T772">
        <v>1.80495938899497E-2</v>
      </c>
      <c r="U772">
        <v>2.7485135657135399E-2</v>
      </c>
      <c r="V772">
        <v>69</v>
      </c>
      <c r="W772">
        <v>36.75</v>
      </c>
      <c r="X772">
        <v>-0.206632122714411</v>
      </c>
      <c r="Y772">
        <v>5.0922850790659495E-4</v>
      </c>
      <c r="Z772">
        <v>1.35279163984222</v>
      </c>
      <c r="AA772">
        <v>1.10398551218168</v>
      </c>
      <c r="AB772">
        <v>1.2137243200112899</v>
      </c>
      <c r="AC772" t="s">
        <v>255</v>
      </c>
      <c r="AD772" t="s">
        <v>285</v>
      </c>
      <c r="AE772" t="s">
        <v>71</v>
      </c>
      <c r="AF772" t="s">
        <v>94</v>
      </c>
      <c r="AG772" t="s">
        <v>286</v>
      </c>
      <c r="AH772" s="45">
        <v>40898</v>
      </c>
      <c r="AI772">
        <v>1526520</v>
      </c>
      <c r="AK772" t="s">
        <v>287</v>
      </c>
      <c r="AL772" t="s">
        <v>288</v>
      </c>
      <c r="AM772" t="s">
        <v>245</v>
      </c>
    </row>
    <row r="773" spans="1:39" x14ac:dyDescent="0.3">
      <c r="A773" s="1">
        <v>43578</v>
      </c>
      <c r="B773" t="s">
        <v>7</v>
      </c>
      <c r="C773" t="s">
        <v>246</v>
      </c>
      <c r="D773">
        <v>900</v>
      </c>
      <c r="E773">
        <v>10</v>
      </c>
      <c r="F773">
        <v>52.18</v>
      </c>
      <c r="G773">
        <v>54.099997999999999</v>
      </c>
      <c r="H773">
        <v>52.139998999999897</v>
      </c>
      <c r="I773">
        <v>53.610000999999997</v>
      </c>
      <c r="J773">
        <v>53.610000999999997</v>
      </c>
      <c r="K773">
        <v>1886700</v>
      </c>
      <c r="L773">
        <v>2.57</v>
      </c>
      <c r="M773">
        <v>3.31878370994802E-2</v>
      </c>
      <c r="N773">
        <v>2.2447476750799601E-2</v>
      </c>
      <c r="O773">
        <v>2.4165777889572099E-2</v>
      </c>
      <c r="P773">
        <v>-3.1218105593816999E-2</v>
      </c>
      <c r="Q773">
        <v>0.25315483955410401</v>
      </c>
      <c r="R773">
        <v>2.30868717063979E-2</v>
      </c>
      <c r="S773">
        <v>1.6389322428596299E-2</v>
      </c>
      <c r="T773">
        <v>1.6763581504519499E-2</v>
      </c>
      <c r="U773">
        <v>2.7604731988734199E-2</v>
      </c>
      <c r="V773">
        <v>69</v>
      </c>
      <c r="W773">
        <v>36.75</v>
      </c>
      <c r="X773">
        <v>-0.206632122714411</v>
      </c>
      <c r="Y773">
        <v>8.8023511954049196E-3</v>
      </c>
      <c r="Z773">
        <v>1.3652020782576799</v>
      </c>
      <c r="AA773">
        <v>1.20461525605682</v>
      </c>
      <c r="AB773">
        <v>1.0257090437727501</v>
      </c>
      <c r="AC773" t="s">
        <v>255</v>
      </c>
      <c r="AD773" t="s">
        <v>285</v>
      </c>
      <c r="AE773" t="s">
        <v>71</v>
      </c>
      <c r="AF773" t="s">
        <v>94</v>
      </c>
      <c r="AG773" t="s">
        <v>286</v>
      </c>
      <c r="AH773" s="45">
        <v>40898</v>
      </c>
      <c r="AI773">
        <v>1526520</v>
      </c>
      <c r="AK773" t="s">
        <v>287</v>
      </c>
      <c r="AL773" t="s">
        <v>288</v>
      </c>
      <c r="AM773" t="s">
        <v>245</v>
      </c>
    </row>
    <row r="774" spans="1:39" x14ac:dyDescent="0.3">
      <c r="A774" s="1">
        <v>43614</v>
      </c>
      <c r="B774" t="s">
        <v>7</v>
      </c>
      <c r="C774" t="s">
        <v>246</v>
      </c>
      <c r="D774">
        <v>400</v>
      </c>
      <c r="E774">
        <v>10</v>
      </c>
      <c r="F774">
        <v>43.900002000000001</v>
      </c>
      <c r="G774">
        <v>43.900002000000001</v>
      </c>
      <c r="H774">
        <v>43.029998999999997</v>
      </c>
      <c r="I774">
        <v>43.32</v>
      </c>
      <c r="J774">
        <v>43.32</v>
      </c>
      <c r="K774">
        <v>1360700</v>
      </c>
      <c r="L774">
        <v>2.2360000000000002</v>
      </c>
      <c r="M774">
        <v>-2.05627759107118E-2</v>
      </c>
      <c r="N774">
        <v>-5.4358810187248703E-2</v>
      </c>
      <c r="O774">
        <v>-0.20900902164920501</v>
      </c>
      <c r="P774">
        <v>-0.22277415715014001</v>
      </c>
      <c r="Q774">
        <v>-0.13295412539149701</v>
      </c>
      <c r="R774">
        <v>1.6675015312847902E-2</v>
      </c>
      <c r="S774">
        <v>3.25832813128938E-2</v>
      </c>
      <c r="T774">
        <v>2.2738364849864301E-2</v>
      </c>
      <c r="U774">
        <v>2.5366693782634901E-2</v>
      </c>
      <c r="V774">
        <v>69</v>
      </c>
      <c r="W774">
        <v>43.029998999999997</v>
      </c>
      <c r="X774">
        <v>-0.23225800557213999</v>
      </c>
      <c r="Y774">
        <v>-6.9359101493404697E-3</v>
      </c>
      <c r="Z774">
        <v>1.34974172348251</v>
      </c>
      <c r="AA774">
        <v>-0.90432573495840396</v>
      </c>
      <c r="AB774">
        <v>-0.61059951876380503</v>
      </c>
      <c r="AC774" t="s">
        <v>255</v>
      </c>
      <c r="AD774" t="s">
        <v>285</v>
      </c>
      <c r="AE774" t="s">
        <v>71</v>
      </c>
      <c r="AF774" t="s">
        <v>94</v>
      </c>
      <c r="AG774" t="s">
        <v>286</v>
      </c>
      <c r="AH774" s="45">
        <v>40898</v>
      </c>
      <c r="AI774">
        <v>1526520</v>
      </c>
      <c r="AK774" t="s">
        <v>287</v>
      </c>
      <c r="AL774" t="s">
        <v>288</v>
      </c>
      <c r="AM774" t="s">
        <v>245</v>
      </c>
    </row>
    <row r="775" spans="1:39" x14ac:dyDescent="0.3">
      <c r="A775" s="1">
        <v>43616</v>
      </c>
      <c r="B775" t="s">
        <v>7</v>
      </c>
      <c r="C775" t="s">
        <v>246</v>
      </c>
      <c r="D775">
        <v>800</v>
      </c>
      <c r="E775">
        <v>10</v>
      </c>
      <c r="F775">
        <v>42.560001</v>
      </c>
      <c r="G775">
        <v>42.779998999999997</v>
      </c>
      <c r="H775">
        <v>42.07</v>
      </c>
      <c r="I775">
        <v>42.27</v>
      </c>
      <c r="J775">
        <v>42.27</v>
      </c>
      <c r="K775">
        <v>1104000</v>
      </c>
      <c r="L775">
        <v>2.1419999999999999</v>
      </c>
      <c r="M775">
        <v>-1.7819909032209001E-2</v>
      </c>
      <c r="N775">
        <v>-7.4732987173371596E-2</v>
      </c>
      <c r="O775">
        <v>-0.230544532605967</v>
      </c>
      <c r="P775">
        <v>-0.21749718871181201</v>
      </c>
      <c r="Q775">
        <v>-0.18283400334319799</v>
      </c>
      <c r="R775">
        <v>7.6676076110531698E-3</v>
      </c>
      <c r="S775">
        <v>3.2528019840959002E-2</v>
      </c>
      <c r="T775">
        <v>2.2716103606901E-2</v>
      </c>
      <c r="U775">
        <v>2.53619784454596E-2</v>
      </c>
      <c r="V775">
        <v>69</v>
      </c>
      <c r="W775">
        <v>42.07</v>
      </c>
      <c r="X775">
        <v>-0.23225800557213999</v>
      </c>
      <c r="Y775">
        <v>-1.3283204951564801E-2</v>
      </c>
      <c r="Z775">
        <v>1.3605512159748301</v>
      </c>
      <c r="AA775">
        <v>-1.1538223898943301</v>
      </c>
      <c r="AB775">
        <v>-0.87232047542768998</v>
      </c>
      <c r="AC775" t="s">
        <v>255</v>
      </c>
      <c r="AD775" t="s">
        <v>285</v>
      </c>
      <c r="AE775" t="s">
        <v>71</v>
      </c>
      <c r="AF775" t="s">
        <v>94</v>
      </c>
      <c r="AG775" t="s">
        <v>286</v>
      </c>
      <c r="AH775" s="45">
        <v>40898</v>
      </c>
      <c r="AI775">
        <v>1526520</v>
      </c>
      <c r="AK775" t="s">
        <v>287</v>
      </c>
      <c r="AL775" t="s">
        <v>288</v>
      </c>
      <c r="AM775" t="s">
        <v>245</v>
      </c>
    </row>
    <row r="776" spans="1:39" x14ac:dyDescent="0.3">
      <c r="A776" s="1">
        <v>43627</v>
      </c>
      <c r="B776" t="s">
        <v>7</v>
      </c>
      <c r="C776" t="s">
        <v>246</v>
      </c>
      <c r="D776">
        <v>1200</v>
      </c>
      <c r="E776">
        <v>10</v>
      </c>
      <c r="F776">
        <v>45.990001999999997</v>
      </c>
      <c r="G776">
        <v>46.310001</v>
      </c>
      <c r="H776">
        <v>45.59</v>
      </c>
      <c r="I776">
        <v>45.810001</v>
      </c>
      <c r="J776">
        <v>45.810001</v>
      </c>
      <c r="K776">
        <v>823700</v>
      </c>
      <c r="L776">
        <v>2.14</v>
      </c>
      <c r="M776">
        <v>3.4987788753588099E-3</v>
      </c>
      <c r="N776">
        <v>9.8717482625936704E-3</v>
      </c>
      <c r="O776">
        <v>-6.3842489304049801E-2</v>
      </c>
      <c r="P776">
        <v>-0.11318830295560001</v>
      </c>
      <c r="Q776">
        <v>-0.19798802872617099</v>
      </c>
      <c r="R776">
        <v>7.4594249322206497E-3</v>
      </c>
      <c r="S776">
        <v>2.1950190231553101E-2</v>
      </c>
      <c r="T776">
        <v>2.37748515692742E-2</v>
      </c>
      <c r="U776">
        <v>2.52417241924347E-2</v>
      </c>
      <c r="V776">
        <v>69</v>
      </c>
      <c r="W776">
        <v>42.009997999999896</v>
      </c>
      <c r="X776">
        <v>-0.23225800557213999</v>
      </c>
      <c r="Y776">
        <v>-3.4994119269314301E-4</v>
      </c>
      <c r="Z776">
        <v>1.3783884087257501</v>
      </c>
      <c r="AA776">
        <v>-1.1133993822269299</v>
      </c>
      <c r="AB776">
        <v>-1.2377075675112901</v>
      </c>
      <c r="AC776" t="s">
        <v>255</v>
      </c>
      <c r="AD776" t="s">
        <v>285</v>
      </c>
      <c r="AE776" t="s">
        <v>71</v>
      </c>
      <c r="AF776" t="s">
        <v>94</v>
      </c>
      <c r="AG776" t="s">
        <v>286</v>
      </c>
      <c r="AH776" s="45">
        <v>40898</v>
      </c>
      <c r="AI776">
        <v>1526520</v>
      </c>
      <c r="AK776" t="s">
        <v>287</v>
      </c>
      <c r="AL776" t="s">
        <v>288</v>
      </c>
      <c r="AM776" t="s">
        <v>245</v>
      </c>
    </row>
    <row r="777" spans="1:39" x14ac:dyDescent="0.3">
      <c r="A777" s="1">
        <v>43630</v>
      </c>
      <c r="B777" t="s">
        <v>7</v>
      </c>
      <c r="C777" t="s">
        <v>239</v>
      </c>
      <c r="D777">
        <v>600</v>
      </c>
      <c r="E777">
        <v>10</v>
      </c>
      <c r="F777">
        <v>46.610000999999997</v>
      </c>
      <c r="G777">
        <v>46.630001</v>
      </c>
      <c r="H777">
        <v>45.52</v>
      </c>
      <c r="I777">
        <v>45.549999</v>
      </c>
      <c r="J777">
        <v>45.549999</v>
      </c>
      <c r="K777">
        <v>757100</v>
      </c>
      <c r="L777">
        <v>2.093</v>
      </c>
      <c r="M777">
        <v>-1.5899278965799301E-2</v>
      </c>
      <c r="N777">
        <v>6.1660403042028602E-3</v>
      </c>
      <c r="O777">
        <v>-3.1336999957988297E-2</v>
      </c>
      <c r="P777">
        <v>-0.124517253504488</v>
      </c>
      <c r="Q777">
        <v>-0.21772829603212801</v>
      </c>
      <c r="R777">
        <v>1.3388869095954299E-2</v>
      </c>
      <c r="S777">
        <v>2.02969270804556E-2</v>
      </c>
      <c r="T777">
        <v>2.3866718454340199E-2</v>
      </c>
      <c r="U777">
        <v>2.51509026845727E-2</v>
      </c>
      <c r="V777">
        <v>69</v>
      </c>
      <c r="W777">
        <v>42.009997999999896</v>
      </c>
      <c r="X777">
        <v>-0.23225800557213999</v>
      </c>
      <c r="Y777">
        <v>-1.6128120944145399E-3</v>
      </c>
      <c r="Z777">
        <v>1.3758574414790701</v>
      </c>
      <c r="AA777">
        <v>-1.16485291889042</v>
      </c>
      <c r="AB777">
        <v>-1.1766340361124901</v>
      </c>
      <c r="AC777" t="s">
        <v>255</v>
      </c>
      <c r="AD777" t="s">
        <v>285</v>
      </c>
      <c r="AE777" t="s">
        <v>71</v>
      </c>
      <c r="AF777" t="s">
        <v>94</v>
      </c>
      <c r="AG777" t="s">
        <v>286</v>
      </c>
      <c r="AH777" s="45">
        <v>40898</v>
      </c>
      <c r="AI777">
        <v>1526520</v>
      </c>
      <c r="AK777" t="s">
        <v>287</v>
      </c>
      <c r="AL777" t="s">
        <v>288</v>
      </c>
      <c r="AM777" t="s">
        <v>245</v>
      </c>
    </row>
    <row r="778" spans="1:39" x14ac:dyDescent="0.3">
      <c r="A778" s="1">
        <v>43643</v>
      </c>
      <c r="B778" t="s">
        <v>7</v>
      </c>
      <c r="C778" t="s">
        <v>239</v>
      </c>
      <c r="D778">
        <v>1400</v>
      </c>
      <c r="E778">
        <v>10</v>
      </c>
      <c r="F778">
        <v>45.189999</v>
      </c>
      <c r="G778">
        <v>46.860000999999997</v>
      </c>
      <c r="H778">
        <v>44.529998999999997</v>
      </c>
      <c r="I778">
        <v>46.580002</v>
      </c>
      <c r="J778">
        <v>46.580002</v>
      </c>
      <c r="K778">
        <v>2382200</v>
      </c>
      <c r="L778">
        <v>2.0049999999999999</v>
      </c>
      <c r="M778">
        <v>5.5845977712363999E-2</v>
      </c>
      <c r="N778">
        <v>-3.64294834161917E-3</v>
      </c>
      <c r="O778">
        <v>5.1994109349574998E-2</v>
      </c>
      <c r="P778">
        <v>-9.5153990558034002E-2</v>
      </c>
      <c r="Q778">
        <v>-0.1936001456044</v>
      </c>
      <c r="R778">
        <v>3.69763181750387E-2</v>
      </c>
      <c r="S778">
        <v>2.3408580158950101E-2</v>
      </c>
      <c r="T778">
        <v>2.54487648162059E-2</v>
      </c>
      <c r="U778">
        <v>2.54712591927167E-2</v>
      </c>
      <c r="V778">
        <v>69</v>
      </c>
      <c r="W778">
        <v>42.009997999999896</v>
      </c>
      <c r="X778">
        <v>-0.23225800557213999</v>
      </c>
      <c r="Y778">
        <v>3.81588593721357E-3</v>
      </c>
      <c r="Z778">
        <v>1.38932749441805</v>
      </c>
      <c r="AA778">
        <v>-0.95275757304053299</v>
      </c>
      <c r="AB778">
        <v>-1.0810369553802901</v>
      </c>
      <c r="AC778" t="s">
        <v>255</v>
      </c>
      <c r="AD778" t="s">
        <v>285</v>
      </c>
      <c r="AE778" t="s">
        <v>71</v>
      </c>
      <c r="AF778" t="s">
        <v>94</v>
      </c>
      <c r="AG778" t="s">
        <v>286</v>
      </c>
      <c r="AH778" s="45">
        <v>40898</v>
      </c>
      <c r="AI778">
        <v>1526520</v>
      </c>
      <c r="AK778" t="s">
        <v>287</v>
      </c>
      <c r="AL778" t="s">
        <v>288</v>
      </c>
      <c r="AM778" t="s">
        <v>245</v>
      </c>
    </row>
    <row r="779" spans="1:39" x14ac:dyDescent="0.3">
      <c r="A779" s="1">
        <v>43570</v>
      </c>
      <c r="B779" t="s">
        <v>7</v>
      </c>
      <c r="C779" t="s">
        <v>246</v>
      </c>
      <c r="D779">
        <v>1600</v>
      </c>
      <c r="E779">
        <v>11</v>
      </c>
      <c r="F779">
        <v>52.299999</v>
      </c>
      <c r="G779">
        <v>52.73</v>
      </c>
      <c r="H779">
        <v>51.799999</v>
      </c>
      <c r="I779">
        <v>52.419998</v>
      </c>
      <c r="J779">
        <v>52.419998</v>
      </c>
      <c r="K779">
        <v>1057300</v>
      </c>
      <c r="L779">
        <v>2.5529999999999999</v>
      </c>
      <c r="M779">
        <v>-3.2378278593699098E-3</v>
      </c>
      <c r="N779">
        <v>4.0141314728412E-3</v>
      </c>
      <c r="O779">
        <v>1.3636992672372301E-2</v>
      </c>
      <c r="P779">
        <v>-6.1768570842378898E-2</v>
      </c>
      <c r="Q779">
        <v>0.25749248036139999</v>
      </c>
      <c r="R779">
        <v>1.5534407620116399E-2</v>
      </c>
      <c r="S779">
        <v>1.3319397531670199E-2</v>
      </c>
      <c r="T779">
        <v>1.8203228875566E-2</v>
      </c>
      <c r="U779">
        <v>2.74982042190524E-2</v>
      </c>
      <c r="V779">
        <v>69</v>
      </c>
      <c r="W779">
        <v>36.75</v>
      </c>
      <c r="X779">
        <v>-0.206632122714411</v>
      </c>
      <c r="Y779">
        <v>-6.2956724975841202E-4</v>
      </c>
      <c r="Z779">
        <v>1.3541049120581401</v>
      </c>
      <c r="AA779">
        <v>1.19757394244508</v>
      </c>
      <c r="AB779">
        <v>1.2570601500721299</v>
      </c>
      <c r="AC779" t="s">
        <v>256</v>
      </c>
      <c r="AD779" t="s">
        <v>285</v>
      </c>
      <c r="AE779" t="s">
        <v>71</v>
      </c>
      <c r="AF779" t="s">
        <v>94</v>
      </c>
      <c r="AG779" t="s">
        <v>286</v>
      </c>
      <c r="AH779" s="45">
        <v>40898</v>
      </c>
      <c r="AI779">
        <v>1526520</v>
      </c>
      <c r="AK779" t="s">
        <v>287</v>
      </c>
      <c r="AL779" t="s">
        <v>288</v>
      </c>
      <c r="AM779" t="s">
        <v>245</v>
      </c>
    </row>
    <row r="780" spans="1:39" x14ac:dyDescent="0.3">
      <c r="A780" s="1">
        <v>43606</v>
      </c>
      <c r="B780" t="s">
        <v>7</v>
      </c>
      <c r="C780" t="s">
        <v>246</v>
      </c>
      <c r="D780">
        <v>1300</v>
      </c>
      <c r="E780">
        <v>11</v>
      </c>
      <c r="F780">
        <v>45.82</v>
      </c>
      <c r="G780">
        <v>46.34</v>
      </c>
      <c r="H780">
        <v>45.389998999999897</v>
      </c>
      <c r="I780">
        <v>45.740001999999997</v>
      </c>
      <c r="J780">
        <v>45.740001999999997</v>
      </c>
      <c r="K780">
        <v>2121300</v>
      </c>
      <c r="L780">
        <v>2.4260000000000002</v>
      </c>
      <c r="M780">
        <v>1.7644987814747101E-2</v>
      </c>
      <c r="N780">
        <v>-2.7174369390019899E-2</v>
      </c>
      <c r="O780">
        <v>-0.122871340918498</v>
      </c>
      <c r="P780">
        <v>-0.19160639753428099</v>
      </c>
      <c r="Q780">
        <v>-4.6559679750927299E-2</v>
      </c>
      <c r="R780">
        <v>2.0900092291002498E-2</v>
      </c>
      <c r="S780">
        <v>3.3254224307245797E-2</v>
      </c>
      <c r="T780">
        <v>2.28448954482489E-2</v>
      </c>
      <c r="U780">
        <v>2.5256694141671698E-2</v>
      </c>
      <c r="V780">
        <v>69</v>
      </c>
      <c r="W780">
        <v>43.400002000000001</v>
      </c>
      <c r="X780">
        <v>-0.23225800557213999</v>
      </c>
      <c r="Y780">
        <v>8.4599491109458805E-3</v>
      </c>
      <c r="Z780">
        <v>1.3383138962159</v>
      </c>
      <c r="AA780">
        <v>-0.432072655642604</v>
      </c>
      <c r="AB780">
        <v>-0.48689494811912498</v>
      </c>
      <c r="AC780" t="s">
        <v>256</v>
      </c>
      <c r="AD780" t="s">
        <v>285</v>
      </c>
      <c r="AE780" t="s">
        <v>71</v>
      </c>
      <c r="AF780" t="s">
        <v>94</v>
      </c>
      <c r="AG780" t="s">
        <v>286</v>
      </c>
      <c r="AH780" s="45">
        <v>40898</v>
      </c>
      <c r="AI780">
        <v>1526520</v>
      </c>
      <c r="AK780" t="s">
        <v>287</v>
      </c>
      <c r="AL780" t="s">
        <v>288</v>
      </c>
      <c r="AM780" t="s">
        <v>245</v>
      </c>
    </row>
    <row r="781" spans="1:39" x14ac:dyDescent="0.3">
      <c r="A781" s="1">
        <v>43608</v>
      </c>
      <c r="B781" t="s">
        <v>7</v>
      </c>
      <c r="C781" t="s">
        <v>246</v>
      </c>
      <c r="D781">
        <v>300</v>
      </c>
      <c r="E781">
        <v>11</v>
      </c>
      <c r="F781">
        <v>45.959998999999897</v>
      </c>
      <c r="G781">
        <v>46.689999</v>
      </c>
      <c r="H781">
        <v>45.41</v>
      </c>
      <c r="I781">
        <v>45.549999</v>
      </c>
      <c r="J781">
        <v>45.549999</v>
      </c>
      <c r="K781">
        <v>1658500</v>
      </c>
      <c r="L781">
        <v>2.2959999999999998</v>
      </c>
      <c r="M781">
        <v>-2.0856698482429301E-2</v>
      </c>
      <c r="N781">
        <v>-2.6003653982625701E-2</v>
      </c>
      <c r="O781">
        <v>-0.16292503474061201</v>
      </c>
      <c r="P781">
        <v>-0.187431060713382</v>
      </c>
      <c r="Q781">
        <v>-5.69632917392374E-2</v>
      </c>
      <c r="R781">
        <v>2.43084319633389E-2</v>
      </c>
      <c r="S781">
        <v>3.25922417260405E-2</v>
      </c>
      <c r="T781">
        <v>2.2946518963705798E-2</v>
      </c>
      <c r="U781">
        <v>2.53109447895341E-2</v>
      </c>
      <c r="V781">
        <v>69</v>
      </c>
      <c r="W781">
        <v>43.400002000000001</v>
      </c>
      <c r="X781">
        <v>-0.23225800557213999</v>
      </c>
      <c r="Y781">
        <v>-1.1985692488440201E-2</v>
      </c>
      <c r="Z781">
        <v>1.34133730785599</v>
      </c>
      <c r="AA781">
        <v>-0.48167679804504498</v>
      </c>
      <c r="AB781">
        <v>-0.51076734789238198</v>
      </c>
      <c r="AC781" t="s">
        <v>256</v>
      </c>
      <c r="AD781" t="s">
        <v>285</v>
      </c>
      <c r="AE781" t="s">
        <v>71</v>
      </c>
      <c r="AF781" t="s">
        <v>94</v>
      </c>
      <c r="AG781" t="s">
        <v>286</v>
      </c>
      <c r="AH781" s="45">
        <v>40898</v>
      </c>
      <c r="AI781">
        <v>1526520</v>
      </c>
      <c r="AK781" t="s">
        <v>287</v>
      </c>
      <c r="AL781" t="s">
        <v>288</v>
      </c>
      <c r="AM781" t="s">
        <v>245</v>
      </c>
    </row>
    <row r="782" spans="1:39" x14ac:dyDescent="0.3">
      <c r="A782" s="1">
        <v>43642</v>
      </c>
      <c r="B782" t="s">
        <v>7</v>
      </c>
      <c r="C782" t="s">
        <v>239</v>
      </c>
      <c r="D782">
        <v>900</v>
      </c>
      <c r="E782">
        <v>11</v>
      </c>
      <c r="F782">
        <v>44.830002</v>
      </c>
      <c r="G782">
        <v>45.43</v>
      </c>
      <c r="H782">
        <v>43.990001999999997</v>
      </c>
      <c r="I782">
        <v>44.049999</v>
      </c>
      <c r="J782">
        <v>44.049999</v>
      </c>
      <c r="K782">
        <v>1674400</v>
      </c>
      <c r="L782">
        <v>2.0489999999999999</v>
      </c>
      <c r="M782">
        <v>-1.03885084133264E-2</v>
      </c>
      <c r="N782">
        <v>-6.8856654866653003E-2</v>
      </c>
      <c r="O782">
        <v>-2.6656365775871001E-2</v>
      </c>
      <c r="P782">
        <v>-0.14040330307578799</v>
      </c>
      <c r="Q782">
        <v>-0.23483431640191199</v>
      </c>
      <c r="R782">
        <v>1.93156670233227E-2</v>
      </c>
      <c r="S782">
        <v>2.0700872977125299E-2</v>
      </c>
      <c r="T782">
        <v>2.4421693753104799E-2</v>
      </c>
      <c r="U782">
        <v>2.5237491415189699E-2</v>
      </c>
      <c r="V782">
        <v>69</v>
      </c>
      <c r="W782">
        <v>42.009997999999896</v>
      </c>
      <c r="X782">
        <v>-0.23225800557213999</v>
      </c>
      <c r="Y782">
        <v>-1.2346958449604901E-3</v>
      </c>
      <c r="Z782">
        <v>1.3825953677162801</v>
      </c>
      <c r="AA782">
        <v>-1.1474067103921299</v>
      </c>
      <c r="AB782">
        <v>-1.12816042020129</v>
      </c>
      <c r="AC782" t="s">
        <v>256</v>
      </c>
      <c r="AD782" t="s">
        <v>285</v>
      </c>
      <c r="AE782" t="s">
        <v>71</v>
      </c>
      <c r="AF782" t="s">
        <v>94</v>
      </c>
      <c r="AG782" t="s">
        <v>286</v>
      </c>
      <c r="AH782" s="45">
        <v>40898</v>
      </c>
      <c r="AI782">
        <v>1526520</v>
      </c>
      <c r="AK782" t="s">
        <v>287</v>
      </c>
      <c r="AL782" t="s">
        <v>288</v>
      </c>
      <c r="AM782" t="s">
        <v>245</v>
      </c>
    </row>
    <row r="783" spans="1:39" x14ac:dyDescent="0.3">
      <c r="A783" s="1">
        <v>43594</v>
      </c>
      <c r="B783" t="s">
        <v>7</v>
      </c>
      <c r="C783" t="s">
        <v>246</v>
      </c>
      <c r="D783">
        <v>1200</v>
      </c>
      <c r="E783">
        <v>12</v>
      </c>
      <c r="F783">
        <v>48.16</v>
      </c>
      <c r="G783">
        <v>49.060001</v>
      </c>
      <c r="H783">
        <v>47.130001</v>
      </c>
      <c r="I783">
        <v>48.830002</v>
      </c>
      <c r="J783">
        <v>48.830002</v>
      </c>
      <c r="K783">
        <v>2828200</v>
      </c>
      <c r="L783">
        <v>2.4569999999999999</v>
      </c>
      <c r="M783">
        <v>3.2821362797090001E-3</v>
      </c>
      <c r="N783">
        <v>-7.1324720794090996E-2</v>
      </c>
      <c r="O783">
        <v>-6.6929109237046494E-2</v>
      </c>
      <c r="P783">
        <v>-0.18358356981679999</v>
      </c>
      <c r="Q783">
        <v>0.230440295003977</v>
      </c>
      <c r="R783">
        <v>6.5269117997073606E-2</v>
      </c>
      <c r="S783">
        <v>3.2110687242674997E-2</v>
      </c>
      <c r="T783">
        <v>2.3035368349484501E-2</v>
      </c>
      <c r="U783">
        <v>2.81488442839594E-2</v>
      </c>
      <c r="V783">
        <v>69</v>
      </c>
      <c r="W783">
        <v>43.400002000000001</v>
      </c>
      <c r="X783">
        <v>-0.23225800557213999</v>
      </c>
      <c r="Y783">
        <v>-3.0259986019249502E-3</v>
      </c>
      <c r="Z783">
        <v>1.4267739598548399</v>
      </c>
      <c r="AA783">
        <v>1.30449527493365</v>
      </c>
      <c r="AB783">
        <v>1.7307229909483799</v>
      </c>
      <c r="AC783" t="s">
        <v>257</v>
      </c>
      <c r="AD783" t="s">
        <v>285</v>
      </c>
      <c r="AE783" t="s">
        <v>71</v>
      </c>
      <c r="AF783" t="s">
        <v>94</v>
      </c>
      <c r="AG783" t="s">
        <v>286</v>
      </c>
      <c r="AH783" s="45">
        <v>40898</v>
      </c>
      <c r="AI783">
        <v>1526520</v>
      </c>
      <c r="AK783" t="s">
        <v>287</v>
      </c>
      <c r="AL783" t="s">
        <v>288</v>
      </c>
      <c r="AM783" t="s">
        <v>245</v>
      </c>
    </row>
    <row r="784" spans="1:39" x14ac:dyDescent="0.3">
      <c r="A784" s="1">
        <v>43620</v>
      </c>
      <c r="B784" t="s">
        <v>7</v>
      </c>
      <c r="C784" t="s">
        <v>246</v>
      </c>
      <c r="D784">
        <v>1100</v>
      </c>
      <c r="E784">
        <v>12</v>
      </c>
      <c r="F784">
        <v>43.029998999999997</v>
      </c>
      <c r="G784">
        <v>45.380001</v>
      </c>
      <c r="H784">
        <v>42.779998999999997</v>
      </c>
      <c r="I784">
        <v>45.360000999999997</v>
      </c>
      <c r="J784">
        <v>45.360000999999997</v>
      </c>
      <c r="K784">
        <v>2237200</v>
      </c>
      <c r="L784">
        <v>2.1190000000000002</v>
      </c>
      <c r="M784">
        <v>6.1368968422147403E-2</v>
      </c>
      <c r="N784">
        <v>2.5453483421850099E-2</v>
      </c>
      <c r="O784">
        <v>-0.14503895836073399</v>
      </c>
      <c r="P784">
        <v>-0.14274802568359099</v>
      </c>
      <c r="Q784">
        <v>-0.19651339671793999</v>
      </c>
      <c r="R784">
        <v>3.3564920761736401E-2</v>
      </c>
      <c r="S784">
        <v>3.5964738562838397E-2</v>
      </c>
      <c r="T784">
        <v>2.4166637559294699E-2</v>
      </c>
      <c r="U784">
        <v>2.5348355746898799E-2</v>
      </c>
      <c r="V784">
        <v>69</v>
      </c>
      <c r="W784">
        <v>42.009997999999896</v>
      </c>
      <c r="X784">
        <v>-0.23225800557213999</v>
      </c>
      <c r="Y784">
        <v>2.1205927310919401E-2</v>
      </c>
      <c r="Z784">
        <v>1.38024087612421</v>
      </c>
      <c r="AA784">
        <v>-1.19037782371113</v>
      </c>
      <c r="AB784">
        <v>-1.09117158065436</v>
      </c>
      <c r="AC784" t="s">
        <v>257</v>
      </c>
      <c r="AD784" t="s">
        <v>285</v>
      </c>
      <c r="AE784" t="s">
        <v>71</v>
      </c>
      <c r="AF784" t="s">
        <v>94</v>
      </c>
      <c r="AG784" t="s">
        <v>286</v>
      </c>
      <c r="AH784" s="45">
        <v>40898</v>
      </c>
      <c r="AI784">
        <v>1526520</v>
      </c>
      <c r="AK784" t="s">
        <v>287</v>
      </c>
      <c r="AL784" t="s">
        <v>288</v>
      </c>
      <c r="AM784" t="s">
        <v>245</v>
      </c>
    </row>
    <row r="785" spans="1:39" x14ac:dyDescent="0.3">
      <c r="A785" s="1">
        <v>43630</v>
      </c>
      <c r="B785" t="s">
        <v>7</v>
      </c>
      <c r="C785" t="s">
        <v>246</v>
      </c>
      <c r="D785">
        <v>1100</v>
      </c>
      <c r="E785">
        <v>12</v>
      </c>
      <c r="F785">
        <v>46.610000999999997</v>
      </c>
      <c r="G785">
        <v>46.630001</v>
      </c>
      <c r="H785">
        <v>45.52</v>
      </c>
      <c r="I785">
        <v>45.549999</v>
      </c>
      <c r="J785">
        <v>45.549999</v>
      </c>
      <c r="K785">
        <v>757100</v>
      </c>
      <c r="L785">
        <v>2.093</v>
      </c>
      <c r="M785">
        <v>-1.5899278965799301E-2</v>
      </c>
      <c r="N785">
        <v>6.1660403042028602E-3</v>
      </c>
      <c r="O785">
        <v>-3.1336999957988297E-2</v>
      </c>
      <c r="P785">
        <v>-0.124517253504488</v>
      </c>
      <c r="Q785">
        <v>-0.21772829603212801</v>
      </c>
      <c r="R785">
        <v>1.3388869095954299E-2</v>
      </c>
      <c r="S785">
        <v>2.02969270804556E-2</v>
      </c>
      <c r="T785">
        <v>2.3866718454340199E-2</v>
      </c>
      <c r="U785">
        <v>2.51509026845727E-2</v>
      </c>
      <c r="V785">
        <v>69</v>
      </c>
      <c r="W785">
        <v>42.009997999999896</v>
      </c>
      <c r="X785">
        <v>-0.23225800557213999</v>
      </c>
      <c r="Y785">
        <v>-1.6128120944145399E-3</v>
      </c>
      <c r="Z785">
        <v>1.3758574414790701</v>
      </c>
      <c r="AA785">
        <v>-1.16485291889042</v>
      </c>
      <c r="AB785">
        <v>-1.1766340361124901</v>
      </c>
      <c r="AC785" t="s">
        <v>257</v>
      </c>
      <c r="AD785" t="s">
        <v>285</v>
      </c>
      <c r="AE785" t="s">
        <v>71</v>
      </c>
      <c r="AF785" t="s">
        <v>94</v>
      </c>
      <c r="AG785" t="s">
        <v>286</v>
      </c>
      <c r="AH785" s="45">
        <v>40898</v>
      </c>
      <c r="AI785">
        <v>1526520</v>
      </c>
      <c r="AK785" t="s">
        <v>287</v>
      </c>
      <c r="AL785" t="s">
        <v>288</v>
      </c>
      <c r="AM785" t="s">
        <v>245</v>
      </c>
    </row>
    <row r="786" spans="1:39" x14ac:dyDescent="0.3">
      <c r="A786" s="1">
        <v>43634</v>
      </c>
      <c r="B786" t="s">
        <v>7</v>
      </c>
      <c r="C786" t="s">
        <v>239</v>
      </c>
      <c r="D786">
        <v>700</v>
      </c>
      <c r="E786">
        <v>12</v>
      </c>
      <c r="F786">
        <v>45.970001000000003</v>
      </c>
      <c r="G786">
        <v>46.860000999999997</v>
      </c>
      <c r="H786">
        <v>45.900002000000001</v>
      </c>
      <c r="I786">
        <v>46.310001</v>
      </c>
      <c r="J786">
        <v>46.310001</v>
      </c>
      <c r="K786">
        <v>1007500</v>
      </c>
      <c r="L786">
        <v>2.06</v>
      </c>
      <c r="M786">
        <v>1.3697376738513799E-2</v>
      </c>
      <c r="N786">
        <v>1.08555123583232E-2</v>
      </c>
      <c r="O786">
        <v>-9.4563136484273093E-3</v>
      </c>
      <c r="P786">
        <v>-9.9600034624373196E-2</v>
      </c>
      <c r="Q786">
        <v>-0.23435235625980699</v>
      </c>
      <c r="R786">
        <v>1.4271540178686299E-2</v>
      </c>
      <c r="S786">
        <v>2.04447940886959E-2</v>
      </c>
      <c r="T786">
        <v>2.3950066379171301E-2</v>
      </c>
      <c r="U786">
        <v>2.5119334362231599E-2</v>
      </c>
      <c r="V786">
        <v>69</v>
      </c>
      <c r="W786">
        <v>42.009997999999896</v>
      </c>
      <c r="X786">
        <v>-0.23225800557213999</v>
      </c>
      <c r="Y786">
        <v>9.6704895497130797E-3</v>
      </c>
      <c r="Z786">
        <v>1.3757407360429601</v>
      </c>
      <c r="AA786">
        <v>-1.2144606166737999</v>
      </c>
      <c r="AB786">
        <v>-1.2203235627606901</v>
      </c>
      <c r="AC786" t="s">
        <v>257</v>
      </c>
      <c r="AD786" t="s">
        <v>285</v>
      </c>
      <c r="AE786" t="s">
        <v>71</v>
      </c>
      <c r="AF786" t="s">
        <v>94</v>
      </c>
      <c r="AG786" t="s">
        <v>286</v>
      </c>
      <c r="AH786" s="45">
        <v>40898</v>
      </c>
      <c r="AI786">
        <v>1526520</v>
      </c>
      <c r="AK786" t="s">
        <v>287</v>
      </c>
      <c r="AL786" t="s">
        <v>288</v>
      </c>
      <c r="AM786" t="s">
        <v>245</v>
      </c>
    </row>
    <row r="787" spans="1:39" x14ac:dyDescent="0.3">
      <c r="A787" s="1">
        <v>43640</v>
      </c>
      <c r="B787" t="s">
        <v>7</v>
      </c>
      <c r="C787" t="s">
        <v>246</v>
      </c>
      <c r="D787">
        <v>800</v>
      </c>
      <c r="E787">
        <v>12</v>
      </c>
      <c r="F787">
        <v>47.16</v>
      </c>
      <c r="G787">
        <v>47.580002</v>
      </c>
      <c r="H787">
        <v>46.380001</v>
      </c>
      <c r="I787">
        <v>46.41</v>
      </c>
      <c r="J787">
        <v>46.41</v>
      </c>
      <c r="K787">
        <v>1346900</v>
      </c>
      <c r="L787">
        <v>2.0209999999999999</v>
      </c>
      <c r="M787">
        <v>-1.8995321103153599E-2</v>
      </c>
      <c r="N787">
        <v>1.5854387905329601E-2</v>
      </c>
      <c r="O787">
        <v>-2.1523469814151599E-3</v>
      </c>
      <c r="P787">
        <v>-8.9987603330655294E-2</v>
      </c>
      <c r="Q787">
        <v>-0.206062474380732</v>
      </c>
      <c r="R787">
        <v>1.64093250884862E-2</v>
      </c>
      <c r="S787">
        <v>1.90956466893542E-2</v>
      </c>
      <c r="T787">
        <v>2.3873043320865601E-2</v>
      </c>
      <c r="U787">
        <v>2.5120667684471298E-2</v>
      </c>
      <c r="V787">
        <v>69</v>
      </c>
      <c r="W787">
        <v>42.009997999999896</v>
      </c>
      <c r="X787">
        <v>-0.23225800557213999</v>
      </c>
      <c r="Y787">
        <v>-1.73338836506086E-3</v>
      </c>
      <c r="Z787">
        <v>1.36818168388141</v>
      </c>
      <c r="AA787">
        <v>-1.0370927011904001</v>
      </c>
      <c r="AB787">
        <v>-1.1390927574666601</v>
      </c>
      <c r="AC787" t="s">
        <v>257</v>
      </c>
      <c r="AD787" t="s">
        <v>285</v>
      </c>
      <c r="AE787" t="s">
        <v>71</v>
      </c>
      <c r="AF787" t="s">
        <v>94</v>
      </c>
      <c r="AG787" t="s">
        <v>286</v>
      </c>
      <c r="AH787" s="45">
        <v>40898</v>
      </c>
      <c r="AI787">
        <v>1526520</v>
      </c>
      <c r="AK787" t="s">
        <v>287</v>
      </c>
      <c r="AL787" t="s">
        <v>288</v>
      </c>
      <c r="AM787" t="s">
        <v>245</v>
      </c>
    </row>
    <row r="788" spans="1:39" x14ac:dyDescent="0.3">
      <c r="A788" s="1">
        <v>43557</v>
      </c>
      <c r="B788" t="s">
        <v>7</v>
      </c>
      <c r="C788" t="s">
        <v>239</v>
      </c>
      <c r="D788">
        <v>1700</v>
      </c>
      <c r="E788">
        <v>13</v>
      </c>
      <c r="F788">
        <v>52.66</v>
      </c>
      <c r="G788">
        <v>52.939999</v>
      </c>
      <c r="H788">
        <v>52.130001</v>
      </c>
      <c r="I788">
        <v>52.560001</v>
      </c>
      <c r="J788">
        <v>52.560001</v>
      </c>
      <c r="K788">
        <v>1030800</v>
      </c>
      <c r="L788">
        <v>2.4809999999999999</v>
      </c>
      <c r="M788">
        <v>-3.41882564479084E-3</v>
      </c>
      <c r="N788">
        <v>3.1699658790322702E-2</v>
      </c>
      <c r="O788">
        <v>3.80589911718712E-4</v>
      </c>
      <c r="P788">
        <v>-2.5916905970236E-2</v>
      </c>
      <c r="Q788">
        <v>0.295321573597986</v>
      </c>
      <c r="R788">
        <v>1.1990664436620399E-2</v>
      </c>
      <c r="S788">
        <v>1.36881789307214E-2</v>
      </c>
      <c r="T788">
        <v>2.1348524489164598E-2</v>
      </c>
      <c r="U788">
        <v>2.7628334574845599E-2</v>
      </c>
      <c r="V788">
        <v>69</v>
      </c>
      <c r="W788">
        <v>36.75</v>
      </c>
      <c r="X788">
        <v>-0.206632122714411</v>
      </c>
      <c r="Y788" s="44">
        <v>1.7455614805152698E-5</v>
      </c>
      <c r="Z788">
        <v>1.38172815920828</v>
      </c>
      <c r="AA788">
        <v>1.3254892052437599</v>
      </c>
      <c r="AB788">
        <v>1.0591960222778001</v>
      </c>
      <c r="AC788" t="s">
        <v>258</v>
      </c>
      <c r="AD788" t="s">
        <v>285</v>
      </c>
      <c r="AE788" t="s">
        <v>71</v>
      </c>
      <c r="AF788" t="s">
        <v>94</v>
      </c>
      <c r="AG788" t="s">
        <v>286</v>
      </c>
      <c r="AH788" s="45">
        <v>40898</v>
      </c>
      <c r="AI788">
        <v>1526520</v>
      </c>
      <c r="AK788" t="s">
        <v>287</v>
      </c>
      <c r="AL788" t="s">
        <v>288</v>
      </c>
      <c r="AM788" t="s">
        <v>245</v>
      </c>
    </row>
    <row r="789" spans="1:39" x14ac:dyDescent="0.3">
      <c r="A789" s="1">
        <v>43563</v>
      </c>
      <c r="B789" t="s">
        <v>7</v>
      </c>
      <c r="C789" t="s">
        <v>246</v>
      </c>
      <c r="D789">
        <v>900</v>
      </c>
      <c r="E789">
        <v>13</v>
      </c>
      <c r="F789">
        <v>52.900002000000001</v>
      </c>
      <c r="G789">
        <v>52.900002000000001</v>
      </c>
      <c r="H789">
        <v>51.790000999999997</v>
      </c>
      <c r="I789">
        <v>52.209998999999897</v>
      </c>
      <c r="J789">
        <v>52.209998999999897</v>
      </c>
      <c r="K789">
        <v>1493000</v>
      </c>
      <c r="L789">
        <v>2.5190000000000001</v>
      </c>
      <c r="M789">
        <v>-1.31293484023944E-2</v>
      </c>
      <c r="N789">
        <v>-1.0100190577979E-2</v>
      </c>
      <c r="O789">
        <v>2.24685032470061E-2</v>
      </c>
      <c r="P789">
        <v>-5.6413336477696897E-2</v>
      </c>
      <c r="Q789">
        <v>0.26265153806307101</v>
      </c>
      <c r="R789">
        <v>1.3540836072493101E-2</v>
      </c>
      <c r="S789">
        <v>1.28694369201441E-2</v>
      </c>
      <c r="T789">
        <v>1.87002998190566E-2</v>
      </c>
      <c r="U789">
        <v>2.7499072501714201E-2</v>
      </c>
      <c r="V789">
        <v>69</v>
      </c>
      <c r="W789">
        <v>36.75</v>
      </c>
      <c r="X789">
        <v>-0.206632122714411</v>
      </c>
      <c r="Y789">
        <v>1.0469119934194001E-3</v>
      </c>
      <c r="Z789">
        <v>1.3704149816470601</v>
      </c>
      <c r="AA789">
        <v>1.18984871281548</v>
      </c>
      <c r="AB789">
        <v>1.21812738716332</v>
      </c>
      <c r="AC789" t="s">
        <v>258</v>
      </c>
      <c r="AD789" t="s">
        <v>285</v>
      </c>
      <c r="AE789" t="s">
        <v>71</v>
      </c>
      <c r="AF789" t="s">
        <v>94</v>
      </c>
      <c r="AG789" t="s">
        <v>286</v>
      </c>
      <c r="AH789" s="45">
        <v>40898</v>
      </c>
      <c r="AI789">
        <v>1526520</v>
      </c>
      <c r="AK789" t="s">
        <v>287</v>
      </c>
      <c r="AL789" t="s">
        <v>288</v>
      </c>
      <c r="AM789" t="s">
        <v>245</v>
      </c>
    </row>
    <row r="790" spans="1:39" x14ac:dyDescent="0.3">
      <c r="A790" s="1">
        <v>43564</v>
      </c>
      <c r="B790" t="s">
        <v>7</v>
      </c>
      <c r="C790" t="s">
        <v>239</v>
      </c>
      <c r="D790">
        <v>1500</v>
      </c>
      <c r="E790">
        <v>13</v>
      </c>
      <c r="F790">
        <v>51.84</v>
      </c>
      <c r="G790">
        <v>53.619999</v>
      </c>
      <c r="H790">
        <v>51.790000999999997</v>
      </c>
      <c r="I790">
        <v>53.02</v>
      </c>
      <c r="J790">
        <v>53.02</v>
      </c>
      <c r="K790">
        <v>1520300</v>
      </c>
      <c r="L790">
        <v>2.4990000000000001</v>
      </c>
      <c r="M790">
        <v>1.5395172591837701E-2</v>
      </c>
      <c r="N790">
        <v>8.7138076586494705E-3</v>
      </c>
      <c r="O790">
        <v>4.0609832946634901E-2</v>
      </c>
      <c r="P790">
        <v>-7.5360049431616796E-2</v>
      </c>
      <c r="Q790">
        <v>0.28680231369611597</v>
      </c>
      <c r="R790">
        <v>1.55238253796497E-2</v>
      </c>
      <c r="S790">
        <v>1.3193659609728599E-2</v>
      </c>
      <c r="T790">
        <v>1.8271912050922299E-2</v>
      </c>
      <c r="U790">
        <v>2.75068726777002E-2</v>
      </c>
      <c r="V790">
        <v>69</v>
      </c>
      <c r="W790">
        <v>36.75</v>
      </c>
      <c r="X790">
        <v>-0.206632122714411</v>
      </c>
      <c r="Y790">
        <v>-6.0859766572597396E-3</v>
      </c>
      <c r="Z790">
        <v>1.3656259815042</v>
      </c>
      <c r="AA790">
        <v>1.32066466248588</v>
      </c>
      <c r="AB790">
        <v>1.2171624786117401</v>
      </c>
      <c r="AC790" t="s">
        <v>258</v>
      </c>
      <c r="AD790" t="s">
        <v>285</v>
      </c>
      <c r="AE790" t="s">
        <v>71</v>
      </c>
      <c r="AF790" t="s">
        <v>94</v>
      </c>
      <c r="AG790" t="s">
        <v>286</v>
      </c>
      <c r="AH790" s="45">
        <v>40898</v>
      </c>
      <c r="AI790">
        <v>1526520</v>
      </c>
      <c r="AK790" t="s">
        <v>287</v>
      </c>
      <c r="AL790" t="s">
        <v>288</v>
      </c>
      <c r="AM790" t="s">
        <v>245</v>
      </c>
    </row>
    <row r="791" spans="1:39" x14ac:dyDescent="0.3">
      <c r="A791" s="1">
        <v>43571</v>
      </c>
      <c r="B791" t="s">
        <v>7</v>
      </c>
      <c r="C791" t="s">
        <v>246</v>
      </c>
      <c r="D791">
        <v>2400</v>
      </c>
      <c r="E791">
        <v>13</v>
      </c>
      <c r="F791">
        <v>52.599997999999999</v>
      </c>
      <c r="G791">
        <v>52.939999</v>
      </c>
      <c r="H791">
        <v>52.09</v>
      </c>
      <c r="I791">
        <v>52.23</v>
      </c>
      <c r="J791">
        <v>52.23</v>
      </c>
      <c r="K791">
        <v>1145500</v>
      </c>
      <c r="L791">
        <v>2.5920000000000001</v>
      </c>
      <c r="M791">
        <v>-3.6311172936756798E-3</v>
      </c>
      <c r="N791">
        <v>-1.50121584126722E-2</v>
      </c>
      <c r="O791">
        <v>1.23291871916486E-2</v>
      </c>
      <c r="P791">
        <v>-8.2998613913304695E-2</v>
      </c>
      <c r="Q791">
        <v>0.23867618253063999</v>
      </c>
      <c r="R791">
        <v>1.32249255607971E-2</v>
      </c>
      <c r="S791">
        <v>1.33360667000534E-2</v>
      </c>
      <c r="T791">
        <v>1.80495938899497E-2</v>
      </c>
      <c r="U791">
        <v>2.7485135657135399E-2</v>
      </c>
      <c r="V791">
        <v>69</v>
      </c>
      <c r="W791">
        <v>36.75</v>
      </c>
      <c r="X791">
        <v>-0.206632122714411</v>
      </c>
      <c r="Y791">
        <v>5.0922850790659495E-4</v>
      </c>
      <c r="Z791">
        <v>1.35279163984222</v>
      </c>
      <c r="AA791">
        <v>1.10398551218168</v>
      </c>
      <c r="AB791">
        <v>1.2137243200112899</v>
      </c>
      <c r="AC791" t="s">
        <v>258</v>
      </c>
      <c r="AD791" t="s">
        <v>285</v>
      </c>
      <c r="AE791" t="s">
        <v>71</v>
      </c>
      <c r="AF791" t="s">
        <v>94</v>
      </c>
      <c r="AG791" t="s">
        <v>286</v>
      </c>
      <c r="AH791" s="45">
        <v>40898</v>
      </c>
      <c r="AI791">
        <v>1526520</v>
      </c>
      <c r="AK791" t="s">
        <v>287</v>
      </c>
      <c r="AL791" t="s">
        <v>288</v>
      </c>
      <c r="AM791" t="s">
        <v>245</v>
      </c>
    </row>
    <row r="792" spans="1:39" x14ac:dyDescent="0.3">
      <c r="A792" s="1">
        <v>43573</v>
      </c>
      <c r="B792" t="s">
        <v>7</v>
      </c>
      <c r="C792" t="s">
        <v>246</v>
      </c>
      <c r="D792">
        <v>2800</v>
      </c>
      <c r="E792">
        <v>13</v>
      </c>
      <c r="F792">
        <v>50.900002000000001</v>
      </c>
      <c r="G792">
        <v>51.75</v>
      </c>
      <c r="H792">
        <v>50.259997999999896</v>
      </c>
      <c r="I792">
        <v>51.720001000000003</v>
      </c>
      <c r="J792">
        <v>51.720001000000003</v>
      </c>
      <c r="K792">
        <v>1041800</v>
      </c>
      <c r="L792">
        <v>2.56</v>
      </c>
      <c r="M792">
        <v>1.8145068736468001E-2</v>
      </c>
      <c r="N792">
        <v>-4.0914796863388697E-2</v>
      </c>
      <c r="O792">
        <v>1.08865965278949E-2</v>
      </c>
      <c r="P792">
        <v>-0.12232713178818</v>
      </c>
      <c r="Q792">
        <v>0.20579688005614</v>
      </c>
      <c r="R792">
        <v>1.86211485712998E-2</v>
      </c>
      <c r="S792">
        <v>1.5134270815548599E-2</v>
      </c>
      <c r="T792">
        <v>1.8162452954776899E-2</v>
      </c>
      <c r="U792">
        <v>2.7539596395750699E-2</v>
      </c>
      <c r="V792">
        <v>69</v>
      </c>
      <c r="W792">
        <v>36.75</v>
      </c>
      <c r="X792">
        <v>-0.206632122714411</v>
      </c>
      <c r="Y792">
        <v>1.5778467813143101E-3</v>
      </c>
      <c r="Z792">
        <v>1.35408060026653</v>
      </c>
      <c r="AA792">
        <v>0.94339451809728903</v>
      </c>
      <c r="AB792">
        <v>1.0571274300642099</v>
      </c>
      <c r="AC792" t="s">
        <v>258</v>
      </c>
      <c r="AD792" t="s">
        <v>285</v>
      </c>
      <c r="AE792" t="s">
        <v>71</v>
      </c>
      <c r="AF792" t="s">
        <v>94</v>
      </c>
      <c r="AG792" t="s">
        <v>286</v>
      </c>
      <c r="AH792" s="45">
        <v>40898</v>
      </c>
      <c r="AI792">
        <v>1526520</v>
      </c>
      <c r="AK792" t="s">
        <v>287</v>
      </c>
      <c r="AL792" t="s">
        <v>288</v>
      </c>
      <c r="AM792" t="s">
        <v>245</v>
      </c>
    </row>
    <row r="793" spans="1:39" x14ac:dyDescent="0.3">
      <c r="A793" s="1">
        <v>43586</v>
      </c>
      <c r="B793" t="s">
        <v>7</v>
      </c>
      <c r="C793" t="s">
        <v>246</v>
      </c>
      <c r="D793">
        <v>1400</v>
      </c>
      <c r="E793">
        <v>13</v>
      </c>
      <c r="F793">
        <v>53.34</v>
      </c>
      <c r="G793">
        <v>53.689999</v>
      </c>
      <c r="H793">
        <v>52.169998</v>
      </c>
      <c r="I793">
        <v>52.240001999999997</v>
      </c>
      <c r="J793">
        <v>52.240001999999997</v>
      </c>
      <c r="K793">
        <v>1281200</v>
      </c>
      <c r="L793">
        <v>2.5110000000000001</v>
      </c>
      <c r="M793">
        <v>-1.8773623931651801E-2</v>
      </c>
      <c r="N793">
        <v>-1.5386322956836399E-2</v>
      </c>
      <c r="O793">
        <v>1.52380415366097E-2</v>
      </c>
      <c r="P793">
        <v>-8.9130726933825496E-2</v>
      </c>
      <c r="Q793">
        <v>0.333643255854426</v>
      </c>
      <c r="R793">
        <v>1.03133281237814E-2</v>
      </c>
      <c r="S793">
        <v>1.5646188715369699E-2</v>
      </c>
      <c r="T793">
        <v>1.6599551465402901E-2</v>
      </c>
      <c r="U793">
        <v>2.69323070818114E-2</v>
      </c>
      <c r="V793">
        <v>69</v>
      </c>
      <c r="W793">
        <v>36.840000000000003</v>
      </c>
      <c r="X793">
        <v>-0.206632122714411</v>
      </c>
      <c r="Y793">
        <v>-7.5304459681844096E-3</v>
      </c>
      <c r="Z793">
        <v>1.39965575621065</v>
      </c>
      <c r="AA793">
        <v>1.7528812248194301</v>
      </c>
      <c r="AB793">
        <v>1.63844763824356</v>
      </c>
      <c r="AC793" t="s">
        <v>258</v>
      </c>
      <c r="AD793" t="s">
        <v>285</v>
      </c>
      <c r="AE793" t="s">
        <v>71</v>
      </c>
      <c r="AF793" t="s">
        <v>94</v>
      </c>
      <c r="AG793" t="s">
        <v>286</v>
      </c>
      <c r="AH793" s="45">
        <v>40898</v>
      </c>
      <c r="AI793">
        <v>1526520</v>
      </c>
      <c r="AK793" t="s">
        <v>287</v>
      </c>
      <c r="AL793" t="s">
        <v>288</v>
      </c>
      <c r="AM793" t="s">
        <v>245</v>
      </c>
    </row>
    <row r="794" spans="1:39" x14ac:dyDescent="0.3">
      <c r="A794" s="1">
        <v>43593</v>
      </c>
      <c r="B794" t="s">
        <v>7</v>
      </c>
      <c r="C794" t="s">
        <v>246</v>
      </c>
      <c r="D794">
        <v>900</v>
      </c>
      <c r="E794">
        <v>13</v>
      </c>
      <c r="F794">
        <v>51.450001</v>
      </c>
      <c r="G794">
        <v>51.650002000000001</v>
      </c>
      <c r="H794">
        <v>46.400002000000001</v>
      </c>
      <c r="I794">
        <v>48.669998</v>
      </c>
      <c r="J794">
        <v>48.669998</v>
      </c>
      <c r="K794">
        <v>10980500</v>
      </c>
      <c r="L794">
        <v>2.4820000000000002</v>
      </c>
      <c r="M794">
        <v>-0.121178879713166</v>
      </c>
      <c r="N794">
        <v>-7.0785740500727806E-2</v>
      </c>
      <c r="O794">
        <v>-8.3340593919150094E-2</v>
      </c>
      <c r="P794">
        <v>-0.19619655680734599</v>
      </c>
      <c r="Q794">
        <v>0.21053583486274999</v>
      </c>
      <c r="R794">
        <v>6.53057779170301E-2</v>
      </c>
      <c r="S794">
        <v>3.2147376869469398E-2</v>
      </c>
      <c r="T794">
        <v>2.3035458688018699E-2</v>
      </c>
      <c r="U794">
        <v>2.81700920927496E-2</v>
      </c>
      <c r="V794">
        <v>69</v>
      </c>
      <c r="W794">
        <v>38.270000000000003</v>
      </c>
      <c r="X794">
        <v>-0.23225800557213999</v>
      </c>
      <c r="Y794">
        <v>-1.60671540560346E-3</v>
      </c>
      <c r="Z794">
        <v>1.4282505137893899</v>
      </c>
      <c r="AA794">
        <v>1.1521411128635799</v>
      </c>
      <c r="AB794">
        <v>1.8269023103509101</v>
      </c>
      <c r="AC794" t="s">
        <v>258</v>
      </c>
      <c r="AD794" t="s">
        <v>285</v>
      </c>
      <c r="AE794" t="s">
        <v>71</v>
      </c>
      <c r="AF794" t="s">
        <v>94</v>
      </c>
      <c r="AG794" t="s">
        <v>286</v>
      </c>
      <c r="AH794" s="45">
        <v>40898</v>
      </c>
      <c r="AI794">
        <v>1526520</v>
      </c>
      <c r="AK794" t="s">
        <v>287</v>
      </c>
      <c r="AL794" t="s">
        <v>288</v>
      </c>
      <c r="AM794" t="s">
        <v>245</v>
      </c>
    </row>
    <row r="795" spans="1:39" x14ac:dyDescent="0.3">
      <c r="A795" s="1">
        <v>43600</v>
      </c>
      <c r="B795" t="s">
        <v>7</v>
      </c>
      <c r="C795" t="s">
        <v>246</v>
      </c>
      <c r="D795">
        <v>2200</v>
      </c>
      <c r="E795">
        <v>13</v>
      </c>
      <c r="F795">
        <v>46.77</v>
      </c>
      <c r="G795">
        <v>47.810001</v>
      </c>
      <c r="H795">
        <v>46.330002</v>
      </c>
      <c r="I795">
        <v>47.200001</v>
      </c>
      <c r="J795">
        <v>47.200001</v>
      </c>
      <c r="K795">
        <v>1808000</v>
      </c>
      <c r="L795">
        <v>2.379</v>
      </c>
      <c r="M795">
        <v>4.2463120678915304E-3</v>
      </c>
      <c r="N795">
        <v>-3.06688689743361E-2</v>
      </c>
      <c r="O795">
        <v>-0.10813207382330201</v>
      </c>
      <c r="P795">
        <v>-0.187604150509594</v>
      </c>
      <c r="Q795">
        <v>-3.06688689743361E-2</v>
      </c>
      <c r="R795">
        <v>2.2861597628363799E-2</v>
      </c>
      <c r="S795">
        <v>3.2830806646544898E-2</v>
      </c>
      <c r="T795">
        <v>2.24930720086126E-2</v>
      </c>
      <c r="U795">
        <v>2.51454732027141E-2</v>
      </c>
      <c r="V795">
        <v>69</v>
      </c>
      <c r="W795">
        <v>43.400002000000001</v>
      </c>
      <c r="X795">
        <v>-0.23225800557213999</v>
      </c>
      <c r="Y795">
        <v>5.8219943882337104E-3</v>
      </c>
      <c r="Z795">
        <v>1.3393897514167901</v>
      </c>
      <c r="AA795">
        <v>-0.34056003158779202</v>
      </c>
      <c r="AB795">
        <v>-2.2156406319525999E-2</v>
      </c>
      <c r="AC795" t="s">
        <v>258</v>
      </c>
      <c r="AD795" t="s">
        <v>285</v>
      </c>
      <c r="AE795" t="s">
        <v>71</v>
      </c>
      <c r="AF795" t="s">
        <v>94</v>
      </c>
      <c r="AG795" t="s">
        <v>286</v>
      </c>
      <c r="AH795" s="45">
        <v>40898</v>
      </c>
      <c r="AI795">
        <v>1526520</v>
      </c>
      <c r="AK795" t="s">
        <v>287</v>
      </c>
      <c r="AL795" t="s">
        <v>288</v>
      </c>
      <c r="AM795" t="s">
        <v>245</v>
      </c>
    </row>
    <row r="796" spans="1:39" x14ac:dyDescent="0.3">
      <c r="A796" s="1">
        <v>43623</v>
      </c>
      <c r="B796" t="s">
        <v>7</v>
      </c>
      <c r="C796" t="s">
        <v>246</v>
      </c>
      <c r="D796">
        <v>1000</v>
      </c>
      <c r="E796">
        <v>13</v>
      </c>
      <c r="F796">
        <v>45.220001000000003</v>
      </c>
      <c r="G796">
        <v>45.98</v>
      </c>
      <c r="H796">
        <v>44.82</v>
      </c>
      <c r="I796">
        <v>45.27</v>
      </c>
      <c r="J796">
        <v>45.27</v>
      </c>
      <c r="K796">
        <v>1388900</v>
      </c>
      <c r="L796">
        <v>2.0840000000000001</v>
      </c>
      <c r="M796">
        <v>9.5439632439080508E-3</v>
      </c>
      <c r="N796">
        <v>6.8566946869168699E-2</v>
      </c>
      <c r="O796">
        <v>-0.19359710101758501</v>
      </c>
      <c r="P796">
        <v>-0.117414806466377</v>
      </c>
      <c r="Q796">
        <v>-0.21680586085624201</v>
      </c>
      <c r="R796">
        <v>2.77045088566256E-2</v>
      </c>
      <c r="S796">
        <v>3.3247014112092799E-2</v>
      </c>
      <c r="T796">
        <v>2.38788813389046E-2</v>
      </c>
      <c r="U796">
        <v>2.5250899669415801E-2</v>
      </c>
      <c r="V796">
        <v>69</v>
      </c>
      <c r="W796">
        <v>42.009997999999896</v>
      </c>
      <c r="X796">
        <v>-0.23225800557213999</v>
      </c>
      <c r="Y796">
        <v>1.0442979367750601E-2</v>
      </c>
      <c r="Z796">
        <v>1.3787748793800401</v>
      </c>
      <c r="AA796">
        <v>-1.23745360578764</v>
      </c>
      <c r="AB796">
        <v>-1.2768660454998</v>
      </c>
      <c r="AC796" t="s">
        <v>258</v>
      </c>
      <c r="AD796" t="s">
        <v>285</v>
      </c>
      <c r="AE796" t="s">
        <v>71</v>
      </c>
      <c r="AF796" t="s">
        <v>94</v>
      </c>
      <c r="AG796" t="s">
        <v>286</v>
      </c>
      <c r="AH796" s="45">
        <v>40898</v>
      </c>
      <c r="AI796">
        <v>1526520</v>
      </c>
      <c r="AK796" t="s">
        <v>287</v>
      </c>
      <c r="AL796" t="s">
        <v>288</v>
      </c>
      <c r="AM796" t="s">
        <v>245</v>
      </c>
    </row>
    <row r="797" spans="1:39" x14ac:dyDescent="0.3">
      <c r="A797" s="1">
        <v>43559</v>
      </c>
      <c r="B797" t="s">
        <v>7</v>
      </c>
      <c r="C797" t="s">
        <v>246</v>
      </c>
      <c r="D797">
        <v>900</v>
      </c>
      <c r="E797">
        <v>14</v>
      </c>
      <c r="F797">
        <v>53.529998999999997</v>
      </c>
      <c r="G797">
        <v>53.77</v>
      </c>
      <c r="H797">
        <v>52.990001999999997</v>
      </c>
      <c r="I797">
        <v>53.700001</v>
      </c>
      <c r="J797">
        <v>53.700001</v>
      </c>
      <c r="K797">
        <v>1239300</v>
      </c>
      <c r="L797">
        <v>2.512</v>
      </c>
      <c r="M797">
        <v>3.1707944126164599E-3</v>
      </c>
      <c r="N797">
        <v>4.7087722185681802E-2</v>
      </c>
      <c r="O797">
        <v>2.60343129878494E-2</v>
      </c>
      <c r="P797">
        <v>5.0803361507782002E-2</v>
      </c>
      <c r="Q797">
        <v>0.259649212455208</v>
      </c>
      <c r="R797">
        <v>1.1665175846635E-2</v>
      </c>
      <c r="S797">
        <v>1.41197850768052E-2</v>
      </c>
      <c r="T797">
        <v>2.00368287372748E-2</v>
      </c>
      <c r="U797">
        <v>2.7535704521640499E-2</v>
      </c>
      <c r="V797">
        <v>69</v>
      </c>
      <c r="W797">
        <v>36.75</v>
      </c>
      <c r="X797">
        <v>-0.206632122714411</v>
      </c>
      <c r="Y797">
        <v>2.0824655091414399E-3</v>
      </c>
      <c r="Z797">
        <v>1.3718204660992901</v>
      </c>
      <c r="AA797">
        <v>1.16313726412444</v>
      </c>
      <c r="AB797">
        <v>1.18874633634882</v>
      </c>
      <c r="AC797" t="s">
        <v>259</v>
      </c>
      <c r="AD797" t="s">
        <v>285</v>
      </c>
      <c r="AE797" t="s">
        <v>71</v>
      </c>
      <c r="AF797" t="s">
        <v>94</v>
      </c>
      <c r="AG797" t="s">
        <v>286</v>
      </c>
      <c r="AH797" s="45">
        <v>40898</v>
      </c>
      <c r="AI797">
        <v>1526520</v>
      </c>
      <c r="AK797" t="s">
        <v>287</v>
      </c>
      <c r="AL797" t="s">
        <v>288</v>
      </c>
      <c r="AM797" t="s">
        <v>245</v>
      </c>
    </row>
    <row r="798" spans="1:39" x14ac:dyDescent="0.3">
      <c r="A798" s="1">
        <v>43588</v>
      </c>
      <c r="B798" t="s">
        <v>7</v>
      </c>
      <c r="C798" t="s">
        <v>246</v>
      </c>
      <c r="D798">
        <v>700</v>
      </c>
      <c r="E798">
        <v>14</v>
      </c>
      <c r="F798">
        <v>53.490001999999997</v>
      </c>
      <c r="G798">
        <v>55.200001</v>
      </c>
      <c r="H798">
        <v>53.25</v>
      </c>
      <c r="I798">
        <v>55.080002</v>
      </c>
      <c r="J798">
        <v>55.080002</v>
      </c>
      <c r="K798">
        <v>2551900</v>
      </c>
      <c r="L798">
        <v>2.5310000000000001</v>
      </c>
      <c r="M798">
        <v>4.9117070345187898E-2</v>
      </c>
      <c r="N798">
        <v>3.1163266389278702E-2</v>
      </c>
      <c r="O798">
        <v>4.6831316969044003E-2</v>
      </c>
      <c r="P798">
        <v>-4.50830021300231E-2</v>
      </c>
      <c r="Q798">
        <v>0.36333684009433398</v>
      </c>
      <c r="R798">
        <v>2.5462032567398499E-2</v>
      </c>
      <c r="S798">
        <v>1.8065870131952402E-2</v>
      </c>
      <c r="T798">
        <v>1.77641606885694E-2</v>
      </c>
      <c r="U798">
        <v>2.7074231618259399E-2</v>
      </c>
      <c r="V798">
        <v>69</v>
      </c>
      <c r="W798">
        <v>37.119999</v>
      </c>
      <c r="X798">
        <v>-0.206632122714411</v>
      </c>
      <c r="Y798">
        <v>9.5921274614703799E-3</v>
      </c>
      <c r="Z798">
        <v>1.42376349939709</v>
      </c>
      <c r="AA798">
        <v>1.98813336136817</v>
      </c>
      <c r="AB798">
        <v>1.8394025937993299</v>
      </c>
      <c r="AC798" t="s">
        <v>259</v>
      </c>
      <c r="AD798" t="s">
        <v>285</v>
      </c>
      <c r="AE798" t="s">
        <v>71</v>
      </c>
      <c r="AF798" t="s">
        <v>94</v>
      </c>
      <c r="AG798" t="s">
        <v>286</v>
      </c>
      <c r="AH798" s="45">
        <v>40898</v>
      </c>
      <c r="AI798">
        <v>1526520</v>
      </c>
      <c r="AK798" t="s">
        <v>287</v>
      </c>
      <c r="AL798" t="s">
        <v>288</v>
      </c>
      <c r="AM798" t="s">
        <v>245</v>
      </c>
    </row>
    <row r="799" spans="1:39" x14ac:dyDescent="0.3">
      <c r="A799" s="1">
        <v>43593</v>
      </c>
      <c r="B799" t="s">
        <v>7</v>
      </c>
      <c r="C799" t="s">
        <v>239</v>
      </c>
      <c r="D799">
        <v>600</v>
      </c>
      <c r="E799">
        <v>14</v>
      </c>
      <c r="F799">
        <v>51.450001</v>
      </c>
      <c r="G799">
        <v>51.650002000000001</v>
      </c>
      <c r="H799">
        <v>46.400002000000001</v>
      </c>
      <c r="I799">
        <v>48.669998</v>
      </c>
      <c r="J799">
        <v>48.669998</v>
      </c>
      <c r="K799">
        <v>10980500</v>
      </c>
      <c r="L799">
        <v>2.4820000000000002</v>
      </c>
      <c r="M799">
        <v>-0.121178879713166</v>
      </c>
      <c r="N799">
        <v>-7.0785740500727806E-2</v>
      </c>
      <c r="O799">
        <v>-8.3340593919150094E-2</v>
      </c>
      <c r="P799">
        <v>-0.19619655680734599</v>
      </c>
      <c r="Q799">
        <v>0.21053583486274999</v>
      </c>
      <c r="R799">
        <v>6.53057779170301E-2</v>
      </c>
      <c r="S799">
        <v>3.2147376869469398E-2</v>
      </c>
      <c r="T799">
        <v>2.3035458688018699E-2</v>
      </c>
      <c r="U799">
        <v>2.81700920927496E-2</v>
      </c>
      <c r="V799">
        <v>69</v>
      </c>
      <c r="W799">
        <v>38.270000000000003</v>
      </c>
      <c r="X799">
        <v>-0.23225800557213999</v>
      </c>
      <c r="Y799">
        <v>-1.60671540560346E-3</v>
      </c>
      <c r="Z799">
        <v>1.4282505137893899</v>
      </c>
      <c r="AA799">
        <v>1.1521411128635799</v>
      </c>
      <c r="AB799">
        <v>1.8269023103509101</v>
      </c>
      <c r="AC799" t="s">
        <v>259</v>
      </c>
      <c r="AD799" t="s">
        <v>285</v>
      </c>
      <c r="AE799" t="s">
        <v>71</v>
      </c>
      <c r="AF799" t="s">
        <v>94</v>
      </c>
      <c r="AG799" t="s">
        <v>286</v>
      </c>
      <c r="AH799" s="45">
        <v>40898</v>
      </c>
      <c r="AI799">
        <v>1526520</v>
      </c>
      <c r="AK799" t="s">
        <v>287</v>
      </c>
      <c r="AL799" t="s">
        <v>288</v>
      </c>
      <c r="AM799" t="s">
        <v>245</v>
      </c>
    </row>
    <row r="800" spans="1:39" x14ac:dyDescent="0.3">
      <c r="A800" s="1">
        <v>43600</v>
      </c>
      <c r="B800" t="s">
        <v>7</v>
      </c>
      <c r="C800" t="s">
        <v>239</v>
      </c>
      <c r="D800">
        <v>2500</v>
      </c>
      <c r="E800">
        <v>14</v>
      </c>
      <c r="F800">
        <v>46.77</v>
      </c>
      <c r="G800">
        <v>47.810001</v>
      </c>
      <c r="H800">
        <v>46.330002</v>
      </c>
      <c r="I800">
        <v>47.200001</v>
      </c>
      <c r="J800">
        <v>47.200001</v>
      </c>
      <c r="K800">
        <v>1808000</v>
      </c>
      <c r="L800">
        <v>2.379</v>
      </c>
      <c r="M800">
        <v>4.2463120678915304E-3</v>
      </c>
      <c r="N800">
        <v>-3.06688689743361E-2</v>
      </c>
      <c r="O800">
        <v>-0.10813207382330201</v>
      </c>
      <c r="P800">
        <v>-0.187604150509594</v>
      </c>
      <c r="Q800">
        <v>-3.06688689743361E-2</v>
      </c>
      <c r="R800">
        <v>2.2861597628363799E-2</v>
      </c>
      <c r="S800">
        <v>3.2830806646544898E-2</v>
      </c>
      <c r="T800">
        <v>2.24930720086126E-2</v>
      </c>
      <c r="U800">
        <v>2.51454732027141E-2</v>
      </c>
      <c r="V800">
        <v>69</v>
      </c>
      <c r="W800">
        <v>43.400002000000001</v>
      </c>
      <c r="X800">
        <v>-0.23225800557213999</v>
      </c>
      <c r="Y800">
        <v>5.8219943882337104E-3</v>
      </c>
      <c r="Z800">
        <v>1.3393897514167901</v>
      </c>
      <c r="AA800">
        <v>-0.34056003158779202</v>
      </c>
      <c r="AB800">
        <v>-2.2156406319525999E-2</v>
      </c>
      <c r="AC800" t="s">
        <v>259</v>
      </c>
      <c r="AD800" t="s">
        <v>285</v>
      </c>
      <c r="AE800" t="s">
        <v>71</v>
      </c>
      <c r="AF800" t="s">
        <v>94</v>
      </c>
      <c r="AG800" t="s">
        <v>286</v>
      </c>
      <c r="AH800" s="45">
        <v>40898</v>
      </c>
      <c r="AI800">
        <v>1526520</v>
      </c>
      <c r="AK800" t="s">
        <v>287</v>
      </c>
      <c r="AL800" t="s">
        <v>288</v>
      </c>
      <c r="AM800" t="s">
        <v>245</v>
      </c>
    </row>
    <row r="801" spans="1:39" x14ac:dyDescent="0.3">
      <c r="A801" s="1">
        <v>43622</v>
      </c>
      <c r="B801" t="s">
        <v>7</v>
      </c>
      <c r="C801" t="s">
        <v>239</v>
      </c>
      <c r="D801">
        <v>1600</v>
      </c>
      <c r="E801">
        <v>14</v>
      </c>
      <c r="F801">
        <v>45.009997999999896</v>
      </c>
      <c r="G801">
        <v>45.25</v>
      </c>
      <c r="H801">
        <v>44.369999</v>
      </c>
      <c r="I801">
        <v>44.84</v>
      </c>
      <c r="J801">
        <v>44.84</v>
      </c>
      <c r="K801">
        <v>904800</v>
      </c>
      <c r="L801">
        <v>2.1240000000000001</v>
      </c>
      <c r="M801">
        <v>-4.6723636528291698E-3</v>
      </c>
      <c r="N801">
        <v>4.12030745930516E-2</v>
      </c>
      <c r="O801">
        <v>-0.22617198506169001</v>
      </c>
      <c r="P801">
        <v>-0.12970492681807599</v>
      </c>
      <c r="Q801">
        <v>-0.248858212745142</v>
      </c>
      <c r="R801">
        <v>3.1214450727468701E-2</v>
      </c>
      <c r="S801">
        <v>3.3116271883113002E-2</v>
      </c>
      <c r="T801">
        <v>2.3834342970417401E-2</v>
      </c>
      <c r="U801">
        <v>2.52789933027344E-2</v>
      </c>
      <c r="V801">
        <v>69</v>
      </c>
      <c r="W801">
        <v>42.009997999999896</v>
      </c>
      <c r="X801">
        <v>-0.23225800557213999</v>
      </c>
      <c r="Y801">
        <v>6.1168407152111899E-3</v>
      </c>
      <c r="Z801">
        <v>1.36856638664717</v>
      </c>
      <c r="AA801">
        <v>-1.42742013030337</v>
      </c>
      <c r="AB801">
        <v>-1.2601398023211401</v>
      </c>
      <c r="AC801" t="s">
        <v>259</v>
      </c>
      <c r="AD801" t="s">
        <v>285</v>
      </c>
      <c r="AE801" t="s">
        <v>71</v>
      </c>
      <c r="AF801" t="s">
        <v>94</v>
      </c>
      <c r="AG801" t="s">
        <v>286</v>
      </c>
      <c r="AH801" s="45">
        <v>40898</v>
      </c>
      <c r="AI801">
        <v>1526520</v>
      </c>
      <c r="AK801" t="s">
        <v>287</v>
      </c>
      <c r="AL801" t="s">
        <v>288</v>
      </c>
      <c r="AM801" t="s">
        <v>245</v>
      </c>
    </row>
    <row r="802" spans="1:39" x14ac:dyDescent="0.3">
      <c r="A802" s="1">
        <v>43636</v>
      </c>
      <c r="B802" t="s">
        <v>7</v>
      </c>
      <c r="C802" t="s">
        <v>246</v>
      </c>
      <c r="D802">
        <v>1200</v>
      </c>
      <c r="E802">
        <v>14</v>
      </c>
      <c r="F802">
        <v>47.75</v>
      </c>
      <c r="G802">
        <v>47.82</v>
      </c>
      <c r="H802">
        <v>46.630001</v>
      </c>
      <c r="I802">
        <v>46.75</v>
      </c>
      <c r="J802">
        <v>46.75</v>
      </c>
      <c r="K802">
        <v>1252500</v>
      </c>
      <c r="L802">
        <v>2.0009999999999999</v>
      </c>
      <c r="M802">
        <v>-9.3677288126696595E-3</v>
      </c>
      <c r="N802">
        <v>1.01043750168264E-2</v>
      </c>
      <c r="O802">
        <v>3.9486011229404497E-2</v>
      </c>
      <c r="P802">
        <v>-0.112755602868414</v>
      </c>
      <c r="Q802">
        <v>-0.23475500399050001</v>
      </c>
      <c r="R802">
        <v>1.4749633321158801E-2</v>
      </c>
      <c r="S802">
        <v>1.9122757493007101E-2</v>
      </c>
      <c r="T802">
        <v>2.3997500993535498E-2</v>
      </c>
      <c r="U802">
        <v>2.5139528300276399E-2</v>
      </c>
      <c r="V802">
        <v>69</v>
      </c>
      <c r="W802">
        <v>42.009997999999896</v>
      </c>
      <c r="X802">
        <v>-0.23225800557213999</v>
      </c>
      <c r="Y802">
        <v>9.4276054361659405E-3</v>
      </c>
      <c r="Z802">
        <v>1.3717521795821801</v>
      </c>
      <c r="AA802">
        <v>-1.1883748971455099</v>
      </c>
      <c r="AB802">
        <v>-1.19402841911937</v>
      </c>
      <c r="AC802" t="s">
        <v>259</v>
      </c>
      <c r="AD802" t="s">
        <v>285</v>
      </c>
      <c r="AE802" t="s">
        <v>71</v>
      </c>
      <c r="AF802" t="s">
        <v>94</v>
      </c>
      <c r="AG802" t="s">
        <v>286</v>
      </c>
      <c r="AH802" s="45">
        <v>40898</v>
      </c>
      <c r="AI802">
        <v>1526520</v>
      </c>
      <c r="AK802" t="s">
        <v>287</v>
      </c>
      <c r="AL802" t="s">
        <v>288</v>
      </c>
      <c r="AM802" t="s">
        <v>245</v>
      </c>
    </row>
    <row r="803" spans="1:39" x14ac:dyDescent="0.3">
      <c r="A803" s="1">
        <v>43642</v>
      </c>
      <c r="B803" t="s">
        <v>7</v>
      </c>
      <c r="C803" t="s">
        <v>246</v>
      </c>
      <c r="D803">
        <v>1200</v>
      </c>
      <c r="E803">
        <v>14</v>
      </c>
      <c r="F803">
        <v>44.830002</v>
      </c>
      <c r="G803">
        <v>45.43</v>
      </c>
      <c r="H803">
        <v>43.990001999999997</v>
      </c>
      <c r="I803">
        <v>44.049999</v>
      </c>
      <c r="J803">
        <v>44.049999</v>
      </c>
      <c r="K803">
        <v>1674400</v>
      </c>
      <c r="L803">
        <v>2.0489999999999999</v>
      </c>
      <c r="M803">
        <v>-1.03885084133264E-2</v>
      </c>
      <c r="N803">
        <v>-6.8856654866653003E-2</v>
      </c>
      <c r="O803">
        <v>-2.6656365775871001E-2</v>
      </c>
      <c r="P803">
        <v>-0.14040330307578799</v>
      </c>
      <c r="Q803">
        <v>-0.23483431640191199</v>
      </c>
      <c r="R803">
        <v>1.93156670233227E-2</v>
      </c>
      <c r="S803">
        <v>2.0700872977125299E-2</v>
      </c>
      <c r="T803">
        <v>2.4421693753104799E-2</v>
      </c>
      <c r="U803">
        <v>2.5237491415189699E-2</v>
      </c>
      <c r="V803">
        <v>69</v>
      </c>
      <c r="W803">
        <v>42.009997999999896</v>
      </c>
      <c r="X803">
        <v>-0.23225800557213999</v>
      </c>
      <c r="Y803">
        <v>-1.2346958449604901E-3</v>
      </c>
      <c r="Z803">
        <v>1.3825953677162801</v>
      </c>
      <c r="AA803">
        <v>-1.1474067103921299</v>
      </c>
      <c r="AB803">
        <v>-1.12816042020129</v>
      </c>
      <c r="AC803" t="s">
        <v>259</v>
      </c>
      <c r="AD803" t="s">
        <v>285</v>
      </c>
      <c r="AE803" t="s">
        <v>71</v>
      </c>
      <c r="AF803" t="s">
        <v>94</v>
      </c>
      <c r="AG803" t="s">
        <v>286</v>
      </c>
      <c r="AH803" s="45">
        <v>40898</v>
      </c>
      <c r="AI803">
        <v>1526520</v>
      </c>
      <c r="AK803" t="s">
        <v>287</v>
      </c>
      <c r="AL803" t="s">
        <v>288</v>
      </c>
      <c r="AM803" t="s">
        <v>245</v>
      </c>
    </row>
    <row r="804" spans="1:39" x14ac:dyDescent="0.3">
      <c r="A804" s="1">
        <v>43578</v>
      </c>
      <c r="B804" t="s">
        <v>7</v>
      </c>
      <c r="C804" t="s">
        <v>246</v>
      </c>
      <c r="D804">
        <v>700</v>
      </c>
      <c r="E804">
        <v>15</v>
      </c>
      <c r="F804">
        <v>52.18</v>
      </c>
      <c r="G804">
        <v>54.099997999999999</v>
      </c>
      <c r="H804">
        <v>52.139998999999897</v>
      </c>
      <c r="I804">
        <v>53.610000999999997</v>
      </c>
      <c r="J804">
        <v>53.610000999999997</v>
      </c>
      <c r="K804">
        <v>1886700</v>
      </c>
      <c r="L804">
        <v>2.57</v>
      </c>
      <c r="M804">
        <v>3.31878370994802E-2</v>
      </c>
      <c r="N804">
        <v>2.2447476750799601E-2</v>
      </c>
      <c r="O804">
        <v>2.4165777889572099E-2</v>
      </c>
      <c r="P804">
        <v>-3.1218105593816999E-2</v>
      </c>
      <c r="Q804">
        <v>0.25315483955410401</v>
      </c>
      <c r="R804">
        <v>2.30868717063979E-2</v>
      </c>
      <c r="S804">
        <v>1.6389322428596299E-2</v>
      </c>
      <c r="T804">
        <v>1.6763581504519499E-2</v>
      </c>
      <c r="U804">
        <v>2.7604731988734199E-2</v>
      </c>
      <c r="V804">
        <v>69</v>
      </c>
      <c r="W804">
        <v>36.75</v>
      </c>
      <c r="X804">
        <v>-0.206632122714411</v>
      </c>
      <c r="Y804">
        <v>8.8023511954049196E-3</v>
      </c>
      <c r="Z804">
        <v>1.3652020782576799</v>
      </c>
      <c r="AA804">
        <v>1.20461525605682</v>
      </c>
      <c r="AB804">
        <v>1.0257090437727501</v>
      </c>
      <c r="AC804" t="s">
        <v>260</v>
      </c>
      <c r="AD804" t="s">
        <v>285</v>
      </c>
      <c r="AE804" t="s">
        <v>71</v>
      </c>
      <c r="AF804" t="s">
        <v>94</v>
      </c>
      <c r="AG804" t="s">
        <v>286</v>
      </c>
      <c r="AH804" s="45">
        <v>40898</v>
      </c>
      <c r="AI804">
        <v>1526520</v>
      </c>
      <c r="AK804" t="s">
        <v>287</v>
      </c>
      <c r="AL804" t="s">
        <v>288</v>
      </c>
      <c r="AM804" t="s">
        <v>245</v>
      </c>
    </row>
    <row r="805" spans="1:39" x14ac:dyDescent="0.3">
      <c r="A805" s="1">
        <v>43580</v>
      </c>
      <c r="B805" t="s">
        <v>7</v>
      </c>
      <c r="C805" t="s">
        <v>239</v>
      </c>
      <c r="D805">
        <v>1100</v>
      </c>
      <c r="E805">
        <v>15</v>
      </c>
      <c r="F805">
        <v>53.41</v>
      </c>
      <c r="G805">
        <v>54</v>
      </c>
      <c r="H805">
        <v>52.470001000000003</v>
      </c>
      <c r="I805">
        <v>52.860000999999997</v>
      </c>
      <c r="J805">
        <v>52.860000999999997</v>
      </c>
      <c r="K805">
        <v>1503300</v>
      </c>
      <c r="L805">
        <v>2.5339999999999998</v>
      </c>
      <c r="M805">
        <v>-3.5879181158111799E-3</v>
      </c>
      <c r="N805">
        <v>3.99474235919706E-2</v>
      </c>
      <c r="O805">
        <v>4.0144371510299599E-2</v>
      </c>
      <c r="P805">
        <v>-6.9950882602377404E-2</v>
      </c>
      <c r="Q805">
        <v>0.232122466157059</v>
      </c>
      <c r="R805">
        <v>1.7620754134532301E-2</v>
      </c>
      <c r="S805">
        <v>1.5082253941348E-2</v>
      </c>
      <c r="T805">
        <v>1.6592505394108999E-2</v>
      </c>
      <c r="U805">
        <v>2.7545441428183499E-2</v>
      </c>
      <c r="V805">
        <v>69</v>
      </c>
      <c r="W805">
        <v>36.75</v>
      </c>
      <c r="X805">
        <v>-0.206632122714411</v>
      </c>
      <c r="Y805">
        <v>-3.6904169755480902E-4</v>
      </c>
      <c r="Z805">
        <v>1.3663296288400799</v>
      </c>
      <c r="AA805">
        <v>1.10802178955806</v>
      </c>
      <c r="AB805">
        <v>1.05943368354303</v>
      </c>
      <c r="AC805" t="s">
        <v>260</v>
      </c>
      <c r="AD805" t="s">
        <v>285</v>
      </c>
      <c r="AE805" t="s">
        <v>71</v>
      </c>
      <c r="AF805" t="s">
        <v>94</v>
      </c>
      <c r="AG805" t="s">
        <v>286</v>
      </c>
      <c r="AH805" s="45">
        <v>40898</v>
      </c>
      <c r="AI805">
        <v>1526520</v>
      </c>
      <c r="AK805" t="s">
        <v>287</v>
      </c>
      <c r="AL805" t="s">
        <v>288</v>
      </c>
      <c r="AM805" t="s">
        <v>245</v>
      </c>
    </row>
    <row r="806" spans="1:39" x14ac:dyDescent="0.3">
      <c r="A806" s="1">
        <v>43588</v>
      </c>
      <c r="B806" t="s">
        <v>7</v>
      </c>
      <c r="C806" t="s">
        <v>246</v>
      </c>
      <c r="D806">
        <v>1000</v>
      </c>
      <c r="E806">
        <v>15</v>
      </c>
      <c r="F806">
        <v>53.490001999999997</v>
      </c>
      <c r="G806">
        <v>55.200001</v>
      </c>
      <c r="H806">
        <v>53.25</v>
      </c>
      <c r="I806">
        <v>55.080002</v>
      </c>
      <c r="J806">
        <v>55.080002</v>
      </c>
      <c r="K806">
        <v>2551900</v>
      </c>
      <c r="L806">
        <v>2.5310000000000001</v>
      </c>
      <c r="M806">
        <v>4.9117070345187898E-2</v>
      </c>
      <c r="N806">
        <v>3.1163266389278702E-2</v>
      </c>
      <c r="O806">
        <v>4.6831316969044003E-2</v>
      </c>
      <c r="P806">
        <v>-4.50830021300231E-2</v>
      </c>
      <c r="Q806">
        <v>0.36333684009433398</v>
      </c>
      <c r="R806">
        <v>2.5462032567398499E-2</v>
      </c>
      <c r="S806">
        <v>1.8065870131952402E-2</v>
      </c>
      <c r="T806">
        <v>1.77641606885694E-2</v>
      </c>
      <c r="U806">
        <v>2.7074231618259399E-2</v>
      </c>
      <c r="V806">
        <v>69</v>
      </c>
      <c r="W806">
        <v>37.119999</v>
      </c>
      <c r="X806">
        <v>-0.206632122714411</v>
      </c>
      <c r="Y806">
        <v>9.5921274614703799E-3</v>
      </c>
      <c r="Z806">
        <v>1.42376349939709</v>
      </c>
      <c r="AA806">
        <v>1.98813336136817</v>
      </c>
      <c r="AB806">
        <v>1.8394025937993299</v>
      </c>
      <c r="AC806" t="s">
        <v>260</v>
      </c>
      <c r="AD806" t="s">
        <v>285</v>
      </c>
      <c r="AE806" t="s">
        <v>71</v>
      </c>
      <c r="AF806" t="s">
        <v>94</v>
      </c>
      <c r="AG806" t="s">
        <v>286</v>
      </c>
      <c r="AH806" s="45">
        <v>40898</v>
      </c>
      <c r="AI806">
        <v>1526520</v>
      </c>
      <c r="AK806" t="s">
        <v>287</v>
      </c>
      <c r="AL806" t="s">
        <v>288</v>
      </c>
      <c r="AM806" t="s">
        <v>245</v>
      </c>
    </row>
    <row r="807" spans="1:39" x14ac:dyDescent="0.3">
      <c r="A807" s="1">
        <v>43606</v>
      </c>
      <c r="B807" t="s">
        <v>7</v>
      </c>
      <c r="C807" t="s">
        <v>246</v>
      </c>
      <c r="D807">
        <v>1200</v>
      </c>
      <c r="E807">
        <v>15</v>
      </c>
      <c r="F807">
        <v>45.82</v>
      </c>
      <c r="G807">
        <v>46.34</v>
      </c>
      <c r="H807">
        <v>45.389998999999897</v>
      </c>
      <c r="I807">
        <v>45.740001999999997</v>
      </c>
      <c r="J807">
        <v>45.740001999999997</v>
      </c>
      <c r="K807">
        <v>2121300</v>
      </c>
      <c r="L807">
        <v>2.4260000000000002</v>
      </c>
      <c r="M807">
        <v>1.7644987814747101E-2</v>
      </c>
      <c r="N807">
        <v>-2.7174369390019899E-2</v>
      </c>
      <c r="O807">
        <v>-0.122871340918498</v>
      </c>
      <c r="P807">
        <v>-0.19160639753428099</v>
      </c>
      <c r="Q807">
        <v>-4.6559679750927299E-2</v>
      </c>
      <c r="R807">
        <v>2.0900092291002498E-2</v>
      </c>
      <c r="S807">
        <v>3.3254224307245797E-2</v>
      </c>
      <c r="T807">
        <v>2.28448954482489E-2</v>
      </c>
      <c r="U807">
        <v>2.5256694141671698E-2</v>
      </c>
      <c r="V807">
        <v>69</v>
      </c>
      <c r="W807">
        <v>43.400002000000001</v>
      </c>
      <c r="X807">
        <v>-0.23225800557213999</v>
      </c>
      <c r="Y807">
        <v>8.4599491109458805E-3</v>
      </c>
      <c r="Z807">
        <v>1.3383138962159</v>
      </c>
      <c r="AA807">
        <v>-0.432072655642604</v>
      </c>
      <c r="AB807">
        <v>-0.48689494811912498</v>
      </c>
      <c r="AC807" t="s">
        <v>260</v>
      </c>
      <c r="AD807" t="s">
        <v>285</v>
      </c>
      <c r="AE807" t="s">
        <v>71</v>
      </c>
      <c r="AF807" t="s">
        <v>94</v>
      </c>
      <c r="AG807" t="s">
        <v>286</v>
      </c>
      <c r="AH807" s="45">
        <v>40898</v>
      </c>
      <c r="AI807">
        <v>1526520</v>
      </c>
      <c r="AK807" t="s">
        <v>287</v>
      </c>
      <c r="AL807" t="s">
        <v>288</v>
      </c>
      <c r="AM807" t="s">
        <v>245</v>
      </c>
    </row>
    <row r="808" spans="1:39" x14ac:dyDescent="0.3">
      <c r="A808" s="1">
        <v>43607</v>
      </c>
      <c r="B808" t="s">
        <v>7</v>
      </c>
      <c r="C808" t="s">
        <v>246</v>
      </c>
      <c r="D808">
        <v>1500</v>
      </c>
      <c r="E808">
        <v>15</v>
      </c>
      <c r="F808">
        <v>45.619999</v>
      </c>
      <c r="G808">
        <v>46.790000999999997</v>
      </c>
      <c r="H808">
        <v>45.529998999999997</v>
      </c>
      <c r="I808">
        <v>46.509997999999896</v>
      </c>
      <c r="J808">
        <v>46.509997999999896</v>
      </c>
      <c r="K808">
        <v>1591900</v>
      </c>
      <c r="L808">
        <v>2.3929999999999998</v>
      </c>
      <c r="M808">
        <v>1.6694067914460799E-2</v>
      </c>
      <c r="N808">
        <v>-1.4726613543450499E-2</v>
      </c>
      <c r="O808">
        <v>-0.108880499158702</v>
      </c>
      <c r="P808">
        <v>-0.15632915735893799</v>
      </c>
      <c r="Q808">
        <v>-3.2158494621912503E-2</v>
      </c>
      <c r="R808">
        <v>2.2979506138632599E-2</v>
      </c>
      <c r="S808">
        <v>3.35527151416301E-2</v>
      </c>
      <c r="T808">
        <v>2.2890101981072199E-2</v>
      </c>
      <c r="U808">
        <v>2.52786056246611E-2</v>
      </c>
      <c r="V808">
        <v>69</v>
      </c>
      <c r="W808">
        <v>43.400002000000001</v>
      </c>
      <c r="X808">
        <v>-0.23225800557213999</v>
      </c>
      <c r="Y808">
        <v>-2.8283920525026501E-3</v>
      </c>
      <c r="Z808">
        <v>1.33779010921306</v>
      </c>
      <c r="AA808">
        <v>-0.340486922802892</v>
      </c>
      <c r="AB808">
        <v>-0.48688032636214501</v>
      </c>
      <c r="AC808" t="s">
        <v>260</v>
      </c>
      <c r="AD808" t="s">
        <v>285</v>
      </c>
      <c r="AE808" t="s">
        <v>71</v>
      </c>
      <c r="AF808" t="s">
        <v>94</v>
      </c>
      <c r="AG808" t="s">
        <v>286</v>
      </c>
      <c r="AH808" s="45">
        <v>40898</v>
      </c>
      <c r="AI808">
        <v>1526520</v>
      </c>
      <c r="AK808" t="s">
        <v>287</v>
      </c>
      <c r="AL808" t="s">
        <v>288</v>
      </c>
      <c r="AM808" t="s">
        <v>245</v>
      </c>
    </row>
    <row r="809" spans="1:39" x14ac:dyDescent="0.3">
      <c r="A809" s="1">
        <v>43621</v>
      </c>
      <c r="B809" t="s">
        <v>7</v>
      </c>
      <c r="C809" t="s">
        <v>246</v>
      </c>
      <c r="D809">
        <v>1200</v>
      </c>
      <c r="E809">
        <v>15</v>
      </c>
      <c r="F809">
        <v>45.580002</v>
      </c>
      <c r="G809">
        <v>45.91</v>
      </c>
      <c r="H809">
        <v>44.599997999999999</v>
      </c>
      <c r="I809">
        <v>45.049999</v>
      </c>
      <c r="J809">
        <v>45.049999</v>
      </c>
      <c r="K809">
        <v>983700</v>
      </c>
      <c r="L809">
        <v>2.1230000000000002</v>
      </c>
      <c r="M809">
        <v>-6.8577196085634401E-3</v>
      </c>
      <c r="N809">
        <v>3.9158539723998402E-2</v>
      </c>
      <c r="O809">
        <v>-0.20101374831448501</v>
      </c>
      <c r="P809">
        <v>-0.117166308324576</v>
      </c>
      <c r="Q809">
        <v>-0.22025375494654101</v>
      </c>
      <c r="R809">
        <v>3.1438487181479402E-2</v>
      </c>
      <c r="S809">
        <v>3.3747513239737799E-2</v>
      </c>
      <c r="T809">
        <v>2.38644988054783E-2</v>
      </c>
      <c r="U809">
        <v>2.53265577217314E-2</v>
      </c>
      <c r="V809">
        <v>69</v>
      </c>
      <c r="W809">
        <v>42.009997999999896</v>
      </c>
      <c r="X809">
        <v>-0.23225800557213999</v>
      </c>
      <c r="Y809">
        <v>8.1287266899663802E-3</v>
      </c>
      <c r="Z809">
        <v>1.37221323931721</v>
      </c>
      <c r="AA809">
        <v>-1.29869282726197</v>
      </c>
      <c r="AB809">
        <v>-1.1700449991150701</v>
      </c>
      <c r="AC809" t="s">
        <v>260</v>
      </c>
      <c r="AD809" t="s">
        <v>285</v>
      </c>
      <c r="AE809" t="s">
        <v>71</v>
      </c>
      <c r="AF809" t="s">
        <v>94</v>
      </c>
      <c r="AG809" t="s">
        <v>286</v>
      </c>
      <c r="AH809" s="45">
        <v>40898</v>
      </c>
      <c r="AI809">
        <v>1526520</v>
      </c>
      <c r="AK809" t="s">
        <v>287</v>
      </c>
      <c r="AL809" t="s">
        <v>288</v>
      </c>
      <c r="AM809" t="s">
        <v>245</v>
      </c>
    </row>
    <row r="810" spans="1:39" x14ac:dyDescent="0.3">
      <c r="A810" s="1">
        <v>43622</v>
      </c>
      <c r="B810" t="s">
        <v>7</v>
      </c>
      <c r="C810" t="s">
        <v>246</v>
      </c>
      <c r="D810">
        <v>600</v>
      </c>
      <c r="E810">
        <v>15</v>
      </c>
      <c r="F810">
        <v>45.009997999999896</v>
      </c>
      <c r="G810">
        <v>45.25</v>
      </c>
      <c r="H810">
        <v>44.369999</v>
      </c>
      <c r="I810">
        <v>44.84</v>
      </c>
      <c r="J810">
        <v>44.84</v>
      </c>
      <c r="K810">
        <v>904800</v>
      </c>
      <c r="L810">
        <v>2.1240000000000001</v>
      </c>
      <c r="M810">
        <v>-4.6723636528291698E-3</v>
      </c>
      <c r="N810">
        <v>4.12030745930516E-2</v>
      </c>
      <c r="O810">
        <v>-0.22617198506169001</v>
      </c>
      <c r="P810">
        <v>-0.12970492681807599</v>
      </c>
      <c r="Q810">
        <v>-0.248858212745142</v>
      </c>
      <c r="R810">
        <v>3.1214450727468701E-2</v>
      </c>
      <c r="S810">
        <v>3.3116271883113002E-2</v>
      </c>
      <c r="T810">
        <v>2.3834342970417401E-2</v>
      </c>
      <c r="U810">
        <v>2.52789933027344E-2</v>
      </c>
      <c r="V810">
        <v>69</v>
      </c>
      <c r="W810">
        <v>42.009997999999896</v>
      </c>
      <c r="X810">
        <v>-0.23225800557213999</v>
      </c>
      <c r="Y810">
        <v>6.1168407152111899E-3</v>
      </c>
      <c r="Z810">
        <v>1.36856638664717</v>
      </c>
      <c r="AA810">
        <v>-1.42742013030337</v>
      </c>
      <c r="AB810">
        <v>-1.2601398023211401</v>
      </c>
      <c r="AC810" t="s">
        <v>260</v>
      </c>
      <c r="AD810" t="s">
        <v>285</v>
      </c>
      <c r="AE810" t="s">
        <v>71</v>
      </c>
      <c r="AF810" t="s">
        <v>94</v>
      </c>
      <c r="AG810" t="s">
        <v>286</v>
      </c>
      <c r="AH810" s="45">
        <v>40898</v>
      </c>
      <c r="AI810">
        <v>1526520</v>
      </c>
      <c r="AK810" t="s">
        <v>287</v>
      </c>
      <c r="AL810" t="s">
        <v>288</v>
      </c>
      <c r="AM810" t="s">
        <v>245</v>
      </c>
    </row>
    <row r="811" spans="1:39" x14ac:dyDescent="0.3">
      <c r="A811" s="1">
        <v>43635</v>
      </c>
      <c r="B811" t="s">
        <v>7</v>
      </c>
      <c r="C811" t="s">
        <v>246</v>
      </c>
      <c r="D811">
        <v>1900</v>
      </c>
      <c r="E811">
        <v>15</v>
      </c>
      <c r="F811">
        <v>47.349997999999999</v>
      </c>
      <c r="G811">
        <v>48.470001000000003</v>
      </c>
      <c r="H811">
        <v>46.790000999999997</v>
      </c>
      <c r="I811">
        <v>47.189999</v>
      </c>
      <c r="J811">
        <v>47.189999</v>
      </c>
      <c r="K811">
        <v>1920100</v>
      </c>
      <c r="L811">
        <v>2.0289999999999999</v>
      </c>
      <c r="M811">
        <v>1.8824042461096899E-2</v>
      </c>
      <c r="N811">
        <v>3.75691419216777E-2</v>
      </c>
      <c r="O811">
        <v>4.7741697239962501E-2</v>
      </c>
      <c r="P811">
        <v>-9.2821970463549702E-2</v>
      </c>
      <c r="Q811">
        <v>-0.22876453272236499</v>
      </c>
      <c r="R811">
        <v>1.45609646914843E-2</v>
      </c>
      <c r="S811">
        <v>1.8973698961399301E-2</v>
      </c>
      <c r="T811">
        <v>2.4027367955797501E-2</v>
      </c>
      <c r="U811">
        <v>2.5134351095370301E-2</v>
      </c>
      <c r="V811">
        <v>69</v>
      </c>
      <c r="W811">
        <v>42.009997999999896</v>
      </c>
      <c r="X811">
        <v>-0.23225800557213999</v>
      </c>
      <c r="Y811">
        <v>2.98071681438073E-3</v>
      </c>
      <c r="Z811">
        <v>1.37932686701509</v>
      </c>
      <c r="AA811">
        <v>-1.17349537211646</v>
      </c>
      <c r="AB811">
        <v>-1.20505671645491</v>
      </c>
      <c r="AC811" t="s">
        <v>260</v>
      </c>
      <c r="AD811" t="s">
        <v>285</v>
      </c>
      <c r="AE811" t="s">
        <v>71</v>
      </c>
      <c r="AF811" t="s">
        <v>94</v>
      </c>
      <c r="AG811" t="s">
        <v>286</v>
      </c>
      <c r="AH811" s="45">
        <v>40898</v>
      </c>
      <c r="AI811">
        <v>1526520</v>
      </c>
      <c r="AK811" t="s">
        <v>287</v>
      </c>
      <c r="AL811" t="s">
        <v>288</v>
      </c>
      <c r="AM811" t="s">
        <v>245</v>
      </c>
    </row>
    <row r="812" spans="1:39" x14ac:dyDescent="0.3">
      <c r="A812" s="1">
        <v>43637</v>
      </c>
      <c r="B812" t="s">
        <v>7</v>
      </c>
      <c r="C812" t="s">
        <v>246</v>
      </c>
      <c r="D812">
        <v>1200</v>
      </c>
      <c r="E812">
        <v>15</v>
      </c>
      <c r="F812">
        <v>46.799999</v>
      </c>
      <c r="G812">
        <v>47.389998999999897</v>
      </c>
      <c r="H812">
        <v>46.57</v>
      </c>
      <c r="I812">
        <v>47.299999</v>
      </c>
      <c r="J812">
        <v>47.299999</v>
      </c>
      <c r="K812">
        <v>1776600</v>
      </c>
      <c r="L812">
        <v>2.0680000000000001</v>
      </c>
      <c r="M812">
        <v>1.16960186215419E-2</v>
      </c>
      <c r="N812">
        <v>3.7699672604167601E-2</v>
      </c>
      <c r="O812">
        <v>3.3537042036199297E-2</v>
      </c>
      <c r="P812">
        <v>-7.0401343565658595E-2</v>
      </c>
      <c r="Q812">
        <v>-0.21337079860806801</v>
      </c>
      <c r="R812">
        <v>1.10722979593392E-2</v>
      </c>
      <c r="S812">
        <v>1.8929033115787999E-2</v>
      </c>
      <c r="T812">
        <v>2.3767885294908801E-2</v>
      </c>
      <c r="U812">
        <v>2.51459429060026E-2</v>
      </c>
      <c r="V812">
        <v>69</v>
      </c>
      <c r="W812">
        <v>42.009997999999896</v>
      </c>
      <c r="X812">
        <v>-0.23225800557213999</v>
      </c>
      <c r="Y812">
        <v>-1.26001638019446E-3</v>
      </c>
      <c r="Z812">
        <v>1.3714712881307101</v>
      </c>
      <c r="AA812">
        <v>-1.0820402002071099</v>
      </c>
      <c r="AB812">
        <v>-1.1774658753827101</v>
      </c>
      <c r="AC812" t="s">
        <v>260</v>
      </c>
      <c r="AD812" t="s">
        <v>285</v>
      </c>
      <c r="AE812" t="s">
        <v>71</v>
      </c>
      <c r="AF812" t="s">
        <v>94</v>
      </c>
      <c r="AG812" t="s">
        <v>286</v>
      </c>
      <c r="AH812" s="45">
        <v>40898</v>
      </c>
      <c r="AI812">
        <v>1526520</v>
      </c>
      <c r="AK812" t="s">
        <v>287</v>
      </c>
      <c r="AL812" t="s">
        <v>288</v>
      </c>
      <c r="AM812" t="s">
        <v>245</v>
      </c>
    </row>
    <row r="813" spans="1:39" x14ac:dyDescent="0.3">
      <c r="A813" s="1">
        <v>43642</v>
      </c>
      <c r="B813" t="s">
        <v>7</v>
      </c>
      <c r="C813" t="s">
        <v>246</v>
      </c>
      <c r="D813">
        <v>1600</v>
      </c>
      <c r="E813">
        <v>15</v>
      </c>
      <c r="F813">
        <v>44.830002</v>
      </c>
      <c r="G813">
        <v>45.43</v>
      </c>
      <c r="H813">
        <v>43.990001999999997</v>
      </c>
      <c r="I813">
        <v>44.049999</v>
      </c>
      <c r="J813">
        <v>44.049999</v>
      </c>
      <c r="K813">
        <v>1674400</v>
      </c>
      <c r="L813">
        <v>2.0489999999999999</v>
      </c>
      <c r="M813">
        <v>-1.03885084133264E-2</v>
      </c>
      <c r="N813">
        <v>-6.8856654866653003E-2</v>
      </c>
      <c r="O813">
        <v>-2.6656365775871001E-2</v>
      </c>
      <c r="P813">
        <v>-0.14040330307578799</v>
      </c>
      <c r="Q813">
        <v>-0.23483431640191199</v>
      </c>
      <c r="R813">
        <v>1.93156670233227E-2</v>
      </c>
      <c r="S813">
        <v>2.0700872977125299E-2</v>
      </c>
      <c r="T813">
        <v>2.4421693753104799E-2</v>
      </c>
      <c r="U813">
        <v>2.5237491415189699E-2</v>
      </c>
      <c r="V813">
        <v>69</v>
      </c>
      <c r="W813">
        <v>42.009997999999896</v>
      </c>
      <c r="X813">
        <v>-0.23225800557213999</v>
      </c>
      <c r="Y813">
        <v>-1.2346958449604901E-3</v>
      </c>
      <c r="Z813">
        <v>1.3825953677162801</v>
      </c>
      <c r="AA813">
        <v>-1.1474067103921299</v>
      </c>
      <c r="AB813">
        <v>-1.12816042020129</v>
      </c>
      <c r="AC813" t="s">
        <v>260</v>
      </c>
      <c r="AD813" t="s">
        <v>285</v>
      </c>
      <c r="AE813" t="s">
        <v>71</v>
      </c>
      <c r="AF813" t="s">
        <v>94</v>
      </c>
      <c r="AG813" t="s">
        <v>286</v>
      </c>
      <c r="AH813" s="45">
        <v>40898</v>
      </c>
      <c r="AI813">
        <v>1526520</v>
      </c>
      <c r="AK813" t="s">
        <v>287</v>
      </c>
      <c r="AL813" t="s">
        <v>288</v>
      </c>
      <c r="AM813" t="s">
        <v>245</v>
      </c>
    </row>
    <row r="814" spans="1:39" x14ac:dyDescent="0.3">
      <c r="A814" s="1">
        <v>43643</v>
      </c>
      <c r="B814" t="s">
        <v>7</v>
      </c>
      <c r="C814" t="s">
        <v>239</v>
      </c>
      <c r="D814">
        <v>1100</v>
      </c>
      <c r="E814">
        <v>15</v>
      </c>
      <c r="F814">
        <v>45.189999</v>
      </c>
      <c r="G814">
        <v>46.860000999999997</v>
      </c>
      <c r="H814">
        <v>44.529998999999997</v>
      </c>
      <c r="I814">
        <v>46.580002</v>
      </c>
      <c r="J814">
        <v>46.580002</v>
      </c>
      <c r="K814">
        <v>2382200</v>
      </c>
      <c r="L814">
        <v>2.0049999999999999</v>
      </c>
      <c r="M814">
        <v>5.5845977712363999E-2</v>
      </c>
      <c r="N814">
        <v>-3.64294834161917E-3</v>
      </c>
      <c r="O814">
        <v>5.1994109349574998E-2</v>
      </c>
      <c r="P814">
        <v>-9.5153990558034002E-2</v>
      </c>
      <c r="Q814">
        <v>-0.1936001456044</v>
      </c>
      <c r="R814">
        <v>3.69763181750387E-2</v>
      </c>
      <c r="S814">
        <v>2.3408580158950101E-2</v>
      </c>
      <c r="T814">
        <v>2.54487648162059E-2</v>
      </c>
      <c r="U814">
        <v>2.54712591927167E-2</v>
      </c>
      <c r="V814">
        <v>69</v>
      </c>
      <c r="W814">
        <v>42.009997999999896</v>
      </c>
      <c r="X814">
        <v>-0.23225800557213999</v>
      </c>
      <c r="Y814">
        <v>3.81588593721357E-3</v>
      </c>
      <c r="Z814">
        <v>1.38932749441805</v>
      </c>
      <c r="AA814">
        <v>-0.95275757304053299</v>
      </c>
      <c r="AB814">
        <v>-1.0810369553802901</v>
      </c>
      <c r="AC814" t="s">
        <v>260</v>
      </c>
      <c r="AD814" t="s">
        <v>285</v>
      </c>
      <c r="AE814" t="s">
        <v>71</v>
      </c>
      <c r="AF814" t="s">
        <v>94</v>
      </c>
      <c r="AG814" t="s">
        <v>286</v>
      </c>
      <c r="AH814" s="45">
        <v>40898</v>
      </c>
      <c r="AI814">
        <v>1526520</v>
      </c>
      <c r="AK814" t="s">
        <v>287</v>
      </c>
      <c r="AL814" t="s">
        <v>288</v>
      </c>
      <c r="AM814" t="s">
        <v>245</v>
      </c>
    </row>
    <row r="815" spans="1:39" x14ac:dyDescent="0.3">
      <c r="A815" s="1">
        <v>43602</v>
      </c>
      <c r="B815" t="s">
        <v>7</v>
      </c>
      <c r="C815" t="s">
        <v>246</v>
      </c>
      <c r="D815">
        <v>1800</v>
      </c>
      <c r="E815">
        <v>16</v>
      </c>
      <c r="F815">
        <v>46.32</v>
      </c>
      <c r="G815">
        <v>46.48</v>
      </c>
      <c r="H815">
        <v>44.919998</v>
      </c>
      <c r="I815">
        <v>44.990001999999997</v>
      </c>
      <c r="J815">
        <v>44.990001999999997</v>
      </c>
      <c r="K815">
        <v>1695700</v>
      </c>
      <c r="L815">
        <v>2.3929999999999998</v>
      </c>
      <c r="M815">
        <v>-3.8373968427292703E-2</v>
      </c>
      <c r="N815">
        <v>-5.3657666321759598E-2</v>
      </c>
      <c r="O815">
        <v>-0.14921675514080401</v>
      </c>
      <c r="P815">
        <v>-0.233272096864166</v>
      </c>
      <c r="Q815">
        <v>-7.94440399813824E-2</v>
      </c>
      <c r="R815">
        <v>2.4791960825817801E-2</v>
      </c>
      <c r="S815">
        <v>3.3590791478440803E-2</v>
      </c>
      <c r="T815">
        <v>2.27709284578172E-2</v>
      </c>
      <c r="U815">
        <v>2.5260532937583801E-2</v>
      </c>
      <c r="V815">
        <v>69</v>
      </c>
      <c r="W815">
        <v>43.400002000000001</v>
      </c>
      <c r="X815">
        <v>-0.23225800557213999</v>
      </c>
      <c r="Y815">
        <v>-5.8544371529206298E-3</v>
      </c>
      <c r="Z815">
        <v>1.3400981485719701</v>
      </c>
      <c r="AA815">
        <v>-0.63970503427574898</v>
      </c>
      <c r="AB815">
        <v>-0.44835753291708202</v>
      </c>
      <c r="AC815" t="s">
        <v>261</v>
      </c>
      <c r="AD815" t="s">
        <v>285</v>
      </c>
      <c r="AE815" t="s">
        <v>71</v>
      </c>
      <c r="AF815" t="s">
        <v>94</v>
      </c>
      <c r="AG815" t="s">
        <v>286</v>
      </c>
      <c r="AH815" s="45">
        <v>40898</v>
      </c>
      <c r="AI815">
        <v>1526520</v>
      </c>
      <c r="AK815" t="s">
        <v>287</v>
      </c>
      <c r="AL815" t="s">
        <v>288</v>
      </c>
      <c r="AM815" t="s">
        <v>245</v>
      </c>
    </row>
    <row r="816" spans="1:39" x14ac:dyDescent="0.3">
      <c r="A816" s="1">
        <v>43608</v>
      </c>
      <c r="B816" t="s">
        <v>7</v>
      </c>
      <c r="C816" t="s">
        <v>239</v>
      </c>
      <c r="D816">
        <v>2200</v>
      </c>
      <c r="E816">
        <v>16</v>
      </c>
      <c r="F816">
        <v>45.959998999999897</v>
      </c>
      <c r="G816">
        <v>46.689999</v>
      </c>
      <c r="H816">
        <v>45.41</v>
      </c>
      <c r="I816">
        <v>45.549999</v>
      </c>
      <c r="J816">
        <v>45.549999</v>
      </c>
      <c r="K816">
        <v>1658500</v>
      </c>
      <c r="L816">
        <v>2.2959999999999998</v>
      </c>
      <c r="M816">
        <v>-2.0856698482429301E-2</v>
      </c>
      <c r="N816">
        <v>-2.6003653982625701E-2</v>
      </c>
      <c r="O816">
        <v>-0.16292503474061201</v>
      </c>
      <c r="P816">
        <v>-0.187431060713382</v>
      </c>
      <c r="Q816">
        <v>-5.69632917392374E-2</v>
      </c>
      <c r="R816">
        <v>2.43084319633389E-2</v>
      </c>
      <c r="S816">
        <v>3.25922417260405E-2</v>
      </c>
      <c r="T816">
        <v>2.2946518963705798E-2</v>
      </c>
      <c r="U816">
        <v>2.53109447895341E-2</v>
      </c>
      <c r="V816">
        <v>69</v>
      </c>
      <c r="W816">
        <v>43.400002000000001</v>
      </c>
      <c r="X816">
        <v>-0.23225800557213999</v>
      </c>
      <c r="Y816">
        <v>-1.1985692488440201E-2</v>
      </c>
      <c r="Z816">
        <v>1.34133730785599</v>
      </c>
      <c r="AA816">
        <v>-0.48167679804504498</v>
      </c>
      <c r="AB816">
        <v>-0.51076734789238198</v>
      </c>
      <c r="AC816" t="s">
        <v>261</v>
      </c>
      <c r="AD816" t="s">
        <v>285</v>
      </c>
      <c r="AE816" t="s">
        <v>71</v>
      </c>
      <c r="AF816" t="s">
        <v>94</v>
      </c>
      <c r="AG816" t="s">
        <v>286</v>
      </c>
      <c r="AH816" s="45">
        <v>40898</v>
      </c>
      <c r="AI816">
        <v>1526520</v>
      </c>
      <c r="AK816" t="s">
        <v>287</v>
      </c>
      <c r="AL816" t="s">
        <v>288</v>
      </c>
      <c r="AM816" t="s">
        <v>245</v>
      </c>
    </row>
    <row r="817" spans="1:39" x14ac:dyDescent="0.3">
      <c r="A817" s="1">
        <v>43633</v>
      </c>
      <c r="B817" t="s">
        <v>7</v>
      </c>
      <c r="C817" t="s">
        <v>239</v>
      </c>
      <c r="D817">
        <v>2700</v>
      </c>
      <c r="E817">
        <v>16</v>
      </c>
      <c r="F817">
        <v>45.599997999999999</v>
      </c>
      <c r="G817">
        <v>45.900002000000001</v>
      </c>
      <c r="H817">
        <v>45.419998</v>
      </c>
      <c r="I817">
        <v>45.68</v>
      </c>
      <c r="J817">
        <v>45.68</v>
      </c>
      <c r="K817">
        <v>1026000</v>
      </c>
      <c r="L817">
        <v>2.0859999999999999</v>
      </c>
      <c r="M817">
        <v>2.8499635956845798E-3</v>
      </c>
      <c r="N817">
        <v>6.56914495168242E-4</v>
      </c>
      <c r="O817">
        <v>-3.2733348430195403E-2</v>
      </c>
      <c r="P817">
        <v>-0.11641997439968001</v>
      </c>
      <c r="Q817">
        <v>-0.23411640372508699</v>
      </c>
      <c r="R817">
        <v>1.2872576303627601E-2</v>
      </c>
      <c r="S817">
        <v>2.0280526413437701E-2</v>
      </c>
      <c r="T817">
        <v>2.38706226172977E-2</v>
      </c>
      <c r="U817">
        <v>2.51198861581968E-2</v>
      </c>
      <c r="V817">
        <v>69</v>
      </c>
      <c r="W817">
        <v>42.009997999999896</v>
      </c>
      <c r="X817">
        <v>-0.23225800557213999</v>
      </c>
      <c r="Y817">
        <v>9.3131563797728401E-4</v>
      </c>
      <c r="Z817">
        <v>1.3742779425512599</v>
      </c>
      <c r="AA817">
        <v>-1.22895829077064</v>
      </c>
      <c r="AB817">
        <v>-1.2001113158713099</v>
      </c>
      <c r="AC817" t="s">
        <v>261</v>
      </c>
      <c r="AD817" t="s">
        <v>285</v>
      </c>
      <c r="AE817" t="s">
        <v>71</v>
      </c>
      <c r="AF817" t="s">
        <v>94</v>
      </c>
      <c r="AG817" t="s">
        <v>286</v>
      </c>
      <c r="AH817" s="45">
        <v>40898</v>
      </c>
      <c r="AI817">
        <v>1526520</v>
      </c>
      <c r="AK817" t="s">
        <v>287</v>
      </c>
      <c r="AL817" t="s">
        <v>288</v>
      </c>
      <c r="AM817" t="s">
        <v>245</v>
      </c>
    </row>
    <row r="818" spans="1:39" x14ac:dyDescent="0.3">
      <c r="A818" s="1">
        <v>43556</v>
      </c>
      <c r="B818" t="s">
        <v>7</v>
      </c>
      <c r="C818" t="s">
        <v>239</v>
      </c>
      <c r="D818">
        <v>1300</v>
      </c>
      <c r="E818">
        <v>17</v>
      </c>
      <c r="F818">
        <v>51.93</v>
      </c>
      <c r="G818">
        <v>52.759997999999896</v>
      </c>
      <c r="H818">
        <v>51.310001</v>
      </c>
      <c r="I818">
        <v>52.740001999999997</v>
      </c>
      <c r="J818">
        <v>52.740001999999997</v>
      </c>
      <c r="K818">
        <v>1809500</v>
      </c>
      <c r="L818">
        <v>2.4969999999999999</v>
      </c>
      <c r="M818">
        <v>2.4763737130616501E-2</v>
      </c>
      <c r="N818">
        <v>3.7871662263281203E-2</v>
      </c>
      <c r="O818">
        <v>-8.1200710540289805E-3</v>
      </c>
      <c r="P818">
        <v>-1.52415593726003E-2</v>
      </c>
      <c r="Q818">
        <v>0.25448870892632702</v>
      </c>
      <c r="R818">
        <v>1.1012684355532199E-2</v>
      </c>
      <c r="S818">
        <v>1.390800796543E-2</v>
      </c>
      <c r="T818">
        <v>2.1366627541518898E-2</v>
      </c>
      <c r="U818">
        <v>2.77747165723988E-2</v>
      </c>
      <c r="V818">
        <v>69</v>
      </c>
      <c r="W818">
        <v>36.75</v>
      </c>
      <c r="X818">
        <v>-0.206632122714411</v>
      </c>
      <c r="Y818">
        <v>1.1502195497633099E-2</v>
      </c>
      <c r="Z818">
        <v>1.3945672862254099</v>
      </c>
      <c r="AA818">
        <v>1.1161753099898599</v>
      </c>
      <c r="AB818">
        <v>1.0000157549817099</v>
      </c>
      <c r="AC818" t="s">
        <v>262</v>
      </c>
      <c r="AD818" t="s">
        <v>285</v>
      </c>
      <c r="AE818" t="s">
        <v>71</v>
      </c>
      <c r="AF818" t="s">
        <v>94</v>
      </c>
      <c r="AG818" t="s">
        <v>286</v>
      </c>
      <c r="AH818" s="45">
        <v>40898</v>
      </c>
      <c r="AI818">
        <v>1526520</v>
      </c>
      <c r="AK818" t="s">
        <v>287</v>
      </c>
      <c r="AL818" t="s">
        <v>288</v>
      </c>
      <c r="AM818" t="s">
        <v>245</v>
      </c>
    </row>
    <row r="819" spans="1:39" x14ac:dyDescent="0.3">
      <c r="A819" s="1">
        <v>43594</v>
      </c>
      <c r="B819" t="s">
        <v>7</v>
      </c>
      <c r="C819" t="s">
        <v>239</v>
      </c>
      <c r="D819">
        <v>900</v>
      </c>
      <c r="E819">
        <v>17</v>
      </c>
      <c r="F819">
        <v>48.16</v>
      </c>
      <c r="G819">
        <v>49.060001</v>
      </c>
      <c r="H819">
        <v>47.130001</v>
      </c>
      <c r="I819">
        <v>48.830002</v>
      </c>
      <c r="J819">
        <v>48.830002</v>
      </c>
      <c r="K819">
        <v>2828200</v>
      </c>
      <c r="L819">
        <v>2.4569999999999999</v>
      </c>
      <c r="M819">
        <v>3.2821362797090001E-3</v>
      </c>
      <c r="N819">
        <v>-7.1324720794090996E-2</v>
      </c>
      <c r="O819">
        <v>-6.6929109237046494E-2</v>
      </c>
      <c r="P819">
        <v>-0.18358356981679999</v>
      </c>
      <c r="Q819">
        <v>0.230440295003977</v>
      </c>
      <c r="R819">
        <v>6.5269117997073606E-2</v>
      </c>
      <c r="S819">
        <v>3.2110687242674997E-2</v>
      </c>
      <c r="T819">
        <v>2.3035368349484501E-2</v>
      </c>
      <c r="U819">
        <v>2.81488442839594E-2</v>
      </c>
      <c r="V819">
        <v>69</v>
      </c>
      <c r="W819">
        <v>43.400002000000001</v>
      </c>
      <c r="X819">
        <v>-0.23225800557213999</v>
      </c>
      <c r="Y819">
        <v>-3.0259986019249502E-3</v>
      </c>
      <c r="Z819">
        <v>1.4267739598548399</v>
      </c>
      <c r="AA819">
        <v>1.30449527493365</v>
      </c>
      <c r="AB819">
        <v>1.7307229909483799</v>
      </c>
      <c r="AC819" t="s">
        <v>262</v>
      </c>
      <c r="AD819" t="s">
        <v>285</v>
      </c>
      <c r="AE819" t="s">
        <v>71</v>
      </c>
      <c r="AF819" t="s">
        <v>94</v>
      </c>
      <c r="AG819" t="s">
        <v>286</v>
      </c>
      <c r="AH819" s="45">
        <v>40898</v>
      </c>
      <c r="AI819">
        <v>1526520</v>
      </c>
      <c r="AK819" t="s">
        <v>287</v>
      </c>
      <c r="AL819" t="s">
        <v>288</v>
      </c>
      <c r="AM819" t="s">
        <v>245</v>
      </c>
    </row>
    <row r="820" spans="1:39" x14ac:dyDescent="0.3">
      <c r="A820" s="1">
        <v>43630</v>
      </c>
      <c r="B820" t="s">
        <v>7</v>
      </c>
      <c r="C820" t="s">
        <v>246</v>
      </c>
      <c r="D820">
        <v>1000</v>
      </c>
      <c r="E820">
        <v>17</v>
      </c>
      <c r="F820">
        <v>46.610000999999997</v>
      </c>
      <c r="G820">
        <v>46.630001</v>
      </c>
      <c r="H820">
        <v>45.52</v>
      </c>
      <c r="I820">
        <v>45.549999</v>
      </c>
      <c r="J820">
        <v>45.549999</v>
      </c>
      <c r="K820">
        <v>757100</v>
      </c>
      <c r="L820">
        <v>2.093</v>
      </c>
      <c r="M820">
        <v>-1.5899278965799301E-2</v>
      </c>
      <c r="N820">
        <v>6.1660403042028602E-3</v>
      </c>
      <c r="O820">
        <v>-3.1336999957988297E-2</v>
      </c>
      <c r="P820">
        <v>-0.124517253504488</v>
      </c>
      <c r="Q820">
        <v>-0.21772829603212801</v>
      </c>
      <c r="R820">
        <v>1.3388869095954299E-2</v>
      </c>
      <c r="S820">
        <v>2.02969270804556E-2</v>
      </c>
      <c r="T820">
        <v>2.3866718454340199E-2</v>
      </c>
      <c r="U820">
        <v>2.51509026845727E-2</v>
      </c>
      <c r="V820">
        <v>69</v>
      </c>
      <c r="W820">
        <v>42.009997999999896</v>
      </c>
      <c r="X820">
        <v>-0.23225800557213999</v>
      </c>
      <c r="Y820">
        <v>-1.6128120944145399E-3</v>
      </c>
      <c r="Z820">
        <v>1.3758574414790701</v>
      </c>
      <c r="AA820">
        <v>-1.16485291889042</v>
      </c>
      <c r="AB820">
        <v>-1.1766340361124901</v>
      </c>
      <c r="AC820" t="s">
        <v>262</v>
      </c>
      <c r="AD820" t="s">
        <v>285</v>
      </c>
      <c r="AE820" t="s">
        <v>71</v>
      </c>
      <c r="AF820" t="s">
        <v>94</v>
      </c>
      <c r="AG820" t="s">
        <v>286</v>
      </c>
      <c r="AH820" s="45">
        <v>40898</v>
      </c>
      <c r="AI820">
        <v>1526520</v>
      </c>
      <c r="AK820" t="s">
        <v>287</v>
      </c>
      <c r="AL820" t="s">
        <v>288</v>
      </c>
      <c r="AM820" t="s">
        <v>245</v>
      </c>
    </row>
    <row r="821" spans="1:39" x14ac:dyDescent="0.3">
      <c r="A821" s="1">
        <v>43642</v>
      </c>
      <c r="B821" t="s">
        <v>7</v>
      </c>
      <c r="C821" t="s">
        <v>239</v>
      </c>
      <c r="D821">
        <v>1800</v>
      </c>
      <c r="E821">
        <v>17</v>
      </c>
      <c r="F821">
        <v>44.830002</v>
      </c>
      <c r="G821">
        <v>45.43</v>
      </c>
      <c r="H821">
        <v>43.990001999999997</v>
      </c>
      <c r="I821">
        <v>44.049999</v>
      </c>
      <c r="J821">
        <v>44.049999</v>
      </c>
      <c r="K821">
        <v>1674400</v>
      </c>
      <c r="L821">
        <v>2.0489999999999999</v>
      </c>
      <c r="M821">
        <v>-1.03885084133264E-2</v>
      </c>
      <c r="N821">
        <v>-6.8856654866653003E-2</v>
      </c>
      <c r="O821">
        <v>-2.6656365775871001E-2</v>
      </c>
      <c r="P821">
        <v>-0.14040330307578799</v>
      </c>
      <c r="Q821">
        <v>-0.23483431640191199</v>
      </c>
      <c r="R821">
        <v>1.93156670233227E-2</v>
      </c>
      <c r="S821">
        <v>2.0700872977125299E-2</v>
      </c>
      <c r="T821">
        <v>2.4421693753104799E-2</v>
      </c>
      <c r="U821">
        <v>2.5237491415189699E-2</v>
      </c>
      <c r="V821">
        <v>69</v>
      </c>
      <c r="W821">
        <v>42.009997999999896</v>
      </c>
      <c r="X821">
        <v>-0.23225800557213999</v>
      </c>
      <c r="Y821">
        <v>-1.2346958449604901E-3</v>
      </c>
      <c r="Z821">
        <v>1.3825953677162801</v>
      </c>
      <c r="AA821">
        <v>-1.1474067103921299</v>
      </c>
      <c r="AB821">
        <v>-1.12816042020129</v>
      </c>
      <c r="AC821" t="s">
        <v>262</v>
      </c>
      <c r="AD821" t="s">
        <v>285</v>
      </c>
      <c r="AE821" t="s">
        <v>71</v>
      </c>
      <c r="AF821" t="s">
        <v>94</v>
      </c>
      <c r="AG821" t="s">
        <v>286</v>
      </c>
      <c r="AH821" s="45">
        <v>40898</v>
      </c>
      <c r="AI821">
        <v>1526520</v>
      </c>
      <c r="AK821" t="s">
        <v>287</v>
      </c>
      <c r="AL821" t="s">
        <v>288</v>
      </c>
      <c r="AM821" t="s">
        <v>245</v>
      </c>
    </row>
    <row r="822" spans="1:39" x14ac:dyDescent="0.3">
      <c r="A822" s="1">
        <v>43556</v>
      </c>
      <c r="B822" t="s">
        <v>7</v>
      </c>
      <c r="C822" t="s">
        <v>246</v>
      </c>
      <c r="D822">
        <v>3000</v>
      </c>
      <c r="E822">
        <v>18</v>
      </c>
      <c r="F822">
        <v>51.93</v>
      </c>
      <c r="G822">
        <v>52.759997999999896</v>
      </c>
      <c r="H822">
        <v>51.310001</v>
      </c>
      <c r="I822">
        <v>52.740001999999997</v>
      </c>
      <c r="J822">
        <v>52.740001999999997</v>
      </c>
      <c r="K822">
        <v>1809500</v>
      </c>
      <c r="L822">
        <v>2.4969999999999999</v>
      </c>
      <c r="M822">
        <v>2.4763737130616501E-2</v>
      </c>
      <c r="N822">
        <v>3.7871662263281203E-2</v>
      </c>
      <c r="O822">
        <v>-8.1200710540289805E-3</v>
      </c>
      <c r="P822">
        <v>-1.52415593726003E-2</v>
      </c>
      <c r="Q822">
        <v>0.25448870892632702</v>
      </c>
      <c r="R822">
        <v>1.1012684355532199E-2</v>
      </c>
      <c r="S822">
        <v>1.390800796543E-2</v>
      </c>
      <c r="T822">
        <v>2.1366627541518898E-2</v>
      </c>
      <c r="U822">
        <v>2.77747165723988E-2</v>
      </c>
      <c r="V822">
        <v>69</v>
      </c>
      <c r="W822">
        <v>36.75</v>
      </c>
      <c r="X822">
        <v>-0.206632122714411</v>
      </c>
      <c r="Y822">
        <v>1.1502195497633099E-2</v>
      </c>
      <c r="Z822">
        <v>1.3945672862254099</v>
      </c>
      <c r="AA822">
        <v>1.1161753099898599</v>
      </c>
      <c r="AB822">
        <v>1.0000157549817099</v>
      </c>
      <c r="AC822" t="s">
        <v>263</v>
      </c>
      <c r="AD822" t="s">
        <v>285</v>
      </c>
      <c r="AE822" t="s">
        <v>71</v>
      </c>
      <c r="AF822" t="s">
        <v>94</v>
      </c>
      <c r="AG822" t="s">
        <v>286</v>
      </c>
      <c r="AH822" s="45">
        <v>40898</v>
      </c>
      <c r="AI822">
        <v>1526520</v>
      </c>
      <c r="AK822" t="s">
        <v>287</v>
      </c>
      <c r="AL822" t="s">
        <v>288</v>
      </c>
      <c r="AM822" t="s">
        <v>245</v>
      </c>
    </row>
    <row r="823" spans="1:39" x14ac:dyDescent="0.3">
      <c r="A823" s="1">
        <v>43563</v>
      </c>
      <c r="B823" t="s">
        <v>7</v>
      </c>
      <c r="C823" t="s">
        <v>246</v>
      </c>
      <c r="D823">
        <v>1900</v>
      </c>
      <c r="E823">
        <v>18</v>
      </c>
      <c r="F823">
        <v>52.900002000000001</v>
      </c>
      <c r="G823">
        <v>52.900002000000001</v>
      </c>
      <c r="H823">
        <v>51.790000999999997</v>
      </c>
      <c r="I823">
        <v>52.209998999999897</v>
      </c>
      <c r="J823">
        <v>52.209998999999897</v>
      </c>
      <c r="K823">
        <v>1493000</v>
      </c>
      <c r="L823">
        <v>2.5190000000000001</v>
      </c>
      <c r="M823">
        <v>-1.31293484023944E-2</v>
      </c>
      <c r="N823">
        <v>-1.0100190577979E-2</v>
      </c>
      <c r="O823">
        <v>2.24685032470061E-2</v>
      </c>
      <c r="P823">
        <v>-5.6413336477696897E-2</v>
      </c>
      <c r="Q823">
        <v>0.26265153806307101</v>
      </c>
      <c r="R823">
        <v>1.3540836072493101E-2</v>
      </c>
      <c r="S823">
        <v>1.28694369201441E-2</v>
      </c>
      <c r="T823">
        <v>1.87002998190566E-2</v>
      </c>
      <c r="U823">
        <v>2.7499072501714201E-2</v>
      </c>
      <c r="V823">
        <v>69</v>
      </c>
      <c r="W823">
        <v>36.75</v>
      </c>
      <c r="X823">
        <v>-0.206632122714411</v>
      </c>
      <c r="Y823">
        <v>1.0469119934194001E-3</v>
      </c>
      <c r="Z823">
        <v>1.3704149816470601</v>
      </c>
      <c r="AA823">
        <v>1.18984871281548</v>
      </c>
      <c r="AB823">
        <v>1.21812738716332</v>
      </c>
      <c r="AC823" t="s">
        <v>263</v>
      </c>
      <c r="AD823" t="s">
        <v>285</v>
      </c>
      <c r="AE823" t="s">
        <v>71</v>
      </c>
      <c r="AF823" t="s">
        <v>94</v>
      </c>
      <c r="AG823" t="s">
        <v>286</v>
      </c>
      <c r="AH823" s="45">
        <v>40898</v>
      </c>
      <c r="AI823">
        <v>1526520</v>
      </c>
      <c r="AK823" t="s">
        <v>287</v>
      </c>
      <c r="AL823" t="s">
        <v>288</v>
      </c>
      <c r="AM823" t="s">
        <v>245</v>
      </c>
    </row>
    <row r="824" spans="1:39" x14ac:dyDescent="0.3">
      <c r="A824" s="1">
        <v>43565</v>
      </c>
      <c r="B824" t="s">
        <v>7</v>
      </c>
      <c r="C824" t="s">
        <v>239</v>
      </c>
      <c r="D824">
        <v>2000</v>
      </c>
      <c r="E824">
        <v>18</v>
      </c>
      <c r="F824">
        <v>53.09</v>
      </c>
      <c r="G824">
        <v>53.57</v>
      </c>
      <c r="H824">
        <v>52.66</v>
      </c>
      <c r="I824">
        <v>53.369999</v>
      </c>
      <c r="J824">
        <v>53.369999</v>
      </c>
      <c r="K824">
        <v>873900</v>
      </c>
      <c r="L824">
        <v>2.4769999999999999</v>
      </c>
      <c r="M824">
        <v>6.5795707478554103E-3</v>
      </c>
      <c r="N824">
        <v>-2.9934541154412499E-3</v>
      </c>
      <c r="O824">
        <v>2.9665571480745001E-2</v>
      </c>
      <c r="P824">
        <v>-8.0431806241774206E-2</v>
      </c>
      <c r="Q824">
        <v>0.26783161729366101</v>
      </c>
      <c r="R824">
        <v>1.30980252374727E-2</v>
      </c>
      <c r="S824">
        <v>1.2774027671862601E-2</v>
      </c>
      <c r="T824">
        <v>1.8225508169254799E-2</v>
      </c>
      <c r="U824">
        <v>2.7465724160122301E-2</v>
      </c>
      <c r="V824">
        <v>69</v>
      </c>
      <c r="W824">
        <v>36.75</v>
      </c>
      <c r="X824">
        <v>-0.206632122714411</v>
      </c>
      <c r="Y824">
        <v>3.47183783585567E-3</v>
      </c>
      <c r="Z824">
        <v>1.36416076468528</v>
      </c>
      <c r="AA824">
        <v>1.2330351437757401</v>
      </c>
      <c r="AB824">
        <v>1.2013811737667299</v>
      </c>
      <c r="AC824" t="s">
        <v>263</v>
      </c>
      <c r="AD824" t="s">
        <v>285</v>
      </c>
      <c r="AE824" t="s">
        <v>71</v>
      </c>
      <c r="AF824" t="s">
        <v>94</v>
      </c>
      <c r="AG824" t="s">
        <v>286</v>
      </c>
      <c r="AH824" s="45">
        <v>40898</v>
      </c>
      <c r="AI824">
        <v>1526520</v>
      </c>
      <c r="AK824" t="s">
        <v>287</v>
      </c>
      <c r="AL824" t="s">
        <v>288</v>
      </c>
      <c r="AM824" t="s">
        <v>245</v>
      </c>
    </row>
    <row r="825" spans="1:39" x14ac:dyDescent="0.3">
      <c r="A825" s="1">
        <v>43566</v>
      </c>
      <c r="B825" t="s">
        <v>7</v>
      </c>
      <c r="C825" t="s">
        <v>246</v>
      </c>
      <c r="D825">
        <v>900</v>
      </c>
      <c r="E825">
        <v>18</v>
      </c>
      <c r="F825">
        <v>53.459998999999897</v>
      </c>
      <c r="G825">
        <v>54.139998999999897</v>
      </c>
      <c r="H825">
        <v>53.349997999999999</v>
      </c>
      <c r="I825">
        <v>53.880001</v>
      </c>
      <c r="J825">
        <v>53.880001</v>
      </c>
      <c r="K825">
        <v>746600</v>
      </c>
      <c r="L825">
        <v>2.504</v>
      </c>
      <c r="M825">
        <v>9.5105984931905408E-3</v>
      </c>
      <c r="N825">
        <v>3.3463499651326298E-3</v>
      </c>
      <c r="O825">
        <v>4.9068637418379198E-2</v>
      </c>
      <c r="P825">
        <v>-6.6068529290417205E-2</v>
      </c>
      <c r="Q825">
        <v>0.28966371162577398</v>
      </c>
      <c r="R825">
        <v>1.38400067636174E-2</v>
      </c>
      <c r="S825">
        <v>1.26299752749263E-2</v>
      </c>
      <c r="T825">
        <v>1.8269837017614501E-2</v>
      </c>
      <c r="U825">
        <v>2.74577691213416E-2</v>
      </c>
      <c r="V825">
        <v>69</v>
      </c>
      <c r="W825">
        <v>36.75</v>
      </c>
      <c r="X825">
        <v>-0.206632122714411</v>
      </c>
      <c r="Y825" s="44">
        <v>3.8122194279549302E-5</v>
      </c>
      <c r="Z825">
        <v>1.3626398676160301</v>
      </c>
      <c r="AA825">
        <v>1.35104594121968</v>
      </c>
      <c r="AB825">
        <v>1.2389629091857799</v>
      </c>
      <c r="AC825" t="s">
        <v>263</v>
      </c>
      <c r="AD825" t="s">
        <v>285</v>
      </c>
      <c r="AE825" t="s">
        <v>71</v>
      </c>
      <c r="AF825" t="s">
        <v>94</v>
      </c>
      <c r="AG825" t="s">
        <v>286</v>
      </c>
      <c r="AH825" s="45">
        <v>40898</v>
      </c>
      <c r="AI825">
        <v>1526520</v>
      </c>
      <c r="AK825" t="s">
        <v>287</v>
      </c>
      <c r="AL825" t="s">
        <v>288</v>
      </c>
      <c r="AM825" t="s">
        <v>245</v>
      </c>
    </row>
    <row r="826" spans="1:39" x14ac:dyDescent="0.3">
      <c r="A826" s="1">
        <v>43572</v>
      </c>
      <c r="B826" t="s">
        <v>7</v>
      </c>
      <c r="C826" t="s">
        <v>239</v>
      </c>
      <c r="D826">
        <v>1100</v>
      </c>
      <c r="E826">
        <v>18</v>
      </c>
      <c r="F826">
        <v>52.459998999999897</v>
      </c>
      <c r="G826">
        <v>52.599997999999999</v>
      </c>
      <c r="H826">
        <v>50.540000999999997</v>
      </c>
      <c r="I826">
        <v>50.790000999999997</v>
      </c>
      <c r="J826">
        <v>50.790000999999997</v>
      </c>
      <c r="K826">
        <v>1503100</v>
      </c>
      <c r="L826">
        <v>2.5920000000000001</v>
      </c>
      <c r="M826">
        <v>-2.7957537946138599E-2</v>
      </c>
      <c r="N826">
        <v>-4.9549267106666302E-2</v>
      </c>
      <c r="O826">
        <v>-1.0381035245367E-2</v>
      </c>
      <c r="P826">
        <v>-0.1135958717796</v>
      </c>
      <c r="Q826">
        <v>0.190506190109581</v>
      </c>
      <c r="R826">
        <v>1.57478157772604E-2</v>
      </c>
      <c r="S826">
        <v>1.4623798000863599E-2</v>
      </c>
      <c r="T826">
        <v>1.8350539092120002E-2</v>
      </c>
      <c r="U826">
        <v>2.7518101420659798E-2</v>
      </c>
      <c r="V826">
        <v>69</v>
      </c>
      <c r="W826">
        <v>36.75</v>
      </c>
      <c r="X826">
        <v>-0.206632122714411</v>
      </c>
      <c r="Y826">
        <v>-2.2764010197428601E-3</v>
      </c>
      <c r="Z826">
        <v>1.3532096618879801</v>
      </c>
      <c r="AA826">
        <v>0.85770211716275802</v>
      </c>
      <c r="AB826">
        <v>1.13865771468869</v>
      </c>
      <c r="AC826" t="s">
        <v>263</v>
      </c>
      <c r="AD826" t="s">
        <v>285</v>
      </c>
      <c r="AE826" t="s">
        <v>71</v>
      </c>
      <c r="AF826" t="s">
        <v>94</v>
      </c>
      <c r="AG826" t="s">
        <v>286</v>
      </c>
      <c r="AH826" s="45">
        <v>40898</v>
      </c>
      <c r="AI826">
        <v>1526520</v>
      </c>
      <c r="AK826" t="s">
        <v>287</v>
      </c>
      <c r="AL826" t="s">
        <v>288</v>
      </c>
      <c r="AM826" t="s">
        <v>245</v>
      </c>
    </row>
    <row r="827" spans="1:39" x14ac:dyDescent="0.3">
      <c r="A827" s="1">
        <v>43578</v>
      </c>
      <c r="B827" t="s">
        <v>7</v>
      </c>
      <c r="C827" t="s">
        <v>239</v>
      </c>
      <c r="D827">
        <v>2300</v>
      </c>
      <c r="E827">
        <v>18</v>
      </c>
      <c r="F827">
        <v>52.18</v>
      </c>
      <c r="G827">
        <v>54.099997999999999</v>
      </c>
      <c r="H827">
        <v>52.139998999999897</v>
      </c>
      <c r="I827">
        <v>53.610000999999997</v>
      </c>
      <c r="J827">
        <v>53.610000999999997</v>
      </c>
      <c r="K827">
        <v>1886700</v>
      </c>
      <c r="L827">
        <v>2.57</v>
      </c>
      <c r="M827">
        <v>3.31878370994802E-2</v>
      </c>
      <c r="N827">
        <v>2.2447476750799601E-2</v>
      </c>
      <c r="O827">
        <v>2.4165777889572099E-2</v>
      </c>
      <c r="P827">
        <v>-3.1218105593816999E-2</v>
      </c>
      <c r="Q827">
        <v>0.25315483955410401</v>
      </c>
      <c r="R827">
        <v>2.30868717063979E-2</v>
      </c>
      <c r="S827">
        <v>1.6389322428596299E-2</v>
      </c>
      <c r="T827">
        <v>1.6763581504519499E-2</v>
      </c>
      <c r="U827">
        <v>2.7604731988734199E-2</v>
      </c>
      <c r="V827">
        <v>69</v>
      </c>
      <c r="W827">
        <v>36.75</v>
      </c>
      <c r="X827">
        <v>-0.206632122714411</v>
      </c>
      <c r="Y827">
        <v>8.8023511954049196E-3</v>
      </c>
      <c r="Z827">
        <v>1.3652020782576799</v>
      </c>
      <c r="AA827">
        <v>1.20461525605682</v>
      </c>
      <c r="AB827">
        <v>1.0257090437727501</v>
      </c>
      <c r="AC827" t="s">
        <v>263</v>
      </c>
      <c r="AD827" t="s">
        <v>285</v>
      </c>
      <c r="AE827" t="s">
        <v>71</v>
      </c>
      <c r="AF827" t="s">
        <v>94</v>
      </c>
      <c r="AG827" t="s">
        <v>286</v>
      </c>
      <c r="AH827" s="45">
        <v>40898</v>
      </c>
      <c r="AI827">
        <v>1526520</v>
      </c>
      <c r="AK827" t="s">
        <v>287</v>
      </c>
      <c r="AL827" t="s">
        <v>288</v>
      </c>
      <c r="AM827" t="s">
        <v>245</v>
      </c>
    </row>
    <row r="828" spans="1:39" x14ac:dyDescent="0.3">
      <c r="A828" s="1">
        <v>43599</v>
      </c>
      <c r="B828" t="s">
        <v>7</v>
      </c>
      <c r="C828" t="s">
        <v>246</v>
      </c>
      <c r="D828">
        <v>1200</v>
      </c>
      <c r="E828">
        <v>18</v>
      </c>
      <c r="F828">
        <v>46.18</v>
      </c>
      <c r="G828">
        <v>47.150002000000001</v>
      </c>
      <c r="H828">
        <v>46.080002</v>
      </c>
      <c r="I828">
        <v>47</v>
      </c>
      <c r="J828">
        <v>47</v>
      </c>
      <c r="K828">
        <v>1981300</v>
      </c>
      <c r="L828">
        <v>2.419</v>
      </c>
      <c r="M828">
        <v>2.1506205220963599E-2</v>
      </c>
      <c r="N828">
        <v>-0.156094060755394</v>
      </c>
      <c r="O828">
        <v>-0.13661176839186601</v>
      </c>
      <c r="P828">
        <v>-0.25067591005071799</v>
      </c>
      <c r="Q828">
        <v>-4.1468634765082099E-2</v>
      </c>
      <c r="R828">
        <v>5.49362017504312E-2</v>
      </c>
      <c r="S828">
        <v>3.3013342322199102E-2</v>
      </c>
      <c r="T828">
        <v>2.3545356608479E-2</v>
      </c>
      <c r="U828">
        <v>2.51472021301756E-2</v>
      </c>
      <c r="V828">
        <v>69</v>
      </c>
      <c r="W828">
        <v>43.400002000000001</v>
      </c>
      <c r="X828">
        <v>-0.23225800557213999</v>
      </c>
      <c r="Y828">
        <v>7.98398755130913E-3</v>
      </c>
      <c r="Z828">
        <v>1.3399477740119099</v>
      </c>
      <c r="AA828">
        <v>-0.41217123139680401</v>
      </c>
      <c r="AB828">
        <v>0.276383822570749</v>
      </c>
      <c r="AC828" t="s">
        <v>263</v>
      </c>
      <c r="AD828" t="s">
        <v>285</v>
      </c>
      <c r="AE828" t="s">
        <v>71</v>
      </c>
      <c r="AF828" t="s">
        <v>94</v>
      </c>
      <c r="AG828" t="s">
        <v>286</v>
      </c>
      <c r="AH828" s="45">
        <v>40898</v>
      </c>
      <c r="AI828">
        <v>1526520</v>
      </c>
      <c r="AK828" t="s">
        <v>287</v>
      </c>
      <c r="AL828" t="s">
        <v>288</v>
      </c>
      <c r="AM828" t="s">
        <v>245</v>
      </c>
    </row>
    <row r="829" spans="1:39" x14ac:dyDescent="0.3">
      <c r="A829" s="1">
        <v>43614</v>
      </c>
      <c r="B829" t="s">
        <v>7</v>
      </c>
      <c r="C829" t="s">
        <v>239</v>
      </c>
      <c r="D829">
        <v>900</v>
      </c>
      <c r="E829">
        <v>18</v>
      </c>
      <c r="F829">
        <v>43.900002000000001</v>
      </c>
      <c r="G829">
        <v>43.900002000000001</v>
      </c>
      <c r="H829">
        <v>43.029998999999997</v>
      </c>
      <c r="I829">
        <v>43.32</v>
      </c>
      <c r="J829">
        <v>43.32</v>
      </c>
      <c r="K829">
        <v>1360700</v>
      </c>
      <c r="L829">
        <v>2.2360000000000002</v>
      </c>
      <c r="M829">
        <v>-2.05627759107118E-2</v>
      </c>
      <c r="N829">
        <v>-5.4358810187248703E-2</v>
      </c>
      <c r="O829">
        <v>-0.20900902164920501</v>
      </c>
      <c r="P829">
        <v>-0.22277415715014001</v>
      </c>
      <c r="Q829">
        <v>-0.13295412539149701</v>
      </c>
      <c r="R829">
        <v>1.6675015312847902E-2</v>
      </c>
      <c r="S829">
        <v>3.25832813128938E-2</v>
      </c>
      <c r="T829">
        <v>2.2738364849864301E-2</v>
      </c>
      <c r="U829">
        <v>2.5366693782634901E-2</v>
      </c>
      <c r="V829">
        <v>69</v>
      </c>
      <c r="W829">
        <v>43.029998999999997</v>
      </c>
      <c r="X829">
        <v>-0.23225800557213999</v>
      </c>
      <c r="Y829">
        <v>-6.9359101493404697E-3</v>
      </c>
      <c r="Z829">
        <v>1.34974172348251</v>
      </c>
      <c r="AA829">
        <v>-0.90432573495840396</v>
      </c>
      <c r="AB829">
        <v>-0.61059951876380503</v>
      </c>
      <c r="AC829" t="s">
        <v>263</v>
      </c>
      <c r="AD829" t="s">
        <v>285</v>
      </c>
      <c r="AE829" t="s">
        <v>71</v>
      </c>
      <c r="AF829" t="s">
        <v>94</v>
      </c>
      <c r="AG829" t="s">
        <v>286</v>
      </c>
      <c r="AH829" s="45">
        <v>40898</v>
      </c>
      <c r="AI829">
        <v>1526520</v>
      </c>
      <c r="AK829" t="s">
        <v>287</v>
      </c>
      <c r="AL829" t="s">
        <v>288</v>
      </c>
      <c r="AM829" t="s">
        <v>245</v>
      </c>
    </row>
    <row r="830" spans="1:39" x14ac:dyDescent="0.3">
      <c r="A830" s="1">
        <v>43619</v>
      </c>
      <c r="B830" t="s">
        <v>7</v>
      </c>
      <c r="C830" t="s">
        <v>246</v>
      </c>
      <c r="D830">
        <v>800</v>
      </c>
      <c r="E830">
        <v>18</v>
      </c>
      <c r="F830">
        <v>42.18</v>
      </c>
      <c r="G830">
        <v>43.139998999999897</v>
      </c>
      <c r="H830">
        <v>42.009997999999896</v>
      </c>
      <c r="I830">
        <v>42.66</v>
      </c>
      <c r="J830">
        <v>42.66</v>
      </c>
      <c r="K830">
        <v>1538700</v>
      </c>
      <c r="L830">
        <v>2.081</v>
      </c>
      <c r="M830">
        <v>9.1840984645057099E-3</v>
      </c>
      <c r="N830">
        <v>-5.87199824133793E-2</v>
      </c>
      <c r="O830">
        <v>-0.20258681020980901</v>
      </c>
      <c r="P830">
        <v>-0.21135376147944401</v>
      </c>
      <c r="Q830">
        <v>-0.20067067628301699</v>
      </c>
      <c r="R830">
        <v>1.32313938869556E-2</v>
      </c>
      <c r="S830">
        <v>3.2734020455998901E-2</v>
      </c>
      <c r="T830">
        <v>2.2757574341180899E-2</v>
      </c>
      <c r="U830">
        <v>2.53090694861445E-2</v>
      </c>
      <c r="V830">
        <v>69</v>
      </c>
      <c r="W830">
        <v>42.009997999999896</v>
      </c>
      <c r="X830">
        <v>-0.23225800557213999</v>
      </c>
      <c r="Y830">
        <v>-2.7690708645509302E-3</v>
      </c>
      <c r="Z830">
        <v>1.37009035366382</v>
      </c>
      <c r="AA830">
        <v>-1.23038584043489</v>
      </c>
      <c r="AB830">
        <v>-1.0031680612123</v>
      </c>
      <c r="AC830" t="s">
        <v>263</v>
      </c>
      <c r="AD830" t="s">
        <v>285</v>
      </c>
      <c r="AE830" t="s">
        <v>71</v>
      </c>
      <c r="AF830" t="s">
        <v>94</v>
      </c>
      <c r="AG830" t="s">
        <v>286</v>
      </c>
      <c r="AH830" s="45">
        <v>40898</v>
      </c>
      <c r="AI830">
        <v>1526520</v>
      </c>
      <c r="AK830" t="s">
        <v>287</v>
      </c>
      <c r="AL830" t="s">
        <v>288</v>
      </c>
      <c r="AM830" t="s">
        <v>245</v>
      </c>
    </row>
    <row r="831" spans="1:39" x14ac:dyDescent="0.3">
      <c r="A831" s="1">
        <v>43621</v>
      </c>
      <c r="B831" t="s">
        <v>7</v>
      </c>
      <c r="C831" t="s">
        <v>239</v>
      </c>
      <c r="D831">
        <v>2100</v>
      </c>
      <c r="E831">
        <v>18</v>
      </c>
      <c r="F831">
        <v>45.580002</v>
      </c>
      <c r="G831">
        <v>45.91</v>
      </c>
      <c r="H831">
        <v>44.599997999999999</v>
      </c>
      <c r="I831">
        <v>45.049999</v>
      </c>
      <c r="J831">
        <v>45.049999</v>
      </c>
      <c r="K831">
        <v>983700</v>
      </c>
      <c r="L831">
        <v>2.1230000000000002</v>
      </c>
      <c r="M831">
        <v>-6.8577196085634401E-3</v>
      </c>
      <c r="N831">
        <v>3.9158539723998402E-2</v>
      </c>
      <c r="O831">
        <v>-0.20101374831448501</v>
      </c>
      <c r="P831">
        <v>-0.117166308324576</v>
      </c>
      <c r="Q831">
        <v>-0.22025375494654101</v>
      </c>
      <c r="R831">
        <v>3.1438487181479402E-2</v>
      </c>
      <c r="S831">
        <v>3.3747513239737799E-2</v>
      </c>
      <c r="T831">
        <v>2.38644988054783E-2</v>
      </c>
      <c r="U831">
        <v>2.53265577217314E-2</v>
      </c>
      <c r="V831">
        <v>69</v>
      </c>
      <c r="W831">
        <v>42.009997999999896</v>
      </c>
      <c r="X831">
        <v>-0.23225800557213999</v>
      </c>
      <c r="Y831">
        <v>8.1287266899663802E-3</v>
      </c>
      <c r="Z831">
        <v>1.37221323931721</v>
      </c>
      <c r="AA831">
        <v>-1.29869282726197</v>
      </c>
      <c r="AB831">
        <v>-1.1700449991150701</v>
      </c>
      <c r="AC831" t="s">
        <v>263</v>
      </c>
      <c r="AD831" t="s">
        <v>285</v>
      </c>
      <c r="AE831" t="s">
        <v>71</v>
      </c>
      <c r="AF831" t="s">
        <v>94</v>
      </c>
      <c r="AG831" t="s">
        <v>286</v>
      </c>
      <c r="AH831" s="45">
        <v>40898</v>
      </c>
      <c r="AI831">
        <v>1526520</v>
      </c>
      <c r="AK831" t="s">
        <v>287</v>
      </c>
      <c r="AL831" t="s">
        <v>288</v>
      </c>
      <c r="AM831" t="s">
        <v>245</v>
      </c>
    </row>
    <row r="832" spans="1:39" x14ac:dyDescent="0.3">
      <c r="A832" s="1">
        <v>43634</v>
      </c>
      <c r="B832" t="s">
        <v>7</v>
      </c>
      <c r="C832" t="s">
        <v>246</v>
      </c>
      <c r="D832">
        <v>2400</v>
      </c>
      <c r="E832">
        <v>18</v>
      </c>
      <c r="F832">
        <v>45.970001000000003</v>
      </c>
      <c r="G832">
        <v>46.860000999999997</v>
      </c>
      <c r="H832">
        <v>45.900002000000001</v>
      </c>
      <c r="I832">
        <v>46.310001</v>
      </c>
      <c r="J832">
        <v>46.310001</v>
      </c>
      <c r="K832">
        <v>1007500</v>
      </c>
      <c r="L832">
        <v>2.06</v>
      </c>
      <c r="M832">
        <v>1.3697376738513799E-2</v>
      </c>
      <c r="N832">
        <v>1.08555123583232E-2</v>
      </c>
      <c r="O832">
        <v>-9.4563136484273093E-3</v>
      </c>
      <c r="P832">
        <v>-9.9600034624373196E-2</v>
      </c>
      <c r="Q832">
        <v>-0.23435235625980699</v>
      </c>
      <c r="R832">
        <v>1.4271540178686299E-2</v>
      </c>
      <c r="S832">
        <v>2.04447940886959E-2</v>
      </c>
      <c r="T832">
        <v>2.3950066379171301E-2</v>
      </c>
      <c r="U832">
        <v>2.5119334362231599E-2</v>
      </c>
      <c r="V832">
        <v>69</v>
      </c>
      <c r="W832">
        <v>42.009997999999896</v>
      </c>
      <c r="X832">
        <v>-0.23225800557213999</v>
      </c>
      <c r="Y832">
        <v>9.6704895497130797E-3</v>
      </c>
      <c r="Z832">
        <v>1.3757407360429601</v>
      </c>
      <c r="AA832">
        <v>-1.2144606166737999</v>
      </c>
      <c r="AB832">
        <v>-1.2203235627606901</v>
      </c>
      <c r="AC832" t="s">
        <v>263</v>
      </c>
      <c r="AD832" t="s">
        <v>285</v>
      </c>
      <c r="AE832" t="s">
        <v>71</v>
      </c>
      <c r="AF832" t="s">
        <v>94</v>
      </c>
      <c r="AG832" t="s">
        <v>286</v>
      </c>
      <c r="AH832" s="45">
        <v>40898</v>
      </c>
      <c r="AI832">
        <v>1526520</v>
      </c>
      <c r="AK832" t="s">
        <v>287</v>
      </c>
      <c r="AL832" t="s">
        <v>288</v>
      </c>
      <c r="AM832" t="s">
        <v>245</v>
      </c>
    </row>
    <row r="833" spans="1:39" x14ac:dyDescent="0.3">
      <c r="A833" s="1">
        <v>43636</v>
      </c>
      <c r="B833" t="s">
        <v>7</v>
      </c>
      <c r="C833" t="s">
        <v>246</v>
      </c>
      <c r="D833">
        <v>3400</v>
      </c>
      <c r="E833">
        <v>18</v>
      </c>
      <c r="F833">
        <v>47.75</v>
      </c>
      <c r="G833">
        <v>47.82</v>
      </c>
      <c r="H833">
        <v>46.630001</v>
      </c>
      <c r="I833">
        <v>46.75</v>
      </c>
      <c r="J833">
        <v>46.75</v>
      </c>
      <c r="K833">
        <v>1252500</v>
      </c>
      <c r="L833">
        <v>2.0009999999999999</v>
      </c>
      <c r="M833">
        <v>-9.3677288126696595E-3</v>
      </c>
      <c r="N833">
        <v>1.01043750168264E-2</v>
      </c>
      <c r="O833">
        <v>3.9486011229404497E-2</v>
      </c>
      <c r="P833">
        <v>-0.112755602868414</v>
      </c>
      <c r="Q833">
        <v>-0.23475500399050001</v>
      </c>
      <c r="R833">
        <v>1.4749633321158801E-2</v>
      </c>
      <c r="S833">
        <v>1.9122757493007101E-2</v>
      </c>
      <c r="T833">
        <v>2.3997500993535498E-2</v>
      </c>
      <c r="U833">
        <v>2.5139528300276399E-2</v>
      </c>
      <c r="V833">
        <v>69</v>
      </c>
      <c r="W833">
        <v>42.009997999999896</v>
      </c>
      <c r="X833">
        <v>-0.23225800557213999</v>
      </c>
      <c r="Y833">
        <v>9.4276054361659405E-3</v>
      </c>
      <c r="Z833">
        <v>1.3717521795821801</v>
      </c>
      <c r="AA833">
        <v>-1.1883748971455099</v>
      </c>
      <c r="AB833">
        <v>-1.19402841911937</v>
      </c>
      <c r="AC833" t="s">
        <v>263</v>
      </c>
      <c r="AD833" t="s">
        <v>285</v>
      </c>
      <c r="AE833" t="s">
        <v>71</v>
      </c>
      <c r="AF833" t="s">
        <v>94</v>
      </c>
      <c r="AG833" t="s">
        <v>286</v>
      </c>
      <c r="AH833" s="45">
        <v>40898</v>
      </c>
      <c r="AI833">
        <v>1526520</v>
      </c>
      <c r="AK833" t="s">
        <v>287</v>
      </c>
      <c r="AL833" t="s">
        <v>288</v>
      </c>
      <c r="AM833" t="s">
        <v>245</v>
      </c>
    </row>
    <row r="834" spans="1:39" x14ac:dyDescent="0.3">
      <c r="A834" s="1">
        <v>43643</v>
      </c>
      <c r="B834" t="s">
        <v>7</v>
      </c>
      <c r="C834" t="s">
        <v>239</v>
      </c>
      <c r="D834">
        <v>2000</v>
      </c>
      <c r="E834">
        <v>18</v>
      </c>
      <c r="F834">
        <v>45.189999</v>
      </c>
      <c r="G834">
        <v>46.860000999999997</v>
      </c>
      <c r="H834">
        <v>44.529998999999997</v>
      </c>
      <c r="I834">
        <v>46.580002</v>
      </c>
      <c r="J834">
        <v>46.580002</v>
      </c>
      <c r="K834">
        <v>2382200</v>
      </c>
      <c r="L834">
        <v>2.0049999999999999</v>
      </c>
      <c r="M834">
        <v>5.5845977712363999E-2</v>
      </c>
      <c r="N834">
        <v>-3.64294834161917E-3</v>
      </c>
      <c r="O834">
        <v>5.1994109349574998E-2</v>
      </c>
      <c r="P834">
        <v>-9.5153990558034002E-2</v>
      </c>
      <c r="Q834">
        <v>-0.1936001456044</v>
      </c>
      <c r="R834">
        <v>3.69763181750387E-2</v>
      </c>
      <c r="S834">
        <v>2.3408580158950101E-2</v>
      </c>
      <c r="T834">
        <v>2.54487648162059E-2</v>
      </c>
      <c r="U834">
        <v>2.54712591927167E-2</v>
      </c>
      <c r="V834">
        <v>69</v>
      </c>
      <c r="W834">
        <v>42.009997999999896</v>
      </c>
      <c r="X834">
        <v>-0.23225800557213999</v>
      </c>
      <c r="Y834">
        <v>3.81588593721357E-3</v>
      </c>
      <c r="Z834">
        <v>1.38932749441805</v>
      </c>
      <c r="AA834">
        <v>-0.95275757304053299</v>
      </c>
      <c r="AB834">
        <v>-1.0810369553802901</v>
      </c>
      <c r="AC834" t="s">
        <v>263</v>
      </c>
      <c r="AD834" t="s">
        <v>285</v>
      </c>
      <c r="AE834" t="s">
        <v>71</v>
      </c>
      <c r="AF834" t="s">
        <v>94</v>
      </c>
      <c r="AG834" t="s">
        <v>286</v>
      </c>
      <c r="AH834" s="45">
        <v>40898</v>
      </c>
      <c r="AI834">
        <v>1526520</v>
      </c>
      <c r="AK834" t="s">
        <v>287</v>
      </c>
      <c r="AL834" t="s">
        <v>288</v>
      </c>
      <c r="AM834" t="s">
        <v>245</v>
      </c>
    </row>
    <row r="835" spans="1:39" x14ac:dyDescent="0.3">
      <c r="A835" s="1">
        <v>43571</v>
      </c>
      <c r="B835" t="s">
        <v>7</v>
      </c>
      <c r="C835" t="s">
        <v>239</v>
      </c>
      <c r="D835">
        <v>1100</v>
      </c>
      <c r="E835">
        <v>19</v>
      </c>
      <c r="F835">
        <v>52.599997999999999</v>
      </c>
      <c r="G835">
        <v>52.939999</v>
      </c>
      <c r="H835">
        <v>52.09</v>
      </c>
      <c r="I835">
        <v>52.23</v>
      </c>
      <c r="J835">
        <v>52.23</v>
      </c>
      <c r="K835">
        <v>1145500</v>
      </c>
      <c r="L835">
        <v>2.5920000000000001</v>
      </c>
      <c r="M835">
        <v>-3.6311172936756798E-3</v>
      </c>
      <c r="N835">
        <v>-1.50121584126722E-2</v>
      </c>
      <c r="O835">
        <v>1.23291871916486E-2</v>
      </c>
      <c r="P835">
        <v>-8.2998613913304695E-2</v>
      </c>
      <c r="Q835">
        <v>0.23867618253063999</v>
      </c>
      <c r="R835">
        <v>1.32249255607971E-2</v>
      </c>
      <c r="S835">
        <v>1.33360667000534E-2</v>
      </c>
      <c r="T835">
        <v>1.80495938899497E-2</v>
      </c>
      <c r="U835">
        <v>2.7485135657135399E-2</v>
      </c>
      <c r="V835">
        <v>69</v>
      </c>
      <c r="W835">
        <v>36.75</v>
      </c>
      <c r="X835">
        <v>-0.206632122714411</v>
      </c>
      <c r="Y835">
        <v>5.0922850790659495E-4</v>
      </c>
      <c r="Z835">
        <v>1.35279163984222</v>
      </c>
      <c r="AA835">
        <v>1.10398551218168</v>
      </c>
      <c r="AB835">
        <v>1.2137243200112899</v>
      </c>
      <c r="AC835" t="s">
        <v>264</v>
      </c>
      <c r="AD835" t="s">
        <v>285</v>
      </c>
      <c r="AE835" t="s">
        <v>71</v>
      </c>
      <c r="AF835" t="s">
        <v>94</v>
      </c>
      <c r="AG835" t="s">
        <v>286</v>
      </c>
      <c r="AH835" s="45">
        <v>40898</v>
      </c>
      <c r="AI835">
        <v>1526520</v>
      </c>
      <c r="AK835" t="s">
        <v>287</v>
      </c>
      <c r="AL835" t="s">
        <v>288</v>
      </c>
      <c r="AM835" t="s">
        <v>245</v>
      </c>
    </row>
    <row r="836" spans="1:39" x14ac:dyDescent="0.3">
      <c r="A836" s="1">
        <v>43586</v>
      </c>
      <c r="B836" t="s">
        <v>7</v>
      </c>
      <c r="C836" t="s">
        <v>246</v>
      </c>
      <c r="D836">
        <v>1300</v>
      </c>
      <c r="E836">
        <v>19</v>
      </c>
      <c r="F836">
        <v>53.34</v>
      </c>
      <c r="G836">
        <v>53.689999</v>
      </c>
      <c r="H836">
        <v>52.169998</v>
      </c>
      <c r="I836">
        <v>52.240001999999997</v>
      </c>
      <c r="J836">
        <v>52.240001999999997</v>
      </c>
      <c r="K836">
        <v>1281200</v>
      </c>
      <c r="L836">
        <v>2.5110000000000001</v>
      </c>
      <c r="M836">
        <v>-1.8773623931651801E-2</v>
      </c>
      <c r="N836">
        <v>-1.5386322956836399E-2</v>
      </c>
      <c r="O836">
        <v>1.52380415366097E-2</v>
      </c>
      <c r="P836">
        <v>-8.9130726933825496E-2</v>
      </c>
      <c r="Q836">
        <v>0.333643255854426</v>
      </c>
      <c r="R836">
        <v>1.03133281237814E-2</v>
      </c>
      <c r="S836">
        <v>1.5646188715369699E-2</v>
      </c>
      <c r="T836">
        <v>1.6599551465402901E-2</v>
      </c>
      <c r="U836">
        <v>2.69323070818114E-2</v>
      </c>
      <c r="V836">
        <v>69</v>
      </c>
      <c r="W836">
        <v>36.840000000000003</v>
      </c>
      <c r="X836">
        <v>-0.206632122714411</v>
      </c>
      <c r="Y836">
        <v>-7.5304459681844096E-3</v>
      </c>
      <c r="Z836">
        <v>1.39965575621065</v>
      </c>
      <c r="AA836">
        <v>1.7528812248194301</v>
      </c>
      <c r="AB836">
        <v>1.63844763824356</v>
      </c>
      <c r="AC836" t="s">
        <v>264</v>
      </c>
      <c r="AD836" t="s">
        <v>285</v>
      </c>
      <c r="AE836" t="s">
        <v>71</v>
      </c>
      <c r="AF836" t="s">
        <v>94</v>
      </c>
      <c r="AG836" t="s">
        <v>286</v>
      </c>
      <c r="AH836" s="45">
        <v>40898</v>
      </c>
      <c r="AI836">
        <v>1526520</v>
      </c>
      <c r="AK836" t="s">
        <v>287</v>
      </c>
      <c r="AL836" t="s">
        <v>288</v>
      </c>
      <c r="AM836" t="s">
        <v>245</v>
      </c>
    </row>
    <row r="837" spans="1:39" x14ac:dyDescent="0.3">
      <c r="A837" s="1">
        <v>43592</v>
      </c>
      <c r="B837" t="s">
        <v>7</v>
      </c>
      <c r="C837" t="s">
        <v>246</v>
      </c>
      <c r="D837">
        <v>2100</v>
      </c>
      <c r="E837">
        <v>19</v>
      </c>
      <c r="F837">
        <v>55.860000999999997</v>
      </c>
      <c r="G837">
        <v>56.599997999999999</v>
      </c>
      <c r="H837">
        <v>53.880001</v>
      </c>
      <c r="I837">
        <v>54.939999</v>
      </c>
      <c r="J837">
        <v>54.939999</v>
      </c>
      <c r="K837">
        <v>3531400</v>
      </c>
      <c r="L837">
        <v>2.448</v>
      </c>
      <c r="M837">
        <v>-2.3030920800196902E-2</v>
      </c>
      <c r="N837">
        <v>3.1619515280787103E-2</v>
      </c>
      <c r="O837">
        <v>2.2828642328660199E-2</v>
      </c>
      <c r="P837">
        <v>-8.7269235688637106E-2</v>
      </c>
      <c r="Q837">
        <v>0.35480452978118898</v>
      </c>
      <c r="R837">
        <v>2.97055215688584E-2</v>
      </c>
      <c r="S837">
        <v>1.89429245696951E-2</v>
      </c>
      <c r="T837">
        <v>1.7438879316020301E-2</v>
      </c>
      <c r="U837">
        <v>2.7127208116103099E-2</v>
      </c>
      <c r="V837">
        <v>69</v>
      </c>
      <c r="W837">
        <v>38.270000000000003</v>
      </c>
      <c r="X837">
        <v>-0.206632122714411</v>
      </c>
      <c r="Y837">
        <v>-1.6649488130547601E-2</v>
      </c>
      <c r="Z837">
        <v>1.4204714614814</v>
      </c>
      <c r="AA837">
        <v>2.0142763463026001</v>
      </c>
      <c r="AB837">
        <v>1.9470503327420801</v>
      </c>
      <c r="AC837" t="s">
        <v>264</v>
      </c>
      <c r="AD837" t="s">
        <v>285</v>
      </c>
      <c r="AE837" t="s">
        <v>71</v>
      </c>
      <c r="AF837" t="s">
        <v>94</v>
      </c>
      <c r="AG837" t="s">
        <v>286</v>
      </c>
      <c r="AH837" s="45">
        <v>40898</v>
      </c>
      <c r="AI837">
        <v>1526520</v>
      </c>
      <c r="AK837" t="s">
        <v>287</v>
      </c>
      <c r="AL837" t="s">
        <v>288</v>
      </c>
      <c r="AM837" t="s">
        <v>245</v>
      </c>
    </row>
    <row r="838" spans="1:39" x14ac:dyDescent="0.3">
      <c r="A838" s="1">
        <v>43599</v>
      </c>
      <c r="B838" t="s">
        <v>7</v>
      </c>
      <c r="C838" t="s">
        <v>246</v>
      </c>
      <c r="D838">
        <v>1800</v>
      </c>
      <c r="E838">
        <v>19</v>
      </c>
      <c r="F838">
        <v>46.18</v>
      </c>
      <c r="G838">
        <v>47.150002000000001</v>
      </c>
      <c r="H838">
        <v>46.080002</v>
      </c>
      <c r="I838">
        <v>47</v>
      </c>
      <c r="J838">
        <v>47</v>
      </c>
      <c r="K838">
        <v>1981300</v>
      </c>
      <c r="L838">
        <v>2.419</v>
      </c>
      <c r="M838">
        <v>2.1506205220963599E-2</v>
      </c>
      <c r="N838">
        <v>-0.156094060755394</v>
      </c>
      <c r="O838">
        <v>-0.13661176839186601</v>
      </c>
      <c r="P838">
        <v>-0.25067591005071799</v>
      </c>
      <c r="Q838">
        <v>-4.1468634765082099E-2</v>
      </c>
      <c r="R838">
        <v>5.49362017504312E-2</v>
      </c>
      <c r="S838">
        <v>3.3013342322199102E-2</v>
      </c>
      <c r="T838">
        <v>2.3545356608479E-2</v>
      </c>
      <c r="U838">
        <v>2.51472021301756E-2</v>
      </c>
      <c r="V838">
        <v>69</v>
      </c>
      <c r="W838">
        <v>43.400002000000001</v>
      </c>
      <c r="X838">
        <v>-0.23225800557213999</v>
      </c>
      <c r="Y838">
        <v>7.98398755130913E-3</v>
      </c>
      <c r="Z838">
        <v>1.3399477740119099</v>
      </c>
      <c r="AA838">
        <v>-0.41217123139680401</v>
      </c>
      <c r="AB838">
        <v>0.276383822570749</v>
      </c>
      <c r="AC838" t="s">
        <v>264</v>
      </c>
      <c r="AD838" t="s">
        <v>285</v>
      </c>
      <c r="AE838" t="s">
        <v>71</v>
      </c>
      <c r="AF838" t="s">
        <v>94</v>
      </c>
      <c r="AG838" t="s">
        <v>286</v>
      </c>
      <c r="AH838" s="45">
        <v>40898</v>
      </c>
      <c r="AI838">
        <v>1526520</v>
      </c>
      <c r="AK838" t="s">
        <v>287</v>
      </c>
      <c r="AL838" t="s">
        <v>288</v>
      </c>
      <c r="AM838" t="s">
        <v>245</v>
      </c>
    </row>
    <row r="839" spans="1:39" x14ac:dyDescent="0.3">
      <c r="A839" s="1">
        <v>43629</v>
      </c>
      <c r="B839" t="s">
        <v>7</v>
      </c>
      <c r="C839" t="s">
        <v>246</v>
      </c>
      <c r="D839">
        <v>1700</v>
      </c>
      <c r="E839">
        <v>19</v>
      </c>
      <c r="F839">
        <v>45.560001</v>
      </c>
      <c r="G839">
        <v>46.650002000000001</v>
      </c>
      <c r="H839">
        <v>45.560001</v>
      </c>
      <c r="I839">
        <v>46.279998999999997</v>
      </c>
      <c r="J839">
        <v>46.279998999999997</v>
      </c>
      <c r="K839">
        <v>979900</v>
      </c>
      <c r="L839">
        <v>2.0910000000000002</v>
      </c>
      <c r="M839">
        <v>1.80970380921818E-2</v>
      </c>
      <c r="N839">
        <v>3.1609282513910403E-2</v>
      </c>
      <c r="O839">
        <v>6.0684842287747004E-3</v>
      </c>
      <c r="P839">
        <v>-0.11094128635163999</v>
      </c>
      <c r="Q839">
        <v>-0.23072068849519001</v>
      </c>
      <c r="R839">
        <v>9.5278812944030108E-3</v>
      </c>
      <c r="S839">
        <v>2.0591217261106399E-2</v>
      </c>
      <c r="T839">
        <v>2.3800178068013201E-2</v>
      </c>
      <c r="U839">
        <v>2.51951242073233E-2</v>
      </c>
      <c r="V839">
        <v>69</v>
      </c>
      <c r="W839">
        <v>42.009997999999896</v>
      </c>
      <c r="X839">
        <v>-0.23225800557213999</v>
      </c>
      <c r="Y839">
        <v>4.0890106107655602E-3</v>
      </c>
      <c r="Z839">
        <v>1.3788685906229501</v>
      </c>
      <c r="AA839">
        <v>-1.2435163838232</v>
      </c>
      <c r="AB839">
        <v>-1.19115417349194</v>
      </c>
      <c r="AC839" t="s">
        <v>264</v>
      </c>
      <c r="AD839" t="s">
        <v>285</v>
      </c>
      <c r="AE839" t="s">
        <v>71</v>
      </c>
      <c r="AF839" t="s">
        <v>94</v>
      </c>
      <c r="AG839" t="s">
        <v>286</v>
      </c>
      <c r="AH839" s="45">
        <v>40898</v>
      </c>
      <c r="AI839">
        <v>1526520</v>
      </c>
      <c r="AK839" t="s">
        <v>287</v>
      </c>
      <c r="AL839" t="s">
        <v>288</v>
      </c>
      <c r="AM839" t="s">
        <v>245</v>
      </c>
    </row>
    <row r="840" spans="1:39" x14ac:dyDescent="0.3">
      <c r="A840" s="1">
        <v>43556</v>
      </c>
      <c r="B840" t="s">
        <v>7</v>
      </c>
      <c r="C840" t="s">
        <v>239</v>
      </c>
      <c r="D840">
        <v>1400</v>
      </c>
      <c r="E840">
        <v>20</v>
      </c>
      <c r="F840">
        <v>51.93</v>
      </c>
      <c r="G840">
        <v>52.759997999999896</v>
      </c>
      <c r="H840">
        <v>51.310001</v>
      </c>
      <c r="I840">
        <v>52.740001999999997</v>
      </c>
      <c r="J840">
        <v>52.740001999999997</v>
      </c>
      <c r="K840">
        <v>1809500</v>
      </c>
      <c r="L840">
        <v>2.4969999999999999</v>
      </c>
      <c r="M840">
        <v>2.4763737130616501E-2</v>
      </c>
      <c r="N840">
        <v>3.7871662263281203E-2</v>
      </c>
      <c r="O840">
        <v>-8.1200710540289805E-3</v>
      </c>
      <c r="P840">
        <v>-1.52415593726003E-2</v>
      </c>
      <c r="Q840">
        <v>0.25448870892632702</v>
      </c>
      <c r="R840">
        <v>1.1012684355532199E-2</v>
      </c>
      <c r="S840">
        <v>1.390800796543E-2</v>
      </c>
      <c r="T840">
        <v>2.1366627541518898E-2</v>
      </c>
      <c r="U840">
        <v>2.77747165723988E-2</v>
      </c>
      <c r="V840">
        <v>69</v>
      </c>
      <c r="W840">
        <v>36.75</v>
      </c>
      <c r="X840">
        <v>-0.206632122714411</v>
      </c>
      <c r="Y840">
        <v>1.1502195497633099E-2</v>
      </c>
      <c r="Z840">
        <v>1.3945672862254099</v>
      </c>
      <c r="AA840">
        <v>1.1161753099898599</v>
      </c>
      <c r="AB840">
        <v>1.0000157549817099</v>
      </c>
      <c r="AC840" t="s">
        <v>265</v>
      </c>
      <c r="AD840" t="s">
        <v>285</v>
      </c>
      <c r="AE840" t="s">
        <v>71</v>
      </c>
      <c r="AF840" t="s">
        <v>94</v>
      </c>
      <c r="AG840" t="s">
        <v>286</v>
      </c>
      <c r="AH840" s="45">
        <v>40898</v>
      </c>
      <c r="AI840">
        <v>1526520</v>
      </c>
      <c r="AK840" t="s">
        <v>287</v>
      </c>
      <c r="AL840" t="s">
        <v>288</v>
      </c>
      <c r="AM840" t="s">
        <v>245</v>
      </c>
    </row>
    <row r="841" spans="1:39" x14ac:dyDescent="0.3">
      <c r="A841" s="1">
        <v>43570</v>
      </c>
      <c r="B841" t="s">
        <v>7</v>
      </c>
      <c r="C841" t="s">
        <v>246</v>
      </c>
      <c r="D841">
        <v>2100</v>
      </c>
      <c r="E841">
        <v>20</v>
      </c>
      <c r="F841">
        <v>52.299999</v>
      </c>
      <c r="G841">
        <v>52.73</v>
      </c>
      <c r="H841">
        <v>51.799999</v>
      </c>
      <c r="I841">
        <v>52.419998</v>
      </c>
      <c r="J841">
        <v>52.419998</v>
      </c>
      <c r="K841">
        <v>1057300</v>
      </c>
      <c r="L841">
        <v>2.5529999999999999</v>
      </c>
      <c r="M841">
        <v>-3.2378278593699098E-3</v>
      </c>
      <c r="N841">
        <v>4.0141314728412E-3</v>
      </c>
      <c r="O841">
        <v>1.3636992672372301E-2</v>
      </c>
      <c r="P841">
        <v>-6.1768570842378898E-2</v>
      </c>
      <c r="Q841">
        <v>0.25749248036139999</v>
      </c>
      <c r="R841">
        <v>1.5534407620116399E-2</v>
      </c>
      <c r="S841">
        <v>1.3319397531670199E-2</v>
      </c>
      <c r="T841">
        <v>1.8203228875566E-2</v>
      </c>
      <c r="U841">
        <v>2.74982042190524E-2</v>
      </c>
      <c r="V841">
        <v>69</v>
      </c>
      <c r="W841">
        <v>36.75</v>
      </c>
      <c r="X841">
        <v>-0.206632122714411</v>
      </c>
      <c r="Y841">
        <v>-6.2956724975841202E-4</v>
      </c>
      <c r="Z841">
        <v>1.3541049120581401</v>
      </c>
      <c r="AA841">
        <v>1.19757394244508</v>
      </c>
      <c r="AB841">
        <v>1.2570601500721299</v>
      </c>
      <c r="AC841" t="s">
        <v>265</v>
      </c>
      <c r="AD841" t="s">
        <v>285</v>
      </c>
      <c r="AE841" t="s">
        <v>71</v>
      </c>
      <c r="AF841" t="s">
        <v>94</v>
      </c>
      <c r="AG841" t="s">
        <v>286</v>
      </c>
      <c r="AH841" s="45">
        <v>40898</v>
      </c>
      <c r="AI841">
        <v>1526520</v>
      </c>
      <c r="AK841" t="s">
        <v>287</v>
      </c>
      <c r="AL841" t="s">
        <v>288</v>
      </c>
      <c r="AM841" t="s">
        <v>245</v>
      </c>
    </row>
    <row r="842" spans="1:39" x14ac:dyDescent="0.3">
      <c r="A842" s="1">
        <v>43571</v>
      </c>
      <c r="B842" t="s">
        <v>7</v>
      </c>
      <c r="C842" t="s">
        <v>246</v>
      </c>
      <c r="D842">
        <v>1400</v>
      </c>
      <c r="E842">
        <v>20</v>
      </c>
      <c r="F842">
        <v>52.599997999999999</v>
      </c>
      <c r="G842">
        <v>52.939999</v>
      </c>
      <c r="H842">
        <v>52.09</v>
      </c>
      <c r="I842">
        <v>52.23</v>
      </c>
      <c r="J842">
        <v>52.23</v>
      </c>
      <c r="K842">
        <v>1145500</v>
      </c>
      <c r="L842">
        <v>2.5920000000000001</v>
      </c>
      <c r="M842">
        <v>-3.6311172936756798E-3</v>
      </c>
      <c r="N842">
        <v>-1.50121584126722E-2</v>
      </c>
      <c r="O842">
        <v>1.23291871916486E-2</v>
      </c>
      <c r="P842">
        <v>-8.2998613913304695E-2</v>
      </c>
      <c r="Q842">
        <v>0.23867618253063999</v>
      </c>
      <c r="R842">
        <v>1.32249255607971E-2</v>
      </c>
      <c r="S842">
        <v>1.33360667000534E-2</v>
      </c>
      <c r="T842">
        <v>1.80495938899497E-2</v>
      </c>
      <c r="U842">
        <v>2.7485135657135399E-2</v>
      </c>
      <c r="V842">
        <v>69</v>
      </c>
      <c r="W842">
        <v>36.75</v>
      </c>
      <c r="X842">
        <v>-0.206632122714411</v>
      </c>
      <c r="Y842">
        <v>5.0922850790659495E-4</v>
      </c>
      <c r="Z842">
        <v>1.35279163984222</v>
      </c>
      <c r="AA842">
        <v>1.10398551218168</v>
      </c>
      <c r="AB842">
        <v>1.2137243200112899</v>
      </c>
      <c r="AC842" t="s">
        <v>265</v>
      </c>
      <c r="AD842" t="s">
        <v>285</v>
      </c>
      <c r="AE842" t="s">
        <v>71</v>
      </c>
      <c r="AF842" t="s">
        <v>94</v>
      </c>
      <c r="AG842" t="s">
        <v>286</v>
      </c>
      <c r="AH842" s="45">
        <v>40898</v>
      </c>
      <c r="AI842">
        <v>1526520</v>
      </c>
      <c r="AK842" t="s">
        <v>287</v>
      </c>
      <c r="AL842" t="s">
        <v>288</v>
      </c>
      <c r="AM842" t="s">
        <v>245</v>
      </c>
    </row>
    <row r="843" spans="1:39" x14ac:dyDescent="0.3">
      <c r="A843" s="1">
        <v>43572</v>
      </c>
      <c r="B843" t="s">
        <v>7</v>
      </c>
      <c r="C843" t="s">
        <v>239</v>
      </c>
      <c r="D843">
        <v>2800</v>
      </c>
      <c r="E843">
        <v>20</v>
      </c>
      <c r="F843">
        <v>52.459998999999897</v>
      </c>
      <c r="G843">
        <v>52.599997999999999</v>
      </c>
      <c r="H843">
        <v>50.540000999999997</v>
      </c>
      <c r="I843">
        <v>50.790000999999997</v>
      </c>
      <c r="J843">
        <v>50.790000999999997</v>
      </c>
      <c r="K843">
        <v>1503100</v>
      </c>
      <c r="L843">
        <v>2.5920000000000001</v>
      </c>
      <c r="M843">
        <v>-2.7957537946138599E-2</v>
      </c>
      <c r="N843">
        <v>-4.9549267106666302E-2</v>
      </c>
      <c r="O843">
        <v>-1.0381035245367E-2</v>
      </c>
      <c r="P843">
        <v>-0.1135958717796</v>
      </c>
      <c r="Q843">
        <v>0.190506190109581</v>
      </c>
      <c r="R843">
        <v>1.57478157772604E-2</v>
      </c>
      <c r="S843">
        <v>1.4623798000863599E-2</v>
      </c>
      <c r="T843">
        <v>1.8350539092120002E-2</v>
      </c>
      <c r="U843">
        <v>2.7518101420659798E-2</v>
      </c>
      <c r="V843">
        <v>69</v>
      </c>
      <c r="W843">
        <v>36.75</v>
      </c>
      <c r="X843">
        <v>-0.206632122714411</v>
      </c>
      <c r="Y843">
        <v>-2.2764010197428601E-3</v>
      </c>
      <c r="Z843">
        <v>1.3532096618879801</v>
      </c>
      <c r="AA843">
        <v>0.85770211716275802</v>
      </c>
      <c r="AB843">
        <v>1.13865771468869</v>
      </c>
      <c r="AC843" t="s">
        <v>265</v>
      </c>
      <c r="AD843" t="s">
        <v>285</v>
      </c>
      <c r="AE843" t="s">
        <v>71</v>
      </c>
      <c r="AF843" t="s">
        <v>94</v>
      </c>
      <c r="AG843" t="s">
        <v>286</v>
      </c>
      <c r="AH843" s="45">
        <v>40898</v>
      </c>
      <c r="AI843">
        <v>1526520</v>
      </c>
      <c r="AK843" t="s">
        <v>287</v>
      </c>
      <c r="AL843" t="s">
        <v>288</v>
      </c>
      <c r="AM843" t="s">
        <v>245</v>
      </c>
    </row>
    <row r="844" spans="1:39" x14ac:dyDescent="0.3">
      <c r="A844" s="1">
        <v>43579</v>
      </c>
      <c r="B844" t="s">
        <v>7</v>
      </c>
      <c r="C844" t="s">
        <v>246</v>
      </c>
      <c r="D844">
        <v>2600</v>
      </c>
      <c r="E844">
        <v>20</v>
      </c>
      <c r="F844">
        <v>53.650002000000001</v>
      </c>
      <c r="G844">
        <v>53.900002000000001</v>
      </c>
      <c r="H844">
        <v>52.75</v>
      </c>
      <c r="I844">
        <v>53.049999</v>
      </c>
      <c r="J844">
        <v>53.049999</v>
      </c>
      <c r="K844">
        <v>1065000</v>
      </c>
      <c r="L844">
        <v>2.5219999999999998</v>
      </c>
      <c r="M844">
        <v>-1.0500790282832E-2</v>
      </c>
      <c r="N844">
        <v>1.5577803761643199E-2</v>
      </c>
      <c r="O844">
        <v>4.4323228287953799E-2</v>
      </c>
      <c r="P844">
        <v>-4.6588614088673402E-2</v>
      </c>
      <c r="Q844">
        <v>0.21727016886466899</v>
      </c>
      <c r="R844">
        <v>2.3881689706774199E-2</v>
      </c>
      <c r="S844">
        <v>1.5037086946298701E-2</v>
      </c>
      <c r="T844">
        <v>1.6796055923736699E-2</v>
      </c>
      <c r="U844">
        <v>2.7571005163886001E-2</v>
      </c>
      <c r="V844">
        <v>69</v>
      </c>
      <c r="W844">
        <v>36.75</v>
      </c>
      <c r="X844">
        <v>-0.206632122714411</v>
      </c>
      <c r="Y844">
        <v>-2.1941687255359501E-3</v>
      </c>
      <c r="Z844">
        <v>1.3664556311923499</v>
      </c>
      <c r="AA844">
        <v>1.02228903863783</v>
      </c>
      <c r="AB844">
        <v>1.0093697490639699</v>
      </c>
      <c r="AC844" t="s">
        <v>265</v>
      </c>
      <c r="AD844" t="s">
        <v>285</v>
      </c>
      <c r="AE844" t="s">
        <v>71</v>
      </c>
      <c r="AF844" t="s">
        <v>94</v>
      </c>
      <c r="AG844" t="s">
        <v>286</v>
      </c>
      <c r="AH844" s="45">
        <v>40898</v>
      </c>
      <c r="AI844">
        <v>1526520</v>
      </c>
      <c r="AK844" t="s">
        <v>287</v>
      </c>
      <c r="AL844" t="s">
        <v>288</v>
      </c>
      <c r="AM844" t="s">
        <v>245</v>
      </c>
    </row>
    <row r="845" spans="1:39" x14ac:dyDescent="0.3">
      <c r="A845" s="1">
        <v>43584</v>
      </c>
      <c r="B845" t="s">
        <v>7</v>
      </c>
      <c r="C845" t="s">
        <v>239</v>
      </c>
      <c r="D845">
        <v>2400</v>
      </c>
      <c r="E845">
        <v>20</v>
      </c>
      <c r="F845">
        <v>53.43</v>
      </c>
      <c r="G845">
        <v>53.59</v>
      </c>
      <c r="H845">
        <v>53.119999</v>
      </c>
      <c r="I845">
        <v>53.380001</v>
      </c>
      <c r="J845">
        <v>53.380001</v>
      </c>
      <c r="K845">
        <v>1374200</v>
      </c>
      <c r="L845">
        <v>2.536</v>
      </c>
      <c r="M845">
        <v>-1.8728107200929601E-4</v>
      </c>
      <c r="N845">
        <v>2.88883633167836E-2</v>
      </c>
      <c r="O845">
        <v>5.1707529953485099E-2</v>
      </c>
      <c r="P845">
        <v>-6.1924108788089002E-2</v>
      </c>
      <c r="Q845">
        <v>0.35603290046608299</v>
      </c>
      <c r="R845">
        <v>1.70090469806429E-2</v>
      </c>
      <c r="S845">
        <v>1.51188563736551E-2</v>
      </c>
      <c r="T845">
        <v>1.6576420848827801E-2</v>
      </c>
      <c r="U845">
        <v>2.6903062114520201E-2</v>
      </c>
      <c r="V845">
        <v>69</v>
      </c>
      <c r="W845">
        <v>36.75</v>
      </c>
      <c r="X845">
        <v>-0.206632122714411</v>
      </c>
      <c r="Y845">
        <v>1.07094833958194E-3</v>
      </c>
      <c r="Z845">
        <v>1.3906468326771699</v>
      </c>
      <c r="AA845">
        <v>1.81872614128775</v>
      </c>
      <c r="AB845">
        <v>1.3628761783036101</v>
      </c>
      <c r="AC845" t="s">
        <v>265</v>
      </c>
      <c r="AD845" t="s">
        <v>285</v>
      </c>
      <c r="AE845" t="s">
        <v>71</v>
      </c>
      <c r="AF845" t="s">
        <v>94</v>
      </c>
      <c r="AG845" t="s">
        <v>286</v>
      </c>
      <c r="AH845" s="45">
        <v>40898</v>
      </c>
      <c r="AI845">
        <v>1526520</v>
      </c>
      <c r="AK845" t="s">
        <v>287</v>
      </c>
      <c r="AL845" t="s">
        <v>288</v>
      </c>
      <c r="AM845" t="s">
        <v>245</v>
      </c>
    </row>
    <row r="846" spans="1:39" x14ac:dyDescent="0.3">
      <c r="A846" s="1">
        <v>43585</v>
      </c>
      <c r="B846" t="s">
        <v>7</v>
      </c>
      <c r="C846" t="s">
        <v>246</v>
      </c>
      <c r="D846">
        <v>1200</v>
      </c>
      <c r="E846">
        <v>20</v>
      </c>
      <c r="F846">
        <v>53</v>
      </c>
      <c r="G846">
        <v>53.509997999999896</v>
      </c>
      <c r="H846">
        <v>53</v>
      </c>
      <c r="I846">
        <v>53.23</v>
      </c>
      <c r="J846">
        <v>53.23</v>
      </c>
      <c r="K846">
        <v>2175600</v>
      </c>
      <c r="L846">
        <v>2.5089999999999999</v>
      </c>
      <c r="M846">
        <v>-2.8140155253199798E-3</v>
      </c>
      <c r="N846">
        <v>-7.1134893080165903E-3</v>
      </c>
      <c r="O846">
        <v>3.82968492335551E-2</v>
      </c>
      <c r="P846">
        <v>-5.6782615263560599E-2</v>
      </c>
      <c r="Q846">
        <v>0.356433433693498</v>
      </c>
      <c r="R846">
        <v>7.4246890472163601E-3</v>
      </c>
      <c r="S846">
        <v>1.5040690989450701E-2</v>
      </c>
      <c r="T846">
        <v>1.6554180585103499E-2</v>
      </c>
      <c r="U846">
        <v>2.6902799472863601E-2</v>
      </c>
      <c r="V846">
        <v>69</v>
      </c>
      <c r="W846">
        <v>36.840000000000003</v>
      </c>
      <c r="X846">
        <v>-0.206632122714411</v>
      </c>
      <c r="Y846">
        <v>9.5096475723260604E-4</v>
      </c>
      <c r="Z846">
        <v>1.39070385256523</v>
      </c>
      <c r="AA846">
        <v>1.8518803695749899</v>
      </c>
      <c r="AB846">
        <v>1.49232920100724</v>
      </c>
      <c r="AC846" t="s">
        <v>265</v>
      </c>
      <c r="AD846" t="s">
        <v>285</v>
      </c>
      <c r="AE846" t="s">
        <v>71</v>
      </c>
      <c r="AF846" t="s">
        <v>94</v>
      </c>
      <c r="AG846" t="s">
        <v>286</v>
      </c>
      <c r="AH846" s="45">
        <v>40898</v>
      </c>
      <c r="AI846">
        <v>1526520</v>
      </c>
      <c r="AK846" t="s">
        <v>287</v>
      </c>
      <c r="AL846" t="s">
        <v>288</v>
      </c>
      <c r="AM846" t="s">
        <v>245</v>
      </c>
    </row>
    <row r="847" spans="1:39" x14ac:dyDescent="0.3">
      <c r="A847" s="1">
        <v>43614</v>
      </c>
      <c r="B847" t="s">
        <v>7</v>
      </c>
      <c r="C847" t="s">
        <v>239</v>
      </c>
      <c r="D847">
        <v>2300</v>
      </c>
      <c r="E847">
        <v>20</v>
      </c>
      <c r="F847">
        <v>43.900002000000001</v>
      </c>
      <c r="G847">
        <v>43.900002000000001</v>
      </c>
      <c r="H847">
        <v>43.029998999999997</v>
      </c>
      <c r="I847">
        <v>43.32</v>
      </c>
      <c r="J847">
        <v>43.32</v>
      </c>
      <c r="K847">
        <v>1360700</v>
      </c>
      <c r="L847">
        <v>2.2360000000000002</v>
      </c>
      <c r="M847">
        <v>-2.05627759107118E-2</v>
      </c>
      <c r="N847">
        <v>-5.4358810187248703E-2</v>
      </c>
      <c r="O847">
        <v>-0.20900902164920501</v>
      </c>
      <c r="P847">
        <v>-0.22277415715014001</v>
      </c>
      <c r="Q847">
        <v>-0.13295412539149701</v>
      </c>
      <c r="R847">
        <v>1.6675015312847902E-2</v>
      </c>
      <c r="S847">
        <v>3.25832813128938E-2</v>
      </c>
      <c r="T847">
        <v>2.2738364849864301E-2</v>
      </c>
      <c r="U847">
        <v>2.5366693782634901E-2</v>
      </c>
      <c r="V847">
        <v>69</v>
      </c>
      <c r="W847">
        <v>43.029998999999997</v>
      </c>
      <c r="X847">
        <v>-0.23225800557213999</v>
      </c>
      <c r="Y847">
        <v>-6.9359101493404697E-3</v>
      </c>
      <c r="Z847">
        <v>1.34974172348251</v>
      </c>
      <c r="AA847">
        <v>-0.90432573495840396</v>
      </c>
      <c r="AB847">
        <v>-0.61059951876380503</v>
      </c>
      <c r="AC847" t="s">
        <v>265</v>
      </c>
      <c r="AD847" t="s">
        <v>285</v>
      </c>
      <c r="AE847" t="s">
        <v>71</v>
      </c>
      <c r="AF847" t="s">
        <v>94</v>
      </c>
      <c r="AG847" t="s">
        <v>286</v>
      </c>
      <c r="AH847" s="45">
        <v>40898</v>
      </c>
      <c r="AI847">
        <v>1526520</v>
      </c>
      <c r="AK847" t="s">
        <v>287</v>
      </c>
      <c r="AL847" t="s">
        <v>288</v>
      </c>
      <c r="AM847" t="s">
        <v>245</v>
      </c>
    </row>
    <row r="848" spans="1:39" x14ac:dyDescent="0.3">
      <c r="A848" s="1">
        <v>43640</v>
      </c>
      <c r="B848" t="s">
        <v>7</v>
      </c>
      <c r="C848" t="s">
        <v>239</v>
      </c>
      <c r="D848">
        <v>2400</v>
      </c>
      <c r="E848">
        <v>20</v>
      </c>
      <c r="F848">
        <v>47.16</v>
      </c>
      <c r="G848">
        <v>47.580002</v>
      </c>
      <c r="H848">
        <v>46.380001</v>
      </c>
      <c r="I848">
        <v>46.41</v>
      </c>
      <c r="J848">
        <v>46.41</v>
      </c>
      <c r="K848">
        <v>1346900</v>
      </c>
      <c r="L848">
        <v>2.0209999999999999</v>
      </c>
      <c r="M848">
        <v>-1.8995321103153599E-2</v>
      </c>
      <c r="N848">
        <v>1.5854387905329601E-2</v>
      </c>
      <c r="O848">
        <v>-2.1523469814151599E-3</v>
      </c>
      <c r="P848">
        <v>-8.9987603330655294E-2</v>
      </c>
      <c r="Q848">
        <v>-0.206062474380732</v>
      </c>
      <c r="R848">
        <v>1.64093250884862E-2</v>
      </c>
      <c r="S848">
        <v>1.90956466893542E-2</v>
      </c>
      <c r="T848">
        <v>2.3873043320865601E-2</v>
      </c>
      <c r="U848">
        <v>2.5120667684471298E-2</v>
      </c>
      <c r="V848">
        <v>69</v>
      </c>
      <c r="W848">
        <v>42.009997999999896</v>
      </c>
      <c r="X848">
        <v>-0.23225800557213999</v>
      </c>
      <c r="Y848">
        <v>-1.73338836506086E-3</v>
      </c>
      <c r="Z848">
        <v>1.36818168388141</v>
      </c>
      <c r="AA848">
        <v>-1.0370927011904001</v>
      </c>
      <c r="AB848">
        <v>-1.1390927574666601</v>
      </c>
      <c r="AC848" t="s">
        <v>265</v>
      </c>
      <c r="AD848" t="s">
        <v>285</v>
      </c>
      <c r="AE848" t="s">
        <v>71</v>
      </c>
      <c r="AF848" t="s">
        <v>94</v>
      </c>
      <c r="AG848" t="s">
        <v>286</v>
      </c>
      <c r="AH848" s="45">
        <v>40898</v>
      </c>
      <c r="AI848">
        <v>1526520</v>
      </c>
      <c r="AK848" t="s">
        <v>287</v>
      </c>
      <c r="AL848" t="s">
        <v>288</v>
      </c>
      <c r="AM848" t="s">
        <v>245</v>
      </c>
    </row>
    <row r="849" spans="1:39" x14ac:dyDescent="0.3">
      <c r="A849" s="1">
        <v>43642</v>
      </c>
      <c r="B849" t="s">
        <v>7</v>
      </c>
      <c r="C849" t="s">
        <v>239</v>
      </c>
      <c r="D849">
        <v>1800</v>
      </c>
      <c r="E849">
        <v>20</v>
      </c>
      <c r="F849">
        <v>44.830002</v>
      </c>
      <c r="G849">
        <v>45.43</v>
      </c>
      <c r="H849">
        <v>43.990001999999997</v>
      </c>
      <c r="I849">
        <v>44.049999</v>
      </c>
      <c r="J849">
        <v>44.049999</v>
      </c>
      <c r="K849">
        <v>1674400</v>
      </c>
      <c r="L849">
        <v>2.0489999999999999</v>
      </c>
      <c r="M849">
        <v>-1.03885084133264E-2</v>
      </c>
      <c r="N849">
        <v>-6.8856654866653003E-2</v>
      </c>
      <c r="O849">
        <v>-2.6656365775871001E-2</v>
      </c>
      <c r="P849">
        <v>-0.14040330307578799</v>
      </c>
      <c r="Q849">
        <v>-0.23483431640191199</v>
      </c>
      <c r="R849">
        <v>1.93156670233227E-2</v>
      </c>
      <c r="S849">
        <v>2.0700872977125299E-2</v>
      </c>
      <c r="T849">
        <v>2.4421693753104799E-2</v>
      </c>
      <c r="U849">
        <v>2.5237491415189699E-2</v>
      </c>
      <c r="V849">
        <v>69</v>
      </c>
      <c r="W849">
        <v>42.009997999999896</v>
      </c>
      <c r="X849">
        <v>-0.23225800557213999</v>
      </c>
      <c r="Y849">
        <v>-1.2346958449604901E-3</v>
      </c>
      <c r="Z849">
        <v>1.3825953677162801</v>
      </c>
      <c r="AA849">
        <v>-1.1474067103921299</v>
      </c>
      <c r="AB849">
        <v>-1.12816042020129</v>
      </c>
      <c r="AC849" t="s">
        <v>265</v>
      </c>
      <c r="AD849" t="s">
        <v>285</v>
      </c>
      <c r="AE849" t="s">
        <v>71</v>
      </c>
      <c r="AF849" t="s">
        <v>94</v>
      </c>
      <c r="AG849" t="s">
        <v>286</v>
      </c>
      <c r="AH849" s="45">
        <v>40898</v>
      </c>
      <c r="AI849">
        <v>1526520</v>
      </c>
      <c r="AK849" t="s">
        <v>287</v>
      </c>
      <c r="AL849" t="s">
        <v>288</v>
      </c>
      <c r="AM849" t="s">
        <v>245</v>
      </c>
    </row>
    <row r="850" spans="1:39" x14ac:dyDescent="0.3">
      <c r="A850" s="1">
        <v>43643</v>
      </c>
      <c r="B850" t="s">
        <v>7</v>
      </c>
      <c r="C850" t="s">
        <v>246</v>
      </c>
      <c r="D850">
        <v>3500</v>
      </c>
      <c r="E850">
        <v>20</v>
      </c>
      <c r="F850">
        <v>45.189999</v>
      </c>
      <c r="G850">
        <v>46.860000999999997</v>
      </c>
      <c r="H850">
        <v>44.529998999999997</v>
      </c>
      <c r="I850">
        <v>46.580002</v>
      </c>
      <c r="J850">
        <v>46.580002</v>
      </c>
      <c r="K850">
        <v>2382200</v>
      </c>
      <c r="L850">
        <v>2.0049999999999999</v>
      </c>
      <c r="M850">
        <v>5.5845977712363999E-2</v>
      </c>
      <c r="N850">
        <v>-3.64294834161917E-3</v>
      </c>
      <c r="O850">
        <v>5.1994109349574998E-2</v>
      </c>
      <c r="P850">
        <v>-9.5153990558034002E-2</v>
      </c>
      <c r="Q850">
        <v>-0.1936001456044</v>
      </c>
      <c r="R850">
        <v>3.69763181750387E-2</v>
      </c>
      <c r="S850">
        <v>2.3408580158950101E-2</v>
      </c>
      <c r="T850">
        <v>2.54487648162059E-2</v>
      </c>
      <c r="U850">
        <v>2.54712591927167E-2</v>
      </c>
      <c r="V850">
        <v>69</v>
      </c>
      <c r="W850">
        <v>42.009997999999896</v>
      </c>
      <c r="X850">
        <v>-0.23225800557213999</v>
      </c>
      <c r="Y850">
        <v>3.81588593721357E-3</v>
      </c>
      <c r="Z850">
        <v>1.38932749441805</v>
      </c>
      <c r="AA850">
        <v>-0.95275757304053299</v>
      </c>
      <c r="AB850">
        <v>-1.0810369553802901</v>
      </c>
      <c r="AC850" t="s">
        <v>265</v>
      </c>
      <c r="AD850" t="s">
        <v>285</v>
      </c>
      <c r="AE850" t="s">
        <v>71</v>
      </c>
      <c r="AF850" t="s">
        <v>94</v>
      </c>
      <c r="AG850" t="s">
        <v>286</v>
      </c>
      <c r="AH850" s="45">
        <v>40898</v>
      </c>
      <c r="AI850">
        <v>1526520</v>
      </c>
      <c r="AK850" t="s">
        <v>287</v>
      </c>
      <c r="AL850" t="s">
        <v>288</v>
      </c>
      <c r="AM850" t="s">
        <v>245</v>
      </c>
    </row>
    <row r="851" spans="1:39" x14ac:dyDescent="0.3">
      <c r="A851" s="1">
        <v>43566</v>
      </c>
      <c r="B851" t="s">
        <v>8</v>
      </c>
      <c r="C851" t="s">
        <v>246</v>
      </c>
      <c r="D851">
        <v>300</v>
      </c>
      <c r="E851">
        <v>1</v>
      </c>
      <c r="F851">
        <v>56.439999</v>
      </c>
      <c r="G851">
        <v>56.900002000000001</v>
      </c>
      <c r="H851">
        <v>55.790000999999997</v>
      </c>
      <c r="I851">
        <v>55.900002000000001</v>
      </c>
      <c r="J851">
        <v>55.393676999999997</v>
      </c>
      <c r="K851">
        <v>13903800</v>
      </c>
      <c r="L851">
        <v>2.504</v>
      </c>
      <c r="M851">
        <v>-7.6628690248037104E-3</v>
      </c>
      <c r="N851">
        <v>-3.4461884623351903E-2</v>
      </c>
      <c r="O851">
        <v>1.9144546001610099E-2</v>
      </c>
      <c r="P851">
        <v>-4.41105036658479E-3</v>
      </c>
      <c r="Q851">
        <v>5.7866542068306603E-2</v>
      </c>
      <c r="R851">
        <v>7.9635227090580907E-3</v>
      </c>
      <c r="S851">
        <v>1.1478862941111299E-2</v>
      </c>
      <c r="T851">
        <v>1.34518250514862E-2</v>
      </c>
      <c r="U851">
        <v>1.65403677013478E-2</v>
      </c>
      <c r="V851">
        <v>76.5</v>
      </c>
      <c r="W851">
        <v>48.560001</v>
      </c>
      <c r="X851">
        <v>-0.160504508791559</v>
      </c>
      <c r="Y851" s="44">
        <v>3.8122194279549302E-5</v>
      </c>
      <c r="Z851">
        <v>0.98205156012132799</v>
      </c>
      <c r="AA851">
        <v>0.18221352045146599</v>
      </c>
      <c r="AB851">
        <v>0.37353723863343102</v>
      </c>
      <c r="AC851" t="s">
        <v>240</v>
      </c>
      <c r="AD851" t="s">
        <v>289</v>
      </c>
      <c r="AE851" t="s">
        <v>56</v>
      </c>
      <c r="AF851" t="s">
        <v>59</v>
      </c>
      <c r="AG851" t="s">
        <v>290</v>
      </c>
      <c r="AI851">
        <v>804328</v>
      </c>
      <c r="AJ851">
        <v>1985</v>
      </c>
      <c r="AK851" t="s">
        <v>291</v>
      </c>
      <c r="AL851" t="s">
        <v>276</v>
      </c>
      <c r="AM851" t="s">
        <v>245</v>
      </c>
    </row>
    <row r="852" spans="1:39" x14ac:dyDescent="0.3">
      <c r="A852" s="1">
        <v>43572</v>
      </c>
      <c r="B852" t="s">
        <v>8</v>
      </c>
      <c r="C852" t="s">
        <v>246</v>
      </c>
      <c r="D852">
        <v>100</v>
      </c>
      <c r="E852">
        <v>1</v>
      </c>
      <c r="F852">
        <v>78.819999999999993</v>
      </c>
      <c r="G852">
        <v>82.519997000000004</v>
      </c>
      <c r="H852">
        <v>76.489998</v>
      </c>
      <c r="I852">
        <v>79.080001999999993</v>
      </c>
      <c r="J852">
        <v>78.363715999999997</v>
      </c>
      <c r="K852">
        <v>156019300</v>
      </c>
      <c r="L852">
        <v>2.5920000000000001</v>
      </c>
      <c r="M852">
        <v>0.115556789598768</v>
      </c>
      <c r="N852">
        <v>0.33923269141580198</v>
      </c>
      <c r="O852">
        <v>0.33039557427301403</v>
      </c>
      <c r="P852">
        <v>0.36979055593059301</v>
      </c>
      <c r="Q852">
        <v>0.398600389649368</v>
      </c>
      <c r="R852">
        <v>9.2620377803850504E-2</v>
      </c>
      <c r="S852">
        <v>5.0951768255979198E-2</v>
      </c>
      <c r="T852">
        <v>3.2457721347486999E-2</v>
      </c>
      <c r="U852">
        <v>2.2298895593099499E-2</v>
      </c>
      <c r="V852">
        <v>82.519997000000004</v>
      </c>
      <c r="W852">
        <v>48.560001</v>
      </c>
      <c r="X852">
        <v>-0.160504508791559</v>
      </c>
      <c r="Y852">
        <v>-2.2764010197428601E-3</v>
      </c>
      <c r="Z852">
        <v>0.98608120339807703</v>
      </c>
      <c r="AA852">
        <v>2.0467214322845502</v>
      </c>
      <c r="AB852">
        <v>0.84113797628371101</v>
      </c>
      <c r="AC852" t="s">
        <v>240</v>
      </c>
      <c r="AD852" t="s">
        <v>289</v>
      </c>
      <c r="AE852" t="s">
        <v>56</v>
      </c>
      <c r="AF852" t="s">
        <v>59</v>
      </c>
      <c r="AG852" t="s">
        <v>290</v>
      </c>
      <c r="AI852">
        <v>804328</v>
      </c>
      <c r="AJ852">
        <v>1985</v>
      </c>
      <c r="AK852" t="s">
        <v>291</v>
      </c>
      <c r="AL852" t="s">
        <v>276</v>
      </c>
      <c r="AM852" t="s">
        <v>245</v>
      </c>
    </row>
    <row r="853" spans="1:39" x14ac:dyDescent="0.3">
      <c r="A853" s="1">
        <v>43643</v>
      </c>
      <c r="B853" t="s">
        <v>8</v>
      </c>
      <c r="C853" t="s">
        <v>239</v>
      </c>
      <c r="D853">
        <v>100</v>
      </c>
      <c r="E853">
        <v>1</v>
      </c>
      <c r="F853">
        <v>75.339995999999999</v>
      </c>
      <c r="G853">
        <v>75.900002000000001</v>
      </c>
      <c r="H853">
        <v>75.169997999999893</v>
      </c>
      <c r="I853">
        <v>75.430000000000007</v>
      </c>
      <c r="J853">
        <v>75.430000000000007</v>
      </c>
      <c r="K853">
        <v>11151900</v>
      </c>
      <c r="L853">
        <v>2.0049999999999999</v>
      </c>
      <c r="M853">
        <v>6.3838893436180899E-3</v>
      </c>
      <c r="N853">
        <v>3.6313661801885201E-2</v>
      </c>
      <c r="O853">
        <v>0.15224056262322999</v>
      </c>
      <c r="P853">
        <v>0.29717887851692298</v>
      </c>
      <c r="Q853">
        <v>0.33037172316531099</v>
      </c>
      <c r="R853">
        <v>1.5352326298918599E-2</v>
      </c>
      <c r="S853">
        <v>1.5526808587055499E-2</v>
      </c>
      <c r="T853">
        <v>3.8565808765946799E-2</v>
      </c>
      <c r="U853">
        <v>2.4367519010525598E-2</v>
      </c>
      <c r="V853">
        <v>90.339995999999999</v>
      </c>
      <c r="W853">
        <v>49.099997999999999</v>
      </c>
      <c r="X853">
        <v>-0.18450397026503501</v>
      </c>
      <c r="Y853">
        <v>3.81588593721357E-3</v>
      </c>
      <c r="Z853">
        <v>1.0107395361256799</v>
      </c>
      <c r="AA853">
        <v>1.3669136018136001</v>
      </c>
      <c r="AB853">
        <v>1.1579743718603099</v>
      </c>
      <c r="AC853" t="s">
        <v>240</v>
      </c>
      <c r="AD853" t="s">
        <v>289</v>
      </c>
      <c r="AE853" t="s">
        <v>56</v>
      </c>
      <c r="AF853" t="s">
        <v>59</v>
      </c>
      <c r="AG853" t="s">
        <v>290</v>
      </c>
      <c r="AI853">
        <v>804328</v>
      </c>
      <c r="AJ853">
        <v>1985</v>
      </c>
      <c r="AK853" t="s">
        <v>291</v>
      </c>
      <c r="AL853" t="s">
        <v>276</v>
      </c>
      <c r="AM853" t="s">
        <v>245</v>
      </c>
    </row>
    <row r="854" spans="1:39" x14ac:dyDescent="0.3">
      <c r="A854" s="1">
        <v>43558</v>
      </c>
      <c r="B854" t="s">
        <v>8</v>
      </c>
      <c r="C854" t="s">
        <v>246</v>
      </c>
      <c r="D854">
        <v>300</v>
      </c>
      <c r="E854">
        <v>2</v>
      </c>
      <c r="F854">
        <v>58.200001</v>
      </c>
      <c r="G854">
        <v>58.290000999999997</v>
      </c>
      <c r="H854">
        <v>57.18</v>
      </c>
      <c r="I854">
        <v>57.68</v>
      </c>
      <c r="J854">
        <v>57.157550999999998</v>
      </c>
      <c r="K854">
        <v>11563400</v>
      </c>
      <c r="L854">
        <v>2.5169999999999999</v>
      </c>
      <c r="M854">
        <v>-7.0830679198701499E-3</v>
      </c>
      <c r="N854">
        <v>1.34393927088704E-2</v>
      </c>
      <c r="O854">
        <v>8.1569765035680294E-2</v>
      </c>
      <c r="P854">
        <v>1.6426977458195598E-2</v>
      </c>
      <c r="Q854">
        <v>9.3402352915595802E-2</v>
      </c>
      <c r="R854">
        <v>9.1328931303516995E-3</v>
      </c>
      <c r="S854">
        <v>1.26060106609072E-2</v>
      </c>
      <c r="T854">
        <v>1.39744566390926E-2</v>
      </c>
      <c r="U854">
        <v>1.6710569083107901E-2</v>
      </c>
      <c r="V854">
        <v>76.5</v>
      </c>
      <c r="W854">
        <v>48.560001</v>
      </c>
      <c r="X854">
        <v>-0.160504508791559</v>
      </c>
      <c r="Y854">
        <v>2.1460723821998401E-3</v>
      </c>
      <c r="Z854">
        <v>0.99728786780281098</v>
      </c>
      <c r="AA854">
        <v>0.37864700831086201</v>
      </c>
      <c r="AB854">
        <v>0.365153468598447</v>
      </c>
      <c r="AC854" t="s">
        <v>247</v>
      </c>
      <c r="AD854" t="s">
        <v>289</v>
      </c>
      <c r="AE854" t="s">
        <v>56</v>
      </c>
      <c r="AF854" t="s">
        <v>59</v>
      </c>
      <c r="AG854" t="s">
        <v>290</v>
      </c>
      <c r="AI854">
        <v>804328</v>
      </c>
      <c r="AJ854">
        <v>1985</v>
      </c>
      <c r="AK854" t="s">
        <v>291</v>
      </c>
      <c r="AL854" t="s">
        <v>276</v>
      </c>
      <c r="AM854" t="s">
        <v>245</v>
      </c>
    </row>
    <row r="855" spans="1:39" x14ac:dyDescent="0.3">
      <c r="A855" s="1">
        <v>43565</v>
      </c>
      <c r="B855" t="s">
        <v>8</v>
      </c>
      <c r="C855" t="s">
        <v>246</v>
      </c>
      <c r="D855">
        <v>300</v>
      </c>
      <c r="E855">
        <v>2</v>
      </c>
      <c r="F855">
        <v>57.709998999999897</v>
      </c>
      <c r="G855">
        <v>57.860000999999997</v>
      </c>
      <c r="H855">
        <v>56.099997999999999</v>
      </c>
      <c r="I855">
        <v>56.330002</v>
      </c>
      <c r="J855">
        <v>55.819781999999996</v>
      </c>
      <c r="K855">
        <v>15976500</v>
      </c>
      <c r="L855">
        <v>2.4769999999999999</v>
      </c>
      <c r="M855">
        <v>-1.9513601608841E-2</v>
      </c>
      <c r="N855">
        <v>-2.36831848068998E-2</v>
      </c>
      <c r="O855">
        <v>3.5782716714184898E-2</v>
      </c>
      <c r="P855">
        <v>6.60249805438039E-3</v>
      </c>
      <c r="Q855">
        <v>6.9901625851879298E-2</v>
      </c>
      <c r="R855">
        <v>9.0830235249711108E-3</v>
      </c>
      <c r="S855">
        <v>1.1437919900259301E-2</v>
      </c>
      <c r="T855">
        <v>1.3423092411538801E-2</v>
      </c>
      <c r="U855">
        <v>1.6534862289163E-2</v>
      </c>
      <c r="V855">
        <v>76.5</v>
      </c>
      <c r="W855">
        <v>48.560001</v>
      </c>
      <c r="X855">
        <v>-0.160504508791559</v>
      </c>
      <c r="Y855">
        <v>3.47183783585567E-3</v>
      </c>
      <c r="Z855">
        <v>0.97938416786807403</v>
      </c>
      <c r="AA855">
        <v>0.250488711298748</v>
      </c>
      <c r="AB855">
        <v>0.41208987498592198</v>
      </c>
      <c r="AC855" t="s">
        <v>247</v>
      </c>
      <c r="AD855" t="s">
        <v>289</v>
      </c>
      <c r="AE855" t="s">
        <v>56</v>
      </c>
      <c r="AF855" t="s">
        <v>59</v>
      </c>
      <c r="AG855" t="s">
        <v>290</v>
      </c>
      <c r="AI855">
        <v>804328</v>
      </c>
      <c r="AJ855">
        <v>1985</v>
      </c>
      <c r="AK855" t="s">
        <v>291</v>
      </c>
      <c r="AL855" t="s">
        <v>276</v>
      </c>
      <c r="AM855" t="s">
        <v>245</v>
      </c>
    </row>
    <row r="856" spans="1:39" x14ac:dyDescent="0.3">
      <c r="A856" s="1">
        <v>43609</v>
      </c>
      <c r="B856" t="s">
        <v>8</v>
      </c>
      <c r="C856" t="s">
        <v>239</v>
      </c>
      <c r="D856">
        <v>500</v>
      </c>
      <c r="E856">
        <v>2</v>
      </c>
      <c r="F856">
        <v>68.930000000000007</v>
      </c>
      <c r="G856">
        <v>69.150002000000001</v>
      </c>
      <c r="H856">
        <v>65.970000999999996</v>
      </c>
      <c r="I856">
        <v>66.209998999999996</v>
      </c>
      <c r="J856">
        <v>65.610291000000004</v>
      </c>
      <c r="K856">
        <v>21420000</v>
      </c>
      <c r="L856">
        <v>2.3239999999999998</v>
      </c>
      <c r="M856">
        <v>-3.04924529361176E-2</v>
      </c>
      <c r="N856">
        <v>-0.20777146090086501</v>
      </c>
      <c r="O856">
        <v>-0.27112063287628102</v>
      </c>
      <c r="P856">
        <v>0.23428909416584401</v>
      </c>
      <c r="Q856">
        <v>0.16016658635785899</v>
      </c>
      <c r="R856">
        <v>4.9396224439762097E-2</v>
      </c>
      <c r="S856">
        <v>3.2333422173008101E-2</v>
      </c>
      <c r="T856">
        <v>3.8122558325263602E-2</v>
      </c>
      <c r="U856">
        <v>2.4066610066438301E-2</v>
      </c>
      <c r="V856">
        <v>90.339995999999999</v>
      </c>
      <c r="W856">
        <v>49.099997999999999</v>
      </c>
      <c r="X856">
        <v>-0.18450397026503501</v>
      </c>
      <c r="Y856">
        <v>1.3526439988342199E-3</v>
      </c>
      <c r="Z856">
        <v>1.0041555988201201</v>
      </c>
      <c r="AA856">
        <v>0.60892796688019302</v>
      </c>
      <c r="AB856">
        <v>1.0359882490847601</v>
      </c>
      <c r="AC856" t="s">
        <v>247</v>
      </c>
      <c r="AD856" t="s">
        <v>289</v>
      </c>
      <c r="AE856" t="s">
        <v>56</v>
      </c>
      <c r="AF856" t="s">
        <v>59</v>
      </c>
      <c r="AG856" t="s">
        <v>290</v>
      </c>
      <c r="AI856">
        <v>804328</v>
      </c>
      <c r="AJ856">
        <v>1985</v>
      </c>
      <c r="AK856" t="s">
        <v>291</v>
      </c>
      <c r="AL856" t="s">
        <v>276</v>
      </c>
      <c r="AM856" t="s">
        <v>245</v>
      </c>
    </row>
    <row r="857" spans="1:39" x14ac:dyDescent="0.3">
      <c r="A857" s="1">
        <v>43616</v>
      </c>
      <c r="B857" t="s">
        <v>8</v>
      </c>
      <c r="C857" t="s">
        <v>239</v>
      </c>
      <c r="D857">
        <v>400</v>
      </c>
      <c r="E857">
        <v>2</v>
      </c>
      <c r="F857">
        <v>65.779999000000004</v>
      </c>
      <c r="G857">
        <v>67.839995999999999</v>
      </c>
      <c r="H857">
        <v>65.529999000000004</v>
      </c>
      <c r="I857">
        <v>66.819999999999993</v>
      </c>
      <c r="J857">
        <v>66.214766999999995</v>
      </c>
      <c r="K857">
        <v>15060300</v>
      </c>
      <c r="L857">
        <v>2.1419999999999999</v>
      </c>
      <c r="M857">
        <v>3.4480702454251001E-3</v>
      </c>
      <c r="N857">
        <v>-2.1321507049970202E-2</v>
      </c>
      <c r="O857">
        <v>-0.25385531611836198</v>
      </c>
      <c r="P857">
        <v>0.220882369964162</v>
      </c>
      <c r="Q857">
        <v>0.16628083611758601</v>
      </c>
      <c r="R857">
        <v>1.73672117300246E-2</v>
      </c>
      <c r="S857">
        <v>3.2192988259982999E-2</v>
      </c>
      <c r="T857">
        <v>3.81635507791614E-2</v>
      </c>
      <c r="U857">
        <v>2.4046532901476202E-2</v>
      </c>
      <c r="V857">
        <v>90.339995999999999</v>
      </c>
      <c r="W857">
        <v>49.099997999999999</v>
      </c>
      <c r="X857">
        <v>-0.18450397026503501</v>
      </c>
      <c r="Y857">
        <v>-1.3283204951564801E-2</v>
      </c>
      <c r="Z857">
        <v>0.99771211620564004</v>
      </c>
      <c r="AA857">
        <v>0.64418157959364697</v>
      </c>
      <c r="AB857">
        <v>0.58453733608988701</v>
      </c>
      <c r="AC857" t="s">
        <v>247</v>
      </c>
      <c r="AD857" t="s">
        <v>289</v>
      </c>
      <c r="AE857" t="s">
        <v>56</v>
      </c>
      <c r="AF857" t="s">
        <v>59</v>
      </c>
      <c r="AG857" t="s">
        <v>290</v>
      </c>
      <c r="AI857">
        <v>804328</v>
      </c>
      <c r="AJ857">
        <v>1985</v>
      </c>
      <c r="AK857" t="s">
        <v>291</v>
      </c>
      <c r="AL857" t="s">
        <v>276</v>
      </c>
      <c r="AM857" t="s">
        <v>245</v>
      </c>
    </row>
    <row r="858" spans="1:39" x14ac:dyDescent="0.3">
      <c r="A858" s="1">
        <v>43640</v>
      </c>
      <c r="B858" t="s">
        <v>8</v>
      </c>
      <c r="C858" t="s">
        <v>246</v>
      </c>
      <c r="D858">
        <v>500</v>
      </c>
      <c r="E858">
        <v>2</v>
      </c>
      <c r="F858">
        <v>72.970000999999996</v>
      </c>
      <c r="G858">
        <v>73.449996999999996</v>
      </c>
      <c r="H858">
        <v>72.199996999999996</v>
      </c>
      <c r="I858">
        <v>73.160004000000001</v>
      </c>
      <c r="J858">
        <v>73.160004000000001</v>
      </c>
      <c r="K858">
        <v>8893000</v>
      </c>
      <c r="L858">
        <v>2.0209999999999999</v>
      </c>
      <c r="M858">
        <v>6.0324145767507997E-3</v>
      </c>
      <c r="N858">
        <v>5.6949425624360103E-2</v>
      </c>
      <c r="O858">
        <v>6.31587372670179E-2</v>
      </c>
      <c r="P858">
        <v>0.26503239689471902</v>
      </c>
      <c r="Q858">
        <v>0.25987964060809299</v>
      </c>
      <c r="R858">
        <v>1.7284359380164701E-2</v>
      </c>
      <c r="S858">
        <v>1.70303610127755E-2</v>
      </c>
      <c r="T858">
        <v>3.8582540759210499E-2</v>
      </c>
      <c r="U858">
        <v>2.43474801430861E-2</v>
      </c>
      <c r="V858">
        <v>90.339995999999999</v>
      </c>
      <c r="W858">
        <v>49.099997999999999</v>
      </c>
      <c r="X858">
        <v>-0.18450397026503501</v>
      </c>
      <c r="Y858">
        <v>-1.73338836506086E-3</v>
      </c>
      <c r="Z858">
        <v>1.0183407591290301</v>
      </c>
      <c r="AA858">
        <v>1.0597441756528001</v>
      </c>
      <c r="AB858">
        <v>0.99580550086061104</v>
      </c>
      <c r="AC858" t="s">
        <v>247</v>
      </c>
      <c r="AD858" t="s">
        <v>289</v>
      </c>
      <c r="AE858" t="s">
        <v>56</v>
      </c>
      <c r="AF858" t="s">
        <v>59</v>
      </c>
      <c r="AG858" t="s">
        <v>290</v>
      </c>
      <c r="AI858">
        <v>804328</v>
      </c>
      <c r="AJ858">
        <v>1985</v>
      </c>
      <c r="AK858" t="s">
        <v>291</v>
      </c>
      <c r="AL858" t="s">
        <v>276</v>
      </c>
      <c r="AM858" t="s">
        <v>245</v>
      </c>
    </row>
    <row r="859" spans="1:39" x14ac:dyDescent="0.3">
      <c r="A859" s="1">
        <v>43559</v>
      </c>
      <c r="B859" t="s">
        <v>8</v>
      </c>
      <c r="C859" t="s">
        <v>239</v>
      </c>
      <c r="D859">
        <v>800</v>
      </c>
      <c r="E859">
        <v>3</v>
      </c>
      <c r="F859">
        <v>57.75</v>
      </c>
      <c r="G859">
        <v>58.610000999999997</v>
      </c>
      <c r="H859">
        <v>57.689999</v>
      </c>
      <c r="I859">
        <v>57.860000999999997</v>
      </c>
      <c r="J859">
        <v>57.335921999999997</v>
      </c>
      <c r="K859">
        <v>9905100</v>
      </c>
      <c r="L859">
        <v>2.512</v>
      </c>
      <c r="M859">
        <v>3.1158307916484E-3</v>
      </c>
      <c r="N859">
        <v>2.2901142940235E-2</v>
      </c>
      <c r="O859">
        <v>8.1714878371856994E-2</v>
      </c>
      <c r="P859">
        <v>4.96070067584196E-2</v>
      </c>
      <c r="Q859">
        <v>9.2691868484617607E-2</v>
      </c>
      <c r="R859">
        <v>7.6535554056815797E-3</v>
      </c>
      <c r="S859">
        <v>1.2605644624415E-2</v>
      </c>
      <c r="T859">
        <v>1.3427686622917E-2</v>
      </c>
      <c r="U859">
        <v>1.6710043652212701E-2</v>
      </c>
      <c r="V859">
        <v>76.5</v>
      </c>
      <c r="W859">
        <v>48.560001</v>
      </c>
      <c r="X859">
        <v>-0.160504508791559</v>
      </c>
      <c r="Y859">
        <v>2.0824655091414399E-3</v>
      </c>
      <c r="Z859">
        <v>1.00100244883359</v>
      </c>
      <c r="AA859">
        <v>0.37497670221392199</v>
      </c>
      <c r="AB859">
        <v>0.38618973594347</v>
      </c>
      <c r="AC859" t="s">
        <v>248</v>
      </c>
      <c r="AD859" t="s">
        <v>289</v>
      </c>
      <c r="AE859" t="s">
        <v>56</v>
      </c>
      <c r="AF859" t="s">
        <v>59</v>
      </c>
      <c r="AG859" t="s">
        <v>290</v>
      </c>
      <c r="AI859">
        <v>804328</v>
      </c>
      <c r="AJ859">
        <v>1985</v>
      </c>
      <c r="AK859" t="s">
        <v>291</v>
      </c>
      <c r="AL859" t="s">
        <v>276</v>
      </c>
      <c r="AM859" t="s">
        <v>245</v>
      </c>
    </row>
    <row r="860" spans="1:39" x14ac:dyDescent="0.3">
      <c r="A860" s="1">
        <v>43563</v>
      </c>
      <c r="B860" t="s">
        <v>8</v>
      </c>
      <c r="C860" t="s">
        <v>239</v>
      </c>
      <c r="D860">
        <v>100</v>
      </c>
      <c r="E860">
        <v>3</v>
      </c>
      <c r="F860">
        <v>57.790000999999997</v>
      </c>
      <c r="G860">
        <v>58.490001999999997</v>
      </c>
      <c r="H860">
        <v>57.509997999999896</v>
      </c>
      <c r="I860">
        <v>57.759997999999896</v>
      </c>
      <c r="J860">
        <v>57.236823999999999</v>
      </c>
      <c r="K860">
        <v>8942400</v>
      </c>
      <c r="L860">
        <v>2.5190000000000001</v>
      </c>
      <c r="M860">
        <v>-3.97416185268098E-3</v>
      </c>
      <c r="N860">
        <v>-8.6537928838452502E-4</v>
      </c>
      <c r="O860">
        <v>6.6757017419029799E-2</v>
      </c>
      <c r="P860">
        <v>3.4679220664519401E-2</v>
      </c>
      <c r="Q860">
        <v>0.12555994995024</v>
      </c>
      <c r="R860">
        <v>5.0966872304690396E-3</v>
      </c>
      <c r="S860">
        <v>1.09302638655476E-2</v>
      </c>
      <c r="T860">
        <v>1.32923938516847E-2</v>
      </c>
      <c r="U860">
        <v>1.6558050662583701E-2</v>
      </c>
      <c r="V860">
        <v>76.5</v>
      </c>
      <c r="W860">
        <v>48.560001</v>
      </c>
      <c r="X860">
        <v>-0.160504508791559</v>
      </c>
      <c r="Y860">
        <v>1.0469119934194001E-3</v>
      </c>
      <c r="Z860">
        <v>0.98893481146942497</v>
      </c>
      <c r="AA860">
        <v>0.55698231883897797</v>
      </c>
      <c r="AB860">
        <v>0.44253007114632897</v>
      </c>
      <c r="AC860" t="s">
        <v>248</v>
      </c>
      <c r="AD860" t="s">
        <v>289</v>
      </c>
      <c r="AE860" t="s">
        <v>56</v>
      </c>
      <c r="AF860" t="s">
        <v>59</v>
      </c>
      <c r="AG860" t="s">
        <v>290</v>
      </c>
      <c r="AI860">
        <v>804328</v>
      </c>
      <c r="AJ860">
        <v>1985</v>
      </c>
      <c r="AK860" t="s">
        <v>291</v>
      </c>
      <c r="AL860" t="s">
        <v>276</v>
      </c>
      <c r="AM860" t="s">
        <v>245</v>
      </c>
    </row>
    <row r="861" spans="1:39" x14ac:dyDescent="0.3">
      <c r="A861" s="1">
        <v>43577</v>
      </c>
      <c r="B861" t="s">
        <v>8</v>
      </c>
      <c r="C861" t="s">
        <v>246</v>
      </c>
      <c r="D861">
        <v>500</v>
      </c>
      <c r="E861">
        <v>3</v>
      </c>
      <c r="F861">
        <v>79.830001999999993</v>
      </c>
      <c r="G861">
        <v>82.5</v>
      </c>
      <c r="H861">
        <v>79.339995999999999</v>
      </c>
      <c r="I861">
        <v>81.970000999999996</v>
      </c>
      <c r="J861">
        <v>81.227538999999993</v>
      </c>
      <c r="K861">
        <v>33292500</v>
      </c>
      <c r="L861">
        <v>2.59</v>
      </c>
      <c r="M861">
        <v>2.5702600904845201E-2</v>
      </c>
      <c r="N861">
        <v>0.36417958468035799</v>
      </c>
      <c r="O861">
        <v>0.36049895488678901</v>
      </c>
      <c r="P861">
        <v>0.40568388173997999</v>
      </c>
      <c r="Q861">
        <v>0.486024729141665</v>
      </c>
      <c r="R861">
        <v>8.8266636171765195E-2</v>
      </c>
      <c r="S861">
        <v>5.0859140722977397E-2</v>
      </c>
      <c r="T861">
        <v>3.2496827443986798E-2</v>
      </c>
      <c r="U861">
        <v>2.21209837824928E-2</v>
      </c>
      <c r="V861">
        <v>82.519997000000004</v>
      </c>
      <c r="W861">
        <v>48.560001</v>
      </c>
      <c r="X861">
        <v>-0.160504508791559</v>
      </c>
      <c r="Y861">
        <v>1.0115060212163699E-3</v>
      </c>
      <c r="Z861">
        <v>0.97520297700379199</v>
      </c>
      <c r="AA861">
        <v>2.4811110430912402</v>
      </c>
      <c r="AB861">
        <v>1.6683627974406401</v>
      </c>
      <c r="AC861" t="s">
        <v>248</v>
      </c>
      <c r="AD861" t="s">
        <v>289</v>
      </c>
      <c r="AE861" t="s">
        <v>56</v>
      </c>
      <c r="AF861" t="s">
        <v>59</v>
      </c>
      <c r="AG861" t="s">
        <v>290</v>
      </c>
      <c r="AI861">
        <v>804328</v>
      </c>
      <c r="AJ861">
        <v>1985</v>
      </c>
      <c r="AK861" t="s">
        <v>291</v>
      </c>
      <c r="AL861" t="s">
        <v>276</v>
      </c>
      <c r="AM861" t="s">
        <v>245</v>
      </c>
    </row>
    <row r="862" spans="1:39" x14ac:dyDescent="0.3">
      <c r="A862" s="1">
        <v>43616</v>
      </c>
      <c r="B862" t="s">
        <v>8</v>
      </c>
      <c r="C862" t="s">
        <v>239</v>
      </c>
      <c r="D862">
        <v>300</v>
      </c>
      <c r="E862">
        <v>3</v>
      </c>
      <c r="F862">
        <v>65.779999000000004</v>
      </c>
      <c r="G862">
        <v>67.839995999999999</v>
      </c>
      <c r="H862">
        <v>65.529999000000004</v>
      </c>
      <c r="I862">
        <v>66.819999999999993</v>
      </c>
      <c r="J862">
        <v>66.214766999999995</v>
      </c>
      <c r="K862">
        <v>15060300</v>
      </c>
      <c r="L862">
        <v>2.1419999999999999</v>
      </c>
      <c r="M862">
        <v>3.4480702454251001E-3</v>
      </c>
      <c r="N862">
        <v>-2.1321507049970202E-2</v>
      </c>
      <c r="O862">
        <v>-0.25385531611836198</v>
      </c>
      <c r="P862">
        <v>0.220882369964162</v>
      </c>
      <c r="Q862">
        <v>0.16628083611758601</v>
      </c>
      <c r="R862">
        <v>1.73672117300246E-2</v>
      </c>
      <c r="S862">
        <v>3.2192988259982999E-2</v>
      </c>
      <c r="T862">
        <v>3.81635507791614E-2</v>
      </c>
      <c r="U862">
        <v>2.4046532901476202E-2</v>
      </c>
      <c r="V862">
        <v>90.339995999999999</v>
      </c>
      <c r="W862">
        <v>49.099997999999999</v>
      </c>
      <c r="X862">
        <v>-0.18450397026503501</v>
      </c>
      <c r="Y862">
        <v>-1.3283204951564801E-2</v>
      </c>
      <c r="Z862">
        <v>0.99771211620564004</v>
      </c>
      <c r="AA862">
        <v>0.64418157959364697</v>
      </c>
      <c r="AB862">
        <v>0.58453733608988701</v>
      </c>
      <c r="AC862" t="s">
        <v>248</v>
      </c>
      <c r="AD862" t="s">
        <v>289</v>
      </c>
      <c r="AE862" t="s">
        <v>56</v>
      </c>
      <c r="AF862" t="s">
        <v>59</v>
      </c>
      <c r="AG862" t="s">
        <v>290</v>
      </c>
      <c r="AI862">
        <v>804328</v>
      </c>
      <c r="AJ862">
        <v>1985</v>
      </c>
      <c r="AK862" t="s">
        <v>291</v>
      </c>
      <c r="AL862" t="s">
        <v>276</v>
      </c>
      <c r="AM862" t="s">
        <v>245</v>
      </c>
    </row>
    <row r="863" spans="1:39" x14ac:dyDescent="0.3">
      <c r="A863" s="1">
        <v>43629</v>
      </c>
      <c r="B863" t="s">
        <v>8</v>
      </c>
      <c r="C863" t="s">
        <v>246</v>
      </c>
      <c r="D863">
        <v>300</v>
      </c>
      <c r="E863">
        <v>3</v>
      </c>
      <c r="F863">
        <v>69.970000999999996</v>
      </c>
      <c r="G863">
        <v>70.489998</v>
      </c>
      <c r="H863">
        <v>69.379997000000003</v>
      </c>
      <c r="I863">
        <v>69.930000000000007</v>
      </c>
      <c r="J863">
        <v>69.930000000000007</v>
      </c>
      <c r="K863">
        <v>6790500</v>
      </c>
      <c r="L863">
        <v>2.0910000000000002</v>
      </c>
      <c r="M863">
        <v>4.8739203385413602E-3</v>
      </c>
      <c r="N863">
        <v>3.40347577838667E-2</v>
      </c>
      <c r="O863">
        <v>-0.17291271022833499</v>
      </c>
      <c r="P863">
        <v>0.24201408954537401</v>
      </c>
      <c r="Q863">
        <v>0.19717829772353701</v>
      </c>
      <c r="R863">
        <v>1.87459242111922E-2</v>
      </c>
      <c r="S863">
        <v>3.2791232992052298E-2</v>
      </c>
      <c r="T863">
        <v>3.8350967861912701E-2</v>
      </c>
      <c r="U863">
        <v>2.42066866216737E-2</v>
      </c>
      <c r="V863">
        <v>90.339995999999999</v>
      </c>
      <c r="W863">
        <v>49.099997999999999</v>
      </c>
      <c r="X863">
        <v>-0.18450397026503501</v>
      </c>
      <c r="Y863">
        <v>4.0890106107655602E-3</v>
      </c>
      <c r="Z863">
        <v>1.0063909263272801</v>
      </c>
      <c r="AA863">
        <v>0.78252977031454496</v>
      </c>
      <c r="AB863">
        <v>0.76351220351374705</v>
      </c>
      <c r="AC863" t="s">
        <v>248</v>
      </c>
      <c r="AD863" t="s">
        <v>289</v>
      </c>
      <c r="AE863" t="s">
        <v>56</v>
      </c>
      <c r="AF863" t="s">
        <v>59</v>
      </c>
      <c r="AG863" t="s">
        <v>290</v>
      </c>
      <c r="AI863">
        <v>804328</v>
      </c>
      <c r="AJ863">
        <v>1985</v>
      </c>
      <c r="AK863" t="s">
        <v>291</v>
      </c>
      <c r="AL863" t="s">
        <v>276</v>
      </c>
      <c r="AM863" t="s">
        <v>245</v>
      </c>
    </row>
    <row r="864" spans="1:39" x14ac:dyDescent="0.3">
      <c r="A864" s="1">
        <v>43565</v>
      </c>
      <c r="B864" t="s">
        <v>8</v>
      </c>
      <c r="C864" t="s">
        <v>246</v>
      </c>
      <c r="D864">
        <v>100</v>
      </c>
      <c r="E864">
        <v>4</v>
      </c>
      <c r="F864">
        <v>57.709998999999897</v>
      </c>
      <c r="G864">
        <v>57.860000999999997</v>
      </c>
      <c r="H864">
        <v>56.099997999999999</v>
      </c>
      <c r="I864">
        <v>56.330002</v>
      </c>
      <c r="J864">
        <v>55.819781999999996</v>
      </c>
      <c r="K864">
        <v>15976500</v>
      </c>
      <c r="L864">
        <v>2.4769999999999999</v>
      </c>
      <c r="M864">
        <v>-1.9513601608841E-2</v>
      </c>
      <c r="N864">
        <v>-2.36831848068998E-2</v>
      </c>
      <c r="O864">
        <v>3.5782716714184898E-2</v>
      </c>
      <c r="P864">
        <v>6.60249805438039E-3</v>
      </c>
      <c r="Q864">
        <v>6.9901625851879298E-2</v>
      </c>
      <c r="R864">
        <v>9.0830235249711108E-3</v>
      </c>
      <c r="S864">
        <v>1.1437919900259301E-2</v>
      </c>
      <c r="T864">
        <v>1.3423092411538801E-2</v>
      </c>
      <c r="U864">
        <v>1.6534862289163E-2</v>
      </c>
      <c r="V864">
        <v>76.5</v>
      </c>
      <c r="W864">
        <v>48.560001</v>
      </c>
      <c r="X864">
        <v>-0.160504508791559</v>
      </c>
      <c r="Y864">
        <v>3.47183783585567E-3</v>
      </c>
      <c r="Z864">
        <v>0.97938416786807403</v>
      </c>
      <c r="AA864">
        <v>0.250488711298748</v>
      </c>
      <c r="AB864">
        <v>0.41208987498592198</v>
      </c>
      <c r="AC864" t="s">
        <v>249</v>
      </c>
      <c r="AD864" t="s">
        <v>289</v>
      </c>
      <c r="AE864" t="s">
        <v>56</v>
      </c>
      <c r="AF864" t="s">
        <v>59</v>
      </c>
      <c r="AG864" t="s">
        <v>290</v>
      </c>
      <c r="AI864">
        <v>804328</v>
      </c>
      <c r="AJ864">
        <v>1985</v>
      </c>
      <c r="AK864" t="s">
        <v>291</v>
      </c>
      <c r="AL864" t="s">
        <v>276</v>
      </c>
      <c r="AM864" t="s">
        <v>245</v>
      </c>
    </row>
    <row r="865" spans="1:39" x14ac:dyDescent="0.3">
      <c r="A865" s="1">
        <v>43577</v>
      </c>
      <c r="B865" t="s">
        <v>8</v>
      </c>
      <c r="C865" t="s">
        <v>246</v>
      </c>
      <c r="D865">
        <v>400</v>
      </c>
      <c r="E865">
        <v>4</v>
      </c>
      <c r="F865">
        <v>79.830001999999993</v>
      </c>
      <c r="G865">
        <v>82.5</v>
      </c>
      <c r="H865">
        <v>79.339995999999999</v>
      </c>
      <c r="I865">
        <v>81.970000999999996</v>
      </c>
      <c r="J865">
        <v>81.227538999999993</v>
      </c>
      <c r="K865">
        <v>33292500</v>
      </c>
      <c r="L865">
        <v>2.59</v>
      </c>
      <c r="M865">
        <v>2.5702600904845201E-2</v>
      </c>
      <c r="N865">
        <v>0.36417958468035799</v>
      </c>
      <c r="O865">
        <v>0.36049895488678901</v>
      </c>
      <c r="P865">
        <v>0.40568388173997999</v>
      </c>
      <c r="Q865">
        <v>0.486024729141665</v>
      </c>
      <c r="R865">
        <v>8.8266636171765195E-2</v>
      </c>
      <c r="S865">
        <v>5.0859140722977397E-2</v>
      </c>
      <c r="T865">
        <v>3.2496827443986798E-2</v>
      </c>
      <c r="U865">
        <v>2.21209837824928E-2</v>
      </c>
      <c r="V865">
        <v>82.519997000000004</v>
      </c>
      <c r="W865">
        <v>48.560001</v>
      </c>
      <c r="X865">
        <v>-0.160504508791559</v>
      </c>
      <c r="Y865">
        <v>1.0115060212163699E-3</v>
      </c>
      <c r="Z865">
        <v>0.97520297700379199</v>
      </c>
      <c r="AA865">
        <v>2.4811110430912402</v>
      </c>
      <c r="AB865">
        <v>1.6683627974406401</v>
      </c>
      <c r="AC865" t="s">
        <v>249</v>
      </c>
      <c r="AD865" t="s">
        <v>289</v>
      </c>
      <c r="AE865" t="s">
        <v>56</v>
      </c>
      <c r="AF865" t="s">
        <v>59</v>
      </c>
      <c r="AG865" t="s">
        <v>290</v>
      </c>
      <c r="AI865">
        <v>804328</v>
      </c>
      <c r="AJ865">
        <v>1985</v>
      </c>
      <c r="AK865" t="s">
        <v>291</v>
      </c>
      <c r="AL865" t="s">
        <v>276</v>
      </c>
      <c r="AM865" t="s">
        <v>245</v>
      </c>
    </row>
    <row r="866" spans="1:39" x14ac:dyDescent="0.3">
      <c r="A866" s="1">
        <v>43599</v>
      </c>
      <c r="B866" t="s">
        <v>8</v>
      </c>
      <c r="C866" t="s">
        <v>246</v>
      </c>
      <c r="D866">
        <v>700</v>
      </c>
      <c r="E866">
        <v>4</v>
      </c>
      <c r="F866">
        <v>84.269997000000004</v>
      </c>
      <c r="G866">
        <v>86.440002000000007</v>
      </c>
      <c r="H866">
        <v>84</v>
      </c>
      <c r="I866">
        <v>86.129997000000003</v>
      </c>
      <c r="J866">
        <v>85.349861000000004</v>
      </c>
      <c r="K866">
        <v>14353700</v>
      </c>
      <c r="L866">
        <v>2.419</v>
      </c>
      <c r="M866">
        <v>2.63513687068457E-2</v>
      </c>
      <c r="N866">
        <v>1.0856356705290501E-2</v>
      </c>
      <c r="O866">
        <v>0.43229336698545801</v>
      </c>
      <c r="P866">
        <v>0.52273489519614402</v>
      </c>
      <c r="Q866">
        <v>0.48616853303257901</v>
      </c>
      <c r="R866">
        <v>2.1971069244789199E-2</v>
      </c>
      <c r="S866">
        <v>5.24156282187518E-2</v>
      </c>
      <c r="T866">
        <v>3.2795285414776498E-2</v>
      </c>
      <c r="U866">
        <v>2.24458568040776E-2</v>
      </c>
      <c r="V866">
        <v>90.339995999999999</v>
      </c>
      <c r="W866">
        <v>49.099997999999999</v>
      </c>
      <c r="X866">
        <v>-0.160504508791559</v>
      </c>
      <c r="Y866">
        <v>7.98398755130913E-3</v>
      </c>
      <c r="Z866">
        <v>0.99536744274325295</v>
      </c>
      <c r="AA866">
        <v>2.0939557821180901</v>
      </c>
      <c r="AB866">
        <v>2.1681766395258601</v>
      </c>
      <c r="AC866" t="s">
        <v>249</v>
      </c>
      <c r="AD866" t="s">
        <v>289</v>
      </c>
      <c r="AE866" t="s">
        <v>56</v>
      </c>
      <c r="AF866" t="s">
        <v>59</v>
      </c>
      <c r="AG866" t="s">
        <v>290</v>
      </c>
      <c r="AI866">
        <v>804328</v>
      </c>
      <c r="AJ866">
        <v>1985</v>
      </c>
      <c r="AK866" t="s">
        <v>291</v>
      </c>
      <c r="AL866" t="s">
        <v>276</v>
      </c>
      <c r="AM866" t="s">
        <v>245</v>
      </c>
    </row>
    <row r="867" spans="1:39" x14ac:dyDescent="0.3">
      <c r="A867" s="1">
        <v>43622</v>
      </c>
      <c r="B867" t="s">
        <v>8</v>
      </c>
      <c r="C867" t="s">
        <v>246</v>
      </c>
      <c r="D867">
        <v>200</v>
      </c>
      <c r="E867">
        <v>4</v>
      </c>
      <c r="F867">
        <v>66.919997999999893</v>
      </c>
      <c r="G867">
        <v>67.970000999999996</v>
      </c>
      <c r="H867">
        <v>66.269997000000004</v>
      </c>
      <c r="I867">
        <v>67.589995999999999</v>
      </c>
      <c r="J867">
        <v>67.589995999999999</v>
      </c>
      <c r="K867">
        <v>10781700</v>
      </c>
      <c r="L867">
        <v>2.1240000000000001</v>
      </c>
      <c r="M867">
        <v>8.4689463855028603E-3</v>
      </c>
      <c r="N867">
        <v>2.40045496447392E-2</v>
      </c>
      <c r="O867">
        <v>-0.25761477610905298</v>
      </c>
      <c r="P867">
        <v>0.23301953387642901</v>
      </c>
      <c r="Q867">
        <v>0.17678353601320601</v>
      </c>
      <c r="R867">
        <v>1.4323032462985399E-2</v>
      </c>
      <c r="S867">
        <v>3.2206817304735798E-2</v>
      </c>
      <c r="T867">
        <v>3.81249284190006E-2</v>
      </c>
      <c r="U867">
        <v>2.4112196393665301E-2</v>
      </c>
      <c r="V867">
        <v>90.339995999999999</v>
      </c>
      <c r="W867">
        <v>49.099997999999999</v>
      </c>
      <c r="X867">
        <v>-0.18450397026503501</v>
      </c>
      <c r="Y867">
        <v>6.1168407152111899E-3</v>
      </c>
      <c r="Z867">
        <v>0.99775389226886801</v>
      </c>
      <c r="AA867">
        <v>0.69150904388574097</v>
      </c>
      <c r="AB867">
        <v>0.68046539543725104</v>
      </c>
      <c r="AC867" t="s">
        <v>249</v>
      </c>
      <c r="AD867" t="s">
        <v>289</v>
      </c>
      <c r="AE867" t="s">
        <v>56</v>
      </c>
      <c r="AF867" t="s">
        <v>59</v>
      </c>
      <c r="AG867" t="s">
        <v>290</v>
      </c>
      <c r="AI867">
        <v>804328</v>
      </c>
      <c r="AJ867">
        <v>1985</v>
      </c>
      <c r="AK867" t="s">
        <v>291</v>
      </c>
      <c r="AL867" t="s">
        <v>276</v>
      </c>
      <c r="AM867" t="s">
        <v>245</v>
      </c>
    </row>
    <row r="868" spans="1:39" x14ac:dyDescent="0.3">
      <c r="A868" s="1">
        <v>43556</v>
      </c>
      <c r="B868" t="s">
        <v>8</v>
      </c>
      <c r="C868" t="s">
        <v>239</v>
      </c>
      <c r="D868">
        <v>300</v>
      </c>
      <c r="E868">
        <v>5</v>
      </c>
      <c r="F868">
        <v>57.639998999999897</v>
      </c>
      <c r="G868">
        <v>58.150002000000001</v>
      </c>
      <c r="H868">
        <v>57.110000999999997</v>
      </c>
      <c r="I868">
        <v>57.810001</v>
      </c>
      <c r="J868">
        <v>57.286377000000002</v>
      </c>
      <c r="K868">
        <v>12066500</v>
      </c>
      <c r="L868">
        <v>2.4969999999999999</v>
      </c>
      <c r="M868">
        <v>1.35843784872451E-2</v>
      </c>
      <c r="N868">
        <v>2.0446365460264598E-2</v>
      </c>
      <c r="O868">
        <v>9.1099172211245694E-2</v>
      </c>
      <c r="P868">
        <v>2.9010221406772899E-2</v>
      </c>
      <c r="Q868">
        <v>8.4218656305982895E-2</v>
      </c>
      <c r="R868">
        <v>1.6849106496493502E-2</v>
      </c>
      <c r="S868">
        <v>1.2865753359876501E-2</v>
      </c>
      <c r="T868">
        <v>1.39709955475862E-2</v>
      </c>
      <c r="U868">
        <v>1.6842450545102201E-2</v>
      </c>
      <c r="V868">
        <v>76.5</v>
      </c>
      <c r="W868">
        <v>48.560001</v>
      </c>
      <c r="X868">
        <v>-0.160504508791559</v>
      </c>
      <c r="Y868">
        <v>1.1502195497633099E-2</v>
      </c>
      <c r="Z868">
        <v>1.0071437418012801</v>
      </c>
      <c r="AA868">
        <v>0.32875337381568698</v>
      </c>
      <c r="AB868">
        <v>0.326876200040849</v>
      </c>
      <c r="AC868" t="s">
        <v>250</v>
      </c>
      <c r="AD868" t="s">
        <v>289</v>
      </c>
      <c r="AE868" t="s">
        <v>56</v>
      </c>
      <c r="AF868" t="s">
        <v>59</v>
      </c>
      <c r="AG868" t="s">
        <v>290</v>
      </c>
      <c r="AI868">
        <v>804328</v>
      </c>
      <c r="AJ868">
        <v>1985</v>
      </c>
      <c r="AK868" t="s">
        <v>291</v>
      </c>
      <c r="AL868" t="s">
        <v>276</v>
      </c>
      <c r="AM868" t="s">
        <v>245</v>
      </c>
    </row>
    <row r="869" spans="1:39" x14ac:dyDescent="0.3">
      <c r="A869" s="1">
        <v>43563</v>
      </c>
      <c r="B869" t="s">
        <v>8</v>
      </c>
      <c r="C869" t="s">
        <v>239</v>
      </c>
      <c r="D869">
        <v>200</v>
      </c>
      <c r="E869">
        <v>5</v>
      </c>
      <c r="F869">
        <v>57.790000999999997</v>
      </c>
      <c r="G869">
        <v>58.490001999999997</v>
      </c>
      <c r="H869">
        <v>57.509997999999896</v>
      </c>
      <c r="I869">
        <v>57.759997999999896</v>
      </c>
      <c r="J869">
        <v>57.236823999999999</v>
      </c>
      <c r="K869">
        <v>8942400</v>
      </c>
      <c r="L869">
        <v>2.5190000000000001</v>
      </c>
      <c r="M869">
        <v>-3.97416185268098E-3</v>
      </c>
      <c r="N869">
        <v>-8.6537928838452502E-4</v>
      </c>
      <c r="O869">
        <v>6.6757017419029799E-2</v>
      </c>
      <c r="P869">
        <v>3.4679220664519401E-2</v>
      </c>
      <c r="Q869">
        <v>0.12555994995024</v>
      </c>
      <c r="R869">
        <v>5.0966872304690396E-3</v>
      </c>
      <c r="S869">
        <v>1.09302638655476E-2</v>
      </c>
      <c r="T869">
        <v>1.32923938516847E-2</v>
      </c>
      <c r="U869">
        <v>1.6558050662583701E-2</v>
      </c>
      <c r="V869">
        <v>76.5</v>
      </c>
      <c r="W869">
        <v>48.560001</v>
      </c>
      <c r="X869">
        <v>-0.160504508791559</v>
      </c>
      <c r="Y869">
        <v>1.0469119934194001E-3</v>
      </c>
      <c r="Z869">
        <v>0.98893481146942497</v>
      </c>
      <c r="AA869">
        <v>0.55698231883897797</v>
      </c>
      <c r="AB869">
        <v>0.44253007114632897</v>
      </c>
      <c r="AC869" t="s">
        <v>250</v>
      </c>
      <c r="AD869" t="s">
        <v>289</v>
      </c>
      <c r="AE869" t="s">
        <v>56</v>
      </c>
      <c r="AF869" t="s">
        <v>59</v>
      </c>
      <c r="AG869" t="s">
        <v>290</v>
      </c>
      <c r="AI869">
        <v>804328</v>
      </c>
      <c r="AJ869">
        <v>1985</v>
      </c>
      <c r="AK869" t="s">
        <v>291</v>
      </c>
      <c r="AL869" t="s">
        <v>276</v>
      </c>
      <c r="AM869" t="s">
        <v>245</v>
      </c>
    </row>
    <row r="870" spans="1:39" x14ac:dyDescent="0.3">
      <c r="A870" s="1">
        <v>43566</v>
      </c>
      <c r="B870" t="s">
        <v>8</v>
      </c>
      <c r="C870" t="s">
        <v>239</v>
      </c>
      <c r="D870">
        <v>200</v>
      </c>
      <c r="E870">
        <v>5</v>
      </c>
      <c r="F870">
        <v>56.439999</v>
      </c>
      <c r="G870">
        <v>56.900002000000001</v>
      </c>
      <c r="H870">
        <v>55.790000999999997</v>
      </c>
      <c r="I870">
        <v>55.900002000000001</v>
      </c>
      <c r="J870">
        <v>55.393676999999997</v>
      </c>
      <c r="K870">
        <v>13903800</v>
      </c>
      <c r="L870">
        <v>2.504</v>
      </c>
      <c r="M870">
        <v>-7.6628690248037104E-3</v>
      </c>
      <c r="N870">
        <v>-3.4461884623351903E-2</v>
      </c>
      <c r="O870">
        <v>1.9144546001610099E-2</v>
      </c>
      <c r="P870">
        <v>-4.41105036658479E-3</v>
      </c>
      <c r="Q870">
        <v>5.7866542068306603E-2</v>
      </c>
      <c r="R870">
        <v>7.9635227090580907E-3</v>
      </c>
      <c r="S870">
        <v>1.1478862941111299E-2</v>
      </c>
      <c r="T870">
        <v>1.34518250514862E-2</v>
      </c>
      <c r="U870">
        <v>1.65403677013478E-2</v>
      </c>
      <c r="V870">
        <v>76.5</v>
      </c>
      <c r="W870">
        <v>48.560001</v>
      </c>
      <c r="X870">
        <v>-0.160504508791559</v>
      </c>
      <c r="Y870" s="44">
        <v>3.8122194279549302E-5</v>
      </c>
      <c r="Z870">
        <v>0.98205156012132799</v>
      </c>
      <c r="AA870">
        <v>0.18221352045146599</v>
      </c>
      <c r="AB870">
        <v>0.37353723863343102</v>
      </c>
      <c r="AC870" t="s">
        <v>250</v>
      </c>
      <c r="AD870" t="s">
        <v>289</v>
      </c>
      <c r="AE870" t="s">
        <v>56</v>
      </c>
      <c r="AF870" t="s">
        <v>59</v>
      </c>
      <c r="AG870" t="s">
        <v>290</v>
      </c>
      <c r="AI870">
        <v>804328</v>
      </c>
      <c r="AJ870">
        <v>1985</v>
      </c>
      <c r="AK870" t="s">
        <v>291</v>
      </c>
      <c r="AL870" t="s">
        <v>276</v>
      </c>
      <c r="AM870" t="s">
        <v>245</v>
      </c>
    </row>
    <row r="871" spans="1:39" x14ac:dyDescent="0.3">
      <c r="A871" s="1">
        <v>43571</v>
      </c>
      <c r="B871" t="s">
        <v>8</v>
      </c>
      <c r="C871" t="s">
        <v>239</v>
      </c>
      <c r="D871">
        <v>400</v>
      </c>
      <c r="E871">
        <v>5</v>
      </c>
      <c r="F871">
        <v>57.459998999999897</v>
      </c>
      <c r="G871">
        <v>71.029999000000004</v>
      </c>
      <c r="H871">
        <v>57.290000999999997</v>
      </c>
      <c r="I871">
        <v>70.449996999999996</v>
      </c>
      <c r="J871">
        <v>69.811881999999997</v>
      </c>
      <c r="K871">
        <v>86755900</v>
      </c>
      <c r="L871">
        <v>2.5920000000000001</v>
      </c>
      <c r="M871">
        <v>0.20869896763210799</v>
      </c>
      <c r="N871">
        <v>0.20416230020819301</v>
      </c>
      <c r="O871">
        <v>0.218894212870858</v>
      </c>
      <c r="P871">
        <v>0.24594546698011399</v>
      </c>
      <c r="Q871">
        <v>0.29357752766891299</v>
      </c>
      <c r="R871">
        <v>9.4895813110047605E-2</v>
      </c>
      <c r="S871">
        <v>4.5755429464623597E-2</v>
      </c>
      <c r="T871">
        <v>2.9304563932764201E-2</v>
      </c>
      <c r="U871">
        <v>2.1109984154590099E-2</v>
      </c>
      <c r="V871">
        <v>76.5</v>
      </c>
      <c r="W871">
        <v>48.560001</v>
      </c>
      <c r="X871">
        <v>-0.160504508791559</v>
      </c>
      <c r="Y871">
        <v>5.0922850790659495E-4</v>
      </c>
      <c r="Z871">
        <v>0.99895130059849602</v>
      </c>
      <c r="AA871">
        <v>1.4805079253229401</v>
      </c>
      <c r="AB871">
        <v>0.48189143208655</v>
      </c>
      <c r="AC871" t="s">
        <v>250</v>
      </c>
      <c r="AD871" t="s">
        <v>289</v>
      </c>
      <c r="AE871" t="s">
        <v>56</v>
      </c>
      <c r="AF871" t="s">
        <v>59</v>
      </c>
      <c r="AG871" t="s">
        <v>290</v>
      </c>
      <c r="AI871">
        <v>804328</v>
      </c>
      <c r="AJ871">
        <v>1985</v>
      </c>
      <c r="AK871" t="s">
        <v>291</v>
      </c>
      <c r="AL871" t="s">
        <v>276</v>
      </c>
      <c r="AM871" t="s">
        <v>245</v>
      </c>
    </row>
    <row r="872" spans="1:39" x14ac:dyDescent="0.3">
      <c r="A872" s="1">
        <v>43600</v>
      </c>
      <c r="B872" t="s">
        <v>8</v>
      </c>
      <c r="C872" t="s">
        <v>246</v>
      </c>
      <c r="D872">
        <v>600</v>
      </c>
      <c r="E872">
        <v>5</v>
      </c>
      <c r="F872">
        <v>85.550003000000004</v>
      </c>
      <c r="G872">
        <v>87</v>
      </c>
      <c r="H872">
        <v>84.889999000000003</v>
      </c>
      <c r="I872">
        <v>86.260002</v>
      </c>
      <c r="J872">
        <v>85.478682999999904</v>
      </c>
      <c r="K872">
        <v>11784800</v>
      </c>
      <c r="L872">
        <v>2.379</v>
      </c>
      <c r="M872">
        <v>1.50820256852381E-3</v>
      </c>
      <c r="N872">
        <v>2.0141210882403299E-2</v>
      </c>
      <c r="O872">
        <v>0.415192267984346</v>
      </c>
      <c r="P872">
        <v>0.52559897780939402</v>
      </c>
      <c r="Q872">
        <v>0.46070348509976899</v>
      </c>
      <c r="R872">
        <v>2.1302278756064101E-2</v>
      </c>
      <c r="S872">
        <v>5.2558402023976498E-2</v>
      </c>
      <c r="T872">
        <v>3.2783671072160098E-2</v>
      </c>
      <c r="U872">
        <v>2.23899112825936E-2</v>
      </c>
      <c r="V872">
        <v>90.339995999999999</v>
      </c>
      <c r="W872">
        <v>49.099997999999999</v>
      </c>
      <c r="X872">
        <v>-0.160504508791559</v>
      </c>
      <c r="Y872">
        <v>5.8219943882337104E-3</v>
      </c>
      <c r="Z872">
        <v>0.99311300971561201</v>
      </c>
      <c r="AA872">
        <v>1.96949196348879</v>
      </c>
      <c r="AB872">
        <v>2.11162325197748</v>
      </c>
      <c r="AC872" t="s">
        <v>250</v>
      </c>
      <c r="AD872" t="s">
        <v>289</v>
      </c>
      <c r="AE872" t="s">
        <v>56</v>
      </c>
      <c r="AF872" t="s">
        <v>59</v>
      </c>
      <c r="AG872" t="s">
        <v>290</v>
      </c>
      <c r="AI872">
        <v>804328</v>
      </c>
      <c r="AJ872">
        <v>1985</v>
      </c>
      <c r="AK872" t="s">
        <v>291</v>
      </c>
      <c r="AL872" t="s">
        <v>276</v>
      </c>
      <c r="AM872" t="s">
        <v>245</v>
      </c>
    </row>
    <row r="873" spans="1:39" x14ac:dyDescent="0.3">
      <c r="A873" s="1">
        <v>43616</v>
      </c>
      <c r="B873" t="s">
        <v>8</v>
      </c>
      <c r="C873" t="s">
        <v>246</v>
      </c>
      <c r="D873">
        <v>500</v>
      </c>
      <c r="E873">
        <v>5</v>
      </c>
      <c r="F873">
        <v>65.779999000000004</v>
      </c>
      <c r="G873">
        <v>67.839995999999999</v>
      </c>
      <c r="H873">
        <v>65.529999000000004</v>
      </c>
      <c r="I873">
        <v>66.819999999999993</v>
      </c>
      <c r="J873">
        <v>66.214766999999995</v>
      </c>
      <c r="K873">
        <v>15060300</v>
      </c>
      <c r="L873">
        <v>2.1419999999999999</v>
      </c>
      <c r="M873">
        <v>3.4480702454251001E-3</v>
      </c>
      <c r="N873">
        <v>-2.1321507049970202E-2</v>
      </c>
      <c r="O873">
        <v>-0.25385531611836198</v>
      </c>
      <c r="P873">
        <v>0.220882369964162</v>
      </c>
      <c r="Q873">
        <v>0.16628083611758601</v>
      </c>
      <c r="R873">
        <v>1.73672117300246E-2</v>
      </c>
      <c r="S873">
        <v>3.2192988259982999E-2</v>
      </c>
      <c r="T873">
        <v>3.81635507791614E-2</v>
      </c>
      <c r="U873">
        <v>2.4046532901476202E-2</v>
      </c>
      <c r="V873">
        <v>90.339995999999999</v>
      </c>
      <c r="W873">
        <v>49.099997999999999</v>
      </c>
      <c r="X873">
        <v>-0.18450397026503501</v>
      </c>
      <c r="Y873">
        <v>-1.3283204951564801E-2</v>
      </c>
      <c r="Z873">
        <v>0.99771211620564004</v>
      </c>
      <c r="AA873">
        <v>0.64418157959364697</v>
      </c>
      <c r="AB873">
        <v>0.58453733608988701</v>
      </c>
      <c r="AC873" t="s">
        <v>250</v>
      </c>
      <c r="AD873" t="s">
        <v>289</v>
      </c>
      <c r="AE873" t="s">
        <v>56</v>
      </c>
      <c r="AF873" t="s">
        <v>59</v>
      </c>
      <c r="AG873" t="s">
        <v>290</v>
      </c>
      <c r="AI873">
        <v>804328</v>
      </c>
      <c r="AJ873">
        <v>1985</v>
      </c>
      <c r="AK873" t="s">
        <v>291</v>
      </c>
      <c r="AL873" t="s">
        <v>276</v>
      </c>
      <c r="AM873" t="s">
        <v>245</v>
      </c>
    </row>
    <row r="874" spans="1:39" x14ac:dyDescent="0.3">
      <c r="A874" s="1">
        <v>43626</v>
      </c>
      <c r="B874" t="s">
        <v>8</v>
      </c>
      <c r="C874" t="s">
        <v>239</v>
      </c>
      <c r="D874">
        <v>400</v>
      </c>
      <c r="E874">
        <v>5</v>
      </c>
      <c r="F874">
        <v>69</v>
      </c>
      <c r="G874">
        <v>71.459998999999996</v>
      </c>
      <c r="H874">
        <v>69</v>
      </c>
      <c r="I874">
        <v>70.540001000000004</v>
      </c>
      <c r="J874">
        <v>70.540001000000004</v>
      </c>
      <c r="K874">
        <v>15229200</v>
      </c>
      <c r="L874">
        <v>2.1429999999999998</v>
      </c>
      <c r="M874">
        <v>2.6576281642150101E-2</v>
      </c>
      <c r="N874">
        <v>6.5673726228610493E-2</v>
      </c>
      <c r="O874">
        <v>-0.171945873352818</v>
      </c>
      <c r="P874">
        <v>0.26983433300814202</v>
      </c>
      <c r="Q874">
        <v>0.19174708810212701</v>
      </c>
      <c r="R874">
        <v>1.5988384799121399E-2</v>
      </c>
      <c r="S874">
        <v>3.3184145460568699E-2</v>
      </c>
      <c r="T874">
        <v>3.8200056606004201E-2</v>
      </c>
      <c r="U874">
        <v>2.4158343192039199E-2</v>
      </c>
      <c r="V874">
        <v>90.339995999999999</v>
      </c>
      <c r="W874">
        <v>49.099997999999999</v>
      </c>
      <c r="X874">
        <v>-0.18450397026503501</v>
      </c>
      <c r="Y874">
        <v>4.6492198743191201E-3</v>
      </c>
      <c r="Z874">
        <v>1.0026607542450701</v>
      </c>
      <c r="AA874">
        <v>0.75683865181907295</v>
      </c>
      <c r="AB874">
        <v>0.71175645558849698</v>
      </c>
      <c r="AC874" t="s">
        <v>250</v>
      </c>
      <c r="AD874" t="s">
        <v>289</v>
      </c>
      <c r="AE874" t="s">
        <v>56</v>
      </c>
      <c r="AF874" t="s">
        <v>59</v>
      </c>
      <c r="AG874" t="s">
        <v>290</v>
      </c>
      <c r="AI874">
        <v>804328</v>
      </c>
      <c r="AJ874">
        <v>1985</v>
      </c>
      <c r="AK874" t="s">
        <v>291</v>
      </c>
      <c r="AL874" t="s">
        <v>276</v>
      </c>
      <c r="AM874" t="s">
        <v>245</v>
      </c>
    </row>
    <row r="875" spans="1:39" x14ac:dyDescent="0.3">
      <c r="A875" s="1">
        <v>43628</v>
      </c>
      <c r="B875" t="s">
        <v>8</v>
      </c>
      <c r="C875" t="s">
        <v>246</v>
      </c>
      <c r="D875">
        <v>1200</v>
      </c>
      <c r="E875">
        <v>5</v>
      </c>
      <c r="F875">
        <v>69.529999000000004</v>
      </c>
      <c r="G875">
        <v>70.370002999999997</v>
      </c>
      <c r="H875">
        <v>69.199996999999996</v>
      </c>
      <c r="I875">
        <v>69.589995999999999</v>
      </c>
      <c r="J875">
        <v>69.589995999999999</v>
      </c>
      <c r="K875">
        <v>9396200</v>
      </c>
      <c r="L875">
        <v>2.1269999999999998</v>
      </c>
      <c r="M875">
        <v>-2.3433608970110702E-2</v>
      </c>
      <c r="N875">
        <v>3.7629783830828101E-2</v>
      </c>
      <c r="O875">
        <v>-0.20076528269350899</v>
      </c>
      <c r="P875">
        <v>0.23732071964094301</v>
      </c>
      <c r="Q875">
        <v>0.18996550462880599</v>
      </c>
      <c r="R875">
        <v>1.87221758403734E-2</v>
      </c>
      <c r="S875">
        <v>3.2813862833697201E-2</v>
      </c>
      <c r="T875">
        <v>3.8353488418762502E-2</v>
      </c>
      <c r="U875">
        <v>2.42060937891505E-2</v>
      </c>
      <c r="V875">
        <v>90.339995999999999</v>
      </c>
      <c r="W875">
        <v>49.099997999999999</v>
      </c>
      <c r="X875">
        <v>-0.18450397026503501</v>
      </c>
      <c r="Y875">
        <v>-2.0396578921351798E-3</v>
      </c>
      <c r="Z875">
        <v>1.0060478340496</v>
      </c>
      <c r="AA875">
        <v>0.74913735616606703</v>
      </c>
      <c r="AB875">
        <v>0.74530805822798596</v>
      </c>
      <c r="AC875" t="s">
        <v>250</v>
      </c>
      <c r="AD875" t="s">
        <v>289</v>
      </c>
      <c r="AE875" t="s">
        <v>56</v>
      </c>
      <c r="AF875" t="s">
        <v>59</v>
      </c>
      <c r="AG875" t="s">
        <v>290</v>
      </c>
      <c r="AI875">
        <v>804328</v>
      </c>
      <c r="AJ875">
        <v>1985</v>
      </c>
      <c r="AK875" t="s">
        <v>291</v>
      </c>
      <c r="AL875" t="s">
        <v>276</v>
      </c>
      <c r="AM875" t="s">
        <v>245</v>
      </c>
    </row>
    <row r="876" spans="1:39" x14ac:dyDescent="0.3">
      <c r="A876" s="1">
        <v>43634</v>
      </c>
      <c r="B876" t="s">
        <v>8</v>
      </c>
      <c r="C876" t="s">
        <v>239</v>
      </c>
      <c r="D876">
        <v>100</v>
      </c>
      <c r="E876">
        <v>5</v>
      </c>
      <c r="F876">
        <v>69.690002000000007</v>
      </c>
      <c r="G876">
        <v>72.389999000000003</v>
      </c>
      <c r="H876">
        <v>69.669997999999893</v>
      </c>
      <c r="I876">
        <v>71.959998999999996</v>
      </c>
      <c r="J876">
        <v>71.959998999999996</v>
      </c>
      <c r="K876">
        <v>14508000</v>
      </c>
      <c r="L876">
        <v>2.06</v>
      </c>
      <c r="M876">
        <v>4.0410942612734001E-2</v>
      </c>
      <c r="N876">
        <v>1.00559648383781E-2</v>
      </c>
      <c r="O876">
        <v>-0.131339426607372</v>
      </c>
      <c r="P876">
        <v>0.24268454906320799</v>
      </c>
      <c r="Q876">
        <v>0.224623770137096</v>
      </c>
      <c r="R876">
        <v>2.5111714540502698E-2</v>
      </c>
      <c r="S876">
        <v>3.2923086980628402E-2</v>
      </c>
      <c r="T876">
        <v>3.8661527514171901E-2</v>
      </c>
      <c r="U876">
        <v>2.43519680328355E-2</v>
      </c>
      <c r="V876">
        <v>90.339995999999999</v>
      </c>
      <c r="W876">
        <v>49.099997999999999</v>
      </c>
      <c r="X876">
        <v>-0.18450397026503501</v>
      </c>
      <c r="Y876">
        <v>9.6704895497130797E-3</v>
      </c>
      <c r="Z876">
        <v>1.0190078705402299</v>
      </c>
      <c r="AA876">
        <v>0.90483522320657295</v>
      </c>
      <c r="AB876">
        <v>0.78768661987349597</v>
      </c>
      <c r="AC876" t="s">
        <v>250</v>
      </c>
      <c r="AD876" t="s">
        <v>289</v>
      </c>
      <c r="AE876" t="s">
        <v>56</v>
      </c>
      <c r="AF876" t="s">
        <v>59</v>
      </c>
      <c r="AG876" t="s">
        <v>290</v>
      </c>
      <c r="AI876">
        <v>804328</v>
      </c>
      <c r="AJ876">
        <v>1985</v>
      </c>
      <c r="AK876" t="s">
        <v>291</v>
      </c>
      <c r="AL876" t="s">
        <v>276</v>
      </c>
      <c r="AM876" t="s">
        <v>245</v>
      </c>
    </row>
    <row r="877" spans="1:39" x14ac:dyDescent="0.3">
      <c r="A877" s="1">
        <v>43637</v>
      </c>
      <c r="B877" t="s">
        <v>8</v>
      </c>
      <c r="C877" t="s">
        <v>246</v>
      </c>
      <c r="D877">
        <v>300</v>
      </c>
      <c r="E877">
        <v>5</v>
      </c>
      <c r="F877">
        <v>72.309997999999993</v>
      </c>
      <c r="G877">
        <v>73.169997999999893</v>
      </c>
      <c r="H877">
        <v>72.309997999999993</v>
      </c>
      <c r="I877">
        <v>72.720000999999996</v>
      </c>
      <c r="J877">
        <v>72.720000999999996</v>
      </c>
      <c r="K877">
        <v>15244500</v>
      </c>
      <c r="L877">
        <v>2.0680000000000001</v>
      </c>
      <c r="M877">
        <v>-2.7494844305583498E-4</v>
      </c>
      <c r="N877">
        <v>5.6576171392794097E-2</v>
      </c>
      <c r="O877">
        <v>-5.7783080408846797E-2</v>
      </c>
      <c r="P877">
        <v>0.25582708394974701</v>
      </c>
      <c r="Q877">
        <v>0.25316661593668799</v>
      </c>
      <c r="R877">
        <v>1.7314063422641499E-2</v>
      </c>
      <c r="S877">
        <v>3.0306395609544599E-2</v>
      </c>
      <c r="T877">
        <v>3.8592945033084899E-2</v>
      </c>
      <c r="U877">
        <v>2.4345658853334399E-2</v>
      </c>
      <c r="V877">
        <v>90.339995999999999</v>
      </c>
      <c r="W877">
        <v>49.099997999999999</v>
      </c>
      <c r="X877">
        <v>-0.18450397026503501</v>
      </c>
      <c r="Y877">
        <v>-1.26001638019446E-3</v>
      </c>
      <c r="Z877">
        <v>1.0175209030260199</v>
      </c>
      <c r="AA877">
        <v>1.02887370012653</v>
      </c>
      <c r="AB877">
        <v>0.93477823954723505</v>
      </c>
      <c r="AC877" t="s">
        <v>250</v>
      </c>
      <c r="AD877" t="s">
        <v>289</v>
      </c>
      <c r="AE877" t="s">
        <v>56</v>
      </c>
      <c r="AF877" t="s">
        <v>59</v>
      </c>
      <c r="AG877" t="s">
        <v>290</v>
      </c>
      <c r="AI877">
        <v>804328</v>
      </c>
      <c r="AJ877">
        <v>1985</v>
      </c>
      <c r="AK877" t="s">
        <v>291</v>
      </c>
      <c r="AL877" t="s">
        <v>276</v>
      </c>
      <c r="AM877" t="s">
        <v>245</v>
      </c>
    </row>
    <row r="878" spans="1:39" x14ac:dyDescent="0.3">
      <c r="A878" s="1">
        <v>43642</v>
      </c>
      <c r="B878" t="s">
        <v>8</v>
      </c>
      <c r="C878" t="s">
        <v>246</v>
      </c>
      <c r="D878">
        <v>500</v>
      </c>
      <c r="E878">
        <v>5</v>
      </c>
      <c r="F878">
        <v>73.760002</v>
      </c>
      <c r="G878">
        <v>75.690002000000007</v>
      </c>
      <c r="H878">
        <v>73.650002000000001</v>
      </c>
      <c r="I878">
        <v>74.949996999999996</v>
      </c>
      <c r="J878">
        <v>74.949996999999996</v>
      </c>
      <c r="K878">
        <v>13808000</v>
      </c>
      <c r="L878">
        <v>2.0489999999999999</v>
      </c>
      <c r="M878">
        <v>3.25451638409327E-2</v>
      </c>
      <c r="N878">
        <v>4.2936666685013898E-2</v>
      </c>
      <c r="O878">
        <v>0.13308862587547399</v>
      </c>
      <c r="P878">
        <v>0.28444906973358902</v>
      </c>
      <c r="Q878">
        <v>0.313414990746199</v>
      </c>
      <c r="R878">
        <v>1.5542087077645299E-2</v>
      </c>
      <c r="S878">
        <v>1.6085156840109301E-2</v>
      </c>
      <c r="T878">
        <v>3.8590275437493098E-2</v>
      </c>
      <c r="U878">
        <v>2.4376865310372298E-2</v>
      </c>
      <c r="V878">
        <v>90.339995999999999</v>
      </c>
      <c r="W878">
        <v>49.099997999999999</v>
      </c>
      <c r="X878">
        <v>-0.18450397026503501</v>
      </c>
      <c r="Y878">
        <v>-1.2346958449604901E-3</v>
      </c>
      <c r="Z878">
        <v>1.0093835451835</v>
      </c>
      <c r="AA878">
        <v>1.2923897834997</v>
      </c>
      <c r="AB878">
        <v>1.0927191809461401</v>
      </c>
      <c r="AC878" t="s">
        <v>250</v>
      </c>
      <c r="AD878" t="s">
        <v>289</v>
      </c>
      <c r="AE878" t="s">
        <v>56</v>
      </c>
      <c r="AF878" t="s">
        <v>59</v>
      </c>
      <c r="AG878" t="s">
        <v>290</v>
      </c>
      <c r="AI878">
        <v>804328</v>
      </c>
      <c r="AJ878">
        <v>1985</v>
      </c>
      <c r="AK878" t="s">
        <v>291</v>
      </c>
      <c r="AL878" t="s">
        <v>276</v>
      </c>
      <c r="AM878" t="s">
        <v>245</v>
      </c>
    </row>
    <row r="879" spans="1:39" x14ac:dyDescent="0.3">
      <c r="A879" s="1">
        <v>43573</v>
      </c>
      <c r="B879" t="s">
        <v>8</v>
      </c>
      <c r="C879" t="s">
        <v>246</v>
      </c>
      <c r="D879">
        <v>200</v>
      </c>
      <c r="E879">
        <v>6</v>
      </c>
      <c r="F879">
        <v>78.720000999999996</v>
      </c>
      <c r="G879">
        <v>80.199996999999996</v>
      </c>
      <c r="H879">
        <v>78.019997000000004</v>
      </c>
      <c r="I879">
        <v>79.889999000000003</v>
      </c>
      <c r="J879">
        <v>79.166381999999999</v>
      </c>
      <c r="K879">
        <v>41621200</v>
      </c>
      <c r="L879">
        <v>2.56</v>
      </c>
      <c r="M879">
        <v>1.01907249045422E-2</v>
      </c>
      <c r="N879">
        <v>0.35708628534514802</v>
      </c>
      <c r="O879">
        <v>0.338125892888133</v>
      </c>
      <c r="P879">
        <v>0.38906896518176198</v>
      </c>
      <c r="Q879">
        <v>0.41096145139226897</v>
      </c>
      <c r="R879">
        <v>8.9264928162217302E-2</v>
      </c>
      <c r="S879">
        <v>5.0887658676009799E-2</v>
      </c>
      <c r="T879">
        <v>3.2405265596279299E-2</v>
      </c>
      <c r="U879">
        <v>2.23042040355994E-2</v>
      </c>
      <c r="V879">
        <v>82.519997000000004</v>
      </c>
      <c r="W879">
        <v>48.560001</v>
      </c>
      <c r="X879">
        <v>-0.160504508791559</v>
      </c>
      <c r="Y879">
        <v>1.5778467813143101E-3</v>
      </c>
      <c r="Z879">
        <v>0.98661084334164095</v>
      </c>
      <c r="AA879">
        <v>2.1004866191359799</v>
      </c>
      <c r="AB879">
        <v>1.2247925960206101</v>
      </c>
      <c r="AC879" t="s">
        <v>251</v>
      </c>
      <c r="AD879" t="s">
        <v>289</v>
      </c>
      <c r="AE879" t="s">
        <v>56</v>
      </c>
      <c r="AF879" t="s">
        <v>59</v>
      </c>
      <c r="AG879" t="s">
        <v>290</v>
      </c>
      <c r="AI879">
        <v>804328</v>
      </c>
      <c r="AJ879">
        <v>1985</v>
      </c>
      <c r="AK879" t="s">
        <v>291</v>
      </c>
      <c r="AL879" t="s">
        <v>276</v>
      </c>
      <c r="AM879" t="s">
        <v>245</v>
      </c>
    </row>
    <row r="880" spans="1:39" x14ac:dyDescent="0.3">
      <c r="A880" s="1">
        <v>43577</v>
      </c>
      <c r="B880" t="s">
        <v>8</v>
      </c>
      <c r="C880" t="s">
        <v>239</v>
      </c>
      <c r="D880">
        <v>300</v>
      </c>
      <c r="E880">
        <v>6</v>
      </c>
      <c r="F880">
        <v>79.830001999999993</v>
      </c>
      <c r="G880">
        <v>82.5</v>
      </c>
      <c r="H880">
        <v>79.339995999999999</v>
      </c>
      <c r="I880">
        <v>81.970000999999996</v>
      </c>
      <c r="J880">
        <v>81.227538999999993</v>
      </c>
      <c r="K880">
        <v>33292500</v>
      </c>
      <c r="L880">
        <v>2.59</v>
      </c>
      <c r="M880">
        <v>2.5702600904845201E-2</v>
      </c>
      <c r="N880">
        <v>0.36417958468035799</v>
      </c>
      <c r="O880">
        <v>0.36049895488678901</v>
      </c>
      <c r="P880">
        <v>0.40568388173997999</v>
      </c>
      <c r="Q880">
        <v>0.486024729141665</v>
      </c>
      <c r="R880">
        <v>8.8266636171765195E-2</v>
      </c>
      <c r="S880">
        <v>5.0859140722977397E-2</v>
      </c>
      <c r="T880">
        <v>3.2496827443986798E-2</v>
      </c>
      <c r="U880">
        <v>2.21209837824928E-2</v>
      </c>
      <c r="V880">
        <v>82.519997000000004</v>
      </c>
      <c r="W880">
        <v>48.560001</v>
      </c>
      <c r="X880">
        <v>-0.160504508791559</v>
      </c>
      <c r="Y880">
        <v>1.0115060212163699E-3</v>
      </c>
      <c r="Z880">
        <v>0.97520297700379199</v>
      </c>
      <c r="AA880">
        <v>2.4811110430912402</v>
      </c>
      <c r="AB880">
        <v>1.6683627974406401</v>
      </c>
      <c r="AC880" t="s">
        <v>251</v>
      </c>
      <c r="AD880" t="s">
        <v>289</v>
      </c>
      <c r="AE880" t="s">
        <v>56</v>
      </c>
      <c r="AF880" t="s">
        <v>59</v>
      </c>
      <c r="AG880" t="s">
        <v>290</v>
      </c>
      <c r="AI880">
        <v>804328</v>
      </c>
      <c r="AJ880">
        <v>1985</v>
      </c>
      <c r="AK880" t="s">
        <v>291</v>
      </c>
      <c r="AL880" t="s">
        <v>276</v>
      </c>
      <c r="AM880" t="s">
        <v>245</v>
      </c>
    </row>
    <row r="881" spans="1:39" x14ac:dyDescent="0.3">
      <c r="A881" s="1">
        <v>43584</v>
      </c>
      <c r="B881" t="s">
        <v>8</v>
      </c>
      <c r="C881" t="s">
        <v>246</v>
      </c>
      <c r="D881">
        <v>1100</v>
      </c>
      <c r="E881">
        <v>6</v>
      </c>
      <c r="F881">
        <v>86.400002000000001</v>
      </c>
      <c r="G881">
        <v>87.980002999999996</v>
      </c>
      <c r="H881">
        <v>85.839995999999999</v>
      </c>
      <c r="I881">
        <v>87.25</v>
      </c>
      <c r="J881">
        <v>86.459716999999998</v>
      </c>
      <c r="K881">
        <v>17930000</v>
      </c>
      <c r="L881">
        <v>2.536</v>
      </c>
      <c r="M881">
        <v>7.0159838714883996E-3</v>
      </c>
      <c r="N881">
        <v>6.2424266128721199E-2</v>
      </c>
      <c r="O881">
        <v>0.42730649125588199</v>
      </c>
      <c r="P881">
        <v>0.55559666759252502</v>
      </c>
      <c r="Q881">
        <v>0.58921545061807301</v>
      </c>
      <c r="R881">
        <v>2.8277367979678201E-2</v>
      </c>
      <c r="S881">
        <v>5.0982973182876298E-2</v>
      </c>
      <c r="T881">
        <v>3.2122712256742202E-2</v>
      </c>
      <c r="U881">
        <v>2.23349750725561E-2</v>
      </c>
      <c r="V881">
        <v>88.629997000000003</v>
      </c>
      <c r="W881">
        <v>49.099997999999999</v>
      </c>
      <c r="X881">
        <v>-0.160504508791559</v>
      </c>
      <c r="Y881">
        <v>1.07094833958194E-3</v>
      </c>
      <c r="Z881">
        <v>0.98849852962273899</v>
      </c>
      <c r="AA881">
        <v>2.83200151365922</v>
      </c>
      <c r="AB881">
        <v>2.8720859836777302</v>
      </c>
      <c r="AC881" t="s">
        <v>251</v>
      </c>
      <c r="AD881" t="s">
        <v>289</v>
      </c>
      <c r="AE881" t="s">
        <v>56</v>
      </c>
      <c r="AF881" t="s">
        <v>59</v>
      </c>
      <c r="AG881" t="s">
        <v>290</v>
      </c>
      <c r="AI881">
        <v>804328</v>
      </c>
      <c r="AJ881">
        <v>1985</v>
      </c>
      <c r="AK881" t="s">
        <v>291</v>
      </c>
      <c r="AL881" t="s">
        <v>276</v>
      </c>
      <c r="AM881" t="s">
        <v>245</v>
      </c>
    </row>
    <row r="882" spans="1:39" x14ac:dyDescent="0.3">
      <c r="A882" s="1">
        <v>43615</v>
      </c>
      <c r="B882" t="s">
        <v>8</v>
      </c>
      <c r="C882" t="s">
        <v>239</v>
      </c>
      <c r="D882">
        <v>500</v>
      </c>
      <c r="E882">
        <v>6</v>
      </c>
      <c r="F882">
        <v>65.970000999999996</v>
      </c>
      <c r="G882">
        <v>67.069999999999993</v>
      </c>
      <c r="H882">
        <v>65.930000000000007</v>
      </c>
      <c r="I882">
        <v>66.589995999999999</v>
      </c>
      <c r="J882">
        <v>65.986846999999997</v>
      </c>
      <c r="K882">
        <v>11554600</v>
      </c>
      <c r="L882">
        <v>2.2269999999999999</v>
      </c>
      <c r="M882">
        <v>1.2542617809277699E-2</v>
      </c>
      <c r="N882">
        <v>-4.0034706643161402E-2</v>
      </c>
      <c r="O882">
        <v>-0.27022317175704402</v>
      </c>
      <c r="P882">
        <v>0.232491759735521</v>
      </c>
      <c r="Q882">
        <v>0.16557668494063499</v>
      </c>
      <c r="R882">
        <v>1.73059306602119E-2</v>
      </c>
      <c r="S882">
        <v>3.2018803303985599E-2</v>
      </c>
      <c r="T882">
        <v>3.8191284605858598E-2</v>
      </c>
      <c r="U882">
        <v>2.4046248523917398E-2</v>
      </c>
      <c r="V882">
        <v>90.339995999999999</v>
      </c>
      <c r="W882">
        <v>49.099997999999999</v>
      </c>
      <c r="X882">
        <v>-0.18450397026503501</v>
      </c>
      <c r="Y882">
        <v>2.0962723552933101E-3</v>
      </c>
      <c r="Z882">
        <v>1.0014121463941099</v>
      </c>
      <c r="AA882">
        <v>0.63732305612287798</v>
      </c>
      <c r="AB882">
        <v>0.62673405702102702</v>
      </c>
      <c r="AC882" t="s">
        <v>251</v>
      </c>
      <c r="AD882" t="s">
        <v>289</v>
      </c>
      <c r="AE882" t="s">
        <v>56</v>
      </c>
      <c r="AF882" t="s">
        <v>59</v>
      </c>
      <c r="AG882" t="s">
        <v>290</v>
      </c>
      <c r="AI882">
        <v>804328</v>
      </c>
      <c r="AJ882">
        <v>1985</v>
      </c>
      <c r="AK882" t="s">
        <v>291</v>
      </c>
      <c r="AL882" t="s">
        <v>276</v>
      </c>
      <c r="AM882" t="s">
        <v>245</v>
      </c>
    </row>
    <row r="883" spans="1:39" x14ac:dyDescent="0.3">
      <c r="A883" s="1">
        <v>43634</v>
      </c>
      <c r="B883" t="s">
        <v>8</v>
      </c>
      <c r="C883" t="s">
        <v>246</v>
      </c>
      <c r="D883">
        <v>500</v>
      </c>
      <c r="E883">
        <v>6</v>
      </c>
      <c r="F883">
        <v>69.690002000000007</v>
      </c>
      <c r="G883">
        <v>72.389999000000003</v>
      </c>
      <c r="H883">
        <v>69.669997999999893</v>
      </c>
      <c r="I883">
        <v>71.959998999999996</v>
      </c>
      <c r="J883">
        <v>71.959998999999996</v>
      </c>
      <c r="K883">
        <v>14508000</v>
      </c>
      <c r="L883">
        <v>2.06</v>
      </c>
      <c r="M883">
        <v>4.0410942612734001E-2</v>
      </c>
      <c r="N883">
        <v>1.00559648383781E-2</v>
      </c>
      <c r="O883">
        <v>-0.131339426607372</v>
      </c>
      <c r="P883">
        <v>0.24268454906320799</v>
      </c>
      <c r="Q883">
        <v>0.224623770137096</v>
      </c>
      <c r="R883">
        <v>2.5111714540502698E-2</v>
      </c>
      <c r="S883">
        <v>3.2923086980628402E-2</v>
      </c>
      <c r="T883">
        <v>3.8661527514171901E-2</v>
      </c>
      <c r="U883">
        <v>2.43519680328355E-2</v>
      </c>
      <c r="V883">
        <v>90.339995999999999</v>
      </c>
      <c r="W883">
        <v>49.099997999999999</v>
      </c>
      <c r="X883">
        <v>-0.18450397026503501</v>
      </c>
      <c r="Y883">
        <v>9.6704895497130797E-3</v>
      </c>
      <c r="Z883">
        <v>1.0190078705402299</v>
      </c>
      <c r="AA883">
        <v>0.90483522320657295</v>
      </c>
      <c r="AB883">
        <v>0.78768661987349597</v>
      </c>
      <c r="AC883" t="s">
        <v>251</v>
      </c>
      <c r="AD883" t="s">
        <v>289</v>
      </c>
      <c r="AE883" t="s">
        <v>56</v>
      </c>
      <c r="AF883" t="s">
        <v>59</v>
      </c>
      <c r="AG883" t="s">
        <v>290</v>
      </c>
      <c r="AI883">
        <v>804328</v>
      </c>
      <c r="AJ883">
        <v>1985</v>
      </c>
      <c r="AK883" t="s">
        <v>291</v>
      </c>
      <c r="AL883" t="s">
        <v>276</v>
      </c>
      <c r="AM883" t="s">
        <v>245</v>
      </c>
    </row>
    <row r="884" spans="1:39" x14ac:dyDescent="0.3">
      <c r="A884" s="1">
        <v>43641</v>
      </c>
      <c r="B884" t="s">
        <v>8</v>
      </c>
      <c r="C884" t="s">
        <v>246</v>
      </c>
      <c r="D884">
        <v>900</v>
      </c>
      <c r="E884">
        <v>6</v>
      </c>
      <c r="F884">
        <v>73.230002999999996</v>
      </c>
      <c r="G884">
        <v>74.139999000000003</v>
      </c>
      <c r="H884">
        <v>72.519997000000004</v>
      </c>
      <c r="I884">
        <v>72.550003000000004</v>
      </c>
      <c r="J884">
        <v>72.550003000000004</v>
      </c>
      <c r="K884">
        <v>8953400</v>
      </c>
      <c r="L884">
        <v>1.994</v>
      </c>
      <c r="M884">
        <v>-8.3728575163604501E-3</v>
      </c>
      <c r="N884">
        <v>8.1656254952656004E-3</v>
      </c>
      <c r="O884">
        <v>7.0051009098423697E-2</v>
      </c>
      <c r="P884">
        <v>0.23293195265958899</v>
      </c>
      <c r="Q884">
        <v>0.25577121694980098</v>
      </c>
      <c r="R884">
        <v>8.1757064635641901E-3</v>
      </c>
      <c r="S884">
        <v>1.67417997883836E-2</v>
      </c>
      <c r="T884">
        <v>3.8532518015108E-2</v>
      </c>
      <c r="U884">
        <v>2.4352415332162501E-2</v>
      </c>
      <c r="V884">
        <v>90.339995999999999</v>
      </c>
      <c r="W884">
        <v>49.099997999999999</v>
      </c>
      <c r="X884">
        <v>-0.18450397026503501</v>
      </c>
      <c r="Y884">
        <v>-9.5417756928269908E-3</v>
      </c>
      <c r="Z884">
        <v>1.01857326095695</v>
      </c>
      <c r="AA884">
        <v>1.0419505982089401</v>
      </c>
      <c r="AB884">
        <v>1.02322857586108</v>
      </c>
      <c r="AC884" t="s">
        <v>251</v>
      </c>
      <c r="AD884" t="s">
        <v>289</v>
      </c>
      <c r="AE884" t="s">
        <v>56</v>
      </c>
      <c r="AF884" t="s">
        <v>59</v>
      </c>
      <c r="AG884" t="s">
        <v>290</v>
      </c>
      <c r="AI884">
        <v>804328</v>
      </c>
      <c r="AJ884">
        <v>1985</v>
      </c>
      <c r="AK884" t="s">
        <v>291</v>
      </c>
      <c r="AL884" t="s">
        <v>276</v>
      </c>
      <c r="AM884" t="s">
        <v>245</v>
      </c>
    </row>
    <row r="885" spans="1:39" x14ac:dyDescent="0.3">
      <c r="A885" s="1">
        <v>43644</v>
      </c>
      <c r="B885" t="s">
        <v>8</v>
      </c>
      <c r="C885" t="s">
        <v>239</v>
      </c>
      <c r="D885">
        <v>400</v>
      </c>
      <c r="E885">
        <v>6</v>
      </c>
      <c r="F885">
        <v>75.660004000000001</v>
      </c>
      <c r="G885">
        <v>76.440002000000007</v>
      </c>
      <c r="H885">
        <v>74.809997999999993</v>
      </c>
      <c r="I885">
        <v>76.069999999999993</v>
      </c>
      <c r="J885">
        <v>76.069999999999993</v>
      </c>
      <c r="K885">
        <v>29217500</v>
      </c>
      <c r="L885">
        <v>2</v>
      </c>
      <c r="M885">
        <v>8.4488951436700894E-3</v>
      </c>
      <c r="N885">
        <v>4.5037505388611197E-2</v>
      </c>
      <c r="O885">
        <v>0.15474115253131701</v>
      </c>
      <c r="P885">
        <v>0.29717550073356003</v>
      </c>
      <c r="Q885">
        <v>0.36175662385499802</v>
      </c>
      <c r="R885">
        <v>1.4766050182960001E-2</v>
      </c>
      <c r="S885">
        <v>1.5528509049995099E-2</v>
      </c>
      <c r="T885">
        <v>3.8565803491800298E-2</v>
      </c>
      <c r="U885">
        <v>2.43232624562283E-2</v>
      </c>
      <c r="V885">
        <v>90.339995999999999</v>
      </c>
      <c r="W885">
        <v>49.099997999999999</v>
      </c>
      <c r="X885">
        <v>-0.18450397026503501</v>
      </c>
      <c r="Y885">
        <v>5.7409418775350302E-3</v>
      </c>
      <c r="Z885">
        <v>1.0052927099015101</v>
      </c>
      <c r="AA885">
        <v>1.5021439850862699</v>
      </c>
      <c r="AB885">
        <v>1.25262842885225</v>
      </c>
      <c r="AC885" t="s">
        <v>251</v>
      </c>
      <c r="AD885" t="s">
        <v>289</v>
      </c>
      <c r="AE885" t="s">
        <v>56</v>
      </c>
      <c r="AF885" t="s">
        <v>59</v>
      </c>
      <c r="AG885" t="s">
        <v>290</v>
      </c>
      <c r="AI885">
        <v>804328</v>
      </c>
      <c r="AJ885">
        <v>1985</v>
      </c>
      <c r="AK885" t="s">
        <v>291</v>
      </c>
      <c r="AL885" t="s">
        <v>276</v>
      </c>
      <c r="AM885" t="s">
        <v>245</v>
      </c>
    </row>
    <row r="886" spans="1:39" x14ac:dyDescent="0.3">
      <c r="A886" s="1">
        <v>43556</v>
      </c>
      <c r="B886" t="s">
        <v>8</v>
      </c>
      <c r="C886" t="s">
        <v>246</v>
      </c>
      <c r="D886">
        <v>900</v>
      </c>
      <c r="E886">
        <v>7</v>
      </c>
      <c r="F886">
        <v>57.639998999999897</v>
      </c>
      <c r="G886">
        <v>58.150002000000001</v>
      </c>
      <c r="H886">
        <v>57.110000999999997</v>
      </c>
      <c r="I886">
        <v>57.810001</v>
      </c>
      <c r="J886">
        <v>57.286377000000002</v>
      </c>
      <c r="K886">
        <v>12066500</v>
      </c>
      <c r="L886">
        <v>2.4969999999999999</v>
      </c>
      <c r="M886">
        <v>1.35843784872451E-2</v>
      </c>
      <c r="N886">
        <v>2.0446365460264598E-2</v>
      </c>
      <c r="O886">
        <v>9.1099172211245694E-2</v>
      </c>
      <c r="P886">
        <v>2.9010221406772899E-2</v>
      </c>
      <c r="Q886">
        <v>8.4218656305982895E-2</v>
      </c>
      <c r="R886">
        <v>1.6849106496493502E-2</v>
      </c>
      <c r="S886">
        <v>1.2865753359876501E-2</v>
      </c>
      <c r="T886">
        <v>1.39709955475862E-2</v>
      </c>
      <c r="U886">
        <v>1.6842450545102201E-2</v>
      </c>
      <c r="V886">
        <v>76.5</v>
      </c>
      <c r="W886">
        <v>48.560001</v>
      </c>
      <c r="X886">
        <v>-0.160504508791559</v>
      </c>
      <c r="Y886">
        <v>1.1502195497633099E-2</v>
      </c>
      <c r="Z886">
        <v>1.0071437418012801</v>
      </c>
      <c r="AA886">
        <v>0.32875337381568698</v>
      </c>
      <c r="AB886">
        <v>0.326876200040849</v>
      </c>
      <c r="AC886" t="s">
        <v>252</v>
      </c>
      <c r="AD886" t="s">
        <v>289</v>
      </c>
      <c r="AE886" t="s">
        <v>56</v>
      </c>
      <c r="AF886" t="s">
        <v>59</v>
      </c>
      <c r="AG886" t="s">
        <v>290</v>
      </c>
      <c r="AI886">
        <v>804328</v>
      </c>
      <c r="AJ886">
        <v>1985</v>
      </c>
      <c r="AK886" t="s">
        <v>291</v>
      </c>
      <c r="AL886" t="s">
        <v>276</v>
      </c>
      <c r="AM886" t="s">
        <v>245</v>
      </c>
    </row>
    <row r="887" spans="1:39" x14ac:dyDescent="0.3">
      <c r="A887" s="1">
        <v>43558</v>
      </c>
      <c r="B887" t="s">
        <v>8</v>
      </c>
      <c r="C887" t="s">
        <v>239</v>
      </c>
      <c r="D887">
        <v>1000</v>
      </c>
      <c r="E887">
        <v>7</v>
      </c>
      <c r="F887">
        <v>58.200001</v>
      </c>
      <c r="G887">
        <v>58.290000999999997</v>
      </c>
      <c r="H887">
        <v>57.18</v>
      </c>
      <c r="I887">
        <v>57.68</v>
      </c>
      <c r="J887">
        <v>57.157550999999998</v>
      </c>
      <c r="K887">
        <v>11563400</v>
      </c>
      <c r="L887">
        <v>2.5169999999999999</v>
      </c>
      <c r="M887">
        <v>-7.0830679198701499E-3</v>
      </c>
      <c r="N887">
        <v>1.34393927088704E-2</v>
      </c>
      <c r="O887">
        <v>8.1569765035680294E-2</v>
      </c>
      <c r="P887">
        <v>1.6426977458195598E-2</v>
      </c>
      <c r="Q887">
        <v>9.3402352915595802E-2</v>
      </c>
      <c r="R887">
        <v>9.1328931303516995E-3</v>
      </c>
      <c r="S887">
        <v>1.26060106609072E-2</v>
      </c>
      <c r="T887">
        <v>1.39744566390926E-2</v>
      </c>
      <c r="U887">
        <v>1.6710569083107901E-2</v>
      </c>
      <c r="V887">
        <v>76.5</v>
      </c>
      <c r="W887">
        <v>48.560001</v>
      </c>
      <c r="X887">
        <v>-0.160504508791559</v>
      </c>
      <c r="Y887">
        <v>2.1460723821998401E-3</v>
      </c>
      <c r="Z887">
        <v>0.99728786780281098</v>
      </c>
      <c r="AA887">
        <v>0.37864700831086201</v>
      </c>
      <c r="AB887">
        <v>0.365153468598447</v>
      </c>
      <c r="AC887" t="s">
        <v>252</v>
      </c>
      <c r="AD887" t="s">
        <v>289</v>
      </c>
      <c r="AE887" t="s">
        <v>56</v>
      </c>
      <c r="AF887" t="s">
        <v>59</v>
      </c>
      <c r="AG887" t="s">
        <v>290</v>
      </c>
      <c r="AI887">
        <v>804328</v>
      </c>
      <c r="AJ887">
        <v>1985</v>
      </c>
      <c r="AK887" t="s">
        <v>291</v>
      </c>
      <c r="AL887" t="s">
        <v>276</v>
      </c>
      <c r="AM887" t="s">
        <v>245</v>
      </c>
    </row>
    <row r="888" spans="1:39" x14ac:dyDescent="0.3">
      <c r="A888" s="1">
        <v>43564</v>
      </c>
      <c r="B888" t="s">
        <v>8</v>
      </c>
      <c r="C888" t="s">
        <v>246</v>
      </c>
      <c r="D888">
        <v>500</v>
      </c>
      <c r="E888">
        <v>7</v>
      </c>
      <c r="F888">
        <v>57.57</v>
      </c>
      <c r="G888">
        <v>57.66</v>
      </c>
      <c r="H888">
        <v>57.029998999999997</v>
      </c>
      <c r="I888">
        <v>57.439999</v>
      </c>
      <c r="J888">
        <v>56.919724000000002</v>
      </c>
      <c r="K888">
        <v>11713400</v>
      </c>
      <c r="L888">
        <v>2.4990000000000001</v>
      </c>
      <c r="M888">
        <v>-5.5555431753658898E-3</v>
      </c>
      <c r="N888">
        <v>-1.12526511179289E-2</v>
      </c>
      <c r="O888">
        <v>7.0498693974714602E-2</v>
      </c>
      <c r="P888">
        <v>3.7843287320221602E-2</v>
      </c>
      <c r="Q888">
        <v>0.114185489299785</v>
      </c>
      <c r="R888">
        <v>4.6435085310795703E-3</v>
      </c>
      <c r="S888">
        <v>1.0756981932088501E-2</v>
      </c>
      <c r="T888">
        <v>1.3262747777162701E-2</v>
      </c>
      <c r="U888">
        <v>1.6558992100673402E-2</v>
      </c>
      <c r="V888">
        <v>76.5</v>
      </c>
      <c r="W888">
        <v>48.560001</v>
      </c>
      <c r="X888">
        <v>-0.160504508791559</v>
      </c>
      <c r="Y888">
        <v>-6.0859766572597396E-3</v>
      </c>
      <c r="Z888">
        <v>0.98851370206285005</v>
      </c>
      <c r="AA888">
        <v>0.49500438628187299</v>
      </c>
      <c r="AB888">
        <v>0.43772153438834499</v>
      </c>
      <c r="AC888" t="s">
        <v>252</v>
      </c>
      <c r="AD888" t="s">
        <v>289</v>
      </c>
      <c r="AE888" t="s">
        <v>56</v>
      </c>
      <c r="AF888" t="s">
        <v>59</v>
      </c>
      <c r="AG888" t="s">
        <v>290</v>
      </c>
      <c r="AI888">
        <v>804328</v>
      </c>
      <c r="AJ888">
        <v>1985</v>
      </c>
      <c r="AK888" t="s">
        <v>291</v>
      </c>
      <c r="AL888" t="s">
        <v>276</v>
      </c>
      <c r="AM888" t="s">
        <v>245</v>
      </c>
    </row>
    <row r="889" spans="1:39" x14ac:dyDescent="0.3">
      <c r="A889" s="1">
        <v>43565</v>
      </c>
      <c r="B889" t="s">
        <v>8</v>
      </c>
      <c r="C889" t="s">
        <v>246</v>
      </c>
      <c r="D889">
        <v>300</v>
      </c>
      <c r="E889">
        <v>7</v>
      </c>
      <c r="F889">
        <v>57.709998999999897</v>
      </c>
      <c r="G889">
        <v>57.860000999999997</v>
      </c>
      <c r="H889">
        <v>56.099997999999999</v>
      </c>
      <c r="I889">
        <v>56.330002</v>
      </c>
      <c r="J889">
        <v>55.819781999999996</v>
      </c>
      <c r="K889">
        <v>15976500</v>
      </c>
      <c r="L889">
        <v>2.4769999999999999</v>
      </c>
      <c r="M889">
        <v>-1.9513601608841E-2</v>
      </c>
      <c r="N889">
        <v>-2.36831848068998E-2</v>
      </c>
      <c r="O889">
        <v>3.5782716714184898E-2</v>
      </c>
      <c r="P889">
        <v>6.60249805438039E-3</v>
      </c>
      <c r="Q889">
        <v>6.9901625851879298E-2</v>
      </c>
      <c r="R889">
        <v>9.0830235249711108E-3</v>
      </c>
      <c r="S889">
        <v>1.1437919900259301E-2</v>
      </c>
      <c r="T889">
        <v>1.3423092411538801E-2</v>
      </c>
      <c r="U889">
        <v>1.6534862289163E-2</v>
      </c>
      <c r="V889">
        <v>76.5</v>
      </c>
      <c r="W889">
        <v>48.560001</v>
      </c>
      <c r="X889">
        <v>-0.160504508791559</v>
      </c>
      <c r="Y889">
        <v>3.47183783585567E-3</v>
      </c>
      <c r="Z889">
        <v>0.97938416786807403</v>
      </c>
      <c r="AA889">
        <v>0.250488711298748</v>
      </c>
      <c r="AB889">
        <v>0.41208987498592198</v>
      </c>
      <c r="AC889" t="s">
        <v>252</v>
      </c>
      <c r="AD889" t="s">
        <v>289</v>
      </c>
      <c r="AE889" t="s">
        <v>56</v>
      </c>
      <c r="AF889" t="s">
        <v>59</v>
      </c>
      <c r="AG889" t="s">
        <v>290</v>
      </c>
      <c r="AI889">
        <v>804328</v>
      </c>
      <c r="AJ889">
        <v>1985</v>
      </c>
      <c r="AK889" t="s">
        <v>291</v>
      </c>
      <c r="AL889" t="s">
        <v>276</v>
      </c>
      <c r="AM889" t="s">
        <v>245</v>
      </c>
    </row>
    <row r="890" spans="1:39" x14ac:dyDescent="0.3">
      <c r="A890" s="1">
        <v>43587</v>
      </c>
      <c r="B890" t="s">
        <v>8</v>
      </c>
      <c r="C890" t="s">
        <v>246</v>
      </c>
      <c r="D890">
        <v>500</v>
      </c>
      <c r="E890">
        <v>7</v>
      </c>
      <c r="F890">
        <v>87.5</v>
      </c>
      <c r="G890">
        <v>90.339995999999999</v>
      </c>
      <c r="H890">
        <v>86.150002000000001</v>
      </c>
      <c r="I890">
        <v>87.139999000000003</v>
      </c>
      <c r="J890">
        <v>86.350707999999997</v>
      </c>
      <c r="K890">
        <v>40342000</v>
      </c>
      <c r="L890">
        <v>2.552</v>
      </c>
      <c r="M890">
        <v>8.8755159855133207E-3</v>
      </c>
      <c r="N890">
        <v>2.4041532592605001E-2</v>
      </c>
      <c r="O890">
        <v>0.41035415698552602</v>
      </c>
      <c r="P890">
        <v>0.57670016596978302</v>
      </c>
      <c r="Q890">
        <v>0.58104304309242605</v>
      </c>
      <c r="R890">
        <v>1.1418009228768599E-2</v>
      </c>
      <c r="S890">
        <v>5.1263648544123103E-2</v>
      </c>
      <c r="T890">
        <v>3.1832757296696899E-2</v>
      </c>
      <c r="U890">
        <v>2.2345215664696199E-2</v>
      </c>
      <c r="V890">
        <v>90.339995999999999</v>
      </c>
      <c r="W890">
        <v>49.099997999999999</v>
      </c>
      <c r="X890">
        <v>-0.160504508791559</v>
      </c>
      <c r="Y890">
        <v>-2.1262443276895502E-3</v>
      </c>
      <c r="Z890">
        <v>0.98623654829176</v>
      </c>
      <c r="AA890">
        <v>2.6937549188130898</v>
      </c>
      <c r="AB890">
        <v>2.75487142345193</v>
      </c>
      <c r="AC890" t="s">
        <v>252</v>
      </c>
      <c r="AD890" t="s">
        <v>289</v>
      </c>
      <c r="AE890" t="s">
        <v>56</v>
      </c>
      <c r="AF890" t="s">
        <v>59</v>
      </c>
      <c r="AG890" t="s">
        <v>290</v>
      </c>
      <c r="AI890">
        <v>804328</v>
      </c>
      <c r="AJ890">
        <v>1985</v>
      </c>
      <c r="AK890" t="s">
        <v>291</v>
      </c>
      <c r="AL890" t="s">
        <v>276</v>
      </c>
      <c r="AM890" t="s">
        <v>245</v>
      </c>
    </row>
    <row r="891" spans="1:39" x14ac:dyDescent="0.3">
      <c r="A891" s="1">
        <v>43600</v>
      </c>
      <c r="B891" t="s">
        <v>8</v>
      </c>
      <c r="C891" t="s">
        <v>239</v>
      </c>
      <c r="D891">
        <v>600</v>
      </c>
      <c r="E891">
        <v>7</v>
      </c>
      <c r="F891">
        <v>85.550003000000004</v>
      </c>
      <c r="G891">
        <v>87</v>
      </c>
      <c r="H891">
        <v>84.889999000000003</v>
      </c>
      <c r="I891">
        <v>86.260002</v>
      </c>
      <c r="J891">
        <v>85.478682999999904</v>
      </c>
      <c r="K891">
        <v>11784800</v>
      </c>
      <c r="L891">
        <v>2.379</v>
      </c>
      <c r="M891">
        <v>1.50820256852381E-3</v>
      </c>
      <c r="N891">
        <v>2.0141210882403299E-2</v>
      </c>
      <c r="O891">
        <v>0.415192267984346</v>
      </c>
      <c r="P891">
        <v>0.52559897780939402</v>
      </c>
      <c r="Q891">
        <v>0.46070348509976899</v>
      </c>
      <c r="R891">
        <v>2.1302278756064101E-2</v>
      </c>
      <c r="S891">
        <v>5.2558402023976498E-2</v>
      </c>
      <c r="T891">
        <v>3.2783671072160098E-2</v>
      </c>
      <c r="U891">
        <v>2.23899112825936E-2</v>
      </c>
      <c r="V891">
        <v>90.339995999999999</v>
      </c>
      <c r="W891">
        <v>49.099997999999999</v>
      </c>
      <c r="X891">
        <v>-0.160504508791559</v>
      </c>
      <c r="Y891">
        <v>5.8219943882337104E-3</v>
      </c>
      <c r="Z891">
        <v>0.99311300971561201</v>
      </c>
      <c r="AA891">
        <v>1.96949196348879</v>
      </c>
      <c r="AB891">
        <v>2.11162325197748</v>
      </c>
      <c r="AC891" t="s">
        <v>252</v>
      </c>
      <c r="AD891" t="s">
        <v>289</v>
      </c>
      <c r="AE891" t="s">
        <v>56</v>
      </c>
      <c r="AF891" t="s">
        <v>59</v>
      </c>
      <c r="AG891" t="s">
        <v>290</v>
      </c>
      <c r="AI891">
        <v>804328</v>
      </c>
      <c r="AJ891">
        <v>1985</v>
      </c>
      <c r="AK891" t="s">
        <v>291</v>
      </c>
      <c r="AL891" t="s">
        <v>276</v>
      </c>
      <c r="AM891" t="s">
        <v>245</v>
      </c>
    </row>
    <row r="892" spans="1:39" x14ac:dyDescent="0.3">
      <c r="A892" s="1">
        <v>43609</v>
      </c>
      <c r="B892" t="s">
        <v>8</v>
      </c>
      <c r="C892" t="s">
        <v>239</v>
      </c>
      <c r="D892">
        <v>800</v>
      </c>
      <c r="E892">
        <v>7</v>
      </c>
      <c r="F892">
        <v>68.930000000000007</v>
      </c>
      <c r="G892">
        <v>69.150002000000001</v>
      </c>
      <c r="H892">
        <v>65.970000999999996</v>
      </c>
      <c r="I892">
        <v>66.209998999999996</v>
      </c>
      <c r="J892">
        <v>65.610291000000004</v>
      </c>
      <c r="K892">
        <v>21420000</v>
      </c>
      <c r="L892">
        <v>2.3239999999999998</v>
      </c>
      <c r="M892">
        <v>-3.04924529361176E-2</v>
      </c>
      <c r="N892">
        <v>-0.20777146090086501</v>
      </c>
      <c r="O892">
        <v>-0.27112063287628102</v>
      </c>
      <c r="P892">
        <v>0.23428909416584401</v>
      </c>
      <c r="Q892">
        <v>0.16016658635785899</v>
      </c>
      <c r="R892">
        <v>4.9396224439762097E-2</v>
      </c>
      <c r="S892">
        <v>3.2333422173008101E-2</v>
      </c>
      <c r="T892">
        <v>3.8122558325263602E-2</v>
      </c>
      <c r="U892">
        <v>2.4066610066438301E-2</v>
      </c>
      <c r="V892">
        <v>90.339995999999999</v>
      </c>
      <c r="W892">
        <v>49.099997999999999</v>
      </c>
      <c r="X892">
        <v>-0.18450397026503501</v>
      </c>
      <c r="Y892">
        <v>1.3526439988342199E-3</v>
      </c>
      <c r="Z892">
        <v>1.0041555988201201</v>
      </c>
      <c r="AA892">
        <v>0.60892796688019302</v>
      </c>
      <c r="AB892">
        <v>1.0359882490847601</v>
      </c>
      <c r="AC892" t="s">
        <v>252</v>
      </c>
      <c r="AD892" t="s">
        <v>289</v>
      </c>
      <c r="AE892" t="s">
        <v>56</v>
      </c>
      <c r="AF892" t="s">
        <v>59</v>
      </c>
      <c r="AG892" t="s">
        <v>290</v>
      </c>
      <c r="AI892">
        <v>804328</v>
      </c>
      <c r="AJ892">
        <v>1985</v>
      </c>
      <c r="AK892" t="s">
        <v>291</v>
      </c>
      <c r="AL892" t="s">
        <v>276</v>
      </c>
      <c r="AM892" t="s">
        <v>245</v>
      </c>
    </row>
    <row r="893" spans="1:39" x14ac:dyDescent="0.3">
      <c r="A893" s="1">
        <v>43560</v>
      </c>
      <c r="B893" t="s">
        <v>8</v>
      </c>
      <c r="C893" t="s">
        <v>246</v>
      </c>
      <c r="D893">
        <v>800</v>
      </c>
      <c r="E893">
        <v>8</v>
      </c>
      <c r="F893">
        <v>57.98</v>
      </c>
      <c r="G893">
        <v>58.189999</v>
      </c>
      <c r="H893">
        <v>57.689999</v>
      </c>
      <c r="I893">
        <v>57.990001999999997</v>
      </c>
      <c r="J893">
        <v>57.464744999999901</v>
      </c>
      <c r="K893">
        <v>12332600</v>
      </c>
      <c r="L893">
        <v>2.5009999999999999</v>
      </c>
      <c r="M893">
        <v>2.24429103833958E-3</v>
      </c>
      <c r="N893">
        <v>1.6693161051541699E-2</v>
      </c>
      <c r="O893">
        <v>5.6580406473197703E-2</v>
      </c>
      <c r="P893">
        <v>3.5822548311725398E-2</v>
      </c>
      <c r="Q893">
        <v>9.4027429795333295E-2</v>
      </c>
      <c r="R893">
        <v>7.3665410885696801E-3</v>
      </c>
      <c r="S893">
        <v>1.14442479414518E-2</v>
      </c>
      <c r="T893">
        <v>1.32868961136695E-2</v>
      </c>
      <c r="U893">
        <v>1.6710427684426099E-2</v>
      </c>
      <c r="V893">
        <v>76.5</v>
      </c>
      <c r="W893">
        <v>48.560001</v>
      </c>
      <c r="X893">
        <v>-0.160504508791559</v>
      </c>
      <c r="Y893">
        <v>4.62571739556182E-3</v>
      </c>
      <c r="Z893">
        <v>1.0022179857354301</v>
      </c>
      <c r="AA893">
        <v>0.38299725629612402</v>
      </c>
      <c r="AB893">
        <v>0.39688428214167099</v>
      </c>
      <c r="AC893" t="s">
        <v>253</v>
      </c>
      <c r="AD893" t="s">
        <v>289</v>
      </c>
      <c r="AE893" t="s">
        <v>56</v>
      </c>
      <c r="AF893" t="s">
        <v>59</v>
      </c>
      <c r="AG893" t="s">
        <v>290</v>
      </c>
      <c r="AI893">
        <v>804328</v>
      </c>
      <c r="AJ893">
        <v>1985</v>
      </c>
      <c r="AK893" t="s">
        <v>291</v>
      </c>
      <c r="AL893" t="s">
        <v>276</v>
      </c>
      <c r="AM893" t="s">
        <v>245</v>
      </c>
    </row>
    <row r="894" spans="1:39" x14ac:dyDescent="0.3">
      <c r="A894" s="1">
        <v>43579</v>
      </c>
      <c r="B894" t="s">
        <v>8</v>
      </c>
      <c r="C894" t="s">
        <v>246</v>
      </c>
      <c r="D894">
        <v>600</v>
      </c>
      <c r="E894">
        <v>8</v>
      </c>
      <c r="F894">
        <v>87.040001000000004</v>
      </c>
      <c r="G894">
        <v>88.629997000000003</v>
      </c>
      <c r="H894">
        <v>85.300003000000004</v>
      </c>
      <c r="I894">
        <v>86.830001999999993</v>
      </c>
      <c r="J894">
        <v>86.043518000000006</v>
      </c>
      <c r="K894">
        <v>40290400</v>
      </c>
      <c r="L894">
        <v>2.5219999999999998</v>
      </c>
      <c r="M894">
        <v>1.2676155370153299E-3</v>
      </c>
      <c r="N894">
        <v>0.209048967015391</v>
      </c>
      <c r="O894">
        <v>0.42406381185187703</v>
      </c>
      <c r="P894">
        <v>0.52870217805801401</v>
      </c>
      <c r="Q894">
        <v>0.58320199029903896</v>
      </c>
      <c r="R894">
        <v>4.62395044146129E-2</v>
      </c>
      <c r="S894">
        <v>5.11021580353479E-2</v>
      </c>
      <c r="T894">
        <v>3.2190434842889498E-2</v>
      </c>
      <c r="U894">
        <v>2.2297835435690999E-2</v>
      </c>
      <c r="V894">
        <v>88.629997000000003</v>
      </c>
      <c r="W894">
        <v>48.560001</v>
      </c>
      <c r="X894">
        <v>-0.160504508791559</v>
      </c>
      <c r="Y894">
        <v>-2.1941687255359501E-3</v>
      </c>
      <c r="Z894">
        <v>0.98610083239827395</v>
      </c>
      <c r="AA894">
        <v>2.92153810860319</v>
      </c>
      <c r="AB894">
        <v>2.4822459068528699</v>
      </c>
      <c r="AC894" t="s">
        <v>253</v>
      </c>
      <c r="AD894" t="s">
        <v>289</v>
      </c>
      <c r="AE894" t="s">
        <v>56</v>
      </c>
      <c r="AF894" t="s">
        <v>59</v>
      </c>
      <c r="AG894" t="s">
        <v>290</v>
      </c>
      <c r="AI894">
        <v>804328</v>
      </c>
      <c r="AJ894">
        <v>1985</v>
      </c>
      <c r="AK894" t="s">
        <v>291</v>
      </c>
      <c r="AL894" t="s">
        <v>276</v>
      </c>
      <c r="AM894" t="s">
        <v>245</v>
      </c>
    </row>
    <row r="895" spans="1:39" x14ac:dyDescent="0.3">
      <c r="A895" s="1">
        <v>43580</v>
      </c>
      <c r="B895" t="s">
        <v>8</v>
      </c>
      <c r="C895" t="s">
        <v>239</v>
      </c>
      <c r="D895">
        <v>800</v>
      </c>
      <c r="E895">
        <v>8</v>
      </c>
      <c r="F895">
        <v>86.169997999999893</v>
      </c>
      <c r="G895">
        <v>86.32</v>
      </c>
      <c r="H895">
        <v>84.519997000000004</v>
      </c>
      <c r="I895">
        <v>85.07</v>
      </c>
      <c r="J895">
        <v>84.299460999999994</v>
      </c>
      <c r="K895">
        <v>20732200</v>
      </c>
      <c r="L895">
        <v>2.5339999999999998</v>
      </c>
      <c r="M895">
        <v>-2.0477720366913199E-2</v>
      </c>
      <c r="N895">
        <v>7.30144570497097E-2</v>
      </c>
      <c r="O895">
        <v>0.40675898985318498</v>
      </c>
      <c r="P895">
        <v>0.526942061829486</v>
      </c>
      <c r="Q895">
        <v>0.57446910950063401</v>
      </c>
      <c r="R895">
        <v>2.8689738659820298E-2</v>
      </c>
      <c r="S895">
        <v>5.1594952854564301E-2</v>
      </c>
      <c r="T895">
        <v>3.2215097442736998E-2</v>
      </c>
      <c r="U895">
        <v>2.2326540205818101E-2</v>
      </c>
      <c r="V895">
        <v>88.629997000000003</v>
      </c>
      <c r="W895">
        <v>48.560001</v>
      </c>
      <c r="X895">
        <v>-0.160504508791559</v>
      </c>
      <c r="Y895">
        <v>-3.6904169755480902E-4</v>
      </c>
      <c r="Z895">
        <v>0.98662062295948905</v>
      </c>
      <c r="AA895">
        <v>2.8359684092722399</v>
      </c>
      <c r="AB895">
        <v>2.6400953022504101</v>
      </c>
      <c r="AC895" t="s">
        <v>253</v>
      </c>
      <c r="AD895" t="s">
        <v>289</v>
      </c>
      <c r="AE895" t="s">
        <v>56</v>
      </c>
      <c r="AF895" t="s">
        <v>59</v>
      </c>
      <c r="AG895" t="s">
        <v>290</v>
      </c>
      <c r="AI895">
        <v>804328</v>
      </c>
      <c r="AJ895">
        <v>1985</v>
      </c>
      <c r="AK895" t="s">
        <v>291</v>
      </c>
      <c r="AL895" t="s">
        <v>276</v>
      </c>
      <c r="AM895" t="s">
        <v>245</v>
      </c>
    </row>
    <row r="896" spans="1:39" x14ac:dyDescent="0.3">
      <c r="A896" s="1">
        <v>43594</v>
      </c>
      <c r="B896" t="s">
        <v>8</v>
      </c>
      <c r="C896" t="s">
        <v>246</v>
      </c>
      <c r="D896">
        <v>1100</v>
      </c>
      <c r="E896">
        <v>8</v>
      </c>
      <c r="F896">
        <v>83.370002999999997</v>
      </c>
      <c r="G896">
        <v>84.839995999999999</v>
      </c>
      <c r="H896">
        <v>82.260002</v>
      </c>
      <c r="I896">
        <v>83.779999000000004</v>
      </c>
      <c r="J896">
        <v>83.021141</v>
      </c>
      <c r="K896">
        <v>14516000</v>
      </c>
      <c r="L896">
        <v>2.4569999999999999</v>
      </c>
      <c r="M896">
        <v>-9.0305261304059799E-3</v>
      </c>
      <c r="N896">
        <v>-3.9321717541748201E-2</v>
      </c>
      <c r="O896">
        <v>0.37189781873216199</v>
      </c>
      <c r="P896">
        <v>0.51679214599093903</v>
      </c>
      <c r="Q896">
        <v>0.50236438035345998</v>
      </c>
      <c r="R896">
        <v>2.1220311384888401E-2</v>
      </c>
      <c r="S896">
        <v>5.2807365413390699E-2</v>
      </c>
      <c r="T896">
        <v>3.2471206803967E-2</v>
      </c>
      <c r="U896">
        <v>2.2382660077937801E-2</v>
      </c>
      <c r="V896">
        <v>90.339995999999999</v>
      </c>
      <c r="W896">
        <v>49.099997999999999</v>
      </c>
      <c r="X896">
        <v>-0.160504508791559</v>
      </c>
      <c r="Y896">
        <v>-3.0259986019249502E-3</v>
      </c>
      <c r="Z896">
        <v>0.99302504958636695</v>
      </c>
      <c r="AA896">
        <v>2.2087037026327998</v>
      </c>
      <c r="AB896">
        <v>2.4764764179754502</v>
      </c>
      <c r="AC896" t="s">
        <v>253</v>
      </c>
      <c r="AD896" t="s">
        <v>289</v>
      </c>
      <c r="AE896" t="s">
        <v>56</v>
      </c>
      <c r="AF896" t="s">
        <v>59</v>
      </c>
      <c r="AG896" t="s">
        <v>290</v>
      </c>
      <c r="AI896">
        <v>804328</v>
      </c>
      <c r="AJ896">
        <v>1985</v>
      </c>
      <c r="AK896" t="s">
        <v>291</v>
      </c>
      <c r="AL896" t="s">
        <v>276</v>
      </c>
      <c r="AM896" t="s">
        <v>245</v>
      </c>
    </row>
    <row r="897" spans="1:39" x14ac:dyDescent="0.3">
      <c r="A897" s="1">
        <v>43598</v>
      </c>
      <c r="B897" t="s">
        <v>8</v>
      </c>
      <c r="C897" t="s">
        <v>246</v>
      </c>
      <c r="D897">
        <v>1000</v>
      </c>
      <c r="E897">
        <v>8</v>
      </c>
      <c r="F897">
        <v>83.239998</v>
      </c>
      <c r="G897">
        <v>84.849997999999999</v>
      </c>
      <c r="H897">
        <v>82.989998</v>
      </c>
      <c r="I897">
        <v>83.889999000000003</v>
      </c>
      <c r="J897">
        <v>83.13015</v>
      </c>
      <c r="K897">
        <v>16689000</v>
      </c>
      <c r="L897">
        <v>2.4049999999999998</v>
      </c>
      <c r="M897">
        <v>-2.2978652126631902E-2</v>
      </c>
      <c r="N897">
        <v>-5.0667308096850501E-2</v>
      </c>
      <c r="O897">
        <v>0.39827912925380798</v>
      </c>
      <c r="P897">
        <v>0.51258055789047097</v>
      </c>
      <c r="Q897">
        <v>0.46453578577448401</v>
      </c>
      <c r="R897">
        <v>2.2269621624280901E-2</v>
      </c>
      <c r="S897">
        <v>5.2709371265274502E-2</v>
      </c>
      <c r="T897">
        <v>3.2730011755763497E-2</v>
      </c>
      <c r="U897">
        <v>2.2393388114749901E-2</v>
      </c>
      <c r="V897">
        <v>90.339995999999999</v>
      </c>
      <c r="W897">
        <v>49.099997999999999</v>
      </c>
      <c r="X897">
        <v>-0.160504508791559</v>
      </c>
      <c r="Y897">
        <v>-2.4426469085879299E-2</v>
      </c>
      <c r="Z897">
        <v>0.98971918401117198</v>
      </c>
      <c r="AA897">
        <v>2.00927388362742</v>
      </c>
      <c r="AB897">
        <v>2.2201160635600301</v>
      </c>
      <c r="AC897" t="s">
        <v>253</v>
      </c>
      <c r="AD897" t="s">
        <v>289</v>
      </c>
      <c r="AE897" t="s">
        <v>56</v>
      </c>
      <c r="AF897" t="s">
        <v>59</v>
      </c>
      <c r="AG897" t="s">
        <v>290</v>
      </c>
      <c r="AI897">
        <v>804328</v>
      </c>
      <c r="AJ897">
        <v>1985</v>
      </c>
      <c r="AK897" t="s">
        <v>291</v>
      </c>
      <c r="AL897" t="s">
        <v>276</v>
      </c>
      <c r="AM897" t="s">
        <v>245</v>
      </c>
    </row>
    <row r="898" spans="1:39" x14ac:dyDescent="0.3">
      <c r="A898" s="1">
        <v>43627</v>
      </c>
      <c r="B898" t="s">
        <v>8</v>
      </c>
      <c r="C898" t="s">
        <v>239</v>
      </c>
      <c r="D898">
        <v>900</v>
      </c>
      <c r="E898">
        <v>8</v>
      </c>
      <c r="F898">
        <v>71.580001999999993</v>
      </c>
      <c r="G898">
        <v>72.220000999999996</v>
      </c>
      <c r="H898">
        <v>70.269997000000004</v>
      </c>
      <c r="I898">
        <v>71.239998</v>
      </c>
      <c r="J898">
        <v>71.239998</v>
      </c>
      <c r="K898">
        <v>11839500</v>
      </c>
      <c r="L898">
        <v>2.14</v>
      </c>
      <c r="M898">
        <v>9.8744913630850108E-3</v>
      </c>
      <c r="N898">
        <v>4.9049943845795703E-2</v>
      </c>
      <c r="O898">
        <v>-0.153040855859327</v>
      </c>
      <c r="P898">
        <v>0.27073352268345602</v>
      </c>
      <c r="Q898">
        <v>0.20790781311559201</v>
      </c>
      <c r="R898">
        <v>1.41358509400836E-2</v>
      </c>
      <c r="S898">
        <v>3.3395294899614902E-2</v>
      </c>
      <c r="T898">
        <v>3.8202005990611902E-2</v>
      </c>
      <c r="U898">
        <v>2.4161011283345E-2</v>
      </c>
      <c r="V898">
        <v>90.339995999999999</v>
      </c>
      <c r="W898">
        <v>49.099997999999999</v>
      </c>
      <c r="X898">
        <v>-0.18450397026503501</v>
      </c>
      <c r="Y898">
        <v>-3.4994119269314301E-4</v>
      </c>
      <c r="Z898">
        <v>1.0037208765793899</v>
      </c>
      <c r="AA898">
        <v>0.82846607735210598</v>
      </c>
      <c r="AB898">
        <v>0.73034643673183697</v>
      </c>
      <c r="AC898" t="s">
        <v>253</v>
      </c>
      <c r="AD898" t="s">
        <v>289</v>
      </c>
      <c r="AE898" t="s">
        <v>56</v>
      </c>
      <c r="AF898" t="s">
        <v>59</v>
      </c>
      <c r="AG898" t="s">
        <v>290</v>
      </c>
      <c r="AI898">
        <v>804328</v>
      </c>
      <c r="AJ898">
        <v>1985</v>
      </c>
      <c r="AK898" t="s">
        <v>291</v>
      </c>
      <c r="AL898" t="s">
        <v>276</v>
      </c>
      <c r="AM898" t="s">
        <v>245</v>
      </c>
    </row>
    <row r="899" spans="1:39" x14ac:dyDescent="0.3">
      <c r="A899" s="1">
        <v>43567</v>
      </c>
      <c r="B899" t="s">
        <v>8</v>
      </c>
      <c r="C899" t="s">
        <v>246</v>
      </c>
      <c r="D899">
        <v>1800</v>
      </c>
      <c r="E899">
        <v>9</v>
      </c>
      <c r="F899">
        <v>56.279998999999997</v>
      </c>
      <c r="G899">
        <v>57.169998</v>
      </c>
      <c r="H899">
        <v>56.07</v>
      </c>
      <c r="I899">
        <v>56.950001</v>
      </c>
      <c r="J899">
        <v>56.434165999999998</v>
      </c>
      <c r="K899">
        <v>13483500</v>
      </c>
      <c r="L899">
        <v>2.56</v>
      </c>
      <c r="M899">
        <v>1.86093015696354E-2</v>
      </c>
      <c r="N899">
        <v>-1.8096874092056001E-2</v>
      </c>
      <c r="O899">
        <v>2.7774653498843602E-2</v>
      </c>
      <c r="P899">
        <v>1.9496023390492699E-3</v>
      </c>
      <c r="Q899">
        <v>7.3027650418838505E-2</v>
      </c>
      <c r="R899">
        <v>1.3847066172780901E-2</v>
      </c>
      <c r="S899">
        <v>1.19430526164882E-2</v>
      </c>
      <c r="T899">
        <v>1.3569132574931199E-2</v>
      </c>
      <c r="U899">
        <v>1.6579647888644501E-2</v>
      </c>
      <c r="V899">
        <v>76.5</v>
      </c>
      <c r="W899">
        <v>48.560001</v>
      </c>
      <c r="X899">
        <v>-0.160504508791559</v>
      </c>
      <c r="Y899">
        <v>6.5875784763498903E-3</v>
      </c>
      <c r="Z899">
        <v>0.98699628726003896</v>
      </c>
      <c r="AA899">
        <v>0.26326003599111197</v>
      </c>
      <c r="AB899">
        <v>0.349589794572428</v>
      </c>
      <c r="AC899" t="s">
        <v>254</v>
      </c>
      <c r="AD899" t="s">
        <v>289</v>
      </c>
      <c r="AE899" t="s">
        <v>56</v>
      </c>
      <c r="AF899" t="s">
        <v>59</v>
      </c>
      <c r="AG899" t="s">
        <v>290</v>
      </c>
      <c r="AI899">
        <v>804328</v>
      </c>
      <c r="AJ899">
        <v>1985</v>
      </c>
      <c r="AK899" t="s">
        <v>291</v>
      </c>
      <c r="AL899" t="s">
        <v>276</v>
      </c>
      <c r="AM899" t="s">
        <v>245</v>
      </c>
    </row>
    <row r="900" spans="1:39" x14ac:dyDescent="0.3">
      <c r="A900" s="1">
        <v>43585</v>
      </c>
      <c r="B900" t="s">
        <v>8</v>
      </c>
      <c r="C900" t="s">
        <v>246</v>
      </c>
      <c r="D900">
        <v>700</v>
      </c>
      <c r="E900">
        <v>9</v>
      </c>
      <c r="F900">
        <v>86.980002999999996</v>
      </c>
      <c r="G900">
        <v>87.459998999999996</v>
      </c>
      <c r="H900">
        <v>86.050003000000004</v>
      </c>
      <c r="I900">
        <v>86.129997000000003</v>
      </c>
      <c r="J900">
        <v>85.349861000000004</v>
      </c>
      <c r="K900">
        <v>17582400</v>
      </c>
      <c r="L900">
        <v>2.5089999999999999</v>
      </c>
      <c r="M900">
        <v>-1.2919785393257201E-2</v>
      </c>
      <c r="N900">
        <v>-6.8267553347558501E-3</v>
      </c>
      <c r="O900">
        <v>0.42073262530234101</v>
      </c>
      <c r="P900">
        <v>0.56746818169644897</v>
      </c>
      <c r="Q900">
        <v>0.56369472603520399</v>
      </c>
      <c r="R900">
        <v>1.55095755865792E-2</v>
      </c>
      <c r="S900">
        <v>5.1160154299423201E-2</v>
      </c>
      <c r="T900">
        <v>3.1956760479987099E-2</v>
      </c>
      <c r="U900">
        <v>2.23461115913169E-2</v>
      </c>
      <c r="V900">
        <v>88.629997000000003</v>
      </c>
      <c r="W900">
        <v>49.099997999999999</v>
      </c>
      <c r="X900">
        <v>-0.160504508791559</v>
      </c>
      <c r="Y900">
        <v>9.5096475723260604E-4</v>
      </c>
      <c r="Z900">
        <v>0.98778696961544699</v>
      </c>
      <c r="AA900">
        <v>2.6733256341579401</v>
      </c>
      <c r="AB900">
        <v>2.8344766442794298</v>
      </c>
      <c r="AC900" t="s">
        <v>254</v>
      </c>
      <c r="AD900" t="s">
        <v>289</v>
      </c>
      <c r="AE900" t="s">
        <v>56</v>
      </c>
      <c r="AF900" t="s">
        <v>59</v>
      </c>
      <c r="AG900" t="s">
        <v>290</v>
      </c>
      <c r="AI900">
        <v>804328</v>
      </c>
      <c r="AJ900">
        <v>1985</v>
      </c>
      <c r="AK900" t="s">
        <v>291</v>
      </c>
      <c r="AL900" t="s">
        <v>276</v>
      </c>
      <c r="AM900" t="s">
        <v>245</v>
      </c>
    </row>
    <row r="901" spans="1:39" x14ac:dyDescent="0.3">
      <c r="A901" s="1">
        <v>43586</v>
      </c>
      <c r="B901" t="s">
        <v>8</v>
      </c>
      <c r="C901" t="s">
        <v>239</v>
      </c>
      <c r="D901">
        <v>1300</v>
      </c>
      <c r="E901">
        <v>9</v>
      </c>
      <c r="F901">
        <v>87.169997999999893</v>
      </c>
      <c r="G901">
        <v>88.220000999999996</v>
      </c>
      <c r="H901">
        <v>86.150002000000001</v>
      </c>
      <c r="I901">
        <v>86.370002999999997</v>
      </c>
      <c r="J901">
        <v>85.587692000000004</v>
      </c>
      <c r="K901">
        <v>28211500</v>
      </c>
      <c r="L901">
        <v>2.5110000000000001</v>
      </c>
      <c r="M901">
        <v>2.78266711194948E-3</v>
      </c>
      <c r="N901">
        <v>-5.3117037598216597E-3</v>
      </c>
      <c r="O901">
        <v>0.41506301948725699</v>
      </c>
      <c r="P901">
        <v>0.55478405826915</v>
      </c>
      <c r="Q901">
        <v>0.56843571222149003</v>
      </c>
      <c r="R901">
        <v>1.5588474948846E-2</v>
      </c>
      <c r="S901">
        <v>5.12307031369829E-2</v>
      </c>
      <c r="T901">
        <v>3.1955365068484197E-2</v>
      </c>
      <c r="U901">
        <v>2.2344561222599198E-2</v>
      </c>
      <c r="V901">
        <v>88.629997000000003</v>
      </c>
      <c r="W901">
        <v>49.099997999999999</v>
      </c>
      <c r="X901">
        <v>-0.160504508791559</v>
      </c>
      <c r="Y901">
        <v>-7.5304459681844096E-3</v>
      </c>
      <c r="Z901">
        <v>0.98646937297647597</v>
      </c>
      <c r="AA901">
        <v>2.6657254949248599</v>
      </c>
      <c r="AB901">
        <v>2.7833141215437598</v>
      </c>
      <c r="AC901" t="s">
        <v>254</v>
      </c>
      <c r="AD901" t="s">
        <v>289</v>
      </c>
      <c r="AE901" t="s">
        <v>56</v>
      </c>
      <c r="AF901" t="s">
        <v>59</v>
      </c>
      <c r="AG901" t="s">
        <v>290</v>
      </c>
      <c r="AI901">
        <v>804328</v>
      </c>
      <c r="AJ901">
        <v>1985</v>
      </c>
      <c r="AK901" t="s">
        <v>291</v>
      </c>
      <c r="AL901" t="s">
        <v>276</v>
      </c>
      <c r="AM901" t="s">
        <v>245</v>
      </c>
    </row>
    <row r="902" spans="1:39" x14ac:dyDescent="0.3">
      <c r="A902" s="1">
        <v>43588</v>
      </c>
      <c r="B902" t="s">
        <v>8</v>
      </c>
      <c r="C902" t="s">
        <v>239</v>
      </c>
      <c r="D902">
        <v>1000</v>
      </c>
      <c r="E902">
        <v>9</v>
      </c>
      <c r="F902">
        <v>87.760002</v>
      </c>
      <c r="G902">
        <v>89.82</v>
      </c>
      <c r="H902">
        <v>87.059997999999993</v>
      </c>
      <c r="I902">
        <v>89.290001000000004</v>
      </c>
      <c r="J902">
        <v>88.481239000000002</v>
      </c>
      <c r="K902">
        <v>21068400</v>
      </c>
      <c r="L902">
        <v>2.5310000000000001</v>
      </c>
      <c r="M902">
        <v>2.4373537092118099E-2</v>
      </c>
      <c r="N902">
        <v>3.0127918667812201E-2</v>
      </c>
      <c r="O902">
        <v>0.42989596542346498</v>
      </c>
      <c r="P902">
        <v>0.59925793999402799</v>
      </c>
      <c r="Q902">
        <v>0.61649707308113999</v>
      </c>
      <c r="R902">
        <v>1.33715548674035E-2</v>
      </c>
      <c r="S902">
        <v>5.1182007004088703E-2</v>
      </c>
      <c r="T902">
        <v>3.1875722374567102E-2</v>
      </c>
      <c r="U902">
        <v>2.23721942347644E-2</v>
      </c>
      <c r="V902">
        <v>90.339995999999999</v>
      </c>
      <c r="W902">
        <v>49.099997999999999</v>
      </c>
      <c r="X902">
        <v>-0.160504508791559</v>
      </c>
      <c r="Y902">
        <v>9.5921274614703799E-3</v>
      </c>
      <c r="Z902">
        <v>0.98955559300029505</v>
      </c>
      <c r="AA902">
        <v>2.8296900684761002</v>
      </c>
      <c r="AB902">
        <v>2.7388995260062399</v>
      </c>
      <c r="AC902" t="s">
        <v>254</v>
      </c>
      <c r="AD902" t="s">
        <v>289</v>
      </c>
      <c r="AE902" t="s">
        <v>56</v>
      </c>
      <c r="AF902" t="s">
        <v>59</v>
      </c>
      <c r="AG902" t="s">
        <v>290</v>
      </c>
      <c r="AI902">
        <v>804328</v>
      </c>
      <c r="AJ902">
        <v>1985</v>
      </c>
      <c r="AK902" t="s">
        <v>291</v>
      </c>
      <c r="AL902" t="s">
        <v>276</v>
      </c>
      <c r="AM902" t="s">
        <v>245</v>
      </c>
    </row>
    <row r="903" spans="1:39" x14ac:dyDescent="0.3">
      <c r="A903" s="1">
        <v>43600</v>
      </c>
      <c r="B903" t="s">
        <v>8</v>
      </c>
      <c r="C903" t="s">
        <v>239</v>
      </c>
      <c r="D903">
        <v>600</v>
      </c>
      <c r="E903">
        <v>9</v>
      </c>
      <c r="F903">
        <v>85.550003000000004</v>
      </c>
      <c r="G903">
        <v>87</v>
      </c>
      <c r="H903">
        <v>84.889999000000003</v>
      </c>
      <c r="I903">
        <v>86.260002</v>
      </c>
      <c r="J903">
        <v>85.478682999999904</v>
      </c>
      <c r="K903">
        <v>11784800</v>
      </c>
      <c r="L903">
        <v>2.379</v>
      </c>
      <c r="M903">
        <v>1.50820256852381E-3</v>
      </c>
      <c r="N903">
        <v>2.0141210882403299E-2</v>
      </c>
      <c r="O903">
        <v>0.415192267984346</v>
      </c>
      <c r="P903">
        <v>0.52559897780939402</v>
      </c>
      <c r="Q903">
        <v>0.46070348509976899</v>
      </c>
      <c r="R903">
        <v>2.1302278756064101E-2</v>
      </c>
      <c r="S903">
        <v>5.2558402023976498E-2</v>
      </c>
      <c r="T903">
        <v>3.2783671072160098E-2</v>
      </c>
      <c r="U903">
        <v>2.23899112825936E-2</v>
      </c>
      <c r="V903">
        <v>90.339995999999999</v>
      </c>
      <c r="W903">
        <v>49.099997999999999</v>
      </c>
      <c r="X903">
        <v>-0.160504508791559</v>
      </c>
      <c r="Y903">
        <v>5.8219943882337104E-3</v>
      </c>
      <c r="Z903">
        <v>0.99311300971561201</v>
      </c>
      <c r="AA903">
        <v>1.96949196348879</v>
      </c>
      <c r="AB903">
        <v>2.11162325197748</v>
      </c>
      <c r="AC903" t="s">
        <v>254</v>
      </c>
      <c r="AD903" t="s">
        <v>289</v>
      </c>
      <c r="AE903" t="s">
        <v>56</v>
      </c>
      <c r="AF903" t="s">
        <v>59</v>
      </c>
      <c r="AG903" t="s">
        <v>290</v>
      </c>
      <c r="AI903">
        <v>804328</v>
      </c>
      <c r="AJ903">
        <v>1985</v>
      </c>
      <c r="AK903" t="s">
        <v>291</v>
      </c>
      <c r="AL903" t="s">
        <v>276</v>
      </c>
      <c r="AM903" t="s">
        <v>245</v>
      </c>
    </row>
    <row r="904" spans="1:39" x14ac:dyDescent="0.3">
      <c r="A904" s="1">
        <v>43620</v>
      </c>
      <c r="B904" t="s">
        <v>8</v>
      </c>
      <c r="C904" t="s">
        <v>239</v>
      </c>
      <c r="D904">
        <v>500</v>
      </c>
      <c r="E904">
        <v>9</v>
      </c>
      <c r="F904">
        <v>67.610000999999997</v>
      </c>
      <c r="G904">
        <v>68.5</v>
      </c>
      <c r="H904">
        <v>66.699996999999996</v>
      </c>
      <c r="I904">
        <v>68.449996999999996</v>
      </c>
      <c r="J904">
        <v>67.829993999999999</v>
      </c>
      <c r="K904">
        <v>15866700</v>
      </c>
      <c r="L904">
        <v>2.1190000000000002</v>
      </c>
      <c r="M904">
        <v>2.64982737458999E-2</v>
      </c>
      <c r="N904">
        <v>4.6039975259239599E-2</v>
      </c>
      <c r="O904">
        <v>-0.24141251724687099</v>
      </c>
      <c r="P904">
        <v>0.24979202658455499</v>
      </c>
      <c r="Q904">
        <v>0.18662101216369301</v>
      </c>
      <c r="R904">
        <v>1.10516790591399E-2</v>
      </c>
      <c r="S904">
        <v>3.28529626921178E-2</v>
      </c>
      <c r="T904">
        <v>3.8252743192951202E-2</v>
      </c>
      <c r="U904">
        <v>2.4095148997597599E-2</v>
      </c>
      <c r="V904">
        <v>90.339995999999999</v>
      </c>
      <c r="W904">
        <v>49.099997999999999</v>
      </c>
      <c r="X904">
        <v>-0.18450397026503501</v>
      </c>
      <c r="Y904">
        <v>2.1205927310919401E-2</v>
      </c>
      <c r="Z904">
        <v>1.0038565921303699</v>
      </c>
      <c r="AA904">
        <v>0.73551617163540695</v>
      </c>
      <c r="AB904">
        <v>0.63420106900428197</v>
      </c>
      <c r="AC904" t="s">
        <v>254</v>
      </c>
      <c r="AD904" t="s">
        <v>289</v>
      </c>
      <c r="AE904" t="s">
        <v>56</v>
      </c>
      <c r="AF904" t="s">
        <v>59</v>
      </c>
      <c r="AG904" t="s">
        <v>290</v>
      </c>
      <c r="AI904">
        <v>804328</v>
      </c>
      <c r="AJ904">
        <v>1985</v>
      </c>
      <c r="AK904" t="s">
        <v>291</v>
      </c>
      <c r="AL904" t="s">
        <v>276</v>
      </c>
      <c r="AM904" t="s">
        <v>245</v>
      </c>
    </row>
    <row r="905" spans="1:39" x14ac:dyDescent="0.3">
      <c r="A905" s="1">
        <v>43627</v>
      </c>
      <c r="B905" t="s">
        <v>8</v>
      </c>
      <c r="C905" t="s">
        <v>239</v>
      </c>
      <c r="D905">
        <v>700</v>
      </c>
      <c r="E905">
        <v>9</v>
      </c>
      <c r="F905">
        <v>71.580001999999993</v>
      </c>
      <c r="G905">
        <v>72.220000999999996</v>
      </c>
      <c r="H905">
        <v>70.269997000000004</v>
      </c>
      <c r="I905">
        <v>71.239998</v>
      </c>
      <c r="J905">
        <v>71.239998</v>
      </c>
      <c r="K905">
        <v>11839500</v>
      </c>
      <c r="L905">
        <v>2.14</v>
      </c>
      <c r="M905">
        <v>9.8744913630850108E-3</v>
      </c>
      <c r="N905">
        <v>4.9049943845795703E-2</v>
      </c>
      <c r="O905">
        <v>-0.153040855859327</v>
      </c>
      <c r="P905">
        <v>0.27073352268345602</v>
      </c>
      <c r="Q905">
        <v>0.20790781311559201</v>
      </c>
      <c r="R905">
        <v>1.41358509400836E-2</v>
      </c>
      <c r="S905">
        <v>3.3395294899614902E-2</v>
      </c>
      <c r="T905">
        <v>3.8202005990611902E-2</v>
      </c>
      <c r="U905">
        <v>2.4161011283345E-2</v>
      </c>
      <c r="V905">
        <v>90.339995999999999</v>
      </c>
      <c r="W905">
        <v>49.099997999999999</v>
      </c>
      <c r="X905">
        <v>-0.18450397026503501</v>
      </c>
      <c r="Y905">
        <v>-3.4994119269314301E-4</v>
      </c>
      <c r="Z905">
        <v>1.0037208765793899</v>
      </c>
      <c r="AA905">
        <v>0.82846607735210598</v>
      </c>
      <c r="AB905">
        <v>0.73034643673183697</v>
      </c>
      <c r="AC905" t="s">
        <v>254</v>
      </c>
      <c r="AD905" t="s">
        <v>289</v>
      </c>
      <c r="AE905" t="s">
        <v>56</v>
      </c>
      <c r="AF905" t="s">
        <v>59</v>
      </c>
      <c r="AG905" t="s">
        <v>290</v>
      </c>
      <c r="AI905">
        <v>804328</v>
      </c>
      <c r="AJ905">
        <v>1985</v>
      </c>
      <c r="AK905" t="s">
        <v>291</v>
      </c>
      <c r="AL905" t="s">
        <v>276</v>
      </c>
      <c r="AM905" t="s">
        <v>245</v>
      </c>
    </row>
    <row r="906" spans="1:39" x14ac:dyDescent="0.3">
      <c r="A906" s="1">
        <v>43629</v>
      </c>
      <c r="B906" t="s">
        <v>8</v>
      </c>
      <c r="C906" t="s">
        <v>246</v>
      </c>
      <c r="D906">
        <v>1400</v>
      </c>
      <c r="E906">
        <v>9</v>
      </c>
      <c r="F906">
        <v>69.970000999999996</v>
      </c>
      <c r="G906">
        <v>70.489998</v>
      </c>
      <c r="H906">
        <v>69.379997000000003</v>
      </c>
      <c r="I906">
        <v>69.930000000000007</v>
      </c>
      <c r="J906">
        <v>69.930000000000007</v>
      </c>
      <c r="K906">
        <v>6790500</v>
      </c>
      <c r="L906">
        <v>2.0910000000000002</v>
      </c>
      <c r="M906">
        <v>4.8739203385413602E-3</v>
      </c>
      <c r="N906">
        <v>3.40347577838667E-2</v>
      </c>
      <c r="O906">
        <v>-0.17291271022833499</v>
      </c>
      <c r="P906">
        <v>0.24201408954537401</v>
      </c>
      <c r="Q906">
        <v>0.19717829772353701</v>
      </c>
      <c r="R906">
        <v>1.87459242111922E-2</v>
      </c>
      <c r="S906">
        <v>3.2791232992052298E-2</v>
      </c>
      <c r="T906">
        <v>3.8350967861912701E-2</v>
      </c>
      <c r="U906">
        <v>2.42066866216737E-2</v>
      </c>
      <c r="V906">
        <v>90.339995999999999</v>
      </c>
      <c r="W906">
        <v>49.099997999999999</v>
      </c>
      <c r="X906">
        <v>-0.18450397026503501</v>
      </c>
      <c r="Y906">
        <v>4.0890106107655602E-3</v>
      </c>
      <c r="Z906">
        <v>1.0063909263272801</v>
      </c>
      <c r="AA906">
        <v>0.78252977031454496</v>
      </c>
      <c r="AB906">
        <v>0.76351220351374705</v>
      </c>
      <c r="AC906" t="s">
        <v>254</v>
      </c>
      <c r="AD906" t="s">
        <v>289</v>
      </c>
      <c r="AE906" t="s">
        <v>56</v>
      </c>
      <c r="AF906" t="s">
        <v>59</v>
      </c>
      <c r="AG906" t="s">
        <v>290</v>
      </c>
      <c r="AI906">
        <v>804328</v>
      </c>
      <c r="AJ906">
        <v>1985</v>
      </c>
      <c r="AK906" t="s">
        <v>291</v>
      </c>
      <c r="AL906" t="s">
        <v>276</v>
      </c>
      <c r="AM906" t="s">
        <v>245</v>
      </c>
    </row>
    <row r="907" spans="1:39" x14ac:dyDescent="0.3">
      <c r="A907" s="1">
        <v>43637</v>
      </c>
      <c r="B907" t="s">
        <v>8</v>
      </c>
      <c r="C907" t="s">
        <v>239</v>
      </c>
      <c r="D907">
        <v>700</v>
      </c>
      <c r="E907">
        <v>9</v>
      </c>
      <c r="F907">
        <v>72.309997999999993</v>
      </c>
      <c r="G907">
        <v>73.169997999999893</v>
      </c>
      <c r="H907">
        <v>72.309997999999993</v>
      </c>
      <c r="I907">
        <v>72.720000999999996</v>
      </c>
      <c r="J907">
        <v>72.720000999999996</v>
      </c>
      <c r="K907">
        <v>15244500</v>
      </c>
      <c r="L907">
        <v>2.0680000000000001</v>
      </c>
      <c r="M907">
        <v>-2.7494844305583498E-4</v>
      </c>
      <c r="N907">
        <v>5.6576171392794097E-2</v>
      </c>
      <c r="O907">
        <v>-5.7783080408846797E-2</v>
      </c>
      <c r="P907">
        <v>0.25582708394974701</v>
      </c>
      <c r="Q907">
        <v>0.25316661593668799</v>
      </c>
      <c r="R907">
        <v>1.7314063422641499E-2</v>
      </c>
      <c r="S907">
        <v>3.0306395609544599E-2</v>
      </c>
      <c r="T907">
        <v>3.8592945033084899E-2</v>
      </c>
      <c r="U907">
        <v>2.4345658853334399E-2</v>
      </c>
      <c r="V907">
        <v>90.339995999999999</v>
      </c>
      <c r="W907">
        <v>49.099997999999999</v>
      </c>
      <c r="X907">
        <v>-0.18450397026503501</v>
      </c>
      <c r="Y907">
        <v>-1.26001638019446E-3</v>
      </c>
      <c r="Z907">
        <v>1.0175209030260199</v>
      </c>
      <c r="AA907">
        <v>1.02887370012653</v>
      </c>
      <c r="AB907">
        <v>0.93477823954723505</v>
      </c>
      <c r="AC907" t="s">
        <v>254</v>
      </c>
      <c r="AD907" t="s">
        <v>289</v>
      </c>
      <c r="AE907" t="s">
        <v>56</v>
      </c>
      <c r="AF907" t="s">
        <v>59</v>
      </c>
      <c r="AG907" t="s">
        <v>290</v>
      </c>
      <c r="AI907">
        <v>804328</v>
      </c>
      <c r="AJ907">
        <v>1985</v>
      </c>
      <c r="AK907" t="s">
        <v>291</v>
      </c>
      <c r="AL907" t="s">
        <v>276</v>
      </c>
      <c r="AM907" t="s">
        <v>245</v>
      </c>
    </row>
    <row r="908" spans="1:39" x14ac:dyDescent="0.3">
      <c r="A908" s="1">
        <v>43557</v>
      </c>
      <c r="B908" t="s">
        <v>8</v>
      </c>
      <c r="C908" t="s">
        <v>246</v>
      </c>
      <c r="D908">
        <v>1100</v>
      </c>
      <c r="E908">
        <v>10</v>
      </c>
      <c r="F908">
        <v>57.98</v>
      </c>
      <c r="G908">
        <v>58.529998999999997</v>
      </c>
      <c r="H908">
        <v>57.66</v>
      </c>
      <c r="I908">
        <v>58.09</v>
      </c>
      <c r="J908">
        <v>57.563839000000002</v>
      </c>
      <c r="K908">
        <v>7614500</v>
      </c>
      <c r="L908">
        <v>2.4809999999999999</v>
      </c>
      <c r="M908">
        <v>4.83172865417865E-3</v>
      </c>
      <c r="N908">
        <v>1.5505073956734101E-3</v>
      </c>
      <c r="O908">
        <v>8.0873440848640593E-2</v>
      </c>
      <c r="P908">
        <v>3.2083337669789699E-2</v>
      </c>
      <c r="Q908">
        <v>0.118351188155134</v>
      </c>
      <c r="R908">
        <v>1.3029262706325E-2</v>
      </c>
      <c r="S908">
        <v>1.26352345539399E-2</v>
      </c>
      <c r="T908">
        <v>1.3980962397116201E-2</v>
      </c>
      <c r="U908">
        <v>1.67401126645839E-2</v>
      </c>
      <c r="V908">
        <v>76.5</v>
      </c>
      <c r="W908">
        <v>48.560001</v>
      </c>
      <c r="X908">
        <v>-0.160504508791559</v>
      </c>
      <c r="Y908" s="44">
        <v>1.7455614805152698E-5</v>
      </c>
      <c r="Z908">
        <v>1.0007037114250099</v>
      </c>
      <c r="AA908">
        <v>0.51904707007179596</v>
      </c>
      <c r="AB908">
        <v>0.32479051075429599</v>
      </c>
      <c r="AC908" t="s">
        <v>255</v>
      </c>
      <c r="AD908" t="s">
        <v>289</v>
      </c>
      <c r="AE908" t="s">
        <v>56</v>
      </c>
      <c r="AF908" t="s">
        <v>59</v>
      </c>
      <c r="AG908" t="s">
        <v>290</v>
      </c>
      <c r="AI908">
        <v>804328</v>
      </c>
      <c r="AJ908">
        <v>1985</v>
      </c>
      <c r="AK908" t="s">
        <v>291</v>
      </c>
      <c r="AL908" t="s">
        <v>276</v>
      </c>
      <c r="AM908" t="s">
        <v>245</v>
      </c>
    </row>
    <row r="909" spans="1:39" x14ac:dyDescent="0.3">
      <c r="A909" s="1">
        <v>43560</v>
      </c>
      <c r="B909" t="s">
        <v>8</v>
      </c>
      <c r="C909" t="s">
        <v>239</v>
      </c>
      <c r="D909">
        <v>300</v>
      </c>
      <c r="E909">
        <v>10</v>
      </c>
      <c r="F909">
        <v>57.98</v>
      </c>
      <c r="G909">
        <v>58.189999</v>
      </c>
      <c r="H909">
        <v>57.689999</v>
      </c>
      <c r="I909">
        <v>57.990001999999997</v>
      </c>
      <c r="J909">
        <v>57.464744999999901</v>
      </c>
      <c r="K909">
        <v>12332600</v>
      </c>
      <c r="L909">
        <v>2.5009999999999999</v>
      </c>
      <c r="M909">
        <v>2.24429103833958E-3</v>
      </c>
      <c r="N909">
        <v>1.6693161051541699E-2</v>
      </c>
      <c r="O909">
        <v>5.6580406473197703E-2</v>
      </c>
      <c r="P909">
        <v>3.5822548311725398E-2</v>
      </c>
      <c r="Q909">
        <v>9.4027429795333295E-2</v>
      </c>
      <c r="R909">
        <v>7.3665410885696801E-3</v>
      </c>
      <c r="S909">
        <v>1.14442479414518E-2</v>
      </c>
      <c r="T909">
        <v>1.32868961136695E-2</v>
      </c>
      <c r="U909">
        <v>1.6710427684426099E-2</v>
      </c>
      <c r="V909">
        <v>76.5</v>
      </c>
      <c r="W909">
        <v>48.560001</v>
      </c>
      <c r="X909">
        <v>-0.160504508791559</v>
      </c>
      <c r="Y909">
        <v>4.62571739556182E-3</v>
      </c>
      <c r="Z909">
        <v>1.0022179857354301</v>
      </c>
      <c r="AA909">
        <v>0.38299725629612402</v>
      </c>
      <c r="AB909">
        <v>0.39688428214167099</v>
      </c>
      <c r="AC909" t="s">
        <v>255</v>
      </c>
      <c r="AD909" t="s">
        <v>289</v>
      </c>
      <c r="AE909" t="s">
        <v>56</v>
      </c>
      <c r="AF909" t="s">
        <v>59</v>
      </c>
      <c r="AG909" t="s">
        <v>290</v>
      </c>
      <c r="AI909">
        <v>804328</v>
      </c>
      <c r="AJ909">
        <v>1985</v>
      </c>
      <c r="AK909" t="s">
        <v>291</v>
      </c>
      <c r="AL909" t="s">
        <v>276</v>
      </c>
      <c r="AM909" t="s">
        <v>245</v>
      </c>
    </row>
    <row r="910" spans="1:39" x14ac:dyDescent="0.3">
      <c r="A910" s="1">
        <v>43584</v>
      </c>
      <c r="B910" t="s">
        <v>8</v>
      </c>
      <c r="C910" t="s">
        <v>239</v>
      </c>
      <c r="D910">
        <v>1900</v>
      </c>
      <c r="E910">
        <v>10</v>
      </c>
      <c r="F910">
        <v>86.400002000000001</v>
      </c>
      <c r="G910">
        <v>87.980002999999996</v>
      </c>
      <c r="H910">
        <v>85.839995999999999</v>
      </c>
      <c r="I910">
        <v>87.25</v>
      </c>
      <c r="J910">
        <v>86.459716999999998</v>
      </c>
      <c r="K910">
        <v>17930000</v>
      </c>
      <c r="L910">
        <v>2.536</v>
      </c>
      <c r="M910">
        <v>7.0159838714883996E-3</v>
      </c>
      <c r="N910">
        <v>6.2424266128721199E-2</v>
      </c>
      <c r="O910">
        <v>0.42730649125588199</v>
      </c>
      <c r="P910">
        <v>0.55559666759252502</v>
      </c>
      <c r="Q910">
        <v>0.58921545061807301</v>
      </c>
      <c r="R910">
        <v>2.8277367979678201E-2</v>
      </c>
      <c r="S910">
        <v>5.0982973182876298E-2</v>
      </c>
      <c r="T910">
        <v>3.2122712256742202E-2</v>
      </c>
      <c r="U910">
        <v>2.23349750725561E-2</v>
      </c>
      <c r="V910">
        <v>88.629997000000003</v>
      </c>
      <c r="W910">
        <v>49.099997999999999</v>
      </c>
      <c r="X910">
        <v>-0.160504508791559</v>
      </c>
      <c r="Y910">
        <v>1.07094833958194E-3</v>
      </c>
      <c r="Z910">
        <v>0.98849852962273899</v>
      </c>
      <c r="AA910">
        <v>2.83200151365922</v>
      </c>
      <c r="AB910">
        <v>2.8720859836777302</v>
      </c>
      <c r="AC910" t="s">
        <v>255</v>
      </c>
      <c r="AD910" t="s">
        <v>289</v>
      </c>
      <c r="AE910" t="s">
        <v>56</v>
      </c>
      <c r="AF910" t="s">
        <v>59</v>
      </c>
      <c r="AG910" t="s">
        <v>290</v>
      </c>
      <c r="AI910">
        <v>804328</v>
      </c>
      <c r="AJ910">
        <v>1985</v>
      </c>
      <c r="AK910" t="s">
        <v>291</v>
      </c>
      <c r="AL910" t="s">
        <v>276</v>
      </c>
      <c r="AM910" t="s">
        <v>245</v>
      </c>
    </row>
    <row r="911" spans="1:39" x14ac:dyDescent="0.3">
      <c r="A911" s="1">
        <v>43592</v>
      </c>
      <c r="B911" t="s">
        <v>8</v>
      </c>
      <c r="C911" t="s">
        <v>239</v>
      </c>
      <c r="D911">
        <v>700</v>
      </c>
      <c r="E911">
        <v>10</v>
      </c>
      <c r="F911">
        <v>87.199996999999996</v>
      </c>
      <c r="G911">
        <v>88.150002000000001</v>
      </c>
      <c r="H911">
        <v>84.779999000000004</v>
      </c>
      <c r="I911">
        <v>85.199996999999996</v>
      </c>
      <c r="J911">
        <v>84.428283999999906</v>
      </c>
      <c r="K911">
        <v>21579500</v>
      </c>
      <c r="L911">
        <v>2.448</v>
      </c>
      <c r="M911">
        <v>-3.5172296095295298E-2</v>
      </c>
      <c r="N911">
        <v>-1.0856356705290501E-2</v>
      </c>
      <c r="O911">
        <v>0.38697512565681502</v>
      </c>
      <c r="P911">
        <v>0.530044825392606</v>
      </c>
      <c r="Q911">
        <v>0.52619575907159299</v>
      </c>
      <c r="R911">
        <v>2.2535334293184502E-2</v>
      </c>
      <c r="S911">
        <v>5.2517434183972603E-2</v>
      </c>
      <c r="T911">
        <v>3.2423406462551603E-2</v>
      </c>
      <c r="U911">
        <v>2.2370723009591201E-2</v>
      </c>
      <c r="V911">
        <v>90.339995999999999</v>
      </c>
      <c r="W911">
        <v>49.099997999999999</v>
      </c>
      <c r="X911">
        <v>-0.160504508791559</v>
      </c>
      <c r="Y911">
        <v>-1.6649488130547601E-2</v>
      </c>
      <c r="Z911">
        <v>0.991962006660005</v>
      </c>
      <c r="AA911">
        <v>2.3536529022888999</v>
      </c>
      <c r="AB911">
        <v>2.6561799799503301</v>
      </c>
      <c r="AC911" t="s">
        <v>255</v>
      </c>
      <c r="AD911" t="s">
        <v>289</v>
      </c>
      <c r="AE911" t="s">
        <v>56</v>
      </c>
      <c r="AF911" t="s">
        <v>59</v>
      </c>
      <c r="AG911" t="s">
        <v>290</v>
      </c>
      <c r="AI911">
        <v>804328</v>
      </c>
      <c r="AJ911">
        <v>1985</v>
      </c>
      <c r="AK911" t="s">
        <v>291</v>
      </c>
      <c r="AL911" t="s">
        <v>276</v>
      </c>
      <c r="AM911" t="s">
        <v>245</v>
      </c>
    </row>
    <row r="912" spans="1:39" x14ac:dyDescent="0.3">
      <c r="A912" s="1">
        <v>43605</v>
      </c>
      <c r="B912" t="s">
        <v>8</v>
      </c>
      <c r="C912" t="s">
        <v>239</v>
      </c>
      <c r="D912">
        <v>1200</v>
      </c>
      <c r="E912">
        <v>10</v>
      </c>
      <c r="F912">
        <v>77.949996999999996</v>
      </c>
      <c r="G912">
        <v>78.330001999999993</v>
      </c>
      <c r="H912">
        <v>76.069999999999993</v>
      </c>
      <c r="I912">
        <v>76.620002999999997</v>
      </c>
      <c r="J912">
        <v>75.926002999999994</v>
      </c>
      <c r="K912">
        <v>32679300</v>
      </c>
      <c r="L912">
        <v>2.4159999999999999</v>
      </c>
      <c r="M912">
        <v>-6.1744798297752201E-2</v>
      </c>
      <c r="N912">
        <v>-9.0648230694550497E-2</v>
      </c>
      <c r="O912">
        <v>-3.1601792856544499E-2</v>
      </c>
      <c r="P912">
        <v>0.39898302134021801</v>
      </c>
      <c r="Q912">
        <v>0.33850144675008198</v>
      </c>
      <c r="R912">
        <v>3.4590394694464101E-2</v>
      </c>
      <c r="S912">
        <v>2.6374794395839601E-2</v>
      </c>
      <c r="T912">
        <v>3.4585897974299402E-2</v>
      </c>
      <c r="U912">
        <v>2.28619509457667E-2</v>
      </c>
      <c r="V912">
        <v>90.339995999999999</v>
      </c>
      <c r="W912">
        <v>49.099997999999999</v>
      </c>
      <c r="X912">
        <v>-0.16082578601230901</v>
      </c>
      <c r="Y912">
        <v>-6.7722580366252503E-3</v>
      </c>
      <c r="Z912">
        <v>0.98746921035299595</v>
      </c>
      <c r="AA912">
        <v>1.4019003894865001</v>
      </c>
      <c r="AB912">
        <v>1.8061895450274299</v>
      </c>
      <c r="AC912" t="s">
        <v>255</v>
      </c>
      <c r="AD912" t="s">
        <v>289</v>
      </c>
      <c r="AE912" t="s">
        <v>56</v>
      </c>
      <c r="AF912" t="s">
        <v>59</v>
      </c>
      <c r="AG912" t="s">
        <v>290</v>
      </c>
      <c r="AI912">
        <v>804328</v>
      </c>
      <c r="AJ912">
        <v>1985</v>
      </c>
      <c r="AK912" t="s">
        <v>291</v>
      </c>
      <c r="AL912" t="s">
        <v>276</v>
      </c>
      <c r="AM912" t="s">
        <v>245</v>
      </c>
    </row>
    <row r="913" spans="1:39" x14ac:dyDescent="0.3">
      <c r="A913" s="1">
        <v>43634</v>
      </c>
      <c r="B913" t="s">
        <v>8</v>
      </c>
      <c r="C913" t="s">
        <v>246</v>
      </c>
      <c r="D913">
        <v>1400</v>
      </c>
      <c r="E913">
        <v>10</v>
      </c>
      <c r="F913">
        <v>69.690002000000007</v>
      </c>
      <c r="G913">
        <v>72.389999000000003</v>
      </c>
      <c r="H913">
        <v>69.669997999999893</v>
      </c>
      <c r="I913">
        <v>71.959998999999996</v>
      </c>
      <c r="J913">
        <v>71.959998999999996</v>
      </c>
      <c r="K913">
        <v>14508000</v>
      </c>
      <c r="L913">
        <v>2.06</v>
      </c>
      <c r="M913">
        <v>4.0410942612734001E-2</v>
      </c>
      <c r="N913">
        <v>1.00559648383781E-2</v>
      </c>
      <c r="O913">
        <v>-0.131339426607372</v>
      </c>
      <c r="P913">
        <v>0.24268454906320799</v>
      </c>
      <c r="Q913">
        <v>0.224623770137096</v>
      </c>
      <c r="R913">
        <v>2.5111714540502698E-2</v>
      </c>
      <c r="S913">
        <v>3.2923086980628402E-2</v>
      </c>
      <c r="T913">
        <v>3.8661527514171901E-2</v>
      </c>
      <c r="U913">
        <v>2.43519680328355E-2</v>
      </c>
      <c r="V913">
        <v>90.339995999999999</v>
      </c>
      <c r="W913">
        <v>49.099997999999999</v>
      </c>
      <c r="X913">
        <v>-0.18450397026503501</v>
      </c>
      <c r="Y913">
        <v>9.6704895497130797E-3</v>
      </c>
      <c r="Z913">
        <v>1.0190078705402299</v>
      </c>
      <c r="AA913">
        <v>0.90483522320657295</v>
      </c>
      <c r="AB913">
        <v>0.78768661987349597</v>
      </c>
      <c r="AC913" t="s">
        <v>255</v>
      </c>
      <c r="AD913" t="s">
        <v>289</v>
      </c>
      <c r="AE913" t="s">
        <v>56</v>
      </c>
      <c r="AF913" t="s">
        <v>59</v>
      </c>
      <c r="AG913" t="s">
        <v>290</v>
      </c>
      <c r="AI913">
        <v>804328</v>
      </c>
      <c r="AJ913">
        <v>1985</v>
      </c>
      <c r="AK913" t="s">
        <v>291</v>
      </c>
      <c r="AL913" t="s">
        <v>276</v>
      </c>
      <c r="AM913" t="s">
        <v>245</v>
      </c>
    </row>
    <row r="914" spans="1:39" x14ac:dyDescent="0.3">
      <c r="A914" s="1">
        <v>43573</v>
      </c>
      <c r="B914" t="s">
        <v>8</v>
      </c>
      <c r="C914" t="s">
        <v>246</v>
      </c>
      <c r="D914">
        <v>400</v>
      </c>
      <c r="E914">
        <v>11</v>
      </c>
      <c r="F914">
        <v>78.720000999999996</v>
      </c>
      <c r="G914">
        <v>80.199996999999996</v>
      </c>
      <c r="H914">
        <v>78.019997000000004</v>
      </c>
      <c r="I914">
        <v>79.889999000000003</v>
      </c>
      <c r="J914">
        <v>79.166381999999999</v>
      </c>
      <c r="K914">
        <v>41621200</v>
      </c>
      <c r="L914">
        <v>2.56</v>
      </c>
      <c r="M914">
        <v>1.01907249045422E-2</v>
      </c>
      <c r="N914">
        <v>0.35708628534514802</v>
      </c>
      <c r="O914">
        <v>0.338125892888133</v>
      </c>
      <c r="P914">
        <v>0.38906896518176198</v>
      </c>
      <c r="Q914">
        <v>0.41096145139226897</v>
      </c>
      <c r="R914">
        <v>8.9264928162217302E-2</v>
      </c>
      <c r="S914">
        <v>5.0887658676009799E-2</v>
      </c>
      <c r="T914">
        <v>3.2405265596279299E-2</v>
      </c>
      <c r="U914">
        <v>2.23042040355994E-2</v>
      </c>
      <c r="V914">
        <v>82.519997000000004</v>
      </c>
      <c r="W914">
        <v>48.560001</v>
      </c>
      <c r="X914">
        <v>-0.160504508791559</v>
      </c>
      <c r="Y914">
        <v>1.5778467813143101E-3</v>
      </c>
      <c r="Z914">
        <v>0.98661084334164095</v>
      </c>
      <c r="AA914">
        <v>2.1004866191359799</v>
      </c>
      <c r="AB914">
        <v>1.2247925960206101</v>
      </c>
      <c r="AC914" t="s">
        <v>256</v>
      </c>
      <c r="AD914" t="s">
        <v>289</v>
      </c>
      <c r="AE914" t="s">
        <v>56</v>
      </c>
      <c r="AF914" t="s">
        <v>59</v>
      </c>
      <c r="AG914" t="s">
        <v>290</v>
      </c>
      <c r="AI914">
        <v>804328</v>
      </c>
      <c r="AJ914">
        <v>1985</v>
      </c>
      <c r="AK914" t="s">
        <v>291</v>
      </c>
      <c r="AL914" t="s">
        <v>276</v>
      </c>
      <c r="AM914" t="s">
        <v>245</v>
      </c>
    </row>
    <row r="915" spans="1:39" x14ac:dyDescent="0.3">
      <c r="A915" s="1">
        <v>43585</v>
      </c>
      <c r="B915" t="s">
        <v>8</v>
      </c>
      <c r="C915" t="s">
        <v>239</v>
      </c>
      <c r="D915">
        <v>1000</v>
      </c>
      <c r="E915">
        <v>11</v>
      </c>
      <c r="F915">
        <v>86.980002999999996</v>
      </c>
      <c r="G915">
        <v>87.459998999999996</v>
      </c>
      <c r="H915">
        <v>86.050003000000004</v>
      </c>
      <c r="I915">
        <v>86.129997000000003</v>
      </c>
      <c r="J915">
        <v>85.349861000000004</v>
      </c>
      <c r="K915">
        <v>17582400</v>
      </c>
      <c r="L915">
        <v>2.5089999999999999</v>
      </c>
      <c r="M915">
        <v>-1.2919785393257201E-2</v>
      </c>
      <c r="N915">
        <v>-6.8267553347558501E-3</v>
      </c>
      <c r="O915">
        <v>0.42073262530234101</v>
      </c>
      <c r="P915">
        <v>0.56746818169644897</v>
      </c>
      <c r="Q915">
        <v>0.56369472603520399</v>
      </c>
      <c r="R915">
        <v>1.55095755865792E-2</v>
      </c>
      <c r="S915">
        <v>5.1160154299423201E-2</v>
      </c>
      <c r="T915">
        <v>3.1956760479987099E-2</v>
      </c>
      <c r="U915">
        <v>2.23461115913169E-2</v>
      </c>
      <c r="V915">
        <v>88.629997000000003</v>
      </c>
      <c r="W915">
        <v>49.099997999999999</v>
      </c>
      <c r="X915">
        <v>-0.160504508791559</v>
      </c>
      <c r="Y915">
        <v>9.5096475723260604E-4</v>
      </c>
      <c r="Z915">
        <v>0.98778696961544699</v>
      </c>
      <c r="AA915">
        <v>2.6733256341579401</v>
      </c>
      <c r="AB915">
        <v>2.8344766442794298</v>
      </c>
      <c r="AC915" t="s">
        <v>256</v>
      </c>
      <c r="AD915" t="s">
        <v>289</v>
      </c>
      <c r="AE915" t="s">
        <v>56</v>
      </c>
      <c r="AF915" t="s">
        <v>59</v>
      </c>
      <c r="AG915" t="s">
        <v>290</v>
      </c>
      <c r="AI915">
        <v>804328</v>
      </c>
      <c r="AJ915">
        <v>1985</v>
      </c>
      <c r="AK915" t="s">
        <v>291</v>
      </c>
      <c r="AL915" t="s">
        <v>276</v>
      </c>
      <c r="AM915" t="s">
        <v>245</v>
      </c>
    </row>
    <row r="916" spans="1:39" x14ac:dyDescent="0.3">
      <c r="A916" s="1">
        <v>43586</v>
      </c>
      <c r="B916" t="s">
        <v>8</v>
      </c>
      <c r="C916" t="s">
        <v>246</v>
      </c>
      <c r="D916">
        <v>700</v>
      </c>
      <c r="E916">
        <v>11</v>
      </c>
      <c r="F916">
        <v>87.169997999999893</v>
      </c>
      <c r="G916">
        <v>88.220000999999996</v>
      </c>
      <c r="H916">
        <v>86.150002000000001</v>
      </c>
      <c r="I916">
        <v>86.370002999999997</v>
      </c>
      <c r="J916">
        <v>85.587692000000004</v>
      </c>
      <c r="K916">
        <v>28211500</v>
      </c>
      <c r="L916">
        <v>2.5110000000000001</v>
      </c>
      <c r="M916">
        <v>2.78266711194948E-3</v>
      </c>
      <c r="N916">
        <v>-5.3117037598216597E-3</v>
      </c>
      <c r="O916">
        <v>0.41506301948725699</v>
      </c>
      <c r="P916">
        <v>0.55478405826915</v>
      </c>
      <c r="Q916">
        <v>0.56843571222149003</v>
      </c>
      <c r="R916">
        <v>1.5588474948846E-2</v>
      </c>
      <c r="S916">
        <v>5.12307031369829E-2</v>
      </c>
      <c r="T916">
        <v>3.1955365068484197E-2</v>
      </c>
      <c r="U916">
        <v>2.2344561222599198E-2</v>
      </c>
      <c r="V916">
        <v>88.629997000000003</v>
      </c>
      <c r="W916">
        <v>49.099997999999999</v>
      </c>
      <c r="X916">
        <v>-0.160504508791559</v>
      </c>
      <c r="Y916">
        <v>-7.5304459681844096E-3</v>
      </c>
      <c r="Z916">
        <v>0.98646937297647597</v>
      </c>
      <c r="AA916">
        <v>2.6657254949248599</v>
      </c>
      <c r="AB916">
        <v>2.7833141215437598</v>
      </c>
      <c r="AC916" t="s">
        <v>256</v>
      </c>
      <c r="AD916" t="s">
        <v>289</v>
      </c>
      <c r="AE916" t="s">
        <v>56</v>
      </c>
      <c r="AF916" t="s">
        <v>59</v>
      </c>
      <c r="AG916" t="s">
        <v>290</v>
      </c>
      <c r="AI916">
        <v>804328</v>
      </c>
      <c r="AJ916">
        <v>1985</v>
      </c>
      <c r="AK916" t="s">
        <v>291</v>
      </c>
      <c r="AL916" t="s">
        <v>276</v>
      </c>
      <c r="AM916" t="s">
        <v>245</v>
      </c>
    </row>
    <row r="917" spans="1:39" x14ac:dyDescent="0.3">
      <c r="A917" s="1">
        <v>43592</v>
      </c>
      <c r="B917" t="s">
        <v>8</v>
      </c>
      <c r="C917" t="s">
        <v>246</v>
      </c>
      <c r="D917">
        <v>1600</v>
      </c>
      <c r="E917">
        <v>11</v>
      </c>
      <c r="F917">
        <v>87.199996999999996</v>
      </c>
      <c r="G917">
        <v>88.150002000000001</v>
      </c>
      <c r="H917">
        <v>84.779999000000004</v>
      </c>
      <c r="I917">
        <v>85.199996999999996</v>
      </c>
      <c r="J917">
        <v>84.428283999999906</v>
      </c>
      <c r="K917">
        <v>21579500</v>
      </c>
      <c r="L917">
        <v>2.448</v>
      </c>
      <c r="M917">
        <v>-3.5172296095295298E-2</v>
      </c>
      <c r="N917">
        <v>-1.0856356705290501E-2</v>
      </c>
      <c r="O917">
        <v>0.38697512565681502</v>
      </c>
      <c r="P917">
        <v>0.530044825392606</v>
      </c>
      <c r="Q917">
        <v>0.52619575907159299</v>
      </c>
      <c r="R917">
        <v>2.2535334293184502E-2</v>
      </c>
      <c r="S917">
        <v>5.2517434183972603E-2</v>
      </c>
      <c r="T917">
        <v>3.2423406462551603E-2</v>
      </c>
      <c r="U917">
        <v>2.2370723009591201E-2</v>
      </c>
      <c r="V917">
        <v>90.339995999999999</v>
      </c>
      <c r="W917">
        <v>49.099997999999999</v>
      </c>
      <c r="X917">
        <v>-0.160504508791559</v>
      </c>
      <c r="Y917">
        <v>-1.6649488130547601E-2</v>
      </c>
      <c r="Z917">
        <v>0.991962006660005</v>
      </c>
      <c r="AA917">
        <v>2.3536529022888999</v>
      </c>
      <c r="AB917">
        <v>2.6561799799503301</v>
      </c>
      <c r="AC917" t="s">
        <v>256</v>
      </c>
      <c r="AD917" t="s">
        <v>289</v>
      </c>
      <c r="AE917" t="s">
        <v>56</v>
      </c>
      <c r="AF917" t="s">
        <v>59</v>
      </c>
      <c r="AG917" t="s">
        <v>290</v>
      </c>
      <c r="AI917">
        <v>804328</v>
      </c>
      <c r="AJ917">
        <v>1985</v>
      </c>
      <c r="AK917" t="s">
        <v>291</v>
      </c>
      <c r="AL917" t="s">
        <v>276</v>
      </c>
      <c r="AM917" t="s">
        <v>245</v>
      </c>
    </row>
    <row r="918" spans="1:39" x14ac:dyDescent="0.3">
      <c r="A918" s="1">
        <v>43599</v>
      </c>
      <c r="B918" t="s">
        <v>8</v>
      </c>
      <c r="C918" t="s">
        <v>246</v>
      </c>
      <c r="D918">
        <v>300</v>
      </c>
      <c r="E918">
        <v>11</v>
      </c>
      <c r="F918">
        <v>84.269997000000004</v>
      </c>
      <c r="G918">
        <v>86.440002000000007</v>
      </c>
      <c r="H918">
        <v>84</v>
      </c>
      <c r="I918">
        <v>86.129997000000003</v>
      </c>
      <c r="J918">
        <v>85.349861000000004</v>
      </c>
      <c r="K918">
        <v>14353700</v>
      </c>
      <c r="L918">
        <v>2.419</v>
      </c>
      <c r="M918">
        <v>2.63513687068457E-2</v>
      </c>
      <c r="N918">
        <v>1.0856356705290501E-2</v>
      </c>
      <c r="O918">
        <v>0.43229336698545801</v>
      </c>
      <c r="P918">
        <v>0.52273489519614402</v>
      </c>
      <c r="Q918">
        <v>0.48616853303257901</v>
      </c>
      <c r="R918">
        <v>2.1971069244789199E-2</v>
      </c>
      <c r="S918">
        <v>5.24156282187518E-2</v>
      </c>
      <c r="T918">
        <v>3.2795285414776498E-2</v>
      </c>
      <c r="U918">
        <v>2.24458568040776E-2</v>
      </c>
      <c r="V918">
        <v>90.339995999999999</v>
      </c>
      <c r="W918">
        <v>49.099997999999999</v>
      </c>
      <c r="X918">
        <v>-0.160504508791559</v>
      </c>
      <c r="Y918">
        <v>7.98398755130913E-3</v>
      </c>
      <c r="Z918">
        <v>0.99536744274325295</v>
      </c>
      <c r="AA918">
        <v>2.0939557821180901</v>
      </c>
      <c r="AB918">
        <v>2.1681766395258601</v>
      </c>
      <c r="AC918" t="s">
        <v>256</v>
      </c>
      <c r="AD918" t="s">
        <v>289</v>
      </c>
      <c r="AE918" t="s">
        <v>56</v>
      </c>
      <c r="AF918" t="s">
        <v>59</v>
      </c>
      <c r="AG918" t="s">
        <v>290</v>
      </c>
      <c r="AI918">
        <v>804328</v>
      </c>
      <c r="AJ918">
        <v>1985</v>
      </c>
      <c r="AK918" t="s">
        <v>291</v>
      </c>
      <c r="AL918" t="s">
        <v>276</v>
      </c>
      <c r="AM918" t="s">
        <v>245</v>
      </c>
    </row>
    <row r="919" spans="1:39" x14ac:dyDescent="0.3">
      <c r="A919" s="1">
        <v>43619</v>
      </c>
      <c r="B919" t="s">
        <v>8</v>
      </c>
      <c r="C919" t="s">
        <v>239</v>
      </c>
      <c r="D919">
        <v>900</v>
      </c>
      <c r="E919">
        <v>11</v>
      </c>
      <c r="F919">
        <v>67.089995999999999</v>
      </c>
      <c r="G919">
        <v>68.129997000000003</v>
      </c>
      <c r="H919">
        <v>66.279999000000004</v>
      </c>
      <c r="I919">
        <v>66.660004000000001</v>
      </c>
      <c r="J919">
        <v>66.056220999999994</v>
      </c>
      <c r="K919">
        <v>13620700</v>
      </c>
      <c r="L919">
        <v>2.081</v>
      </c>
      <c r="M919">
        <v>-2.39729177694563E-3</v>
      </c>
      <c r="N919">
        <v>6.7736541092018399E-3</v>
      </c>
      <c r="O919">
        <v>-0.25903527500725698</v>
      </c>
      <c r="P919">
        <v>0.226264470294126</v>
      </c>
      <c r="Q919">
        <v>0.168518262342709</v>
      </c>
      <c r="R919">
        <v>9.5417811424630301E-3</v>
      </c>
      <c r="S919">
        <v>3.2102069851894101E-2</v>
      </c>
      <c r="T919">
        <v>3.8143899427459903E-2</v>
      </c>
      <c r="U919">
        <v>2.4044983218658701E-2</v>
      </c>
      <c r="V919">
        <v>90.339995999999999</v>
      </c>
      <c r="W919">
        <v>49.099997999999999</v>
      </c>
      <c r="X919">
        <v>-0.18450397026503501</v>
      </c>
      <c r="Y919">
        <v>-2.7690708645509302E-3</v>
      </c>
      <c r="Z919">
        <v>0.99823604589648096</v>
      </c>
      <c r="AA919">
        <v>0.65679093338616501</v>
      </c>
      <c r="AB919">
        <v>0.59410992939108098</v>
      </c>
      <c r="AC919" t="s">
        <v>256</v>
      </c>
      <c r="AD919" t="s">
        <v>289</v>
      </c>
      <c r="AE919" t="s">
        <v>56</v>
      </c>
      <c r="AF919" t="s">
        <v>59</v>
      </c>
      <c r="AG919" t="s">
        <v>290</v>
      </c>
      <c r="AI919">
        <v>804328</v>
      </c>
      <c r="AJ919">
        <v>1985</v>
      </c>
      <c r="AK919" t="s">
        <v>291</v>
      </c>
      <c r="AL919" t="s">
        <v>276</v>
      </c>
      <c r="AM919" t="s">
        <v>245</v>
      </c>
    </row>
    <row r="920" spans="1:39" x14ac:dyDescent="0.3">
      <c r="A920" s="1">
        <v>43633</v>
      </c>
      <c r="B920" t="s">
        <v>8</v>
      </c>
      <c r="C920" t="s">
        <v>239</v>
      </c>
      <c r="D920">
        <v>500</v>
      </c>
      <c r="E920">
        <v>11</v>
      </c>
      <c r="F920">
        <v>69.089995999999999</v>
      </c>
      <c r="G920">
        <v>69.980002999999996</v>
      </c>
      <c r="H920">
        <v>68.900002000000001</v>
      </c>
      <c r="I920">
        <v>69.110000999999997</v>
      </c>
      <c r="J920">
        <v>69.110000999999997</v>
      </c>
      <c r="K920">
        <v>9411100</v>
      </c>
      <c r="L920">
        <v>2.0859999999999999</v>
      </c>
      <c r="M920">
        <v>5.6591603451846204E-3</v>
      </c>
      <c r="N920">
        <v>-2.0480486411270801E-2</v>
      </c>
      <c r="O920">
        <v>-0.21256757064649201</v>
      </c>
      <c r="P920">
        <v>0.204734012739897</v>
      </c>
      <c r="Q920">
        <v>0.19091761286668399</v>
      </c>
      <c r="R920">
        <v>1.5192008972832001E-2</v>
      </c>
      <c r="S920">
        <v>3.2016181190440703E-2</v>
      </c>
      <c r="T920">
        <v>3.83773243590994E-2</v>
      </c>
      <c r="U920">
        <v>2.4226281829103798E-2</v>
      </c>
      <c r="V920">
        <v>90.339995999999999</v>
      </c>
      <c r="W920">
        <v>49.099997999999999</v>
      </c>
      <c r="X920">
        <v>-0.18450397026503501</v>
      </c>
      <c r="Y920">
        <v>9.3131563797728401E-4</v>
      </c>
      <c r="Z920">
        <v>1.00657478166186</v>
      </c>
      <c r="AA920">
        <v>0.75460786908592403</v>
      </c>
      <c r="AB920">
        <v>0.77241279070260205</v>
      </c>
      <c r="AC920" t="s">
        <v>256</v>
      </c>
      <c r="AD920" t="s">
        <v>289</v>
      </c>
      <c r="AE920" t="s">
        <v>56</v>
      </c>
      <c r="AF920" t="s">
        <v>59</v>
      </c>
      <c r="AG920" t="s">
        <v>290</v>
      </c>
      <c r="AI920">
        <v>804328</v>
      </c>
      <c r="AJ920">
        <v>1985</v>
      </c>
      <c r="AK920" t="s">
        <v>291</v>
      </c>
      <c r="AL920" t="s">
        <v>276</v>
      </c>
      <c r="AM920" t="s">
        <v>245</v>
      </c>
    </row>
    <row r="921" spans="1:39" x14ac:dyDescent="0.3">
      <c r="A921" s="1">
        <v>43567</v>
      </c>
      <c r="B921" t="s">
        <v>8</v>
      </c>
      <c r="C921" t="s">
        <v>246</v>
      </c>
      <c r="D921">
        <v>1800</v>
      </c>
      <c r="E921">
        <v>12</v>
      </c>
      <c r="F921">
        <v>56.279998999999997</v>
      </c>
      <c r="G921">
        <v>57.169998</v>
      </c>
      <c r="H921">
        <v>56.07</v>
      </c>
      <c r="I921">
        <v>56.950001</v>
      </c>
      <c r="J921">
        <v>56.434165999999998</v>
      </c>
      <c r="K921">
        <v>13483500</v>
      </c>
      <c r="L921">
        <v>2.56</v>
      </c>
      <c r="M921">
        <v>1.86093015696354E-2</v>
      </c>
      <c r="N921">
        <v>-1.8096874092056001E-2</v>
      </c>
      <c r="O921">
        <v>2.7774653498843602E-2</v>
      </c>
      <c r="P921">
        <v>1.9496023390492699E-3</v>
      </c>
      <c r="Q921">
        <v>7.3027650418838505E-2</v>
      </c>
      <c r="R921">
        <v>1.3847066172780901E-2</v>
      </c>
      <c r="S921">
        <v>1.19430526164882E-2</v>
      </c>
      <c r="T921">
        <v>1.3569132574931199E-2</v>
      </c>
      <c r="U921">
        <v>1.6579647888644501E-2</v>
      </c>
      <c r="V921">
        <v>76.5</v>
      </c>
      <c r="W921">
        <v>48.560001</v>
      </c>
      <c r="X921">
        <v>-0.160504508791559</v>
      </c>
      <c r="Y921">
        <v>6.5875784763498903E-3</v>
      </c>
      <c r="Z921">
        <v>0.98699628726003896</v>
      </c>
      <c r="AA921">
        <v>0.26326003599111197</v>
      </c>
      <c r="AB921">
        <v>0.349589794572428</v>
      </c>
      <c r="AC921" t="s">
        <v>257</v>
      </c>
      <c r="AD921" t="s">
        <v>289</v>
      </c>
      <c r="AE921" t="s">
        <v>56</v>
      </c>
      <c r="AF921" t="s">
        <v>59</v>
      </c>
      <c r="AG921" t="s">
        <v>290</v>
      </c>
      <c r="AI921">
        <v>804328</v>
      </c>
      <c r="AJ921">
        <v>1985</v>
      </c>
      <c r="AK921" t="s">
        <v>291</v>
      </c>
      <c r="AL921" t="s">
        <v>276</v>
      </c>
      <c r="AM921" t="s">
        <v>245</v>
      </c>
    </row>
    <row r="922" spans="1:39" x14ac:dyDescent="0.3">
      <c r="A922" s="1">
        <v>43571</v>
      </c>
      <c r="B922" t="s">
        <v>8</v>
      </c>
      <c r="C922" t="s">
        <v>246</v>
      </c>
      <c r="D922">
        <v>400</v>
      </c>
      <c r="E922">
        <v>12</v>
      </c>
      <c r="F922">
        <v>57.459998999999897</v>
      </c>
      <c r="G922">
        <v>71.029999000000004</v>
      </c>
      <c r="H922">
        <v>57.290000999999997</v>
      </c>
      <c r="I922">
        <v>70.449996999999996</v>
      </c>
      <c r="J922">
        <v>69.811881999999997</v>
      </c>
      <c r="K922">
        <v>86755900</v>
      </c>
      <c r="L922">
        <v>2.5920000000000001</v>
      </c>
      <c r="M922">
        <v>0.20869896763210799</v>
      </c>
      <c r="N922">
        <v>0.20416230020819301</v>
      </c>
      <c r="O922">
        <v>0.218894212870858</v>
      </c>
      <c r="P922">
        <v>0.24594546698011399</v>
      </c>
      <c r="Q922">
        <v>0.29357752766891299</v>
      </c>
      <c r="R922">
        <v>9.4895813110047605E-2</v>
      </c>
      <c r="S922">
        <v>4.5755429464623597E-2</v>
      </c>
      <c r="T922">
        <v>2.9304563932764201E-2</v>
      </c>
      <c r="U922">
        <v>2.1109984154590099E-2</v>
      </c>
      <c r="V922">
        <v>76.5</v>
      </c>
      <c r="W922">
        <v>48.560001</v>
      </c>
      <c r="X922">
        <v>-0.160504508791559</v>
      </c>
      <c r="Y922">
        <v>5.0922850790659495E-4</v>
      </c>
      <c r="Z922">
        <v>0.99895130059849602</v>
      </c>
      <c r="AA922">
        <v>1.4805079253229401</v>
      </c>
      <c r="AB922">
        <v>0.48189143208655</v>
      </c>
      <c r="AC922" t="s">
        <v>257</v>
      </c>
      <c r="AD922" t="s">
        <v>289</v>
      </c>
      <c r="AE922" t="s">
        <v>56</v>
      </c>
      <c r="AF922" t="s">
        <v>59</v>
      </c>
      <c r="AG922" t="s">
        <v>290</v>
      </c>
      <c r="AI922">
        <v>804328</v>
      </c>
      <c r="AJ922">
        <v>1985</v>
      </c>
      <c r="AK922" t="s">
        <v>291</v>
      </c>
      <c r="AL922" t="s">
        <v>276</v>
      </c>
      <c r="AM922" t="s">
        <v>245</v>
      </c>
    </row>
    <row r="923" spans="1:39" x14ac:dyDescent="0.3">
      <c r="A923" s="1">
        <v>43606</v>
      </c>
      <c r="B923" t="s">
        <v>8</v>
      </c>
      <c r="C923" t="s">
        <v>239</v>
      </c>
      <c r="D923">
        <v>1000</v>
      </c>
      <c r="E923">
        <v>12</v>
      </c>
      <c r="F923">
        <v>78.910004000000001</v>
      </c>
      <c r="G923">
        <v>79.040001000000004</v>
      </c>
      <c r="H923">
        <v>77.220000999999996</v>
      </c>
      <c r="I923">
        <v>77.75</v>
      </c>
      <c r="J923">
        <v>77.045760999999999</v>
      </c>
      <c r="K923">
        <v>17282200</v>
      </c>
      <c r="L923">
        <v>2.4260000000000002</v>
      </c>
      <c r="M923">
        <v>1.4640322779884101E-2</v>
      </c>
      <c r="N923">
        <v>-0.10235927662151199</v>
      </c>
      <c r="O923">
        <v>-2.7152194981202402E-2</v>
      </c>
      <c r="P923">
        <v>0.40519901595879498</v>
      </c>
      <c r="Q923">
        <v>0.34335662839898701</v>
      </c>
      <c r="R923">
        <v>3.10397409878246E-2</v>
      </c>
      <c r="S923">
        <v>2.64850333300111E-2</v>
      </c>
      <c r="T923">
        <v>3.4600823422167602E-2</v>
      </c>
      <c r="U923">
        <v>2.28711375416101E-2</v>
      </c>
      <c r="V923">
        <v>90.339995999999999</v>
      </c>
      <c r="W923">
        <v>49.099997999999999</v>
      </c>
      <c r="X923">
        <v>-0.16082578601230901</v>
      </c>
      <c r="Y923">
        <v>8.4599491109458805E-3</v>
      </c>
      <c r="Z923">
        <v>0.99068833598671702</v>
      </c>
      <c r="AA923">
        <v>1.4198114120603</v>
      </c>
      <c r="AB923">
        <v>1.6713606710158699</v>
      </c>
      <c r="AC923" t="s">
        <v>257</v>
      </c>
      <c r="AD923" t="s">
        <v>289</v>
      </c>
      <c r="AE923" t="s">
        <v>56</v>
      </c>
      <c r="AF923" t="s">
        <v>59</v>
      </c>
      <c r="AG923" t="s">
        <v>290</v>
      </c>
      <c r="AI923">
        <v>804328</v>
      </c>
      <c r="AJ923">
        <v>1985</v>
      </c>
      <c r="AK923" t="s">
        <v>291</v>
      </c>
      <c r="AL923" t="s">
        <v>276</v>
      </c>
      <c r="AM923" t="s">
        <v>245</v>
      </c>
    </row>
    <row r="924" spans="1:39" x14ac:dyDescent="0.3">
      <c r="A924" s="1">
        <v>43628</v>
      </c>
      <c r="B924" t="s">
        <v>8</v>
      </c>
      <c r="C924" t="s">
        <v>239</v>
      </c>
      <c r="D924">
        <v>1500</v>
      </c>
      <c r="E924">
        <v>12</v>
      </c>
      <c r="F924">
        <v>69.529999000000004</v>
      </c>
      <c r="G924">
        <v>70.370002999999997</v>
      </c>
      <c r="H924">
        <v>69.199996999999996</v>
      </c>
      <c r="I924">
        <v>69.589995999999999</v>
      </c>
      <c r="J924">
        <v>69.589995999999999</v>
      </c>
      <c r="K924">
        <v>9396200</v>
      </c>
      <c r="L924">
        <v>2.1269999999999998</v>
      </c>
      <c r="M924">
        <v>-2.3433608970110702E-2</v>
      </c>
      <c r="N924">
        <v>3.7629783830828101E-2</v>
      </c>
      <c r="O924">
        <v>-0.20076528269350899</v>
      </c>
      <c r="P924">
        <v>0.23732071964094301</v>
      </c>
      <c r="Q924">
        <v>0.18996550462880599</v>
      </c>
      <c r="R924">
        <v>1.87221758403734E-2</v>
      </c>
      <c r="S924">
        <v>3.2813862833697201E-2</v>
      </c>
      <c r="T924">
        <v>3.8353488418762502E-2</v>
      </c>
      <c r="U924">
        <v>2.42060937891505E-2</v>
      </c>
      <c r="V924">
        <v>90.339995999999999</v>
      </c>
      <c r="W924">
        <v>49.099997999999999</v>
      </c>
      <c r="X924">
        <v>-0.18450397026503501</v>
      </c>
      <c r="Y924">
        <v>-2.0396578921351798E-3</v>
      </c>
      <c r="Z924">
        <v>1.0060478340496</v>
      </c>
      <c r="AA924">
        <v>0.74913735616606703</v>
      </c>
      <c r="AB924">
        <v>0.74530805822798596</v>
      </c>
      <c r="AC924" t="s">
        <v>257</v>
      </c>
      <c r="AD924" t="s">
        <v>289</v>
      </c>
      <c r="AE924" t="s">
        <v>56</v>
      </c>
      <c r="AF924" t="s">
        <v>59</v>
      </c>
      <c r="AG924" t="s">
        <v>290</v>
      </c>
      <c r="AI924">
        <v>804328</v>
      </c>
      <c r="AJ924">
        <v>1985</v>
      </c>
      <c r="AK924" t="s">
        <v>291</v>
      </c>
      <c r="AL924" t="s">
        <v>276</v>
      </c>
      <c r="AM924" t="s">
        <v>245</v>
      </c>
    </row>
    <row r="925" spans="1:39" x14ac:dyDescent="0.3">
      <c r="A925" s="1">
        <v>43636</v>
      </c>
      <c r="B925" t="s">
        <v>8</v>
      </c>
      <c r="C925" t="s">
        <v>246</v>
      </c>
      <c r="D925">
        <v>700</v>
      </c>
      <c r="E925">
        <v>12</v>
      </c>
      <c r="F925">
        <v>73.190002000000007</v>
      </c>
      <c r="G925">
        <v>73.669997999999893</v>
      </c>
      <c r="H925">
        <v>72.230002999999996</v>
      </c>
      <c r="I925">
        <v>72.739998</v>
      </c>
      <c r="J925">
        <v>72.739998</v>
      </c>
      <c r="K925">
        <v>9871800</v>
      </c>
      <c r="L925">
        <v>2.0009999999999999</v>
      </c>
      <c r="M925">
        <v>1.3006894226746699E-2</v>
      </c>
      <c r="N925">
        <v>3.93966703478787E-2</v>
      </c>
      <c r="O925">
        <v>-4.2867809185906498E-2</v>
      </c>
      <c r="P925">
        <v>0.239520749418561</v>
      </c>
      <c r="Q925">
        <v>0.25497361120309397</v>
      </c>
      <c r="R925">
        <v>2.1409358269739699E-2</v>
      </c>
      <c r="S925">
        <v>3.0527529601594099E-2</v>
      </c>
      <c r="T925">
        <v>3.86770811877271E-2</v>
      </c>
      <c r="U925">
        <v>2.43455465832755E-2</v>
      </c>
      <c r="V925">
        <v>90.339995999999999</v>
      </c>
      <c r="W925">
        <v>49.099997999999999</v>
      </c>
      <c r="X925">
        <v>-0.18450397026503501</v>
      </c>
      <c r="Y925">
        <v>9.4276054361659405E-3</v>
      </c>
      <c r="Z925">
        <v>1.01747951978994</v>
      </c>
      <c r="AA925">
        <v>1.0406376472427501</v>
      </c>
      <c r="AB925">
        <v>0.87846807564080698</v>
      </c>
      <c r="AC925" t="s">
        <v>257</v>
      </c>
      <c r="AD925" t="s">
        <v>289</v>
      </c>
      <c r="AE925" t="s">
        <v>56</v>
      </c>
      <c r="AF925" t="s">
        <v>59</v>
      </c>
      <c r="AG925" t="s">
        <v>290</v>
      </c>
      <c r="AI925">
        <v>804328</v>
      </c>
      <c r="AJ925">
        <v>1985</v>
      </c>
      <c r="AK925" t="s">
        <v>291</v>
      </c>
      <c r="AL925" t="s">
        <v>276</v>
      </c>
      <c r="AM925" t="s">
        <v>245</v>
      </c>
    </row>
    <row r="926" spans="1:39" x14ac:dyDescent="0.3">
      <c r="A926" s="1">
        <v>43571</v>
      </c>
      <c r="B926" t="s">
        <v>8</v>
      </c>
      <c r="C926" t="s">
        <v>246</v>
      </c>
      <c r="D926">
        <v>1100</v>
      </c>
      <c r="E926">
        <v>13</v>
      </c>
      <c r="F926">
        <v>57.459998999999897</v>
      </c>
      <c r="G926">
        <v>71.029999000000004</v>
      </c>
      <c r="H926">
        <v>57.290000999999997</v>
      </c>
      <c r="I926">
        <v>70.449996999999996</v>
      </c>
      <c r="J926">
        <v>69.811881999999997</v>
      </c>
      <c r="K926">
        <v>86755900</v>
      </c>
      <c r="L926">
        <v>2.5920000000000001</v>
      </c>
      <c r="M926">
        <v>0.20869896763210799</v>
      </c>
      <c r="N926">
        <v>0.20416230020819301</v>
      </c>
      <c r="O926">
        <v>0.218894212870858</v>
      </c>
      <c r="P926">
        <v>0.24594546698011399</v>
      </c>
      <c r="Q926">
        <v>0.29357752766891299</v>
      </c>
      <c r="R926">
        <v>9.4895813110047605E-2</v>
      </c>
      <c r="S926">
        <v>4.5755429464623597E-2</v>
      </c>
      <c r="T926">
        <v>2.9304563932764201E-2</v>
      </c>
      <c r="U926">
        <v>2.1109984154590099E-2</v>
      </c>
      <c r="V926">
        <v>76.5</v>
      </c>
      <c r="W926">
        <v>48.560001</v>
      </c>
      <c r="X926">
        <v>-0.160504508791559</v>
      </c>
      <c r="Y926">
        <v>5.0922850790659495E-4</v>
      </c>
      <c r="Z926">
        <v>0.99895130059849602</v>
      </c>
      <c r="AA926">
        <v>1.4805079253229401</v>
      </c>
      <c r="AB926">
        <v>0.48189143208655</v>
      </c>
      <c r="AC926" t="s">
        <v>258</v>
      </c>
      <c r="AD926" t="s">
        <v>289</v>
      </c>
      <c r="AE926" t="s">
        <v>56</v>
      </c>
      <c r="AF926" t="s">
        <v>59</v>
      </c>
      <c r="AG926" t="s">
        <v>290</v>
      </c>
      <c r="AI926">
        <v>804328</v>
      </c>
      <c r="AJ926">
        <v>1985</v>
      </c>
      <c r="AK926" t="s">
        <v>291</v>
      </c>
      <c r="AL926" t="s">
        <v>276</v>
      </c>
      <c r="AM926" t="s">
        <v>245</v>
      </c>
    </row>
    <row r="927" spans="1:39" x14ac:dyDescent="0.3">
      <c r="A927" s="1">
        <v>43572</v>
      </c>
      <c r="B927" t="s">
        <v>8</v>
      </c>
      <c r="C927" t="s">
        <v>239</v>
      </c>
      <c r="D927">
        <v>1000</v>
      </c>
      <c r="E927">
        <v>13</v>
      </c>
      <c r="F927">
        <v>78.819999999999993</v>
      </c>
      <c r="G927">
        <v>82.519997000000004</v>
      </c>
      <c r="H927">
        <v>76.489998</v>
      </c>
      <c r="I927">
        <v>79.080001999999993</v>
      </c>
      <c r="J927">
        <v>78.363715999999997</v>
      </c>
      <c r="K927">
        <v>156019300</v>
      </c>
      <c r="L927">
        <v>2.5920000000000001</v>
      </c>
      <c r="M927">
        <v>0.115556789598768</v>
      </c>
      <c r="N927">
        <v>0.33923269141580198</v>
      </c>
      <c r="O927">
        <v>0.33039557427301403</v>
      </c>
      <c r="P927">
        <v>0.36979055593059301</v>
      </c>
      <c r="Q927">
        <v>0.398600389649368</v>
      </c>
      <c r="R927">
        <v>9.2620377803850504E-2</v>
      </c>
      <c r="S927">
        <v>5.0951768255979198E-2</v>
      </c>
      <c r="T927">
        <v>3.2457721347486999E-2</v>
      </c>
      <c r="U927">
        <v>2.2298895593099499E-2</v>
      </c>
      <c r="V927">
        <v>82.519997000000004</v>
      </c>
      <c r="W927">
        <v>48.560001</v>
      </c>
      <c r="X927">
        <v>-0.160504508791559</v>
      </c>
      <c r="Y927">
        <v>-2.2764010197428601E-3</v>
      </c>
      <c r="Z927">
        <v>0.98608120339807703</v>
      </c>
      <c r="AA927">
        <v>2.0467214322845502</v>
      </c>
      <c r="AB927">
        <v>0.84113797628371101</v>
      </c>
      <c r="AC927" t="s">
        <v>258</v>
      </c>
      <c r="AD927" t="s">
        <v>289</v>
      </c>
      <c r="AE927" t="s">
        <v>56</v>
      </c>
      <c r="AF927" t="s">
        <v>59</v>
      </c>
      <c r="AG927" t="s">
        <v>290</v>
      </c>
      <c r="AI927">
        <v>804328</v>
      </c>
      <c r="AJ927">
        <v>1985</v>
      </c>
      <c r="AK927" t="s">
        <v>291</v>
      </c>
      <c r="AL927" t="s">
        <v>276</v>
      </c>
      <c r="AM927" t="s">
        <v>245</v>
      </c>
    </row>
    <row r="928" spans="1:39" x14ac:dyDescent="0.3">
      <c r="A928" s="1">
        <v>43573</v>
      </c>
      <c r="B928" t="s">
        <v>8</v>
      </c>
      <c r="C928" t="s">
        <v>246</v>
      </c>
      <c r="D928">
        <v>1500</v>
      </c>
      <c r="E928">
        <v>14</v>
      </c>
      <c r="F928">
        <v>78.720000999999996</v>
      </c>
      <c r="G928">
        <v>80.199996999999996</v>
      </c>
      <c r="H928">
        <v>78.019997000000004</v>
      </c>
      <c r="I928">
        <v>79.889999000000003</v>
      </c>
      <c r="J928">
        <v>79.166381999999999</v>
      </c>
      <c r="K928">
        <v>41621200</v>
      </c>
      <c r="L928">
        <v>2.56</v>
      </c>
      <c r="M928">
        <v>1.01907249045422E-2</v>
      </c>
      <c r="N928">
        <v>0.35708628534514802</v>
      </c>
      <c r="O928">
        <v>0.338125892888133</v>
      </c>
      <c r="P928">
        <v>0.38906896518176198</v>
      </c>
      <c r="Q928">
        <v>0.41096145139226897</v>
      </c>
      <c r="R928">
        <v>8.9264928162217302E-2</v>
      </c>
      <c r="S928">
        <v>5.0887658676009799E-2</v>
      </c>
      <c r="T928">
        <v>3.2405265596279299E-2</v>
      </c>
      <c r="U928">
        <v>2.23042040355994E-2</v>
      </c>
      <c r="V928">
        <v>82.519997000000004</v>
      </c>
      <c r="W928">
        <v>48.560001</v>
      </c>
      <c r="X928">
        <v>-0.160504508791559</v>
      </c>
      <c r="Y928">
        <v>1.5778467813143101E-3</v>
      </c>
      <c r="Z928">
        <v>0.98661084334164095</v>
      </c>
      <c r="AA928">
        <v>2.1004866191359799</v>
      </c>
      <c r="AB928">
        <v>1.2247925960206101</v>
      </c>
      <c r="AC928" t="s">
        <v>259</v>
      </c>
      <c r="AD928" t="s">
        <v>289</v>
      </c>
      <c r="AE928" t="s">
        <v>56</v>
      </c>
      <c r="AF928" t="s">
        <v>59</v>
      </c>
      <c r="AG928" t="s">
        <v>290</v>
      </c>
      <c r="AI928">
        <v>804328</v>
      </c>
      <c r="AJ928">
        <v>1985</v>
      </c>
      <c r="AK928" t="s">
        <v>291</v>
      </c>
      <c r="AL928" t="s">
        <v>276</v>
      </c>
      <c r="AM928" t="s">
        <v>245</v>
      </c>
    </row>
    <row r="929" spans="1:39" x14ac:dyDescent="0.3">
      <c r="A929" s="1">
        <v>43614</v>
      </c>
      <c r="B929" t="s">
        <v>8</v>
      </c>
      <c r="C929" t="s">
        <v>239</v>
      </c>
      <c r="D929">
        <v>1500</v>
      </c>
      <c r="E929">
        <v>14</v>
      </c>
      <c r="F929">
        <v>65.360000999999997</v>
      </c>
      <c r="G929">
        <v>66.150002000000001</v>
      </c>
      <c r="H929">
        <v>64.760002</v>
      </c>
      <c r="I929">
        <v>65.760002</v>
      </c>
      <c r="J929">
        <v>65.164367999999996</v>
      </c>
      <c r="K929">
        <v>16312600</v>
      </c>
      <c r="L929">
        <v>2.2360000000000002</v>
      </c>
      <c r="M929">
        <v>5.9483052355824399E-3</v>
      </c>
      <c r="N929">
        <v>-0.167486727551553</v>
      </c>
      <c r="O929">
        <v>-0.27574980569483398</v>
      </c>
      <c r="P929">
        <v>0.22652631135280499</v>
      </c>
      <c r="Q929">
        <v>0.13415109933102601</v>
      </c>
      <c r="R929">
        <v>4.73155084754577E-2</v>
      </c>
      <c r="S929">
        <v>3.1835912348300299E-2</v>
      </c>
      <c r="T929">
        <v>3.8176375018065201E-2</v>
      </c>
      <c r="U929">
        <v>2.4065843094230901E-2</v>
      </c>
      <c r="V929">
        <v>90.339995999999999</v>
      </c>
      <c r="W929">
        <v>49.099997999999999</v>
      </c>
      <c r="X929">
        <v>-0.18450397026503501</v>
      </c>
      <c r="Y929">
        <v>-6.9359101493404697E-3</v>
      </c>
      <c r="Z929">
        <v>1.0044643816552701</v>
      </c>
      <c r="AA929">
        <v>0.49719360428334097</v>
      </c>
      <c r="AB929">
        <v>0.67809670434594904</v>
      </c>
      <c r="AC929" t="s">
        <v>259</v>
      </c>
      <c r="AD929" t="s">
        <v>289</v>
      </c>
      <c r="AE929" t="s">
        <v>56</v>
      </c>
      <c r="AF929" t="s">
        <v>59</v>
      </c>
      <c r="AG929" t="s">
        <v>290</v>
      </c>
      <c r="AI929">
        <v>804328</v>
      </c>
      <c r="AJ929">
        <v>1985</v>
      </c>
      <c r="AK929" t="s">
        <v>291</v>
      </c>
      <c r="AL929" t="s">
        <v>276</v>
      </c>
      <c r="AM929" t="s">
        <v>245</v>
      </c>
    </row>
    <row r="930" spans="1:39" x14ac:dyDescent="0.3">
      <c r="A930" s="1">
        <v>43616</v>
      </c>
      <c r="B930" t="s">
        <v>8</v>
      </c>
      <c r="C930" t="s">
        <v>239</v>
      </c>
      <c r="D930">
        <v>2000</v>
      </c>
      <c r="E930">
        <v>14</v>
      </c>
      <c r="F930">
        <v>65.779999000000004</v>
      </c>
      <c r="G930">
        <v>67.839995999999999</v>
      </c>
      <c r="H930">
        <v>65.529999000000004</v>
      </c>
      <c r="I930">
        <v>66.819999999999993</v>
      </c>
      <c r="J930">
        <v>66.214766999999995</v>
      </c>
      <c r="K930">
        <v>15060300</v>
      </c>
      <c r="L930">
        <v>2.1419999999999999</v>
      </c>
      <c r="M930">
        <v>3.4480702454251001E-3</v>
      </c>
      <c r="N930">
        <v>-2.1321507049970202E-2</v>
      </c>
      <c r="O930">
        <v>-0.25385531611836198</v>
      </c>
      <c r="P930">
        <v>0.220882369964162</v>
      </c>
      <c r="Q930">
        <v>0.16628083611758601</v>
      </c>
      <c r="R930">
        <v>1.73672117300246E-2</v>
      </c>
      <c r="S930">
        <v>3.2192988259982999E-2</v>
      </c>
      <c r="T930">
        <v>3.81635507791614E-2</v>
      </c>
      <c r="U930">
        <v>2.4046532901476202E-2</v>
      </c>
      <c r="V930">
        <v>90.339995999999999</v>
      </c>
      <c r="W930">
        <v>49.099997999999999</v>
      </c>
      <c r="X930">
        <v>-0.18450397026503501</v>
      </c>
      <c r="Y930">
        <v>-1.3283204951564801E-2</v>
      </c>
      <c r="Z930">
        <v>0.99771211620564004</v>
      </c>
      <c r="AA930">
        <v>0.64418157959364697</v>
      </c>
      <c r="AB930">
        <v>0.58453733608988701</v>
      </c>
      <c r="AC930" t="s">
        <v>259</v>
      </c>
      <c r="AD930" t="s">
        <v>289</v>
      </c>
      <c r="AE930" t="s">
        <v>56</v>
      </c>
      <c r="AF930" t="s">
        <v>59</v>
      </c>
      <c r="AG930" t="s">
        <v>290</v>
      </c>
      <c r="AI930">
        <v>804328</v>
      </c>
      <c r="AJ930">
        <v>1985</v>
      </c>
      <c r="AK930" t="s">
        <v>291</v>
      </c>
      <c r="AL930" t="s">
        <v>276</v>
      </c>
      <c r="AM930" t="s">
        <v>245</v>
      </c>
    </row>
    <row r="931" spans="1:39" x14ac:dyDescent="0.3">
      <c r="A931" s="1">
        <v>43628</v>
      </c>
      <c r="B931" t="s">
        <v>8</v>
      </c>
      <c r="C931" t="s">
        <v>239</v>
      </c>
      <c r="D931">
        <v>500</v>
      </c>
      <c r="E931">
        <v>14</v>
      </c>
      <c r="F931">
        <v>69.529999000000004</v>
      </c>
      <c r="G931">
        <v>70.370002999999997</v>
      </c>
      <c r="H931">
        <v>69.199996999999996</v>
      </c>
      <c r="I931">
        <v>69.589995999999999</v>
      </c>
      <c r="J931">
        <v>69.589995999999999</v>
      </c>
      <c r="K931">
        <v>9396200</v>
      </c>
      <c r="L931">
        <v>2.1269999999999998</v>
      </c>
      <c r="M931">
        <v>-2.3433608970110702E-2</v>
      </c>
      <c r="N931">
        <v>3.7629783830828101E-2</v>
      </c>
      <c r="O931">
        <v>-0.20076528269350899</v>
      </c>
      <c r="P931">
        <v>0.23732071964094301</v>
      </c>
      <c r="Q931">
        <v>0.18996550462880599</v>
      </c>
      <c r="R931">
        <v>1.87221758403734E-2</v>
      </c>
      <c r="S931">
        <v>3.2813862833697201E-2</v>
      </c>
      <c r="T931">
        <v>3.8353488418762502E-2</v>
      </c>
      <c r="U931">
        <v>2.42060937891505E-2</v>
      </c>
      <c r="V931">
        <v>90.339995999999999</v>
      </c>
      <c r="W931">
        <v>49.099997999999999</v>
      </c>
      <c r="X931">
        <v>-0.18450397026503501</v>
      </c>
      <c r="Y931">
        <v>-2.0396578921351798E-3</v>
      </c>
      <c r="Z931">
        <v>1.0060478340496</v>
      </c>
      <c r="AA931">
        <v>0.74913735616606703</v>
      </c>
      <c r="AB931">
        <v>0.74530805822798596</v>
      </c>
      <c r="AC931" t="s">
        <v>259</v>
      </c>
      <c r="AD931" t="s">
        <v>289</v>
      </c>
      <c r="AE931" t="s">
        <v>56</v>
      </c>
      <c r="AF931" t="s">
        <v>59</v>
      </c>
      <c r="AG931" t="s">
        <v>290</v>
      </c>
      <c r="AI931">
        <v>804328</v>
      </c>
      <c r="AJ931">
        <v>1985</v>
      </c>
      <c r="AK931" t="s">
        <v>291</v>
      </c>
      <c r="AL931" t="s">
        <v>276</v>
      </c>
      <c r="AM931" t="s">
        <v>245</v>
      </c>
    </row>
    <row r="932" spans="1:39" x14ac:dyDescent="0.3">
      <c r="A932" s="1">
        <v>43556</v>
      </c>
      <c r="B932" t="s">
        <v>8</v>
      </c>
      <c r="C932" t="s">
        <v>246</v>
      </c>
      <c r="D932">
        <v>2800</v>
      </c>
      <c r="E932">
        <v>15</v>
      </c>
      <c r="F932">
        <v>57.639998999999897</v>
      </c>
      <c r="G932">
        <v>58.150002000000001</v>
      </c>
      <c r="H932">
        <v>57.110000999999997</v>
      </c>
      <c r="I932">
        <v>57.810001</v>
      </c>
      <c r="J932">
        <v>57.286377000000002</v>
      </c>
      <c r="K932">
        <v>12066500</v>
      </c>
      <c r="L932">
        <v>2.4969999999999999</v>
      </c>
      <c r="M932">
        <v>1.35843784872451E-2</v>
      </c>
      <c r="N932">
        <v>2.0446365460264598E-2</v>
      </c>
      <c r="O932">
        <v>9.1099172211245694E-2</v>
      </c>
      <c r="P932">
        <v>2.9010221406772899E-2</v>
      </c>
      <c r="Q932">
        <v>8.4218656305982895E-2</v>
      </c>
      <c r="R932">
        <v>1.6849106496493502E-2</v>
      </c>
      <c r="S932">
        <v>1.2865753359876501E-2</v>
      </c>
      <c r="T932">
        <v>1.39709955475862E-2</v>
      </c>
      <c r="U932">
        <v>1.6842450545102201E-2</v>
      </c>
      <c r="V932">
        <v>76.5</v>
      </c>
      <c r="W932">
        <v>48.560001</v>
      </c>
      <c r="X932">
        <v>-0.160504508791559</v>
      </c>
      <c r="Y932">
        <v>1.1502195497633099E-2</v>
      </c>
      <c r="Z932">
        <v>1.0071437418012801</v>
      </c>
      <c r="AA932">
        <v>0.32875337381568698</v>
      </c>
      <c r="AB932">
        <v>0.326876200040849</v>
      </c>
      <c r="AC932" t="s">
        <v>260</v>
      </c>
      <c r="AD932" t="s">
        <v>289</v>
      </c>
      <c r="AE932" t="s">
        <v>56</v>
      </c>
      <c r="AF932" t="s">
        <v>59</v>
      </c>
      <c r="AG932" t="s">
        <v>290</v>
      </c>
      <c r="AI932">
        <v>804328</v>
      </c>
      <c r="AJ932">
        <v>1985</v>
      </c>
      <c r="AK932" t="s">
        <v>291</v>
      </c>
      <c r="AL932" t="s">
        <v>276</v>
      </c>
      <c r="AM932" t="s">
        <v>245</v>
      </c>
    </row>
    <row r="933" spans="1:39" x14ac:dyDescent="0.3">
      <c r="A933" s="1">
        <v>43577</v>
      </c>
      <c r="B933" t="s">
        <v>8</v>
      </c>
      <c r="C933" t="s">
        <v>239</v>
      </c>
      <c r="D933">
        <v>1500</v>
      </c>
      <c r="E933">
        <v>15</v>
      </c>
      <c r="F933">
        <v>79.830001999999993</v>
      </c>
      <c r="G933">
        <v>82.5</v>
      </c>
      <c r="H933">
        <v>79.339995999999999</v>
      </c>
      <c r="I933">
        <v>81.970000999999996</v>
      </c>
      <c r="J933">
        <v>81.227538999999993</v>
      </c>
      <c r="K933">
        <v>33292500</v>
      </c>
      <c r="L933">
        <v>2.59</v>
      </c>
      <c r="M933">
        <v>2.5702600904845201E-2</v>
      </c>
      <c r="N933">
        <v>0.36417958468035799</v>
      </c>
      <c r="O933">
        <v>0.36049895488678901</v>
      </c>
      <c r="P933">
        <v>0.40568388173997999</v>
      </c>
      <c r="Q933">
        <v>0.486024729141665</v>
      </c>
      <c r="R933">
        <v>8.8266636171765195E-2</v>
      </c>
      <c r="S933">
        <v>5.0859140722977397E-2</v>
      </c>
      <c r="T933">
        <v>3.2496827443986798E-2</v>
      </c>
      <c r="U933">
        <v>2.21209837824928E-2</v>
      </c>
      <c r="V933">
        <v>82.519997000000004</v>
      </c>
      <c r="W933">
        <v>48.560001</v>
      </c>
      <c r="X933">
        <v>-0.160504508791559</v>
      </c>
      <c r="Y933">
        <v>1.0115060212163699E-3</v>
      </c>
      <c r="Z933">
        <v>0.97520297700379199</v>
      </c>
      <c r="AA933">
        <v>2.4811110430912402</v>
      </c>
      <c r="AB933">
        <v>1.6683627974406401</v>
      </c>
      <c r="AC933" t="s">
        <v>260</v>
      </c>
      <c r="AD933" t="s">
        <v>289</v>
      </c>
      <c r="AE933" t="s">
        <v>56</v>
      </c>
      <c r="AF933" t="s">
        <v>59</v>
      </c>
      <c r="AG933" t="s">
        <v>290</v>
      </c>
      <c r="AI933">
        <v>804328</v>
      </c>
      <c r="AJ933">
        <v>1985</v>
      </c>
      <c r="AK933" t="s">
        <v>291</v>
      </c>
      <c r="AL933" t="s">
        <v>276</v>
      </c>
      <c r="AM933" t="s">
        <v>245</v>
      </c>
    </row>
    <row r="934" spans="1:39" x14ac:dyDescent="0.3">
      <c r="A934" s="1">
        <v>43599</v>
      </c>
      <c r="B934" t="s">
        <v>8</v>
      </c>
      <c r="C934" t="s">
        <v>246</v>
      </c>
      <c r="D934">
        <v>500</v>
      </c>
      <c r="E934">
        <v>15</v>
      </c>
      <c r="F934">
        <v>84.269997000000004</v>
      </c>
      <c r="G934">
        <v>86.440002000000007</v>
      </c>
      <c r="H934">
        <v>84</v>
      </c>
      <c r="I934">
        <v>86.129997000000003</v>
      </c>
      <c r="J934">
        <v>85.349861000000004</v>
      </c>
      <c r="K934">
        <v>14353700</v>
      </c>
      <c r="L934">
        <v>2.419</v>
      </c>
      <c r="M934">
        <v>2.63513687068457E-2</v>
      </c>
      <c r="N934">
        <v>1.0856356705290501E-2</v>
      </c>
      <c r="O934">
        <v>0.43229336698545801</v>
      </c>
      <c r="P934">
        <v>0.52273489519614402</v>
      </c>
      <c r="Q934">
        <v>0.48616853303257901</v>
      </c>
      <c r="R934">
        <v>2.1971069244789199E-2</v>
      </c>
      <c r="S934">
        <v>5.24156282187518E-2</v>
      </c>
      <c r="T934">
        <v>3.2795285414776498E-2</v>
      </c>
      <c r="U934">
        <v>2.24458568040776E-2</v>
      </c>
      <c r="V934">
        <v>90.339995999999999</v>
      </c>
      <c r="W934">
        <v>49.099997999999999</v>
      </c>
      <c r="X934">
        <v>-0.160504508791559</v>
      </c>
      <c r="Y934">
        <v>7.98398755130913E-3</v>
      </c>
      <c r="Z934">
        <v>0.99536744274325295</v>
      </c>
      <c r="AA934">
        <v>2.0939557821180901</v>
      </c>
      <c r="AB934">
        <v>2.1681766395258601</v>
      </c>
      <c r="AC934" t="s">
        <v>260</v>
      </c>
      <c r="AD934" t="s">
        <v>289</v>
      </c>
      <c r="AE934" t="s">
        <v>56</v>
      </c>
      <c r="AF934" t="s">
        <v>59</v>
      </c>
      <c r="AG934" t="s">
        <v>290</v>
      </c>
      <c r="AI934">
        <v>804328</v>
      </c>
      <c r="AJ934">
        <v>1985</v>
      </c>
      <c r="AK934" t="s">
        <v>291</v>
      </c>
      <c r="AL934" t="s">
        <v>276</v>
      </c>
      <c r="AM934" t="s">
        <v>245</v>
      </c>
    </row>
    <row r="935" spans="1:39" x14ac:dyDescent="0.3">
      <c r="A935" s="1">
        <v>43623</v>
      </c>
      <c r="B935" t="s">
        <v>8</v>
      </c>
      <c r="C935" t="s">
        <v>239</v>
      </c>
      <c r="D935">
        <v>1200</v>
      </c>
      <c r="E935">
        <v>15</v>
      </c>
      <c r="F935">
        <v>67.690002000000007</v>
      </c>
      <c r="G935">
        <v>68.779999000000004</v>
      </c>
      <c r="H935">
        <v>67.300003000000004</v>
      </c>
      <c r="I935">
        <v>68.690002000000007</v>
      </c>
      <c r="J935">
        <v>68.690002000000007</v>
      </c>
      <c r="K935">
        <v>10495600</v>
      </c>
      <c r="L935">
        <v>2.0840000000000001</v>
      </c>
      <c r="M935">
        <v>1.6143673410200701E-2</v>
      </c>
      <c r="N935">
        <v>3.6700152809514899E-2</v>
      </c>
      <c r="O935">
        <v>-0.20629880660355701</v>
      </c>
      <c r="P935">
        <v>0.25846042701768002</v>
      </c>
      <c r="Q935">
        <v>0.17845122257648499</v>
      </c>
      <c r="R935">
        <v>1.51260493518778E-2</v>
      </c>
      <c r="S935">
        <v>3.2284809455468799E-2</v>
      </c>
      <c r="T935">
        <v>3.8119789753123398E-2</v>
      </c>
      <c r="U935">
        <v>2.4116220498040599E-2</v>
      </c>
      <c r="V935">
        <v>90.339995999999999</v>
      </c>
      <c r="W935">
        <v>49.099997999999999</v>
      </c>
      <c r="X935">
        <v>-0.18450397026503501</v>
      </c>
      <c r="Y935">
        <v>1.0442979367750601E-2</v>
      </c>
      <c r="Z935">
        <v>0.99808749026005605</v>
      </c>
      <c r="AA935">
        <v>0.70058916191697196</v>
      </c>
      <c r="AB935">
        <v>0.69174691190191595</v>
      </c>
      <c r="AC935" t="s">
        <v>260</v>
      </c>
      <c r="AD935" t="s">
        <v>289</v>
      </c>
      <c r="AE935" t="s">
        <v>56</v>
      </c>
      <c r="AF935" t="s">
        <v>59</v>
      </c>
      <c r="AG935" t="s">
        <v>290</v>
      </c>
      <c r="AI935">
        <v>804328</v>
      </c>
      <c r="AJ935">
        <v>1985</v>
      </c>
      <c r="AK935" t="s">
        <v>291</v>
      </c>
      <c r="AL935" t="s">
        <v>276</v>
      </c>
      <c r="AM935" t="s">
        <v>245</v>
      </c>
    </row>
    <row r="936" spans="1:39" x14ac:dyDescent="0.3">
      <c r="A936" s="1">
        <v>43559</v>
      </c>
      <c r="B936" t="s">
        <v>8</v>
      </c>
      <c r="C936" t="s">
        <v>246</v>
      </c>
      <c r="D936">
        <v>1700</v>
      </c>
      <c r="E936">
        <v>16</v>
      </c>
      <c r="F936">
        <v>57.75</v>
      </c>
      <c r="G936">
        <v>58.610000999999997</v>
      </c>
      <c r="H936">
        <v>57.689999</v>
      </c>
      <c r="I936">
        <v>57.860000999999997</v>
      </c>
      <c r="J936">
        <v>57.335921999999997</v>
      </c>
      <c r="K936">
        <v>9905100</v>
      </c>
      <c r="L936">
        <v>2.512</v>
      </c>
      <c r="M936">
        <v>3.1158307916484E-3</v>
      </c>
      <c r="N936">
        <v>2.2901142940235E-2</v>
      </c>
      <c r="O936">
        <v>8.1714878371856994E-2</v>
      </c>
      <c r="P936">
        <v>4.96070067584196E-2</v>
      </c>
      <c r="Q936">
        <v>9.2691868484617607E-2</v>
      </c>
      <c r="R936">
        <v>7.6535554056815797E-3</v>
      </c>
      <c r="S936">
        <v>1.2605644624415E-2</v>
      </c>
      <c r="T936">
        <v>1.3427686622917E-2</v>
      </c>
      <c r="U936">
        <v>1.6710043652212701E-2</v>
      </c>
      <c r="V936">
        <v>76.5</v>
      </c>
      <c r="W936">
        <v>48.560001</v>
      </c>
      <c r="X936">
        <v>-0.160504508791559</v>
      </c>
      <c r="Y936">
        <v>2.0824655091414399E-3</v>
      </c>
      <c r="Z936">
        <v>1.00100244883359</v>
      </c>
      <c r="AA936">
        <v>0.37497670221392199</v>
      </c>
      <c r="AB936">
        <v>0.38618973594347</v>
      </c>
      <c r="AC936" t="s">
        <v>261</v>
      </c>
      <c r="AD936" t="s">
        <v>289</v>
      </c>
      <c r="AE936" t="s">
        <v>56</v>
      </c>
      <c r="AF936" t="s">
        <v>59</v>
      </c>
      <c r="AG936" t="s">
        <v>290</v>
      </c>
      <c r="AI936">
        <v>804328</v>
      </c>
      <c r="AJ936">
        <v>1985</v>
      </c>
      <c r="AK936" t="s">
        <v>291</v>
      </c>
      <c r="AL936" t="s">
        <v>276</v>
      </c>
      <c r="AM936" t="s">
        <v>245</v>
      </c>
    </row>
    <row r="937" spans="1:39" x14ac:dyDescent="0.3">
      <c r="A937" s="1">
        <v>43570</v>
      </c>
      <c r="B937" t="s">
        <v>8</v>
      </c>
      <c r="C937" t="s">
        <v>246</v>
      </c>
      <c r="D937">
        <v>2100</v>
      </c>
      <c r="E937">
        <v>16</v>
      </c>
      <c r="F937">
        <v>57.139998999999897</v>
      </c>
      <c r="G937">
        <v>57.669998</v>
      </c>
      <c r="H937">
        <v>57.029998999999997</v>
      </c>
      <c r="I937">
        <v>57.18</v>
      </c>
      <c r="J937">
        <v>56.662082999999903</v>
      </c>
      <c r="K937">
        <v>10712500</v>
      </c>
      <c r="L937">
        <v>2.5529999999999999</v>
      </c>
      <c r="M937">
        <v>4.0305016400936904E-3</v>
      </c>
      <c r="N937">
        <v>-1.00922105992814E-2</v>
      </c>
      <c r="O937">
        <v>3.1624604704827398E-2</v>
      </c>
      <c r="P937">
        <v>9.4645094590651395E-3</v>
      </c>
      <c r="Q937">
        <v>6.7502675197362E-2</v>
      </c>
      <c r="R937">
        <v>1.42525855096337E-2</v>
      </c>
      <c r="S937">
        <v>1.19546448999709E-2</v>
      </c>
      <c r="T937">
        <v>1.35707623256211E-2</v>
      </c>
      <c r="U937">
        <v>1.6570997153885499E-2</v>
      </c>
      <c r="V937">
        <v>76.5</v>
      </c>
      <c r="W937">
        <v>48.560001</v>
      </c>
      <c r="X937">
        <v>-0.160504508791559</v>
      </c>
      <c r="Y937">
        <v>-6.2956724975841202E-4</v>
      </c>
      <c r="Z937">
        <v>0.98857937007650998</v>
      </c>
      <c r="AA937">
        <v>0.23298696736851701</v>
      </c>
      <c r="AB937">
        <v>0.28479072427833602</v>
      </c>
      <c r="AC937" t="s">
        <v>261</v>
      </c>
      <c r="AD937" t="s">
        <v>289</v>
      </c>
      <c r="AE937" t="s">
        <v>56</v>
      </c>
      <c r="AF937" t="s">
        <v>59</v>
      </c>
      <c r="AG937" t="s">
        <v>290</v>
      </c>
      <c r="AI937">
        <v>804328</v>
      </c>
      <c r="AJ937">
        <v>1985</v>
      </c>
      <c r="AK937" t="s">
        <v>291</v>
      </c>
      <c r="AL937" t="s">
        <v>276</v>
      </c>
      <c r="AM937" t="s">
        <v>245</v>
      </c>
    </row>
    <row r="938" spans="1:39" x14ac:dyDescent="0.3">
      <c r="A938" s="1">
        <v>43614</v>
      </c>
      <c r="B938" t="s">
        <v>8</v>
      </c>
      <c r="C938" t="s">
        <v>239</v>
      </c>
      <c r="D938">
        <v>2700</v>
      </c>
      <c r="E938">
        <v>16</v>
      </c>
      <c r="F938">
        <v>65.360000999999997</v>
      </c>
      <c r="G938">
        <v>66.150002000000001</v>
      </c>
      <c r="H938">
        <v>64.760002</v>
      </c>
      <c r="I938">
        <v>65.760002</v>
      </c>
      <c r="J938">
        <v>65.164367999999996</v>
      </c>
      <c r="K938">
        <v>16312600</v>
      </c>
      <c r="L938">
        <v>2.2360000000000002</v>
      </c>
      <c r="M938">
        <v>5.9483052355824399E-3</v>
      </c>
      <c r="N938">
        <v>-0.167486727551553</v>
      </c>
      <c r="O938">
        <v>-0.27574980569483398</v>
      </c>
      <c r="P938">
        <v>0.22652631135280499</v>
      </c>
      <c r="Q938">
        <v>0.13415109933102601</v>
      </c>
      <c r="R938">
        <v>4.73155084754577E-2</v>
      </c>
      <c r="S938">
        <v>3.1835912348300299E-2</v>
      </c>
      <c r="T938">
        <v>3.8176375018065201E-2</v>
      </c>
      <c r="U938">
        <v>2.4065843094230901E-2</v>
      </c>
      <c r="V938">
        <v>90.339995999999999</v>
      </c>
      <c r="W938">
        <v>49.099997999999999</v>
      </c>
      <c r="X938">
        <v>-0.18450397026503501</v>
      </c>
      <c r="Y938">
        <v>-6.9359101493404697E-3</v>
      </c>
      <c r="Z938">
        <v>1.0044643816552701</v>
      </c>
      <c r="AA938">
        <v>0.49719360428334097</v>
      </c>
      <c r="AB938">
        <v>0.67809670434594904</v>
      </c>
      <c r="AC938" t="s">
        <v>261</v>
      </c>
      <c r="AD938" t="s">
        <v>289</v>
      </c>
      <c r="AE938" t="s">
        <v>56</v>
      </c>
      <c r="AF938" t="s">
        <v>59</v>
      </c>
      <c r="AG938" t="s">
        <v>290</v>
      </c>
      <c r="AI938">
        <v>804328</v>
      </c>
      <c r="AJ938">
        <v>1985</v>
      </c>
      <c r="AK938" t="s">
        <v>291</v>
      </c>
      <c r="AL938" t="s">
        <v>276</v>
      </c>
      <c r="AM938" t="s">
        <v>245</v>
      </c>
    </row>
    <row r="939" spans="1:39" x14ac:dyDescent="0.3">
      <c r="A939" s="1">
        <v>43615</v>
      </c>
      <c r="B939" t="s">
        <v>8</v>
      </c>
      <c r="C939" t="s">
        <v>246</v>
      </c>
      <c r="D939">
        <v>1800</v>
      </c>
      <c r="E939">
        <v>16</v>
      </c>
      <c r="F939">
        <v>65.970000999999996</v>
      </c>
      <c r="G939">
        <v>67.069999999999993</v>
      </c>
      <c r="H939">
        <v>65.930000000000007</v>
      </c>
      <c r="I939">
        <v>66.589995999999999</v>
      </c>
      <c r="J939">
        <v>65.986846999999997</v>
      </c>
      <c r="K939">
        <v>11554600</v>
      </c>
      <c r="L939">
        <v>2.2269999999999999</v>
      </c>
      <c r="M939">
        <v>1.2542617809277699E-2</v>
      </c>
      <c r="N939">
        <v>-4.0034706643161402E-2</v>
      </c>
      <c r="O939">
        <v>-0.27022317175704402</v>
      </c>
      <c r="P939">
        <v>0.232491759735521</v>
      </c>
      <c r="Q939">
        <v>0.16557668494063499</v>
      </c>
      <c r="R939">
        <v>1.73059306602119E-2</v>
      </c>
      <c r="S939">
        <v>3.2018803303985599E-2</v>
      </c>
      <c r="T939">
        <v>3.8191284605858598E-2</v>
      </c>
      <c r="U939">
        <v>2.4046248523917398E-2</v>
      </c>
      <c r="V939">
        <v>90.339995999999999</v>
      </c>
      <c r="W939">
        <v>49.099997999999999</v>
      </c>
      <c r="X939">
        <v>-0.18450397026503501</v>
      </c>
      <c r="Y939">
        <v>2.0962723552933101E-3</v>
      </c>
      <c r="Z939">
        <v>1.0014121463941099</v>
      </c>
      <c r="AA939">
        <v>0.63732305612287798</v>
      </c>
      <c r="AB939">
        <v>0.62673405702102702</v>
      </c>
      <c r="AC939" t="s">
        <v>261</v>
      </c>
      <c r="AD939" t="s">
        <v>289</v>
      </c>
      <c r="AE939" t="s">
        <v>56</v>
      </c>
      <c r="AF939" t="s">
        <v>59</v>
      </c>
      <c r="AG939" t="s">
        <v>290</v>
      </c>
      <c r="AI939">
        <v>804328</v>
      </c>
      <c r="AJ939">
        <v>1985</v>
      </c>
      <c r="AK939" t="s">
        <v>291</v>
      </c>
      <c r="AL939" t="s">
        <v>276</v>
      </c>
      <c r="AM939" t="s">
        <v>245</v>
      </c>
    </row>
    <row r="940" spans="1:39" x14ac:dyDescent="0.3">
      <c r="A940" s="1">
        <v>43636</v>
      </c>
      <c r="B940" t="s">
        <v>8</v>
      </c>
      <c r="C940" t="s">
        <v>246</v>
      </c>
      <c r="D940">
        <v>1300</v>
      </c>
      <c r="E940">
        <v>16</v>
      </c>
      <c r="F940">
        <v>73.190002000000007</v>
      </c>
      <c r="G940">
        <v>73.669997999999893</v>
      </c>
      <c r="H940">
        <v>72.230002999999996</v>
      </c>
      <c r="I940">
        <v>72.739998</v>
      </c>
      <c r="J940">
        <v>72.739998</v>
      </c>
      <c r="K940">
        <v>9871800</v>
      </c>
      <c r="L940">
        <v>2.0009999999999999</v>
      </c>
      <c r="M940">
        <v>1.3006894226746699E-2</v>
      </c>
      <c r="N940">
        <v>3.93966703478787E-2</v>
      </c>
      <c r="O940">
        <v>-4.2867809185906498E-2</v>
      </c>
      <c r="P940">
        <v>0.239520749418561</v>
      </c>
      <c r="Q940">
        <v>0.25497361120309397</v>
      </c>
      <c r="R940">
        <v>2.1409358269739699E-2</v>
      </c>
      <c r="S940">
        <v>3.0527529601594099E-2</v>
      </c>
      <c r="T940">
        <v>3.86770811877271E-2</v>
      </c>
      <c r="U940">
        <v>2.43455465832755E-2</v>
      </c>
      <c r="V940">
        <v>90.339995999999999</v>
      </c>
      <c r="W940">
        <v>49.099997999999999</v>
      </c>
      <c r="X940">
        <v>-0.18450397026503501</v>
      </c>
      <c r="Y940">
        <v>9.4276054361659405E-3</v>
      </c>
      <c r="Z940">
        <v>1.01747951978994</v>
      </c>
      <c r="AA940">
        <v>1.0406376472427501</v>
      </c>
      <c r="AB940">
        <v>0.87846807564080698</v>
      </c>
      <c r="AC940" t="s">
        <v>261</v>
      </c>
      <c r="AD940" t="s">
        <v>289</v>
      </c>
      <c r="AE940" t="s">
        <v>56</v>
      </c>
      <c r="AF940" t="s">
        <v>59</v>
      </c>
      <c r="AG940" t="s">
        <v>290</v>
      </c>
      <c r="AI940">
        <v>804328</v>
      </c>
      <c r="AJ940">
        <v>1985</v>
      </c>
      <c r="AK940" t="s">
        <v>291</v>
      </c>
      <c r="AL940" t="s">
        <v>276</v>
      </c>
      <c r="AM940" t="s">
        <v>245</v>
      </c>
    </row>
    <row r="941" spans="1:39" x14ac:dyDescent="0.3">
      <c r="A941" s="1">
        <v>43558</v>
      </c>
      <c r="B941" t="s">
        <v>8</v>
      </c>
      <c r="C941" t="s">
        <v>239</v>
      </c>
      <c r="D941">
        <v>1400</v>
      </c>
      <c r="E941">
        <v>17</v>
      </c>
      <c r="F941">
        <v>58.200001</v>
      </c>
      <c r="G941">
        <v>58.290000999999997</v>
      </c>
      <c r="H941">
        <v>57.18</v>
      </c>
      <c r="I941">
        <v>57.68</v>
      </c>
      <c r="J941">
        <v>57.157550999999998</v>
      </c>
      <c r="K941">
        <v>11563400</v>
      </c>
      <c r="L941">
        <v>2.5169999999999999</v>
      </c>
      <c r="M941">
        <v>-7.0830679198701499E-3</v>
      </c>
      <c r="N941">
        <v>1.34393927088704E-2</v>
      </c>
      <c r="O941">
        <v>8.1569765035680294E-2</v>
      </c>
      <c r="P941">
        <v>1.6426977458195598E-2</v>
      </c>
      <c r="Q941">
        <v>9.3402352915595802E-2</v>
      </c>
      <c r="R941">
        <v>9.1328931303516995E-3</v>
      </c>
      <c r="S941">
        <v>1.26060106609072E-2</v>
      </c>
      <c r="T941">
        <v>1.39744566390926E-2</v>
      </c>
      <c r="U941">
        <v>1.6710569083107901E-2</v>
      </c>
      <c r="V941">
        <v>76.5</v>
      </c>
      <c r="W941">
        <v>48.560001</v>
      </c>
      <c r="X941">
        <v>-0.160504508791559</v>
      </c>
      <c r="Y941">
        <v>2.1460723821998401E-3</v>
      </c>
      <c r="Z941">
        <v>0.99728786780281098</v>
      </c>
      <c r="AA941">
        <v>0.37864700831086201</v>
      </c>
      <c r="AB941">
        <v>0.365153468598447</v>
      </c>
      <c r="AC941" t="s">
        <v>262</v>
      </c>
      <c r="AD941" t="s">
        <v>289</v>
      </c>
      <c r="AE941" t="s">
        <v>56</v>
      </c>
      <c r="AF941" t="s">
        <v>59</v>
      </c>
      <c r="AG941" t="s">
        <v>290</v>
      </c>
      <c r="AI941">
        <v>804328</v>
      </c>
      <c r="AJ941">
        <v>1985</v>
      </c>
      <c r="AK941" t="s">
        <v>291</v>
      </c>
      <c r="AL941" t="s">
        <v>276</v>
      </c>
      <c r="AM941" t="s">
        <v>245</v>
      </c>
    </row>
    <row r="942" spans="1:39" x14ac:dyDescent="0.3">
      <c r="A942" s="1">
        <v>43560</v>
      </c>
      <c r="B942" t="s">
        <v>8</v>
      </c>
      <c r="C942" t="s">
        <v>246</v>
      </c>
      <c r="D942">
        <v>2200</v>
      </c>
      <c r="E942">
        <v>17</v>
      </c>
      <c r="F942">
        <v>57.98</v>
      </c>
      <c r="G942">
        <v>58.189999</v>
      </c>
      <c r="H942">
        <v>57.689999</v>
      </c>
      <c r="I942">
        <v>57.990001999999997</v>
      </c>
      <c r="J942">
        <v>57.464744999999901</v>
      </c>
      <c r="K942">
        <v>12332600</v>
      </c>
      <c r="L942">
        <v>2.5009999999999999</v>
      </c>
      <c r="M942">
        <v>2.24429103833958E-3</v>
      </c>
      <c r="N942">
        <v>1.6693161051541699E-2</v>
      </c>
      <c r="O942">
        <v>5.6580406473197703E-2</v>
      </c>
      <c r="P942">
        <v>3.5822548311725398E-2</v>
      </c>
      <c r="Q942">
        <v>9.4027429795333295E-2</v>
      </c>
      <c r="R942">
        <v>7.3665410885696801E-3</v>
      </c>
      <c r="S942">
        <v>1.14442479414518E-2</v>
      </c>
      <c r="T942">
        <v>1.32868961136695E-2</v>
      </c>
      <c r="U942">
        <v>1.6710427684426099E-2</v>
      </c>
      <c r="V942">
        <v>76.5</v>
      </c>
      <c r="W942">
        <v>48.560001</v>
      </c>
      <c r="X942">
        <v>-0.160504508791559</v>
      </c>
      <c r="Y942">
        <v>4.62571739556182E-3</v>
      </c>
      <c r="Z942">
        <v>1.0022179857354301</v>
      </c>
      <c r="AA942">
        <v>0.38299725629612402</v>
      </c>
      <c r="AB942">
        <v>0.39688428214167099</v>
      </c>
      <c r="AC942" t="s">
        <v>262</v>
      </c>
      <c r="AD942" t="s">
        <v>289</v>
      </c>
      <c r="AE942" t="s">
        <v>56</v>
      </c>
      <c r="AF942" t="s">
        <v>59</v>
      </c>
      <c r="AG942" t="s">
        <v>290</v>
      </c>
      <c r="AI942">
        <v>804328</v>
      </c>
      <c r="AJ942">
        <v>1985</v>
      </c>
      <c r="AK942" t="s">
        <v>291</v>
      </c>
      <c r="AL942" t="s">
        <v>276</v>
      </c>
      <c r="AM942" t="s">
        <v>245</v>
      </c>
    </row>
    <row r="943" spans="1:39" x14ac:dyDescent="0.3">
      <c r="A943" s="1">
        <v>43578</v>
      </c>
      <c r="B943" t="s">
        <v>8</v>
      </c>
      <c r="C943" t="s">
        <v>239</v>
      </c>
      <c r="D943">
        <v>2000</v>
      </c>
      <c r="E943">
        <v>17</v>
      </c>
      <c r="F943">
        <v>83.900002000000001</v>
      </c>
      <c r="G943">
        <v>87.959998999999996</v>
      </c>
      <c r="H943">
        <v>83.269997000000004</v>
      </c>
      <c r="I943">
        <v>86.720000999999996</v>
      </c>
      <c r="J943">
        <v>85.934517</v>
      </c>
      <c r="K943">
        <v>56973700</v>
      </c>
      <c r="L943">
        <v>2.57</v>
      </c>
      <c r="M943">
        <v>5.6331236070219899E-2</v>
      </c>
      <c r="N943">
        <v>0.416480319110484</v>
      </c>
      <c r="O943">
        <v>0.40621491334061999</v>
      </c>
      <c r="P943">
        <v>0.47990533383616801</v>
      </c>
      <c r="Q943">
        <v>0.56408543675102996</v>
      </c>
      <c r="R943">
        <v>8.0862757491258902E-2</v>
      </c>
      <c r="S943">
        <v>5.1541472050938703E-2</v>
      </c>
      <c r="T943">
        <v>3.2942896512972303E-2</v>
      </c>
      <c r="U943">
        <v>2.23338995146171E-2</v>
      </c>
      <c r="V943">
        <v>87.959998999999996</v>
      </c>
      <c r="W943">
        <v>48.560001</v>
      </c>
      <c r="X943">
        <v>-0.160504508791559</v>
      </c>
      <c r="Y943">
        <v>8.8023511954049196E-3</v>
      </c>
      <c r="Z943">
        <v>0.98655084703881002</v>
      </c>
      <c r="AA943">
        <v>2.8613723311494299</v>
      </c>
      <c r="AB943">
        <v>2.19403987019682</v>
      </c>
      <c r="AC943" t="s">
        <v>262</v>
      </c>
      <c r="AD943" t="s">
        <v>289</v>
      </c>
      <c r="AE943" t="s">
        <v>56</v>
      </c>
      <c r="AF943" t="s">
        <v>59</v>
      </c>
      <c r="AG943" t="s">
        <v>290</v>
      </c>
      <c r="AI943">
        <v>804328</v>
      </c>
      <c r="AJ943">
        <v>1985</v>
      </c>
      <c r="AK943" t="s">
        <v>291</v>
      </c>
      <c r="AL943" t="s">
        <v>276</v>
      </c>
      <c r="AM943" t="s">
        <v>245</v>
      </c>
    </row>
    <row r="944" spans="1:39" x14ac:dyDescent="0.3">
      <c r="A944" s="1">
        <v>43584</v>
      </c>
      <c r="B944" t="s">
        <v>8</v>
      </c>
      <c r="C944" t="s">
        <v>246</v>
      </c>
      <c r="D944">
        <v>2400</v>
      </c>
      <c r="E944">
        <v>17</v>
      </c>
      <c r="F944">
        <v>86.400002000000001</v>
      </c>
      <c r="G944">
        <v>87.980002999999996</v>
      </c>
      <c r="H944">
        <v>85.839995999999999</v>
      </c>
      <c r="I944">
        <v>87.25</v>
      </c>
      <c r="J944">
        <v>86.459716999999998</v>
      </c>
      <c r="K944">
        <v>17930000</v>
      </c>
      <c r="L944">
        <v>2.536</v>
      </c>
      <c r="M944">
        <v>7.0159838714883996E-3</v>
      </c>
      <c r="N944">
        <v>6.2424266128721199E-2</v>
      </c>
      <c r="O944">
        <v>0.42730649125588199</v>
      </c>
      <c r="P944">
        <v>0.55559666759252502</v>
      </c>
      <c r="Q944">
        <v>0.58921545061807301</v>
      </c>
      <c r="R944">
        <v>2.8277367979678201E-2</v>
      </c>
      <c r="S944">
        <v>5.0982973182876298E-2</v>
      </c>
      <c r="T944">
        <v>3.2122712256742202E-2</v>
      </c>
      <c r="U944">
        <v>2.23349750725561E-2</v>
      </c>
      <c r="V944">
        <v>88.629997000000003</v>
      </c>
      <c r="W944">
        <v>49.099997999999999</v>
      </c>
      <c r="X944">
        <v>-0.160504508791559</v>
      </c>
      <c r="Y944">
        <v>1.07094833958194E-3</v>
      </c>
      <c r="Z944">
        <v>0.98849852962273899</v>
      </c>
      <c r="AA944">
        <v>2.83200151365922</v>
      </c>
      <c r="AB944">
        <v>2.8720859836777302</v>
      </c>
      <c r="AC944" t="s">
        <v>262</v>
      </c>
      <c r="AD944" t="s">
        <v>289</v>
      </c>
      <c r="AE944" t="s">
        <v>56</v>
      </c>
      <c r="AF944" t="s">
        <v>59</v>
      </c>
      <c r="AG944" t="s">
        <v>290</v>
      </c>
      <c r="AI944">
        <v>804328</v>
      </c>
      <c r="AJ944">
        <v>1985</v>
      </c>
      <c r="AK944" t="s">
        <v>291</v>
      </c>
      <c r="AL944" t="s">
        <v>276</v>
      </c>
      <c r="AM944" t="s">
        <v>245</v>
      </c>
    </row>
    <row r="945" spans="1:39" x14ac:dyDescent="0.3">
      <c r="A945" s="1">
        <v>43592</v>
      </c>
      <c r="B945" t="s">
        <v>8</v>
      </c>
      <c r="C945" t="s">
        <v>246</v>
      </c>
      <c r="D945">
        <v>1300</v>
      </c>
      <c r="E945">
        <v>17</v>
      </c>
      <c r="F945">
        <v>87.199996999999996</v>
      </c>
      <c r="G945">
        <v>88.150002000000001</v>
      </c>
      <c r="H945">
        <v>84.779999000000004</v>
      </c>
      <c r="I945">
        <v>85.199996999999996</v>
      </c>
      <c r="J945">
        <v>84.428283999999906</v>
      </c>
      <c r="K945">
        <v>21579500</v>
      </c>
      <c r="L945">
        <v>2.448</v>
      </c>
      <c r="M945">
        <v>-3.5172296095295298E-2</v>
      </c>
      <c r="N945">
        <v>-1.0856356705290501E-2</v>
      </c>
      <c r="O945">
        <v>0.38697512565681502</v>
      </c>
      <c r="P945">
        <v>0.530044825392606</v>
      </c>
      <c r="Q945">
        <v>0.52619575907159299</v>
      </c>
      <c r="R945">
        <v>2.2535334293184502E-2</v>
      </c>
      <c r="S945">
        <v>5.2517434183972603E-2</v>
      </c>
      <c r="T945">
        <v>3.2423406462551603E-2</v>
      </c>
      <c r="U945">
        <v>2.2370723009591201E-2</v>
      </c>
      <c r="V945">
        <v>90.339995999999999</v>
      </c>
      <c r="W945">
        <v>49.099997999999999</v>
      </c>
      <c r="X945">
        <v>-0.160504508791559</v>
      </c>
      <c r="Y945">
        <v>-1.6649488130547601E-2</v>
      </c>
      <c r="Z945">
        <v>0.991962006660005</v>
      </c>
      <c r="AA945">
        <v>2.3536529022888999</v>
      </c>
      <c r="AB945">
        <v>2.6561799799503301</v>
      </c>
      <c r="AC945" t="s">
        <v>262</v>
      </c>
      <c r="AD945" t="s">
        <v>289</v>
      </c>
      <c r="AE945" t="s">
        <v>56</v>
      </c>
      <c r="AF945" t="s">
        <v>59</v>
      </c>
      <c r="AG945" t="s">
        <v>290</v>
      </c>
      <c r="AI945">
        <v>804328</v>
      </c>
      <c r="AJ945">
        <v>1985</v>
      </c>
      <c r="AK945" t="s">
        <v>291</v>
      </c>
      <c r="AL945" t="s">
        <v>276</v>
      </c>
      <c r="AM945" t="s">
        <v>245</v>
      </c>
    </row>
    <row r="946" spans="1:39" x14ac:dyDescent="0.3">
      <c r="A946" s="1">
        <v>43598</v>
      </c>
      <c r="B946" t="s">
        <v>8</v>
      </c>
      <c r="C946" t="s">
        <v>246</v>
      </c>
      <c r="D946">
        <v>2400</v>
      </c>
      <c r="E946">
        <v>17</v>
      </c>
      <c r="F946">
        <v>83.239998</v>
      </c>
      <c r="G946">
        <v>84.849997999999999</v>
      </c>
      <c r="H946">
        <v>82.989998</v>
      </c>
      <c r="I946">
        <v>83.889999000000003</v>
      </c>
      <c r="J946">
        <v>83.13015</v>
      </c>
      <c r="K946">
        <v>16689000</v>
      </c>
      <c r="L946">
        <v>2.4049999999999998</v>
      </c>
      <c r="M946">
        <v>-2.2978652126631902E-2</v>
      </c>
      <c r="N946">
        <v>-5.0667308096850501E-2</v>
      </c>
      <c r="O946">
        <v>0.39827912925380798</v>
      </c>
      <c r="P946">
        <v>0.51258055789047097</v>
      </c>
      <c r="Q946">
        <v>0.46453578577448401</v>
      </c>
      <c r="R946">
        <v>2.2269621624280901E-2</v>
      </c>
      <c r="S946">
        <v>5.2709371265274502E-2</v>
      </c>
      <c r="T946">
        <v>3.2730011755763497E-2</v>
      </c>
      <c r="U946">
        <v>2.2393388114749901E-2</v>
      </c>
      <c r="V946">
        <v>90.339995999999999</v>
      </c>
      <c r="W946">
        <v>49.099997999999999</v>
      </c>
      <c r="X946">
        <v>-0.160504508791559</v>
      </c>
      <c r="Y946">
        <v>-2.4426469085879299E-2</v>
      </c>
      <c r="Z946">
        <v>0.98971918401117198</v>
      </c>
      <c r="AA946">
        <v>2.00927388362742</v>
      </c>
      <c r="AB946">
        <v>2.2201160635600301</v>
      </c>
      <c r="AC946" t="s">
        <v>262</v>
      </c>
      <c r="AD946" t="s">
        <v>289</v>
      </c>
      <c r="AE946" t="s">
        <v>56</v>
      </c>
      <c r="AF946" t="s">
        <v>59</v>
      </c>
      <c r="AG946" t="s">
        <v>290</v>
      </c>
      <c r="AI946">
        <v>804328</v>
      </c>
      <c r="AJ946">
        <v>1985</v>
      </c>
      <c r="AK946" t="s">
        <v>291</v>
      </c>
      <c r="AL946" t="s">
        <v>276</v>
      </c>
      <c r="AM946" t="s">
        <v>245</v>
      </c>
    </row>
    <row r="947" spans="1:39" x14ac:dyDescent="0.3">
      <c r="A947" s="1">
        <v>43608</v>
      </c>
      <c r="B947" t="s">
        <v>8</v>
      </c>
      <c r="C947" t="s">
        <v>239</v>
      </c>
      <c r="D947">
        <v>1400</v>
      </c>
      <c r="E947">
        <v>17</v>
      </c>
      <c r="F947">
        <v>67.019997000000004</v>
      </c>
      <c r="G947">
        <v>68.269997000000004</v>
      </c>
      <c r="H947">
        <v>65.900002000000001</v>
      </c>
      <c r="I947">
        <v>68.260002</v>
      </c>
      <c r="J947">
        <v>67.641723999999996</v>
      </c>
      <c r="K947">
        <v>31820700</v>
      </c>
      <c r="L947">
        <v>2.2959999999999998</v>
      </c>
      <c r="M947">
        <v>-1.5265129347766099E-2</v>
      </c>
      <c r="N947">
        <v>-0.19322481021053001</v>
      </c>
      <c r="O947">
        <v>-0.23936056440314801</v>
      </c>
      <c r="P947">
        <v>0.26233138884998303</v>
      </c>
      <c r="Q947">
        <v>0.21527083238097999</v>
      </c>
      <c r="R947">
        <v>5.0623752862689303E-2</v>
      </c>
      <c r="S947">
        <v>3.21922956984316E-2</v>
      </c>
      <c r="T947">
        <v>3.7879602578594698E-2</v>
      </c>
      <c r="U947">
        <v>2.4032969253830999E-2</v>
      </c>
      <c r="V947">
        <v>90.339995999999999</v>
      </c>
      <c r="W947">
        <v>49.099997999999999</v>
      </c>
      <c r="X947">
        <v>-0.18450397026503501</v>
      </c>
      <c r="Y947">
        <v>-1.1985692488440201E-2</v>
      </c>
      <c r="Z947">
        <v>1.0086515058571699</v>
      </c>
      <c r="AA947">
        <v>0.85516518424934596</v>
      </c>
      <c r="AB947">
        <v>1.25455888077956</v>
      </c>
      <c r="AC947" t="s">
        <v>262</v>
      </c>
      <c r="AD947" t="s">
        <v>289</v>
      </c>
      <c r="AE947" t="s">
        <v>56</v>
      </c>
      <c r="AF947" t="s">
        <v>59</v>
      </c>
      <c r="AG947" t="s">
        <v>290</v>
      </c>
      <c r="AI947">
        <v>804328</v>
      </c>
      <c r="AJ947">
        <v>1985</v>
      </c>
      <c r="AK947" t="s">
        <v>291</v>
      </c>
      <c r="AL947" t="s">
        <v>276</v>
      </c>
      <c r="AM947" t="s">
        <v>245</v>
      </c>
    </row>
    <row r="948" spans="1:39" x14ac:dyDescent="0.3">
      <c r="A948" s="1">
        <v>43616</v>
      </c>
      <c r="B948" t="s">
        <v>8</v>
      </c>
      <c r="C948" t="s">
        <v>246</v>
      </c>
      <c r="D948">
        <v>1400</v>
      </c>
      <c r="E948">
        <v>17</v>
      </c>
      <c r="F948">
        <v>65.779999000000004</v>
      </c>
      <c r="G948">
        <v>67.839995999999999</v>
      </c>
      <c r="H948">
        <v>65.529999000000004</v>
      </c>
      <c r="I948">
        <v>66.819999999999993</v>
      </c>
      <c r="J948">
        <v>66.214766999999995</v>
      </c>
      <c r="K948">
        <v>15060300</v>
      </c>
      <c r="L948">
        <v>2.1419999999999999</v>
      </c>
      <c r="M948">
        <v>3.4480702454251001E-3</v>
      </c>
      <c r="N948">
        <v>-2.1321507049970202E-2</v>
      </c>
      <c r="O948">
        <v>-0.25385531611836198</v>
      </c>
      <c r="P948">
        <v>0.220882369964162</v>
      </c>
      <c r="Q948">
        <v>0.16628083611758601</v>
      </c>
      <c r="R948">
        <v>1.73672117300246E-2</v>
      </c>
      <c r="S948">
        <v>3.2192988259982999E-2</v>
      </c>
      <c r="T948">
        <v>3.81635507791614E-2</v>
      </c>
      <c r="U948">
        <v>2.4046532901476202E-2</v>
      </c>
      <c r="V948">
        <v>90.339995999999999</v>
      </c>
      <c r="W948">
        <v>49.099997999999999</v>
      </c>
      <c r="X948">
        <v>-0.18450397026503501</v>
      </c>
      <c r="Y948">
        <v>-1.3283204951564801E-2</v>
      </c>
      <c r="Z948">
        <v>0.99771211620564004</v>
      </c>
      <c r="AA948">
        <v>0.64418157959364697</v>
      </c>
      <c r="AB948">
        <v>0.58453733608988701</v>
      </c>
      <c r="AC948" t="s">
        <v>262</v>
      </c>
      <c r="AD948" t="s">
        <v>289</v>
      </c>
      <c r="AE948" t="s">
        <v>56</v>
      </c>
      <c r="AF948" t="s">
        <v>59</v>
      </c>
      <c r="AG948" t="s">
        <v>290</v>
      </c>
      <c r="AI948">
        <v>804328</v>
      </c>
      <c r="AJ948">
        <v>1985</v>
      </c>
      <c r="AK948" t="s">
        <v>291</v>
      </c>
      <c r="AL948" t="s">
        <v>276</v>
      </c>
      <c r="AM948" t="s">
        <v>245</v>
      </c>
    </row>
    <row r="949" spans="1:39" x14ac:dyDescent="0.3">
      <c r="A949" s="1">
        <v>43619</v>
      </c>
      <c r="B949" t="s">
        <v>8</v>
      </c>
      <c r="C949" t="s">
        <v>239</v>
      </c>
      <c r="D949">
        <v>1500</v>
      </c>
      <c r="E949">
        <v>17</v>
      </c>
      <c r="F949">
        <v>67.089995999999999</v>
      </c>
      <c r="G949">
        <v>68.129997000000003</v>
      </c>
      <c r="H949">
        <v>66.279999000000004</v>
      </c>
      <c r="I949">
        <v>66.660004000000001</v>
      </c>
      <c r="J949">
        <v>66.056220999999994</v>
      </c>
      <c r="K949">
        <v>13620700</v>
      </c>
      <c r="L949">
        <v>2.081</v>
      </c>
      <c r="M949">
        <v>-2.39729177694563E-3</v>
      </c>
      <c r="N949">
        <v>6.7736541092018399E-3</v>
      </c>
      <c r="O949">
        <v>-0.25903527500725698</v>
      </c>
      <c r="P949">
        <v>0.226264470294126</v>
      </c>
      <c r="Q949">
        <v>0.168518262342709</v>
      </c>
      <c r="R949">
        <v>9.5417811424630301E-3</v>
      </c>
      <c r="S949">
        <v>3.2102069851894101E-2</v>
      </c>
      <c r="T949">
        <v>3.8143899427459903E-2</v>
      </c>
      <c r="U949">
        <v>2.4044983218658701E-2</v>
      </c>
      <c r="V949">
        <v>90.339995999999999</v>
      </c>
      <c r="W949">
        <v>49.099997999999999</v>
      </c>
      <c r="X949">
        <v>-0.18450397026503501</v>
      </c>
      <c r="Y949">
        <v>-2.7690708645509302E-3</v>
      </c>
      <c r="Z949">
        <v>0.99823604589648096</v>
      </c>
      <c r="AA949">
        <v>0.65679093338616501</v>
      </c>
      <c r="AB949">
        <v>0.59410992939108098</v>
      </c>
      <c r="AC949" t="s">
        <v>262</v>
      </c>
      <c r="AD949" t="s">
        <v>289</v>
      </c>
      <c r="AE949" t="s">
        <v>56</v>
      </c>
      <c r="AF949" t="s">
        <v>59</v>
      </c>
      <c r="AG949" t="s">
        <v>290</v>
      </c>
      <c r="AI949">
        <v>804328</v>
      </c>
      <c r="AJ949">
        <v>1985</v>
      </c>
      <c r="AK949" t="s">
        <v>291</v>
      </c>
      <c r="AL949" t="s">
        <v>276</v>
      </c>
      <c r="AM949" t="s">
        <v>245</v>
      </c>
    </row>
    <row r="950" spans="1:39" x14ac:dyDescent="0.3">
      <c r="A950" s="1">
        <v>43633</v>
      </c>
      <c r="B950" t="s">
        <v>8</v>
      </c>
      <c r="C950" t="s">
        <v>239</v>
      </c>
      <c r="D950">
        <v>2400</v>
      </c>
      <c r="E950">
        <v>17</v>
      </c>
      <c r="F950">
        <v>69.089995999999999</v>
      </c>
      <c r="G950">
        <v>69.980002999999996</v>
      </c>
      <c r="H950">
        <v>68.900002000000001</v>
      </c>
      <c r="I950">
        <v>69.110000999999997</v>
      </c>
      <c r="J950">
        <v>69.110000999999997</v>
      </c>
      <c r="K950">
        <v>9411100</v>
      </c>
      <c r="L950">
        <v>2.0859999999999999</v>
      </c>
      <c r="M950">
        <v>5.6591603451846204E-3</v>
      </c>
      <c r="N950">
        <v>-2.0480486411270801E-2</v>
      </c>
      <c r="O950">
        <v>-0.21256757064649201</v>
      </c>
      <c r="P950">
        <v>0.204734012739897</v>
      </c>
      <c r="Q950">
        <v>0.19091761286668399</v>
      </c>
      <c r="R950">
        <v>1.5192008972832001E-2</v>
      </c>
      <c r="S950">
        <v>3.2016181190440703E-2</v>
      </c>
      <c r="T950">
        <v>3.83773243590994E-2</v>
      </c>
      <c r="U950">
        <v>2.4226281829103798E-2</v>
      </c>
      <c r="V950">
        <v>90.339995999999999</v>
      </c>
      <c r="W950">
        <v>49.099997999999999</v>
      </c>
      <c r="X950">
        <v>-0.18450397026503501</v>
      </c>
      <c r="Y950">
        <v>9.3131563797728401E-4</v>
      </c>
      <c r="Z950">
        <v>1.00657478166186</v>
      </c>
      <c r="AA950">
        <v>0.75460786908592403</v>
      </c>
      <c r="AB950">
        <v>0.77241279070260205</v>
      </c>
      <c r="AC950" t="s">
        <v>262</v>
      </c>
      <c r="AD950" t="s">
        <v>289</v>
      </c>
      <c r="AE950" t="s">
        <v>56</v>
      </c>
      <c r="AF950" t="s">
        <v>59</v>
      </c>
      <c r="AG950" t="s">
        <v>290</v>
      </c>
      <c r="AI950">
        <v>804328</v>
      </c>
      <c r="AJ950">
        <v>1985</v>
      </c>
      <c r="AK950" t="s">
        <v>291</v>
      </c>
      <c r="AL950" t="s">
        <v>276</v>
      </c>
      <c r="AM950" t="s">
        <v>245</v>
      </c>
    </row>
    <row r="951" spans="1:39" x14ac:dyDescent="0.3">
      <c r="A951" s="1">
        <v>43637</v>
      </c>
      <c r="B951" t="s">
        <v>8</v>
      </c>
      <c r="C951" t="s">
        <v>239</v>
      </c>
      <c r="D951">
        <v>900</v>
      </c>
      <c r="E951">
        <v>17</v>
      </c>
      <c r="F951">
        <v>72.309997999999993</v>
      </c>
      <c r="G951">
        <v>73.169997999999893</v>
      </c>
      <c r="H951">
        <v>72.309997999999993</v>
      </c>
      <c r="I951">
        <v>72.720000999999996</v>
      </c>
      <c r="J951">
        <v>72.720000999999996</v>
      </c>
      <c r="K951">
        <v>15244500</v>
      </c>
      <c r="L951">
        <v>2.0680000000000001</v>
      </c>
      <c r="M951">
        <v>-2.7494844305583498E-4</v>
      </c>
      <c r="N951">
        <v>5.6576171392794097E-2</v>
      </c>
      <c r="O951">
        <v>-5.7783080408846797E-2</v>
      </c>
      <c r="P951">
        <v>0.25582708394974701</v>
      </c>
      <c r="Q951">
        <v>0.25316661593668799</v>
      </c>
      <c r="R951">
        <v>1.7314063422641499E-2</v>
      </c>
      <c r="S951">
        <v>3.0306395609544599E-2</v>
      </c>
      <c r="T951">
        <v>3.8592945033084899E-2</v>
      </c>
      <c r="U951">
        <v>2.4345658853334399E-2</v>
      </c>
      <c r="V951">
        <v>90.339995999999999</v>
      </c>
      <c r="W951">
        <v>49.099997999999999</v>
      </c>
      <c r="X951">
        <v>-0.18450397026503501</v>
      </c>
      <c r="Y951">
        <v>-1.26001638019446E-3</v>
      </c>
      <c r="Z951">
        <v>1.0175209030260199</v>
      </c>
      <c r="AA951">
        <v>1.02887370012653</v>
      </c>
      <c r="AB951">
        <v>0.93477823954723505</v>
      </c>
      <c r="AC951" t="s">
        <v>262</v>
      </c>
      <c r="AD951" t="s">
        <v>289</v>
      </c>
      <c r="AE951" t="s">
        <v>56</v>
      </c>
      <c r="AF951" t="s">
        <v>59</v>
      </c>
      <c r="AG951" t="s">
        <v>290</v>
      </c>
      <c r="AI951">
        <v>804328</v>
      </c>
      <c r="AJ951">
        <v>1985</v>
      </c>
      <c r="AK951" t="s">
        <v>291</v>
      </c>
      <c r="AL951" t="s">
        <v>276</v>
      </c>
      <c r="AM951" t="s">
        <v>245</v>
      </c>
    </row>
    <row r="952" spans="1:39" x14ac:dyDescent="0.3">
      <c r="A952" s="1">
        <v>43564</v>
      </c>
      <c r="B952" t="s">
        <v>8</v>
      </c>
      <c r="C952" t="s">
        <v>246</v>
      </c>
      <c r="D952">
        <v>1400</v>
      </c>
      <c r="E952">
        <v>18</v>
      </c>
      <c r="F952">
        <v>57.57</v>
      </c>
      <c r="G952">
        <v>57.66</v>
      </c>
      <c r="H952">
        <v>57.029998999999997</v>
      </c>
      <c r="I952">
        <v>57.439999</v>
      </c>
      <c r="J952">
        <v>56.919724000000002</v>
      </c>
      <c r="K952">
        <v>11713400</v>
      </c>
      <c r="L952">
        <v>2.4990000000000001</v>
      </c>
      <c r="M952">
        <v>-5.5555431753658898E-3</v>
      </c>
      <c r="N952">
        <v>-1.12526511179289E-2</v>
      </c>
      <c r="O952">
        <v>7.0498693974714602E-2</v>
      </c>
      <c r="P952">
        <v>3.7843287320221602E-2</v>
      </c>
      <c r="Q952">
        <v>0.114185489299785</v>
      </c>
      <c r="R952">
        <v>4.6435085310795703E-3</v>
      </c>
      <c r="S952">
        <v>1.0756981932088501E-2</v>
      </c>
      <c r="T952">
        <v>1.3262747777162701E-2</v>
      </c>
      <c r="U952">
        <v>1.6558992100673402E-2</v>
      </c>
      <c r="V952">
        <v>76.5</v>
      </c>
      <c r="W952">
        <v>48.560001</v>
      </c>
      <c r="X952">
        <v>-0.160504508791559</v>
      </c>
      <c r="Y952">
        <v>-6.0859766572597396E-3</v>
      </c>
      <c r="Z952">
        <v>0.98851370206285005</v>
      </c>
      <c r="AA952">
        <v>0.49500438628187299</v>
      </c>
      <c r="AB952">
        <v>0.43772153438834499</v>
      </c>
      <c r="AC952" t="s">
        <v>263</v>
      </c>
      <c r="AD952" t="s">
        <v>289</v>
      </c>
      <c r="AE952" t="s">
        <v>56</v>
      </c>
      <c r="AF952" t="s">
        <v>59</v>
      </c>
      <c r="AG952" t="s">
        <v>290</v>
      </c>
      <c r="AI952">
        <v>804328</v>
      </c>
      <c r="AJ952">
        <v>1985</v>
      </c>
      <c r="AK952" t="s">
        <v>291</v>
      </c>
      <c r="AL952" t="s">
        <v>276</v>
      </c>
      <c r="AM952" t="s">
        <v>245</v>
      </c>
    </row>
    <row r="953" spans="1:39" x14ac:dyDescent="0.3">
      <c r="A953" s="1">
        <v>43570</v>
      </c>
      <c r="B953" t="s">
        <v>8</v>
      </c>
      <c r="C953" t="s">
        <v>239</v>
      </c>
      <c r="D953">
        <v>2200</v>
      </c>
      <c r="E953">
        <v>18</v>
      </c>
      <c r="F953">
        <v>57.139998999999897</v>
      </c>
      <c r="G953">
        <v>57.669998</v>
      </c>
      <c r="H953">
        <v>57.029998999999997</v>
      </c>
      <c r="I953">
        <v>57.18</v>
      </c>
      <c r="J953">
        <v>56.662082999999903</v>
      </c>
      <c r="K953">
        <v>10712500</v>
      </c>
      <c r="L953">
        <v>2.5529999999999999</v>
      </c>
      <c r="M953">
        <v>4.0305016400936904E-3</v>
      </c>
      <c r="N953">
        <v>-1.00922105992814E-2</v>
      </c>
      <c r="O953">
        <v>3.1624604704827398E-2</v>
      </c>
      <c r="P953">
        <v>9.4645094590651395E-3</v>
      </c>
      <c r="Q953">
        <v>6.7502675197362E-2</v>
      </c>
      <c r="R953">
        <v>1.42525855096337E-2</v>
      </c>
      <c r="S953">
        <v>1.19546448999709E-2</v>
      </c>
      <c r="T953">
        <v>1.35707623256211E-2</v>
      </c>
      <c r="U953">
        <v>1.6570997153885499E-2</v>
      </c>
      <c r="V953">
        <v>76.5</v>
      </c>
      <c r="W953">
        <v>48.560001</v>
      </c>
      <c r="X953">
        <v>-0.160504508791559</v>
      </c>
      <c r="Y953">
        <v>-6.2956724975841202E-4</v>
      </c>
      <c r="Z953">
        <v>0.98857937007650998</v>
      </c>
      <c r="AA953">
        <v>0.23298696736851701</v>
      </c>
      <c r="AB953">
        <v>0.28479072427833602</v>
      </c>
      <c r="AC953" t="s">
        <v>263</v>
      </c>
      <c r="AD953" t="s">
        <v>289</v>
      </c>
      <c r="AE953" t="s">
        <v>56</v>
      </c>
      <c r="AF953" t="s">
        <v>59</v>
      </c>
      <c r="AG953" t="s">
        <v>290</v>
      </c>
      <c r="AI953">
        <v>804328</v>
      </c>
      <c r="AJ953">
        <v>1985</v>
      </c>
      <c r="AK953" t="s">
        <v>291</v>
      </c>
      <c r="AL953" t="s">
        <v>276</v>
      </c>
      <c r="AM953" t="s">
        <v>245</v>
      </c>
    </row>
    <row r="954" spans="1:39" x14ac:dyDescent="0.3">
      <c r="A954" s="1">
        <v>43614</v>
      </c>
      <c r="B954" t="s">
        <v>8</v>
      </c>
      <c r="C954" t="s">
        <v>239</v>
      </c>
      <c r="D954">
        <v>1100</v>
      </c>
      <c r="E954">
        <v>18</v>
      </c>
      <c r="F954">
        <v>65.360000999999997</v>
      </c>
      <c r="G954">
        <v>66.150002000000001</v>
      </c>
      <c r="H954">
        <v>64.760002</v>
      </c>
      <c r="I954">
        <v>65.760002</v>
      </c>
      <c r="J954">
        <v>65.164367999999996</v>
      </c>
      <c r="K954">
        <v>16312600</v>
      </c>
      <c r="L954">
        <v>2.2360000000000002</v>
      </c>
      <c r="M954">
        <v>5.9483052355824399E-3</v>
      </c>
      <c r="N954">
        <v>-0.167486727551553</v>
      </c>
      <c r="O954">
        <v>-0.27574980569483398</v>
      </c>
      <c r="P954">
        <v>0.22652631135280499</v>
      </c>
      <c r="Q954">
        <v>0.13415109933102601</v>
      </c>
      <c r="R954">
        <v>4.73155084754577E-2</v>
      </c>
      <c r="S954">
        <v>3.1835912348300299E-2</v>
      </c>
      <c r="T954">
        <v>3.8176375018065201E-2</v>
      </c>
      <c r="U954">
        <v>2.4065843094230901E-2</v>
      </c>
      <c r="V954">
        <v>90.339995999999999</v>
      </c>
      <c r="W954">
        <v>49.099997999999999</v>
      </c>
      <c r="X954">
        <v>-0.18450397026503501</v>
      </c>
      <c r="Y954">
        <v>-6.9359101493404697E-3</v>
      </c>
      <c r="Z954">
        <v>1.0044643816552701</v>
      </c>
      <c r="AA954">
        <v>0.49719360428334097</v>
      </c>
      <c r="AB954">
        <v>0.67809670434594904</v>
      </c>
      <c r="AC954" t="s">
        <v>263</v>
      </c>
      <c r="AD954" t="s">
        <v>289</v>
      </c>
      <c r="AE954" t="s">
        <v>56</v>
      </c>
      <c r="AF954" t="s">
        <v>59</v>
      </c>
      <c r="AG954" t="s">
        <v>290</v>
      </c>
      <c r="AI954">
        <v>804328</v>
      </c>
      <c r="AJ954">
        <v>1985</v>
      </c>
      <c r="AK954" t="s">
        <v>291</v>
      </c>
      <c r="AL954" t="s">
        <v>276</v>
      </c>
      <c r="AM954" t="s">
        <v>245</v>
      </c>
    </row>
    <row r="955" spans="1:39" x14ac:dyDescent="0.3">
      <c r="A955" s="1">
        <v>43636</v>
      </c>
      <c r="B955" t="s">
        <v>8</v>
      </c>
      <c r="C955" t="s">
        <v>239</v>
      </c>
      <c r="D955">
        <v>1900</v>
      </c>
      <c r="E955">
        <v>18</v>
      </c>
      <c r="F955">
        <v>73.190002000000007</v>
      </c>
      <c r="G955">
        <v>73.669997999999893</v>
      </c>
      <c r="H955">
        <v>72.230002999999996</v>
      </c>
      <c r="I955">
        <v>72.739998</v>
      </c>
      <c r="J955">
        <v>72.739998</v>
      </c>
      <c r="K955">
        <v>9871800</v>
      </c>
      <c r="L955">
        <v>2.0009999999999999</v>
      </c>
      <c r="M955">
        <v>1.3006894226746699E-2</v>
      </c>
      <c r="N955">
        <v>3.93966703478787E-2</v>
      </c>
      <c r="O955">
        <v>-4.2867809185906498E-2</v>
      </c>
      <c r="P955">
        <v>0.239520749418561</v>
      </c>
      <c r="Q955">
        <v>0.25497361120309397</v>
      </c>
      <c r="R955">
        <v>2.1409358269739699E-2</v>
      </c>
      <c r="S955">
        <v>3.0527529601594099E-2</v>
      </c>
      <c r="T955">
        <v>3.86770811877271E-2</v>
      </c>
      <c r="U955">
        <v>2.43455465832755E-2</v>
      </c>
      <c r="V955">
        <v>90.339995999999999</v>
      </c>
      <c r="W955">
        <v>49.099997999999999</v>
      </c>
      <c r="X955">
        <v>-0.18450397026503501</v>
      </c>
      <c r="Y955">
        <v>9.4276054361659405E-3</v>
      </c>
      <c r="Z955">
        <v>1.01747951978994</v>
      </c>
      <c r="AA955">
        <v>1.0406376472427501</v>
      </c>
      <c r="AB955">
        <v>0.87846807564080698</v>
      </c>
      <c r="AC955" t="s">
        <v>263</v>
      </c>
      <c r="AD955" t="s">
        <v>289</v>
      </c>
      <c r="AE955" t="s">
        <v>56</v>
      </c>
      <c r="AF955" t="s">
        <v>59</v>
      </c>
      <c r="AG955" t="s">
        <v>290</v>
      </c>
      <c r="AI955">
        <v>804328</v>
      </c>
      <c r="AJ955">
        <v>1985</v>
      </c>
      <c r="AK955" t="s">
        <v>291</v>
      </c>
      <c r="AL955" t="s">
        <v>276</v>
      </c>
      <c r="AM955" t="s">
        <v>245</v>
      </c>
    </row>
    <row r="956" spans="1:39" x14ac:dyDescent="0.3">
      <c r="A956" s="1">
        <v>43644</v>
      </c>
      <c r="B956" t="s">
        <v>8</v>
      </c>
      <c r="C956" t="s">
        <v>239</v>
      </c>
      <c r="D956">
        <v>2400</v>
      </c>
      <c r="E956">
        <v>18</v>
      </c>
      <c r="F956">
        <v>75.660004000000001</v>
      </c>
      <c r="G956">
        <v>76.440002000000007</v>
      </c>
      <c r="H956">
        <v>74.809997999999993</v>
      </c>
      <c r="I956">
        <v>76.069999999999993</v>
      </c>
      <c r="J956">
        <v>76.069999999999993</v>
      </c>
      <c r="K956">
        <v>29217500</v>
      </c>
      <c r="L956">
        <v>2</v>
      </c>
      <c r="M956">
        <v>8.4488951436700894E-3</v>
      </c>
      <c r="N956">
        <v>4.5037505388611197E-2</v>
      </c>
      <c r="O956">
        <v>0.15474115253131701</v>
      </c>
      <c r="P956">
        <v>0.29717550073356003</v>
      </c>
      <c r="Q956">
        <v>0.36175662385499802</v>
      </c>
      <c r="R956">
        <v>1.4766050182960001E-2</v>
      </c>
      <c r="S956">
        <v>1.5528509049995099E-2</v>
      </c>
      <c r="T956">
        <v>3.8565803491800298E-2</v>
      </c>
      <c r="U956">
        <v>2.43232624562283E-2</v>
      </c>
      <c r="V956">
        <v>90.339995999999999</v>
      </c>
      <c r="W956">
        <v>49.099997999999999</v>
      </c>
      <c r="X956">
        <v>-0.18450397026503501</v>
      </c>
      <c r="Y956">
        <v>5.7409418775350302E-3</v>
      </c>
      <c r="Z956">
        <v>1.0052927099015101</v>
      </c>
      <c r="AA956">
        <v>1.5021439850862699</v>
      </c>
      <c r="AB956">
        <v>1.25262842885225</v>
      </c>
      <c r="AC956" t="s">
        <v>263</v>
      </c>
      <c r="AD956" t="s">
        <v>289</v>
      </c>
      <c r="AE956" t="s">
        <v>56</v>
      </c>
      <c r="AF956" t="s">
        <v>59</v>
      </c>
      <c r="AG956" t="s">
        <v>290</v>
      </c>
      <c r="AI956">
        <v>804328</v>
      </c>
      <c r="AJ956">
        <v>1985</v>
      </c>
      <c r="AK956" t="s">
        <v>291</v>
      </c>
      <c r="AL956" t="s">
        <v>276</v>
      </c>
      <c r="AM956" t="s">
        <v>245</v>
      </c>
    </row>
    <row r="957" spans="1:39" x14ac:dyDescent="0.3">
      <c r="A957" s="1">
        <v>43564</v>
      </c>
      <c r="B957" t="s">
        <v>8</v>
      </c>
      <c r="C957" t="s">
        <v>239</v>
      </c>
      <c r="D957">
        <v>3000</v>
      </c>
      <c r="E957">
        <v>19</v>
      </c>
      <c r="F957">
        <v>57.57</v>
      </c>
      <c r="G957">
        <v>57.66</v>
      </c>
      <c r="H957">
        <v>57.029998999999997</v>
      </c>
      <c r="I957">
        <v>57.439999</v>
      </c>
      <c r="J957">
        <v>56.919724000000002</v>
      </c>
      <c r="K957">
        <v>11713400</v>
      </c>
      <c r="L957">
        <v>2.4990000000000001</v>
      </c>
      <c r="M957">
        <v>-5.5555431753658898E-3</v>
      </c>
      <c r="N957">
        <v>-1.12526511179289E-2</v>
      </c>
      <c r="O957">
        <v>7.0498693974714602E-2</v>
      </c>
      <c r="P957">
        <v>3.7843287320221602E-2</v>
      </c>
      <c r="Q957">
        <v>0.114185489299785</v>
      </c>
      <c r="R957">
        <v>4.6435085310795703E-3</v>
      </c>
      <c r="S957">
        <v>1.0756981932088501E-2</v>
      </c>
      <c r="T957">
        <v>1.3262747777162701E-2</v>
      </c>
      <c r="U957">
        <v>1.6558992100673402E-2</v>
      </c>
      <c r="V957">
        <v>76.5</v>
      </c>
      <c r="W957">
        <v>48.560001</v>
      </c>
      <c r="X957">
        <v>-0.160504508791559</v>
      </c>
      <c r="Y957">
        <v>-6.0859766572597396E-3</v>
      </c>
      <c r="Z957">
        <v>0.98851370206285005</v>
      </c>
      <c r="AA957">
        <v>0.49500438628187299</v>
      </c>
      <c r="AB957">
        <v>0.43772153438834499</v>
      </c>
      <c r="AC957" t="s">
        <v>264</v>
      </c>
      <c r="AD957" t="s">
        <v>289</v>
      </c>
      <c r="AE957" t="s">
        <v>56</v>
      </c>
      <c r="AF957" t="s">
        <v>59</v>
      </c>
      <c r="AG957" t="s">
        <v>290</v>
      </c>
      <c r="AI957">
        <v>804328</v>
      </c>
      <c r="AJ957">
        <v>1985</v>
      </c>
      <c r="AK957" t="s">
        <v>291</v>
      </c>
      <c r="AL957" t="s">
        <v>276</v>
      </c>
      <c r="AM957" t="s">
        <v>245</v>
      </c>
    </row>
    <row r="958" spans="1:39" x14ac:dyDescent="0.3">
      <c r="A958" s="1">
        <v>43577</v>
      </c>
      <c r="B958" t="s">
        <v>8</v>
      </c>
      <c r="C958" t="s">
        <v>246</v>
      </c>
      <c r="D958">
        <v>1000</v>
      </c>
      <c r="E958">
        <v>19</v>
      </c>
      <c r="F958">
        <v>79.830001999999993</v>
      </c>
      <c r="G958">
        <v>82.5</v>
      </c>
      <c r="H958">
        <v>79.339995999999999</v>
      </c>
      <c r="I958">
        <v>81.970000999999996</v>
      </c>
      <c r="J958">
        <v>81.227538999999993</v>
      </c>
      <c r="K958">
        <v>33292500</v>
      </c>
      <c r="L958">
        <v>2.59</v>
      </c>
      <c r="M958">
        <v>2.5702600904845201E-2</v>
      </c>
      <c r="N958">
        <v>0.36417958468035799</v>
      </c>
      <c r="O958">
        <v>0.36049895488678901</v>
      </c>
      <c r="P958">
        <v>0.40568388173997999</v>
      </c>
      <c r="Q958">
        <v>0.486024729141665</v>
      </c>
      <c r="R958">
        <v>8.8266636171765195E-2</v>
      </c>
      <c r="S958">
        <v>5.0859140722977397E-2</v>
      </c>
      <c r="T958">
        <v>3.2496827443986798E-2</v>
      </c>
      <c r="U958">
        <v>2.21209837824928E-2</v>
      </c>
      <c r="V958">
        <v>82.519997000000004</v>
      </c>
      <c r="W958">
        <v>48.560001</v>
      </c>
      <c r="X958">
        <v>-0.160504508791559</v>
      </c>
      <c r="Y958">
        <v>1.0115060212163699E-3</v>
      </c>
      <c r="Z958">
        <v>0.97520297700379199</v>
      </c>
      <c r="AA958">
        <v>2.4811110430912402</v>
      </c>
      <c r="AB958">
        <v>1.6683627974406401</v>
      </c>
      <c r="AC958" t="s">
        <v>264</v>
      </c>
      <c r="AD958" t="s">
        <v>289</v>
      </c>
      <c r="AE958" t="s">
        <v>56</v>
      </c>
      <c r="AF958" t="s">
        <v>59</v>
      </c>
      <c r="AG958" t="s">
        <v>290</v>
      </c>
      <c r="AI958">
        <v>804328</v>
      </c>
      <c r="AJ958">
        <v>1985</v>
      </c>
      <c r="AK958" t="s">
        <v>291</v>
      </c>
      <c r="AL958" t="s">
        <v>276</v>
      </c>
      <c r="AM958" t="s">
        <v>245</v>
      </c>
    </row>
    <row r="959" spans="1:39" x14ac:dyDescent="0.3">
      <c r="A959" s="1">
        <v>43581</v>
      </c>
      <c r="B959" t="s">
        <v>8</v>
      </c>
      <c r="C959" t="s">
        <v>246</v>
      </c>
      <c r="D959">
        <v>1900</v>
      </c>
      <c r="E959">
        <v>19</v>
      </c>
      <c r="F959">
        <v>84.510002</v>
      </c>
      <c r="G959">
        <v>86.760002</v>
      </c>
      <c r="H959">
        <v>84.209998999999996</v>
      </c>
      <c r="I959">
        <v>86.639999000000003</v>
      </c>
      <c r="J959">
        <v>85.855239999999995</v>
      </c>
      <c r="K959">
        <v>18860600</v>
      </c>
      <c r="L959">
        <v>2.5049999999999999</v>
      </c>
      <c r="M959">
        <v>1.8287151016910801E-2</v>
      </c>
      <c r="N959">
        <v>8.1110883162078401E-2</v>
      </c>
      <c r="O959">
        <v>0.401318554151326</v>
      </c>
      <c r="P959">
        <v>0.53563173713190304</v>
      </c>
      <c r="Q959">
        <v>0.59656824825336496</v>
      </c>
      <c r="R959">
        <v>2.86068197721134E-2</v>
      </c>
      <c r="S959">
        <v>5.1581685299009999E-2</v>
      </c>
      <c r="T959">
        <v>3.2239056985776997E-2</v>
      </c>
      <c r="U959">
        <v>2.2345910462560199E-2</v>
      </c>
      <c r="V959">
        <v>88.629997000000003</v>
      </c>
      <c r="W959">
        <v>48.560001</v>
      </c>
      <c r="X959">
        <v>-0.160504508791559</v>
      </c>
      <c r="Y959">
        <v>4.6743503443647796E-3</v>
      </c>
      <c r="Z959">
        <v>0.98934695271900697</v>
      </c>
      <c r="AA959">
        <v>2.9095495557045901</v>
      </c>
      <c r="AB959">
        <v>2.8019078895641298</v>
      </c>
      <c r="AC959" t="s">
        <v>264</v>
      </c>
      <c r="AD959" t="s">
        <v>289</v>
      </c>
      <c r="AE959" t="s">
        <v>56</v>
      </c>
      <c r="AF959" t="s">
        <v>59</v>
      </c>
      <c r="AG959" t="s">
        <v>290</v>
      </c>
      <c r="AI959">
        <v>804328</v>
      </c>
      <c r="AJ959">
        <v>1985</v>
      </c>
      <c r="AK959" t="s">
        <v>291</v>
      </c>
      <c r="AL959" t="s">
        <v>276</v>
      </c>
      <c r="AM959" t="s">
        <v>245</v>
      </c>
    </row>
    <row r="960" spans="1:39" x14ac:dyDescent="0.3">
      <c r="A960" s="1">
        <v>43587</v>
      </c>
      <c r="B960" t="s">
        <v>8</v>
      </c>
      <c r="C960" t="s">
        <v>246</v>
      </c>
      <c r="D960">
        <v>1800</v>
      </c>
      <c r="E960">
        <v>19</v>
      </c>
      <c r="F960">
        <v>87.5</v>
      </c>
      <c r="G960">
        <v>90.339995999999999</v>
      </c>
      <c r="H960">
        <v>86.150002000000001</v>
      </c>
      <c r="I960">
        <v>87.139999000000003</v>
      </c>
      <c r="J960">
        <v>86.350707999999997</v>
      </c>
      <c r="K960">
        <v>40342000</v>
      </c>
      <c r="L960">
        <v>2.552</v>
      </c>
      <c r="M960">
        <v>8.8755159855133207E-3</v>
      </c>
      <c r="N960">
        <v>2.4041532592605001E-2</v>
      </c>
      <c r="O960">
        <v>0.41035415698552602</v>
      </c>
      <c r="P960">
        <v>0.57670016596978302</v>
      </c>
      <c r="Q960">
        <v>0.58104304309242605</v>
      </c>
      <c r="R960">
        <v>1.1418009228768599E-2</v>
      </c>
      <c r="S960">
        <v>5.1263648544123103E-2</v>
      </c>
      <c r="T960">
        <v>3.1832757296696899E-2</v>
      </c>
      <c r="U960">
        <v>2.2345215664696199E-2</v>
      </c>
      <c r="V960">
        <v>90.339995999999999</v>
      </c>
      <c r="W960">
        <v>49.099997999999999</v>
      </c>
      <c r="X960">
        <v>-0.160504508791559</v>
      </c>
      <c r="Y960">
        <v>-2.1262443276895502E-3</v>
      </c>
      <c r="Z960">
        <v>0.98623654829176</v>
      </c>
      <c r="AA960">
        <v>2.6937549188130898</v>
      </c>
      <c r="AB960">
        <v>2.75487142345193</v>
      </c>
      <c r="AC960" t="s">
        <v>264</v>
      </c>
      <c r="AD960" t="s">
        <v>289</v>
      </c>
      <c r="AE960" t="s">
        <v>56</v>
      </c>
      <c r="AF960" t="s">
        <v>59</v>
      </c>
      <c r="AG960" t="s">
        <v>290</v>
      </c>
      <c r="AI960">
        <v>804328</v>
      </c>
      <c r="AJ960">
        <v>1985</v>
      </c>
      <c r="AK960" t="s">
        <v>291</v>
      </c>
      <c r="AL960" t="s">
        <v>276</v>
      </c>
      <c r="AM960" t="s">
        <v>245</v>
      </c>
    </row>
    <row r="961" spans="1:39" x14ac:dyDescent="0.3">
      <c r="A961" s="1">
        <v>43592</v>
      </c>
      <c r="B961" t="s">
        <v>8</v>
      </c>
      <c r="C961" t="s">
        <v>246</v>
      </c>
      <c r="D961">
        <v>1800</v>
      </c>
      <c r="E961">
        <v>19</v>
      </c>
      <c r="F961">
        <v>87.199996999999996</v>
      </c>
      <c r="G961">
        <v>88.150002000000001</v>
      </c>
      <c r="H961">
        <v>84.779999000000004</v>
      </c>
      <c r="I961">
        <v>85.199996999999996</v>
      </c>
      <c r="J961">
        <v>84.428283999999906</v>
      </c>
      <c r="K961">
        <v>21579500</v>
      </c>
      <c r="L961">
        <v>2.448</v>
      </c>
      <c r="M961">
        <v>-3.5172296095295298E-2</v>
      </c>
      <c r="N961">
        <v>-1.0856356705290501E-2</v>
      </c>
      <c r="O961">
        <v>0.38697512565681502</v>
      </c>
      <c r="P961">
        <v>0.530044825392606</v>
      </c>
      <c r="Q961">
        <v>0.52619575907159299</v>
      </c>
      <c r="R961">
        <v>2.2535334293184502E-2</v>
      </c>
      <c r="S961">
        <v>5.2517434183972603E-2</v>
      </c>
      <c r="T961">
        <v>3.2423406462551603E-2</v>
      </c>
      <c r="U961">
        <v>2.2370723009591201E-2</v>
      </c>
      <c r="V961">
        <v>90.339995999999999</v>
      </c>
      <c r="W961">
        <v>49.099997999999999</v>
      </c>
      <c r="X961">
        <v>-0.160504508791559</v>
      </c>
      <c r="Y961">
        <v>-1.6649488130547601E-2</v>
      </c>
      <c r="Z961">
        <v>0.991962006660005</v>
      </c>
      <c r="AA961">
        <v>2.3536529022888999</v>
      </c>
      <c r="AB961">
        <v>2.6561799799503301</v>
      </c>
      <c r="AC961" t="s">
        <v>264</v>
      </c>
      <c r="AD961" t="s">
        <v>289</v>
      </c>
      <c r="AE961" t="s">
        <v>56</v>
      </c>
      <c r="AF961" t="s">
        <v>59</v>
      </c>
      <c r="AG961" t="s">
        <v>290</v>
      </c>
      <c r="AI961">
        <v>804328</v>
      </c>
      <c r="AJ961">
        <v>1985</v>
      </c>
      <c r="AK961" t="s">
        <v>291</v>
      </c>
      <c r="AL961" t="s">
        <v>276</v>
      </c>
      <c r="AM961" t="s">
        <v>245</v>
      </c>
    </row>
    <row r="962" spans="1:39" x14ac:dyDescent="0.3">
      <c r="A962" s="1">
        <v>43601</v>
      </c>
      <c r="B962" t="s">
        <v>8</v>
      </c>
      <c r="C962" t="s">
        <v>246</v>
      </c>
      <c r="D962">
        <v>2500</v>
      </c>
      <c r="E962">
        <v>19</v>
      </c>
      <c r="F962">
        <v>83.790001000000004</v>
      </c>
      <c r="G962">
        <v>84.800003000000004</v>
      </c>
      <c r="H962">
        <v>82.129997000000003</v>
      </c>
      <c r="I962">
        <v>82.809997999999993</v>
      </c>
      <c r="J962">
        <v>82.059928999999997</v>
      </c>
      <c r="K962">
        <v>22498800</v>
      </c>
      <c r="L962">
        <v>2.4049999999999998</v>
      </c>
      <c r="M962">
        <v>-4.0817201426385598E-2</v>
      </c>
      <c r="N962">
        <v>-1.16454644135764E-2</v>
      </c>
      <c r="O962">
        <v>0.37034456491786699</v>
      </c>
      <c r="P962">
        <v>0.48516946334098099</v>
      </c>
      <c r="Q962">
        <v>0.43946333728636999</v>
      </c>
      <c r="R962">
        <v>2.9383890815269601E-2</v>
      </c>
      <c r="S962">
        <v>5.4011127167561901E-2</v>
      </c>
      <c r="T962">
        <v>3.3348169653640701E-2</v>
      </c>
      <c r="U962">
        <v>2.2510466319438802E-2</v>
      </c>
      <c r="V962">
        <v>90.339995999999999</v>
      </c>
      <c r="W962">
        <v>49.099997999999999</v>
      </c>
      <c r="X962">
        <v>-0.160504508791559</v>
      </c>
      <c r="Y962">
        <v>8.8559569696340101E-3</v>
      </c>
      <c r="Z962">
        <v>0.96933612204004405</v>
      </c>
      <c r="AA962">
        <v>1.8638184646896001</v>
      </c>
      <c r="AB962">
        <v>2.04264620438884</v>
      </c>
      <c r="AC962" t="s">
        <v>264</v>
      </c>
      <c r="AD962" t="s">
        <v>289</v>
      </c>
      <c r="AE962" t="s">
        <v>56</v>
      </c>
      <c r="AF962" t="s">
        <v>59</v>
      </c>
      <c r="AG962" t="s">
        <v>290</v>
      </c>
      <c r="AI962">
        <v>804328</v>
      </c>
      <c r="AJ962">
        <v>1985</v>
      </c>
      <c r="AK962" t="s">
        <v>291</v>
      </c>
      <c r="AL962" t="s">
        <v>276</v>
      </c>
      <c r="AM962" t="s">
        <v>245</v>
      </c>
    </row>
    <row r="963" spans="1:39" x14ac:dyDescent="0.3">
      <c r="A963" s="1">
        <v>43573</v>
      </c>
      <c r="B963" t="s">
        <v>8</v>
      </c>
      <c r="C963" t="s">
        <v>246</v>
      </c>
      <c r="D963">
        <v>2300</v>
      </c>
      <c r="E963">
        <v>20</v>
      </c>
      <c r="F963">
        <v>78.720000999999996</v>
      </c>
      <c r="G963">
        <v>80.199996999999996</v>
      </c>
      <c r="H963">
        <v>78.019997000000004</v>
      </c>
      <c r="I963">
        <v>79.889999000000003</v>
      </c>
      <c r="J963">
        <v>79.166381999999999</v>
      </c>
      <c r="K963">
        <v>41621200</v>
      </c>
      <c r="L963">
        <v>2.56</v>
      </c>
      <c r="M963">
        <v>1.01907249045422E-2</v>
      </c>
      <c r="N963">
        <v>0.35708628534514802</v>
      </c>
      <c r="O963">
        <v>0.338125892888133</v>
      </c>
      <c r="P963">
        <v>0.38906896518176198</v>
      </c>
      <c r="Q963">
        <v>0.41096145139226897</v>
      </c>
      <c r="R963">
        <v>8.9264928162217302E-2</v>
      </c>
      <c r="S963">
        <v>5.0887658676009799E-2</v>
      </c>
      <c r="T963">
        <v>3.2405265596279299E-2</v>
      </c>
      <c r="U963">
        <v>2.23042040355994E-2</v>
      </c>
      <c r="V963">
        <v>82.519997000000004</v>
      </c>
      <c r="W963">
        <v>48.560001</v>
      </c>
      <c r="X963">
        <v>-0.160504508791559</v>
      </c>
      <c r="Y963">
        <v>1.5778467813143101E-3</v>
      </c>
      <c r="Z963">
        <v>0.98661084334164095</v>
      </c>
      <c r="AA963">
        <v>2.1004866191359799</v>
      </c>
      <c r="AB963">
        <v>1.2247925960206101</v>
      </c>
      <c r="AC963" t="s">
        <v>265</v>
      </c>
      <c r="AD963" t="s">
        <v>289</v>
      </c>
      <c r="AE963" t="s">
        <v>56</v>
      </c>
      <c r="AF963" t="s">
        <v>59</v>
      </c>
      <c r="AG963" t="s">
        <v>290</v>
      </c>
      <c r="AI963">
        <v>804328</v>
      </c>
      <c r="AJ963">
        <v>1985</v>
      </c>
      <c r="AK963" t="s">
        <v>291</v>
      </c>
      <c r="AL963" t="s">
        <v>276</v>
      </c>
      <c r="AM963" t="s">
        <v>245</v>
      </c>
    </row>
    <row r="964" spans="1:39" x14ac:dyDescent="0.3">
      <c r="A964" s="1">
        <v>43586</v>
      </c>
      <c r="B964" t="s">
        <v>8</v>
      </c>
      <c r="C964" t="s">
        <v>239</v>
      </c>
      <c r="D964">
        <v>1500</v>
      </c>
      <c r="E964">
        <v>20</v>
      </c>
      <c r="F964">
        <v>87.169997999999893</v>
      </c>
      <c r="G964">
        <v>88.220000999999996</v>
      </c>
      <c r="H964">
        <v>86.150002000000001</v>
      </c>
      <c r="I964">
        <v>86.370002999999997</v>
      </c>
      <c r="J964">
        <v>85.587692000000004</v>
      </c>
      <c r="K964">
        <v>28211500</v>
      </c>
      <c r="L964">
        <v>2.5110000000000001</v>
      </c>
      <c r="M964">
        <v>2.78266711194948E-3</v>
      </c>
      <c r="N964">
        <v>-5.3117037598216597E-3</v>
      </c>
      <c r="O964">
        <v>0.41506301948725699</v>
      </c>
      <c r="P964">
        <v>0.55478405826915</v>
      </c>
      <c r="Q964">
        <v>0.56843571222149003</v>
      </c>
      <c r="R964">
        <v>1.5588474948846E-2</v>
      </c>
      <c r="S964">
        <v>5.12307031369829E-2</v>
      </c>
      <c r="T964">
        <v>3.1955365068484197E-2</v>
      </c>
      <c r="U964">
        <v>2.2344561222599198E-2</v>
      </c>
      <c r="V964">
        <v>88.629997000000003</v>
      </c>
      <c r="W964">
        <v>49.099997999999999</v>
      </c>
      <c r="X964">
        <v>-0.160504508791559</v>
      </c>
      <c r="Y964">
        <v>-7.5304459681844096E-3</v>
      </c>
      <c r="Z964">
        <v>0.98646937297647597</v>
      </c>
      <c r="AA964">
        <v>2.6657254949248599</v>
      </c>
      <c r="AB964">
        <v>2.7833141215437598</v>
      </c>
      <c r="AC964" t="s">
        <v>265</v>
      </c>
      <c r="AD964" t="s">
        <v>289</v>
      </c>
      <c r="AE964" t="s">
        <v>56</v>
      </c>
      <c r="AF964" t="s">
        <v>59</v>
      </c>
      <c r="AG964" t="s">
        <v>290</v>
      </c>
      <c r="AI964">
        <v>804328</v>
      </c>
      <c r="AJ964">
        <v>1985</v>
      </c>
      <c r="AK964" t="s">
        <v>291</v>
      </c>
      <c r="AL964" t="s">
        <v>276</v>
      </c>
      <c r="AM964" t="s">
        <v>245</v>
      </c>
    </row>
    <row r="965" spans="1:39" x14ac:dyDescent="0.3">
      <c r="A965" s="1">
        <v>43598</v>
      </c>
      <c r="B965" t="s">
        <v>8</v>
      </c>
      <c r="C965" t="s">
        <v>239</v>
      </c>
      <c r="D965">
        <v>2300</v>
      </c>
      <c r="E965">
        <v>20</v>
      </c>
      <c r="F965">
        <v>83.239998</v>
      </c>
      <c r="G965">
        <v>84.849997999999999</v>
      </c>
      <c r="H965">
        <v>82.989998</v>
      </c>
      <c r="I965">
        <v>83.889999000000003</v>
      </c>
      <c r="J965">
        <v>83.13015</v>
      </c>
      <c r="K965">
        <v>16689000</v>
      </c>
      <c r="L965">
        <v>2.4049999999999998</v>
      </c>
      <c r="M965">
        <v>-2.2978652126631902E-2</v>
      </c>
      <c r="N965">
        <v>-5.0667308096850501E-2</v>
      </c>
      <c r="O965">
        <v>0.39827912925380798</v>
      </c>
      <c r="P965">
        <v>0.51258055789047097</v>
      </c>
      <c r="Q965">
        <v>0.46453578577448401</v>
      </c>
      <c r="R965">
        <v>2.2269621624280901E-2</v>
      </c>
      <c r="S965">
        <v>5.2709371265274502E-2</v>
      </c>
      <c r="T965">
        <v>3.2730011755763497E-2</v>
      </c>
      <c r="U965">
        <v>2.2393388114749901E-2</v>
      </c>
      <c r="V965">
        <v>90.339995999999999</v>
      </c>
      <c r="W965">
        <v>49.099997999999999</v>
      </c>
      <c r="X965">
        <v>-0.160504508791559</v>
      </c>
      <c r="Y965">
        <v>-2.4426469085879299E-2</v>
      </c>
      <c r="Z965">
        <v>0.98971918401117198</v>
      </c>
      <c r="AA965">
        <v>2.00927388362742</v>
      </c>
      <c r="AB965">
        <v>2.2201160635600301</v>
      </c>
      <c r="AC965" t="s">
        <v>265</v>
      </c>
      <c r="AD965" t="s">
        <v>289</v>
      </c>
      <c r="AE965" t="s">
        <v>56</v>
      </c>
      <c r="AF965" t="s">
        <v>59</v>
      </c>
      <c r="AG965" t="s">
        <v>290</v>
      </c>
      <c r="AI965">
        <v>804328</v>
      </c>
      <c r="AJ965">
        <v>1985</v>
      </c>
      <c r="AK965" t="s">
        <v>291</v>
      </c>
      <c r="AL965" t="s">
        <v>276</v>
      </c>
      <c r="AM965" t="s">
        <v>245</v>
      </c>
    </row>
    <row r="966" spans="1:39" x14ac:dyDescent="0.3">
      <c r="A966" s="1">
        <v>43599</v>
      </c>
      <c r="B966" t="s">
        <v>8</v>
      </c>
      <c r="C966" t="s">
        <v>246</v>
      </c>
      <c r="D966">
        <v>1800</v>
      </c>
      <c r="E966">
        <v>20</v>
      </c>
      <c r="F966">
        <v>84.269997000000004</v>
      </c>
      <c r="G966">
        <v>86.440002000000007</v>
      </c>
      <c r="H966">
        <v>84</v>
      </c>
      <c r="I966">
        <v>86.129997000000003</v>
      </c>
      <c r="J966">
        <v>85.349861000000004</v>
      </c>
      <c r="K966">
        <v>14353700</v>
      </c>
      <c r="L966">
        <v>2.419</v>
      </c>
      <c r="M966">
        <v>2.63513687068457E-2</v>
      </c>
      <c r="N966">
        <v>1.0856356705290501E-2</v>
      </c>
      <c r="O966">
        <v>0.43229336698545801</v>
      </c>
      <c r="P966">
        <v>0.52273489519614402</v>
      </c>
      <c r="Q966">
        <v>0.48616853303257901</v>
      </c>
      <c r="R966">
        <v>2.1971069244789199E-2</v>
      </c>
      <c r="S966">
        <v>5.24156282187518E-2</v>
      </c>
      <c r="T966">
        <v>3.2795285414776498E-2</v>
      </c>
      <c r="U966">
        <v>2.24458568040776E-2</v>
      </c>
      <c r="V966">
        <v>90.339995999999999</v>
      </c>
      <c r="W966">
        <v>49.099997999999999</v>
      </c>
      <c r="X966">
        <v>-0.160504508791559</v>
      </c>
      <c r="Y966">
        <v>7.98398755130913E-3</v>
      </c>
      <c r="Z966">
        <v>0.99536744274325295</v>
      </c>
      <c r="AA966">
        <v>2.0939557821180901</v>
      </c>
      <c r="AB966">
        <v>2.1681766395258601</v>
      </c>
      <c r="AC966" t="s">
        <v>265</v>
      </c>
      <c r="AD966" t="s">
        <v>289</v>
      </c>
      <c r="AE966" t="s">
        <v>56</v>
      </c>
      <c r="AF966" t="s">
        <v>59</v>
      </c>
      <c r="AG966" t="s">
        <v>290</v>
      </c>
      <c r="AI966">
        <v>804328</v>
      </c>
      <c r="AJ966">
        <v>1985</v>
      </c>
      <c r="AK966" t="s">
        <v>291</v>
      </c>
      <c r="AL966" t="s">
        <v>276</v>
      </c>
      <c r="AM966" t="s">
        <v>245</v>
      </c>
    </row>
    <row r="967" spans="1:39" x14ac:dyDescent="0.3">
      <c r="A967" s="1">
        <v>43602</v>
      </c>
      <c r="B967" t="s">
        <v>8</v>
      </c>
      <c r="C967" t="s">
        <v>239</v>
      </c>
      <c r="D967">
        <v>2500</v>
      </c>
      <c r="E967">
        <v>20</v>
      </c>
      <c r="F967">
        <v>80.489998</v>
      </c>
      <c r="G967">
        <v>83.120002999999997</v>
      </c>
      <c r="H967">
        <v>80</v>
      </c>
      <c r="I967">
        <v>81.5</v>
      </c>
      <c r="J967">
        <v>80.761794999999907</v>
      </c>
      <c r="K967">
        <v>19523400</v>
      </c>
      <c r="L967">
        <v>2.3929999999999998</v>
      </c>
      <c r="M967">
        <v>-1.5945802245782299E-2</v>
      </c>
      <c r="N967">
        <v>-5.1882084523430301E-2</v>
      </c>
      <c r="O967">
        <v>0.14569979503997499</v>
      </c>
      <c r="P967">
        <v>0.46130484604588401</v>
      </c>
      <c r="Q967">
        <v>0.40464574936398101</v>
      </c>
      <c r="R967">
        <v>2.55276818567273E-2</v>
      </c>
      <c r="S967">
        <v>3.32591859606138E-2</v>
      </c>
      <c r="T967">
        <v>3.34809321525339E-2</v>
      </c>
      <c r="U967">
        <v>2.25117716215457E-2</v>
      </c>
      <c r="V967">
        <v>90.339995999999999</v>
      </c>
      <c r="W967">
        <v>49.099997999999999</v>
      </c>
      <c r="X967">
        <v>-0.160504508791559</v>
      </c>
      <c r="Y967">
        <v>-5.8544371529206298E-3</v>
      </c>
      <c r="Z967">
        <v>0.97018766044997196</v>
      </c>
      <c r="AA967">
        <v>1.7017811253541899</v>
      </c>
      <c r="AB967">
        <v>1.92766424385561</v>
      </c>
      <c r="AC967" t="s">
        <v>265</v>
      </c>
      <c r="AD967" t="s">
        <v>289</v>
      </c>
      <c r="AE967" t="s">
        <v>56</v>
      </c>
      <c r="AF967" t="s">
        <v>59</v>
      </c>
      <c r="AG967" t="s">
        <v>290</v>
      </c>
      <c r="AI967">
        <v>804328</v>
      </c>
      <c r="AJ967">
        <v>1985</v>
      </c>
      <c r="AK967" t="s">
        <v>291</v>
      </c>
      <c r="AL967" t="s">
        <v>276</v>
      </c>
      <c r="AM967" t="s">
        <v>245</v>
      </c>
    </row>
    <row r="968" spans="1:39" x14ac:dyDescent="0.3">
      <c r="A968" s="1">
        <v>43641</v>
      </c>
      <c r="B968" t="s">
        <v>8</v>
      </c>
      <c r="C968" t="s">
        <v>246</v>
      </c>
      <c r="D968">
        <v>1400</v>
      </c>
      <c r="E968">
        <v>20</v>
      </c>
      <c r="F968">
        <v>73.230002999999996</v>
      </c>
      <c r="G968">
        <v>74.139999000000003</v>
      </c>
      <c r="H968">
        <v>72.519997000000004</v>
      </c>
      <c r="I968">
        <v>72.550003000000004</v>
      </c>
      <c r="J968">
        <v>72.550003000000004</v>
      </c>
      <c r="K968">
        <v>8953400</v>
      </c>
      <c r="L968">
        <v>1.994</v>
      </c>
      <c r="M968">
        <v>-8.3728575163604501E-3</v>
      </c>
      <c r="N968">
        <v>8.1656254952656004E-3</v>
      </c>
      <c r="O968">
        <v>7.0051009098423697E-2</v>
      </c>
      <c r="P968">
        <v>0.23293195265958899</v>
      </c>
      <c r="Q968">
        <v>0.25577121694980098</v>
      </c>
      <c r="R968">
        <v>8.1757064635641901E-3</v>
      </c>
      <c r="S968">
        <v>1.67417997883836E-2</v>
      </c>
      <c r="T968">
        <v>3.8532518015108E-2</v>
      </c>
      <c r="U968">
        <v>2.4352415332162501E-2</v>
      </c>
      <c r="V968">
        <v>90.339995999999999</v>
      </c>
      <c r="W968">
        <v>49.099997999999999</v>
      </c>
      <c r="X968">
        <v>-0.18450397026503501</v>
      </c>
      <c r="Y968">
        <v>-9.5417756928269908E-3</v>
      </c>
      <c r="Z968">
        <v>1.01857326095695</v>
      </c>
      <c r="AA968">
        <v>1.0419505982089401</v>
      </c>
      <c r="AB968">
        <v>1.02322857586108</v>
      </c>
      <c r="AC968" t="s">
        <v>265</v>
      </c>
      <c r="AD968" t="s">
        <v>289</v>
      </c>
      <c r="AE968" t="s">
        <v>56</v>
      </c>
      <c r="AF968" t="s">
        <v>59</v>
      </c>
      <c r="AG968" t="s">
        <v>290</v>
      </c>
      <c r="AI968">
        <v>804328</v>
      </c>
      <c r="AJ968">
        <v>1985</v>
      </c>
      <c r="AK968" t="s">
        <v>291</v>
      </c>
      <c r="AL968" t="s">
        <v>276</v>
      </c>
      <c r="AM968" t="s">
        <v>245</v>
      </c>
    </row>
    <row r="969" spans="1:39" x14ac:dyDescent="0.3">
      <c r="A969" s="1">
        <v>43644</v>
      </c>
      <c r="B969" t="s">
        <v>8</v>
      </c>
      <c r="C969" t="s">
        <v>239</v>
      </c>
      <c r="D969">
        <v>2300</v>
      </c>
      <c r="E969">
        <v>20</v>
      </c>
      <c r="F969">
        <v>75.660004000000001</v>
      </c>
      <c r="G969">
        <v>76.440002000000007</v>
      </c>
      <c r="H969">
        <v>74.809997999999993</v>
      </c>
      <c r="I969">
        <v>76.069999999999993</v>
      </c>
      <c r="J969">
        <v>76.069999999999993</v>
      </c>
      <c r="K969">
        <v>29217500</v>
      </c>
      <c r="L969">
        <v>2</v>
      </c>
      <c r="M969">
        <v>8.4488951436700894E-3</v>
      </c>
      <c r="N969">
        <v>4.5037505388611197E-2</v>
      </c>
      <c r="O969">
        <v>0.15474115253131701</v>
      </c>
      <c r="P969">
        <v>0.29717550073356003</v>
      </c>
      <c r="Q969">
        <v>0.36175662385499802</v>
      </c>
      <c r="R969">
        <v>1.4766050182960001E-2</v>
      </c>
      <c r="S969">
        <v>1.5528509049995099E-2</v>
      </c>
      <c r="T969">
        <v>3.8565803491800298E-2</v>
      </c>
      <c r="U969">
        <v>2.43232624562283E-2</v>
      </c>
      <c r="V969">
        <v>90.339995999999999</v>
      </c>
      <c r="W969">
        <v>49.099997999999999</v>
      </c>
      <c r="X969">
        <v>-0.18450397026503501</v>
      </c>
      <c r="Y969">
        <v>5.7409418775350302E-3</v>
      </c>
      <c r="Z969">
        <v>1.0052927099015101</v>
      </c>
      <c r="AA969">
        <v>1.5021439850862699</v>
      </c>
      <c r="AB969">
        <v>1.25262842885225</v>
      </c>
      <c r="AC969" t="s">
        <v>265</v>
      </c>
      <c r="AD969" t="s">
        <v>289</v>
      </c>
      <c r="AE969" t="s">
        <v>56</v>
      </c>
      <c r="AF969" t="s">
        <v>59</v>
      </c>
      <c r="AG969" t="s">
        <v>290</v>
      </c>
      <c r="AI969">
        <v>804328</v>
      </c>
      <c r="AJ969">
        <v>1985</v>
      </c>
      <c r="AK969" t="s">
        <v>291</v>
      </c>
      <c r="AL969" t="s">
        <v>276</v>
      </c>
      <c r="AM969" t="s">
        <v>245</v>
      </c>
    </row>
    <row r="970" spans="1:39" x14ac:dyDescent="0.3">
      <c r="A970" s="1">
        <v>43567</v>
      </c>
      <c r="B970" t="s">
        <v>9</v>
      </c>
      <c r="C970" t="s">
        <v>246</v>
      </c>
      <c r="D970">
        <v>100</v>
      </c>
      <c r="E970">
        <v>1</v>
      </c>
      <c r="F970">
        <v>85.300003000000004</v>
      </c>
      <c r="G970">
        <v>86.489998</v>
      </c>
      <c r="H970">
        <v>85.290001000000004</v>
      </c>
      <c r="I970">
        <v>86.239998</v>
      </c>
      <c r="J970">
        <v>86.000625999999997</v>
      </c>
      <c r="K970">
        <v>6037000</v>
      </c>
      <c r="L970">
        <v>2.56</v>
      </c>
      <c r="M970">
        <v>1.44828369139729E-2</v>
      </c>
      <c r="N970">
        <v>9.7880247419344594E-3</v>
      </c>
      <c r="O970">
        <v>3.6010545069225198E-3</v>
      </c>
      <c r="P970">
        <v>0.128444083110511</v>
      </c>
      <c r="Q970">
        <v>0.25179727886216102</v>
      </c>
      <c r="R970">
        <v>9.1283218195218896E-3</v>
      </c>
      <c r="S970">
        <v>1.73226886407499E-2</v>
      </c>
      <c r="T970">
        <v>1.2453373259709801E-2</v>
      </c>
      <c r="U970">
        <v>1.7156373521943099E-2</v>
      </c>
      <c r="V970">
        <v>88.589995999999999</v>
      </c>
      <c r="W970">
        <v>64.989998</v>
      </c>
      <c r="X970">
        <v>-0.13606984649169701</v>
      </c>
      <c r="Y970">
        <v>6.5875784763498903E-3</v>
      </c>
      <c r="Z970">
        <v>1.10486418074042</v>
      </c>
      <c r="AA970">
        <v>2.48614037299915</v>
      </c>
      <c r="AB970">
        <v>2.4125881704952801</v>
      </c>
      <c r="AC970" t="s">
        <v>240</v>
      </c>
      <c r="AD970" t="s">
        <v>292</v>
      </c>
      <c r="AE970" t="s">
        <v>62</v>
      </c>
      <c r="AF970" t="s">
        <v>88</v>
      </c>
      <c r="AG970" t="s">
        <v>293</v>
      </c>
      <c r="AH970" s="45">
        <v>32477</v>
      </c>
      <c r="AI970">
        <v>320187</v>
      </c>
      <c r="AK970" t="s">
        <v>294</v>
      </c>
      <c r="AL970" t="s">
        <v>295</v>
      </c>
      <c r="AM970" t="s">
        <v>245</v>
      </c>
    </row>
    <row r="971" spans="1:39" x14ac:dyDescent="0.3">
      <c r="A971" s="1">
        <v>43607</v>
      </c>
      <c r="B971" t="s">
        <v>9</v>
      </c>
      <c r="C971" t="s">
        <v>239</v>
      </c>
      <c r="D971">
        <v>500</v>
      </c>
      <c r="E971">
        <v>1</v>
      </c>
      <c r="F971">
        <v>82.989998</v>
      </c>
      <c r="G971">
        <v>83.339995999999999</v>
      </c>
      <c r="H971">
        <v>82.760002</v>
      </c>
      <c r="I971">
        <v>83.199996999999996</v>
      </c>
      <c r="J971">
        <v>82.969063000000006</v>
      </c>
      <c r="K971">
        <v>5237800</v>
      </c>
      <c r="L971">
        <v>2.3929999999999998</v>
      </c>
      <c r="M971">
        <v>-5.2745663151864599E-3</v>
      </c>
      <c r="N971">
        <v>-9.6885190623106493E-3</v>
      </c>
      <c r="O971">
        <v>-4.87901624476198E-2</v>
      </c>
      <c r="P971">
        <v>-6.4045047999720202E-3</v>
      </c>
      <c r="Q971">
        <v>0.164012401275866</v>
      </c>
      <c r="R971">
        <v>1.16556848560947E-2</v>
      </c>
      <c r="S971">
        <v>1.14748857363196E-2</v>
      </c>
      <c r="T971">
        <v>1.3353447131610199E-2</v>
      </c>
      <c r="U971">
        <v>1.7111807373215399E-2</v>
      </c>
      <c r="V971">
        <v>90</v>
      </c>
      <c r="W971">
        <v>66.529999000000004</v>
      </c>
      <c r="X971">
        <v>-0.13606984649169701</v>
      </c>
      <c r="Y971">
        <v>-2.8283920525026501E-3</v>
      </c>
      <c r="Z971">
        <v>1.1200567292466099</v>
      </c>
      <c r="AA971">
        <v>1.54720703423464</v>
      </c>
      <c r="AB971">
        <v>1.70014103212627</v>
      </c>
      <c r="AC971" t="s">
        <v>240</v>
      </c>
      <c r="AD971" t="s">
        <v>292</v>
      </c>
      <c r="AE971" t="s">
        <v>62</v>
      </c>
      <c r="AF971" t="s">
        <v>88</v>
      </c>
      <c r="AG971" t="s">
        <v>293</v>
      </c>
      <c r="AH971" s="45">
        <v>32477</v>
      </c>
      <c r="AI971">
        <v>320187</v>
      </c>
      <c r="AK971" t="s">
        <v>294</v>
      </c>
      <c r="AL971" t="s">
        <v>295</v>
      </c>
      <c r="AM971" t="s">
        <v>245</v>
      </c>
    </row>
    <row r="972" spans="1:39" x14ac:dyDescent="0.3">
      <c r="A972" s="1">
        <v>43556</v>
      </c>
      <c r="B972" t="s">
        <v>9</v>
      </c>
      <c r="C972" t="s">
        <v>246</v>
      </c>
      <c r="D972">
        <v>100</v>
      </c>
      <c r="E972">
        <v>2</v>
      </c>
      <c r="F972">
        <v>85.040001000000004</v>
      </c>
      <c r="G972">
        <v>85.32</v>
      </c>
      <c r="H972">
        <v>84.699996999999996</v>
      </c>
      <c r="I972">
        <v>85.230002999999996</v>
      </c>
      <c r="J972">
        <v>84.993431000000001</v>
      </c>
      <c r="K972">
        <v>6737400</v>
      </c>
      <c r="L972">
        <v>2.4969999999999999</v>
      </c>
      <c r="M972">
        <v>1.2039867023917799E-2</v>
      </c>
      <c r="N972">
        <v>3.4617940238497499E-2</v>
      </c>
      <c r="O972">
        <v>-3.27982232731316E-3</v>
      </c>
      <c r="P972">
        <v>0.15281699585200301</v>
      </c>
      <c r="Q972">
        <v>0.259836843164167</v>
      </c>
      <c r="R972">
        <v>7.2688623340373803E-3</v>
      </c>
      <c r="S972">
        <v>1.78281999532088E-2</v>
      </c>
      <c r="T972">
        <v>1.2995081355673699E-2</v>
      </c>
      <c r="U972">
        <v>1.7650083291101602E-2</v>
      </c>
      <c r="V972">
        <v>88.589995999999999</v>
      </c>
      <c r="W972">
        <v>63.209998999999897</v>
      </c>
      <c r="X972">
        <v>-0.13606984649169701</v>
      </c>
      <c r="Y972">
        <v>1.1502195497633099E-2</v>
      </c>
      <c r="Z972">
        <v>1.1251403172189001</v>
      </c>
      <c r="AA972">
        <v>2.5530672517386201</v>
      </c>
      <c r="AB972">
        <v>2.5057460699574001</v>
      </c>
      <c r="AC972" t="s">
        <v>247</v>
      </c>
      <c r="AD972" t="s">
        <v>292</v>
      </c>
      <c r="AE972" t="s">
        <v>62</v>
      </c>
      <c r="AF972" t="s">
        <v>88</v>
      </c>
      <c r="AG972" t="s">
        <v>293</v>
      </c>
      <c r="AH972" s="45">
        <v>32477</v>
      </c>
      <c r="AI972">
        <v>320187</v>
      </c>
      <c r="AK972" t="s">
        <v>294</v>
      </c>
      <c r="AL972" t="s">
        <v>295</v>
      </c>
      <c r="AM972" t="s">
        <v>245</v>
      </c>
    </row>
    <row r="973" spans="1:39" x14ac:dyDescent="0.3">
      <c r="A973" s="1">
        <v>43567</v>
      </c>
      <c r="B973" t="s">
        <v>9</v>
      </c>
      <c r="C973" t="s">
        <v>246</v>
      </c>
      <c r="D973">
        <v>300</v>
      </c>
      <c r="E973">
        <v>2</v>
      </c>
      <c r="F973">
        <v>85.300003000000004</v>
      </c>
      <c r="G973">
        <v>86.489998</v>
      </c>
      <c r="H973">
        <v>85.290001000000004</v>
      </c>
      <c r="I973">
        <v>86.239998</v>
      </c>
      <c r="J973">
        <v>86.000625999999997</v>
      </c>
      <c r="K973">
        <v>6037000</v>
      </c>
      <c r="L973">
        <v>2.56</v>
      </c>
      <c r="M973">
        <v>1.44828369139729E-2</v>
      </c>
      <c r="N973">
        <v>9.7880247419344594E-3</v>
      </c>
      <c r="O973">
        <v>3.6010545069225198E-3</v>
      </c>
      <c r="P973">
        <v>0.128444083110511</v>
      </c>
      <c r="Q973">
        <v>0.25179727886216102</v>
      </c>
      <c r="R973">
        <v>9.1283218195218896E-3</v>
      </c>
      <c r="S973">
        <v>1.73226886407499E-2</v>
      </c>
      <c r="T973">
        <v>1.2453373259709801E-2</v>
      </c>
      <c r="U973">
        <v>1.7156373521943099E-2</v>
      </c>
      <c r="V973">
        <v>88.589995999999999</v>
      </c>
      <c r="W973">
        <v>64.989998</v>
      </c>
      <c r="X973">
        <v>-0.13606984649169701</v>
      </c>
      <c r="Y973">
        <v>6.5875784763498903E-3</v>
      </c>
      <c r="Z973">
        <v>1.10486418074042</v>
      </c>
      <c r="AA973">
        <v>2.48614037299915</v>
      </c>
      <c r="AB973">
        <v>2.4125881704952801</v>
      </c>
      <c r="AC973" t="s">
        <v>247</v>
      </c>
      <c r="AD973" t="s">
        <v>292</v>
      </c>
      <c r="AE973" t="s">
        <v>62</v>
      </c>
      <c r="AF973" t="s">
        <v>88</v>
      </c>
      <c r="AG973" t="s">
        <v>293</v>
      </c>
      <c r="AH973" s="45">
        <v>32477</v>
      </c>
      <c r="AI973">
        <v>320187</v>
      </c>
      <c r="AK973" t="s">
        <v>294</v>
      </c>
      <c r="AL973" t="s">
        <v>295</v>
      </c>
      <c r="AM973" t="s">
        <v>245</v>
      </c>
    </row>
    <row r="974" spans="1:39" x14ac:dyDescent="0.3">
      <c r="A974" s="1">
        <v>43578</v>
      </c>
      <c r="B974" t="s">
        <v>9</v>
      </c>
      <c r="C974" t="s">
        <v>246</v>
      </c>
      <c r="D974">
        <v>100</v>
      </c>
      <c r="E974">
        <v>2</v>
      </c>
      <c r="F974">
        <v>87.57</v>
      </c>
      <c r="G974">
        <v>87.669997999999893</v>
      </c>
      <c r="H974">
        <v>87.010002</v>
      </c>
      <c r="I974">
        <v>87.43</v>
      </c>
      <c r="J974">
        <v>87.187325000000001</v>
      </c>
      <c r="K974">
        <v>7513700</v>
      </c>
      <c r="L974">
        <v>2.57</v>
      </c>
      <c r="M974">
        <v>8.0099902368673296E-4</v>
      </c>
      <c r="N974">
        <v>6.8863051667942196E-3</v>
      </c>
      <c r="O974">
        <v>-6.6119925733947801E-3</v>
      </c>
      <c r="P974">
        <v>8.2050007654004595E-2</v>
      </c>
      <c r="Q974">
        <v>0.290603759725375</v>
      </c>
      <c r="R974">
        <v>1.31144535377626E-2</v>
      </c>
      <c r="S974">
        <v>1.7493538676187002E-2</v>
      </c>
      <c r="T974">
        <v>1.22717900321327E-2</v>
      </c>
      <c r="U974">
        <v>1.71660961130599E-2</v>
      </c>
      <c r="V974">
        <v>90</v>
      </c>
      <c r="W974">
        <v>65.949996999999996</v>
      </c>
      <c r="X974">
        <v>-0.13606984649169701</v>
      </c>
      <c r="Y974">
        <v>8.8023511954049196E-3</v>
      </c>
      <c r="Z974">
        <v>1.11091549389876</v>
      </c>
      <c r="AA974">
        <v>2.9590600859671201</v>
      </c>
      <c r="AB974">
        <v>2.9517820148937202</v>
      </c>
      <c r="AC974" t="s">
        <v>247</v>
      </c>
      <c r="AD974" t="s">
        <v>292</v>
      </c>
      <c r="AE974" t="s">
        <v>62</v>
      </c>
      <c r="AF974" t="s">
        <v>88</v>
      </c>
      <c r="AG974" t="s">
        <v>293</v>
      </c>
      <c r="AH974" s="45">
        <v>32477</v>
      </c>
      <c r="AI974">
        <v>320187</v>
      </c>
      <c r="AK974" t="s">
        <v>294</v>
      </c>
      <c r="AL974" t="s">
        <v>295</v>
      </c>
      <c r="AM974" t="s">
        <v>245</v>
      </c>
    </row>
    <row r="975" spans="1:39" x14ac:dyDescent="0.3">
      <c r="A975" s="1">
        <v>43635</v>
      </c>
      <c r="B975" t="s">
        <v>9</v>
      </c>
      <c r="C975" t="s">
        <v>239</v>
      </c>
      <c r="D975">
        <v>500</v>
      </c>
      <c r="E975">
        <v>2</v>
      </c>
      <c r="F975">
        <v>83.730002999999996</v>
      </c>
      <c r="G975">
        <v>83.900002000000001</v>
      </c>
      <c r="H975">
        <v>83.139999000000003</v>
      </c>
      <c r="I975">
        <v>83.550003000000004</v>
      </c>
      <c r="J975">
        <v>83.550003000000004</v>
      </c>
      <c r="K975">
        <v>6217700</v>
      </c>
      <c r="L975">
        <v>2.0289999999999999</v>
      </c>
      <c r="M975">
        <v>-8.9366096469529997E-3</v>
      </c>
      <c r="N975">
        <v>1.1072516541378599E-2</v>
      </c>
      <c r="O975">
        <v>-9.3547309853320194E-3</v>
      </c>
      <c r="P975">
        <v>-3.4113737812481497E-2</v>
      </c>
      <c r="Q975">
        <v>0.110629611852399</v>
      </c>
      <c r="R975">
        <v>1.6952365662506502E-2</v>
      </c>
      <c r="S975">
        <v>1.7123351711082101E-2</v>
      </c>
      <c r="T975">
        <v>1.5622747195314099E-2</v>
      </c>
      <c r="U975">
        <v>1.75612369018824E-2</v>
      </c>
      <c r="V975">
        <v>90</v>
      </c>
      <c r="W975">
        <v>66.529999000000004</v>
      </c>
      <c r="X975">
        <v>-0.13606984649169701</v>
      </c>
      <c r="Y975">
        <v>2.98071681438073E-3</v>
      </c>
      <c r="Z975">
        <v>1.14470043344156</v>
      </c>
      <c r="AA975">
        <v>0.91022760740596498</v>
      </c>
      <c r="AB975">
        <v>0.98825294634068594</v>
      </c>
      <c r="AC975" t="s">
        <v>247</v>
      </c>
      <c r="AD975" t="s">
        <v>292</v>
      </c>
      <c r="AE975" t="s">
        <v>62</v>
      </c>
      <c r="AF975" t="s">
        <v>88</v>
      </c>
      <c r="AG975" t="s">
        <v>293</v>
      </c>
      <c r="AH975" s="45">
        <v>32477</v>
      </c>
      <c r="AI975">
        <v>320187</v>
      </c>
      <c r="AK975" t="s">
        <v>294</v>
      </c>
      <c r="AL975" t="s">
        <v>295</v>
      </c>
      <c r="AM975" t="s">
        <v>245</v>
      </c>
    </row>
    <row r="976" spans="1:39" x14ac:dyDescent="0.3">
      <c r="A976" s="1">
        <v>43637</v>
      </c>
      <c r="B976" t="s">
        <v>9</v>
      </c>
      <c r="C976" t="s">
        <v>246</v>
      </c>
      <c r="D976">
        <v>300</v>
      </c>
      <c r="E976">
        <v>2</v>
      </c>
      <c r="F976">
        <v>85.160004000000001</v>
      </c>
      <c r="G976">
        <v>85.75</v>
      </c>
      <c r="H976">
        <v>84.599997999999999</v>
      </c>
      <c r="I976">
        <v>85.75</v>
      </c>
      <c r="J976">
        <v>85.75</v>
      </c>
      <c r="K976">
        <v>9289800</v>
      </c>
      <c r="L976">
        <v>2.0680000000000001</v>
      </c>
      <c r="M976">
        <v>5.9653022787961099E-3</v>
      </c>
      <c r="N976">
        <v>2.7308251384213101E-2</v>
      </c>
      <c r="O976">
        <v>2.76937163569578E-2</v>
      </c>
      <c r="P976">
        <v>4.5181971329413602E-2</v>
      </c>
      <c r="Q976">
        <v>0.14846114089145099</v>
      </c>
      <c r="R976">
        <v>1.8154563879385199E-2</v>
      </c>
      <c r="S976">
        <v>1.6974542836706501E-2</v>
      </c>
      <c r="T976">
        <v>1.3103676860842E-2</v>
      </c>
      <c r="U976">
        <v>1.7565206083045602E-2</v>
      </c>
      <c r="V976">
        <v>90</v>
      </c>
      <c r="W976">
        <v>66.529999000000004</v>
      </c>
      <c r="X976">
        <v>-0.13606984649169701</v>
      </c>
      <c r="Y976">
        <v>-1.26001638019446E-3</v>
      </c>
      <c r="Z976">
        <v>1.14503221511236</v>
      </c>
      <c r="AA976">
        <v>1.2853626699326</v>
      </c>
      <c r="AB976">
        <v>1.0628353916397799</v>
      </c>
      <c r="AC976" t="s">
        <v>247</v>
      </c>
      <c r="AD976" t="s">
        <v>292</v>
      </c>
      <c r="AE976" t="s">
        <v>62</v>
      </c>
      <c r="AF976" t="s">
        <v>88</v>
      </c>
      <c r="AG976" t="s">
        <v>293</v>
      </c>
      <c r="AH976" s="45">
        <v>32477</v>
      </c>
      <c r="AI976">
        <v>320187</v>
      </c>
      <c r="AK976" t="s">
        <v>294</v>
      </c>
      <c r="AL976" t="s">
        <v>295</v>
      </c>
      <c r="AM976" t="s">
        <v>245</v>
      </c>
    </row>
    <row r="977" spans="1:39" x14ac:dyDescent="0.3">
      <c r="A977" s="1">
        <v>43557</v>
      </c>
      <c r="B977" t="s">
        <v>9</v>
      </c>
      <c r="C977" t="s">
        <v>239</v>
      </c>
      <c r="D977">
        <v>500</v>
      </c>
      <c r="E977">
        <v>3</v>
      </c>
      <c r="F977">
        <v>85</v>
      </c>
      <c r="G977">
        <v>85.260002</v>
      </c>
      <c r="H977">
        <v>84.160004000000001</v>
      </c>
      <c r="I977">
        <v>84.370002999999997</v>
      </c>
      <c r="J977">
        <v>84.135818</v>
      </c>
      <c r="K977">
        <v>4433800</v>
      </c>
      <c r="L977">
        <v>2.4809999999999999</v>
      </c>
      <c r="M977">
        <v>-1.0141597099953201E-2</v>
      </c>
      <c r="N977">
        <v>1.1803486661830001E-2</v>
      </c>
      <c r="O977">
        <v>-3.2533645795427703E-2</v>
      </c>
      <c r="P977">
        <v>0.13182628333124499</v>
      </c>
      <c r="Q977">
        <v>0.28523827900877902</v>
      </c>
      <c r="R977">
        <v>9.5578768141669906E-3</v>
      </c>
      <c r="S977">
        <v>1.7409209278935502E-2</v>
      </c>
      <c r="T977">
        <v>1.3044625925039801E-2</v>
      </c>
      <c r="U977">
        <v>1.75123732091415E-2</v>
      </c>
      <c r="V977">
        <v>88.589995999999999</v>
      </c>
      <c r="W977">
        <v>64.360000999999997</v>
      </c>
      <c r="X977">
        <v>-0.13606984649169701</v>
      </c>
      <c r="Y977" s="44">
        <v>1.7455614805152698E-5</v>
      </c>
      <c r="Z977">
        <v>1.1148541148925799</v>
      </c>
      <c r="AA977">
        <v>2.84444332067498</v>
      </c>
      <c r="AB977">
        <v>2.5562755148805798</v>
      </c>
      <c r="AC977" t="s">
        <v>248</v>
      </c>
      <c r="AD977" t="s">
        <v>292</v>
      </c>
      <c r="AE977" t="s">
        <v>62</v>
      </c>
      <c r="AF977" t="s">
        <v>88</v>
      </c>
      <c r="AG977" t="s">
        <v>293</v>
      </c>
      <c r="AH977" s="45">
        <v>32477</v>
      </c>
      <c r="AI977">
        <v>320187</v>
      </c>
      <c r="AK977" t="s">
        <v>294</v>
      </c>
      <c r="AL977" t="s">
        <v>295</v>
      </c>
      <c r="AM977" t="s">
        <v>245</v>
      </c>
    </row>
    <row r="978" spans="1:39" x14ac:dyDescent="0.3">
      <c r="A978" s="1">
        <v>43563</v>
      </c>
      <c r="B978" t="s">
        <v>9</v>
      </c>
      <c r="C978" t="s">
        <v>239</v>
      </c>
      <c r="D978">
        <v>400</v>
      </c>
      <c r="E978">
        <v>3</v>
      </c>
      <c r="F978">
        <v>85.010002</v>
      </c>
      <c r="G978">
        <v>85.290001000000004</v>
      </c>
      <c r="H978">
        <v>84.57</v>
      </c>
      <c r="I978">
        <v>84.730002999999996</v>
      </c>
      <c r="J978">
        <v>84.494819999999905</v>
      </c>
      <c r="K978">
        <v>4705800</v>
      </c>
      <c r="L978">
        <v>2.5190000000000001</v>
      </c>
      <c r="M978">
        <v>-7.8763198458988003E-3</v>
      </c>
      <c r="N978">
        <v>-5.8837404419908902E-3</v>
      </c>
      <c r="O978">
        <v>-6.2356468930666997E-3</v>
      </c>
      <c r="P978">
        <v>0.114996904818514</v>
      </c>
      <c r="Q978">
        <v>0.23738443753255101</v>
      </c>
      <c r="R978">
        <v>7.9439105065551401E-3</v>
      </c>
      <c r="S978">
        <v>1.7233695041064898E-2</v>
      </c>
      <c r="T978">
        <v>1.24340777773389E-2</v>
      </c>
      <c r="U978">
        <v>1.7153639778423501E-2</v>
      </c>
      <c r="V978">
        <v>88.589995999999999</v>
      </c>
      <c r="W978">
        <v>64.989998</v>
      </c>
      <c r="X978">
        <v>-0.13606984649169701</v>
      </c>
      <c r="Y978">
        <v>1.0469119934194001E-3</v>
      </c>
      <c r="Z978">
        <v>1.0871547320272901</v>
      </c>
      <c r="AA978">
        <v>2.3224112462448998</v>
      </c>
      <c r="AB978">
        <v>2.3864066866505702</v>
      </c>
      <c r="AC978" t="s">
        <v>248</v>
      </c>
      <c r="AD978" t="s">
        <v>292</v>
      </c>
      <c r="AE978" t="s">
        <v>62</v>
      </c>
      <c r="AF978" t="s">
        <v>88</v>
      </c>
      <c r="AG978" t="s">
        <v>293</v>
      </c>
      <c r="AH978" s="45">
        <v>32477</v>
      </c>
      <c r="AI978">
        <v>320187</v>
      </c>
      <c r="AK978" t="s">
        <v>294</v>
      </c>
      <c r="AL978" t="s">
        <v>295</v>
      </c>
      <c r="AM978" t="s">
        <v>245</v>
      </c>
    </row>
    <row r="979" spans="1:39" x14ac:dyDescent="0.3">
      <c r="A979" s="1">
        <v>43587</v>
      </c>
      <c r="B979" t="s">
        <v>9</v>
      </c>
      <c r="C979" t="s">
        <v>246</v>
      </c>
      <c r="D979">
        <v>100</v>
      </c>
      <c r="E979">
        <v>3</v>
      </c>
      <c r="F979">
        <v>86.209998999999996</v>
      </c>
      <c r="G979">
        <v>86.279999000000004</v>
      </c>
      <c r="H979">
        <v>84.989998</v>
      </c>
      <c r="I979">
        <v>85.269997000000004</v>
      </c>
      <c r="J979">
        <v>85.033317999999994</v>
      </c>
      <c r="K979">
        <v>6813700</v>
      </c>
      <c r="L979">
        <v>2.552</v>
      </c>
      <c r="M979">
        <v>-7.3612025048704101E-3</v>
      </c>
      <c r="N979">
        <v>-2.6501594799601302E-2</v>
      </c>
      <c r="O979">
        <v>4.6918500725690401E-4</v>
      </c>
      <c r="P979">
        <v>4.3137507853033302E-2</v>
      </c>
      <c r="Q979">
        <v>0.23562815625785599</v>
      </c>
      <c r="R979">
        <v>1.12286781337633E-2</v>
      </c>
      <c r="S979">
        <v>1.0110715982636499E-2</v>
      </c>
      <c r="T979">
        <v>1.2707510566823199E-2</v>
      </c>
      <c r="U979">
        <v>1.7119323156583599E-2</v>
      </c>
      <c r="V979">
        <v>90</v>
      </c>
      <c r="W979">
        <v>66.529999000000004</v>
      </c>
      <c r="X979">
        <v>-0.13606984649169701</v>
      </c>
      <c r="Y979">
        <v>-2.1262443276895502E-3</v>
      </c>
      <c r="Z979">
        <v>1.1193224854157799</v>
      </c>
      <c r="AA979">
        <v>2.3702530181628099</v>
      </c>
      <c r="AB979">
        <v>2.6028581784820002</v>
      </c>
      <c r="AC979" t="s">
        <v>248</v>
      </c>
      <c r="AD979" t="s">
        <v>292</v>
      </c>
      <c r="AE979" t="s">
        <v>62</v>
      </c>
      <c r="AF979" t="s">
        <v>88</v>
      </c>
      <c r="AG979" t="s">
        <v>293</v>
      </c>
      <c r="AH979" s="45">
        <v>32477</v>
      </c>
      <c r="AI979">
        <v>320187</v>
      </c>
      <c r="AK979" t="s">
        <v>294</v>
      </c>
      <c r="AL979" t="s">
        <v>295</v>
      </c>
      <c r="AM979" t="s">
        <v>245</v>
      </c>
    </row>
    <row r="980" spans="1:39" x14ac:dyDescent="0.3">
      <c r="A980" s="1">
        <v>43608</v>
      </c>
      <c r="B980" t="s">
        <v>9</v>
      </c>
      <c r="C980" t="s">
        <v>239</v>
      </c>
      <c r="D980">
        <v>100</v>
      </c>
      <c r="E980">
        <v>3</v>
      </c>
      <c r="F980">
        <v>82.5</v>
      </c>
      <c r="G980">
        <v>83.059997999999993</v>
      </c>
      <c r="H980">
        <v>81.989998</v>
      </c>
      <c r="I980">
        <v>82.639999000000003</v>
      </c>
      <c r="J980">
        <v>82.410622000000004</v>
      </c>
      <c r="K980">
        <v>9704200</v>
      </c>
      <c r="L980">
        <v>2.2959999999999998</v>
      </c>
      <c r="M980">
        <v>-6.7534669993808702E-3</v>
      </c>
      <c r="N980">
        <v>-1.96507169117573E-2</v>
      </c>
      <c r="O980">
        <v>-5.63446284706874E-2</v>
      </c>
      <c r="P980">
        <v>-2.2760323853180098E-2</v>
      </c>
      <c r="Q980">
        <v>0.15824003899085801</v>
      </c>
      <c r="R980">
        <v>1.1404786999292101E-2</v>
      </c>
      <c r="S980">
        <v>1.1493267349678499E-2</v>
      </c>
      <c r="T980">
        <v>1.3320693705096301E-2</v>
      </c>
      <c r="U980">
        <v>1.71178630604501E-2</v>
      </c>
      <c r="V980">
        <v>90</v>
      </c>
      <c r="W980">
        <v>66.529999000000004</v>
      </c>
      <c r="X980">
        <v>-0.13606984649169701</v>
      </c>
      <c r="Y980">
        <v>-1.1985692488440201E-2</v>
      </c>
      <c r="Z980">
        <v>1.1170918097696101</v>
      </c>
      <c r="AA980">
        <v>1.48886389423674</v>
      </c>
      <c r="AB980">
        <v>1.59611623625701</v>
      </c>
      <c r="AC980" t="s">
        <v>248</v>
      </c>
      <c r="AD980" t="s">
        <v>292</v>
      </c>
      <c r="AE980" t="s">
        <v>62</v>
      </c>
      <c r="AF980" t="s">
        <v>88</v>
      </c>
      <c r="AG980" t="s">
        <v>293</v>
      </c>
      <c r="AH980" s="45">
        <v>32477</v>
      </c>
      <c r="AI980">
        <v>320187</v>
      </c>
      <c r="AK980" t="s">
        <v>294</v>
      </c>
      <c r="AL980" t="s">
        <v>295</v>
      </c>
      <c r="AM980" t="s">
        <v>245</v>
      </c>
    </row>
    <row r="981" spans="1:39" x14ac:dyDescent="0.3">
      <c r="A981" s="1">
        <v>43613</v>
      </c>
      <c r="B981" t="s">
        <v>9</v>
      </c>
      <c r="C981" t="s">
        <v>246</v>
      </c>
      <c r="D981">
        <v>300</v>
      </c>
      <c r="E981">
        <v>3</v>
      </c>
      <c r="F981">
        <v>82.849997999999999</v>
      </c>
      <c r="G981">
        <v>83.190002000000007</v>
      </c>
      <c r="H981">
        <v>81.129997000000003</v>
      </c>
      <c r="I981">
        <v>81.199996999999996</v>
      </c>
      <c r="J981">
        <v>80.974609000000001</v>
      </c>
      <c r="K981">
        <v>7927300</v>
      </c>
      <c r="L981">
        <v>2.2679999999999998</v>
      </c>
      <c r="M981">
        <v>-1.1753424896889301E-2</v>
      </c>
      <c r="N981">
        <v>-2.0116544992648599E-2</v>
      </c>
      <c r="O981">
        <v>-7.5409114562881699E-2</v>
      </c>
      <c r="P981">
        <v>-5.2534334235770801E-2</v>
      </c>
      <c r="Q981">
        <v>0.12853486032147801</v>
      </c>
      <c r="R981">
        <v>7.9786557519324897E-3</v>
      </c>
      <c r="S981">
        <v>1.1177435463974501E-2</v>
      </c>
      <c r="T981">
        <v>1.33563006635914E-2</v>
      </c>
      <c r="U981">
        <v>1.7125853200170099E-2</v>
      </c>
      <c r="V981">
        <v>90</v>
      </c>
      <c r="W981">
        <v>66.529999000000004</v>
      </c>
      <c r="X981">
        <v>-0.13606984649169701</v>
      </c>
      <c r="Y981">
        <v>-8.4109499934704197E-3</v>
      </c>
      <c r="Z981">
        <v>1.11945058921584</v>
      </c>
      <c r="AA981">
        <v>1.1541711641374099</v>
      </c>
      <c r="AB981">
        <v>1.44361844973797</v>
      </c>
      <c r="AC981" t="s">
        <v>248</v>
      </c>
      <c r="AD981" t="s">
        <v>292</v>
      </c>
      <c r="AE981" t="s">
        <v>62</v>
      </c>
      <c r="AF981" t="s">
        <v>88</v>
      </c>
      <c r="AG981" t="s">
        <v>293</v>
      </c>
      <c r="AH981" s="45">
        <v>32477</v>
      </c>
      <c r="AI981">
        <v>320187</v>
      </c>
      <c r="AK981" t="s">
        <v>294</v>
      </c>
      <c r="AL981" t="s">
        <v>295</v>
      </c>
      <c r="AM981" t="s">
        <v>245</v>
      </c>
    </row>
    <row r="982" spans="1:39" x14ac:dyDescent="0.3">
      <c r="A982" s="1">
        <v>43619</v>
      </c>
      <c r="B982" t="s">
        <v>9</v>
      </c>
      <c r="C982" t="s">
        <v>246</v>
      </c>
      <c r="D982">
        <v>100</v>
      </c>
      <c r="E982">
        <v>3</v>
      </c>
      <c r="F982">
        <v>77.239998</v>
      </c>
      <c r="G982">
        <v>78.580001999999993</v>
      </c>
      <c r="H982">
        <v>77.080001999999993</v>
      </c>
      <c r="I982">
        <v>77.959998999999996</v>
      </c>
      <c r="J982">
        <v>77.959998999999996</v>
      </c>
      <c r="K982">
        <v>11665500</v>
      </c>
      <c r="L982">
        <v>2.081</v>
      </c>
      <c r="M982">
        <v>1.0573921995630399E-2</v>
      </c>
      <c r="N982">
        <v>-4.9693199479537098E-2</v>
      </c>
      <c r="O982">
        <v>-9.4208496850798504E-2</v>
      </c>
      <c r="P982">
        <v>-9.1177053611030096E-2</v>
      </c>
      <c r="Q982">
        <v>9.5873663320511796E-2</v>
      </c>
      <c r="R982">
        <v>1.74648837007025E-2</v>
      </c>
      <c r="S982">
        <v>1.2843214167958399E-2</v>
      </c>
      <c r="T982">
        <v>1.38123302958379E-2</v>
      </c>
      <c r="U982">
        <v>1.72288465572412E-2</v>
      </c>
      <c r="V982">
        <v>90</v>
      </c>
      <c r="W982">
        <v>66.529999000000004</v>
      </c>
      <c r="X982">
        <v>-0.13606984649169701</v>
      </c>
      <c r="Y982">
        <v>-2.7690708645509302E-3</v>
      </c>
      <c r="Z982">
        <v>1.12597673796757</v>
      </c>
      <c r="AA982">
        <v>0.79432598515527197</v>
      </c>
      <c r="AB982">
        <v>0.89232499174489799</v>
      </c>
      <c r="AC982" t="s">
        <v>248</v>
      </c>
      <c r="AD982" t="s">
        <v>292</v>
      </c>
      <c r="AE982" t="s">
        <v>62</v>
      </c>
      <c r="AF982" t="s">
        <v>88</v>
      </c>
      <c r="AG982" t="s">
        <v>293</v>
      </c>
      <c r="AH982" s="45">
        <v>32477</v>
      </c>
      <c r="AI982">
        <v>320187</v>
      </c>
      <c r="AK982" t="s">
        <v>294</v>
      </c>
      <c r="AL982" t="s">
        <v>295</v>
      </c>
      <c r="AM982" t="s">
        <v>245</v>
      </c>
    </row>
    <row r="983" spans="1:39" x14ac:dyDescent="0.3">
      <c r="A983" s="1">
        <v>43563</v>
      </c>
      <c r="B983" t="s">
        <v>9</v>
      </c>
      <c r="C983" t="s">
        <v>239</v>
      </c>
      <c r="D983">
        <v>700</v>
      </c>
      <c r="E983">
        <v>4</v>
      </c>
      <c r="F983">
        <v>85.010002</v>
      </c>
      <c r="G983">
        <v>85.290001000000004</v>
      </c>
      <c r="H983">
        <v>84.57</v>
      </c>
      <c r="I983">
        <v>84.730002999999996</v>
      </c>
      <c r="J983">
        <v>84.494819999999905</v>
      </c>
      <c r="K983">
        <v>4705800</v>
      </c>
      <c r="L983">
        <v>2.5190000000000001</v>
      </c>
      <c r="M983">
        <v>-7.8763198458988003E-3</v>
      </c>
      <c r="N983">
        <v>-5.8837404419908902E-3</v>
      </c>
      <c r="O983">
        <v>-6.2356468930666997E-3</v>
      </c>
      <c r="P983">
        <v>0.114996904818514</v>
      </c>
      <c r="Q983">
        <v>0.23738443753255101</v>
      </c>
      <c r="R983">
        <v>7.9439105065551401E-3</v>
      </c>
      <c r="S983">
        <v>1.7233695041064898E-2</v>
      </c>
      <c r="T983">
        <v>1.24340777773389E-2</v>
      </c>
      <c r="U983">
        <v>1.7153639778423501E-2</v>
      </c>
      <c r="V983">
        <v>88.589995999999999</v>
      </c>
      <c r="W983">
        <v>64.989998</v>
      </c>
      <c r="X983">
        <v>-0.13606984649169701</v>
      </c>
      <c r="Y983">
        <v>1.0469119934194001E-3</v>
      </c>
      <c r="Z983">
        <v>1.0871547320272901</v>
      </c>
      <c r="AA983">
        <v>2.3224112462448998</v>
      </c>
      <c r="AB983">
        <v>2.3864066866505702</v>
      </c>
      <c r="AC983" t="s">
        <v>249</v>
      </c>
      <c r="AD983" t="s">
        <v>292</v>
      </c>
      <c r="AE983" t="s">
        <v>62</v>
      </c>
      <c r="AF983" t="s">
        <v>88</v>
      </c>
      <c r="AG983" t="s">
        <v>293</v>
      </c>
      <c r="AH983" s="45">
        <v>32477</v>
      </c>
      <c r="AI983">
        <v>320187</v>
      </c>
      <c r="AK983" t="s">
        <v>294</v>
      </c>
      <c r="AL983" t="s">
        <v>295</v>
      </c>
      <c r="AM983" t="s">
        <v>245</v>
      </c>
    </row>
    <row r="984" spans="1:39" x14ac:dyDescent="0.3">
      <c r="A984" s="1">
        <v>43585</v>
      </c>
      <c r="B984" t="s">
        <v>9</v>
      </c>
      <c r="C984" t="s">
        <v>246</v>
      </c>
      <c r="D984">
        <v>600</v>
      </c>
      <c r="E984">
        <v>4</v>
      </c>
      <c r="F984">
        <v>88.290001000000004</v>
      </c>
      <c r="G984">
        <v>88.400002000000001</v>
      </c>
      <c r="H984">
        <v>87.260002</v>
      </c>
      <c r="I984">
        <v>87.830001999999993</v>
      </c>
      <c r="J984">
        <v>87.586212000000003</v>
      </c>
      <c r="K984">
        <v>7614100</v>
      </c>
      <c r="L984">
        <v>2.5089999999999999</v>
      </c>
      <c r="M984">
        <v>-4.8839161614749101E-3</v>
      </c>
      <c r="N984">
        <v>4.56462344861144E-3</v>
      </c>
      <c r="O984">
        <v>4.4110249903520797E-2</v>
      </c>
      <c r="P984">
        <v>9.3199762991325499E-2</v>
      </c>
      <c r="Q984">
        <v>0.24399603680006901</v>
      </c>
      <c r="R984">
        <v>8.6749234336654605E-3</v>
      </c>
      <c r="S984">
        <v>8.8894989138540992E-3</v>
      </c>
      <c r="T984">
        <v>1.2431751473973299E-2</v>
      </c>
      <c r="U984">
        <v>1.70892748936185E-2</v>
      </c>
      <c r="V984">
        <v>90</v>
      </c>
      <c r="W984">
        <v>66.529999000000004</v>
      </c>
      <c r="X984">
        <v>-0.13606984649169701</v>
      </c>
      <c r="Y984">
        <v>9.5096475723260604E-4</v>
      </c>
      <c r="Z984">
        <v>1.1160601732545501</v>
      </c>
      <c r="AA984">
        <v>2.4669410287843601</v>
      </c>
      <c r="AB984">
        <v>2.8084218879997001</v>
      </c>
      <c r="AC984" t="s">
        <v>249</v>
      </c>
      <c r="AD984" t="s">
        <v>292</v>
      </c>
      <c r="AE984" t="s">
        <v>62</v>
      </c>
      <c r="AF984" t="s">
        <v>88</v>
      </c>
      <c r="AG984" t="s">
        <v>293</v>
      </c>
      <c r="AH984" s="45">
        <v>32477</v>
      </c>
      <c r="AI984">
        <v>320187</v>
      </c>
      <c r="AK984" t="s">
        <v>294</v>
      </c>
      <c r="AL984" t="s">
        <v>295</v>
      </c>
      <c r="AM984" t="s">
        <v>245</v>
      </c>
    </row>
    <row r="985" spans="1:39" x14ac:dyDescent="0.3">
      <c r="A985" s="1">
        <v>43602</v>
      </c>
      <c r="B985" t="s">
        <v>9</v>
      </c>
      <c r="C985" t="s">
        <v>239</v>
      </c>
      <c r="D985">
        <v>200</v>
      </c>
      <c r="E985">
        <v>4</v>
      </c>
      <c r="F985">
        <v>83.510002</v>
      </c>
      <c r="G985">
        <v>85.519997000000004</v>
      </c>
      <c r="H985">
        <v>83.5</v>
      </c>
      <c r="I985">
        <v>84.57</v>
      </c>
      <c r="J985">
        <v>84.335257999999996</v>
      </c>
      <c r="K985">
        <v>5068200</v>
      </c>
      <c r="L985">
        <v>2.3929999999999998</v>
      </c>
      <c r="M985">
        <v>3.4349686470954298E-3</v>
      </c>
      <c r="N985">
        <v>7.35819762923962E-3</v>
      </c>
      <c r="O985">
        <v>-3.7481958826538798E-2</v>
      </c>
      <c r="P985">
        <v>-6.9627811755620401E-3</v>
      </c>
      <c r="Q985">
        <v>0.180905127140432</v>
      </c>
      <c r="R985">
        <v>1.12576366716891E-2</v>
      </c>
      <c r="S985">
        <v>1.16348418484989E-2</v>
      </c>
      <c r="T985">
        <v>1.3153879137999499E-2</v>
      </c>
      <c r="U985">
        <v>1.70532259333156E-2</v>
      </c>
      <c r="V985">
        <v>90</v>
      </c>
      <c r="W985">
        <v>66.529999000000004</v>
      </c>
      <c r="X985">
        <v>-0.13606984649169701</v>
      </c>
      <c r="Y985">
        <v>-5.8544371529206298E-3</v>
      </c>
      <c r="Z985">
        <v>1.1126087812130201</v>
      </c>
      <c r="AA985">
        <v>1.7513121508982701</v>
      </c>
      <c r="AB985">
        <v>1.99829858259239</v>
      </c>
      <c r="AC985" t="s">
        <v>249</v>
      </c>
      <c r="AD985" t="s">
        <v>292</v>
      </c>
      <c r="AE985" t="s">
        <v>62</v>
      </c>
      <c r="AF985" t="s">
        <v>88</v>
      </c>
      <c r="AG985" t="s">
        <v>293</v>
      </c>
      <c r="AH985" s="45">
        <v>32477</v>
      </c>
      <c r="AI985">
        <v>320187</v>
      </c>
      <c r="AK985" t="s">
        <v>294</v>
      </c>
      <c r="AL985" t="s">
        <v>295</v>
      </c>
      <c r="AM985" t="s">
        <v>245</v>
      </c>
    </row>
    <row r="986" spans="1:39" x14ac:dyDescent="0.3">
      <c r="A986" s="1">
        <v>43607</v>
      </c>
      <c r="B986" t="s">
        <v>9</v>
      </c>
      <c r="C986" t="s">
        <v>239</v>
      </c>
      <c r="D986">
        <v>200</v>
      </c>
      <c r="E986">
        <v>4</v>
      </c>
      <c r="F986">
        <v>82.989998</v>
      </c>
      <c r="G986">
        <v>83.339995999999999</v>
      </c>
      <c r="H986">
        <v>82.760002</v>
      </c>
      <c r="I986">
        <v>83.199996999999996</v>
      </c>
      <c r="J986">
        <v>82.969063000000006</v>
      </c>
      <c r="K986">
        <v>5237800</v>
      </c>
      <c r="L986">
        <v>2.3929999999999998</v>
      </c>
      <c r="M986">
        <v>-5.2745663151864599E-3</v>
      </c>
      <c r="N986">
        <v>-9.6885190623106493E-3</v>
      </c>
      <c r="O986">
        <v>-4.87901624476198E-2</v>
      </c>
      <c r="P986">
        <v>-6.4045047999720202E-3</v>
      </c>
      <c r="Q986">
        <v>0.164012401275866</v>
      </c>
      <c r="R986">
        <v>1.16556848560947E-2</v>
      </c>
      <c r="S986">
        <v>1.14748857363196E-2</v>
      </c>
      <c r="T986">
        <v>1.3353447131610199E-2</v>
      </c>
      <c r="U986">
        <v>1.7111807373215399E-2</v>
      </c>
      <c r="V986">
        <v>90</v>
      </c>
      <c r="W986">
        <v>66.529999000000004</v>
      </c>
      <c r="X986">
        <v>-0.13606984649169701</v>
      </c>
      <c r="Y986">
        <v>-2.8283920525026501E-3</v>
      </c>
      <c r="Z986">
        <v>1.1200567292466099</v>
      </c>
      <c r="AA986">
        <v>1.54720703423464</v>
      </c>
      <c r="AB986">
        <v>1.70014103212627</v>
      </c>
      <c r="AC986" t="s">
        <v>249</v>
      </c>
      <c r="AD986" t="s">
        <v>292</v>
      </c>
      <c r="AE986" t="s">
        <v>62</v>
      </c>
      <c r="AF986" t="s">
        <v>88</v>
      </c>
      <c r="AG986" t="s">
        <v>293</v>
      </c>
      <c r="AH986" s="45">
        <v>32477</v>
      </c>
      <c r="AI986">
        <v>320187</v>
      </c>
      <c r="AK986" t="s">
        <v>294</v>
      </c>
      <c r="AL986" t="s">
        <v>295</v>
      </c>
      <c r="AM986" t="s">
        <v>245</v>
      </c>
    </row>
    <row r="987" spans="1:39" x14ac:dyDescent="0.3">
      <c r="A987" s="1">
        <v>43614</v>
      </c>
      <c r="B987" t="s">
        <v>9</v>
      </c>
      <c r="C987" t="s">
        <v>246</v>
      </c>
      <c r="D987">
        <v>400</v>
      </c>
      <c r="E987">
        <v>4</v>
      </c>
      <c r="F987">
        <v>80.709998999999996</v>
      </c>
      <c r="G987">
        <v>80.860000999999997</v>
      </c>
      <c r="H987">
        <v>77.699996999999996</v>
      </c>
      <c r="I987">
        <v>78.870002999999997</v>
      </c>
      <c r="J987">
        <v>78.651084999999995</v>
      </c>
      <c r="K987">
        <v>10116900</v>
      </c>
      <c r="L987">
        <v>2.2360000000000002</v>
      </c>
      <c r="M987">
        <v>-2.91142116901708E-2</v>
      </c>
      <c r="N987">
        <v>-5.8720944984345297E-2</v>
      </c>
      <c r="O987">
        <v>-0.113052390848708</v>
      </c>
      <c r="P987">
        <v>-8.5951627043764203E-2</v>
      </c>
      <c r="Q987">
        <v>9.84513636873212E-2</v>
      </c>
      <c r="R987">
        <v>1.00438369074072E-2</v>
      </c>
      <c r="S987">
        <v>1.2102853156464401E-2</v>
      </c>
      <c r="T987">
        <v>1.38050311310354E-2</v>
      </c>
      <c r="U987">
        <v>1.72271908203229E-2</v>
      </c>
      <c r="V987">
        <v>90</v>
      </c>
      <c r="W987">
        <v>66.529999000000004</v>
      </c>
      <c r="X987">
        <v>-0.13606984649169701</v>
      </c>
      <c r="Y987">
        <v>-6.9359101493404697E-3</v>
      </c>
      <c r="Z987">
        <v>1.12636645771847</v>
      </c>
      <c r="AA987">
        <v>0.82335688404755403</v>
      </c>
      <c r="AB987">
        <v>1.28497256713626</v>
      </c>
      <c r="AC987" t="s">
        <v>249</v>
      </c>
      <c r="AD987" t="s">
        <v>292</v>
      </c>
      <c r="AE987" t="s">
        <v>62</v>
      </c>
      <c r="AF987" t="s">
        <v>88</v>
      </c>
      <c r="AG987" t="s">
        <v>293</v>
      </c>
      <c r="AH987" s="45">
        <v>32477</v>
      </c>
      <c r="AI987">
        <v>320187</v>
      </c>
      <c r="AK987" t="s">
        <v>294</v>
      </c>
      <c r="AL987" t="s">
        <v>295</v>
      </c>
      <c r="AM987" t="s">
        <v>245</v>
      </c>
    </row>
    <row r="988" spans="1:39" x14ac:dyDescent="0.3">
      <c r="A988" s="1">
        <v>43628</v>
      </c>
      <c r="B988" t="s">
        <v>9</v>
      </c>
      <c r="C988" t="s">
        <v>246</v>
      </c>
      <c r="D988">
        <v>400</v>
      </c>
      <c r="E988">
        <v>4</v>
      </c>
      <c r="F988">
        <v>83.480002999999996</v>
      </c>
      <c r="G988">
        <v>84.019997000000004</v>
      </c>
      <c r="H988">
        <v>82.519997000000004</v>
      </c>
      <c r="I988">
        <v>82.629997000000003</v>
      </c>
      <c r="J988">
        <v>82.629997000000003</v>
      </c>
      <c r="K988">
        <v>4025900</v>
      </c>
      <c r="L988">
        <v>2.1269999999999998</v>
      </c>
      <c r="M988">
        <v>-7.5954913813015999E-3</v>
      </c>
      <c r="N988">
        <v>-1.0886484424276E-3</v>
      </c>
      <c r="O988">
        <v>-1.3069049897471E-2</v>
      </c>
      <c r="P988">
        <v>-3.6380746383194197E-2</v>
      </c>
      <c r="Q988">
        <v>0.113139199683525</v>
      </c>
      <c r="R988">
        <v>9.6101364287590092E-3</v>
      </c>
      <c r="S988">
        <v>1.6179531455839499E-2</v>
      </c>
      <c r="T988">
        <v>1.52108880425686E-2</v>
      </c>
      <c r="U988">
        <v>1.7464249146221099E-2</v>
      </c>
      <c r="V988">
        <v>90</v>
      </c>
      <c r="W988">
        <v>66.529999000000004</v>
      </c>
      <c r="X988">
        <v>-0.13606984649169701</v>
      </c>
      <c r="Y988">
        <v>-2.0396578921351798E-3</v>
      </c>
      <c r="Z988">
        <v>1.13850614541512</v>
      </c>
      <c r="AA988">
        <v>0.94216814926301895</v>
      </c>
      <c r="AB988">
        <v>0.97785542392871805</v>
      </c>
      <c r="AC988" t="s">
        <v>249</v>
      </c>
      <c r="AD988" t="s">
        <v>292</v>
      </c>
      <c r="AE988" t="s">
        <v>62</v>
      </c>
      <c r="AF988" t="s">
        <v>88</v>
      </c>
      <c r="AG988" t="s">
        <v>293</v>
      </c>
      <c r="AH988" s="45">
        <v>32477</v>
      </c>
      <c r="AI988">
        <v>320187</v>
      </c>
      <c r="AK988" t="s">
        <v>294</v>
      </c>
      <c r="AL988" t="s">
        <v>295</v>
      </c>
      <c r="AM988" t="s">
        <v>245</v>
      </c>
    </row>
    <row r="989" spans="1:39" x14ac:dyDescent="0.3">
      <c r="A989" s="1">
        <v>43560</v>
      </c>
      <c r="B989" t="s">
        <v>9</v>
      </c>
      <c r="C989" t="s">
        <v>246</v>
      </c>
      <c r="D989">
        <v>100</v>
      </c>
      <c r="E989">
        <v>5</v>
      </c>
      <c r="F989">
        <v>86</v>
      </c>
      <c r="G989">
        <v>86.160004000000001</v>
      </c>
      <c r="H989">
        <v>85.050003000000004</v>
      </c>
      <c r="I989">
        <v>85.400002000000001</v>
      </c>
      <c r="J989">
        <v>85.162955999999994</v>
      </c>
      <c r="K989">
        <v>7367400</v>
      </c>
      <c r="L989">
        <v>2.5009999999999999</v>
      </c>
      <c r="M989">
        <v>1.40614135183424E-3</v>
      </c>
      <c r="N989">
        <v>1.4032446427825701E-2</v>
      </c>
      <c r="O989">
        <v>3.16658248181005E-3</v>
      </c>
      <c r="P989">
        <v>0.13710504251387501</v>
      </c>
      <c r="Q989">
        <v>0.21550793907235799</v>
      </c>
      <c r="R989">
        <v>8.7018189183518096E-3</v>
      </c>
      <c r="S989">
        <v>1.71528267339154E-2</v>
      </c>
      <c r="T989">
        <v>1.24677842207615E-2</v>
      </c>
      <c r="U989">
        <v>1.7253511314184899E-2</v>
      </c>
      <c r="V989">
        <v>88.589995999999999</v>
      </c>
      <c r="W989">
        <v>64.989998</v>
      </c>
      <c r="X989">
        <v>-0.13606984649169701</v>
      </c>
      <c r="Y989">
        <v>4.62571739556182E-3</v>
      </c>
      <c r="Z989">
        <v>1.0933437255343801</v>
      </c>
      <c r="AA989">
        <v>2.0836789339427999</v>
      </c>
      <c r="AB989">
        <v>2.4325378877493198</v>
      </c>
      <c r="AC989" t="s">
        <v>250</v>
      </c>
      <c r="AD989" t="s">
        <v>292</v>
      </c>
      <c r="AE989" t="s">
        <v>62</v>
      </c>
      <c r="AF989" t="s">
        <v>88</v>
      </c>
      <c r="AG989" t="s">
        <v>293</v>
      </c>
      <c r="AH989" s="45">
        <v>32477</v>
      </c>
      <c r="AI989">
        <v>320187</v>
      </c>
      <c r="AK989" t="s">
        <v>294</v>
      </c>
      <c r="AL989" t="s">
        <v>295</v>
      </c>
      <c r="AM989" t="s">
        <v>245</v>
      </c>
    </row>
    <row r="990" spans="1:39" x14ac:dyDescent="0.3">
      <c r="A990" s="1">
        <v>43572</v>
      </c>
      <c r="B990" t="s">
        <v>9</v>
      </c>
      <c r="C990" t="s">
        <v>246</v>
      </c>
      <c r="D990">
        <v>200</v>
      </c>
      <c r="E990">
        <v>5</v>
      </c>
      <c r="F990">
        <v>87.949996999999996</v>
      </c>
      <c r="G990">
        <v>88.970000999999996</v>
      </c>
      <c r="H990">
        <v>87.449996999999996</v>
      </c>
      <c r="I990">
        <v>88.730002999999996</v>
      </c>
      <c r="J990">
        <v>88.483718999999994</v>
      </c>
      <c r="K990">
        <v>5694900</v>
      </c>
      <c r="L990">
        <v>2.5920000000000001</v>
      </c>
      <c r="M990">
        <v>1.0536588228434E-2</v>
      </c>
      <c r="N990">
        <v>4.4359593724139897E-2</v>
      </c>
      <c r="O990">
        <v>1.0308829294383599E-2</v>
      </c>
      <c r="P990">
        <v>0.135569705965672</v>
      </c>
      <c r="Q990">
        <v>0.28410507256285999</v>
      </c>
      <c r="R990">
        <v>4.9778693899698899E-3</v>
      </c>
      <c r="S990">
        <v>1.7351774274274399E-2</v>
      </c>
      <c r="T990">
        <v>1.22597637779987E-2</v>
      </c>
      <c r="U990">
        <v>1.7167998338224799E-2</v>
      </c>
      <c r="V990">
        <v>88.970000999999996</v>
      </c>
      <c r="W990">
        <v>64.989998</v>
      </c>
      <c r="X990">
        <v>-0.13606984649169701</v>
      </c>
      <c r="Y990">
        <v>-2.2764010197428601E-3</v>
      </c>
      <c r="Z990">
        <v>1.10944600209657</v>
      </c>
      <c r="AA990">
        <v>2.8542605469973599</v>
      </c>
      <c r="AB990">
        <v>2.6563107688972298</v>
      </c>
      <c r="AC990" t="s">
        <v>250</v>
      </c>
      <c r="AD990" t="s">
        <v>292</v>
      </c>
      <c r="AE990" t="s">
        <v>62</v>
      </c>
      <c r="AF990" t="s">
        <v>88</v>
      </c>
      <c r="AG990" t="s">
        <v>293</v>
      </c>
      <c r="AH990" s="45">
        <v>32477</v>
      </c>
      <c r="AI990">
        <v>320187</v>
      </c>
      <c r="AK990" t="s">
        <v>294</v>
      </c>
      <c r="AL990" t="s">
        <v>295</v>
      </c>
      <c r="AM990" t="s">
        <v>245</v>
      </c>
    </row>
    <row r="991" spans="1:39" x14ac:dyDescent="0.3">
      <c r="A991" s="1">
        <v>43587</v>
      </c>
      <c r="B991" t="s">
        <v>9</v>
      </c>
      <c r="C991" t="s">
        <v>246</v>
      </c>
      <c r="D991">
        <v>500</v>
      </c>
      <c r="E991">
        <v>5</v>
      </c>
      <c r="F991">
        <v>86.209998999999996</v>
      </c>
      <c r="G991">
        <v>86.279999000000004</v>
      </c>
      <c r="H991">
        <v>84.989998</v>
      </c>
      <c r="I991">
        <v>85.269997000000004</v>
      </c>
      <c r="J991">
        <v>85.033317999999994</v>
      </c>
      <c r="K991">
        <v>6813700</v>
      </c>
      <c r="L991">
        <v>2.552</v>
      </c>
      <c r="M991">
        <v>-7.3612025048704101E-3</v>
      </c>
      <c r="N991">
        <v>-2.6501594799601302E-2</v>
      </c>
      <c r="O991">
        <v>4.6918500725690401E-4</v>
      </c>
      <c r="P991">
        <v>4.3137507853033302E-2</v>
      </c>
      <c r="Q991">
        <v>0.23562815625785599</v>
      </c>
      <c r="R991">
        <v>1.12286781337633E-2</v>
      </c>
      <c r="S991">
        <v>1.0110715982636499E-2</v>
      </c>
      <c r="T991">
        <v>1.2707510566823199E-2</v>
      </c>
      <c r="U991">
        <v>1.7119323156583599E-2</v>
      </c>
      <c r="V991">
        <v>90</v>
      </c>
      <c r="W991">
        <v>66.529999000000004</v>
      </c>
      <c r="X991">
        <v>-0.13606984649169701</v>
      </c>
      <c r="Y991">
        <v>-2.1262443276895502E-3</v>
      </c>
      <c r="Z991">
        <v>1.1193224854157799</v>
      </c>
      <c r="AA991">
        <v>2.3702530181628099</v>
      </c>
      <c r="AB991">
        <v>2.6028581784820002</v>
      </c>
      <c r="AC991" t="s">
        <v>250</v>
      </c>
      <c r="AD991" t="s">
        <v>292</v>
      </c>
      <c r="AE991" t="s">
        <v>62</v>
      </c>
      <c r="AF991" t="s">
        <v>88</v>
      </c>
      <c r="AG991" t="s">
        <v>293</v>
      </c>
      <c r="AH991" s="45">
        <v>32477</v>
      </c>
      <c r="AI991">
        <v>320187</v>
      </c>
      <c r="AK991" t="s">
        <v>294</v>
      </c>
      <c r="AL991" t="s">
        <v>295</v>
      </c>
      <c r="AM991" t="s">
        <v>245</v>
      </c>
    </row>
    <row r="992" spans="1:39" x14ac:dyDescent="0.3">
      <c r="A992" s="1">
        <v>43592</v>
      </c>
      <c r="B992" t="s">
        <v>9</v>
      </c>
      <c r="C992" t="s">
        <v>246</v>
      </c>
      <c r="D992">
        <v>700</v>
      </c>
      <c r="E992">
        <v>5</v>
      </c>
      <c r="F992">
        <v>83.019997000000004</v>
      </c>
      <c r="G992">
        <v>83.629997000000003</v>
      </c>
      <c r="H992">
        <v>81.830001999999993</v>
      </c>
      <c r="I992">
        <v>82.540001000000004</v>
      </c>
      <c r="J992">
        <v>82.310897999999995</v>
      </c>
      <c r="K992">
        <v>9811300</v>
      </c>
      <c r="L992">
        <v>2.448</v>
      </c>
      <c r="M992">
        <v>-1.24015427023854E-2</v>
      </c>
      <c r="N992">
        <v>-6.2120071394297101E-2</v>
      </c>
      <c r="O992">
        <v>-3.2656892303487998E-2</v>
      </c>
      <c r="P992">
        <v>-1.29986956414266E-3</v>
      </c>
      <c r="Q992">
        <v>0.20308851699918401</v>
      </c>
      <c r="R992">
        <v>1.21309308378478E-2</v>
      </c>
      <c r="S992">
        <v>1.13714268876976E-2</v>
      </c>
      <c r="T992">
        <v>1.31292957444126E-2</v>
      </c>
      <c r="U992">
        <v>1.7135909306869802E-2</v>
      </c>
      <c r="V992">
        <v>90</v>
      </c>
      <c r="W992">
        <v>66.529999000000004</v>
      </c>
      <c r="X992">
        <v>-0.13606984649169701</v>
      </c>
      <c r="Y992">
        <v>-1.6649488130547601E-2</v>
      </c>
      <c r="Z992">
        <v>1.1164255088513799</v>
      </c>
      <c r="AA992">
        <v>2.0150883542276699</v>
      </c>
      <c r="AB992">
        <v>2.3101158586837398</v>
      </c>
      <c r="AC992" t="s">
        <v>250</v>
      </c>
      <c r="AD992" t="s">
        <v>292</v>
      </c>
      <c r="AE992" t="s">
        <v>62</v>
      </c>
      <c r="AF992" t="s">
        <v>88</v>
      </c>
      <c r="AG992" t="s">
        <v>293</v>
      </c>
      <c r="AH992" s="45">
        <v>32477</v>
      </c>
      <c r="AI992">
        <v>320187</v>
      </c>
      <c r="AK992" t="s">
        <v>294</v>
      </c>
      <c r="AL992" t="s">
        <v>295</v>
      </c>
      <c r="AM992" t="s">
        <v>245</v>
      </c>
    </row>
    <row r="993" spans="1:39" x14ac:dyDescent="0.3">
      <c r="A993" s="1">
        <v>43598</v>
      </c>
      <c r="B993" t="s">
        <v>9</v>
      </c>
      <c r="C993" t="s">
        <v>246</v>
      </c>
      <c r="D993">
        <v>600</v>
      </c>
      <c r="E993">
        <v>5</v>
      </c>
      <c r="F993">
        <v>81.650002000000001</v>
      </c>
      <c r="G993">
        <v>82.629997000000003</v>
      </c>
      <c r="H993">
        <v>81.319999999999993</v>
      </c>
      <c r="I993">
        <v>82.529999000000004</v>
      </c>
      <c r="J993">
        <v>82.300926000000004</v>
      </c>
      <c r="K993">
        <v>6445200</v>
      </c>
      <c r="L993">
        <v>2.4049999999999998</v>
      </c>
      <c r="M993">
        <v>-1.7059465165577301E-2</v>
      </c>
      <c r="N993">
        <v>-1.25227004633514E-2</v>
      </c>
      <c r="O993">
        <v>-2.8076616125650201E-2</v>
      </c>
      <c r="P993">
        <v>-1.1268537059697201E-2</v>
      </c>
      <c r="Q993">
        <v>0.205614130665733</v>
      </c>
      <c r="R993">
        <v>1.18605179643661E-2</v>
      </c>
      <c r="S993">
        <v>1.2003369985968499E-2</v>
      </c>
      <c r="T993">
        <v>1.323148039047E-2</v>
      </c>
      <c r="U993">
        <v>1.7123269451575E-2</v>
      </c>
      <c r="V993">
        <v>90</v>
      </c>
      <c r="W993">
        <v>66.529999000000004</v>
      </c>
      <c r="X993">
        <v>-0.13606984649169701</v>
      </c>
      <c r="Y993">
        <v>-2.4426469085879299E-2</v>
      </c>
      <c r="Z993">
        <v>1.1160833153479699</v>
      </c>
      <c r="AA993">
        <v>2.0391715636905601</v>
      </c>
      <c r="AB993">
        <v>2.0235353583699198</v>
      </c>
      <c r="AC993" t="s">
        <v>250</v>
      </c>
      <c r="AD993" t="s">
        <v>292</v>
      </c>
      <c r="AE993" t="s">
        <v>62</v>
      </c>
      <c r="AF993" t="s">
        <v>88</v>
      </c>
      <c r="AG993" t="s">
        <v>293</v>
      </c>
      <c r="AH993" s="45">
        <v>32477</v>
      </c>
      <c r="AI993">
        <v>320187</v>
      </c>
      <c r="AK993" t="s">
        <v>294</v>
      </c>
      <c r="AL993" t="s">
        <v>295</v>
      </c>
      <c r="AM993" t="s">
        <v>245</v>
      </c>
    </row>
    <row r="994" spans="1:39" x14ac:dyDescent="0.3">
      <c r="A994" s="1">
        <v>43630</v>
      </c>
      <c r="B994" t="s">
        <v>9</v>
      </c>
      <c r="C994" t="s">
        <v>246</v>
      </c>
      <c r="D994">
        <v>800</v>
      </c>
      <c r="E994">
        <v>5</v>
      </c>
      <c r="F994">
        <v>83.510002</v>
      </c>
      <c r="G994">
        <v>83.860000999999997</v>
      </c>
      <c r="H994">
        <v>83.040001000000004</v>
      </c>
      <c r="I994">
        <v>83.440002000000007</v>
      </c>
      <c r="J994">
        <v>83.440002000000007</v>
      </c>
      <c r="K994">
        <v>4355600</v>
      </c>
      <c r="L994">
        <v>2.093</v>
      </c>
      <c r="M994">
        <v>-2.0353074604221198E-3</v>
      </c>
      <c r="N994">
        <v>3.5958045243626599E-4</v>
      </c>
      <c r="O994" s="44">
        <v>2.68819522349365E-5</v>
      </c>
      <c r="P994">
        <v>-3.66992825972281E-2</v>
      </c>
      <c r="Q994">
        <v>0.12935019611586601</v>
      </c>
      <c r="R994">
        <v>9.5927954075701195E-3</v>
      </c>
      <c r="S994">
        <v>1.56889644158014E-2</v>
      </c>
      <c r="T994">
        <v>1.52234834376717E-2</v>
      </c>
      <c r="U994">
        <v>1.7476270685842701E-2</v>
      </c>
      <c r="V994">
        <v>90</v>
      </c>
      <c r="W994">
        <v>66.529999000000004</v>
      </c>
      <c r="X994">
        <v>-0.13606984649169701</v>
      </c>
      <c r="Y994">
        <v>-1.6128120944145399E-3</v>
      </c>
      <c r="Z994">
        <v>1.14044534409387</v>
      </c>
      <c r="AA994">
        <v>1.1034264383905401</v>
      </c>
      <c r="AB994">
        <v>1.0098516344233299</v>
      </c>
      <c r="AC994" t="s">
        <v>250</v>
      </c>
      <c r="AD994" t="s">
        <v>292</v>
      </c>
      <c r="AE994" t="s">
        <v>62</v>
      </c>
      <c r="AF994" t="s">
        <v>88</v>
      </c>
      <c r="AG994" t="s">
        <v>293</v>
      </c>
      <c r="AH994" s="45">
        <v>32477</v>
      </c>
      <c r="AI994">
        <v>320187</v>
      </c>
      <c r="AK994" t="s">
        <v>294</v>
      </c>
      <c r="AL994" t="s">
        <v>295</v>
      </c>
      <c r="AM994" t="s">
        <v>245</v>
      </c>
    </row>
    <row r="995" spans="1:39" x14ac:dyDescent="0.3">
      <c r="A995" s="1">
        <v>43641</v>
      </c>
      <c r="B995" t="s">
        <v>9</v>
      </c>
      <c r="C995" t="s">
        <v>239</v>
      </c>
      <c r="D995">
        <v>100</v>
      </c>
      <c r="E995">
        <v>5</v>
      </c>
      <c r="F995">
        <v>84.599997999999999</v>
      </c>
      <c r="G995">
        <v>84.690002000000007</v>
      </c>
      <c r="H995">
        <v>82.160004000000001</v>
      </c>
      <c r="I995">
        <v>82.620002999999997</v>
      </c>
      <c r="J995">
        <v>82.620002999999997</v>
      </c>
      <c r="K995">
        <v>7339900</v>
      </c>
      <c r="L995">
        <v>1.994</v>
      </c>
      <c r="M995">
        <v>-2.24997160836897E-2</v>
      </c>
      <c r="N995">
        <v>-2.0130082315559399E-2</v>
      </c>
      <c r="O995">
        <v>2.5374819049143798E-3</v>
      </c>
      <c r="P995">
        <v>-6.3770691097187401E-3</v>
      </c>
      <c r="Q995">
        <v>0.12869208715691799</v>
      </c>
      <c r="R995">
        <v>1.7009537215047998E-2</v>
      </c>
      <c r="S995">
        <v>1.79069664997774E-2</v>
      </c>
      <c r="T995">
        <v>1.34619696328881E-2</v>
      </c>
      <c r="U995">
        <v>1.7631491501863501E-2</v>
      </c>
      <c r="V995">
        <v>90</v>
      </c>
      <c r="W995">
        <v>66.529999000000004</v>
      </c>
      <c r="X995">
        <v>-0.13606984649169701</v>
      </c>
      <c r="Y995">
        <v>-9.5417756928269908E-3</v>
      </c>
      <c r="Z995">
        <v>1.1506617768262599</v>
      </c>
      <c r="AA995">
        <v>1.08926446045042</v>
      </c>
      <c r="AB995">
        <v>1.16509921347637</v>
      </c>
      <c r="AC995" t="s">
        <v>250</v>
      </c>
      <c r="AD995" t="s">
        <v>292</v>
      </c>
      <c r="AE995" t="s">
        <v>62</v>
      </c>
      <c r="AF995" t="s">
        <v>88</v>
      </c>
      <c r="AG995" t="s">
        <v>293</v>
      </c>
      <c r="AH995" s="45">
        <v>32477</v>
      </c>
      <c r="AI995">
        <v>320187</v>
      </c>
      <c r="AK995" t="s">
        <v>294</v>
      </c>
      <c r="AL995" t="s">
        <v>295</v>
      </c>
      <c r="AM995" t="s">
        <v>245</v>
      </c>
    </row>
    <row r="996" spans="1:39" x14ac:dyDescent="0.3">
      <c r="A996" s="1">
        <v>43564</v>
      </c>
      <c r="B996" t="s">
        <v>9</v>
      </c>
      <c r="C996" t="s">
        <v>246</v>
      </c>
      <c r="D996">
        <v>100</v>
      </c>
      <c r="E996">
        <v>6</v>
      </c>
      <c r="F996">
        <v>84.220000999999996</v>
      </c>
      <c r="G996">
        <v>84.599997999999999</v>
      </c>
      <c r="H996">
        <v>83.970000999999996</v>
      </c>
      <c r="I996">
        <v>84.279999000000004</v>
      </c>
      <c r="J996">
        <v>84.046065999999996</v>
      </c>
      <c r="K996">
        <v>3804500</v>
      </c>
      <c r="L996">
        <v>2.4990000000000001</v>
      </c>
      <c r="M996">
        <v>-5.3251774226680303E-3</v>
      </c>
      <c r="N996">
        <v>-1.06732076470567E-3</v>
      </c>
      <c r="O996">
        <v>-6.1510289722928003E-3</v>
      </c>
      <c r="P996">
        <v>9.6421339077064794E-2</v>
      </c>
      <c r="Q996">
        <v>0.237551818274643</v>
      </c>
      <c r="R996">
        <v>6.7938248613084798E-3</v>
      </c>
      <c r="S996">
        <v>1.72325058448532E-2</v>
      </c>
      <c r="T996">
        <v>1.2378904686513899E-2</v>
      </c>
      <c r="U996">
        <v>1.7153392870794999E-2</v>
      </c>
      <c r="V996">
        <v>88.589995999999999</v>
      </c>
      <c r="W996">
        <v>64.989998</v>
      </c>
      <c r="X996">
        <v>-0.13606984649169701</v>
      </c>
      <c r="Y996">
        <v>-6.0859766572597396E-3</v>
      </c>
      <c r="Z996">
        <v>1.0881602031701201</v>
      </c>
      <c r="AA996">
        <v>2.3285942643415001</v>
      </c>
      <c r="AB996">
        <v>2.2832368753838801</v>
      </c>
      <c r="AC996" t="s">
        <v>251</v>
      </c>
      <c r="AD996" t="s">
        <v>292</v>
      </c>
      <c r="AE996" t="s">
        <v>62</v>
      </c>
      <c r="AF996" t="s">
        <v>88</v>
      </c>
      <c r="AG996" t="s">
        <v>293</v>
      </c>
      <c r="AH996" s="45">
        <v>32477</v>
      </c>
      <c r="AI996">
        <v>320187</v>
      </c>
      <c r="AK996" t="s">
        <v>294</v>
      </c>
      <c r="AL996" t="s">
        <v>295</v>
      </c>
      <c r="AM996" t="s">
        <v>245</v>
      </c>
    </row>
    <row r="997" spans="1:39" x14ac:dyDescent="0.3">
      <c r="A997" s="1">
        <v>43584</v>
      </c>
      <c r="B997" t="s">
        <v>9</v>
      </c>
      <c r="C997" t="s">
        <v>239</v>
      </c>
      <c r="D997">
        <v>100</v>
      </c>
      <c r="E997">
        <v>6</v>
      </c>
      <c r="F997">
        <v>88.18</v>
      </c>
      <c r="G997">
        <v>88.510002</v>
      </c>
      <c r="H997">
        <v>88.129997000000003</v>
      </c>
      <c r="I997">
        <v>88.260002</v>
      </c>
      <c r="J997">
        <v>88.015022000000002</v>
      </c>
      <c r="K997">
        <v>5008400</v>
      </c>
      <c r="L997">
        <v>2.536</v>
      </c>
      <c r="M997">
        <v>-5.6631109815690904E-4</v>
      </c>
      <c r="N997">
        <v>1.02495386337732E-2</v>
      </c>
      <c r="O997">
        <v>6.0362707226967599E-2</v>
      </c>
      <c r="P997">
        <v>9.6837815015317394E-2</v>
      </c>
      <c r="Q997">
        <v>0.270826951865767</v>
      </c>
      <c r="R997">
        <v>8.0771699512877902E-3</v>
      </c>
      <c r="S997">
        <v>8.9647428624527094E-3</v>
      </c>
      <c r="T997">
        <v>1.24101474085335E-2</v>
      </c>
      <c r="U997">
        <v>1.7136187143432E-2</v>
      </c>
      <c r="V997">
        <v>90</v>
      </c>
      <c r="W997">
        <v>66.529999000000004</v>
      </c>
      <c r="X997">
        <v>-0.13606984649169701</v>
      </c>
      <c r="Y997">
        <v>1.07094833958194E-3</v>
      </c>
      <c r="Z997">
        <v>1.11688126767966</v>
      </c>
      <c r="AA997">
        <v>2.7656033761973799</v>
      </c>
      <c r="AB997">
        <v>2.9068456994362601</v>
      </c>
      <c r="AC997" t="s">
        <v>251</v>
      </c>
      <c r="AD997" t="s">
        <v>292</v>
      </c>
      <c r="AE997" t="s">
        <v>62</v>
      </c>
      <c r="AF997" t="s">
        <v>88</v>
      </c>
      <c r="AG997" t="s">
        <v>293</v>
      </c>
      <c r="AH997" s="45">
        <v>32477</v>
      </c>
      <c r="AI997">
        <v>320187</v>
      </c>
      <c r="AK997" t="s">
        <v>294</v>
      </c>
      <c r="AL997" t="s">
        <v>295</v>
      </c>
      <c r="AM997" t="s">
        <v>245</v>
      </c>
    </row>
    <row r="998" spans="1:39" x14ac:dyDescent="0.3">
      <c r="A998" s="1">
        <v>43609</v>
      </c>
      <c r="B998" t="s">
        <v>9</v>
      </c>
      <c r="C998" t="s">
        <v>239</v>
      </c>
      <c r="D998">
        <v>200</v>
      </c>
      <c r="E998">
        <v>6</v>
      </c>
      <c r="F998">
        <v>82.199996999999996</v>
      </c>
      <c r="G998">
        <v>83.169997999999893</v>
      </c>
      <c r="H998">
        <v>82.089995999999999</v>
      </c>
      <c r="I998">
        <v>82.160004000000001</v>
      </c>
      <c r="J998">
        <v>81.931952999999993</v>
      </c>
      <c r="K998">
        <v>5999000</v>
      </c>
      <c r="L998">
        <v>2.3239999999999998</v>
      </c>
      <c r="M998">
        <v>-5.8252750827178304E-3</v>
      </c>
      <c r="N998">
        <v>-2.8910960641570602E-2</v>
      </c>
      <c r="O998">
        <v>-7.3090278502830702E-2</v>
      </c>
      <c r="P998">
        <v>-3.3411139619509901E-2</v>
      </c>
      <c r="Q998">
        <v>0.15199416649886099</v>
      </c>
      <c r="R998">
        <v>1.0635705103156199E-2</v>
      </c>
      <c r="S998">
        <v>1.1105890508504E-2</v>
      </c>
      <c r="T998">
        <v>1.33213908845071E-2</v>
      </c>
      <c r="U998">
        <v>1.71226855325913E-2</v>
      </c>
      <c r="V998">
        <v>90</v>
      </c>
      <c r="W998">
        <v>66.529999000000004</v>
      </c>
      <c r="X998">
        <v>-0.13606984649169701</v>
      </c>
      <c r="Y998">
        <v>1.3526439988342199E-3</v>
      </c>
      <c r="Z998">
        <v>1.1171740718016301</v>
      </c>
      <c r="AA998">
        <v>1.4112638590248401</v>
      </c>
      <c r="AB998">
        <v>1.52810657788232</v>
      </c>
      <c r="AC998" t="s">
        <v>251</v>
      </c>
      <c r="AD998" t="s">
        <v>292</v>
      </c>
      <c r="AE998" t="s">
        <v>62</v>
      </c>
      <c r="AF998" t="s">
        <v>88</v>
      </c>
      <c r="AG998" t="s">
        <v>293</v>
      </c>
      <c r="AH998" s="45">
        <v>32477</v>
      </c>
      <c r="AI998">
        <v>320187</v>
      </c>
      <c r="AK998" t="s">
        <v>294</v>
      </c>
      <c r="AL998" t="s">
        <v>295</v>
      </c>
      <c r="AM998" t="s">
        <v>245</v>
      </c>
    </row>
    <row r="999" spans="1:39" x14ac:dyDescent="0.3">
      <c r="A999" s="1">
        <v>43623</v>
      </c>
      <c r="B999" t="s">
        <v>9</v>
      </c>
      <c r="C999" t="s">
        <v>239</v>
      </c>
      <c r="D999">
        <v>300</v>
      </c>
      <c r="E999">
        <v>6</v>
      </c>
      <c r="F999">
        <v>83.089995999999999</v>
      </c>
      <c r="G999">
        <v>83.68</v>
      </c>
      <c r="H999">
        <v>82.809997999999993</v>
      </c>
      <c r="I999">
        <v>83.410004000000001</v>
      </c>
      <c r="J999">
        <v>83.410004000000001</v>
      </c>
      <c r="K999">
        <v>3891100</v>
      </c>
      <c r="L999">
        <v>2.0840000000000001</v>
      </c>
      <c r="M999">
        <v>1.1576241589480901E-2</v>
      </c>
      <c r="N999">
        <v>7.8146314392761193E-2</v>
      </c>
      <c r="O999">
        <v>1.32647373098739E-2</v>
      </c>
      <c r="P999">
        <v>-1.37478280491743E-2</v>
      </c>
      <c r="Q999">
        <v>0.120391898130201</v>
      </c>
      <c r="R999">
        <v>1.8160309975053E-2</v>
      </c>
      <c r="S999">
        <v>1.6067354947752101E-2</v>
      </c>
      <c r="T999">
        <v>1.52060159053506E-2</v>
      </c>
      <c r="U999">
        <v>1.74401697687806E-2</v>
      </c>
      <c r="V999">
        <v>90</v>
      </c>
      <c r="W999">
        <v>66.529999000000004</v>
      </c>
      <c r="X999">
        <v>-0.13606984649169701</v>
      </c>
      <c r="Y999">
        <v>1.0442979367750601E-2</v>
      </c>
      <c r="Z999">
        <v>1.1406538442388701</v>
      </c>
      <c r="AA999">
        <v>1.0350780220099201</v>
      </c>
      <c r="AB999">
        <v>1.00500344118021</v>
      </c>
      <c r="AC999" t="s">
        <v>251</v>
      </c>
      <c r="AD999" t="s">
        <v>292</v>
      </c>
      <c r="AE999" t="s">
        <v>62</v>
      </c>
      <c r="AF999" t="s">
        <v>88</v>
      </c>
      <c r="AG999" t="s">
        <v>293</v>
      </c>
      <c r="AH999" s="45">
        <v>32477</v>
      </c>
      <c r="AI999">
        <v>320187</v>
      </c>
      <c r="AK999" t="s">
        <v>294</v>
      </c>
      <c r="AL999" t="s">
        <v>295</v>
      </c>
      <c r="AM999" t="s">
        <v>245</v>
      </c>
    </row>
    <row r="1000" spans="1:39" x14ac:dyDescent="0.3">
      <c r="A1000" s="1">
        <v>43565</v>
      </c>
      <c r="B1000" t="s">
        <v>9</v>
      </c>
      <c r="C1000" t="s">
        <v>246</v>
      </c>
      <c r="D1000">
        <v>100</v>
      </c>
      <c r="E1000">
        <v>7</v>
      </c>
      <c r="F1000">
        <v>84.639999000000003</v>
      </c>
      <c r="G1000">
        <v>85.010002</v>
      </c>
      <c r="H1000">
        <v>84.559997999999993</v>
      </c>
      <c r="I1000">
        <v>84.879997000000003</v>
      </c>
      <c r="J1000">
        <v>84.644401999999999</v>
      </c>
      <c r="K1000">
        <v>3918400</v>
      </c>
      <c r="L1000">
        <v>2.4769999999999999</v>
      </c>
      <c r="M1000">
        <v>7.0939219779285302E-3</v>
      </c>
      <c r="N1000">
        <v>4.8420290667346797E-3</v>
      </c>
      <c r="O1000">
        <v>-1.10136100312569E-2</v>
      </c>
      <c r="P1000">
        <v>0.105341584349453</v>
      </c>
      <c r="Q1000">
        <v>0.24732868602956401</v>
      </c>
      <c r="R1000">
        <v>7.5677527785593304E-3</v>
      </c>
      <c r="S1000">
        <v>1.70987556455354E-2</v>
      </c>
      <c r="T1000">
        <v>1.2390899271956701E-2</v>
      </c>
      <c r="U1000">
        <v>1.7156216185916499E-2</v>
      </c>
      <c r="V1000">
        <v>88.589995999999999</v>
      </c>
      <c r="W1000">
        <v>64.989998</v>
      </c>
      <c r="X1000">
        <v>-0.13606984649169701</v>
      </c>
      <c r="Y1000">
        <v>3.47183783585567E-3</v>
      </c>
      <c r="Z1000">
        <v>1.1037751184546301</v>
      </c>
      <c r="AA1000">
        <v>2.44113192078082</v>
      </c>
      <c r="AB1000">
        <v>2.2860353163931602</v>
      </c>
      <c r="AC1000" t="s">
        <v>252</v>
      </c>
      <c r="AD1000" t="s">
        <v>292</v>
      </c>
      <c r="AE1000" t="s">
        <v>62</v>
      </c>
      <c r="AF1000" t="s">
        <v>88</v>
      </c>
      <c r="AG1000" t="s">
        <v>293</v>
      </c>
      <c r="AH1000" s="45">
        <v>32477</v>
      </c>
      <c r="AI1000">
        <v>320187</v>
      </c>
      <c r="AK1000" t="s">
        <v>294</v>
      </c>
      <c r="AL1000" t="s">
        <v>295</v>
      </c>
      <c r="AM1000" t="s">
        <v>245</v>
      </c>
    </row>
    <row r="1001" spans="1:39" x14ac:dyDescent="0.3">
      <c r="A1001" s="1">
        <v>43567</v>
      </c>
      <c r="B1001" t="s">
        <v>9</v>
      </c>
      <c r="C1001" t="s">
        <v>239</v>
      </c>
      <c r="D1001">
        <v>1100</v>
      </c>
      <c r="E1001">
        <v>7</v>
      </c>
      <c r="F1001">
        <v>85.300003000000004</v>
      </c>
      <c r="G1001">
        <v>86.489998</v>
      </c>
      <c r="H1001">
        <v>85.290001000000004</v>
      </c>
      <c r="I1001">
        <v>86.239998</v>
      </c>
      <c r="J1001">
        <v>86.000625999999997</v>
      </c>
      <c r="K1001">
        <v>6037000</v>
      </c>
      <c r="L1001">
        <v>2.56</v>
      </c>
      <c r="M1001">
        <v>1.44828369139729E-2</v>
      </c>
      <c r="N1001">
        <v>9.7880247419344594E-3</v>
      </c>
      <c r="O1001">
        <v>3.6010545069225198E-3</v>
      </c>
      <c r="P1001">
        <v>0.128444083110511</v>
      </c>
      <c r="Q1001">
        <v>0.25179727886216102</v>
      </c>
      <c r="R1001">
        <v>9.1283218195218896E-3</v>
      </c>
      <c r="S1001">
        <v>1.73226886407499E-2</v>
      </c>
      <c r="T1001">
        <v>1.2453373259709801E-2</v>
      </c>
      <c r="U1001">
        <v>1.7156373521943099E-2</v>
      </c>
      <c r="V1001">
        <v>88.589995999999999</v>
      </c>
      <c r="W1001">
        <v>64.989998</v>
      </c>
      <c r="X1001">
        <v>-0.13606984649169701</v>
      </c>
      <c r="Y1001">
        <v>6.5875784763498903E-3</v>
      </c>
      <c r="Z1001">
        <v>1.10486418074042</v>
      </c>
      <c r="AA1001">
        <v>2.48614037299915</v>
      </c>
      <c r="AB1001">
        <v>2.4125881704952801</v>
      </c>
      <c r="AC1001" t="s">
        <v>252</v>
      </c>
      <c r="AD1001" t="s">
        <v>292</v>
      </c>
      <c r="AE1001" t="s">
        <v>62</v>
      </c>
      <c r="AF1001" t="s">
        <v>88</v>
      </c>
      <c r="AG1001" t="s">
        <v>293</v>
      </c>
      <c r="AH1001" s="45">
        <v>32477</v>
      </c>
      <c r="AI1001">
        <v>320187</v>
      </c>
      <c r="AK1001" t="s">
        <v>294</v>
      </c>
      <c r="AL1001" t="s">
        <v>295</v>
      </c>
      <c r="AM1001" t="s">
        <v>245</v>
      </c>
    </row>
    <row r="1002" spans="1:39" x14ac:dyDescent="0.3">
      <c r="A1002" s="1">
        <v>43570</v>
      </c>
      <c r="B1002" t="s">
        <v>9</v>
      </c>
      <c r="C1002" t="s">
        <v>246</v>
      </c>
      <c r="D1002">
        <v>200</v>
      </c>
      <c r="E1002">
        <v>7</v>
      </c>
      <c r="F1002">
        <v>86.889999000000003</v>
      </c>
      <c r="G1002">
        <v>87.239998</v>
      </c>
      <c r="H1002">
        <v>86.440002000000007</v>
      </c>
      <c r="I1002">
        <v>86.830001999999993</v>
      </c>
      <c r="J1002">
        <v>86.588988999999998</v>
      </c>
      <c r="K1002">
        <v>5034900</v>
      </c>
      <c r="L1002">
        <v>2.5529999999999999</v>
      </c>
      <c r="M1002">
        <v>6.81808438163445E-3</v>
      </c>
      <c r="N1002">
        <v>2.4482428969467701E-2</v>
      </c>
      <c r="O1002">
        <v>-4.6062222384739998E-4</v>
      </c>
      <c r="P1002">
        <v>0.13460490445979001</v>
      </c>
      <c r="Q1002">
        <v>0.26631781016241102</v>
      </c>
      <c r="R1002">
        <v>7.3661067957226404E-3</v>
      </c>
      <c r="S1002">
        <v>1.72244057762664E-2</v>
      </c>
      <c r="T1002">
        <v>1.24665318720699E-2</v>
      </c>
      <c r="U1002">
        <v>1.71514153823722E-2</v>
      </c>
      <c r="V1002">
        <v>88.589995999999999</v>
      </c>
      <c r="W1002">
        <v>64.989998</v>
      </c>
      <c r="X1002">
        <v>-0.13606984649169701</v>
      </c>
      <c r="Y1002">
        <v>-6.2956724975841202E-4</v>
      </c>
      <c r="Z1002">
        <v>1.10382851449384</v>
      </c>
      <c r="AA1002">
        <v>2.65112032033255</v>
      </c>
      <c r="AB1002">
        <v>2.4783299853128198</v>
      </c>
      <c r="AC1002" t="s">
        <v>252</v>
      </c>
      <c r="AD1002" t="s">
        <v>292</v>
      </c>
      <c r="AE1002" t="s">
        <v>62</v>
      </c>
      <c r="AF1002" t="s">
        <v>88</v>
      </c>
      <c r="AG1002" t="s">
        <v>293</v>
      </c>
      <c r="AH1002" s="45">
        <v>32477</v>
      </c>
      <c r="AI1002">
        <v>320187</v>
      </c>
      <c r="AK1002" t="s">
        <v>294</v>
      </c>
      <c r="AL1002" t="s">
        <v>295</v>
      </c>
      <c r="AM1002" t="s">
        <v>245</v>
      </c>
    </row>
    <row r="1003" spans="1:39" x14ac:dyDescent="0.3">
      <c r="A1003" s="1">
        <v>43572</v>
      </c>
      <c r="B1003" t="s">
        <v>9</v>
      </c>
      <c r="C1003" t="s">
        <v>239</v>
      </c>
      <c r="D1003">
        <v>300</v>
      </c>
      <c r="E1003">
        <v>7</v>
      </c>
      <c r="F1003">
        <v>87.949996999999996</v>
      </c>
      <c r="G1003">
        <v>88.970000999999996</v>
      </c>
      <c r="H1003">
        <v>87.449996999999996</v>
      </c>
      <c r="I1003">
        <v>88.730002999999996</v>
      </c>
      <c r="J1003">
        <v>88.483718999999994</v>
      </c>
      <c r="K1003">
        <v>5694900</v>
      </c>
      <c r="L1003">
        <v>2.5920000000000001</v>
      </c>
      <c r="M1003">
        <v>1.0536588228434E-2</v>
      </c>
      <c r="N1003">
        <v>4.4359593724139897E-2</v>
      </c>
      <c r="O1003">
        <v>1.0308829294383599E-2</v>
      </c>
      <c r="P1003">
        <v>0.135569705965672</v>
      </c>
      <c r="Q1003">
        <v>0.28410507256285999</v>
      </c>
      <c r="R1003">
        <v>4.9778693899698899E-3</v>
      </c>
      <c r="S1003">
        <v>1.7351774274274399E-2</v>
      </c>
      <c r="T1003">
        <v>1.22597637779987E-2</v>
      </c>
      <c r="U1003">
        <v>1.7167998338224799E-2</v>
      </c>
      <c r="V1003">
        <v>88.970000999999996</v>
      </c>
      <c r="W1003">
        <v>64.989998</v>
      </c>
      <c r="X1003">
        <v>-0.13606984649169701</v>
      </c>
      <c r="Y1003">
        <v>-2.2764010197428601E-3</v>
      </c>
      <c r="Z1003">
        <v>1.10944600209657</v>
      </c>
      <c r="AA1003">
        <v>2.8542605469973599</v>
      </c>
      <c r="AB1003">
        <v>2.6563107688972298</v>
      </c>
      <c r="AC1003" t="s">
        <v>252</v>
      </c>
      <c r="AD1003" t="s">
        <v>292</v>
      </c>
      <c r="AE1003" t="s">
        <v>62</v>
      </c>
      <c r="AF1003" t="s">
        <v>88</v>
      </c>
      <c r="AG1003" t="s">
        <v>293</v>
      </c>
      <c r="AH1003" s="45">
        <v>32477</v>
      </c>
      <c r="AI1003">
        <v>320187</v>
      </c>
      <c r="AK1003" t="s">
        <v>294</v>
      </c>
      <c r="AL1003" t="s">
        <v>295</v>
      </c>
      <c r="AM1003" t="s">
        <v>245</v>
      </c>
    </row>
    <row r="1004" spans="1:39" x14ac:dyDescent="0.3">
      <c r="A1004" s="1">
        <v>43588</v>
      </c>
      <c r="B1004" t="s">
        <v>9</v>
      </c>
      <c r="C1004" t="s">
        <v>239</v>
      </c>
      <c r="D1004">
        <v>200</v>
      </c>
      <c r="E1004">
        <v>7</v>
      </c>
      <c r="F1004">
        <v>85.900002000000001</v>
      </c>
      <c r="G1004">
        <v>86.300003000000004</v>
      </c>
      <c r="H1004">
        <v>85.699996999999996</v>
      </c>
      <c r="I1004">
        <v>85.699996999999996</v>
      </c>
      <c r="J1004">
        <v>85.462119999999999</v>
      </c>
      <c r="K1004">
        <v>6798300</v>
      </c>
      <c r="L1004">
        <v>2.5310000000000001</v>
      </c>
      <c r="M1004">
        <v>5.0300806772122899E-3</v>
      </c>
      <c r="N1004">
        <v>-3.0000578718045401E-2</v>
      </c>
      <c r="O1004">
        <v>1.5640862784422199E-2</v>
      </c>
      <c r="P1004">
        <v>5.2696549491462401E-2</v>
      </c>
      <c r="Q1004">
        <v>0.23831162087121499</v>
      </c>
      <c r="R1004">
        <v>1.02145677829501E-2</v>
      </c>
      <c r="S1004">
        <v>9.8997306658228697E-3</v>
      </c>
      <c r="T1004">
        <v>1.27013209765923E-2</v>
      </c>
      <c r="U1004">
        <v>1.7121039203695201E-2</v>
      </c>
      <c r="V1004">
        <v>90</v>
      </c>
      <c r="W1004">
        <v>66.529999000000004</v>
      </c>
      <c r="X1004">
        <v>-0.13606984649169701</v>
      </c>
      <c r="Y1004">
        <v>9.5921274614703799E-3</v>
      </c>
      <c r="Z1004">
        <v>1.1201892222855501</v>
      </c>
      <c r="AA1004">
        <v>2.4040078447098199</v>
      </c>
      <c r="AB1004">
        <v>2.4831567667450498</v>
      </c>
      <c r="AC1004" t="s">
        <v>252</v>
      </c>
      <c r="AD1004" t="s">
        <v>292</v>
      </c>
      <c r="AE1004" t="s">
        <v>62</v>
      </c>
      <c r="AF1004" t="s">
        <v>88</v>
      </c>
      <c r="AG1004" t="s">
        <v>293</v>
      </c>
      <c r="AH1004" s="45">
        <v>32477</v>
      </c>
      <c r="AI1004">
        <v>320187</v>
      </c>
      <c r="AK1004" t="s">
        <v>294</v>
      </c>
      <c r="AL1004" t="s">
        <v>295</v>
      </c>
      <c r="AM1004" t="s">
        <v>245</v>
      </c>
    </row>
    <row r="1005" spans="1:39" x14ac:dyDescent="0.3">
      <c r="A1005" s="1">
        <v>43598</v>
      </c>
      <c r="B1005" t="s">
        <v>9</v>
      </c>
      <c r="C1005" t="s">
        <v>246</v>
      </c>
      <c r="D1005">
        <v>800</v>
      </c>
      <c r="E1005">
        <v>7</v>
      </c>
      <c r="F1005">
        <v>81.650002000000001</v>
      </c>
      <c r="G1005">
        <v>82.629997000000003</v>
      </c>
      <c r="H1005">
        <v>81.319999999999993</v>
      </c>
      <c r="I1005">
        <v>82.529999000000004</v>
      </c>
      <c r="J1005">
        <v>82.300926000000004</v>
      </c>
      <c r="K1005">
        <v>6445200</v>
      </c>
      <c r="L1005">
        <v>2.4049999999999998</v>
      </c>
      <c r="M1005">
        <v>-1.7059465165577301E-2</v>
      </c>
      <c r="N1005">
        <v>-1.25227004633514E-2</v>
      </c>
      <c r="O1005">
        <v>-2.8076616125650201E-2</v>
      </c>
      <c r="P1005">
        <v>-1.1268537059697201E-2</v>
      </c>
      <c r="Q1005">
        <v>0.205614130665733</v>
      </c>
      <c r="R1005">
        <v>1.18605179643661E-2</v>
      </c>
      <c r="S1005">
        <v>1.2003369985968499E-2</v>
      </c>
      <c r="T1005">
        <v>1.323148039047E-2</v>
      </c>
      <c r="U1005">
        <v>1.7123269451575E-2</v>
      </c>
      <c r="V1005">
        <v>90</v>
      </c>
      <c r="W1005">
        <v>66.529999000000004</v>
      </c>
      <c r="X1005">
        <v>-0.13606984649169701</v>
      </c>
      <c r="Y1005">
        <v>-2.4426469085879299E-2</v>
      </c>
      <c r="Z1005">
        <v>1.1160833153479699</v>
      </c>
      <c r="AA1005">
        <v>2.0391715636905601</v>
      </c>
      <c r="AB1005">
        <v>2.0235353583699198</v>
      </c>
      <c r="AC1005" t="s">
        <v>252</v>
      </c>
      <c r="AD1005" t="s">
        <v>292</v>
      </c>
      <c r="AE1005" t="s">
        <v>62</v>
      </c>
      <c r="AF1005" t="s">
        <v>88</v>
      </c>
      <c r="AG1005" t="s">
        <v>293</v>
      </c>
      <c r="AH1005" s="45">
        <v>32477</v>
      </c>
      <c r="AI1005">
        <v>320187</v>
      </c>
      <c r="AK1005" t="s">
        <v>294</v>
      </c>
      <c r="AL1005" t="s">
        <v>295</v>
      </c>
      <c r="AM1005" t="s">
        <v>245</v>
      </c>
    </row>
    <row r="1006" spans="1:39" x14ac:dyDescent="0.3">
      <c r="A1006" s="1">
        <v>43615</v>
      </c>
      <c r="B1006" t="s">
        <v>9</v>
      </c>
      <c r="C1006" t="s">
        <v>246</v>
      </c>
      <c r="D1006">
        <v>800</v>
      </c>
      <c r="E1006">
        <v>7</v>
      </c>
      <c r="F1006">
        <v>78.919997999999893</v>
      </c>
      <c r="G1006">
        <v>79.730002999999996</v>
      </c>
      <c r="H1006">
        <v>78.610000999999997</v>
      </c>
      <c r="I1006">
        <v>79.260002</v>
      </c>
      <c r="J1006">
        <v>79.040001000000004</v>
      </c>
      <c r="K1006">
        <v>6177800</v>
      </c>
      <c r="L1006">
        <v>2.2269999999999999</v>
      </c>
      <c r="M1006">
        <v>4.9326413866880997E-3</v>
      </c>
      <c r="N1006">
        <v>-4.8513737282470701E-2</v>
      </c>
      <c r="O1006">
        <v>-0.107553438363863</v>
      </c>
      <c r="P1006">
        <v>-7.5899727386819202E-2</v>
      </c>
      <c r="Q1006">
        <v>0.121963794375278</v>
      </c>
      <c r="R1006">
        <v>1.24392310400918E-2</v>
      </c>
      <c r="S1006">
        <v>1.2257575580142401E-2</v>
      </c>
      <c r="T1006">
        <v>1.3819013906504699E-2</v>
      </c>
      <c r="U1006">
        <v>1.7187663382868701E-2</v>
      </c>
      <c r="V1006">
        <v>90</v>
      </c>
      <c r="W1006">
        <v>66.529999000000004</v>
      </c>
      <c r="X1006">
        <v>-0.13606984649169701</v>
      </c>
      <c r="Y1006">
        <v>2.0962723552933101E-3</v>
      </c>
      <c r="Z1006">
        <v>1.1236173674816301</v>
      </c>
      <c r="AA1006">
        <v>1.07242778874666</v>
      </c>
      <c r="AB1006">
        <v>1.19001671803866</v>
      </c>
      <c r="AC1006" t="s">
        <v>252</v>
      </c>
      <c r="AD1006" t="s">
        <v>292</v>
      </c>
      <c r="AE1006" t="s">
        <v>62</v>
      </c>
      <c r="AF1006" t="s">
        <v>88</v>
      </c>
      <c r="AG1006" t="s">
        <v>293</v>
      </c>
      <c r="AH1006" s="45">
        <v>32477</v>
      </c>
      <c r="AI1006">
        <v>320187</v>
      </c>
      <c r="AK1006" t="s">
        <v>294</v>
      </c>
      <c r="AL1006" t="s">
        <v>295</v>
      </c>
      <c r="AM1006" t="s">
        <v>245</v>
      </c>
    </row>
    <row r="1007" spans="1:39" x14ac:dyDescent="0.3">
      <c r="A1007" s="1">
        <v>43556</v>
      </c>
      <c r="B1007" t="s">
        <v>9</v>
      </c>
      <c r="C1007" t="s">
        <v>239</v>
      </c>
      <c r="D1007">
        <v>1100</v>
      </c>
      <c r="E1007">
        <v>8</v>
      </c>
      <c r="F1007">
        <v>85.040001000000004</v>
      </c>
      <c r="G1007">
        <v>85.32</v>
      </c>
      <c r="H1007">
        <v>84.699996999999996</v>
      </c>
      <c r="I1007">
        <v>85.230002999999996</v>
      </c>
      <c r="J1007">
        <v>84.993431000000001</v>
      </c>
      <c r="K1007">
        <v>6737400</v>
      </c>
      <c r="L1007">
        <v>2.4969999999999999</v>
      </c>
      <c r="M1007">
        <v>1.2039867023917799E-2</v>
      </c>
      <c r="N1007">
        <v>3.4617940238497499E-2</v>
      </c>
      <c r="O1007">
        <v>-3.27982232731316E-3</v>
      </c>
      <c r="P1007">
        <v>0.15281699585200301</v>
      </c>
      <c r="Q1007">
        <v>0.259836843164167</v>
      </c>
      <c r="R1007">
        <v>7.2688623340373803E-3</v>
      </c>
      <c r="S1007">
        <v>1.78281999532088E-2</v>
      </c>
      <c r="T1007">
        <v>1.2995081355673699E-2</v>
      </c>
      <c r="U1007">
        <v>1.7650083291101602E-2</v>
      </c>
      <c r="V1007">
        <v>88.589995999999999</v>
      </c>
      <c r="W1007">
        <v>63.209998999999897</v>
      </c>
      <c r="X1007">
        <v>-0.13606984649169701</v>
      </c>
      <c r="Y1007">
        <v>1.1502195497633099E-2</v>
      </c>
      <c r="Z1007">
        <v>1.1251403172189001</v>
      </c>
      <c r="AA1007">
        <v>2.5530672517386201</v>
      </c>
      <c r="AB1007">
        <v>2.5057460699574001</v>
      </c>
      <c r="AC1007" t="s">
        <v>253</v>
      </c>
      <c r="AD1007" t="s">
        <v>292</v>
      </c>
      <c r="AE1007" t="s">
        <v>62</v>
      </c>
      <c r="AF1007" t="s">
        <v>88</v>
      </c>
      <c r="AG1007" t="s">
        <v>293</v>
      </c>
      <c r="AH1007" s="45">
        <v>32477</v>
      </c>
      <c r="AI1007">
        <v>320187</v>
      </c>
      <c r="AK1007" t="s">
        <v>294</v>
      </c>
      <c r="AL1007" t="s">
        <v>295</v>
      </c>
      <c r="AM1007" t="s">
        <v>245</v>
      </c>
    </row>
    <row r="1008" spans="1:39" x14ac:dyDescent="0.3">
      <c r="A1008" s="1">
        <v>43564</v>
      </c>
      <c r="B1008" t="s">
        <v>9</v>
      </c>
      <c r="C1008" t="s">
        <v>246</v>
      </c>
      <c r="D1008">
        <v>500</v>
      </c>
      <c r="E1008">
        <v>8</v>
      </c>
      <c r="F1008">
        <v>84.220000999999996</v>
      </c>
      <c r="G1008">
        <v>84.599997999999999</v>
      </c>
      <c r="H1008">
        <v>83.970000999999996</v>
      </c>
      <c r="I1008">
        <v>84.279999000000004</v>
      </c>
      <c r="J1008">
        <v>84.046065999999996</v>
      </c>
      <c r="K1008">
        <v>3804500</v>
      </c>
      <c r="L1008">
        <v>2.4990000000000001</v>
      </c>
      <c r="M1008">
        <v>-5.3251774226680303E-3</v>
      </c>
      <c r="N1008">
        <v>-1.06732076470567E-3</v>
      </c>
      <c r="O1008">
        <v>-6.1510289722928003E-3</v>
      </c>
      <c r="P1008">
        <v>9.6421339077064794E-2</v>
      </c>
      <c r="Q1008">
        <v>0.237551818274643</v>
      </c>
      <c r="R1008">
        <v>6.7938248613084798E-3</v>
      </c>
      <c r="S1008">
        <v>1.72325058448532E-2</v>
      </c>
      <c r="T1008">
        <v>1.2378904686513899E-2</v>
      </c>
      <c r="U1008">
        <v>1.7153392870794999E-2</v>
      </c>
      <c r="V1008">
        <v>88.589995999999999</v>
      </c>
      <c r="W1008">
        <v>64.989998</v>
      </c>
      <c r="X1008">
        <v>-0.13606984649169701</v>
      </c>
      <c r="Y1008">
        <v>-6.0859766572597396E-3</v>
      </c>
      <c r="Z1008">
        <v>1.0881602031701201</v>
      </c>
      <c r="AA1008">
        <v>2.3285942643415001</v>
      </c>
      <c r="AB1008">
        <v>2.2832368753838801</v>
      </c>
      <c r="AC1008" t="s">
        <v>253</v>
      </c>
      <c r="AD1008" t="s">
        <v>292</v>
      </c>
      <c r="AE1008" t="s">
        <v>62</v>
      </c>
      <c r="AF1008" t="s">
        <v>88</v>
      </c>
      <c r="AG1008" t="s">
        <v>293</v>
      </c>
      <c r="AH1008" s="45">
        <v>32477</v>
      </c>
      <c r="AI1008">
        <v>320187</v>
      </c>
      <c r="AK1008" t="s">
        <v>294</v>
      </c>
      <c r="AL1008" t="s">
        <v>295</v>
      </c>
      <c r="AM1008" t="s">
        <v>245</v>
      </c>
    </row>
    <row r="1009" spans="1:39" x14ac:dyDescent="0.3">
      <c r="A1009" s="1">
        <v>43577</v>
      </c>
      <c r="B1009" t="s">
        <v>9</v>
      </c>
      <c r="C1009" t="s">
        <v>246</v>
      </c>
      <c r="D1009">
        <v>200</v>
      </c>
      <c r="E1009">
        <v>8</v>
      </c>
      <c r="F1009">
        <v>88.349997999999999</v>
      </c>
      <c r="G1009">
        <v>88.639999000000003</v>
      </c>
      <c r="H1009">
        <v>87.300003000000004</v>
      </c>
      <c r="I1009">
        <v>87.360000999999997</v>
      </c>
      <c r="J1009">
        <v>87.117515999999995</v>
      </c>
      <c r="K1009">
        <v>5390500</v>
      </c>
      <c r="L1009">
        <v>2.59</v>
      </c>
      <c r="M1009">
        <v>-2.0843519312316199E-2</v>
      </c>
      <c r="N1009">
        <v>1.2903390524742001E-2</v>
      </c>
      <c r="O1009">
        <v>7.6989370609984401E-3</v>
      </c>
      <c r="P1009">
        <v>8.4971202484037806E-2</v>
      </c>
      <c r="Q1009">
        <v>0.29526472856731201</v>
      </c>
      <c r="R1009">
        <v>1.33227717080467E-2</v>
      </c>
      <c r="S1009">
        <v>1.7799844218337201E-2</v>
      </c>
      <c r="T1009">
        <v>1.2275383284349E-2</v>
      </c>
      <c r="U1009">
        <v>1.71682260161884E-2</v>
      </c>
      <c r="V1009">
        <v>90</v>
      </c>
      <c r="W1009">
        <v>65.449996999999996</v>
      </c>
      <c r="X1009">
        <v>-0.13606984649169701</v>
      </c>
      <c r="Y1009">
        <v>1.0115060212163699E-3</v>
      </c>
      <c r="Z1009">
        <v>1.1089575824857401</v>
      </c>
      <c r="AA1009">
        <v>2.9975395336370001</v>
      </c>
      <c r="AB1009">
        <v>2.89019406176681</v>
      </c>
      <c r="AC1009" t="s">
        <v>253</v>
      </c>
      <c r="AD1009" t="s">
        <v>292</v>
      </c>
      <c r="AE1009" t="s">
        <v>62</v>
      </c>
      <c r="AF1009" t="s">
        <v>88</v>
      </c>
      <c r="AG1009" t="s">
        <v>293</v>
      </c>
      <c r="AH1009" s="45">
        <v>32477</v>
      </c>
      <c r="AI1009">
        <v>320187</v>
      </c>
      <c r="AK1009" t="s">
        <v>294</v>
      </c>
      <c r="AL1009" t="s">
        <v>295</v>
      </c>
      <c r="AM1009" t="s">
        <v>245</v>
      </c>
    </row>
    <row r="1010" spans="1:39" x14ac:dyDescent="0.3">
      <c r="A1010" s="1">
        <v>43579</v>
      </c>
      <c r="B1010" t="s">
        <v>9</v>
      </c>
      <c r="C1010" t="s">
        <v>246</v>
      </c>
      <c r="D1010">
        <v>1300</v>
      </c>
      <c r="E1010">
        <v>8</v>
      </c>
      <c r="F1010">
        <v>87.669997999999893</v>
      </c>
      <c r="G1010">
        <v>88.82</v>
      </c>
      <c r="H1010">
        <v>87.43</v>
      </c>
      <c r="I1010">
        <v>88.389999000000003</v>
      </c>
      <c r="J1010">
        <v>88.144660999999999</v>
      </c>
      <c r="K1010">
        <v>8063000</v>
      </c>
      <c r="L1010">
        <v>2.5219999999999998</v>
      </c>
      <c r="M1010">
        <v>1.09203749494252E-2</v>
      </c>
      <c r="N1010">
        <v>6.6973590347211599E-3</v>
      </c>
      <c r="O1010">
        <v>7.2725225078001193E-2</v>
      </c>
      <c r="P1010">
        <v>9.6071231233038096E-2</v>
      </c>
      <c r="Q1010">
        <v>0.28964161771069302</v>
      </c>
      <c r="R1010">
        <v>1.3079625918607099E-2</v>
      </c>
      <c r="S1010">
        <v>8.80062776773133E-3</v>
      </c>
      <c r="T1010">
        <v>1.23177031793848E-2</v>
      </c>
      <c r="U1010">
        <v>1.71638070711163E-2</v>
      </c>
      <c r="V1010">
        <v>90</v>
      </c>
      <c r="W1010">
        <v>66.25</v>
      </c>
      <c r="X1010">
        <v>-0.13606984649169701</v>
      </c>
      <c r="Y1010">
        <v>-2.1941687255359501E-3</v>
      </c>
      <c r="Z1010">
        <v>1.1096284010578501</v>
      </c>
      <c r="AA1010">
        <v>2.9614203514284201</v>
      </c>
      <c r="AB1010">
        <v>2.98299217397</v>
      </c>
      <c r="AC1010" t="s">
        <v>253</v>
      </c>
      <c r="AD1010" t="s">
        <v>292</v>
      </c>
      <c r="AE1010" t="s">
        <v>62</v>
      </c>
      <c r="AF1010" t="s">
        <v>88</v>
      </c>
      <c r="AG1010" t="s">
        <v>293</v>
      </c>
      <c r="AH1010" s="45">
        <v>32477</v>
      </c>
      <c r="AI1010">
        <v>320187</v>
      </c>
      <c r="AK1010" t="s">
        <v>294</v>
      </c>
      <c r="AL1010" t="s">
        <v>295</v>
      </c>
      <c r="AM1010" t="s">
        <v>245</v>
      </c>
    </row>
    <row r="1011" spans="1:39" x14ac:dyDescent="0.3">
      <c r="A1011" s="1">
        <v>43584</v>
      </c>
      <c r="B1011" t="s">
        <v>9</v>
      </c>
      <c r="C1011" t="s">
        <v>246</v>
      </c>
      <c r="D1011">
        <v>1700</v>
      </c>
      <c r="E1011">
        <v>8</v>
      </c>
      <c r="F1011">
        <v>88.18</v>
      </c>
      <c r="G1011">
        <v>88.510002</v>
      </c>
      <c r="H1011">
        <v>88.129997000000003</v>
      </c>
      <c r="I1011">
        <v>88.260002</v>
      </c>
      <c r="J1011">
        <v>88.015022000000002</v>
      </c>
      <c r="K1011">
        <v>5008400</v>
      </c>
      <c r="L1011">
        <v>2.536</v>
      </c>
      <c r="M1011">
        <v>-5.6631109815690904E-4</v>
      </c>
      <c r="N1011">
        <v>1.02495386337732E-2</v>
      </c>
      <c r="O1011">
        <v>6.0362707226967599E-2</v>
      </c>
      <c r="P1011">
        <v>9.6837815015317394E-2</v>
      </c>
      <c r="Q1011">
        <v>0.270826951865767</v>
      </c>
      <c r="R1011">
        <v>8.0771699512877902E-3</v>
      </c>
      <c r="S1011">
        <v>8.9647428624527094E-3</v>
      </c>
      <c r="T1011">
        <v>1.24101474085335E-2</v>
      </c>
      <c r="U1011">
        <v>1.7136187143432E-2</v>
      </c>
      <c r="V1011">
        <v>90</v>
      </c>
      <c r="W1011">
        <v>66.529999000000004</v>
      </c>
      <c r="X1011">
        <v>-0.13606984649169701</v>
      </c>
      <c r="Y1011">
        <v>1.07094833958194E-3</v>
      </c>
      <c r="Z1011">
        <v>1.11688126767966</v>
      </c>
      <c r="AA1011">
        <v>2.7656033761973799</v>
      </c>
      <c r="AB1011">
        <v>2.9068456994362601</v>
      </c>
      <c r="AC1011" t="s">
        <v>253</v>
      </c>
      <c r="AD1011" t="s">
        <v>292</v>
      </c>
      <c r="AE1011" t="s">
        <v>62</v>
      </c>
      <c r="AF1011" t="s">
        <v>88</v>
      </c>
      <c r="AG1011" t="s">
        <v>293</v>
      </c>
      <c r="AH1011" s="45">
        <v>32477</v>
      </c>
      <c r="AI1011">
        <v>320187</v>
      </c>
      <c r="AK1011" t="s">
        <v>294</v>
      </c>
      <c r="AL1011" t="s">
        <v>295</v>
      </c>
      <c r="AM1011" t="s">
        <v>245</v>
      </c>
    </row>
    <row r="1012" spans="1:39" x14ac:dyDescent="0.3">
      <c r="A1012" s="1">
        <v>43600</v>
      </c>
      <c r="B1012" t="s">
        <v>9</v>
      </c>
      <c r="C1012" t="s">
        <v>239</v>
      </c>
      <c r="D1012">
        <v>1200</v>
      </c>
      <c r="E1012">
        <v>8</v>
      </c>
      <c r="F1012">
        <v>83.169997999999893</v>
      </c>
      <c r="G1012">
        <v>84.489998</v>
      </c>
      <c r="H1012">
        <v>82.940002000000007</v>
      </c>
      <c r="I1012">
        <v>84.010002</v>
      </c>
      <c r="J1012">
        <v>83.776816999999994</v>
      </c>
      <c r="K1012">
        <v>4862200</v>
      </c>
      <c r="L1012">
        <v>2.379</v>
      </c>
      <c r="M1012">
        <v>4.0553697266143603E-3</v>
      </c>
      <c r="N1012">
        <v>1.48702329359587E-2</v>
      </c>
      <c r="O1012">
        <v>-2.6198252860567199E-2</v>
      </c>
      <c r="P1012">
        <v>-1.38407436476228E-2</v>
      </c>
      <c r="Q1012">
        <v>0.20993376623982299</v>
      </c>
      <c r="R1012">
        <v>1.21750898036397E-2</v>
      </c>
      <c r="S1012">
        <v>1.19984722763063E-2</v>
      </c>
      <c r="T1012">
        <v>1.32242526422689E-2</v>
      </c>
      <c r="U1012">
        <v>1.71355822182815E-2</v>
      </c>
      <c r="V1012">
        <v>90</v>
      </c>
      <c r="W1012">
        <v>66.529999000000004</v>
      </c>
      <c r="X1012">
        <v>-0.13606984649169701</v>
      </c>
      <c r="Y1012">
        <v>5.8219943882337104E-3</v>
      </c>
      <c r="Z1012">
        <v>1.11626246083839</v>
      </c>
      <c r="AA1012">
        <v>2.0863093613664501</v>
      </c>
      <c r="AB1012">
        <v>2.0920217031164698</v>
      </c>
      <c r="AC1012" t="s">
        <v>253</v>
      </c>
      <c r="AD1012" t="s">
        <v>292</v>
      </c>
      <c r="AE1012" t="s">
        <v>62</v>
      </c>
      <c r="AF1012" t="s">
        <v>88</v>
      </c>
      <c r="AG1012" t="s">
        <v>293</v>
      </c>
      <c r="AH1012" s="45">
        <v>32477</v>
      </c>
      <c r="AI1012">
        <v>320187</v>
      </c>
      <c r="AK1012" t="s">
        <v>294</v>
      </c>
      <c r="AL1012" t="s">
        <v>295</v>
      </c>
      <c r="AM1012" t="s">
        <v>245</v>
      </c>
    </row>
    <row r="1013" spans="1:39" x14ac:dyDescent="0.3">
      <c r="A1013" s="1">
        <v>43601</v>
      </c>
      <c r="B1013" t="s">
        <v>9</v>
      </c>
      <c r="C1013" t="s">
        <v>246</v>
      </c>
      <c r="D1013">
        <v>500</v>
      </c>
      <c r="E1013">
        <v>8</v>
      </c>
      <c r="F1013">
        <v>84.510002</v>
      </c>
      <c r="G1013">
        <v>85.400002000000001</v>
      </c>
      <c r="H1013">
        <v>84.199996999999996</v>
      </c>
      <c r="I1013">
        <v>84.279999000000004</v>
      </c>
      <c r="J1013">
        <v>84.046065999999996</v>
      </c>
      <c r="K1013">
        <v>6745200</v>
      </c>
      <c r="L1013">
        <v>2.4049999999999998</v>
      </c>
      <c r="M1013">
        <v>3.2087308500659299E-3</v>
      </c>
      <c r="N1013">
        <v>1.5544906106072801E-2</v>
      </c>
      <c r="O1013">
        <v>-2.9807606392135699E-2</v>
      </c>
      <c r="P1013">
        <v>-2.1653105072093502E-3</v>
      </c>
      <c r="Q1013">
        <v>0.203600617157639</v>
      </c>
      <c r="R1013">
        <v>1.21727328134875E-2</v>
      </c>
      <c r="S1013">
        <v>1.1908083186429001E-2</v>
      </c>
      <c r="T1013">
        <v>1.3188576685924901E-2</v>
      </c>
      <c r="U1013">
        <v>1.7127400975306298E-2</v>
      </c>
      <c r="V1013">
        <v>90</v>
      </c>
      <c r="W1013">
        <v>66.529999000000004</v>
      </c>
      <c r="X1013">
        <v>-0.13606984649169701</v>
      </c>
      <c r="Y1013">
        <v>8.8559569696340101E-3</v>
      </c>
      <c r="Z1013">
        <v>1.1186433482729401</v>
      </c>
      <c r="AA1013">
        <v>2.0089878735830702</v>
      </c>
      <c r="AB1013">
        <v>2.0924256379287498</v>
      </c>
      <c r="AC1013" t="s">
        <v>253</v>
      </c>
      <c r="AD1013" t="s">
        <v>292</v>
      </c>
      <c r="AE1013" t="s">
        <v>62</v>
      </c>
      <c r="AF1013" t="s">
        <v>88</v>
      </c>
      <c r="AG1013" t="s">
        <v>293</v>
      </c>
      <c r="AH1013" s="45">
        <v>32477</v>
      </c>
      <c r="AI1013">
        <v>320187</v>
      </c>
      <c r="AK1013" t="s">
        <v>294</v>
      </c>
      <c r="AL1013" t="s">
        <v>295</v>
      </c>
      <c r="AM1013" t="s">
        <v>245</v>
      </c>
    </row>
    <row r="1014" spans="1:39" x14ac:dyDescent="0.3">
      <c r="A1014" s="1">
        <v>43602</v>
      </c>
      <c r="B1014" t="s">
        <v>9</v>
      </c>
      <c r="C1014" t="s">
        <v>239</v>
      </c>
      <c r="D1014">
        <v>1100</v>
      </c>
      <c r="E1014">
        <v>8</v>
      </c>
      <c r="F1014">
        <v>83.510002</v>
      </c>
      <c r="G1014">
        <v>85.519997000000004</v>
      </c>
      <c r="H1014">
        <v>83.5</v>
      </c>
      <c r="I1014">
        <v>84.57</v>
      </c>
      <c r="J1014">
        <v>84.335257999999996</v>
      </c>
      <c r="K1014">
        <v>5068200</v>
      </c>
      <c r="L1014">
        <v>2.3929999999999998</v>
      </c>
      <c r="M1014">
        <v>3.4349686470954298E-3</v>
      </c>
      <c r="N1014">
        <v>7.35819762923962E-3</v>
      </c>
      <c r="O1014">
        <v>-3.7481958826538798E-2</v>
      </c>
      <c r="P1014">
        <v>-6.9627811755620401E-3</v>
      </c>
      <c r="Q1014">
        <v>0.180905127140432</v>
      </c>
      <c r="R1014">
        <v>1.12576366716891E-2</v>
      </c>
      <c r="S1014">
        <v>1.16348418484989E-2</v>
      </c>
      <c r="T1014">
        <v>1.3153879137999499E-2</v>
      </c>
      <c r="U1014">
        <v>1.70532259333156E-2</v>
      </c>
      <c r="V1014">
        <v>90</v>
      </c>
      <c r="W1014">
        <v>66.529999000000004</v>
      </c>
      <c r="X1014">
        <v>-0.13606984649169701</v>
      </c>
      <c r="Y1014">
        <v>-5.8544371529206298E-3</v>
      </c>
      <c r="Z1014">
        <v>1.1126087812130201</v>
      </c>
      <c r="AA1014">
        <v>1.7513121508982701</v>
      </c>
      <c r="AB1014">
        <v>1.99829858259239</v>
      </c>
      <c r="AC1014" t="s">
        <v>253</v>
      </c>
      <c r="AD1014" t="s">
        <v>292</v>
      </c>
      <c r="AE1014" t="s">
        <v>62</v>
      </c>
      <c r="AF1014" t="s">
        <v>88</v>
      </c>
      <c r="AG1014" t="s">
        <v>293</v>
      </c>
      <c r="AH1014" s="45">
        <v>32477</v>
      </c>
      <c r="AI1014">
        <v>320187</v>
      </c>
      <c r="AK1014" t="s">
        <v>294</v>
      </c>
      <c r="AL1014" t="s">
        <v>295</v>
      </c>
      <c r="AM1014" t="s">
        <v>245</v>
      </c>
    </row>
    <row r="1015" spans="1:39" x14ac:dyDescent="0.3">
      <c r="A1015" s="1">
        <v>43621</v>
      </c>
      <c r="B1015" t="s">
        <v>9</v>
      </c>
      <c r="C1015" t="s">
        <v>246</v>
      </c>
      <c r="D1015">
        <v>300</v>
      </c>
      <c r="E1015">
        <v>8</v>
      </c>
      <c r="F1015">
        <v>82.290001000000004</v>
      </c>
      <c r="G1015">
        <v>82.900002000000001</v>
      </c>
      <c r="H1015">
        <v>81.93</v>
      </c>
      <c r="I1015">
        <v>82.720000999999996</v>
      </c>
      <c r="J1015">
        <v>82.720000999999996</v>
      </c>
      <c r="K1015">
        <v>8173200</v>
      </c>
      <c r="L1015">
        <v>2.1230000000000002</v>
      </c>
      <c r="M1015">
        <v>1.33870561157376E-2</v>
      </c>
      <c r="N1015">
        <v>5.04399981443477E-2</v>
      </c>
      <c r="O1015">
        <v>-3.2611813986315803E-2</v>
      </c>
      <c r="P1015">
        <v>-2.5938545223944301E-2</v>
      </c>
      <c r="Q1015">
        <v>0.124469110003417</v>
      </c>
      <c r="R1015">
        <v>2.5017008959664501E-2</v>
      </c>
      <c r="S1015">
        <v>1.6936225437219499E-2</v>
      </c>
      <c r="T1015">
        <v>1.5141822793274799E-2</v>
      </c>
      <c r="U1015">
        <v>1.74343111701512E-2</v>
      </c>
      <c r="V1015">
        <v>90</v>
      </c>
      <c r="W1015">
        <v>66.529999000000004</v>
      </c>
      <c r="X1015">
        <v>-0.13606984649169701</v>
      </c>
      <c r="Y1015">
        <v>8.1287266899663802E-3</v>
      </c>
      <c r="Z1015">
        <v>1.1434631033707801</v>
      </c>
      <c r="AA1015">
        <v>1.08264843946917</v>
      </c>
      <c r="AB1015">
        <v>0.93348966290213298</v>
      </c>
      <c r="AC1015" t="s">
        <v>253</v>
      </c>
      <c r="AD1015" t="s">
        <v>292</v>
      </c>
      <c r="AE1015" t="s">
        <v>62</v>
      </c>
      <c r="AF1015" t="s">
        <v>88</v>
      </c>
      <c r="AG1015" t="s">
        <v>293</v>
      </c>
      <c r="AH1015" s="45">
        <v>32477</v>
      </c>
      <c r="AI1015">
        <v>320187</v>
      </c>
      <c r="AK1015" t="s">
        <v>294</v>
      </c>
      <c r="AL1015" t="s">
        <v>295</v>
      </c>
      <c r="AM1015" t="s">
        <v>245</v>
      </c>
    </row>
    <row r="1016" spans="1:39" x14ac:dyDescent="0.3">
      <c r="A1016" s="1">
        <v>43633</v>
      </c>
      <c r="B1016" t="s">
        <v>9</v>
      </c>
      <c r="C1016" t="s">
        <v>239</v>
      </c>
      <c r="D1016">
        <v>200</v>
      </c>
      <c r="E1016">
        <v>8</v>
      </c>
      <c r="F1016">
        <v>83.339995999999999</v>
      </c>
      <c r="G1016">
        <v>83.459998999999996</v>
      </c>
      <c r="H1016">
        <v>82.010002</v>
      </c>
      <c r="I1016">
        <v>82.110000999999997</v>
      </c>
      <c r="J1016">
        <v>82.110000999999997</v>
      </c>
      <c r="K1016">
        <v>5101900</v>
      </c>
      <c r="L1016">
        <v>2.0859999999999999</v>
      </c>
      <c r="M1016">
        <v>-1.6068010762354201E-2</v>
      </c>
      <c r="N1016">
        <v>-5.7077207774013103E-3</v>
      </c>
      <c r="O1016">
        <v>-2.0096498536733599E-2</v>
      </c>
      <c r="P1016">
        <v>-6.4449915794484502E-2</v>
      </c>
      <c r="Q1016">
        <v>0.105352543998605</v>
      </c>
      <c r="R1016">
        <v>1.13991657365479E-2</v>
      </c>
      <c r="S1016">
        <v>1.6024375745949299E-2</v>
      </c>
      <c r="T1016">
        <v>1.52642943304861E-2</v>
      </c>
      <c r="U1016">
        <v>1.7501062178502599E-2</v>
      </c>
      <c r="V1016">
        <v>90</v>
      </c>
      <c r="W1016">
        <v>66.529999000000004</v>
      </c>
      <c r="X1016">
        <v>-0.13606984649169701</v>
      </c>
      <c r="Y1016">
        <v>9.3131563797728401E-4</v>
      </c>
      <c r="Z1016">
        <v>1.13939437842814</v>
      </c>
      <c r="AA1016">
        <v>0.85541977516309797</v>
      </c>
      <c r="AB1016">
        <v>0.99712211050142296</v>
      </c>
      <c r="AC1016" t="s">
        <v>253</v>
      </c>
      <c r="AD1016" t="s">
        <v>292</v>
      </c>
      <c r="AE1016" t="s">
        <v>62</v>
      </c>
      <c r="AF1016" t="s">
        <v>88</v>
      </c>
      <c r="AG1016" t="s">
        <v>293</v>
      </c>
      <c r="AH1016" s="45">
        <v>32477</v>
      </c>
      <c r="AI1016">
        <v>320187</v>
      </c>
      <c r="AK1016" t="s">
        <v>294</v>
      </c>
      <c r="AL1016" t="s">
        <v>295</v>
      </c>
      <c r="AM1016" t="s">
        <v>245</v>
      </c>
    </row>
    <row r="1017" spans="1:39" x14ac:dyDescent="0.3">
      <c r="A1017" s="1">
        <v>43637</v>
      </c>
      <c r="B1017" t="s">
        <v>9</v>
      </c>
      <c r="C1017" t="s">
        <v>239</v>
      </c>
      <c r="D1017">
        <v>300</v>
      </c>
      <c r="E1017">
        <v>8</v>
      </c>
      <c r="F1017">
        <v>85.160004000000001</v>
      </c>
      <c r="G1017">
        <v>85.75</v>
      </c>
      <c r="H1017">
        <v>84.599997999999999</v>
      </c>
      <c r="I1017">
        <v>85.75</v>
      </c>
      <c r="J1017">
        <v>85.75</v>
      </c>
      <c r="K1017">
        <v>9289800</v>
      </c>
      <c r="L1017">
        <v>2.0680000000000001</v>
      </c>
      <c r="M1017">
        <v>5.9653022787961099E-3</v>
      </c>
      <c r="N1017">
        <v>2.7308251384213101E-2</v>
      </c>
      <c r="O1017">
        <v>2.76937163569578E-2</v>
      </c>
      <c r="P1017">
        <v>4.5181971329413602E-2</v>
      </c>
      <c r="Q1017">
        <v>0.14846114089145099</v>
      </c>
      <c r="R1017">
        <v>1.8154563879385199E-2</v>
      </c>
      <c r="S1017">
        <v>1.6974542836706501E-2</v>
      </c>
      <c r="T1017">
        <v>1.3103676860842E-2</v>
      </c>
      <c r="U1017">
        <v>1.7565206083045602E-2</v>
      </c>
      <c r="V1017">
        <v>90</v>
      </c>
      <c r="W1017">
        <v>66.529999000000004</v>
      </c>
      <c r="X1017">
        <v>-0.13606984649169701</v>
      </c>
      <c r="Y1017">
        <v>-1.26001638019446E-3</v>
      </c>
      <c r="Z1017">
        <v>1.14503221511236</v>
      </c>
      <c r="AA1017">
        <v>1.2853626699326</v>
      </c>
      <c r="AB1017">
        <v>1.0628353916397799</v>
      </c>
      <c r="AC1017" t="s">
        <v>253</v>
      </c>
      <c r="AD1017" t="s">
        <v>292</v>
      </c>
      <c r="AE1017" t="s">
        <v>62</v>
      </c>
      <c r="AF1017" t="s">
        <v>88</v>
      </c>
      <c r="AG1017" t="s">
        <v>293</v>
      </c>
      <c r="AH1017" s="45">
        <v>32477</v>
      </c>
      <c r="AI1017">
        <v>320187</v>
      </c>
      <c r="AK1017" t="s">
        <v>294</v>
      </c>
      <c r="AL1017" t="s">
        <v>295</v>
      </c>
      <c r="AM1017" t="s">
        <v>245</v>
      </c>
    </row>
    <row r="1018" spans="1:39" x14ac:dyDescent="0.3">
      <c r="A1018" s="1">
        <v>43556</v>
      </c>
      <c r="B1018" t="s">
        <v>9</v>
      </c>
      <c r="C1018" t="s">
        <v>239</v>
      </c>
      <c r="D1018">
        <v>1800</v>
      </c>
      <c r="E1018">
        <v>9</v>
      </c>
      <c r="F1018">
        <v>85.040001000000004</v>
      </c>
      <c r="G1018">
        <v>85.32</v>
      </c>
      <c r="H1018">
        <v>84.699996999999996</v>
      </c>
      <c r="I1018">
        <v>85.230002999999996</v>
      </c>
      <c r="J1018">
        <v>84.993431000000001</v>
      </c>
      <c r="K1018">
        <v>6737400</v>
      </c>
      <c r="L1018">
        <v>2.4969999999999999</v>
      </c>
      <c r="M1018">
        <v>1.2039867023917799E-2</v>
      </c>
      <c r="N1018">
        <v>3.4617940238497499E-2</v>
      </c>
      <c r="O1018">
        <v>-3.27982232731316E-3</v>
      </c>
      <c r="P1018">
        <v>0.15281699585200301</v>
      </c>
      <c r="Q1018">
        <v>0.259836843164167</v>
      </c>
      <c r="R1018">
        <v>7.2688623340373803E-3</v>
      </c>
      <c r="S1018">
        <v>1.78281999532088E-2</v>
      </c>
      <c r="T1018">
        <v>1.2995081355673699E-2</v>
      </c>
      <c r="U1018">
        <v>1.7650083291101602E-2</v>
      </c>
      <c r="V1018">
        <v>88.589995999999999</v>
      </c>
      <c r="W1018">
        <v>63.209998999999897</v>
      </c>
      <c r="X1018">
        <v>-0.13606984649169701</v>
      </c>
      <c r="Y1018">
        <v>1.1502195497633099E-2</v>
      </c>
      <c r="Z1018">
        <v>1.1251403172189001</v>
      </c>
      <c r="AA1018">
        <v>2.5530672517386201</v>
      </c>
      <c r="AB1018">
        <v>2.5057460699574001</v>
      </c>
      <c r="AC1018" t="s">
        <v>254</v>
      </c>
      <c r="AD1018" t="s">
        <v>292</v>
      </c>
      <c r="AE1018" t="s">
        <v>62</v>
      </c>
      <c r="AF1018" t="s">
        <v>88</v>
      </c>
      <c r="AG1018" t="s">
        <v>293</v>
      </c>
      <c r="AH1018" s="45">
        <v>32477</v>
      </c>
      <c r="AI1018">
        <v>320187</v>
      </c>
      <c r="AK1018" t="s">
        <v>294</v>
      </c>
      <c r="AL1018" t="s">
        <v>295</v>
      </c>
      <c r="AM1018" t="s">
        <v>245</v>
      </c>
    </row>
    <row r="1019" spans="1:39" x14ac:dyDescent="0.3">
      <c r="A1019" s="1">
        <v>43559</v>
      </c>
      <c r="B1019" t="s">
        <v>9</v>
      </c>
      <c r="C1019" t="s">
        <v>239</v>
      </c>
      <c r="D1019">
        <v>1600</v>
      </c>
      <c r="E1019">
        <v>9</v>
      </c>
      <c r="F1019">
        <v>84.489998</v>
      </c>
      <c r="G1019">
        <v>85.379997000000003</v>
      </c>
      <c r="H1019">
        <v>84.360000999999997</v>
      </c>
      <c r="I1019">
        <v>85.279999000000004</v>
      </c>
      <c r="J1019">
        <v>85.043289000000001</v>
      </c>
      <c r="K1019">
        <v>3660700</v>
      </c>
      <c r="L1019">
        <v>2.512</v>
      </c>
      <c r="M1019">
        <v>9.5434630055385699E-3</v>
      </c>
      <c r="N1019">
        <v>1.46470708127117E-2</v>
      </c>
      <c r="O1019">
        <v>-1.8744747770191E-3</v>
      </c>
      <c r="P1019">
        <v>0.16148049141975901</v>
      </c>
      <c r="Q1019">
        <v>0.231057448665063</v>
      </c>
      <c r="R1019">
        <v>8.6814089363989096E-3</v>
      </c>
      <c r="S1019">
        <v>1.71688258696805E-2</v>
      </c>
      <c r="T1019">
        <v>1.2816834166698E-2</v>
      </c>
      <c r="U1019">
        <v>1.72832690479085E-2</v>
      </c>
      <c r="V1019">
        <v>88.589995999999999</v>
      </c>
      <c r="W1019">
        <v>64.989998</v>
      </c>
      <c r="X1019">
        <v>-0.13606984649169701</v>
      </c>
      <c r="Y1019">
        <v>2.0824655091414399E-3</v>
      </c>
      <c r="Z1019">
        <v>1.0965929790740601</v>
      </c>
      <c r="AA1019">
        <v>2.2543602166556602</v>
      </c>
      <c r="AB1019">
        <v>2.5334293057659099</v>
      </c>
      <c r="AC1019" t="s">
        <v>254</v>
      </c>
      <c r="AD1019" t="s">
        <v>292</v>
      </c>
      <c r="AE1019" t="s">
        <v>62</v>
      </c>
      <c r="AF1019" t="s">
        <v>88</v>
      </c>
      <c r="AG1019" t="s">
        <v>293</v>
      </c>
      <c r="AH1019" s="45">
        <v>32477</v>
      </c>
      <c r="AI1019">
        <v>320187</v>
      </c>
      <c r="AK1019" t="s">
        <v>294</v>
      </c>
      <c r="AL1019" t="s">
        <v>295</v>
      </c>
      <c r="AM1019" t="s">
        <v>245</v>
      </c>
    </row>
    <row r="1020" spans="1:39" x14ac:dyDescent="0.3">
      <c r="A1020" s="1">
        <v>43563</v>
      </c>
      <c r="B1020" t="s">
        <v>9</v>
      </c>
      <c r="C1020" t="s">
        <v>246</v>
      </c>
      <c r="D1020">
        <v>900</v>
      </c>
      <c r="E1020">
        <v>9</v>
      </c>
      <c r="F1020">
        <v>85.010002</v>
      </c>
      <c r="G1020">
        <v>85.290001000000004</v>
      </c>
      <c r="H1020">
        <v>84.57</v>
      </c>
      <c r="I1020">
        <v>84.730002999999996</v>
      </c>
      <c r="J1020">
        <v>84.494819999999905</v>
      </c>
      <c r="K1020">
        <v>4705800</v>
      </c>
      <c r="L1020">
        <v>2.5190000000000001</v>
      </c>
      <c r="M1020">
        <v>-7.8763198458988003E-3</v>
      </c>
      <c r="N1020">
        <v>-5.8837404419908902E-3</v>
      </c>
      <c r="O1020">
        <v>-6.2356468930666997E-3</v>
      </c>
      <c r="P1020">
        <v>0.114996904818514</v>
      </c>
      <c r="Q1020">
        <v>0.23738443753255101</v>
      </c>
      <c r="R1020">
        <v>7.9439105065551401E-3</v>
      </c>
      <c r="S1020">
        <v>1.7233695041064898E-2</v>
      </c>
      <c r="T1020">
        <v>1.24340777773389E-2</v>
      </c>
      <c r="U1020">
        <v>1.7153639778423501E-2</v>
      </c>
      <c r="V1020">
        <v>88.589995999999999</v>
      </c>
      <c r="W1020">
        <v>64.989998</v>
      </c>
      <c r="X1020">
        <v>-0.13606984649169701</v>
      </c>
      <c r="Y1020">
        <v>1.0469119934194001E-3</v>
      </c>
      <c r="Z1020">
        <v>1.0871547320272901</v>
      </c>
      <c r="AA1020">
        <v>2.3224112462448998</v>
      </c>
      <c r="AB1020">
        <v>2.3864066866505702</v>
      </c>
      <c r="AC1020" t="s">
        <v>254</v>
      </c>
      <c r="AD1020" t="s">
        <v>292</v>
      </c>
      <c r="AE1020" t="s">
        <v>62</v>
      </c>
      <c r="AF1020" t="s">
        <v>88</v>
      </c>
      <c r="AG1020" t="s">
        <v>293</v>
      </c>
      <c r="AH1020" s="45">
        <v>32477</v>
      </c>
      <c r="AI1020">
        <v>320187</v>
      </c>
      <c r="AK1020" t="s">
        <v>294</v>
      </c>
      <c r="AL1020" t="s">
        <v>295</v>
      </c>
      <c r="AM1020" t="s">
        <v>245</v>
      </c>
    </row>
    <row r="1021" spans="1:39" x14ac:dyDescent="0.3">
      <c r="A1021" s="1">
        <v>43578</v>
      </c>
      <c r="B1021" t="s">
        <v>9</v>
      </c>
      <c r="C1021" t="s">
        <v>239</v>
      </c>
      <c r="D1021">
        <v>500</v>
      </c>
      <c r="E1021">
        <v>9</v>
      </c>
      <c r="F1021">
        <v>87.57</v>
      </c>
      <c r="G1021">
        <v>87.669997999999893</v>
      </c>
      <c r="H1021">
        <v>87.010002</v>
      </c>
      <c r="I1021">
        <v>87.43</v>
      </c>
      <c r="J1021">
        <v>87.187325000000001</v>
      </c>
      <c r="K1021">
        <v>7513700</v>
      </c>
      <c r="L1021">
        <v>2.57</v>
      </c>
      <c r="M1021">
        <v>8.0099902368673296E-4</v>
      </c>
      <c r="N1021">
        <v>6.8863051667942196E-3</v>
      </c>
      <c r="O1021">
        <v>-6.6119925733947801E-3</v>
      </c>
      <c r="P1021">
        <v>8.2050007654004595E-2</v>
      </c>
      <c r="Q1021">
        <v>0.290603759725375</v>
      </c>
      <c r="R1021">
        <v>1.31144535377626E-2</v>
      </c>
      <c r="S1021">
        <v>1.7493538676187002E-2</v>
      </c>
      <c r="T1021">
        <v>1.22717900321327E-2</v>
      </c>
      <c r="U1021">
        <v>1.71660961130599E-2</v>
      </c>
      <c r="V1021">
        <v>90</v>
      </c>
      <c r="W1021">
        <v>65.949996999999996</v>
      </c>
      <c r="X1021">
        <v>-0.13606984649169701</v>
      </c>
      <c r="Y1021">
        <v>8.8023511954049196E-3</v>
      </c>
      <c r="Z1021">
        <v>1.11091549389876</v>
      </c>
      <c r="AA1021">
        <v>2.9590600859671201</v>
      </c>
      <c r="AB1021">
        <v>2.9517820148937202</v>
      </c>
      <c r="AC1021" t="s">
        <v>254</v>
      </c>
      <c r="AD1021" t="s">
        <v>292</v>
      </c>
      <c r="AE1021" t="s">
        <v>62</v>
      </c>
      <c r="AF1021" t="s">
        <v>88</v>
      </c>
      <c r="AG1021" t="s">
        <v>293</v>
      </c>
      <c r="AH1021" s="45">
        <v>32477</v>
      </c>
      <c r="AI1021">
        <v>320187</v>
      </c>
      <c r="AK1021" t="s">
        <v>294</v>
      </c>
      <c r="AL1021" t="s">
        <v>295</v>
      </c>
      <c r="AM1021" t="s">
        <v>245</v>
      </c>
    </row>
    <row r="1022" spans="1:39" x14ac:dyDescent="0.3">
      <c r="A1022" s="1">
        <v>43586</v>
      </c>
      <c r="B1022" t="s">
        <v>9</v>
      </c>
      <c r="C1022" t="s">
        <v>239</v>
      </c>
      <c r="D1022">
        <v>200</v>
      </c>
      <c r="E1022">
        <v>9</v>
      </c>
      <c r="F1022">
        <v>87.730002999999996</v>
      </c>
      <c r="G1022">
        <v>87.949996999999996</v>
      </c>
      <c r="H1022">
        <v>85.870002999999997</v>
      </c>
      <c r="I1022">
        <v>85.900002000000001</v>
      </c>
      <c r="J1022">
        <v>85.661574999999999</v>
      </c>
      <c r="K1022">
        <v>6524600</v>
      </c>
      <c r="L1022">
        <v>2.5110000000000001</v>
      </c>
      <c r="M1022">
        <v>-2.2219229630755399E-2</v>
      </c>
      <c r="N1022">
        <v>-2.8574981131569099E-2</v>
      </c>
      <c r="O1022">
        <v>1.9870254536045101E-2</v>
      </c>
      <c r="P1022">
        <v>5.7853424224326801E-2</v>
      </c>
      <c r="Q1022">
        <v>0.23873983094798601</v>
      </c>
      <c r="R1022">
        <v>1.1361316063507401E-2</v>
      </c>
      <c r="S1022">
        <v>1.0280801688561899E-2</v>
      </c>
      <c r="T1022">
        <v>1.26924702001449E-2</v>
      </c>
      <c r="U1022">
        <v>1.7114436869427499E-2</v>
      </c>
      <c r="V1022">
        <v>90</v>
      </c>
      <c r="W1022">
        <v>66.529999000000004</v>
      </c>
      <c r="X1022">
        <v>-0.13606984649169701</v>
      </c>
      <c r="Y1022">
        <v>-7.5304459681844096E-3</v>
      </c>
      <c r="Z1022">
        <v>1.1179569660733599</v>
      </c>
      <c r="AA1022">
        <v>2.4089785658708101</v>
      </c>
      <c r="AB1022">
        <v>2.69793353088818</v>
      </c>
      <c r="AC1022" t="s">
        <v>254</v>
      </c>
      <c r="AD1022" t="s">
        <v>292</v>
      </c>
      <c r="AE1022" t="s">
        <v>62</v>
      </c>
      <c r="AF1022" t="s">
        <v>88</v>
      </c>
      <c r="AG1022" t="s">
        <v>293</v>
      </c>
      <c r="AH1022" s="45">
        <v>32477</v>
      </c>
      <c r="AI1022">
        <v>320187</v>
      </c>
      <c r="AK1022" t="s">
        <v>294</v>
      </c>
      <c r="AL1022" t="s">
        <v>295</v>
      </c>
      <c r="AM1022" t="s">
        <v>245</v>
      </c>
    </row>
    <row r="1023" spans="1:39" x14ac:dyDescent="0.3">
      <c r="A1023" s="1">
        <v>43591</v>
      </c>
      <c r="B1023" t="s">
        <v>9</v>
      </c>
      <c r="C1023" t="s">
        <v>246</v>
      </c>
      <c r="D1023">
        <v>400</v>
      </c>
      <c r="E1023">
        <v>9</v>
      </c>
      <c r="F1023">
        <v>83.769997000000004</v>
      </c>
      <c r="G1023">
        <v>83.870002999999997</v>
      </c>
      <c r="H1023">
        <v>82.860000999999997</v>
      </c>
      <c r="I1023">
        <v>83.57</v>
      </c>
      <c r="J1023">
        <v>83.338036000000002</v>
      </c>
      <c r="K1023">
        <v>12836600</v>
      </c>
      <c r="L1023">
        <v>2.5</v>
      </c>
      <c r="M1023">
        <v>-2.51681772334982E-2</v>
      </c>
      <c r="N1023">
        <v>-5.4602444853386597E-2</v>
      </c>
      <c r="O1023">
        <v>-1.07118865955638E-2</v>
      </c>
      <c r="P1023">
        <v>2.16567874521864E-2</v>
      </c>
      <c r="Q1023">
        <v>0.23326824197855101</v>
      </c>
      <c r="R1023">
        <v>1.25915404623194E-2</v>
      </c>
      <c r="S1023">
        <v>1.13306077919819E-2</v>
      </c>
      <c r="T1023">
        <v>1.3098667446075501E-2</v>
      </c>
      <c r="U1023">
        <v>1.7148692746847698E-2</v>
      </c>
      <c r="V1023">
        <v>90</v>
      </c>
      <c r="W1023">
        <v>66.529999000000004</v>
      </c>
      <c r="X1023">
        <v>-0.13606984649169701</v>
      </c>
      <c r="Y1023">
        <v>-4.4810132310555703E-3</v>
      </c>
      <c r="Z1023">
        <v>1.12256354697551</v>
      </c>
      <c r="AA1023">
        <v>2.3522515104475099</v>
      </c>
      <c r="AB1023">
        <v>2.40048639359508</v>
      </c>
      <c r="AC1023" t="s">
        <v>254</v>
      </c>
      <c r="AD1023" t="s">
        <v>292</v>
      </c>
      <c r="AE1023" t="s">
        <v>62</v>
      </c>
      <c r="AF1023" t="s">
        <v>88</v>
      </c>
      <c r="AG1023" t="s">
        <v>293</v>
      </c>
      <c r="AH1023" s="45">
        <v>32477</v>
      </c>
      <c r="AI1023">
        <v>320187</v>
      </c>
      <c r="AK1023" t="s">
        <v>294</v>
      </c>
      <c r="AL1023" t="s">
        <v>295</v>
      </c>
      <c r="AM1023" t="s">
        <v>245</v>
      </c>
    </row>
    <row r="1024" spans="1:39" x14ac:dyDescent="0.3">
      <c r="A1024" s="1">
        <v>43602</v>
      </c>
      <c r="B1024" t="s">
        <v>9</v>
      </c>
      <c r="C1024" t="s">
        <v>246</v>
      </c>
      <c r="D1024">
        <v>800</v>
      </c>
      <c r="E1024">
        <v>9</v>
      </c>
      <c r="F1024">
        <v>83.510002</v>
      </c>
      <c r="G1024">
        <v>85.519997000000004</v>
      </c>
      <c r="H1024">
        <v>83.5</v>
      </c>
      <c r="I1024">
        <v>84.57</v>
      </c>
      <c r="J1024">
        <v>84.335257999999996</v>
      </c>
      <c r="K1024">
        <v>5068200</v>
      </c>
      <c r="L1024">
        <v>2.3929999999999998</v>
      </c>
      <c r="M1024">
        <v>3.4349686470954298E-3</v>
      </c>
      <c r="N1024">
        <v>7.35819762923962E-3</v>
      </c>
      <c r="O1024">
        <v>-3.7481958826538798E-2</v>
      </c>
      <c r="P1024">
        <v>-6.9627811755620401E-3</v>
      </c>
      <c r="Q1024">
        <v>0.180905127140432</v>
      </c>
      <c r="R1024">
        <v>1.12576366716891E-2</v>
      </c>
      <c r="S1024">
        <v>1.16348418484989E-2</v>
      </c>
      <c r="T1024">
        <v>1.3153879137999499E-2</v>
      </c>
      <c r="U1024">
        <v>1.70532259333156E-2</v>
      </c>
      <c r="V1024">
        <v>90</v>
      </c>
      <c r="W1024">
        <v>66.529999000000004</v>
      </c>
      <c r="X1024">
        <v>-0.13606984649169701</v>
      </c>
      <c r="Y1024">
        <v>-5.8544371529206298E-3</v>
      </c>
      <c r="Z1024">
        <v>1.1126087812130201</v>
      </c>
      <c r="AA1024">
        <v>1.7513121508982701</v>
      </c>
      <c r="AB1024">
        <v>1.99829858259239</v>
      </c>
      <c r="AC1024" t="s">
        <v>254</v>
      </c>
      <c r="AD1024" t="s">
        <v>292</v>
      </c>
      <c r="AE1024" t="s">
        <v>62</v>
      </c>
      <c r="AF1024" t="s">
        <v>88</v>
      </c>
      <c r="AG1024" t="s">
        <v>293</v>
      </c>
      <c r="AH1024" s="45">
        <v>32477</v>
      </c>
      <c r="AI1024">
        <v>320187</v>
      </c>
      <c r="AK1024" t="s">
        <v>294</v>
      </c>
      <c r="AL1024" t="s">
        <v>295</v>
      </c>
      <c r="AM1024" t="s">
        <v>245</v>
      </c>
    </row>
    <row r="1025" spans="1:39" x14ac:dyDescent="0.3">
      <c r="A1025" s="1">
        <v>43605</v>
      </c>
      <c r="B1025" t="s">
        <v>9</v>
      </c>
      <c r="C1025" t="s">
        <v>239</v>
      </c>
      <c r="D1025">
        <v>300</v>
      </c>
      <c r="E1025">
        <v>9</v>
      </c>
      <c r="F1025">
        <v>83.800003000000004</v>
      </c>
      <c r="G1025">
        <v>83.800003000000004</v>
      </c>
      <c r="H1025">
        <v>82.739998</v>
      </c>
      <c r="I1025">
        <v>82.849997999999999</v>
      </c>
      <c r="J1025">
        <v>82.620032999999907</v>
      </c>
      <c r="K1025">
        <v>7181900</v>
      </c>
      <c r="L1025">
        <v>2.4159999999999999</v>
      </c>
      <c r="M1025">
        <v>-2.05478405458113E-2</v>
      </c>
      <c r="N1025">
        <v>3.8698222490057099E-3</v>
      </c>
      <c r="O1025">
        <v>-6.8566387600784401E-2</v>
      </c>
      <c r="P1025">
        <v>-1.7978320088073901E-2</v>
      </c>
      <c r="Q1025">
        <v>0.16597984989520401</v>
      </c>
      <c r="R1025">
        <v>1.2707866094569101E-2</v>
      </c>
      <c r="S1025">
        <v>1.1960482076671899E-2</v>
      </c>
      <c r="T1025">
        <v>1.3352847518523E-2</v>
      </c>
      <c r="U1025">
        <v>1.7101185484441998E-2</v>
      </c>
      <c r="V1025">
        <v>90</v>
      </c>
      <c r="W1025">
        <v>66.529999000000004</v>
      </c>
      <c r="X1025">
        <v>-0.13606984649169701</v>
      </c>
      <c r="Y1025">
        <v>-6.7722580366252503E-3</v>
      </c>
      <c r="Z1025">
        <v>1.1164634697645901</v>
      </c>
      <c r="AA1025">
        <v>1.5766118048591899</v>
      </c>
      <c r="AB1025">
        <v>1.90578663082612</v>
      </c>
      <c r="AC1025" t="s">
        <v>254</v>
      </c>
      <c r="AD1025" t="s">
        <v>292</v>
      </c>
      <c r="AE1025" t="s">
        <v>62</v>
      </c>
      <c r="AF1025" t="s">
        <v>88</v>
      </c>
      <c r="AG1025" t="s">
        <v>293</v>
      </c>
      <c r="AH1025" s="45">
        <v>32477</v>
      </c>
      <c r="AI1025">
        <v>320187</v>
      </c>
      <c r="AK1025" t="s">
        <v>294</v>
      </c>
      <c r="AL1025" t="s">
        <v>295</v>
      </c>
      <c r="AM1025" t="s">
        <v>245</v>
      </c>
    </row>
    <row r="1026" spans="1:39" x14ac:dyDescent="0.3">
      <c r="A1026" s="1">
        <v>43619</v>
      </c>
      <c r="B1026" t="s">
        <v>9</v>
      </c>
      <c r="C1026" t="s">
        <v>239</v>
      </c>
      <c r="D1026">
        <v>800</v>
      </c>
      <c r="E1026">
        <v>9</v>
      </c>
      <c r="F1026">
        <v>77.239998</v>
      </c>
      <c r="G1026">
        <v>78.580001999999993</v>
      </c>
      <c r="H1026">
        <v>77.080001999999993</v>
      </c>
      <c r="I1026">
        <v>77.959998999999996</v>
      </c>
      <c r="J1026">
        <v>77.959998999999996</v>
      </c>
      <c r="K1026">
        <v>11665500</v>
      </c>
      <c r="L1026">
        <v>2.081</v>
      </c>
      <c r="M1026">
        <v>1.0573921995630399E-2</v>
      </c>
      <c r="N1026">
        <v>-4.9693199479537098E-2</v>
      </c>
      <c r="O1026">
        <v>-9.4208496850798504E-2</v>
      </c>
      <c r="P1026">
        <v>-9.1177053611030096E-2</v>
      </c>
      <c r="Q1026">
        <v>9.5873663320511796E-2</v>
      </c>
      <c r="R1026">
        <v>1.74648837007025E-2</v>
      </c>
      <c r="S1026">
        <v>1.2843214167958399E-2</v>
      </c>
      <c r="T1026">
        <v>1.38123302958379E-2</v>
      </c>
      <c r="U1026">
        <v>1.72288465572412E-2</v>
      </c>
      <c r="V1026">
        <v>90</v>
      </c>
      <c r="W1026">
        <v>66.529999000000004</v>
      </c>
      <c r="X1026">
        <v>-0.13606984649169701</v>
      </c>
      <c r="Y1026">
        <v>-2.7690708645509302E-3</v>
      </c>
      <c r="Z1026">
        <v>1.12597673796757</v>
      </c>
      <c r="AA1026">
        <v>0.79432598515527197</v>
      </c>
      <c r="AB1026">
        <v>0.89232499174489799</v>
      </c>
      <c r="AC1026" t="s">
        <v>254</v>
      </c>
      <c r="AD1026" t="s">
        <v>292</v>
      </c>
      <c r="AE1026" t="s">
        <v>62</v>
      </c>
      <c r="AF1026" t="s">
        <v>88</v>
      </c>
      <c r="AG1026" t="s">
        <v>293</v>
      </c>
      <c r="AH1026" s="45">
        <v>32477</v>
      </c>
      <c r="AI1026">
        <v>320187</v>
      </c>
      <c r="AK1026" t="s">
        <v>294</v>
      </c>
      <c r="AL1026" t="s">
        <v>295</v>
      </c>
      <c r="AM1026" t="s">
        <v>245</v>
      </c>
    </row>
    <row r="1027" spans="1:39" x14ac:dyDescent="0.3">
      <c r="A1027" s="1">
        <v>43626</v>
      </c>
      <c r="B1027" t="s">
        <v>9</v>
      </c>
      <c r="C1027" t="s">
        <v>239</v>
      </c>
      <c r="D1027">
        <v>900</v>
      </c>
      <c r="E1027">
        <v>9</v>
      </c>
      <c r="F1027">
        <v>83.75</v>
      </c>
      <c r="G1027">
        <v>84.199996999999996</v>
      </c>
      <c r="H1027">
        <v>82.449996999999996</v>
      </c>
      <c r="I1027">
        <v>82.580001999999993</v>
      </c>
      <c r="J1027">
        <v>82.580001999999993</v>
      </c>
      <c r="K1027">
        <v>4419800</v>
      </c>
      <c r="L1027">
        <v>2.1429999999999998</v>
      </c>
      <c r="M1027">
        <v>-1.00007095325166E-2</v>
      </c>
      <c r="N1027">
        <v>5.75716828646139E-2</v>
      </c>
      <c r="O1027">
        <v>4.8145517662638002E-4</v>
      </c>
      <c r="P1027">
        <v>-3.57050406185839E-2</v>
      </c>
      <c r="Q1027">
        <v>0.11025728103785</v>
      </c>
      <c r="R1027">
        <v>2.1597820233798099E-2</v>
      </c>
      <c r="S1027">
        <v>1.6215243585353999E-2</v>
      </c>
      <c r="T1027">
        <v>1.5174066150517199E-2</v>
      </c>
      <c r="U1027">
        <v>1.74526464767054E-2</v>
      </c>
      <c r="V1027">
        <v>90</v>
      </c>
      <c r="W1027">
        <v>66.529999000000004</v>
      </c>
      <c r="X1027">
        <v>-0.13606984649169701</v>
      </c>
      <c r="Y1027">
        <v>4.6492198743191201E-3</v>
      </c>
      <c r="Z1027">
        <v>1.13770066589305</v>
      </c>
      <c r="AA1027">
        <v>0.91906739477265398</v>
      </c>
      <c r="AB1027">
        <v>1.0299517231036801</v>
      </c>
      <c r="AC1027" t="s">
        <v>254</v>
      </c>
      <c r="AD1027" t="s">
        <v>292</v>
      </c>
      <c r="AE1027" t="s">
        <v>62</v>
      </c>
      <c r="AF1027" t="s">
        <v>88</v>
      </c>
      <c r="AG1027" t="s">
        <v>293</v>
      </c>
      <c r="AH1027" s="45">
        <v>32477</v>
      </c>
      <c r="AI1027">
        <v>320187</v>
      </c>
      <c r="AK1027" t="s">
        <v>294</v>
      </c>
      <c r="AL1027" t="s">
        <v>295</v>
      </c>
      <c r="AM1027" t="s">
        <v>245</v>
      </c>
    </row>
    <row r="1028" spans="1:39" x14ac:dyDescent="0.3">
      <c r="A1028" s="1">
        <v>43642</v>
      </c>
      <c r="B1028" t="s">
        <v>9</v>
      </c>
      <c r="C1028" t="s">
        <v>246</v>
      </c>
      <c r="D1028">
        <v>400</v>
      </c>
      <c r="E1028">
        <v>9</v>
      </c>
      <c r="F1028">
        <v>83.150002000000001</v>
      </c>
      <c r="G1028">
        <v>83.690002000000007</v>
      </c>
      <c r="H1028">
        <v>82.440002000000007</v>
      </c>
      <c r="I1028">
        <v>82.550003000000004</v>
      </c>
      <c r="J1028">
        <v>82.550003000000004</v>
      </c>
      <c r="K1028">
        <v>5838500</v>
      </c>
      <c r="L1028">
        <v>2.0489999999999999</v>
      </c>
      <c r="M1028">
        <v>-8.4761157169086605E-4</v>
      </c>
      <c r="N1028">
        <v>-1.20410842402973E-2</v>
      </c>
      <c r="O1028">
        <v>7.51514541594131E-3</v>
      </c>
      <c r="P1028">
        <v>-3.7405905205828002E-3</v>
      </c>
      <c r="Q1028">
        <v>0.142661597084043</v>
      </c>
      <c r="R1028">
        <v>1.6809219043018599E-2</v>
      </c>
      <c r="S1028">
        <v>1.7859716000046402E-2</v>
      </c>
      <c r="T1028">
        <v>1.34553801508952E-2</v>
      </c>
      <c r="U1028">
        <v>1.7605048581020001E-2</v>
      </c>
      <c r="V1028">
        <v>90</v>
      </c>
      <c r="W1028">
        <v>66.529999000000004</v>
      </c>
      <c r="X1028">
        <v>-0.13606984649169701</v>
      </c>
      <c r="Y1028">
        <v>-1.2346958449604901E-3</v>
      </c>
      <c r="Z1028">
        <v>1.1511413762731999</v>
      </c>
      <c r="AA1028">
        <v>1.22075348755929</v>
      </c>
      <c r="AB1028">
        <v>1.2272043895070399</v>
      </c>
      <c r="AC1028" t="s">
        <v>254</v>
      </c>
      <c r="AD1028" t="s">
        <v>292</v>
      </c>
      <c r="AE1028" t="s">
        <v>62</v>
      </c>
      <c r="AF1028" t="s">
        <v>88</v>
      </c>
      <c r="AG1028" t="s">
        <v>293</v>
      </c>
      <c r="AH1028" s="45">
        <v>32477</v>
      </c>
      <c r="AI1028">
        <v>320187</v>
      </c>
      <c r="AK1028" t="s">
        <v>294</v>
      </c>
      <c r="AL1028" t="s">
        <v>295</v>
      </c>
      <c r="AM1028" t="s">
        <v>245</v>
      </c>
    </row>
    <row r="1029" spans="1:39" x14ac:dyDescent="0.3">
      <c r="A1029" s="1">
        <v>43563</v>
      </c>
      <c r="B1029" t="s">
        <v>9</v>
      </c>
      <c r="C1029" t="s">
        <v>239</v>
      </c>
      <c r="D1029">
        <v>1700</v>
      </c>
      <c r="E1029">
        <v>10</v>
      </c>
      <c r="F1029">
        <v>85.010002</v>
      </c>
      <c r="G1029">
        <v>85.290001000000004</v>
      </c>
      <c r="H1029">
        <v>84.57</v>
      </c>
      <c r="I1029">
        <v>84.730002999999996</v>
      </c>
      <c r="J1029">
        <v>84.494819999999905</v>
      </c>
      <c r="K1029">
        <v>4705800</v>
      </c>
      <c r="L1029">
        <v>2.5190000000000001</v>
      </c>
      <c r="M1029">
        <v>-7.8763198458988003E-3</v>
      </c>
      <c r="N1029">
        <v>-5.8837404419908902E-3</v>
      </c>
      <c r="O1029">
        <v>-6.2356468930666997E-3</v>
      </c>
      <c r="P1029">
        <v>0.114996904818514</v>
      </c>
      <c r="Q1029">
        <v>0.23738443753255101</v>
      </c>
      <c r="R1029">
        <v>7.9439105065551401E-3</v>
      </c>
      <c r="S1029">
        <v>1.7233695041064898E-2</v>
      </c>
      <c r="T1029">
        <v>1.24340777773389E-2</v>
      </c>
      <c r="U1029">
        <v>1.7153639778423501E-2</v>
      </c>
      <c r="V1029">
        <v>88.589995999999999</v>
      </c>
      <c r="W1029">
        <v>64.989998</v>
      </c>
      <c r="X1029">
        <v>-0.13606984649169701</v>
      </c>
      <c r="Y1029">
        <v>1.0469119934194001E-3</v>
      </c>
      <c r="Z1029">
        <v>1.0871547320272901</v>
      </c>
      <c r="AA1029">
        <v>2.3224112462448998</v>
      </c>
      <c r="AB1029">
        <v>2.3864066866505702</v>
      </c>
      <c r="AC1029" t="s">
        <v>255</v>
      </c>
      <c r="AD1029" t="s">
        <v>292</v>
      </c>
      <c r="AE1029" t="s">
        <v>62</v>
      </c>
      <c r="AF1029" t="s">
        <v>88</v>
      </c>
      <c r="AG1029" t="s">
        <v>293</v>
      </c>
      <c r="AH1029" s="45">
        <v>32477</v>
      </c>
      <c r="AI1029">
        <v>320187</v>
      </c>
      <c r="AK1029" t="s">
        <v>294</v>
      </c>
      <c r="AL1029" t="s">
        <v>295</v>
      </c>
      <c r="AM1029" t="s">
        <v>245</v>
      </c>
    </row>
    <row r="1030" spans="1:39" x14ac:dyDescent="0.3">
      <c r="A1030" s="1">
        <v>43564</v>
      </c>
      <c r="B1030" t="s">
        <v>9</v>
      </c>
      <c r="C1030" t="s">
        <v>246</v>
      </c>
      <c r="D1030">
        <v>1800</v>
      </c>
      <c r="E1030">
        <v>10</v>
      </c>
      <c r="F1030">
        <v>84.220000999999996</v>
      </c>
      <c r="G1030">
        <v>84.599997999999999</v>
      </c>
      <c r="H1030">
        <v>83.970000999999996</v>
      </c>
      <c r="I1030">
        <v>84.279999000000004</v>
      </c>
      <c r="J1030">
        <v>84.046065999999996</v>
      </c>
      <c r="K1030">
        <v>3804500</v>
      </c>
      <c r="L1030">
        <v>2.4990000000000001</v>
      </c>
      <c r="M1030">
        <v>-5.3251774226680303E-3</v>
      </c>
      <c r="N1030">
        <v>-1.06732076470567E-3</v>
      </c>
      <c r="O1030">
        <v>-6.1510289722928003E-3</v>
      </c>
      <c r="P1030">
        <v>9.6421339077064794E-2</v>
      </c>
      <c r="Q1030">
        <v>0.237551818274643</v>
      </c>
      <c r="R1030">
        <v>6.7938248613084798E-3</v>
      </c>
      <c r="S1030">
        <v>1.72325058448532E-2</v>
      </c>
      <c r="T1030">
        <v>1.2378904686513899E-2</v>
      </c>
      <c r="U1030">
        <v>1.7153392870794999E-2</v>
      </c>
      <c r="V1030">
        <v>88.589995999999999</v>
      </c>
      <c r="W1030">
        <v>64.989998</v>
      </c>
      <c r="X1030">
        <v>-0.13606984649169701</v>
      </c>
      <c r="Y1030">
        <v>-6.0859766572597396E-3</v>
      </c>
      <c r="Z1030">
        <v>1.0881602031701201</v>
      </c>
      <c r="AA1030">
        <v>2.3285942643415001</v>
      </c>
      <c r="AB1030">
        <v>2.2832368753838801</v>
      </c>
      <c r="AC1030" t="s">
        <v>255</v>
      </c>
      <c r="AD1030" t="s">
        <v>292</v>
      </c>
      <c r="AE1030" t="s">
        <v>62</v>
      </c>
      <c r="AF1030" t="s">
        <v>88</v>
      </c>
      <c r="AG1030" t="s">
        <v>293</v>
      </c>
      <c r="AH1030" s="45">
        <v>32477</v>
      </c>
      <c r="AI1030">
        <v>320187</v>
      </c>
      <c r="AK1030" t="s">
        <v>294</v>
      </c>
      <c r="AL1030" t="s">
        <v>295</v>
      </c>
      <c r="AM1030" t="s">
        <v>245</v>
      </c>
    </row>
    <row r="1031" spans="1:39" x14ac:dyDescent="0.3">
      <c r="A1031" s="1">
        <v>43587</v>
      </c>
      <c r="B1031" t="s">
        <v>9</v>
      </c>
      <c r="C1031" t="s">
        <v>246</v>
      </c>
      <c r="D1031">
        <v>1000</v>
      </c>
      <c r="E1031">
        <v>10</v>
      </c>
      <c r="F1031">
        <v>86.209998999999996</v>
      </c>
      <c r="G1031">
        <v>86.279999000000004</v>
      </c>
      <c r="H1031">
        <v>84.989998</v>
      </c>
      <c r="I1031">
        <v>85.269997000000004</v>
      </c>
      <c r="J1031">
        <v>85.033317999999994</v>
      </c>
      <c r="K1031">
        <v>6813700</v>
      </c>
      <c r="L1031">
        <v>2.552</v>
      </c>
      <c r="M1031">
        <v>-7.3612025048704101E-3</v>
      </c>
      <c r="N1031">
        <v>-2.6501594799601302E-2</v>
      </c>
      <c r="O1031">
        <v>4.6918500725690401E-4</v>
      </c>
      <c r="P1031">
        <v>4.3137507853033302E-2</v>
      </c>
      <c r="Q1031">
        <v>0.23562815625785599</v>
      </c>
      <c r="R1031">
        <v>1.12286781337633E-2</v>
      </c>
      <c r="S1031">
        <v>1.0110715982636499E-2</v>
      </c>
      <c r="T1031">
        <v>1.2707510566823199E-2</v>
      </c>
      <c r="U1031">
        <v>1.7119323156583599E-2</v>
      </c>
      <c r="V1031">
        <v>90</v>
      </c>
      <c r="W1031">
        <v>66.529999000000004</v>
      </c>
      <c r="X1031">
        <v>-0.13606984649169701</v>
      </c>
      <c r="Y1031">
        <v>-2.1262443276895502E-3</v>
      </c>
      <c r="Z1031">
        <v>1.1193224854157799</v>
      </c>
      <c r="AA1031">
        <v>2.3702530181628099</v>
      </c>
      <c r="AB1031">
        <v>2.6028581784820002</v>
      </c>
      <c r="AC1031" t="s">
        <v>255</v>
      </c>
      <c r="AD1031" t="s">
        <v>292</v>
      </c>
      <c r="AE1031" t="s">
        <v>62</v>
      </c>
      <c r="AF1031" t="s">
        <v>88</v>
      </c>
      <c r="AG1031" t="s">
        <v>293</v>
      </c>
      <c r="AH1031" s="45">
        <v>32477</v>
      </c>
      <c r="AI1031">
        <v>320187</v>
      </c>
      <c r="AK1031" t="s">
        <v>294</v>
      </c>
      <c r="AL1031" t="s">
        <v>295</v>
      </c>
      <c r="AM1031" t="s">
        <v>245</v>
      </c>
    </row>
    <row r="1032" spans="1:39" x14ac:dyDescent="0.3">
      <c r="A1032" s="1">
        <v>43588</v>
      </c>
      <c r="B1032" t="s">
        <v>9</v>
      </c>
      <c r="C1032" t="s">
        <v>246</v>
      </c>
      <c r="D1032">
        <v>800</v>
      </c>
      <c r="E1032">
        <v>10</v>
      </c>
      <c r="F1032">
        <v>85.900002000000001</v>
      </c>
      <c r="G1032">
        <v>86.300003000000004</v>
      </c>
      <c r="H1032">
        <v>85.699996999999996</v>
      </c>
      <c r="I1032">
        <v>85.699996999999996</v>
      </c>
      <c r="J1032">
        <v>85.462119999999999</v>
      </c>
      <c r="K1032">
        <v>6798300</v>
      </c>
      <c r="L1032">
        <v>2.5310000000000001</v>
      </c>
      <c r="M1032">
        <v>5.0300806772122899E-3</v>
      </c>
      <c r="N1032">
        <v>-3.0000578718045401E-2</v>
      </c>
      <c r="O1032">
        <v>1.5640862784422199E-2</v>
      </c>
      <c r="P1032">
        <v>5.2696549491462401E-2</v>
      </c>
      <c r="Q1032">
        <v>0.23831162087121499</v>
      </c>
      <c r="R1032">
        <v>1.02145677829501E-2</v>
      </c>
      <c r="S1032">
        <v>9.8997306658228697E-3</v>
      </c>
      <c r="T1032">
        <v>1.27013209765923E-2</v>
      </c>
      <c r="U1032">
        <v>1.7121039203695201E-2</v>
      </c>
      <c r="V1032">
        <v>90</v>
      </c>
      <c r="W1032">
        <v>66.529999000000004</v>
      </c>
      <c r="X1032">
        <v>-0.13606984649169701</v>
      </c>
      <c r="Y1032">
        <v>9.5921274614703799E-3</v>
      </c>
      <c r="Z1032">
        <v>1.1201892222855501</v>
      </c>
      <c r="AA1032">
        <v>2.4040078447098199</v>
      </c>
      <c r="AB1032">
        <v>2.4831567667450498</v>
      </c>
      <c r="AC1032" t="s">
        <v>255</v>
      </c>
      <c r="AD1032" t="s">
        <v>292</v>
      </c>
      <c r="AE1032" t="s">
        <v>62</v>
      </c>
      <c r="AF1032" t="s">
        <v>88</v>
      </c>
      <c r="AG1032" t="s">
        <v>293</v>
      </c>
      <c r="AH1032" s="45">
        <v>32477</v>
      </c>
      <c r="AI1032">
        <v>320187</v>
      </c>
      <c r="AK1032" t="s">
        <v>294</v>
      </c>
      <c r="AL1032" t="s">
        <v>295</v>
      </c>
      <c r="AM1032" t="s">
        <v>245</v>
      </c>
    </row>
    <row r="1033" spans="1:39" x14ac:dyDescent="0.3">
      <c r="A1033" s="1">
        <v>43640</v>
      </c>
      <c r="B1033" t="s">
        <v>9</v>
      </c>
      <c r="C1033" t="s">
        <v>239</v>
      </c>
      <c r="D1033">
        <v>700</v>
      </c>
      <c r="E1033">
        <v>10</v>
      </c>
      <c r="F1033">
        <v>86</v>
      </c>
      <c r="G1033">
        <v>86.849997999999999</v>
      </c>
      <c r="H1033">
        <v>84.370002999999997</v>
      </c>
      <c r="I1033">
        <v>84.5</v>
      </c>
      <c r="J1033">
        <v>84.5</v>
      </c>
      <c r="K1033">
        <v>8043300</v>
      </c>
      <c r="L1033">
        <v>2.0209999999999999</v>
      </c>
      <c r="M1033">
        <v>-1.46845516829211E-2</v>
      </c>
      <c r="N1033">
        <v>2.8691710463646301E-2</v>
      </c>
      <c r="O1033">
        <v>1.8283730989223201E-2</v>
      </c>
      <c r="P1033">
        <v>2.8795503450685302E-2</v>
      </c>
      <c r="Q1033">
        <v>0.14427035747848799</v>
      </c>
      <c r="R1033">
        <v>1.7750444471468101E-2</v>
      </c>
      <c r="S1033">
        <v>1.7263115070542401E-2</v>
      </c>
      <c r="T1033">
        <v>1.3245677815229E-2</v>
      </c>
      <c r="U1033">
        <v>1.7577720152691E-2</v>
      </c>
      <c r="V1033">
        <v>90</v>
      </c>
      <c r="W1033">
        <v>66.529999000000004</v>
      </c>
      <c r="X1033">
        <v>-0.13606984649169701</v>
      </c>
      <c r="Y1033">
        <v>-1.73338836506086E-3</v>
      </c>
      <c r="Z1033">
        <v>1.14515154159465</v>
      </c>
      <c r="AA1033">
        <v>1.24577090378227</v>
      </c>
      <c r="AB1033">
        <v>1.1409056173636101</v>
      </c>
      <c r="AC1033" t="s">
        <v>255</v>
      </c>
      <c r="AD1033" t="s">
        <v>292</v>
      </c>
      <c r="AE1033" t="s">
        <v>62</v>
      </c>
      <c r="AF1033" t="s">
        <v>88</v>
      </c>
      <c r="AG1033" t="s">
        <v>293</v>
      </c>
      <c r="AH1033" s="45">
        <v>32477</v>
      </c>
      <c r="AI1033">
        <v>320187</v>
      </c>
      <c r="AK1033" t="s">
        <v>294</v>
      </c>
      <c r="AL1033" t="s">
        <v>295</v>
      </c>
      <c r="AM1033" t="s">
        <v>245</v>
      </c>
    </row>
    <row r="1034" spans="1:39" x14ac:dyDescent="0.3">
      <c r="A1034" s="1">
        <v>43558</v>
      </c>
      <c r="B1034" t="s">
        <v>9</v>
      </c>
      <c r="C1034" t="s">
        <v>239</v>
      </c>
      <c r="D1034">
        <v>400</v>
      </c>
      <c r="E1034">
        <v>11</v>
      </c>
      <c r="F1034">
        <v>84.900002000000001</v>
      </c>
      <c r="G1034">
        <v>84.989998</v>
      </c>
      <c r="H1034">
        <v>84.25</v>
      </c>
      <c r="I1034">
        <v>84.470000999999996</v>
      </c>
      <c r="J1034">
        <v>84.235541999999995</v>
      </c>
      <c r="K1034">
        <v>4080900</v>
      </c>
      <c r="L1034">
        <v>2.5169999999999999</v>
      </c>
      <c r="M1034">
        <v>1.184572146488E-3</v>
      </c>
      <c r="N1034">
        <v>1.6472148969144899E-2</v>
      </c>
      <c r="O1034">
        <v>-1.3755969225823899E-2</v>
      </c>
      <c r="P1034">
        <v>0.134090488385883</v>
      </c>
      <c r="Q1034">
        <v>0.24697434216789699</v>
      </c>
      <c r="R1034">
        <v>9.0591733182930605E-3</v>
      </c>
      <c r="S1034">
        <v>1.7037895326054799E-2</v>
      </c>
      <c r="T1034">
        <v>1.3038863175734701E-2</v>
      </c>
      <c r="U1034">
        <v>1.7343898789021601E-2</v>
      </c>
      <c r="V1034">
        <v>88.589995999999999</v>
      </c>
      <c r="W1034">
        <v>64.989998</v>
      </c>
      <c r="X1034">
        <v>-0.13606984649169701</v>
      </c>
      <c r="Y1034">
        <v>2.1460723821998401E-3</v>
      </c>
      <c r="Z1034">
        <v>1.10191395149226</v>
      </c>
      <c r="AA1034">
        <v>2.4271397157344201</v>
      </c>
      <c r="AB1034">
        <v>2.57039392475173</v>
      </c>
      <c r="AC1034" t="s">
        <v>256</v>
      </c>
      <c r="AD1034" t="s">
        <v>292</v>
      </c>
      <c r="AE1034" t="s">
        <v>62</v>
      </c>
      <c r="AF1034" t="s">
        <v>88</v>
      </c>
      <c r="AG1034" t="s">
        <v>293</v>
      </c>
      <c r="AH1034" s="45">
        <v>32477</v>
      </c>
      <c r="AI1034">
        <v>320187</v>
      </c>
      <c r="AK1034" t="s">
        <v>294</v>
      </c>
      <c r="AL1034" t="s">
        <v>295</v>
      </c>
      <c r="AM1034" t="s">
        <v>245</v>
      </c>
    </row>
    <row r="1035" spans="1:39" x14ac:dyDescent="0.3">
      <c r="A1035" s="1">
        <v>43598</v>
      </c>
      <c r="B1035" t="s">
        <v>9</v>
      </c>
      <c r="C1035" t="s">
        <v>246</v>
      </c>
      <c r="D1035">
        <v>1400</v>
      </c>
      <c r="E1035">
        <v>11</v>
      </c>
      <c r="F1035">
        <v>81.650002000000001</v>
      </c>
      <c r="G1035">
        <v>82.629997000000003</v>
      </c>
      <c r="H1035">
        <v>81.319999999999993</v>
      </c>
      <c r="I1035">
        <v>82.529999000000004</v>
      </c>
      <c r="J1035">
        <v>82.300926000000004</v>
      </c>
      <c r="K1035">
        <v>6445200</v>
      </c>
      <c r="L1035">
        <v>2.4049999999999998</v>
      </c>
      <c r="M1035">
        <v>-1.7059465165577301E-2</v>
      </c>
      <c r="N1035">
        <v>-1.25227004633514E-2</v>
      </c>
      <c r="O1035">
        <v>-2.8076616125650201E-2</v>
      </c>
      <c r="P1035">
        <v>-1.1268537059697201E-2</v>
      </c>
      <c r="Q1035">
        <v>0.205614130665733</v>
      </c>
      <c r="R1035">
        <v>1.18605179643661E-2</v>
      </c>
      <c r="S1035">
        <v>1.2003369985968499E-2</v>
      </c>
      <c r="T1035">
        <v>1.323148039047E-2</v>
      </c>
      <c r="U1035">
        <v>1.7123269451575E-2</v>
      </c>
      <c r="V1035">
        <v>90</v>
      </c>
      <c r="W1035">
        <v>66.529999000000004</v>
      </c>
      <c r="X1035">
        <v>-0.13606984649169701</v>
      </c>
      <c r="Y1035">
        <v>-2.4426469085879299E-2</v>
      </c>
      <c r="Z1035">
        <v>1.1160833153479699</v>
      </c>
      <c r="AA1035">
        <v>2.0391715636905601</v>
      </c>
      <c r="AB1035">
        <v>2.0235353583699198</v>
      </c>
      <c r="AC1035" t="s">
        <v>256</v>
      </c>
      <c r="AD1035" t="s">
        <v>292</v>
      </c>
      <c r="AE1035" t="s">
        <v>62</v>
      </c>
      <c r="AF1035" t="s">
        <v>88</v>
      </c>
      <c r="AG1035" t="s">
        <v>293</v>
      </c>
      <c r="AH1035" s="45">
        <v>32477</v>
      </c>
      <c r="AI1035">
        <v>320187</v>
      </c>
      <c r="AK1035" t="s">
        <v>294</v>
      </c>
      <c r="AL1035" t="s">
        <v>295</v>
      </c>
      <c r="AM1035" t="s">
        <v>245</v>
      </c>
    </row>
    <row r="1036" spans="1:39" x14ac:dyDescent="0.3">
      <c r="A1036" s="1">
        <v>43614</v>
      </c>
      <c r="B1036" t="s">
        <v>9</v>
      </c>
      <c r="C1036" t="s">
        <v>239</v>
      </c>
      <c r="D1036">
        <v>900</v>
      </c>
      <c r="E1036">
        <v>11</v>
      </c>
      <c r="F1036">
        <v>80.709998999999996</v>
      </c>
      <c r="G1036">
        <v>80.860000999999997</v>
      </c>
      <c r="H1036">
        <v>77.699996999999996</v>
      </c>
      <c r="I1036">
        <v>78.870002999999997</v>
      </c>
      <c r="J1036">
        <v>78.651084999999995</v>
      </c>
      <c r="K1036">
        <v>10116900</v>
      </c>
      <c r="L1036">
        <v>2.2360000000000002</v>
      </c>
      <c r="M1036">
        <v>-2.91142116901708E-2</v>
      </c>
      <c r="N1036">
        <v>-5.8720944984345297E-2</v>
      </c>
      <c r="O1036">
        <v>-0.113052390848708</v>
      </c>
      <c r="P1036">
        <v>-8.5951627043764203E-2</v>
      </c>
      <c r="Q1036">
        <v>9.84513636873212E-2</v>
      </c>
      <c r="R1036">
        <v>1.00438369074072E-2</v>
      </c>
      <c r="S1036">
        <v>1.2102853156464401E-2</v>
      </c>
      <c r="T1036">
        <v>1.38050311310354E-2</v>
      </c>
      <c r="U1036">
        <v>1.72271908203229E-2</v>
      </c>
      <c r="V1036">
        <v>90</v>
      </c>
      <c r="W1036">
        <v>66.529999000000004</v>
      </c>
      <c r="X1036">
        <v>-0.13606984649169701</v>
      </c>
      <c r="Y1036">
        <v>-6.9359101493404697E-3</v>
      </c>
      <c r="Z1036">
        <v>1.12636645771847</v>
      </c>
      <c r="AA1036">
        <v>0.82335688404755403</v>
      </c>
      <c r="AB1036">
        <v>1.28497256713626</v>
      </c>
      <c r="AC1036" t="s">
        <v>256</v>
      </c>
      <c r="AD1036" t="s">
        <v>292</v>
      </c>
      <c r="AE1036" t="s">
        <v>62</v>
      </c>
      <c r="AF1036" t="s">
        <v>88</v>
      </c>
      <c r="AG1036" t="s">
        <v>293</v>
      </c>
      <c r="AH1036" s="45">
        <v>32477</v>
      </c>
      <c r="AI1036">
        <v>320187</v>
      </c>
      <c r="AK1036" t="s">
        <v>294</v>
      </c>
      <c r="AL1036" t="s">
        <v>295</v>
      </c>
      <c r="AM1036" t="s">
        <v>245</v>
      </c>
    </row>
    <row r="1037" spans="1:39" x14ac:dyDescent="0.3">
      <c r="A1037" s="1">
        <v>43621</v>
      </c>
      <c r="B1037" t="s">
        <v>9</v>
      </c>
      <c r="C1037" t="s">
        <v>246</v>
      </c>
      <c r="D1037">
        <v>600</v>
      </c>
      <c r="E1037">
        <v>11</v>
      </c>
      <c r="F1037">
        <v>82.290001000000004</v>
      </c>
      <c r="G1037">
        <v>82.900002000000001</v>
      </c>
      <c r="H1037">
        <v>81.93</v>
      </c>
      <c r="I1037">
        <v>82.720000999999996</v>
      </c>
      <c r="J1037">
        <v>82.720000999999996</v>
      </c>
      <c r="K1037">
        <v>8173200</v>
      </c>
      <c r="L1037">
        <v>2.1230000000000002</v>
      </c>
      <c r="M1037">
        <v>1.33870561157376E-2</v>
      </c>
      <c r="N1037">
        <v>5.04399981443477E-2</v>
      </c>
      <c r="O1037">
        <v>-3.2611813986315803E-2</v>
      </c>
      <c r="P1037">
        <v>-2.5938545223944301E-2</v>
      </c>
      <c r="Q1037">
        <v>0.124469110003417</v>
      </c>
      <c r="R1037">
        <v>2.5017008959664501E-2</v>
      </c>
      <c r="S1037">
        <v>1.6936225437219499E-2</v>
      </c>
      <c r="T1037">
        <v>1.5141822793274799E-2</v>
      </c>
      <c r="U1037">
        <v>1.74343111701512E-2</v>
      </c>
      <c r="V1037">
        <v>90</v>
      </c>
      <c r="W1037">
        <v>66.529999000000004</v>
      </c>
      <c r="X1037">
        <v>-0.13606984649169701</v>
      </c>
      <c r="Y1037">
        <v>8.1287266899663802E-3</v>
      </c>
      <c r="Z1037">
        <v>1.1434631033707801</v>
      </c>
      <c r="AA1037">
        <v>1.08264843946917</v>
      </c>
      <c r="AB1037">
        <v>0.93348966290213298</v>
      </c>
      <c r="AC1037" t="s">
        <v>256</v>
      </c>
      <c r="AD1037" t="s">
        <v>292</v>
      </c>
      <c r="AE1037" t="s">
        <v>62</v>
      </c>
      <c r="AF1037" t="s">
        <v>88</v>
      </c>
      <c r="AG1037" t="s">
        <v>293</v>
      </c>
      <c r="AH1037" s="45">
        <v>32477</v>
      </c>
      <c r="AI1037">
        <v>320187</v>
      </c>
      <c r="AK1037" t="s">
        <v>294</v>
      </c>
      <c r="AL1037" t="s">
        <v>295</v>
      </c>
      <c r="AM1037" t="s">
        <v>245</v>
      </c>
    </row>
    <row r="1038" spans="1:39" x14ac:dyDescent="0.3">
      <c r="A1038" s="1">
        <v>43640</v>
      </c>
      <c r="B1038" t="s">
        <v>9</v>
      </c>
      <c r="C1038" t="s">
        <v>239</v>
      </c>
      <c r="D1038">
        <v>600</v>
      </c>
      <c r="E1038">
        <v>11</v>
      </c>
      <c r="F1038">
        <v>86</v>
      </c>
      <c r="G1038">
        <v>86.849997999999999</v>
      </c>
      <c r="H1038">
        <v>84.370002999999997</v>
      </c>
      <c r="I1038">
        <v>84.5</v>
      </c>
      <c r="J1038">
        <v>84.5</v>
      </c>
      <c r="K1038">
        <v>8043300</v>
      </c>
      <c r="L1038">
        <v>2.0209999999999999</v>
      </c>
      <c r="M1038">
        <v>-1.46845516829211E-2</v>
      </c>
      <c r="N1038">
        <v>2.8691710463646301E-2</v>
      </c>
      <c r="O1038">
        <v>1.8283730989223201E-2</v>
      </c>
      <c r="P1038">
        <v>2.8795503450685302E-2</v>
      </c>
      <c r="Q1038">
        <v>0.14427035747848799</v>
      </c>
      <c r="R1038">
        <v>1.7750444471468101E-2</v>
      </c>
      <c r="S1038">
        <v>1.7263115070542401E-2</v>
      </c>
      <c r="T1038">
        <v>1.3245677815229E-2</v>
      </c>
      <c r="U1038">
        <v>1.7577720152691E-2</v>
      </c>
      <c r="V1038">
        <v>90</v>
      </c>
      <c r="W1038">
        <v>66.529999000000004</v>
      </c>
      <c r="X1038">
        <v>-0.13606984649169701</v>
      </c>
      <c r="Y1038">
        <v>-1.73338836506086E-3</v>
      </c>
      <c r="Z1038">
        <v>1.14515154159465</v>
      </c>
      <c r="AA1038">
        <v>1.24577090378227</v>
      </c>
      <c r="AB1038">
        <v>1.1409056173636101</v>
      </c>
      <c r="AC1038" t="s">
        <v>256</v>
      </c>
      <c r="AD1038" t="s">
        <v>292</v>
      </c>
      <c r="AE1038" t="s">
        <v>62</v>
      </c>
      <c r="AF1038" t="s">
        <v>88</v>
      </c>
      <c r="AG1038" t="s">
        <v>293</v>
      </c>
      <c r="AH1038" s="45">
        <v>32477</v>
      </c>
      <c r="AI1038">
        <v>320187</v>
      </c>
      <c r="AK1038" t="s">
        <v>294</v>
      </c>
      <c r="AL1038" t="s">
        <v>295</v>
      </c>
      <c r="AM1038" t="s">
        <v>245</v>
      </c>
    </row>
    <row r="1039" spans="1:39" x14ac:dyDescent="0.3">
      <c r="A1039" s="1">
        <v>43587</v>
      </c>
      <c r="B1039" t="s">
        <v>9</v>
      </c>
      <c r="C1039" t="s">
        <v>239</v>
      </c>
      <c r="D1039">
        <v>600</v>
      </c>
      <c r="E1039">
        <v>12</v>
      </c>
      <c r="F1039">
        <v>86.209998999999996</v>
      </c>
      <c r="G1039">
        <v>86.279999000000004</v>
      </c>
      <c r="H1039">
        <v>84.989998</v>
      </c>
      <c r="I1039">
        <v>85.269997000000004</v>
      </c>
      <c r="J1039">
        <v>85.033317999999994</v>
      </c>
      <c r="K1039">
        <v>6813700</v>
      </c>
      <c r="L1039">
        <v>2.552</v>
      </c>
      <c r="M1039">
        <v>-7.3612025048704101E-3</v>
      </c>
      <c r="N1039">
        <v>-2.6501594799601302E-2</v>
      </c>
      <c r="O1039">
        <v>4.6918500725690401E-4</v>
      </c>
      <c r="P1039">
        <v>4.3137507853033302E-2</v>
      </c>
      <c r="Q1039">
        <v>0.23562815625785599</v>
      </c>
      <c r="R1039">
        <v>1.12286781337633E-2</v>
      </c>
      <c r="S1039">
        <v>1.0110715982636499E-2</v>
      </c>
      <c r="T1039">
        <v>1.2707510566823199E-2</v>
      </c>
      <c r="U1039">
        <v>1.7119323156583599E-2</v>
      </c>
      <c r="V1039">
        <v>90</v>
      </c>
      <c r="W1039">
        <v>66.529999000000004</v>
      </c>
      <c r="X1039">
        <v>-0.13606984649169701</v>
      </c>
      <c r="Y1039">
        <v>-2.1262443276895502E-3</v>
      </c>
      <c r="Z1039">
        <v>1.1193224854157799</v>
      </c>
      <c r="AA1039">
        <v>2.3702530181628099</v>
      </c>
      <c r="AB1039">
        <v>2.6028581784820002</v>
      </c>
      <c r="AC1039" t="s">
        <v>257</v>
      </c>
      <c r="AD1039" t="s">
        <v>292</v>
      </c>
      <c r="AE1039" t="s">
        <v>62</v>
      </c>
      <c r="AF1039" t="s">
        <v>88</v>
      </c>
      <c r="AG1039" t="s">
        <v>293</v>
      </c>
      <c r="AH1039" s="45">
        <v>32477</v>
      </c>
      <c r="AI1039">
        <v>320187</v>
      </c>
      <c r="AK1039" t="s">
        <v>294</v>
      </c>
      <c r="AL1039" t="s">
        <v>295</v>
      </c>
      <c r="AM1039" t="s">
        <v>245</v>
      </c>
    </row>
    <row r="1040" spans="1:39" x14ac:dyDescent="0.3">
      <c r="A1040" s="1">
        <v>43588</v>
      </c>
      <c r="B1040" t="s">
        <v>9</v>
      </c>
      <c r="C1040" t="s">
        <v>246</v>
      </c>
      <c r="D1040">
        <v>600</v>
      </c>
      <c r="E1040">
        <v>12</v>
      </c>
      <c r="F1040">
        <v>85.900002000000001</v>
      </c>
      <c r="G1040">
        <v>86.300003000000004</v>
      </c>
      <c r="H1040">
        <v>85.699996999999996</v>
      </c>
      <c r="I1040">
        <v>85.699996999999996</v>
      </c>
      <c r="J1040">
        <v>85.462119999999999</v>
      </c>
      <c r="K1040">
        <v>6798300</v>
      </c>
      <c r="L1040">
        <v>2.5310000000000001</v>
      </c>
      <c r="M1040">
        <v>5.0300806772122899E-3</v>
      </c>
      <c r="N1040">
        <v>-3.0000578718045401E-2</v>
      </c>
      <c r="O1040">
        <v>1.5640862784422199E-2</v>
      </c>
      <c r="P1040">
        <v>5.2696549491462401E-2</v>
      </c>
      <c r="Q1040">
        <v>0.23831162087121499</v>
      </c>
      <c r="R1040">
        <v>1.02145677829501E-2</v>
      </c>
      <c r="S1040">
        <v>9.8997306658228697E-3</v>
      </c>
      <c r="T1040">
        <v>1.27013209765923E-2</v>
      </c>
      <c r="U1040">
        <v>1.7121039203695201E-2</v>
      </c>
      <c r="V1040">
        <v>90</v>
      </c>
      <c r="W1040">
        <v>66.529999000000004</v>
      </c>
      <c r="X1040">
        <v>-0.13606984649169701</v>
      </c>
      <c r="Y1040">
        <v>9.5921274614703799E-3</v>
      </c>
      <c r="Z1040">
        <v>1.1201892222855501</v>
      </c>
      <c r="AA1040">
        <v>2.4040078447098199</v>
      </c>
      <c r="AB1040">
        <v>2.4831567667450498</v>
      </c>
      <c r="AC1040" t="s">
        <v>257</v>
      </c>
      <c r="AD1040" t="s">
        <v>292</v>
      </c>
      <c r="AE1040" t="s">
        <v>62</v>
      </c>
      <c r="AF1040" t="s">
        <v>88</v>
      </c>
      <c r="AG1040" t="s">
        <v>293</v>
      </c>
      <c r="AH1040" s="45">
        <v>32477</v>
      </c>
      <c r="AI1040">
        <v>320187</v>
      </c>
      <c r="AK1040" t="s">
        <v>294</v>
      </c>
      <c r="AL1040" t="s">
        <v>295</v>
      </c>
      <c r="AM1040" t="s">
        <v>245</v>
      </c>
    </row>
    <row r="1041" spans="1:39" x14ac:dyDescent="0.3">
      <c r="A1041" s="1">
        <v>43628</v>
      </c>
      <c r="B1041" t="s">
        <v>9</v>
      </c>
      <c r="C1041" t="s">
        <v>239</v>
      </c>
      <c r="D1041">
        <v>1000</v>
      </c>
      <c r="E1041">
        <v>12</v>
      </c>
      <c r="F1041">
        <v>83.480002999999996</v>
      </c>
      <c r="G1041">
        <v>84.019997000000004</v>
      </c>
      <c r="H1041">
        <v>82.519997000000004</v>
      </c>
      <c r="I1041">
        <v>82.629997000000003</v>
      </c>
      <c r="J1041">
        <v>82.629997000000003</v>
      </c>
      <c r="K1041">
        <v>4025900</v>
      </c>
      <c r="L1041">
        <v>2.1269999999999998</v>
      </c>
      <c r="M1041">
        <v>-7.5954913813015999E-3</v>
      </c>
      <c r="N1041">
        <v>-1.0886484424276E-3</v>
      </c>
      <c r="O1041">
        <v>-1.3069049897471E-2</v>
      </c>
      <c r="P1041">
        <v>-3.6380746383194197E-2</v>
      </c>
      <c r="Q1041">
        <v>0.113139199683525</v>
      </c>
      <c r="R1041">
        <v>9.6101364287590092E-3</v>
      </c>
      <c r="S1041">
        <v>1.6179531455839499E-2</v>
      </c>
      <c r="T1041">
        <v>1.52108880425686E-2</v>
      </c>
      <c r="U1041">
        <v>1.7464249146221099E-2</v>
      </c>
      <c r="V1041">
        <v>90</v>
      </c>
      <c r="W1041">
        <v>66.529999000000004</v>
      </c>
      <c r="X1041">
        <v>-0.13606984649169701</v>
      </c>
      <c r="Y1041">
        <v>-2.0396578921351798E-3</v>
      </c>
      <c r="Z1041">
        <v>1.13850614541512</v>
      </c>
      <c r="AA1041">
        <v>0.94216814926301895</v>
      </c>
      <c r="AB1041">
        <v>0.97785542392871805</v>
      </c>
      <c r="AC1041" t="s">
        <v>257</v>
      </c>
      <c r="AD1041" t="s">
        <v>292</v>
      </c>
      <c r="AE1041" t="s">
        <v>62</v>
      </c>
      <c r="AF1041" t="s">
        <v>88</v>
      </c>
      <c r="AG1041" t="s">
        <v>293</v>
      </c>
      <c r="AH1041" s="45">
        <v>32477</v>
      </c>
      <c r="AI1041">
        <v>320187</v>
      </c>
      <c r="AK1041" t="s">
        <v>294</v>
      </c>
      <c r="AL1041" t="s">
        <v>295</v>
      </c>
      <c r="AM1041" t="s">
        <v>245</v>
      </c>
    </row>
    <row r="1042" spans="1:39" x14ac:dyDescent="0.3">
      <c r="A1042" s="1">
        <v>43636</v>
      </c>
      <c r="B1042" t="s">
        <v>9</v>
      </c>
      <c r="C1042" t="s">
        <v>239</v>
      </c>
      <c r="D1042">
        <v>1400</v>
      </c>
      <c r="E1042">
        <v>12</v>
      </c>
      <c r="F1042">
        <v>84.900002000000001</v>
      </c>
      <c r="G1042">
        <v>85.669997999999893</v>
      </c>
      <c r="H1042">
        <v>84.419997999999893</v>
      </c>
      <c r="I1042">
        <v>85.239998</v>
      </c>
      <c r="J1042">
        <v>85.239998</v>
      </c>
      <c r="K1042">
        <v>6163800</v>
      </c>
      <c r="L1042">
        <v>2.0009999999999999</v>
      </c>
      <c r="M1042">
        <v>2.0025492819208301E-2</v>
      </c>
      <c r="N1042">
        <v>1.9307641644994902E-2</v>
      </c>
      <c r="O1042">
        <v>3.1218602379687699E-2</v>
      </c>
      <c r="P1042">
        <v>-2.9200173651353099E-2</v>
      </c>
      <c r="Q1042">
        <v>0.14867118260746301</v>
      </c>
      <c r="R1042">
        <v>1.8449265007976001E-2</v>
      </c>
      <c r="S1042">
        <v>1.7037601248821501E-2</v>
      </c>
      <c r="T1042">
        <v>1.5714151356776399E-2</v>
      </c>
      <c r="U1042">
        <v>1.75654671893288E-2</v>
      </c>
      <c r="V1042">
        <v>90</v>
      </c>
      <c r="W1042">
        <v>66.529999000000004</v>
      </c>
      <c r="X1042">
        <v>-0.13606984649169701</v>
      </c>
      <c r="Y1042">
        <v>9.4276054361659405E-3</v>
      </c>
      <c r="Z1042">
        <v>1.1457293451408701</v>
      </c>
      <c r="AA1042">
        <v>1.2948704258104999</v>
      </c>
      <c r="AB1042">
        <v>1.0264481453313601</v>
      </c>
      <c r="AC1042" t="s">
        <v>257</v>
      </c>
      <c r="AD1042" t="s">
        <v>292</v>
      </c>
      <c r="AE1042" t="s">
        <v>62</v>
      </c>
      <c r="AF1042" t="s">
        <v>88</v>
      </c>
      <c r="AG1042" t="s">
        <v>293</v>
      </c>
      <c r="AH1042" s="45">
        <v>32477</v>
      </c>
      <c r="AI1042">
        <v>320187</v>
      </c>
      <c r="AK1042" t="s">
        <v>294</v>
      </c>
      <c r="AL1042" t="s">
        <v>295</v>
      </c>
      <c r="AM1042" t="s">
        <v>245</v>
      </c>
    </row>
    <row r="1043" spans="1:39" x14ac:dyDescent="0.3">
      <c r="A1043" s="1">
        <v>43641</v>
      </c>
      <c r="B1043" t="s">
        <v>9</v>
      </c>
      <c r="C1043" t="s">
        <v>239</v>
      </c>
      <c r="D1043">
        <v>1200</v>
      </c>
      <c r="E1043">
        <v>12</v>
      </c>
      <c r="F1043">
        <v>84.599997999999999</v>
      </c>
      <c r="G1043">
        <v>84.690002000000007</v>
      </c>
      <c r="H1043">
        <v>82.160004000000001</v>
      </c>
      <c r="I1043">
        <v>82.620002999999997</v>
      </c>
      <c r="J1043">
        <v>82.620002999999997</v>
      </c>
      <c r="K1043">
        <v>7339900</v>
      </c>
      <c r="L1043">
        <v>1.994</v>
      </c>
      <c r="M1043">
        <v>-2.24997160836897E-2</v>
      </c>
      <c r="N1043">
        <v>-2.0130082315559399E-2</v>
      </c>
      <c r="O1043">
        <v>2.5374819049143798E-3</v>
      </c>
      <c r="P1043">
        <v>-6.3770691097187401E-3</v>
      </c>
      <c r="Q1043">
        <v>0.12869208715691799</v>
      </c>
      <c r="R1043">
        <v>1.7009537215047998E-2</v>
      </c>
      <c r="S1043">
        <v>1.79069664997774E-2</v>
      </c>
      <c r="T1043">
        <v>1.34619696328881E-2</v>
      </c>
      <c r="U1043">
        <v>1.7631491501863501E-2</v>
      </c>
      <c r="V1043">
        <v>90</v>
      </c>
      <c r="W1043">
        <v>66.529999000000004</v>
      </c>
      <c r="X1043">
        <v>-0.13606984649169701</v>
      </c>
      <c r="Y1043">
        <v>-9.5417756928269908E-3</v>
      </c>
      <c r="Z1043">
        <v>1.1506617768262599</v>
      </c>
      <c r="AA1043">
        <v>1.08926446045042</v>
      </c>
      <c r="AB1043">
        <v>1.16509921347637</v>
      </c>
      <c r="AC1043" t="s">
        <v>257</v>
      </c>
      <c r="AD1043" t="s">
        <v>292</v>
      </c>
      <c r="AE1043" t="s">
        <v>62</v>
      </c>
      <c r="AF1043" t="s">
        <v>88</v>
      </c>
      <c r="AG1043" t="s">
        <v>293</v>
      </c>
      <c r="AH1043" s="45">
        <v>32477</v>
      </c>
      <c r="AI1043">
        <v>320187</v>
      </c>
      <c r="AK1043" t="s">
        <v>294</v>
      </c>
      <c r="AL1043" t="s">
        <v>295</v>
      </c>
      <c r="AM1043" t="s">
        <v>245</v>
      </c>
    </row>
    <row r="1044" spans="1:39" x14ac:dyDescent="0.3">
      <c r="A1044" s="1">
        <v>43564</v>
      </c>
      <c r="B1044" t="s">
        <v>9</v>
      </c>
      <c r="C1044" t="s">
        <v>246</v>
      </c>
      <c r="D1044">
        <v>1200</v>
      </c>
      <c r="E1044">
        <v>13</v>
      </c>
      <c r="F1044">
        <v>84.220000999999996</v>
      </c>
      <c r="G1044">
        <v>84.599997999999999</v>
      </c>
      <c r="H1044">
        <v>83.970000999999996</v>
      </c>
      <c r="I1044">
        <v>84.279999000000004</v>
      </c>
      <c r="J1044">
        <v>84.046065999999996</v>
      </c>
      <c r="K1044">
        <v>3804500</v>
      </c>
      <c r="L1044">
        <v>2.4990000000000001</v>
      </c>
      <c r="M1044">
        <v>-5.3251774226680303E-3</v>
      </c>
      <c r="N1044">
        <v>-1.06732076470567E-3</v>
      </c>
      <c r="O1044">
        <v>-6.1510289722928003E-3</v>
      </c>
      <c r="P1044">
        <v>9.6421339077064794E-2</v>
      </c>
      <c r="Q1044">
        <v>0.237551818274643</v>
      </c>
      <c r="R1044">
        <v>6.7938248613084798E-3</v>
      </c>
      <c r="S1044">
        <v>1.72325058448532E-2</v>
      </c>
      <c r="T1044">
        <v>1.2378904686513899E-2</v>
      </c>
      <c r="U1044">
        <v>1.7153392870794999E-2</v>
      </c>
      <c r="V1044">
        <v>88.589995999999999</v>
      </c>
      <c r="W1044">
        <v>64.989998</v>
      </c>
      <c r="X1044">
        <v>-0.13606984649169701</v>
      </c>
      <c r="Y1044">
        <v>-6.0859766572597396E-3</v>
      </c>
      <c r="Z1044">
        <v>1.0881602031701201</v>
      </c>
      <c r="AA1044">
        <v>2.3285942643415001</v>
      </c>
      <c r="AB1044">
        <v>2.2832368753838801</v>
      </c>
      <c r="AC1044" t="s">
        <v>258</v>
      </c>
      <c r="AD1044" t="s">
        <v>292</v>
      </c>
      <c r="AE1044" t="s">
        <v>62</v>
      </c>
      <c r="AF1044" t="s">
        <v>88</v>
      </c>
      <c r="AG1044" t="s">
        <v>293</v>
      </c>
      <c r="AH1044" s="45">
        <v>32477</v>
      </c>
      <c r="AI1044">
        <v>320187</v>
      </c>
      <c r="AK1044" t="s">
        <v>294</v>
      </c>
      <c r="AL1044" t="s">
        <v>295</v>
      </c>
      <c r="AM1044" t="s">
        <v>245</v>
      </c>
    </row>
    <row r="1045" spans="1:39" x14ac:dyDescent="0.3">
      <c r="A1045" s="1">
        <v>43584</v>
      </c>
      <c r="B1045" t="s">
        <v>9</v>
      </c>
      <c r="C1045" t="s">
        <v>239</v>
      </c>
      <c r="D1045">
        <v>900</v>
      </c>
      <c r="E1045">
        <v>13</v>
      </c>
      <c r="F1045">
        <v>88.18</v>
      </c>
      <c r="G1045">
        <v>88.510002</v>
      </c>
      <c r="H1045">
        <v>88.129997000000003</v>
      </c>
      <c r="I1045">
        <v>88.260002</v>
      </c>
      <c r="J1045">
        <v>88.015022000000002</v>
      </c>
      <c r="K1045">
        <v>5008400</v>
      </c>
      <c r="L1045">
        <v>2.536</v>
      </c>
      <c r="M1045">
        <v>-5.6631109815690904E-4</v>
      </c>
      <c r="N1045">
        <v>1.02495386337732E-2</v>
      </c>
      <c r="O1045">
        <v>6.0362707226967599E-2</v>
      </c>
      <c r="P1045">
        <v>9.6837815015317394E-2</v>
      </c>
      <c r="Q1045">
        <v>0.270826951865767</v>
      </c>
      <c r="R1045">
        <v>8.0771699512877902E-3</v>
      </c>
      <c r="S1045">
        <v>8.9647428624527094E-3</v>
      </c>
      <c r="T1045">
        <v>1.24101474085335E-2</v>
      </c>
      <c r="U1045">
        <v>1.7136187143432E-2</v>
      </c>
      <c r="V1045">
        <v>90</v>
      </c>
      <c r="W1045">
        <v>66.529999000000004</v>
      </c>
      <c r="X1045">
        <v>-0.13606984649169701</v>
      </c>
      <c r="Y1045">
        <v>1.07094833958194E-3</v>
      </c>
      <c r="Z1045">
        <v>1.11688126767966</v>
      </c>
      <c r="AA1045">
        <v>2.7656033761973799</v>
      </c>
      <c r="AB1045">
        <v>2.9068456994362601</v>
      </c>
      <c r="AC1045" t="s">
        <v>258</v>
      </c>
      <c r="AD1045" t="s">
        <v>292</v>
      </c>
      <c r="AE1045" t="s">
        <v>62</v>
      </c>
      <c r="AF1045" t="s">
        <v>88</v>
      </c>
      <c r="AG1045" t="s">
        <v>293</v>
      </c>
      <c r="AH1045" s="45">
        <v>32477</v>
      </c>
      <c r="AI1045">
        <v>320187</v>
      </c>
      <c r="AK1045" t="s">
        <v>294</v>
      </c>
      <c r="AL1045" t="s">
        <v>295</v>
      </c>
      <c r="AM1045" t="s">
        <v>245</v>
      </c>
    </row>
    <row r="1046" spans="1:39" x14ac:dyDescent="0.3">
      <c r="A1046" s="1">
        <v>43602</v>
      </c>
      <c r="B1046" t="s">
        <v>9</v>
      </c>
      <c r="C1046" t="s">
        <v>246</v>
      </c>
      <c r="D1046">
        <v>2400</v>
      </c>
      <c r="E1046">
        <v>13</v>
      </c>
      <c r="F1046">
        <v>83.510002</v>
      </c>
      <c r="G1046">
        <v>85.519997000000004</v>
      </c>
      <c r="H1046">
        <v>83.5</v>
      </c>
      <c r="I1046">
        <v>84.57</v>
      </c>
      <c r="J1046">
        <v>84.335257999999996</v>
      </c>
      <c r="K1046">
        <v>5068200</v>
      </c>
      <c r="L1046">
        <v>2.3929999999999998</v>
      </c>
      <c r="M1046">
        <v>3.4349686470954298E-3</v>
      </c>
      <c r="N1046">
        <v>7.35819762923962E-3</v>
      </c>
      <c r="O1046">
        <v>-3.7481958826538798E-2</v>
      </c>
      <c r="P1046">
        <v>-6.9627811755620401E-3</v>
      </c>
      <c r="Q1046">
        <v>0.180905127140432</v>
      </c>
      <c r="R1046">
        <v>1.12576366716891E-2</v>
      </c>
      <c r="S1046">
        <v>1.16348418484989E-2</v>
      </c>
      <c r="T1046">
        <v>1.3153879137999499E-2</v>
      </c>
      <c r="U1046">
        <v>1.70532259333156E-2</v>
      </c>
      <c r="V1046">
        <v>90</v>
      </c>
      <c r="W1046">
        <v>66.529999000000004</v>
      </c>
      <c r="X1046">
        <v>-0.13606984649169701</v>
      </c>
      <c r="Y1046">
        <v>-5.8544371529206298E-3</v>
      </c>
      <c r="Z1046">
        <v>1.1126087812130201</v>
      </c>
      <c r="AA1046">
        <v>1.7513121508982701</v>
      </c>
      <c r="AB1046">
        <v>1.99829858259239</v>
      </c>
      <c r="AC1046" t="s">
        <v>258</v>
      </c>
      <c r="AD1046" t="s">
        <v>292</v>
      </c>
      <c r="AE1046" t="s">
        <v>62</v>
      </c>
      <c r="AF1046" t="s">
        <v>88</v>
      </c>
      <c r="AG1046" t="s">
        <v>293</v>
      </c>
      <c r="AH1046" s="45">
        <v>32477</v>
      </c>
      <c r="AI1046">
        <v>320187</v>
      </c>
      <c r="AK1046" t="s">
        <v>294</v>
      </c>
      <c r="AL1046" t="s">
        <v>295</v>
      </c>
      <c r="AM1046" t="s">
        <v>245</v>
      </c>
    </row>
    <row r="1047" spans="1:39" x14ac:dyDescent="0.3">
      <c r="A1047" s="1">
        <v>43622</v>
      </c>
      <c r="B1047" t="s">
        <v>9</v>
      </c>
      <c r="C1047" t="s">
        <v>246</v>
      </c>
      <c r="D1047">
        <v>1300</v>
      </c>
      <c r="E1047">
        <v>13</v>
      </c>
      <c r="F1047">
        <v>82.720000999999996</v>
      </c>
      <c r="G1047">
        <v>83.059997999999993</v>
      </c>
      <c r="H1047">
        <v>82.080001999999993</v>
      </c>
      <c r="I1047">
        <v>82.449996999999996</v>
      </c>
      <c r="J1047">
        <v>82.449996999999996</v>
      </c>
      <c r="K1047">
        <v>4953000</v>
      </c>
      <c r="L1047">
        <v>2.1240000000000001</v>
      </c>
      <c r="M1047">
        <v>-3.2694102291747798E-3</v>
      </c>
      <c r="N1047">
        <v>4.2237946528484699E-2</v>
      </c>
      <c r="O1047">
        <v>-1.0713046981992399E-2</v>
      </c>
      <c r="P1047">
        <v>-3.0733864982097299E-2</v>
      </c>
      <c r="Q1047">
        <v>0.118224403527859</v>
      </c>
      <c r="R1047">
        <v>2.5699177508825201E-2</v>
      </c>
      <c r="S1047">
        <v>1.61007656914725E-2</v>
      </c>
      <c r="T1047">
        <v>1.51439780434472E-2</v>
      </c>
      <c r="U1047">
        <v>1.74352081671981E-2</v>
      </c>
      <c r="V1047">
        <v>90</v>
      </c>
      <c r="W1047">
        <v>66.529999000000004</v>
      </c>
      <c r="X1047">
        <v>-0.13606984649169701</v>
      </c>
      <c r="Y1047">
        <v>6.1168407152111899E-3</v>
      </c>
      <c r="Z1047">
        <v>1.14071171712599</v>
      </c>
      <c r="AA1047">
        <v>1.01226179476462</v>
      </c>
      <c r="AB1047">
        <v>0.92145646410572402</v>
      </c>
      <c r="AC1047" t="s">
        <v>258</v>
      </c>
      <c r="AD1047" t="s">
        <v>292</v>
      </c>
      <c r="AE1047" t="s">
        <v>62</v>
      </c>
      <c r="AF1047" t="s">
        <v>88</v>
      </c>
      <c r="AG1047" t="s">
        <v>293</v>
      </c>
      <c r="AH1047" s="45">
        <v>32477</v>
      </c>
      <c r="AI1047">
        <v>320187</v>
      </c>
      <c r="AK1047" t="s">
        <v>294</v>
      </c>
      <c r="AL1047" t="s">
        <v>295</v>
      </c>
      <c r="AM1047" t="s">
        <v>245</v>
      </c>
    </row>
    <row r="1048" spans="1:39" x14ac:dyDescent="0.3">
      <c r="A1048" s="1">
        <v>43640</v>
      </c>
      <c r="B1048" t="s">
        <v>9</v>
      </c>
      <c r="C1048" t="s">
        <v>239</v>
      </c>
      <c r="D1048">
        <v>1200</v>
      </c>
      <c r="E1048">
        <v>13</v>
      </c>
      <c r="F1048">
        <v>86</v>
      </c>
      <c r="G1048">
        <v>86.849997999999999</v>
      </c>
      <c r="H1048">
        <v>84.370002999999997</v>
      </c>
      <c r="I1048">
        <v>84.5</v>
      </c>
      <c r="J1048">
        <v>84.5</v>
      </c>
      <c r="K1048">
        <v>8043300</v>
      </c>
      <c r="L1048">
        <v>2.0209999999999999</v>
      </c>
      <c r="M1048">
        <v>-1.46845516829211E-2</v>
      </c>
      <c r="N1048">
        <v>2.8691710463646301E-2</v>
      </c>
      <c r="O1048">
        <v>1.8283730989223201E-2</v>
      </c>
      <c r="P1048">
        <v>2.8795503450685302E-2</v>
      </c>
      <c r="Q1048">
        <v>0.14427035747848799</v>
      </c>
      <c r="R1048">
        <v>1.7750444471468101E-2</v>
      </c>
      <c r="S1048">
        <v>1.7263115070542401E-2</v>
      </c>
      <c r="T1048">
        <v>1.3245677815229E-2</v>
      </c>
      <c r="U1048">
        <v>1.7577720152691E-2</v>
      </c>
      <c r="V1048">
        <v>90</v>
      </c>
      <c r="W1048">
        <v>66.529999000000004</v>
      </c>
      <c r="X1048">
        <v>-0.13606984649169701</v>
      </c>
      <c r="Y1048">
        <v>-1.73338836506086E-3</v>
      </c>
      <c r="Z1048">
        <v>1.14515154159465</v>
      </c>
      <c r="AA1048">
        <v>1.24577090378227</v>
      </c>
      <c r="AB1048">
        <v>1.1409056173636101</v>
      </c>
      <c r="AC1048" t="s">
        <v>258</v>
      </c>
      <c r="AD1048" t="s">
        <v>292</v>
      </c>
      <c r="AE1048" t="s">
        <v>62</v>
      </c>
      <c r="AF1048" t="s">
        <v>88</v>
      </c>
      <c r="AG1048" t="s">
        <v>293</v>
      </c>
      <c r="AH1048" s="45">
        <v>32477</v>
      </c>
      <c r="AI1048">
        <v>320187</v>
      </c>
      <c r="AK1048" t="s">
        <v>294</v>
      </c>
      <c r="AL1048" t="s">
        <v>295</v>
      </c>
      <c r="AM1048" t="s">
        <v>245</v>
      </c>
    </row>
    <row r="1049" spans="1:39" x14ac:dyDescent="0.3">
      <c r="A1049" s="1">
        <v>43642</v>
      </c>
      <c r="B1049" t="s">
        <v>9</v>
      </c>
      <c r="C1049" t="s">
        <v>239</v>
      </c>
      <c r="D1049">
        <v>1500</v>
      </c>
      <c r="E1049">
        <v>13</v>
      </c>
      <c r="F1049">
        <v>83.150002000000001</v>
      </c>
      <c r="G1049">
        <v>83.690002000000007</v>
      </c>
      <c r="H1049">
        <v>82.440002000000007</v>
      </c>
      <c r="I1049">
        <v>82.550003000000004</v>
      </c>
      <c r="J1049">
        <v>82.550003000000004</v>
      </c>
      <c r="K1049">
        <v>5838500</v>
      </c>
      <c r="L1049">
        <v>2.0489999999999999</v>
      </c>
      <c r="M1049">
        <v>-8.4761157169086605E-4</v>
      </c>
      <c r="N1049">
        <v>-1.20410842402973E-2</v>
      </c>
      <c r="O1049">
        <v>7.51514541594131E-3</v>
      </c>
      <c r="P1049">
        <v>-3.7405905205828002E-3</v>
      </c>
      <c r="Q1049">
        <v>0.142661597084043</v>
      </c>
      <c r="R1049">
        <v>1.6809219043018599E-2</v>
      </c>
      <c r="S1049">
        <v>1.7859716000046402E-2</v>
      </c>
      <c r="T1049">
        <v>1.34553801508952E-2</v>
      </c>
      <c r="U1049">
        <v>1.7605048581020001E-2</v>
      </c>
      <c r="V1049">
        <v>90</v>
      </c>
      <c r="W1049">
        <v>66.529999000000004</v>
      </c>
      <c r="X1049">
        <v>-0.13606984649169701</v>
      </c>
      <c r="Y1049">
        <v>-1.2346958449604901E-3</v>
      </c>
      <c r="Z1049">
        <v>1.1511413762731999</v>
      </c>
      <c r="AA1049">
        <v>1.22075348755929</v>
      </c>
      <c r="AB1049">
        <v>1.2272043895070399</v>
      </c>
      <c r="AC1049" t="s">
        <v>258</v>
      </c>
      <c r="AD1049" t="s">
        <v>292</v>
      </c>
      <c r="AE1049" t="s">
        <v>62</v>
      </c>
      <c r="AF1049" t="s">
        <v>88</v>
      </c>
      <c r="AG1049" t="s">
        <v>293</v>
      </c>
      <c r="AH1049" s="45">
        <v>32477</v>
      </c>
      <c r="AI1049">
        <v>320187</v>
      </c>
      <c r="AK1049" t="s">
        <v>294</v>
      </c>
      <c r="AL1049" t="s">
        <v>295</v>
      </c>
      <c r="AM1049" t="s">
        <v>245</v>
      </c>
    </row>
    <row r="1050" spans="1:39" x14ac:dyDescent="0.3">
      <c r="A1050" s="1">
        <v>43599</v>
      </c>
      <c r="B1050" t="s">
        <v>9</v>
      </c>
      <c r="C1050" t="s">
        <v>239</v>
      </c>
      <c r="D1050">
        <v>800</v>
      </c>
      <c r="E1050">
        <v>14</v>
      </c>
      <c r="F1050">
        <v>82.779999000000004</v>
      </c>
      <c r="G1050">
        <v>84</v>
      </c>
      <c r="H1050">
        <v>82.059997999999993</v>
      </c>
      <c r="I1050">
        <v>83.669997999999893</v>
      </c>
      <c r="J1050">
        <v>83.437759</v>
      </c>
      <c r="K1050">
        <v>7529200</v>
      </c>
      <c r="L1050">
        <v>2.419</v>
      </c>
      <c r="M1050">
        <v>1.37185935710412E-2</v>
      </c>
      <c r="N1050">
        <v>1.3597435810075199E-2</v>
      </c>
      <c r="O1050">
        <v>-1.57707856732088E-2</v>
      </c>
      <c r="P1050">
        <v>-9.7836949932393301E-3</v>
      </c>
      <c r="Q1050">
        <v>0.21185185110188201</v>
      </c>
      <c r="R1050">
        <v>1.21601258932389E-2</v>
      </c>
      <c r="S1050">
        <v>1.2414332971275E-2</v>
      </c>
      <c r="T1050">
        <v>1.3255248417714799E-2</v>
      </c>
      <c r="U1050">
        <v>1.7137445128044101E-2</v>
      </c>
      <c r="V1050">
        <v>90</v>
      </c>
      <c r="W1050">
        <v>66.529999000000004</v>
      </c>
      <c r="X1050">
        <v>-0.13606984649169701</v>
      </c>
      <c r="Y1050">
        <v>7.98398755130913E-3</v>
      </c>
      <c r="Z1050">
        <v>1.11716732149862</v>
      </c>
      <c r="AA1050">
        <v>2.1057119634235</v>
      </c>
      <c r="AB1050">
        <v>2.0416600802090898</v>
      </c>
      <c r="AC1050" t="s">
        <v>259</v>
      </c>
      <c r="AD1050" t="s">
        <v>292</v>
      </c>
      <c r="AE1050" t="s">
        <v>62</v>
      </c>
      <c r="AF1050" t="s">
        <v>88</v>
      </c>
      <c r="AG1050" t="s">
        <v>293</v>
      </c>
      <c r="AH1050" s="45">
        <v>32477</v>
      </c>
      <c r="AI1050">
        <v>320187</v>
      </c>
      <c r="AK1050" t="s">
        <v>294</v>
      </c>
      <c r="AL1050" t="s">
        <v>295</v>
      </c>
      <c r="AM1050" t="s">
        <v>245</v>
      </c>
    </row>
    <row r="1051" spans="1:39" x14ac:dyDescent="0.3">
      <c r="A1051" s="1">
        <v>43614</v>
      </c>
      <c r="B1051" t="s">
        <v>9</v>
      </c>
      <c r="C1051" t="s">
        <v>239</v>
      </c>
      <c r="D1051">
        <v>900</v>
      </c>
      <c r="E1051">
        <v>14</v>
      </c>
      <c r="F1051">
        <v>80.709998999999996</v>
      </c>
      <c r="G1051">
        <v>80.860000999999997</v>
      </c>
      <c r="H1051">
        <v>77.699996999999996</v>
      </c>
      <c r="I1051">
        <v>78.870002999999997</v>
      </c>
      <c r="J1051">
        <v>78.651084999999995</v>
      </c>
      <c r="K1051">
        <v>10116900</v>
      </c>
      <c r="L1051">
        <v>2.2360000000000002</v>
      </c>
      <c r="M1051">
        <v>-2.91142116901708E-2</v>
      </c>
      <c r="N1051">
        <v>-5.8720944984345297E-2</v>
      </c>
      <c r="O1051">
        <v>-0.113052390848708</v>
      </c>
      <c r="P1051">
        <v>-8.5951627043764203E-2</v>
      </c>
      <c r="Q1051">
        <v>9.84513636873212E-2</v>
      </c>
      <c r="R1051">
        <v>1.00438369074072E-2</v>
      </c>
      <c r="S1051">
        <v>1.2102853156464401E-2</v>
      </c>
      <c r="T1051">
        <v>1.38050311310354E-2</v>
      </c>
      <c r="U1051">
        <v>1.72271908203229E-2</v>
      </c>
      <c r="V1051">
        <v>90</v>
      </c>
      <c r="W1051">
        <v>66.529999000000004</v>
      </c>
      <c r="X1051">
        <v>-0.13606984649169701</v>
      </c>
      <c r="Y1051">
        <v>-6.9359101493404697E-3</v>
      </c>
      <c r="Z1051">
        <v>1.12636645771847</v>
      </c>
      <c r="AA1051">
        <v>0.82335688404755403</v>
      </c>
      <c r="AB1051">
        <v>1.28497256713626</v>
      </c>
      <c r="AC1051" t="s">
        <v>259</v>
      </c>
      <c r="AD1051" t="s">
        <v>292</v>
      </c>
      <c r="AE1051" t="s">
        <v>62</v>
      </c>
      <c r="AF1051" t="s">
        <v>88</v>
      </c>
      <c r="AG1051" t="s">
        <v>293</v>
      </c>
      <c r="AH1051" s="45">
        <v>32477</v>
      </c>
      <c r="AI1051">
        <v>320187</v>
      </c>
      <c r="AK1051" t="s">
        <v>294</v>
      </c>
      <c r="AL1051" t="s">
        <v>295</v>
      </c>
      <c r="AM1051" t="s">
        <v>245</v>
      </c>
    </row>
    <row r="1052" spans="1:39" x14ac:dyDescent="0.3">
      <c r="A1052" s="1">
        <v>43626</v>
      </c>
      <c r="B1052" t="s">
        <v>9</v>
      </c>
      <c r="C1052" t="s">
        <v>246</v>
      </c>
      <c r="D1052">
        <v>1300</v>
      </c>
      <c r="E1052">
        <v>14</v>
      </c>
      <c r="F1052">
        <v>83.75</v>
      </c>
      <c r="G1052">
        <v>84.199996999999996</v>
      </c>
      <c r="H1052">
        <v>82.449996999999996</v>
      </c>
      <c r="I1052">
        <v>82.580001999999993</v>
      </c>
      <c r="J1052">
        <v>82.580001999999993</v>
      </c>
      <c r="K1052">
        <v>4419800</v>
      </c>
      <c r="L1052">
        <v>2.1429999999999998</v>
      </c>
      <c r="M1052">
        <v>-1.00007095325166E-2</v>
      </c>
      <c r="N1052">
        <v>5.75716828646139E-2</v>
      </c>
      <c r="O1052">
        <v>4.8145517662638002E-4</v>
      </c>
      <c r="P1052">
        <v>-3.57050406185839E-2</v>
      </c>
      <c r="Q1052">
        <v>0.11025728103785</v>
      </c>
      <c r="R1052">
        <v>2.1597820233798099E-2</v>
      </c>
      <c r="S1052">
        <v>1.6215243585353999E-2</v>
      </c>
      <c r="T1052">
        <v>1.5174066150517199E-2</v>
      </c>
      <c r="U1052">
        <v>1.74526464767054E-2</v>
      </c>
      <c r="V1052">
        <v>90</v>
      </c>
      <c r="W1052">
        <v>66.529999000000004</v>
      </c>
      <c r="X1052">
        <v>-0.13606984649169701</v>
      </c>
      <c r="Y1052">
        <v>4.6492198743191201E-3</v>
      </c>
      <c r="Z1052">
        <v>1.13770066589305</v>
      </c>
      <c r="AA1052">
        <v>0.91906739477265398</v>
      </c>
      <c r="AB1052">
        <v>1.0299517231036801</v>
      </c>
      <c r="AC1052" t="s">
        <v>259</v>
      </c>
      <c r="AD1052" t="s">
        <v>292</v>
      </c>
      <c r="AE1052" t="s">
        <v>62</v>
      </c>
      <c r="AF1052" t="s">
        <v>88</v>
      </c>
      <c r="AG1052" t="s">
        <v>293</v>
      </c>
      <c r="AH1052" s="45">
        <v>32477</v>
      </c>
      <c r="AI1052">
        <v>320187</v>
      </c>
      <c r="AK1052" t="s">
        <v>294</v>
      </c>
      <c r="AL1052" t="s">
        <v>295</v>
      </c>
      <c r="AM1052" t="s">
        <v>245</v>
      </c>
    </row>
    <row r="1053" spans="1:39" x14ac:dyDescent="0.3">
      <c r="A1053" s="1">
        <v>43633</v>
      </c>
      <c r="B1053" t="s">
        <v>9</v>
      </c>
      <c r="C1053" t="s">
        <v>246</v>
      </c>
      <c r="D1053">
        <v>1500</v>
      </c>
      <c r="E1053">
        <v>14</v>
      </c>
      <c r="F1053">
        <v>83.339995999999999</v>
      </c>
      <c r="G1053">
        <v>83.459998999999996</v>
      </c>
      <c r="H1053">
        <v>82.010002</v>
      </c>
      <c r="I1053">
        <v>82.110000999999997</v>
      </c>
      <c r="J1053">
        <v>82.110000999999997</v>
      </c>
      <c r="K1053">
        <v>5101900</v>
      </c>
      <c r="L1053">
        <v>2.0859999999999999</v>
      </c>
      <c r="M1053">
        <v>-1.6068010762354201E-2</v>
      </c>
      <c r="N1053">
        <v>-5.7077207774013103E-3</v>
      </c>
      <c r="O1053">
        <v>-2.0096498536733599E-2</v>
      </c>
      <c r="P1053">
        <v>-6.4449915794484502E-2</v>
      </c>
      <c r="Q1053">
        <v>0.105352543998605</v>
      </c>
      <c r="R1053">
        <v>1.13991657365479E-2</v>
      </c>
      <c r="S1053">
        <v>1.6024375745949299E-2</v>
      </c>
      <c r="T1053">
        <v>1.52642943304861E-2</v>
      </c>
      <c r="U1053">
        <v>1.7501062178502599E-2</v>
      </c>
      <c r="V1053">
        <v>90</v>
      </c>
      <c r="W1053">
        <v>66.529999000000004</v>
      </c>
      <c r="X1053">
        <v>-0.13606984649169701</v>
      </c>
      <c r="Y1053">
        <v>9.3131563797728401E-4</v>
      </c>
      <c r="Z1053">
        <v>1.13939437842814</v>
      </c>
      <c r="AA1053">
        <v>0.85541977516309797</v>
      </c>
      <c r="AB1053">
        <v>0.99712211050142296</v>
      </c>
      <c r="AC1053" t="s">
        <v>259</v>
      </c>
      <c r="AD1053" t="s">
        <v>292</v>
      </c>
      <c r="AE1053" t="s">
        <v>62</v>
      </c>
      <c r="AF1053" t="s">
        <v>88</v>
      </c>
      <c r="AG1053" t="s">
        <v>293</v>
      </c>
      <c r="AH1053" s="45">
        <v>32477</v>
      </c>
      <c r="AI1053">
        <v>320187</v>
      </c>
      <c r="AK1053" t="s">
        <v>294</v>
      </c>
      <c r="AL1053" t="s">
        <v>295</v>
      </c>
      <c r="AM1053" t="s">
        <v>245</v>
      </c>
    </row>
    <row r="1054" spans="1:39" x14ac:dyDescent="0.3">
      <c r="A1054" s="1">
        <v>43644</v>
      </c>
      <c r="B1054" t="s">
        <v>9</v>
      </c>
      <c r="C1054" t="s">
        <v>239</v>
      </c>
      <c r="D1054">
        <v>1000</v>
      </c>
      <c r="E1054">
        <v>14</v>
      </c>
      <c r="F1054">
        <v>83.989998</v>
      </c>
      <c r="G1054">
        <v>84.75</v>
      </c>
      <c r="H1054">
        <v>82.669997999999893</v>
      </c>
      <c r="I1054">
        <v>83.949996999999996</v>
      </c>
      <c r="J1054">
        <v>83.949996999999996</v>
      </c>
      <c r="K1054">
        <v>12443800</v>
      </c>
      <c r="L1054">
        <v>2</v>
      </c>
      <c r="M1054">
        <v>3.46033396136623E-3</v>
      </c>
      <c r="N1054">
        <v>-2.1214738258057E-2</v>
      </c>
      <c r="O1054">
        <v>6.5199923083246097E-2</v>
      </c>
      <c r="P1054">
        <v>-3.12756339030166E-4</v>
      </c>
      <c r="Q1054">
        <v>0.173396790992737</v>
      </c>
      <c r="R1054">
        <v>1.43436127859673E-2</v>
      </c>
      <c r="S1054">
        <v>1.6492848343423301E-2</v>
      </c>
      <c r="T1054">
        <v>1.3489662313385701E-2</v>
      </c>
      <c r="U1054">
        <v>1.7589272674570101E-2</v>
      </c>
      <c r="V1054">
        <v>90</v>
      </c>
      <c r="W1054">
        <v>66.529999000000004</v>
      </c>
      <c r="X1054">
        <v>-0.13606984649169701</v>
      </c>
      <c r="Y1054">
        <v>5.7409418775350302E-3</v>
      </c>
      <c r="Z1054">
        <v>1.1489213548150401</v>
      </c>
      <c r="AA1054">
        <v>1.5278406543310401</v>
      </c>
      <c r="AB1054">
        <v>1.2821409483372099</v>
      </c>
      <c r="AC1054" t="s">
        <v>259</v>
      </c>
      <c r="AD1054" t="s">
        <v>292</v>
      </c>
      <c r="AE1054" t="s">
        <v>62</v>
      </c>
      <c r="AF1054" t="s">
        <v>88</v>
      </c>
      <c r="AG1054" t="s">
        <v>293</v>
      </c>
      <c r="AH1054" s="45">
        <v>32477</v>
      </c>
      <c r="AI1054">
        <v>320187</v>
      </c>
      <c r="AK1054" t="s">
        <v>294</v>
      </c>
      <c r="AL1054" t="s">
        <v>295</v>
      </c>
      <c r="AM1054" t="s">
        <v>245</v>
      </c>
    </row>
    <row r="1055" spans="1:39" x14ac:dyDescent="0.3">
      <c r="A1055" s="1">
        <v>43558</v>
      </c>
      <c r="B1055" t="s">
        <v>9</v>
      </c>
      <c r="C1055" t="s">
        <v>246</v>
      </c>
      <c r="D1055">
        <v>1900</v>
      </c>
      <c r="E1055">
        <v>15</v>
      </c>
      <c r="F1055">
        <v>84.900002000000001</v>
      </c>
      <c r="G1055">
        <v>84.989998</v>
      </c>
      <c r="H1055">
        <v>84.25</v>
      </c>
      <c r="I1055">
        <v>84.470000999999996</v>
      </c>
      <c r="J1055">
        <v>84.235541999999995</v>
      </c>
      <c r="K1055">
        <v>4080900</v>
      </c>
      <c r="L1055">
        <v>2.5169999999999999</v>
      </c>
      <c r="M1055">
        <v>1.184572146488E-3</v>
      </c>
      <c r="N1055">
        <v>1.6472148969144899E-2</v>
      </c>
      <c r="O1055">
        <v>-1.3755969225823899E-2</v>
      </c>
      <c r="P1055">
        <v>0.134090488385883</v>
      </c>
      <c r="Q1055">
        <v>0.24697434216789699</v>
      </c>
      <c r="R1055">
        <v>9.0591733182930605E-3</v>
      </c>
      <c r="S1055">
        <v>1.7037895326054799E-2</v>
      </c>
      <c r="T1055">
        <v>1.3038863175734701E-2</v>
      </c>
      <c r="U1055">
        <v>1.7343898789021601E-2</v>
      </c>
      <c r="V1055">
        <v>88.589995999999999</v>
      </c>
      <c r="W1055">
        <v>64.989998</v>
      </c>
      <c r="X1055">
        <v>-0.13606984649169701</v>
      </c>
      <c r="Y1055">
        <v>2.1460723821998401E-3</v>
      </c>
      <c r="Z1055">
        <v>1.10191395149226</v>
      </c>
      <c r="AA1055">
        <v>2.4271397157344201</v>
      </c>
      <c r="AB1055">
        <v>2.57039392475173</v>
      </c>
      <c r="AC1055" t="s">
        <v>260</v>
      </c>
      <c r="AD1055" t="s">
        <v>292</v>
      </c>
      <c r="AE1055" t="s">
        <v>62</v>
      </c>
      <c r="AF1055" t="s">
        <v>88</v>
      </c>
      <c r="AG1055" t="s">
        <v>293</v>
      </c>
      <c r="AH1055" s="45">
        <v>32477</v>
      </c>
      <c r="AI1055">
        <v>320187</v>
      </c>
      <c r="AK1055" t="s">
        <v>294</v>
      </c>
      <c r="AL1055" t="s">
        <v>295</v>
      </c>
      <c r="AM1055" t="s">
        <v>245</v>
      </c>
    </row>
    <row r="1056" spans="1:39" x14ac:dyDescent="0.3">
      <c r="A1056" s="1">
        <v>43559</v>
      </c>
      <c r="B1056" t="s">
        <v>9</v>
      </c>
      <c r="C1056" t="s">
        <v>246</v>
      </c>
      <c r="D1056">
        <v>1500</v>
      </c>
      <c r="E1056">
        <v>15</v>
      </c>
      <c r="F1056">
        <v>84.489998</v>
      </c>
      <c r="G1056">
        <v>85.379997000000003</v>
      </c>
      <c r="H1056">
        <v>84.360000999999997</v>
      </c>
      <c r="I1056">
        <v>85.279999000000004</v>
      </c>
      <c r="J1056">
        <v>85.043289000000001</v>
      </c>
      <c r="K1056">
        <v>3660700</v>
      </c>
      <c r="L1056">
        <v>2.512</v>
      </c>
      <c r="M1056">
        <v>9.5434630055385699E-3</v>
      </c>
      <c r="N1056">
        <v>1.46470708127117E-2</v>
      </c>
      <c r="O1056">
        <v>-1.8744747770191E-3</v>
      </c>
      <c r="P1056">
        <v>0.16148049141975901</v>
      </c>
      <c r="Q1056">
        <v>0.231057448665063</v>
      </c>
      <c r="R1056">
        <v>8.6814089363989096E-3</v>
      </c>
      <c r="S1056">
        <v>1.71688258696805E-2</v>
      </c>
      <c r="T1056">
        <v>1.2816834166698E-2</v>
      </c>
      <c r="U1056">
        <v>1.72832690479085E-2</v>
      </c>
      <c r="V1056">
        <v>88.589995999999999</v>
      </c>
      <c r="W1056">
        <v>64.989998</v>
      </c>
      <c r="X1056">
        <v>-0.13606984649169701</v>
      </c>
      <c r="Y1056">
        <v>2.0824655091414399E-3</v>
      </c>
      <c r="Z1056">
        <v>1.0965929790740601</v>
      </c>
      <c r="AA1056">
        <v>2.2543602166556602</v>
      </c>
      <c r="AB1056">
        <v>2.5334293057659099</v>
      </c>
      <c r="AC1056" t="s">
        <v>260</v>
      </c>
      <c r="AD1056" t="s">
        <v>292</v>
      </c>
      <c r="AE1056" t="s">
        <v>62</v>
      </c>
      <c r="AF1056" t="s">
        <v>88</v>
      </c>
      <c r="AG1056" t="s">
        <v>293</v>
      </c>
      <c r="AH1056" s="45">
        <v>32477</v>
      </c>
      <c r="AI1056">
        <v>320187</v>
      </c>
      <c r="AK1056" t="s">
        <v>294</v>
      </c>
      <c r="AL1056" t="s">
        <v>295</v>
      </c>
      <c r="AM1056" t="s">
        <v>245</v>
      </c>
    </row>
    <row r="1057" spans="1:39" x14ac:dyDescent="0.3">
      <c r="A1057" s="1">
        <v>43571</v>
      </c>
      <c r="B1057" t="s">
        <v>9</v>
      </c>
      <c r="C1057" t="s">
        <v>239</v>
      </c>
      <c r="D1057">
        <v>1300</v>
      </c>
      <c r="E1057">
        <v>15</v>
      </c>
      <c r="F1057">
        <v>87</v>
      </c>
      <c r="G1057">
        <v>87.949996999999996</v>
      </c>
      <c r="H1057">
        <v>87</v>
      </c>
      <c r="I1057">
        <v>87.800003000000004</v>
      </c>
      <c r="J1057">
        <v>87.556297000000001</v>
      </c>
      <c r="K1057">
        <v>4652700</v>
      </c>
      <c r="L1057">
        <v>2.5920000000000001</v>
      </c>
      <c r="M1057">
        <v>1.11093210814984E-2</v>
      </c>
      <c r="N1057">
        <v>4.0916927473634297E-2</v>
      </c>
      <c r="O1057">
        <v>1.1454863500851601E-2</v>
      </c>
      <c r="P1057">
        <v>0.122461916950188</v>
      </c>
      <c r="Q1057">
        <v>0.28025661149804898</v>
      </c>
      <c r="R1057">
        <v>4.9278923609738599E-3</v>
      </c>
      <c r="S1057">
        <v>1.73851273751469E-2</v>
      </c>
      <c r="T1057">
        <v>1.2226352796517801E-2</v>
      </c>
      <c r="U1057">
        <v>1.7161305497571801E-2</v>
      </c>
      <c r="V1057">
        <v>88.589995999999999</v>
      </c>
      <c r="W1057">
        <v>64.989998</v>
      </c>
      <c r="X1057">
        <v>-0.13606984649169701</v>
      </c>
      <c r="Y1057">
        <v>5.0922850790659495E-4</v>
      </c>
      <c r="Z1057">
        <v>1.1081700130286101</v>
      </c>
      <c r="AA1057">
        <v>2.8053695560470202</v>
      </c>
      <c r="AB1057">
        <v>2.5736850436539198</v>
      </c>
      <c r="AC1057" t="s">
        <v>260</v>
      </c>
      <c r="AD1057" t="s">
        <v>292</v>
      </c>
      <c r="AE1057" t="s">
        <v>62</v>
      </c>
      <c r="AF1057" t="s">
        <v>88</v>
      </c>
      <c r="AG1057" t="s">
        <v>293</v>
      </c>
      <c r="AH1057" s="45">
        <v>32477</v>
      </c>
      <c r="AI1057">
        <v>320187</v>
      </c>
      <c r="AK1057" t="s">
        <v>294</v>
      </c>
      <c r="AL1057" t="s">
        <v>295</v>
      </c>
      <c r="AM1057" t="s">
        <v>245</v>
      </c>
    </row>
    <row r="1058" spans="1:39" x14ac:dyDescent="0.3">
      <c r="A1058" s="1">
        <v>43595</v>
      </c>
      <c r="B1058" t="s">
        <v>9</v>
      </c>
      <c r="C1058" t="s">
        <v>239</v>
      </c>
      <c r="D1058">
        <v>1700</v>
      </c>
      <c r="E1058">
        <v>15</v>
      </c>
      <c r="F1058">
        <v>82.779999000000004</v>
      </c>
      <c r="G1058">
        <v>84.269997000000004</v>
      </c>
      <c r="H1058">
        <v>82.190002000000007</v>
      </c>
      <c r="I1058">
        <v>83.949996999999996</v>
      </c>
      <c r="J1058">
        <v>83.716980000000007</v>
      </c>
      <c r="K1058">
        <v>5450500</v>
      </c>
      <c r="L1058">
        <v>2.4550000000000001</v>
      </c>
      <c r="M1058">
        <v>1.16216771239285E-2</v>
      </c>
      <c r="N1058">
        <v>-2.0631412531272299E-2</v>
      </c>
      <c r="O1058">
        <v>-3.9232289821442704E-3</v>
      </c>
      <c r="P1058">
        <v>2.16910458544501E-2</v>
      </c>
      <c r="Q1058">
        <v>0.22223202524079999</v>
      </c>
      <c r="R1058">
        <v>1.45887962819529E-2</v>
      </c>
      <c r="S1058">
        <v>1.1588436597259199E-2</v>
      </c>
      <c r="T1058">
        <v>1.3204840397852901E-2</v>
      </c>
      <c r="U1058">
        <v>1.7086113192330599E-2</v>
      </c>
      <c r="V1058">
        <v>90</v>
      </c>
      <c r="W1058">
        <v>66.529999000000004</v>
      </c>
      <c r="X1058">
        <v>-0.13606984649169701</v>
      </c>
      <c r="Y1058">
        <v>3.7133938472042301E-3</v>
      </c>
      <c r="Z1058">
        <v>1.1219581812449999</v>
      </c>
      <c r="AA1058">
        <v>2.2219474275800501</v>
      </c>
      <c r="AB1058">
        <v>2.0861513477213101</v>
      </c>
      <c r="AC1058" t="s">
        <v>260</v>
      </c>
      <c r="AD1058" t="s">
        <v>292</v>
      </c>
      <c r="AE1058" t="s">
        <v>62</v>
      </c>
      <c r="AF1058" t="s">
        <v>88</v>
      </c>
      <c r="AG1058" t="s">
        <v>293</v>
      </c>
      <c r="AH1058" s="45">
        <v>32477</v>
      </c>
      <c r="AI1058">
        <v>320187</v>
      </c>
      <c r="AK1058" t="s">
        <v>294</v>
      </c>
      <c r="AL1058" t="s">
        <v>295</v>
      </c>
      <c r="AM1058" t="s">
        <v>245</v>
      </c>
    </row>
    <row r="1059" spans="1:39" x14ac:dyDescent="0.3">
      <c r="A1059" s="1">
        <v>43616</v>
      </c>
      <c r="B1059" t="s">
        <v>9</v>
      </c>
      <c r="C1059" t="s">
        <v>239</v>
      </c>
      <c r="D1059">
        <v>700</v>
      </c>
      <c r="E1059">
        <v>15</v>
      </c>
      <c r="F1059">
        <v>78</v>
      </c>
      <c r="G1059">
        <v>78.260002</v>
      </c>
      <c r="H1059">
        <v>77.069999999999993</v>
      </c>
      <c r="I1059">
        <v>77.139999000000003</v>
      </c>
      <c r="J1059">
        <v>77.139999000000003</v>
      </c>
      <c r="K1059">
        <v>8891100</v>
      </c>
      <c r="L1059">
        <v>2.1419999999999999</v>
      </c>
      <c r="M1059">
        <v>-2.4332126274795501E-2</v>
      </c>
      <c r="N1059">
        <v>-6.6092396557885499E-2</v>
      </c>
      <c r="O1059">
        <v>-0.12700164847718401</v>
      </c>
      <c r="P1059">
        <v>-0.11934408002977601</v>
      </c>
      <c r="Q1059">
        <v>7.9328725508841E-2</v>
      </c>
      <c r="R1059">
        <v>1.38063073673373E-2</v>
      </c>
      <c r="S1059">
        <v>1.2939533619752299E-2</v>
      </c>
      <c r="T1059">
        <v>1.38726787891005E-2</v>
      </c>
      <c r="U1059">
        <v>1.72213697518168E-2</v>
      </c>
      <c r="V1059">
        <v>90</v>
      </c>
      <c r="W1059">
        <v>66.529999000000004</v>
      </c>
      <c r="X1059">
        <v>-0.13606984649169701</v>
      </c>
      <c r="Y1059">
        <v>-1.3283204951564801E-2</v>
      </c>
      <c r="Z1059">
        <v>1.1271564569252499</v>
      </c>
      <c r="AA1059">
        <v>0.61734313663748897</v>
      </c>
      <c r="AB1059">
        <v>1.01571256651881</v>
      </c>
      <c r="AC1059" t="s">
        <v>260</v>
      </c>
      <c r="AD1059" t="s">
        <v>292</v>
      </c>
      <c r="AE1059" t="s">
        <v>62</v>
      </c>
      <c r="AF1059" t="s">
        <v>88</v>
      </c>
      <c r="AG1059" t="s">
        <v>293</v>
      </c>
      <c r="AH1059" s="45">
        <v>32477</v>
      </c>
      <c r="AI1059">
        <v>320187</v>
      </c>
      <c r="AK1059" t="s">
        <v>294</v>
      </c>
      <c r="AL1059" t="s">
        <v>295</v>
      </c>
      <c r="AM1059" t="s">
        <v>245</v>
      </c>
    </row>
    <row r="1060" spans="1:39" x14ac:dyDescent="0.3">
      <c r="A1060" s="1">
        <v>43644</v>
      </c>
      <c r="B1060" t="s">
        <v>9</v>
      </c>
      <c r="C1060" t="s">
        <v>246</v>
      </c>
      <c r="D1060">
        <v>700</v>
      </c>
      <c r="E1060">
        <v>15</v>
      </c>
      <c r="F1060">
        <v>83.989998</v>
      </c>
      <c r="G1060">
        <v>84.75</v>
      </c>
      <c r="H1060">
        <v>82.669997999999893</v>
      </c>
      <c r="I1060">
        <v>83.949996999999996</v>
      </c>
      <c r="J1060">
        <v>83.949996999999996</v>
      </c>
      <c r="K1060">
        <v>12443800</v>
      </c>
      <c r="L1060">
        <v>2</v>
      </c>
      <c r="M1060">
        <v>3.46033396136623E-3</v>
      </c>
      <c r="N1060">
        <v>-2.1214738258057E-2</v>
      </c>
      <c r="O1060">
        <v>6.5199923083246097E-2</v>
      </c>
      <c r="P1060">
        <v>-3.12756339030166E-4</v>
      </c>
      <c r="Q1060">
        <v>0.173396790992737</v>
      </c>
      <c r="R1060">
        <v>1.43436127859673E-2</v>
      </c>
      <c r="S1060">
        <v>1.6492848343423301E-2</v>
      </c>
      <c r="T1060">
        <v>1.3489662313385701E-2</v>
      </c>
      <c r="U1060">
        <v>1.7589272674570101E-2</v>
      </c>
      <c r="V1060">
        <v>90</v>
      </c>
      <c r="W1060">
        <v>66.529999000000004</v>
      </c>
      <c r="X1060">
        <v>-0.13606984649169701</v>
      </c>
      <c r="Y1060">
        <v>5.7409418775350302E-3</v>
      </c>
      <c r="Z1060">
        <v>1.1489213548150401</v>
      </c>
      <c r="AA1060">
        <v>1.5278406543310401</v>
      </c>
      <c r="AB1060">
        <v>1.2821409483372099</v>
      </c>
      <c r="AC1060" t="s">
        <v>260</v>
      </c>
      <c r="AD1060" t="s">
        <v>292</v>
      </c>
      <c r="AE1060" t="s">
        <v>62</v>
      </c>
      <c r="AF1060" t="s">
        <v>88</v>
      </c>
      <c r="AG1060" t="s">
        <v>293</v>
      </c>
      <c r="AH1060" s="45">
        <v>32477</v>
      </c>
      <c r="AI1060">
        <v>320187</v>
      </c>
      <c r="AK1060" t="s">
        <v>294</v>
      </c>
      <c r="AL1060" t="s">
        <v>295</v>
      </c>
      <c r="AM1060" t="s">
        <v>245</v>
      </c>
    </row>
    <row r="1061" spans="1:39" x14ac:dyDescent="0.3">
      <c r="A1061" s="1">
        <v>43564</v>
      </c>
      <c r="B1061" t="s">
        <v>9</v>
      </c>
      <c r="C1061" t="s">
        <v>246</v>
      </c>
      <c r="D1061">
        <v>1900</v>
      </c>
      <c r="E1061">
        <v>16</v>
      </c>
      <c r="F1061">
        <v>84.220000999999996</v>
      </c>
      <c r="G1061">
        <v>84.599997999999999</v>
      </c>
      <c r="H1061">
        <v>83.970000999999996</v>
      </c>
      <c r="I1061">
        <v>84.279999000000004</v>
      </c>
      <c r="J1061">
        <v>84.046065999999996</v>
      </c>
      <c r="K1061">
        <v>3804500</v>
      </c>
      <c r="L1061">
        <v>2.4990000000000001</v>
      </c>
      <c r="M1061">
        <v>-5.3251774226680303E-3</v>
      </c>
      <c r="N1061">
        <v>-1.06732076470567E-3</v>
      </c>
      <c r="O1061">
        <v>-6.1510289722928003E-3</v>
      </c>
      <c r="P1061">
        <v>9.6421339077064794E-2</v>
      </c>
      <c r="Q1061">
        <v>0.237551818274643</v>
      </c>
      <c r="R1061">
        <v>6.7938248613084798E-3</v>
      </c>
      <c r="S1061">
        <v>1.72325058448532E-2</v>
      </c>
      <c r="T1061">
        <v>1.2378904686513899E-2</v>
      </c>
      <c r="U1061">
        <v>1.7153392870794999E-2</v>
      </c>
      <c r="V1061">
        <v>88.589995999999999</v>
      </c>
      <c r="W1061">
        <v>64.989998</v>
      </c>
      <c r="X1061">
        <v>-0.13606984649169701</v>
      </c>
      <c r="Y1061">
        <v>-6.0859766572597396E-3</v>
      </c>
      <c r="Z1061">
        <v>1.0881602031701201</v>
      </c>
      <c r="AA1061">
        <v>2.3285942643415001</v>
      </c>
      <c r="AB1061">
        <v>2.2832368753838801</v>
      </c>
      <c r="AC1061" t="s">
        <v>261</v>
      </c>
      <c r="AD1061" t="s">
        <v>292</v>
      </c>
      <c r="AE1061" t="s">
        <v>62</v>
      </c>
      <c r="AF1061" t="s">
        <v>88</v>
      </c>
      <c r="AG1061" t="s">
        <v>293</v>
      </c>
      <c r="AH1061" s="45">
        <v>32477</v>
      </c>
      <c r="AI1061">
        <v>320187</v>
      </c>
      <c r="AK1061" t="s">
        <v>294</v>
      </c>
      <c r="AL1061" t="s">
        <v>295</v>
      </c>
      <c r="AM1061" t="s">
        <v>245</v>
      </c>
    </row>
    <row r="1062" spans="1:39" x14ac:dyDescent="0.3">
      <c r="A1062" s="1">
        <v>43572</v>
      </c>
      <c r="B1062" t="s">
        <v>9</v>
      </c>
      <c r="C1062" t="s">
        <v>239</v>
      </c>
      <c r="D1062">
        <v>2400</v>
      </c>
      <c r="E1062">
        <v>16</v>
      </c>
      <c r="F1062">
        <v>87.949996999999996</v>
      </c>
      <c r="G1062">
        <v>88.970000999999996</v>
      </c>
      <c r="H1062">
        <v>87.449996999999996</v>
      </c>
      <c r="I1062">
        <v>88.730002999999996</v>
      </c>
      <c r="J1062">
        <v>88.483718999999994</v>
      </c>
      <c r="K1062">
        <v>5694900</v>
      </c>
      <c r="L1062">
        <v>2.5920000000000001</v>
      </c>
      <c r="M1062">
        <v>1.0536588228434E-2</v>
      </c>
      <c r="N1062">
        <v>4.4359593724139897E-2</v>
      </c>
      <c r="O1062">
        <v>1.0308829294383599E-2</v>
      </c>
      <c r="P1062">
        <v>0.135569705965672</v>
      </c>
      <c r="Q1062">
        <v>0.28410507256285999</v>
      </c>
      <c r="R1062">
        <v>4.9778693899698899E-3</v>
      </c>
      <c r="S1062">
        <v>1.7351774274274399E-2</v>
      </c>
      <c r="T1062">
        <v>1.22597637779987E-2</v>
      </c>
      <c r="U1062">
        <v>1.7167998338224799E-2</v>
      </c>
      <c r="V1062">
        <v>88.970000999999996</v>
      </c>
      <c r="W1062">
        <v>64.989998</v>
      </c>
      <c r="X1062">
        <v>-0.13606984649169701</v>
      </c>
      <c r="Y1062">
        <v>-2.2764010197428601E-3</v>
      </c>
      <c r="Z1062">
        <v>1.10944600209657</v>
      </c>
      <c r="AA1062">
        <v>2.8542605469973599</v>
      </c>
      <c r="AB1062">
        <v>2.6563107688972298</v>
      </c>
      <c r="AC1062" t="s">
        <v>261</v>
      </c>
      <c r="AD1062" t="s">
        <v>292</v>
      </c>
      <c r="AE1062" t="s">
        <v>62</v>
      </c>
      <c r="AF1062" t="s">
        <v>88</v>
      </c>
      <c r="AG1062" t="s">
        <v>293</v>
      </c>
      <c r="AH1062" s="45">
        <v>32477</v>
      </c>
      <c r="AI1062">
        <v>320187</v>
      </c>
      <c r="AK1062" t="s">
        <v>294</v>
      </c>
      <c r="AL1062" t="s">
        <v>295</v>
      </c>
      <c r="AM1062" t="s">
        <v>245</v>
      </c>
    </row>
    <row r="1063" spans="1:39" x14ac:dyDescent="0.3">
      <c r="A1063" s="1">
        <v>43580</v>
      </c>
      <c r="B1063" t="s">
        <v>9</v>
      </c>
      <c r="C1063" t="s">
        <v>239</v>
      </c>
      <c r="D1063">
        <v>1100</v>
      </c>
      <c r="E1063">
        <v>16</v>
      </c>
      <c r="F1063">
        <v>88.400002000000001</v>
      </c>
      <c r="G1063">
        <v>88.540001000000004</v>
      </c>
      <c r="H1063">
        <v>87.489998</v>
      </c>
      <c r="I1063">
        <v>87.559997999999993</v>
      </c>
      <c r="J1063">
        <v>87.316963000000001</v>
      </c>
      <c r="K1063">
        <v>7069900</v>
      </c>
      <c r="L1063">
        <v>2.5339999999999998</v>
      </c>
      <c r="M1063">
        <v>-9.4345888368382296E-3</v>
      </c>
      <c r="N1063">
        <v>-1.3273818030551301E-2</v>
      </c>
      <c r="O1063">
        <v>6.1588720045355802E-2</v>
      </c>
      <c r="P1063">
        <v>8.7382225517485604E-2</v>
      </c>
      <c r="Q1063">
        <v>0.278862188834614</v>
      </c>
      <c r="R1063">
        <v>1.26098206400186E-2</v>
      </c>
      <c r="S1063">
        <v>9.2081158283555606E-3</v>
      </c>
      <c r="T1063">
        <v>1.23919575417094E-2</v>
      </c>
      <c r="U1063">
        <v>1.71767453145296E-2</v>
      </c>
      <c r="V1063">
        <v>90</v>
      </c>
      <c r="W1063">
        <v>66.25</v>
      </c>
      <c r="X1063">
        <v>-0.13606984649169701</v>
      </c>
      <c r="Y1063">
        <v>-3.6904169755480902E-4</v>
      </c>
      <c r="Z1063">
        <v>1.1196813748819701</v>
      </c>
      <c r="AA1063">
        <v>2.8456297801937001</v>
      </c>
      <c r="AB1063">
        <v>2.98126602060927</v>
      </c>
      <c r="AC1063" t="s">
        <v>261</v>
      </c>
      <c r="AD1063" t="s">
        <v>292</v>
      </c>
      <c r="AE1063" t="s">
        <v>62</v>
      </c>
      <c r="AF1063" t="s">
        <v>88</v>
      </c>
      <c r="AG1063" t="s">
        <v>293</v>
      </c>
      <c r="AH1063" s="45">
        <v>32477</v>
      </c>
      <c r="AI1063">
        <v>320187</v>
      </c>
      <c r="AK1063" t="s">
        <v>294</v>
      </c>
      <c r="AL1063" t="s">
        <v>295</v>
      </c>
      <c r="AM1063" t="s">
        <v>245</v>
      </c>
    </row>
    <row r="1064" spans="1:39" x14ac:dyDescent="0.3">
      <c r="A1064" s="1">
        <v>43593</v>
      </c>
      <c r="B1064" t="s">
        <v>9</v>
      </c>
      <c r="C1064" t="s">
        <v>246</v>
      </c>
      <c r="D1064">
        <v>1600</v>
      </c>
      <c r="E1064">
        <v>16</v>
      </c>
      <c r="F1064">
        <v>82.43</v>
      </c>
      <c r="G1064">
        <v>83.989998</v>
      </c>
      <c r="H1064">
        <v>82.139999000000003</v>
      </c>
      <c r="I1064">
        <v>82.769997000000004</v>
      </c>
      <c r="J1064">
        <v>82.540253000000007</v>
      </c>
      <c r="K1064">
        <v>9501300</v>
      </c>
      <c r="L1064">
        <v>2.4820000000000002</v>
      </c>
      <c r="M1064">
        <v>2.7825726007307699E-3</v>
      </c>
      <c r="N1064">
        <v>-3.7118269162811003E-2</v>
      </c>
      <c r="O1064">
        <v>-3.12804610545915E-2</v>
      </c>
      <c r="P1064">
        <v>3.2946286005635802E-3</v>
      </c>
      <c r="Q1064">
        <v>0.187826470392887</v>
      </c>
      <c r="R1064">
        <v>1.22363592394003E-2</v>
      </c>
      <c r="S1064">
        <v>1.13918560292759E-2</v>
      </c>
      <c r="T1064">
        <v>1.31319454000072E-2</v>
      </c>
      <c r="U1064">
        <v>1.7101675788448699E-2</v>
      </c>
      <c r="V1064">
        <v>90</v>
      </c>
      <c r="W1064">
        <v>66.529999000000004</v>
      </c>
      <c r="X1064">
        <v>-0.13606984649169701</v>
      </c>
      <c r="Y1064">
        <v>-1.60671540560346E-3</v>
      </c>
      <c r="Z1064">
        <v>1.114131744636</v>
      </c>
      <c r="AA1064">
        <v>1.8345012468295201</v>
      </c>
      <c r="AB1064">
        <v>2.19522039487549</v>
      </c>
      <c r="AC1064" t="s">
        <v>261</v>
      </c>
      <c r="AD1064" t="s">
        <v>292</v>
      </c>
      <c r="AE1064" t="s">
        <v>62</v>
      </c>
      <c r="AF1064" t="s">
        <v>88</v>
      </c>
      <c r="AG1064" t="s">
        <v>293</v>
      </c>
      <c r="AH1064" s="45">
        <v>32477</v>
      </c>
      <c r="AI1064">
        <v>320187</v>
      </c>
      <c r="AK1064" t="s">
        <v>294</v>
      </c>
      <c r="AL1064" t="s">
        <v>295</v>
      </c>
      <c r="AM1064" t="s">
        <v>245</v>
      </c>
    </row>
    <row r="1065" spans="1:39" x14ac:dyDescent="0.3">
      <c r="A1065" s="1">
        <v>43595</v>
      </c>
      <c r="B1065" t="s">
        <v>9</v>
      </c>
      <c r="C1065" t="s">
        <v>246</v>
      </c>
      <c r="D1065">
        <v>1900</v>
      </c>
      <c r="E1065">
        <v>16</v>
      </c>
      <c r="F1065">
        <v>82.779999000000004</v>
      </c>
      <c r="G1065">
        <v>84.269997000000004</v>
      </c>
      <c r="H1065">
        <v>82.190002000000007</v>
      </c>
      <c r="I1065">
        <v>83.949996999999996</v>
      </c>
      <c r="J1065">
        <v>83.716980000000007</v>
      </c>
      <c r="K1065">
        <v>5450500</v>
      </c>
      <c r="L1065">
        <v>2.4550000000000001</v>
      </c>
      <c r="M1065">
        <v>1.16216771239285E-2</v>
      </c>
      <c r="N1065">
        <v>-2.0631412531272299E-2</v>
      </c>
      <c r="O1065">
        <v>-3.9232289821442704E-3</v>
      </c>
      <c r="P1065">
        <v>2.16910458544501E-2</v>
      </c>
      <c r="Q1065">
        <v>0.22223202524079999</v>
      </c>
      <c r="R1065">
        <v>1.45887962819529E-2</v>
      </c>
      <c r="S1065">
        <v>1.1588436597259199E-2</v>
      </c>
      <c r="T1065">
        <v>1.3204840397852901E-2</v>
      </c>
      <c r="U1065">
        <v>1.7086113192330599E-2</v>
      </c>
      <c r="V1065">
        <v>90</v>
      </c>
      <c r="W1065">
        <v>66.529999000000004</v>
      </c>
      <c r="X1065">
        <v>-0.13606984649169701</v>
      </c>
      <c r="Y1065">
        <v>3.7133938472042301E-3</v>
      </c>
      <c r="Z1065">
        <v>1.1219581812449999</v>
      </c>
      <c r="AA1065">
        <v>2.2219474275800501</v>
      </c>
      <c r="AB1065">
        <v>2.0861513477213101</v>
      </c>
      <c r="AC1065" t="s">
        <v>261</v>
      </c>
      <c r="AD1065" t="s">
        <v>292</v>
      </c>
      <c r="AE1065" t="s">
        <v>62</v>
      </c>
      <c r="AF1065" t="s">
        <v>88</v>
      </c>
      <c r="AG1065" t="s">
        <v>293</v>
      </c>
      <c r="AH1065" s="45">
        <v>32477</v>
      </c>
      <c r="AI1065">
        <v>320187</v>
      </c>
      <c r="AK1065" t="s">
        <v>294</v>
      </c>
      <c r="AL1065" t="s">
        <v>295</v>
      </c>
      <c r="AM1065" t="s">
        <v>245</v>
      </c>
    </row>
    <row r="1066" spans="1:39" x14ac:dyDescent="0.3">
      <c r="A1066" s="1">
        <v>43601</v>
      </c>
      <c r="B1066" t="s">
        <v>9</v>
      </c>
      <c r="C1066" t="s">
        <v>239</v>
      </c>
      <c r="D1066">
        <v>2600</v>
      </c>
      <c r="E1066">
        <v>16</v>
      </c>
      <c r="F1066">
        <v>84.510002</v>
      </c>
      <c r="G1066">
        <v>85.400002000000001</v>
      </c>
      <c r="H1066">
        <v>84.199996999999996</v>
      </c>
      <c r="I1066">
        <v>84.279999000000004</v>
      </c>
      <c r="J1066">
        <v>84.046065999999996</v>
      </c>
      <c r="K1066">
        <v>6745200</v>
      </c>
      <c r="L1066">
        <v>2.4049999999999998</v>
      </c>
      <c r="M1066">
        <v>3.2087308500659299E-3</v>
      </c>
      <c r="N1066">
        <v>1.5544906106072801E-2</v>
      </c>
      <c r="O1066">
        <v>-2.9807606392135699E-2</v>
      </c>
      <c r="P1066">
        <v>-2.1653105072093502E-3</v>
      </c>
      <c r="Q1066">
        <v>0.203600617157639</v>
      </c>
      <c r="R1066">
        <v>1.21727328134875E-2</v>
      </c>
      <c r="S1066">
        <v>1.1908083186429001E-2</v>
      </c>
      <c r="T1066">
        <v>1.3188576685924901E-2</v>
      </c>
      <c r="U1066">
        <v>1.7127400975306298E-2</v>
      </c>
      <c r="V1066">
        <v>90</v>
      </c>
      <c r="W1066">
        <v>66.529999000000004</v>
      </c>
      <c r="X1066">
        <v>-0.13606984649169701</v>
      </c>
      <c r="Y1066">
        <v>8.8559569696340101E-3</v>
      </c>
      <c r="Z1066">
        <v>1.1186433482729401</v>
      </c>
      <c r="AA1066">
        <v>2.0089878735830702</v>
      </c>
      <c r="AB1066">
        <v>2.0924256379287498</v>
      </c>
      <c r="AC1066" t="s">
        <v>261</v>
      </c>
      <c r="AD1066" t="s">
        <v>292</v>
      </c>
      <c r="AE1066" t="s">
        <v>62</v>
      </c>
      <c r="AF1066" t="s">
        <v>88</v>
      </c>
      <c r="AG1066" t="s">
        <v>293</v>
      </c>
      <c r="AH1066" s="45">
        <v>32477</v>
      </c>
      <c r="AI1066">
        <v>320187</v>
      </c>
      <c r="AK1066" t="s">
        <v>294</v>
      </c>
      <c r="AL1066" t="s">
        <v>295</v>
      </c>
      <c r="AM1066" t="s">
        <v>245</v>
      </c>
    </row>
    <row r="1067" spans="1:39" x14ac:dyDescent="0.3">
      <c r="A1067" s="1">
        <v>43630</v>
      </c>
      <c r="B1067" t="s">
        <v>9</v>
      </c>
      <c r="C1067" t="s">
        <v>239</v>
      </c>
      <c r="D1067">
        <v>4100</v>
      </c>
      <c r="E1067">
        <v>16</v>
      </c>
      <c r="F1067">
        <v>83.510002</v>
      </c>
      <c r="G1067">
        <v>83.860000999999997</v>
      </c>
      <c r="H1067">
        <v>83.040001000000004</v>
      </c>
      <c r="I1067">
        <v>83.440002000000007</v>
      </c>
      <c r="J1067">
        <v>83.440002000000007</v>
      </c>
      <c r="K1067">
        <v>4355600</v>
      </c>
      <c r="L1067">
        <v>2.093</v>
      </c>
      <c r="M1067">
        <v>-2.0353074604221198E-3</v>
      </c>
      <c r="N1067">
        <v>3.5958045243626599E-4</v>
      </c>
      <c r="O1067" s="44">
        <v>2.68819522349365E-5</v>
      </c>
      <c r="P1067">
        <v>-3.66992825972281E-2</v>
      </c>
      <c r="Q1067">
        <v>0.12935019611586601</v>
      </c>
      <c r="R1067">
        <v>9.5927954075701195E-3</v>
      </c>
      <c r="S1067">
        <v>1.56889644158014E-2</v>
      </c>
      <c r="T1067">
        <v>1.52234834376717E-2</v>
      </c>
      <c r="U1067">
        <v>1.7476270685842701E-2</v>
      </c>
      <c r="V1067">
        <v>90</v>
      </c>
      <c r="W1067">
        <v>66.529999000000004</v>
      </c>
      <c r="X1067">
        <v>-0.13606984649169701</v>
      </c>
      <c r="Y1067">
        <v>-1.6128120944145399E-3</v>
      </c>
      <c r="Z1067">
        <v>1.14044534409387</v>
      </c>
      <c r="AA1067">
        <v>1.1034264383905401</v>
      </c>
      <c r="AB1067">
        <v>1.0098516344233299</v>
      </c>
      <c r="AC1067" t="s">
        <v>261</v>
      </c>
      <c r="AD1067" t="s">
        <v>292</v>
      </c>
      <c r="AE1067" t="s">
        <v>62</v>
      </c>
      <c r="AF1067" t="s">
        <v>88</v>
      </c>
      <c r="AG1067" t="s">
        <v>293</v>
      </c>
      <c r="AH1067" s="45">
        <v>32477</v>
      </c>
      <c r="AI1067">
        <v>320187</v>
      </c>
      <c r="AK1067" t="s">
        <v>294</v>
      </c>
      <c r="AL1067" t="s">
        <v>295</v>
      </c>
      <c r="AM1067" t="s">
        <v>245</v>
      </c>
    </row>
    <row r="1068" spans="1:39" x14ac:dyDescent="0.3">
      <c r="A1068" s="1">
        <v>43565</v>
      </c>
      <c r="B1068" t="s">
        <v>9</v>
      </c>
      <c r="C1068" t="s">
        <v>239</v>
      </c>
      <c r="D1068">
        <v>2000</v>
      </c>
      <c r="E1068">
        <v>17</v>
      </c>
      <c r="F1068">
        <v>84.639999000000003</v>
      </c>
      <c r="G1068">
        <v>85.010002</v>
      </c>
      <c r="H1068">
        <v>84.559997999999993</v>
      </c>
      <c r="I1068">
        <v>84.879997000000003</v>
      </c>
      <c r="J1068">
        <v>84.644401999999999</v>
      </c>
      <c r="K1068">
        <v>3918400</v>
      </c>
      <c r="L1068">
        <v>2.4769999999999999</v>
      </c>
      <c r="M1068">
        <v>7.0939219779285302E-3</v>
      </c>
      <c r="N1068">
        <v>4.8420290667346797E-3</v>
      </c>
      <c r="O1068">
        <v>-1.10136100312569E-2</v>
      </c>
      <c r="P1068">
        <v>0.105341584349453</v>
      </c>
      <c r="Q1068">
        <v>0.24732868602956401</v>
      </c>
      <c r="R1068">
        <v>7.5677527785593304E-3</v>
      </c>
      <c r="S1068">
        <v>1.70987556455354E-2</v>
      </c>
      <c r="T1068">
        <v>1.2390899271956701E-2</v>
      </c>
      <c r="U1068">
        <v>1.7156216185916499E-2</v>
      </c>
      <c r="V1068">
        <v>88.589995999999999</v>
      </c>
      <c r="W1068">
        <v>64.989998</v>
      </c>
      <c r="X1068">
        <v>-0.13606984649169701</v>
      </c>
      <c r="Y1068">
        <v>3.47183783585567E-3</v>
      </c>
      <c r="Z1068">
        <v>1.1037751184546301</v>
      </c>
      <c r="AA1068">
        <v>2.44113192078082</v>
      </c>
      <c r="AB1068">
        <v>2.2860353163931602</v>
      </c>
      <c r="AC1068" t="s">
        <v>262</v>
      </c>
      <c r="AD1068" t="s">
        <v>292</v>
      </c>
      <c r="AE1068" t="s">
        <v>62</v>
      </c>
      <c r="AF1068" t="s">
        <v>88</v>
      </c>
      <c r="AG1068" t="s">
        <v>293</v>
      </c>
      <c r="AH1068" s="45">
        <v>32477</v>
      </c>
      <c r="AI1068">
        <v>320187</v>
      </c>
      <c r="AK1068" t="s">
        <v>294</v>
      </c>
      <c r="AL1068" t="s">
        <v>295</v>
      </c>
      <c r="AM1068" t="s">
        <v>245</v>
      </c>
    </row>
    <row r="1069" spans="1:39" x14ac:dyDescent="0.3">
      <c r="A1069" s="1">
        <v>43577</v>
      </c>
      <c r="B1069" t="s">
        <v>9</v>
      </c>
      <c r="C1069" t="s">
        <v>239</v>
      </c>
      <c r="D1069">
        <v>2900</v>
      </c>
      <c r="E1069">
        <v>17</v>
      </c>
      <c r="F1069">
        <v>88.349997999999999</v>
      </c>
      <c r="G1069">
        <v>88.639999000000003</v>
      </c>
      <c r="H1069">
        <v>87.300003000000004</v>
      </c>
      <c r="I1069">
        <v>87.360000999999997</v>
      </c>
      <c r="J1069">
        <v>87.117515999999995</v>
      </c>
      <c r="K1069">
        <v>5390500</v>
      </c>
      <c r="L1069">
        <v>2.59</v>
      </c>
      <c r="M1069">
        <v>-2.0843519312316199E-2</v>
      </c>
      <c r="N1069">
        <v>1.2903390524742001E-2</v>
      </c>
      <c r="O1069">
        <v>7.6989370609984401E-3</v>
      </c>
      <c r="P1069">
        <v>8.4971202484037806E-2</v>
      </c>
      <c r="Q1069">
        <v>0.29526472856731201</v>
      </c>
      <c r="R1069">
        <v>1.33227717080467E-2</v>
      </c>
      <c r="S1069">
        <v>1.7799844218337201E-2</v>
      </c>
      <c r="T1069">
        <v>1.2275383284349E-2</v>
      </c>
      <c r="U1069">
        <v>1.71682260161884E-2</v>
      </c>
      <c r="V1069">
        <v>90</v>
      </c>
      <c r="W1069">
        <v>65.449996999999996</v>
      </c>
      <c r="X1069">
        <v>-0.13606984649169701</v>
      </c>
      <c r="Y1069">
        <v>1.0115060212163699E-3</v>
      </c>
      <c r="Z1069">
        <v>1.1089575824857401</v>
      </c>
      <c r="AA1069">
        <v>2.9975395336370001</v>
      </c>
      <c r="AB1069">
        <v>2.89019406176681</v>
      </c>
      <c r="AC1069" t="s">
        <v>262</v>
      </c>
      <c r="AD1069" t="s">
        <v>292</v>
      </c>
      <c r="AE1069" t="s">
        <v>62</v>
      </c>
      <c r="AF1069" t="s">
        <v>88</v>
      </c>
      <c r="AG1069" t="s">
        <v>293</v>
      </c>
      <c r="AH1069" s="45">
        <v>32477</v>
      </c>
      <c r="AI1069">
        <v>320187</v>
      </c>
      <c r="AK1069" t="s">
        <v>294</v>
      </c>
      <c r="AL1069" t="s">
        <v>295</v>
      </c>
      <c r="AM1069" t="s">
        <v>245</v>
      </c>
    </row>
    <row r="1070" spans="1:39" x14ac:dyDescent="0.3">
      <c r="A1070" s="1">
        <v>43587</v>
      </c>
      <c r="B1070" t="s">
        <v>9</v>
      </c>
      <c r="C1070" t="s">
        <v>239</v>
      </c>
      <c r="D1070">
        <v>2800</v>
      </c>
      <c r="E1070">
        <v>17</v>
      </c>
      <c r="F1070">
        <v>86.209998999999996</v>
      </c>
      <c r="G1070">
        <v>86.279999000000004</v>
      </c>
      <c r="H1070">
        <v>84.989998</v>
      </c>
      <c r="I1070">
        <v>85.269997000000004</v>
      </c>
      <c r="J1070">
        <v>85.033317999999994</v>
      </c>
      <c r="K1070">
        <v>6813700</v>
      </c>
      <c r="L1070">
        <v>2.552</v>
      </c>
      <c r="M1070">
        <v>-7.3612025048704101E-3</v>
      </c>
      <c r="N1070">
        <v>-2.6501594799601302E-2</v>
      </c>
      <c r="O1070">
        <v>4.6918500725690401E-4</v>
      </c>
      <c r="P1070">
        <v>4.3137507853033302E-2</v>
      </c>
      <c r="Q1070">
        <v>0.23562815625785599</v>
      </c>
      <c r="R1070">
        <v>1.12286781337633E-2</v>
      </c>
      <c r="S1070">
        <v>1.0110715982636499E-2</v>
      </c>
      <c r="T1070">
        <v>1.2707510566823199E-2</v>
      </c>
      <c r="U1070">
        <v>1.7119323156583599E-2</v>
      </c>
      <c r="V1070">
        <v>90</v>
      </c>
      <c r="W1070">
        <v>66.529999000000004</v>
      </c>
      <c r="X1070">
        <v>-0.13606984649169701</v>
      </c>
      <c r="Y1070">
        <v>-2.1262443276895502E-3</v>
      </c>
      <c r="Z1070">
        <v>1.1193224854157799</v>
      </c>
      <c r="AA1070">
        <v>2.3702530181628099</v>
      </c>
      <c r="AB1070">
        <v>2.6028581784820002</v>
      </c>
      <c r="AC1070" t="s">
        <v>262</v>
      </c>
      <c r="AD1070" t="s">
        <v>292</v>
      </c>
      <c r="AE1070" t="s">
        <v>62</v>
      </c>
      <c r="AF1070" t="s">
        <v>88</v>
      </c>
      <c r="AG1070" t="s">
        <v>293</v>
      </c>
      <c r="AH1070" s="45">
        <v>32477</v>
      </c>
      <c r="AI1070">
        <v>320187</v>
      </c>
      <c r="AK1070" t="s">
        <v>294</v>
      </c>
      <c r="AL1070" t="s">
        <v>295</v>
      </c>
      <c r="AM1070" t="s">
        <v>245</v>
      </c>
    </row>
    <row r="1071" spans="1:39" x14ac:dyDescent="0.3">
      <c r="A1071" s="1">
        <v>43588</v>
      </c>
      <c r="B1071" t="s">
        <v>9</v>
      </c>
      <c r="C1071" t="s">
        <v>239</v>
      </c>
      <c r="D1071">
        <v>1100</v>
      </c>
      <c r="E1071">
        <v>17</v>
      </c>
      <c r="F1071">
        <v>85.900002000000001</v>
      </c>
      <c r="G1071">
        <v>86.300003000000004</v>
      </c>
      <c r="H1071">
        <v>85.699996999999996</v>
      </c>
      <c r="I1071">
        <v>85.699996999999996</v>
      </c>
      <c r="J1071">
        <v>85.462119999999999</v>
      </c>
      <c r="K1071">
        <v>6798300</v>
      </c>
      <c r="L1071">
        <v>2.5310000000000001</v>
      </c>
      <c r="M1071">
        <v>5.0300806772122899E-3</v>
      </c>
      <c r="N1071">
        <v>-3.0000578718045401E-2</v>
      </c>
      <c r="O1071">
        <v>1.5640862784422199E-2</v>
      </c>
      <c r="P1071">
        <v>5.2696549491462401E-2</v>
      </c>
      <c r="Q1071">
        <v>0.23831162087121499</v>
      </c>
      <c r="R1071">
        <v>1.02145677829501E-2</v>
      </c>
      <c r="S1071">
        <v>9.8997306658228697E-3</v>
      </c>
      <c r="T1071">
        <v>1.27013209765923E-2</v>
      </c>
      <c r="U1071">
        <v>1.7121039203695201E-2</v>
      </c>
      <c r="V1071">
        <v>90</v>
      </c>
      <c r="W1071">
        <v>66.529999000000004</v>
      </c>
      <c r="X1071">
        <v>-0.13606984649169701</v>
      </c>
      <c r="Y1071">
        <v>9.5921274614703799E-3</v>
      </c>
      <c r="Z1071">
        <v>1.1201892222855501</v>
      </c>
      <c r="AA1071">
        <v>2.4040078447098199</v>
      </c>
      <c r="AB1071">
        <v>2.4831567667450498</v>
      </c>
      <c r="AC1071" t="s">
        <v>262</v>
      </c>
      <c r="AD1071" t="s">
        <v>292</v>
      </c>
      <c r="AE1071" t="s">
        <v>62</v>
      </c>
      <c r="AF1071" t="s">
        <v>88</v>
      </c>
      <c r="AG1071" t="s">
        <v>293</v>
      </c>
      <c r="AH1071" s="45">
        <v>32477</v>
      </c>
      <c r="AI1071">
        <v>320187</v>
      </c>
      <c r="AK1071" t="s">
        <v>294</v>
      </c>
      <c r="AL1071" t="s">
        <v>295</v>
      </c>
      <c r="AM1071" t="s">
        <v>245</v>
      </c>
    </row>
    <row r="1072" spans="1:39" x14ac:dyDescent="0.3">
      <c r="A1072" s="1">
        <v>43620</v>
      </c>
      <c r="B1072" t="s">
        <v>9</v>
      </c>
      <c r="C1072" t="s">
        <v>246</v>
      </c>
      <c r="D1072">
        <v>1400</v>
      </c>
      <c r="E1072">
        <v>17</v>
      </c>
      <c r="F1072">
        <v>79.300003000000004</v>
      </c>
      <c r="G1072">
        <v>81.650002000000001</v>
      </c>
      <c r="H1072">
        <v>78.779999000000004</v>
      </c>
      <c r="I1072">
        <v>81.620002999999997</v>
      </c>
      <c r="J1072">
        <v>81.620002999999997</v>
      </c>
      <c r="K1072">
        <v>7526800</v>
      </c>
      <c r="L1072">
        <v>2.1190000000000002</v>
      </c>
      <c r="M1072">
        <v>4.5878504921086999E-2</v>
      </c>
      <c r="N1072">
        <v>7.9387303384391497E-3</v>
      </c>
      <c r="O1072">
        <v>-4.0968789424841202E-2</v>
      </c>
      <c r="P1072">
        <v>-4.2960517246676898E-2</v>
      </c>
      <c r="Q1072">
        <v>0.12568082653019599</v>
      </c>
      <c r="R1072">
        <v>3.0282259636332302E-2</v>
      </c>
      <c r="S1072">
        <v>1.66785980626015E-2</v>
      </c>
      <c r="T1072">
        <v>1.5043174932713701E-2</v>
      </c>
      <c r="U1072">
        <v>1.74380479703337E-2</v>
      </c>
      <c r="V1072">
        <v>90</v>
      </c>
      <c r="W1072">
        <v>66.529999000000004</v>
      </c>
      <c r="X1072">
        <v>-0.13606984649169701</v>
      </c>
      <c r="Y1072">
        <v>2.1205927310919401E-2</v>
      </c>
      <c r="Z1072">
        <v>1.1438881594124599</v>
      </c>
      <c r="AA1072">
        <v>1.1007029645019599</v>
      </c>
      <c r="AB1072">
        <v>0.88163135181780805</v>
      </c>
      <c r="AC1072" t="s">
        <v>262</v>
      </c>
      <c r="AD1072" t="s">
        <v>292</v>
      </c>
      <c r="AE1072" t="s">
        <v>62</v>
      </c>
      <c r="AF1072" t="s">
        <v>88</v>
      </c>
      <c r="AG1072" t="s">
        <v>293</v>
      </c>
      <c r="AH1072" s="45">
        <v>32477</v>
      </c>
      <c r="AI1072">
        <v>320187</v>
      </c>
      <c r="AK1072" t="s">
        <v>294</v>
      </c>
      <c r="AL1072" t="s">
        <v>295</v>
      </c>
      <c r="AM1072" t="s">
        <v>245</v>
      </c>
    </row>
    <row r="1073" spans="1:39" x14ac:dyDescent="0.3">
      <c r="A1073" s="1">
        <v>43563</v>
      </c>
      <c r="B1073" t="s">
        <v>9</v>
      </c>
      <c r="C1073" t="s">
        <v>239</v>
      </c>
      <c r="D1073">
        <v>2100</v>
      </c>
      <c r="E1073">
        <v>18</v>
      </c>
      <c r="F1073">
        <v>85.010002</v>
      </c>
      <c r="G1073">
        <v>85.290001000000004</v>
      </c>
      <c r="H1073">
        <v>84.57</v>
      </c>
      <c r="I1073">
        <v>84.730002999999996</v>
      </c>
      <c r="J1073">
        <v>84.494819999999905</v>
      </c>
      <c r="K1073">
        <v>4705800</v>
      </c>
      <c r="L1073">
        <v>2.5190000000000001</v>
      </c>
      <c r="M1073">
        <v>-7.8763198458988003E-3</v>
      </c>
      <c r="N1073">
        <v>-5.8837404419908902E-3</v>
      </c>
      <c r="O1073">
        <v>-6.2356468930666997E-3</v>
      </c>
      <c r="P1073">
        <v>0.114996904818514</v>
      </c>
      <c r="Q1073">
        <v>0.23738443753255101</v>
      </c>
      <c r="R1073">
        <v>7.9439105065551401E-3</v>
      </c>
      <c r="S1073">
        <v>1.7233695041064898E-2</v>
      </c>
      <c r="T1073">
        <v>1.24340777773389E-2</v>
      </c>
      <c r="U1073">
        <v>1.7153639778423501E-2</v>
      </c>
      <c r="V1073">
        <v>88.589995999999999</v>
      </c>
      <c r="W1073">
        <v>64.989998</v>
      </c>
      <c r="X1073">
        <v>-0.13606984649169701</v>
      </c>
      <c r="Y1073">
        <v>1.0469119934194001E-3</v>
      </c>
      <c r="Z1073">
        <v>1.0871547320272901</v>
      </c>
      <c r="AA1073">
        <v>2.3224112462448998</v>
      </c>
      <c r="AB1073">
        <v>2.3864066866505702</v>
      </c>
      <c r="AC1073" t="s">
        <v>263</v>
      </c>
      <c r="AD1073" t="s">
        <v>292</v>
      </c>
      <c r="AE1073" t="s">
        <v>62</v>
      </c>
      <c r="AF1073" t="s">
        <v>88</v>
      </c>
      <c r="AG1073" t="s">
        <v>293</v>
      </c>
      <c r="AH1073" s="45">
        <v>32477</v>
      </c>
      <c r="AI1073">
        <v>320187</v>
      </c>
      <c r="AK1073" t="s">
        <v>294</v>
      </c>
      <c r="AL1073" t="s">
        <v>295</v>
      </c>
      <c r="AM1073" t="s">
        <v>245</v>
      </c>
    </row>
    <row r="1074" spans="1:39" x14ac:dyDescent="0.3">
      <c r="A1074" s="1">
        <v>43566</v>
      </c>
      <c r="B1074" t="s">
        <v>9</v>
      </c>
      <c r="C1074" t="s">
        <v>246</v>
      </c>
      <c r="D1074">
        <v>1700</v>
      </c>
      <c r="E1074">
        <v>18</v>
      </c>
      <c r="F1074">
        <v>84.900002000000001</v>
      </c>
      <c r="G1074">
        <v>85.050003000000004</v>
      </c>
      <c r="H1074">
        <v>84.279999000000004</v>
      </c>
      <c r="I1074">
        <v>85</v>
      </c>
      <c r="J1074">
        <v>84.764068999999907</v>
      </c>
      <c r="K1074">
        <v>3347400</v>
      </c>
      <c r="L1074">
        <v>2.504</v>
      </c>
      <c r="M1074">
        <v>1.41276311859988E-3</v>
      </c>
      <c r="N1074">
        <v>-3.2886708202040098E-3</v>
      </c>
      <c r="O1074">
        <v>-5.0460182426997902E-3</v>
      </c>
      <c r="P1074">
        <v>0.108976384905535</v>
      </c>
      <c r="Q1074">
        <v>0.25128186615933801</v>
      </c>
      <c r="R1074">
        <v>5.9692486944474396E-3</v>
      </c>
      <c r="S1074">
        <v>1.7078700203874499E-2</v>
      </c>
      <c r="T1074">
        <v>1.23809330363277E-2</v>
      </c>
      <c r="U1074">
        <v>1.7154790321489401E-2</v>
      </c>
      <c r="V1074">
        <v>88.589995999999999</v>
      </c>
      <c r="W1074">
        <v>64.989998</v>
      </c>
      <c r="X1074">
        <v>-0.13606984649169701</v>
      </c>
      <c r="Y1074" s="44">
        <v>3.8122194279549302E-5</v>
      </c>
      <c r="Z1074">
        <v>1.1045343793064399</v>
      </c>
      <c r="AA1074">
        <v>2.4846630481099501</v>
      </c>
      <c r="AB1074">
        <v>2.3320958826840101</v>
      </c>
      <c r="AC1074" t="s">
        <v>263</v>
      </c>
      <c r="AD1074" t="s">
        <v>292</v>
      </c>
      <c r="AE1074" t="s">
        <v>62</v>
      </c>
      <c r="AF1074" t="s">
        <v>88</v>
      </c>
      <c r="AG1074" t="s">
        <v>293</v>
      </c>
      <c r="AH1074" s="45">
        <v>32477</v>
      </c>
      <c r="AI1074">
        <v>320187</v>
      </c>
      <c r="AK1074" t="s">
        <v>294</v>
      </c>
      <c r="AL1074" t="s">
        <v>295</v>
      </c>
      <c r="AM1074" t="s">
        <v>245</v>
      </c>
    </row>
    <row r="1075" spans="1:39" x14ac:dyDescent="0.3">
      <c r="A1075" s="1">
        <v>43570</v>
      </c>
      <c r="B1075" t="s">
        <v>9</v>
      </c>
      <c r="C1075" t="s">
        <v>239</v>
      </c>
      <c r="D1075">
        <v>1200</v>
      </c>
      <c r="E1075">
        <v>18</v>
      </c>
      <c r="F1075">
        <v>86.889999000000003</v>
      </c>
      <c r="G1075">
        <v>87.239998</v>
      </c>
      <c r="H1075">
        <v>86.440002000000007</v>
      </c>
      <c r="I1075">
        <v>86.830001999999993</v>
      </c>
      <c r="J1075">
        <v>86.588988999999998</v>
      </c>
      <c r="K1075">
        <v>5034900</v>
      </c>
      <c r="L1075">
        <v>2.5529999999999999</v>
      </c>
      <c r="M1075">
        <v>6.81808438163445E-3</v>
      </c>
      <c r="N1075">
        <v>2.4482428969467701E-2</v>
      </c>
      <c r="O1075">
        <v>-4.6062222384739998E-4</v>
      </c>
      <c r="P1075">
        <v>0.13460490445979001</v>
      </c>
      <c r="Q1075">
        <v>0.26631781016241102</v>
      </c>
      <c r="R1075">
        <v>7.3661067957226404E-3</v>
      </c>
      <c r="S1075">
        <v>1.72244057762664E-2</v>
      </c>
      <c r="T1075">
        <v>1.24665318720699E-2</v>
      </c>
      <c r="U1075">
        <v>1.71514153823722E-2</v>
      </c>
      <c r="V1075">
        <v>88.589995999999999</v>
      </c>
      <c r="W1075">
        <v>64.989998</v>
      </c>
      <c r="X1075">
        <v>-0.13606984649169701</v>
      </c>
      <c r="Y1075">
        <v>-6.2956724975841202E-4</v>
      </c>
      <c r="Z1075">
        <v>1.10382851449384</v>
      </c>
      <c r="AA1075">
        <v>2.65112032033255</v>
      </c>
      <c r="AB1075">
        <v>2.4783299853128198</v>
      </c>
      <c r="AC1075" t="s">
        <v>263</v>
      </c>
      <c r="AD1075" t="s">
        <v>292</v>
      </c>
      <c r="AE1075" t="s">
        <v>62</v>
      </c>
      <c r="AF1075" t="s">
        <v>88</v>
      </c>
      <c r="AG1075" t="s">
        <v>293</v>
      </c>
      <c r="AH1075" s="45">
        <v>32477</v>
      </c>
      <c r="AI1075">
        <v>320187</v>
      </c>
      <c r="AK1075" t="s">
        <v>294</v>
      </c>
      <c r="AL1075" t="s">
        <v>295</v>
      </c>
      <c r="AM1075" t="s">
        <v>245</v>
      </c>
    </row>
    <row r="1076" spans="1:39" x14ac:dyDescent="0.3">
      <c r="A1076" s="1">
        <v>43594</v>
      </c>
      <c r="B1076" t="s">
        <v>9</v>
      </c>
      <c r="C1076" t="s">
        <v>239</v>
      </c>
      <c r="D1076">
        <v>1100</v>
      </c>
      <c r="E1076">
        <v>18</v>
      </c>
      <c r="F1076">
        <v>82.209998999999996</v>
      </c>
      <c r="G1076">
        <v>83.010002</v>
      </c>
      <c r="H1076">
        <v>81.540001000000004</v>
      </c>
      <c r="I1076">
        <v>82.980002999999996</v>
      </c>
      <c r="J1076">
        <v>82.749679999999998</v>
      </c>
      <c r="K1076">
        <v>6336600</v>
      </c>
      <c r="L1076">
        <v>2.4569999999999999</v>
      </c>
      <c r="M1076">
        <v>2.5340576799519699E-3</v>
      </c>
      <c r="N1076">
        <v>-2.7223008977988499E-2</v>
      </c>
      <c r="O1076">
        <v>-2.0870083528740702E-2</v>
      </c>
      <c r="P1076">
        <v>9.7052044223684304E-3</v>
      </c>
      <c r="Q1076">
        <v>0.20313276526930399</v>
      </c>
      <c r="R1076">
        <v>1.30238515166952E-2</v>
      </c>
      <c r="S1076">
        <v>1.13270108654353E-2</v>
      </c>
      <c r="T1076">
        <v>1.3125846599106299E-2</v>
      </c>
      <c r="U1076">
        <v>1.70806431338827E-2</v>
      </c>
      <c r="V1076">
        <v>90</v>
      </c>
      <c r="W1076">
        <v>66.529999000000004</v>
      </c>
      <c r="X1076">
        <v>-0.13606984649169701</v>
      </c>
      <c r="Y1076">
        <v>-3.0259986019249502E-3</v>
      </c>
      <c r="Z1076">
        <v>1.11300018261914</v>
      </c>
      <c r="AA1076">
        <v>2.0069681995217001</v>
      </c>
      <c r="AB1076">
        <v>2.1225634311472601</v>
      </c>
      <c r="AC1076" t="s">
        <v>263</v>
      </c>
      <c r="AD1076" t="s">
        <v>292</v>
      </c>
      <c r="AE1076" t="s">
        <v>62</v>
      </c>
      <c r="AF1076" t="s">
        <v>88</v>
      </c>
      <c r="AG1076" t="s">
        <v>293</v>
      </c>
      <c r="AH1076" s="45">
        <v>32477</v>
      </c>
      <c r="AI1076">
        <v>320187</v>
      </c>
      <c r="AK1076" t="s">
        <v>294</v>
      </c>
      <c r="AL1076" t="s">
        <v>295</v>
      </c>
      <c r="AM1076" t="s">
        <v>245</v>
      </c>
    </row>
    <row r="1077" spans="1:39" x14ac:dyDescent="0.3">
      <c r="A1077" s="1">
        <v>43599</v>
      </c>
      <c r="B1077" t="s">
        <v>9</v>
      </c>
      <c r="C1077" t="s">
        <v>246</v>
      </c>
      <c r="D1077">
        <v>3700</v>
      </c>
      <c r="E1077">
        <v>18</v>
      </c>
      <c r="F1077">
        <v>82.779999000000004</v>
      </c>
      <c r="G1077">
        <v>84</v>
      </c>
      <c r="H1077">
        <v>82.059997999999993</v>
      </c>
      <c r="I1077">
        <v>83.669997999999893</v>
      </c>
      <c r="J1077">
        <v>83.437759</v>
      </c>
      <c r="K1077">
        <v>7529200</v>
      </c>
      <c r="L1077">
        <v>2.419</v>
      </c>
      <c r="M1077">
        <v>1.37185935710412E-2</v>
      </c>
      <c r="N1077">
        <v>1.3597435810075199E-2</v>
      </c>
      <c r="O1077">
        <v>-1.57707856732088E-2</v>
      </c>
      <c r="P1077">
        <v>-9.7836949932393301E-3</v>
      </c>
      <c r="Q1077">
        <v>0.21185185110188201</v>
      </c>
      <c r="R1077">
        <v>1.21601258932389E-2</v>
      </c>
      <c r="S1077">
        <v>1.2414332971275E-2</v>
      </c>
      <c r="T1077">
        <v>1.3255248417714799E-2</v>
      </c>
      <c r="U1077">
        <v>1.7137445128044101E-2</v>
      </c>
      <c r="V1077">
        <v>90</v>
      </c>
      <c r="W1077">
        <v>66.529999000000004</v>
      </c>
      <c r="X1077">
        <v>-0.13606984649169701</v>
      </c>
      <c r="Y1077">
        <v>7.98398755130913E-3</v>
      </c>
      <c r="Z1077">
        <v>1.11716732149862</v>
      </c>
      <c r="AA1077">
        <v>2.1057119634235</v>
      </c>
      <c r="AB1077">
        <v>2.0416600802090898</v>
      </c>
      <c r="AC1077" t="s">
        <v>263</v>
      </c>
      <c r="AD1077" t="s">
        <v>292</v>
      </c>
      <c r="AE1077" t="s">
        <v>62</v>
      </c>
      <c r="AF1077" t="s">
        <v>88</v>
      </c>
      <c r="AG1077" t="s">
        <v>293</v>
      </c>
      <c r="AH1077" s="45">
        <v>32477</v>
      </c>
      <c r="AI1077">
        <v>320187</v>
      </c>
      <c r="AK1077" t="s">
        <v>294</v>
      </c>
      <c r="AL1077" t="s">
        <v>295</v>
      </c>
      <c r="AM1077" t="s">
        <v>245</v>
      </c>
    </row>
    <row r="1078" spans="1:39" x14ac:dyDescent="0.3">
      <c r="A1078" s="1">
        <v>43606</v>
      </c>
      <c r="B1078" t="s">
        <v>9</v>
      </c>
      <c r="C1078" t="s">
        <v>246</v>
      </c>
      <c r="D1078">
        <v>3000</v>
      </c>
      <c r="E1078">
        <v>18</v>
      </c>
      <c r="F1078">
        <v>83.360000999999997</v>
      </c>
      <c r="G1078">
        <v>83.800003000000004</v>
      </c>
      <c r="H1078">
        <v>82.510002</v>
      </c>
      <c r="I1078">
        <v>83.639999000000003</v>
      </c>
      <c r="J1078">
        <v>83.407844999999995</v>
      </c>
      <c r="K1078">
        <v>5762500</v>
      </c>
      <c r="L1078">
        <v>2.4260000000000002</v>
      </c>
      <c r="M1078">
        <v>9.4901883015258998E-3</v>
      </c>
      <c r="N1078">
        <v>-3.5858302050963999E-4</v>
      </c>
      <c r="O1078">
        <v>-6.4359115444749607E-2</v>
      </c>
      <c r="P1078">
        <v>-1.16756131674568E-2</v>
      </c>
      <c r="Q1078">
        <v>0.17012785351228299</v>
      </c>
      <c r="R1078">
        <v>1.1734486520852299E-2</v>
      </c>
      <c r="S1078">
        <v>1.2133563953409299E-2</v>
      </c>
      <c r="T1078">
        <v>1.3402803984910699E-2</v>
      </c>
      <c r="U1078">
        <v>1.7107706504254999E-2</v>
      </c>
      <c r="V1078">
        <v>90</v>
      </c>
      <c r="W1078">
        <v>66.529999000000004</v>
      </c>
      <c r="X1078">
        <v>-0.13606984649169701</v>
      </c>
      <c r="Y1078">
        <v>8.4599491109458805E-3</v>
      </c>
      <c r="Z1078">
        <v>1.11728029446104</v>
      </c>
      <c r="AA1078">
        <v>1.61658629705611</v>
      </c>
      <c r="AB1078">
        <v>1.8079614975526399</v>
      </c>
      <c r="AC1078" t="s">
        <v>263</v>
      </c>
      <c r="AD1078" t="s">
        <v>292</v>
      </c>
      <c r="AE1078" t="s">
        <v>62</v>
      </c>
      <c r="AF1078" t="s">
        <v>88</v>
      </c>
      <c r="AG1078" t="s">
        <v>293</v>
      </c>
      <c r="AH1078" s="45">
        <v>32477</v>
      </c>
      <c r="AI1078">
        <v>320187</v>
      </c>
      <c r="AK1078" t="s">
        <v>294</v>
      </c>
      <c r="AL1078" t="s">
        <v>295</v>
      </c>
      <c r="AM1078" t="s">
        <v>245</v>
      </c>
    </row>
    <row r="1079" spans="1:39" x14ac:dyDescent="0.3">
      <c r="A1079" s="1">
        <v>43615</v>
      </c>
      <c r="B1079" t="s">
        <v>9</v>
      </c>
      <c r="C1079" t="s">
        <v>246</v>
      </c>
      <c r="D1079">
        <v>1800</v>
      </c>
      <c r="E1079">
        <v>18</v>
      </c>
      <c r="F1079">
        <v>78.919997999999893</v>
      </c>
      <c r="G1079">
        <v>79.730002999999996</v>
      </c>
      <c r="H1079">
        <v>78.610000999999997</v>
      </c>
      <c r="I1079">
        <v>79.260002</v>
      </c>
      <c r="J1079">
        <v>79.040001000000004</v>
      </c>
      <c r="K1079">
        <v>6177800</v>
      </c>
      <c r="L1079">
        <v>2.2269999999999999</v>
      </c>
      <c r="M1079">
        <v>4.9326413866880997E-3</v>
      </c>
      <c r="N1079">
        <v>-4.8513737282470701E-2</v>
      </c>
      <c r="O1079">
        <v>-0.107553438363863</v>
      </c>
      <c r="P1079">
        <v>-7.5899727386819202E-2</v>
      </c>
      <c r="Q1079">
        <v>0.121963794375278</v>
      </c>
      <c r="R1079">
        <v>1.24392310400918E-2</v>
      </c>
      <c r="S1079">
        <v>1.2257575580142401E-2</v>
      </c>
      <c r="T1079">
        <v>1.3819013906504699E-2</v>
      </c>
      <c r="U1079">
        <v>1.7187663382868701E-2</v>
      </c>
      <c r="V1079">
        <v>90</v>
      </c>
      <c r="W1079">
        <v>66.529999000000004</v>
      </c>
      <c r="X1079">
        <v>-0.13606984649169701</v>
      </c>
      <c r="Y1079">
        <v>2.0962723552933101E-3</v>
      </c>
      <c r="Z1079">
        <v>1.1236173674816301</v>
      </c>
      <c r="AA1079">
        <v>1.07242778874666</v>
      </c>
      <c r="AB1079">
        <v>1.19001671803866</v>
      </c>
      <c r="AC1079" t="s">
        <v>263</v>
      </c>
      <c r="AD1079" t="s">
        <v>292</v>
      </c>
      <c r="AE1079" t="s">
        <v>62</v>
      </c>
      <c r="AF1079" t="s">
        <v>88</v>
      </c>
      <c r="AG1079" t="s">
        <v>293</v>
      </c>
      <c r="AH1079" s="45">
        <v>32477</v>
      </c>
      <c r="AI1079">
        <v>320187</v>
      </c>
      <c r="AK1079" t="s">
        <v>294</v>
      </c>
      <c r="AL1079" t="s">
        <v>295</v>
      </c>
      <c r="AM1079" t="s">
        <v>245</v>
      </c>
    </row>
    <row r="1080" spans="1:39" x14ac:dyDescent="0.3">
      <c r="A1080" s="1">
        <v>43620</v>
      </c>
      <c r="B1080" t="s">
        <v>9</v>
      </c>
      <c r="C1080" t="s">
        <v>239</v>
      </c>
      <c r="D1080">
        <v>1800</v>
      </c>
      <c r="E1080">
        <v>18</v>
      </c>
      <c r="F1080">
        <v>79.300003000000004</v>
      </c>
      <c r="G1080">
        <v>81.650002000000001</v>
      </c>
      <c r="H1080">
        <v>78.779999000000004</v>
      </c>
      <c r="I1080">
        <v>81.620002999999997</v>
      </c>
      <c r="J1080">
        <v>81.620002999999997</v>
      </c>
      <c r="K1080">
        <v>7526800</v>
      </c>
      <c r="L1080">
        <v>2.1190000000000002</v>
      </c>
      <c r="M1080">
        <v>4.5878504921086999E-2</v>
      </c>
      <c r="N1080">
        <v>7.9387303384391497E-3</v>
      </c>
      <c r="O1080">
        <v>-4.0968789424841202E-2</v>
      </c>
      <c r="P1080">
        <v>-4.2960517246676898E-2</v>
      </c>
      <c r="Q1080">
        <v>0.12568082653019599</v>
      </c>
      <c r="R1080">
        <v>3.0282259636332302E-2</v>
      </c>
      <c r="S1080">
        <v>1.66785980626015E-2</v>
      </c>
      <c r="T1080">
        <v>1.5043174932713701E-2</v>
      </c>
      <c r="U1080">
        <v>1.74380479703337E-2</v>
      </c>
      <c r="V1080">
        <v>90</v>
      </c>
      <c r="W1080">
        <v>66.529999000000004</v>
      </c>
      <c r="X1080">
        <v>-0.13606984649169701</v>
      </c>
      <c r="Y1080">
        <v>2.1205927310919401E-2</v>
      </c>
      <c r="Z1080">
        <v>1.1438881594124599</v>
      </c>
      <c r="AA1080">
        <v>1.1007029645019599</v>
      </c>
      <c r="AB1080">
        <v>0.88163135181780805</v>
      </c>
      <c r="AC1080" t="s">
        <v>263</v>
      </c>
      <c r="AD1080" t="s">
        <v>292</v>
      </c>
      <c r="AE1080" t="s">
        <v>62</v>
      </c>
      <c r="AF1080" t="s">
        <v>88</v>
      </c>
      <c r="AG1080" t="s">
        <v>293</v>
      </c>
      <c r="AH1080" s="45">
        <v>32477</v>
      </c>
      <c r="AI1080">
        <v>320187</v>
      </c>
      <c r="AK1080" t="s">
        <v>294</v>
      </c>
      <c r="AL1080" t="s">
        <v>295</v>
      </c>
      <c r="AM1080" t="s">
        <v>245</v>
      </c>
    </row>
    <row r="1081" spans="1:39" x14ac:dyDescent="0.3">
      <c r="A1081" s="1">
        <v>43630</v>
      </c>
      <c r="B1081" t="s">
        <v>9</v>
      </c>
      <c r="C1081" t="s">
        <v>246</v>
      </c>
      <c r="D1081">
        <v>1900</v>
      </c>
      <c r="E1081">
        <v>18</v>
      </c>
      <c r="F1081">
        <v>83.510002</v>
      </c>
      <c r="G1081">
        <v>83.860000999999997</v>
      </c>
      <c r="H1081">
        <v>83.040001000000004</v>
      </c>
      <c r="I1081">
        <v>83.440002000000007</v>
      </c>
      <c r="J1081">
        <v>83.440002000000007</v>
      </c>
      <c r="K1081">
        <v>4355600</v>
      </c>
      <c r="L1081">
        <v>2.093</v>
      </c>
      <c r="M1081">
        <v>-2.0353074604221198E-3</v>
      </c>
      <c r="N1081">
        <v>3.5958045243626599E-4</v>
      </c>
      <c r="O1081" s="44">
        <v>2.68819522349365E-5</v>
      </c>
      <c r="P1081">
        <v>-3.66992825972281E-2</v>
      </c>
      <c r="Q1081">
        <v>0.12935019611586601</v>
      </c>
      <c r="R1081">
        <v>9.5927954075701195E-3</v>
      </c>
      <c r="S1081">
        <v>1.56889644158014E-2</v>
      </c>
      <c r="T1081">
        <v>1.52234834376717E-2</v>
      </c>
      <c r="U1081">
        <v>1.7476270685842701E-2</v>
      </c>
      <c r="V1081">
        <v>90</v>
      </c>
      <c r="W1081">
        <v>66.529999000000004</v>
      </c>
      <c r="X1081">
        <v>-0.13606984649169701</v>
      </c>
      <c r="Y1081">
        <v>-1.6128120944145399E-3</v>
      </c>
      <c r="Z1081">
        <v>1.14044534409387</v>
      </c>
      <c r="AA1081">
        <v>1.1034264383905401</v>
      </c>
      <c r="AB1081">
        <v>1.0098516344233299</v>
      </c>
      <c r="AC1081" t="s">
        <v>263</v>
      </c>
      <c r="AD1081" t="s">
        <v>292</v>
      </c>
      <c r="AE1081" t="s">
        <v>62</v>
      </c>
      <c r="AF1081" t="s">
        <v>88</v>
      </c>
      <c r="AG1081" t="s">
        <v>293</v>
      </c>
      <c r="AH1081" s="45">
        <v>32477</v>
      </c>
      <c r="AI1081">
        <v>320187</v>
      </c>
      <c r="AK1081" t="s">
        <v>294</v>
      </c>
      <c r="AL1081" t="s">
        <v>295</v>
      </c>
      <c r="AM1081" t="s">
        <v>245</v>
      </c>
    </row>
    <row r="1082" spans="1:39" x14ac:dyDescent="0.3">
      <c r="A1082" s="1">
        <v>43563</v>
      </c>
      <c r="B1082" t="s">
        <v>9</v>
      </c>
      <c r="C1082" t="s">
        <v>246</v>
      </c>
      <c r="D1082">
        <v>600</v>
      </c>
      <c r="E1082">
        <v>19</v>
      </c>
      <c r="F1082">
        <v>85.010002</v>
      </c>
      <c r="G1082">
        <v>85.290001000000004</v>
      </c>
      <c r="H1082">
        <v>84.57</v>
      </c>
      <c r="I1082">
        <v>84.730002999999996</v>
      </c>
      <c r="J1082">
        <v>84.494819999999905</v>
      </c>
      <c r="K1082">
        <v>4705800</v>
      </c>
      <c r="L1082">
        <v>2.5190000000000001</v>
      </c>
      <c r="M1082">
        <v>-7.8763198458988003E-3</v>
      </c>
      <c r="N1082">
        <v>-5.8837404419908902E-3</v>
      </c>
      <c r="O1082">
        <v>-6.2356468930666997E-3</v>
      </c>
      <c r="P1082">
        <v>0.114996904818514</v>
      </c>
      <c r="Q1082">
        <v>0.23738443753255101</v>
      </c>
      <c r="R1082">
        <v>7.9439105065551401E-3</v>
      </c>
      <c r="S1082">
        <v>1.7233695041064898E-2</v>
      </c>
      <c r="T1082">
        <v>1.24340777773389E-2</v>
      </c>
      <c r="U1082">
        <v>1.7153639778423501E-2</v>
      </c>
      <c r="V1082">
        <v>88.589995999999999</v>
      </c>
      <c r="W1082">
        <v>64.989998</v>
      </c>
      <c r="X1082">
        <v>-0.13606984649169701</v>
      </c>
      <c r="Y1082">
        <v>1.0469119934194001E-3</v>
      </c>
      <c r="Z1082">
        <v>1.0871547320272901</v>
      </c>
      <c r="AA1082">
        <v>2.3224112462448998</v>
      </c>
      <c r="AB1082">
        <v>2.3864066866505702</v>
      </c>
      <c r="AC1082" t="s">
        <v>264</v>
      </c>
      <c r="AD1082" t="s">
        <v>292</v>
      </c>
      <c r="AE1082" t="s">
        <v>62</v>
      </c>
      <c r="AF1082" t="s">
        <v>88</v>
      </c>
      <c r="AG1082" t="s">
        <v>293</v>
      </c>
      <c r="AH1082" s="45">
        <v>32477</v>
      </c>
      <c r="AI1082">
        <v>320187</v>
      </c>
      <c r="AK1082" t="s">
        <v>294</v>
      </c>
      <c r="AL1082" t="s">
        <v>295</v>
      </c>
      <c r="AM1082" t="s">
        <v>245</v>
      </c>
    </row>
    <row r="1083" spans="1:39" x14ac:dyDescent="0.3">
      <c r="A1083" s="1">
        <v>43598</v>
      </c>
      <c r="B1083" t="s">
        <v>9</v>
      </c>
      <c r="C1083" t="s">
        <v>239</v>
      </c>
      <c r="D1083">
        <v>2700</v>
      </c>
      <c r="E1083">
        <v>19</v>
      </c>
      <c r="F1083">
        <v>81.650002000000001</v>
      </c>
      <c r="G1083">
        <v>82.629997000000003</v>
      </c>
      <c r="H1083">
        <v>81.319999999999993</v>
      </c>
      <c r="I1083">
        <v>82.529999000000004</v>
      </c>
      <c r="J1083">
        <v>82.300926000000004</v>
      </c>
      <c r="K1083">
        <v>6445200</v>
      </c>
      <c r="L1083">
        <v>2.4049999999999998</v>
      </c>
      <c r="M1083">
        <v>-1.7059465165577301E-2</v>
      </c>
      <c r="N1083">
        <v>-1.25227004633514E-2</v>
      </c>
      <c r="O1083">
        <v>-2.8076616125650201E-2</v>
      </c>
      <c r="P1083">
        <v>-1.1268537059697201E-2</v>
      </c>
      <c r="Q1083">
        <v>0.205614130665733</v>
      </c>
      <c r="R1083">
        <v>1.18605179643661E-2</v>
      </c>
      <c r="S1083">
        <v>1.2003369985968499E-2</v>
      </c>
      <c r="T1083">
        <v>1.323148039047E-2</v>
      </c>
      <c r="U1083">
        <v>1.7123269451575E-2</v>
      </c>
      <c r="V1083">
        <v>90</v>
      </c>
      <c r="W1083">
        <v>66.529999000000004</v>
      </c>
      <c r="X1083">
        <v>-0.13606984649169701</v>
      </c>
      <c r="Y1083">
        <v>-2.4426469085879299E-2</v>
      </c>
      <c r="Z1083">
        <v>1.1160833153479699</v>
      </c>
      <c r="AA1083">
        <v>2.0391715636905601</v>
      </c>
      <c r="AB1083">
        <v>2.0235353583699198</v>
      </c>
      <c r="AC1083" t="s">
        <v>264</v>
      </c>
      <c r="AD1083" t="s">
        <v>292</v>
      </c>
      <c r="AE1083" t="s">
        <v>62</v>
      </c>
      <c r="AF1083" t="s">
        <v>88</v>
      </c>
      <c r="AG1083" t="s">
        <v>293</v>
      </c>
      <c r="AH1083" s="45">
        <v>32477</v>
      </c>
      <c r="AI1083">
        <v>320187</v>
      </c>
      <c r="AK1083" t="s">
        <v>294</v>
      </c>
      <c r="AL1083" t="s">
        <v>295</v>
      </c>
      <c r="AM1083" t="s">
        <v>245</v>
      </c>
    </row>
    <row r="1084" spans="1:39" x14ac:dyDescent="0.3">
      <c r="A1084" s="1">
        <v>43613</v>
      </c>
      <c r="B1084" t="s">
        <v>9</v>
      </c>
      <c r="C1084" t="s">
        <v>246</v>
      </c>
      <c r="D1084">
        <v>1500</v>
      </c>
      <c r="E1084">
        <v>19</v>
      </c>
      <c r="F1084">
        <v>82.849997999999999</v>
      </c>
      <c r="G1084">
        <v>83.190002000000007</v>
      </c>
      <c r="H1084">
        <v>81.129997000000003</v>
      </c>
      <c r="I1084">
        <v>81.199996999999996</v>
      </c>
      <c r="J1084">
        <v>80.974609000000001</v>
      </c>
      <c r="K1084">
        <v>7927300</v>
      </c>
      <c r="L1084">
        <v>2.2679999999999998</v>
      </c>
      <c r="M1084">
        <v>-1.1753424896889301E-2</v>
      </c>
      <c r="N1084">
        <v>-2.0116544992648599E-2</v>
      </c>
      <c r="O1084">
        <v>-7.5409114562881699E-2</v>
      </c>
      <c r="P1084">
        <v>-5.2534334235770801E-2</v>
      </c>
      <c r="Q1084">
        <v>0.12853486032147801</v>
      </c>
      <c r="R1084">
        <v>7.9786557519324897E-3</v>
      </c>
      <c r="S1084">
        <v>1.1177435463974501E-2</v>
      </c>
      <c r="T1084">
        <v>1.33563006635914E-2</v>
      </c>
      <c r="U1084">
        <v>1.7125853200170099E-2</v>
      </c>
      <c r="V1084">
        <v>90</v>
      </c>
      <c r="W1084">
        <v>66.529999000000004</v>
      </c>
      <c r="X1084">
        <v>-0.13606984649169701</v>
      </c>
      <c r="Y1084">
        <v>-8.4109499934704197E-3</v>
      </c>
      <c r="Z1084">
        <v>1.11945058921584</v>
      </c>
      <c r="AA1084">
        <v>1.1541711641374099</v>
      </c>
      <c r="AB1084">
        <v>1.44361844973797</v>
      </c>
      <c r="AC1084" t="s">
        <v>264</v>
      </c>
      <c r="AD1084" t="s">
        <v>292</v>
      </c>
      <c r="AE1084" t="s">
        <v>62</v>
      </c>
      <c r="AF1084" t="s">
        <v>88</v>
      </c>
      <c r="AG1084" t="s">
        <v>293</v>
      </c>
      <c r="AH1084" s="45">
        <v>32477</v>
      </c>
      <c r="AI1084">
        <v>320187</v>
      </c>
      <c r="AK1084" t="s">
        <v>294</v>
      </c>
      <c r="AL1084" t="s">
        <v>295</v>
      </c>
      <c r="AM1084" t="s">
        <v>245</v>
      </c>
    </row>
    <row r="1085" spans="1:39" x14ac:dyDescent="0.3">
      <c r="A1085" s="1">
        <v>43563</v>
      </c>
      <c r="B1085" t="s">
        <v>9</v>
      </c>
      <c r="C1085" t="s">
        <v>246</v>
      </c>
      <c r="D1085">
        <v>1000</v>
      </c>
      <c r="E1085">
        <v>20</v>
      </c>
      <c r="F1085">
        <v>85.010002</v>
      </c>
      <c r="G1085">
        <v>85.290001000000004</v>
      </c>
      <c r="H1085">
        <v>84.57</v>
      </c>
      <c r="I1085">
        <v>84.730002999999996</v>
      </c>
      <c r="J1085">
        <v>84.494819999999905</v>
      </c>
      <c r="K1085">
        <v>4705800</v>
      </c>
      <c r="L1085">
        <v>2.5190000000000001</v>
      </c>
      <c r="M1085">
        <v>-7.8763198458988003E-3</v>
      </c>
      <c r="N1085">
        <v>-5.8837404419908902E-3</v>
      </c>
      <c r="O1085">
        <v>-6.2356468930666997E-3</v>
      </c>
      <c r="P1085">
        <v>0.114996904818514</v>
      </c>
      <c r="Q1085">
        <v>0.23738443753255101</v>
      </c>
      <c r="R1085">
        <v>7.9439105065551401E-3</v>
      </c>
      <c r="S1085">
        <v>1.7233695041064898E-2</v>
      </c>
      <c r="T1085">
        <v>1.24340777773389E-2</v>
      </c>
      <c r="U1085">
        <v>1.7153639778423501E-2</v>
      </c>
      <c r="V1085">
        <v>88.589995999999999</v>
      </c>
      <c r="W1085">
        <v>64.989998</v>
      </c>
      <c r="X1085">
        <v>-0.13606984649169701</v>
      </c>
      <c r="Y1085">
        <v>1.0469119934194001E-3</v>
      </c>
      <c r="Z1085">
        <v>1.0871547320272901</v>
      </c>
      <c r="AA1085">
        <v>2.3224112462448998</v>
      </c>
      <c r="AB1085">
        <v>2.3864066866505702</v>
      </c>
      <c r="AC1085" t="s">
        <v>265</v>
      </c>
      <c r="AD1085" t="s">
        <v>292</v>
      </c>
      <c r="AE1085" t="s">
        <v>62</v>
      </c>
      <c r="AF1085" t="s">
        <v>88</v>
      </c>
      <c r="AG1085" t="s">
        <v>293</v>
      </c>
      <c r="AH1085" s="45">
        <v>32477</v>
      </c>
      <c r="AI1085">
        <v>320187</v>
      </c>
      <c r="AK1085" t="s">
        <v>294</v>
      </c>
      <c r="AL1085" t="s">
        <v>295</v>
      </c>
      <c r="AM1085" t="s">
        <v>245</v>
      </c>
    </row>
    <row r="1086" spans="1:39" x14ac:dyDescent="0.3">
      <c r="A1086" s="1">
        <v>43566</v>
      </c>
      <c r="B1086" t="s">
        <v>9</v>
      </c>
      <c r="C1086" t="s">
        <v>246</v>
      </c>
      <c r="D1086">
        <v>1300</v>
      </c>
      <c r="E1086">
        <v>20</v>
      </c>
      <c r="F1086">
        <v>84.900002000000001</v>
      </c>
      <c r="G1086">
        <v>85.050003000000004</v>
      </c>
      <c r="H1086">
        <v>84.279999000000004</v>
      </c>
      <c r="I1086">
        <v>85</v>
      </c>
      <c r="J1086">
        <v>84.764068999999907</v>
      </c>
      <c r="K1086">
        <v>3347400</v>
      </c>
      <c r="L1086">
        <v>2.504</v>
      </c>
      <c r="M1086">
        <v>1.41276311859988E-3</v>
      </c>
      <c r="N1086">
        <v>-3.2886708202040098E-3</v>
      </c>
      <c r="O1086">
        <v>-5.0460182426997902E-3</v>
      </c>
      <c r="P1086">
        <v>0.108976384905535</v>
      </c>
      <c r="Q1086">
        <v>0.25128186615933801</v>
      </c>
      <c r="R1086">
        <v>5.9692486944474396E-3</v>
      </c>
      <c r="S1086">
        <v>1.7078700203874499E-2</v>
      </c>
      <c r="T1086">
        <v>1.23809330363277E-2</v>
      </c>
      <c r="U1086">
        <v>1.7154790321489401E-2</v>
      </c>
      <c r="V1086">
        <v>88.589995999999999</v>
      </c>
      <c r="W1086">
        <v>64.989998</v>
      </c>
      <c r="X1086">
        <v>-0.13606984649169701</v>
      </c>
      <c r="Y1086" s="44">
        <v>3.8122194279549302E-5</v>
      </c>
      <c r="Z1086">
        <v>1.1045343793064399</v>
      </c>
      <c r="AA1086">
        <v>2.4846630481099501</v>
      </c>
      <c r="AB1086">
        <v>2.3320958826840101</v>
      </c>
      <c r="AC1086" t="s">
        <v>265</v>
      </c>
      <c r="AD1086" t="s">
        <v>292</v>
      </c>
      <c r="AE1086" t="s">
        <v>62</v>
      </c>
      <c r="AF1086" t="s">
        <v>88</v>
      </c>
      <c r="AG1086" t="s">
        <v>293</v>
      </c>
      <c r="AH1086" s="45">
        <v>32477</v>
      </c>
      <c r="AI1086">
        <v>320187</v>
      </c>
      <c r="AK1086" t="s">
        <v>294</v>
      </c>
      <c r="AL1086" t="s">
        <v>295</v>
      </c>
      <c r="AM1086" t="s">
        <v>245</v>
      </c>
    </row>
    <row r="1087" spans="1:39" x14ac:dyDescent="0.3">
      <c r="A1087" s="1">
        <v>43572</v>
      </c>
      <c r="B1087" t="s">
        <v>9</v>
      </c>
      <c r="C1087" t="s">
        <v>246</v>
      </c>
      <c r="D1087">
        <v>2100</v>
      </c>
      <c r="E1087">
        <v>20</v>
      </c>
      <c r="F1087">
        <v>87.949996999999996</v>
      </c>
      <c r="G1087">
        <v>88.970000999999996</v>
      </c>
      <c r="H1087">
        <v>87.449996999999996</v>
      </c>
      <c r="I1087">
        <v>88.730002999999996</v>
      </c>
      <c r="J1087">
        <v>88.483718999999994</v>
      </c>
      <c r="K1087">
        <v>5694900</v>
      </c>
      <c r="L1087">
        <v>2.5920000000000001</v>
      </c>
      <c r="M1087">
        <v>1.0536588228434E-2</v>
      </c>
      <c r="N1087">
        <v>4.4359593724139897E-2</v>
      </c>
      <c r="O1087">
        <v>1.0308829294383599E-2</v>
      </c>
      <c r="P1087">
        <v>0.135569705965672</v>
      </c>
      <c r="Q1087">
        <v>0.28410507256285999</v>
      </c>
      <c r="R1087">
        <v>4.9778693899698899E-3</v>
      </c>
      <c r="S1087">
        <v>1.7351774274274399E-2</v>
      </c>
      <c r="T1087">
        <v>1.22597637779987E-2</v>
      </c>
      <c r="U1087">
        <v>1.7167998338224799E-2</v>
      </c>
      <c r="V1087">
        <v>88.970000999999996</v>
      </c>
      <c r="W1087">
        <v>64.989998</v>
      </c>
      <c r="X1087">
        <v>-0.13606984649169701</v>
      </c>
      <c r="Y1087">
        <v>-2.2764010197428601E-3</v>
      </c>
      <c r="Z1087">
        <v>1.10944600209657</v>
      </c>
      <c r="AA1087">
        <v>2.8542605469973599</v>
      </c>
      <c r="AB1087">
        <v>2.6563107688972298</v>
      </c>
      <c r="AC1087" t="s">
        <v>265</v>
      </c>
      <c r="AD1087" t="s">
        <v>292</v>
      </c>
      <c r="AE1087" t="s">
        <v>62</v>
      </c>
      <c r="AF1087" t="s">
        <v>88</v>
      </c>
      <c r="AG1087" t="s">
        <v>293</v>
      </c>
      <c r="AH1087" s="45">
        <v>32477</v>
      </c>
      <c r="AI1087">
        <v>320187</v>
      </c>
      <c r="AK1087" t="s">
        <v>294</v>
      </c>
      <c r="AL1087" t="s">
        <v>295</v>
      </c>
      <c r="AM1087" t="s">
        <v>245</v>
      </c>
    </row>
    <row r="1088" spans="1:39" x14ac:dyDescent="0.3">
      <c r="A1088" s="1">
        <v>43609</v>
      </c>
      <c r="B1088" t="s">
        <v>9</v>
      </c>
      <c r="C1088" t="s">
        <v>246</v>
      </c>
      <c r="D1088">
        <v>1700</v>
      </c>
      <c r="E1088">
        <v>20</v>
      </c>
      <c r="F1088">
        <v>82.199996999999996</v>
      </c>
      <c r="G1088">
        <v>83.169997999999893</v>
      </c>
      <c r="H1088">
        <v>82.089995999999999</v>
      </c>
      <c r="I1088">
        <v>82.160004000000001</v>
      </c>
      <c r="J1088">
        <v>81.931952999999993</v>
      </c>
      <c r="K1088">
        <v>5999000</v>
      </c>
      <c r="L1088">
        <v>2.3239999999999998</v>
      </c>
      <c r="M1088">
        <v>-5.8252750827178304E-3</v>
      </c>
      <c r="N1088">
        <v>-2.8910960641570602E-2</v>
      </c>
      <c r="O1088">
        <v>-7.3090278502830702E-2</v>
      </c>
      <c r="P1088">
        <v>-3.3411139619509901E-2</v>
      </c>
      <c r="Q1088">
        <v>0.15199416649886099</v>
      </c>
      <c r="R1088">
        <v>1.0635705103156199E-2</v>
      </c>
      <c r="S1088">
        <v>1.1105890508504E-2</v>
      </c>
      <c r="T1088">
        <v>1.33213908845071E-2</v>
      </c>
      <c r="U1088">
        <v>1.71226855325913E-2</v>
      </c>
      <c r="V1088">
        <v>90</v>
      </c>
      <c r="W1088">
        <v>66.529999000000004</v>
      </c>
      <c r="X1088">
        <v>-0.13606984649169701</v>
      </c>
      <c r="Y1088">
        <v>1.3526439988342199E-3</v>
      </c>
      <c r="Z1088">
        <v>1.1171740718016301</v>
      </c>
      <c r="AA1088">
        <v>1.4112638590248401</v>
      </c>
      <c r="AB1088">
        <v>1.52810657788232</v>
      </c>
      <c r="AC1088" t="s">
        <v>265</v>
      </c>
      <c r="AD1088" t="s">
        <v>292</v>
      </c>
      <c r="AE1088" t="s">
        <v>62</v>
      </c>
      <c r="AF1088" t="s">
        <v>88</v>
      </c>
      <c r="AG1088" t="s">
        <v>293</v>
      </c>
      <c r="AH1088" s="45">
        <v>32477</v>
      </c>
      <c r="AI1088">
        <v>320187</v>
      </c>
      <c r="AK1088" t="s">
        <v>294</v>
      </c>
      <c r="AL1088" t="s">
        <v>295</v>
      </c>
      <c r="AM1088" t="s">
        <v>245</v>
      </c>
    </row>
    <row r="1089" spans="1:39" x14ac:dyDescent="0.3">
      <c r="A1089" s="1">
        <v>43622</v>
      </c>
      <c r="B1089" t="s">
        <v>9</v>
      </c>
      <c r="C1089" t="s">
        <v>246</v>
      </c>
      <c r="D1089">
        <v>1300</v>
      </c>
      <c r="E1089">
        <v>20</v>
      </c>
      <c r="F1089">
        <v>82.720000999999996</v>
      </c>
      <c r="G1089">
        <v>83.059997999999993</v>
      </c>
      <c r="H1089">
        <v>82.080001999999993</v>
      </c>
      <c r="I1089">
        <v>82.449996999999996</v>
      </c>
      <c r="J1089">
        <v>82.449996999999996</v>
      </c>
      <c r="K1089">
        <v>4953000</v>
      </c>
      <c r="L1089">
        <v>2.1240000000000001</v>
      </c>
      <c r="M1089">
        <v>-3.2694102291747798E-3</v>
      </c>
      <c r="N1089">
        <v>4.2237946528484699E-2</v>
      </c>
      <c r="O1089">
        <v>-1.0713046981992399E-2</v>
      </c>
      <c r="P1089">
        <v>-3.0733864982097299E-2</v>
      </c>
      <c r="Q1089">
        <v>0.118224403527859</v>
      </c>
      <c r="R1089">
        <v>2.5699177508825201E-2</v>
      </c>
      <c r="S1089">
        <v>1.61007656914725E-2</v>
      </c>
      <c r="T1089">
        <v>1.51439780434472E-2</v>
      </c>
      <c r="U1089">
        <v>1.74352081671981E-2</v>
      </c>
      <c r="V1089">
        <v>90</v>
      </c>
      <c r="W1089">
        <v>66.529999000000004</v>
      </c>
      <c r="X1089">
        <v>-0.13606984649169701</v>
      </c>
      <c r="Y1089">
        <v>6.1168407152111899E-3</v>
      </c>
      <c r="Z1089">
        <v>1.14071171712599</v>
      </c>
      <c r="AA1089">
        <v>1.01226179476462</v>
      </c>
      <c r="AB1089">
        <v>0.92145646410572402</v>
      </c>
      <c r="AC1089" t="s">
        <v>265</v>
      </c>
      <c r="AD1089" t="s">
        <v>292</v>
      </c>
      <c r="AE1089" t="s">
        <v>62</v>
      </c>
      <c r="AF1089" t="s">
        <v>88</v>
      </c>
      <c r="AG1089" t="s">
        <v>293</v>
      </c>
      <c r="AH1089" s="45">
        <v>32477</v>
      </c>
      <c r="AI1089">
        <v>320187</v>
      </c>
      <c r="AK1089" t="s">
        <v>294</v>
      </c>
      <c r="AL1089" t="s">
        <v>295</v>
      </c>
      <c r="AM1089" t="s">
        <v>245</v>
      </c>
    </row>
    <row r="1090" spans="1:39" x14ac:dyDescent="0.3">
      <c r="A1090" s="1">
        <v>43641</v>
      </c>
      <c r="B1090" t="s">
        <v>9</v>
      </c>
      <c r="C1090" t="s">
        <v>239</v>
      </c>
      <c r="D1090">
        <v>1400</v>
      </c>
      <c r="E1090">
        <v>20</v>
      </c>
      <c r="F1090">
        <v>84.599997999999999</v>
      </c>
      <c r="G1090">
        <v>84.690002000000007</v>
      </c>
      <c r="H1090">
        <v>82.160004000000001</v>
      </c>
      <c r="I1090">
        <v>82.620002999999997</v>
      </c>
      <c r="J1090">
        <v>82.620002999999997</v>
      </c>
      <c r="K1090">
        <v>7339900</v>
      </c>
      <c r="L1090">
        <v>1.994</v>
      </c>
      <c r="M1090">
        <v>-2.24997160836897E-2</v>
      </c>
      <c r="N1090">
        <v>-2.0130082315559399E-2</v>
      </c>
      <c r="O1090">
        <v>2.5374819049143798E-3</v>
      </c>
      <c r="P1090">
        <v>-6.3770691097187401E-3</v>
      </c>
      <c r="Q1090">
        <v>0.12869208715691799</v>
      </c>
      <c r="R1090">
        <v>1.7009537215047998E-2</v>
      </c>
      <c r="S1090">
        <v>1.79069664997774E-2</v>
      </c>
      <c r="T1090">
        <v>1.34619696328881E-2</v>
      </c>
      <c r="U1090">
        <v>1.7631491501863501E-2</v>
      </c>
      <c r="V1090">
        <v>90</v>
      </c>
      <c r="W1090">
        <v>66.529999000000004</v>
      </c>
      <c r="X1090">
        <v>-0.13606984649169701</v>
      </c>
      <c r="Y1090">
        <v>-9.5417756928269908E-3</v>
      </c>
      <c r="Z1090">
        <v>1.1506617768262599</v>
      </c>
      <c r="AA1090">
        <v>1.08926446045042</v>
      </c>
      <c r="AB1090">
        <v>1.16509921347637</v>
      </c>
      <c r="AC1090" t="s">
        <v>265</v>
      </c>
      <c r="AD1090" t="s">
        <v>292</v>
      </c>
      <c r="AE1090" t="s">
        <v>62</v>
      </c>
      <c r="AF1090" t="s">
        <v>88</v>
      </c>
      <c r="AG1090" t="s">
        <v>293</v>
      </c>
      <c r="AH1090" s="45">
        <v>32477</v>
      </c>
      <c r="AI1090">
        <v>320187</v>
      </c>
      <c r="AK1090" t="s">
        <v>294</v>
      </c>
      <c r="AL1090" t="s">
        <v>295</v>
      </c>
      <c r="AM1090" t="s">
        <v>245</v>
      </c>
    </row>
    <row r="1091" spans="1:39" x14ac:dyDescent="0.3">
      <c r="A1091" s="1">
        <v>43567</v>
      </c>
      <c r="B1091" t="s">
        <v>10</v>
      </c>
      <c r="C1091" t="s">
        <v>239</v>
      </c>
      <c r="D1091">
        <v>200</v>
      </c>
      <c r="E1091">
        <v>1</v>
      </c>
      <c r="F1091">
        <v>162</v>
      </c>
      <c r="G1091">
        <v>162.5</v>
      </c>
      <c r="H1091">
        <v>159.5</v>
      </c>
      <c r="I1091">
        <v>160.71000699999999</v>
      </c>
      <c r="J1091">
        <v>160.71000699999999</v>
      </c>
      <c r="K1091">
        <v>2844200</v>
      </c>
      <c r="L1091">
        <v>2.56</v>
      </c>
      <c r="M1091">
        <v>-1.2437157689884799E-4</v>
      </c>
      <c r="N1091">
        <v>1.34684841495387E-2</v>
      </c>
      <c r="O1091">
        <v>5.6159450355389101E-3</v>
      </c>
      <c r="P1091">
        <v>8.5434420396655802E-2</v>
      </c>
      <c r="Q1091">
        <v>0.28051064701783202</v>
      </c>
      <c r="R1091">
        <v>1.10559218843499E-2</v>
      </c>
      <c r="S1091">
        <v>1.4930010024159199E-2</v>
      </c>
      <c r="T1091">
        <v>1.46738134825601E-2</v>
      </c>
      <c r="U1091">
        <v>2.12571219362746E-2</v>
      </c>
      <c r="V1091">
        <v>166.990005</v>
      </c>
      <c r="W1091">
        <v>113.599998</v>
      </c>
      <c r="X1091">
        <v>-0.146699681884602</v>
      </c>
      <c r="Y1091">
        <v>6.5875784763498903E-3</v>
      </c>
      <c r="Z1091">
        <v>1.7153282529445999</v>
      </c>
      <c r="AA1091">
        <v>2.6769058339127301</v>
      </c>
      <c r="AB1091">
        <v>2.8436498877552698</v>
      </c>
      <c r="AC1091" t="s">
        <v>240</v>
      </c>
      <c r="AD1091" t="s">
        <v>296</v>
      </c>
      <c r="AE1091" t="s">
        <v>56</v>
      </c>
      <c r="AF1091" t="s">
        <v>68</v>
      </c>
      <c r="AG1091" t="s">
        <v>297</v>
      </c>
      <c r="AH1091" s="45">
        <v>39706</v>
      </c>
      <c r="AI1091">
        <v>1108524</v>
      </c>
      <c r="AK1091" t="s">
        <v>298</v>
      </c>
      <c r="AL1091" t="s">
        <v>276</v>
      </c>
      <c r="AM1091" t="s">
        <v>245</v>
      </c>
    </row>
    <row r="1092" spans="1:39" x14ac:dyDescent="0.3">
      <c r="A1092" s="1">
        <v>43609</v>
      </c>
      <c r="B1092" t="s">
        <v>10</v>
      </c>
      <c r="C1092" t="s">
        <v>246</v>
      </c>
      <c r="D1092">
        <v>1100</v>
      </c>
      <c r="E1092">
        <v>1</v>
      </c>
      <c r="F1092">
        <v>154.88999899999999</v>
      </c>
      <c r="G1092">
        <v>156.929993</v>
      </c>
      <c r="H1092">
        <v>154.16000399999999</v>
      </c>
      <c r="I1092">
        <v>154.509995</v>
      </c>
      <c r="J1092">
        <v>154.509995</v>
      </c>
      <c r="K1092">
        <v>3151700</v>
      </c>
      <c r="L1092">
        <v>2.3239999999999998</v>
      </c>
      <c r="M1092">
        <v>5.1910310248182504E-3</v>
      </c>
      <c r="N1092">
        <v>-3.8832664918990998E-4</v>
      </c>
      <c r="O1092">
        <v>-3.2161227700774703E-2</v>
      </c>
      <c r="P1092">
        <v>-4.33791130413178E-2</v>
      </c>
      <c r="Q1092">
        <v>0.18752567618696001</v>
      </c>
      <c r="R1092">
        <v>1.4910307079029E-2</v>
      </c>
      <c r="S1092">
        <v>1.9830131829362999E-2</v>
      </c>
      <c r="T1092">
        <v>1.6196110567991601E-2</v>
      </c>
      <c r="U1092">
        <v>2.1565798235120899E-2</v>
      </c>
      <c r="V1092">
        <v>167.55999800000001</v>
      </c>
      <c r="W1092">
        <v>113.599998</v>
      </c>
      <c r="X1092">
        <v>-0.146699681884602</v>
      </c>
      <c r="Y1092">
        <v>1.3526439988342199E-3</v>
      </c>
      <c r="Z1092">
        <v>1.74539008634839</v>
      </c>
      <c r="AA1092">
        <v>1.5884357869313901</v>
      </c>
      <c r="AB1092">
        <v>1.7761218643077099</v>
      </c>
      <c r="AC1092" t="s">
        <v>240</v>
      </c>
      <c r="AD1092" t="s">
        <v>296</v>
      </c>
      <c r="AE1092" t="s">
        <v>56</v>
      </c>
      <c r="AF1092" t="s">
        <v>68</v>
      </c>
      <c r="AG1092" t="s">
        <v>297</v>
      </c>
      <c r="AH1092" s="45">
        <v>39706</v>
      </c>
      <c r="AI1092">
        <v>1108524</v>
      </c>
      <c r="AK1092" t="s">
        <v>298</v>
      </c>
      <c r="AL1092" t="s">
        <v>276</v>
      </c>
      <c r="AM1092" t="s">
        <v>245</v>
      </c>
    </row>
    <row r="1093" spans="1:39" x14ac:dyDescent="0.3">
      <c r="A1093" s="1">
        <v>43566</v>
      </c>
      <c r="B1093" t="s">
        <v>10</v>
      </c>
      <c r="C1093" t="s">
        <v>246</v>
      </c>
      <c r="D1093">
        <v>100</v>
      </c>
      <c r="E1093">
        <v>2</v>
      </c>
      <c r="F1093">
        <v>160.16000399999999</v>
      </c>
      <c r="G1093">
        <v>160.83000200000001</v>
      </c>
      <c r="H1093">
        <v>159.020004</v>
      </c>
      <c r="I1093">
        <v>160.729996</v>
      </c>
      <c r="J1093">
        <v>160.729996</v>
      </c>
      <c r="K1093">
        <v>2578400</v>
      </c>
      <c r="L1093">
        <v>2.504</v>
      </c>
      <c r="M1093">
        <v>3.0531911338361598E-3</v>
      </c>
      <c r="N1093">
        <v>1.3845120138950799E-2</v>
      </c>
      <c r="O1093">
        <v>1.53603034952879E-2</v>
      </c>
      <c r="P1093">
        <v>8.9021302693311793E-2</v>
      </c>
      <c r="Q1093">
        <v>0.29925875228120102</v>
      </c>
      <c r="R1093">
        <v>1.103318116661E-2</v>
      </c>
      <c r="S1093">
        <v>1.5062167921084399E-2</v>
      </c>
      <c r="T1093">
        <v>1.46749351100228E-2</v>
      </c>
      <c r="U1093">
        <v>2.12855625302583E-2</v>
      </c>
      <c r="V1093">
        <v>166.990005</v>
      </c>
      <c r="W1093">
        <v>113.599998</v>
      </c>
      <c r="X1093">
        <v>-0.146699681884602</v>
      </c>
      <c r="Y1093" s="44">
        <v>3.8122194279549302E-5</v>
      </c>
      <c r="Z1093">
        <v>1.72000550259875</v>
      </c>
      <c r="AA1093">
        <v>2.8838384203204401</v>
      </c>
      <c r="AB1093">
        <v>2.8598719669196702</v>
      </c>
      <c r="AC1093" t="s">
        <v>247</v>
      </c>
      <c r="AD1093" t="s">
        <v>296</v>
      </c>
      <c r="AE1093" t="s">
        <v>56</v>
      </c>
      <c r="AF1093" t="s">
        <v>68</v>
      </c>
      <c r="AG1093" t="s">
        <v>297</v>
      </c>
      <c r="AH1093" s="45">
        <v>39706</v>
      </c>
      <c r="AI1093">
        <v>1108524</v>
      </c>
      <c r="AK1093" t="s">
        <v>298</v>
      </c>
      <c r="AL1093" t="s">
        <v>276</v>
      </c>
      <c r="AM1093" t="s">
        <v>245</v>
      </c>
    </row>
    <row r="1094" spans="1:39" x14ac:dyDescent="0.3">
      <c r="A1094" s="1">
        <v>43628</v>
      </c>
      <c r="B1094" t="s">
        <v>10</v>
      </c>
      <c r="C1094" t="s">
        <v>246</v>
      </c>
      <c r="D1094">
        <v>200</v>
      </c>
      <c r="E1094">
        <v>2</v>
      </c>
      <c r="F1094">
        <v>151.11000100000001</v>
      </c>
      <c r="G1094">
        <v>152.320007</v>
      </c>
      <c r="H1094">
        <v>150.14999399999999</v>
      </c>
      <c r="I1094">
        <v>151.279999</v>
      </c>
      <c r="J1094">
        <v>151.279999</v>
      </c>
      <c r="K1094">
        <v>7161300</v>
      </c>
      <c r="L1094">
        <v>2.1269999999999998</v>
      </c>
      <c r="M1094">
        <v>7.4976632706443697E-3</v>
      </c>
      <c r="N1094">
        <v>-4.6243567636847803E-2</v>
      </c>
      <c r="O1094">
        <v>-5.5666339668490002E-2</v>
      </c>
      <c r="P1094">
        <v>-5.4853179342213003E-2</v>
      </c>
      <c r="Q1094">
        <v>0.12144191251502399</v>
      </c>
      <c r="R1094">
        <v>2.7520500331023101E-2</v>
      </c>
      <c r="S1094">
        <v>2.7277913784813802E-2</v>
      </c>
      <c r="T1094">
        <v>1.99543375481426E-2</v>
      </c>
      <c r="U1094">
        <v>2.23920026903889E-2</v>
      </c>
      <c r="V1094">
        <v>167.55999800000001</v>
      </c>
      <c r="W1094">
        <v>113.599998</v>
      </c>
      <c r="X1094">
        <v>-0.15205335500848699</v>
      </c>
      <c r="Y1094">
        <v>-2.0396578921351798E-3</v>
      </c>
      <c r="Z1094">
        <v>1.7598580969098701</v>
      </c>
      <c r="AA1094">
        <v>0.90497850028776505</v>
      </c>
      <c r="AB1094">
        <v>1.1327551341097499</v>
      </c>
      <c r="AC1094" t="s">
        <v>247</v>
      </c>
      <c r="AD1094" t="s">
        <v>296</v>
      </c>
      <c r="AE1094" t="s">
        <v>56</v>
      </c>
      <c r="AF1094" t="s">
        <v>68</v>
      </c>
      <c r="AG1094" t="s">
        <v>297</v>
      </c>
      <c r="AH1094" s="45">
        <v>39706</v>
      </c>
      <c r="AI1094">
        <v>1108524</v>
      </c>
      <c r="AK1094" t="s">
        <v>298</v>
      </c>
      <c r="AL1094" t="s">
        <v>276</v>
      </c>
      <c r="AM1094" t="s">
        <v>245</v>
      </c>
    </row>
    <row r="1095" spans="1:39" x14ac:dyDescent="0.3">
      <c r="A1095" s="1">
        <v>43644</v>
      </c>
      <c r="B1095" t="s">
        <v>10</v>
      </c>
      <c r="C1095" t="s">
        <v>246</v>
      </c>
      <c r="D1095">
        <v>100</v>
      </c>
      <c r="E1095">
        <v>2</v>
      </c>
      <c r="F1095">
        <v>150.41999799999999</v>
      </c>
      <c r="G1095">
        <v>151.770004</v>
      </c>
      <c r="H1095">
        <v>149.60000600000001</v>
      </c>
      <c r="I1095">
        <v>151.729996</v>
      </c>
      <c r="J1095">
        <v>151.729996</v>
      </c>
      <c r="K1095">
        <v>6936600</v>
      </c>
      <c r="L1095">
        <v>2</v>
      </c>
      <c r="M1095">
        <v>6.8778394721879304E-3</v>
      </c>
      <c r="N1095">
        <v>-3.31235527459008E-2</v>
      </c>
      <c r="O1095">
        <v>-7.61610285734043E-3</v>
      </c>
      <c r="P1095">
        <v>-4.2831436757466201E-2</v>
      </c>
      <c r="Q1095">
        <v>0.130100694683117</v>
      </c>
      <c r="R1095">
        <v>1.7129919487645799E-2</v>
      </c>
      <c r="S1095">
        <v>2.4586434808128499E-2</v>
      </c>
      <c r="T1095">
        <v>1.9720195670010401E-2</v>
      </c>
      <c r="U1095">
        <v>2.24403075546032E-2</v>
      </c>
      <c r="V1095">
        <v>167.55999800000001</v>
      </c>
      <c r="W1095">
        <v>113.599998</v>
      </c>
      <c r="X1095">
        <v>-0.15205335500848699</v>
      </c>
      <c r="Y1095">
        <v>5.7409418775350302E-3</v>
      </c>
      <c r="Z1095">
        <v>1.77024439259667</v>
      </c>
      <c r="AA1095">
        <v>0.93332487899207495</v>
      </c>
      <c r="AB1095">
        <v>0.77009560989286097</v>
      </c>
      <c r="AC1095" t="s">
        <v>247</v>
      </c>
      <c r="AD1095" t="s">
        <v>296</v>
      </c>
      <c r="AE1095" t="s">
        <v>56</v>
      </c>
      <c r="AF1095" t="s">
        <v>68</v>
      </c>
      <c r="AG1095" t="s">
        <v>297</v>
      </c>
      <c r="AH1095" s="45">
        <v>39706</v>
      </c>
      <c r="AI1095">
        <v>1108524</v>
      </c>
      <c r="AK1095" t="s">
        <v>298</v>
      </c>
      <c r="AL1095" t="s">
        <v>276</v>
      </c>
      <c r="AM1095" t="s">
        <v>245</v>
      </c>
    </row>
    <row r="1096" spans="1:39" x14ac:dyDescent="0.3">
      <c r="A1096" s="1">
        <v>43564</v>
      </c>
      <c r="B1096" t="s">
        <v>10</v>
      </c>
      <c r="C1096" t="s">
        <v>246</v>
      </c>
      <c r="D1096">
        <v>400</v>
      </c>
      <c r="E1096">
        <v>3</v>
      </c>
      <c r="F1096">
        <v>157.03999299999899</v>
      </c>
      <c r="G1096">
        <v>158.35000600000001</v>
      </c>
      <c r="H1096">
        <v>156.64999399999999</v>
      </c>
      <c r="I1096">
        <v>156.970001</v>
      </c>
      <c r="J1096">
        <v>156.970001</v>
      </c>
      <c r="K1096">
        <v>5642900</v>
      </c>
      <c r="L1096">
        <v>2.4990000000000001</v>
      </c>
      <c r="M1096">
        <v>-9.5105966072998992E-3</v>
      </c>
      <c r="N1096">
        <v>-2.2301504116659199E-2</v>
      </c>
      <c r="O1096">
        <v>1.22425847651797E-2</v>
      </c>
      <c r="P1096">
        <v>7.4367731654920596E-2</v>
      </c>
      <c r="Q1096">
        <v>0.29225814432094599</v>
      </c>
      <c r="R1096">
        <v>1.42651947073217E-2</v>
      </c>
      <c r="S1096">
        <v>1.48388921218946E-2</v>
      </c>
      <c r="T1096">
        <v>1.44859747858446E-2</v>
      </c>
      <c r="U1096">
        <v>2.1282513108266898E-2</v>
      </c>
      <c r="V1096">
        <v>166.990005</v>
      </c>
      <c r="W1096">
        <v>113.599998</v>
      </c>
      <c r="X1096">
        <v>-0.146699681884602</v>
      </c>
      <c r="Y1096">
        <v>-6.0859766572597396E-3</v>
      </c>
      <c r="Z1096">
        <v>1.7097194685899499</v>
      </c>
      <c r="AA1096">
        <v>2.8156521523219298</v>
      </c>
      <c r="AB1096">
        <v>2.9132442401738801</v>
      </c>
      <c r="AC1096" t="s">
        <v>248</v>
      </c>
      <c r="AD1096" t="s">
        <v>296</v>
      </c>
      <c r="AE1096" t="s">
        <v>56</v>
      </c>
      <c r="AF1096" t="s">
        <v>68</v>
      </c>
      <c r="AG1096" t="s">
        <v>297</v>
      </c>
      <c r="AH1096" s="45">
        <v>39706</v>
      </c>
      <c r="AI1096">
        <v>1108524</v>
      </c>
      <c r="AK1096" t="s">
        <v>298</v>
      </c>
      <c r="AL1096" t="s">
        <v>276</v>
      </c>
      <c r="AM1096" t="s">
        <v>245</v>
      </c>
    </row>
    <row r="1097" spans="1:39" x14ac:dyDescent="0.3">
      <c r="A1097" s="1">
        <v>43577</v>
      </c>
      <c r="B1097" t="s">
        <v>10</v>
      </c>
      <c r="C1097" t="s">
        <v>246</v>
      </c>
      <c r="D1097">
        <v>200</v>
      </c>
      <c r="E1097">
        <v>3</v>
      </c>
      <c r="F1097">
        <v>155.449997</v>
      </c>
      <c r="G1097">
        <v>159.13999899999999</v>
      </c>
      <c r="H1097">
        <v>155.279999</v>
      </c>
      <c r="I1097">
        <v>158.759995</v>
      </c>
      <c r="J1097">
        <v>158.759995</v>
      </c>
      <c r="K1097">
        <v>2943300</v>
      </c>
      <c r="L1097">
        <v>2.59</v>
      </c>
      <c r="M1097">
        <v>1.7601661736671399E-2</v>
      </c>
      <c r="N1097">
        <v>-1.22079456969098E-2</v>
      </c>
      <c r="O1097">
        <v>-2.9480523546539999E-2</v>
      </c>
      <c r="P1097">
        <v>4.0163461537428502E-2</v>
      </c>
      <c r="Q1097">
        <v>0.246628292997045</v>
      </c>
      <c r="R1097">
        <v>1.45325584565287E-2</v>
      </c>
      <c r="S1097">
        <v>1.5886324142319701E-2</v>
      </c>
      <c r="T1097">
        <v>1.4673033365411601E-2</v>
      </c>
      <c r="U1097">
        <v>2.1200294685005699E-2</v>
      </c>
      <c r="V1097">
        <v>166.990005</v>
      </c>
      <c r="W1097">
        <v>113.599998</v>
      </c>
      <c r="X1097">
        <v>-0.146699681884602</v>
      </c>
      <c r="Y1097">
        <v>1.0115060212163699E-3</v>
      </c>
      <c r="Z1097">
        <v>1.7147607044084601</v>
      </c>
      <c r="AA1097">
        <v>2.2901953586912902</v>
      </c>
      <c r="AB1097">
        <v>2.4122076794397</v>
      </c>
      <c r="AC1097" t="s">
        <v>248</v>
      </c>
      <c r="AD1097" t="s">
        <v>296</v>
      </c>
      <c r="AE1097" t="s">
        <v>56</v>
      </c>
      <c r="AF1097" t="s">
        <v>68</v>
      </c>
      <c r="AG1097" t="s">
        <v>297</v>
      </c>
      <c r="AH1097" s="45">
        <v>39706</v>
      </c>
      <c r="AI1097">
        <v>1108524</v>
      </c>
      <c r="AK1097" t="s">
        <v>298</v>
      </c>
      <c r="AL1097" t="s">
        <v>276</v>
      </c>
      <c r="AM1097" t="s">
        <v>245</v>
      </c>
    </row>
    <row r="1098" spans="1:39" x14ac:dyDescent="0.3">
      <c r="A1098" s="1">
        <v>43585</v>
      </c>
      <c r="B1098" t="s">
        <v>10</v>
      </c>
      <c r="C1098" t="s">
        <v>239</v>
      </c>
      <c r="D1098">
        <v>200</v>
      </c>
      <c r="E1098">
        <v>3</v>
      </c>
      <c r="F1098">
        <v>165.19000199999999</v>
      </c>
      <c r="G1098">
        <v>166.44000199999999</v>
      </c>
      <c r="H1098">
        <v>163.61999499999999</v>
      </c>
      <c r="I1098">
        <v>165.35000600000001</v>
      </c>
      <c r="J1098">
        <v>165.35000600000001</v>
      </c>
      <c r="K1098">
        <v>3581800</v>
      </c>
      <c r="L1098">
        <v>2.5089999999999999</v>
      </c>
      <c r="M1098" s="44">
        <v>-6.0445706458777797E-5</v>
      </c>
      <c r="N1098">
        <v>2.5232583548096401E-2</v>
      </c>
      <c r="O1098">
        <v>6.3478787357569302E-2</v>
      </c>
      <c r="P1098">
        <v>0.13009017207378001</v>
      </c>
      <c r="Q1098">
        <v>0.31874106978536598</v>
      </c>
      <c r="R1098">
        <v>1.39403877396334E-2</v>
      </c>
      <c r="S1098">
        <v>1.3667947690657401E-2</v>
      </c>
      <c r="T1098">
        <v>1.41597304856817E-2</v>
      </c>
      <c r="U1098">
        <v>2.1085933893301802E-2</v>
      </c>
      <c r="V1098">
        <v>167.55999800000001</v>
      </c>
      <c r="W1098">
        <v>113.599998</v>
      </c>
      <c r="X1098">
        <v>-0.146699681884602</v>
      </c>
      <c r="Y1098">
        <v>9.5096475723260604E-4</v>
      </c>
      <c r="Z1098">
        <v>1.70683183566839</v>
      </c>
      <c r="AA1098">
        <v>3.0357858527530501</v>
      </c>
      <c r="AB1098">
        <v>2.99314080456812</v>
      </c>
      <c r="AC1098" t="s">
        <v>248</v>
      </c>
      <c r="AD1098" t="s">
        <v>296</v>
      </c>
      <c r="AE1098" t="s">
        <v>56</v>
      </c>
      <c r="AF1098" t="s">
        <v>68</v>
      </c>
      <c r="AG1098" t="s">
        <v>297</v>
      </c>
      <c r="AH1098" s="45">
        <v>39706</v>
      </c>
      <c r="AI1098">
        <v>1108524</v>
      </c>
      <c r="AK1098" t="s">
        <v>298</v>
      </c>
      <c r="AL1098" t="s">
        <v>276</v>
      </c>
      <c r="AM1098" t="s">
        <v>245</v>
      </c>
    </row>
    <row r="1099" spans="1:39" x14ac:dyDescent="0.3">
      <c r="A1099" s="1">
        <v>43586</v>
      </c>
      <c r="B1099" t="s">
        <v>10</v>
      </c>
      <c r="C1099" t="s">
        <v>239</v>
      </c>
      <c r="D1099">
        <v>100</v>
      </c>
      <c r="E1099">
        <v>3</v>
      </c>
      <c r="F1099">
        <v>166.009995</v>
      </c>
      <c r="G1099">
        <v>166.220001</v>
      </c>
      <c r="H1099">
        <v>162.13999899999999</v>
      </c>
      <c r="I1099">
        <v>162.14999399999999</v>
      </c>
      <c r="J1099">
        <v>162.14999399999999</v>
      </c>
      <c r="K1099">
        <v>2707700</v>
      </c>
      <c r="L1099">
        <v>2.5110000000000001</v>
      </c>
      <c r="M1099">
        <v>-1.9542679963914698E-2</v>
      </c>
      <c r="N1099">
        <v>1.6101781247815E-2</v>
      </c>
      <c r="O1099">
        <v>2.35877598185531E-2</v>
      </c>
      <c r="P1099">
        <v>8.3502213623090293E-2</v>
      </c>
      <c r="Q1099">
        <v>0.29281391472745599</v>
      </c>
      <c r="R1099">
        <v>1.6780419896762499E-2</v>
      </c>
      <c r="S1099">
        <v>1.3885246218592801E-2</v>
      </c>
      <c r="T1099">
        <v>1.4050193986381E-2</v>
      </c>
      <c r="U1099">
        <v>2.11240732017271E-2</v>
      </c>
      <c r="V1099">
        <v>167.55999800000001</v>
      </c>
      <c r="W1099">
        <v>113.599998</v>
      </c>
      <c r="X1099">
        <v>-0.146699681884602</v>
      </c>
      <c r="Y1099">
        <v>-7.5304459681844096E-3</v>
      </c>
      <c r="Z1099">
        <v>1.7171475910878899</v>
      </c>
      <c r="AA1099">
        <v>2.7653452147844502</v>
      </c>
      <c r="AB1099">
        <v>3.0413415793154899</v>
      </c>
      <c r="AC1099" t="s">
        <v>248</v>
      </c>
      <c r="AD1099" t="s">
        <v>296</v>
      </c>
      <c r="AE1099" t="s">
        <v>56</v>
      </c>
      <c r="AF1099" t="s">
        <v>68</v>
      </c>
      <c r="AG1099" t="s">
        <v>297</v>
      </c>
      <c r="AH1099" s="45">
        <v>39706</v>
      </c>
      <c r="AI1099">
        <v>1108524</v>
      </c>
      <c r="AK1099" t="s">
        <v>298</v>
      </c>
      <c r="AL1099" t="s">
        <v>276</v>
      </c>
      <c r="AM1099" t="s">
        <v>245</v>
      </c>
    </row>
    <row r="1100" spans="1:39" x14ac:dyDescent="0.3">
      <c r="A1100" s="1">
        <v>43601</v>
      </c>
      <c r="B1100" t="s">
        <v>10</v>
      </c>
      <c r="C1100" t="s">
        <v>239</v>
      </c>
      <c r="D1100">
        <v>100</v>
      </c>
      <c r="E1100">
        <v>3</v>
      </c>
      <c r="F1100">
        <v>156.759995</v>
      </c>
      <c r="G1100">
        <v>159.449997</v>
      </c>
      <c r="H1100">
        <v>155.89999399999999</v>
      </c>
      <c r="I1100">
        <v>158.479996</v>
      </c>
      <c r="J1100">
        <v>158.479996</v>
      </c>
      <c r="K1100">
        <v>5048100</v>
      </c>
      <c r="L1100">
        <v>2.4049999999999998</v>
      </c>
      <c r="M1100">
        <v>2.1816251257937201E-2</v>
      </c>
      <c r="N1100">
        <v>1.37871750382242E-2</v>
      </c>
      <c r="O1100">
        <v>-1.010775495354E-2</v>
      </c>
      <c r="P1100">
        <v>-6.22744588013548E-3</v>
      </c>
      <c r="Q1100">
        <v>0.21258296460616499</v>
      </c>
      <c r="R1100">
        <v>3.2466761099319702E-2</v>
      </c>
      <c r="S1100">
        <v>1.95098513314465E-2</v>
      </c>
      <c r="T1100">
        <v>1.5660977971370699E-2</v>
      </c>
      <c r="U1100">
        <v>2.15188704805402E-2</v>
      </c>
      <c r="V1100">
        <v>167.55999800000001</v>
      </c>
      <c r="W1100">
        <v>113.599998</v>
      </c>
      <c r="X1100">
        <v>-0.146699681884602</v>
      </c>
      <c r="Y1100">
        <v>8.8559569696340101E-3</v>
      </c>
      <c r="Z1100">
        <v>1.74880782562325</v>
      </c>
      <c r="AA1100">
        <v>1.86799225430367</v>
      </c>
      <c r="AB1100">
        <v>1.690397613177</v>
      </c>
      <c r="AC1100" t="s">
        <v>248</v>
      </c>
      <c r="AD1100" t="s">
        <v>296</v>
      </c>
      <c r="AE1100" t="s">
        <v>56</v>
      </c>
      <c r="AF1100" t="s">
        <v>68</v>
      </c>
      <c r="AG1100" t="s">
        <v>297</v>
      </c>
      <c r="AH1100" s="45">
        <v>39706</v>
      </c>
      <c r="AI1100">
        <v>1108524</v>
      </c>
      <c r="AK1100" t="s">
        <v>298</v>
      </c>
      <c r="AL1100" t="s">
        <v>276</v>
      </c>
      <c r="AM1100" t="s">
        <v>245</v>
      </c>
    </row>
    <row r="1101" spans="1:39" x14ac:dyDescent="0.3">
      <c r="A1101" s="1">
        <v>43613</v>
      </c>
      <c r="B1101" t="s">
        <v>10</v>
      </c>
      <c r="C1101" t="s">
        <v>246</v>
      </c>
      <c r="D1101">
        <v>100</v>
      </c>
      <c r="E1101">
        <v>3</v>
      </c>
      <c r="F1101">
        <v>155.35000600000001</v>
      </c>
      <c r="G1101">
        <v>157.80999800000001</v>
      </c>
      <c r="H1101">
        <v>154.38999899999999</v>
      </c>
      <c r="I1101">
        <v>155.19000199999999</v>
      </c>
      <c r="J1101">
        <v>155.19000199999999</v>
      </c>
      <c r="K1101">
        <v>4934100</v>
      </c>
      <c r="L1101">
        <v>2.2679999999999998</v>
      </c>
      <c r="M1101">
        <v>4.3913987690003204E-3</v>
      </c>
      <c r="N1101">
        <v>-5.07758268707668E-3</v>
      </c>
      <c r="O1101">
        <v>-4.9651985571529299E-2</v>
      </c>
      <c r="P1101">
        <v>-4.9100015235800598E-2</v>
      </c>
      <c r="Q1101">
        <v>0.18685528010852401</v>
      </c>
      <c r="R1101">
        <v>1.43262775217324E-2</v>
      </c>
      <c r="S1101">
        <v>1.91899378107654E-2</v>
      </c>
      <c r="T1101">
        <v>1.6150549654703101E-2</v>
      </c>
      <c r="U1101">
        <v>2.1565304842962301E-2</v>
      </c>
      <c r="V1101">
        <v>167.55999800000001</v>
      </c>
      <c r="W1101">
        <v>113.599998</v>
      </c>
      <c r="X1101">
        <v>-0.146699681884602</v>
      </c>
      <c r="Y1101">
        <v>-8.4109499934704197E-3</v>
      </c>
      <c r="Z1101">
        <v>1.7393137589455101</v>
      </c>
      <c r="AA1101">
        <v>1.5800779517804999</v>
      </c>
      <c r="AB1101">
        <v>1.72118651644</v>
      </c>
      <c r="AC1101" t="s">
        <v>248</v>
      </c>
      <c r="AD1101" t="s">
        <v>296</v>
      </c>
      <c r="AE1101" t="s">
        <v>56</v>
      </c>
      <c r="AF1101" t="s">
        <v>68</v>
      </c>
      <c r="AG1101" t="s">
        <v>297</v>
      </c>
      <c r="AH1101" s="45">
        <v>39706</v>
      </c>
      <c r="AI1101">
        <v>1108524</v>
      </c>
      <c r="AK1101" t="s">
        <v>298</v>
      </c>
      <c r="AL1101" t="s">
        <v>276</v>
      </c>
      <c r="AM1101" t="s">
        <v>245</v>
      </c>
    </row>
    <row r="1102" spans="1:39" x14ac:dyDescent="0.3">
      <c r="A1102" s="1">
        <v>43644</v>
      </c>
      <c r="B1102" t="s">
        <v>10</v>
      </c>
      <c r="C1102" t="s">
        <v>246</v>
      </c>
      <c r="D1102">
        <v>100</v>
      </c>
      <c r="E1102">
        <v>3</v>
      </c>
      <c r="F1102">
        <v>150.41999799999999</v>
      </c>
      <c r="G1102">
        <v>151.770004</v>
      </c>
      <c r="H1102">
        <v>149.60000600000001</v>
      </c>
      <c r="I1102">
        <v>151.729996</v>
      </c>
      <c r="J1102">
        <v>151.729996</v>
      </c>
      <c r="K1102">
        <v>6936600</v>
      </c>
      <c r="L1102">
        <v>2</v>
      </c>
      <c r="M1102">
        <v>6.8778394721879304E-3</v>
      </c>
      <c r="N1102">
        <v>-3.31235527459008E-2</v>
      </c>
      <c r="O1102">
        <v>-7.61610285734043E-3</v>
      </c>
      <c r="P1102">
        <v>-4.2831436757466201E-2</v>
      </c>
      <c r="Q1102">
        <v>0.130100694683117</v>
      </c>
      <c r="R1102">
        <v>1.7129919487645799E-2</v>
      </c>
      <c r="S1102">
        <v>2.4586434808128499E-2</v>
      </c>
      <c r="T1102">
        <v>1.9720195670010401E-2</v>
      </c>
      <c r="U1102">
        <v>2.24403075546032E-2</v>
      </c>
      <c r="V1102">
        <v>167.55999800000001</v>
      </c>
      <c r="W1102">
        <v>113.599998</v>
      </c>
      <c r="X1102">
        <v>-0.15205335500848699</v>
      </c>
      <c r="Y1102">
        <v>5.7409418775350302E-3</v>
      </c>
      <c r="Z1102">
        <v>1.77024439259667</v>
      </c>
      <c r="AA1102">
        <v>0.93332487899207495</v>
      </c>
      <c r="AB1102">
        <v>0.77009560989286097</v>
      </c>
      <c r="AC1102" t="s">
        <v>248</v>
      </c>
      <c r="AD1102" t="s">
        <v>296</v>
      </c>
      <c r="AE1102" t="s">
        <v>56</v>
      </c>
      <c r="AF1102" t="s">
        <v>68</v>
      </c>
      <c r="AG1102" t="s">
        <v>297</v>
      </c>
      <c r="AH1102" s="45">
        <v>39706</v>
      </c>
      <c r="AI1102">
        <v>1108524</v>
      </c>
      <c r="AK1102" t="s">
        <v>298</v>
      </c>
      <c r="AL1102" t="s">
        <v>276</v>
      </c>
      <c r="AM1102" t="s">
        <v>245</v>
      </c>
    </row>
    <row r="1103" spans="1:39" x14ac:dyDescent="0.3">
      <c r="A1103" s="1">
        <v>43598</v>
      </c>
      <c r="B1103" t="s">
        <v>10</v>
      </c>
      <c r="C1103" t="s">
        <v>246</v>
      </c>
      <c r="D1103">
        <v>600</v>
      </c>
      <c r="E1103">
        <v>4</v>
      </c>
      <c r="F1103">
        <v>154.91999799999999</v>
      </c>
      <c r="G1103">
        <v>156.89999399999999</v>
      </c>
      <c r="H1103">
        <v>152.779999</v>
      </c>
      <c r="I1103">
        <v>153.14999399999999</v>
      </c>
      <c r="J1103">
        <v>153.14999399999999</v>
      </c>
      <c r="K1103">
        <v>5694600</v>
      </c>
      <c r="L1103">
        <v>2.4049999999999998</v>
      </c>
      <c r="M1103">
        <v>-4.3380963306926597E-2</v>
      </c>
      <c r="N1103">
        <v>-5.9260207668285797E-2</v>
      </c>
      <c r="O1103">
        <v>-4.5254928459251199E-2</v>
      </c>
      <c r="P1103">
        <v>-4.3193387883914601E-2</v>
      </c>
      <c r="Q1103">
        <v>0.159125487905973</v>
      </c>
      <c r="R1103">
        <v>2.7151735216224201E-2</v>
      </c>
      <c r="S1103">
        <v>1.70206171051978E-2</v>
      </c>
      <c r="T1103">
        <v>1.49748538364133E-2</v>
      </c>
      <c r="U1103">
        <v>2.1404094678460599E-2</v>
      </c>
      <c r="V1103">
        <v>167.55999800000001</v>
      </c>
      <c r="W1103">
        <v>113.599998</v>
      </c>
      <c r="X1103">
        <v>-0.146699681884602</v>
      </c>
      <c r="Y1103">
        <v>-2.4426469085879299E-2</v>
      </c>
      <c r="Z1103">
        <v>1.7424076262824799</v>
      </c>
      <c r="AA1103">
        <v>1.3564376062030401</v>
      </c>
      <c r="AB1103">
        <v>1.78381837836575</v>
      </c>
      <c r="AC1103" t="s">
        <v>249</v>
      </c>
      <c r="AD1103" t="s">
        <v>296</v>
      </c>
      <c r="AE1103" t="s">
        <v>56</v>
      </c>
      <c r="AF1103" t="s">
        <v>68</v>
      </c>
      <c r="AG1103" t="s">
        <v>297</v>
      </c>
      <c r="AH1103" s="45">
        <v>39706</v>
      </c>
      <c r="AI1103">
        <v>1108524</v>
      </c>
      <c r="AK1103" t="s">
        <v>298</v>
      </c>
      <c r="AL1103" t="s">
        <v>276</v>
      </c>
      <c r="AM1103" t="s">
        <v>245</v>
      </c>
    </row>
    <row r="1104" spans="1:39" x14ac:dyDescent="0.3">
      <c r="A1104" s="1">
        <v>43606</v>
      </c>
      <c r="B1104" t="s">
        <v>10</v>
      </c>
      <c r="C1104" t="s">
        <v>239</v>
      </c>
      <c r="D1104">
        <v>800</v>
      </c>
      <c r="E1104">
        <v>4</v>
      </c>
      <c r="F1104">
        <v>157.36000100000001</v>
      </c>
      <c r="G1104">
        <v>157.83999599999899</v>
      </c>
      <c r="H1104">
        <v>155.179993</v>
      </c>
      <c r="I1104">
        <v>155.779999</v>
      </c>
      <c r="J1104">
        <v>155.779999</v>
      </c>
      <c r="K1104">
        <v>3803100</v>
      </c>
      <c r="L1104">
        <v>2.4260000000000002</v>
      </c>
      <c r="M1104">
        <v>-1.2830191855451301E-3</v>
      </c>
      <c r="N1104">
        <v>-1.45932681009879E-2</v>
      </c>
      <c r="O1104">
        <v>-1.3471856116202901E-3</v>
      </c>
      <c r="P1104">
        <v>-1.75621341836203E-2</v>
      </c>
      <c r="Q1104">
        <v>0.20457268073083601</v>
      </c>
      <c r="R1104">
        <v>1.9436814204561399E-2</v>
      </c>
      <c r="S1104">
        <v>1.9707651126767201E-2</v>
      </c>
      <c r="T1104">
        <v>1.5882581063053999E-2</v>
      </c>
      <c r="U1104">
        <v>2.1536365727060799E-2</v>
      </c>
      <c r="V1104">
        <v>167.55999800000001</v>
      </c>
      <c r="W1104">
        <v>113.599998</v>
      </c>
      <c r="X1104">
        <v>-0.146699681884602</v>
      </c>
      <c r="Y1104">
        <v>8.4599491109458805E-3</v>
      </c>
      <c r="Z1104">
        <v>1.7415646928539701</v>
      </c>
      <c r="AA1104">
        <v>1.76357579061676</v>
      </c>
      <c r="AB1104">
        <v>1.7489835050272999</v>
      </c>
      <c r="AC1104" t="s">
        <v>249</v>
      </c>
      <c r="AD1104" t="s">
        <v>296</v>
      </c>
      <c r="AE1104" t="s">
        <v>56</v>
      </c>
      <c r="AF1104" t="s">
        <v>68</v>
      </c>
      <c r="AG1104" t="s">
        <v>297</v>
      </c>
      <c r="AH1104" s="45">
        <v>39706</v>
      </c>
      <c r="AI1104">
        <v>1108524</v>
      </c>
      <c r="AK1104" t="s">
        <v>298</v>
      </c>
      <c r="AL1104" t="s">
        <v>276</v>
      </c>
      <c r="AM1104" t="s">
        <v>245</v>
      </c>
    </row>
    <row r="1105" spans="1:39" x14ac:dyDescent="0.3">
      <c r="A1105" s="1">
        <v>43614</v>
      </c>
      <c r="B1105" t="s">
        <v>10</v>
      </c>
      <c r="C1105" t="s">
        <v>239</v>
      </c>
      <c r="D1105">
        <v>200</v>
      </c>
      <c r="E1105">
        <v>4</v>
      </c>
      <c r="F1105">
        <v>153.759995</v>
      </c>
      <c r="G1105">
        <v>154.05999800000001</v>
      </c>
      <c r="H1105">
        <v>151.199997</v>
      </c>
      <c r="I1105">
        <v>152.88999899999999</v>
      </c>
      <c r="J1105">
        <v>152.88999899999999</v>
      </c>
      <c r="K1105">
        <v>4359500</v>
      </c>
      <c r="L1105">
        <v>2.2360000000000002</v>
      </c>
      <c r="M1105">
        <v>-1.49314835390894E-2</v>
      </c>
      <c r="N1105">
        <v>-1.8726047040621099E-2</v>
      </c>
      <c r="O1105">
        <v>-8.2028135611632497E-2</v>
      </c>
      <c r="P1105">
        <v>-6.4767393582046598E-2</v>
      </c>
      <c r="Q1105">
        <v>0.17800099476549699</v>
      </c>
      <c r="R1105">
        <v>1.56308618972349E-2</v>
      </c>
      <c r="S1105">
        <v>1.8845454972319601E-2</v>
      </c>
      <c r="T1105">
        <v>1.6247176378259301E-2</v>
      </c>
      <c r="U1105">
        <v>2.15836639649018E-2</v>
      </c>
      <c r="V1105">
        <v>167.55999800000001</v>
      </c>
      <c r="W1105">
        <v>113.599998</v>
      </c>
      <c r="X1105">
        <v>-0.146699681884602</v>
      </c>
      <c r="Y1105">
        <v>-6.9359101493404697E-3</v>
      </c>
      <c r="Z1105">
        <v>1.7400826362500399</v>
      </c>
      <c r="AA1105">
        <v>1.49044257484816</v>
      </c>
      <c r="AB1105">
        <v>1.6665598732862901</v>
      </c>
      <c r="AC1105" t="s">
        <v>249</v>
      </c>
      <c r="AD1105" t="s">
        <v>296</v>
      </c>
      <c r="AE1105" t="s">
        <v>56</v>
      </c>
      <c r="AF1105" t="s">
        <v>68</v>
      </c>
      <c r="AG1105" t="s">
        <v>297</v>
      </c>
      <c r="AH1105" s="45">
        <v>39706</v>
      </c>
      <c r="AI1105">
        <v>1108524</v>
      </c>
      <c r="AK1105" t="s">
        <v>298</v>
      </c>
      <c r="AL1105" t="s">
        <v>276</v>
      </c>
      <c r="AM1105" t="s">
        <v>245</v>
      </c>
    </row>
    <row r="1106" spans="1:39" x14ac:dyDescent="0.3">
      <c r="A1106" s="1">
        <v>43615</v>
      </c>
      <c r="B1106" t="s">
        <v>10</v>
      </c>
      <c r="C1106" t="s">
        <v>239</v>
      </c>
      <c r="D1106">
        <v>100</v>
      </c>
      <c r="E1106">
        <v>4</v>
      </c>
      <c r="F1106">
        <v>154.320007</v>
      </c>
      <c r="G1106">
        <v>155.86999499999999</v>
      </c>
      <c r="H1106">
        <v>153.89999399999999</v>
      </c>
      <c r="I1106">
        <v>155.66000399999999</v>
      </c>
      <c r="J1106">
        <v>155.66000399999999</v>
      </c>
      <c r="K1106">
        <v>4418100</v>
      </c>
      <c r="L1106">
        <v>2.2269999999999999</v>
      </c>
      <c r="M1106">
        <v>1.7955465196401801E-2</v>
      </c>
      <c r="N1106">
        <v>-1.2639778754961299E-2</v>
      </c>
      <c r="O1106">
        <v>-6.0450754192650703E-2</v>
      </c>
      <c r="P1106">
        <v>-5.0055797055303497E-2</v>
      </c>
      <c r="Q1106">
        <v>0.20443243298612401</v>
      </c>
      <c r="R1106">
        <v>1.7298818137907498E-2</v>
      </c>
      <c r="S1106">
        <v>1.9404463119657302E-2</v>
      </c>
      <c r="T1106">
        <v>1.6414428721900898E-2</v>
      </c>
      <c r="U1106">
        <v>2.1603077888144698E-2</v>
      </c>
      <c r="V1106">
        <v>167.55999800000001</v>
      </c>
      <c r="W1106">
        <v>113.599998</v>
      </c>
      <c r="X1106">
        <v>-0.146699681884602</v>
      </c>
      <c r="Y1106">
        <v>2.0962723552933101E-3</v>
      </c>
      <c r="Z1106">
        <v>1.74696421101292</v>
      </c>
      <c r="AA1106">
        <v>1.73837736657973</v>
      </c>
      <c r="AB1106">
        <v>1.62970686860812</v>
      </c>
      <c r="AC1106" t="s">
        <v>249</v>
      </c>
      <c r="AD1106" t="s">
        <v>296</v>
      </c>
      <c r="AE1106" t="s">
        <v>56</v>
      </c>
      <c r="AF1106" t="s">
        <v>68</v>
      </c>
      <c r="AG1106" t="s">
        <v>297</v>
      </c>
      <c r="AH1106" s="45">
        <v>39706</v>
      </c>
      <c r="AI1106">
        <v>1108524</v>
      </c>
      <c r="AK1106" t="s">
        <v>298</v>
      </c>
      <c r="AL1106" t="s">
        <v>276</v>
      </c>
      <c r="AM1106" t="s">
        <v>245</v>
      </c>
    </row>
    <row r="1107" spans="1:39" x14ac:dyDescent="0.3">
      <c r="A1107" s="1">
        <v>43623</v>
      </c>
      <c r="B1107" t="s">
        <v>10</v>
      </c>
      <c r="C1107" t="s">
        <v>239</v>
      </c>
      <c r="D1107">
        <v>600</v>
      </c>
      <c r="E1107">
        <v>4</v>
      </c>
      <c r="F1107">
        <v>159.83999599999899</v>
      </c>
      <c r="G1107">
        <v>162.990005</v>
      </c>
      <c r="H1107">
        <v>159.5</v>
      </c>
      <c r="I1107">
        <v>161.270004</v>
      </c>
      <c r="J1107">
        <v>161.270004</v>
      </c>
      <c r="K1107">
        <v>7175300</v>
      </c>
      <c r="L1107">
        <v>2.0840000000000001</v>
      </c>
      <c r="M1107">
        <v>1.22280267648855E-2</v>
      </c>
      <c r="N1107">
        <v>6.30885883569344E-2</v>
      </c>
      <c r="O1107">
        <v>2.74713822974809E-2</v>
      </c>
      <c r="P1107">
        <v>3.9267877902969199E-2</v>
      </c>
      <c r="Q1107">
        <v>0.17373940571881999</v>
      </c>
      <c r="R1107">
        <v>3.57814195824342E-2</v>
      </c>
      <c r="S1107">
        <v>2.4875004063452E-2</v>
      </c>
      <c r="T1107">
        <v>1.87579374273182E-2</v>
      </c>
      <c r="U1107">
        <v>2.2130788084880101E-2</v>
      </c>
      <c r="V1107">
        <v>167.55999800000001</v>
      </c>
      <c r="W1107">
        <v>113.599998</v>
      </c>
      <c r="X1107">
        <v>-0.146699681884602</v>
      </c>
      <c r="Y1107">
        <v>1.0442979367750601E-2</v>
      </c>
      <c r="Z1107">
        <v>1.7730647815876901</v>
      </c>
      <c r="AA1107">
        <v>1.4096437241270099</v>
      </c>
      <c r="AB1107">
        <v>1.25968950272606</v>
      </c>
      <c r="AC1107" t="s">
        <v>249</v>
      </c>
      <c r="AD1107" t="s">
        <v>296</v>
      </c>
      <c r="AE1107" t="s">
        <v>56</v>
      </c>
      <c r="AF1107" t="s">
        <v>68</v>
      </c>
      <c r="AG1107" t="s">
        <v>297</v>
      </c>
      <c r="AH1107" s="45">
        <v>39706</v>
      </c>
      <c r="AI1107">
        <v>1108524</v>
      </c>
      <c r="AK1107" t="s">
        <v>298</v>
      </c>
      <c r="AL1107" t="s">
        <v>276</v>
      </c>
      <c r="AM1107" t="s">
        <v>245</v>
      </c>
    </row>
    <row r="1108" spans="1:39" x14ac:dyDescent="0.3">
      <c r="A1108" s="1">
        <v>43581</v>
      </c>
      <c r="B1108" t="s">
        <v>10</v>
      </c>
      <c r="C1108" t="s">
        <v>239</v>
      </c>
      <c r="D1108">
        <v>500</v>
      </c>
      <c r="E1108">
        <v>5</v>
      </c>
      <c r="F1108">
        <v>162.41999799999999</v>
      </c>
      <c r="G1108">
        <v>166.05999800000001</v>
      </c>
      <c r="H1108">
        <v>161.279999</v>
      </c>
      <c r="I1108">
        <v>165.96000699999999</v>
      </c>
      <c r="J1108">
        <v>165.96000699999999</v>
      </c>
      <c r="K1108">
        <v>3342900</v>
      </c>
      <c r="L1108">
        <v>2.5049999999999999</v>
      </c>
      <c r="M1108">
        <v>1.7444666501013801E-2</v>
      </c>
      <c r="N1108">
        <v>6.1954902959391003E-2</v>
      </c>
      <c r="O1108">
        <v>4.0330108928545001E-2</v>
      </c>
      <c r="P1108">
        <v>0.102846347449754</v>
      </c>
      <c r="Q1108">
        <v>0.34684159353425398</v>
      </c>
      <c r="R1108">
        <v>1.2961769133683399E-2</v>
      </c>
      <c r="S1108">
        <v>1.50556606019556E-2</v>
      </c>
      <c r="T1108">
        <v>1.44790508090295E-2</v>
      </c>
      <c r="U1108">
        <v>2.1162064530086198E-2</v>
      </c>
      <c r="V1108">
        <v>166.990005</v>
      </c>
      <c r="W1108">
        <v>113.599998</v>
      </c>
      <c r="X1108">
        <v>-0.146699681884602</v>
      </c>
      <c r="Y1108">
        <v>4.6743503443647796E-3</v>
      </c>
      <c r="Z1108">
        <v>1.7118191788142401</v>
      </c>
      <c r="AA1108">
        <v>3.3286500489326798</v>
      </c>
      <c r="AB1108">
        <v>2.7581885558926298</v>
      </c>
      <c r="AC1108" t="s">
        <v>250</v>
      </c>
      <c r="AD1108" t="s">
        <v>296</v>
      </c>
      <c r="AE1108" t="s">
        <v>56</v>
      </c>
      <c r="AF1108" t="s">
        <v>68</v>
      </c>
      <c r="AG1108" t="s">
        <v>297</v>
      </c>
      <c r="AH1108" s="45">
        <v>39706</v>
      </c>
      <c r="AI1108">
        <v>1108524</v>
      </c>
      <c r="AK1108" t="s">
        <v>298</v>
      </c>
      <c r="AL1108" t="s">
        <v>276</v>
      </c>
      <c r="AM1108" t="s">
        <v>245</v>
      </c>
    </row>
    <row r="1109" spans="1:39" x14ac:dyDescent="0.3">
      <c r="A1109" s="1">
        <v>43600</v>
      </c>
      <c r="B1109" t="s">
        <v>10</v>
      </c>
      <c r="C1109" t="s">
        <v>239</v>
      </c>
      <c r="D1109">
        <v>100</v>
      </c>
      <c r="E1109">
        <v>5</v>
      </c>
      <c r="F1109">
        <v>153.820007</v>
      </c>
      <c r="G1109">
        <v>156.38000500000001</v>
      </c>
      <c r="H1109">
        <v>151.699997</v>
      </c>
      <c r="I1109">
        <v>155.05999800000001</v>
      </c>
      <c r="J1109">
        <v>155.05999800000001</v>
      </c>
      <c r="K1109">
        <v>7783800</v>
      </c>
      <c r="L1109">
        <v>2.379</v>
      </c>
      <c r="M1109">
        <v>-1.9225891280900999E-2</v>
      </c>
      <c r="N1109">
        <v>-1.1541568267052001E-2</v>
      </c>
      <c r="O1109">
        <v>-3.5789416225114903E-2</v>
      </c>
      <c r="P1109">
        <v>-3.3858532133349599E-2</v>
      </c>
      <c r="Q1109">
        <v>0.19420665879305599</v>
      </c>
      <c r="R1109">
        <v>3.0676239852892199E-2</v>
      </c>
      <c r="S1109">
        <v>1.88714130897999E-2</v>
      </c>
      <c r="T1109">
        <v>1.54224326323116E-2</v>
      </c>
      <c r="U1109">
        <v>2.14786150233197E-2</v>
      </c>
      <c r="V1109">
        <v>167.55999800000001</v>
      </c>
      <c r="W1109">
        <v>113.599998</v>
      </c>
      <c r="X1109">
        <v>-0.146699681884602</v>
      </c>
      <c r="Y1109">
        <v>5.8219943882337104E-3</v>
      </c>
      <c r="Z1109">
        <v>1.74194995369559</v>
      </c>
      <c r="AA1109">
        <v>1.69480268399427</v>
      </c>
      <c r="AB1109">
        <v>1.6608343895042199</v>
      </c>
      <c r="AC1109" t="s">
        <v>250</v>
      </c>
      <c r="AD1109" t="s">
        <v>296</v>
      </c>
      <c r="AE1109" t="s">
        <v>56</v>
      </c>
      <c r="AF1109" t="s">
        <v>68</v>
      </c>
      <c r="AG1109" t="s">
        <v>297</v>
      </c>
      <c r="AH1109" s="45">
        <v>39706</v>
      </c>
      <c r="AI1109">
        <v>1108524</v>
      </c>
      <c r="AK1109" t="s">
        <v>298</v>
      </c>
      <c r="AL1109" t="s">
        <v>276</v>
      </c>
      <c r="AM1109" t="s">
        <v>245</v>
      </c>
    </row>
    <row r="1110" spans="1:39" x14ac:dyDescent="0.3">
      <c r="A1110" s="1">
        <v>43608</v>
      </c>
      <c r="B1110" t="s">
        <v>10</v>
      </c>
      <c r="C1110" t="s">
        <v>239</v>
      </c>
      <c r="D1110">
        <v>100</v>
      </c>
      <c r="E1110">
        <v>5</v>
      </c>
      <c r="F1110">
        <v>156.029999</v>
      </c>
      <c r="G1110">
        <v>156.33999599999899</v>
      </c>
      <c r="H1110">
        <v>152.14999399999999</v>
      </c>
      <c r="I1110">
        <v>153.71000699999999</v>
      </c>
      <c r="J1110">
        <v>153.71000699999999</v>
      </c>
      <c r="K1110">
        <v>4508200</v>
      </c>
      <c r="L1110">
        <v>2.2959999999999998</v>
      </c>
      <c r="M1110">
        <v>-2.52461902060921E-2</v>
      </c>
      <c r="N1110">
        <v>-3.0560621373374199E-2</v>
      </c>
      <c r="O1110">
        <v>-4.7764136389226303E-2</v>
      </c>
      <c r="P1110">
        <v>-4.8260211314065903E-2</v>
      </c>
      <c r="Q1110">
        <v>0.20324018323116699</v>
      </c>
      <c r="R1110">
        <v>1.80251602312737E-2</v>
      </c>
      <c r="S1110">
        <v>1.98598568221077E-2</v>
      </c>
      <c r="T1110">
        <v>1.6179196665238201E-2</v>
      </c>
      <c r="U1110">
        <v>2.1601398427791699E-2</v>
      </c>
      <c r="V1110">
        <v>167.55999800000001</v>
      </c>
      <c r="W1110">
        <v>113.599998</v>
      </c>
      <c r="X1110">
        <v>-0.146699681884602</v>
      </c>
      <c r="Y1110">
        <v>-1.1985692488440201E-2</v>
      </c>
      <c r="Z1110">
        <v>1.7472459149786099</v>
      </c>
      <c r="AA1110">
        <v>1.7512006629008401</v>
      </c>
      <c r="AB1110">
        <v>1.7711931279419999</v>
      </c>
      <c r="AC1110" t="s">
        <v>250</v>
      </c>
      <c r="AD1110" t="s">
        <v>296</v>
      </c>
      <c r="AE1110" t="s">
        <v>56</v>
      </c>
      <c r="AF1110" t="s">
        <v>68</v>
      </c>
      <c r="AG1110" t="s">
        <v>297</v>
      </c>
      <c r="AH1110" s="45">
        <v>39706</v>
      </c>
      <c r="AI1110">
        <v>1108524</v>
      </c>
      <c r="AK1110" t="s">
        <v>298</v>
      </c>
      <c r="AL1110" t="s">
        <v>276</v>
      </c>
      <c r="AM1110" t="s">
        <v>245</v>
      </c>
    </row>
    <row r="1111" spans="1:39" x14ac:dyDescent="0.3">
      <c r="A1111" s="1">
        <v>43635</v>
      </c>
      <c r="B1111" t="s">
        <v>10</v>
      </c>
      <c r="C1111" t="s">
        <v>239</v>
      </c>
      <c r="D1111">
        <v>400</v>
      </c>
      <c r="E1111">
        <v>5</v>
      </c>
      <c r="F1111">
        <v>151.69000199999999</v>
      </c>
      <c r="G1111">
        <v>154.470001</v>
      </c>
      <c r="H1111">
        <v>150.509995</v>
      </c>
      <c r="I1111">
        <v>154.13999899999999</v>
      </c>
      <c r="J1111">
        <v>154.13999899999999</v>
      </c>
      <c r="K1111">
        <v>8095300</v>
      </c>
      <c r="L1111">
        <v>2.0289999999999999</v>
      </c>
      <c r="M1111">
        <v>2.33003883256995E-2</v>
      </c>
      <c r="N1111">
        <v>1.8728856122295499E-2</v>
      </c>
      <c r="O1111">
        <v>-2.78583958891282E-3</v>
      </c>
      <c r="P1111">
        <v>-5.90128461050866E-2</v>
      </c>
      <c r="Q1111">
        <v>9.7648422603301296E-2</v>
      </c>
      <c r="R1111">
        <v>1.18139913640529E-2</v>
      </c>
      <c r="S1111">
        <v>2.3947678230052599E-2</v>
      </c>
      <c r="T1111">
        <v>2.0116659367972502E-2</v>
      </c>
      <c r="U1111">
        <v>2.2398081690956601E-2</v>
      </c>
      <c r="V1111">
        <v>167.55999800000001</v>
      </c>
      <c r="W1111">
        <v>113.599998</v>
      </c>
      <c r="X1111">
        <v>-0.15205335500848699</v>
      </c>
      <c r="Y1111">
        <v>2.98071681438073E-3</v>
      </c>
      <c r="Z1111">
        <v>1.7563594298282299</v>
      </c>
      <c r="AA1111">
        <v>0.67723230432118098</v>
      </c>
      <c r="AB1111">
        <v>0.63828406686650696</v>
      </c>
      <c r="AC1111" t="s">
        <v>250</v>
      </c>
      <c r="AD1111" t="s">
        <v>296</v>
      </c>
      <c r="AE1111" t="s">
        <v>56</v>
      </c>
      <c r="AF1111" t="s">
        <v>68</v>
      </c>
      <c r="AG1111" t="s">
        <v>297</v>
      </c>
      <c r="AH1111" s="45">
        <v>39706</v>
      </c>
      <c r="AI1111">
        <v>1108524</v>
      </c>
      <c r="AK1111" t="s">
        <v>298</v>
      </c>
      <c r="AL1111" t="s">
        <v>276</v>
      </c>
      <c r="AM1111" t="s">
        <v>245</v>
      </c>
    </row>
    <row r="1112" spans="1:39" x14ac:dyDescent="0.3">
      <c r="A1112" s="1">
        <v>43556</v>
      </c>
      <c r="B1112" t="s">
        <v>10</v>
      </c>
      <c r="C1112" t="s">
        <v>239</v>
      </c>
      <c r="D1112">
        <v>1400</v>
      </c>
      <c r="E1112">
        <v>6</v>
      </c>
      <c r="F1112">
        <v>160.10000600000001</v>
      </c>
      <c r="G1112">
        <v>161.679993</v>
      </c>
      <c r="H1112">
        <v>158.509995</v>
      </c>
      <c r="I1112">
        <v>161.179993</v>
      </c>
      <c r="J1112">
        <v>161.179993</v>
      </c>
      <c r="K1112">
        <v>4601100</v>
      </c>
      <c r="L1112">
        <v>2.4969999999999999</v>
      </c>
      <c r="M1112">
        <v>1.75876735346603E-2</v>
      </c>
      <c r="N1112">
        <v>1.8629329231970599E-3</v>
      </c>
      <c r="O1112">
        <v>-1.5208254816919E-2</v>
      </c>
      <c r="P1112">
        <v>0.179620167148837</v>
      </c>
      <c r="Q1112">
        <v>0.32634862414668298</v>
      </c>
      <c r="R1112">
        <v>1.96790390632554E-2</v>
      </c>
      <c r="S1112">
        <v>1.5853475942862599E-2</v>
      </c>
      <c r="T1112">
        <v>1.7152263239930101E-2</v>
      </c>
      <c r="U1112">
        <v>2.1332449120353699E-2</v>
      </c>
      <c r="V1112">
        <v>166.990005</v>
      </c>
      <c r="W1112">
        <v>113.599998</v>
      </c>
      <c r="X1112">
        <v>-0.146699681884602</v>
      </c>
      <c r="Y1112">
        <v>1.1502195497633099E-2</v>
      </c>
      <c r="Z1112">
        <v>1.6660389652593299</v>
      </c>
      <c r="AA1112">
        <v>3.1853978962993299</v>
      </c>
      <c r="AB1112">
        <v>3.0686076331239098</v>
      </c>
      <c r="AC1112" t="s">
        <v>251</v>
      </c>
      <c r="AD1112" t="s">
        <v>296</v>
      </c>
      <c r="AE1112" t="s">
        <v>56</v>
      </c>
      <c r="AF1112" t="s">
        <v>68</v>
      </c>
      <c r="AG1112" t="s">
        <v>297</v>
      </c>
      <c r="AH1112" s="45">
        <v>39706</v>
      </c>
      <c r="AI1112">
        <v>1108524</v>
      </c>
      <c r="AK1112" t="s">
        <v>298</v>
      </c>
      <c r="AL1112" t="s">
        <v>276</v>
      </c>
      <c r="AM1112" t="s">
        <v>245</v>
      </c>
    </row>
    <row r="1113" spans="1:39" x14ac:dyDescent="0.3">
      <c r="A1113" s="1">
        <v>43573</v>
      </c>
      <c r="B1113" t="s">
        <v>10</v>
      </c>
      <c r="C1113" t="s">
        <v>246</v>
      </c>
      <c r="D1113">
        <v>600</v>
      </c>
      <c r="E1113">
        <v>6</v>
      </c>
      <c r="F1113">
        <v>154.89999399999999</v>
      </c>
      <c r="G1113">
        <v>156.21000699999999</v>
      </c>
      <c r="H1113">
        <v>153.16999799999999</v>
      </c>
      <c r="I1113">
        <v>155.990005</v>
      </c>
      <c r="J1113">
        <v>155.990005</v>
      </c>
      <c r="K1113">
        <v>4391500</v>
      </c>
      <c r="L1113">
        <v>2.56</v>
      </c>
      <c r="M1113">
        <v>4.17569744258046E-3</v>
      </c>
      <c r="N1113">
        <v>-2.9933979010480199E-2</v>
      </c>
      <c r="O1113">
        <v>-4.9647530053097501E-2</v>
      </c>
      <c r="P1113">
        <v>4.0357314441643803E-2</v>
      </c>
      <c r="Q1113">
        <v>0.225807563577751</v>
      </c>
      <c r="R1113">
        <v>9.8180466656356703E-3</v>
      </c>
      <c r="S1113">
        <v>1.5312783978012501E-2</v>
      </c>
      <c r="T1113">
        <v>1.4676668111718E-2</v>
      </c>
      <c r="U1113">
        <v>2.1175810604706E-2</v>
      </c>
      <c r="V1113">
        <v>166.990005</v>
      </c>
      <c r="W1113">
        <v>113.599998</v>
      </c>
      <c r="X1113">
        <v>-0.146699681884602</v>
      </c>
      <c r="Y1113">
        <v>1.5778467813143101E-3</v>
      </c>
      <c r="Z1113">
        <v>1.71260394708813</v>
      </c>
      <c r="AA1113">
        <v>2.0825318966937201</v>
      </c>
      <c r="AB1113">
        <v>2.4895497744839901</v>
      </c>
      <c r="AC1113" t="s">
        <v>251</v>
      </c>
      <c r="AD1113" t="s">
        <v>296</v>
      </c>
      <c r="AE1113" t="s">
        <v>56</v>
      </c>
      <c r="AF1113" t="s">
        <v>68</v>
      </c>
      <c r="AG1113" t="s">
        <v>297</v>
      </c>
      <c r="AH1113" s="45">
        <v>39706</v>
      </c>
      <c r="AI1113">
        <v>1108524</v>
      </c>
      <c r="AK1113" t="s">
        <v>298</v>
      </c>
      <c r="AL1113" t="s">
        <v>276</v>
      </c>
      <c r="AM1113" t="s">
        <v>245</v>
      </c>
    </row>
    <row r="1114" spans="1:39" x14ac:dyDescent="0.3">
      <c r="A1114" s="1">
        <v>43587</v>
      </c>
      <c r="B1114" t="s">
        <v>10</v>
      </c>
      <c r="C1114" t="s">
        <v>246</v>
      </c>
      <c r="D1114">
        <v>700</v>
      </c>
      <c r="E1114">
        <v>6</v>
      </c>
      <c r="F1114">
        <v>161.69000199999999</v>
      </c>
      <c r="G1114">
        <v>162.699997</v>
      </c>
      <c r="H1114">
        <v>159.63000500000001</v>
      </c>
      <c r="I1114">
        <v>161.83000200000001</v>
      </c>
      <c r="J1114">
        <v>161.83000200000001</v>
      </c>
      <c r="K1114">
        <v>3181100</v>
      </c>
      <c r="L1114">
        <v>2.552</v>
      </c>
      <c r="M1114">
        <v>-1.9753818631090001E-3</v>
      </c>
      <c r="N1114">
        <v>-7.7557572550488998E-3</v>
      </c>
      <c r="O1114">
        <v>4.0247044207836801E-3</v>
      </c>
      <c r="P1114">
        <v>6.2863274361682098E-2</v>
      </c>
      <c r="Q1114">
        <v>0.27346814110510098</v>
      </c>
      <c r="R1114">
        <v>1.31455927946939E-2</v>
      </c>
      <c r="S1114">
        <v>1.33949724266277E-2</v>
      </c>
      <c r="T1114">
        <v>1.3878979453484999E-2</v>
      </c>
      <c r="U1114">
        <v>2.1100073461955901E-2</v>
      </c>
      <c r="V1114">
        <v>167.55999800000001</v>
      </c>
      <c r="W1114">
        <v>113.599998</v>
      </c>
      <c r="X1114">
        <v>-0.146699681884602</v>
      </c>
      <c r="Y1114">
        <v>-2.1262443276895502E-3</v>
      </c>
      <c r="Z1114">
        <v>1.71578680596877</v>
      </c>
      <c r="AA1114">
        <v>2.5574603984249999</v>
      </c>
      <c r="AB1114">
        <v>2.9338185682237001</v>
      </c>
      <c r="AC1114" t="s">
        <v>251</v>
      </c>
      <c r="AD1114" t="s">
        <v>296</v>
      </c>
      <c r="AE1114" t="s">
        <v>56</v>
      </c>
      <c r="AF1114" t="s">
        <v>68</v>
      </c>
      <c r="AG1114" t="s">
        <v>297</v>
      </c>
      <c r="AH1114" s="45">
        <v>39706</v>
      </c>
      <c r="AI1114">
        <v>1108524</v>
      </c>
      <c r="AK1114" t="s">
        <v>298</v>
      </c>
      <c r="AL1114" t="s">
        <v>276</v>
      </c>
      <c r="AM1114" t="s">
        <v>245</v>
      </c>
    </row>
    <row r="1115" spans="1:39" x14ac:dyDescent="0.3">
      <c r="A1115" s="1">
        <v>43595</v>
      </c>
      <c r="B1115" t="s">
        <v>10</v>
      </c>
      <c r="C1115" t="s">
        <v>239</v>
      </c>
      <c r="D1115">
        <v>300</v>
      </c>
      <c r="E1115">
        <v>6</v>
      </c>
      <c r="F1115">
        <v>156.279999</v>
      </c>
      <c r="G1115">
        <v>160.61000100000001</v>
      </c>
      <c r="H1115">
        <v>154.38000500000001</v>
      </c>
      <c r="I1115">
        <v>159.94000199999999</v>
      </c>
      <c r="J1115">
        <v>159.94000199999999</v>
      </c>
      <c r="K1115">
        <v>4462200</v>
      </c>
      <c r="L1115">
        <v>2.4550000000000001</v>
      </c>
      <c r="M1115">
        <v>2.2957555296139801E-2</v>
      </c>
      <c r="N1115">
        <v>-2.1035136032899901E-2</v>
      </c>
      <c r="O1115">
        <v>1.8744046750673201E-2</v>
      </c>
      <c r="P1115">
        <v>2.06570877687231E-2</v>
      </c>
      <c r="Q1115">
        <v>0.209343420658781</v>
      </c>
      <c r="R1115">
        <v>2.0660355729589401E-2</v>
      </c>
      <c r="S1115">
        <v>1.4966701623030499E-2</v>
      </c>
      <c r="T1115">
        <v>1.4178129926877401E-2</v>
      </c>
      <c r="U1115">
        <v>2.1225723055548901E-2</v>
      </c>
      <c r="V1115">
        <v>167.55999800000001</v>
      </c>
      <c r="W1115">
        <v>113.599998</v>
      </c>
      <c r="X1115">
        <v>-0.146699681884602</v>
      </c>
      <c r="Y1115">
        <v>3.7133938472042301E-3</v>
      </c>
      <c r="Z1115">
        <v>1.7370422040525899</v>
      </c>
      <c r="AA1115">
        <v>1.8690648814006099</v>
      </c>
      <c r="AB1115">
        <v>2.0105817939886599</v>
      </c>
      <c r="AC1115" t="s">
        <v>251</v>
      </c>
      <c r="AD1115" t="s">
        <v>296</v>
      </c>
      <c r="AE1115" t="s">
        <v>56</v>
      </c>
      <c r="AF1115" t="s">
        <v>68</v>
      </c>
      <c r="AG1115" t="s">
        <v>297</v>
      </c>
      <c r="AH1115" s="45">
        <v>39706</v>
      </c>
      <c r="AI1115">
        <v>1108524</v>
      </c>
      <c r="AK1115" t="s">
        <v>298</v>
      </c>
      <c r="AL1115" t="s">
        <v>276</v>
      </c>
      <c r="AM1115" t="s">
        <v>245</v>
      </c>
    </row>
    <row r="1116" spans="1:39" x14ac:dyDescent="0.3">
      <c r="A1116" s="1">
        <v>43606</v>
      </c>
      <c r="B1116" t="s">
        <v>10</v>
      </c>
      <c r="C1116" t="s">
        <v>239</v>
      </c>
      <c r="D1116">
        <v>900</v>
      </c>
      <c r="E1116">
        <v>6</v>
      </c>
      <c r="F1116">
        <v>157.36000100000001</v>
      </c>
      <c r="G1116">
        <v>157.83999599999899</v>
      </c>
      <c r="H1116">
        <v>155.179993</v>
      </c>
      <c r="I1116">
        <v>155.779999</v>
      </c>
      <c r="J1116">
        <v>155.779999</v>
      </c>
      <c r="K1116">
        <v>3803100</v>
      </c>
      <c r="L1116">
        <v>2.4260000000000002</v>
      </c>
      <c r="M1116">
        <v>-1.2830191855451301E-3</v>
      </c>
      <c r="N1116">
        <v>-1.45932681009879E-2</v>
      </c>
      <c r="O1116">
        <v>-1.3471856116202901E-3</v>
      </c>
      <c r="P1116">
        <v>-1.75621341836203E-2</v>
      </c>
      <c r="Q1116">
        <v>0.20457268073083601</v>
      </c>
      <c r="R1116">
        <v>1.9436814204561399E-2</v>
      </c>
      <c r="S1116">
        <v>1.9707651126767201E-2</v>
      </c>
      <c r="T1116">
        <v>1.5882581063053999E-2</v>
      </c>
      <c r="U1116">
        <v>2.1536365727060799E-2</v>
      </c>
      <c r="V1116">
        <v>167.55999800000001</v>
      </c>
      <c r="W1116">
        <v>113.599998</v>
      </c>
      <c r="X1116">
        <v>-0.146699681884602</v>
      </c>
      <c r="Y1116">
        <v>8.4599491109458805E-3</v>
      </c>
      <c r="Z1116">
        <v>1.7415646928539701</v>
      </c>
      <c r="AA1116">
        <v>1.76357579061676</v>
      </c>
      <c r="AB1116">
        <v>1.7489835050272999</v>
      </c>
      <c r="AC1116" t="s">
        <v>251</v>
      </c>
      <c r="AD1116" t="s">
        <v>296</v>
      </c>
      <c r="AE1116" t="s">
        <v>56</v>
      </c>
      <c r="AF1116" t="s">
        <v>68</v>
      </c>
      <c r="AG1116" t="s">
        <v>297</v>
      </c>
      <c r="AH1116" s="45">
        <v>39706</v>
      </c>
      <c r="AI1116">
        <v>1108524</v>
      </c>
      <c r="AK1116" t="s">
        <v>298</v>
      </c>
      <c r="AL1116" t="s">
        <v>276</v>
      </c>
      <c r="AM1116" t="s">
        <v>245</v>
      </c>
    </row>
    <row r="1117" spans="1:39" x14ac:dyDescent="0.3">
      <c r="A1117" s="1">
        <v>43615</v>
      </c>
      <c r="B1117" t="s">
        <v>10</v>
      </c>
      <c r="C1117" t="s">
        <v>246</v>
      </c>
      <c r="D1117">
        <v>100</v>
      </c>
      <c r="E1117">
        <v>6</v>
      </c>
      <c r="F1117">
        <v>154.320007</v>
      </c>
      <c r="G1117">
        <v>155.86999499999999</v>
      </c>
      <c r="H1117">
        <v>153.89999399999999</v>
      </c>
      <c r="I1117">
        <v>155.66000399999999</v>
      </c>
      <c r="J1117">
        <v>155.66000399999999</v>
      </c>
      <c r="K1117">
        <v>4418100</v>
      </c>
      <c r="L1117">
        <v>2.2269999999999999</v>
      </c>
      <c r="M1117">
        <v>1.7955465196401801E-2</v>
      </c>
      <c r="N1117">
        <v>-1.2639778754961299E-2</v>
      </c>
      <c r="O1117">
        <v>-6.0450754192650703E-2</v>
      </c>
      <c r="P1117">
        <v>-5.0055797055303497E-2</v>
      </c>
      <c r="Q1117">
        <v>0.20443243298612401</v>
      </c>
      <c r="R1117">
        <v>1.7298818137907498E-2</v>
      </c>
      <c r="S1117">
        <v>1.9404463119657302E-2</v>
      </c>
      <c r="T1117">
        <v>1.6414428721900898E-2</v>
      </c>
      <c r="U1117">
        <v>2.1603077888144698E-2</v>
      </c>
      <c r="V1117">
        <v>167.55999800000001</v>
      </c>
      <c r="W1117">
        <v>113.599998</v>
      </c>
      <c r="X1117">
        <v>-0.146699681884602</v>
      </c>
      <c r="Y1117">
        <v>2.0962723552933101E-3</v>
      </c>
      <c r="Z1117">
        <v>1.74696421101292</v>
      </c>
      <c r="AA1117">
        <v>1.73837736657973</v>
      </c>
      <c r="AB1117">
        <v>1.62970686860812</v>
      </c>
      <c r="AC1117" t="s">
        <v>251</v>
      </c>
      <c r="AD1117" t="s">
        <v>296</v>
      </c>
      <c r="AE1117" t="s">
        <v>56</v>
      </c>
      <c r="AF1117" t="s">
        <v>68</v>
      </c>
      <c r="AG1117" t="s">
        <v>297</v>
      </c>
      <c r="AH1117" s="45">
        <v>39706</v>
      </c>
      <c r="AI1117">
        <v>1108524</v>
      </c>
      <c r="AK1117" t="s">
        <v>298</v>
      </c>
      <c r="AL1117" t="s">
        <v>276</v>
      </c>
      <c r="AM1117" t="s">
        <v>245</v>
      </c>
    </row>
    <row r="1118" spans="1:39" x14ac:dyDescent="0.3">
      <c r="A1118" s="1">
        <v>43557</v>
      </c>
      <c r="B1118" t="s">
        <v>10</v>
      </c>
      <c r="C1118" t="s">
        <v>246</v>
      </c>
      <c r="D1118">
        <v>600</v>
      </c>
      <c r="E1118">
        <v>7</v>
      </c>
      <c r="F1118">
        <v>160.86000100000001</v>
      </c>
      <c r="G1118">
        <v>160.990005</v>
      </c>
      <c r="H1118">
        <v>158.91000399999999</v>
      </c>
      <c r="I1118">
        <v>160.509995</v>
      </c>
      <c r="J1118">
        <v>160.509995</v>
      </c>
      <c r="K1118">
        <v>3158400</v>
      </c>
      <c r="L1118">
        <v>2.4809999999999999</v>
      </c>
      <c r="M1118">
        <v>-4.1654946922396003E-3</v>
      </c>
      <c r="N1118">
        <v>6.9394860594591701E-3</v>
      </c>
      <c r="O1118">
        <v>-2.4736703546220901E-2</v>
      </c>
      <c r="P1118">
        <v>0.15859428372682</v>
      </c>
      <c r="Q1118">
        <v>0.33081876148032502</v>
      </c>
      <c r="R1118">
        <v>1.91836976508745E-2</v>
      </c>
      <c r="S1118">
        <v>1.5810298250005898E-2</v>
      </c>
      <c r="T1118">
        <v>1.7079682358296499E-2</v>
      </c>
      <c r="U1118">
        <v>2.1326016106189401E-2</v>
      </c>
      <c r="V1118">
        <v>166.990005</v>
      </c>
      <c r="W1118">
        <v>113.599998</v>
      </c>
      <c r="X1118">
        <v>-0.146699681884602</v>
      </c>
      <c r="Y1118" s="44">
        <v>1.7455614805152698E-5</v>
      </c>
      <c r="Z1118">
        <v>1.6935310333707001</v>
      </c>
      <c r="AA1118">
        <v>3.2343051257724502</v>
      </c>
      <c r="AB1118">
        <v>3.0644098750670401</v>
      </c>
      <c r="AC1118" t="s">
        <v>252</v>
      </c>
      <c r="AD1118" t="s">
        <v>296</v>
      </c>
      <c r="AE1118" t="s">
        <v>56</v>
      </c>
      <c r="AF1118" t="s">
        <v>68</v>
      </c>
      <c r="AG1118" t="s">
        <v>297</v>
      </c>
      <c r="AH1118" s="45">
        <v>39706</v>
      </c>
      <c r="AI1118">
        <v>1108524</v>
      </c>
      <c r="AK1118" t="s">
        <v>298</v>
      </c>
      <c r="AL1118" t="s">
        <v>276</v>
      </c>
      <c r="AM1118" t="s">
        <v>245</v>
      </c>
    </row>
    <row r="1119" spans="1:39" x14ac:dyDescent="0.3">
      <c r="A1119" s="1">
        <v>43564</v>
      </c>
      <c r="B1119" t="s">
        <v>10</v>
      </c>
      <c r="C1119" t="s">
        <v>246</v>
      </c>
      <c r="D1119">
        <v>200</v>
      </c>
      <c r="E1119">
        <v>7</v>
      </c>
      <c r="F1119">
        <v>157.03999299999899</v>
      </c>
      <c r="G1119">
        <v>158.35000600000001</v>
      </c>
      <c r="H1119">
        <v>156.64999399999999</v>
      </c>
      <c r="I1119">
        <v>156.970001</v>
      </c>
      <c r="J1119">
        <v>156.970001</v>
      </c>
      <c r="K1119">
        <v>5642900</v>
      </c>
      <c r="L1119">
        <v>2.4990000000000001</v>
      </c>
      <c r="M1119">
        <v>-9.5105966072998992E-3</v>
      </c>
      <c r="N1119">
        <v>-2.2301504116659199E-2</v>
      </c>
      <c r="O1119">
        <v>1.22425847651797E-2</v>
      </c>
      <c r="P1119">
        <v>7.4367731654920596E-2</v>
      </c>
      <c r="Q1119">
        <v>0.29225814432094599</v>
      </c>
      <c r="R1119">
        <v>1.42651947073217E-2</v>
      </c>
      <c r="S1119">
        <v>1.48388921218946E-2</v>
      </c>
      <c r="T1119">
        <v>1.44859747858446E-2</v>
      </c>
      <c r="U1119">
        <v>2.1282513108266898E-2</v>
      </c>
      <c r="V1119">
        <v>166.990005</v>
      </c>
      <c r="W1119">
        <v>113.599998</v>
      </c>
      <c r="X1119">
        <v>-0.146699681884602</v>
      </c>
      <c r="Y1119">
        <v>-6.0859766572597396E-3</v>
      </c>
      <c r="Z1119">
        <v>1.7097194685899499</v>
      </c>
      <c r="AA1119">
        <v>2.8156521523219298</v>
      </c>
      <c r="AB1119">
        <v>2.9132442401738801</v>
      </c>
      <c r="AC1119" t="s">
        <v>252</v>
      </c>
      <c r="AD1119" t="s">
        <v>296</v>
      </c>
      <c r="AE1119" t="s">
        <v>56</v>
      </c>
      <c r="AF1119" t="s">
        <v>68</v>
      </c>
      <c r="AG1119" t="s">
        <v>297</v>
      </c>
      <c r="AH1119" s="45">
        <v>39706</v>
      </c>
      <c r="AI1119">
        <v>1108524</v>
      </c>
      <c r="AK1119" t="s">
        <v>298</v>
      </c>
      <c r="AL1119" t="s">
        <v>276</v>
      </c>
      <c r="AM1119" t="s">
        <v>245</v>
      </c>
    </row>
    <row r="1120" spans="1:39" x14ac:dyDescent="0.3">
      <c r="A1120" s="1">
        <v>43580</v>
      </c>
      <c r="B1120" t="s">
        <v>10</v>
      </c>
      <c r="C1120" t="s">
        <v>239</v>
      </c>
      <c r="D1120">
        <v>300</v>
      </c>
      <c r="E1120">
        <v>7</v>
      </c>
      <c r="F1120">
        <v>162</v>
      </c>
      <c r="G1120">
        <v>163.88999899999999</v>
      </c>
      <c r="H1120">
        <v>161</v>
      </c>
      <c r="I1120">
        <v>163.08999599999899</v>
      </c>
      <c r="J1120">
        <v>163.08999599999899</v>
      </c>
      <c r="K1120">
        <v>5498400</v>
      </c>
      <c r="L1120">
        <v>2.5339999999999998</v>
      </c>
      <c r="M1120">
        <v>2.18821566397547E-2</v>
      </c>
      <c r="N1120">
        <v>4.8685933900957698E-2</v>
      </c>
      <c r="O1120">
        <v>1.36433945990296E-2</v>
      </c>
      <c r="P1120">
        <v>0.104754363420432</v>
      </c>
      <c r="Q1120">
        <v>0.32463503872260702</v>
      </c>
      <c r="R1120">
        <v>1.3026586892580801E-2</v>
      </c>
      <c r="S1120">
        <v>1.48110349954936E-2</v>
      </c>
      <c r="T1120">
        <v>1.45146106064715E-2</v>
      </c>
      <c r="U1120">
        <v>2.11411126175498E-2</v>
      </c>
      <c r="V1120">
        <v>166.990005</v>
      </c>
      <c r="W1120">
        <v>113.599998</v>
      </c>
      <c r="X1120">
        <v>-0.146699681884602</v>
      </c>
      <c r="Y1120">
        <v>-3.6904169755480902E-4</v>
      </c>
      <c r="Z1120">
        <v>1.7095894878490301</v>
      </c>
      <c r="AA1120">
        <v>3.09507545388393</v>
      </c>
      <c r="AB1120">
        <v>2.5089649254448299</v>
      </c>
      <c r="AC1120" t="s">
        <v>252</v>
      </c>
      <c r="AD1120" t="s">
        <v>296</v>
      </c>
      <c r="AE1120" t="s">
        <v>56</v>
      </c>
      <c r="AF1120" t="s">
        <v>68</v>
      </c>
      <c r="AG1120" t="s">
        <v>297</v>
      </c>
      <c r="AH1120" s="45">
        <v>39706</v>
      </c>
      <c r="AI1120">
        <v>1108524</v>
      </c>
      <c r="AK1120" t="s">
        <v>298</v>
      </c>
      <c r="AL1120" t="s">
        <v>276</v>
      </c>
      <c r="AM1120" t="s">
        <v>245</v>
      </c>
    </row>
    <row r="1121" spans="1:39" x14ac:dyDescent="0.3">
      <c r="A1121" s="1">
        <v>43587</v>
      </c>
      <c r="B1121" t="s">
        <v>10</v>
      </c>
      <c r="C1121" t="s">
        <v>246</v>
      </c>
      <c r="D1121">
        <v>200</v>
      </c>
      <c r="E1121">
        <v>7</v>
      </c>
      <c r="F1121">
        <v>161.69000199999999</v>
      </c>
      <c r="G1121">
        <v>162.699997</v>
      </c>
      <c r="H1121">
        <v>159.63000500000001</v>
      </c>
      <c r="I1121">
        <v>161.83000200000001</v>
      </c>
      <c r="J1121">
        <v>161.83000200000001</v>
      </c>
      <c r="K1121">
        <v>3181100</v>
      </c>
      <c r="L1121">
        <v>2.552</v>
      </c>
      <c r="M1121">
        <v>-1.9753818631090001E-3</v>
      </c>
      <c r="N1121">
        <v>-7.7557572550488998E-3</v>
      </c>
      <c r="O1121">
        <v>4.0247044207836801E-3</v>
      </c>
      <c r="P1121">
        <v>6.2863274361682098E-2</v>
      </c>
      <c r="Q1121">
        <v>0.27346814110510098</v>
      </c>
      <c r="R1121">
        <v>1.31455927946939E-2</v>
      </c>
      <c r="S1121">
        <v>1.33949724266277E-2</v>
      </c>
      <c r="T1121">
        <v>1.3878979453484999E-2</v>
      </c>
      <c r="U1121">
        <v>2.1100073461955901E-2</v>
      </c>
      <c r="V1121">
        <v>167.55999800000001</v>
      </c>
      <c r="W1121">
        <v>113.599998</v>
      </c>
      <c r="X1121">
        <v>-0.146699681884602</v>
      </c>
      <c r="Y1121">
        <v>-2.1262443276895502E-3</v>
      </c>
      <c r="Z1121">
        <v>1.71578680596877</v>
      </c>
      <c r="AA1121">
        <v>2.5574603984249999</v>
      </c>
      <c r="AB1121">
        <v>2.9338185682237001</v>
      </c>
      <c r="AC1121" t="s">
        <v>252</v>
      </c>
      <c r="AD1121" t="s">
        <v>296</v>
      </c>
      <c r="AE1121" t="s">
        <v>56</v>
      </c>
      <c r="AF1121" t="s">
        <v>68</v>
      </c>
      <c r="AG1121" t="s">
        <v>297</v>
      </c>
      <c r="AH1121" s="45">
        <v>39706</v>
      </c>
      <c r="AI1121">
        <v>1108524</v>
      </c>
      <c r="AK1121" t="s">
        <v>298</v>
      </c>
      <c r="AL1121" t="s">
        <v>276</v>
      </c>
      <c r="AM1121" t="s">
        <v>245</v>
      </c>
    </row>
    <row r="1122" spans="1:39" x14ac:dyDescent="0.3">
      <c r="A1122" s="1">
        <v>43588</v>
      </c>
      <c r="B1122" t="s">
        <v>10</v>
      </c>
      <c r="C1122" t="s">
        <v>239</v>
      </c>
      <c r="D1122">
        <v>900</v>
      </c>
      <c r="E1122">
        <v>7</v>
      </c>
      <c r="F1122">
        <v>162.58000200000001</v>
      </c>
      <c r="G1122">
        <v>163.5</v>
      </c>
      <c r="H1122">
        <v>160.86000100000001</v>
      </c>
      <c r="I1122">
        <v>163.33999599999899</v>
      </c>
      <c r="J1122">
        <v>163.33999599999899</v>
      </c>
      <c r="K1122">
        <v>3131000</v>
      </c>
      <c r="L1122">
        <v>2.5310000000000001</v>
      </c>
      <c r="M1122">
        <v>9.2874795538908806E-3</v>
      </c>
      <c r="N1122">
        <v>-1.5912944202171701E-2</v>
      </c>
      <c r="O1122">
        <v>1.7477678666913899E-2</v>
      </c>
      <c r="P1122">
        <v>4.6811599018387502E-2</v>
      </c>
      <c r="Q1122">
        <v>0.285114024540079</v>
      </c>
      <c r="R1122">
        <v>1.04229712931527E-2</v>
      </c>
      <c r="S1122">
        <v>1.3493716810953699E-2</v>
      </c>
      <c r="T1122">
        <v>1.35687881785438E-2</v>
      </c>
      <c r="U1122">
        <v>2.1105254072462401E-2</v>
      </c>
      <c r="V1122">
        <v>167.55999800000001</v>
      </c>
      <c r="W1122">
        <v>113.599998</v>
      </c>
      <c r="X1122">
        <v>-0.146699681884602</v>
      </c>
      <c r="Y1122">
        <v>9.5921274614703799E-3</v>
      </c>
      <c r="Z1122">
        <v>1.7159694923062401</v>
      </c>
      <c r="AA1122">
        <v>2.6769621442441101</v>
      </c>
      <c r="AB1122">
        <v>2.8034809872859898</v>
      </c>
      <c r="AC1122" t="s">
        <v>252</v>
      </c>
      <c r="AD1122" t="s">
        <v>296</v>
      </c>
      <c r="AE1122" t="s">
        <v>56</v>
      </c>
      <c r="AF1122" t="s">
        <v>68</v>
      </c>
      <c r="AG1122" t="s">
        <v>297</v>
      </c>
      <c r="AH1122" s="45">
        <v>39706</v>
      </c>
      <c r="AI1122">
        <v>1108524</v>
      </c>
      <c r="AK1122" t="s">
        <v>298</v>
      </c>
      <c r="AL1122" t="s">
        <v>276</v>
      </c>
      <c r="AM1122" t="s">
        <v>245</v>
      </c>
    </row>
    <row r="1123" spans="1:39" x14ac:dyDescent="0.3">
      <c r="A1123" s="1">
        <v>43593</v>
      </c>
      <c r="B1123" t="s">
        <v>10</v>
      </c>
      <c r="C1123" t="s">
        <v>239</v>
      </c>
      <c r="D1123">
        <v>400</v>
      </c>
      <c r="E1123">
        <v>7</v>
      </c>
      <c r="F1123">
        <v>157.11000100000001</v>
      </c>
      <c r="G1123">
        <v>157.929993</v>
      </c>
      <c r="H1123">
        <v>155.03999299999899</v>
      </c>
      <c r="I1123">
        <v>156.86000100000001</v>
      </c>
      <c r="J1123">
        <v>156.86000100000001</v>
      </c>
      <c r="K1123">
        <v>4061300</v>
      </c>
      <c r="L1123">
        <v>2.4820000000000002</v>
      </c>
      <c r="M1123">
        <v>-2.54927338436324E-4</v>
      </c>
      <c r="N1123">
        <v>-3.3168101590918903E-2</v>
      </c>
      <c r="O1123">
        <v>-1.0779363808524E-2</v>
      </c>
      <c r="P1123">
        <v>-8.0638169951462099E-3</v>
      </c>
      <c r="Q1123">
        <v>0.21140284820205499</v>
      </c>
      <c r="R1123">
        <v>1.6782762413107302E-2</v>
      </c>
      <c r="S1123">
        <v>1.42530206341899E-2</v>
      </c>
      <c r="T1123">
        <v>1.41832759619351E-2</v>
      </c>
      <c r="U1123">
        <v>2.11983469314511E-2</v>
      </c>
      <c r="V1123">
        <v>167.55999800000001</v>
      </c>
      <c r="W1123">
        <v>113.599998</v>
      </c>
      <c r="X1123">
        <v>-0.146699681884602</v>
      </c>
      <c r="Y1123">
        <v>-1.60671540560346E-3</v>
      </c>
      <c r="Z1123">
        <v>1.73043562728734</v>
      </c>
      <c r="AA1123">
        <v>1.90436014460137</v>
      </c>
      <c r="AB1123">
        <v>2.3396180990544</v>
      </c>
      <c r="AC1123" t="s">
        <v>252</v>
      </c>
      <c r="AD1123" t="s">
        <v>296</v>
      </c>
      <c r="AE1123" t="s">
        <v>56</v>
      </c>
      <c r="AF1123" t="s">
        <v>68</v>
      </c>
      <c r="AG1123" t="s">
        <v>297</v>
      </c>
      <c r="AH1123" s="45">
        <v>39706</v>
      </c>
      <c r="AI1123">
        <v>1108524</v>
      </c>
      <c r="AK1123" t="s">
        <v>298</v>
      </c>
      <c r="AL1123" t="s">
        <v>276</v>
      </c>
      <c r="AM1123" t="s">
        <v>245</v>
      </c>
    </row>
    <row r="1124" spans="1:39" x14ac:dyDescent="0.3">
      <c r="A1124" s="1">
        <v>43635</v>
      </c>
      <c r="B1124" t="s">
        <v>10</v>
      </c>
      <c r="C1124" t="s">
        <v>246</v>
      </c>
      <c r="D1124">
        <v>100</v>
      </c>
      <c r="E1124">
        <v>7</v>
      </c>
      <c r="F1124">
        <v>151.69000199999999</v>
      </c>
      <c r="G1124">
        <v>154.470001</v>
      </c>
      <c r="H1124">
        <v>150.509995</v>
      </c>
      <c r="I1124">
        <v>154.13999899999999</v>
      </c>
      <c r="J1124">
        <v>154.13999899999999</v>
      </c>
      <c r="K1124">
        <v>8095300</v>
      </c>
      <c r="L1124">
        <v>2.0289999999999999</v>
      </c>
      <c r="M1124">
        <v>2.33003883256995E-2</v>
      </c>
      <c r="N1124">
        <v>1.8728856122295499E-2</v>
      </c>
      <c r="O1124">
        <v>-2.78583958891282E-3</v>
      </c>
      <c r="P1124">
        <v>-5.90128461050866E-2</v>
      </c>
      <c r="Q1124">
        <v>9.7648422603301296E-2</v>
      </c>
      <c r="R1124">
        <v>1.18139913640529E-2</v>
      </c>
      <c r="S1124">
        <v>2.3947678230052599E-2</v>
      </c>
      <c r="T1124">
        <v>2.0116659367972502E-2</v>
      </c>
      <c r="U1124">
        <v>2.2398081690956601E-2</v>
      </c>
      <c r="V1124">
        <v>167.55999800000001</v>
      </c>
      <c r="W1124">
        <v>113.599998</v>
      </c>
      <c r="X1124">
        <v>-0.15205335500848699</v>
      </c>
      <c r="Y1124">
        <v>2.98071681438073E-3</v>
      </c>
      <c r="Z1124">
        <v>1.7563594298282299</v>
      </c>
      <c r="AA1124">
        <v>0.67723230432118098</v>
      </c>
      <c r="AB1124">
        <v>0.63828406686650696</v>
      </c>
      <c r="AC1124" t="s">
        <v>252</v>
      </c>
      <c r="AD1124" t="s">
        <v>296</v>
      </c>
      <c r="AE1124" t="s">
        <v>56</v>
      </c>
      <c r="AF1124" t="s">
        <v>68</v>
      </c>
      <c r="AG1124" t="s">
        <v>297</v>
      </c>
      <c r="AH1124" s="45">
        <v>39706</v>
      </c>
      <c r="AI1124">
        <v>1108524</v>
      </c>
      <c r="AK1124" t="s">
        <v>298</v>
      </c>
      <c r="AL1124" t="s">
        <v>276</v>
      </c>
      <c r="AM1124" t="s">
        <v>245</v>
      </c>
    </row>
    <row r="1125" spans="1:39" x14ac:dyDescent="0.3">
      <c r="A1125" s="1">
        <v>43558</v>
      </c>
      <c r="B1125" t="s">
        <v>10</v>
      </c>
      <c r="C1125" t="s">
        <v>246</v>
      </c>
      <c r="D1125">
        <v>400</v>
      </c>
      <c r="E1125">
        <v>8</v>
      </c>
      <c r="F1125">
        <v>161.779999</v>
      </c>
      <c r="G1125">
        <v>163.13999899999999</v>
      </c>
      <c r="H1125">
        <v>160.64999399999999</v>
      </c>
      <c r="I1125">
        <v>162.61999499999999</v>
      </c>
      <c r="J1125">
        <v>162.61999499999999</v>
      </c>
      <c r="K1125">
        <v>3819100</v>
      </c>
      <c r="L1125">
        <v>2.5169999999999999</v>
      </c>
      <c r="M1125">
        <v>1.3059945258746399E-2</v>
      </c>
      <c r="N1125">
        <v>4.7217181331879299E-2</v>
      </c>
      <c r="O1125">
        <v>2.5661566715829798E-2</v>
      </c>
      <c r="P1125">
        <v>0.18207556195643601</v>
      </c>
      <c r="Q1125">
        <v>0.33361074479033498</v>
      </c>
      <c r="R1125">
        <v>1.0788328500788201E-2</v>
      </c>
      <c r="S1125">
        <v>1.3841912022514599E-2</v>
      </c>
      <c r="T1125">
        <v>1.7048956090026001E-2</v>
      </c>
      <c r="U1125">
        <v>2.1331411607922599E-2</v>
      </c>
      <c r="V1125">
        <v>166.990005</v>
      </c>
      <c r="W1125">
        <v>113.599998</v>
      </c>
      <c r="X1125">
        <v>-0.146699681884602</v>
      </c>
      <c r="Y1125">
        <v>2.1460723821998401E-3</v>
      </c>
      <c r="Z1125">
        <v>1.7001639895223399</v>
      </c>
      <c r="AA1125">
        <v>3.2596935478729199</v>
      </c>
      <c r="AB1125">
        <v>3.2055749152069799</v>
      </c>
      <c r="AC1125" t="s">
        <v>253</v>
      </c>
      <c r="AD1125" t="s">
        <v>296</v>
      </c>
      <c r="AE1125" t="s">
        <v>56</v>
      </c>
      <c r="AF1125" t="s">
        <v>68</v>
      </c>
      <c r="AG1125" t="s">
        <v>297</v>
      </c>
      <c r="AH1125" s="45">
        <v>39706</v>
      </c>
      <c r="AI1125">
        <v>1108524</v>
      </c>
      <c r="AK1125" t="s">
        <v>298</v>
      </c>
      <c r="AL1125" t="s">
        <v>276</v>
      </c>
      <c r="AM1125" t="s">
        <v>245</v>
      </c>
    </row>
    <row r="1126" spans="1:39" x14ac:dyDescent="0.3">
      <c r="A1126" s="1">
        <v>43564</v>
      </c>
      <c r="B1126" t="s">
        <v>10</v>
      </c>
      <c r="C1126" t="s">
        <v>239</v>
      </c>
      <c r="D1126">
        <v>100</v>
      </c>
      <c r="E1126">
        <v>8</v>
      </c>
      <c r="F1126">
        <v>157.03999299999899</v>
      </c>
      <c r="G1126">
        <v>158.35000600000001</v>
      </c>
      <c r="H1126">
        <v>156.64999399999999</v>
      </c>
      <c r="I1126">
        <v>156.970001</v>
      </c>
      <c r="J1126">
        <v>156.970001</v>
      </c>
      <c r="K1126">
        <v>5642900</v>
      </c>
      <c r="L1126">
        <v>2.4990000000000001</v>
      </c>
      <c r="M1126">
        <v>-9.5105966072998992E-3</v>
      </c>
      <c r="N1126">
        <v>-2.2301504116659199E-2</v>
      </c>
      <c r="O1126">
        <v>1.22425847651797E-2</v>
      </c>
      <c r="P1126">
        <v>7.4367731654920596E-2</v>
      </c>
      <c r="Q1126">
        <v>0.29225814432094599</v>
      </c>
      <c r="R1126">
        <v>1.42651947073217E-2</v>
      </c>
      <c r="S1126">
        <v>1.48388921218946E-2</v>
      </c>
      <c r="T1126">
        <v>1.44859747858446E-2</v>
      </c>
      <c r="U1126">
        <v>2.1282513108266898E-2</v>
      </c>
      <c r="V1126">
        <v>166.990005</v>
      </c>
      <c r="W1126">
        <v>113.599998</v>
      </c>
      <c r="X1126">
        <v>-0.146699681884602</v>
      </c>
      <c r="Y1126">
        <v>-6.0859766572597396E-3</v>
      </c>
      <c r="Z1126">
        <v>1.7097194685899499</v>
      </c>
      <c r="AA1126">
        <v>2.8156521523219298</v>
      </c>
      <c r="AB1126">
        <v>2.9132442401738801</v>
      </c>
      <c r="AC1126" t="s">
        <v>253</v>
      </c>
      <c r="AD1126" t="s">
        <v>296</v>
      </c>
      <c r="AE1126" t="s">
        <v>56</v>
      </c>
      <c r="AF1126" t="s">
        <v>68</v>
      </c>
      <c r="AG1126" t="s">
        <v>297</v>
      </c>
      <c r="AH1126" s="45">
        <v>39706</v>
      </c>
      <c r="AI1126">
        <v>1108524</v>
      </c>
      <c r="AK1126" t="s">
        <v>298</v>
      </c>
      <c r="AL1126" t="s">
        <v>276</v>
      </c>
      <c r="AM1126" t="s">
        <v>245</v>
      </c>
    </row>
    <row r="1127" spans="1:39" x14ac:dyDescent="0.3">
      <c r="A1127" s="1">
        <v>43565</v>
      </c>
      <c r="B1127" t="s">
        <v>10</v>
      </c>
      <c r="C1127" t="s">
        <v>246</v>
      </c>
      <c r="D1127">
        <v>600</v>
      </c>
      <c r="E1127">
        <v>8</v>
      </c>
      <c r="F1127">
        <v>158.199997</v>
      </c>
      <c r="G1127">
        <v>160.38000500000001</v>
      </c>
      <c r="H1127">
        <v>157.64999399999999</v>
      </c>
      <c r="I1127">
        <v>160.240005</v>
      </c>
      <c r="J1127">
        <v>160.240005</v>
      </c>
      <c r="K1127">
        <v>3414700</v>
      </c>
      <c r="L1127">
        <v>2.4769999999999999</v>
      </c>
      <c r="M1127">
        <v>2.06180119029978E-2</v>
      </c>
      <c r="N1127">
        <v>-1.47434374724077E-2</v>
      </c>
      <c r="O1127">
        <v>1.6295374628679801E-2</v>
      </c>
      <c r="P1127">
        <v>9.3134562099948401E-2</v>
      </c>
      <c r="Q1127">
        <v>0.293440053436897</v>
      </c>
      <c r="R1127">
        <v>1.6766939138483299E-2</v>
      </c>
      <c r="S1127">
        <v>1.5070446865559301E-2</v>
      </c>
      <c r="T1127">
        <v>1.4691490724245001E-2</v>
      </c>
      <c r="U1127">
        <v>2.12866866110514E-2</v>
      </c>
      <c r="V1127">
        <v>166.990005</v>
      </c>
      <c r="W1127">
        <v>113.599998</v>
      </c>
      <c r="X1127">
        <v>-0.146699681884602</v>
      </c>
      <c r="Y1127">
        <v>3.47183783585567E-3</v>
      </c>
      <c r="Z1127">
        <v>1.71843638775053</v>
      </c>
      <c r="AA1127">
        <v>2.8277076968352599</v>
      </c>
      <c r="AB1127">
        <v>2.8268470699663499</v>
      </c>
      <c r="AC1127" t="s">
        <v>253</v>
      </c>
      <c r="AD1127" t="s">
        <v>296</v>
      </c>
      <c r="AE1127" t="s">
        <v>56</v>
      </c>
      <c r="AF1127" t="s">
        <v>68</v>
      </c>
      <c r="AG1127" t="s">
        <v>297</v>
      </c>
      <c r="AH1127" s="45">
        <v>39706</v>
      </c>
      <c r="AI1127">
        <v>1108524</v>
      </c>
      <c r="AK1127" t="s">
        <v>298</v>
      </c>
      <c r="AL1127" t="s">
        <v>276</v>
      </c>
      <c r="AM1127" t="s">
        <v>245</v>
      </c>
    </row>
    <row r="1128" spans="1:39" x14ac:dyDescent="0.3">
      <c r="A1128" s="1">
        <v>43578</v>
      </c>
      <c r="B1128" t="s">
        <v>10</v>
      </c>
      <c r="C1128" t="s">
        <v>239</v>
      </c>
      <c r="D1128">
        <v>1500</v>
      </c>
      <c r="E1128">
        <v>8</v>
      </c>
      <c r="F1128">
        <v>159.759995</v>
      </c>
      <c r="G1128">
        <v>161.39999399999999</v>
      </c>
      <c r="H1128">
        <v>158.41000399999999</v>
      </c>
      <c r="I1128">
        <v>161.229996</v>
      </c>
      <c r="J1128">
        <v>161.229996</v>
      </c>
      <c r="K1128">
        <v>3418400</v>
      </c>
      <c r="L1128">
        <v>2.57</v>
      </c>
      <c r="M1128">
        <v>1.5438295745584399E-2</v>
      </c>
      <c r="N1128">
        <v>7.0957600623121203E-3</v>
      </c>
      <c r="O1128">
        <v>-3.4862456253841899E-2</v>
      </c>
      <c r="P1128">
        <v>7.9221233148065201E-2</v>
      </c>
      <c r="Q1128">
        <v>0.27211202326511602</v>
      </c>
      <c r="R1128">
        <v>1.64917966545466E-2</v>
      </c>
      <c r="S1128">
        <v>1.5567058958178301E-2</v>
      </c>
      <c r="T1128">
        <v>1.44551125860671E-2</v>
      </c>
      <c r="U1128">
        <v>2.1208277372825299E-2</v>
      </c>
      <c r="V1128">
        <v>166.990005</v>
      </c>
      <c r="W1128">
        <v>113.599998</v>
      </c>
      <c r="X1128">
        <v>-0.146699681884602</v>
      </c>
      <c r="Y1128">
        <v>8.8023511954049196E-3</v>
      </c>
      <c r="Z1128">
        <v>1.7163937406090199</v>
      </c>
      <c r="AA1128">
        <v>2.55268057690762</v>
      </c>
      <c r="AB1128">
        <v>2.3540913126478098</v>
      </c>
      <c r="AC1128" t="s">
        <v>253</v>
      </c>
      <c r="AD1128" t="s">
        <v>296</v>
      </c>
      <c r="AE1128" t="s">
        <v>56</v>
      </c>
      <c r="AF1128" t="s">
        <v>68</v>
      </c>
      <c r="AG1128" t="s">
        <v>297</v>
      </c>
      <c r="AH1128" s="45">
        <v>39706</v>
      </c>
      <c r="AI1128">
        <v>1108524</v>
      </c>
      <c r="AK1128" t="s">
        <v>298</v>
      </c>
      <c r="AL1128" t="s">
        <v>276</v>
      </c>
      <c r="AM1128" t="s">
        <v>245</v>
      </c>
    </row>
    <row r="1129" spans="1:39" x14ac:dyDescent="0.3">
      <c r="A1129" s="1">
        <v>43587</v>
      </c>
      <c r="B1129" t="s">
        <v>10</v>
      </c>
      <c r="C1129" t="s">
        <v>246</v>
      </c>
      <c r="D1129">
        <v>300</v>
      </c>
      <c r="E1129">
        <v>8</v>
      </c>
      <c r="F1129">
        <v>161.69000199999999</v>
      </c>
      <c r="G1129">
        <v>162.699997</v>
      </c>
      <c r="H1129">
        <v>159.63000500000001</v>
      </c>
      <c r="I1129">
        <v>161.83000200000001</v>
      </c>
      <c r="J1129">
        <v>161.83000200000001</v>
      </c>
      <c r="K1129">
        <v>3181100</v>
      </c>
      <c r="L1129">
        <v>2.552</v>
      </c>
      <c r="M1129">
        <v>-1.9753818631090001E-3</v>
      </c>
      <c r="N1129">
        <v>-7.7557572550488998E-3</v>
      </c>
      <c r="O1129">
        <v>4.0247044207836801E-3</v>
      </c>
      <c r="P1129">
        <v>6.2863274361682098E-2</v>
      </c>
      <c r="Q1129">
        <v>0.27346814110510098</v>
      </c>
      <c r="R1129">
        <v>1.31455927946939E-2</v>
      </c>
      <c r="S1129">
        <v>1.33949724266277E-2</v>
      </c>
      <c r="T1129">
        <v>1.3878979453484999E-2</v>
      </c>
      <c r="U1129">
        <v>2.1100073461955901E-2</v>
      </c>
      <c r="V1129">
        <v>167.55999800000001</v>
      </c>
      <c r="W1129">
        <v>113.599998</v>
      </c>
      <c r="X1129">
        <v>-0.146699681884602</v>
      </c>
      <c r="Y1129">
        <v>-2.1262443276895502E-3</v>
      </c>
      <c r="Z1129">
        <v>1.71578680596877</v>
      </c>
      <c r="AA1129">
        <v>2.5574603984249999</v>
      </c>
      <c r="AB1129">
        <v>2.9338185682237001</v>
      </c>
      <c r="AC1129" t="s">
        <v>253</v>
      </c>
      <c r="AD1129" t="s">
        <v>296</v>
      </c>
      <c r="AE1129" t="s">
        <v>56</v>
      </c>
      <c r="AF1129" t="s">
        <v>68</v>
      </c>
      <c r="AG1129" t="s">
        <v>297</v>
      </c>
      <c r="AH1129" s="45">
        <v>39706</v>
      </c>
      <c r="AI1129">
        <v>1108524</v>
      </c>
      <c r="AK1129" t="s">
        <v>298</v>
      </c>
      <c r="AL1129" t="s">
        <v>276</v>
      </c>
      <c r="AM1129" t="s">
        <v>245</v>
      </c>
    </row>
    <row r="1130" spans="1:39" x14ac:dyDescent="0.3">
      <c r="A1130" s="1">
        <v>43593</v>
      </c>
      <c r="B1130" t="s">
        <v>10</v>
      </c>
      <c r="C1130" t="s">
        <v>239</v>
      </c>
      <c r="D1130">
        <v>700</v>
      </c>
      <c r="E1130">
        <v>8</v>
      </c>
      <c r="F1130">
        <v>157.11000100000001</v>
      </c>
      <c r="G1130">
        <v>157.929993</v>
      </c>
      <c r="H1130">
        <v>155.03999299999899</v>
      </c>
      <c r="I1130">
        <v>156.86000100000001</v>
      </c>
      <c r="J1130">
        <v>156.86000100000001</v>
      </c>
      <c r="K1130">
        <v>4061300</v>
      </c>
      <c r="L1130">
        <v>2.4820000000000002</v>
      </c>
      <c r="M1130">
        <v>-2.54927338436324E-4</v>
      </c>
      <c r="N1130">
        <v>-3.3168101590918903E-2</v>
      </c>
      <c r="O1130">
        <v>-1.0779363808524E-2</v>
      </c>
      <c r="P1130">
        <v>-8.0638169951462099E-3</v>
      </c>
      <c r="Q1130">
        <v>0.21140284820205499</v>
      </c>
      <c r="R1130">
        <v>1.6782762413107302E-2</v>
      </c>
      <c r="S1130">
        <v>1.42530206341899E-2</v>
      </c>
      <c r="T1130">
        <v>1.41832759619351E-2</v>
      </c>
      <c r="U1130">
        <v>2.11983469314511E-2</v>
      </c>
      <c r="V1130">
        <v>167.55999800000001</v>
      </c>
      <c r="W1130">
        <v>113.599998</v>
      </c>
      <c r="X1130">
        <v>-0.146699681884602</v>
      </c>
      <c r="Y1130">
        <v>-1.60671540560346E-3</v>
      </c>
      <c r="Z1130">
        <v>1.73043562728734</v>
      </c>
      <c r="AA1130">
        <v>1.90436014460137</v>
      </c>
      <c r="AB1130">
        <v>2.3396180990544</v>
      </c>
      <c r="AC1130" t="s">
        <v>253</v>
      </c>
      <c r="AD1130" t="s">
        <v>296</v>
      </c>
      <c r="AE1130" t="s">
        <v>56</v>
      </c>
      <c r="AF1130" t="s">
        <v>68</v>
      </c>
      <c r="AG1130" t="s">
        <v>297</v>
      </c>
      <c r="AH1130" s="45">
        <v>39706</v>
      </c>
      <c r="AI1130">
        <v>1108524</v>
      </c>
      <c r="AK1130" t="s">
        <v>298</v>
      </c>
      <c r="AL1130" t="s">
        <v>276</v>
      </c>
      <c r="AM1130" t="s">
        <v>245</v>
      </c>
    </row>
    <row r="1131" spans="1:39" x14ac:dyDescent="0.3">
      <c r="A1131" s="1">
        <v>43626</v>
      </c>
      <c r="B1131" t="s">
        <v>10</v>
      </c>
      <c r="C1131" t="s">
        <v>246</v>
      </c>
      <c r="D1131">
        <v>400</v>
      </c>
      <c r="E1131">
        <v>8</v>
      </c>
      <c r="F1131">
        <v>153.479996</v>
      </c>
      <c r="G1131">
        <v>157.449997</v>
      </c>
      <c r="H1131">
        <v>150.83000200000001</v>
      </c>
      <c r="I1131">
        <v>152.78999299999899</v>
      </c>
      <c r="J1131">
        <v>152.78999299999899</v>
      </c>
      <c r="K1131">
        <v>29856300</v>
      </c>
      <c r="L1131">
        <v>2.1429999999999998</v>
      </c>
      <c r="M1131">
        <v>-5.40156200454441E-2</v>
      </c>
      <c r="N1131">
        <v>5.1641182509171199E-2</v>
      </c>
      <c r="O1131">
        <v>-2.6289310409526902E-2</v>
      </c>
      <c r="P1131">
        <v>-3.1312964181972401E-2</v>
      </c>
      <c r="Q1131">
        <v>0.13939214622130999</v>
      </c>
      <c r="R1131">
        <v>4.0278859058555799E-2</v>
      </c>
      <c r="S1131">
        <v>2.7528853419386198E-2</v>
      </c>
      <c r="T1131">
        <v>1.98654856258801E-2</v>
      </c>
      <c r="U1131">
        <v>2.23612356051817E-2</v>
      </c>
      <c r="V1131">
        <v>167.55999800000001</v>
      </c>
      <c r="W1131">
        <v>113.599998</v>
      </c>
      <c r="X1131">
        <v>-0.15205335500848699</v>
      </c>
      <c r="Y1131">
        <v>4.6492198743191201E-3</v>
      </c>
      <c r="Z1131">
        <v>1.7604135996452399</v>
      </c>
      <c r="AA1131">
        <v>1.08060993629569</v>
      </c>
      <c r="AB1131">
        <v>1.29861827482688</v>
      </c>
      <c r="AC1131" t="s">
        <v>253</v>
      </c>
      <c r="AD1131" t="s">
        <v>296</v>
      </c>
      <c r="AE1131" t="s">
        <v>56</v>
      </c>
      <c r="AF1131" t="s">
        <v>68</v>
      </c>
      <c r="AG1131" t="s">
        <v>297</v>
      </c>
      <c r="AH1131" s="45">
        <v>39706</v>
      </c>
      <c r="AI1131">
        <v>1108524</v>
      </c>
      <c r="AK1131" t="s">
        <v>298</v>
      </c>
      <c r="AL1131" t="s">
        <v>276</v>
      </c>
      <c r="AM1131" t="s">
        <v>245</v>
      </c>
    </row>
    <row r="1132" spans="1:39" x14ac:dyDescent="0.3">
      <c r="A1132" s="1">
        <v>43640</v>
      </c>
      <c r="B1132" t="s">
        <v>10</v>
      </c>
      <c r="C1132" t="s">
        <v>246</v>
      </c>
      <c r="D1132">
        <v>600</v>
      </c>
      <c r="E1132">
        <v>8</v>
      </c>
      <c r="F1132">
        <v>157.38999899999999</v>
      </c>
      <c r="G1132">
        <v>157.729996</v>
      </c>
      <c r="H1132">
        <v>152.509995</v>
      </c>
      <c r="I1132">
        <v>152.55999800000001</v>
      </c>
      <c r="J1132">
        <v>152.55999800000001</v>
      </c>
      <c r="K1132">
        <v>6378200</v>
      </c>
      <c r="L1132">
        <v>2.0209999999999999</v>
      </c>
      <c r="M1132">
        <v>-2.7668203737865001E-2</v>
      </c>
      <c r="N1132">
        <v>1.49912338131842E-2</v>
      </c>
      <c r="O1132">
        <v>-3.2755997800667798E-2</v>
      </c>
      <c r="P1132">
        <v>-5.3100828360893998E-2</v>
      </c>
      <c r="Q1132">
        <v>0.101174170270485</v>
      </c>
      <c r="R1132">
        <v>2.0366296531924E-2</v>
      </c>
      <c r="S1132">
        <v>2.4810830670136098E-2</v>
      </c>
      <c r="T1132">
        <v>1.9962903844561002E-2</v>
      </c>
      <c r="U1132">
        <v>2.2493433324850601E-2</v>
      </c>
      <c r="V1132">
        <v>167.55999800000001</v>
      </c>
      <c r="W1132">
        <v>113.599998</v>
      </c>
      <c r="X1132">
        <v>-0.15205335500848699</v>
      </c>
      <c r="Y1132">
        <v>-1.73338836506086E-3</v>
      </c>
      <c r="Z1132">
        <v>1.7619936112625301</v>
      </c>
      <c r="AA1132">
        <v>0.70020933646822203</v>
      </c>
      <c r="AB1132">
        <v>0.73553448440197999</v>
      </c>
      <c r="AC1132" t="s">
        <v>253</v>
      </c>
      <c r="AD1132" t="s">
        <v>296</v>
      </c>
      <c r="AE1132" t="s">
        <v>56</v>
      </c>
      <c r="AF1132" t="s">
        <v>68</v>
      </c>
      <c r="AG1132" t="s">
        <v>297</v>
      </c>
      <c r="AH1132" s="45">
        <v>39706</v>
      </c>
      <c r="AI1132">
        <v>1108524</v>
      </c>
      <c r="AK1132" t="s">
        <v>298</v>
      </c>
      <c r="AL1132" t="s">
        <v>276</v>
      </c>
      <c r="AM1132" t="s">
        <v>245</v>
      </c>
    </row>
    <row r="1133" spans="1:39" x14ac:dyDescent="0.3">
      <c r="A1133" s="1">
        <v>43641</v>
      </c>
      <c r="B1133" t="s">
        <v>10</v>
      </c>
      <c r="C1133" t="s">
        <v>246</v>
      </c>
      <c r="D1133">
        <v>700</v>
      </c>
      <c r="E1133">
        <v>8</v>
      </c>
      <c r="F1133">
        <v>152.83000200000001</v>
      </c>
      <c r="G1133">
        <v>152.970001</v>
      </c>
      <c r="H1133">
        <v>148.58999599999899</v>
      </c>
      <c r="I1133">
        <v>149.33999599999899</v>
      </c>
      <c r="J1133">
        <v>149.33999599999899</v>
      </c>
      <c r="K1133">
        <v>7362500</v>
      </c>
      <c r="L1133">
        <v>1.994</v>
      </c>
      <c r="M1133">
        <v>-2.1332389359530701E-2</v>
      </c>
      <c r="N1133">
        <v>-8.3353267135023099E-3</v>
      </c>
      <c r="O1133">
        <v>-2.8842196954106399E-2</v>
      </c>
      <c r="P1133">
        <v>-6.5191169891922904E-2</v>
      </c>
      <c r="Q1133">
        <v>0.100876746088176</v>
      </c>
      <c r="R1133">
        <v>2.3137038157529401E-2</v>
      </c>
      <c r="S1133">
        <v>2.4645856143982198E-2</v>
      </c>
      <c r="T1133">
        <v>2.0102575987609499E-2</v>
      </c>
      <c r="U1133">
        <v>2.2494570374081101E-2</v>
      </c>
      <c r="V1133">
        <v>167.55999800000001</v>
      </c>
      <c r="W1133">
        <v>113.599998</v>
      </c>
      <c r="X1133">
        <v>-0.15205335500848699</v>
      </c>
      <c r="Y1133">
        <v>-9.5417756928269908E-3</v>
      </c>
      <c r="Z1133">
        <v>1.7654880072389101</v>
      </c>
      <c r="AA1133">
        <v>0.69587482572519799</v>
      </c>
      <c r="AB1133">
        <v>0.76259738856330905</v>
      </c>
      <c r="AC1133" t="s">
        <v>253</v>
      </c>
      <c r="AD1133" t="s">
        <v>296</v>
      </c>
      <c r="AE1133" t="s">
        <v>56</v>
      </c>
      <c r="AF1133" t="s">
        <v>68</v>
      </c>
      <c r="AG1133" t="s">
        <v>297</v>
      </c>
      <c r="AH1133" s="45">
        <v>39706</v>
      </c>
      <c r="AI1133">
        <v>1108524</v>
      </c>
      <c r="AK1133" t="s">
        <v>298</v>
      </c>
      <c r="AL1133" t="s">
        <v>276</v>
      </c>
      <c r="AM1133" t="s">
        <v>245</v>
      </c>
    </row>
    <row r="1134" spans="1:39" x14ac:dyDescent="0.3">
      <c r="A1134" s="1">
        <v>43563</v>
      </c>
      <c r="B1134" t="s">
        <v>10</v>
      </c>
      <c r="C1134" t="s">
        <v>246</v>
      </c>
      <c r="D1134">
        <v>1300</v>
      </c>
      <c r="E1134">
        <v>9</v>
      </c>
      <c r="F1134">
        <v>158.39999399999999</v>
      </c>
      <c r="G1134">
        <v>158.78999299999899</v>
      </c>
      <c r="H1134">
        <v>156.449997</v>
      </c>
      <c r="I1134">
        <v>158.470001</v>
      </c>
      <c r="J1134">
        <v>158.470001</v>
      </c>
      <c r="K1134">
        <v>2848400</v>
      </c>
      <c r="L1134">
        <v>2.5190000000000001</v>
      </c>
      <c r="M1134">
        <v>-5.6775070309660405E-4</v>
      </c>
      <c r="N1134">
        <v>-1.6956402201598799E-2</v>
      </c>
      <c r="O1134">
        <v>1.8276656960357698E-2</v>
      </c>
      <c r="P1134">
        <v>0.108190145778327</v>
      </c>
      <c r="Q1134">
        <v>0.31111343578774198</v>
      </c>
      <c r="R1134">
        <v>1.3989733024651301E-2</v>
      </c>
      <c r="S1134">
        <v>1.46990624674416E-2</v>
      </c>
      <c r="T1134">
        <v>1.4708401803139501E-2</v>
      </c>
      <c r="U1134">
        <v>2.1277994212811499E-2</v>
      </c>
      <c r="V1134">
        <v>166.990005</v>
      </c>
      <c r="W1134">
        <v>113.599998</v>
      </c>
      <c r="X1134">
        <v>-0.146699681884602</v>
      </c>
      <c r="Y1134">
        <v>1.0469119934194001E-3</v>
      </c>
      <c r="Z1134">
        <v>1.7102297681707599</v>
      </c>
      <c r="AA1134">
        <v>3.0141453353860101</v>
      </c>
      <c r="AB1134">
        <v>2.9969748348639902</v>
      </c>
      <c r="AC1134" t="s">
        <v>254</v>
      </c>
      <c r="AD1134" t="s">
        <v>296</v>
      </c>
      <c r="AE1134" t="s">
        <v>56</v>
      </c>
      <c r="AF1134" t="s">
        <v>68</v>
      </c>
      <c r="AG1134" t="s">
        <v>297</v>
      </c>
      <c r="AH1134" s="45">
        <v>39706</v>
      </c>
      <c r="AI1134">
        <v>1108524</v>
      </c>
      <c r="AK1134" t="s">
        <v>298</v>
      </c>
      <c r="AL1134" t="s">
        <v>276</v>
      </c>
      <c r="AM1134" t="s">
        <v>245</v>
      </c>
    </row>
    <row r="1135" spans="1:39" x14ac:dyDescent="0.3">
      <c r="A1135" s="1">
        <v>43579</v>
      </c>
      <c r="B1135" t="s">
        <v>10</v>
      </c>
      <c r="C1135" t="s">
        <v>239</v>
      </c>
      <c r="D1135">
        <v>600</v>
      </c>
      <c r="E1135">
        <v>9</v>
      </c>
      <c r="F1135">
        <v>161.88000500000001</v>
      </c>
      <c r="G1135">
        <v>162.490005</v>
      </c>
      <c r="H1135">
        <v>159.39999399999999</v>
      </c>
      <c r="I1135">
        <v>159.55999800000001</v>
      </c>
      <c r="J1135">
        <v>159.55999800000001</v>
      </c>
      <c r="K1135">
        <v>3384900</v>
      </c>
      <c r="L1135">
        <v>2.5219999999999998</v>
      </c>
      <c r="M1135">
        <v>-1.04118776636334E-2</v>
      </c>
      <c r="N1135">
        <v>5.4673883247967304E-3</v>
      </c>
      <c r="O1135">
        <v>-1.20851281599751E-2</v>
      </c>
      <c r="P1135">
        <v>6.3452777507177399E-2</v>
      </c>
      <c r="Q1135">
        <v>0.26930102403910899</v>
      </c>
      <c r="R1135">
        <v>1.6757581439915001E-2</v>
      </c>
      <c r="S1135">
        <v>1.40483688636394E-2</v>
      </c>
      <c r="T1135">
        <v>1.45193652218961E-2</v>
      </c>
      <c r="U1135">
        <v>2.1213599851657501E-2</v>
      </c>
      <c r="V1135">
        <v>166.990005</v>
      </c>
      <c r="W1135">
        <v>113.599998</v>
      </c>
      <c r="X1135">
        <v>-0.146699681884602</v>
      </c>
      <c r="Y1135">
        <v>-2.1941687255359501E-3</v>
      </c>
      <c r="Z1135">
        <v>1.71708997673152</v>
      </c>
      <c r="AA1135">
        <v>2.5243413410476201</v>
      </c>
      <c r="AB1135">
        <v>2.3173041693614098</v>
      </c>
      <c r="AC1135" t="s">
        <v>254</v>
      </c>
      <c r="AD1135" t="s">
        <v>296</v>
      </c>
      <c r="AE1135" t="s">
        <v>56</v>
      </c>
      <c r="AF1135" t="s">
        <v>68</v>
      </c>
      <c r="AG1135" t="s">
        <v>297</v>
      </c>
      <c r="AH1135" s="45">
        <v>39706</v>
      </c>
      <c r="AI1135">
        <v>1108524</v>
      </c>
      <c r="AK1135" t="s">
        <v>298</v>
      </c>
      <c r="AL1135" t="s">
        <v>276</v>
      </c>
      <c r="AM1135" t="s">
        <v>245</v>
      </c>
    </row>
    <row r="1136" spans="1:39" x14ac:dyDescent="0.3">
      <c r="A1136" s="1">
        <v>43584</v>
      </c>
      <c r="B1136" t="s">
        <v>10</v>
      </c>
      <c r="C1136" t="s">
        <v>239</v>
      </c>
      <c r="D1136">
        <v>400</v>
      </c>
      <c r="E1136">
        <v>9</v>
      </c>
      <c r="F1136">
        <v>166.71000699999999</v>
      </c>
      <c r="G1136">
        <v>167.55999800000001</v>
      </c>
      <c r="H1136">
        <v>165.33000200000001</v>
      </c>
      <c r="I1136">
        <v>165.36000100000001</v>
      </c>
      <c r="J1136">
        <v>165.36000100000001</v>
      </c>
      <c r="K1136">
        <v>4509700</v>
      </c>
      <c r="L1136">
        <v>2.536</v>
      </c>
      <c r="M1136">
        <v>-3.6219162225800999E-3</v>
      </c>
      <c r="N1136">
        <v>4.0731325000139602E-2</v>
      </c>
      <c r="O1136">
        <v>6.3925942719638695E-2</v>
      </c>
      <c r="P1136">
        <v>0.115449939126693</v>
      </c>
      <c r="Q1136">
        <v>0.313740305829527</v>
      </c>
      <c r="R1136">
        <v>1.4240816781516801E-2</v>
      </c>
      <c r="S1136">
        <v>1.36636902113883E-2</v>
      </c>
      <c r="T1136">
        <v>1.43144637165133E-2</v>
      </c>
      <c r="U1136">
        <v>2.10895389549994E-2</v>
      </c>
      <c r="V1136">
        <v>167.55999800000001</v>
      </c>
      <c r="W1136">
        <v>113.599998</v>
      </c>
      <c r="X1136">
        <v>-0.146699681884602</v>
      </c>
      <c r="Y1136">
        <v>1.07094833958194E-3</v>
      </c>
      <c r="Z1136">
        <v>1.7066431689914601</v>
      </c>
      <c r="AA1136">
        <v>2.9818513262233401</v>
      </c>
      <c r="AB1136">
        <v>2.8965197493990398</v>
      </c>
      <c r="AC1136" t="s">
        <v>254</v>
      </c>
      <c r="AD1136" t="s">
        <v>296</v>
      </c>
      <c r="AE1136" t="s">
        <v>56</v>
      </c>
      <c r="AF1136" t="s">
        <v>68</v>
      </c>
      <c r="AG1136" t="s">
        <v>297</v>
      </c>
      <c r="AH1136" s="45">
        <v>39706</v>
      </c>
      <c r="AI1136">
        <v>1108524</v>
      </c>
      <c r="AK1136" t="s">
        <v>298</v>
      </c>
      <c r="AL1136" t="s">
        <v>276</v>
      </c>
      <c r="AM1136" t="s">
        <v>245</v>
      </c>
    </row>
    <row r="1137" spans="1:39" x14ac:dyDescent="0.3">
      <c r="A1137" s="1">
        <v>43592</v>
      </c>
      <c r="B1137" t="s">
        <v>10</v>
      </c>
      <c r="C1137" t="s">
        <v>239</v>
      </c>
      <c r="D1137">
        <v>1000</v>
      </c>
      <c r="E1137">
        <v>9</v>
      </c>
      <c r="F1137">
        <v>161.33000200000001</v>
      </c>
      <c r="G1137">
        <v>161.66999799999999</v>
      </c>
      <c r="H1137">
        <v>154.75</v>
      </c>
      <c r="I1137">
        <v>156.89999399999999</v>
      </c>
      <c r="J1137">
        <v>156.89999399999999</v>
      </c>
      <c r="K1137">
        <v>6541900</v>
      </c>
      <c r="L1137">
        <v>2.448</v>
      </c>
      <c r="M1137">
        <v>-3.50693802717238E-2</v>
      </c>
      <c r="N1137">
        <v>-5.2455854216397403E-2</v>
      </c>
      <c r="O1137">
        <v>-1.0272172057574599E-2</v>
      </c>
      <c r="P1137">
        <v>-1.3232717111067599E-2</v>
      </c>
      <c r="Q1137">
        <v>0.22633532072408499</v>
      </c>
      <c r="R1137">
        <v>1.7162437715823299E-2</v>
      </c>
      <c r="S1137">
        <v>1.42538290866409E-2</v>
      </c>
      <c r="T1137">
        <v>1.41989636576188E-2</v>
      </c>
      <c r="U1137">
        <v>2.1216140107795298E-2</v>
      </c>
      <c r="V1137">
        <v>167.55999800000001</v>
      </c>
      <c r="W1137">
        <v>113.599998</v>
      </c>
      <c r="X1137">
        <v>-0.146699681884602</v>
      </c>
      <c r="Y1137">
        <v>-1.6649488130547601E-2</v>
      </c>
      <c r="Z1137">
        <v>1.7318014822955301</v>
      </c>
      <c r="AA1137">
        <v>2.06905312368395</v>
      </c>
      <c r="AB1137">
        <v>2.5118151130910098</v>
      </c>
      <c r="AC1137" t="s">
        <v>254</v>
      </c>
      <c r="AD1137" t="s">
        <v>296</v>
      </c>
      <c r="AE1137" t="s">
        <v>56</v>
      </c>
      <c r="AF1137" t="s">
        <v>68</v>
      </c>
      <c r="AG1137" t="s">
        <v>297</v>
      </c>
      <c r="AH1137" s="45">
        <v>39706</v>
      </c>
      <c r="AI1137">
        <v>1108524</v>
      </c>
      <c r="AK1137" t="s">
        <v>298</v>
      </c>
      <c r="AL1137" t="s">
        <v>276</v>
      </c>
      <c r="AM1137" t="s">
        <v>245</v>
      </c>
    </row>
    <row r="1138" spans="1:39" x14ac:dyDescent="0.3">
      <c r="A1138" s="1">
        <v>43599</v>
      </c>
      <c r="B1138" t="s">
        <v>10</v>
      </c>
      <c r="C1138" t="s">
        <v>239</v>
      </c>
      <c r="D1138">
        <v>500</v>
      </c>
      <c r="E1138">
        <v>9</v>
      </c>
      <c r="F1138">
        <v>155.050003</v>
      </c>
      <c r="G1138">
        <v>158.58999599999899</v>
      </c>
      <c r="H1138">
        <v>152.91999799999999</v>
      </c>
      <c r="I1138">
        <v>158.070007</v>
      </c>
      <c r="J1138">
        <v>158.070007</v>
      </c>
      <c r="K1138">
        <v>4954000</v>
      </c>
      <c r="L1138">
        <v>2.419</v>
      </c>
      <c r="M1138">
        <v>3.1620223071974797E-2</v>
      </c>
      <c r="N1138">
        <v>7.4293956754127796E-3</v>
      </c>
      <c r="O1138">
        <v>-1.6687896521112699E-2</v>
      </c>
      <c r="P1138">
        <v>-2.9422966446752099E-2</v>
      </c>
      <c r="Q1138">
        <v>0.19066907939896299</v>
      </c>
      <c r="R1138">
        <v>2.91982843419086E-2</v>
      </c>
      <c r="S1138">
        <v>1.8458033376464102E-2</v>
      </c>
      <c r="T1138">
        <v>1.53456743799872E-2</v>
      </c>
      <c r="U1138">
        <v>2.1492887763288601E-2</v>
      </c>
      <c r="V1138">
        <v>167.55999800000001</v>
      </c>
      <c r="W1138">
        <v>113.599998</v>
      </c>
      <c r="X1138">
        <v>-0.146699681884602</v>
      </c>
      <c r="Y1138">
        <v>7.98398755130913E-3</v>
      </c>
      <c r="Z1138">
        <v>1.7485645964008201</v>
      </c>
      <c r="AA1138">
        <v>1.6636906399834199</v>
      </c>
      <c r="AB1138">
        <v>1.70274588162564</v>
      </c>
      <c r="AC1138" t="s">
        <v>254</v>
      </c>
      <c r="AD1138" t="s">
        <v>296</v>
      </c>
      <c r="AE1138" t="s">
        <v>56</v>
      </c>
      <c r="AF1138" t="s">
        <v>68</v>
      </c>
      <c r="AG1138" t="s">
        <v>297</v>
      </c>
      <c r="AH1138" s="45">
        <v>39706</v>
      </c>
      <c r="AI1138">
        <v>1108524</v>
      </c>
      <c r="AK1138" t="s">
        <v>298</v>
      </c>
      <c r="AL1138" t="s">
        <v>276</v>
      </c>
      <c r="AM1138" t="s">
        <v>245</v>
      </c>
    </row>
    <row r="1139" spans="1:39" x14ac:dyDescent="0.3">
      <c r="A1139" s="1">
        <v>43608</v>
      </c>
      <c r="B1139" t="s">
        <v>10</v>
      </c>
      <c r="C1139" t="s">
        <v>239</v>
      </c>
      <c r="D1139">
        <v>900</v>
      </c>
      <c r="E1139">
        <v>9</v>
      </c>
      <c r="F1139">
        <v>156.029999</v>
      </c>
      <c r="G1139">
        <v>156.33999599999899</v>
      </c>
      <c r="H1139">
        <v>152.14999399999999</v>
      </c>
      <c r="I1139">
        <v>153.71000699999999</v>
      </c>
      <c r="J1139">
        <v>153.71000699999999</v>
      </c>
      <c r="K1139">
        <v>4508200</v>
      </c>
      <c r="L1139">
        <v>2.2959999999999998</v>
      </c>
      <c r="M1139">
        <v>-2.52461902060921E-2</v>
      </c>
      <c r="N1139">
        <v>-3.0560621373374199E-2</v>
      </c>
      <c r="O1139">
        <v>-4.7764136389226303E-2</v>
      </c>
      <c r="P1139">
        <v>-4.8260211314065903E-2</v>
      </c>
      <c r="Q1139">
        <v>0.20324018323116699</v>
      </c>
      <c r="R1139">
        <v>1.80251602312737E-2</v>
      </c>
      <c r="S1139">
        <v>1.98598568221077E-2</v>
      </c>
      <c r="T1139">
        <v>1.6179196665238201E-2</v>
      </c>
      <c r="U1139">
        <v>2.1601398427791699E-2</v>
      </c>
      <c r="V1139">
        <v>167.55999800000001</v>
      </c>
      <c r="W1139">
        <v>113.599998</v>
      </c>
      <c r="X1139">
        <v>-0.146699681884602</v>
      </c>
      <c r="Y1139">
        <v>-1.1985692488440201E-2</v>
      </c>
      <c r="Z1139">
        <v>1.7472459149786099</v>
      </c>
      <c r="AA1139">
        <v>1.7512006629008401</v>
      </c>
      <c r="AB1139">
        <v>1.7711931279419999</v>
      </c>
      <c r="AC1139" t="s">
        <v>254</v>
      </c>
      <c r="AD1139" t="s">
        <v>296</v>
      </c>
      <c r="AE1139" t="s">
        <v>56</v>
      </c>
      <c r="AF1139" t="s">
        <v>68</v>
      </c>
      <c r="AG1139" t="s">
        <v>297</v>
      </c>
      <c r="AH1139" s="45">
        <v>39706</v>
      </c>
      <c r="AI1139">
        <v>1108524</v>
      </c>
      <c r="AK1139" t="s">
        <v>298</v>
      </c>
      <c r="AL1139" t="s">
        <v>276</v>
      </c>
      <c r="AM1139" t="s">
        <v>245</v>
      </c>
    </row>
    <row r="1140" spans="1:39" x14ac:dyDescent="0.3">
      <c r="A1140" s="1">
        <v>43614</v>
      </c>
      <c r="B1140" t="s">
        <v>10</v>
      </c>
      <c r="C1140" t="s">
        <v>246</v>
      </c>
      <c r="D1140">
        <v>200</v>
      </c>
      <c r="E1140">
        <v>9</v>
      </c>
      <c r="F1140">
        <v>153.759995</v>
      </c>
      <c r="G1140">
        <v>154.05999800000001</v>
      </c>
      <c r="H1140">
        <v>151.199997</v>
      </c>
      <c r="I1140">
        <v>152.88999899999999</v>
      </c>
      <c r="J1140">
        <v>152.88999899999999</v>
      </c>
      <c r="K1140">
        <v>4359500</v>
      </c>
      <c r="L1140">
        <v>2.2360000000000002</v>
      </c>
      <c r="M1140">
        <v>-1.49314835390894E-2</v>
      </c>
      <c r="N1140">
        <v>-1.8726047040621099E-2</v>
      </c>
      <c r="O1140">
        <v>-8.2028135611632497E-2</v>
      </c>
      <c r="P1140">
        <v>-6.4767393582046598E-2</v>
      </c>
      <c r="Q1140">
        <v>0.17800099476549699</v>
      </c>
      <c r="R1140">
        <v>1.56308618972349E-2</v>
      </c>
      <c r="S1140">
        <v>1.8845454972319601E-2</v>
      </c>
      <c r="T1140">
        <v>1.6247176378259301E-2</v>
      </c>
      <c r="U1140">
        <v>2.15836639649018E-2</v>
      </c>
      <c r="V1140">
        <v>167.55999800000001</v>
      </c>
      <c r="W1140">
        <v>113.599998</v>
      </c>
      <c r="X1140">
        <v>-0.146699681884602</v>
      </c>
      <c r="Y1140">
        <v>-6.9359101493404697E-3</v>
      </c>
      <c r="Z1140">
        <v>1.7400826362500399</v>
      </c>
      <c r="AA1140">
        <v>1.49044257484816</v>
      </c>
      <c r="AB1140">
        <v>1.6665598732862901</v>
      </c>
      <c r="AC1140" t="s">
        <v>254</v>
      </c>
      <c r="AD1140" t="s">
        <v>296</v>
      </c>
      <c r="AE1140" t="s">
        <v>56</v>
      </c>
      <c r="AF1140" t="s">
        <v>68</v>
      </c>
      <c r="AG1140" t="s">
        <v>297</v>
      </c>
      <c r="AH1140" s="45">
        <v>39706</v>
      </c>
      <c r="AI1140">
        <v>1108524</v>
      </c>
      <c r="AK1140" t="s">
        <v>298</v>
      </c>
      <c r="AL1140" t="s">
        <v>276</v>
      </c>
      <c r="AM1140" t="s">
        <v>245</v>
      </c>
    </row>
    <row r="1141" spans="1:39" x14ac:dyDescent="0.3">
      <c r="A1141" s="1">
        <v>43560</v>
      </c>
      <c r="B1141" t="s">
        <v>10</v>
      </c>
      <c r="C1141" t="s">
        <v>246</v>
      </c>
      <c r="D1141">
        <v>1300</v>
      </c>
      <c r="E1141">
        <v>10</v>
      </c>
      <c r="F1141">
        <v>159.63000500000001</v>
      </c>
      <c r="G1141">
        <v>160.240005</v>
      </c>
      <c r="H1141">
        <v>158.020004</v>
      </c>
      <c r="I1141">
        <v>158.55999800000001</v>
      </c>
      <c r="J1141">
        <v>158.55999800000001</v>
      </c>
      <c r="K1141">
        <v>4315300</v>
      </c>
      <c r="L1141">
        <v>2.5009999999999999</v>
      </c>
      <c r="M1141">
        <v>2.5226441251315702E-4</v>
      </c>
      <c r="N1141">
        <v>1.19902203615811E-3</v>
      </c>
      <c r="O1141">
        <v>1.1225772241502599E-2</v>
      </c>
      <c r="P1141">
        <v>0.139169219160172</v>
      </c>
      <c r="Q1141">
        <v>0.28667347848283598</v>
      </c>
      <c r="R1141">
        <v>1.6948973599165602E-2</v>
      </c>
      <c r="S1141">
        <v>1.4807475307543101E-2</v>
      </c>
      <c r="T1141">
        <v>1.5142224152511799E-2</v>
      </c>
      <c r="U1141">
        <v>2.13418440646003E-2</v>
      </c>
      <c r="V1141">
        <v>166.990005</v>
      </c>
      <c r="W1141">
        <v>113.599998</v>
      </c>
      <c r="X1141">
        <v>-0.146699681884602</v>
      </c>
      <c r="Y1141">
        <v>4.62571739556182E-3</v>
      </c>
      <c r="Z1141">
        <v>1.69842687684514</v>
      </c>
      <c r="AA1141">
        <v>2.7580162297347002</v>
      </c>
      <c r="AB1141">
        <v>3.0312253470466501</v>
      </c>
      <c r="AC1141" t="s">
        <v>255</v>
      </c>
      <c r="AD1141" t="s">
        <v>296</v>
      </c>
      <c r="AE1141" t="s">
        <v>56</v>
      </c>
      <c r="AF1141" t="s">
        <v>68</v>
      </c>
      <c r="AG1141" t="s">
        <v>297</v>
      </c>
      <c r="AH1141" s="45">
        <v>39706</v>
      </c>
      <c r="AI1141">
        <v>1108524</v>
      </c>
      <c r="AK1141" t="s">
        <v>298</v>
      </c>
      <c r="AL1141" t="s">
        <v>276</v>
      </c>
      <c r="AM1141" t="s">
        <v>245</v>
      </c>
    </row>
    <row r="1142" spans="1:39" x14ac:dyDescent="0.3">
      <c r="A1142" s="1">
        <v>43591</v>
      </c>
      <c r="B1142" t="s">
        <v>10</v>
      </c>
      <c r="C1142" t="s">
        <v>246</v>
      </c>
      <c r="D1142">
        <v>2900</v>
      </c>
      <c r="E1142">
        <v>10</v>
      </c>
      <c r="F1142">
        <v>158.61999499999999</v>
      </c>
      <c r="G1142">
        <v>162.83999599999899</v>
      </c>
      <c r="H1142">
        <v>157.86000100000001</v>
      </c>
      <c r="I1142">
        <v>162.5</v>
      </c>
      <c r="J1142">
        <v>162.5</v>
      </c>
      <c r="K1142">
        <v>2520600</v>
      </c>
      <c r="L1142">
        <v>2.5</v>
      </c>
      <c r="M1142">
        <v>-5.1558916715406904E-3</v>
      </c>
      <c r="N1142">
        <v>-1.74469196511324E-2</v>
      </c>
      <c r="O1142">
        <v>-7.3815826337312999E-4</v>
      </c>
      <c r="P1142">
        <v>2.98566864200158E-2</v>
      </c>
      <c r="Q1142">
        <v>0.26709540669163601</v>
      </c>
      <c r="R1142">
        <v>1.0461639710037E-2</v>
      </c>
      <c r="S1142">
        <v>1.32621364156297E-2</v>
      </c>
      <c r="T1142">
        <v>1.35139978239356E-2</v>
      </c>
      <c r="U1142">
        <v>2.1095871741474301E-2</v>
      </c>
      <c r="V1142">
        <v>167.55999800000001</v>
      </c>
      <c r="W1142">
        <v>113.599998</v>
      </c>
      <c r="X1142">
        <v>-0.146699681884602</v>
      </c>
      <c r="Y1142">
        <v>-4.4810132310555703E-3</v>
      </c>
      <c r="Z1142">
        <v>1.7174735434445301</v>
      </c>
      <c r="AA1142">
        <v>2.4902546843175699</v>
      </c>
      <c r="AB1142">
        <v>2.7051616589048302</v>
      </c>
      <c r="AC1142" t="s">
        <v>255</v>
      </c>
      <c r="AD1142" t="s">
        <v>296</v>
      </c>
      <c r="AE1142" t="s">
        <v>56</v>
      </c>
      <c r="AF1142" t="s">
        <v>68</v>
      </c>
      <c r="AG1142" t="s">
        <v>297</v>
      </c>
      <c r="AH1142" s="45">
        <v>39706</v>
      </c>
      <c r="AI1142">
        <v>1108524</v>
      </c>
      <c r="AK1142" t="s">
        <v>298</v>
      </c>
      <c r="AL1142" t="s">
        <v>276</v>
      </c>
      <c r="AM1142" t="s">
        <v>245</v>
      </c>
    </row>
    <row r="1143" spans="1:39" x14ac:dyDescent="0.3">
      <c r="A1143" s="1">
        <v>43607</v>
      </c>
      <c r="B1143" t="s">
        <v>10</v>
      </c>
      <c r="C1143" t="s">
        <v>239</v>
      </c>
      <c r="D1143">
        <v>1000</v>
      </c>
      <c r="E1143">
        <v>10</v>
      </c>
      <c r="F1143">
        <v>155.86999499999999</v>
      </c>
      <c r="G1143">
        <v>158.19000199999999</v>
      </c>
      <c r="H1143">
        <v>155.83999599999899</v>
      </c>
      <c r="I1143">
        <v>157.63999899999999</v>
      </c>
      <c r="J1143">
        <v>157.63999899999999</v>
      </c>
      <c r="K1143">
        <v>3170100</v>
      </c>
      <c r="L1143">
        <v>2.3929999999999998</v>
      </c>
      <c r="M1143">
        <v>1.1869196910741999E-2</v>
      </c>
      <c r="N1143">
        <v>1.6501820090655199E-2</v>
      </c>
      <c r="O1143">
        <v>-7.0796504375498504E-3</v>
      </c>
      <c r="P1143">
        <v>-1.25447226155851E-2</v>
      </c>
      <c r="Q1143">
        <v>0.221099810472834</v>
      </c>
      <c r="R1143">
        <v>1.78222656175085E-2</v>
      </c>
      <c r="S1143">
        <v>1.9499798972298001E-2</v>
      </c>
      <c r="T1143">
        <v>1.5931417662996501E-2</v>
      </c>
      <c r="U1143">
        <v>2.15448056697496E-2</v>
      </c>
      <c r="V1143">
        <v>167.55999800000001</v>
      </c>
      <c r="W1143">
        <v>113.599998</v>
      </c>
      <c r="X1143">
        <v>-0.146699681884602</v>
      </c>
      <c r="Y1143">
        <v>-2.8283920525026501E-3</v>
      </c>
      <c r="Z1143">
        <v>1.7450261670677301</v>
      </c>
      <c r="AA1143">
        <v>1.92264238997056</v>
      </c>
      <c r="AB1143">
        <v>1.79455144622256</v>
      </c>
      <c r="AC1143" t="s">
        <v>255</v>
      </c>
      <c r="AD1143" t="s">
        <v>296</v>
      </c>
      <c r="AE1143" t="s">
        <v>56</v>
      </c>
      <c r="AF1143" t="s">
        <v>68</v>
      </c>
      <c r="AG1143" t="s">
        <v>297</v>
      </c>
      <c r="AH1143" s="45">
        <v>39706</v>
      </c>
      <c r="AI1143">
        <v>1108524</v>
      </c>
      <c r="AK1143" t="s">
        <v>298</v>
      </c>
      <c r="AL1143" t="s">
        <v>276</v>
      </c>
      <c r="AM1143" t="s">
        <v>245</v>
      </c>
    </row>
    <row r="1144" spans="1:39" x14ac:dyDescent="0.3">
      <c r="A1144" s="1">
        <v>43633</v>
      </c>
      <c r="B1144" t="s">
        <v>10</v>
      </c>
      <c r="C1144" t="s">
        <v>239</v>
      </c>
      <c r="D1144">
        <v>800</v>
      </c>
      <c r="E1144">
        <v>10</v>
      </c>
      <c r="F1144">
        <v>150.199997</v>
      </c>
      <c r="G1144">
        <v>151.279999</v>
      </c>
      <c r="H1144">
        <v>149.86999499999999</v>
      </c>
      <c r="I1144">
        <v>150.28999299999899</v>
      </c>
      <c r="J1144">
        <v>150.28999299999899</v>
      </c>
      <c r="K1144">
        <v>4491800</v>
      </c>
      <c r="L1144">
        <v>2.0859999999999999</v>
      </c>
      <c r="M1144">
        <v>1.8647891596960801E-3</v>
      </c>
      <c r="N1144">
        <v>-1.6497669380721801E-2</v>
      </c>
      <c r="O1144">
        <v>-3.1245411523196698E-2</v>
      </c>
      <c r="P1144">
        <v>-7.4720912723719002E-2</v>
      </c>
      <c r="Q1144">
        <v>8.2346390561126998E-2</v>
      </c>
      <c r="R1144">
        <v>9.8377217350422395E-3</v>
      </c>
      <c r="S1144">
        <v>2.4448606234724401E-2</v>
      </c>
      <c r="T1144">
        <v>1.9945157843825799E-2</v>
      </c>
      <c r="U1144">
        <v>2.2359261957840899E-2</v>
      </c>
      <c r="V1144">
        <v>167.55999800000001</v>
      </c>
      <c r="W1144">
        <v>113.599998</v>
      </c>
      <c r="X1144">
        <v>-0.15205335500848699</v>
      </c>
      <c r="Y1144">
        <v>9.3131563797728401E-4</v>
      </c>
      <c r="Z1144">
        <v>1.7588429311251901</v>
      </c>
      <c r="AA1144">
        <v>0.54418508030780699</v>
      </c>
      <c r="AB1144">
        <v>0.74609376011135298</v>
      </c>
      <c r="AC1144" t="s">
        <v>255</v>
      </c>
      <c r="AD1144" t="s">
        <v>296</v>
      </c>
      <c r="AE1144" t="s">
        <v>56</v>
      </c>
      <c r="AF1144" t="s">
        <v>68</v>
      </c>
      <c r="AG1144" t="s">
        <v>297</v>
      </c>
      <c r="AH1144" s="45">
        <v>39706</v>
      </c>
      <c r="AI1144">
        <v>1108524</v>
      </c>
      <c r="AK1144" t="s">
        <v>298</v>
      </c>
      <c r="AL1144" t="s">
        <v>276</v>
      </c>
      <c r="AM1144" t="s">
        <v>245</v>
      </c>
    </row>
    <row r="1145" spans="1:39" x14ac:dyDescent="0.3">
      <c r="A1145" s="1">
        <v>43641</v>
      </c>
      <c r="B1145" t="s">
        <v>10</v>
      </c>
      <c r="C1145" t="s">
        <v>239</v>
      </c>
      <c r="D1145">
        <v>800</v>
      </c>
      <c r="E1145">
        <v>10</v>
      </c>
      <c r="F1145">
        <v>152.83000200000001</v>
      </c>
      <c r="G1145">
        <v>152.970001</v>
      </c>
      <c r="H1145">
        <v>148.58999599999899</v>
      </c>
      <c r="I1145">
        <v>149.33999599999899</v>
      </c>
      <c r="J1145">
        <v>149.33999599999899</v>
      </c>
      <c r="K1145">
        <v>7362500</v>
      </c>
      <c r="L1145">
        <v>1.994</v>
      </c>
      <c r="M1145">
        <v>-2.1332389359530701E-2</v>
      </c>
      <c r="N1145">
        <v>-8.3353267135023099E-3</v>
      </c>
      <c r="O1145">
        <v>-2.8842196954106399E-2</v>
      </c>
      <c r="P1145">
        <v>-6.5191169891922904E-2</v>
      </c>
      <c r="Q1145">
        <v>0.100876746088176</v>
      </c>
      <c r="R1145">
        <v>2.3137038157529401E-2</v>
      </c>
      <c r="S1145">
        <v>2.4645856143982198E-2</v>
      </c>
      <c r="T1145">
        <v>2.0102575987609499E-2</v>
      </c>
      <c r="U1145">
        <v>2.2494570374081101E-2</v>
      </c>
      <c r="V1145">
        <v>167.55999800000001</v>
      </c>
      <c r="W1145">
        <v>113.599998</v>
      </c>
      <c r="X1145">
        <v>-0.15205335500848699</v>
      </c>
      <c r="Y1145">
        <v>-9.5417756928269908E-3</v>
      </c>
      <c r="Z1145">
        <v>1.7654880072389101</v>
      </c>
      <c r="AA1145">
        <v>0.69587482572519799</v>
      </c>
      <c r="AB1145">
        <v>0.76259738856330905</v>
      </c>
      <c r="AC1145" t="s">
        <v>255</v>
      </c>
      <c r="AD1145" t="s">
        <v>296</v>
      </c>
      <c r="AE1145" t="s">
        <v>56</v>
      </c>
      <c r="AF1145" t="s">
        <v>68</v>
      </c>
      <c r="AG1145" t="s">
        <v>297</v>
      </c>
      <c r="AH1145" s="45">
        <v>39706</v>
      </c>
      <c r="AI1145">
        <v>1108524</v>
      </c>
      <c r="AK1145" t="s">
        <v>298</v>
      </c>
      <c r="AL1145" t="s">
        <v>276</v>
      </c>
      <c r="AM1145" t="s">
        <v>245</v>
      </c>
    </row>
    <row r="1146" spans="1:39" x14ac:dyDescent="0.3">
      <c r="A1146" s="1">
        <v>43643</v>
      </c>
      <c r="B1146" t="s">
        <v>10</v>
      </c>
      <c r="C1146" t="s">
        <v>246</v>
      </c>
      <c r="D1146">
        <v>700</v>
      </c>
      <c r="E1146">
        <v>10</v>
      </c>
      <c r="F1146">
        <v>149.88999899999999</v>
      </c>
      <c r="G1146">
        <v>150.759995</v>
      </c>
      <c r="H1146">
        <v>148.470001</v>
      </c>
      <c r="I1146">
        <v>150.69000199999999</v>
      </c>
      <c r="J1146">
        <v>150.69000199999999</v>
      </c>
      <c r="K1146">
        <v>6832800</v>
      </c>
      <c r="L1146">
        <v>2.0049999999999999</v>
      </c>
      <c r="M1146">
        <v>1.1010080376269099E-2</v>
      </c>
      <c r="N1146">
        <v>-4.2294101208792803E-2</v>
      </c>
      <c r="O1146">
        <v>-2.9425425868617801E-2</v>
      </c>
      <c r="P1146">
        <v>-2.9360928654552601E-2</v>
      </c>
      <c r="Q1146">
        <v>0.106400761277426</v>
      </c>
      <c r="R1146">
        <v>1.5758840020873601E-2</v>
      </c>
      <c r="S1146">
        <v>2.4720602886169899E-2</v>
      </c>
      <c r="T1146">
        <v>1.9875875245926301E-2</v>
      </c>
      <c r="U1146">
        <v>2.2463191555912101E-2</v>
      </c>
      <c r="V1146">
        <v>167.55999800000001</v>
      </c>
      <c r="W1146">
        <v>113.599998</v>
      </c>
      <c r="X1146">
        <v>-0.15205335500848699</v>
      </c>
      <c r="Y1146">
        <v>3.81588593721357E-3</v>
      </c>
      <c r="Z1146">
        <v>1.7715300701505099</v>
      </c>
      <c r="AA1146">
        <v>0.73477194085789899</v>
      </c>
      <c r="AB1146">
        <v>0.75814929779909002</v>
      </c>
      <c r="AC1146" t="s">
        <v>255</v>
      </c>
      <c r="AD1146" t="s">
        <v>296</v>
      </c>
      <c r="AE1146" t="s">
        <v>56</v>
      </c>
      <c r="AF1146" t="s">
        <v>68</v>
      </c>
      <c r="AG1146" t="s">
        <v>297</v>
      </c>
      <c r="AH1146" s="45">
        <v>39706</v>
      </c>
      <c r="AI1146">
        <v>1108524</v>
      </c>
      <c r="AK1146" t="s">
        <v>298</v>
      </c>
      <c r="AL1146" t="s">
        <v>276</v>
      </c>
      <c r="AM1146" t="s">
        <v>245</v>
      </c>
    </row>
    <row r="1147" spans="1:39" x14ac:dyDescent="0.3">
      <c r="A1147" s="1">
        <v>43563</v>
      </c>
      <c r="B1147" t="s">
        <v>10</v>
      </c>
      <c r="C1147" t="s">
        <v>246</v>
      </c>
      <c r="D1147">
        <v>500</v>
      </c>
      <c r="E1147">
        <v>11</v>
      </c>
      <c r="F1147">
        <v>158.39999399999999</v>
      </c>
      <c r="G1147">
        <v>158.78999299999899</v>
      </c>
      <c r="H1147">
        <v>156.449997</v>
      </c>
      <c r="I1147">
        <v>158.470001</v>
      </c>
      <c r="J1147">
        <v>158.470001</v>
      </c>
      <c r="K1147">
        <v>2848400</v>
      </c>
      <c r="L1147">
        <v>2.5190000000000001</v>
      </c>
      <c r="M1147">
        <v>-5.6775070309660405E-4</v>
      </c>
      <c r="N1147">
        <v>-1.6956402201598799E-2</v>
      </c>
      <c r="O1147">
        <v>1.8276656960357698E-2</v>
      </c>
      <c r="P1147">
        <v>0.108190145778327</v>
      </c>
      <c r="Q1147">
        <v>0.31111343578774198</v>
      </c>
      <c r="R1147">
        <v>1.3989733024651301E-2</v>
      </c>
      <c r="S1147">
        <v>1.46990624674416E-2</v>
      </c>
      <c r="T1147">
        <v>1.4708401803139501E-2</v>
      </c>
      <c r="U1147">
        <v>2.1277994212811499E-2</v>
      </c>
      <c r="V1147">
        <v>166.990005</v>
      </c>
      <c r="W1147">
        <v>113.599998</v>
      </c>
      <c r="X1147">
        <v>-0.146699681884602</v>
      </c>
      <c r="Y1147">
        <v>1.0469119934194001E-3</v>
      </c>
      <c r="Z1147">
        <v>1.7102297681707599</v>
      </c>
      <c r="AA1147">
        <v>3.0141453353860101</v>
      </c>
      <c r="AB1147">
        <v>2.9969748348639902</v>
      </c>
      <c r="AC1147" t="s">
        <v>256</v>
      </c>
      <c r="AD1147" t="s">
        <v>296</v>
      </c>
      <c r="AE1147" t="s">
        <v>56</v>
      </c>
      <c r="AF1147" t="s">
        <v>68</v>
      </c>
      <c r="AG1147" t="s">
        <v>297</v>
      </c>
      <c r="AH1147" s="45">
        <v>39706</v>
      </c>
      <c r="AI1147">
        <v>1108524</v>
      </c>
      <c r="AK1147" t="s">
        <v>298</v>
      </c>
      <c r="AL1147" t="s">
        <v>276</v>
      </c>
      <c r="AM1147" t="s">
        <v>245</v>
      </c>
    </row>
    <row r="1148" spans="1:39" x14ac:dyDescent="0.3">
      <c r="A1148" s="1">
        <v>43565</v>
      </c>
      <c r="B1148" t="s">
        <v>10</v>
      </c>
      <c r="C1148" t="s">
        <v>246</v>
      </c>
      <c r="D1148">
        <v>300</v>
      </c>
      <c r="E1148">
        <v>11</v>
      </c>
      <c r="F1148">
        <v>158.199997</v>
      </c>
      <c r="G1148">
        <v>160.38000500000001</v>
      </c>
      <c r="H1148">
        <v>157.64999399999999</v>
      </c>
      <c r="I1148">
        <v>160.240005</v>
      </c>
      <c r="J1148">
        <v>160.240005</v>
      </c>
      <c r="K1148">
        <v>3414700</v>
      </c>
      <c r="L1148">
        <v>2.4769999999999999</v>
      </c>
      <c r="M1148">
        <v>2.06180119029978E-2</v>
      </c>
      <c r="N1148">
        <v>-1.47434374724077E-2</v>
      </c>
      <c r="O1148">
        <v>1.6295374628679801E-2</v>
      </c>
      <c r="P1148">
        <v>9.3134562099948401E-2</v>
      </c>
      <c r="Q1148">
        <v>0.293440053436897</v>
      </c>
      <c r="R1148">
        <v>1.6766939138483299E-2</v>
      </c>
      <c r="S1148">
        <v>1.5070446865559301E-2</v>
      </c>
      <c r="T1148">
        <v>1.4691490724245001E-2</v>
      </c>
      <c r="U1148">
        <v>2.12866866110514E-2</v>
      </c>
      <c r="V1148">
        <v>166.990005</v>
      </c>
      <c r="W1148">
        <v>113.599998</v>
      </c>
      <c r="X1148">
        <v>-0.146699681884602</v>
      </c>
      <c r="Y1148">
        <v>3.47183783585567E-3</v>
      </c>
      <c r="Z1148">
        <v>1.71843638775053</v>
      </c>
      <c r="AA1148">
        <v>2.8277076968352599</v>
      </c>
      <c r="AB1148">
        <v>2.8268470699663499</v>
      </c>
      <c r="AC1148" t="s">
        <v>256</v>
      </c>
      <c r="AD1148" t="s">
        <v>296</v>
      </c>
      <c r="AE1148" t="s">
        <v>56</v>
      </c>
      <c r="AF1148" t="s">
        <v>68</v>
      </c>
      <c r="AG1148" t="s">
        <v>297</v>
      </c>
      <c r="AH1148" s="45">
        <v>39706</v>
      </c>
      <c r="AI1148">
        <v>1108524</v>
      </c>
      <c r="AK1148" t="s">
        <v>298</v>
      </c>
      <c r="AL1148" t="s">
        <v>276</v>
      </c>
      <c r="AM1148" t="s">
        <v>245</v>
      </c>
    </row>
    <row r="1149" spans="1:39" x14ac:dyDescent="0.3">
      <c r="A1149" s="1">
        <v>43566</v>
      </c>
      <c r="B1149" t="s">
        <v>10</v>
      </c>
      <c r="C1149" t="s">
        <v>246</v>
      </c>
      <c r="D1149">
        <v>800</v>
      </c>
      <c r="E1149">
        <v>11</v>
      </c>
      <c r="F1149">
        <v>160.16000399999999</v>
      </c>
      <c r="G1149">
        <v>160.83000200000001</v>
      </c>
      <c r="H1149">
        <v>159.020004</v>
      </c>
      <c r="I1149">
        <v>160.729996</v>
      </c>
      <c r="J1149">
        <v>160.729996</v>
      </c>
      <c r="K1149">
        <v>2578400</v>
      </c>
      <c r="L1149">
        <v>2.504</v>
      </c>
      <c r="M1149">
        <v>3.0531911338361598E-3</v>
      </c>
      <c r="N1149">
        <v>1.3845120138950799E-2</v>
      </c>
      <c r="O1149">
        <v>1.53603034952879E-2</v>
      </c>
      <c r="P1149">
        <v>8.9021302693311793E-2</v>
      </c>
      <c r="Q1149">
        <v>0.29925875228120102</v>
      </c>
      <c r="R1149">
        <v>1.103318116661E-2</v>
      </c>
      <c r="S1149">
        <v>1.5062167921084399E-2</v>
      </c>
      <c r="T1149">
        <v>1.46749351100228E-2</v>
      </c>
      <c r="U1149">
        <v>2.12855625302583E-2</v>
      </c>
      <c r="V1149">
        <v>166.990005</v>
      </c>
      <c r="W1149">
        <v>113.599998</v>
      </c>
      <c r="X1149">
        <v>-0.146699681884602</v>
      </c>
      <c r="Y1149" s="44">
        <v>3.8122194279549302E-5</v>
      </c>
      <c r="Z1149">
        <v>1.72000550259875</v>
      </c>
      <c r="AA1149">
        <v>2.8838384203204401</v>
      </c>
      <c r="AB1149">
        <v>2.8598719669196702</v>
      </c>
      <c r="AC1149" t="s">
        <v>256</v>
      </c>
      <c r="AD1149" t="s">
        <v>296</v>
      </c>
      <c r="AE1149" t="s">
        <v>56</v>
      </c>
      <c r="AF1149" t="s">
        <v>68</v>
      </c>
      <c r="AG1149" t="s">
        <v>297</v>
      </c>
      <c r="AH1149" s="45">
        <v>39706</v>
      </c>
      <c r="AI1149">
        <v>1108524</v>
      </c>
      <c r="AK1149" t="s">
        <v>298</v>
      </c>
      <c r="AL1149" t="s">
        <v>276</v>
      </c>
      <c r="AM1149" t="s">
        <v>245</v>
      </c>
    </row>
    <row r="1150" spans="1:39" x14ac:dyDescent="0.3">
      <c r="A1150" s="1">
        <v>43585</v>
      </c>
      <c r="B1150" t="s">
        <v>10</v>
      </c>
      <c r="C1150" t="s">
        <v>246</v>
      </c>
      <c r="D1150">
        <v>500</v>
      </c>
      <c r="E1150">
        <v>11</v>
      </c>
      <c r="F1150">
        <v>165.19000199999999</v>
      </c>
      <c r="G1150">
        <v>166.44000199999999</v>
      </c>
      <c r="H1150">
        <v>163.61999499999999</v>
      </c>
      <c r="I1150">
        <v>165.35000600000001</v>
      </c>
      <c r="J1150">
        <v>165.35000600000001</v>
      </c>
      <c r="K1150">
        <v>3581800</v>
      </c>
      <c r="L1150">
        <v>2.5089999999999999</v>
      </c>
      <c r="M1150" s="44">
        <v>-6.0445706458777797E-5</v>
      </c>
      <c r="N1150">
        <v>2.5232583548096401E-2</v>
      </c>
      <c r="O1150">
        <v>6.3478787357569302E-2</v>
      </c>
      <c r="P1150">
        <v>0.13009017207378001</v>
      </c>
      <c r="Q1150">
        <v>0.31874106978536598</v>
      </c>
      <c r="R1150">
        <v>1.39403877396334E-2</v>
      </c>
      <c r="S1150">
        <v>1.3667947690657401E-2</v>
      </c>
      <c r="T1150">
        <v>1.41597304856817E-2</v>
      </c>
      <c r="U1150">
        <v>2.1085933893301802E-2</v>
      </c>
      <c r="V1150">
        <v>167.55999800000001</v>
      </c>
      <c r="W1150">
        <v>113.599998</v>
      </c>
      <c r="X1150">
        <v>-0.146699681884602</v>
      </c>
      <c r="Y1150">
        <v>9.5096475723260604E-4</v>
      </c>
      <c r="Z1150">
        <v>1.70683183566839</v>
      </c>
      <c r="AA1150">
        <v>3.0357858527530501</v>
      </c>
      <c r="AB1150">
        <v>2.99314080456812</v>
      </c>
      <c r="AC1150" t="s">
        <v>256</v>
      </c>
      <c r="AD1150" t="s">
        <v>296</v>
      </c>
      <c r="AE1150" t="s">
        <v>56</v>
      </c>
      <c r="AF1150" t="s">
        <v>68</v>
      </c>
      <c r="AG1150" t="s">
        <v>297</v>
      </c>
      <c r="AH1150" s="45">
        <v>39706</v>
      </c>
      <c r="AI1150">
        <v>1108524</v>
      </c>
      <c r="AK1150" t="s">
        <v>298</v>
      </c>
      <c r="AL1150" t="s">
        <v>276</v>
      </c>
      <c r="AM1150" t="s">
        <v>245</v>
      </c>
    </row>
    <row r="1151" spans="1:39" x14ac:dyDescent="0.3">
      <c r="A1151" s="1">
        <v>43593</v>
      </c>
      <c r="B1151" t="s">
        <v>10</v>
      </c>
      <c r="C1151" t="s">
        <v>246</v>
      </c>
      <c r="D1151">
        <v>800</v>
      </c>
      <c r="E1151">
        <v>11</v>
      </c>
      <c r="F1151">
        <v>157.11000100000001</v>
      </c>
      <c r="G1151">
        <v>157.929993</v>
      </c>
      <c r="H1151">
        <v>155.03999299999899</v>
      </c>
      <c r="I1151">
        <v>156.86000100000001</v>
      </c>
      <c r="J1151">
        <v>156.86000100000001</v>
      </c>
      <c r="K1151">
        <v>4061300</v>
      </c>
      <c r="L1151">
        <v>2.4820000000000002</v>
      </c>
      <c r="M1151">
        <v>-2.54927338436324E-4</v>
      </c>
      <c r="N1151">
        <v>-3.3168101590918903E-2</v>
      </c>
      <c r="O1151">
        <v>-1.0779363808524E-2</v>
      </c>
      <c r="P1151">
        <v>-8.0638169951462099E-3</v>
      </c>
      <c r="Q1151">
        <v>0.21140284820205499</v>
      </c>
      <c r="R1151">
        <v>1.6782762413107302E-2</v>
      </c>
      <c r="S1151">
        <v>1.42530206341899E-2</v>
      </c>
      <c r="T1151">
        <v>1.41832759619351E-2</v>
      </c>
      <c r="U1151">
        <v>2.11983469314511E-2</v>
      </c>
      <c r="V1151">
        <v>167.55999800000001</v>
      </c>
      <c r="W1151">
        <v>113.599998</v>
      </c>
      <c r="X1151">
        <v>-0.146699681884602</v>
      </c>
      <c r="Y1151">
        <v>-1.60671540560346E-3</v>
      </c>
      <c r="Z1151">
        <v>1.73043562728734</v>
      </c>
      <c r="AA1151">
        <v>1.90436014460137</v>
      </c>
      <c r="AB1151">
        <v>2.3396180990544</v>
      </c>
      <c r="AC1151" t="s">
        <v>256</v>
      </c>
      <c r="AD1151" t="s">
        <v>296</v>
      </c>
      <c r="AE1151" t="s">
        <v>56</v>
      </c>
      <c r="AF1151" t="s">
        <v>68</v>
      </c>
      <c r="AG1151" t="s">
        <v>297</v>
      </c>
      <c r="AH1151" s="45">
        <v>39706</v>
      </c>
      <c r="AI1151">
        <v>1108524</v>
      </c>
      <c r="AK1151" t="s">
        <v>298</v>
      </c>
      <c r="AL1151" t="s">
        <v>276</v>
      </c>
      <c r="AM1151" t="s">
        <v>245</v>
      </c>
    </row>
    <row r="1152" spans="1:39" x14ac:dyDescent="0.3">
      <c r="A1152" s="1">
        <v>43594</v>
      </c>
      <c r="B1152" t="s">
        <v>10</v>
      </c>
      <c r="C1152" t="s">
        <v>246</v>
      </c>
      <c r="D1152">
        <v>900</v>
      </c>
      <c r="E1152">
        <v>11</v>
      </c>
      <c r="F1152">
        <v>154.64999399999999</v>
      </c>
      <c r="G1152">
        <v>157.10000600000001</v>
      </c>
      <c r="H1152">
        <v>152.38999899999999</v>
      </c>
      <c r="I1152">
        <v>156.30999800000001</v>
      </c>
      <c r="J1152">
        <v>156.30999800000001</v>
      </c>
      <c r="K1152">
        <v>5809300</v>
      </c>
      <c r="L1152">
        <v>2.4569999999999999</v>
      </c>
      <c r="M1152">
        <v>-3.5124920473389599E-3</v>
      </c>
      <c r="N1152">
        <v>-3.4705211775148799E-2</v>
      </c>
      <c r="O1152">
        <v>-1.37241051527663E-2</v>
      </c>
      <c r="P1152">
        <v>8.8678452857885396E-3</v>
      </c>
      <c r="Q1152">
        <v>0.193968662568447</v>
      </c>
      <c r="R1152">
        <v>1.66899233932803E-2</v>
      </c>
      <c r="S1152">
        <v>1.4267605607715899E-2</v>
      </c>
      <c r="T1152">
        <v>1.3950608566381599E-2</v>
      </c>
      <c r="U1152">
        <v>2.1183923943673098E-2</v>
      </c>
      <c r="V1152">
        <v>167.55999800000001</v>
      </c>
      <c r="W1152">
        <v>113.599998</v>
      </c>
      <c r="X1152">
        <v>-0.146699681884602</v>
      </c>
      <c r="Y1152">
        <v>-3.0259986019249502E-3</v>
      </c>
      <c r="Z1152">
        <v>1.7305749850224099</v>
      </c>
      <c r="AA1152">
        <v>1.72017613593979</v>
      </c>
      <c r="AB1152">
        <v>2.1721612465573599</v>
      </c>
      <c r="AC1152" t="s">
        <v>256</v>
      </c>
      <c r="AD1152" t="s">
        <v>296</v>
      </c>
      <c r="AE1152" t="s">
        <v>56</v>
      </c>
      <c r="AF1152" t="s">
        <v>68</v>
      </c>
      <c r="AG1152" t="s">
        <v>297</v>
      </c>
      <c r="AH1152" s="45">
        <v>39706</v>
      </c>
      <c r="AI1152">
        <v>1108524</v>
      </c>
      <c r="AK1152" t="s">
        <v>298</v>
      </c>
      <c r="AL1152" t="s">
        <v>276</v>
      </c>
      <c r="AM1152" t="s">
        <v>245</v>
      </c>
    </row>
    <row r="1153" spans="1:39" x14ac:dyDescent="0.3">
      <c r="A1153" s="1">
        <v>43595</v>
      </c>
      <c r="B1153" t="s">
        <v>10</v>
      </c>
      <c r="C1153" t="s">
        <v>246</v>
      </c>
      <c r="D1153">
        <v>500</v>
      </c>
      <c r="E1153">
        <v>11</v>
      </c>
      <c r="F1153">
        <v>156.279999</v>
      </c>
      <c r="G1153">
        <v>160.61000100000001</v>
      </c>
      <c r="H1153">
        <v>154.38000500000001</v>
      </c>
      <c r="I1153">
        <v>159.94000199999999</v>
      </c>
      <c r="J1153">
        <v>159.94000199999999</v>
      </c>
      <c r="K1153">
        <v>4462200</v>
      </c>
      <c r="L1153">
        <v>2.4550000000000001</v>
      </c>
      <c r="M1153">
        <v>2.2957555296139801E-2</v>
      </c>
      <c r="N1153">
        <v>-2.1035136032899901E-2</v>
      </c>
      <c r="O1153">
        <v>1.8744046750673201E-2</v>
      </c>
      <c r="P1153">
        <v>2.06570877687231E-2</v>
      </c>
      <c r="Q1153">
        <v>0.209343420658781</v>
      </c>
      <c r="R1153">
        <v>2.0660355729589401E-2</v>
      </c>
      <c r="S1153">
        <v>1.4966701623030499E-2</v>
      </c>
      <c r="T1153">
        <v>1.4178129926877401E-2</v>
      </c>
      <c r="U1153">
        <v>2.1225723055548901E-2</v>
      </c>
      <c r="V1153">
        <v>167.55999800000001</v>
      </c>
      <c r="W1153">
        <v>113.599998</v>
      </c>
      <c r="X1153">
        <v>-0.146699681884602</v>
      </c>
      <c r="Y1153">
        <v>3.7133938472042301E-3</v>
      </c>
      <c r="Z1153">
        <v>1.7370422040525899</v>
      </c>
      <c r="AA1153">
        <v>1.8690648814006099</v>
      </c>
      <c r="AB1153">
        <v>2.0105817939886599</v>
      </c>
      <c r="AC1153" t="s">
        <v>256</v>
      </c>
      <c r="AD1153" t="s">
        <v>296</v>
      </c>
      <c r="AE1153" t="s">
        <v>56</v>
      </c>
      <c r="AF1153" t="s">
        <v>68</v>
      </c>
      <c r="AG1153" t="s">
        <v>297</v>
      </c>
      <c r="AH1153" s="45">
        <v>39706</v>
      </c>
      <c r="AI1153">
        <v>1108524</v>
      </c>
      <c r="AK1153" t="s">
        <v>298</v>
      </c>
      <c r="AL1153" t="s">
        <v>276</v>
      </c>
      <c r="AM1153" t="s">
        <v>245</v>
      </c>
    </row>
    <row r="1154" spans="1:39" x14ac:dyDescent="0.3">
      <c r="A1154" s="1">
        <v>43606</v>
      </c>
      <c r="B1154" t="s">
        <v>10</v>
      </c>
      <c r="C1154" t="s">
        <v>246</v>
      </c>
      <c r="D1154">
        <v>1100</v>
      </c>
      <c r="E1154">
        <v>11</v>
      </c>
      <c r="F1154">
        <v>157.36000100000001</v>
      </c>
      <c r="G1154">
        <v>157.83999599999899</v>
      </c>
      <c r="H1154">
        <v>155.179993</v>
      </c>
      <c r="I1154">
        <v>155.779999</v>
      </c>
      <c r="J1154">
        <v>155.779999</v>
      </c>
      <c r="K1154">
        <v>3803100</v>
      </c>
      <c r="L1154">
        <v>2.4260000000000002</v>
      </c>
      <c r="M1154">
        <v>-1.2830191855451301E-3</v>
      </c>
      <c r="N1154">
        <v>-1.45932681009879E-2</v>
      </c>
      <c r="O1154">
        <v>-1.3471856116202901E-3</v>
      </c>
      <c r="P1154">
        <v>-1.75621341836203E-2</v>
      </c>
      <c r="Q1154">
        <v>0.20457268073083601</v>
      </c>
      <c r="R1154">
        <v>1.9436814204561399E-2</v>
      </c>
      <c r="S1154">
        <v>1.9707651126767201E-2</v>
      </c>
      <c r="T1154">
        <v>1.5882581063053999E-2</v>
      </c>
      <c r="U1154">
        <v>2.1536365727060799E-2</v>
      </c>
      <c r="V1154">
        <v>167.55999800000001</v>
      </c>
      <c r="W1154">
        <v>113.599998</v>
      </c>
      <c r="X1154">
        <v>-0.146699681884602</v>
      </c>
      <c r="Y1154">
        <v>8.4599491109458805E-3</v>
      </c>
      <c r="Z1154">
        <v>1.7415646928539701</v>
      </c>
      <c r="AA1154">
        <v>1.76357579061676</v>
      </c>
      <c r="AB1154">
        <v>1.7489835050272999</v>
      </c>
      <c r="AC1154" t="s">
        <v>256</v>
      </c>
      <c r="AD1154" t="s">
        <v>296</v>
      </c>
      <c r="AE1154" t="s">
        <v>56</v>
      </c>
      <c r="AF1154" t="s">
        <v>68</v>
      </c>
      <c r="AG1154" t="s">
        <v>297</v>
      </c>
      <c r="AH1154" s="45">
        <v>39706</v>
      </c>
      <c r="AI1154">
        <v>1108524</v>
      </c>
      <c r="AK1154" t="s">
        <v>298</v>
      </c>
      <c r="AL1154" t="s">
        <v>276</v>
      </c>
      <c r="AM1154" t="s">
        <v>245</v>
      </c>
    </row>
    <row r="1155" spans="1:39" x14ac:dyDescent="0.3">
      <c r="A1155" s="1">
        <v>43608</v>
      </c>
      <c r="B1155" t="s">
        <v>10</v>
      </c>
      <c r="C1155" t="s">
        <v>239</v>
      </c>
      <c r="D1155">
        <v>1300</v>
      </c>
      <c r="E1155">
        <v>11</v>
      </c>
      <c r="F1155">
        <v>156.029999</v>
      </c>
      <c r="G1155">
        <v>156.33999599999899</v>
      </c>
      <c r="H1155">
        <v>152.14999399999999</v>
      </c>
      <c r="I1155">
        <v>153.71000699999999</v>
      </c>
      <c r="J1155">
        <v>153.71000699999999</v>
      </c>
      <c r="K1155">
        <v>4508200</v>
      </c>
      <c r="L1155">
        <v>2.2959999999999998</v>
      </c>
      <c r="M1155">
        <v>-2.52461902060921E-2</v>
      </c>
      <c r="N1155">
        <v>-3.0560621373374199E-2</v>
      </c>
      <c r="O1155">
        <v>-4.7764136389226303E-2</v>
      </c>
      <c r="P1155">
        <v>-4.8260211314065903E-2</v>
      </c>
      <c r="Q1155">
        <v>0.20324018323116699</v>
      </c>
      <c r="R1155">
        <v>1.80251602312737E-2</v>
      </c>
      <c r="S1155">
        <v>1.98598568221077E-2</v>
      </c>
      <c r="T1155">
        <v>1.6179196665238201E-2</v>
      </c>
      <c r="U1155">
        <v>2.1601398427791699E-2</v>
      </c>
      <c r="V1155">
        <v>167.55999800000001</v>
      </c>
      <c r="W1155">
        <v>113.599998</v>
      </c>
      <c r="X1155">
        <v>-0.146699681884602</v>
      </c>
      <c r="Y1155">
        <v>-1.1985692488440201E-2</v>
      </c>
      <c r="Z1155">
        <v>1.7472459149786099</v>
      </c>
      <c r="AA1155">
        <v>1.7512006629008401</v>
      </c>
      <c r="AB1155">
        <v>1.7711931279419999</v>
      </c>
      <c r="AC1155" t="s">
        <v>256</v>
      </c>
      <c r="AD1155" t="s">
        <v>296</v>
      </c>
      <c r="AE1155" t="s">
        <v>56</v>
      </c>
      <c r="AF1155" t="s">
        <v>68</v>
      </c>
      <c r="AG1155" t="s">
        <v>297</v>
      </c>
      <c r="AH1155" s="45">
        <v>39706</v>
      </c>
      <c r="AI1155">
        <v>1108524</v>
      </c>
      <c r="AK1155" t="s">
        <v>298</v>
      </c>
      <c r="AL1155" t="s">
        <v>276</v>
      </c>
      <c r="AM1155" t="s">
        <v>245</v>
      </c>
    </row>
    <row r="1156" spans="1:39" x14ac:dyDescent="0.3">
      <c r="A1156" s="1">
        <v>43626</v>
      </c>
      <c r="B1156" t="s">
        <v>10</v>
      </c>
      <c r="C1156" t="s">
        <v>239</v>
      </c>
      <c r="D1156">
        <v>1100</v>
      </c>
      <c r="E1156">
        <v>11</v>
      </c>
      <c r="F1156">
        <v>153.479996</v>
      </c>
      <c r="G1156">
        <v>157.449997</v>
      </c>
      <c r="H1156">
        <v>150.83000200000001</v>
      </c>
      <c r="I1156">
        <v>152.78999299999899</v>
      </c>
      <c r="J1156">
        <v>152.78999299999899</v>
      </c>
      <c r="K1156">
        <v>29856300</v>
      </c>
      <c r="L1156">
        <v>2.1429999999999998</v>
      </c>
      <c r="M1156">
        <v>-5.40156200454441E-2</v>
      </c>
      <c r="N1156">
        <v>5.1641182509171199E-2</v>
      </c>
      <c r="O1156">
        <v>-2.6289310409526902E-2</v>
      </c>
      <c r="P1156">
        <v>-3.1312964181972401E-2</v>
      </c>
      <c r="Q1156">
        <v>0.13939214622130999</v>
      </c>
      <c r="R1156">
        <v>4.0278859058555799E-2</v>
      </c>
      <c r="S1156">
        <v>2.7528853419386198E-2</v>
      </c>
      <c r="T1156">
        <v>1.98654856258801E-2</v>
      </c>
      <c r="U1156">
        <v>2.23612356051817E-2</v>
      </c>
      <c r="V1156">
        <v>167.55999800000001</v>
      </c>
      <c r="W1156">
        <v>113.599998</v>
      </c>
      <c r="X1156">
        <v>-0.15205335500848699</v>
      </c>
      <c r="Y1156">
        <v>4.6492198743191201E-3</v>
      </c>
      <c r="Z1156">
        <v>1.7604135996452399</v>
      </c>
      <c r="AA1156">
        <v>1.08060993629569</v>
      </c>
      <c r="AB1156">
        <v>1.29861827482688</v>
      </c>
      <c r="AC1156" t="s">
        <v>256</v>
      </c>
      <c r="AD1156" t="s">
        <v>296</v>
      </c>
      <c r="AE1156" t="s">
        <v>56</v>
      </c>
      <c r="AF1156" t="s">
        <v>68</v>
      </c>
      <c r="AG1156" t="s">
        <v>297</v>
      </c>
      <c r="AH1156" s="45">
        <v>39706</v>
      </c>
      <c r="AI1156">
        <v>1108524</v>
      </c>
      <c r="AK1156" t="s">
        <v>298</v>
      </c>
      <c r="AL1156" t="s">
        <v>276</v>
      </c>
      <c r="AM1156" t="s">
        <v>245</v>
      </c>
    </row>
    <row r="1157" spans="1:39" x14ac:dyDescent="0.3">
      <c r="A1157" s="1">
        <v>43567</v>
      </c>
      <c r="B1157" t="s">
        <v>10</v>
      </c>
      <c r="C1157" t="s">
        <v>246</v>
      </c>
      <c r="D1157">
        <v>1100</v>
      </c>
      <c r="E1157">
        <v>12</v>
      </c>
      <c r="F1157">
        <v>162</v>
      </c>
      <c r="G1157">
        <v>162.5</v>
      </c>
      <c r="H1157">
        <v>159.5</v>
      </c>
      <c r="I1157">
        <v>160.71000699999999</v>
      </c>
      <c r="J1157">
        <v>160.71000699999999</v>
      </c>
      <c r="K1157">
        <v>2844200</v>
      </c>
      <c r="L1157">
        <v>2.56</v>
      </c>
      <c r="M1157">
        <v>-1.2437157689884799E-4</v>
      </c>
      <c r="N1157">
        <v>1.34684841495387E-2</v>
      </c>
      <c r="O1157">
        <v>5.6159450355389101E-3</v>
      </c>
      <c r="P1157">
        <v>8.5434420396655802E-2</v>
      </c>
      <c r="Q1157">
        <v>0.28051064701783202</v>
      </c>
      <c r="R1157">
        <v>1.10559218843499E-2</v>
      </c>
      <c r="S1157">
        <v>1.4930010024159199E-2</v>
      </c>
      <c r="T1157">
        <v>1.46738134825601E-2</v>
      </c>
      <c r="U1157">
        <v>2.12571219362746E-2</v>
      </c>
      <c r="V1157">
        <v>166.990005</v>
      </c>
      <c r="W1157">
        <v>113.599998</v>
      </c>
      <c r="X1157">
        <v>-0.146699681884602</v>
      </c>
      <c r="Y1157">
        <v>6.5875784763498903E-3</v>
      </c>
      <c r="Z1157">
        <v>1.7153282529445999</v>
      </c>
      <c r="AA1157">
        <v>2.6769058339127301</v>
      </c>
      <c r="AB1157">
        <v>2.8436498877552698</v>
      </c>
      <c r="AC1157" t="s">
        <v>257</v>
      </c>
      <c r="AD1157" t="s">
        <v>296</v>
      </c>
      <c r="AE1157" t="s">
        <v>56</v>
      </c>
      <c r="AF1157" t="s">
        <v>68</v>
      </c>
      <c r="AG1157" t="s">
        <v>297</v>
      </c>
      <c r="AH1157" s="45">
        <v>39706</v>
      </c>
      <c r="AI1157">
        <v>1108524</v>
      </c>
      <c r="AK1157" t="s">
        <v>298</v>
      </c>
      <c r="AL1157" t="s">
        <v>276</v>
      </c>
      <c r="AM1157" t="s">
        <v>245</v>
      </c>
    </row>
    <row r="1158" spans="1:39" x14ac:dyDescent="0.3">
      <c r="A1158" s="1">
        <v>43571</v>
      </c>
      <c r="B1158" t="s">
        <v>10</v>
      </c>
      <c r="C1158" t="s">
        <v>246</v>
      </c>
      <c r="D1158">
        <v>600</v>
      </c>
      <c r="E1158">
        <v>12</v>
      </c>
      <c r="F1158">
        <v>160.03999299999899</v>
      </c>
      <c r="G1158">
        <v>160.259995</v>
      </c>
      <c r="H1158">
        <v>157.75</v>
      </c>
      <c r="I1158">
        <v>158.69000199999999</v>
      </c>
      <c r="J1158">
        <v>158.69000199999999</v>
      </c>
      <c r="K1158">
        <v>3004800</v>
      </c>
      <c r="L1158">
        <v>2.5920000000000001</v>
      </c>
      <c r="M1158">
        <v>-8.7835059261178097E-3</v>
      </c>
      <c r="N1158">
        <v>1.0897915520179701E-2</v>
      </c>
      <c r="O1158">
        <v>-1.7614403114646501E-2</v>
      </c>
      <c r="P1158">
        <v>6.1731951377458398E-2</v>
      </c>
      <c r="Q1158">
        <v>0.28438964313461401</v>
      </c>
      <c r="R1158">
        <v>1.12113593913907E-2</v>
      </c>
      <c r="S1158">
        <v>1.49673233046044E-2</v>
      </c>
      <c r="T1158">
        <v>1.44470436794662E-2</v>
      </c>
      <c r="U1158">
        <v>2.1226811827326199E-2</v>
      </c>
      <c r="V1158">
        <v>166.990005</v>
      </c>
      <c r="W1158">
        <v>113.599998</v>
      </c>
      <c r="X1158">
        <v>-0.146699681884602</v>
      </c>
      <c r="Y1158">
        <v>5.0922850790659495E-4</v>
      </c>
      <c r="Z1158">
        <v>1.7169675236698201</v>
      </c>
      <c r="AA1158">
        <v>2.70827705747964</v>
      </c>
      <c r="AB1158">
        <v>2.7879982838830299</v>
      </c>
      <c r="AC1158" t="s">
        <v>257</v>
      </c>
      <c r="AD1158" t="s">
        <v>296</v>
      </c>
      <c r="AE1158" t="s">
        <v>56</v>
      </c>
      <c r="AF1158" t="s">
        <v>68</v>
      </c>
      <c r="AG1158" t="s">
        <v>297</v>
      </c>
      <c r="AH1158" s="45">
        <v>39706</v>
      </c>
      <c r="AI1158">
        <v>1108524</v>
      </c>
      <c r="AK1158" t="s">
        <v>298</v>
      </c>
      <c r="AL1158" t="s">
        <v>276</v>
      </c>
      <c r="AM1158" t="s">
        <v>245</v>
      </c>
    </row>
    <row r="1159" spans="1:39" x14ac:dyDescent="0.3">
      <c r="A1159" s="1">
        <v>43586</v>
      </c>
      <c r="B1159" t="s">
        <v>10</v>
      </c>
      <c r="C1159" t="s">
        <v>246</v>
      </c>
      <c r="D1159">
        <v>1000</v>
      </c>
      <c r="E1159">
        <v>12</v>
      </c>
      <c r="F1159">
        <v>166.009995</v>
      </c>
      <c r="G1159">
        <v>166.220001</v>
      </c>
      <c r="H1159">
        <v>162.13999899999999</v>
      </c>
      <c r="I1159">
        <v>162.14999399999999</v>
      </c>
      <c r="J1159">
        <v>162.14999399999999</v>
      </c>
      <c r="K1159">
        <v>2707700</v>
      </c>
      <c r="L1159">
        <v>2.5110000000000001</v>
      </c>
      <c r="M1159">
        <v>-1.9542679963914698E-2</v>
      </c>
      <c r="N1159">
        <v>1.6101781247815E-2</v>
      </c>
      <c r="O1159">
        <v>2.35877598185531E-2</v>
      </c>
      <c r="P1159">
        <v>8.3502213623090293E-2</v>
      </c>
      <c r="Q1159">
        <v>0.29281391472745599</v>
      </c>
      <c r="R1159">
        <v>1.6780419896762499E-2</v>
      </c>
      <c r="S1159">
        <v>1.3885246218592801E-2</v>
      </c>
      <c r="T1159">
        <v>1.4050193986381E-2</v>
      </c>
      <c r="U1159">
        <v>2.11240732017271E-2</v>
      </c>
      <c r="V1159">
        <v>167.55999800000001</v>
      </c>
      <c r="W1159">
        <v>113.599998</v>
      </c>
      <c r="X1159">
        <v>-0.146699681884602</v>
      </c>
      <c r="Y1159">
        <v>-7.5304459681844096E-3</v>
      </c>
      <c r="Z1159">
        <v>1.7171475910878899</v>
      </c>
      <c r="AA1159">
        <v>2.7653452147844502</v>
      </c>
      <c r="AB1159">
        <v>3.0413415793154899</v>
      </c>
      <c r="AC1159" t="s">
        <v>257</v>
      </c>
      <c r="AD1159" t="s">
        <v>296</v>
      </c>
      <c r="AE1159" t="s">
        <v>56</v>
      </c>
      <c r="AF1159" t="s">
        <v>68</v>
      </c>
      <c r="AG1159" t="s">
        <v>297</v>
      </c>
      <c r="AH1159" s="45">
        <v>39706</v>
      </c>
      <c r="AI1159">
        <v>1108524</v>
      </c>
      <c r="AK1159" t="s">
        <v>298</v>
      </c>
      <c r="AL1159" t="s">
        <v>276</v>
      </c>
      <c r="AM1159" t="s">
        <v>245</v>
      </c>
    </row>
    <row r="1160" spans="1:39" x14ac:dyDescent="0.3">
      <c r="A1160" s="1">
        <v>43613</v>
      </c>
      <c r="B1160" t="s">
        <v>10</v>
      </c>
      <c r="C1160" t="s">
        <v>246</v>
      </c>
      <c r="D1160">
        <v>900</v>
      </c>
      <c r="E1160">
        <v>12</v>
      </c>
      <c r="F1160">
        <v>155.35000600000001</v>
      </c>
      <c r="G1160">
        <v>157.80999800000001</v>
      </c>
      <c r="H1160">
        <v>154.38999899999999</v>
      </c>
      <c r="I1160">
        <v>155.19000199999999</v>
      </c>
      <c r="J1160">
        <v>155.19000199999999</v>
      </c>
      <c r="K1160">
        <v>4934100</v>
      </c>
      <c r="L1160">
        <v>2.2679999999999998</v>
      </c>
      <c r="M1160">
        <v>4.3913987690003204E-3</v>
      </c>
      <c r="N1160">
        <v>-5.07758268707668E-3</v>
      </c>
      <c r="O1160">
        <v>-4.9651985571529299E-2</v>
      </c>
      <c r="P1160">
        <v>-4.9100015235800598E-2</v>
      </c>
      <c r="Q1160">
        <v>0.18685528010852401</v>
      </c>
      <c r="R1160">
        <v>1.43262775217324E-2</v>
      </c>
      <c r="S1160">
        <v>1.91899378107654E-2</v>
      </c>
      <c r="T1160">
        <v>1.6150549654703101E-2</v>
      </c>
      <c r="U1160">
        <v>2.1565304842962301E-2</v>
      </c>
      <c r="V1160">
        <v>167.55999800000001</v>
      </c>
      <c r="W1160">
        <v>113.599998</v>
      </c>
      <c r="X1160">
        <v>-0.146699681884602</v>
      </c>
      <c r="Y1160">
        <v>-8.4109499934704197E-3</v>
      </c>
      <c r="Z1160">
        <v>1.7393137589455101</v>
      </c>
      <c r="AA1160">
        <v>1.5800779517804999</v>
      </c>
      <c r="AB1160">
        <v>1.72118651644</v>
      </c>
      <c r="AC1160" t="s">
        <v>257</v>
      </c>
      <c r="AD1160" t="s">
        <v>296</v>
      </c>
      <c r="AE1160" t="s">
        <v>56</v>
      </c>
      <c r="AF1160" t="s">
        <v>68</v>
      </c>
      <c r="AG1160" t="s">
        <v>297</v>
      </c>
      <c r="AH1160" s="45">
        <v>39706</v>
      </c>
      <c r="AI1160">
        <v>1108524</v>
      </c>
      <c r="AK1160" t="s">
        <v>298</v>
      </c>
      <c r="AL1160" t="s">
        <v>276</v>
      </c>
      <c r="AM1160" t="s">
        <v>245</v>
      </c>
    </row>
    <row r="1161" spans="1:39" x14ac:dyDescent="0.3">
      <c r="A1161" s="1">
        <v>43620</v>
      </c>
      <c r="B1161" t="s">
        <v>10</v>
      </c>
      <c r="C1161" t="s">
        <v>246</v>
      </c>
      <c r="D1161">
        <v>1200</v>
      </c>
      <c r="E1161">
        <v>12</v>
      </c>
      <c r="F1161">
        <v>146.050003</v>
      </c>
      <c r="G1161">
        <v>150.91999799999999</v>
      </c>
      <c r="H1161">
        <v>142.509995</v>
      </c>
      <c r="I1161">
        <v>150.80999800000001</v>
      </c>
      <c r="J1161">
        <v>150.80999800000001</v>
      </c>
      <c r="K1161">
        <v>12375100</v>
      </c>
      <c r="L1161">
        <v>2.1190000000000002</v>
      </c>
      <c r="M1161">
        <v>3.8597551869939399E-2</v>
      </c>
      <c r="N1161">
        <v>-2.8629432460088099E-2</v>
      </c>
      <c r="O1161">
        <v>-7.0525660776568494E-2</v>
      </c>
      <c r="P1161">
        <v>-4.0033957546886101E-2</v>
      </c>
      <c r="Q1161">
        <v>0.14449425073910899</v>
      </c>
      <c r="R1161">
        <v>3.3352577364725897E-2</v>
      </c>
      <c r="S1161">
        <v>2.3431310726291298E-2</v>
      </c>
      <c r="T1161">
        <v>1.7629870844352101E-2</v>
      </c>
      <c r="U1161">
        <v>2.19425340775154E-2</v>
      </c>
      <c r="V1161">
        <v>167.55999800000001</v>
      </c>
      <c r="W1161">
        <v>113.599998</v>
      </c>
      <c r="X1161">
        <v>-0.146699681884602</v>
      </c>
      <c r="Y1161">
        <v>2.1205927310919401E-2</v>
      </c>
      <c r="Z1161">
        <v>1.7656073347443</v>
      </c>
      <c r="AA1161">
        <v>1.1515439825424101</v>
      </c>
      <c r="AB1161">
        <v>1.3120863803348899</v>
      </c>
      <c r="AC1161" t="s">
        <v>257</v>
      </c>
      <c r="AD1161" t="s">
        <v>296</v>
      </c>
      <c r="AE1161" t="s">
        <v>56</v>
      </c>
      <c r="AF1161" t="s">
        <v>68</v>
      </c>
      <c r="AG1161" t="s">
        <v>297</v>
      </c>
      <c r="AH1161" s="45">
        <v>39706</v>
      </c>
      <c r="AI1161">
        <v>1108524</v>
      </c>
      <c r="AK1161" t="s">
        <v>298</v>
      </c>
      <c r="AL1161" t="s">
        <v>276</v>
      </c>
      <c r="AM1161" t="s">
        <v>245</v>
      </c>
    </row>
    <row r="1162" spans="1:39" x14ac:dyDescent="0.3">
      <c r="A1162" s="1">
        <v>43642</v>
      </c>
      <c r="B1162" t="s">
        <v>10</v>
      </c>
      <c r="C1162" t="s">
        <v>246</v>
      </c>
      <c r="D1162">
        <v>1300</v>
      </c>
      <c r="E1162">
        <v>12</v>
      </c>
      <c r="F1162">
        <v>151.279999</v>
      </c>
      <c r="G1162">
        <v>151.38000500000001</v>
      </c>
      <c r="H1162">
        <v>148.91999799999999</v>
      </c>
      <c r="I1162">
        <v>149.03999299999899</v>
      </c>
      <c r="J1162">
        <v>149.03999299999899</v>
      </c>
      <c r="K1162">
        <v>5844900</v>
      </c>
      <c r="L1162">
        <v>2.0489999999999999</v>
      </c>
      <c r="M1162">
        <v>-2.0108794969619201E-3</v>
      </c>
      <c r="N1162">
        <v>-3.3646594536163699E-2</v>
      </c>
      <c r="O1162">
        <v>-3.60441074758866E-2</v>
      </c>
      <c r="P1162">
        <v>-3.9984299375211203E-2</v>
      </c>
      <c r="Q1162">
        <v>0.112437984096993</v>
      </c>
      <c r="R1162">
        <v>1.8640698407937702E-2</v>
      </c>
      <c r="S1162">
        <v>2.4603172856801199E-2</v>
      </c>
      <c r="T1162">
        <v>1.9821933184740799E-2</v>
      </c>
      <c r="U1162">
        <v>2.2477743272589099E-2</v>
      </c>
      <c r="V1162">
        <v>167.55999800000001</v>
      </c>
      <c r="W1162">
        <v>113.599998</v>
      </c>
      <c r="X1162">
        <v>-0.15205335500848699</v>
      </c>
      <c r="Y1162">
        <v>-1.2346958449604901E-3</v>
      </c>
      <c r="Z1162">
        <v>1.7719605382755801</v>
      </c>
      <c r="AA1162">
        <v>0.78629706742092298</v>
      </c>
      <c r="AB1162">
        <v>0.78441034118325803</v>
      </c>
      <c r="AC1162" t="s">
        <v>257</v>
      </c>
      <c r="AD1162" t="s">
        <v>296</v>
      </c>
      <c r="AE1162" t="s">
        <v>56</v>
      </c>
      <c r="AF1162" t="s">
        <v>68</v>
      </c>
      <c r="AG1162" t="s">
        <v>297</v>
      </c>
      <c r="AH1162" s="45">
        <v>39706</v>
      </c>
      <c r="AI1162">
        <v>1108524</v>
      </c>
      <c r="AK1162" t="s">
        <v>298</v>
      </c>
      <c r="AL1162" t="s">
        <v>276</v>
      </c>
      <c r="AM1162" t="s">
        <v>245</v>
      </c>
    </row>
    <row r="1163" spans="1:39" x14ac:dyDescent="0.3">
      <c r="A1163" s="1">
        <v>43644</v>
      </c>
      <c r="B1163" t="s">
        <v>10</v>
      </c>
      <c r="C1163" t="s">
        <v>239</v>
      </c>
      <c r="D1163">
        <v>1100</v>
      </c>
      <c r="E1163">
        <v>12</v>
      </c>
      <c r="F1163">
        <v>150.41999799999999</v>
      </c>
      <c r="G1163">
        <v>151.770004</v>
      </c>
      <c r="H1163">
        <v>149.60000600000001</v>
      </c>
      <c r="I1163">
        <v>151.729996</v>
      </c>
      <c r="J1163">
        <v>151.729996</v>
      </c>
      <c r="K1163">
        <v>6936600</v>
      </c>
      <c r="L1163">
        <v>2</v>
      </c>
      <c r="M1163">
        <v>6.8778394721879304E-3</v>
      </c>
      <c r="N1163">
        <v>-3.31235527459008E-2</v>
      </c>
      <c r="O1163">
        <v>-7.61610285734043E-3</v>
      </c>
      <c r="P1163">
        <v>-4.2831436757466201E-2</v>
      </c>
      <c r="Q1163">
        <v>0.130100694683117</v>
      </c>
      <c r="R1163">
        <v>1.7129919487645799E-2</v>
      </c>
      <c r="S1163">
        <v>2.4586434808128499E-2</v>
      </c>
      <c r="T1163">
        <v>1.9720195670010401E-2</v>
      </c>
      <c r="U1163">
        <v>2.24403075546032E-2</v>
      </c>
      <c r="V1163">
        <v>167.55999800000001</v>
      </c>
      <c r="W1163">
        <v>113.599998</v>
      </c>
      <c r="X1163">
        <v>-0.15205335500848699</v>
      </c>
      <c r="Y1163">
        <v>5.7409418775350302E-3</v>
      </c>
      <c r="Z1163">
        <v>1.77024439259667</v>
      </c>
      <c r="AA1163">
        <v>0.93332487899207495</v>
      </c>
      <c r="AB1163">
        <v>0.77009560989286097</v>
      </c>
      <c r="AC1163" t="s">
        <v>257</v>
      </c>
      <c r="AD1163" t="s">
        <v>296</v>
      </c>
      <c r="AE1163" t="s">
        <v>56</v>
      </c>
      <c r="AF1163" t="s">
        <v>68</v>
      </c>
      <c r="AG1163" t="s">
        <v>297</v>
      </c>
      <c r="AH1163" s="45">
        <v>39706</v>
      </c>
      <c r="AI1163">
        <v>1108524</v>
      </c>
      <c r="AK1163" t="s">
        <v>298</v>
      </c>
      <c r="AL1163" t="s">
        <v>276</v>
      </c>
      <c r="AM1163" t="s">
        <v>245</v>
      </c>
    </row>
    <row r="1164" spans="1:39" x14ac:dyDescent="0.3">
      <c r="A1164" s="1">
        <v>43564</v>
      </c>
      <c r="B1164" t="s">
        <v>10</v>
      </c>
      <c r="C1164" t="s">
        <v>239</v>
      </c>
      <c r="D1164">
        <v>1600</v>
      </c>
      <c r="E1164">
        <v>13</v>
      </c>
      <c r="F1164">
        <v>157.03999299999899</v>
      </c>
      <c r="G1164">
        <v>158.35000600000001</v>
      </c>
      <c r="H1164">
        <v>156.64999399999999</v>
      </c>
      <c r="I1164">
        <v>156.970001</v>
      </c>
      <c r="J1164">
        <v>156.970001</v>
      </c>
      <c r="K1164">
        <v>5642900</v>
      </c>
      <c r="L1164">
        <v>2.4990000000000001</v>
      </c>
      <c r="M1164">
        <v>-9.5105966072998992E-3</v>
      </c>
      <c r="N1164">
        <v>-2.2301504116659199E-2</v>
      </c>
      <c r="O1164">
        <v>1.22425847651797E-2</v>
      </c>
      <c r="P1164">
        <v>7.4367731654920596E-2</v>
      </c>
      <c r="Q1164">
        <v>0.29225814432094599</v>
      </c>
      <c r="R1164">
        <v>1.42651947073217E-2</v>
      </c>
      <c r="S1164">
        <v>1.48388921218946E-2</v>
      </c>
      <c r="T1164">
        <v>1.44859747858446E-2</v>
      </c>
      <c r="U1164">
        <v>2.1282513108266898E-2</v>
      </c>
      <c r="V1164">
        <v>166.990005</v>
      </c>
      <c r="W1164">
        <v>113.599998</v>
      </c>
      <c r="X1164">
        <v>-0.146699681884602</v>
      </c>
      <c r="Y1164">
        <v>-6.0859766572597396E-3</v>
      </c>
      <c r="Z1164">
        <v>1.7097194685899499</v>
      </c>
      <c r="AA1164">
        <v>2.8156521523219298</v>
      </c>
      <c r="AB1164">
        <v>2.9132442401738801</v>
      </c>
      <c r="AC1164" t="s">
        <v>258</v>
      </c>
      <c r="AD1164" t="s">
        <v>296</v>
      </c>
      <c r="AE1164" t="s">
        <v>56</v>
      </c>
      <c r="AF1164" t="s">
        <v>68</v>
      </c>
      <c r="AG1164" t="s">
        <v>297</v>
      </c>
      <c r="AH1164" s="45">
        <v>39706</v>
      </c>
      <c r="AI1164">
        <v>1108524</v>
      </c>
      <c r="AK1164" t="s">
        <v>298</v>
      </c>
      <c r="AL1164" t="s">
        <v>276</v>
      </c>
      <c r="AM1164" t="s">
        <v>245</v>
      </c>
    </row>
    <row r="1165" spans="1:39" x14ac:dyDescent="0.3">
      <c r="A1165" s="1">
        <v>43566</v>
      </c>
      <c r="B1165" t="s">
        <v>10</v>
      </c>
      <c r="C1165" t="s">
        <v>239</v>
      </c>
      <c r="D1165">
        <v>2100</v>
      </c>
      <c r="E1165">
        <v>13</v>
      </c>
      <c r="F1165">
        <v>160.16000399999999</v>
      </c>
      <c r="G1165">
        <v>160.83000200000001</v>
      </c>
      <c r="H1165">
        <v>159.020004</v>
      </c>
      <c r="I1165">
        <v>160.729996</v>
      </c>
      <c r="J1165">
        <v>160.729996</v>
      </c>
      <c r="K1165">
        <v>2578400</v>
      </c>
      <c r="L1165">
        <v>2.504</v>
      </c>
      <c r="M1165">
        <v>3.0531911338361598E-3</v>
      </c>
      <c r="N1165">
        <v>1.3845120138950799E-2</v>
      </c>
      <c r="O1165">
        <v>1.53603034952879E-2</v>
      </c>
      <c r="P1165">
        <v>8.9021302693311793E-2</v>
      </c>
      <c r="Q1165">
        <v>0.29925875228120102</v>
      </c>
      <c r="R1165">
        <v>1.103318116661E-2</v>
      </c>
      <c r="S1165">
        <v>1.5062167921084399E-2</v>
      </c>
      <c r="T1165">
        <v>1.46749351100228E-2</v>
      </c>
      <c r="U1165">
        <v>2.12855625302583E-2</v>
      </c>
      <c r="V1165">
        <v>166.990005</v>
      </c>
      <c r="W1165">
        <v>113.599998</v>
      </c>
      <c r="X1165">
        <v>-0.146699681884602</v>
      </c>
      <c r="Y1165" s="44">
        <v>3.8122194279549302E-5</v>
      </c>
      <c r="Z1165">
        <v>1.72000550259875</v>
      </c>
      <c r="AA1165">
        <v>2.8838384203204401</v>
      </c>
      <c r="AB1165">
        <v>2.8598719669196702</v>
      </c>
      <c r="AC1165" t="s">
        <v>258</v>
      </c>
      <c r="AD1165" t="s">
        <v>296</v>
      </c>
      <c r="AE1165" t="s">
        <v>56</v>
      </c>
      <c r="AF1165" t="s">
        <v>68</v>
      </c>
      <c r="AG1165" t="s">
        <v>297</v>
      </c>
      <c r="AH1165" s="45">
        <v>39706</v>
      </c>
      <c r="AI1165">
        <v>1108524</v>
      </c>
      <c r="AK1165" t="s">
        <v>298</v>
      </c>
      <c r="AL1165" t="s">
        <v>276</v>
      </c>
      <c r="AM1165" t="s">
        <v>245</v>
      </c>
    </row>
    <row r="1166" spans="1:39" x14ac:dyDescent="0.3">
      <c r="A1166" s="1">
        <v>43570</v>
      </c>
      <c r="B1166" t="s">
        <v>10</v>
      </c>
      <c r="C1166" t="s">
        <v>239</v>
      </c>
      <c r="D1166">
        <v>1800</v>
      </c>
      <c r="E1166">
        <v>13</v>
      </c>
      <c r="F1166">
        <v>161</v>
      </c>
      <c r="G1166">
        <v>162.029999</v>
      </c>
      <c r="H1166">
        <v>159.490005</v>
      </c>
      <c r="I1166">
        <v>160.08999599999899</v>
      </c>
      <c r="J1166">
        <v>160.08999599999899</v>
      </c>
      <c r="K1166">
        <v>2608400</v>
      </c>
      <c r="L1166">
        <v>2.5529999999999999</v>
      </c>
      <c r="M1166">
        <v>-3.8654100136376302E-3</v>
      </c>
      <c r="N1166">
        <v>1.01708248389977E-2</v>
      </c>
      <c r="O1166">
        <v>-3.6164275033117501E-3</v>
      </c>
      <c r="P1166">
        <v>9.1787082729396896E-2</v>
      </c>
      <c r="Q1166">
        <v>0.29652859210439803</v>
      </c>
      <c r="R1166">
        <v>1.13923611033909E-2</v>
      </c>
      <c r="S1166">
        <v>1.4909225967106501E-2</v>
      </c>
      <c r="T1166">
        <v>1.4614703065003801E-2</v>
      </c>
      <c r="U1166">
        <v>2.1218000379629998E-2</v>
      </c>
      <c r="V1166">
        <v>166.990005</v>
      </c>
      <c r="W1166">
        <v>113.599998</v>
      </c>
      <c r="X1166">
        <v>-0.146699681884602</v>
      </c>
      <c r="Y1166">
        <v>-6.2956724975841202E-4</v>
      </c>
      <c r="Z1166">
        <v>1.71325638836507</v>
      </c>
      <c r="AA1166">
        <v>2.8432624108670699</v>
      </c>
      <c r="AB1166">
        <v>2.80947330285148</v>
      </c>
      <c r="AC1166" t="s">
        <v>258</v>
      </c>
      <c r="AD1166" t="s">
        <v>296</v>
      </c>
      <c r="AE1166" t="s">
        <v>56</v>
      </c>
      <c r="AF1166" t="s">
        <v>68</v>
      </c>
      <c r="AG1166" t="s">
        <v>297</v>
      </c>
      <c r="AH1166" s="45">
        <v>39706</v>
      </c>
      <c r="AI1166">
        <v>1108524</v>
      </c>
      <c r="AK1166" t="s">
        <v>298</v>
      </c>
      <c r="AL1166" t="s">
        <v>276</v>
      </c>
      <c r="AM1166" t="s">
        <v>245</v>
      </c>
    </row>
    <row r="1167" spans="1:39" x14ac:dyDescent="0.3">
      <c r="A1167" s="1">
        <v>43572</v>
      </c>
      <c r="B1167" t="s">
        <v>10</v>
      </c>
      <c r="C1167" t="s">
        <v>239</v>
      </c>
      <c r="D1167">
        <v>2500</v>
      </c>
      <c r="E1167">
        <v>13</v>
      </c>
      <c r="F1167">
        <v>159.050003</v>
      </c>
      <c r="G1167">
        <v>159.050003</v>
      </c>
      <c r="H1167">
        <v>155.070007</v>
      </c>
      <c r="I1167">
        <v>155.33999599999899</v>
      </c>
      <c r="J1167">
        <v>155.33999599999899</v>
      </c>
      <c r="K1167">
        <v>4765500</v>
      </c>
      <c r="L1167">
        <v>2.5920000000000001</v>
      </c>
      <c r="M1167">
        <v>-2.1336388936406301E-2</v>
      </c>
      <c r="N1167">
        <v>-3.1056485319224399E-2</v>
      </c>
      <c r="O1167">
        <v>-4.16713898515692E-2</v>
      </c>
      <c r="P1167">
        <v>4.4762002125737298E-2</v>
      </c>
      <c r="Q1167">
        <v>0.23059041048019199</v>
      </c>
      <c r="R1167">
        <v>9.5363679155836597E-3</v>
      </c>
      <c r="S1167">
        <v>1.5564683721844301E-2</v>
      </c>
      <c r="T1167">
        <v>1.47042454756551E-2</v>
      </c>
      <c r="U1167">
        <v>2.11809045856148E-2</v>
      </c>
      <c r="V1167">
        <v>166.990005</v>
      </c>
      <c r="W1167">
        <v>113.599998</v>
      </c>
      <c r="X1167">
        <v>-0.146699681884602</v>
      </c>
      <c r="Y1167">
        <v>-2.2764010197428601E-3</v>
      </c>
      <c r="Z1167">
        <v>1.71271900476506</v>
      </c>
      <c r="AA1167">
        <v>2.1367716734668099</v>
      </c>
      <c r="AB1167">
        <v>2.6498110792093401</v>
      </c>
      <c r="AC1167" t="s">
        <v>258</v>
      </c>
      <c r="AD1167" t="s">
        <v>296</v>
      </c>
      <c r="AE1167" t="s">
        <v>56</v>
      </c>
      <c r="AF1167" t="s">
        <v>68</v>
      </c>
      <c r="AG1167" t="s">
        <v>297</v>
      </c>
      <c r="AH1167" s="45">
        <v>39706</v>
      </c>
      <c r="AI1167">
        <v>1108524</v>
      </c>
      <c r="AK1167" t="s">
        <v>298</v>
      </c>
      <c r="AL1167" t="s">
        <v>276</v>
      </c>
      <c r="AM1167" t="s">
        <v>245</v>
      </c>
    </row>
    <row r="1168" spans="1:39" x14ac:dyDescent="0.3">
      <c r="A1168" s="1">
        <v>43577</v>
      </c>
      <c r="B1168" t="s">
        <v>10</v>
      </c>
      <c r="C1168" t="s">
        <v>239</v>
      </c>
      <c r="D1168">
        <v>1700</v>
      </c>
      <c r="E1168">
        <v>13</v>
      </c>
      <c r="F1168">
        <v>155.449997</v>
      </c>
      <c r="G1168">
        <v>159.13999899999999</v>
      </c>
      <c r="H1168">
        <v>155.279999</v>
      </c>
      <c r="I1168">
        <v>158.759995</v>
      </c>
      <c r="J1168">
        <v>158.759995</v>
      </c>
      <c r="K1168">
        <v>2943300</v>
      </c>
      <c r="L1168">
        <v>2.59</v>
      </c>
      <c r="M1168">
        <v>1.7601661736671399E-2</v>
      </c>
      <c r="N1168">
        <v>-1.22079456969098E-2</v>
      </c>
      <c r="O1168">
        <v>-2.9480523546539999E-2</v>
      </c>
      <c r="P1168">
        <v>4.0163461537428502E-2</v>
      </c>
      <c r="Q1168">
        <v>0.246628292997045</v>
      </c>
      <c r="R1168">
        <v>1.45325584565287E-2</v>
      </c>
      <c r="S1168">
        <v>1.5886324142319701E-2</v>
      </c>
      <c r="T1168">
        <v>1.4673033365411601E-2</v>
      </c>
      <c r="U1168">
        <v>2.1200294685005699E-2</v>
      </c>
      <c r="V1168">
        <v>166.990005</v>
      </c>
      <c r="W1168">
        <v>113.599998</v>
      </c>
      <c r="X1168">
        <v>-0.146699681884602</v>
      </c>
      <c r="Y1168">
        <v>1.0115060212163699E-3</v>
      </c>
      <c r="Z1168">
        <v>1.7147607044084601</v>
      </c>
      <c r="AA1168">
        <v>2.2901953586912902</v>
      </c>
      <c r="AB1168">
        <v>2.4122076794397</v>
      </c>
      <c r="AC1168" t="s">
        <v>258</v>
      </c>
      <c r="AD1168" t="s">
        <v>296</v>
      </c>
      <c r="AE1168" t="s">
        <v>56</v>
      </c>
      <c r="AF1168" t="s">
        <v>68</v>
      </c>
      <c r="AG1168" t="s">
        <v>297</v>
      </c>
      <c r="AH1168" s="45">
        <v>39706</v>
      </c>
      <c r="AI1168">
        <v>1108524</v>
      </c>
      <c r="AK1168" t="s">
        <v>298</v>
      </c>
      <c r="AL1168" t="s">
        <v>276</v>
      </c>
      <c r="AM1168" t="s">
        <v>245</v>
      </c>
    </row>
    <row r="1169" spans="1:39" x14ac:dyDescent="0.3">
      <c r="A1169" s="1">
        <v>43585</v>
      </c>
      <c r="B1169" t="s">
        <v>10</v>
      </c>
      <c r="C1169" t="s">
        <v>246</v>
      </c>
      <c r="D1169">
        <v>1200</v>
      </c>
      <c r="E1169">
        <v>13</v>
      </c>
      <c r="F1169">
        <v>165.19000199999999</v>
      </c>
      <c r="G1169">
        <v>166.44000199999999</v>
      </c>
      <c r="H1169">
        <v>163.61999499999999</v>
      </c>
      <c r="I1169">
        <v>165.35000600000001</v>
      </c>
      <c r="J1169">
        <v>165.35000600000001</v>
      </c>
      <c r="K1169">
        <v>3581800</v>
      </c>
      <c r="L1169">
        <v>2.5089999999999999</v>
      </c>
      <c r="M1169" s="44">
        <v>-6.0445706458777797E-5</v>
      </c>
      <c r="N1169">
        <v>2.5232583548096401E-2</v>
      </c>
      <c r="O1169">
        <v>6.3478787357569302E-2</v>
      </c>
      <c r="P1169">
        <v>0.13009017207378001</v>
      </c>
      <c r="Q1169">
        <v>0.31874106978536598</v>
      </c>
      <c r="R1169">
        <v>1.39403877396334E-2</v>
      </c>
      <c r="S1169">
        <v>1.3667947690657401E-2</v>
      </c>
      <c r="T1169">
        <v>1.41597304856817E-2</v>
      </c>
      <c r="U1169">
        <v>2.1085933893301802E-2</v>
      </c>
      <c r="V1169">
        <v>167.55999800000001</v>
      </c>
      <c r="W1169">
        <v>113.599998</v>
      </c>
      <c r="X1169">
        <v>-0.146699681884602</v>
      </c>
      <c r="Y1169">
        <v>9.5096475723260604E-4</v>
      </c>
      <c r="Z1169">
        <v>1.70683183566839</v>
      </c>
      <c r="AA1169">
        <v>3.0357858527530501</v>
      </c>
      <c r="AB1169">
        <v>2.99314080456812</v>
      </c>
      <c r="AC1169" t="s">
        <v>258</v>
      </c>
      <c r="AD1169" t="s">
        <v>296</v>
      </c>
      <c r="AE1169" t="s">
        <v>56</v>
      </c>
      <c r="AF1169" t="s">
        <v>68</v>
      </c>
      <c r="AG1169" t="s">
        <v>297</v>
      </c>
      <c r="AH1169" s="45">
        <v>39706</v>
      </c>
      <c r="AI1169">
        <v>1108524</v>
      </c>
      <c r="AK1169" t="s">
        <v>298</v>
      </c>
      <c r="AL1169" t="s">
        <v>276</v>
      </c>
      <c r="AM1169" t="s">
        <v>245</v>
      </c>
    </row>
    <row r="1170" spans="1:39" x14ac:dyDescent="0.3">
      <c r="A1170" s="1">
        <v>43592</v>
      </c>
      <c r="B1170" t="s">
        <v>10</v>
      </c>
      <c r="C1170" t="s">
        <v>246</v>
      </c>
      <c r="D1170">
        <v>800</v>
      </c>
      <c r="E1170">
        <v>13</v>
      </c>
      <c r="F1170">
        <v>161.33000200000001</v>
      </c>
      <c r="G1170">
        <v>161.66999799999999</v>
      </c>
      <c r="H1170">
        <v>154.75</v>
      </c>
      <c r="I1170">
        <v>156.89999399999999</v>
      </c>
      <c r="J1170">
        <v>156.89999399999999</v>
      </c>
      <c r="K1170">
        <v>6541900</v>
      </c>
      <c r="L1170">
        <v>2.448</v>
      </c>
      <c r="M1170">
        <v>-3.50693802717238E-2</v>
      </c>
      <c r="N1170">
        <v>-5.2455854216397403E-2</v>
      </c>
      <c r="O1170">
        <v>-1.0272172057574599E-2</v>
      </c>
      <c r="P1170">
        <v>-1.3232717111067599E-2</v>
      </c>
      <c r="Q1170">
        <v>0.22633532072408499</v>
      </c>
      <c r="R1170">
        <v>1.7162437715823299E-2</v>
      </c>
      <c r="S1170">
        <v>1.42538290866409E-2</v>
      </c>
      <c r="T1170">
        <v>1.41989636576188E-2</v>
      </c>
      <c r="U1170">
        <v>2.1216140107795298E-2</v>
      </c>
      <c r="V1170">
        <v>167.55999800000001</v>
      </c>
      <c r="W1170">
        <v>113.599998</v>
      </c>
      <c r="X1170">
        <v>-0.146699681884602</v>
      </c>
      <c r="Y1170">
        <v>-1.6649488130547601E-2</v>
      </c>
      <c r="Z1170">
        <v>1.7318014822955301</v>
      </c>
      <c r="AA1170">
        <v>2.06905312368395</v>
      </c>
      <c r="AB1170">
        <v>2.5118151130910098</v>
      </c>
      <c r="AC1170" t="s">
        <v>258</v>
      </c>
      <c r="AD1170" t="s">
        <v>296</v>
      </c>
      <c r="AE1170" t="s">
        <v>56</v>
      </c>
      <c r="AF1170" t="s">
        <v>68</v>
      </c>
      <c r="AG1170" t="s">
        <v>297</v>
      </c>
      <c r="AH1170" s="45">
        <v>39706</v>
      </c>
      <c r="AI1170">
        <v>1108524</v>
      </c>
      <c r="AK1170" t="s">
        <v>298</v>
      </c>
      <c r="AL1170" t="s">
        <v>276</v>
      </c>
      <c r="AM1170" t="s">
        <v>245</v>
      </c>
    </row>
    <row r="1171" spans="1:39" x14ac:dyDescent="0.3">
      <c r="A1171" s="1">
        <v>43628</v>
      </c>
      <c r="B1171" t="s">
        <v>10</v>
      </c>
      <c r="C1171" t="s">
        <v>246</v>
      </c>
      <c r="D1171">
        <v>1400</v>
      </c>
      <c r="E1171">
        <v>13</v>
      </c>
      <c r="F1171">
        <v>151.11000100000001</v>
      </c>
      <c r="G1171">
        <v>152.320007</v>
      </c>
      <c r="H1171">
        <v>150.14999399999999</v>
      </c>
      <c r="I1171">
        <v>151.279999</v>
      </c>
      <c r="J1171">
        <v>151.279999</v>
      </c>
      <c r="K1171">
        <v>7161300</v>
      </c>
      <c r="L1171">
        <v>2.1269999999999998</v>
      </c>
      <c r="M1171">
        <v>7.4976632706443697E-3</v>
      </c>
      <c r="N1171">
        <v>-4.6243567636847803E-2</v>
      </c>
      <c r="O1171">
        <v>-5.5666339668490002E-2</v>
      </c>
      <c r="P1171">
        <v>-5.4853179342213003E-2</v>
      </c>
      <c r="Q1171">
        <v>0.12144191251502399</v>
      </c>
      <c r="R1171">
        <v>2.7520500331023101E-2</v>
      </c>
      <c r="S1171">
        <v>2.7277913784813802E-2</v>
      </c>
      <c r="T1171">
        <v>1.99543375481426E-2</v>
      </c>
      <c r="U1171">
        <v>2.23920026903889E-2</v>
      </c>
      <c r="V1171">
        <v>167.55999800000001</v>
      </c>
      <c r="W1171">
        <v>113.599998</v>
      </c>
      <c r="X1171">
        <v>-0.15205335500848699</v>
      </c>
      <c r="Y1171">
        <v>-2.0396578921351798E-3</v>
      </c>
      <c r="Z1171">
        <v>1.7598580969098701</v>
      </c>
      <c r="AA1171">
        <v>0.90497850028776505</v>
      </c>
      <c r="AB1171">
        <v>1.1327551341097499</v>
      </c>
      <c r="AC1171" t="s">
        <v>258</v>
      </c>
      <c r="AD1171" t="s">
        <v>296</v>
      </c>
      <c r="AE1171" t="s">
        <v>56</v>
      </c>
      <c r="AF1171" t="s">
        <v>68</v>
      </c>
      <c r="AG1171" t="s">
        <v>297</v>
      </c>
      <c r="AH1171" s="45">
        <v>39706</v>
      </c>
      <c r="AI1171">
        <v>1108524</v>
      </c>
      <c r="AK1171" t="s">
        <v>298</v>
      </c>
      <c r="AL1171" t="s">
        <v>276</v>
      </c>
      <c r="AM1171" t="s">
        <v>245</v>
      </c>
    </row>
    <row r="1172" spans="1:39" x14ac:dyDescent="0.3">
      <c r="A1172" s="1">
        <v>43635</v>
      </c>
      <c r="B1172" t="s">
        <v>10</v>
      </c>
      <c r="C1172" t="s">
        <v>239</v>
      </c>
      <c r="D1172">
        <v>1400</v>
      </c>
      <c r="E1172">
        <v>13</v>
      </c>
      <c r="F1172">
        <v>151.69000199999999</v>
      </c>
      <c r="G1172">
        <v>154.470001</v>
      </c>
      <c r="H1172">
        <v>150.509995</v>
      </c>
      <c r="I1172">
        <v>154.13999899999999</v>
      </c>
      <c r="J1172">
        <v>154.13999899999999</v>
      </c>
      <c r="K1172">
        <v>8095300</v>
      </c>
      <c r="L1172">
        <v>2.0289999999999999</v>
      </c>
      <c r="M1172">
        <v>2.33003883256995E-2</v>
      </c>
      <c r="N1172">
        <v>1.8728856122295499E-2</v>
      </c>
      <c r="O1172">
        <v>-2.78583958891282E-3</v>
      </c>
      <c r="P1172">
        <v>-5.90128461050866E-2</v>
      </c>
      <c r="Q1172">
        <v>9.7648422603301296E-2</v>
      </c>
      <c r="R1172">
        <v>1.18139913640529E-2</v>
      </c>
      <c r="S1172">
        <v>2.3947678230052599E-2</v>
      </c>
      <c r="T1172">
        <v>2.0116659367972502E-2</v>
      </c>
      <c r="U1172">
        <v>2.2398081690956601E-2</v>
      </c>
      <c r="V1172">
        <v>167.55999800000001</v>
      </c>
      <c r="W1172">
        <v>113.599998</v>
      </c>
      <c r="X1172">
        <v>-0.15205335500848699</v>
      </c>
      <c r="Y1172">
        <v>2.98071681438073E-3</v>
      </c>
      <c r="Z1172">
        <v>1.7563594298282299</v>
      </c>
      <c r="AA1172">
        <v>0.67723230432118098</v>
      </c>
      <c r="AB1172">
        <v>0.63828406686650696</v>
      </c>
      <c r="AC1172" t="s">
        <v>258</v>
      </c>
      <c r="AD1172" t="s">
        <v>296</v>
      </c>
      <c r="AE1172" t="s">
        <v>56</v>
      </c>
      <c r="AF1172" t="s">
        <v>68</v>
      </c>
      <c r="AG1172" t="s">
        <v>297</v>
      </c>
      <c r="AH1172" s="45">
        <v>39706</v>
      </c>
      <c r="AI1172">
        <v>1108524</v>
      </c>
      <c r="AK1172" t="s">
        <v>298</v>
      </c>
      <c r="AL1172" t="s">
        <v>276</v>
      </c>
      <c r="AM1172" t="s">
        <v>245</v>
      </c>
    </row>
    <row r="1173" spans="1:39" x14ac:dyDescent="0.3">
      <c r="A1173" s="1">
        <v>43636</v>
      </c>
      <c r="B1173" t="s">
        <v>10</v>
      </c>
      <c r="C1173" t="s">
        <v>246</v>
      </c>
      <c r="D1173">
        <v>1600</v>
      </c>
      <c r="E1173">
        <v>13</v>
      </c>
      <c r="F1173">
        <v>156.28999299999899</v>
      </c>
      <c r="G1173">
        <v>158.28999299999899</v>
      </c>
      <c r="H1173">
        <v>155.41999799999999</v>
      </c>
      <c r="I1173">
        <v>157.199997</v>
      </c>
      <c r="J1173">
        <v>157.199997</v>
      </c>
      <c r="K1173">
        <v>10153600</v>
      </c>
      <c r="L1173">
        <v>2.0009999999999999</v>
      </c>
      <c r="M1173">
        <v>1.9657587048898001E-2</v>
      </c>
      <c r="N1173">
        <v>3.7989926075314998E-2</v>
      </c>
      <c r="O1173">
        <v>7.7910926530981401E-3</v>
      </c>
      <c r="P1173">
        <v>-6.0175487509074803E-2</v>
      </c>
      <c r="Q1173">
        <v>0.11931087208074199</v>
      </c>
      <c r="R1173">
        <v>1.34726777615448E-2</v>
      </c>
      <c r="S1173">
        <v>2.42456409512989E-2</v>
      </c>
      <c r="T1173">
        <v>2.0096901645156099E-2</v>
      </c>
      <c r="U1173">
        <v>2.2430409504064702E-2</v>
      </c>
      <c r="V1173">
        <v>167.55999800000001</v>
      </c>
      <c r="W1173">
        <v>113.599998</v>
      </c>
      <c r="X1173">
        <v>-0.15205335500848699</v>
      </c>
      <c r="Y1173">
        <v>9.4276054361659405E-3</v>
      </c>
      <c r="Z1173">
        <v>1.7584713501209099</v>
      </c>
      <c r="AA1173">
        <v>0.86607715777873995</v>
      </c>
      <c r="AB1173">
        <v>0.66056303967576302</v>
      </c>
      <c r="AC1173" t="s">
        <v>258</v>
      </c>
      <c r="AD1173" t="s">
        <v>296</v>
      </c>
      <c r="AE1173" t="s">
        <v>56</v>
      </c>
      <c r="AF1173" t="s">
        <v>68</v>
      </c>
      <c r="AG1173" t="s">
        <v>297</v>
      </c>
      <c r="AH1173" s="45">
        <v>39706</v>
      </c>
      <c r="AI1173">
        <v>1108524</v>
      </c>
      <c r="AK1173" t="s">
        <v>298</v>
      </c>
      <c r="AL1173" t="s">
        <v>276</v>
      </c>
      <c r="AM1173" t="s">
        <v>245</v>
      </c>
    </row>
    <row r="1174" spans="1:39" x14ac:dyDescent="0.3">
      <c r="A1174" s="1">
        <v>43642</v>
      </c>
      <c r="B1174" t="s">
        <v>10</v>
      </c>
      <c r="C1174" t="s">
        <v>239</v>
      </c>
      <c r="D1174">
        <v>600</v>
      </c>
      <c r="E1174">
        <v>13</v>
      </c>
      <c r="F1174">
        <v>151.279999</v>
      </c>
      <c r="G1174">
        <v>151.38000500000001</v>
      </c>
      <c r="H1174">
        <v>148.91999799999999</v>
      </c>
      <c r="I1174">
        <v>149.03999299999899</v>
      </c>
      <c r="J1174">
        <v>149.03999299999899</v>
      </c>
      <c r="K1174">
        <v>5844900</v>
      </c>
      <c r="L1174">
        <v>2.0489999999999999</v>
      </c>
      <c r="M1174">
        <v>-2.0108794969619201E-3</v>
      </c>
      <c r="N1174">
        <v>-3.3646594536163699E-2</v>
      </c>
      <c r="O1174">
        <v>-3.60441074758866E-2</v>
      </c>
      <c r="P1174">
        <v>-3.9984299375211203E-2</v>
      </c>
      <c r="Q1174">
        <v>0.112437984096993</v>
      </c>
      <c r="R1174">
        <v>1.8640698407937702E-2</v>
      </c>
      <c r="S1174">
        <v>2.4603172856801199E-2</v>
      </c>
      <c r="T1174">
        <v>1.9821933184740799E-2</v>
      </c>
      <c r="U1174">
        <v>2.2477743272589099E-2</v>
      </c>
      <c r="V1174">
        <v>167.55999800000001</v>
      </c>
      <c r="W1174">
        <v>113.599998</v>
      </c>
      <c r="X1174">
        <v>-0.15205335500848699</v>
      </c>
      <c r="Y1174">
        <v>-1.2346958449604901E-3</v>
      </c>
      <c r="Z1174">
        <v>1.7719605382755801</v>
      </c>
      <c r="AA1174">
        <v>0.78629706742092298</v>
      </c>
      <c r="AB1174">
        <v>0.78441034118325803</v>
      </c>
      <c r="AC1174" t="s">
        <v>258</v>
      </c>
      <c r="AD1174" t="s">
        <v>296</v>
      </c>
      <c r="AE1174" t="s">
        <v>56</v>
      </c>
      <c r="AF1174" t="s">
        <v>68</v>
      </c>
      <c r="AG1174" t="s">
        <v>297</v>
      </c>
      <c r="AH1174" s="45">
        <v>39706</v>
      </c>
      <c r="AI1174">
        <v>1108524</v>
      </c>
      <c r="AK1174" t="s">
        <v>298</v>
      </c>
      <c r="AL1174" t="s">
        <v>276</v>
      </c>
      <c r="AM1174" t="s">
        <v>245</v>
      </c>
    </row>
    <row r="1175" spans="1:39" x14ac:dyDescent="0.3">
      <c r="A1175" s="1">
        <v>43556</v>
      </c>
      <c r="B1175" t="s">
        <v>10</v>
      </c>
      <c r="C1175" t="s">
        <v>246</v>
      </c>
      <c r="D1175">
        <v>700</v>
      </c>
      <c r="E1175">
        <v>14</v>
      </c>
      <c r="F1175">
        <v>160.10000600000001</v>
      </c>
      <c r="G1175">
        <v>161.679993</v>
      </c>
      <c r="H1175">
        <v>158.509995</v>
      </c>
      <c r="I1175">
        <v>161.179993</v>
      </c>
      <c r="J1175">
        <v>161.179993</v>
      </c>
      <c r="K1175">
        <v>4601100</v>
      </c>
      <c r="L1175">
        <v>2.4969999999999999</v>
      </c>
      <c r="M1175">
        <v>1.75876735346603E-2</v>
      </c>
      <c r="N1175">
        <v>1.8629329231970599E-3</v>
      </c>
      <c r="O1175">
        <v>-1.5208254816919E-2</v>
      </c>
      <c r="P1175">
        <v>0.179620167148837</v>
      </c>
      <c r="Q1175">
        <v>0.32634862414668298</v>
      </c>
      <c r="R1175">
        <v>1.96790390632554E-2</v>
      </c>
      <c r="S1175">
        <v>1.5853475942862599E-2</v>
      </c>
      <c r="T1175">
        <v>1.7152263239930101E-2</v>
      </c>
      <c r="U1175">
        <v>2.1332449120353699E-2</v>
      </c>
      <c r="V1175">
        <v>166.990005</v>
      </c>
      <c r="W1175">
        <v>113.599998</v>
      </c>
      <c r="X1175">
        <v>-0.146699681884602</v>
      </c>
      <c r="Y1175">
        <v>1.1502195497633099E-2</v>
      </c>
      <c r="Z1175">
        <v>1.6660389652593299</v>
      </c>
      <c r="AA1175">
        <v>3.1853978962993299</v>
      </c>
      <c r="AB1175">
        <v>3.0686076331239098</v>
      </c>
      <c r="AC1175" t="s">
        <v>259</v>
      </c>
      <c r="AD1175" t="s">
        <v>296</v>
      </c>
      <c r="AE1175" t="s">
        <v>56</v>
      </c>
      <c r="AF1175" t="s">
        <v>68</v>
      </c>
      <c r="AG1175" t="s">
        <v>297</v>
      </c>
      <c r="AH1175" s="45">
        <v>39706</v>
      </c>
      <c r="AI1175">
        <v>1108524</v>
      </c>
      <c r="AK1175" t="s">
        <v>298</v>
      </c>
      <c r="AL1175" t="s">
        <v>276</v>
      </c>
      <c r="AM1175" t="s">
        <v>245</v>
      </c>
    </row>
    <row r="1176" spans="1:39" x14ac:dyDescent="0.3">
      <c r="A1176" s="1">
        <v>43572</v>
      </c>
      <c r="B1176" t="s">
        <v>10</v>
      </c>
      <c r="C1176" t="s">
        <v>246</v>
      </c>
      <c r="D1176">
        <v>1700</v>
      </c>
      <c r="E1176">
        <v>14</v>
      </c>
      <c r="F1176">
        <v>159.050003</v>
      </c>
      <c r="G1176">
        <v>159.050003</v>
      </c>
      <c r="H1176">
        <v>155.070007</v>
      </c>
      <c r="I1176">
        <v>155.33999599999899</v>
      </c>
      <c r="J1176">
        <v>155.33999599999899</v>
      </c>
      <c r="K1176">
        <v>4765500</v>
      </c>
      <c r="L1176">
        <v>2.5920000000000001</v>
      </c>
      <c r="M1176">
        <v>-2.1336388936406301E-2</v>
      </c>
      <c r="N1176">
        <v>-3.1056485319224399E-2</v>
      </c>
      <c r="O1176">
        <v>-4.16713898515692E-2</v>
      </c>
      <c r="P1176">
        <v>4.4762002125737298E-2</v>
      </c>
      <c r="Q1176">
        <v>0.23059041048019199</v>
      </c>
      <c r="R1176">
        <v>9.5363679155836597E-3</v>
      </c>
      <c r="S1176">
        <v>1.5564683721844301E-2</v>
      </c>
      <c r="T1176">
        <v>1.47042454756551E-2</v>
      </c>
      <c r="U1176">
        <v>2.11809045856148E-2</v>
      </c>
      <c r="V1176">
        <v>166.990005</v>
      </c>
      <c r="W1176">
        <v>113.599998</v>
      </c>
      <c r="X1176">
        <v>-0.146699681884602</v>
      </c>
      <c r="Y1176">
        <v>-2.2764010197428601E-3</v>
      </c>
      <c r="Z1176">
        <v>1.71271900476506</v>
      </c>
      <c r="AA1176">
        <v>2.1367716734668099</v>
      </c>
      <c r="AB1176">
        <v>2.6498110792093401</v>
      </c>
      <c r="AC1176" t="s">
        <v>259</v>
      </c>
      <c r="AD1176" t="s">
        <v>296</v>
      </c>
      <c r="AE1176" t="s">
        <v>56</v>
      </c>
      <c r="AF1176" t="s">
        <v>68</v>
      </c>
      <c r="AG1176" t="s">
        <v>297</v>
      </c>
      <c r="AH1176" s="45">
        <v>39706</v>
      </c>
      <c r="AI1176">
        <v>1108524</v>
      </c>
      <c r="AK1176" t="s">
        <v>298</v>
      </c>
      <c r="AL1176" t="s">
        <v>276</v>
      </c>
      <c r="AM1176" t="s">
        <v>245</v>
      </c>
    </row>
    <row r="1177" spans="1:39" x14ac:dyDescent="0.3">
      <c r="A1177" s="1">
        <v>43623</v>
      </c>
      <c r="B1177" t="s">
        <v>10</v>
      </c>
      <c r="C1177" t="s">
        <v>246</v>
      </c>
      <c r="D1177">
        <v>1100</v>
      </c>
      <c r="E1177">
        <v>14</v>
      </c>
      <c r="F1177">
        <v>159.83999599999899</v>
      </c>
      <c r="G1177">
        <v>162.990005</v>
      </c>
      <c r="H1177">
        <v>159.5</v>
      </c>
      <c r="I1177">
        <v>161.270004</v>
      </c>
      <c r="J1177">
        <v>161.270004</v>
      </c>
      <c r="K1177">
        <v>7175300</v>
      </c>
      <c r="L1177">
        <v>2.0840000000000001</v>
      </c>
      <c r="M1177">
        <v>1.22280267648855E-2</v>
      </c>
      <c r="N1177">
        <v>6.30885883569344E-2</v>
      </c>
      <c r="O1177">
        <v>2.74713822974809E-2</v>
      </c>
      <c r="P1177">
        <v>3.9267877902969199E-2</v>
      </c>
      <c r="Q1177">
        <v>0.17373940571881999</v>
      </c>
      <c r="R1177">
        <v>3.57814195824342E-2</v>
      </c>
      <c r="S1177">
        <v>2.4875004063452E-2</v>
      </c>
      <c r="T1177">
        <v>1.87579374273182E-2</v>
      </c>
      <c r="U1177">
        <v>2.2130788084880101E-2</v>
      </c>
      <c r="V1177">
        <v>167.55999800000001</v>
      </c>
      <c r="W1177">
        <v>113.599998</v>
      </c>
      <c r="X1177">
        <v>-0.146699681884602</v>
      </c>
      <c r="Y1177">
        <v>1.0442979367750601E-2</v>
      </c>
      <c r="Z1177">
        <v>1.7730647815876901</v>
      </c>
      <c r="AA1177">
        <v>1.4096437241270099</v>
      </c>
      <c r="AB1177">
        <v>1.25968950272606</v>
      </c>
      <c r="AC1177" t="s">
        <v>259</v>
      </c>
      <c r="AD1177" t="s">
        <v>296</v>
      </c>
      <c r="AE1177" t="s">
        <v>56</v>
      </c>
      <c r="AF1177" t="s">
        <v>68</v>
      </c>
      <c r="AG1177" t="s">
        <v>297</v>
      </c>
      <c r="AH1177" s="45">
        <v>39706</v>
      </c>
      <c r="AI1177">
        <v>1108524</v>
      </c>
      <c r="AK1177" t="s">
        <v>298</v>
      </c>
      <c r="AL1177" t="s">
        <v>276</v>
      </c>
      <c r="AM1177" t="s">
        <v>245</v>
      </c>
    </row>
    <row r="1178" spans="1:39" x14ac:dyDescent="0.3">
      <c r="A1178" s="1">
        <v>43630</v>
      </c>
      <c r="B1178" t="s">
        <v>10</v>
      </c>
      <c r="C1178" t="s">
        <v>246</v>
      </c>
      <c r="D1178">
        <v>1200</v>
      </c>
      <c r="E1178">
        <v>14</v>
      </c>
      <c r="F1178">
        <v>151.03999299999899</v>
      </c>
      <c r="G1178">
        <v>151.979996</v>
      </c>
      <c r="H1178">
        <v>149.479996</v>
      </c>
      <c r="I1178">
        <v>150.009995</v>
      </c>
      <c r="J1178">
        <v>150.009995</v>
      </c>
      <c r="K1178">
        <v>6248200</v>
      </c>
      <c r="L1178">
        <v>2.093</v>
      </c>
      <c r="M1178">
        <v>-8.8270096261342298E-3</v>
      </c>
      <c r="N1178">
        <v>-7.2378078585862093E-2</v>
      </c>
      <c r="O1178">
        <v>-5.2336091963793803E-2</v>
      </c>
      <c r="P1178">
        <v>-7.3865104082898703E-2</v>
      </c>
      <c r="Q1178">
        <v>9.4377310584672802E-2</v>
      </c>
      <c r="R1178">
        <v>2.4021085597194701E-2</v>
      </c>
      <c r="S1178">
        <v>2.47255910290913E-2</v>
      </c>
      <c r="T1178">
        <v>1.9947560515907799E-2</v>
      </c>
      <c r="U1178">
        <v>2.23753974895947E-2</v>
      </c>
      <c r="V1178">
        <v>167.55999800000001</v>
      </c>
      <c r="W1178">
        <v>113.599998</v>
      </c>
      <c r="X1178">
        <v>-0.15205335500848699</v>
      </c>
      <c r="Y1178">
        <v>-1.6128120944145399E-3</v>
      </c>
      <c r="Z1178">
        <v>1.7597701704850801</v>
      </c>
      <c r="AA1178">
        <v>0.65476035105255004</v>
      </c>
      <c r="AB1178">
        <v>0.85337873130893005</v>
      </c>
      <c r="AC1178" t="s">
        <v>259</v>
      </c>
      <c r="AD1178" t="s">
        <v>296</v>
      </c>
      <c r="AE1178" t="s">
        <v>56</v>
      </c>
      <c r="AF1178" t="s">
        <v>68</v>
      </c>
      <c r="AG1178" t="s">
        <v>297</v>
      </c>
      <c r="AH1178" s="45">
        <v>39706</v>
      </c>
      <c r="AI1178">
        <v>1108524</v>
      </c>
      <c r="AK1178" t="s">
        <v>298</v>
      </c>
      <c r="AL1178" t="s">
        <v>276</v>
      </c>
      <c r="AM1178" t="s">
        <v>245</v>
      </c>
    </row>
    <row r="1179" spans="1:39" x14ac:dyDescent="0.3">
      <c r="A1179" s="1">
        <v>43634</v>
      </c>
      <c r="B1179" t="s">
        <v>10</v>
      </c>
      <c r="C1179" t="s">
        <v>246</v>
      </c>
      <c r="D1179">
        <v>500</v>
      </c>
      <c r="E1179">
        <v>14</v>
      </c>
      <c r="F1179">
        <v>151.88000500000001</v>
      </c>
      <c r="G1179">
        <v>152.949997</v>
      </c>
      <c r="H1179">
        <v>150.5</v>
      </c>
      <c r="I1179">
        <v>150.58999599999899</v>
      </c>
      <c r="J1179">
        <v>150.58999599999899</v>
      </c>
      <c r="K1179">
        <v>7317800</v>
      </c>
      <c r="L1179">
        <v>2.06</v>
      </c>
      <c r="M1179">
        <v>1.99417116715559E-3</v>
      </c>
      <c r="N1179">
        <v>2.9261310672403298E-3</v>
      </c>
      <c r="O1179">
        <v>-5.1067491613978298E-2</v>
      </c>
      <c r="P1179">
        <v>-8.48785792006721E-2</v>
      </c>
      <c r="Q1179">
        <v>8.4340561728282498E-2</v>
      </c>
      <c r="R1179">
        <v>5.9167133595569897E-3</v>
      </c>
      <c r="S1179">
        <v>2.3910831334795001E-2</v>
      </c>
      <c r="T1179">
        <v>1.9876536181288498E-2</v>
      </c>
      <c r="U1179">
        <v>2.23594987330561E-2</v>
      </c>
      <c r="V1179">
        <v>167.55999800000001</v>
      </c>
      <c r="W1179">
        <v>113.599998</v>
      </c>
      <c r="X1179">
        <v>-0.15205335500848699</v>
      </c>
      <c r="Y1179">
        <v>9.6704895497130797E-3</v>
      </c>
      <c r="Z1179">
        <v>1.75288024776982</v>
      </c>
      <c r="AA1179">
        <v>0.56056030491855302</v>
      </c>
      <c r="AB1179">
        <v>0.68383330605982295</v>
      </c>
      <c r="AC1179" t="s">
        <v>259</v>
      </c>
      <c r="AD1179" t="s">
        <v>296</v>
      </c>
      <c r="AE1179" t="s">
        <v>56</v>
      </c>
      <c r="AF1179" t="s">
        <v>68</v>
      </c>
      <c r="AG1179" t="s">
        <v>297</v>
      </c>
      <c r="AH1179" s="45">
        <v>39706</v>
      </c>
      <c r="AI1179">
        <v>1108524</v>
      </c>
      <c r="AK1179" t="s">
        <v>298</v>
      </c>
      <c r="AL1179" t="s">
        <v>276</v>
      </c>
      <c r="AM1179" t="s">
        <v>245</v>
      </c>
    </row>
    <row r="1180" spans="1:39" x14ac:dyDescent="0.3">
      <c r="A1180" s="1">
        <v>43566</v>
      </c>
      <c r="B1180" t="s">
        <v>10</v>
      </c>
      <c r="C1180" t="s">
        <v>246</v>
      </c>
      <c r="D1180">
        <v>1000</v>
      </c>
      <c r="E1180">
        <v>15</v>
      </c>
      <c r="F1180">
        <v>160.16000399999999</v>
      </c>
      <c r="G1180">
        <v>160.83000200000001</v>
      </c>
      <c r="H1180">
        <v>159.020004</v>
      </c>
      <c r="I1180">
        <v>160.729996</v>
      </c>
      <c r="J1180">
        <v>160.729996</v>
      </c>
      <c r="K1180">
        <v>2578400</v>
      </c>
      <c r="L1180">
        <v>2.504</v>
      </c>
      <c r="M1180">
        <v>3.0531911338361598E-3</v>
      </c>
      <c r="N1180">
        <v>1.3845120138950799E-2</v>
      </c>
      <c r="O1180">
        <v>1.53603034952879E-2</v>
      </c>
      <c r="P1180">
        <v>8.9021302693311793E-2</v>
      </c>
      <c r="Q1180">
        <v>0.29925875228120102</v>
      </c>
      <c r="R1180">
        <v>1.103318116661E-2</v>
      </c>
      <c r="S1180">
        <v>1.5062167921084399E-2</v>
      </c>
      <c r="T1180">
        <v>1.46749351100228E-2</v>
      </c>
      <c r="U1180">
        <v>2.12855625302583E-2</v>
      </c>
      <c r="V1180">
        <v>166.990005</v>
      </c>
      <c r="W1180">
        <v>113.599998</v>
      </c>
      <c r="X1180">
        <v>-0.146699681884602</v>
      </c>
      <c r="Y1180" s="44">
        <v>3.8122194279549302E-5</v>
      </c>
      <c r="Z1180">
        <v>1.72000550259875</v>
      </c>
      <c r="AA1180">
        <v>2.8838384203204401</v>
      </c>
      <c r="AB1180">
        <v>2.8598719669196702</v>
      </c>
      <c r="AC1180" t="s">
        <v>260</v>
      </c>
      <c r="AD1180" t="s">
        <v>296</v>
      </c>
      <c r="AE1180" t="s">
        <v>56</v>
      </c>
      <c r="AF1180" t="s">
        <v>68</v>
      </c>
      <c r="AG1180" t="s">
        <v>297</v>
      </c>
      <c r="AH1180" s="45">
        <v>39706</v>
      </c>
      <c r="AI1180">
        <v>1108524</v>
      </c>
      <c r="AK1180" t="s">
        <v>298</v>
      </c>
      <c r="AL1180" t="s">
        <v>276</v>
      </c>
      <c r="AM1180" t="s">
        <v>245</v>
      </c>
    </row>
    <row r="1181" spans="1:39" x14ac:dyDescent="0.3">
      <c r="A1181" s="1">
        <v>43571</v>
      </c>
      <c r="B1181" t="s">
        <v>10</v>
      </c>
      <c r="C1181" t="s">
        <v>246</v>
      </c>
      <c r="D1181">
        <v>1500</v>
      </c>
      <c r="E1181">
        <v>15</v>
      </c>
      <c r="F1181">
        <v>160.03999299999899</v>
      </c>
      <c r="G1181">
        <v>160.259995</v>
      </c>
      <c r="H1181">
        <v>157.75</v>
      </c>
      <c r="I1181">
        <v>158.69000199999999</v>
      </c>
      <c r="J1181">
        <v>158.69000199999999</v>
      </c>
      <c r="K1181">
        <v>3004800</v>
      </c>
      <c r="L1181">
        <v>2.5920000000000001</v>
      </c>
      <c r="M1181">
        <v>-8.7835059261178097E-3</v>
      </c>
      <c r="N1181">
        <v>1.0897915520179701E-2</v>
      </c>
      <c r="O1181">
        <v>-1.7614403114646501E-2</v>
      </c>
      <c r="P1181">
        <v>6.1731951377458398E-2</v>
      </c>
      <c r="Q1181">
        <v>0.28438964313461401</v>
      </c>
      <c r="R1181">
        <v>1.12113593913907E-2</v>
      </c>
      <c r="S1181">
        <v>1.49673233046044E-2</v>
      </c>
      <c r="T1181">
        <v>1.44470436794662E-2</v>
      </c>
      <c r="U1181">
        <v>2.1226811827326199E-2</v>
      </c>
      <c r="V1181">
        <v>166.990005</v>
      </c>
      <c r="W1181">
        <v>113.599998</v>
      </c>
      <c r="X1181">
        <v>-0.146699681884602</v>
      </c>
      <c r="Y1181">
        <v>5.0922850790659495E-4</v>
      </c>
      <c r="Z1181">
        <v>1.7169675236698201</v>
      </c>
      <c r="AA1181">
        <v>2.70827705747964</v>
      </c>
      <c r="AB1181">
        <v>2.7879982838830299</v>
      </c>
      <c r="AC1181" t="s">
        <v>260</v>
      </c>
      <c r="AD1181" t="s">
        <v>296</v>
      </c>
      <c r="AE1181" t="s">
        <v>56</v>
      </c>
      <c r="AF1181" t="s">
        <v>68</v>
      </c>
      <c r="AG1181" t="s">
        <v>297</v>
      </c>
      <c r="AH1181" s="45">
        <v>39706</v>
      </c>
      <c r="AI1181">
        <v>1108524</v>
      </c>
      <c r="AK1181" t="s">
        <v>298</v>
      </c>
      <c r="AL1181" t="s">
        <v>276</v>
      </c>
      <c r="AM1181" t="s">
        <v>245</v>
      </c>
    </row>
    <row r="1182" spans="1:39" x14ac:dyDescent="0.3">
      <c r="A1182" s="1">
        <v>43584</v>
      </c>
      <c r="B1182" t="s">
        <v>10</v>
      </c>
      <c r="C1182" t="s">
        <v>246</v>
      </c>
      <c r="D1182">
        <v>900</v>
      </c>
      <c r="E1182">
        <v>15</v>
      </c>
      <c r="F1182">
        <v>166.71000699999999</v>
      </c>
      <c r="G1182">
        <v>167.55999800000001</v>
      </c>
      <c r="H1182">
        <v>165.33000200000001</v>
      </c>
      <c r="I1182">
        <v>165.36000100000001</v>
      </c>
      <c r="J1182">
        <v>165.36000100000001</v>
      </c>
      <c r="K1182">
        <v>4509700</v>
      </c>
      <c r="L1182">
        <v>2.536</v>
      </c>
      <c r="M1182">
        <v>-3.6219162225800999E-3</v>
      </c>
      <c r="N1182">
        <v>4.0731325000139602E-2</v>
      </c>
      <c r="O1182">
        <v>6.3925942719638695E-2</v>
      </c>
      <c r="P1182">
        <v>0.115449939126693</v>
      </c>
      <c r="Q1182">
        <v>0.313740305829527</v>
      </c>
      <c r="R1182">
        <v>1.4240816781516801E-2</v>
      </c>
      <c r="S1182">
        <v>1.36636902113883E-2</v>
      </c>
      <c r="T1182">
        <v>1.43144637165133E-2</v>
      </c>
      <c r="U1182">
        <v>2.10895389549994E-2</v>
      </c>
      <c r="V1182">
        <v>167.55999800000001</v>
      </c>
      <c r="W1182">
        <v>113.599998</v>
      </c>
      <c r="X1182">
        <v>-0.146699681884602</v>
      </c>
      <c r="Y1182">
        <v>1.07094833958194E-3</v>
      </c>
      <c r="Z1182">
        <v>1.7066431689914601</v>
      </c>
      <c r="AA1182">
        <v>2.9818513262233401</v>
      </c>
      <c r="AB1182">
        <v>2.8965197493990398</v>
      </c>
      <c r="AC1182" t="s">
        <v>260</v>
      </c>
      <c r="AD1182" t="s">
        <v>296</v>
      </c>
      <c r="AE1182" t="s">
        <v>56</v>
      </c>
      <c r="AF1182" t="s">
        <v>68</v>
      </c>
      <c r="AG1182" t="s">
        <v>297</v>
      </c>
      <c r="AH1182" s="45">
        <v>39706</v>
      </c>
      <c r="AI1182">
        <v>1108524</v>
      </c>
      <c r="AK1182" t="s">
        <v>298</v>
      </c>
      <c r="AL1182" t="s">
        <v>276</v>
      </c>
      <c r="AM1182" t="s">
        <v>245</v>
      </c>
    </row>
    <row r="1183" spans="1:39" x14ac:dyDescent="0.3">
      <c r="A1183" s="1">
        <v>43588</v>
      </c>
      <c r="B1183" t="s">
        <v>10</v>
      </c>
      <c r="C1183" t="s">
        <v>246</v>
      </c>
      <c r="D1183">
        <v>400</v>
      </c>
      <c r="E1183">
        <v>15</v>
      </c>
      <c r="F1183">
        <v>162.58000200000001</v>
      </c>
      <c r="G1183">
        <v>163.5</v>
      </c>
      <c r="H1183">
        <v>160.86000100000001</v>
      </c>
      <c r="I1183">
        <v>163.33999599999899</v>
      </c>
      <c r="J1183">
        <v>163.33999599999899</v>
      </c>
      <c r="K1183">
        <v>3131000</v>
      </c>
      <c r="L1183">
        <v>2.5310000000000001</v>
      </c>
      <c r="M1183">
        <v>9.2874795538908806E-3</v>
      </c>
      <c r="N1183">
        <v>-1.5912944202171701E-2</v>
      </c>
      <c r="O1183">
        <v>1.7477678666913899E-2</v>
      </c>
      <c r="P1183">
        <v>4.6811599018387502E-2</v>
      </c>
      <c r="Q1183">
        <v>0.285114024540079</v>
      </c>
      <c r="R1183">
        <v>1.04229712931527E-2</v>
      </c>
      <c r="S1183">
        <v>1.3493716810953699E-2</v>
      </c>
      <c r="T1183">
        <v>1.35687881785438E-2</v>
      </c>
      <c r="U1183">
        <v>2.1105254072462401E-2</v>
      </c>
      <c r="V1183">
        <v>167.55999800000001</v>
      </c>
      <c r="W1183">
        <v>113.599998</v>
      </c>
      <c r="X1183">
        <v>-0.146699681884602</v>
      </c>
      <c r="Y1183">
        <v>9.5921274614703799E-3</v>
      </c>
      <c r="Z1183">
        <v>1.7159694923062401</v>
      </c>
      <c r="AA1183">
        <v>2.6769621442441101</v>
      </c>
      <c r="AB1183">
        <v>2.8034809872859898</v>
      </c>
      <c r="AC1183" t="s">
        <v>260</v>
      </c>
      <c r="AD1183" t="s">
        <v>296</v>
      </c>
      <c r="AE1183" t="s">
        <v>56</v>
      </c>
      <c r="AF1183" t="s">
        <v>68</v>
      </c>
      <c r="AG1183" t="s">
        <v>297</v>
      </c>
      <c r="AH1183" s="45">
        <v>39706</v>
      </c>
      <c r="AI1183">
        <v>1108524</v>
      </c>
      <c r="AK1183" t="s">
        <v>298</v>
      </c>
      <c r="AL1183" t="s">
        <v>276</v>
      </c>
      <c r="AM1183" t="s">
        <v>245</v>
      </c>
    </row>
    <row r="1184" spans="1:39" x14ac:dyDescent="0.3">
      <c r="A1184" s="1">
        <v>43598</v>
      </c>
      <c r="B1184" t="s">
        <v>10</v>
      </c>
      <c r="C1184" t="s">
        <v>246</v>
      </c>
      <c r="D1184">
        <v>1700</v>
      </c>
      <c r="E1184">
        <v>15</v>
      </c>
      <c r="F1184">
        <v>154.91999799999999</v>
      </c>
      <c r="G1184">
        <v>156.89999399999999</v>
      </c>
      <c r="H1184">
        <v>152.779999</v>
      </c>
      <c r="I1184">
        <v>153.14999399999999</v>
      </c>
      <c r="J1184">
        <v>153.14999399999999</v>
      </c>
      <c r="K1184">
        <v>5694600</v>
      </c>
      <c r="L1184">
        <v>2.4049999999999998</v>
      </c>
      <c r="M1184">
        <v>-4.3380963306926597E-2</v>
      </c>
      <c r="N1184">
        <v>-5.9260207668285797E-2</v>
      </c>
      <c r="O1184">
        <v>-4.5254928459251199E-2</v>
      </c>
      <c r="P1184">
        <v>-4.3193387883914601E-2</v>
      </c>
      <c r="Q1184">
        <v>0.159125487905973</v>
      </c>
      <c r="R1184">
        <v>2.7151735216224201E-2</v>
      </c>
      <c r="S1184">
        <v>1.70206171051978E-2</v>
      </c>
      <c r="T1184">
        <v>1.49748538364133E-2</v>
      </c>
      <c r="U1184">
        <v>2.1404094678460599E-2</v>
      </c>
      <c r="V1184">
        <v>167.55999800000001</v>
      </c>
      <c r="W1184">
        <v>113.599998</v>
      </c>
      <c r="X1184">
        <v>-0.146699681884602</v>
      </c>
      <c r="Y1184">
        <v>-2.4426469085879299E-2</v>
      </c>
      <c r="Z1184">
        <v>1.7424076262824799</v>
      </c>
      <c r="AA1184">
        <v>1.3564376062030401</v>
      </c>
      <c r="AB1184">
        <v>1.78381837836575</v>
      </c>
      <c r="AC1184" t="s">
        <v>260</v>
      </c>
      <c r="AD1184" t="s">
        <v>296</v>
      </c>
      <c r="AE1184" t="s">
        <v>56</v>
      </c>
      <c r="AF1184" t="s">
        <v>68</v>
      </c>
      <c r="AG1184" t="s">
        <v>297</v>
      </c>
      <c r="AH1184" s="45">
        <v>39706</v>
      </c>
      <c r="AI1184">
        <v>1108524</v>
      </c>
      <c r="AK1184" t="s">
        <v>298</v>
      </c>
      <c r="AL1184" t="s">
        <v>276</v>
      </c>
      <c r="AM1184" t="s">
        <v>245</v>
      </c>
    </row>
    <row r="1185" spans="1:39" x14ac:dyDescent="0.3">
      <c r="A1185" s="1">
        <v>43622</v>
      </c>
      <c r="B1185" t="s">
        <v>10</v>
      </c>
      <c r="C1185" t="s">
        <v>239</v>
      </c>
      <c r="D1185">
        <v>1000</v>
      </c>
      <c r="E1185">
        <v>15</v>
      </c>
      <c r="F1185">
        <v>158.5</v>
      </c>
      <c r="G1185">
        <v>160</v>
      </c>
      <c r="H1185">
        <v>157.33000200000001</v>
      </c>
      <c r="I1185">
        <v>159.30999800000001</v>
      </c>
      <c r="J1185">
        <v>159.30999800000001</v>
      </c>
      <c r="K1185">
        <v>5601200</v>
      </c>
      <c r="L1185">
        <v>2.1240000000000001</v>
      </c>
      <c r="M1185">
        <v>5.4759916538729501E-3</v>
      </c>
      <c r="N1185">
        <v>2.3177809802389801E-2</v>
      </c>
      <c r="O1185">
        <v>-1.9826024739128499E-2</v>
      </c>
      <c r="P1185">
        <v>2.3563326725961901E-2</v>
      </c>
      <c r="Q1185">
        <v>0.17211709271268399</v>
      </c>
      <c r="R1185">
        <v>4.0083169411078597E-2</v>
      </c>
      <c r="S1185">
        <v>2.5903535134753301E-2</v>
      </c>
      <c r="T1185">
        <v>1.8705509573995398E-2</v>
      </c>
      <c r="U1185">
        <v>2.21276539281338E-2</v>
      </c>
      <c r="V1185">
        <v>167.55999800000001</v>
      </c>
      <c r="W1185">
        <v>113.599998</v>
      </c>
      <c r="X1185">
        <v>-0.146699681884602</v>
      </c>
      <c r="Y1185">
        <v>6.1168407152111899E-3</v>
      </c>
      <c r="Z1185">
        <v>1.77424453865397</v>
      </c>
      <c r="AA1185">
        <v>1.3966809346621201</v>
      </c>
      <c r="AB1185">
        <v>1.23658113828317</v>
      </c>
      <c r="AC1185" t="s">
        <v>260</v>
      </c>
      <c r="AD1185" t="s">
        <v>296</v>
      </c>
      <c r="AE1185" t="s">
        <v>56</v>
      </c>
      <c r="AF1185" t="s">
        <v>68</v>
      </c>
      <c r="AG1185" t="s">
        <v>297</v>
      </c>
      <c r="AH1185" s="45">
        <v>39706</v>
      </c>
      <c r="AI1185">
        <v>1108524</v>
      </c>
      <c r="AK1185" t="s">
        <v>298</v>
      </c>
      <c r="AL1185" t="s">
        <v>276</v>
      </c>
      <c r="AM1185" t="s">
        <v>245</v>
      </c>
    </row>
    <row r="1186" spans="1:39" x14ac:dyDescent="0.3">
      <c r="A1186" s="1">
        <v>43627</v>
      </c>
      <c r="B1186" t="s">
        <v>10</v>
      </c>
      <c r="C1186" t="s">
        <v>239</v>
      </c>
      <c r="D1186">
        <v>1700</v>
      </c>
      <c r="E1186">
        <v>15</v>
      </c>
      <c r="F1186">
        <v>155.30999800000001</v>
      </c>
      <c r="G1186">
        <v>155.71000699999999</v>
      </c>
      <c r="H1186">
        <v>148.78999299999899</v>
      </c>
      <c r="I1186">
        <v>150.14999399999999</v>
      </c>
      <c r="J1186">
        <v>150.14999399999999</v>
      </c>
      <c r="K1186">
        <v>15214300</v>
      </c>
      <c r="L1186">
        <v>2.14</v>
      </c>
      <c r="M1186">
        <v>-1.7429629280806599E-2</v>
      </c>
      <c r="N1186">
        <v>-4.3859986415750304E-3</v>
      </c>
      <c r="O1186">
        <v>-4.0206447642994601E-2</v>
      </c>
      <c r="P1186">
        <v>-5.2730855730007402E-2</v>
      </c>
      <c r="Q1186">
        <v>0.117308590262379</v>
      </c>
      <c r="R1186">
        <v>3.8187307656216099E-2</v>
      </c>
      <c r="S1186">
        <v>2.7743710168304701E-2</v>
      </c>
      <c r="T1186">
        <v>1.99704781479365E-2</v>
      </c>
      <c r="U1186">
        <v>2.2388356726492899E-2</v>
      </c>
      <c r="V1186">
        <v>167.55999800000001</v>
      </c>
      <c r="W1186">
        <v>113.599998</v>
      </c>
      <c r="X1186">
        <v>-0.15205335500848699</v>
      </c>
      <c r="Y1186">
        <v>-3.4994119269314301E-4</v>
      </c>
      <c r="Z1186">
        <v>1.7609158028435601</v>
      </c>
      <c r="AA1186">
        <v>0.87186257517620303</v>
      </c>
      <c r="AB1186">
        <v>1.2426819933536299</v>
      </c>
      <c r="AC1186" t="s">
        <v>260</v>
      </c>
      <c r="AD1186" t="s">
        <v>296</v>
      </c>
      <c r="AE1186" t="s">
        <v>56</v>
      </c>
      <c r="AF1186" t="s">
        <v>68</v>
      </c>
      <c r="AG1186" t="s">
        <v>297</v>
      </c>
      <c r="AH1186" s="45">
        <v>39706</v>
      </c>
      <c r="AI1186">
        <v>1108524</v>
      </c>
      <c r="AK1186" t="s">
        <v>298</v>
      </c>
      <c r="AL1186" t="s">
        <v>276</v>
      </c>
      <c r="AM1186" t="s">
        <v>245</v>
      </c>
    </row>
    <row r="1187" spans="1:39" x14ac:dyDescent="0.3">
      <c r="A1187" s="1">
        <v>43635</v>
      </c>
      <c r="B1187" t="s">
        <v>10</v>
      </c>
      <c r="C1187" t="s">
        <v>239</v>
      </c>
      <c r="D1187">
        <v>1500</v>
      </c>
      <c r="E1187">
        <v>15</v>
      </c>
      <c r="F1187">
        <v>151.69000199999999</v>
      </c>
      <c r="G1187">
        <v>154.470001</v>
      </c>
      <c r="H1187">
        <v>150.509995</v>
      </c>
      <c r="I1187">
        <v>154.13999899999999</v>
      </c>
      <c r="J1187">
        <v>154.13999899999999</v>
      </c>
      <c r="K1187">
        <v>8095300</v>
      </c>
      <c r="L1187">
        <v>2.0289999999999999</v>
      </c>
      <c r="M1187">
        <v>2.33003883256995E-2</v>
      </c>
      <c r="N1187">
        <v>1.8728856122295499E-2</v>
      </c>
      <c r="O1187">
        <v>-2.78583958891282E-3</v>
      </c>
      <c r="P1187">
        <v>-5.90128461050866E-2</v>
      </c>
      <c r="Q1187">
        <v>9.7648422603301296E-2</v>
      </c>
      <c r="R1187">
        <v>1.18139913640529E-2</v>
      </c>
      <c r="S1187">
        <v>2.3947678230052599E-2</v>
      </c>
      <c r="T1187">
        <v>2.0116659367972502E-2</v>
      </c>
      <c r="U1187">
        <v>2.2398081690956601E-2</v>
      </c>
      <c r="V1187">
        <v>167.55999800000001</v>
      </c>
      <c r="W1187">
        <v>113.599998</v>
      </c>
      <c r="X1187">
        <v>-0.15205335500848699</v>
      </c>
      <c r="Y1187">
        <v>2.98071681438073E-3</v>
      </c>
      <c r="Z1187">
        <v>1.7563594298282299</v>
      </c>
      <c r="AA1187">
        <v>0.67723230432118098</v>
      </c>
      <c r="AB1187">
        <v>0.63828406686650696</v>
      </c>
      <c r="AC1187" t="s">
        <v>260</v>
      </c>
      <c r="AD1187" t="s">
        <v>296</v>
      </c>
      <c r="AE1187" t="s">
        <v>56</v>
      </c>
      <c r="AF1187" t="s">
        <v>68</v>
      </c>
      <c r="AG1187" t="s">
        <v>297</v>
      </c>
      <c r="AH1187" s="45">
        <v>39706</v>
      </c>
      <c r="AI1187">
        <v>1108524</v>
      </c>
      <c r="AK1187" t="s">
        <v>298</v>
      </c>
      <c r="AL1187" t="s">
        <v>276</v>
      </c>
      <c r="AM1187" t="s">
        <v>245</v>
      </c>
    </row>
    <row r="1188" spans="1:39" x14ac:dyDescent="0.3">
      <c r="A1188" s="1">
        <v>43560</v>
      </c>
      <c r="B1188" t="s">
        <v>10</v>
      </c>
      <c r="C1188" t="s">
        <v>239</v>
      </c>
      <c r="D1188">
        <v>1600</v>
      </c>
      <c r="E1188">
        <v>16</v>
      </c>
      <c r="F1188">
        <v>159.63000500000001</v>
      </c>
      <c r="G1188">
        <v>160.240005</v>
      </c>
      <c r="H1188">
        <v>158.020004</v>
      </c>
      <c r="I1188">
        <v>158.55999800000001</v>
      </c>
      <c r="J1188">
        <v>158.55999800000001</v>
      </c>
      <c r="K1188">
        <v>4315300</v>
      </c>
      <c r="L1188">
        <v>2.5009999999999999</v>
      </c>
      <c r="M1188">
        <v>2.5226441251315702E-4</v>
      </c>
      <c r="N1188">
        <v>1.19902203615811E-3</v>
      </c>
      <c r="O1188">
        <v>1.1225772241502599E-2</v>
      </c>
      <c r="P1188">
        <v>0.139169219160172</v>
      </c>
      <c r="Q1188">
        <v>0.28667347848283598</v>
      </c>
      <c r="R1188">
        <v>1.6948973599165602E-2</v>
      </c>
      <c r="S1188">
        <v>1.4807475307543101E-2</v>
      </c>
      <c r="T1188">
        <v>1.5142224152511799E-2</v>
      </c>
      <c r="U1188">
        <v>2.13418440646003E-2</v>
      </c>
      <c r="V1188">
        <v>166.990005</v>
      </c>
      <c r="W1188">
        <v>113.599998</v>
      </c>
      <c r="X1188">
        <v>-0.146699681884602</v>
      </c>
      <c r="Y1188">
        <v>4.62571739556182E-3</v>
      </c>
      <c r="Z1188">
        <v>1.69842687684514</v>
      </c>
      <c r="AA1188">
        <v>2.7580162297347002</v>
      </c>
      <c r="AB1188">
        <v>3.0312253470466501</v>
      </c>
      <c r="AC1188" t="s">
        <v>261</v>
      </c>
      <c r="AD1188" t="s">
        <v>296</v>
      </c>
      <c r="AE1188" t="s">
        <v>56</v>
      </c>
      <c r="AF1188" t="s">
        <v>68</v>
      </c>
      <c r="AG1188" t="s">
        <v>297</v>
      </c>
      <c r="AH1188" s="45">
        <v>39706</v>
      </c>
      <c r="AI1188">
        <v>1108524</v>
      </c>
      <c r="AK1188" t="s">
        <v>298</v>
      </c>
      <c r="AL1188" t="s">
        <v>276</v>
      </c>
      <c r="AM1188" t="s">
        <v>245</v>
      </c>
    </row>
    <row r="1189" spans="1:39" x14ac:dyDescent="0.3">
      <c r="A1189" s="1">
        <v>43573</v>
      </c>
      <c r="B1189" t="s">
        <v>10</v>
      </c>
      <c r="C1189" t="s">
        <v>239</v>
      </c>
      <c r="D1189">
        <v>1200</v>
      </c>
      <c r="E1189">
        <v>16</v>
      </c>
      <c r="F1189">
        <v>154.89999399999999</v>
      </c>
      <c r="G1189">
        <v>156.21000699999999</v>
      </c>
      <c r="H1189">
        <v>153.16999799999999</v>
      </c>
      <c r="I1189">
        <v>155.990005</v>
      </c>
      <c r="J1189">
        <v>155.990005</v>
      </c>
      <c r="K1189">
        <v>4391500</v>
      </c>
      <c r="L1189">
        <v>2.56</v>
      </c>
      <c r="M1189">
        <v>4.17569744258046E-3</v>
      </c>
      <c r="N1189">
        <v>-2.9933979010480199E-2</v>
      </c>
      <c r="O1189">
        <v>-4.9647530053097501E-2</v>
      </c>
      <c r="P1189">
        <v>4.0357314441643803E-2</v>
      </c>
      <c r="Q1189">
        <v>0.225807563577751</v>
      </c>
      <c r="R1189">
        <v>9.8180466656356703E-3</v>
      </c>
      <c r="S1189">
        <v>1.5312783978012501E-2</v>
      </c>
      <c r="T1189">
        <v>1.4676668111718E-2</v>
      </c>
      <c r="U1189">
        <v>2.1175810604706E-2</v>
      </c>
      <c r="V1189">
        <v>166.990005</v>
      </c>
      <c r="W1189">
        <v>113.599998</v>
      </c>
      <c r="X1189">
        <v>-0.146699681884602</v>
      </c>
      <c r="Y1189">
        <v>1.5778467813143101E-3</v>
      </c>
      <c r="Z1189">
        <v>1.71260394708813</v>
      </c>
      <c r="AA1189">
        <v>2.0825318966937201</v>
      </c>
      <c r="AB1189">
        <v>2.4895497744839901</v>
      </c>
      <c r="AC1189" t="s">
        <v>261</v>
      </c>
      <c r="AD1189" t="s">
        <v>296</v>
      </c>
      <c r="AE1189" t="s">
        <v>56</v>
      </c>
      <c r="AF1189" t="s">
        <v>68</v>
      </c>
      <c r="AG1189" t="s">
        <v>297</v>
      </c>
      <c r="AH1189" s="45">
        <v>39706</v>
      </c>
      <c r="AI1189">
        <v>1108524</v>
      </c>
      <c r="AK1189" t="s">
        <v>298</v>
      </c>
      <c r="AL1189" t="s">
        <v>276</v>
      </c>
      <c r="AM1189" t="s">
        <v>245</v>
      </c>
    </row>
    <row r="1190" spans="1:39" x14ac:dyDescent="0.3">
      <c r="A1190" s="1">
        <v>43577</v>
      </c>
      <c r="B1190" t="s">
        <v>10</v>
      </c>
      <c r="C1190" t="s">
        <v>246</v>
      </c>
      <c r="D1190">
        <v>2000</v>
      </c>
      <c r="E1190">
        <v>16</v>
      </c>
      <c r="F1190">
        <v>155.449997</v>
      </c>
      <c r="G1190">
        <v>159.13999899999999</v>
      </c>
      <c r="H1190">
        <v>155.279999</v>
      </c>
      <c r="I1190">
        <v>158.759995</v>
      </c>
      <c r="J1190">
        <v>158.759995</v>
      </c>
      <c r="K1190">
        <v>2943300</v>
      </c>
      <c r="L1190">
        <v>2.59</v>
      </c>
      <c r="M1190">
        <v>1.7601661736671399E-2</v>
      </c>
      <c r="N1190">
        <v>-1.22079456969098E-2</v>
      </c>
      <c r="O1190">
        <v>-2.9480523546539999E-2</v>
      </c>
      <c r="P1190">
        <v>4.0163461537428502E-2</v>
      </c>
      <c r="Q1190">
        <v>0.246628292997045</v>
      </c>
      <c r="R1190">
        <v>1.45325584565287E-2</v>
      </c>
      <c r="S1190">
        <v>1.5886324142319701E-2</v>
      </c>
      <c r="T1190">
        <v>1.4673033365411601E-2</v>
      </c>
      <c r="U1190">
        <v>2.1200294685005699E-2</v>
      </c>
      <c r="V1190">
        <v>166.990005</v>
      </c>
      <c r="W1190">
        <v>113.599998</v>
      </c>
      <c r="X1190">
        <v>-0.146699681884602</v>
      </c>
      <c r="Y1190">
        <v>1.0115060212163699E-3</v>
      </c>
      <c r="Z1190">
        <v>1.7147607044084601</v>
      </c>
      <c r="AA1190">
        <v>2.2901953586912902</v>
      </c>
      <c r="AB1190">
        <v>2.4122076794397</v>
      </c>
      <c r="AC1190" t="s">
        <v>261</v>
      </c>
      <c r="AD1190" t="s">
        <v>296</v>
      </c>
      <c r="AE1190" t="s">
        <v>56</v>
      </c>
      <c r="AF1190" t="s">
        <v>68</v>
      </c>
      <c r="AG1190" t="s">
        <v>297</v>
      </c>
      <c r="AH1190" s="45">
        <v>39706</v>
      </c>
      <c r="AI1190">
        <v>1108524</v>
      </c>
      <c r="AK1190" t="s">
        <v>298</v>
      </c>
      <c r="AL1190" t="s">
        <v>276</v>
      </c>
      <c r="AM1190" t="s">
        <v>245</v>
      </c>
    </row>
    <row r="1191" spans="1:39" x14ac:dyDescent="0.3">
      <c r="A1191" s="1">
        <v>43615</v>
      </c>
      <c r="B1191" t="s">
        <v>10</v>
      </c>
      <c r="C1191" t="s">
        <v>239</v>
      </c>
      <c r="D1191">
        <v>1000</v>
      </c>
      <c r="E1191">
        <v>16</v>
      </c>
      <c r="F1191">
        <v>154.320007</v>
      </c>
      <c r="G1191">
        <v>155.86999499999999</v>
      </c>
      <c r="H1191">
        <v>153.89999399999999</v>
      </c>
      <c r="I1191">
        <v>155.66000399999999</v>
      </c>
      <c r="J1191">
        <v>155.66000399999999</v>
      </c>
      <c r="K1191">
        <v>4418100</v>
      </c>
      <c r="L1191">
        <v>2.2269999999999999</v>
      </c>
      <c r="M1191">
        <v>1.7955465196401801E-2</v>
      </c>
      <c r="N1191">
        <v>-1.2639778754961299E-2</v>
      </c>
      <c r="O1191">
        <v>-6.0450754192650703E-2</v>
      </c>
      <c r="P1191">
        <v>-5.0055797055303497E-2</v>
      </c>
      <c r="Q1191">
        <v>0.20443243298612401</v>
      </c>
      <c r="R1191">
        <v>1.7298818137907498E-2</v>
      </c>
      <c r="S1191">
        <v>1.9404463119657302E-2</v>
      </c>
      <c r="T1191">
        <v>1.6414428721900898E-2</v>
      </c>
      <c r="U1191">
        <v>2.1603077888144698E-2</v>
      </c>
      <c r="V1191">
        <v>167.55999800000001</v>
      </c>
      <c r="W1191">
        <v>113.599998</v>
      </c>
      <c r="X1191">
        <v>-0.146699681884602</v>
      </c>
      <c r="Y1191">
        <v>2.0962723552933101E-3</v>
      </c>
      <c r="Z1191">
        <v>1.74696421101292</v>
      </c>
      <c r="AA1191">
        <v>1.73837736657973</v>
      </c>
      <c r="AB1191">
        <v>1.62970686860812</v>
      </c>
      <c r="AC1191" t="s">
        <v>261</v>
      </c>
      <c r="AD1191" t="s">
        <v>296</v>
      </c>
      <c r="AE1191" t="s">
        <v>56</v>
      </c>
      <c r="AF1191" t="s">
        <v>68</v>
      </c>
      <c r="AG1191" t="s">
        <v>297</v>
      </c>
      <c r="AH1191" s="45">
        <v>39706</v>
      </c>
      <c r="AI1191">
        <v>1108524</v>
      </c>
      <c r="AK1191" t="s">
        <v>298</v>
      </c>
      <c r="AL1191" t="s">
        <v>276</v>
      </c>
      <c r="AM1191" t="s">
        <v>245</v>
      </c>
    </row>
    <row r="1192" spans="1:39" x14ac:dyDescent="0.3">
      <c r="A1192" s="1">
        <v>43642</v>
      </c>
      <c r="B1192" t="s">
        <v>10</v>
      </c>
      <c r="C1192" t="s">
        <v>239</v>
      </c>
      <c r="D1192">
        <v>1100</v>
      </c>
      <c r="E1192">
        <v>16</v>
      </c>
      <c r="F1192">
        <v>151.279999</v>
      </c>
      <c r="G1192">
        <v>151.38000500000001</v>
      </c>
      <c r="H1192">
        <v>148.91999799999999</v>
      </c>
      <c r="I1192">
        <v>149.03999299999899</v>
      </c>
      <c r="J1192">
        <v>149.03999299999899</v>
      </c>
      <c r="K1192">
        <v>5844900</v>
      </c>
      <c r="L1192">
        <v>2.0489999999999999</v>
      </c>
      <c r="M1192">
        <v>-2.0108794969619201E-3</v>
      </c>
      <c r="N1192">
        <v>-3.3646594536163699E-2</v>
      </c>
      <c r="O1192">
        <v>-3.60441074758866E-2</v>
      </c>
      <c r="P1192">
        <v>-3.9984299375211203E-2</v>
      </c>
      <c r="Q1192">
        <v>0.112437984096993</v>
      </c>
      <c r="R1192">
        <v>1.8640698407937702E-2</v>
      </c>
      <c r="S1192">
        <v>2.4603172856801199E-2</v>
      </c>
      <c r="T1192">
        <v>1.9821933184740799E-2</v>
      </c>
      <c r="U1192">
        <v>2.2477743272589099E-2</v>
      </c>
      <c r="V1192">
        <v>167.55999800000001</v>
      </c>
      <c r="W1192">
        <v>113.599998</v>
      </c>
      <c r="X1192">
        <v>-0.15205335500848699</v>
      </c>
      <c r="Y1192">
        <v>-1.2346958449604901E-3</v>
      </c>
      <c r="Z1192">
        <v>1.7719605382755801</v>
      </c>
      <c r="AA1192">
        <v>0.78629706742092298</v>
      </c>
      <c r="AB1192">
        <v>0.78441034118325803</v>
      </c>
      <c r="AC1192" t="s">
        <v>261</v>
      </c>
      <c r="AD1192" t="s">
        <v>296</v>
      </c>
      <c r="AE1192" t="s">
        <v>56</v>
      </c>
      <c r="AF1192" t="s">
        <v>68</v>
      </c>
      <c r="AG1192" t="s">
        <v>297</v>
      </c>
      <c r="AH1192" s="45">
        <v>39706</v>
      </c>
      <c r="AI1192">
        <v>1108524</v>
      </c>
      <c r="AK1192" t="s">
        <v>298</v>
      </c>
      <c r="AL1192" t="s">
        <v>276</v>
      </c>
      <c r="AM1192" t="s">
        <v>245</v>
      </c>
    </row>
    <row r="1193" spans="1:39" x14ac:dyDescent="0.3">
      <c r="A1193" s="1">
        <v>43643</v>
      </c>
      <c r="B1193" t="s">
        <v>10</v>
      </c>
      <c r="C1193" t="s">
        <v>246</v>
      </c>
      <c r="D1193">
        <v>2300</v>
      </c>
      <c r="E1193">
        <v>16</v>
      </c>
      <c r="F1193">
        <v>149.88999899999999</v>
      </c>
      <c r="G1193">
        <v>150.759995</v>
      </c>
      <c r="H1193">
        <v>148.470001</v>
      </c>
      <c r="I1193">
        <v>150.69000199999999</v>
      </c>
      <c r="J1193">
        <v>150.69000199999999</v>
      </c>
      <c r="K1193">
        <v>6832800</v>
      </c>
      <c r="L1193">
        <v>2.0049999999999999</v>
      </c>
      <c r="M1193">
        <v>1.1010080376269099E-2</v>
      </c>
      <c r="N1193">
        <v>-4.2294101208792803E-2</v>
      </c>
      <c r="O1193">
        <v>-2.9425425868617801E-2</v>
      </c>
      <c r="P1193">
        <v>-2.9360928654552601E-2</v>
      </c>
      <c r="Q1193">
        <v>0.106400761277426</v>
      </c>
      <c r="R1193">
        <v>1.5758840020873601E-2</v>
      </c>
      <c r="S1193">
        <v>2.4720602886169899E-2</v>
      </c>
      <c r="T1193">
        <v>1.9875875245926301E-2</v>
      </c>
      <c r="U1193">
        <v>2.2463191555912101E-2</v>
      </c>
      <c r="V1193">
        <v>167.55999800000001</v>
      </c>
      <c r="W1193">
        <v>113.599998</v>
      </c>
      <c r="X1193">
        <v>-0.15205335500848699</v>
      </c>
      <c r="Y1193">
        <v>3.81588593721357E-3</v>
      </c>
      <c r="Z1193">
        <v>1.7715300701505099</v>
      </c>
      <c r="AA1193">
        <v>0.73477194085789899</v>
      </c>
      <c r="AB1193">
        <v>0.75814929779909002</v>
      </c>
      <c r="AC1193" t="s">
        <v>261</v>
      </c>
      <c r="AD1193" t="s">
        <v>296</v>
      </c>
      <c r="AE1193" t="s">
        <v>56</v>
      </c>
      <c r="AF1193" t="s">
        <v>68</v>
      </c>
      <c r="AG1193" t="s">
        <v>297</v>
      </c>
      <c r="AH1193" s="45">
        <v>39706</v>
      </c>
      <c r="AI1193">
        <v>1108524</v>
      </c>
      <c r="AK1193" t="s">
        <v>298</v>
      </c>
      <c r="AL1193" t="s">
        <v>276</v>
      </c>
      <c r="AM1193" t="s">
        <v>245</v>
      </c>
    </row>
    <row r="1194" spans="1:39" x14ac:dyDescent="0.3">
      <c r="A1194" s="1">
        <v>43571</v>
      </c>
      <c r="B1194" t="s">
        <v>10</v>
      </c>
      <c r="C1194" t="s">
        <v>239</v>
      </c>
      <c r="D1194">
        <v>1500</v>
      </c>
      <c r="E1194">
        <v>17</v>
      </c>
      <c r="F1194">
        <v>160.03999299999899</v>
      </c>
      <c r="G1194">
        <v>160.259995</v>
      </c>
      <c r="H1194">
        <v>157.75</v>
      </c>
      <c r="I1194">
        <v>158.69000199999999</v>
      </c>
      <c r="J1194">
        <v>158.69000199999999</v>
      </c>
      <c r="K1194">
        <v>3004800</v>
      </c>
      <c r="L1194">
        <v>2.5920000000000001</v>
      </c>
      <c r="M1194">
        <v>-8.7835059261178097E-3</v>
      </c>
      <c r="N1194">
        <v>1.0897915520179701E-2</v>
      </c>
      <c r="O1194">
        <v>-1.7614403114646501E-2</v>
      </c>
      <c r="P1194">
        <v>6.1731951377458398E-2</v>
      </c>
      <c r="Q1194">
        <v>0.28438964313461401</v>
      </c>
      <c r="R1194">
        <v>1.12113593913907E-2</v>
      </c>
      <c r="S1194">
        <v>1.49673233046044E-2</v>
      </c>
      <c r="T1194">
        <v>1.44470436794662E-2</v>
      </c>
      <c r="U1194">
        <v>2.1226811827326199E-2</v>
      </c>
      <c r="V1194">
        <v>166.990005</v>
      </c>
      <c r="W1194">
        <v>113.599998</v>
      </c>
      <c r="X1194">
        <v>-0.146699681884602</v>
      </c>
      <c r="Y1194">
        <v>5.0922850790659495E-4</v>
      </c>
      <c r="Z1194">
        <v>1.7169675236698201</v>
      </c>
      <c r="AA1194">
        <v>2.70827705747964</v>
      </c>
      <c r="AB1194">
        <v>2.7879982838830299</v>
      </c>
      <c r="AC1194" t="s">
        <v>262</v>
      </c>
      <c r="AD1194" t="s">
        <v>296</v>
      </c>
      <c r="AE1194" t="s">
        <v>56</v>
      </c>
      <c r="AF1194" t="s">
        <v>68</v>
      </c>
      <c r="AG1194" t="s">
        <v>297</v>
      </c>
      <c r="AH1194" s="45">
        <v>39706</v>
      </c>
      <c r="AI1194">
        <v>1108524</v>
      </c>
      <c r="AK1194" t="s">
        <v>298</v>
      </c>
      <c r="AL1194" t="s">
        <v>276</v>
      </c>
      <c r="AM1194" t="s">
        <v>245</v>
      </c>
    </row>
    <row r="1195" spans="1:39" x14ac:dyDescent="0.3">
      <c r="A1195" s="1">
        <v>43581</v>
      </c>
      <c r="B1195" t="s">
        <v>10</v>
      </c>
      <c r="C1195" t="s">
        <v>239</v>
      </c>
      <c r="D1195">
        <v>2500</v>
      </c>
      <c r="E1195">
        <v>17</v>
      </c>
      <c r="F1195">
        <v>162.41999799999999</v>
      </c>
      <c r="G1195">
        <v>166.05999800000001</v>
      </c>
      <c r="H1195">
        <v>161.279999</v>
      </c>
      <c r="I1195">
        <v>165.96000699999999</v>
      </c>
      <c r="J1195">
        <v>165.96000699999999</v>
      </c>
      <c r="K1195">
        <v>3342900</v>
      </c>
      <c r="L1195">
        <v>2.5049999999999999</v>
      </c>
      <c r="M1195">
        <v>1.7444666501013801E-2</v>
      </c>
      <c r="N1195">
        <v>6.1954902959391003E-2</v>
      </c>
      <c r="O1195">
        <v>4.0330108928545001E-2</v>
      </c>
      <c r="P1195">
        <v>0.102846347449754</v>
      </c>
      <c r="Q1195">
        <v>0.34684159353425398</v>
      </c>
      <c r="R1195">
        <v>1.2961769133683399E-2</v>
      </c>
      <c r="S1195">
        <v>1.50556606019556E-2</v>
      </c>
      <c r="T1195">
        <v>1.44790508090295E-2</v>
      </c>
      <c r="U1195">
        <v>2.1162064530086198E-2</v>
      </c>
      <c r="V1195">
        <v>166.990005</v>
      </c>
      <c r="W1195">
        <v>113.599998</v>
      </c>
      <c r="X1195">
        <v>-0.146699681884602</v>
      </c>
      <c r="Y1195">
        <v>4.6743503443647796E-3</v>
      </c>
      <c r="Z1195">
        <v>1.7118191788142401</v>
      </c>
      <c r="AA1195">
        <v>3.3286500489326798</v>
      </c>
      <c r="AB1195">
        <v>2.7581885558926298</v>
      </c>
      <c r="AC1195" t="s">
        <v>262</v>
      </c>
      <c r="AD1195" t="s">
        <v>296</v>
      </c>
      <c r="AE1195" t="s">
        <v>56</v>
      </c>
      <c r="AF1195" t="s">
        <v>68</v>
      </c>
      <c r="AG1195" t="s">
        <v>297</v>
      </c>
      <c r="AH1195" s="45">
        <v>39706</v>
      </c>
      <c r="AI1195">
        <v>1108524</v>
      </c>
      <c r="AK1195" t="s">
        <v>298</v>
      </c>
      <c r="AL1195" t="s">
        <v>276</v>
      </c>
      <c r="AM1195" t="s">
        <v>245</v>
      </c>
    </row>
    <row r="1196" spans="1:39" x14ac:dyDescent="0.3">
      <c r="A1196" s="1">
        <v>43586</v>
      </c>
      <c r="B1196" t="s">
        <v>10</v>
      </c>
      <c r="C1196" t="s">
        <v>239</v>
      </c>
      <c r="D1196">
        <v>3300</v>
      </c>
      <c r="E1196">
        <v>17</v>
      </c>
      <c r="F1196">
        <v>166.009995</v>
      </c>
      <c r="G1196">
        <v>166.220001</v>
      </c>
      <c r="H1196">
        <v>162.13999899999999</v>
      </c>
      <c r="I1196">
        <v>162.14999399999999</v>
      </c>
      <c r="J1196">
        <v>162.14999399999999</v>
      </c>
      <c r="K1196">
        <v>2707700</v>
      </c>
      <c r="L1196">
        <v>2.5110000000000001</v>
      </c>
      <c r="M1196">
        <v>-1.9542679963914698E-2</v>
      </c>
      <c r="N1196">
        <v>1.6101781247815E-2</v>
      </c>
      <c r="O1196">
        <v>2.35877598185531E-2</v>
      </c>
      <c r="P1196">
        <v>8.3502213623090293E-2</v>
      </c>
      <c r="Q1196">
        <v>0.29281391472745599</v>
      </c>
      <c r="R1196">
        <v>1.6780419896762499E-2</v>
      </c>
      <c r="S1196">
        <v>1.3885246218592801E-2</v>
      </c>
      <c r="T1196">
        <v>1.4050193986381E-2</v>
      </c>
      <c r="U1196">
        <v>2.11240732017271E-2</v>
      </c>
      <c r="V1196">
        <v>167.55999800000001</v>
      </c>
      <c r="W1196">
        <v>113.599998</v>
      </c>
      <c r="X1196">
        <v>-0.146699681884602</v>
      </c>
      <c r="Y1196">
        <v>-7.5304459681844096E-3</v>
      </c>
      <c r="Z1196">
        <v>1.7171475910878899</v>
      </c>
      <c r="AA1196">
        <v>2.7653452147844502</v>
      </c>
      <c r="AB1196">
        <v>3.0413415793154899</v>
      </c>
      <c r="AC1196" t="s">
        <v>262</v>
      </c>
      <c r="AD1196" t="s">
        <v>296</v>
      </c>
      <c r="AE1196" t="s">
        <v>56</v>
      </c>
      <c r="AF1196" t="s">
        <v>68</v>
      </c>
      <c r="AG1196" t="s">
        <v>297</v>
      </c>
      <c r="AH1196" s="45">
        <v>39706</v>
      </c>
      <c r="AI1196">
        <v>1108524</v>
      </c>
      <c r="AK1196" t="s">
        <v>298</v>
      </c>
      <c r="AL1196" t="s">
        <v>276</v>
      </c>
      <c r="AM1196" t="s">
        <v>245</v>
      </c>
    </row>
    <row r="1197" spans="1:39" x14ac:dyDescent="0.3">
      <c r="A1197" s="1">
        <v>43600</v>
      </c>
      <c r="B1197" t="s">
        <v>10</v>
      </c>
      <c r="C1197" t="s">
        <v>239</v>
      </c>
      <c r="D1197">
        <v>1500</v>
      </c>
      <c r="E1197">
        <v>17</v>
      </c>
      <c r="F1197">
        <v>153.820007</v>
      </c>
      <c r="G1197">
        <v>156.38000500000001</v>
      </c>
      <c r="H1197">
        <v>151.699997</v>
      </c>
      <c r="I1197">
        <v>155.05999800000001</v>
      </c>
      <c r="J1197">
        <v>155.05999800000001</v>
      </c>
      <c r="K1197">
        <v>7783800</v>
      </c>
      <c r="L1197">
        <v>2.379</v>
      </c>
      <c r="M1197">
        <v>-1.9225891280900999E-2</v>
      </c>
      <c r="N1197">
        <v>-1.1541568267052001E-2</v>
      </c>
      <c r="O1197">
        <v>-3.5789416225114903E-2</v>
      </c>
      <c r="P1197">
        <v>-3.3858532133349599E-2</v>
      </c>
      <c r="Q1197">
        <v>0.19420665879305599</v>
      </c>
      <c r="R1197">
        <v>3.0676239852892199E-2</v>
      </c>
      <c r="S1197">
        <v>1.88714130897999E-2</v>
      </c>
      <c r="T1197">
        <v>1.54224326323116E-2</v>
      </c>
      <c r="U1197">
        <v>2.14786150233197E-2</v>
      </c>
      <c r="V1197">
        <v>167.55999800000001</v>
      </c>
      <c r="W1197">
        <v>113.599998</v>
      </c>
      <c r="X1197">
        <v>-0.146699681884602</v>
      </c>
      <c r="Y1197">
        <v>5.8219943882337104E-3</v>
      </c>
      <c r="Z1197">
        <v>1.74194995369559</v>
      </c>
      <c r="AA1197">
        <v>1.69480268399427</v>
      </c>
      <c r="AB1197">
        <v>1.6608343895042199</v>
      </c>
      <c r="AC1197" t="s">
        <v>262</v>
      </c>
      <c r="AD1197" t="s">
        <v>296</v>
      </c>
      <c r="AE1197" t="s">
        <v>56</v>
      </c>
      <c r="AF1197" t="s">
        <v>68</v>
      </c>
      <c r="AG1197" t="s">
        <v>297</v>
      </c>
      <c r="AH1197" s="45">
        <v>39706</v>
      </c>
      <c r="AI1197">
        <v>1108524</v>
      </c>
      <c r="AK1197" t="s">
        <v>298</v>
      </c>
      <c r="AL1197" t="s">
        <v>276</v>
      </c>
      <c r="AM1197" t="s">
        <v>245</v>
      </c>
    </row>
    <row r="1198" spans="1:39" x14ac:dyDescent="0.3">
      <c r="A1198" s="1">
        <v>43614</v>
      </c>
      <c r="B1198" t="s">
        <v>10</v>
      </c>
      <c r="C1198" t="s">
        <v>239</v>
      </c>
      <c r="D1198">
        <v>2700</v>
      </c>
      <c r="E1198">
        <v>17</v>
      </c>
      <c r="F1198">
        <v>153.759995</v>
      </c>
      <c r="G1198">
        <v>154.05999800000001</v>
      </c>
      <c r="H1198">
        <v>151.199997</v>
      </c>
      <c r="I1198">
        <v>152.88999899999999</v>
      </c>
      <c r="J1198">
        <v>152.88999899999999</v>
      </c>
      <c r="K1198">
        <v>4359500</v>
      </c>
      <c r="L1198">
        <v>2.2360000000000002</v>
      </c>
      <c r="M1198">
        <v>-1.49314835390894E-2</v>
      </c>
      <c r="N1198">
        <v>-1.8726047040621099E-2</v>
      </c>
      <c r="O1198">
        <v>-8.2028135611632497E-2</v>
      </c>
      <c r="P1198">
        <v>-6.4767393582046598E-2</v>
      </c>
      <c r="Q1198">
        <v>0.17800099476549699</v>
      </c>
      <c r="R1198">
        <v>1.56308618972349E-2</v>
      </c>
      <c r="S1198">
        <v>1.8845454972319601E-2</v>
      </c>
      <c r="T1198">
        <v>1.6247176378259301E-2</v>
      </c>
      <c r="U1198">
        <v>2.15836639649018E-2</v>
      </c>
      <c r="V1198">
        <v>167.55999800000001</v>
      </c>
      <c r="W1198">
        <v>113.599998</v>
      </c>
      <c r="X1198">
        <v>-0.146699681884602</v>
      </c>
      <c r="Y1198">
        <v>-6.9359101493404697E-3</v>
      </c>
      <c r="Z1198">
        <v>1.7400826362500399</v>
      </c>
      <c r="AA1198">
        <v>1.49044257484816</v>
      </c>
      <c r="AB1198">
        <v>1.6665598732862901</v>
      </c>
      <c r="AC1198" t="s">
        <v>262</v>
      </c>
      <c r="AD1198" t="s">
        <v>296</v>
      </c>
      <c r="AE1198" t="s">
        <v>56</v>
      </c>
      <c r="AF1198" t="s">
        <v>68</v>
      </c>
      <c r="AG1198" t="s">
        <v>297</v>
      </c>
      <c r="AH1198" s="45">
        <v>39706</v>
      </c>
      <c r="AI1198">
        <v>1108524</v>
      </c>
      <c r="AK1198" t="s">
        <v>298</v>
      </c>
      <c r="AL1198" t="s">
        <v>276</v>
      </c>
      <c r="AM1198" t="s">
        <v>245</v>
      </c>
    </row>
    <row r="1199" spans="1:39" x14ac:dyDescent="0.3">
      <c r="A1199" s="1">
        <v>43621</v>
      </c>
      <c r="B1199" t="s">
        <v>10</v>
      </c>
      <c r="C1199" t="s">
        <v>246</v>
      </c>
      <c r="D1199">
        <v>1200</v>
      </c>
      <c r="E1199">
        <v>17</v>
      </c>
      <c r="F1199">
        <v>157.14999399999999</v>
      </c>
      <c r="G1199">
        <v>158.5</v>
      </c>
      <c r="H1199">
        <v>154.550003</v>
      </c>
      <c r="I1199">
        <v>158.44000199999999</v>
      </c>
      <c r="J1199">
        <v>158.44000199999999</v>
      </c>
      <c r="K1199">
        <v>12072400</v>
      </c>
      <c r="L1199">
        <v>2.1230000000000002</v>
      </c>
      <c r="M1199">
        <v>4.9355232265917197E-2</v>
      </c>
      <c r="N1199">
        <v>3.5657283344918599E-2</v>
      </c>
      <c r="O1199">
        <v>-3.0457908064541999E-2</v>
      </c>
      <c r="P1199">
        <v>1.04686996501373E-2</v>
      </c>
      <c r="Q1199">
        <v>0.17766195002485599</v>
      </c>
      <c r="R1199">
        <v>4.0534577610707903E-2</v>
      </c>
      <c r="S1199">
        <v>2.5878058300689899E-2</v>
      </c>
      <c r="T1199">
        <v>1.8720649372539502E-2</v>
      </c>
      <c r="U1199">
        <v>2.2135194566042501E-2</v>
      </c>
      <c r="V1199">
        <v>167.55999800000001</v>
      </c>
      <c r="W1199">
        <v>113.599998</v>
      </c>
      <c r="X1199">
        <v>-0.146699681884602</v>
      </c>
      <c r="Y1199">
        <v>8.1287266899663802E-3</v>
      </c>
      <c r="Z1199">
        <v>1.77596967306374</v>
      </c>
      <c r="AA1199">
        <v>1.45461279650716</v>
      </c>
      <c r="AB1199">
        <v>1.3049204246666899</v>
      </c>
      <c r="AC1199" t="s">
        <v>262</v>
      </c>
      <c r="AD1199" t="s">
        <v>296</v>
      </c>
      <c r="AE1199" t="s">
        <v>56</v>
      </c>
      <c r="AF1199" t="s">
        <v>68</v>
      </c>
      <c r="AG1199" t="s">
        <v>297</v>
      </c>
      <c r="AH1199" s="45">
        <v>39706</v>
      </c>
      <c r="AI1199">
        <v>1108524</v>
      </c>
      <c r="AK1199" t="s">
        <v>298</v>
      </c>
      <c r="AL1199" t="s">
        <v>276</v>
      </c>
      <c r="AM1199" t="s">
        <v>245</v>
      </c>
    </row>
    <row r="1200" spans="1:39" x14ac:dyDescent="0.3">
      <c r="A1200" s="1">
        <v>43614</v>
      </c>
      <c r="B1200" t="s">
        <v>10</v>
      </c>
      <c r="C1200" t="s">
        <v>246</v>
      </c>
      <c r="D1200">
        <v>1800</v>
      </c>
      <c r="E1200">
        <v>18</v>
      </c>
      <c r="F1200">
        <v>153.759995</v>
      </c>
      <c r="G1200">
        <v>154.05999800000001</v>
      </c>
      <c r="H1200">
        <v>151.199997</v>
      </c>
      <c r="I1200">
        <v>152.88999899999999</v>
      </c>
      <c r="J1200">
        <v>152.88999899999999</v>
      </c>
      <c r="K1200">
        <v>4359500</v>
      </c>
      <c r="L1200">
        <v>2.2360000000000002</v>
      </c>
      <c r="M1200">
        <v>-1.49314835390894E-2</v>
      </c>
      <c r="N1200">
        <v>-1.8726047040621099E-2</v>
      </c>
      <c r="O1200">
        <v>-8.2028135611632497E-2</v>
      </c>
      <c r="P1200">
        <v>-6.4767393582046598E-2</v>
      </c>
      <c r="Q1200">
        <v>0.17800099476549699</v>
      </c>
      <c r="R1200">
        <v>1.56308618972349E-2</v>
      </c>
      <c r="S1200">
        <v>1.8845454972319601E-2</v>
      </c>
      <c r="T1200">
        <v>1.6247176378259301E-2</v>
      </c>
      <c r="U1200">
        <v>2.15836639649018E-2</v>
      </c>
      <c r="V1200">
        <v>167.55999800000001</v>
      </c>
      <c r="W1200">
        <v>113.599998</v>
      </c>
      <c r="X1200">
        <v>-0.146699681884602</v>
      </c>
      <c r="Y1200">
        <v>-6.9359101493404697E-3</v>
      </c>
      <c r="Z1200">
        <v>1.7400826362500399</v>
      </c>
      <c r="AA1200">
        <v>1.49044257484816</v>
      </c>
      <c r="AB1200">
        <v>1.6665598732862901</v>
      </c>
      <c r="AC1200" t="s">
        <v>263</v>
      </c>
      <c r="AD1200" t="s">
        <v>296</v>
      </c>
      <c r="AE1200" t="s">
        <v>56</v>
      </c>
      <c r="AF1200" t="s">
        <v>68</v>
      </c>
      <c r="AG1200" t="s">
        <v>297</v>
      </c>
      <c r="AH1200" s="45">
        <v>39706</v>
      </c>
      <c r="AI1200">
        <v>1108524</v>
      </c>
      <c r="AK1200" t="s">
        <v>298</v>
      </c>
      <c r="AL1200" t="s">
        <v>276</v>
      </c>
      <c r="AM1200" t="s">
        <v>245</v>
      </c>
    </row>
    <row r="1201" spans="1:39" x14ac:dyDescent="0.3">
      <c r="A1201" s="1">
        <v>43616</v>
      </c>
      <c r="B1201" t="s">
        <v>10</v>
      </c>
      <c r="C1201" t="s">
        <v>246</v>
      </c>
      <c r="D1201">
        <v>2800</v>
      </c>
      <c r="E1201">
        <v>18</v>
      </c>
      <c r="F1201">
        <v>152.66000399999999</v>
      </c>
      <c r="G1201">
        <v>154.479996</v>
      </c>
      <c r="H1201">
        <v>151.259995</v>
      </c>
      <c r="I1201">
        <v>151.41000399999999</v>
      </c>
      <c r="J1201">
        <v>151.41000399999999</v>
      </c>
      <c r="K1201">
        <v>5326900</v>
      </c>
      <c r="L1201">
        <v>2.1419999999999999</v>
      </c>
      <c r="M1201">
        <v>-2.76827517896591E-2</v>
      </c>
      <c r="N1201">
        <v>-1.5076340338528201E-2</v>
      </c>
      <c r="O1201">
        <v>-8.8073060275851003E-2</v>
      </c>
      <c r="P1201">
        <v>-8.3101502882025002E-2</v>
      </c>
      <c r="Q1201">
        <v>0.15785610645894699</v>
      </c>
      <c r="R1201">
        <v>1.8113908029422601E-2</v>
      </c>
      <c r="S1201">
        <v>2.0103361001428399E-2</v>
      </c>
      <c r="T1201">
        <v>1.67392733882313E-2</v>
      </c>
      <c r="U1201">
        <v>2.1646955814736999E-2</v>
      </c>
      <c r="V1201">
        <v>167.55999800000001</v>
      </c>
      <c r="W1201">
        <v>113.599998</v>
      </c>
      <c r="X1201">
        <v>-0.146699681884602</v>
      </c>
      <c r="Y1201">
        <v>-1.3283204951564801E-2</v>
      </c>
      <c r="Z1201">
        <v>1.75188559147749</v>
      </c>
      <c r="AA1201">
        <v>1.2941019019125599</v>
      </c>
      <c r="AB1201">
        <v>1.5382871164104599</v>
      </c>
      <c r="AC1201" t="s">
        <v>263</v>
      </c>
      <c r="AD1201" t="s">
        <v>296</v>
      </c>
      <c r="AE1201" t="s">
        <v>56</v>
      </c>
      <c r="AF1201" t="s">
        <v>68</v>
      </c>
      <c r="AG1201" t="s">
        <v>297</v>
      </c>
      <c r="AH1201" s="45">
        <v>39706</v>
      </c>
      <c r="AI1201">
        <v>1108524</v>
      </c>
      <c r="AK1201" t="s">
        <v>298</v>
      </c>
      <c r="AL1201" t="s">
        <v>276</v>
      </c>
      <c r="AM1201" t="s">
        <v>245</v>
      </c>
    </row>
    <row r="1202" spans="1:39" x14ac:dyDescent="0.3">
      <c r="A1202" s="1">
        <v>43630</v>
      </c>
      <c r="B1202" t="s">
        <v>10</v>
      </c>
      <c r="C1202" t="s">
        <v>246</v>
      </c>
      <c r="D1202">
        <v>1400</v>
      </c>
      <c r="E1202">
        <v>18</v>
      </c>
      <c r="F1202">
        <v>151.03999299999899</v>
      </c>
      <c r="G1202">
        <v>151.979996</v>
      </c>
      <c r="H1202">
        <v>149.479996</v>
      </c>
      <c r="I1202">
        <v>150.009995</v>
      </c>
      <c r="J1202">
        <v>150.009995</v>
      </c>
      <c r="K1202">
        <v>6248200</v>
      </c>
      <c r="L1202">
        <v>2.093</v>
      </c>
      <c r="M1202">
        <v>-8.8270096261342298E-3</v>
      </c>
      <c r="N1202">
        <v>-7.2378078585862093E-2</v>
      </c>
      <c r="O1202">
        <v>-5.2336091963793803E-2</v>
      </c>
      <c r="P1202">
        <v>-7.3865104082898703E-2</v>
      </c>
      <c r="Q1202">
        <v>9.4377310584672802E-2</v>
      </c>
      <c r="R1202">
        <v>2.4021085597194701E-2</v>
      </c>
      <c r="S1202">
        <v>2.47255910290913E-2</v>
      </c>
      <c r="T1202">
        <v>1.9947560515907799E-2</v>
      </c>
      <c r="U1202">
        <v>2.23753974895947E-2</v>
      </c>
      <c r="V1202">
        <v>167.55999800000001</v>
      </c>
      <c r="W1202">
        <v>113.599998</v>
      </c>
      <c r="X1202">
        <v>-0.15205335500848699</v>
      </c>
      <c r="Y1202">
        <v>-1.6128120944145399E-3</v>
      </c>
      <c r="Z1202">
        <v>1.7597701704850801</v>
      </c>
      <c r="AA1202">
        <v>0.65476035105255004</v>
      </c>
      <c r="AB1202">
        <v>0.85337873130893005</v>
      </c>
      <c r="AC1202" t="s">
        <v>263</v>
      </c>
      <c r="AD1202" t="s">
        <v>296</v>
      </c>
      <c r="AE1202" t="s">
        <v>56</v>
      </c>
      <c r="AF1202" t="s">
        <v>68</v>
      </c>
      <c r="AG1202" t="s">
        <v>297</v>
      </c>
      <c r="AH1202" s="45">
        <v>39706</v>
      </c>
      <c r="AI1202">
        <v>1108524</v>
      </c>
      <c r="AK1202" t="s">
        <v>298</v>
      </c>
      <c r="AL1202" t="s">
        <v>276</v>
      </c>
      <c r="AM1202" t="s">
        <v>245</v>
      </c>
    </row>
    <row r="1203" spans="1:39" x14ac:dyDescent="0.3">
      <c r="A1203" s="1">
        <v>43641</v>
      </c>
      <c r="B1203" t="s">
        <v>10</v>
      </c>
      <c r="C1203" t="s">
        <v>239</v>
      </c>
      <c r="D1203">
        <v>1400</v>
      </c>
      <c r="E1203">
        <v>18</v>
      </c>
      <c r="F1203">
        <v>152.83000200000001</v>
      </c>
      <c r="G1203">
        <v>152.970001</v>
      </c>
      <c r="H1203">
        <v>148.58999599999899</v>
      </c>
      <c r="I1203">
        <v>149.33999599999899</v>
      </c>
      <c r="J1203">
        <v>149.33999599999899</v>
      </c>
      <c r="K1203">
        <v>7362500</v>
      </c>
      <c r="L1203">
        <v>1.994</v>
      </c>
      <c r="M1203">
        <v>-2.1332389359530701E-2</v>
      </c>
      <c r="N1203">
        <v>-8.3353267135023099E-3</v>
      </c>
      <c r="O1203">
        <v>-2.8842196954106399E-2</v>
      </c>
      <c r="P1203">
        <v>-6.5191169891922904E-2</v>
      </c>
      <c r="Q1203">
        <v>0.100876746088176</v>
      </c>
      <c r="R1203">
        <v>2.3137038157529401E-2</v>
      </c>
      <c r="S1203">
        <v>2.4645856143982198E-2</v>
      </c>
      <c r="T1203">
        <v>2.0102575987609499E-2</v>
      </c>
      <c r="U1203">
        <v>2.2494570374081101E-2</v>
      </c>
      <c r="V1203">
        <v>167.55999800000001</v>
      </c>
      <c r="W1203">
        <v>113.599998</v>
      </c>
      <c r="X1203">
        <v>-0.15205335500848699</v>
      </c>
      <c r="Y1203">
        <v>-9.5417756928269908E-3</v>
      </c>
      <c r="Z1203">
        <v>1.7654880072389101</v>
      </c>
      <c r="AA1203">
        <v>0.69587482572519799</v>
      </c>
      <c r="AB1203">
        <v>0.76259738856330905</v>
      </c>
      <c r="AC1203" t="s">
        <v>263</v>
      </c>
      <c r="AD1203" t="s">
        <v>296</v>
      </c>
      <c r="AE1203" t="s">
        <v>56</v>
      </c>
      <c r="AF1203" t="s">
        <v>68</v>
      </c>
      <c r="AG1203" t="s">
        <v>297</v>
      </c>
      <c r="AH1203" s="45">
        <v>39706</v>
      </c>
      <c r="AI1203">
        <v>1108524</v>
      </c>
      <c r="AK1203" t="s">
        <v>298</v>
      </c>
      <c r="AL1203" t="s">
        <v>276</v>
      </c>
      <c r="AM1203" t="s">
        <v>245</v>
      </c>
    </row>
    <row r="1204" spans="1:39" x14ac:dyDescent="0.3">
      <c r="A1204" s="1">
        <v>43642</v>
      </c>
      <c r="B1204" t="s">
        <v>10</v>
      </c>
      <c r="C1204" t="s">
        <v>239</v>
      </c>
      <c r="D1204">
        <v>1300</v>
      </c>
      <c r="E1204">
        <v>18</v>
      </c>
      <c r="F1204">
        <v>151.279999</v>
      </c>
      <c r="G1204">
        <v>151.38000500000001</v>
      </c>
      <c r="H1204">
        <v>148.91999799999999</v>
      </c>
      <c r="I1204">
        <v>149.03999299999899</v>
      </c>
      <c r="J1204">
        <v>149.03999299999899</v>
      </c>
      <c r="K1204">
        <v>5844900</v>
      </c>
      <c r="L1204">
        <v>2.0489999999999999</v>
      </c>
      <c r="M1204">
        <v>-2.0108794969619201E-3</v>
      </c>
      <c r="N1204">
        <v>-3.3646594536163699E-2</v>
      </c>
      <c r="O1204">
        <v>-3.60441074758866E-2</v>
      </c>
      <c r="P1204">
        <v>-3.9984299375211203E-2</v>
      </c>
      <c r="Q1204">
        <v>0.112437984096993</v>
      </c>
      <c r="R1204">
        <v>1.8640698407937702E-2</v>
      </c>
      <c r="S1204">
        <v>2.4603172856801199E-2</v>
      </c>
      <c r="T1204">
        <v>1.9821933184740799E-2</v>
      </c>
      <c r="U1204">
        <v>2.2477743272589099E-2</v>
      </c>
      <c r="V1204">
        <v>167.55999800000001</v>
      </c>
      <c r="W1204">
        <v>113.599998</v>
      </c>
      <c r="X1204">
        <v>-0.15205335500848699</v>
      </c>
      <c r="Y1204">
        <v>-1.2346958449604901E-3</v>
      </c>
      <c r="Z1204">
        <v>1.7719605382755801</v>
      </c>
      <c r="AA1204">
        <v>0.78629706742092298</v>
      </c>
      <c r="AB1204">
        <v>0.78441034118325803</v>
      </c>
      <c r="AC1204" t="s">
        <v>263</v>
      </c>
      <c r="AD1204" t="s">
        <v>296</v>
      </c>
      <c r="AE1204" t="s">
        <v>56</v>
      </c>
      <c r="AF1204" t="s">
        <v>68</v>
      </c>
      <c r="AG1204" t="s">
        <v>297</v>
      </c>
      <c r="AH1204" s="45">
        <v>39706</v>
      </c>
      <c r="AI1204">
        <v>1108524</v>
      </c>
      <c r="AK1204" t="s">
        <v>298</v>
      </c>
      <c r="AL1204" t="s">
        <v>276</v>
      </c>
      <c r="AM1204" t="s">
        <v>245</v>
      </c>
    </row>
    <row r="1205" spans="1:39" x14ac:dyDescent="0.3">
      <c r="A1205" s="1">
        <v>43565</v>
      </c>
      <c r="B1205" t="s">
        <v>10</v>
      </c>
      <c r="C1205" t="s">
        <v>246</v>
      </c>
      <c r="D1205">
        <v>1900</v>
      </c>
      <c r="E1205">
        <v>19</v>
      </c>
      <c r="F1205">
        <v>158.199997</v>
      </c>
      <c r="G1205">
        <v>160.38000500000001</v>
      </c>
      <c r="H1205">
        <v>157.64999399999999</v>
      </c>
      <c r="I1205">
        <v>160.240005</v>
      </c>
      <c r="J1205">
        <v>160.240005</v>
      </c>
      <c r="K1205">
        <v>3414700</v>
      </c>
      <c r="L1205">
        <v>2.4769999999999999</v>
      </c>
      <c r="M1205">
        <v>2.06180119029978E-2</v>
      </c>
      <c r="N1205">
        <v>-1.47434374724077E-2</v>
      </c>
      <c r="O1205">
        <v>1.6295374628679801E-2</v>
      </c>
      <c r="P1205">
        <v>9.3134562099948401E-2</v>
      </c>
      <c r="Q1205">
        <v>0.293440053436897</v>
      </c>
      <c r="R1205">
        <v>1.6766939138483299E-2</v>
      </c>
      <c r="S1205">
        <v>1.5070446865559301E-2</v>
      </c>
      <c r="T1205">
        <v>1.4691490724245001E-2</v>
      </c>
      <c r="U1205">
        <v>2.12866866110514E-2</v>
      </c>
      <c r="V1205">
        <v>166.990005</v>
      </c>
      <c r="W1205">
        <v>113.599998</v>
      </c>
      <c r="X1205">
        <v>-0.146699681884602</v>
      </c>
      <c r="Y1205">
        <v>3.47183783585567E-3</v>
      </c>
      <c r="Z1205">
        <v>1.71843638775053</v>
      </c>
      <c r="AA1205">
        <v>2.8277076968352599</v>
      </c>
      <c r="AB1205">
        <v>2.8268470699663499</v>
      </c>
      <c r="AC1205" t="s">
        <v>264</v>
      </c>
      <c r="AD1205" t="s">
        <v>296</v>
      </c>
      <c r="AE1205" t="s">
        <v>56</v>
      </c>
      <c r="AF1205" t="s">
        <v>68</v>
      </c>
      <c r="AG1205" t="s">
        <v>297</v>
      </c>
      <c r="AH1205" s="45">
        <v>39706</v>
      </c>
      <c r="AI1205">
        <v>1108524</v>
      </c>
      <c r="AK1205" t="s">
        <v>298</v>
      </c>
      <c r="AL1205" t="s">
        <v>276</v>
      </c>
      <c r="AM1205" t="s">
        <v>245</v>
      </c>
    </row>
    <row r="1206" spans="1:39" x14ac:dyDescent="0.3">
      <c r="A1206" s="1">
        <v>43567</v>
      </c>
      <c r="B1206" t="s">
        <v>10</v>
      </c>
      <c r="C1206" t="s">
        <v>246</v>
      </c>
      <c r="D1206">
        <v>1100</v>
      </c>
      <c r="E1206">
        <v>19</v>
      </c>
      <c r="F1206">
        <v>162</v>
      </c>
      <c r="G1206">
        <v>162.5</v>
      </c>
      <c r="H1206">
        <v>159.5</v>
      </c>
      <c r="I1206">
        <v>160.71000699999999</v>
      </c>
      <c r="J1206">
        <v>160.71000699999999</v>
      </c>
      <c r="K1206">
        <v>2844200</v>
      </c>
      <c r="L1206">
        <v>2.56</v>
      </c>
      <c r="M1206">
        <v>-1.2437157689884799E-4</v>
      </c>
      <c r="N1206">
        <v>1.34684841495387E-2</v>
      </c>
      <c r="O1206">
        <v>5.6159450355389101E-3</v>
      </c>
      <c r="P1206">
        <v>8.5434420396655802E-2</v>
      </c>
      <c r="Q1206">
        <v>0.28051064701783202</v>
      </c>
      <c r="R1206">
        <v>1.10559218843499E-2</v>
      </c>
      <c r="S1206">
        <v>1.4930010024159199E-2</v>
      </c>
      <c r="T1206">
        <v>1.46738134825601E-2</v>
      </c>
      <c r="U1206">
        <v>2.12571219362746E-2</v>
      </c>
      <c r="V1206">
        <v>166.990005</v>
      </c>
      <c r="W1206">
        <v>113.599998</v>
      </c>
      <c r="X1206">
        <v>-0.146699681884602</v>
      </c>
      <c r="Y1206">
        <v>6.5875784763498903E-3</v>
      </c>
      <c r="Z1206">
        <v>1.7153282529445999</v>
      </c>
      <c r="AA1206">
        <v>2.6769058339127301</v>
      </c>
      <c r="AB1206">
        <v>2.8436498877552698</v>
      </c>
      <c r="AC1206" t="s">
        <v>264</v>
      </c>
      <c r="AD1206" t="s">
        <v>296</v>
      </c>
      <c r="AE1206" t="s">
        <v>56</v>
      </c>
      <c r="AF1206" t="s">
        <v>68</v>
      </c>
      <c r="AG1206" t="s">
        <v>297</v>
      </c>
      <c r="AH1206" s="45">
        <v>39706</v>
      </c>
      <c r="AI1206">
        <v>1108524</v>
      </c>
      <c r="AK1206" t="s">
        <v>298</v>
      </c>
      <c r="AL1206" t="s">
        <v>276</v>
      </c>
      <c r="AM1206" t="s">
        <v>245</v>
      </c>
    </row>
    <row r="1207" spans="1:39" x14ac:dyDescent="0.3">
      <c r="A1207" s="1">
        <v>43570</v>
      </c>
      <c r="B1207" t="s">
        <v>10</v>
      </c>
      <c r="C1207" t="s">
        <v>246</v>
      </c>
      <c r="D1207">
        <v>1800</v>
      </c>
      <c r="E1207">
        <v>19</v>
      </c>
      <c r="F1207">
        <v>161</v>
      </c>
      <c r="G1207">
        <v>162.029999</v>
      </c>
      <c r="H1207">
        <v>159.490005</v>
      </c>
      <c r="I1207">
        <v>160.08999599999899</v>
      </c>
      <c r="J1207">
        <v>160.08999599999899</v>
      </c>
      <c r="K1207">
        <v>2608400</v>
      </c>
      <c r="L1207">
        <v>2.5529999999999999</v>
      </c>
      <c r="M1207">
        <v>-3.8654100136376302E-3</v>
      </c>
      <c r="N1207">
        <v>1.01708248389977E-2</v>
      </c>
      <c r="O1207">
        <v>-3.6164275033117501E-3</v>
      </c>
      <c r="P1207">
        <v>9.1787082729396896E-2</v>
      </c>
      <c r="Q1207">
        <v>0.29652859210439803</v>
      </c>
      <c r="R1207">
        <v>1.13923611033909E-2</v>
      </c>
      <c r="S1207">
        <v>1.4909225967106501E-2</v>
      </c>
      <c r="T1207">
        <v>1.4614703065003801E-2</v>
      </c>
      <c r="U1207">
        <v>2.1218000379629998E-2</v>
      </c>
      <c r="V1207">
        <v>166.990005</v>
      </c>
      <c r="W1207">
        <v>113.599998</v>
      </c>
      <c r="X1207">
        <v>-0.146699681884602</v>
      </c>
      <c r="Y1207">
        <v>-6.2956724975841202E-4</v>
      </c>
      <c r="Z1207">
        <v>1.71325638836507</v>
      </c>
      <c r="AA1207">
        <v>2.8432624108670699</v>
      </c>
      <c r="AB1207">
        <v>2.80947330285148</v>
      </c>
      <c r="AC1207" t="s">
        <v>264</v>
      </c>
      <c r="AD1207" t="s">
        <v>296</v>
      </c>
      <c r="AE1207" t="s">
        <v>56</v>
      </c>
      <c r="AF1207" t="s">
        <v>68</v>
      </c>
      <c r="AG1207" t="s">
        <v>297</v>
      </c>
      <c r="AH1207" s="45">
        <v>39706</v>
      </c>
      <c r="AI1207">
        <v>1108524</v>
      </c>
      <c r="AK1207" t="s">
        <v>298</v>
      </c>
      <c r="AL1207" t="s">
        <v>276</v>
      </c>
      <c r="AM1207" t="s">
        <v>245</v>
      </c>
    </row>
    <row r="1208" spans="1:39" x14ac:dyDescent="0.3">
      <c r="A1208" s="1">
        <v>43578</v>
      </c>
      <c r="B1208" t="s">
        <v>10</v>
      </c>
      <c r="C1208" t="s">
        <v>246</v>
      </c>
      <c r="D1208">
        <v>1100</v>
      </c>
      <c r="E1208">
        <v>19</v>
      </c>
      <c r="F1208">
        <v>159.759995</v>
      </c>
      <c r="G1208">
        <v>161.39999399999999</v>
      </c>
      <c r="H1208">
        <v>158.41000399999999</v>
      </c>
      <c r="I1208">
        <v>161.229996</v>
      </c>
      <c r="J1208">
        <v>161.229996</v>
      </c>
      <c r="K1208">
        <v>3418400</v>
      </c>
      <c r="L1208">
        <v>2.57</v>
      </c>
      <c r="M1208">
        <v>1.5438295745584399E-2</v>
      </c>
      <c r="N1208">
        <v>7.0957600623121203E-3</v>
      </c>
      <c r="O1208">
        <v>-3.4862456253841899E-2</v>
      </c>
      <c r="P1208">
        <v>7.9221233148065201E-2</v>
      </c>
      <c r="Q1208">
        <v>0.27211202326511602</v>
      </c>
      <c r="R1208">
        <v>1.64917966545466E-2</v>
      </c>
      <c r="S1208">
        <v>1.5567058958178301E-2</v>
      </c>
      <c r="T1208">
        <v>1.44551125860671E-2</v>
      </c>
      <c r="U1208">
        <v>2.1208277372825299E-2</v>
      </c>
      <c r="V1208">
        <v>166.990005</v>
      </c>
      <c r="W1208">
        <v>113.599998</v>
      </c>
      <c r="X1208">
        <v>-0.146699681884602</v>
      </c>
      <c r="Y1208">
        <v>8.8023511954049196E-3</v>
      </c>
      <c r="Z1208">
        <v>1.7163937406090199</v>
      </c>
      <c r="AA1208">
        <v>2.55268057690762</v>
      </c>
      <c r="AB1208">
        <v>2.3540913126478098</v>
      </c>
      <c r="AC1208" t="s">
        <v>264</v>
      </c>
      <c r="AD1208" t="s">
        <v>296</v>
      </c>
      <c r="AE1208" t="s">
        <v>56</v>
      </c>
      <c r="AF1208" t="s">
        <v>68</v>
      </c>
      <c r="AG1208" t="s">
        <v>297</v>
      </c>
      <c r="AH1208" s="45">
        <v>39706</v>
      </c>
      <c r="AI1208">
        <v>1108524</v>
      </c>
      <c r="AK1208" t="s">
        <v>298</v>
      </c>
      <c r="AL1208" t="s">
        <v>276</v>
      </c>
      <c r="AM1208" t="s">
        <v>245</v>
      </c>
    </row>
    <row r="1209" spans="1:39" x14ac:dyDescent="0.3">
      <c r="A1209" s="1">
        <v>43585</v>
      </c>
      <c r="B1209" t="s">
        <v>10</v>
      </c>
      <c r="C1209" t="s">
        <v>246</v>
      </c>
      <c r="D1209">
        <v>1200</v>
      </c>
      <c r="E1209">
        <v>19</v>
      </c>
      <c r="F1209">
        <v>165.19000199999999</v>
      </c>
      <c r="G1209">
        <v>166.44000199999999</v>
      </c>
      <c r="H1209">
        <v>163.61999499999999</v>
      </c>
      <c r="I1209">
        <v>165.35000600000001</v>
      </c>
      <c r="J1209">
        <v>165.35000600000001</v>
      </c>
      <c r="K1209">
        <v>3581800</v>
      </c>
      <c r="L1209">
        <v>2.5089999999999999</v>
      </c>
      <c r="M1209" s="44">
        <v>-6.0445706458777797E-5</v>
      </c>
      <c r="N1209">
        <v>2.5232583548096401E-2</v>
      </c>
      <c r="O1209">
        <v>6.3478787357569302E-2</v>
      </c>
      <c r="P1209">
        <v>0.13009017207378001</v>
      </c>
      <c r="Q1209">
        <v>0.31874106978536598</v>
      </c>
      <c r="R1209">
        <v>1.39403877396334E-2</v>
      </c>
      <c r="S1209">
        <v>1.3667947690657401E-2</v>
      </c>
      <c r="T1209">
        <v>1.41597304856817E-2</v>
      </c>
      <c r="U1209">
        <v>2.1085933893301802E-2</v>
      </c>
      <c r="V1209">
        <v>167.55999800000001</v>
      </c>
      <c r="W1209">
        <v>113.599998</v>
      </c>
      <c r="X1209">
        <v>-0.146699681884602</v>
      </c>
      <c r="Y1209">
        <v>9.5096475723260604E-4</v>
      </c>
      <c r="Z1209">
        <v>1.70683183566839</v>
      </c>
      <c r="AA1209">
        <v>3.0357858527530501</v>
      </c>
      <c r="AB1209">
        <v>2.99314080456812</v>
      </c>
      <c r="AC1209" t="s">
        <v>264</v>
      </c>
      <c r="AD1209" t="s">
        <v>296</v>
      </c>
      <c r="AE1209" t="s">
        <v>56</v>
      </c>
      <c r="AF1209" t="s">
        <v>68</v>
      </c>
      <c r="AG1209" t="s">
        <v>297</v>
      </c>
      <c r="AH1209" s="45">
        <v>39706</v>
      </c>
      <c r="AI1209">
        <v>1108524</v>
      </c>
      <c r="AK1209" t="s">
        <v>298</v>
      </c>
      <c r="AL1209" t="s">
        <v>276</v>
      </c>
      <c r="AM1209" t="s">
        <v>245</v>
      </c>
    </row>
    <row r="1210" spans="1:39" x14ac:dyDescent="0.3">
      <c r="A1210" s="1">
        <v>43593</v>
      </c>
      <c r="B1210" t="s">
        <v>10</v>
      </c>
      <c r="C1210" t="s">
        <v>239</v>
      </c>
      <c r="D1210">
        <v>1400</v>
      </c>
      <c r="E1210">
        <v>19</v>
      </c>
      <c r="F1210">
        <v>157.11000100000001</v>
      </c>
      <c r="G1210">
        <v>157.929993</v>
      </c>
      <c r="H1210">
        <v>155.03999299999899</v>
      </c>
      <c r="I1210">
        <v>156.86000100000001</v>
      </c>
      <c r="J1210">
        <v>156.86000100000001</v>
      </c>
      <c r="K1210">
        <v>4061300</v>
      </c>
      <c r="L1210">
        <v>2.4820000000000002</v>
      </c>
      <c r="M1210">
        <v>-2.54927338436324E-4</v>
      </c>
      <c r="N1210">
        <v>-3.3168101590918903E-2</v>
      </c>
      <c r="O1210">
        <v>-1.0779363808524E-2</v>
      </c>
      <c r="P1210">
        <v>-8.0638169951462099E-3</v>
      </c>
      <c r="Q1210">
        <v>0.21140284820205499</v>
      </c>
      <c r="R1210">
        <v>1.6782762413107302E-2</v>
      </c>
      <c r="S1210">
        <v>1.42530206341899E-2</v>
      </c>
      <c r="T1210">
        <v>1.41832759619351E-2</v>
      </c>
      <c r="U1210">
        <v>2.11983469314511E-2</v>
      </c>
      <c r="V1210">
        <v>167.55999800000001</v>
      </c>
      <c r="W1210">
        <v>113.599998</v>
      </c>
      <c r="X1210">
        <v>-0.146699681884602</v>
      </c>
      <c r="Y1210">
        <v>-1.60671540560346E-3</v>
      </c>
      <c r="Z1210">
        <v>1.73043562728734</v>
      </c>
      <c r="AA1210">
        <v>1.90436014460137</v>
      </c>
      <c r="AB1210">
        <v>2.3396180990544</v>
      </c>
      <c r="AC1210" t="s">
        <v>264</v>
      </c>
      <c r="AD1210" t="s">
        <v>296</v>
      </c>
      <c r="AE1210" t="s">
        <v>56</v>
      </c>
      <c r="AF1210" t="s">
        <v>68</v>
      </c>
      <c r="AG1210" t="s">
        <v>297</v>
      </c>
      <c r="AH1210" s="45">
        <v>39706</v>
      </c>
      <c r="AI1210">
        <v>1108524</v>
      </c>
      <c r="AK1210" t="s">
        <v>298</v>
      </c>
      <c r="AL1210" t="s">
        <v>276</v>
      </c>
      <c r="AM1210" t="s">
        <v>245</v>
      </c>
    </row>
    <row r="1211" spans="1:39" x14ac:dyDescent="0.3">
      <c r="A1211" s="1">
        <v>43609</v>
      </c>
      <c r="B1211" t="s">
        <v>10</v>
      </c>
      <c r="C1211" t="s">
        <v>246</v>
      </c>
      <c r="D1211">
        <v>800</v>
      </c>
      <c r="E1211">
        <v>19</v>
      </c>
      <c r="F1211">
        <v>154.88999899999999</v>
      </c>
      <c r="G1211">
        <v>156.929993</v>
      </c>
      <c r="H1211">
        <v>154.16000399999999</v>
      </c>
      <c r="I1211">
        <v>154.509995</v>
      </c>
      <c r="J1211">
        <v>154.509995</v>
      </c>
      <c r="K1211">
        <v>3151700</v>
      </c>
      <c r="L1211">
        <v>2.3239999999999998</v>
      </c>
      <c r="M1211">
        <v>5.1910310248182504E-3</v>
      </c>
      <c r="N1211">
        <v>-3.8832664918990998E-4</v>
      </c>
      <c r="O1211">
        <v>-3.2161227700774703E-2</v>
      </c>
      <c r="P1211">
        <v>-4.33791130413178E-2</v>
      </c>
      <c r="Q1211">
        <v>0.18752567618696001</v>
      </c>
      <c r="R1211">
        <v>1.4910307079029E-2</v>
      </c>
      <c r="S1211">
        <v>1.9830131829362999E-2</v>
      </c>
      <c r="T1211">
        <v>1.6196110567991601E-2</v>
      </c>
      <c r="U1211">
        <v>2.1565798235120899E-2</v>
      </c>
      <c r="V1211">
        <v>167.55999800000001</v>
      </c>
      <c r="W1211">
        <v>113.599998</v>
      </c>
      <c r="X1211">
        <v>-0.146699681884602</v>
      </c>
      <c r="Y1211">
        <v>1.3526439988342199E-3</v>
      </c>
      <c r="Z1211">
        <v>1.74539008634839</v>
      </c>
      <c r="AA1211">
        <v>1.5884357869313901</v>
      </c>
      <c r="AB1211">
        <v>1.7761218643077099</v>
      </c>
      <c r="AC1211" t="s">
        <v>264</v>
      </c>
      <c r="AD1211" t="s">
        <v>296</v>
      </c>
      <c r="AE1211" t="s">
        <v>56</v>
      </c>
      <c r="AF1211" t="s">
        <v>68</v>
      </c>
      <c r="AG1211" t="s">
        <v>297</v>
      </c>
      <c r="AH1211" s="45">
        <v>39706</v>
      </c>
      <c r="AI1211">
        <v>1108524</v>
      </c>
      <c r="AK1211" t="s">
        <v>298</v>
      </c>
      <c r="AL1211" t="s">
        <v>276</v>
      </c>
      <c r="AM1211" t="s">
        <v>245</v>
      </c>
    </row>
    <row r="1212" spans="1:39" x14ac:dyDescent="0.3">
      <c r="A1212" s="1">
        <v>43622</v>
      </c>
      <c r="B1212" t="s">
        <v>10</v>
      </c>
      <c r="C1212" t="s">
        <v>246</v>
      </c>
      <c r="D1212">
        <v>2000</v>
      </c>
      <c r="E1212">
        <v>19</v>
      </c>
      <c r="F1212">
        <v>158.5</v>
      </c>
      <c r="G1212">
        <v>160</v>
      </c>
      <c r="H1212">
        <v>157.33000200000001</v>
      </c>
      <c r="I1212">
        <v>159.30999800000001</v>
      </c>
      <c r="J1212">
        <v>159.30999800000001</v>
      </c>
      <c r="K1212">
        <v>5601200</v>
      </c>
      <c r="L1212">
        <v>2.1240000000000001</v>
      </c>
      <c r="M1212">
        <v>5.4759916538729501E-3</v>
      </c>
      <c r="N1212">
        <v>2.3177809802389801E-2</v>
      </c>
      <c r="O1212">
        <v>-1.9826024739128499E-2</v>
      </c>
      <c r="P1212">
        <v>2.3563326725961901E-2</v>
      </c>
      <c r="Q1212">
        <v>0.17211709271268399</v>
      </c>
      <c r="R1212">
        <v>4.0083169411078597E-2</v>
      </c>
      <c r="S1212">
        <v>2.5903535134753301E-2</v>
      </c>
      <c r="T1212">
        <v>1.8705509573995398E-2</v>
      </c>
      <c r="U1212">
        <v>2.21276539281338E-2</v>
      </c>
      <c r="V1212">
        <v>167.55999800000001</v>
      </c>
      <c r="W1212">
        <v>113.599998</v>
      </c>
      <c r="X1212">
        <v>-0.146699681884602</v>
      </c>
      <c r="Y1212">
        <v>6.1168407152111899E-3</v>
      </c>
      <c r="Z1212">
        <v>1.77424453865397</v>
      </c>
      <c r="AA1212">
        <v>1.3966809346621201</v>
      </c>
      <c r="AB1212">
        <v>1.23658113828317</v>
      </c>
      <c r="AC1212" t="s">
        <v>264</v>
      </c>
      <c r="AD1212" t="s">
        <v>296</v>
      </c>
      <c r="AE1212" t="s">
        <v>56</v>
      </c>
      <c r="AF1212" t="s">
        <v>68</v>
      </c>
      <c r="AG1212" t="s">
        <v>297</v>
      </c>
      <c r="AH1212" s="45">
        <v>39706</v>
      </c>
      <c r="AI1212">
        <v>1108524</v>
      </c>
      <c r="AK1212" t="s">
        <v>298</v>
      </c>
      <c r="AL1212" t="s">
        <v>276</v>
      </c>
      <c r="AM1212" t="s">
        <v>245</v>
      </c>
    </row>
    <row r="1213" spans="1:39" x14ac:dyDescent="0.3">
      <c r="A1213" s="1">
        <v>43623</v>
      </c>
      <c r="B1213" t="s">
        <v>10</v>
      </c>
      <c r="C1213" t="s">
        <v>246</v>
      </c>
      <c r="D1213">
        <v>1100</v>
      </c>
      <c r="E1213">
        <v>19</v>
      </c>
      <c r="F1213">
        <v>159.83999599999899</v>
      </c>
      <c r="G1213">
        <v>162.990005</v>
      </c>
      <c r="H1213">
        <v>159.5</v>
      </c>
      <c r="I1213">
        <v>161.270004</v>
      </c>
      <c r="J1213">
        <v>161.270004</v>
      </c>
      <c r="K1213">
        <v>7175300</v>
      </c>
      <c r="L1213">
        <v>2.0840000000000001</v>
      </c>
      <c r="M1213">
        <v>1.22280267648855E-2</v>
      </c>
      <c r="N1213">
        <v>6.30885883569344E-2</v>
      </c>
      <c r="O1213">
        <v>2.74713822974809E-2</v>
      </c>
      <c r="P1213">
        <v>3.9267877902969199E-2</v>
      </c>
      <c r="Q1213">
        <v>0.17373940571881999</v>
      </c>
      <c r="R1213">
        <v>3.57814195824342E-2</v>
      </c>
      <c r="S1213">
        <v>2.4875004063452E-2</v>
      </c>
      <c r="T1213">
        <v>1.87579374273182E-2</v>
      </c>
      <c r="U1213">
        <v>2.2130788084880101E-2</v>
      </c>
      <c r="V1213">
        <v>167.55999800000001</v>
      </c>
      <c r="W1213">
        <v>113.599998</v>
      </c>
      <c r="X1213">
        <v>-0.146699681884602</v>
      </c>
      <c r="Y1213">
        <v>1.0442979367750601E-2</v>
      </c>
      <c r="Z1213">
        <v>1.7730647815876901</v>
      </c>
      <c r="AA1213">
        <v>1.4096437241270099</v>
      </c>
      <c r="AB1213">
        <v>1.25968950272606</v>
      </c>
      <c r="AC1213" t="s">
        <v>264</v>
      </c>
      <c r="AD1213" t="s">
        <v>296</v>
      </c>
      <c r="AE1213" t="s">
        <v>56</v>
      </c>
      <c r="AF1213" t="s">
        <v>68</v>
      </c>
      <c r="AG1213" t="s">
        <v>297</v>
      </c>
      <c r="AH1213" s="45">
        <v>39706</v>
      </c>
      <c r="AI1213">
        <v>1108524</v>
      </c>
      <c r="AK1213" t="s">
        <v>298</v>
      </c>
      <c r="AL1213" t="s">
        <v>276</v>
      </c>
      <c r="AM1213" t="s">
        <v>245</v>
      </c>
    </row>
    <row r="1214" spans="1:39" x14ac:dyDescent="0.3">
      <c r="A1214" s="1">
        <v>43626</v>
      </c>
      <c r="B1214" t="s">
        <v>10</v>
      </c>
      <c r="C1214" t="s">
        <v>246</v>
      </c>
      <c r="D1214">
        <v>1200</v>
      </c>
      <c r="E1214">
        <v>19</v>
      </c>
      <c r="F1214">
        <v>153.479996</v>
      </c>
      <c r="G1214">
        <v>157.449997</v>
      </c>
      <c r="H1214">
        <v>150.83000200000001</v>
      </c>
      <c r="I1214">
        <v>152.78999299999899</v>
      </c>
      <c r="J1214">
        <v>152.78999299999899</v>
      </c>
      <c r="K1214">
        <v>29856300</v>
      </c>
      <c r="L1214">
        <v>2.1429999999999998</v>
      </c>
      <c r="M1214">
        <v>-5.40156200454441E-2</v>
      </c>
      <c r="N1214">
        <v>5.1641182509171199E-2</v>
      </c>
      <c r="O1214">
        <v>-2.6289310409526902E-2</v>
      </c>
      <c r="P1214">
        <v>-3.1312964181972401E-2</v>
      </c>
      <c r="Q1214">
        <v>0.13939214622130999</v>
      </c>
      <c r="R1214">
        <v>4.0278859058555799E-2</v>
      </c>
      <c r="S1214">
        <v>2.7528853419386198E-2</v>
      </c>
      <c r="T1214">
        <v>1.98654856258801E-2</v>
      </c>
      <c r="U1214">
        <v>2.23612356051817E-2</v>
      </c>
      <c r="V1214">
        <v>167.55999800000001</v>
      </c>
      <c r="W1214">
        <v>113.599998</v>
      </c>
      <c r="X1214">
        <v>-0.15205335500848699</v>
      </c>
      <c r="Y1214">
        <v>4.6492198743191201E-3</v>
      </c>
      <c r="Z1214">
        <v>1.7604135996452399</v>
      </c>
      <c r="AA1214">
        <v>1.08060993629569</v>
      </c>
      <c r="AB1214">
        <v>1.29861827482688</v>
      </c>
      <c r="AC1214" t="s">
        <v>264</v>
      </c>
      <c r="AD1214" t="s">
        <v>296</v>
      </c>
      <c r="AE1214" t="s">
        <v>56</v>
      </c>
      <c r="AF1214" t="s">
        <v>68</v>
      </c>
      <c r="AG1214" t="s">
        <v>297</v>
      </c>
      <c r="AH1214" s="45">
        <v>39706</v>
      </c>
      <c r="AI1214">
        <v>1108524</v>
      </c>
      <c r="AK1214" t="s">
        <v>298</v>
      </c>
      <c r="AL1214" t="s">
        <v>276</v>
      </c>
      <c r="AM1214" t="s">
        <v>245</v>
      </c>
    </row>
    <row r="1215" spans="1:39" x14ac:dyDescent="0.3">
      <c r="A1215" s="1">
        <v>43627</v>
      </c>
      <c r="B1215" t="s">
        <v>10</v>
      </c>
      <c r="C1215" t="s">
        <v>246</v>
      </c>
      <c r="D1215">
        <v>2600</v>
      </c>
      <c r="E1215">
        <v>19</v>
      </c>
      <c r="F1215">
        <v>155.30999800000001</v>
      </c>
      <c r="G1215">
        <v>155.71000699999999</v>
      </c>
      <c r="H1215">
        <v>148.78999299999899</v>
      </c>
      <c r="I1215">
        <v>150.14999399999999</v>
      </c>
      <c r="J1215">
        <v>150.14999399999999</v>
      </c>
      <c r="K1215">
        <v>15214300</v>
      </c>
      <c r="L1215">
        <v>2.14</v>
      </c>
      <c r="M1215">
        <v>-1.7429629280806599E-2</v>
      </c>
      <c r="N1215">
        <v>-4.3859986415750304E-3</v>
      </c>
      <c r="O1215">
        <v>-4.0206447642994601E-2</v>
      </c>
      <c r="P1215">
        <v>-5.2730855730007402E-2</v>
      </c>
      <c r="Q1215">
        <v>0.117308590262379</v>
      </c>
      <c r="R1215">
        <v>3.8187307656216099E-2</v>
      </c>
      <c r="S1215">
        <v>2.7743710168304701E-2</v>
      </c>
      <c r="T1215">
        <v>1.99704781479365E-2</v>
      </c>
      <c r="U1215">
        <v>2.2388356726492899E-2</v>
      </c>
      <c r="V1215">
        <v>167.55999800000001</v>
      </c>
      <c r="W1215">
        <v>113.599998</v>
      </c>
      <c r="X1215">
        <v>-0.15205335500848699</v>
      </c>
      <c r="Y1215">
        <v>-3.4994119269314301E-4</v>
      </c>
      <c r="Z1215">
        <v>1.7609158028435601</v>
      </c>
      <c r="AA1215">
        <v>0.87186257517620303</v>
      </c>
      <c r="AB1215">
        <v>1.2426819933536299</v>
      </c>
      <c r="AC1215" t="s">
        <v>264</v>
      </c>
      <c r="AD1215" t="s">
        <v>296</v>
      </c>
      <c r="AE1215" t="s">
        <v>56</v>
      </c>
      <c r="AF1215" t="s">
        <v>68</v>
      </c>
      <c r="AG1215" t="s">
        <v>297</v>
      </c>
      <c r="AH1215" s="45">
        <v>39706</v>
      </c>
      <c r="AI1215">
        <v>1108524</v>
      </c>
      <c r="AK1215" t="s">
        <v>298</v>
      </c>
      <c r="AL1215" t="s">
        <v>276</v>
      </c>
      <c r="AM1215" t="s">
        <v>245</v>
      </c>
    </row>
    <row r="1216" spans="1:39" x14ac:dyDescent="0.3">
      <c r="A1216" s="1">
        <v>43629</v>
      </c>
      <c r="B1216" t="s">
        <v>10</v>
      </c>
      <c r="C1216" t="s">
        <v>239</v>
      </c>
      <c r="D1216">
        <v>2300</v>
      </c>
      <c r="E1216">
        <v>19</v>
      </c>
      <c r="F1216">
        <v>152.16000399999999</v>
      </c>
      <c r="G1216">
        <v>152.240005</v>
      </c>
      <c r="H1216">
        <v>150.25</v>
      </c>
      <c r="I1216">
        <v>151.33999599999899</v>
      </c>
      <c r="J1216">
        <v>151.33999599999899</v>
      </c>
      <c r="K1216">
        <v>5173800</v>
      </c>
      <c r="L1216">
        <v>2.0910000000000002</v>
      </c>
      <c r="M1216">
        <v>3.9651709587846298E-4</v>
      </c>
      <c r="N1216">
        <v>-5.1323042194842301E-2</v>
      </c>
      <c r="O1216">
        <v>-1.1888859265684899E-2</v>
      </c>
      <c r="P1216">
        <v>-5.98236247715477E-2</v>
      </c>
      <c r="Q1216">
        <v>0.104964146184854</v>
      </c>
      <c r="R1216">
        <v>2.69284471916942E-2</v>
      </c>
      <c r="S1216">
        <v>2.5707561002675301E-2</v>
      </c>
      <c r="T1216">
        <v>1.9939097512370701E-2</v>
      </c>
      <c r="U1216">
        <v>2.2367989713659601E-2</v>
      </c>
      <c r="V1216">
        <v>167.55999800000001</v>
      </c>
      <c r="W1216">
        <v>113.599998</v>
      </c>
      <c r="X1216">
        <v>-0.15205335500848699</v>
      </c>
      <c r="Y1216">
        <v>4.0890106107655602E-3</v>
      </c>
      <c r="Z1216">
        <v>1.7577600460874301</v>
      </c>
      <c r="AA1216">
        <v>0.75468229373245499</v>
      </c>
      <c r="AB1216">
        <v>1.00435540592382</v>
      </c>
      <c r="AC1216" t="s">
        <v>264</v>
      </c>
      <c r="AD1216" t="s">
        <v>296</v>
      </c>
      <c r="AE1216" t="s">
        <v>56</v>
      </c>
      <c r="AF1216" t="s">
        <v>68</v>
      </c>
      <c r="AG1216" t="s">
        <v>297</v>
      </c>
      <c r="AH1216" s="45">
        <v>39706</v>
      </c>
      <c r="AI1216">
        <v>1108524</v>
      </c>
      <c r="AK1216" t="s">
        <v>298</v>
      </c>
      <c r="AL1216" t="s">
        <v>276</v>
      </c>
      <c r="AM1216" t="s">
        <v>245</v>
      </c>
    </row>
    <row r="1217" spans="1:39" x14ac:dyDescent="0.3">
      <c r="A1217" s="1">
        <v>43560</v>
      </c>
      <c r="B1217" t="s">
        <v>10</v>
      </c>
      <c r="C1217" t="s">
        <v>239</v>
      </c>
      <c r="D1217">
        <v>1800</v>
      </c>
      <c r="E1217">
        <v>20</v>
      </c>
      <c r="F1217">
        <v>159.63000500000001</v>
      </c>
      <c r="G1217">
        <v>160.240005</v>
      </c>
      <c r="H1217">
        <v>158.020004</v>
      </c>
      <c r="I1217">
        <v>158.55999800000001</v>
      </c>
      <c r="J1217">
        <v>158.55999800000001</v>
      </c>
      <c r="K1217">
        <v>4315300</v>
      </c>
      <c r="L1217">
        <v>2.5009999999999999</v>
      </c>
      <c r="M1217">
        <v>2.5226441251315702E-4</v>
      </c>
      <c r="N1217">
        <v>1.19902203615811E-3</v>
      </c>
      <c r="O1217">
        <v>1.1225772241502599E-2</v>
      </c>
      <c r="P1217">
        <v>0.139169219160172</v>
      </c>
      <c r="Q1217">
        <v>0.28667347848283598</v>
      </c>
      <c r="R1217">
        <v>1.6948973599165602E-2</v>
      </c>
      <c r="S1217">
        <v>1.4807475307543101E-2</v>
      </c>
      <c r="T1217">
        <v>1.5142224152511799E-2</v>
      </c>
      <c r="U1217">
        <v>2.13418440646003E-2</v>
      </c>
      <c r="V1217">
        <v>166.990005</v>
      </c>
      <c r="W1217">
        <v>113.599998</v>
      </c>
      <c r="X1217">
        <v>-0.146699681884602</v>
      </c>
      <c r="Y1217">
        <v>4.62571739556182E-3</v>
      </c>
      <c r="Z1217">
        <v>1.69842687684514</v>
      </c>
      <c r="AA1217">
        <v>2.7580162297347002</v>
      </c>
      <c r="AB1217">
        <v>3.0312253470466501</v>
      </c>
      <c r="AC1217" t="s">
        <v>265</v>
      </c>
      <c r="AD1217" t="s">
        <v>296</v>
      </c>
      <c r="AE1217" t="s">
        <v>56</v>
      </c>
      <c r="AF1217" t="s">
        <v>68</v>
      </c>
      <c r="AG1217" t="s">
        <v>297</v>
      </c>
      <c r="AH1217" s="45">
        <v>39706</v>
      </c>
      <c r="AI1217">
        <v>1108524</v>
      </c>
      <c r="AK1217" t="s">
        <v>298</v>
      </c>
      <c r="AL1217" t="s">
        <v>276</v>
      </c>
      <c r="AM1217" t="s">
        <v>245</v>
      </c>
    </row>
    <row r="1218" spans="1:39" x14ac:dyDescent="0.3">
      <c r="A1218" s="1">
        <v>43565</v>
      </c>
      <c r="B1218" t="s">
        <v>10</v>
      </c>
      <c r="C1218" t="s">
        <v>239</v>
      </c>
      <c r="D1218">
        <v>2400</v>
      </c>
      <c r="E1218">
        <v>20</v>
      </c>
      <c r="F1218">
        <v>158.199997</v>
      </c>
      <c r="G1218">
        <v>160.38000500000001</v>
      </c>
      <c r="H1218">
        <v>157.64999399999999</v>
      </c>
      <c r="I1218">
        <v>160.240005</v>
      </c>
      <c r="J1218">
        <v>160.240005</v>
      </c>
      <c r="K1218">
        <v>3414700</v>
      </c>
      <c r="L1218">
        <v>2.4769999999999999</v>
      </c>
      <c r="M1218">
        <v>2.06180119029978E-2</v>
      </c>
      <c r="N1218">
        <v>-1.47434374724077E-2</v>
      </c>
      <c r="O1218">
        <v>1.6295374628679801E-2</v>
      </c>
      <c r="P1218">
        <v>9.3134562099948401E-2</v>
      </c>
      <c r="Q1218">
        <v>0.293440053436897</v>
      </c>
      <c r="R1218">
        <v>1.6766939138483299E-2</v>
      </c>
      <c r="S1218">
        <v>1.5070446865559301E-2</v>
      </c>
      <c r="T1218">
        <v>1.4691490724245001E-2</v>
      </c>
      <c r="U1218">
        <v>2.12866866110514E-2</v>
      </c>
      <c r="V1218">
        <v>166.990005</v>
      </c>
      <c r="W1218">
        <v>113.599998</v>
      </c>
      <c r="X1218">
        <v>-0.146699681884602</v>
      </c>
      <c r="Y1218">
        <v>3.47183783585567E-3</v>
      </c>
      <c r="Z1218">
        <v>1.71843638775053</v>
      </c>
      <c r="AA1218">
        <v>2.8277076968352599</v>
      </c>
      <c r="AB1218">
        <v>2.8268470699663499</v>
      </c>
      <c r="AC1218" t="s">
        <v>265</v>
      </c>
      <c r="AD1218" t="s">
        <v>296</v>
      </c>
      <c r="AE1218" t="s">
        <v>56</v>
      </c>
      <c r="AF1218" t="s">
        <v>68</v>
      </c>
      <c r="AG1218" t="s">
        <v>297</v>
      </c>
      <c r="AH1218" s="45">
        <v>39706</v>
      </c>
      <c r="AI1218">
        <v>1108524</v>
      </c>
      <c r="AK1218" t="s">
        <v>298</v>
      </c>
      <c r="AL1218" t="s">
        <v>276</v>
      </c>
      <c r="AM1218" t="s">
        <v>245</v>
      </c>
    </row>
    <row r="1219" spans="1:39" x14ac:dyDescent="0.3">
      <c r="A1219" s="1">
        <v>43591</v>
      </c>
      <c r="B1219" t="s">
        <v>10</v>
      </c>
      <c r="C1219" t="s">
        <v>246</v>
      </c>
      <c r="D1219">
        <v>1900</v>
      </c>
      <c r="E1219">
        <v>20</v>
      </c>
      <c r="F1219">
        <v>158.61999499999999</v>
      </c>
      <c r="G1219">
        <v>162.83999599999899</v>
      </c>
      <c r="H1219">
        <v>157.86000100000001</v>
      </c>
      <c r="I1219">
        <v>162.5</v>
      </c>
      <c r="J1219">
        <v>162.5</v>
      </c>
      <c r="K1219">
        <v>2520600</v>
      </c>
      <c r="L1219">
        <v>2.5</v>
      </c>
      <c r="M1219">
        <v>-5.1558916715406904E-3</v>
      </c>
      <c r="N1219">
        <v>-1.74469196511324E-2</v>
      </c>
      <c r="O1219">
        <v>-7.3815826337312999E-4</v>
      </c>
      <c r="P1219">
        <v>2.98566864200158E-2</v>
      </c>
      <c r="Q1219">
        <v>0.26709540669163601</v>
      </c>
      <c r="R1219">
        <v>1.0461639710037E-2</v>
      </c>
      <c r="S1219">
        <v>1.32621364156297E-2</v>
      </c>
      <c r="T1219">
        <v>1.35139978239356E-2</v>
      </c>
      <c r="U1219">
        <v>2.1095871741474301E-2</v>
      </c>
      <c r="V1219">
        <v>167.55999800000001</v>
      </c>
      <c r="W1219">
        <v>113.599998</v>
      </c>
      <c r="X1219">
        <v>-0.146699681884602</v>
      </c>
      <c r="Y1219">
        <v>-4.4810132310555703E-3</v>
      </c>
      <c r="Z1219">
        <v>1.7174735434445301</v>
      </c>
      <c r="AA1219">
        <v>2.4902546843175699</v>
      </c>
      <c r="AB1219">
        <v>2.7051616589048302</v>
      </c>
      <c r="AC1219" t="s">
        <v>265</v>
      </c>
      <c r="AD1219" t="s">
        <v>296</v>
      </c>
      <c r="AE1219" t="s">
        <v>56</v>
      </c>
      <c r="AF1219" t="s">
        <v>68</v>
      </c>
      <c r="AG1219" t="s">
        <v>297</v>
      </c>
      <c r="AH1219" s="45">
        <v>39706</v>
      </c>
      <c r="AI1219">
        <v>1108524</v>
      </c>
      <c r="AK1219" t="s">
        <v>298</v>
      </c>
      <c r="AL1219" t="s">
        <v>276</v>
      </c>
      <c r="AM1219" t="s">
        <v>245</v>
      </c>
    </row>
    <row r="1220" spans="1:39" x14ac:dyDescent="0.3">
      <c r="A1220" s="1">
        <v>43595</v>
      </c>
      <c r="B1220" t="s">
        <v>10</v>
      </c>
      <c r="C1220" t="s">
        <v>239</v>
      </c>
      <c r="D1220">
        <v>2200</v>
      </c>
      <c r="E1220">
        <v>20</v>
      </c>
      <c r="F1220">
        <v>156.279999</v>
      </c>
      <c r="G1220">
        <v>160.61000100000001</v>
      </c>
      <c r="H1220">
        <v>154.38000500000001</v>
      </c>
      <c r="I1220">
        <v>159.94000199999999</v>
      </c>
      <c r="J1220">
        <v>159.94000199999999</v>
      </c>
      <c r="K1220">
        <v>4462200</v>
      </c>
      <c r="L1220">
        <v>2.4550000000000001</v>
      </c>
      <c r="M1220">
        <v>2.2957555296139801E-2</v>
      </c>
      <c r="N1220">
        <v>-2.1035136032899901E-2</v>
      </c>
      <c r="O1220">
        <v>1.8744046750673201E-2</v>
      </c>
      <c r="P1220">
        <v>2.06570877687231E-2</v>
      </c>
      <c r="Q1220">
        <v>0.209343420658781</v>
      </c>
      <c r="R1220">
        <v>2.0660355729589401E-2</v>
      </c>
      <c r="S1220">
        <v>1.4966701623030499E-2</v>
      </c>
      <c r="T1220">
        <v>1.4178129926877401E-2</v>
      </c>
      <c r="U1220">
        <v>2.1225723055548901E-2</v>
      </c>
      <c r="V1220">
        <v>167.55999800000001</v>
      </c>
      <c r="W1220">
        <v>113.599998</v>
      </c>
      <c r="X1220">
        <v>-0.146699681884602</v>
      </c>
      <c r="Y1220">
        <v>3.7133938472042301E-3</v>
      </c>
      <c r="Z1220">
        <v>1.7370422040525899</v>
      </c>
      <c r="AA1220">
        <v>1.8690648814006099</v>
      </c>
      <c r="AB1220">
        <v>2.0105817939886599</v>
      </c>
      <c r="AC1220" t="s">
        <v>265</v>
      </c>
      <c r="AD1220" t="s">
        <v>296</v>
      </c>
      <c r="AE1220" t="s">
        <v>56</v>
      </c>
      <c r="AF1220" t="s">
        <v>68</v>
      </c>
      <c r="AG1220" t="s">
        <v>297</v>
      </c>
      <c r="AH1220" s="45">
        <v>39706</v>
      </c>
      <c r="AI1220">
        <v>1108524</v>
      </c>
      <c r="AK1220" t="s">
        <v>298</v>
      </c>
      <c r="AL1220" t="s">
        <v>276</v>
      </c>
      <c r="AM1220" t="s">
        <v>245</v>
      </c>
    </row>
    <row r="1221" spans="1:39" x14ac:dyDescent="0.3">
      <c r="A1221" s="1">
        <v>43602</v>
      </c>
      <c r="B1221" t="s">
        <v>10</v>
      </c>
      <c r="C1221" t="s">
        <v>239</v>
      </c>
      <c r="D1221">
        <v>1500</v>
      </c>
      <c r="E1221">
        <v>20</v>
      </c>
      <c r="F1221">
        <v>156.179993</v>
      </c>
      <c r="G1221">
        <v>157.16000399999999</v>
      </c>
      <c r="H1221">
        <v>153.16999799999999</v>
      </c>
      <c r="I1221">
        <v>154.570007</v>
      </c>
      <c r="J1221">
        <v>154.570007</v>
      </c>
      <c r="K1221">
        <v>5314000</v>
      </c>
      <c r="L1221">
        <v>2.3929999999999998</v>
      </c>
      <c r="M1221">
        <v>-2.4981263699365999E-2</v>
      </c>
      <c r="N1221">
        <v>-3.4151643957281701E-2</v>
      </c>
      <c r="O1221">
        <v>-2.6305512726788199E-2</v>
      </c>
      <c r="P1221">
        <v>-2.8571523605994801E-2</v>
      </c>
      <c r="Q1221">
        <v>0.18261921510232301</v>
      </c>
      <c r="R1221">
        <v>3.2086316312694298E-2</v>
      </c>
      <c r="S1221">
        <v>2.01345759745323E-2</v>
      </c>
      <c r="T1221">
        <v>1.5969362315797601E-2</v>
      </c>
      <c r="U1221">
        <v>2.1578609915368401E-2</v>
      </c>
      <c r="V1221">
        <v>167.55999800000001</v>
      </c>
      <c r="W1221">
        <v>113.599998</v>
      </c>
      <c r="X1221">
        <v>-0.146699681884602</v>
      </c>
      <c r="Y1221">
        <v>-5.8544371529206298E-3</v>
      </c>
      <c r="Z1221">
        <v>1.75324115169025</v>
      </c>
      <c r="AA1221">
        <v>1.5637921051028201</v>
      </c>
      <c r="AB1221">
        <v>1.6293430579174399</v>
      </c>
      <c r="AC1221" t="s">
        <v>265</v>
      </c>
      <c r="AD1221" t="s">
        <v>296</v>
      </c>
      <c r="AE1221" t="s">
        <v>56</v>
      </c>
      <c r="AF1221" t="s">
        <v>68</v>
      </c>
      <c r="AG1221" t="s">
        <v>297</v>
      </c>
      <c r="AH1221" s="45">
        <v>39706</v>
      </c>
      <c r="AI1221">
        <v>1108524</v>
      </c>
      <c r="AK1221" t="s">
        <v>298</v>
      </c>
      <c r="AL1221" t="s">
        <v>276</v>
      </c>
      <c r="AM1221" t="s">
        <v>245</v>
      </c>
    </row>
    <row r="1222" spans="1:39" x14ac:dyDescent="0.3">
      <c r="A1222" s="1">
        <v>43627</v>
      </c>
      <c r="B1222" t="s">
        <v>10</v>
      </c>
      <c r="C1222" t="s">
        <v>239</v>
      </c>
      <c r="D1222">
        <v>1800</v>
      </c>
      <c r="E1222">
        <v>20</v>
      </c>
      <c r="F1222">
        <v>155.30999800000001</v>
      </c>
      <c r="G1222">
        <v>155.71000699999999</v>
      </c>
      <c r="H1222">
        <v>148.78999299999899</v>
      </c>
      <c r="I1222">
        <v>150.14999399999999</v>
      </c>
      <c r="J1222">
        <v>150.14999399999999</v>
      </c>
      <c r="K1222">
        <v>15214300</v>
      </c>
      <c r="L1222">
        <v>2.14</v>
      </c>
      <c r="M1222">
        <v>-1.7429629280806599E-2</v>
      </c>
      <c r="N1222">
        <v>-4.3859986415750304E-3</v>
      </c>
      <c r="O1222">
        <v>-4.0206447642994601E-2</v>
      </c>
      <c r="P1222">
        <v>-5.2730855730007402E-2</v>
      </c>
      <c r="Q1222">
        <v>0.117308590262379</v>
      </c>
      <c r="R1222">
        <v>3.8187307656216099E-2</v>
      </c>
      <c r="S1222">
        <v>2.7743710168304701E-2</v>
      </c>
      <c r="T1222">
        <v>1.99704781479365E-2</v>
      </c>
      <c r="U1222">
        <v>2.2388356726492899E-2</v>
      </c>
      <c r="V1222">
        <v>167.55999800000001</v>
      </c>
      <c r="W1222">
        <v>113.599998</v>
      </c>
      <c r="X1222">
        <v>-0.15205335500848699</v>
      </c>
      <c r="Y1222">
        <v>-3.4994119269314301E-4</v>
      </c>
      <c r="Z1222">
        <v>1.7609158028435601</v>
      </c>
      <c r="AA1222">
        <v>0.87186257517620303</v>
      </c>
      <c r="AB1222">
        <v>1.2426819933536299</v>
      </c>
      <c r="AC1222" t="s">
        <v>265</v>
      </c>
      <c r="AD1222" t="s">
        <v>296</v>
      </c>
      <c r="AE1222" t="s">
        <v>56</v>
      </c>
      <c r="AF1222" t="s">
        <v>68</v>
      </c>
      <c r="AG1222" t="s">
        <v>297</v>
      </c>
      <c r="AH1222" s="45">
        <v>39706</v>
      </c>
      <c r="AI1222">
        <v>1108524</v>
      </c>
      <c r="AK1222" t="s">
        <v>298</v>
      </c>
      <c r="AL1222" t="s">
        <v>276</v>
      </c>
      <c r="AM1222" t="s">
        <v>245</v>
      </c>
    </row>
    <row r="1223" spans="1:39" x14ac:dyDescent="0.3">
      <c r="A1223" s="1">
        <v>43628</v>
      </c>
      <c r="B1223" t="s">
        <v>10</v>
      </c>
      <c r="C1223" t="s">
        <v>246</v>
      </c>
      <c r="D1223">
        <v>1400</v>
      </c>
      <c r="E1223">
        <v>20</v>
      </c>
      <c r="F1223">
        <v>151.11000100000001</v>
      </c>
      <c r="G1223">
        <v>152.320007</v>
      </c>
      <c r="H1223">
        <v>150.14999399999999</v>
      </c>
      <c r="I1223">
        <v>151.279999</v>
      </c>
      <c r="J1223">
        <v>151.279999</v>
      </c>
      <c r="K1223">
        <v>7161300</v>
      </c>
      <c r="L1223">
        <v>2.1269999999999998</v>
      </c>
      <c r="M1223">
        <v>7.4976632706443697E-3</v>
      </c>
      <c r="N1223">
        <v>-4.6243567636847803E-2</v>
      </c>
      <c r="O1223">
        <v>-5.5666339668490002E-2</v>
      </c>
      <c r="P1223">
        <v>-5.4853179342213003E-2</v>
      </c>
      <c r="Q1223">
        <v>0.12144191251502399</v>
      </c>
      <c r="R1223">
        <v>2.7520500331023101E-2</v>
      </c>
      <c r="S1223">
        <v>2.7277913784813802E-2</v>
      </c>
      <c r="T1223">
        <v>1.99543375481426E-2</v>
      </c>
      <c r="U1223">
        <v>2.23920026903889E-2</v>
      </c>
      <c r="V1223">
        <v>167.55999800000001</v>
      </c>
      <c r="W1223">
        <v>113.599998</v>
      </c>
      <c r="X1223">
        <v>-0.15205335500848699</v>
      </c>
      <c r="Y1223">
        <v>-2.0396578921351798E-3</v>
      </c>
      <c r="Z1223">
        <v>1.7598580969098701</v>
      </c>
      <c r="AA1223">
        <v>0.90497850028776505</v>
      </c>
      <c r="AB1223">
        <v>1.1327551341097499</v>
      </c>
      <c r="AC1223" t="s">
        <v>265</v>
      </c>
      <c r="AD1223" t="s">
        <v>296</v>
      </c>
      <c r="AE1223" t="s">
        <v>56</v>
      </c>
      <c r="AF1223" t="s">
        <v>68</v>
      </c>
      <c r="AG1223" t="s">
        <v>297</v>
      </c>
      <c r="AH1223" s="45">
        <v>39706</v>
      </c>
      <c r="AI1223">
        <v>1108524</v>
      </c>
      <c r="AK1223" t="s">
        <v>298</v>
      </c>
      <c r="AL1223" t="s">
        <v>276</v>
      </c>
      <c r="AM1223" t="s">
        <v>245</v>
      </c>
    </row>
    <row r="1224" spans="1:39" x14ac:dyDescent="0.3">
      <c r="A1224" s="1">
        <v>43570</v>
      </c>
      <c r="B1224" t="s">
        <v>11</v>
      </c>
      <c r="C1224" t="s">
        <v>246</v>
      </c>
      <c r="D1224">
        <v>100</v>
      </c>
      <c r="E1224">
        <v>1</v>
      </c>
      <c r="F1224">
        <v>35.139998999999897</v>
      </c>
      <c r="G1224">
        <v>35.150002000000001</v>
      </c>
      <c r="H1224">
        <v>34.729999999999997</v>
      </c>
      <c r="I1224">
        <v>34.959998999999897</v>
      </c>
      <c r="J1224">
        <v>34.720463000000002</v>
      </c>
      <c r="K1224">
        <v>2183900</v>
      </c>
      <c r="L1224">
        <v>2.5529999999999999</v>
      </c>
      <c r="M1224">
        <v>-1.4292585891763499E-3</v>
      </c>
      <c r="N1224">
        <v>8.0413549918023491E-3</v>
      </c>
      <c r="O1224">
        <v>2.1394143769929898E-2</v>
      </c>
      <c r="P1224">
        <v>0.16376509937893799</v>
      </c>
      <c r="Q1224">
        <v>0.26648395119279</v>
      </c>
      <c r="R1224">
        <v>8.6551271117300908E-3</v>
      </c>
      <c r="S1224">
        <v>1.1315144940868001E-2</v>
      </c>
      <c r="T1224">
        <v>1.7243102013090698E-2</v>
      </c>
      <c r="U1224">
        <v>1.80680588817375E-2</v>
      </c>
      <c r="V1224">
        <v>36.560001</v>
      </c>
      <c r="W1224">
        <v>26.110001</v>
      </c>
      <c r="X1224">
        <v>-0.15557582040977699</v>
      </c>
      <c r="Y1224">
        <v>-6.2956724975841202E-4</v>
      </c>
      <c r="Z1224">
        <v>1.3134241361468899</v>
      </c>
      <c r="AA1224">
        <v>2.1658863307399701</v>
      </c>
      <c r="AB1224">
        <v>2.1612694350405302</v>
      </c>
      <c r="AC1224" t="s">
        <v>240</v>
      </c>
      <c r="AD1224" t="s">
        <v>299</v>
      </c>
      <c r="AE1224" t="s">
        <v>56</v>
      </c>
      <c r="AF1224" t="s">
        <v>77</v>
      </c>
      <c r="AG1224" t="s">
        <v>300</v>
      </c>
      <c r="AI1224">
        <v>24741</v>
      </c>
      <c r="AJ1224">
        <v>1851</v>
      </c>
      <c r="AK1224" t="s">
        <v>301</v>
      </c>
      <c r="AL1224" t="s">
        <v>302</v>
      </c>
      <c r="AM1224" t="s">
        <v>245</v>
      </c>
    </row>
    <row r="1225" spans="1:39" x14ac:dyDescent="0.3">
      <c r="A1225" s="1">
        <v>43601</v>
      </c>
      <c r="B1225" t="s">
        <v>11</v>
      </c>
      <c r="C1225" t="s">
        <v>239</v>
      </c>
      <c r="D1225">
        <v>100</v>
      </c>
      <c r="E1225">
        <v>1</v>
      </c>
      <c r="F1225">
        <v>30.59</v>
      </c>
      <c r="G1225">
        <v>31.1</v>
      </c>
      <c r="H1225">
        <v>30.389999</v>
      </c>
      <c r="I1225">
        <v>30.5</v>
      </c>
      <c r="J1225">
        <v>30.291022999999999</v>
      </c>
      <c r="K1225">
        <v>7558000</v>
      </c>
      <c r="L1225">
        <v>2.4049999999999998</v>
      </c>
      <c r="M1225">
        <v>7.5694904637520497E-3</v>
      </c>
      <c r="N1225">
        <v>-4.25322808077738E-3</v>
      </c>
      <c r="O1225">
        <v>-0.13647782696524399</v>
      </c>
      <c r="P1225">
        <v>-9.4915466544580399E-2</v>
      </c>
      <c r="Q1225">
        <v>0.119124670750771</v>
      </c>
      <c r="R1225">
        <v>2.1912868750986299E-2</v>
      </c>
      <c r="S1225">
        <v>1.8286055900812899E-2</v>
      </c>
      <c r="T1225">
        <v>1.3865968958989601E-2</v>
      </c>
      <c r="U1225">
        <v>1.8639034301380301E-2</v>
      </c>
      <c r="V1225">
        <v>36.560001</v>
      </c>
      <c r="W1225">
        <v>26.23</v>
      </c>
      <c r="X1225">
        <v>-0.173008120589455</v>
      </c>
      <c r="Y1225">
        <v>8.8559569696340101E-3</v>
      </c>
      <c r="Z1225">
        <v>1.3217157551560701</v>
      </c>
      <c r="AA1225">
        <v>0.82989345804197401</v>
      </c>
      <c r="AB1225">
        <v>0.77633380682027098</v>
      </c>
      <c r="AC1225" t="s">
        <v>240</v>
      </c>
      <c r="AD1225" t="s">
        <v>299</v>
      </c>
      <c r="AE1225" t="s">
        <v>56</v>
      </c>
      <c r="AF1225" t="s">
        <v>77</v>
      </c>
      <c r="AG1225" t="s">
        <v>300</v>
      </c>
      <c r="AI1225">
        <v>24741</v>
      </c>
      <c r="AJ1225">
        <v>1851</v>
      </c>
      <c r="AK1225" t="s">
        <v>301</v>
      </c>
      <c r="AL1225" t="s">
        <v>302</v>
      </c>
      <c r="AM1225" t="s">
        <v>245</v>
      </c>
    </row>
    <row r="1226" spans="1:39" x14ac:dyDescent="0.3">
      <c r="A1226" s="1">
        <v>43637</v>
      </c>
      <c r="B1226" t="s">
        <v>11</v>
      </c>
      <c r="C1226" t="s">
        <v>239</v>
      </c>
      <c r="D1226">
        <v>100</v>
      </c>
      <c r="E1226">
        <v>1</v>
      </c>
      <c r="F1226">
        <v>33.229999999999997</v>
      </c>
      <c r="G1226">
        <v>33.349997999999999</v>
      </c>
      <c r="H1226">
        <v>32.93</v>
      </c>
      <c r="I1226">
        <v>33.25</v>
      </c>
      <c r="J1226">
        <v>33.25</v>
      </c>
      <c r="K1226">
        <v>9145600</v>
      </c>
      <c r="L1226">
        <v>2.0680000000000001</v>
      </c>
      <c r="M1226">
        <v>3.9174677780412703E-3</v>
      </c>
      <c r="N1226">
        <v>7.2975010957838093E-2</v>
      </c>
      <c r="O1226">
        <v>9.8792690848124698E-2</v>
      </c>
      <c r="P1226">
        <v>-1.0417994875181E-2</v>
      </c>
      <c r="Q1226">
        <v>0.18169105485020601</v>
      </c>
      <c r="R1226">
        <v>1.2826451951953199E-2</v>
      </c>
      <c r="S1226">
        <v>1.4063689606024899E-2</v>
      </c>
      <c r="T1226">
        <v>1.5510395315207599E-2</v>
      </c>
      <c r="U1226">
        <v>1.8840738133081101E-2</v>
      </c>
      <c r="V1226">
        <v>36.560001</v>
      </c>
      <c r="W1226">
        <v>26.870000999999998</v>
      </c>
      <c r="X1226">
        <v>-0.173008120589455</v>
      </c>
      <c r="Y1226">
        <v>-1.26001638019446E-3</v>
      </c>
      <c r="Z1226">
        <v>1.35791234288044</v>
      </c>
      <c r="AA1226">
        <v>1.47307711843633</v>
      </c>
      <c r="AB1226">
        <v>1.1816564670354499</v>
      </c>
      <c r="AC1226" t="s">
        <v>240</v>
      </c>
      <c r="AD1226" t="s">
        <v>299</v>
      </c>
      <c r="AE1226" t="s">
        <v>56</v>
      </c>
      <c r="AF1226" t="s">
        <v>77</v>
      </c>
      <c r="AG1226" t="s">
        <v>300</v>
      </c>
      <c r="AI1226">
        <v>24741</v>
      </c>
      <c r="AJ1226">
        <v>1851</v>
      </c>
      <c r="AK1226" t="s">
        <v>301</v>
      </c>
      <c r="AL1226" t="s">
        <v>302</v>
      </c>
      <c r="AM1226" t="s">
        <v>245</v>
      </c>
    </row>
    <row r="1227" spans="1:39" x14ac:dyDescent="0.3">
      <c r="A1227" s="1">
        <v>43588</v>
      </c>
      <c r="B1227" t="s">
        <v>11</v>
      </c>
      <c r="C1227" t="s">
        <v>239</v>
      </c>
      <c r="D1227">
        <v>100</v>
      </c>
      <c r="E1227">
        <v>2</v>
      </c>
      <c r="F1227">
        <v>31.65</v>
      </c>
      <c r="G1227">
        <v>32.099997999999999</v>
      </c>
      <c r="H1227">
        <v>31.65</v>
      </c>
      <c r="I1227">
        <v>31.99</v>
      </c>
      <c r="J1227">
        <v>31.770814999999999</v>
      </c>
      <c r="K1227">
        <v>4433700</v>
      </c>
      <c r="L1227">
        <v>2.5310000000000001</v>
      </c>
      <c r="M1227">
        <v>1.28993191701914E-2</v>
      </c>
      <c r="N1227">
        <v>-5.0589695432012402E-2</v>
      </c>
      <c r="O1227">
        <v>-6.1525259494868999E-2</v>
      </c>
      <c r="P1227">
        <v>-2.8062372657051901E-2</v>
      </c>
      <c r="Q1227">
        <v>0.20431200498927099</v>
      </c>
      <c r="R1227">
        <v>3.0319499224813098E-2</v>
      </c>
      <c r="S1227">
        <v>1.6536077347066899E-2</v>
      </c>
      <c r="T1227">
        <v>1.3096548485037799E-2</v>
      </c>
      <c r="U1227">
        <v>1.85120344971683E-2</v>
      </c>
      <c r="V1227">
        <v>36.560001</v>
      </c>
      <c r="W1227">
        <v>26.110001</v>
      </c>
      <c r="X1227">
        <v>-0.173008120589455</v>
      </c>
      <c r="Y1227">
        <v>9.5921274614703799E-3</v>
      </c>
      <c r="Z1227">
        <v>1.3195341776680001</v>
      </c>
      <c r="AA1227">
        <v>1.54215748024943</v>
      </c>
      <c r="AB1227">
        <v>1.5452774004305601</v>
      </c>
      <c r="AC1227" t="s">
        <v>247</v>
      </c>
      <c r="AD1227" t="s">
        <v>299</v>
      </c>
      <c r="AE1227" t="s">
        <v>56</v>
      </c>
      <c r="AF1227" t="s">
        <v>77</v>
      </c>
      <c r="AG1227" t="s">
        <v>300</v>
      </c>
      <c r="AI1227">
        <v>24741</v>
      </c>
      <c r="AJ1227">
        <v>1851</v>
      </c>
      <c r="AK1227" t="s">
        <v>301</v>
      </c>
      <c r="AL1227" t="s">
        <v>302</v>
      </c>
      <c r="AM1227" t="s">
        <v>245</v>
      </c>
    </row>
    <row r="1228" spans="1:39" x14ac:dyDescent="0.3">
      <c r="A1228" s="1">
        <v>43629</v>
      </c>
      <c r="B1228" t="s">
        <v>11</v>
      </c>
      <c r="C1228" t="s">
        <v>246</v>
      </c>
      <c r="D1228">
        <v>100</v>
      </c>
      <c r="E1228">
        <v>2</v>
      </c>
      <c r="F1228">
        <v>31.27</v>
      </c>
      <c r="G1228">
        <v>31.49</v>
      </c>
      <c r="H1228">
        <v>31.1</v>
      </c>
      <c r="I1228">
        <v>31.290001</v>
      </c>
      <c r="J1228">
        <v>31.290001</v>
      </c>
      <c r="K1228">
        <v>3566300</v>
      </c>
      <c r="L1228">
        <v>2.0910000000000002</v>
      </c>
      <c r="M1228">
        <v>2.5600653982075202E-3</v>
      </c>
      <c r="N1228">
        <v>2.5899828639719201E-2</v>
      </c>
      <c r="O1228">
        <v>6.2399498094429399E-2</v>
      </c>
      <c r="P1228">
        <v>-8.2636491546879395E-2</v>
      </c>
      <c r="Q1228">
        <v>0.113565094194208</v>
      </c>
      <c r="R1228">
        <v>4.5595118109394697E-3</v>
      </c>
      <c r="S1228">
        <v>1.3758085555403501E-2</v>
      </c>
      <c r="T1228">
        <v>1.5175380115242901E-2</v>
      </c>
      <c r="U1228">
        <v>1.87035884628029E-2</v>
      </c>
      <c r="V1228">
        <v>36.560001</v>
      </c>
      <c r="W1228">
        <v>26.870000999999998</v>
      </c>
      <c r="X1228">
        <v>-0.173008120589455</v>
      </c>
      <c r="Y1228">
        <v>4.0890106107655602E-3</v>
      </c>
      <c r="Z1228">
        <v>1.3497416900307899</v>
      </c>
      <c r="AA1228">
        <v>0.84255080000042804</v>
      </c>
      <c r="AB1228">
        <v>0.69507976710207797</v>
      </c>
      <c r="AC1228" t="s">
        <v>247</v>
      </c>
      <c r="AD1228" t="s">
        <v>299</v>
      </c>
      <c r="AE1228" t="s">
        <v>56</v>
      </c>
      <c r="AF1228" t="s">
        <v>77</v>
      </c>
      <c r="AG1228" t="s">
        <v>300</v>
      </c>
      <c r="AI1228">
        <v>24741</v>
      </c>
      <c r="AJ1228">
        <v>1851</v>
      </c>
      <c r="AK1228" t="s">
        <v>301</v>
      </c>
      <c r="AL1228" t="s">
        <v>302</v>
      </c>
      <c r="AM1228" t="s">
        <v>245</v>
      </c>
    </row>
    <row r="1229" spans="1:39" x14ac:dyDescent="0.3">
      <c r="A1229" s="1">
        <v>43591</v>
      </c>
      <c r="B1229" t="s">
        <v>11</v>
      </c>
      <c r="C1229" t="s">
        <v>246</v>
      </c>
      <c r="D1229">
        <v>300</v>
      </c>
      <c r="E1229">
        <v>3</v>
      </c>
      <c r="F1229">
        <v>31.129998999999899</v>
      </c>
      <c r="G1229">
        <v>31.639999</v>
      </c>
      <c r="H1229">
        <v>31.08</v>
      </c>
      <c r="I1229">
        <v>31.5</v>
      </c>
      <c r="J1229">
        <v>31.284171999999899</v>
      </c>
      <c r="K1229">
        <v>3945100</v>
      </c>
      <c r="L1229">
        <v>2.5</v>
      </c>
      <c r="M1229">
        <v>-1.54358183418672E-2</v>
      </c>
      <c r="N1229">
        <v>-6.8400140618235794E-2</v>
      </c>
      <c r="O1229">
        <v>-8.7487478891842399E-2</v>
      </c>
      <c r="P1229">
        <v>-5.7303812263768301E-2</v>
      </c>
      <c r="Q1229">
        <v>0.19375691459627101</v>
      </c>
      <c r="R1229">
        <v>2.9520591871051698E-2</v>
      </c>
      <c r="S1229">
        <v>1.6466254437702301E-2</v>
      </c>
      <c r="T1229">
        <v>1.31015024418067E-2</v>
      </c>
      <c r="U1229">
        <v>1.8536887628168498E-2</v>
      </c>
      <c r="V1229">
        <v>36.560001</v>
      </c>
      <c r="W1229">
        <v>26.23</v>
      </c>
      <c r="X1229">
        <v>-0.173008120589455</v>
      </c>
      <c r="Y1229">
        <v>-4.4810132310555703E-3</v>
      </c>
      <c r="Z1229">
        <v>1.32143493350743</v>
      </c>
      <c r="AA1229">
        <v>1.4546999247998</v>
      </c>
      <c r="AB1229">
        <v>1.4497375350756401</v>
      </c>
      <c r="AC1229" t="s">
        <v>248</v>
      </c>
      <c r="AD1229" t="s">
        <v>299</v>
      </c>
      <c r="AE1229" t="s">
        <v>56</v>
      </c>
      <c r="AF1229" t="s">
        <v>77</v>
      </c>
      <c r="AG1229" t="s">
        <v>300</v>
      </c>
      <c r="AI1229">
        <v>24741</v>
      </c>
      <c r="AJ1229">
        <v>1851</v>
      </c>
      <c r="AK1229" t="s">
        <v>301</v>
      </c>
      <c r="AL1229" t="s">
        <v>302</v>
      </c>
      <c r="AM1229" t="s">
        <v>245</v>
      </c>
    </row>
    <row r="1230" spans="1:39" x14ac:dyDescent="0.3">
      <c r="A1230" s="1">
        <v>43637</v>
      </c>
      <c r="B1230" t="s">
        <v>11</v>
      </c>
      <c r="C1230" t="s">
        <v>246</v>
      </c>
      <c r="D1230">
        <v>200</v>
      </c>
      <c r="E1230">
        <v>3</v>
      </c>
      <c r="F1230">
        <v>33.229999999999997</v>
      </c>
      <c r="G1230">
        <v>33.349997999999999</v>
      </c>
      <c r="H1230">
        <v>32.93</v>
      </c>
      <c r="I1230">
        <v>33.25</v>
      </c>
      <c r="J1230">
        <v>33.25</v>
      </c>
      <c r="K1230">
        <v>9145600</v>
      </c>
      <c r="L1230">
        <v>2.0680000000000001</v>
      </c>
      <c r="M1230">
        <v>3.9174677780412703E-3</v>
      </c>
      <c r="N1230">
        <v>7.2975010957838093E-2</v>
      </c>
      <c r="O1230">
        <v>9.8792690848124698E-2</v>
      </c>
      <c r="P1230">
        <v>-1.0417994875181E-2</v>
      </c>
      <c r="Q1230">
        <v>0.18169105485020601</v>
      </c>
      <c r="R1230">
        <v>1.2826451951953199E-2</v>
      </c>
      <c r="S1230">
        <v>1.4063689606024899E-2</v>
      </c>
      <c r="T1230">
        <v>1.5510395315207599E-2</v>
      </c>
      <c r="U1230">
        <v>1.8840738133081101E-2</v>
      </c>
      <c r="V1230">
        <v>36.560001</v>
      </c>
      <c r="W1230">
        <v>26.870000999999998</v>
      </c>
      <c r="X1230">
        <v>-0.173008120589455</v>
      </c>
      <c r="Y1230">
        <v>-1.26001638019446E-3</v>
      </c>
      <c r="Z1230">
        <v>1.35791234288044</v>
      </c>
      <c r="AA1230">
        <v>1.47307711843633</v>
      </c>
      <c r="AB1230">
        <v>1.1816564670354499</v>
      </c>
      <c r="AC1230" t="s">
        <v>248</v>
      </c>
      <c r="AD1230" t="s">
        <v>299</v>
      </c>
      <c r="AE1230" t="s">
        <v>56</v>
      </c>
      <c r="AF1230" t="s">
        <v>77</v>
      </c>
      <c r="AG1230" t="s">
        <v>300</v>
      </c>
      <c r="AI1230">
        <v>24741</v>
      </c>
      <c r="AJ1230">
        <v>1851</v>
      </c>
      <c r="AK1230" t="s">
        <v>301</v>
      </c>
      <c r="AL1230" t="s">
        <v>302</v>
      </c>
      <c r="AM1230" t="s">
        <v>245</v>
      </c>
    </row>
    <row r="1231" spans="1:39" x14ac:dyDescent="0.3">
      <c r="A1231" s="1">
        <v>43640</v>
      </c>
      <c r="B1231" t="s">
        <v>11</v>
      </c>
      <c r="C1231" t="s">
        <v>239</v>
      </c>
      <c r="D1231">
        <v>100</v>
      </c>
      <c r="E1231">
        <v>3</v>
      </c>
      <c r="F1231">
        <v>33.299999</v>
      </c>
      <c r="G1231">
        <v>33.349997999999999</v>
      </c>
      <c r="H1231">
        <v>32.840000000000003</v>
      </c>
      <c r="I1231">
        <v>33.040000999999997</v>
      </c>
      <c r="J1231">
        <v>33.040000999999997</v>
      </c>
      <c r="K1231">
        <v>6673500</v>
      </c>
      <c r="L1231">
        <v>2.0209999999999999</v>
      </c>
      <c r="M1231">
        <v>-6.33578818274237E-3</v>
      </c>
      <c r="N1231">
        <v>5.1866924838944298E-2</v>
      </c>
      <c r="O1231">
        <v>9.1468286764474604E-2</v>
      </c>
      <c r="P1231">
        <v>-1.4089917741151601E-2</v>
      </c>
      <c r="Q1231">
        <v>0.17888376223751601</v>
      </c>
      <c r="R1231">
        <v>1.5866850433331001E-2</v>
      </c>
      <c r="S1231">
        <v>1.4236175627141599E-2</v>
      </c>
      <c r="T1231">
        <v>1.5526825952563E-2</v>
      </c>
      <c r="U1231">
        <v>1.88440904023051E-2</v>
      </c>
      <c r="V1231">
        <v>36.560001</v>
      </c>
      <c r="W1231">
        <v>26.870000999999998</v>
      </c>
      <c r="X1231">
        <v>-0.173008120589455</v>
      </c>
      <c r="Y1231">
        <v>-1.73338836506086E-3</v>
      </c>
      <c r="Z1231">
        <v>1.35961277909235</v>
      </c>
      <c r="AA1231">
        <v>1.4534896362851999</v>
      </c>
      <c r="AB1231">
        <v>1.3170465375112399</v>
      </c>
      <c r="AC1231" t="s">
        <v>248</v>
      </c>
      <c r="AD1231" t="s">
        <v>299</v>
      </c>
      <c r="AE1231" t="s">
        <v>56</v>
      </c>
      <c r="AF1231" t="s">
        <v>77</v>
      </c>
      <c r="AG1231" t="s">
        <v>300</v>
      </c>
      <c r="AI1231">
        <v>24741</v>
      </c>
      <c r="AJ1231">
        <v>1851</v>
      </c>
      <c r="AK1231" t="s">
        <v>301</v>
      </c>
      <c r="AL1231" t="s">
        <v>302</v>
      </c>
      <c r="AM1231" t="s">
        <v>245</v>
      </c>
    </row>
    <row r="1232" spans="1:39" x14ac:dyDescent="0.3">
      <c r="A1232" s="1">
        <v>43644</v>
      </c>
      <c r="B1232" t="s">
        <v>11</v>
      </c>
      <c r="C1232" t="s">
        <v>239</v>
      </c>
      <c r="D1232">
        <v>300</v>
      </c>
      <c r="E1232">
        <v>3</v>
      </c>
      <c r="F1232">
        <v>33.200001</v>
      </c>
      <c r="G1232">
        <v>33.369999</v>
      </c>
      <c r="H1232">
        <v>32.93</v>
      </c>
      <c r="I1232">
        <v>33.229999999999997</v>
      </c>
      <c r="J1232">
        <v>33.229999999999997</v>
      </c>
      <c r="K1232">
        <v>8436700</v>
      </c>
      <c r="L1232">
        <v>2</v>
      </c>
      <c r="M1232">
        <v>0</v>
      </c>
      <c r="N1232">
        <v>-6.0168473536034099E-4</v>
      </c>
      <c r="O1232">
        <v>0.13650213943293801</v>
      </c>
      <c r="P1232">
        <v>1.07951332798841E-2</v>
      </c>
      <c r="Q1232">
        <v>0.21294029004936901</v>
      </c>
      <c r="R1232">
        <v>6.5725580114120302E-3</v>
      </c>
      <c r="S1232">
        <v>1.2122473640815999E-2</v>
      </c>
      <c r="T1232">
        <v>1.5450886471095099E-2</v>
      </c>
      <c r="U1232">
        <v>1.8764149956172399E-2</v>
      </c>
      <c r="V1232">
        <v>36.560001</v>
      </c>
      <c r="W1232">
        <v>26.870000999999998</v>
      </c>
      <c r="X1232">
        <v>-0.173008120589455</v>
      </c>
      <c r="Y1232">
        <v>5.7409418775350302E-3</v>
      </c>
      <c r="Z1232">
        <v>1.3512047919021499</v>
      </c>
      <c r="AA1232">
        <v>1.78110021390257</v>
      </c>
      <c r="AB1232">
        <v>1.58380306252403</v>
      </c>
      <c r="AC1232" t="s">
        <v>248</v>
      </c>
      <c r="AD1232" t="s">
        <v>299</v>
      </c>
      <c r="AE1232" t="s">
        <v>56</v>
      </c>
      <c r="AF1232" t="s">
        <v>77</v>
      </c>
      <c r="AG1232" t="s">
        <v>300</v>
      </c>
      <c r="AI1232">
        <v>24741</v>
      </c>
      <c r="AJ1232">
        <v>1851</v>
      </c>
      <c r="AK1232" t="s">
        <v>301</v>
      </c>
      <c r="AL1232" t="s">
        <v>302</v>
      </c>
      <c r="AM1232" t="s">
        <v>245</v>
      </c>
    </row>
    <row r="1233" spans="1:39" x14ac:dyDescent="0.3">
      <c r="A1233" s="1">
        <v>43599</v>
      </c>
      <c r="B1233" t="s">
        <v>11</v>
      </c>
      <c r="C1233" t="s">
        <v>246</v>
      </c>
      <c r="D1233">
        <v>200</v>
      </c>
      <c r="E1233">
        <v>4</v>
      </c>
      <c r="F1233">
        <v>29.76</v>
      </c>
      <c r="G1233">
        <v>30.309998999999902</v>
      </c>
      <c r="H1233">
        <v>29.719998999999898</v>
      </c>
      <c r="I1233">
        <v>30.059998999999902</v>
      </c>
      <c r="J1233">
        <v>29.854037999999999</v>
      </c>
      <c r="K1233">
        <v>3707600</v>
      </c>
      <c r="L1233">
        <v>2.419</v>
      </c>
      <c r="M1233">
        <v>1.54210155260427E-2</v>
      </c>
      <c r="N1233">
        <v>-3.5939832356308599E-2</v>
      </c>
      <c r="O1233">
        <v>-0.14065825998289699</v>
      </c>
      <c r="P1233">
        <v>-0.118007785500509</v>
      </c>
      <c r="Q1233">
        <v>9.4543067034856404E-2</v>
      </c>
      <c r="R1233">
        <v>2.0660341106158601E-2</v>
      </c>
      <c r="S1233">
        <v>1.8263110633800098E-2</v>
      </c>
      <c r="T1233">
        <v>1.38078232804154E-2</v>
      </c>
      <c r="U1233">
        <v>1.86474481986653E-2</v>
      </c>
      <c r="V1233">
        <v>36.560001</v>
      </c>
      <c r="W1233">
        <v>26.23</v>
      </c>
      <c r="X1233">
        <v>-0.173008120589455</v>
      </c>
      <c r="Y1233">
        <v>7.98398755130913E-3</v>
      </c>
      <c r="Z1233">
        <v>1.32473097804068</v>
      </c>
      <c r="AA1233">
        <v>0.61211819106576604</v>
      </c>
      <c r="AB1233">
        <v>0.94175209958614803</v>
      </c>
      <c r="AC1233" t="s">
        <v>249</v>
      </c>
      <c r="AD1233" t="s">
        <v>299</v>
      </c>
      <c r="AE1233" t="s">
        <v>56</v>
      </c>
      <c r="AF1233" t="s">
        <v>77</v>
      </c>
      <c r="AG1233" t="s">
        <v>300</v>
      </c>
      <c r="AI1233">
        <v>24741</v>
      </c>
      <c r="AJ1233">
        <v>1851</v>
      </c>
      <c r="AK1233" t="s">
        <v>301</v>
      </c>
      <c r="AL1233" t="s">
        <v>302</v>
      </c>
      <c r="AM1233" t="s">
        <v>245</v>
      </c>
    </row>
    <row r="1234" spans="1:39" x14ac:dyDescent="0.3">
      <c r="A1234" s="1">
        <v>43606</v>
      </c>
      <c r="B1234" t="s">
        <v>11</v>
      </c>
      <c r="C1234" t="s">
        <v>246</v>
      </c>
      <c r="D1234">
        <v>300</v>
      </c>
      <c r="E1234">
        <v>4</v>
      </c>
      <c r="F1234">
        <v>30.07</v>
      </c>
      <c r="G1234">
        <v>30.43</v>
      </c>
      <c r="H1234">
        <v>29.84</v>
      </c>
      <c r="I1234">
        <v>30.33</v>
      </c>
      <c r="J1234">
        <v>30.122188999999999</v>
      </c>
      <c r="K1234">
        <v>5755500</v>
      </c>
      <c r="L1234">
        <v>2.4260000000000002</v>
      </c>
      <c r="M1234">
        <v>2.4362984708285299E-2</v>
      </c>
      <c r="N1234">
        <v>8.9419691822425693E-3</v>
      </c>
      <c r="O1234">
        <v>-0.13891574402291801</v>
      </c>
      <c r="P1234">
        <v>-0.12770349867681199</v>
      </c>
      <c r="Q1234">
        <v>0.114618188972338</v>
      </c>
      <c r="R1234">
        <v>1.7127762659388202E-2</v>
      </c>
      <c r="S1234">
        <v>1.9598568611496E-2</v>
      </c>
      <c r="T1234">
        <v>1.39732818073404E-2</v>
      </c>
      <c r="U1234">
        <v>1.8718985310783899E-2</v>
      </c>
      <c r="V1234">
        <v>36.560001</v>
      </c>
      <c r="W1234">
        <v>26.23</v>
      </c>
      <c r="X1234">
        <v>-0.173008120589455</v>
      </c>
      <c r="Y1234">
        <v>8.4599491109458805E-3</v>
      </c>
      <c r="Z1234">
        <v>1.32790610898938</v>
      </c>
      <c r="AA1234">
        <v>0.79247697923633598</v>
      </c>
      <c r="AB1234">
        <v>0.66976499108917598</v>
      </c>
      <c r="AC1234" t="s">
        <v>249</v>
      </c>
      <c r="AD1234" t="s">
        <v>299</v>
      </c>
      <c r="AE1234" t="s">
        <v>56</v>
      </c>
      <c r="AF1234" t="s">
        <v>77</v>
      </c>
      <c r="AG1234" t="s">
        <v>300</v>
      </c>
      <c r="AI1234">
        <v>24741</v>
      </c>
      <c r="AJ1234">
        <v>1851</v>
      </c>
      <c r="AK1234" t="s">
        <v>301</v>
      </c>
      <c r="AL1234" t="s">
        <v>302</v>
      </c>
      <c r="AM1234" t="s">
        <v>245</v>
      </c>
    </row>
    <row r="1235" spans="1:39" x14ac:dyDescent="0.3">
      <c r="A1235" s="1">
        <v>43608</v>
      </c>
      <c r="B1235" t="s">
        <v>11</v>
      </c>
      <c r="C1235" t="s">
        <v>239</v>
      </c>
      <c r="D1235">
        <v>100</v>
      </c>
      <c r="E1235">
        <v>4</v>
      </c>
      <c r="F1235">
        <v>29.99</v>
      </c>
      <c r="G1235">
        <v>29.99</v>
      </c>
      <c r="H1235">
        <v>29.389999</v>
      </c>
      <c r="I1235">
        <v>29.629998999999899</v>
      </c>
      <c r="J1235">
        <v>29.426984999999998</v>
      </c>
      <c r="K1235">
        <v>5164600</v>
      </c>
      <c r="L1235">
        <v>2.2959999999999998</v>
      </c>
      <c r="M1235">
        <v>-2.4338581640444602E-2</v>
      </c>
      <c r="N1235">
        <v>-2.89392874772465E-2</v>
      </c>
      <c r="O1235">
        <v>-0.162265709762455</v>
      </c>
      <c r="P1235">
        <v>-0.15652025533595501</v>
      </c>
      <c r="Q1235">
        <v>9.3075504068521803E-2</v>
      </c>
      <c r="R1235">
        <v>1.9426247525537201E-2</v>
      </c>
      <c r="S1235">
        <v>1.9422855507482899E-2</v>
      </c>
      <c r="T1235">
        <v>1.4168175770414701E-2</v>
      </c>
      <c r="U1235">
        <v>1.8781237958895601E-2</v>
      </c>
      <c r="V1235">
        <v>36.560001</v>
      </c>
      <c r="W1235">
        <v>26.23</v>
      </c>
      <c r="X1235">
        <v>-0.173008120589455</v>
      </c>
      <c r="Y1235">
        <v>-1.1985692488440201E-2</v>
      </c>
      <c r="Z1235">
        <v>1.33409373268804</v>
      </c>
      <c r="AA1235">
        <v>0.61743449706202602</v>
      </c>
      <c r="AB1235">
        <v>0.65285552375610301</v>
      </c>
      <c r="AC1235" t="s">
        <v>249</v>
      </c>
      <c r="AD1235" t="s">
        <v>299</v>
      </c>
      <c r="AE1235" t="s">
        <v>56</v>
      </c>
      <c r="AF1235" t="s">
        <v>77</v>
      </c>
      <c r="AG1235" t="s">
        <v>300</v>
      </c>
      <c r="AI1235">
        <v>24741</v>
      </c>
      <c r="AJ1235">
        <v>1851</v>
      </c>
      <c r="AK1235" t="s">
        <v>301</v>
      </c>
      <c r="AL1235" t="s">
        <v>302</v>
      </c>
      <c r="AM1235" t="s">
        <v>245</v>
      </c>
    </row>
    <row r="1236" spans="1:39" x14ac:dyDescent="0.3">
      <c r="A1236" s="1">
        <v>43634</v>
      </c>
      <c r="B1236" t="s">
        <v>11</v>
      </c>
      <c r="C1236" t="s">
        <v>239</v>
      </c>
      <c r="D1236">
        <v>200</v>
      </c>
      <c r="E1236">
        <v>4</v>
      </c>
      <c r="F1236">
        <v>31.639999</v>
      </c>
      <c r="G1236">
        <v>32.830002</v>
      </c>
      <c r="H1236">
        <v>31.51</v>
      </c>
      <c r="I1236">
        <v>32.520000000000003</v>
      </c>
      <c r="J1236">
        <v>32.520000000000003</v>
      </c>
      <c r="K1236">
        <v>8515500</v>
      </c>
      <c r="L1236">
        <v>2.06</v>
      </c>
      <c r="M1236">
        <v>3.6003230599433597E-2</v>
      </c>
      <c r="N1236">
        <v>4.91592682578256E-2</v>
      </c>
      <c r="O1236">
        <v>7.1003886688161794E-2</v>
      </c>
      <c r="P1236">
        <v>-5.5412131194650403E-2</v>
      </c>
      <c r="Q1236">
        <v>0.13513397637487301</v>
      </c>
      <c r="R1236">
        <v>1.76894207625422E-2</v>
      </c>
      <c r="S1236">
        <v>1.5800828480912001E-2</v>
      </c>
      <c r="T1236">
        <v>1.5985930616293099E-2</v>
      </c>
      <c r="U1236">
        <v>1.8861939858154798E-2</v>
      </c>
      <c r="V1236">
        <v>36.560001</v>
      </c>
      <c r="W1236">
        <v>26.870000999999998</v>
      </c>
      <c r="X1236">
        <v>-0.173008120589455</v>
      </c>
      <c r="Y1236">
        <v>9.6704895497130797E-3</v>
      </c>
      <c r="Z1236">
        <v>1.36076617612618</v>
      </c>
      <c r="AA1236">
        <v>1.0450040030788399</v>
      </c>
      <c r="AB1236">
        <v>0.82713907877024195</v>
      </c>
      <c r="AC1236" t="s">
        <v>249</v>
      </c>
      <c r="AD1236" t="s">
        <v>299</v>
      </c>
      <c r="AE1236" t="s">
        <v>56</v>
      </c>
      <c r="AF1236" t="s">
        <v>77</v>
      </c>
      <c r="AG1236" t="s">
        <v>300</v>
      </c>
      <c r="AI1236">
        <v>24741</v>
      </c>
      <c r="AJ1236">
        <v>1851</v>
      </c>
      <c r="AK1236" t="s">
        <v>301</v>
      </c>
      <c r="AL1236" t="s">
        <v>302</v>
      </c>
      <c r="AM1236" t="s">
        <v>245</v>
      </c>
    </row>
    <row r="1237" spans="1:39" x14ac:dyDescent="0.3">
      <c r="A1237" s="1">
        <v>43567</v>
      </c>
      <c r="B1237" t="s">
        <v>11</v>
      </c>
      <c r="C1237" t="s">
        <v>246</v>
      </c>
      <c r="D1237">
        <v>500</v>
      </c>
      <c r="E1237">
        <v>5</v>
      </c>
      <c r="F1237">
        <v>34.880001</v>
      </c>
      <c r="G1237">
        <v>35.060001</v>
      </c>
      <c r="H1237">
        <v>34.759997999999896</v>
      </c>
      <c r="I1237">
        <v>35.009997999999896</v>
      </c>
      <c r="J1237">
        <v>34.770122999999998</v>
      </c>
      <c r="K1237">
        <v>2093400</v>
      </c>
      <c r="L1237">
        <v>2.56</v>
      </c>
      <c r="M1237">
        <v>1.1780116491475199E-2</v>
      </c>
      <c r="N1237">
        <v>9.1823765819256907E-3</v>
      </c>
      <c r="O1237">
        <v>2.0196824381219902E-2</v>
      </c>
      <c r="P1237">
        <v>0.15851662844351599</v>
      </c>
      <c r="Q1237">
        <v>0.26245760757905301</v>
      </c>
      <c r="R1237">
        <v>8.5696363956717595E-3</v>
      </c>
      <c r="S1237">
        <v>1.13301163529941E-2</v>
      </c>
      <c r="T1237">
        <v>1.72755287656263E-2</v>
      </c>
      <c r="U1237">
        <v>1.8072046462369599E-2</v>
      </c>
      <c r="V1237">
        <v>36.560001</v>
      </c>
      <c r="W1237">
        <v>26.110001</v>
      </c>
      <c r="X1237">
        <v>-0.15557582040977699</v>
      </c>
      <c r="Y1237">
        <v>6.5875784763498903E-3</v>
      </c>
      <c r="Z1237">
        <v>1.3136943247320401</v>
      </c>
      <c r="AA1237">
        <v>2.14370760322219</v>
      </c>
      <c r="AB1237">
        <v>2.2219893837717901</v>
      </c>
      <c r="AC1237" t="s">
        <v>250</v>
      </c>
      <c r="AD1237" t="s">
        <v>299</v>
      </c>
      <c r="AE1237" t="s">
        <v>56</v>
      </c>
      <c r="AF1237" t="s">
        <v>77</v>
      </c>
      <c r="AG1237" t="s">
        <v>300</v>
      </c>
      <c r="AI1237">
        <v>24741</v>
      </c>
      <c r="AJ1237">
        <v>1851</v>
      </c>
      <c r="AK1237" t="s">
        <v>301</v>
      </c>
      <c r="AL1237" t="s">
        <v>302</v>
      </c>
      <c r="AM1237" t="s">
        <v>245</v>
      </c>
    </row>
    <row r="1238" spans="1:39" x14ac:dyDescent="0.3">
      <c r="A1238" s="1">
        <v>43581</v>
      </c>
      <c r="B1238" t="s">
        <v>11</v>
      </c>
      <c r="C1238" t="s">
        <v>246</v>
      </c>
      <c r="D1238">
        <v>1800</v>
      </c>
      <c r="E1238">
        <v>5</v>
      </c>
      <c r="F1238">
        <v>33.490001999999997</v>
      </c>
      <c r="G1238">
        <v>33.729999999999997</v>
      </c>
      <c r="H1238">
        <v>33.18</v>
      </c>
      <c r="I1238">
        <v>33.650002000000001</v>
      </c>
      <c r="J1238">
        <v>33.419440999999999</v>
      </c>
      <c r="K1238">
        <v>2638900</v>
      </c>
      <c r="L1238">
        <v>2.5049999999999999</v>
      </c>
      <c r="M1238">
        <v>2.67813402118738E-3</v>
      </c>
      <c r="N1238">
        <v>-3.5040023760369798E-2</v>
      </c>
      <c r="O1238">
        <v>1.1894163657815899E-3</v>
      </c>
      <c r="P1238">
        <v>0.10863258768381601</v>
      </c>
      <c r="Q1238">
        <v>0.241508722445717</v>
      </c>
      <c r="R1238">
        <v>1.5792630229699699E-2</v>
      </c>
      <c r="S1238">
        <v>1.11223050328026E-2</v>
      </c>
      <c r="T1238">
        <v>1.6757484387045801E-2</v>
      </c>
      <c r="U1238">
        <v>1.8083568420832599E-2</v>
      </c>
      <c r="V1238">
        <v>36.560001</v>
      </c>
      <c r="W1238">
        <v>26.110001</v>
      </c>
      <c r="X1238">
        <v>-0.15557582040977699</v>
      </c>
      <c r="Y1238">
        <v>4.6743503443647796E-3</v>
      </c>
      <c r="Z1238">
        <v>1.31477776335741</v>
      </c>
      <c r="AA1238">
        <v>1.86958934767698</v>
      </c>
      <c r="AB1238">
        <v>1.94067066363968</v>
      </c>
      <c r="AC1238" t="s">
        <v>250</v>
      </c>
      <c r="AD1238" t="s">
        <v>299</v>
      </c>
      <c r="AE1238" t="s">
        <v>56</v>
      </c>
      <c r="AF1238" t="s">
        <v>77</v>
      </c>
      <c r="AG1238" t="s">
        <v>300</v>
      </c>
      <c r="AI1238">
        <v>24741</v>
      </c>
      <c r="AJ1238">
        <v>1851</v>
      </c>
      <c r="AK1238" t="s">
        <v>301</v>
      </c>
      <c r="AL1238" t="s">
        <v>302</v>
      </c>
      <c r="AM1238" t="s">
        <v>245</v>
      </c>
    </row>
    <row r="1239" spans="1:39" x14ac:dyDescent="0.3">
      <c r="A1239" s="1">
        <v>43591</v>
      </c>
      <c r="B1239" t="s">
        <v>11</v>
      </c>
      <c r="C1239" t="s">
        <v>246</v>
      </c>
      <c r="D1239">
        <v>600</v>
      </c>
      <c r="E1239">
        <v>5</v>
      </c>
      <c r="F1239">
        <v>31.129998999999899</v>
      </c>
      <c r="G1239">
        <v>31.639999</v>
      </c>
      <c r="H1239">
        <v>31.08</v>
      </c>
      <c r="I1239">
        <v>31.5</v>
      </c>
      <c r="J1239">
        <v>31.284171999999899</v>
      </c>
      <c r="K1239">
        <v>3945100</v>
      </c>
      <c r="L1239">
        <v>2.5</v>
      </c>
      <c r="M1239">
        <v>-1.54358183418672E-2</v>
      </c>
      <c r="N1239">
        <v>-6.8400140618235794E-2</v>
      </c>
      <c r="O1239">
        <v>-8.7487478891842399E-2</v>
      </c>
      <c r="P1239">
        <v>-5.7303812263768301E-2</v>
      </c>
      <c r="Q1239">
        <v>0.19375691459627101</v>
      </c>
      <c r="R1239">
        <v>2.9520591871051698E-2</v>
      </c>
      <c r="S1239">
        <v>1.6466254437702301E-2</v>
      </c>
      <c r="T1239">
        <v>1.31015024418067E-2</v>
      </c>
      <c r="U1239">
        <v>1.8536887628168498E-2</v>
      </c>
      <c r="V1239">
        <v>36.560001</v>
      </c>
      <c r="W1239">
        <v>26.23</v>
      </c>
      <c r="X1239">
        <v>-0.173008120589455</v>
      </c>
      <c r="Y1239">
        <v>-4.4810132310555703E-3</v>
      </c>
      <c r="Z1239">
        <v>1.32143493350743</v>
      </c>
      <c r="AA1239">
        <v>1.4546999247998</v>
      </c>
      <c r="AB1239">
        <v>1.4497375350756401</v>
      </c>
      <c r="AC1239" t="s">
        <v>250</v>
      </c>
      <c r="AD1239" t="s">
        <v>299</v>
      </c>
      <c r="AE1239" t="s">
        <v>56</v>
      </c>
      <c r="AF1239" t="s">
        <v>77</v>
      </c>
      <c r="AG1239" t="s">
        <v>300</v>
      </c>
      <c r="AI1239">
        <v>24741</v>
      </c>
      <c r="AJ1239">
        <v>1851</v>
      </c>
      <c r="AK1239" t="s">
        <v>301</v>
      </c>
      <c r="AL1239" t="s">
        <v>302</v>
      </c>
      <c r="AM1239" t="s">
        <v>245</v>
      </c>
    </row>
    <row r="1240" spans="1:39" x14ac:dyDescent="0.3">
      <c r="A1240" s="1">
        <v>43565</v>
      </c>
      <c r="B1240" t="s">
        <v>11</v>
      </c>
      <c r="C1240" t="s">
        <v>239</v>
      </c>
      <c r="D1240">
        <v>500</v>
      </c>
      <c r="E1240">
        <v>6</v>
      </c>
      <c r="F1240">
        <v>34.290000999999997</v>
      </c>
      <c r="G1240">
        <v>34.479999999999997</v>
      </c>
      <c r="H1240">
        <v>34.259997999999896</v>
      </c>
      <c r="I1240">
        <v>34.400002000000001</v>
      </c>
      <c r="J1240">
        <v>34.164302999999997</v>
      </c>
      <c r="K1240">
        <v>1457600</v>
      </c>
      <c r="L1240">
        <v>2.4769999999999999</v>
      </c>
      <c r="M1240">
        <v>3.2027592103424699E-3</v>
      </c>
      <c r="N1240">
        <v>5.8156539521846996E-4</v>
      </c>
      <c r="O1240">
        <v>5.8308711845890399E-3</v>
      </c>
      <c r="P1240">
        <v>0.153328658449182</v>
      </c>
      <c r="Q1240">
        <v>0.25325791615354498</v>
      </c>
      <c r="R1240">
        <v>6.8549450417447599E-3</v>
      </c>
      <c r="S1240">
        <v>1.10210476276081E-2</v>
      </c>
      <c r="T1240">
        <v>1.7484476852820102E-2</v>
      </c>
      <c r="U1240">
        <v>1.8059571690901301E-2</v>
      </c>
      <c r="V1240">
        <v>36.560001</v>
      </c>
      <c r="W1240">
        <v>26.110001</v>
      </c>
      <c r="X1240">
        <v>-0.15557582040977699</v>
      </c>
      <c r="Y1240">
        <v>3.47183783585567E-3</v>
      </c>
      <c r="Z1240">
        <v>1.3087356377711801</v>
      </c>
      <c r="AA1240">
        <v>2.0953926195766699</v>
      </c>
      <c r="AB1240">
        <v>2.2470932053275199</v>
      </c>
      <c r="AC1240" t="s">
        <v>251</v>
      </c>
      <c r="AD1240" t="s">
        <v>299</v>
      </c>
      <c r="AE1240" t="s">
        <v>56</v>
      </c>
      <c r="AF1240" t="s">
        <v>77</v>
      </c>
      <c r="AG1240" t="s">
        <v>300</v>
      </c>
      <c r="AI1240">
        <v>24741</v>
      </c>
      <c r="AJ1240">
        <v>1851</v>
      </c>
      <c r="AK1240" t="s">
        <v>301</v>
      </c>
      <c r="AL1240" t="s">
        <v>302</v>
      </c>
      <c r="AM1240" t="s">
        <v>245</v>
      </c>
    </row>
    <row r="1241" spans="1:39" x14ac:dyDescent="0.3">
      <c r="A1241" s="1">
        <v>43591</v>
      </c>
      <c r="B1241" t="s">
        <v>11</v>
      </c>
      <c r="C1241" t="s">
        <v>246</v>
      </c>
      <c r="D1241">
        <v>200</v>
      </c>
      <c r="E1241">
        <v>6</v>
      </c>
      <c r="F1241">
        <v>31.129998999999899</v>
      </c>
      <c r="G1241">
        <v>31.639999</v>
      </c>
      <c r="H1241">
        <v>31.08</v>
      </c>
      <c r="I1241">
        <v>31.5</v>
      </c>
      <c r="J1241">
        <v>31.284171999999899</v>
      </c>
      <c r="K1241">
        <v>3945100</v>
      </c>
      <c r="L1241">
        <v>2.5</v>
      </c>
      <c r="M1241">
        <v>-1.54358183418672E-2</v>
      </c>
      <c r="N1241">
        <v>-6.8400140618235794E-2</v>
      </c>
      <c r="O1241">
        <v>-8.7487478891842399E-2</v>
      </c>
      <c r="P1241">
        <v>-5.7303812263768301E-2</v>
      </c>
      <c r="Q1241">
        <v>0.19375691459627101</v>
      </c>
      <c r="R1241">
        <v>2.9520591871051698E-2</v>
      </c>
      <c r="S1241">
        <v>1.6466254437702301E-2</v>
      </c>
      <c r="T1241">
        <v>1.31015024418067E-2</v>
      </c>
      <c r="U1241">
        <v>1.8536887628168498E-2</v>
      </c>
      <c r="V1241">
        <v>36.560001</v>
      </c>
      <c r="W1241">
        <v>26.23</v>
      </c>
      <c r="X1241">
        <v>-0.173008120589455</v>
      </c>
      <c r="Y1241">
        <v>-4.4810132310555703E-3</v>
      </c>
      <c r="Z1241">
        <v>1.32143493350743</v>
      </c>
      <c r="AA1241">
        <v>1.4546999247998</v>
      </c>
      <c r="AB1241">
        <v>1.4497375350756401</v>
      </c>
      <c r="AC1241" t="s">
        <v>251</v>
      </c>
      <c r="AD1241" t="s">
        <v>299</v>
      </c>
      <c r="AE1241" t="s">
        <v>56</v>
      </c>
      <c r="AF1241" t="s">
        <v>77</v>
      </c>
      <c r="AG1241" t="s">
        <v>300</v>
      </c>
      <c r="AI1241">
        <v>24741</v>
      </c>
      <c r="AJ1241">
        <v>1851</v>
      </c>
      <c r="AK1241" t="s">
        <v>301</v>
      </c>
      <c r="AL1241" t="s">
        <v>302</v>
      </c>
      <c r="AM1241" t="s">
        <v>245</v>
      </c>
    </row>
    <row r="1242" spans="1:39" x14ac:dyDescent="0.3">
      <c r="A1242" s="1">
        <v>43637</v>
      </c>
      <c r="B1242" t="s">
        <v>11</v>
      </c>
      <c r="C1242" t="s">
        <v>239</v>
      </c>
      <c r="D1242">
        <v>100</v>
      </c>
      <c r="E1242">
        <v>6</v>
      </c>
      <c r="F1242">
        <v>33.229999999999997</v>
      </c>
      <c r="G1242">
        <v>33.349997999999999</v>
      </c>
      <c r="H1242">
        <v>32.93</v>
      </c>
      <c r="I1242">
        <v>33.25</v>
      </c>
      <c r="J1242">
        <v>33.25</v>
      </c>
      <c r="K1242">
        <v>9145600</v>
      </c>
      <c r="L1242">
        <v>2.0680000000000001</v>
      </c>
      <c r="M1242">
        <v>3.9174677780412703E-3</v>
      </c>
      <c r="N1242">
        <v>7.2975010957838093E-2</v>
      </c>
      <c r="O1242">
        <v>9.8792690848124698E-2</v>
      </c>
      <c r="P1242">
        <v>-1.0417994875181E-2</v>
      </c>
      <c r="Q1242">
        <v>0.18169105485020601</v>
      </c>
      <c r="R1242">
        <v>1.2826451951953199E-2</v>
      </c>
      <c r="S1242">
        <v>1.4063689606024899E-2</v>
      </c>
      <c r="T1242">
        <v>1.5510395315207599E-2</v>
      </c>
      <c r="U1242">
        <v>1.8840738133081101E-2</v>
      </c>
      <c r="V1242">
        <v>36.560001</v>
      </c>
      <c r="W1242">
        <v>26.870000999999998</v>
      </c>
      <c r="X1242">
        <v>-0.173008120589455</v>
      </c>
      <c r="Y1242">
        <v>-1.26001638019446E-3</v>
      </c>
      <c r="Z1242">
        <v>1.35791234288044</v>
      </c>
      <c r="AA1242">
        <v>1.47307711843633</v>
      </c>
      <c r="AB1242">
        <v>1.1816564670354499</v>
      </c>
      <c r="AC1242" t="s">
        <v>251</v>
      </c>
      <c r="AD1242" t="s">
        <v>299</v>
      </c>
      <c r="AE1242" t="s">
        <v>56</v>
      </c>
      <c r="AF1242" t="s">
        <v>77</v>
      </c>
      <c r="AG1242" t="s">
        <v>300</v>
      </c>
      <c r="AI1242">
        <v>24741</v>
      </c>
      <c r="AJ1242">
        <v>1851</v>
      </c>
      <c r="AK1242" t="s">
        <v>301</v>
      </c>
      <c r="AL1242" t="s">
        <v>302</v>
      </c>
      <c r="AM1242" t="s">
        <v>245</v>
      </c>
    </row>
    <row r="1243" spans="1:39" x14ac:dyDescent="0.3">
      <c r="A1243" s="1">
        <v>43640</v>
      </c>
      <c r="B1243" t="s">
        <v>11</v>
      </c>
      <c r="C1243" t="s">
        <v>246</v>
      </c>
      <c r="D1243">
        <v>400</v>
      </c>
      <c r="E1243">
        <v>6</v>
      </c>
      <c r="F1243">
        <v>33.299999</v>
      </c>
      <c r="G1243">
        <v>33.349997999999999</v>
      </c>
      <c r="H1243">
        <v>32.840000000000003</v>
      </c>
      <c r="I1243">
        <v>33.040000999999997</v>
      </c>
      <c r="J1243">
        <v>33.040000999999997</v>
      </c>
      <c r="K1243">
        <v>6673500</v>
      </c>
      <c r="L1243">
        <v>2.0209999999999999</v>
      </c>
      <c r="M1243">
        <v>-6.33578818274237E-3</v>
      </c>
      <c r="N1243">
        <v>5.1866924838944298E-2</v>
      </c>
      <c r="O1243">
        <v>9.1468286764474604E-2</v>
      </c>
      <c r="P1243">
        <v>-1.4089917741151601E-2</v>
      </c>
      <c r="Q1243">
        <v>0.17888376223751601</v>
      </c>
      <c r="R1243">
        <v>1.5866850433331001E-2</v>
      </c>
      <c r="S1243">
        <v>1.4236175627141599E-2</v>
      </c>
      <c r="T1243">
        <v>1.5526825952563E-2</v>
      </c>
      <c r="U1243">
        <v>1.88440904023051E-2</v>
      </c>
      <c r="V1243">
        <v>36.560001</v>
      </c>
      <c r="W1243">
        <v>26.870000999999998</v>
      </c>
      <c r="X1243">
        <v>-0.173008120589455</v>
      </c>
      <c r="Y1243">
        <v>-1.73338836506086E-3</v>
      </c>
      <c r="Z1243">
        <v>1.35961277909235</v>
      </c>
      <c r="AA1243">
        <v>1.4534896362851999</v>
      </c>
      <c r="AB1243">
        <v>1.3170465375112399</v>
      </c>
      <c r="AC1243" t="s">
        <v>251</v>
      </c>
      <c r="AD1243" t="s">
        <v>299</v>
      </c>
      <c r="AE1243" t="s">
        <v>56</v>
      </c>
      <c r="AF1243" t="s">
        <v>77</v>
      </c>
      <c r="AG1243" t="s">
        <v>300</v>
      </c>
      <c r="AI1243">
        <v>24741</v>
      </c>
      <c r="AJ1243">
        <v>1851</v>
      </c>
      <c r="AK1243" t="s">
        <v>301</v>
      </c>
      <c r="AL1243" t="s">
        <v>302</v>
      </c>
      <c r="AM1243" t="s">
        <v>245</v>
      </c>
    </row>
    <row r="1244" spans="1:39" x14ac:dyDescent="0.3">
      <c r="A1244" s="1">
        <v>43584</v>
      </c>
      <c r="B1244" t="s">
        <v>11</v>
      </c>
      <c r="C1244" t="s">
        <v>239</v>
      </c>
      <c r="D1244">
        <v>500</v>
      </c>
      <c r="E1244">
        <v>7</v>
      </c>
      <c r="F1244">
        <v>33.610000999999997</v>
      </c>
      <c r="G1244">
        <v>33.919998</v>
      </c>
      <c r="H1244">
        <v>33.479999999999997</v>
      </c>
      <c r="I1244">
        <v>33.729999999999997</v>
      </c>
      <c r="J1244">
        <v>33.498894</v>
      </c>
      <c r="K1244">
        <v>5167400</v>
      </c>
      <c r="L1244">
        <v>2.536</v>
      </c>
      <c r="M1244">
        <v>2.3746268443561999E-3</v>
      </c>
      <c r="N1244">
        <v>-1.8214282246977201E-2</v>
      </c>
      <c r="O1244">
        <v>1.4633627779771299E-2</v>
      </c>
      <c r="P1244">
        <v>0.111007214528173</v>
      </c>
      <c r="Q1244">
        <v>0.249813612092425</v>
      </c>
      <c r="R1244">
        <v>1.56016141250781E-2</v>
      </c>
      <c r="S1244">
        <v>1.0847981453040801E-2</v>
      </c>
      <c r="T1244">
        <v>1.6756213881856399E-2</v>
      </c>
      <c r="U1244">
        <v>1.8078531215133399E-2</v>
      </c>
      <c r="V1244">
        <v>36.560001</v>
      </c>
      <c r="W1244">
        <v>26.110001</v>
      </c>
      <c r="X1244">
        <v>-0.15557582040977699</v>
      </c>
      <c r="Y1244">
        <v>1.07094833958194E-3</v>
      </c>
      <c r="Z1244">
        <v>1.32379952512099</v>
      </c>
      <c r="AA1244">
        <v>1.93239925157439</v>
      </c>
      <c r="AB1244">
        <v>1.94786353565252</v>
      </c>
      <c r="AC1244" t="s">
        <v>252</v>
      </c>
      <c r="AD1244" t="s">
        <v>299</v>
      </c>
      <c r="AE1244" t="s">
        <v>56</v>
      </c>
      <c r="AF1244" t="s">
        <v>77</v>
      </c>
      <c r="AG1244" t="s">
        <v>300</v>
      </c>
      <c r="AI1244">
        <v>24741</v>
      </c>
      <c r="AJ1244">
        <v>1851</v>
      </c>
      <c r="AK1244" t="s">
        <v>301</v>
      </c>
      <c r="AL1244" t="s">
        <v>302</v>
      </c>
      <c r="AM1244" t="s">
        <v>245</v>
      </c>
    </row>
    <row r="1245" spans="1:39" x14ac:dyDescent="0.3">
      <c r="A1245" s="1">
        <v>43598</v>
      </c>
      <c r="B1245" t="s">
        <v>11</v>
      </c>
      <c r="C1245" t="s">
        <v>246</v>
      </c>
      <c r="D1245">
        <v>800</v>
      </c>
      <c r="E1245">
        <v>7</v>
      </c>
      <c r="F1245">
        <v>30.110001</v>
      </c>
      <c r="G1245">
        <v>30.15</v>
      </c>
      <c r="H1245">
        <v>29.5</v>
      </c>
      <c r="I1245">
        <v>29.6</v>
      </c>
      <c r="J1245">
        <v>29.397189999999998</v>
      </c>
      <c r="K1245">
        <v>5613300</v>
      </c>
      <c r="L1245">
        <v>2.4049999999999998</v>
      </c>
      <c r="M1245">
        <v>-3.9415682693187001E-2</v>
      </c>
      <c r="N1245">
        <v>-6.2213191196953802E-2</v>
      </c>
      <c r="O1245">
        <v>-0.15028223548401401</v>
      </c>
      <c r="P1245">
        <v>-0.113837812322597</v>
      </c>
      <c r="Q1245">
        <v>0.102244367088948</v>
      </c>
      <c r="R1245">
        <v>1.6367670055883202E-2</v>
      </c>
      <c r="S1245">
        <v>1.7825731061553201E-2</v>
      </c>
      <c r="T1245">
        <v>1.3901738103466E-2</v>
      </c>
      <c r="U1245">
        <v>1.86784894709635E-2</v>
      </c>
      <c r="V1245">
        <v>36.560001</v>
      </c>
      <c r="W1245">
        <v>26.23</v>
      </c>
      <c r="X1245">
        <v>-0.173008120589455</v>
      </c>
      <c r="Y1245">
        <v>-2.4426469085879299E-2</v>
      </c>
      <c r="Z1245">
        <v>1.32455387628776</v>
      </c>
      <c r="AA1245">
        <v>0.67956000096979596</v>
      </c>
      <c r="AB1245">
        <v>1.0598988207687701</v>
      </c>
      <c r="AC1245" t="s">
        <v>252</v>
      </c>
      <c r="AD1245" t="s">
        <v>299</v>
      </c>
      <c r="AE1245" t="s">
        <v>56</v>
      </c>
      <c r="AF1245" t="s">
        <v>77</v>
      </c>
      <c r="AG1245" t="s">
        <v>300</v>
      </c>
      <c r="AI1245">
        <v>24741</v>
      </c>
      <c r="AJ1245">
        <v>1851</v>
      </c>
      <c r="AK1245" t="s">
        <v>301</v>
      </c>
      <c r="AL1245" t="s">
        <v>302</v>
      </c>
      <c r="AM1245" t="s">
        <v>245</v>
      </c>
    </row>
    <row r="1246" spans="1:39" x14ac:dyDescent="0.3">
      <c r="A1246" s="1">
        <v>43607</v>
      </c>
      <c r="B1246" t="s">
        <v>11</v>
      </c>
      <c r="C1246" t="s">
        <v>239</v>
      </c>
      <c r="D1246">
        <v>700</v>
      </c>
      <c r="E1246">
        <v>7</v>
      </c>
      <c r="F1246">
        <v>30.120000999999998</v>
      </c>
      <c r="G1246">
        <v>30.49</v>
      </c>
      <c r="H1246">
        <v>30.09</v>
      </c>
      <c r="I1246">
        <v>30.360001</v>
      </c>
      <c r="J1246">
        <v>30.151983000000001</v>
      </c>
      <c r="K1246">
        <v>4219000</v>
      </c>
      <c r="L1246">
        <v>2.3929999999999998</v>
      </c>
      <c r="M1246">
        <v>9.8861590090768697E-4</v>
      </c>
      <c r="N1246">
        <v>2.9687846269501501E-3</v>
      </c>
      <c r="O1246">
        <v>-0.123476013452973</v>
      </c>
      <c r="P1246">
        <v>-0.12208793355243</v>
      </c>
      <c r="Q1246">
        <v>0.113081937952643</v>
      </c>
      <c r="R1246">
        <v>1.6883281203693E-2</v>
      </c>
      <c r="S1246">
        <v>1.9569743973460601E-2</v>
      </c>
      <c r="T1246">
        <v>1.39743402965995E-2</v>
      </c>
      <c r="U1246">
        <v>1.8718558626356602E-2</v>
      </c>
      <c r="V1246">
        <v>36.560001</v>
      </c>
      <c r="W1246">
        <v>26.23</v>
      </c>
      <c r="X1246">
        <v>-0.173008120589455</v>
      </c>
      <c r="Y1246">
        <v>-2.8283920525026501E-3</v>
      </c>
      <c r="Z1246">
        <v>1.32962661218247</v>
      </c>
      <c r="AA1246">
        <v>0.78322800682167903</v>
      </c>
      <c r="AB1246">
        <v>0.69534731595209198</v>
      </c>
      <c r="AC1246" t="s">
        <v>252</v>
      </c>
      <c r="AD1246" t="s">
        <v>299</v>
      </c>
      <c r="AE1246" t="s">
        <v>56</v>
      </c>
      <c r="AF1246" t="s">
        <v>77</v>
      </c>
      <c r="AG1246" t="s">
        <v>300</v>
      </c>
      <c r="AI1246">
        <v>24741</v>
      </c>
      <c r="AJ1246">
        <v>1851</v>
      </c>
      <c r="AK1246" t="s">
        <v>301</v>
      </c>
      <c r="AL1246" t="s">
        <v>302</v>
      </c>
      <c r="AM1246" t="s">
        <v>245</v>
      </c>
    </row>
    <row r="1247" spans="1:39" x14ac:dyDescent="0.3">
      <c r="A1247" s="1">
        <v>43609</v>
      </c>
      <c r="B1247" t="s">
        <v>11</v>
      </c>
      <c r="C1247" t="s">
        <v>246</v>
      </c>
      <c r="D1247">
        <v>600</v>
      </c>
      <c r="E1247">
        <v>7</v>
      </c>
      <c r="F1247">
        <v>29.879998999999899</v>
      </c>
      <c r="G1247">
        <v>29.98</v>
      </c>
      <c r="H1247">
        <v>29.639999</v>
      </c>
      <c r="I1247">
        <v>29.700001</v>
      </c>
      <c r="J1247">
        <v>29.496506</v>
      </c>
      <c r="K1247">
        <v>3432900</v>
      </c>
      <c r="L1247">
        <v>2.3239999999999998</v>
      </c>
      <c r="M1247">
        <v>2.3597051389554701E-3</v>
      </c>
      <c r="N1247">
        <v>-7.0458216645439796E-3</v>
      </c>
      <c r="O1247">
        <v>-0.14836190303636401</v>
      </c>
      <c r="P1247">
        <v>-0.16073868258973001</v>
      </c>
      <c r="Q1247">
        <v>9.0742944354069793E-2</v>
      </c>
      <c r="R1247">
        <v>1.7965832330633699E-2</v>
      </c>
      <c r="S1247">
        <v>1.9506786958846799E-2</v>
      </c>
      <c r="T1247">
        <v>1.41345833483272E-2</v>
      </c>
      <c r="U1247">
        <v>1.8779673680884401E-2</v>
      </c>
      <c r="V1247">
        <v>36.560001</v>
      </c>
      <c r="W1247">
        <v>26.23</v>
      </c>
      <c r="X1247">
        <v>-0.173008120589455</v>
      </c>
      <c r="Y1247">
        <v>1.3526439988342199E-3</v>
      </c>
      <c r="Z1247">
        <v>1.3340887733956801</v>
      </c>
      <c r="AA1247">
        <v>0.59563482472037999</v>
      </c>
      <c r="AB1247">
        <v>0.66469225872462501</v>
      </c>
      <c r="AC1247" t="s">
        <v>252</v>
      </c>
      <c r="AD1247" t="s">
        <v>299</v>
      </c>
      <c r="AE1247" t="s">
        <v>56</v>
      </c>
      <c r="AF1247" t="s">
        <v>77</v>
      </c>
      <c r="AG1247" t="s">
        <v>300</v>
      </c>
      <c r="AI1247">
        <v>24741</v>
      </c>
      <c r="AJ1247">
        <v>1851</v>
      </c>
      <c r="AK1247" t="s">
        <v>301</v>
      </c>
      <c r="AL1247" t="s">
        <v>302</v>
      </c>
      <c r="AM1247" t="s">
        <v>245</v>
      </c>
    </row>
    <row r="1248" spans="1:39" x14ac:dyDescent="0.3">
      <c r="A1248" s="1">
        <v>43613</v>
      </c>
      <c r="B1248" t="s">
        <v>11</v>
      </c>
      <c r="C1248" t="s">
        <v>239</v>
      </c>
      <c r="D1248">
        <v>900</v>
      </c>
      <c r="E1248">
        <v>7</v>
      </c>
      <c r="F1248">
        <v>29.809998999999902</v>
      </c>
      <c r="G1248">
        <v>29.940000999999999</v>
      </c>
      <c r="H1248">
        <v>29.6</v>
      </c>
      <c r="I1248">
        <v>29.639999</v>
      </c>
      <c r="J1248">
        <v>29.436915999999901</v>
      </c>
      <c r="K1248">
        <v>5761100</v>
      </c>
      <c r="L1248">
        <v>2.2679999999999998</v>
      </c>
      <c r="M1248">
        <v>-2.0222827144980599E-3</v>
      </c>
      <c r="N1248">
        <v>1.3504413932056199E-3</v>
      </c>
      <c r="O1248">
        <v>-0.12421012955643999</v>
      </c>
      <c r="P1248">
        <v>-0.15790305998149301</v>
      </c>
      <c r="Q1248">
        <v>0.104691979508188</v>
      </c>
      <c r="R1248">
        <v>1.72930046470612E-2</v>
      </c>
      <c r="S1248">
        <v>1.90351174500198E-2</v>
      </c>
      <c r="T1248">
        <v>1.41316346618601E-2</v>
      </c>
      <c r="U1248">
        <v>1.8751881785610099E-2</v>
      </c>
      <c r="V1248">
        <v>36.560001</v>
      </c>
      <c r="W1248">
        <v>26.23</v>
      </c>
      <c r="X1248">
        <v>-0.173008120589455</v>
      </c>
      <c r="Y1248">
        <v>-8.4109499934704197E-3</v>
      </c>
      <c r="Z1248">
        <v>1.3295382830373601</v>
      </c>
      <c r="AA1248">
        <v>0.72552327577386799</v>
      </c>
      <c r="AB1248">
        <v>0.70285951672284797</v>
      </c>
      <c r="AC1248" t="s">
        <v>252</v>
      </c>
      <c r="AD1248" t="s">
        <v>299</v>
      </c>
      <c r="AE1248" t="s">
        <v>56</v>
      </c>
      <c r="AF1248" t="s">
        <v>77</v>
      </c>
      <c r="AG1248" t="s">
        <v>300</v>
      </c>
      <c r="AI1248">
        <v>24741</v>
      </c>
      <c r="AJ1248">
        <v>1851</v>
      </c>
      <c r="AK1248" t="s">
        <v>301</v>
      </c>
      <c r="AL1248" t="s">
        <v>302</v>
      </c>
      <c r="AM1248" t="s">
        <v>245</v>
      </c>
    </row>
    <row r="1249" spans="1:39" x14ac:dyDescent="0.3">
      <c r="A1249" s="1">
        <v>43614</v>
      </c>
      <c r="B1249" t="s">
        <v>11</v>
      </c>
      <c r="C1249" t="s">
        <v>246</v>
      </c>
      <c r="D1249">
        <v>1500</v>
      </c>
      <c r="E1249">
        <v>7</v>
      </c>
      <c r="F1249">
        <v>29.459999</v>
      </c>
      <c r="G1249">
        <v>29.85</v>
      </c>
      <c r="H1249">
        <v>29.02</v>
      </c>
      <c r="I1249">
        <v>29.190000999999999</v>
      </c>
      <c r="J1249">
        <v>28.99</v>
      </c>
      <c r="K1249">
        <v>3920800</v>
      </c>
      <c r="L1249">
        <v>2.2360000000000002</v>
      </c>
      <c r="M1249">
        <v>-1.5298590005094899E-2</v>
      </c>
      <c r="N1249">
        <v>-3.8311133320174398E-2</v>
      </c>
      <c r="O1249">
        <v>-0.14218685358272201</v>
      </c>
      <c r="P1249">
        <v>-0.172625164030378</v>
      </c>
      <c r="Q1249">
        <v>9.9321868862994697E-2</v>
      </c>
      <c r="R1249">
        <v>1.16565434657645E-2</v>
      </c>
      <c r="S1249">
        <v>1.9046615443660601E-2</v>
      </c>
      <c r="T1249">
        <v>1.4220650244185401E-2</v>
      </c>
      <c r="U1249">
        <v>1.8766729097648399E-2</v>
      </c>
      <c r="V1249">
        <v>36.560001</v>
      </c>
      <c r="W1249">
        <v>26.23</v>
      </c>
      <c r="X1249">
        <v>-0.173008120589455</v>
      </c>
      <c r="Y1249">
        <v>-6.9359101493404697E-3</v>
      </c>
      <c r="Z1249">
        <v>1.3307142390493201</v>
      </c>
      <c r="AA1249">
        <v>0.68336057654619697</v>
      </c>
      <c r="AB1249">
        <v>0.68103623618482001</v>
      </c>
      <c r="AC1249" t="s">
        <v>252</v>
      </c>
      <c r="AD1249" t="s">
        <v>299</v>
      </c>
      <c r="AE1249" t="s">
        <v>56</v>
      </c>
      <c r="AF1249" t="s">
        <v>77</v>
      </c>
      <c r="AG1249" t="s">
        <v>300</v>
      </c>
      <c r="AI1249">
        <v>24741</v>
      </c>
      <c r="AJ1249">
        <v>1851</v>
      </c>
      <c r="AK1249" t="s">
        <v>301</v>
      </c>
      <c r="AL1249" t="s">
        <v>302</v>
      </c>
      <c r="AM1249" t="s">
        <v>245</v>
      </c>
    </row>
    <row r="1250" spans="1:39" x14ac:dyDescent="0.3">
      <c r="A1250" s="1">
        <v>43616</v>
      </c>
      <c r="B1250" t="s">
        <v>11</v>
      </c>
      <c r="C1250" t="s">
        <v>239</v>
      </c>
      <c r="D1250">
        <v>400</v>
      </c>
      <c r="E1250">
        <v>7</v>
      </c>
      <c r="F1250">
        <v>28.809998999999902</v>
      </c>
      <c r="G1250">
        <v>28.959999</v>
      </c>
      <c r="H1250">
        <v>28.6</v>
      </c>
      <c r="I1250">
        <v>28.84</v>
      </c>
      <c r="J1250">
        <v>28.84</v>
      </c>
      <c r="K1250">
        <v>4068000</v>
      </c>
      <c r="L1250">
        <v>2.1419999999999999</v>
      </c>
      <c r="M1250">
        <v>-1.17202306778912E-2</v>
      </c>
      <c r="N1250">
        <v>-2.01487980974531E-2</v>
      </c>
      <c r="O1250">
        <v>-9.2398840936139107E-2</v>
      </c>
      <c r="P1250">
        <v>-0.184707462301719</v>
      </c>
      <c r="Q1250">
        <v>0.113968190717879</v>
      </c>
      <c r="R1250">
        <v>9.2540335924022697E-3</v>
      </c>
      <c r="S1250">
        <v>1.5483447373529999E-2</v>
      </c>
      <c r="T1250">
        <v>1.42703208911688E-2</v>
      </c>
      <c r="U1250">
        <v>1.87628136095352E-2</v>
      </c>
      <c r="V1250">
        <v>36.560001</v>
      </c>
      <c r="W1250">
        <v>26.870000999999998</v>
      </c>
      <c r="X1250">
        <v>-0.173008120589455</v>
      </c>
      <c r="Y1250">
        <v>-1.3283204951564801E-2</v>
      </c>
      <c r="Z1250">
        <v>1.3430219310776901</v>
      </c>
      <c r="AA1250">
        <v>0.82871588436474997</v>
      </c>
      <c r="AB1250">
        <v>0.73686956224556899</v>
      </c>
      <c r="AC1250" t="s">
        <v>252</v>
      </c>
      <c r="AD1250" t="s">
        <v>299</v>
      </c>
      <c r="AE1250" t="s">
        <v>56</v>
      </c>
      <c r="AF1250" t="s">
        <v>77</v>
      </c>
      <c r="AG1250" t="s">
        <v>300</v>
      </c>
      <c r="AI1250">
        <v>24741</v>
      </c>
      <c r="AJ1250">
        <v>1851</v>
      </c>
      <c r="AK1250" t="s">
        <v>301</v>
      </c>
      <c r="AL1250" t="s">
        <v>302</v>
      </c>
      <c r="AM1250" t="s">
        <v>245</v>
      </c>
    </row>
    <row r="1251" spans="1:39" x14ac:dyDescent="0.3">
      <c r="A1251" s="1">
        <v>43627</v>
      </c>
      <c r="B1251" t="s">
        <v>11</v>
      </c>
      <c r="C1251" t="s">
        <v>246</v>
      </c>
      <c r="D1251">
        <v>500</v>
      </c>
      <c r="E1251">
        <v>7</v>
      </c>
      <c r="F1251">
        <v>31.32</v>
      </c>
      <c r="G1251">
        <v>31.43</v>
      </c>
      <c r="H1251">
        <v>30.91</v>
      </c>
      <c r="I1251">
        <v>30.959999</v>
      </c>
      <c r="J1251">
        <v>30.959999</v>
      </c>
      <c r="K1251">
        <v>3847600</v>
      </c>
      <c r="L1251">
        <v>2.14</v>
      </c>
      <c r="M1251">
        <v>6.4613895624396702E-4</v>
      </c>
      <c r="N1251">
        <v>3.58413507153598E-2</v>
      </c>
      <c r="O1251">
        <v>1.75913903495587E-2</v>
      </c>
      <c r="P1251">
        <v>-9.26544394230948E-2</v>
      </c>
      <c r="Q1251">
        <v>9.7731425917968906E-2</v>
      </c>
      <c r="R1251">
        <v>6.5607340081957396E-3</v>
      </c>
      <c r="S1251">
        <v>1.6398909830453501E-2</v>
      </c>
      <c r="T1251">
        <v>1.5131794660516701E-2</v>
      </c>
      <c r="U1251">
        <v>1.87058935289715E-2</v>
      </c>
      <c r="V1251">
        <v>36.560001</v>
      </c>
      <c r="W1251">
        <v>26.870000999999998</v>
      </c>
      <c r="X1251">
        <v>-0.173008120589455</v>
      </c>
      <c r="Y1251">
        <v>-3.4994119269314301E-4</v>
      </c>
      <c r="Z1251">
        <v>1.3505744134572699</v>
      </c>
      <c r="AA1251">
        <v>0.69277193131599701</v>
      </c>
      <c r="AB1251">
        <v>0.64346844480578302</v>
      </c>
      <c r="AC1251" t="s">
        <v>252</v>
      </c>
      <c r="AD1251" t="s">
        <v>299</v>
      </c>
      <c r="AE1251" t="s">
        <v>56</v>
      </c>
      <c r="AF1251" t="s">
        <v>77</v>
      </c>
      <c r="AG1251" t="s">
        <v>300</v>
      </c>
      <c r="AI1251">
        <v>24741</v>
      </c>
      <c r="AJ1251">
        <v>1851</v>
      </c>
      <c r="AK1251" t="s">
        <v>301</v>
      </c>
      <c r="AL1251" t="s">
        <v>302</v>
      </c>
      <c r="AM1251" t="s">
        <v>245</v>
      </c>
    </row>
    <row r="1252" spans="1:39" x14ac:dyDescent="0.3">
      <c r="A1252" s="1">
        <v>43629</v>
      </c>
      <c r="B1252" t="s">
        <v>11</v>
      </c>
      <c r="C1252" t="s">
        <v>239</v>
      </c>
      <c r="D1252">
        <v>400</v>
      </c>
      <c r="E1252">
        <v>7</v>
      </c>
      <c r="F1252">
        <v>31.27</v>
      </c>
      <c r="G1252">
        <v>31.49</v>
      </c>
      <c r="H1252">
        <v>31.1</v>
      </c>
      <c r="I1252">
        <v>31.290001</v>
      </c>
      <c r="J1252">
        <v>31.290001</v>
      </c>
      <c r="K1252">
        <v>3566300</v>
      </c>
      <c r="L1252">
        <v>2.0910000000000002</v>
      </c>
      <c r="M1252">
        <v>2.5600653982075202E-3</v>
      </c>
      <c r="N1252">
        <v>2.5899828639719201E-2</v>
      </c>
      <c r="O1252">
        <v>6.2399498094429399E-2</v>
      </c>
      <c r="P1252">
        <v>-8.2636491546879395E-2</v>
      </c>
      <c r="Q1252">
        <v>0.113565094194208</v>
      </c>
      <c r="R1252">
        <v>4.5595118109394697E-3</v>
      </c>
      <c r="S1252">
        <v>1.3758085555403501E-2</v>
      </c>
      <c r="T1252">
        <v>1.5175380115242901E-2</v>
      </c>
      <c r="U1252">
        <v>1.87035884628029E-2</v>
      </c>
      <c r="V1252">
        <v>36.560001</v>
      </c>
      <c r="W1252">
        <v>26.870000999999998</v>
      </c>
      <c r="X1252">
        <v>-0.173008120589455</v>
      </c>
      <c r="Y1252">
        <v>4.0890106107655602E-3</v>
      </c>
      <c r="Z1252">
        <v>1.3497416900307899</v>
      </c>
      <c r="AA1252">
        <v>0.84255080000042804</v>
      </c>
      <c r="AB1252">
        <v>0.69507976710207797</v>
      </c>
      <c r="AC1252" t="s">
        <v>252</v>
      </c>
      <c r="AD1252" t="s">
        <v>299</v>
      </c>
      <c r="AE1252" t="s">
        <v>56</v>
      </c>
      <c r="AF1252" t="s">
        <v>77</v>
      </c>
      <c r="AG1252" t="s">
        <v>300</v>
      </c>
      <c r="AI1252">
        <v>24741</v>
      </c>
      <c r="AJ1252">
        <v>1851</v>
      </c>
      <c r="AK1252" t="s">
        <v>301</v>
      </c>
      <c r="AL1252" t="s">
        <v>302</v>
      </c>
      <c r="AM1252" t="s">
        <v>245</v>
      </c>
    </row>
    <row r="1253" spans="1:39" x14ac:dyDescent="0.3">
      <c r="A1253" s="1">
        <v>43570</v>
      </c>
      <c r="B1253" t="s">
        <v>11</v>
      </c>
      <c r="C1253" t="s">
        <v>239</v>
      </c>
      <c r="D1253">
        <v>600</v>
      </c>
      <c r="E1253">
        <v>8</v>
      </c>
      <c r="F1253">
        <v>35.139998999999897</v>
      </c>
      <c r="G1253">
        <v>35.150002000000001</v>
      </c>
      <c r="H1253">
        <v>34.729999999999997</v>
      </c>
      <c r="I1253">
        <v>34.959998999999897</v>
      </c>
      <c r="J1253">
        <v>34.720463000000002</v>
      </c>
      <c r="K1253">
        <v>2183900</v>
      </c>
      <c r="L1253">
        <v>2.5529999999999999</v>
      </c>
      <c r="M1253">
        <v>-1.4292585891763499E-3</v>
      </c>
      <c r="N1253">
        <v>8.0413549918023491E-3</v>
      </c>
      <c r="O1253">
        <v>2.1394143769929898E-2</v>
      </c>
      <c r="P1253">
        <v>0.16376509937893799</v>
      </c>
      <c r="Q1253">
        <v>0.26648395119279</v>
      </c>
      <c r="R1253">
        <v>8.6551271117300908E-3</v>
      </c>
      <c r="S1253">
        <v>1.1315144940868001E-2</v>
      </c>
      <c r="T1253">
        <v>1.7243102013090698E-2</v>
      </c>
      <c r="U1253">
        <v>1.80680588817375E-2</v>
      </c>
      <c r="V1253">
        <v>36.560001</v>
      </c>
      <c r="W1253">
        <v>26.110001</v>
      </c>
      <c r="X1253">
        <v>-0.15557582040977699</v>
      </c>
      <c r="Y1253">
        <v>-6.2956724975841202E-4</v>
      </c>
      <c r="Z1253">
        <v>1.3134241361468899</v>
      </c>
      <c r="AA1253">
        <v>2.1658863307399701</v>
      </c>
      <c r="AB1253">
        <v>2.1612694350405302</v>
      </c>
      <c r="AC1253" t="s">
        <v>253</v>
      </c>
      <c r="AD1253" t="s">
        <v>299</v>
      </c>
      <c r="AE1253" t="s">
        <v>56</v>
      </c>
      <c r="AF1253" t="s">
        <v>77</v>
      </c>
      <c r="AG1253" t="s">
        <v>300</v>
      </c>
      <c r="AI1253">
        <v>24741</v>
      </c>
      <c r="AJ1253">
        <v>1851</v>
      </c>
      <c r="AK1253" t="s">
        <v>301</v>
      </c>
      <c r="AL1253" t="s">
        <v>302</v>
      </c>
      <c r="AM1253" t="s">
        <v>245</v>
      </c>
    </row>
    <row r="1254" spans="1:39" x14ac:dyDescent="0.3">
      <c r="A1254" s="1">
        <v>43573</v>
      </c>
      <c r="B1254" t="s">
        <v>11</v>
      </c>
      <c r="C1254" t="s">
        <v>239</v>
      </c>
      <c r="D1254">
        <v>300</v>
      </c>
      <c r="E1254">
        <v>8</v>
      </c>
      <c r="F1254">
        <v>34.990001999999997</v>
      </c>
      <c r="G1254">
        <v>35.189999</v>
      </c>
      <c r="H1254">
        <v>34.799999</v>
      </c>
      <c r="I1254">
        <v>34.849997999999999</v>
      </c>
      <c r="J1254">
        <v>34.611216999999897</v>
      </c>
      <c r="K1254">
        <v>2968000</v>
      </c>
      <c r="L1254">
        <v>2.56</v>
      </c>
      <c r="M1254">
        <v>-1.72021575739801E-3</v>
      </c>
      <c r="N1254">
        <v>7.1994532222632796E-3</v>
      </c>
      <c r="O1254">
        <v>6.91040440239614E-3</v>
      </c>
      <c r="P1254">
        <v>0.14664143187985401</v>
      </c>
      <c r="Q1254">
        <v>0.24705433787384901</v>
      </c>
      <c r="R1254">
        <v>5.90325700956249E-3</v>
      </c>
      <c r="S1254">
        <v>1.1038545467303901E-2</v>
      </c>
      <c r="T1254">
        <v>1.7233190982408501E-2</v>
      </c>
      <c r="U1254">
        <v>1.8060869738595602E-2</v>
      </c>
      <c r="V1254">
        <v>36.560001</v>
      </c>
      <c r="W1254">
        <v>26.110001</v>
      </c>
      <c r="X1254">
        <v>-0.15557582040977699</v>
      </c>
      <c r="Y1254">
        <v>1.5778467813143101E-3</v>
      </c>
      <c r="Z1254">
        <v>1.3180464823573901</v>
      </c>
      <c r="AA1254">
        <v>1.9563074661656701</v>
      </c>
      <c r="AB1254">
        <v>2.07774149184874</v>
      </c>
      <c r="AC1254" t="s">
        <v>253</v>
      </c>
      <c r="AD1254" t="s">
        <v>299</v>
      </c>
      <c r="AE1254" t="s">
        <v>56</v>
      </c>
      <c r="AF1254" t="s">
        <v>77</v>
      </c>
      <c r="AG1254" t="s">
        <v>300</v>
      </c>
      <c r="AI1254">
        <v>24741</v>
      </c>
      <c r="AJ1254">
        <v>1851</v>
      </c>
      <c r="AK1254" t="s">
        <v>301</v>
      </c>
      <c r="AL1254" t="s">
        <v>302</v>
      </c>
      <c r="AM1254" t="s">
        <v>245</v>
      </c>
    </row>
    <row r="1255" spans="1:39" x14ac:dyDescent="0.3">
      <c r="A1255" s="1">
        <v>43587</v>
      </c>
      <c r="B1255" t="s">
        <v>11</v>
      </c>
      <c r="C1255" t="s">
        <v>246</v>
      </c>
      <c r="D1255">
        <v>500</v>
      </c>
      <c r="E1255">
        <v>8</v>
      </c>
      <c r="F1255">
        <v>32.43</v>
      </c>
      <c r="G1255">
        <v>32.580002</v>
      </c>
      <c r="H1255">
        <v>31.4</v>
      </c>
      <c r="I1255">
        <v>31.58</v>
      </c>
      <c r="J1255">
        <v>31.363624999999999</v>
      </c>
      <c r="K1255">
        <v>6798300</v>
      </c>
      <c r="L1255">
        <v>2.552</v>
      </c>
      <c r="M1255">
        <v>-2.2852761722959199E-2</v>
      </c>
      <c r="N1255">
        <v>-6.0810880581016399E-2</v>
      </c>
      <c r="O1255">
        <v>-7.1480678996618904E-2</v>
      </c>
      <c r="P1255">
        <v>-4.6085861826207601E-2</v>
      </c>
      <c r="Q1255">
        <v>0.18692828474944601</v>
      </c>
      <c r="R1255">
        <v>2.86798662702939E-2</v>
      </c>
      <c r="S1255">
        <v>1.6219279124130799E-2</v>
      </c>
      <c r="T1255">
        <v>1.2996814699868801E-2</v>
      </c>
      <c r="U1255">
        <v>1.8499193164348299E-2</v>
      </c>
      <c r="V1255">
        <v>36.560001</v>
      </c>
      <c r="W1255">
        <v>26.110001</v>
      </c>
      <c r="X1255">
        <v>-0.173008120589455</v>
      </c>
      <c r="Y1255">
        <v>-2.1262443276895502E-3</v>
      </c>
      <c r="Z1255">
        <v>1.3178698098464099</v>
      </c>
      <c r="AA1255">
        <v>1.3902137550517899</v>
      </c>
      <c r="AB1255">
        <v>1.6107637739160701</v>
      </c>
      <c r="AC1255" t="s">
        <v>253</v>
      </c>
      <c r="AD1255" t="s">
        <v>299</v>
      </c>
      <c r="AE1255" t="s">
        <v>56</v>
      </c>
      <c r="AF1255" t="s">
        <v>77</v>
      </c>
      <c r="AG1255" t="s">
        <v>300</v>
      </c>
      <c r="AI1255">
        <v>24741</v>
      </c>
      <c r="AJ1255">
        <v>1851</v>
      </c>
      <c r="AK1255" t="s">
        <v>301</v>
      </c>
      <c r="AL1255" t="s">
        <v>302</v>
      </c>
      <c r="AM1255" t="s">
        <v>245</v>
      </c>
    </row>
    <row r="1256" spans="1:39" x14ac:dyDescent="0.3">
      <c r="A1256" s="1">
        <v>43588</v>
      </c>
      <c r="B1256" t="s">
        <v>11</v>
      </c>
      <c r="C1256" t="s">
        <v>246</v>
      </c>
      <c r="D1256">
        <v>800</v>
      </c>
      <c r="E1256">
        <v>8</v>
      </c>
      <c r="F1256">
        <v>31.65</v>
      </c>
      <c r="G1256">
        <v>32.099997999999999</v>
      </c>
      <c r="H1256">
        <v>31.65</v>
      </c>
      <c r="I1256">
        <v>31.99</v>
      </c>
      <c r="J1256">
        <v>31.770814999999999</v>
      </c>
      <c r="K1256">
        <v>4433700</v>
      </c>
      <c r="L1256">
        <v>2.5310000000000001</v>
      </c>
      <c r="M1256">
        <v>1.28993191701914E-2</v>
      </c>
      <c r="N1256">
        <v>-5.0589695432012402E-2</v>
      </c>
      <c r="O1256">
        <v>-6.1525259494868999E-2</v>
      </c>
      <c r="P1256">
        <v>-2.8062372657051901E-2</v>
      </c>
      <c r="Q1256">
        <v>0.20431200498927099</v>
      </c>
      <c r="R1256">
        <v>3.0319499224813098E-2</v>
      </c>
      <c r="S1256">
        <v>1.6536077347066899E-2</v>
      </c>
      <c r="T1256">
        <v>1.3096548485037799E-2</v>
      </c>
      <c r="U1256">
        <v>1.85120344971683E-2</v>
      </c>
      <c r="V1256">
        <v>36.560001</v>
      </c>
      <c r="W1256">
        <v>26.110001</v>
      </c>
      <c r="X1256">
        <v>-0.173008120589455</v>
      </c>
      <c r="Y1256">
        <v>9.5921274614703799E-3</v>
      </c>
      <c r="Z1256">
        <v>1.3195341776680001</v>
      </c>
      <c r="AA1256">
        <v>1.54215748024943</v>
      </c>
      <c r="AB1256">
        <v>1.5452774004305601</v>
      </c>
      <c r="AC1256" t="s">
        <v>253</v>
      </c>
      <c r="AD1256" t="s">
        <v>299</v>
      </c>
      <c r="AE1256" t="s">
        <v>56</v>
      </c>
      <c r="AF1256" t="s">
        <v>77</v>
      </c>
      <c r="AG1256" t="s">
        <v>300</v>
      </c>
      <c r="AI1256">
        <v>24741</v>
      </c>
      <c r="AJ1256">
        <v>1851</v>
      </c>
      <c r="AK1256" t="s">
        <v>301</v>
      </c>
      <c r="AL1256" t="s">
        <v>302</v>
      </c>
      <c r="AM1256" t="s">
        <v>245</v>
      </c>
    </row>
    <row r="1257" spans="1:39" x14ac:dyDescent="0.3">
      <c r="A1257" s="1">
        <v>43591</v>
      </c>
      <c r="B1257" t="s">
        <v>11</v>
      </c>
      <c r="C1257" t="s">
        <v>246</v>
      </c>
      <c r="D1257">
        <v>400</v>
      </c>
      <c r="E1257">
        <v>8</v>
      </c>
      <c r="F1257">
        <v>31.129998999999899</v>
      </c>
      <c r="G1257">
        <v>31.639999</v>
      </c>
      <c r="H1257">
        <v>31.08</v>
      </c>
      <c r="I1257">
        <v>31.5</v>
      </c>
      <c r="J1257">
        <v>31.284171999999899</v>
      </c>
      <c r="K1257">
        <v>3945100</v>
      </c>
      <c r="L1257">
        <v>2.5</v>
      </c>
      <c r="M1257">
        <v>-1.54358183418672E-2</v>
      </c>
      <c r="N1257">
        <v>-6.8400140618235794E-2</v>
      </c>
      <c r="O1257">
        <v>-8.7487478891842399E-2</v>
      </c>
      <c r="P1257">
        <v>-5.7303812263768301E-2</v>
      </c>
      <c r="Q1257">
        <v>0.19375691459627101</v>
      </c>
      <c r="R1257">
        <v>2.9520591871051698E-2</v>
      </c>
      <c r="S1257">
        <v>1.6466254437702301E-2</v>
      </c>
      <c r="T1257">
        <v>1.31015024418067E-2</v>
      </c>
      <c r="U1257">
        <v>1.8536887628168498E-2</v>
      </c>
      <c r="V1257">
        <v>36.560001</v>
      </c>
      <c r="W1257">
        <v>26.23</v>
      </c>
      <c r="X1257">
        <v>-0.173008120589455</v>
      </c>
      <c r="Y1257">
        <v>-4.4810132310555703E-3</v>
      </c>
      <c r="Z1257">
        <v>1.32143493350743</v>
      </c>
      <c r="AA1257">
        <v>1.4546999247998</v>
      </c>
      <c r="AB1257">
        <v>1.4497375350756401</v>
      </c>
      <c r="AC1257" t="s">
        <v>253</v>
      </c>
      <c r="AD1257" t="s">
        <v>299</v>
      </c>
      <c r="AE1257" t="s">
        <v>56</v>
      </c>
      <c r="AF1257" t="s">
        <v>77</v>
      </c>
      <c r="AG1257" t="s">
        <v>300</v>
      </c>
      <c r="AI1257">
        <v>24741</v>
      </c>
      <c r="AJ1257">
        <v>1851</v>
      </c>
      <c r="AK1257" t="s">
        <v>301</v>
      </c>
      <c r="AL1257" t="s">
        <v>302</v>
      </c>
      <c r="AM1257" t="s">
        <v>245</v>
      </c>
    </row>
    <row r="1258" spans="1:39" x14ac:dyDescent="0.3">
      <c r="A1258" s="1">
        <v>43605</v>
      </c>
      <c r="B1258" t="s">
        <v>11</v>
      </c>
      <c r="C1258" t="s">
        <v>239</v>
      </c>
      <c r="D1258">
        <v>1200</v>
      </c>
      <c r="E1258">
        <v>8</v>
      </c>
      <c r="F1258">
        <v>29.58</v>
      </c>
      <c r="G1258">
        <v>29.799999</v>
      </c>
      <c r="H1258">
        <v>29.469998999999898</v>
      </c>
      <c r="I1258">
        <v>29.6</v>
      </c>
      <c r="J1258">
        <v>29.397189999999998</v>
      </c>
      <c r="K1258">
        <v>4792800</v>
      </c>
      <c r="L1258">
        <v>2.4159999999999999</v>
      </c>
      <c r="M1258">
        <v>-1.0418545772247699E-2</v>
      </c>
      <c r="N1258">
        <v>0</v>
      </c>
      <c r="O1258">
        <v>-0.164998944488601</v>
      </c>
      <c r="P1258">
        <v>-0.13870572338890699</v>
      </c>
      <c r="Q1258">
        <v>8.5211940451545801E-2</v>
      </c>
      <c r="R1258">
        <v>1.44368060300302E-2</v>
      </c>
      <c r="S1258">
        <v>1.8407121527166399E-2</v>
      </c>
      <c r="T1258">
        <v>1.3704302983981601E-2</v>
      </c>
      <c r="U1258">
        <v>1.8660918653530902E-2</v>
      </c>
      <c r="V1258">
        <v>36.560001</v>
      </c>
      <c r="W1258">
        <v>26.23</v>
      </c>
      <c r="X1258">
        <v>-0.173008120589455</v>
      </c>
      <c r="Y1258">
        <v>-6.7722580366252503E-3</v>
      </c>
      <c r="Z1258">
        <v>1.32343777751828</v>
      </c>
      <c r="AA1258">
        <v>0.53468698578275298</v>
      </c>
      <c r="AB1258">
        <v>0.63369323345506201</v>
      </c>
      <c r="AC1258" t="s">
        <v>253</v>
      </c>
      <c r="AD1258" t="s">
        <v>299</v>
      </c>
      <c r="AE1258" t="s">
        <v>56</v>
      </c>
      <c r="AF1258" t="s">
        <v>77</v>
      </c>
      <c r="AG1258" t="s">
        <v>300</v>
      </c>
      <c r="AI1258">
        <v>24741</v>
      </c>
      <c r="AJ1258">
        <v>1851</v>
      </c>
      <c r="AK1258" t="s">
        <v>301</v>
      </c>
      <c r="AL1258" t="s">
        <v>302</v>
      </c>
      <c r="AM1258" t="s">
        <v>245</v>
      </c>
    </row>
    <row r="1259" spans="1:39" x14ac:dyDescent="0.3">
      <c r="A1259" s="1">
        <v>43609</v>
      </c>
      <c r="B1259" t="s">
        <v>11</v>
      </c>
      <c r="C1259" t="s">
        <v>246</v>
      </c>
      <c r="D1259">
        <v>600</v>
      </c>
      <c r="E1259">
        <v>8</v>
      </c>
      <c r="F1259">
        <v>29.879998999999899</v>
      </c>
      <c r="G1259">
        <v>29.98</v>
      </c>
      <c r="H1259">
        <v>29.639999</v>
      </c>
      <c r="I1259">
        <v>29.700001</v>
      </c>
      <c r="J1259">
        <v>29.496506</v>
      </c>
      <c r="K1259">
        <v>3432900</v>
      </c>
      <c r="L1259">
        <v>2.3239999999999998</v>
      </c>
      <c r="M1259">
        <v>2.3597051389554701E-3</v>
      </c>
      <c r="N1259">
        <v>-7.0458216645439796E-3</v>
      </c>
      <c r="O1259">
        <v>-0.14836190303636401</v>
      </c>
      <c r="P1259">
        <v>-0.16073868258973001</v>
      </c>
      <c r="Q1259">
        <v>9.0742944354069793E-2</v>
      </c>
      <c r="R1259">
        <v>1.7965832330633699E-2</v>
      </c>
      <c r="S1259">
        <v>1.9506786958846799E-2</v>
      </c>
      <c r="T1259">
        <v>1.41345833483272E-2</v>
      </c>
      <c r="U1259">
        <v>1.8779673680884401E-2</v>
      </c>
      <c r="V1259">
        <v>36.560001</v>
      </c>
      <c r="W1259">
        <v>26.23</v>
      </c>
      <c r="X1259">
        <v>-0.173008120589455</v>
      </c>
      <c r="Y1259">
        <v>1.3526439988342199E-3</v>
      </c>
      <c r="Z1259">
        <v>1.3340887733956801</v>
      </c>
      <c r="AA1259">
        <v>0.59563482472037999</v>
      </c>
      <c r="AB1259">
        <v>0.66469225872462501</v>
      </c>
      <c r="AC1259" t="s">
        <v>253</v>
      </c>
      <c r="AD1259" t="s">
        <v>299</v>
      </c>
      <c r="AE1259" t="s">
        <v>56</v>
      </c>
      <c r="AF1259" t="s">
        <v>77</v>
      </c>
      <c r="AG1259" t="s">
        <v>300</v>
      </c>
      <c r="AI1259">
        <v>24741</v>
      </c>
      <c r="AJ1259">
        <v>1851</v>
      </c>
      <c r="AK1259" t="s">
        <v>301</v>
      </c>
      <c r="AL1259" t="s">
        <v>302</v>
      </c>
      <c r="AM1259" t="s">
        <v>245</v>
      </c>
    </row>
    <row r="1260" spans="1:39" x14ac:dyDescent="0.3">
      <c r="A1260" s="1">
        <v>43614</v>
      </c>
      <c r="B1260" t="s">
        <v>11</v>
      </c>
      <c r="C1260" t="s">
        <v>239</v>
      </c>
      <c r="D1260">
        <v>500</v>
      </c>
      <c r="E1260">
        <v>8</v>
      </c>
      <c r="F1260">
        <v>29.459999</v>
      </c>
      <c r="G1260">
        <v>29.85</v>
      </c>
      <c r="H1260">
        <v>29.02</v>
      </c>
      <c r="I1260">
        <v>29.190000999999999</v>
      </c>
      <c r="J1260">
        <v>28.99</v>
      </c>
      <c r="K1260">
        <v>3920800</v>
      </c>
      <c r="L1260">
        <v>2.2360000000000002</v>
      </c>
      <c r="M1260">
        <v>-1.5298590005094899E-2</v>
      </c>
      <c r="N1260">
        <v>-3.8311133320174398E-2</v>
      </c>
      <c r="O1260">
        <v>-0.14218685358272201</v>
      </c>
      <c r="P1260">
        <v>-0.172625164030378</v>
      </c>
      <c r="Q1260">
        <v>9.9321868862994697E-2</v>
      </c>
      <c r="R1260">
        <v>1.16565434657645E-2</v>
      </c>
      <c r="S1260">
        <v>1.9046615443660601E-2</v>
      </c>
      <c r="T1260">
        <v>1.4220650244185401E-2</v>
      </c>
      <c r="U1260">
        <v>1.8766729097648399E-2</v>
      </c>
      <c r="V1260">
        <v>36.560001</v>
      </c>
      <c r="W1260">
        <v>26.23</v>
      </c>
      <c r="X1260">
        <v>-0.173008120589455</v>
      </c>
      <c r="Y1260">
        <v>-6.9359101493404697E-3</v>
      </c>
      <c r="Z1260">
        <v>1.3307142390493201</v>
      </c>
      <c r="AA1260">
        <v>0.68336057654619697</v>
      </c>
      <c r="AB1260">
        <v>0.68103623618482001</v>
      </c>
      <c r="AC1260" t="s">
        <v>253</v>
      </c>
      <c r="AD1260" t="s">
        <v>299</v>
      </c>
      <c r="AE1260" t="s">
        <v>56</v>
      </c>
      <c r="AF1260" t="s">
        <v>77</v>
      </c>
      <c r="AG1260" t="s">
        <v>300</v>
      </c>
      <c r="AI1260">
        <v>24741</v>
      </c>
      <c r="AJ1260">
        <v>1851</v>
      </c>
      <c r="AK1260" t="s">
        <v>301</v>
      </c>
      <c r="AL1260" t="s">
        <v>302</v>
      </c>
      <c r="AM1260" t="s">
        <v>245</v>
      </c>
    </row>
    <row r="1261" spans="1:39" x14ac:dyDescent="0.3">
      <c r="A1261" s="1">
        <v>43633</v>
      </c>
      <c r="B1261" t="s">
        <v>11</v>
      </c>
      <c r="C1261" t="s">
        <v>239</v>
      </c>
      <c r="D1261">
        <v>1000</v>
      </c>
      <c r="E1261">
        <v>8</v>
      </c>
      <c r="F1261">
        <v>31.200001</v>
      </c>
      <c r="G1261">
        <v>31.48</v>
      </c>
      <c r="H1261">
        <v>30.940000999999999</v>
      </c>
      <c r="I1261">
        <v>31.370000999999998</v>
      </c>
      <c r="J1261">
        <v>31.370000999999998</v>
      </c>
      <c r="K1261">
        <v>5155500</v>
      </c>
      <c r="L1261">
        <v>2.0859999999999999</v>
      </c>
      <c r="M1261">
        <v>1.47722979361514E-2</v>
      </c>
      <c r="N1261">
        <v>1.3802176614636201E-2</v>
      </c>
      <c r="O1261">
        <v>4.2570146552480301E-2</v>
      </c>
      <c r="P1261">
        <v>-8.3874651527443694E-2</v>
      </c>
      <c r="Q1261">
        <v>0.106029811218549</v>
      </c>
      <c r="R1261">
        <v>1.0013416311135699E-2</v>
      </c>
      <c r="S1261">
        <v>1.4059130740251899E-2</v>
      </c>
      <c r="T1261">
        <v>1.53148675863532E-2</v>
      </c>
      <c r="U1261">
        <v>1.87325678572655E-2</v>
      </c>
      <c r="V1261">
        <v>36.560001</v>
      </c>
      <c r="W1261">
        <v>26.870000999999998</v>
      </c>
      <c r="X1261">
        <v>-0.173008120589455</v>
      </c>
      <c r="Y1261">
        <v>9.3131563797728401E-4</v>
      </c>
      <c r="Z1261">
        <v>1.35123593376743</v>
      </c>
      <c r="AA1261">
        <v>0.77653928390625604</v>
      </c>
      <c r="AB1261">
        <v>0.75669266441767302</v>
      </c>
      <c r="AC1261" t="s">
        <v>253</v>
      </c>
      <c r="AD1261" t="s">
        <v>299</v>
      </c>
      <c r="AE1261" t="s">
        <v>56</v>
      </c>
      <c r="AF1261" t="s">
        <v>77</v>
      </c>
      <c r="AG1261" t="s">
        <v>300</v>
      </c>
      <c r="AI1261">
        <v>24741</v>
      </c>
      <c r="AJ1261">
        <v>1851</v>
      </c>
      <c r="AK1261" t="s">
        <v>301</v>
      </c>
      <c r="AL1261" t="s">
        <v>302</v>
      </c>
      <c r="AM1261" t="s">
        <v>245</v>
      </c>
    </row>
    <row r="1262" spans="1:39" x14ac:dyDescent="0.3">
      <c r="A1262" s="1">
        <v>43558</v>
      </c>
      <c r="B1262" t="s">
        <v>11</v>
      </c>
      <c r="C1262" t="s">
        <v>239</v>
      </c>
      <c r="D1262">
        <v>1300</v>
      </c>
      <c r="E1262">
        <v>9</v>
      </c>
      <c r="F1262">
        <v>34.380001</v>
      </c>
      <c r="G1262">
        <v>34.650002000000001</v>
      </c>
      <c r="H1262">
        <v>34.270000000000003</v>
      </c>
      <c r="I1262">
        <v>34.380001</v>
      </c>
      <c r="J1262">
        <v>34.144440000000003</v>
      </c>
      <c r="K1262">
        <v>4114400</v>
      </c>
      <c r="L1262">
        <v>2.5169999999999999</v>
      </c>
      <c r="M1262">
        <v>1.0526401055106299E-2</v>
      </c>
      <c r="N1262">
        <v>3.3720966053377897E-2</v>
      </c>
      <c r="O1262">
        <v>-1.4438594148874001E-2</v>
      </c>
      <c r="P1262">
        <v>0.14603114131367001</v>
      </c>
      <c r="Q1262">
        <v>0.25194503717774402</v>
      </c>
      <c r="R1262">
        <v>1.25831535549069E-2</v>
      </c>
      <c r="S1262">
        <v>1.1596367416121699E-2</v>
      </c>
      <c r="T1262">
        <v>1.9968830099577901E-2</v>
      </c>
      <c r="U1262">
        <v>1.82283902413862E-2</v>
      </c>
      <c r="V1262">
        <v>36.560001</v>
      </c>
      <c r="W1262">
        <v>26.110001</v>
      </c>
      <c r="X1262">
        <v>-0.15557582040977699</v>
      </c>
      <c r="Y1262">
        <v>2.1460723821998401E-3</v>
      </c>
      <c r="Z1262">
        <v>1.3056224574984301</v>
      </c>
      <c r="AA1262">
        <v>2.1603923928595599</v>
      </c>
      <c r="AB1262">
        <v>1.9491276633533501</v>
      </c>
      <c r="AC1262" t="s">
        <v>254</v>
      </c>
      <c r="AD1262" t="s">
        <v>299</v>
      </c>
      <c r="AE1262" t="s">
        <v>56</v>
      </c>
      <c r="AF1262" t="s">
        <v>77</v>
      </c>
      <c r="AG1262" t="s">
        <v>300</v>
      </c>
      <c r="AI1262">
        <v>24741</v>
      </c>
      <c r="AJ1262">
        <v>1851</v>
      </c>
      <c r="AK1262" t="s">
        <v>301</v>
      </c>
      <c r="AL1262" t="s">
        <v>302</v>
      </c>
      <c r="AM1262" t="s">
        <v>245</v>
      </c>
    </row>
    <row r="1263" spans="1:39" x14ac:dyDescent="0.3">
      <c r="A1263" s="1">
        <v>43563</v>
      </c>
      <c r="B1263" t="s">
        <v>11</v>
      </c>
      <c r="C1263" t="s">
        <v>239</v>
      </c>
      <c r="D1263">
        <v>300</v>
      </c>
      <c r="E1263">
        <v>9</v>
      </c>
      <c r="F1263">
        <v>34.610000999999997</v>
      </c>
      <c r="G1263">
        <v>34.689999</v>
      </c>
      <c r="H1263">
        <v>34.279998999999997</v>
      </c>
      <c r="I1263">
        <v>34.68</v>
      </c>
      <c r="J1263">
        <v>34.442383</v>
      </c>
      <c r="K1263">
        <v>1812500</v>
      </c>
      <c r="L1263">
        <v>2.5190000000000001</v>
      </c>
      <c r="M1263">
        <v>-2.8823699905321498E-4</v>
      </c>
      <c r="N1263">
        <v>2.21584090541877E-2</v>
      </c>
      <c r="O1263">
        <v>2.06852721593031E-2</v>
      </c>
      <c r="P1263">
        <v>0.17773990667029799</v>
      </c>
      <c r="Q1263">
        <v>0.29068564524992202</v>
      </c>
      <c r="R1263">
        <v>4.2173271822265003E-3</v>
      </c>
      <c r="S1263">
        <v>1.1037287210728599E-2</v>
      </c>
      <c r="T1263">
        <v>1.74245750031366E-2</v>
      </c>
      <c r="U1263">
        <v>1.8099308334526699E-2</v>
      </c>
      <c r="V1263">
        <v>36.560001</v>
      </c>
      <c r="W1263">
        <v>26.110001</v>
      </c>
      <c r="X1263">
        <v>-0.15557582040977699</v>
      </c>
      <c r="Y1263">
        <v>1.0469119934194001E-3</v>
      </c>
      <c r="Z1263">
        <v>1.30874294944425</v>
      </c>
      <c r="AA1263">
        <v>2.4694860743962801</v>
      </c>
      <c r="AB1263">
        <v>2.2405493427774301</v>
      </c>
      <c r="AC1263" t="s">
        <v>254</v>
      </c>
      <c r="AD1263" t="s">
        <v>299</v>
      </c>
      <c r="AE1263" t="s">
        <v>56</v>
      </c>
      <c r="AF1263" t="s">
        <v>77</v>
      </c>
      <c r="AG1263" t="s">
        <v>300</v>
      </c>
      <c r="AI1263">
        <v>24741</v>
      </c>
      <c r="AJ1263">
        <v>1851</v>
      </c>
      <c r="AK1263" t="s">
        <v>301</v>
      </c>
      <c r="AL1263" t="s">
        <v>302</v>
      </c>
      <c r="AM1263" t="s">
        <v>245</v>
      </c>
    </row>
    <row r="1264" spans="1:39" x14ac:dyDescent="0.3">
      <c r="A1264" s="1">
        <v>43581</v>
      </c>
      <c r="B1264" t="s">
        <v>11</v>
      </c>
      <c r="C1264" t="s">
        <v>239</v>
      </c>
      <c r="D1264">
        <v>400</v>
      </c>
      <c r="E1264">
        <v>9</v>
      </c>
      <c r="F1264">
        <v>33.490001999999997</v>
      </c>
      <c r="G1264">
        <v>33.729999999999997</v>
      </c>
      <c r="H1264">
        <v>33.18</v>
      </c>
      <c r="I1264">
        <v>33.650002000000001</v>
      </c>
      <c r="J1264">
        <v>33.419440999999999</v>
      </c>
      <c r="K1264">
        <v>2638900</v>
      </c>
      <c r="L1264">
        <v>2.5049999999999999</v>
      </c>
      <c r="M1264">
        <v>2.67813402118738E-3</v>
      </c>
      <c r="N1264">
        <v>-3.5040023760369798E-2</v>
      </c>
      <c r="O1264">
        <v>1.1894163657815899E-3</v>
      </c>
      <c r="P1264">
        <v>0.10863258768381601</v>
      </c>
      <c r="Q1264">
        <v>0.241508722445717</v>
      </c>
      <c r="R1264">
        <v>1.5792630229699699E-2</v>
      </c>
      <c r="S1264">
        <v>1.11223050328026E-2</v>
      </c>
      <c r="T1264">
        <v>1.6757484387045801E-2</v>
      </c>
      <c r="U1264">
        <v>1.8083568420832599E-2</v>
      </c>
      <c r="V1264">
        <v>36.560001</v>
      </c>
      <c r="W1264">
        <v>26.110001</v>
      </c>
      <c r="X1264">
        <v>-0.15557582040977699</v>
      </c>
      <c r="Y1264">
        <v>4.6743503443647796E-3</v>
      </c>
      <c r="Z1264">
        <v>1.31477776335741</v>
      </c>
      <c r="AA1264">
        <v>1.86958934767698</v>
      </c>
      <c r="AB1264">
        <v>1.94067066363968</v>
      </c>
      <c r="AC1264" t="s">
        <v>254</v>
      </c>
      <c r="AD1264" t="s">
        <v>299</v>
      </c>
      <c r="AE1264" t="s">
        <v>56</v>
      </c>
      <c r="AF1264" t="s">
        <v>77</v>
      </c>
      <c r="AG1264" t="s">
        <v>300</v>
      </c>
      <c r="AI1264">
        <v>24741</v>
      </c>
      <c r="AJ1264">
        <v>1851</v>
      </c>
      <c r="AK1264" t="s">
        <v>301</v>
      </c>
      <c r="AL1264" t="s">
        <v>302</v>
      </c>
      <c r="AM1264" t="s">
        <v>245</v>
      </c>
    </row>
    <row r="1265" spans="1:39" x14ac:dyDescent="0.3">
      <c r="A1265" s="1">
        <v>43592</v>
      </c>
      <c r="B1265" t="s">
        <v>11</v>
      </c>
      <c r="C1265" t="s">
        <v>239</v>
      </c>
      <c r="D1265">
        <v>700</v>
      </c>
      <c r="E1265">
        <v>9</v>
      </c>
      <c r="F1265">
        <v>31.43</v>
      </c>
      <c r="G1265">
        <v>31.66</v>
      </c>
      <c r="H1265">
        <v>30.92</v>
      </c>
      <c r="I1265">
        <v>31.16</v>
      </c>
      <c r="J1265">
        <v>30.946501000000001</v>
      </c>
      <c r="K1265">
        <v>6555100</v>
      </c>
      <c r="L1265">
        <v>2.448</v>
      </c>
      <c r="M1265">
        <v>-1.0852343314602501E-2</v>
      </c>
      <c r="N1265">
        <v>-2.1902213925082799E-2</v>
      </c>
      <c r="O1265">
        <v>-0.105007476446455</v>
      </c>
      <c r="P1265">
        <v>-6.8156155578370903E-2</v>
      </c>
      <c r="Q1265">
        <v>0.16389191116310201</v>
      </c>
      <c r="R1265">
        <v>1.69879053702864E-2</v>
      </c>
      <c r="S1265">
        <v>1.6350197349159198E-2</v>
      </c>
      <c r="T1265">
        <v>1.31605608278621E-2</v>
      </c>
      <c r="U1265">
        <v>1.85152402711454E-2</v>
      </c>
      <c r="V1265">
        <v>36.560001</v>
      </c>
      <c r="W1265">
        <v>26.23</v>
      </c>
      <c r="X1265">
        <v>-0.173008120589455</v>
      </c>
      <c r="Y1265">
        <v>-1.6649488130547601E-2</v>
      </c>
      <c r="Z1265">
        <v>1.3120057548378601</v>
      </c>
      <c r="AA1265">
        <v>1.2028517969788901</v>
      </c>
      <c r="AB1265">
        <v>1.42306505187125</v>
      </c>
      <c r="AC1265" t="s">
        <v>254</v>
      </c>
      <c r="AD1265" t="s">
        <v>299</v>
      </c>
      <c r="AE1265" t="s">
        <v>56</v>
      </c>
      <c r="AF1265" t="s">
        <v>77</v>
      </c>
      <c r="AG1265" t="s">
        <v>300</v>
      </c>
      <c r="AI1265">
        <v>24741</v>
      </c>
      <c r="AJ1265">
        <v>1851</v>
      </c>
      <c r="AK1265" t="s">
        <v>301</v>
      </c>
      <c r="AL1265" t="s">
        <v>302</v>
      </c>
      <c r="AM1265" t="s">
        <v>245</v>
      </c>
    </row>
    <row r="1266" spans="1:39" x14ac:dyDescent="0.3">
      <c r="A1266" s="1">
        <v>43599</v>
      </c>
      <c r="B1266" t="s">
        <v>11</v>
      </c>
      <c r="C1266" t="s">
        <v>246</v>
      </c>
      <c r="D1266">
        <v>600</v>
      </c>
      <c r="E1266">
        <v>9</v>
      </c>
      <c r="F1266">
        <v>29.76</v>
      </c>
      <c r="G1266">
        <v>30.309998999999902</v>
      </c>
      <c r="H1266">
        <v>29.719998999999898</v>
      </c>
      <c r="I1266">
        <v>30.059998999999902</v>
      </c>
      <c r="J1266">
        <v>29.854037999999999</v>
      </c>
      <c r="K1266">
        <v>3707600</v>
      </c>
      <c r="L1266">
        <v>2.419</v>
      </c>
      <c r="M1266">
        <v>1.54210155260427E-2</v>
      </c>
      <c r="N1266">
        <v>-3.5939832356308599E-2</v>
      </c>
      <c r="O1266">
        <v>-0.14065825998289699</v>
      </c>
      <c r="P1266">
        <v>-0.118007785500509</v>
      </c>
      <c r="Q1266">
        <v>9.4543067034856404E-2</v>
      </c>
      <c r="R1266">
        <v>2.0660341106158601E-2</v>
      </c>
      <c r="S1266">
        <v>1.8263110633800098E-2</v>
      </c>
      <c r="T1266">
        <v>1.38078232804154E-2</v>
      </c>
      <c r="U1266">
        <v>1.86474481986653E-2</v>
      </c>
      <c r="V1266">
        <v>36.560001</v>
      </c>
      <c r="W1266">
        <v>26.23</v>
      </c>
      <c r="X1266">
        <v>-0.173008120589455</v>
      </c>
      <c r="Y1266">
        <v>7.98398755130913E-3</v>
      </c>
      <c r="Z1266">
        <v>1.32473097804068</v>
      </c>
      <c r="AA1266">
        <v>0.61211819106576604</v>
      </c>
      <c r="AB1266">
        <v>0.94175209958614803</v>
      </c>
      <c r="AC1266" t="s">
        <v>254</v>
      </c>
      <c r="AD1266" t="s">
        <v>299</v>
      </c>
      <c r="AE1266" t="s">
        <v>56</v>
      </c>
      <c r="AF1266" t="s">
        <v>77</v>
      </c>
      <c r="AG1266" t="s">
        <v>300</v>
      </c>
      <c r="AI1266">
        <v>24741</v>
      </c>
      <c r="AJ1266">
        <v>1851</v>
      </c>
      <c r="AK1266" t="s">
        <v>301</v>
      </c>
      <c r="AL1266" t="s">
        <v>302</v>
      </c>
      <c r="AM1266" t="s">
        <v>245</v>
      </c>
    </row>
    <row r="1267" spans="1:39" x14ac:dyDescent="0.3">
      <c r="A1267" s="1">
        <v>43605</v>
      </c>
      <c r="B1267" t="s">
        <v>11</v>
      </c>
      <c r="C1267" t="s">
        <v>246</v>
      </c>
      <c r="D1267">
        <v>1100</v>
      </c>
      <c r="E1267">
        <v>9</v>
      </c>
      <c r="F1267">
        <v>29.58</v>
      </c>
      <c r="G1267">
        <v>29.799999</v>
      </c>
      <c r="H1267">
        <v>29.469998999999898</v>
      </c>
      <c r="I1267">
        <v>29.6</v>
      </c>
      <c r="J1267">
        <v>29.397189999999998</v>
      </c>
      <c r="K1267">
        <v>4792800</v>
      </c>
      <c r="L1267">
        <v>2.4159999999999999</v>
      </c>
      <c r="M1267">
        <v>-1.0418545772247699E-2</v>
      </c>
      <c r="N1267">
        <v>0</v>
      </c>
      <c r="O1267">
        <v>-0.164998944488601</v>
      </c>
      <c r="P1267">
        <v>-0.13870572338890699</v>
      </c>
      <c r="Q1267">
        <v>8.5211940451545801E-2</v>
      </c>
      <c r="R1267">
        <v>1.44368060300302E-2</v>
      </c>
      <c r="S1267">
        <v>1.8407121527166399E-2</v>
      </c>
      <c r="T1267">
        <v>1.3704302983981601E-2</v>
      </c>
      <c r="U1267">
        <v>1.8660918653530902E-2</v>
      </c>
      <c r="V1267">
        <v>36.560001</v>
      </c>
      <c r="W1267">
        <v>26.23</v>
      </c>
      <c r="X1267">
        <v>-0.173008120589455</v>
      </c>
      <c r="Y1267">
        <v>-6.7722580366252503E-3</v>
      </c>
      <c r="Z1267">
        <v>1.32343777751828</v>
      </c>
      <c r="AA1267">
        <v>0.53468698578275298</v>
      </c>
      <c r="AB1267">
        <v>0.63369323345506201</v>
      </c>
      <c r="AC1267" t="s">
        <v>254</v>
      </c>
      <c r="AD1267" t="s">
        <v>299</v>
      </c>
      <c r="AE1267" t="s">
        <v>56</v>
      </c>
      <c r="AF1267" t="s">
        <v>77</v>
      </c>
      <c r="AG1267" t="s">
        <v>300</v>
      </c>
      <c r="AI1267">
        <v>24741</v>
      </c>
      <c r="AJ1267">
        <v>1851</v>
      </c>
      <c r="AK1267" t="s">
        <v>301</v>
      </c>
      <c r="AL1267" t="s">
        <v>302</v>
      </c>
      <c r="AM1267" t="s">
        <v>245</v>
      </c>
    </row>
    <row r="1268" spans="1:39" x14ac:dyDescent="0.3">
      <c r="A1268" s="1">
        <v>43606</v>
      </c>
      <c r="B1268" t="s">
        <v>11</v>
      </c>
      <c r="C1268" t="s">
        <v>239</v>
      </c>
      <c r="D1268">
        <v>700</v>
      </c>
      <c r="E1268">
        <v>9</v>
      </c>
      <c r="F1268">
        <v>30.07</v>
      </c>
      <c r="G1268">
        <v>30.43</v>
      </c>
      <c r="H1268">
        <v>29.84</v>
      </c>
      <c r="I1268">
        <v>30.33</v>
      </c>
      <c r="J1268">
        <v>30.122188999999999</v>
      </c>
      <c r="K1268">
        <v>5755500</v>
      </c>
      <c r="L1268">
        <v>2.4260000000000002</v>
      </c>
      <c r="M1268">
        <v>2.4362984708285299E-2</v>
      </c>
      <c r="N1268">
        <v>8.9419691822425693E-3</v>
      </c>
      <c r="O1268">
        <v>-0.13891574402291801</v>
      </c>
      <c r="P1268">
        <v>-0.12770349867681199</v>
      </c>
      <c r="Q1268">
        <v>0.114618188972338</v>
      </c>
      <c r="R1268">
        <v>1.7127762659388202E-2</v>
      </c>
      <c r="S1268">
        <v>1.9598568611496E-2</v>
      </c>
      <c r="T1268">
        <v>1.39732818073404E-2</v>
      </c>
      <c r="U1268">
        <v>1.8718985310783899E-2</v>
      </c>
      <c r="V1268">
        <v>36.560001</v>
      </c>
      <c r="W1268">
        <v>26.23</v>
      </c>
      <c r="X1268">
        <v>-0.173008120589455</v>
      </c>
      <c r="Y1268">
        <v>8.4599491109458805E-3</v>
      </c>
      <c r="Z1268">
        <v>1.32790610898938</v>
      </c>
      <c r="AA1268">
        <v>0.79247697923633598</v>
      </c>
      <c r="AB1268">
        <v>0.66976499108917598</v>
      </c>
      <c r="AC1268" t="s">
        <v>254</v>
      </c>
      <c r="AD1268" t="s">
        <v>299</v>
      </c>
      <c r="AE1268" t="s">
        <v>56</v>
      </c>
      <c r="AF1268" t="s">
        <v>77</v>
      </c>
      <c r="AG1268" t="s">
        <v>300</v>
      </c>
      <c r="AI1268">
        <v>24741</v>
      </c>
      <c r="AJ1268">
        <v>1851</v>
      </c>
      <c r="AK1268" t="s">
        <v>301</v>
      </c>
      <c r="AL1268" t="s">
        <v>302</v>
      </c>
      <c r="AM1268" t="s">
        <v>245</v>
      </c>
    </row>
    <row r="1269" spans="1:39" x14ac:dyDescent="0.3">
      <c r="A1269" s="1">
        <v>43626</v>
      </c>
      <c r="B1269" t="s">
        <v>11</v>
      </c>
      <c r="C1269" t="s">
        <v>239</v>
      </c>
      <c r="D1269">
        <v>700</v>
      </c>
      <c r="E1269">
        <v>9</v>
      </c>
      <c r="F1269">
        <v>30.799999</v>
      </c>
      <c r="G1269">
        <v>31.33</v>
      </c>
      <c r="H1269">
        <v>30.719998999999898</v>
      </c>
      <c r="I1269">
        <v>30.940000999999999</v>
      </c>
      <c r="J1269">
        <v>30.940000999999999</v>
      </c>
      <c r="K1269">
        <v>3911300</v>
      </c>
      <c r="L1269">
        <v>2.1429999999999998</v>
      </c>
      <c r="M1269">
        <v>1.1703676964624E-2</v>
      </c>
      <c r="N1269">
        <v>6.9939884511431405E-2</v>
      </c>
      <c r="O1269">
        <v>8.4926833775306292E-3</v>
      </c>
      <c r="P1269">
        <v>-9.3300578379338903E-2</v>
      </c>
      <c r="Q1269">
        <v>9.5000479877150101E-2</v>
      </c>
      <c r="R1269">
        <v>1.28213757758842E-2</v>
      </c>
      <c r="S1269">
        <v>1.65172713574737E-2</v>
      </c>
      <c r="T1269">
        <v>1.5130555666206099E-2</v>
      </c>
      <c r="U1269">
        <v>1.8706534343105E-2</v>
      </c>
      <c r="V1269">
        <v>36.560001</v>
      </c>
      <c r="W1269">
        <v>26.870000999999998</v>
      </c>
      <c r="X1269">
        <v>-0.173008120589455</v>
      </c>
      <c r="Y1269">
        <v>4.6492198743191201E-3</v>
      </c>
      <c r="Z1269">
        <v>1.34977975653614</v>
      </c>
      <c r="AA1269">
        <v>0.666879149461586</v>
      </c>
      <c r="AB1269">
        <v>0.62901733841796004</v>
      </c>
      <c r="AC1269" t="s">
        <v>254</v>
      </c>
      <c r="AD1269" t="s">
        <v>299</v>
      </c>
      <c r="AE1269" t="s">
        <v>56</v>
      </c>
      <c r="AF1269" t="s">
        <v>77</v>
      </c>
      <c r="AG1269" t="s">
        <v>300</v>
      </c>
      <c r="AI1269">
        <v>24741</v>
      </c>
      <c r="AJ1269">
        <v>1851</v>
      </c>
      <c r="AK1269" t="s">
        <v>301</v>
      </c>
      <c r="AL1269" t="s">
        <v>302</v>
      </c>
      <c r="AM1269" t="s">
        <v>245</v>
      </c>
    </row>
    <row r="1270" spans="1:39" x14ac:dyDescent="0.3">
      <c r="A1270" s="1">
        <v>43558</v>
      </c>
      <c r="B1270" t="s">
        <v>11</v>
      </c>
      <c r="C1270" t="s">
        <v>239</v>
      </c>
      <c r="D1270">
        <v>900</v>
      </c>
      <c r="E1270">
        <v>10</v>
      </c>
      <c r="F1270">
        <v>34.380001</v>
      </c>
      <c r="G1270">
        <v>34.650002000000001</v>
      </c>
      <c r="H1270">
        <v>34.270000000000003</v>
      </c>
      <c r="I1270">
        <v>34.380001</v>
      </c>
      <c r="J1270">
        <v>34.144440000000003</v>
      </c>
      <c r="K1270">
        <v>4114400</v>
      </c>
      <c r="L1270">
        <v>2.5169999999999999</v>
      </c>
      <c r="M1270">
        <v>1.0526401055106299E-2</v>
      </c>
      <c r="N1270">
        <v>3.3720966053377897E-2</v>
      </c>
      <c r="O1270">
        <v>-1.4438594148874001E-2</v>
      </c>
      <c r="P1270">
        <v>0.14603114131367001</v>
      </c>
      <c r="Q1270">
        <v>0.25194503717774402</v>
      </c>
      <c r="R1270">
        <v>1.25831535549069E-2</v>
      </c>
      <c r="S1270">
        <v>1.1596367416121699E-2</v>
      </c>
      <c r="T1270">
        <v>1.9968830099577901E-2</v>
      </c>
      <c r="U1270">
        <v>1.82283902413862E-2</v>
      </c>
      <c r="V1270">
        <v>36.560001</v>
      </c>
      <c r="W1270">
        <v>26.110001</v>
      </c>
      <c r="X1270">
        <v>-0.15557582040977699</v>
      </c>
      <c r="Y1270">
        <v>2.1460723821998401E-3</v>
      </c>
      <c r="Z1270">
        <v>1.3056224574984301</v>
      </c>
      <c r="AA1270">
        <v>2.1603923928595599</v>
      </c>
      <c r="AB1270">
        <v>1.9491276633533501</v>
      </c>
      <c r="AC1270" t="s">
        <v>255</v>
      </c>
      <c r="AD1270" t="s">
        <v>299</v>
      </c>
      <c r="AE1270" t="s">
        <v>56</v>
      </c>
      <c r="AF1270" t="s">
        <v>77</v>
      </c>
      <c r="AG1270" t="s">
        <v>300</v>
      </c>
      <c r="AI1270">
        <v>24741</v>
      </c>
      <c r="AJ1270">
        <v>1851</v>
      </c>
      <c r="AK1270" t="s">
        <v>301</v>
      </c>
      <c r="AL1270" t="s">
        <v>302</v>
      </c>
      <c r="AM1270" t="s">
        <v>245</v>
      </c>
    </row>
    <row r="1271" spans="1:39" x14ac:dyDescent="0.3">
      <c r="A1271" s="1">
        <v>43565</v>
      </c>
      <c r="B1271" t="s">
        <v>11</v>
      </c>
      <c r="C1271" t="s">
        <v>246</v>
      </c>
      <c r="D1271">
        <v>800</v>
      </c>
      <c r="E1271">
        <v>10</v>
      </c>
      <c r="F1271">
        <v>34.290000999999997</v>
      </c>
      <c r="G1271">
        <v>34.479999999999997</v>
      </c>
      <c r="H1271">
        <v>34.259997999999896</v>
      </c>
      <c r="I1271">
        <v>34.400002000000001</v>
      </c>
      <c r="J1271">
        <v>34.164302999999997</v>
      </c>
      <c r="K1271">
        <v>1457600</v>
      </c>
      <c r="L1271">
        <v>2.4769999999999999</v>
      </c>
      <c r="M1271">
        <v>3.2027592103424699E-3</v>
      </c>
      <c r="N1271">
        <v>5.8156539521846996E-4</v>
      </c>
      <c r="O1271">
        <v>5.8308711845890399E-3</v>
      </c>
      <c r="P1271">
        <v>0.153328658449182</v>
      </c>
      <c r="Q1271">
        <v>0.25325791615354498</v>
      </c>
      <c r="R1271">
        <v>6.8549450417447599E-3</v>
      </c>
      <c r="S1271">
        <v>1.10210476276081E-2</v>
      </c>
      <c r="T1271">
        <v>1.7484476852820102E-2</v>
      </c>
      <c r="U1271">
        <v>1.8059571690901301E-2</v>
      </c>
      <c r="V1271">
        <v>36.560001</v>
      </c>
      <c r="W1271">
        <v>26.110001</v>
      </c>
      <c r="X1271">
        <v>-0.15557582040977699</v>
      </c>
      <c r="Y1271">
        <v>3.47183783585567E-3</v>
      </c>
      <c r="Z1271">
        <v>1.3087356377711801</v>
      </c>
      <c r="AA1271">
        <v>2.0953926195766699</v>
      </c>
      <c r="AB1271">
        <v>2.2470932053275199</v>
      </c>
      <c r="AC1271" t="s">
        <v>255</v>
      </c>
      <c r="AD1271" t="s">
        <v>299</v>
      </c>
      <c r="AE1271" t="s">
        <v>56</v>
      </c>
      <c r="AF1271" t="s">
        <v>77</v>
      </c>
      <c r="AG1271" t="s">
        <v>300</v>
      </c>
      <c r="AI1271">
        <v>24741</v>
      </c>
      <c r="AJ1271">
        <v>1851</v>
      </c>
      <c r="AK1271" t="s">
        <v>301</v>
      </c>
      <c r="AL1271" t="s">
        <v>302</v>
      </c>
      <c r="AM1271" t="s">
        <v>245</v>
      </c>
    </row>
    <row r="1272" spans="1:39" x14ac:dyDescent="0.3">
      <c r="A1272" s="1">
        <v>43581</v>
      </c>
      <c r="B1272" t="s">
        <v>11</v>
      </c>
      <c r="C1272" t="s">
        <v>246</v>
      </c>
      <c r="D1272">
        <v>1400</v>
      </c>
      <c r="E1272">
        <v>10</v>
      </c>
      <c r="F1272">
        <v>33.490001999999997</v>
      </c>
      <c r="G1272">
        <v>33.729999999999997</v>
      </c>
      <c r="H1272">
        <v>33.18</v>
      </c>
      <c r="I1272">
        <v>33.650002000000001</v>
      </c>
      <c r="J1272">
        <v>33.419440999999999</v>
      </c>
      <c r="K1272">
        <v>2638900</v>
      </c>
      <c r="L1272">
        <v>2.5049999999999999</v>
      </c>
      <c r="M1272">
        <v>2.67813402118738E-3</v>
      </c>
      <c r="N1272">
        <v>-3.5040023760369798E-2</v>
      </c>
      <c r="O1272">
        <v>1.1894163657815899E-3</v>
      </c>
      <c r="P1272">
        <v>0.10863258768381601</v>
      </c>
      <c r="Q1272">
        <v>0.241508722445717</v>
      </c>
      <c r="R1272">
        <v>1.5792630229699699E-2</v>
      </c>
      <c r="S1272">
        <v>1.11223050328026E-2</v>
      </c>
      <c r="T1272">
        <v>1.6757484387045801E-2</v>
      </c>
      <c r="U1272">
        <v>1.8083568420832599E-2</v>
      </c>
      <c r="V1272">
        <v>36.560001</v>
      </c>
      <c r="W1272">
        <v>26.110001</v>
      </c>
      <c r="X1272">
        <v>-0.15557582040977699</v>
      </c>
      <c r="Y1272">
        <v>4.6743503443647796E-3</v>
      </c>
      <c r="Z1272">
        <v>1.31477776335741</v>
      </c>
      <c r="AA1272">
        <v>1.86958934767698</v>
      </c>
      <c r="AB1272">
        <v>1.94067066363968</v>
      </c>
      <c r="AC1272" t="s">
        <v>255</v>
      </c>
      <c r="AD1272" t="s">
        <v>299</v>
      </c>
      <c r="AE1272" t="s">
        <v>56</v>
      </c>
      <c r="AF1272" t="s">
        <v>77</v>
      </c>
      <c r="AG1272" t="s">
        <v>300</v>
      </c>
      <c r="AI1272">
        <v>24741</v>
      </c>
      <c r="AJ1272">
        <v>1851</v>
      </c>
      <c r="AK1272" t="s">
        <v>301</v>
      </c>
      <c r="AL1272" t="s">
        <v>302</v>
      </c>
      <c r="AM1272" t="s">
        <v>245</v>
      </c>
    </row>
    <row r="1273" spans="1:39" x14ac:dyDescent="0.3">
      <c r="A1273" s="1">
        <v>43585</v>
      </c>
      <c r="B1273" t="s">
        <v>11</v>
      </c>
      <c r="C1273" t="s">
        <v>246</v>
      </c>
      <c r="D1273">
        <v>1000</v>
      </c>
      <c r="E1273">
        <v>10</v>
      </c>
      <c r="F1273">
        <v>31.049999</v>
      </c>
      <c r="G1273">
        <v>32.159999999999997</v>
      </c>
      <c r="H1273">
        <v>30.360001</v>
      </c>
      <c r="I1273">
        <v>31.85</v>
      </c>
      <c r="J1273">
        <v>31.631775000000001</v>
      </c>
      <c r="K1273">
        <v>17836600</v>
      </c>
      <c r="L1273">
        <v>2.5089999999999999</v>
      </c>
      <c r="M1273">
        <v>-5.7350270007755499E-2</v>
      </c>
      <c r="N1273">
        <v>-9.0015666923769097E-2</v>
      </c>
      <c r="O1273">
        <v>-3.2435252210976297E-2</v>
      </c>
      <c r="P1273">
        <v>-5.1308272884697803E-2</v>
      </c>
      <c r="Q1273">
        <v>0.18027025225653101</v>
      </c>
      <c r="R1273">
        <v>2.4998240764224199E-2</v>
      </c>
      <c r="S1273">
        <v>1.6353989966967498E-2</v>
      </c>
      <c r="T1273">
        <v>1.2593489583041699E-2</v>
      </c>
      <c r="U1273">
        <v>1.8434143192537601E-2</v>
      </c>
      <c r="V1273">
        <v>36.560001</v>
      </c>
      <c r="W1273">
        <v>26.110001</v>
      </c>
      <c r="X1273">
        <v>-0.173008120589455</v>
      </c>
      <c r="Y1273">
        <v>9.5096475723260604E-4</v>
      </c>
      <c r="Z1273">
        <v>1.3219702834809099</v>
      </c>
      <c r="AA1273">
        <v>1.3362142130008401</v>
      </c>
      <c r="AB1273">
        <v>1.8078842662544801</v>
      </c>
      <c r="AC1273" t="s">
        <v>255</v>
      </c>
      <c r="AD1273" t="s">
        <v>299</v>
      </c>
      <c r="AE1273" t="s">
        <v>56</v>
      </c>
      <c r="AF1273" t="s">
        <v>77</v>
      </c>
      <c r="AG1273" t="s">
        <v>300</v>
      </c>
      <c r="AI1273">
        <v>24741</v>
      </c>
      <c r="AJ1273">
        <v>1851</v>
      </c>
      <c r="AK1273" t="s">
        <v>301</v>
      </c>
      <c r="AL1273" t="s">
        <v>302</v>
      </c>
      <c r="AM1273" t="s">
        <v>245</v>
      </c>
    </row>
    <row r="1274" spans="1:39" x14ac:dyDescent="0.3">
      <c r="A1274" s="1">
        <v>43586</v>
      </c>
      <c r="B1274" t="s">
        <v>11</v>
      </c>
      <c r="C1274" t="s">
        <v>239</v>
      </c>
      <c r="D1274">
        <v>1000</v>
      </c>
      <c r="E1274">
        <v>10</v>
      </c>
      <c r="F1274">
        <v>32</v>
      </c>
      <c r="G1274">
        <v>32.700001</v>
      </c>
      <c r="H1274">
        <v>31.67</v>
      </c>
      <c r="I1274">
        <v>32.310001</v>
      </c>
      <c r="J1274">
        <v>32.088622999999998</v>
      </c>
      <c r="K1274">
        <v>8176100</v>
      </c>
      <c r="L1274">
        <v>2.5110000000000001</v>
      </c>
      <c r="M1274">
        <v>1.43393902841547E-2</v>
      </c>
      <c r="N1274">
        <v>-6.4132175052479104E-2</v>
      </c>
      <c r="O1274">
        <v>-2.4156405449576299E-2</v>
      </c>
      <c r="P1274">
        <v>-3.10200468347244E-2</v>
      </c>
      <c r="Q1274">
        <v>0.20235152214539301</v>
      </c>
      <c r="R1274">
        <v>2.9025750982728801E-2</v>
      </c>
      <c r="S1274">
        <v>1.66285708604729E-2</v>
      </c>
      <c r="T1274">
        <v>1.2718853701106101E-2</v>
      </c>
      <c r="U1274">
        <v>1.8446258863006298E-2</v>
      </c>
      <c r="V1274">
        <v>36.560001</v>
      </c>
      <c r="W1274">
        <v>26.110001</v>
      </c>
      <c r="X1274">
        <v>-0.173008120589455</v>
      </c>
      <c r="Y1274">
        <v>-7.5304459681844096E-3</v>
      </c>
      <c r="Z1274">
        <v>1.3144883384254</v>
      </c>
      <c r="AA1274">
        <v>1.5254023022764001</v>
      </c>
      <c r="AB1274">
        <v>1.7238499065583399</v>
      </c>
      <c r="AC1274" t="s">
        <v>255</v>
      </c>
      <c r="AD1274" t="s">
        <v>299</v>
      </c>
      <c r="AE1274" t="s">
        <v>56</v>
      </c>
      <c r="AF1274" t="s">
        <v>77</v>
      </c>
      <c r="AG1274" t="s">
        <v>300</v>
      </c>
      <c r="AI1274">
        <v>24741</v>
      </c>
      <c r="AJ1274">
        <v>1851</v>
      </c>
      <c r="AK1274" t="s">
        <v>301</v>
      </c>
      <c r="AL1274" t="s">
        <v>302</v>
      </c>
      <c r="AM1274" t="s">
        <v>245</v>
      </c>
    </row>
    <row r="1275" spans="1:39" x14ac:dyDescent="0.3">
      <c r="A1275" s="1">
        <v>43599</v>
      </c>
      <c r="B1275" t="s">
        <v>11</v>
      </c>
      <c r="C1275" t="s">
        <v>239</v>
      </c>
      <c r="D1275">
        <v>900</v>
      </c>
      <c r="E1275">
        <v>10</v>
      </c>
      <c r="F1275">
        <v>29.76</v>
      </c>
      <c r="G1275">
        <v>30.309998999999902</v>
      </c>
      <c r="H1275">
        <v>29.719998999999898</v>
      </c>
      <c r="I1275">
        <v>30.059998999999902</v>
      </c>
      <c r="J1275">
        <v>29.854037999999999</v>
      </c>
      <c r="K1275">
        <v>3707600</v>
      </c>
      <c r="L1275">
        <v>2.419</v>
      </c>
      <c r="M1275">
        <v>1.54210155260427E-2</v>
      </c>
      <c r="N1275">
        <v>-3.5939832356308599E-2</v>
      </c>
      <c r="O1275">
        <v>-0.14065825998289699</v>
      </c>
      <c r="P1275">
        <v>-0.118007785500509</v>
      </c>
      <c r="Q1275">
        <v>9.4543067034856404E-2</v>
      </c>
      <c r="R1275">
        <v>2.0660341106158601E-2</v>
      </c>
      <c r="S1275">
        <v>1.8263110633800098E-2</v>
      </c>
      <c r="T1275">
        <v>1.38078232804154E-2</v>
      </c>
      <c r="U1275">
        <v>1.86474481986653E-2</v>
      </c>
      <c r="V1275">
        <v>36.560001</v>
      </c>
      <c r="W1275">
        <v>26.23</v>
      </c>
      <c r="X1275">
        <v>-0.173008120589455</v>
      </c>
      <c r="Y1275">
        <v>7.98398755130913E-3</v>
      </c>
      <c r="Z1275">
        <v>1.32473097804068</v>
      </c>
      <c r="AA1275">
        <v>0.61211819106576604</v>
      </c>
      <c r="AB1275">
        <v>0.94175209958614803</v>
      </c>
      <c r="AC1275" t="s">
        <v>255</v>
      </c>
      <c r="AD1275" t="s">
        <v>299</v>
      </c>
      <c r="AE1275" t="s">
        <v>56</v>
      </c>
      <c r="AF1275" t="s">
        <v>77</v>
      </c>
      <c r="AG1275" t="s">
        <v>300</v>
      </c>
      <c r="AI1275">
        <v>24741</v>
      </c>
      <c r="AJ1275">
        <v>1851</v>
      </c>
      <c r="AK1275" t="s">
        <v>301</v>
      </c>
      <c r="AL1275" t="s">
        <v>302</v>
      </c>
      <c r="AM1275" t="s">
        <v>245</v>
      </c>
    </row>
    <row r="1276" spans="1:39" x14ac:dyDescent="0.3">
      <c r="A1276" s="1">
        <v>43608</v>
      </c>
      <c r="B1276" t="s">
        <v>11</v>
      </c>
      <c r="C1276" t="s">
        <v>246</v>
      </c>
      <c r="D1276">
        <v>2000</v>
      </c>
      <c r="E1276">
        <v>10</v>
      </c>
      <c r="F1276">
        <v>29.99</v>
      </c>
      <c r="G1276">
        <v>29.99</v>
      </c>
      <c r="H1276">
        <v>29.389999</v>
      </c>
      <c r="I1276">
        <v>29.629998999999899</v>
      </c>
      <c r="J1276">
        <v>29.426984999999998</v>
      </c>
      <c r="K1276">
        <v>5164600</v>
      </c>
      <c r="L1276">
        <v>2.2959999999999998</v>
      </c>
      <c r="M1276">
        <v>-2.4338581640444602E-2</v>
      </c>
      <c r="N1276">
        <v>-2.89392874772465E-2</v>
      </c>
      <c r="O1276">
        <v>-0.162265709762455</v>
      </c>
      <c r="P1276">
        <v>-0.15652025533595501</v>
      </c>
      <c r="Q1276">
        <v>9.3075504068521803E-2</v>
      </c>
      <c r="R1276">
        <v>1.9426247525537201E-2</v>
      </c>
      <c r="S1276">
        <v>1.9422855507482899E-2</v>
      </c>
      <c r="T1276">
        <v>1.4168175770414701E-2</v>
      </c>
      <c r="U1276">
        <v>1.8781237958895601E-2</v>
      </c>
      <c r="V1276">
        <v>36.560001</v>
      </c>
      <c r="W1276">
        <v>26.23</v>
      </c>
      <c r="X1276">
        <v>-0.173008120589455</v>
      </c>
      <c r="Y1276">
        <v>-1.1985692488440201E-2</v>
      </c>
      <c r="Z1276">
        <v>1.33409373268804</v>
      </c>
      <c r="AA1276">
        <v>0.61743449706202602</v>
      </c>
      <c r="AB1276">
        <v>0.65285552375610301</v>
      </c>
      <c r="AC1276" t="s">
        <v>255</v>
      </c>
      <c r="AD1276" t="s">
        <v>299</v>
      </c>
      <c r="AE1276" t="s">
        <v>56</v>
      </c>
      <c r="AF1276" t="s">
        <v>77</v>
      </c>
      <c r="AG1276" t="s">
        <v>300</v>
      </c>
      <c r="AI1276">
        <v>24741</v>
      </c>
      <c r="AJ1276">
        <v>1851</v>
      </c>
      <c r="AK1276" t="s">
        <v>301</v>
      </c>
      <c r="AL1276" t="s">
        <v>302</v>
      </c>
      <c r="AM1276" t="s">
        <v>245</v>
      </c>
    </row>
    <row r="1277" spans="1:39" x14ac:dyDescent="0.3">
      <c r="A1277" s="1">
        <v>43640</v>
      </c>
      <c r="B1277" t="s">
        <v>11</v>
      </c>
      <c r="C1277" t="s">
        <v>239</v>
      </c>
      <c r="D1277">
        <v>1300</v>
      </c>
      <c r="E1277">
        <v>10</v>
      </c>
      <c r="F1277">
        <v>33.299999</v>
      </c>
      <c r="G1277">
        <v>33.349997999999999</v>
      </c>
      <c r="H1277">
        <v>32.840000000000003</v>
      </c>
      <c r="I1277">
        <v>33.040000999999997</v>
      </c>
      <c r="J1277">
        <v>33.040000999999997</v>
      </c>
      <c r="K1277">
        <v>6673500</v>
      </c>
      <c r="L1277">
        <v>2.0209999999999999</v>
      </c>
      <c r="M1277">
        <v>-6.33578818274237E-3</v>
      </c>
      <c r="N1277">
        <v>5.1866924838944298E-2</v>
      </c>
      <c r="O1277">
        <v>9.1468286764474604E-2</v>
      </c>
      <c r="P1277">
        <v>-1.4089917741151601E-2</v>
      </c>
      <c r="Q1277">
        <v>0.17888376223751601</v>
      </c>
      <c r="R1277">
        <v>1.5866850433331001E-2</v>
      </c>
      <c r="S1277">
        <v>1.4236175627141599E-2</v>
      </c>
      <c r="T1277">
        <v>1.5526825952563E-2</v>
      </c>
      <c r="U1277">
        <v>1.88440904023051E-2</v>
      </c>
      <c r="V1277">
        <v>36.560001</v>
      </c>
      <c r="W1277">
        <v>26.870000999999998</v>
      </c>
      <c r="X1277">
        <v>-0.173008120589455</v>
      </c>
      <c r="Y1277">
        <v>-1.73338836506086E-3</v>
      </c>
      <c r="Z1277">
        <v>1.35961277909235</v>
      </c>
      <c r="AA1277">
        <v>1.4534896362851999</v>
      </c>
      <c r="AB1277">
        <v>1.3170465375112399</v>
      </c>
      <c r="AC1277" t="s">
        <v>255</v>
      </c>
      <c r="AD1277" t="s">
        <v>299</v>
      </c>
      <c r="AE1277" t="s">
        <v>56</v>
      </c>
      <c r="AF1277" t="s">
        <v>77</v>
      </c>
      <c r="AG1277" t="s">
        <v>300</v>
      </c>
      <c r="AI1277">
        <v>24741</v>
      </c>
      <c r="AJ1277">
        <v>1851</v>
      </c>
      <c r="AK1277" t="s">
        <v>301</v>
      </c>
      <c r="AL1277" t="s">
        <v>302</v>
      </c>
      <c r="AM1277" t="s">
        <v>245</v>
      </c>
    </row>
    <row r="1278" spans="1:39" x14ac:dyDescent="0.3">
      <c r="A1278" s="1">
        <v>43567</v>
      </c>
      <c r="B1278" t="s">
        <v>11</v>
      </c>
      <c r="C1278" t="s">
        <v>239</v>
      </c>
      <c r="D1278">
        <v>1300</v>
      </c>
      <c r="E1278">
        <v>11</v>
      </c>
      <c r="F1278">
        <v>34.880001</v>
      </c>
      <c r="G1278">
        <v>35.060001</v>
      </c>
      <c r="H1278">
        <v>34.759997999999896</v>
      </c>
      <c r="I1278">
        <v>35.009997999999896</v>
      </c>
      <c r="J1278">
        <v>34.770122999999998</v>
      </c>
      <c r="K1278">
        <v>2093400</v>
      </c>
      <c r="L1278">
        <v>2.56</v>
      </c>
      <c r="M1278">
        <v>1.1780116491475199E-2</v>
      </c>
      <c r="N1278">
        <v>9.1823765819256907E-3</v>
      </c>
      <c r="O1278">
        <v>2.0196824381219902E-2</v>
      </c>
      <c r="P1278">
        <v>0.15851662844351599</v>
      </c>
      <c r="Q1278">
        <v>0.26245760757905301</v>
      </c>
      <c r="R1278">
        <v>8.5696363956717595E-3</v>
      </c>
      <c r="S1278">
        <v>1.13301163529941E-2</v>
      </c>
      <c r="T1278">
        <v>1.72755287656263E-2</v>
      </c>
      <c r="U1278">
        <v>1.8072046462369599E-2</v>
      </c>
      <c r="V1278">
        <v>36.560001</v>
      </c>
      <c r="W1278">
        <v>26.110001</v>
      </c>
      <c r="X1278">
        <v>-0.15557582040977699</v>
      </c>
      <c r="Y1278">
        <v>6.5875784763498903E-3</v>
      </c>
      <c r="Z1278">
        <v>1.3136943247320401</v>
      </c>
      <c r="AA1278">
        <v>2.14370760322219</v>
      </c>
      <c r="AB1278">
        <v>2.2219893837717901</v>
      </c>
      <c r="AC1278" t="s">
        <v>256</v>
      </c>
      <c r="AD1278" t="s">
        <v>299</v>
      </c>
      <c r="AE1278" t="s">
        <v>56</v>
      </c>
      <c r="AF1278" t="s">
        <v>77</v>
      </c>
      <c r="AG1278" t="s">
        <v>300</v>
      </c>
      <c r="AI1278">
        <v>24741</v>
      </c>
      <c r="AJ1278">
        <v>1851</v>
      </c>
      <c r="AK1278" t="s">
        <v>301</v>
      </c>
      <c r="AL1278" t="s">
        <v>302</v>
      </c>
      <c r="AM1278" t="s">
        <v>245</v>
      </c>
    </row>
    <row r="1279" spans="1:39" x14ac:dyDescent="0.3">
      <c r="A1279" s="1">
        <v>43581</v>
      </c>
      <c r="B1279" t="s">
        <v>11</v>
      </c>
      <c r="C1279" t="s">
        <v>246</v>
      </c>
      <c r="D1279">
        <v>800</v>
      </c>
      <c r="E1279">
        <v>11</v>
      </c>
      <c r="F1279">
        <v>33.490001999999997</v>
      </c>
      <c r="G1279">
        <v>33.729999999999997</v>
      </c>
      <c r="H1279">
        <v>33.18</v>
      </c>
      <c r="I1279">
        <v>33.650002000000001</v>
      </c>
      <c r="J1279">
        <v>33.419440999999999</v>
      </c>
      <c r="K1279">
        <v>2638900</v>
      </c>
      <c r="L1279">
        <v>2.5049999999999999</v>
      </c>
      <c r="M1279">
        <v>2.67813402118738E-3</v>
      </c>
      <c r="N1279">
        <v>-3.5040023760369798E-2</v>
      </c>
      <c r="O1279">
        <v>1.1894163657815899E-3</v>
      </c>
      <c r="P1279">
        <v>0.10863258768381601</v>
      </c>
      <c r="Q1279">
        <v>0.241508722445717</v>
      </c>
      <c r="R1279">
        <v>1.5792630229699699E-2</v>
      </c>
      <c r="S1279">
        <v>1.11223050328026E-2</v>
      </c>
      <c r="T1279">
        <v>1.6757484387045801E-2</v>
      </c>
      <c r="U1279">
        <v>1.8083568420832599E-2</v>
      </c>
      <c r="V1279">
        <v>36.560001</v>
      </c>
      <c r="W1279">
        <v>26.110001</v>
      </c>
      <c r="X1279">
        <v>-0.15557582040977699</v>
      </c>
      <c r="Y1279">
        <v>4.6743503443647796E-3</v>
      </c>
      <c r="Z1279">
        <v>1.31477776335741</v>
      </c>
      <c r="AA1279">
        <v>1.86958934767698</v>
      </c>
      <c r="AB1279">
        <v>1.94067066363968</v>
      </c>
      <c r="AC1279" t="s">
        <v>256</v>
      </c>
      <c r="AD1279" t="s">
        <v>299</v>
      </c>
      <c r="AE1279" t="s">
        <v>56</v>
      </c>
      <c r="AF1279" t="s">
        <v>77</v>
      </c>
      <c r="AG1279" t="s">
        <v>300</v>
      </c>
      <c r="AI1279">
        <v>24741</v>
      </c>
      <c r="AJ1279">
        <v>1851</v>
      </c>
      <c r="AK1279" t="s">
        <v>301</v>
      </c>
      <c r="AL1279" t="s">
        <v>302</v>
      </c>
      <c r="AM1279" t="s">
        <v>245</v>
      </c>
    </row>
    <row r="1280" spans="1:39" x14ac:dyDescent="0.3">
      <c r="A1280" s="1">
        <v>43587</v>
      </c>
      <c r="B1280" t="s">
        <v>11</v>
      </c>
      <c r="C1280" t="s">
        <v>246</v>
      </c>
      <c r="D1280">
        <v>1000</v>
      </c>
      <c r="E1280">
        <v>11</v>
      </c>
      <c r="F1280">
        <v>32.43</v>
      </c>
      <c r="G1280">
        <v>32.580002</v>
      </c>
      <c r="H1280">
        <v>31.4</v>
      </c>
      <c r="I1280">
        <v>31.58</v>
      </c>
      <c r="J1280">
        <v>31.363624999999999</v>
      </c>
      <c r="K1280">
        <v>6798300</v>
      </c>
      <c r="L1280">
        <v>2.552</v>
      </c>
      <c r="M1280">
        <v>-2.2852761722959199E-2</v>
      </c>
      <c r="N1280">
        <v>-6.0810880581016399E-2</v>
      </c>
      <c r="O1280">
        <v>-7.1480678996618904E-2</v>
      </c>
      <c r="P1280">
        <v>-4.6085861826207601E-2</v>
      </c>
      <c r="Q1280">
        <v>0.18692828474944601</v>
      </c>
      <c r="R1280">
        <v>2.86798662702939E-2</v>
      </c>
      <c r="S1280">
        <v>1.6219279124130799E-2</v>
      </c>
      <c r="T1280">
        <v>1.2996814699868801E-2</v>
      </c>
      <c r="U1280">
        <v>1.8499193164348299E-2</v>
      </c>
      <c r="V1280">
        <v>36.560001</v>
      </c>
      <c r="W1280">
        <v>26.110001</v>
      </c>
      <c r="X1280">
        <v>-0.173008120589455</v>
      </c>
      <c r="Y1280">
        <v>-2.1262443276895502E-3</v>
      </c>
      <c r="Z1280">
        <v>1.3178698098464099</v>
      </c>
      <c r="AA1280">
        <v>1.3902137550517899</v>
      </c>
      <c r="AB1280">
        <v>1.6107637739160701</v>
      </c>
      <c r="AC1280" t="s">
        <v>256</v>
      </c>
      <c r="AD1280" t="s">
        <v>299</v>
      </c>
      <c r="AE1280" t="s">
        <v>56</v>
      </c>
      <c r="AF1280" t="s">
        <v>77</v>
      </c>
      <c r="AG1280" t="s">
        <v>300</v>
      </c>
      <c r="AI1280">
        <v>24741</v>
      </c>
      <c r="AJ1280">
        <v>1851</v>
      </c>
      <c r="AK1280" t="s">
        <v>301</v>
      </c>
      <c r="AL1280" t="s">
        <v>302</v>
      </c>
      <c r="AM1280" t="s">
        <v>245</v>
      </c>
    </row>
    <row r="1281" spans="1:39" x14ac:dyDescent="0.3">
      <c r="A1281" s="1">
        <v>43595</v>
      </c>
      <c r="B1281" t="s">
        <v>11</v>
      </c>
      <c r="C1281" t="s">
        <v>246</v>
      </c>
      <c r="D1281">
        <v>700</v>
      </c>
      <c r="E1281">
        <v>11</v>
      </c>
      <c r="F1281">
        <v>30.389999</v>
      </c>
      <c r="G1281">
        <v>30.93</v>
      </c>
      <c r="H1281">
        <v>29.93</v>
      </c>
      <c r="I1281">
        <v>30.790001</v>
      </c>
      <c r="J1281">
        <v>30.579039000000002</v>
      </c>
      <c r="K1281">
        <v>4989000</v>
      </c>
      <c r="L1281">
        <v>2.4550000000000001</v>
      </c>
      <c r="M1281">
        <v>5.2101481664149898E-3</v>
      </c>
      <c r="N1281">
        <v>-3.8233326845633901E-2</v>
      </c>
      <c r="O1281">
        <v>-0.107663793580485</v>
      </c>
      <c r="P1281">
        <v>-7.5320922415663294E-2</v>
      </c>
      <c r="Q1281">
        <v>0.15194674597393801</v>
      </c>
      <c r="R1281">
        <v>7.7137817150682002E-3</v>
      </c>
      <c r="S1281">
        <v>1.6372517054444799E-2</v>
      </c>
      <c r="T1281">
        <v>1.30414200478382E-2</v>
      </c>
      <c r="U1281">
        <v>1.8518050173442099E-2</v>
      </c>
      <c r="V1281">
        <v>36.560001</v>
      </c>
      <c r="W1281">
        <v>26.23</v>
      </c>
      <c r="X1281">
        <v>-0.173008120589455</v>
      </c>
      <c r="Y1281">
        <v>3.7133938472042301E-3</v>
      </c>
      <c r="Z1281">
        <v>1.31551967479418</v>
      </c>
      <c r="AA1281">
        <v>1.1047810015167701</v>
      </c>
      <c r="AB1281">
        <v>1.2149268055347699</v>
      </c>
      <c r="AC1281" t="s">
        <v>256</v>
      </c>
      <c r="AD1281" t="s">
        <v>299</v>
      </c>
      <c r="AE1281" t="s">
        <v>56</v>
      </c>
      <c r="AF1281" t="s">
        <v>77</v>
      </c>
      <c r="AG1281" t="s">
        <v>300</v>
      </c>
      <c r="AI1281">
        <v>24741</v>
      </c>
      <c r="AJ1281">
        <v>1851</v>
      </c>
      <c r="AK1281" t="s">
        <v>301</v>
      </c>
      <c r="AL1281" t="s">
        <v>302</v>
      </c>
      <c r="AM1281" t="s">
        <v>245</v>
      </c>
    </row>
    <row r="1282" spans="1:39" x14ac:dyDescent="0.3">
      <c r="A1282" s="1">
        <v>43605</v>
      </c>
      <c r="B1282" t="s">
        <v>11</v>
      </c>
      <c r="C1282" t="s">
        <v>246</v>
      </c>
      <c r="D1282">
        <v>800</v>
      </c>
      <c r="E1282">
        <v>11</v>
      </c>
      <c r="F1282">
        <v>29.58</v>
      </c>
      <c r="G1282">
        <v>29.799999</v>
      </c>
      <c r="H1282">
        <v>29.469998999999898</v>
      </c>
      <c r="I1282">
        <v>29.6</v>
      </c>
      <c r="J1282">
        <v>29.397189999999998</v>
      </c>
      <c r="K1282">
        <v>4792800</v>
      </c>
      <c r="L1282">
        <v>2.4159999999999999</v>
      </c>
      <c r="M1282">
        <v>-1.0418545772247699E-2</v>
      </c>
      <c r="N1282">
        <v>0</v>
      </c>
      <c r="O1282">
        <v>-0.164998944488601</v>
      </c>
      <c r="P1282">
        <v>-0.13870572338890699</v>
      </c>
      <c r="Q1282">
        <v>8.5211940451545801E-2</v>
      </c>
      <c r="R1282">
        <v>1.44368060300302E-2</v>
      </c>
      <c r="S1282">
        <v>1.8407121527166399E-2</v>
      </c>
      <c r="T1282">
        <v>1.3704302983981601E-2</v>
      </c>
      <c r="U1282">
        <v>1.8660918653530902E-2</v>
      </c>
      <c r="V1282">
        <v>36.560001</v>
      </c>
      <c r="W1282">
        <v>26.23</v>
      </c>
      <c r="X1282">
        <v>-0.173008120589455</v>
      </c>
      <c r="Y1282">
        <v>-6.7722580366252503E-3</v>
      </c>
      <c r="Z1282">
        <v>1.32343777751828</v>
      </c>
      <c r="AA1282">
        <v>0.53468698578275298</v>
      </c>
      <c r="AB1282">
        <v>0.63369323345506201</v>
      </c>
      <c r="AC1282" t="s">
        <v>256</v>
      </c>
      <c r="AD1282" t="s">
        <v>299</v>
      </c>
      <c r="AE1282" t="s">
        <v>56</v>
      </c>
      <c r="AF1282" t="s">
        <v>77</v>
      </c>
      <c r="AG1282" t="s">
        <v>300</v>
      </c>
      <c r="AI1282">
        <v>24741</v>
      </c>
      <c r="AJ1282">
        <v>1851</v>
      </c>
      <c r="AK1282" t="s">
        <v>301</v>
      </c>
      <c r="AL1282" t="s">
        <v>302</v>
      </c>
      <c r="AM1282" t="s">
        <v>245</v>
      </c>
    </row>
    <row r="1283" spans="1:39" x14ac:dyDescent="0.3">
      <c r="A1283" s="1">
        <v>43623</v>
      </c>
      <c r="B1283" t="s">
        <v>11</v>
      </c>
      <c r="C1283" t="s">
        <v>239</v>
      </c>
      <c r="D1283">
        <v>500</v>
      </c>
      <c r="E1283">
        <v>11</v>
      </c>
      <c r="F1283">
        <v>30.690000999999999</v>
      </c>
      <c r="G1283">
        <v>30.93</v>
      </c>
      <c r="H1283">
        <v>30.559998999999902</v>
      </c>
      <c r="I1283">
        <v>30.58</v>
      </c>
      <c r="J1283">
        <v>30.58</v>
      </c>
      <c r="K1283">
        <v>3028400</v>
      </c>
      <c r="L1283">
        <v>2.0840000000000001</v>
      </c>
      <c r="M1283">
        <v>2.9474395007528498E-3</v>
      </c>
      <c r="N1283">
        <v>5.8582888084167797E-2</v>
      </c>
      <c r="O1283">
        <v>-1.1913738926888301E-2</v>
      </c>
      <c r="P1283">
        <v>-9.3239335021459799E-2</v>
      </c>
      <c r="Q1283">
        <v>7.9831884029642905E-2</v>
      </c>
      <c r="R1283">
        <v>1.4253257293391599E-2</v>
      </c>
      <c r="S1283">
        <v>1.6424160175366499E-2</v>
      </c>
      <c r="T1283">
        <v>1.51314183661927E-2</v>
      </c>
      <c r="U1283">
        <v>1.8694343102717E-2</v>
      </c>
      <c r="V1283">
        <v>36.560001</v>
      </c>
      <c r="W1283">
        <v>26.870000999999998</v>
      </c>
      <c r="X1283">
        <v>-0.173008120589455</v>
      </c>
      <c r="Y1283">
        <v>1.0442979367750601E-2</v>
      </c>
      <c r="Z1283">
        <v>1.3488662470312101</v>
      </c>
      <c r="AA1283">
        <v>0.53399776043668201</v>
      </c>
      <c r="AB1283">
        <v>0.60854083441731899</v>
      </c>
      <c r="AC1283" t="s">
        <v>256</v>
      </c>
      <c r="AD1283" t="s">
        <v>299</v>
      </c>
      <c r="AE1283" t="s">
        <v>56</v>
      </c>
      <c r="AF1283" t="s">
        <v>77</v>
      </c>
      <c r="AG1283" t="s">
        <v>300</v>
      </c>
      <c r="AI1283">
        <v>24741</v>
      </c>
      <c r="AJ1283">
        <v>1851</v>
      </c>
      <c r="AK1283" t="s">
        <v>301</v>
      </c>
      <c r="AL1283" t="s">
        <v>302</v>
      </c>
      <c r="AM1283" t="s">
        <v>245</v>
      </c>
    </row>
    <row r="1284" spans="1:39" x14ac:dyDescent="0.3">
      <c r="A1284" s="1">
        <v>43560</v>
      </c>
      <c r="B1284" t="s">
        <v>11</v>
      </c>
      <c r="C1284" t="s">
        <v>239</v>
      </c>
      <c r="D1284">
        <v>1400</v>
      </c>
      <c r="E1284">
        <v>12</v>
      </c>
      <c r="F1284">
        <v>34.720001000000003</v>
      </c>
      <c r="G1284">
        <v>34.970001000000003</v>
      </c>
      <c r="H1284">
        <v>34.639998999999897</v>
      </c>
      <c r="I1284">
        <v>34.689999</v>
      </c>
      <c r="J1284">
        <v>34.452311999999999</v>
      </c>
      <c r="K1284">
        <v>2201300</v>
      </c>
      <c r="L1284">
        <v>2.5009999999999999</v>
      </c>
      <c r="M1284">
        <v>2.3086910896822801E-3</v>
      </c>
      <c r="N1284">
        <v>4.6918157877324097E-2</v>
      </c>
      <c r="O1284">
        <v>5.2022456514240296E-3</v>
      </c>
      <c r="P1284">
        <v>0.17768575684706001</v>
      </c>
      <c r="Q1284">
        <v>0.257273190867635</v>
      </c>
      <c r="R1284">
        <v>9.0533352318172295E-3</v>
      </c>
      <c r="S1284">
        <v>1.15986955766089E-2</v>
      </c>
      <c r="T1284">
        <v>1.74247321979085E-2</v>
      </c>
      <c r="U1284">
        <v>1.8231811041790998E-2</v>
      </c>
      <c r="V1284">
        <v>36.560001</v>
      </c>
      <c r="W1284">
        <v>26.110001</v>
      </c>
      <c r="X1284">
        <v>-0.15557582040977699</v>
      </c>
      <c r="Y1284">
        <v>4.62571739556182E-3</v>
      </c>
      <c r="Z1284">
        <v>1.3138984213951701</v>
      </c>
      <c r="AA1284">
        <v>2.18052592952158</v>
      </c>
      <c r="AB1284">
        <v>2.1228552372374598</v>
      </c>
      <c r="AC1284" t="s">
        <v>257</v>
      </c>
      <c r="AD1284" t="s">
        <v>299</v>
      </c>
      <c r="AE1284" t="s">
        <v>56</v>
      </c>
      <c r="AF1284" t="s">
        <v>77</v>
      </c>
      <c r="AG1284" t="s">
        <v>300</v>
      </c>
      <c r="AI1284">
        <v>24741</v>
      </c>
      <c r="AJ1284">
        <v>1851</v>
      </c>
      <c r="AK1284" t="s">
        <v>301</v>
      </c>
      <c r="AL1284" t="s">
        <v>302</v>
      </c>
      <c r="AM1284" t="s">
        <v>245</v>
      </c>
    </row>
    <row r="1285" spans="1:39" x14ac:dyDescent="0.3">
      <c r="A1285" s="1">
        <v>43563</v>
      </c>
      <c r="B1285" t="s">
        <v>11</v>
      </c>
      <c r="C1285" t="s">
        <v>246</v>
      </c>
      <c r="D1285">
        <v>1200</v>
      </c>
      <c r="E1285">
        <v>12</v>
      </c>
      <c r="F1285">
        <v>34.610000999999997</v>
      </c>
      <c r="G1285">
        <v>34.689999</v>
      </c>
      <c r="H1285">
        <v>34.279998999999997</v>
      </c>
      <c r="I1285">
        <v>34.68</v>
      </c>
      <c r="J1285">
        <v>34.442383</v>
      </c>
      <c r="K1285">
        <v>1812500</v>
      </c>
      <c r="L1285">
        <v>2.5190000000000001</v>
      </c>
      <c r="M1285">
        <v>-2.8823699905321498E-4</v>
      </c>
      <c r="N1285">
        <v>2.21584090541877E-2</v>
      </c>
      <c r="O1285">
        <v>2.06852721593031E-2</v>
      </c>
      <c r="P1285">
        <v>0.17773990667029799</v>
      </c>
      <c r="Q1285">
        <v>0.29068564524992202</v>
      </c>
      <c r="R1285">
        <v>4.2173271822265003E-3</v>
      </c>
      <c r="S1285">
        <v>1.1037287210728599E-2</v>
      </c>
      <c r="T1285">
        <v>1.74245750031366E-2</v>
      </c>
      <c r="U1285">
        <v>1.8099308334526699E-2</v>
      </c>
      <c r="V1285">
        <v>36.560001</v>
      </c>
      <c r="W1285">
        <v>26.110001</v>
      </c>
      <c r="X1285">
        <v>-0.15557582040977699</v>
      </c>
      <c r="Y1285">
        <v>1.0469119934194001E-3</v>
      </c>
      <c r="Z1285">
        <v>1.30874294944425</v>
      </c>
      <c r="AA1285">
        <v>2.4694860743962801</v>
      </c>
      <c r="AB1285">
        <v>2.2405493427774301</v>
      </c>
      <c r="AC1285" t="s">
        <v>257</v>
      </c>
      <c r="AD1285" t="s">
        <v>299</v>
      </c>
      <c r="AE1285" t="s">
        <v>56</v>
      </c>
      <c r="AF1285" t="s">
        <v>77</v>
      </c>
      <c r="AG1285" t="s">
        <v>300</v>
      </c>
      <c r="AI1285">
        <v>24741</v>
      </c>
      <c r="AJ1285">
        <v>1851</v>
      </c>
      <c r="AK1285" t="s">
        <v>301</v>
      </c>
      <c r="AL1285" t="s">
        <v>302</v>
      </c>
      <c r="AM1285" t="s">
        <v>245</v>
      </c>
    </row>
    <row r="1286" spans="1:39" x14ac:dyDescent="0.3">
      <c r="A1286" s="1">
        <v>43564</v>
      </c>
      <c r="B1286" t="s">
        <v>11</v>
      </c>
      <c r="C1286" t="s">
        <v>246</v>
      </c>
      <c r="D1286">
        <v>500</v>
      </c>
      <c r="E1286">
        <v>12</v>
      </c>
      <c r="F1286">
        <v>34.529998999999997</v>
      </c>
      <c r="G1286">
        <v>34.619999</v>
      </c>
      <c r="H1286">
        <v>34.229999999999997</v>
      </c>
      <c r="I1286">
        <v>34.290000999999997</v>
      </c>
      <c r="J1286">
        <v>34.055058000000002</v>
      </c>
      <c r="K1286">
        <v>2017300</v>
      </c>
      <c r="L1286">
        <v>2.4990000000000001</v>
      </c>
      <c r="M1286">
        <v>-1.1309302145764E-2</v>
      </c>
      <c r="N1286">
        <v>7.9052072399822104E-3</v>
      </c>
      <c r="O1286">
        <v>1.4393032296749399E-2</v>
      </c>
      <c r="P1286">
        <v>0.15688729447649899</v>
      </c>
      <c r="Q1286">
        <v>0.27336806048662399</v>
      </c>
      <c r="R1286">
        <v>8.3077933603822405E-3</v>
      </c>
      <c r="S1286">
        <v>1.12779136600885E-2</v>
      </c>
      <c r="T1286">
        <v>1.7492747604390999E-2</v>
      </c>
      <c r="U1286">
        <v>1.8113672551489698E-2</v>
      </c>
      <c r="V1286">
        <v>36.560001</v>
      </c>
      <c r="W1286">
        <v>26.110001</v>
      </c>
      <c r="X1286">
        <v>-0.15557582040977699</v>
      </c>
      <c r="Y1286">
        <v>-6.0859766572597396E-3</v>
      </c>
      <c r="Z1286">
        <v>1.3097213203844</v>
      </c>
      <c r="AA1286">
        <v>2.2924352227603402</v>
      </c>
      <c r="AB1286">
        <v>2.2600931599840899</v>
      </c>
      <c r="AC1286" t="s">
        <v>257</v>
      </c>
      <c r="AD1286" t="s">
        <v>299</v>
      </c>
      <c r="AE1286" t="s">
        <v>56</v>
      </c>
      <c r="AF1286" t="s">
        <v>77</v>
      </c>
      <c r="AG1286" t="s">
        <v>300</v>
      </c>
      <c r="AI1286">
        <v>24741</v>
      </c>
      <c r="AJ1286">
        <v>1851</v>
      </c>
      <c r="AK1286" t="s">
        <v>301</v>
      </c>
      <c r="AL1286" t="s">
        <v>302</v>
      </c>
      <c r="AM1286" t="s">
        <v>245</v>
      </c>
    </row>
    <row r="1287" spans="1:39" x14ac:dyDescent="0.3">
      <c r="A1287" s="1">
        <v>43573</v>
      </c>
      <c r="B1287" t="s">
        <v>11</v>
      </c>
      <c r="C1287" t="s">
        <v>246</v>
      </c>
      <c r="D1287">
        <v>1200</v>
      </c>
      <c r="E1287">
        <v>12</v>
      </c>
      <c r="F1287">
        <v>34.990001999999997</v>
      </c>
      <c r="G1287">
        <v>35.189999</v>
      </c>
      <c r="H1287">
        <v>34.799999</v>
      </c>
      <c r="I1287">
        <v>34.849997999999999</v>
      </c>
      <c r="J1287">
        <v>34.611216999999897</v>
      </c>
      <c r="K1287">
        <v>2968000</v>
      </c>
      <c r="L1287">
        <v>2.56</v>
      </c>
      <c r="M1287">
        <v>-1.72021575739801E-3</v>
      </c>
      <c r="N1287">
        <v>7.1994532222632796E-3</v>
      </c>
      <c r="O1287">
        <v>6.91040440239614E-3</v>
      </c>
      <c r="P1287">
        <v>0.14664143187985401</v>
      </c>
      <c r="Q1287">
        <v>0.24705433787384901</v>
      </c>
      <c r="R1287">
        <v>5.90325700956249E-3</v>
      </c>
      <c r="S1287">
        <v>1.1038545467303901E-2</v>
      </c>
      <c r="T1287">
        <v>1.7233190982408501E-2</v>
      </c>
      <c r="U1287">
        <v>1.8060869738595602E-2</v>
      </c>
      <c r="V1287">
        <v>36.560001</v>
      </c>
      <c r="W1287">
        <v>26.110001</v>
      </c>
      <c r="X1287">
        <v>-0.15557582040977699</v>
      </c>
      <c r="Y1287">
        <v>1.5778467813143101E-3</v>
      </c>
      <c r="Z1287">
        <v>1.3180464823573901</v>
      </c>
      <c r="AA1287">
        <v>1.9563074661656701</v>
      </c>
      <c r="AB1287">
        <v>2.07774149184874</v>
      </c>
      <c r="AC1287" t="s">
        <v>257</v>
      </c>
      <c r="AD1287" t="s">
        <v>299</v>
      </c>
      <c r="AE1287" t="s">
        <v>56</v>
      </c>
      <c r="AF1287" t="s">
        <v>77</v>
      </c>
      <c r="AG1287" t="s">
        <v>300</v>
      </c>
      <c r="AI1287">
        <v>24741</v>
      </c>
      <c r="AJ1287">
        <v>1851</v>
      </c>
      <c r="AK1287" t="s">
        <v>301</v>
      </c>
      <c r="AL1287" t="s">
        <v>302</v>
      </c>
      <c r="AM1287" t="s">
        <v>245</v>
      </c>
    </row>
    <row r="1288" spans="1:39" x14ac:dyDescent="0.3">
      <c r="A1288" s="1">
        <v>43591</v>
      </c>
      <c r="B1288" t="s">
        <v>11</v>
      </c>
      <c r="C1288" t="s">
        <v>246</v>
      </c>
      <c r="D1288">
        <v>2000</v>
      </c>
      <c r="E1288">
        <v>12</v>
      </c>
      <c r="F1288">
        <v>31.129998999999899</v>
      </c>
      <c r="G1288">
        <v>31.639999</v>
      </c>
      <c r="H1288">
        <v>31.08</v>
      </c>
      <c r="I1288">
        <v>31.5</v>
      </c>
      <c r="J1288">
        <v>31.284171999999899</v>
      </c>
      <c r="K1288">
        <v>3945100</v>
      </c>
      <c r="L1288">
        <v>2.5</v>
      </c>
      <c r="M1288">
        <v>-1.54358183418672E-2</v>
      </c>
      <c r="N1288">
        <v>-6.8400140618235794E-2</v>
      </c>
      <c r="O1288">
        <v>-8.7487478891842399E-2</v>
      </c>
      <c r="P1288">
        <v>-5.7303812263768301E-2</v>
      </c>
      <c r="Q1288">
        <v>0.19375691459627101</v>
      </c>
      <c r="R1288">
        <v>2.9520591871051698E-2</v>
      </c>
      <c r="S1288">
        <v>1.6466254437702301E-2</v>
      </c>
      <c r="T1288">
        <v>1.31015024418067E-2</v>
      </c>
      <c r="U1288">
        <v>1.8536887628168498E-2</v>
      </c>
      <c r="V1288">
        <v>36.560001</v>
      </c>
      <c r="W1288">
        <v>26.23</v>
      </c>
      <c r="X1288">
        <v>-0.173008120589455</v>
      </c>
      <c r="Y1288">
        <v>-4.4810132310555703E-3</v>
      </c>
      <c r="Z1288">
        <v>1.32143493350743</v>
      </c>
      <c r="AA1288">
        <v>1.4546999247998</v>
      </c>
      <c r="AB1288">
        <v>1.4497375350756401</v>
      </c>
      <c r="AC1288" t="s">
        <v>257</v>
      </c>
      <c r="AD1288" t="s">
        <v>299</v>
      </c>
      <c r="AE1288" t="s">
        <v>56</v>
      </c>
      <c r="AF1288" t="s">
        <v>77</v>
      </c>
      <c r="AG1288" t="s">
        <v>300</v>
      </c>
      <c r="AI1288">
        <v>24741</v>
      </c>
      <c r="AJ1288">
        <v>1851</v>
      </c>
      <c r="AK1288" t="s">
        <v>301</v>
      </c>
      <c r="AL1288" t="s">
        <v>302</v>
      </c>
      <c r="AM1288" t="s">
        <v>245</v>
      </c>
    </row>
    <row r="1289" spans="1:39" x14ac:dyDescent="0.3">
      <c r="A1289" s="1">
        <v>43592</v>
      </c>
      <c r="B1289" t="s">
        <v>11</v>
      </c>
      <c r="C1289" t="s">
        <v>246</v>
      </c>
      <c r="D1289">
        <v>2300</v>
      </c>
      <c r="E1289">
        <v>12</v>
      </c>
      <c r="F1289">
        <v>31.43</v>
      </c>
      <c r="G1289">
        <v>31.66</v>
      </c>
      <c r="H1289">
        <v>30.92</v>
      </c>
      <c r="I1289">
        <v>31.16</v>
      </c>
      <c r="J1289">
        <v>30.946501000000001</v>
      </c>
      <c r="K1289">
        <v>6555100</v>
      </c>
      <c r="L1289">
        <v>2.448</v>
      </c>
      <c r="M1289">
        <v>-1.0852343314602501E-2</v>
      </c>
      <c r="N1289">
        <v>-2.1902213925082799E-2</v>
      </c>
      <c r="O1289">
        <v>-0.105007476446455</v>
      </c>
      <c r="P1289">
        <v>-6.8156155578370903E-2</v>
      </c>
      <c r="Q1289">
        <v>0.16389191116310201</v>
      </c>
      <c r="R1289">
        <v>1.69879053702864E-2</v>
      </c>
      <c r="S1289">
        <v>1.6350197349159198E-2</v>
      </c>
      <c r="T1289">
        <v>1.31605608278621E-2</v>
      </c>
      <c r="U1289">
        <v>1.85152402711454E-2</v>
      </c>
      <c r="V1289">
        <v>36.560001</v>
      </c>
      <c r="W1289">
        <v>26.23</v>
      </c>
      <c r="X1289">
        <v>-0.173008120589455</v>
      </c>
      <c r="Y1289">
        <v>-1.6649488130547601E-2</v>
      </c>
      <c r="Z1289">
        <v>1.3120057548378601</v>
      </c>
      <c r="AA1289">
        <v>1.2028517969788901</v>
      </c>
      <c r="AB1289">
        <v>1.42306505187125</v>
      </c>
      <c r="AC1289" t="s">
        <v>257</v>
      </c>
      <c r="AD1289" t="s">
        <v>299</v>
      </c>
      <c r="AE1289" t="s">
        <v>56</v>
      </c>
      <c r="AF1289" t="s">
        <v>77</v>
      </c>
      <c r="AG1289" t="s">
        <v>300</v>
      </c>
      <c r="AI1289">
        <v>24741</v>
      </c>
      <c r="AJ1289">
        <v>1851</v>
      </c>
      <c r="AK1289" t="s">
        <v>301</v>
      </c>
      <c r="AL1289" t="s">
        <v>302</v>
      </c>
      <c r="AM1289" t="s">
        <v>245</v>
      </c>
    </row>
    <row r="1290" spans="1:39" x14ac:dyDescent="0.3">
      <c r="A1290" s="1">
        <v>43602</v>
      </c>
      <c r="B1290" t="s">
        <v>11</v>
      </c>
      <c r="C1290" t="s">
        <v>239</v>
      </c>
      <c r="D1290">
        <v>1300</v>
      </c>
      <c r="E1290">
        <v>12</v>
      </c>
      <c r="F1290">
        <v>30.110001</v>
      </c>
      <c r="G1290">
        <v>30.379998999999899</v>
      </c>
      <c r="H1290">
        <v>29.76</v>
      </c>
      <c r="I1290">
        <v>29.91</v>
      </c>
      <c r="J1290">
        <v>29.705067</v>
      </c>
      <c r="K1290">
        <v>5174700</v>
      </c>
      <c r="L1290">
        <v>2.3929999999999998</v>
      </c>
      <c r="M1290">
        <v>-1.9533760673746899E-2</v>
      </c>
      <c r="N1290">
        <v>-2.89971369209393E-2</v>
      </c>
      <c r="O1290">
        <v>-0.15372071846542201</v>
      </c>
      <c r="P1290">
        <v>-0.137310725572894</v>
      </c>
      <c r="Q1290">
        <v>8.5263992645577505E-2</v>
      </c>
      <c r="R1290">
        <v>2.2970462716465401E-2</v>
      </c>
      <c r="S1290">
        <v>1.8478878675074899E-2</v>
      </c>
      <c r="T1290">
        <v>1.36919337933545E-2</v>
      </c>
      <c r="U1290">
        <v>1.86607994018817E-2</v>
      </c>
      <c r="V1290">
        <v>36.560001</v>
      </c>
      <c r="W1290">
        <v>26.23</v>
      </c>
      <c r="X1290">
        <v>-0.173008120589455</v>
      </c>
      <c r="Y1290">
        <v>-5.8544371529206298E-3</v>
      </c>
      <c r="Z1290">
        <v>1.3233899644723499</v>
      </c>
      <c r="AA1290">
        <v>0.53645114987776898</v>
      </c>
      <c r="AB1290">
        <v>0.66266783649247096</v>
      </c>
      <c r="AC1290" t="s">
        <v>257</v>
      </c>
      <c r="AD1290" t="s">
        <v>299</v>
      </c>
      <c r="AE1290" t="s">
        <v>56</v>
      </c>
      <c r="AF1290" t="s">
        <v>77</v>
      </c>
      <c r="AG1290" t="s">
        <v>300</v>
      </c>
      <c r="AI1290">
        <v>24741</v>
      </c>
      <c r="AJ1290">
        <v>1851</v>
      </c>
      <c r="AK1290" t="s">
        <v>301</v>
      </c>
      <c r="AL1290" t="s">
        <v>302</v>
      </c>
      <c r="AM1290" t="s">
        <v>245</v>
      </c>
    </row>
    <row r="1291" spans="1:39" x14ac:dyDescent="0.3">
      <c r="A1291" s="1">
        <v>43609</v>
      </c>
      <c r="B1291" t="s">
        <v>11</v>
      </c>
      <c r="C1291" t="s">
        <v>239</v>
      </c>
      <c r="D1291">
        <v>800</v>
      </c>
      <c r="E1291">
        <v>12</v>
      </c>
      <c r="F1291">
        <v>29.879998999999899</v>
      </c>
      <c r="G1291">
        <v>29.98</v>
      </c>
      <c r="H1291">
        <v>29.639999</v>
      </c>
      <c r="I1291">
        <v>29.700001</v>
      </c>
      <c r="J1291">
        <v>29.496506</v>
      </c>
      <c r="K1291">
        <v>3432900</v>
      </c>
      <c r="L1291">
        <v>2.3239999999999998</v>
      </c>
      <c r="M1291">
        <v>2.3597051389554701E-3</v>
      </c>
      <c r="N1291">
        <v>-7.0458216645439796E-3</v>
      </c>
      <c r="O1291">
        <v>-0.14836190303636401</v>
      </c>
      <c r="P1291">
        <v>-0.16073868258973001</v>
      </c>
      <c r="Q1291">
        <v>9.0742944354069793E-2</v>
      </c>
      <c r="R1291">
        <v>1.7965832330633699E-2</v>
      </c>
      <c r="S1291">
        <v>1.9506786958846799E-2</v>
      </c>
      <c r="T1291">
        <v>1.41345833483272E-2</v>
      </c>
      <c r="U1291">
        <v>1.8779673680884401E-2</v>
      </c>
      <c r="V1291">
        <v>36.560001</v>
      </c>
      <c r="W1291">
        <v>26.23</v>
      </c>
      <c r="X1291">
        <v>-0.173008120589455</v>
      </c>
      <c r="Y1291">
        <v>1.3526439988342199E-3</v>
      </c>
      <c r="Z1291">
        <v>1.3340887733956801</v>
      </c>
      <c r="AA1291">
        <v>0.59563482472037999</v>
      </c>
      <c r="AB1291">
        <v>0.66469225872462501</v>
      </c>
      <c r="AC1291" t="s">
        <v>257</v>
      </c>
      <c r="AD1291" t="s">
        <v>299</v>
      </c>
      <c r="AE1291" t="s">
        <v>56</v>
      </c>
      <c r="AF1291" t="s">
        <v>77</v>
      </c>
      <c r="AG1291" t="s">
        <v>300</v>
      </c>
      <c r="AI1291">
        <v>24741</v>
      </c>
      <c r="AJ1291">
        <v>1851</v>
      </c>
      <c r="AK1291" t="s">
        <v>301</v>
      </c>
      <c r="AL1291" t="s">
        <v>302</v>
      </c>
      <c r="AM1291" t="s">
        <v>245</v>
      </c>
    </row>
    <row r="1292" spans="1:39" x14ac:dyDescent="0.3">
      <c r="A1292" s="1">
        <v>43556</v>
      </c>
      <c r="B1292" t="s">
        <v>11</v>
      </c>
      <c r="C1292" t="s">
        <v>246</v>
      </c>
      <c r="D1292">
        <v>900</v>
      </c>
      <c r="E1292">
        <v>13</v>
      </c>
      <c r="F1292">
        <v>33.419998</v>
      </c>
      <c r="G1292">
        <v>34.040000999999997</v>
      </c>
      <c r="H1292">
        <v>33.32</v>
      </c>
      <c r="I1292">
        <v>33.919998</v>
      </c>
      <c r="J1292">
        <v>33.687587999999998</v>
      </c>
      <c r="K1292">
        <v>5225300</v>
      </c>
      <c r="L1292">
        <v>2.4969999999999999</v>
      </c>
      <c r="M1292">
        <v>2.4471511824083199E-2</v>
      </c>
      <c r="N1292">
        <v>5.3205642504294704E-3</v>
      </c>
      <c r="O1292">
        <v>-2.59000376764283E-2</v>
      </c>
      <c r="P1292">
        <v>0.13692108200987901</v>
      </c>
      <c r="Q1292">
        <v>0.21964735646108</v>
      </c>
      <c r="R1292">
        <v>1.4773876174748001E-2</v>
      </c>
      <c r="S1292">
        <v>1.13334683809537E-2</v>
      </c>
      <c r="T1292">
        <v>2.0080594663405699E-2</v>
      </c>
      <c r="U1292">
        <v>1.8342438096741801E-2</v>
      </c>
      <c r="V1292">
        <v>36.560001</v>
      </c>
      <c r="W1292">
        <v>26.110001</v>
      </c>
      <c r="X1292">
        <v>-0.15557582040977699</v>
      </c>
      <c r="Y1292">
        <v>1.1502195497633099E-2</v>
      </c>
      <c r="Z1292">
        <v>1.30459232966771</v>
      </c>
      <c r="AA1292">
        <v>1.88101554669641</v>
      </c>
      <c r="AB1292">
        <v>1.7659132893565499</v>
      </c>
      <c r="AC1292" t="s">
        <v>258</v>
      </c>
      <c r="AD1292" t="s">
        <v>299</v>
      </c>
      <c r="AE1292" t="s">
        <v>56</v>
      </c>
      <c r="AF1292" t="s">
        <v>77</v>
      </c>
      <c r="AG1292" t="s">
        <v>300</v>
      </c>
      <c r="AI1292">
        <v>24741</v>
      </c>
      <c r="AJ1292">
        <v>1851</v>
      </c>
      <c r="AK1292" t="s">
        <v>301</v>
      </c>
      <c r="AL1292" t="s">
        <v>302</v>
      </c>
      <c r="AM1292" t="s">
        <v>245</v>
      </c>
    </row>
    <row r="1293" spans="1:39" x14ac:dyDescent="0.3">
      <c r="A1293" s="1">
        <v>43586</v>
      </c>
      <c r="B1293" t="s">
        <v>11</v>
      </c>
      <c r="C1293" t="s">
        <v>246</v>
      </c>
      <c r="D1293">
        <v>800</v>
      </c>
      <c r="E1293">
        <v>13</v>
      </c>
      <c r="F1293">
        <v>32</v>
      </c>
      <c r="G1293">
        <v>32.700001</v>
      </c>
      <c r="H1293">
        <v>31.67</v>
      </c>
      <c r="I1293">
        <v>32.310001</v>
      </c>
      <c r="J1293">
        <v>32.088622999999998</v>
      </c>
      <c r="K1293">
        <v>8176100</v>
      </c>
      <c r="L1293">
        <v>2.5110000000000001</v>
      </c>
      <c r="M1293">
        <v>1.43393902841547E-2</v>
      </c>
      <c r="N1293">
        <v>-6.4132175052479104E-2</v>
      </c>
      <c r="O1293">
        <v>-2.4156405449576299E-2</v>
      </c>
      <c r="P1293">
        <v>-3.10200468347244E-2</v>
      </c>
      <c r="Q1293">
        <v>0.20235152214539301</v>
      </c>
      <c r="R1293">
        <v>2.9025750982728801E-2</v>
      </c>
      <c r="S1293">
        <v>1.66285708604729E-2</v>
      </c>
      <c r="T1293">
        <v>1.2718853701106101E-2</v>
      </c>
      <c r="U1293">
        <v>1.8446258863006298E-2</v>
      </c>
      <c r="V1293">
        <v>36.560001</v>
      </c>
      <c r="W1293">
        <v>26.110001</v>
      </c>
      <c r="X1293">
        <v>-0.173008120589455</v>
      </c>
      <c r="Y1293">
        <v>-7.5304459681844096E-3</v>
      </c>
      <c r="Z1293">
        <v>1.3144883384254</v>
      </c>
      <c r="AA1293">
        <v>1.5254023022764001</v>
      </c>
      <c r="AB1293">
        <v>1.7238499065583399</v>
      </c>
      <c r="AC1293" t="s">
        <v>258</v>
      </c>
      <c r="AD1293" t="s">
        <v>299</v>
      </c>
      <c r="AE1293" t="s">
        <v>56</v>
      </c>
      <c r="AF1293" t="s">
        <v>77</v>
      </c>
      <c r="AG1293" t="s">
        <v>300</v>
      </c>
      <c r="AI1293">
        <v>24741</v>
      </c>
      <c r="AJ1293">
        <v>1851</v>
      </c>
      <c r="AK1293" t="s">
        <v>301</v>
      </c>
      <c r="AL1293" t="s">
        <v>302</v>
      </c>
      <c r="AM1293" t="s">
        <v>245</v>
      </c>
    </row>
    <row r="1294" spans="1:39" x14ac:dyDescent="0.3">
      <c r="A1294" s="1">
        <v>43587</v>
      </c>
      <c r="B1294" t="s">
        <v>11</v>
      </c>
      <c r="C1294" t="s">
        <v>239</v>
      </c>
      <c r="D1294">
        <v>1600</v>
      </c>
      <c r="E1294">
        <v>13</v>
      </c>
      <c r="F1294">
        <v>32.43</v>
      </c>
      <c r="G1294">
        <v>32.580002</v>
      </c>
      <c r="H1294">
        <v>31.4</v>
      </c>
      <c r="I1294">
        <v>31.58</v>
      </c>
      <c r="J1294">
        <v>31.363624999999999</v>
      </c>
      <c r="K1294">
        <v>6798300</v>
      </c>
      <c r="L1294">
        <v>2.552</v>
      </c>
      <c r="M1294">
        <v>-2.2852761722959199E-2</v>
      </c>
      <c r="N1294">
        <v>-6.0810880581016399E-2</v>
      </c>
      <c r="O1294">
        <v>-7.1480678996618904E-2</v>
      </c>
      <c r="P1294">
        <v>-4.6085861826207601E-2</v>
      </c>
      <c r="Q1294">
        <v>0.18692828474944601</v>
      </c>
      <c r="R1294">
        <v>2.86798662702939E-2</v>
      </c>
      <c r="S1294">
        <v>1.6219279124130799E-2</v>
      </c>
      <c r="T1294">
        <v>1.2996814699868801E-2</v>
      </c>
      <c r="U1294">
        <v>1.8499193164348299E-2</v>
      </c>
      <c r="V1294">
        <v>36.560001</v>
      </c>
      <c r="W1294">
        <v>26.110001</v>
      </c>
      <c r="X1294">
        <v>-0.173008120589455</v>
      </c>
      <c r="Y1294">
        <v>-2.1262443276895502E-3</v>
      </c>
      <c r="Z1294">
        <v>1.3178698098464099</v>
      </c>
      <c r="AA1294">
        <v>1.3902137550517899</v>
      </c>
      <c r="AB1294">
        <v>1.6107637739160701</v>
      </c>
      <c r="AC1294" t="s">
        <v>258</v>
      </c>
      <c r="AD1294" t="s">
        <v>299</v>
      </c>
      <c r="AE1294" t="s">
        <v>56</v>
      </c>
      <c r="AF1294" t="s">
        <v>77</v>
      </c>
      <c r="AG1294" t="s">
        <v>300</v>
      </c>
      <c r="AI1294">
        <v>24741</v>
      </c>
      <c r="AJ1294">
        <v>1851</v>
      </c>
      <c r="AK1294" t="s">
        <v>301</v>
      </c>
      <c r="AL1294" t="s">
        <v>302</v>
      </c>
      <c r="AM1294" t="s">
        <v>245</v>
      </c>
    </row>
    <row r="1295" spans="1:39" x14ac:dyDescent="0.3">
      <c r="A1295" s="1">
        <v>43620</v>
      </c>
      <c r="B1295" t="s">
        <v>11</v>
      </c>
      <c r="C1295" t="s">
        <v>239</v>
      </c>
      <c r="D1295">
        <v>2000</v>
      </c>
      <c r="E1295">
        <v>13</v>
      </c>
      <c r="F1295">
        <v>29.299999</v>
      </c>
      <c r="G1295">
        <v>29.9</v>
      </c>
      <c r="H1295">
        <v>29.26</v>
      </c>
      <c r="I1295">
        <v>29.870000999999998</v>
      </c>
      <c r="J1295">
        <v>29.870000999999998</v>
      </c>
      <c r="K1295">
        <v>4222100</v>
      </c>
      <c r="L1295">
        <v>2.1190000000000002</v>
      </c>
      <c r="M1295">
        <v>3.4744672752315603E-2</v>
      </c>
      <c r="N1295">
        <v>1.4605132767765301E-2</v>
      </c>
      <c r="O1295">
        <v>-4.8794116207658597E-2</v>
      </c>
      <c r="P1295">
        <v>-0.14272144125751801</v>
      </c>
      <c r="Q1295">
        <v>9.0110611051823705E-2</v>
      </c>
      <c r="R1295">
        <v>1.9866655604172102E-2</v>
      </c>
      <c r="S1295">
        <v>1.66100582353059E-2</v>
      </c>
      <c r="T1295">
        <v>1.50372898778023E-2</v>
      </c>
      <c r="U1295">
        <v>1.8708206063426401E-2</v>
      </c>
      <c r="V1295">
        <v>36.560001</v>
      </c>
      <c r="W1295">
        <v>26.870000999999998</v>
      </c>
      <c r="X1295">
        <v>-0.173008120589455</v>
      </c>
      <c r="Y1295">
        <v>2.1205927310919401E-2</v>
      </c>
      <c r="Z1295">
        <v>1.3535590764399299</v>
      </c>
      <c r="AA1295">
        <v>0.62051639937687997</v>
      </c>
      <c r="AB1295">
        <v>0.70964054791377296</v>
      </c>
      <c r="AC1295" t="s">
        <v>258</v>
      </c>
      <c r="AD1295" t="s">
        <v>299</v>
      </c>
      <c r="AE1295" t="s">
        <v>56</v>
      </c>
      <c r="AF1295" t="s">
        <v>77</v>
      </c>
      <c r="AG1295" t="s">
        <v>300</v>
      </c>
      <c r="AI1295">
        <v>24741</v>
      </c>
      <c r="AJ1295">
        <v>1851</v>
      </c>
      <c r="AK1295" t="s">
        <v>301</v>
      </c>
      <c r="AL1295" t="s">
        <v>302</v>
      </c>
      <c r="AM1295" t="s">
        <v>245</v>
      </c>
    </row>
    <row r="1296" spans="1:39" x14ac:dyDescent="0.3">
      <c r="A1296" s="1">
        <v>43635</v>
      </c>
      <c r="B1296" t="s">
        <v>11</v>
      </c>
      <c r="C1296" t="s">
        <v>246</v>
      </c>
      <c r="D1296">
        <v>600</v>
      </c>
      <c r="E1296">
        <v>13</v>
      </c>
      <c r="F1296">
        <v>32.630001</v>
      </c>
      <c r="G1296">
        <v>32.779998999999997</v>
      </c>
      <c r="H1296">
        <v>32.450001</v>
      </c>
      <c r="I1296">
        <v>32.700001</v>
      </c>
      <c r="J1296">
        <v>32.700001</v>
      </c>
      <c r="K1296">
        <v>4762600</v>
      </c>
      <c r="L1296">
        <v>2.0289999999999999</v>
      </c>
      <c r="M1296">
        <v>5.5198238046370897E-3</v>
      </c>
      <c r="N1296">
        <v>4.6636584242571999E-2</v>
      </c>
      <c r="O1296">
        <v>9.6057471166546005E-2</v>
      </c>
      <c r="P1296">
        <v>-3.8559972702515002E-2</v>
      </c>
      <c r="Q1296">
        <v>0.14824527665863599</v>
      </c>
      <c r="R1296">
        <v>1.7788911459279501E-2</v>
      </c>
      <c r="S1296">
        <v>1.4962876421113399E-2</v>
      </c>
      <c r="T1296">
        <v>1.5949154234443E-2</v>
      </c>
      <c r="U1296">
        <v>1.8857513597346099E-2</v>
      </c>
      <c r="V1296">
        <v>36.560001</v>
      </c>
      <c r="W1296">
        <v>26.870000999999998</v>
      </c>
      <c r="X1296">
        <v>-0.173008120589455</v>
      </c>
      <c r="Y1296">
        <v>2.98071681438073E-3</v>
      </c>
      <c r="Z1296">
        <v>1.36041297493753</v>
      </c>
      <c r="AA1296">
        <v>1.16830133393409</v>
      </c>
      <c r="AB1296">
        <v>0.91295950669791104</v>
      </c>
      <c r="AC1296" t="s">
        <v>258</v>
      </c>
      <c r="AD1296" t="s">
        <v>299</v>
      </c>
      <c r="AE1296" t="s">
        <v>56</v>
      </c>
      <c r="AF1296" t="s">
        <v>77</v>
      </c>
      <c r="AG1296" t="s">
        <v>300</v>
      </c>
      <c r="AI1296">
        <v>24741</v>
      </c>
      <c r="AJ1296">
        <v>1851</v>
      </c>
      <c r="AK1296" t="s">
        <v>301</v>
      </c>
      <c r="AL1296" t="s">
        <v>302</v>
      </c>
      <c r="AM1296" t="s">
        <v>245</v>
      </c>
    </row>
    <row r="1297" spans="1:39" x14ac:dyDescent="0.3">
      <c r="A1297" s="1">
        <v>43565</v>
      </c>
      <c r="B1297" t="s">
        <v>11</v>
      </c>
      <c r="C1297" t="s">
        <v>246</v>
      </c>
      <c r="D1297">
        <v>700</v>
      </c>
      <c r="E1297">
        <v>14</v>
      </c>
      <c r="F1297">
        <v>34.290000999999997</v>
      </c>
      <c r="G1297">
        <v>34.479999999999997</v>
      </c>
      <c r="H1297">
        <v>34.259997999999896</v>
      </c>
      <c r="I1297">
        <v>34.400002000000001</v>
      </c>
      <c r="J1297">
        <v>34.164302999999997</v>
      </c>
      <c r="K1297">
        <v>1457600</v>
      </c>
      <c r="L1297">
        <v>2.4769999999999999</v>
      </c>
      <c r="M1297">
        <v>3.2027592103424699E-3</v>
      </c>
      <c r="N1297">
        <v>5.8156539521846996E-4</v>
      </c>
      <c r="O1297">
        <v>5.8308711845890399E-3</v>
      </c>
      <c r="P1297">
        <v>0.153328658449182</v>
      </c>
      <c r="Q1297">
        <v>0.25325791615354498</v>
      </c>
      <c r="R1297">
        <v>6.8549450417447599E-3</v>
      </c>
      <c r="S1297">
        <v>1.10210476276081E-2</v>
      </c>
      <c r="T1297">
        <v>1.7484476852820102E-2</v>
      </c>
      <c r="U1297">
        <v>1.8059571690901301E-2</v>
      </c>
      <c r="V1297">
        <v>36.560001</v>
      </c>
      <c r="W1297">
        <v>26.110001</v>
      </c>
      <c r="X1297">
        <v>-0.15557582040977699</v>
      </c>
      <c r="Y1297">
        <v>3.47183783585567E-3</v>
      </c>
      <c r="Z1297">
        <v>1.3087356377711801</v>
      </c>
      <c r="AA1297">
        <v>2.0953926195766699</v>
      </c>
      <c r="AB1297">
        <v>2.2470932053275199</v>
      </c>
      <c r="AC1297" t="s">
        <v>259</v>
      </c>
      <c r="AD1297" t="s">
        <v>299</v>
      </c>
      <c r="AE1297" t="s">
        <v>56</v>
      </c>
      <c r="AF1297" t="s">
        <v>77</v>
      </c>
      <c r="AG1297" t="s">
        <v>300</v>
      </c>
      <c r="AI1297">
        <v>24741</v>
      </c>
      <c r="AJ1297">
        <v>1851</v>
      </c>
      <c r="AK1297" t="s">
        <v>301</v>
      </c>
      <c r="AL1297" t="s">
        <v>302</v>
      </c>
      <c r="AM1297" t="s">
        <v>245</v>
      </c>
    </row>
    <row r="1298" spans="1:39" x14ac:dyDescent="0.3">
      <c r="A1298" s="1">
        <v>43573</v>
      </c>
      <c r="B1298" t="s">
        <v>11</v>
      </c>
      <c r="C1298" t="s">
        <v>239</v>
      </c>
      <c r="D1298">
        <v>1400</v>
      </c>
      <c r="E1298">
        <v>14</v>
      </c>
      <c r="F1298">
        <v>34.990001999999997</v>
      </c>
      <c r="G1298">
        <v>35.189999</v>
      </c>
      <c r="H1298">
        <v>34.799999</v>
      </c>
      <c r="I1298">
        <v>34.849997999999999</v>
      </c>
      <c r="J1298">
        <v>34.611216999999897</v>
      </c>
      <c r="K1298">
        <v>2968000</v>
      </c>
      <c r="L1298">
        <v>2.56</v>
      </c>
      <c r="M1298">
        <v>-1.72021575739801E-3</v>
      </c>
      <c r="N1298">
        <v>7.1994532222632796E-3</v>
      </c>
      <c r="O1298">
        <v>6.91040440239614E-3</v>
      </c>
      <c r="P1298">
        <v>0.14664143187985401</v>
      </c>
      <c r="Q1298">
        <v>0.24705433787384901</v>
      </c>
      <c r="R1298">
        <v>5.90325700956249E-3</v>
      </c>
      <c r="S1298">
        <v>1.1038545467303901E-2</v>
      </c>
      <c r="T1298">
        <v>1.7233190982408501E-2</v>
      </c>
      <c r="U1298">
        <v>1.8060869738595602E-2</v>
      </c>
      <c r="V1298">
        <v>36.560001</v>
      </c>
      <c r="W1298">
        <v>26.110001</v>
      </c>
      <c r="X1298">
        <v>-0.15557582040977699</v>
      </c>
      <c r="Y1298">
        <v>1.5778467813143101E-3</v>
      </c>
      <c r="Z1298">
        <v>1.3180464823573901</v>
      </c>
      <c r="AA1298">
        <v>1.9563074661656701</v>
      </c>
      <c r="AB1298">
        <v>2.07774149184874</v>
      </c>
      <c r="AC1298" t="s">
        <v>259</v>
      </c>
      <c r="AD1298" t="s">
        <v>299</v>
      </c>
      <c r="AE1298" t="s">
        <v>56</v>
      </c>
      <c r="AF1298" t="s">
        <v>77</v>
      </c>
      <c r="AG1298" t="s">
        <v>300</v>
      </c>
      <c r="AI1298">
        <v>24741</v>
      </c>
      <c r="AJ1298">
        <v>1851</v>
      </c>
      <c r="AK1298" t="s">
        <v>301</v>
      </c>
      <c r="AL1298" t="s">
        <v>302</v>
      </c>
      <c r="AM1298" t="s">
        <v>245</v>
      </c>
    </row>
    <row r="1299" spans="1:39" x14ac:dyDescent="0.3">
      <c r="A1299" s="1">
        <v>43586</v>
      </c>
      <c r="B1299" t="s">
        <v>11</v>
      </c>
      <c r="C1299" t="s">
        <v>246</v>
      </c>
      <c r="D1299">
        <v>2600</v>
      </c>
      <c r="E1299">
        <v>14</v>
      </c>
      <c r="F1299">
        <v>32</v>
      </c>
      <c r="G1299">
        <v>32.700001</v>
      </c>
      <c r="H1299">
        <v>31.67</v>
      </c>
      <c r="I1299">
        <v>32.310001</v>
      </c>
      <c r="J1299">
        <v>32.088622999999998</v>
      </c>
      <c r="K1299">
        <v>8176100</v>
      </c>
      <c r="L1299">
        <v>2.5110000000000001</v>
      </c>
      <c r="M1299">
        <v>1.43393902841547E-2</v>
      </c>
      <c r="N1299">
        <v>-6.4132175052479104E-2</v>
      </c>
      <c r="O1299">
        <v>-2.4156405449576299E-2</v>
      </c>
      <c r="P1299">
        <v>-3.10200468347244E-2</v>
      </c>
      <c r="Q1299">
        <v>0.20235152214539301</v>
      </c>
      <c r="R1299">
        <v>2.9025750982728801E-2</v>
      </c>
      <c r="S1299">
        <v>1.66285708604729E-2</v>
      </c>
      <c r="T1299">
        <v>1.2718853701106101E-2</v>
      </c>
      <c r="U1299">
        <v>1.8446258863006298E-2</v>
      </c>
      <c r="V1299">
        <v>36.560001</v>
      </c>
      <c r="W1299">
        <v>26.110001</v>
      </c>
      <c r="X1299">
        <v>-0.173008120589455</v>
      </c>
      <c r="Y1299">
        <v>-7.5304459681844096E-3</v>
      </c>
      <c r="Z1299">
        <v>1.3144883384254</v>
      </c>
      <c r="AA1299">
        <v>1.5254023022764001</v>
      </c>
      <c r="AB1299">
        <v>1.7238499065583399</v>
      </c>
      <c r="AC1299" t="s">
        <v>259</v>
      </c>
      <c r="AD1299" t="s">
        <v>299</v>
      </c>
      <c r="AE1299" t="s">
        <v>56</v>
      </c>
      <c r="AF1299" t="s">
        <v>77</v>
      </c>
      <c r="AG1299" t="s">
        <v>300</v>
      </c>
      <c r="AI1299">
        <v>24741</v>
      </c>
      <c r="AJ1299">
        <v>1851</v>
      </c>
      <c r="AK1299" t="s">
        <v>301</v>
      </c>
      <c r="AL1299" t="s">
        <v>302</v>
      </c>
      <c r="AM1299" t="s">
        <v>245</v>
      </c>
    </row>
    <row r="1300" spans="1:39" x14ac:dyDescent="0.3">
      <c r="A1300" s="1">
        <v>43587</v>
      </c>
      <c r="B1300" t="s">
        <v>11</v>
      </c>
      <c r="C1300" t="s">
        <v>239</v>
      </c>
      <c r="D1300">
        <v>300</v>
      </c>
      <c r="E1300">
        <v>14</v>
      </c>
      <c r="F1300">
        <v>32.43</v>
      </c>
      <c r="G1300">
        <v>32.580002</v>
      </c>
      <c r="H1300">
        <v>31.4</v>
      </c>
      <c r="I1300">
        <v>31.58</v>
      </c>
      <c r="J1300">
        <v>31.363624999999999</v>
      </c>
      <c r="K1300">
        <v>6798300</v>
      </c>
      <c r="L1300">
        <v>2.552</v>
      </c>
      <c r="M1300">
        <v>-2.2852761722959199E-2</v>
      </c>
      <c r="N1300">
        <v>-6.0810880581016399E-2</v>
      </c>
      <c r="O1300">
        <v>-7.1480678996618904E-2</v>
      </c>
      <c r="P1300">
        <v>-4.6085861826207601E-2</v>
      </c>
      <c r="Q1300">
        <v>0.18692828474944601</v>
      </c>
      <c r="R1300">
        <v>2.86798662702939E-2</v>
      </c>
      <c r="S1300">
        <v>1.6219279124130799E-2</v>
      </c>
      <c r="T1300">
        <v>1.2996814699868801E-2</v>
      </c>
      <c r="U1300">
        <v>1.8499193164348299E-2</v>
      </c>
      <c r="V1300">
        <v>36.560001</v>
      </c>
      <c r="W1300">
        <v>26.110001</v>
      </c>
      <c r="X1300">
        <v>-0.173008120589455</v>
      </c>
      <c r="Y1300">
        <v>-2.1262443276895502E-3</v>
      </c>
      <c r="Z1300">
        <v>1.3178698098464099</v>
      </c>
      <c r="AA1300">
        <v>1.3902137550517899</v>
      </c>
      <c r="AB1300">
        <v>1.6107637739160701</v>
      </c>
      <c r="AC1300" t="s">
        <v>259</v>
      </c>
      <c r="AD1300" t="s">
        <v>299</v>
      </c>
      <c r="AE1300" t="s">
        <v>56</v>
      </c>
      <c r="AF1300" t="s">
        <v>77</v>
      </c>
      <c r="AG1300" t="s">
        <v>300</v>
      </c>
      <c r="AI1300">
        <v>24741</v>
      </c>
      <c r="AJ1300">
        <v>1851</v>
      </c>
      <c r="AK1300" t="s">
        <v>301</v>
      </c>
      <c r="AL1300" t="s">
        <v>302</v>
      </c>
      <c r="AM1300" t="s">
        <v>245</v>
      </c>
    </row>
    <row r="1301" spans="1:39" x14ac:dyDescent="0.3">
      <c r="A1301" s="1">
        <v>43600</v>
      </c>
      <c r="B1301" t="s">
        <v>11</v>
      </c>
      <c r="C1301" t="s">
        <v>239</v>
      </c>
      <c r="D1301">
        <v>1800</v>
      </c>
      <c r="E1301">
        <v>14</v>
      </c>
      <c r="F1301">
        <v>29.84</v>
      </c>
      <c r="G1301">
        <v>30.32</v>
      </c>
      <c r="H1301">
        <v>29.719998999999898</v>
      </c>
      <c r="I1301">
        <v>30.27</v>
      </c>
      <c r="J1301">
        <v>30.062601000000001</v>
      </c>
      <c r="K1301">
        <v>4126600</v>
      </c>
      <c r="L1301">
        <v>2.379</v>
      </c>
      <c r="M1301">
        <v>6.9618004562000601E-3</v>
      </c>
      <c r="N1301">
        <v>-2.02752865603135E-2</v>
      </c>
      <c r="O1301">
        <v>-0.14547657601817199</v>
      </c>
      <c r="P1301">
        <v>-0.111633696657227</v>
      </c>
      <c r="Q1301">
        <v>9.9007992984978602E-2</v>
      </c>
      <c r="R1301">
        <v>2.1542078176056301E-2</v>
      </c>
      <c r="S1301">
        <v>1.8062580752207399E-2</v>
      </c>
      <c r="T1301">
        <v>1.3849436032771801E-2</v>
      </c>
      <c r="U1301">
        <v>1.8651592901451401E-2</v>
      </c>
      <c r="V1301">
        <v>36.560001</v>
      </c>
      <c r="W1301">
        <v>26.23</v>
      </c>
      <c r="X1301">
        <v>-0.173008120589455</v>
      </c>
      <c r="Y1301">
        <v>5.8219943882337104E-3</v>
      </c>
      <c r="Z1301">
        <v>1.32446677078713</v>
      </c>
      <c r="AA1301">
        <v>0.65531638250709701</v>
      </c>
      <c r="AB1301">
        <v>0.83987103353799097</v>
      </c>
      <c r="AC1301" t="s">
        <v>259</v>
      </c>
      <c r="AD1301" t="s">
        <v>299</v>
      </c>
      <c r="AE1301" t="s">
        <v>56</v>
      </c>
      <c r="AF1301" t="s">
        <v>77</v>
      </c>
      <c r="AG1301" t="s">
        <v>300</v>
      </c>
      <c r="AI1301">
        <v>24741</v>
      </c>
      <c r="AJ1301">
        <v>1851</v>
      </c>
      <c r="AK1301" t="s">
        <v>301</v>
      </c>
      <c r="AL1301" t="s">
        <v>302</v>
      </c>
      <c r="AM1301" t="s">
        <v>245</v>
      </c>
    </row>
    <row r="1302" spans="1:39" x14ac:dyDescent="0.3">
      <c r="A1302" s="1">
        <v>43607</v>
      </c>
      <c r="B1302" t="s">
        <v>11</v>
      </c>
      <c r="C1302" t="s">
        <v>246</v>
      </c>
      <c r="D1302">
        <v>2100</v>
      </c>
      <c r="E1302">
        <v>14</v>
      </c>
      <c r="F1302">
        <v>30.120000999999998</v>
      </c>
      <c r="G1302">
        <v>30.49</v>
      </c>
      <c r="H1302">
        <v>30.09</v>
      </c>
      <c r="I1302">
        <v>30.360001</v>
      </c>
      <c r="J1302">
        <v>30.151983000000001</v>
      </c>
      <c r="K1302">
        <v>4219000</v>
      </c>
      <c r="L1302">
        <v>2.3929999999999998</v>
      </c>
      <c r="M1302">
        <v>9.8861590090768697E-4</v>
      </c>
      <c r="N1302">
        <v>2.9687846269501501E-3</v>
      </c>
      <c r="O1302">
        <v>-0.123476013452973</v>
      </c>
      <c r="P1302">
        <v>-0.12208793355243</v>
      </c>
      <c r="Q1302">
        <v>0.113081937952643</v>
      </c>
      <c r="R1302">
        <v>1.6883281203693E-2</v>
      </c>
      <c r="S1302">
        <v>1.9569743973460601E-2</v>
      </c>
      <c r="T1302">
        <v>1.39743402965995E-2</v>
      </c>
      <c r="U1302">
        <v>1.8718558626356602E-2</v>
      </c>
      <c r="V1302">
        <v>36.560001</v>
      </c>
      <c r="W1302">
        <v>26.23</v>
      </c>
      <c r="X1302">
        <v>-0.173008120589455</v>
      </c>
      <c r="Y1302">
        <v>-2.8283920525026501E-3</v>
      </c>
      <c r="Z1302">
        <v>1.32962661218247</v>
      </c>
      <c r="AA1302">
        <v>0.78322800682167903</v>
      </c>
      <c r="AB1302">
        <v>0.69534731595209198</v>
      </c>
      <c r="AC1302" t="s">
        <v>259</v>
      </c>
      <c r="AD1302" t="s">
        <v>299</v>
      </c>
      <c r="AE1302" t="s">
        <v>56</v>
      </c>
      <c r="AF1302" t="s">
        <v>77</v>
      </c>
      <c r="AG1302" t="s">
        <v>300</v>
      </c>
      <c r="AI1302">
        <v>24741</v>
      </c>
      <c r="AJ1302">
        <v>1851</v>
      </c>
      <c r="AK1302" t="s">
        <v>301</v>
      </c>
      <c r="AL1302" t="s">
        <v>302</v>
      </c>
      <c r="AM1302" t="s">
        <v>245</v>
      </c>
    </row>
    <row r="1303" spans="1:39" x14ac:dyDescent="0.3">
      <c r="A1303" s="1">
        <v>43621</v>
      </c>
      <c r="B1303" t="s">
        <v>11</v>
      </c>
      <c r="C1303" t="s">
        <v>239</v>
      </c>
      <c r="D1303">
        <v>1400</v>
      </c>
      <c r="E1303">
        <v>14</v>
      </c>
      <c r="F1303">
        <v>30.120000999999998</v>
      </c>
      <c r="G1303">
        <v>30.379998999999899</v>
      </c>
      <c r="H1303">
        <v>29.860001</v>
      </c>
      <c r="I1303">
        <v>30.360001</v>
      </c>
      <c r="J1303">
        <v>30.360001</v>
      </c>
      <c r="K1303">
        <v>4398300</v>
      </c>
      <c r="L1303">
        <v>2.1230000000000002</v>
      </c>
      <c r="M1303">
        <v>1.62713197590806E-2</v>
      </c>
      <c r="N1303">
        <v>4.6175042531940998E-2</v>
      </c>
      <c r="O1303">
        <v>-4.5422115618769202E-2</v>
      </c>
      <c r="P1303">
        <v>-0.12124787584701301</v>
      </c>
      <c r="Q1303">
        <v>0.100318093590717</v>
      </c>
      <c r="R1303">
        <v>1.7504857041724799E-2</v>
      </c>
      <c r="S1303">
        <v>1.6770976799732398E-2</v>
      </c>
      <c r="T1303">
        <v>1.52120028368257E-2</v>
      </c>
      <c r="U1303">
        <v>1.8731645756982902E-2</v>
      </c>
      <c r="V1303">
        <v>36.560001</v>
      </c>
      <c r="W1303">
        <v>26.870000999999998</v>
      </c>
      <c r="X1303">
        <v>-0.173008120589455</v>
      </c>
      <c r="Y1303">
        <v>8.1287266899663802E-3</v>
      </c>
      <c r="Z1303">
        <v>1.3553225834968601</v>
      </c>
      <c r="AA1303">
        <v>0.71374177565393804</v>
      </c>
      <c r="AB1303">
        <v>0.71571678773532099</v>
      </c>
      <c r="AC1303" t="s">
        <v>259</v>
      </c>
      <c r="AD1303" t="s">
        <v>299</v>
      </c>
      <c r="AE1303" t="s">
        <v>56</v>
      </c>
      <c r="AF1303" t="s">
        <v>77</v>
      </c>
      <c r="AG1303" t="s">
        <v>300</v>
      </c>
      <c r="AI1303">
        <v>24741</v>
      </c>
      <c r="AJ1303">
        <v>1851</v>
      </c>
      <c r="AK1303" t="s">
        <v>301</v>
      </c>
      <c r="AL1303" t="s">
        <v>302</v>
      </c>
      <c r="AM1303" t="s">
        <v>245</v>
      </c>
    </row>
    <row r="1304" spans="1:39" x14ac:dyDescent="0.3">
      <c r="A1304" s="1">
        <v>43634</v>
      </c>
      <c r="B1304" t="s">
        <v>11</v>
      </c>
      <c r="C1304" t="s">
        <v>246</v>
      </c>
      <c r="D1304">
        <v>700</v>
      </c>
      <c r="E1304">
        <v>14</v>
      </c>
      <c r="F1304">
        <v>31.639999</v>
      </c>
      <c r="G1304">
        <v>32.830002</v>
      </c>
      <c r="H1304">
        <v>31.51</v>
      </c>
      <c r="I1304">
        <v>32.520000000000003</v>
      </c>
      <c r="J1304">
        <v>32.520000000000003</v>
      </c>
      <c r="K1304">
        <v>8515500</v>
      </c>
      <c r="L1304">
        <v>2.06</v>
      </c>
      <c r="M1304">
        <v>3.6003230599433597E-2</v>
      </c>
      <c r="N1304">
        <v>4.91592682578256E-2</v>
      </c>
      <c r="O1304">
        <v>7.1003886688161794E-2</v>
      </c>
      <c r="P1304">
        <v>-5.5412131194650403E-2</v>
      </c>
      <c r="Q1304">
        <v>0.13513397637487301</v>
      </c>
      <c r="R1304">
        <v>1.76894207625422E-2</v>
      </c>
      <c r="S1304">
        <v>1.5800828480912001E-2</v>
      </c>
      <c r="T1304">
        <v>1.5985930616293099E-2</v>
      </c>
      <c r="U1304">
        <v>1.8861939858154798E-2</v>
      </c>
      <c r="V1304">
        <v>36.560001</v>
      </c>
      <c r="W1304">
        <v>26.870000999999998</v>
      </c>
      <c r="X1304">
        <v>-0.173008120589455</v>
      </c>
      <c r="Y1304">
        <v>9.6704895497130797E-3</v>
      </c>
      <c r="Z1304">
        <v>1.36076617612618</v>
      </c>
      <c r="AA1304">
        <v>1.0450040030788399</v>
      </c>
      <c r="AB1304">
        <v>0.82713907877024195</v>
      </c>
      <c r="AC1304" t="s">
        <v>259</v>
      </c>
      <c r="AD1304" t="s">
        <v>299</v>
      </c>
      <c r="AE1304" t="s">
        <v>56</v>
      </c>
      <c r="AF1304" t="s">
        <v>77</v>
      </c>
      <c r="AG1304" t="s">
        <v>300</v>
      </c>
      <c r="AI1304">
        <v>24741</v>
      </c>
      <c r="AJ1304">
        <v>1851</v>
      </c>
      <c r="AK1304" t="s">
        <v>301</v>
      </c>
      <c r="AL1304" t="s">
        <v>302</v>
      </c>
      <c r="AM1304" t="s">
        <v>245</v>
      </c>
    </row>
    <row r="1305" spans="1:39" x14ac:dyDescent="0.3">
      <c r="A1305" s="1">
        <v>43635</v>
      </c>
      <c r="B1305" t="s">
        <v>11</v>
      </c>
      <c r="C1305" t="s">
        <v>246</v>
      </c>
      <c r="D1305">
        <v>800</v>
      </c>
      <c r="E1305">
        <v>14</v>
      </c>
      <c r="F1305">
        <v>32.630001</v>
      </c>
      <c r="G1305">
        <v>32.779998999999997</v>
      </c>
      <c r="H1305">
        <v>32.450001</v>
      </c>
      <c r="I1305">
        <v>32.700001</v>
      </c>
      <c r="J1305">
        <v>32.700001</v>
      </c>
      <c r="K1305">
        <v>4762600</v>
      </c>
      <c r="L1305">
        <v>2.0289999999999999</v>
      </c>
      <c r="M1305">
        <v>5.5198238046370897E-3</v>
      </c>
      <c r="N1305">
        <v>4.6636584242571999E-2</v>
      </c>
      <c r="O1305">
        <v>9.6057471166546005E-2</v>
      </c>
      <c r="P1305">
        <v>-3.8559972702515002E-2</v>
      </c>
      <c r="Q1305">
        <v>0.14824527665863599</v>
      </c>
      <c r="R1305">
        <v>1.7788911459279501E-2</v>
      </c>
      <c r="S1305">
        <v>1.4962876421113399E-2</v>
      </c>
      <c r="T1305">
        <v>1.5949154234443E-2</v>
      </c>
      <c r="U1305">
        <v>1.8857513597346099E-2</v>
      </c>
      <c r="V1305">
        <v>36.560001</v>
      </c>
      <c r="W1305">
        <v>26.870000999999998</v>
      </c>
      <c r="X1305">
        <v>-0.173008120589455</v>
      </c>
      <c r="Y1305">
        <v>2.98071681438073E-3</v>
      </c>
      <c r="Z1305">
        <v>1.36041297493753</v>
      </c>
      <c r="AA1305">
        <v>1.16830133393409</v>
      </c>
      <c r="AB1305">
        <v>0.91295950669791104</v>
      </c>
      <c r="AC1305" t="s">
        <v>259</v>
      </c>
      <c r="AD1305" t="s">
        <v>299</v>
      </c>
      <c r="AE1305" t="s">
        <v>56</v>
      </c>
      <c r="AF1305" t="s">
        <v>77</v>
      </c>
      <c r="AG1305" t="s">
        <v>300</v>
      </c>
      <c r="AI1305">
        <v>24741</v>
      </c>
      <c r="AJ1305">
        <v>1851</v>
      </c>
      <c r="AK1305" t="s">
        <v>301</v>
      </c>
      <c r="AL1305" t="s">
        <v>302</v>
      </c>
      <c r="AM1305" t="s">
        <v>245</v>
      </c>
    </row>
    <row r="1306" spans="1:39" x14ac:dyDescent="0.3">
      <c r="A1306" s="1">
        <v>43592</v>
      </c>
      <c r="B1306" t="s">
        <v>11</v>
      </c>
      <c r="C1306" t="s">
        <v>239</v>
      </c>
      <c r="D1306">
        <v>1000</v>
      </c>
      <c r="E1306">
        <v>15</v>
      </c>
      <c r="F1306">
        <v>31.43</v>
      </c>
      <c r="G1306">
        <v>31.66</v>
      </c>
      <c r="H1306">
        <v>30.92</v>
      </c>
      <c r="I1306">
        <v>31.16</v>
      </c>
      <c r="J1306">
        <v>30.946501000000001</v>
      </c>
      <c r="K1306">
        <v>6555100</v>
      </c>
      <c r="L1306">
        <v>2.448</v>
      </c>
      <c r="M1306">
        <v>-1.0852343314602501E-2</v>
      </c>
      <c r="N1306">
        <v>-2.1902213925082799E-2</v>
      </c>
      <c r="O1306">
        <v>-0.105007476446455</v>
      </c>
      <c r="P1306">
        <v>-6.8156155578370903E-2</v>
      </c>
      <c r="Q1306">
        <v>0.16389191116310201</v>
      </c>
      <c r="R1306">
        <v>1.69879053702864E-2</v>
      </c>
      <c r="S1306">
        <v>1.6350197349159198E-2</v>
      </c>
      <c r="T1306">
        <v>1.31605608278621E-2</v>
      </c>
      <c r="U1306">
        <v>1.85152402711454E-2</v>
      </c>
      <c r="V1306">
        <v>36.560001</v>
      </c>
      <c r="W1306">
        <v>26.23</v>
      </c>
      <c r="X1306">
        <v>-0.173008120589455</v>
      </c>
      <c r="Y1306">
        <v>-1.6649488130547601E-2</v>
      </c>
      <c r="Z1306">
        <v>1.3120057548378601</v>
      </c>
      <c r="AA1306">
        <v>1.2028517969788901</v>
      </c>
      <c r="AB1306">
        <v>1.42306505187125</v>
      </c>
      <c r="AC1306" t="s">
        <v>260</v>
      </c>
      <c r="AD1306" t="s">
        <v>299</v>
      </c>
      <c r="AE1306" t="s">
        <v>56</v>
      </c>
      <c r="AF1306" t="s">
        <v>77</v>
      </c>
      <c r="AG1306" t="s">
        <v>300</v>
      </c>
      <c r="AI1306">
        <v>24741</v>
      </c>
      <c r="AJ1306">
        <v>1851</v>
      </c>
      <c r="AK1306" t="s">
        <v>301</v>
      </c>
      <c r="AL1306" t="s">
        <v>302</v>
      </c>
      <c r="AM1306" t="s">
        <v>245</v>
      </c>
    </row>
    <row r="1307" spans="1:39" x14ac:dyDescent="0.3">
      <c r="A1307" s="1">
        <v>43593</v>
      </c>
      <c r="B1307" t="s">
        <v>11</v>
      </c>
      <c r="C1307" t="s">
        <v>239</v>
      </c>
      <c r="D1307">
        <v>900</v>
      </c>
      <c r="E1307">
        <v>15</v>
      </c>
      <c r="F1307">
        <v>31.08</v>
      </c>
      <c r="G1307">
        <v>31.209999</v>
      </c>
      <c r="H1307">
        <v>30.85</v>
      </c>
      <c r="I1307">
        <v>30.889999</v>
      </c>
      <c r="J1307">
        <v>30.678349999999998</v>
      </c>
      <c r="K1307">
        <v>4506400</v>
      </c>
      <c r="L1307">
        <v>2.4820000000000002</v>
      </c>
      <c r="M1307">
        <v>-8.7027453397950406E-3</v>
      </c>
      <c r="N1307">
        <v>-4.4944349549032703E-2</v>
      </c>
      <c r="O1307">
        <v>-0.11601891287593299</v>
      </c>
      <c r="P1307">
        <v>-8.3394845547683699E-2</v>
      </c>
      <c r="Q1307">
        <v>0.15963033928901099</v>
      </c>
      <c r="R1307">
        <v>1.33829916488629E-2</v>
      </c>
      <c r="S1307">
        <v>1.6291522261996101E-2</v>
      </c>
      <c r="T1307">
        <v>1.3158331009727801E-2</v>
      </c>
      <c r="U1307">
        <v>1.8521854167912501E-2</v>
      </c>
      <c r="V1307">
        <v>36.560001</v>
      </c>
      <c r="W1307">
        <v>26.23</v>
      </c>
      <c r="X1307">
        <v>-0.173008120589455</v>
      </c>
      <c r="Y1307">
        <v>-1.60671540560346E-3</v>
      </c>
      <c r="Z1307">
        <v>1.3138896059078999</v>
      </c>
      <c r="AA1307">
        <v>1.16472171274787</v>
      </c>
      <c r="AB1307">
        <v>1.3509289339655499</v>
      </c>
      <c r="AC1307" t="s">
        <v>260</v>
      </c>
      <c r="AD1307" t="s">
        <v>299</v>
      </c>
      <c r="AE1307" t="s">
        <v>56</v>
      </c>
      <c r="AF1307" t="s">
        <v>77</v>
      </c>
      <c r="AG1307" t="s">
        <v>300</v>
      </c>
      <c r="AI1307">
        <v>24741</v>
      </c>
      <c r="AJ1307">
        <v>1851</v>
      </c>
      <c r="AK1307" t="s">
        <v>301</v>
      </c>
      <c r="AL1307" t="s">
        <v>302</v>
      </c>
      <c r="AM1307" t="s">
        <v>245</v>
      </c>
    </row>
    <row r="1308" spans="1:39" x14ac:dyDescent="0.3">
      <c r="A1308" s="1">
        <v>43605</v>
      </c>
      <c r="B1308" t="s">
        <v>11</v>
      </c>
      <c r="C1308" t="s">
        <v>239</v>
      </c>
      <c r="D1308">
        <v>1000</v>
      </c>
      <c r="E1308">
        <v>15</v>
      </c>
      <c r="F1308">
        <v>29.58</v>
      </c>
      <c r="G1308">
        <v>29.799999</v>
      </c>
      <c r="H1308">
        <v>29.469998999999898</v>
      </c>
      <c r="I1308">
        <v>29.6</v>
      </c>
      <c r="J1308">
        <v>29.397189999999998</v>
      </c>
      <c r="K1308">
        <v>4792800</v>
      </c>
      <c r="L1308">
        <v>2.4159999999999999</v>
      </c>
      <c r="M1308">
        <v>-1.0418545772247699E-2</v>
      </c>
      <c r="N1308">
        <v>0</v>
      </c>
      <c r="O1308">
        <v>-0.164998944488601</v>
      </c>
      <c r="P1308">
        <v>-0.13870572338890699</v>
      </c>
      <c r="Q1308">
        <v>8.5211940451545801E-2</v>
      </c>
      <c r="R1308">
        <v>1.44368060300302E-2</v>
      </c>
      <c r="S1308">
        <v>1.8407121527166399E-2</v>
      </c>
      <c r="T1308">
        <v>1.3704302983981601E-2</v>
      </c>
      <c r="U1308">
        <v>1.8660918653530902E-2</v>
      </c>
      <c r="V1308">
        <v>36.560001</v>
      </c>
      <c r="W1308">
        <v>26.23</v>
      </c>
      <c r="X1308">
        <v>-0.173008120589455</v>
      </c>
      <c r="Y1308">
        <v>-6.7722580366252503E-3</v>
      </c>
      <c r="Z1308">
        <v>1.32343777751828</v>
      </c>
      <c r="AA1308">
        <v>0.53468698578275298</v>
      </c>
      <c r="AB1308">
        <v>0.63369323345506201</v>
      </c>
      <c r="AC1308" t="s">
        <v>260</v>
      </c>
      <c r="AD1308" t="s">
        <v>299</v>
      </c>
      <c r="AE1308" t="s">
        <v>56</v>
      </c>
      <c r="AF1308" t="s">
        <v>77</v>
      </c>
      <c r="AG1308" t="s">
        <v>300</v>
      </c>
      <c r="AI1308">
        <v>24741</v>
      </c>
      <c r="AJ1308">
        <v>1851</v>
      </c>
      <c r="AK1308" t="s">
        <v>301</v>
      </c>
      <c r="AL1308" t="s">
        <v>302</v>
      </c>
      <c r="AM1308" t="s">
        <v>245</v>
      </c>
    </row>
    <row r="1309" spans="1:39" x14ac:dyDescent="0.3">
      <c r="A1309" s="1">
        <v>43606</v>
      </c>
      <c r="B1309" t="s">
        <v>11</v>
      </c>
      <c r="C1309" t="s">
        <v>239</v>
      </c>
      <c r="D1309">
        <v>1900</v>
      </c>
      <c r="E1309">
        <v>15</v>
      </c>
      <c r="F1309">
        <v>30.07</v>
      </c>
      <c r="G1309">
        <v>30.43</v>
      </c>
      <c r="H1309">
        <v>29.84</v>
      </c>
      <c r="I1309">
        <v>30.33</v>
      </c>
      <c r="J1309">
        <v>30.122188999999999</v>
      </c>
      <c r="K1309">
        <v>5755500</v>
      </c>
      <c r="L1309">
        <v>2.4260000000000002</v>
      </c>
      <c r="M1309">
        <v>2.4362984708285299E-2</v>
      </c>
      <c r="N1309">
        <v>8.9419691822425693E-3</v>
      </c>
      <c r="O1309">
        <v>-0.13891574402291801</v>
      </c>
      <c r="P1309">
        <v>-0.12770349867681199</v>
      </c>
      <c r="Q1309">
        <v>0.114618188972338</v>
      </c>
      <c r="R1309">
        <v>1.7127762659388202E-2</v>
      </c>
      <c r="S1309">
        <v>1.9598568611496E-2</v>
      </c>
      <c r="T1309">
        <v>1.39732818073404E-2</v>
      </c>
      <c r="U1309">
        <v>1.8718985310783899E-2</v>
      </c>
      <c r="V1309">
        <v>36.560001</v>
      </c>
      <c r="W1309">
        <v>26.23</v>
      </c>
      <c r="X1309">
        <v>-0.173008120589455</v>
      </c>
      <c r="Y1309">
        <v>8.4599491109458805E-3</v>
      </c>
      <c r="Z1309">
        <v>1.32790610898938</v>
      </c>
      <c r="AA1309">
        <v>0.79247697923633598</v>
      </c>
      <c r="AB1309">
        <v>0.66976499108917598</v>
      </c>
      <c r="AC1309" t="s">
        <v>260</v>
      </c>
      <c r="AD1309" t="s">
        <v>299</v>
      </c>
      <c r="AE1309" t="s">
        <v>56</v>
      </c>
      <c r="AF1309" t="s">
        <v>77</v>
      </c>
      <c r="AG1309" t="s">
        <v>300</v>
      </c>
      <c r="AI1309">
        <v>24741</v>
      </c>
      <c r="AJ1309">
        <v>1851</v>
      </c>
      <c r="AK1309" t="s">
        <v>301</v>
      </c>
      <c r="AL1309" t="s">
        <v>302</v>
      </c>
      <c r="AM1309" t="s">
        <v>245</v>
      </c>
    </row>
    <row r="1310" spans="1:39" x14ac:dyDescent="0.3">
      <c r="A1310" s="1">
        <v>43634</v>
      </c>
      <c r="B1310" t="s">
        <v>11</v>
      </c>
      <c r="C1310" t="s">
        <v>246</v>
      </c>
      <c r="D1310">
        <v>3300</v>
      </c>
      <c r="E1310">
        <v>15</v>
      </c>
      <c r="F1310">
        <v>31.639999</v>
      </c>
      <c r="G1310">
        <v>32.830002</v>
      </c>
      <c r="H1310">
        <v>31.51</v>
      </c>
      <c r="I1310">
        <v>32.520000000000003</v>
      </c>
      <c r="J1310">
        <v>32.520000000000003</v>
      </c>
      <c r="K1310">
        <v>8515500</v>
      </c>
      <c r="L1310">
        <v>2.06</v>
      </c>
      <c r="M1310">
        <v>3.6003230599433597E-2</v>
      </c>
      <c r="N1310">
        <v>4.91592682578256E-2</v>
      </c>
      <c r="O1310">
        <v>7.1003886688161794E-2</v>
      </c>
      <c r="P1310">
        <v>-5.5412131194650403E-2</v>
      </c>
      <c r="Q1310">
        <v>0.13513397637487301</v>
      </c>
      <c r="R1310">
        <v>1.76894207625422E-2</v>
      </c>
      <c r="S1310">
        <v>1.5800828480912001E-2</v>
      </c>
      <c r="T1310">
        <v>1.5985930616293099E-2</v>
      </c>
      <c r="U1310">
        <v>1.8861939858154798E-2</v>
      </c>
      <c r="V1310">
        <v>36.560001</v>
      </c>
      <c r="W1310">
        <v>26.870000999999998</v>
      </c>
      <c r="X1310">
        <v>-0.173008120589455</v>
      </c>
      <c r="Y1310">
        <v>9.6704895497130797E-3</v>
      </c>
      <c r="Z1310">
        <v>1.36076617612618</v>
      </c>
      <c r="AA1310">
        <v>1.0450040030788399</v>
      </c>
      <c r="AB1310">
        <v>0.82713907877024195</v>
      </c>
      <c r="AC1310" t="s">
        <v>260</v>
      </c>
      <c r="AD1310" t="s">
        <v>299</v>
      </c>
      <c r="AE1310" t="s">
        <v>56</v>
      </c>
      <c r="AF1310" t="s">
        <v>77</v>
      </c>
      <c r="AG1310" t="s">
        <v>300</v>
      </c>
      <c r="AI1310">
        <v>24741</v>
      </c>
      <c r="AJ1310">
        <v>1851</v>
      </c>
      <c r="AK1310" t="s">
        <v>301</v>
      </c>
      <c r="AL1310" t="s">
        <v>302</v>
      </c>
      <c r="AM1310" t="s">
        <v>245</v>
      </c>
    </row>
    <row r="1311" spans="1:39" x14ac:dyDescent="0.3">
      <c r="A1311" s="1">
        <v>43571</v>
      </c>
      <c r="B1311" t="s">
        <v>11</v>
      </c>
      <c r="C1311" t="s">
        <v>246</v>
      </c>
      <c r="D1311">
        <v>1400</v>
      </c>
      <c r="E1311">
        <v>16</v>
      </c>
      <c r="F1311">
        <v>35</v>
      </c>
      <c r="G1311">
        <v>35.099997999999999</v>
      </c>
      <c r="H1311">
        <v>34.810001</v>
      </c>
      <c r="I1311">
        <v>34.880001</v>
      </c>
      <c r="J1311">
        <v>34.641013999999998</v>
      </c>
      <c r="K1311">
        <v>2269600</v>
      </c>
      <c r="L1311">
        <v>2.5920000000000001</v>
      </c>
      <c r="M1311">
        <v>-2.2908691735684201E-3</v>
      </c>
      <c r="N1311">
        <v>1.70597879639981E-2</v>
      </c>
      <c r="O1311">
        <v>1.03746919494184E-2</v>
      </c>
      <c r="P1311">
        <v>0.153133886454388</v>
      </c>
      <c r="Q1311">
        <v>0.26164349746723498</v>
      </c>
      <c r="R1311">
        <v>5.7384247135552797E-3</v>
      </c>
      <c r="S1311">
        <v>1.11987563919758E-2</v>
      </c>
      <c r="T1311">
        <v>1.7238032979034399E-2</v>
      </c>
      <c r="U1311">
        <v>1.8069039217763001E-2</v>
      </c>
      <c r="V1311">
        <v>36.560001</v>
      </c>
      <c r="W1311">
        <v>26.110001</v>
      </c>
      <c r="X1311">
        <v>-0.15557582040977699</v>
      </c>
      <c r="Y1311">
        <v>5.0922850790659495E-4</v>
      </c>
      <c r="Z1311">
        <v>1.31636519281193</v>
      </c>
      <c r="AA1311">
        <v>2.1053969355448601</v>
      </c>
      <c r="AB1311">
        <v>2.1238617775974298</v>
      </c>
      <c r="AC1311" t="s">
        <v>261</v>
      </c>
      <c r="AD1311" t="s">
        <v>299</v>
      </c>
      <c r="AE1311" t="s">
        <v>56</v>
      </c>
      <c r="AF1311" t="s">
        <v>77</v>
      </c>
      <c r="AG1311" t="s">
        <v>300</v>
      </c>
      <c r="AI1311">
        <v>24741</v>
      </c>
      <c r="AJ1311">
        <v>1851</v>
      </c>
      <c r="AK1311" t="s">
        <v>301</v>
      </c>
      <c r="AL1311" t="s">
        <v>302</v>
      </c>
      <c r="AM1311" t="s">
        <v>245</v>
      </c>
    </row>
    <row r="1312" spans="1:39" x14ac:dyDescent="0.3">
      <c r="A1312" s="1">
        <v>43614</v>
      </c>
      <c r="B1312" t="s">
        <v>11</v>
      </c>
      <c r="C1312" t="s">
        <v>246</v>
      </c>
      <c r="D1312">
        <v>2400</v>
      </c>
      <c r="E1312">
        <v>16</v>
      </c>
      <c r="F1312">
        <v>29.459999</v>
      </c>
      <c r="G1312">
        <v>29.85</v>
      </c>
      <c r="H1312">
        <v>29.02</v>
      </c>
      <c r="I1312">
        <v>29.190000999999999</v>
      </c>
      <c r="J1312">
        <v>28.99</v>
      </c>
      <c r="K1312">
        <v>3920800</v>
      </c>
      <c r="L1312">
        <v>2.2360000000000002</v>
      </c>
      <c r="M1312">
        <v>-1.5298590005094899E-2</v>
      </c>
      <c r="N1312">
        <v>-3.8311133320174398E-2</v>
      </c>
      <c r="O1312">
        <v>-0.14218685358272201</v>
      </c>
      <c r="P1312">
        <v>-0.172625164030378</v>
      </c>
      <c r="Q1312">
        <v>9.9321868862994697E-2</v>
      </c>
      <c r="R1312">
        <v>1.16565434657645E-2</v>
      </c>
      <c r="S1312">
        <v>1.9046615443660601E-2</v>
      </c>
      <c r="T1312">
        <v>1.4220650244185401E-2</v>
      </c>
      <c r="U1312">
        <v>1.8766729097648399E-2</v>
      </c>
      <c r="V1312">
        <v>36.560001</v>
      </c>
      <c r="W1312">
        <v>26.23</v>
      </c>
      <c r="X1312">
        <v>-0.173008120589455</v>
      </c>
      <c r="Y1312">
        <v>-6.9359101493404697E-3</v>
      </c>
      <c r="Z1312">
        <v>1.3307142390493201</v>
      </c>
      <c r="AA1312">
        <v>0.68336057654619697</v>
      </c>
      <c r="AB1312">
        <v>0.68103623618482001</v>
      </c>
      <c r="AC1312" t="s">
        <v>261</v>
      </c>
      <c r="AD1312" t="s">
        <v>299</v>
      </c>
      <c r="AE1312" t="s">
        <v>56</v>
      </c>
      <c r="AF1312" t="s">
        <v>77</v>
      </c>
      <c r="AG1312" t="s">
        <v>300</v>
      </c>
      <c r="AI1312">
        <v>24741</v>
      </c>
      <c r="AJ1312">
        <v>1851</v>
      </c>
      <c r="AK1312" t="s">
        <v>301</v>
      </c>
      <c r="AL1312" t="s">
        <v>302</v>
      </c>
      <c r="AM1312" t="s">
        <v>245</v>
      </c>
    </row>
    <row r="1313" spans="1:39" x14ac:dyDescent="0.3">
      <c r="A1313" s="1">
        <v>43630</v>
      </c>
      <c r="B1313" t="s">
        <v>11</v>
      </c>
      <c r="C1313" t="s">
        <v>246</v>
      </c>
      <c r="D1313">
        <v>2000</v>
      </c>
      <c r="E1313">
        <v>16</v>
      </c>
      <c r="F1313">
        <v>31.26</v>
      </c>
      <c r="G1313">
        <v>31.5</v>
      </c>
      <c r="H1313">
        <v>30.299999</v>
      </c>
      <c r="I1313">
        <v>30.91</v>
      </c>
      <c r="J1313">
        <v>30.91</v>
      </c>
      <c r="K1313">
        <v>5660000</v>
      </c>
      <c r="L1313">
        <v>2.093</v>
      </c>
      <c r="M1313">
        <v>-1.22188334958576E-2</v>
      </c>
      <c r="N1313">
        <v>1.0733555643108799E-2</v>
      </c>
      <c r="O1313">
        <v>3.4759649072529E-2</v>
      </c>
      <c r="P1313">
        <v>-0.10358390768968</v>
      </c>
      <c r="Q1313">
        <v>0.101346260698351</v>
      </c>
      <c r="R1313">
        <v>9.1499653765725001E-3</v>
      </c>
      <c r="S1313">
        <v>1.38160396881637E-2</v>
      </c>
      <c r="T1313">
        <v>1.51813275185136E-2</v>
      </c>
      <c r="U1313">
        <v>1.8720591807151101E-2</v>
      </c>
      <c r="V1313">
        <v>36.560001</v>
      </c>
      <c r="W1313">
        <v>26.870000999999998</v>
      </c>
      <c r="X1313">
        <v>-0.173008120589455</v>
      </c>
      <c r="Y1313">
        <v>-1.6128120944145399E-3</v>
      </c>
      <c r="Z1313">
        <v>1.35144010420188</v>
      </c>
      <c r="AA1313">
        <v>0.732402112569986</v>
      </c>
      <c r="AB1313">
        <v>0.73476063752873899</v>
      </c>
      <c r="AC1313" t="s">
        <v>261</v>
      </c>
      <c r="AD1313" t="s">
        <v>299</v>
      </c>
      <c r="AE1313" t="s">
        <v>56</v>
      </c>
      <c r="AF1313" t="s">
        <v>77</v>
      </c>
      <c r="AG1313" t="s">
        <v>300</v>
      </c>
      <c r="AI1313">
        <v>24741</v>
      </c>
      <c r="AJ1313">
        <v>1851</v>
      </c>
      <c r="AK1313" t="s">
        <v>301</v>
      </c>
      <c r="AL1313" t="s">
        <v>302</v>
      </c>
      <c r="AM1313" t="s">
        <v>245</v>
      </c>
    </row>
    <row r="1314" spans="1:39" x14ac:dyDescent="0.3">
      <c r="A1314" s="1">
        <v>43634</v>
      </c>
      <c r="B1314" t="s">
        <v>11</v>
      </c>
      <c r="C1314" t="s">
        <v>246</v>
      </c>
      <c r="D1314">
        <v>1300</v>
      </c>
      <c r="E1314">
        <v>16</v>
      </c>
      <c r="F1314">
        <v>31.639999</v>
      </c>
      <c r="G1314">
        <v>32.830002</v>
      </c>
      <c r="H1314">
        <v>31.51</v>
      </c>
      <c r="I1314">
        <v>32.520000000000003</v>
      </c>
      <c r="J1314">
        <v>32.520000000000003</v>
      </c>
      <c r="K1314">
        <v>8515500</v>
      </c>
      <c r="L1314">
        <v>2.06</v>
      </c>
      <c r="M1314">
        <v>3.6003230599433597E-2</v>
      </c>
      <c r="N1314">
        <v>4.91592682578256E-2</v>
      </c>
      <c r="O1314">
        <v>7.1003886688161794E-2</v>
      </c>
      <c r="P1314">
        <v>-5.5412131194650403E-2</v>
      </c>
      <c r="Q1314">
        <v>0.13513397637487301</v>
      </c>
      <c r="R1314">
        <v>1.76894207625422E-2</v>
      </c>
      <c r="S1314">
        <v>1.5800828480912001E-2</v>
      </c>
      <c r="T1314">
        <v>1.5985930616293099E-2</v>
      </c>
      <c r="U1314">
        <v>1.8861939858154798E-2</v>
      </c>
      <c r="V1314">
        <v>36.560001</v>
      </c>
      <c r="W1314">
        <v>26.870000999999998</v>
      </c>
      <c r="X1314">
        <v>-0.173008120589455</v>
      </c>
      <c r="Y1314">
        <v>9.6704895497130797E-3</v>
      </c>
      <c r="Z1314">
        <v>1.36076617612618</v>
      </c>
      <c r="AA1314">
        <v>1.0450040030788399</v>
      </c>
      <c r="AB1314">
        <v>0.82713907877024195</v>
      </c>
      <c r="AC1314" t="s">
        <v>261</v>
      </c>
      <c r="AD1314" t="s">
        <v>299</v>
      </c>
      <c r="AE1314" t="s">
        <v>56</v>
      </c>
      <c r="AF1314" t="s">
        <v>77</v>
      </c>
      <c r="AG1314" t="s">
        <v>300</v>
      </c>
      <c r="AI1314">
        <v>24741</v>
      </c>
      <c r="AJ1314">
        <v>1851</v>
      </c>
      <c r="AK1314" t="s">
        <v>301</v>
      </c>
      <c r="AL1314" t="s">
        <v>302</v>
      </c>
      <c r="AM1314" t="s">
        <v>245</v>
      </c>
    </row>
    <row r="1315" spans="1:39" x14ac:dyDescent="0.3">
      <c r="A1315" s="1">
        <v>43581</v>
      </c>
      <c r="B1315" t="s">
        <v>11</v>
      </c>
      <c r="C1315" t="s">
        <v>239</v>
      </c>
      <c r="D1315">
        <v>2100</v>
      </c>
      <c r="E1315">
        <v>17</v>
      </c>
      <c r="F1315">
        <v>33.490001999999997</v>
      </c>
      <c r="G1315">
        <v>33.729999999999997</v>
      </c>
      <c r="H1315">
        <v>33.18</v>
      </c>
      <c r="I1315">
        <v>33.650002000000001</v>
      </c>
      <c r="J1315">
        <v>33.419440999999999</v>
      </c>
      <c r="K1315">
        <v>2638900</v>
      </c>
      <c r="L1315">
        <v>2.5049999999999999</v>
      </c>
      <c r="M1315">
        <v>2.67813402118738E-3</v>
      </c>
      <c r="N1315">
        <v>-3.5040023760369798E-2</v>
      </c>
      <c r="O1315">
        <v>1.1894163657815899E-3</v>
      </c>
      <c r="P1315">
        <v>0.10863258768381601</v>
      </c>
      <c r="Q1315">
        <v>0.241508722445717</v>
      </c>
      <c r="R1315">
        <v>1.5792630229699699E-2</v>
      </c>
      <c r="S1315">
        <v>1.11223050328026E-2</v>
      </c>
      <c r="T1315">
        <v>1.6757484387045801E-2</v>
      </c>
      <c r="U1315">
        <v>1.8083568420832599E-2</v>
      </c>
      <c r="V1315">
        <v>36.560001</v>
      </c>
      <c r="W1315">
        <v>26.110001</v>
      </c>
      <c r="X1315">
        <v>-0.15557582040977699</v>
      </c>
      <c r="Y1315">
        <v>4.6743503443647796E-3</v>
      </c>
      <c r="Z1315">
        <v>1.31477776335741</v>
      </c>
      <c r="AA1315">
        <v>1.86958934767698</v>
      </c>
      <c r="AB1315">
        <v>1.94067066363968</v>
      </c>
      <c r="AC1315" t="s">
        <v>262</v>
      </c>
      <c r="AD1315" t="s">
        <v>299</v>
      </c>
      <c r="AE1315" t="s">
        <v>56</v>
      </c>
      <c r="AF1315" t="s">
        <v>77</v>
      </c>
      <c r="AG1315" t="s">
        <v>300</v>
      </c>
      <c r="AI1315">
        <v>24741</v>
      </c>
      <c r="AJ1315">
        <v>1851</v>
      </c>
      <c r="AK1315" t="s">
        <v>301</v>
      </c>
      <c r="AL1315" t="s">
        <v>302</v>
      </c>
      <c r="AM1315" t="s">
        <v>245</v>
      </c>
    </row>
    <row r="1316" spans="1:39" x14ac:dyDescent="0.3">
      <c r="A1316" s="1">
        <v>43608</v>
      </c>
      <c r="B1316" t="s">
        <v>11</v>
      </c>
      <c r="C1316" t="s">
        <v>246</v>
      </c>
      <c r="D1316">
        <v>1700</v>
      </c>
      <c r="E1316">
        <v>17</v>
      </c>
      <c r="F1316">
        <v>29.99</v>
      </c>
      <c r="G1316">
        <v>29.99</v>
      </c>
      <c r="H1316">
        <v>29.389999</v>
      </c>
      <c r="I1316">
        <v>29.629998999999899</v>
      </c>
      <c r="J1316">
        <v>29.426984999999998</v>
      </c>
      <c r="K1316">
        <v>5164600</v>
      </c>
      <c r="L1316">
        <v>2.2959999999999998</v>
      </c>
      <c r="M1316">
        <v>-2.4338581640444602E-2</v>
      </c>
      <c r="N1316">
        <v>-2.89392874772465E-2</v>
      </c>
      <c r="O1316">
        <v>-0.162265709762455</v>
      </c>
      <c r="P1316">
        <v>-0.15652025533595501</v>
      </c>
      <c r="Q1316">
        <v>9.3075504068521803E-2</v>
      </c>
      <c r="R1316">
        <v>1.9426247525537201E-2</v>
      </c>
      <c r="S1316">
        <v>1.9422855507482899E-2</v>
      </c>
      <c r="T1316">
        <v>1.4168175770414701E-2</v>
      </c>
      <c r="U1316">
        <v>1.8781237958895601E-2</v>
      </c>
      <c r="V1316">
        <v>36.560001</v>
      </c>
      <c r="W1316">
        <v>26.23</v>
      </c>
      <c r="X1316">
        <v>-0.173008120589455</v>
      </c>
      <c r="Y1316">
        <v>-1.1985692488440201E-2</v>
      </c>
      <c r="Z1316">
        <v>1.33409373268804</v>
      </c>
      <c r="AA1316">
        <v>0.61743449706202602</v>
      </c>
      <c r="AB1316">
        <v>0.65285552375610301</v>
      </c>
      <c r="AC1316" t="s">
        <v>262</v>
      </c>
      <c r="AD1316" t="s">
        <v>299</v>
      </c>
      <c r="AE1316" t="s">
        <v>56</v>
      </c>
      <c r="AF1316" t="s">
        <v>77</v>
      </c>
      <c r="AG1316" t="s">
        <v>300</v>
      </c>
      <c r="AI1316">
        <v>24741</v>
      </c>
      <c r="AJ1316">
        <v>1851</v>
      </c>
      <c r="AK1316" t="s">
        <v>301</v>
      </c>
      <c r="AL1316" t="s">
        <v>302</v>
      </c>
      <c r="AM1316" t="s">
        <v>245</v>
      </c>
    </row>
    <row r="1317" spans="1:39" x14ac:dyDescent="0.3">
      <c r="A1317" s="1">
        <v>43626</v>
      </c>
      <c r="B1317" t="s">
        <v>11</v>
      </c>
      <c r="C1317" t="s">
        <v>246</v>
      </c>
      <c r="D1317">
        <v>1400</v>
      </c>
      <c r="E1317">
        <v>17</v>
      </c>
      <c r="F1317">
        <v>30.799999</v>
      </c>
      <c r="G1317">
        <v>31.33</v>
      </c>
      <c r="H1317">
        <v>30.719998999999898</v>
      </c>
      <c r="I1317">
        <v>30.940000999999999</v>
      </c>
      <c r="J1317">
        <v>30.940000999999999</v>
      </c>
      <c r="K1317">
        <v>3911300</v>
      </c>
      <c r="L1317">
        <v>2.1429999999999998</v>
      </c>
      <c r="M1317">
        <v>1.1703676964624E-2</v>
      </c>
      <c r="N1317">
        <v>6.9939884511431405E-2</v>
      </c>
      <c r="O1317">
        <v>8.4926833775306292E-3</v>
      </c>
      <c r="P1317">
        <v>-9.3300578379338903E-2</v>
      </c>
      <c r="Q1317">
        <v>9.5000479877150101E-2</v>
      </c>
      <c r="R1317">
        <v>1.28213757758842E-2</v>
      </c>
      <c r="S1317">
        <v>1.65172713574737E-2</v>
      </c>
      <c r="T1317">
        <v>1.5130555666206099E-2</v>
      </c>
      <c r="U1317">
        <v>1.8706534343105E-2</v>
      </c>
      <c r="V1317">
        <v>36.560001</v>
      </c>
      <c r="W1317">
        <v>26.870000999999998</v>
      </c>
      <c r="X1317">
        <v>-0.173008120589455</v>
      </c>
      <c r="Y1317">
        <v>4.6492198743191201E-3</v>
      </c>
      <c r="Z1317">
        <v>1.34977975653614</v>
      </c>
      <c r="AA1317">
        <v>0.666879149461586</v>
      </c>
      <c r="AB1317">
        <v>0.62901733841796004</v>
      </c>
      <c r="AC1317" t="s">
        <v>262</v>
      </c>
      <c r="AD1317" t="s">
        <v>299</v>
      </c>
      <c r="AE1317" t="s">
        <v>56</v>
      </c>
      <c r="AF1317" t="s">
        <v>77</v>
      </c>
      <c r="AG1317" t="s">
        <v>300</v>
      </c>
      <c r="AI1317">
        <v>24741</v>
      </c>
      <c r="AJ1317">
        <v>1851</v>
      </c>
      <c r="AK1317" t="s">
        <v>301</v>
      </c>
      <c r="AL1317" t="s">
        <v>302</v>
      </c>
      <c r="AM1317" t="s">
        <v>245</v>
      </c>
    </row>
    <row r="1318" spans="1:39" x14ac:dyDescent="0.3">
      <c r="A1318" s="1">
        <v>43635</v>
      </c>
      <c r="B1318" t="s">
        <v>11</v>
      </c>
      <c r="C1318" t="s">
        <v>239</v>
      </c>
      <c r="D1318">
        <v>1600</v>
      </c>
      <c r="E1318">
        <v>17</v>
      </c>
      <c r="F1318">
        <v>32.630001</v>
      </c>
      <c r="G1318">
        <v>32.779998999999997</v>
      </c>
      <c r="H1318">
        <v>32.450001</v>
      </c>
      <c r="I1318">
        <v>32.700001</v>
      </c>
      <c r="J1318">
        <v>32.700001</v>
      </c>
      <c r="K1318">
        <v>4762600</v>
      </c>
      <c r="L1318">
        <v>2.0289999999999999</v>
      </c>
      <c r="M1318">
        <v>5.5198238046370897E-3</v>
      </c>
      <c r="N1318">
        <v>4.6636584242571999E-2</v>
      </c>
      <c r="O1318">
        <v>9.6057471166546005E-2</v>
      </c>
      <c r="P1318">
        <v>-3.8559972702515002E-2</v>
      </c>
      <c r="Q1318">
        <v>0.14824527665863599</v>
      </c>
      <c r="R1318">
        <v>1.7788911459279501E-2</v>
      </c>
      <c r="S1318">
        <v>1.4962876421113399E-2</v>
      </c>
      <c r="T1318">
        <v>1.5949154234443E-2</v>
      </c>
      <c r="U1318">
        <v>1.8857513597346099E-2</v>
      </c>
      <c r="V1318">
        <v>36.560001</v>
      </c>
      <c r="W1318">
        <v>26.870000999999998</v>
      </c>
      <c r="X1318">
        <v>-0.173008120589455</v>
      </c>
      <c r="Y1318">
        <v>2.98071681438073E-3</v>
      </c>
      <c r="Z1318">
        <v>1.36041297493753</v>
      </c>
      <c r="AA1318">
        <v>1.16830133393409</v>
      </c>
      <c r="AB1318">
        <v>0.91295950669791104</v>
      </c>
      <c r="AC1318" t="s">
        <v>262</v>
      </c>
      <c r="AD1318" t="s">
        <v>299</v>
      </c>
      <c r="AE1318" t="s">
        <v>56</v>
      </c>
      <c r="AF1318" t="s">
        <v>77</v>
      </c>
      <c r="AG1318" t="s">
        <v>300</v>
      </c>
      <c r="AI1318">
        <v>24741</v>
      </c>
      <c r="AJ1318">
        <v>1851</v>
      </c>
      <c r="AK1318" t="s">
        <v>301</v>
      </c>
      <c r="AL1318" t="s">
        <v>302</v>
      </c>
      <c r="AM1318" t="s">
        <v>245</v>
      </c>
    </row>
    <row r="1319" spans="1:39" x14ac:dyDescent="0.3">
      <c r="A1319" s="1">
        <v>43572</v>
      </c>
      <c r="B1319" t="s">
        <v>11</v>
      </c>
      <c r="C1319" t="s">
        <v>246</v>
      </c>
      <c r="D1319">
        <v>1700</v>
      </c>
      <c r="E1319">
        <v>18</v>
      </c>
      <c r="F1319">
        <v>35.009997999999896</v>
      </c>
      <c r="G1319">
        <v>35.340000000000003</v>
      </c>
      <c r="H1319">
        <v>34.75</v>
      </c>
      <c r="I1319">
        <v>34.909999999999997</v>
      </c>
      <c r="J1319">
        <v>34.670807000000003</v>
      </c>
      <c r="K1319">
        <v>2606200</v>
      </c>
      <c r="L1319">
        <v>2.5920000000000001</v>
      </c>
      <c r="M1319">
        <v>8.5968025093097796E-4</v>
      </c>
      <c r="N1319">
        <v>1.47167090045864E-2</v>
      </c>
      <c r="O1319">
        <v>1.6171330426434399E-2</v>
      </c>
      <c r="P1319">
        <v>0.15499078328322199</v>
      </c>
      <c r="Q1319">
        <v>0.25308967725766401</v>
      </c>
      <c r="R1319">
        <v>5.8542810113017697E-3</v>
      </c>
      <c r="S1319">
        <v>1.1133446161822101E-2</v>
      </c>
      <c r="T1319">
        <v>1.7233664164670801E-2</v>
      </c>
      <c r="U1319">
        <v>1.8061275932429399E-2</v>
      </c>
      <c r="V1319">
        <v>36.560001</v>
      </c>
      <c r="W1319">
        <v>26.110001</v>
      </c>
      <c r="X1319">
        <v>-0.15557582040977699</v>
      </c>
      <c r="Y1319">
        <v>-2.2764010197428601E-3</v>
      </c>
      <c r="Z1319">
        <v>1.3183669729857901</v>
      </c>
      <c r="AA1319">
        <v>2.0174091235710701</v>
      </c>
      <c r="AB1319">
        <v>2.1082650783963102</v>
      </c>
      <c r="AC1319" t="s">
        <v>263</v>
      </c>
      <c r="AD1319" t="s">
        <v>299</v>
      </c>
      <c r="AE1319" t="s">
        <v>56</v>
      </c>
      <c r="AF1319" t="s">
        <v>77</v>
      </c>
      <c r="AG1319" t="s">
        <v>300</v>
      </c>
      <c r="AI1319">
        <v>24741</v>
      </c>
      <c r="AJ1319">
        <v>1851</v>
      </c>
      <c r="AK1319" t="s">
        <v>301</v>
      </c>
      <c r="AL1319" t="s">
        <v>302</v>
      </c>
      <c r="AM1319" t="s">
        <v>245</v>
      </c>
    </row>
    <row r="1320" spans="1:39" x14ac:dyDescent="0.3">
      <c r="A1320" s="1">
        <v>43584</v>
      </c>
      <c r="B1320" t="s">
        <v>11</v>
      </c>
      <c r="C1320" t="s">
        <v>239</v>
      </c>
      <c r="D1320">
        <v>1700</v>
      </c>
      <c r="E1320">
        <v>18</v>
      </c>
      <c r="F1320">
        <v>33.610000999999997</v>
      </c>
      <c r="G1320">
        <v>33.919998</v>
      </c>
      <c r="H1320">
        <v>33.479999999999997</v>
      </c>
      <c r="I1320">
        <v>33.729999999999997</v>
      </c>
      <c r="J1320">
        <v>33.498894</v>
      </c>
      <c r="K1320">
        <v>5167400</v>
      </c>
      <c r="L1320">
        <v>2.536</v>
      </c>
      <c r="M1320">
        <v>2.3746268443561999E-3</v>
      </c>
      <c r="N1320">
        <v>-1.8214282246977201E-2</v>
      </c>
      <c r="O1320">
        <v>1.4633627779771299E-2</v>
      </c>
      <c r="P1320">
        <v>0.111007214528173</v>
      </c>
      <c r="Q1320">
        <v>0.249813612092425</v>
      </c>
      <c r="R1320">
        <v>1.56016141250781E-2</v>
      </c>
      <c r="S1320">
        <v>1.0847981453040801E-2</v>
      </c>
      <c r="T1320">
        <v>1.6756213881856399E-2</v>
      </c>
      <c r="U1320">
        <v>1.8078531215133399E-2</v>
      </c>
      <c r="V1320">
        <v>36.560001</v>
      </c>
      <c r="W1320">
        <v>26.110001</v>
      </c>
      <c r="X1320">
        <v>-0.15557582040977699</v>
      </c>
      <c r="Y1320">
        <v>1.07094833958194E-3</v>
      </c>
      <c r="Z1320">
        <v>1.32379952512099</v>
      </c>
      <c r="AA1320">
        <v>1.93239925157439</v>
      </c>
      <c r="AB1320">
        <v>1.94786353565252</v>
      </c>
      <c r="AC1320" t="s">
        <v>263</v>
      </c>
      <c r="AD1320" t="s">
        <v>299</v>
      </c>
      <c r="AE1320" t="s">
        <v>56</v>
      </c>
      <c r="AF1320" t="s">
        <v>77</v>
      </c>
      <c r="AG1320" t="s">
        <v>300</v>
      </c>
      <c r="AI1320">
        <v>24741</v>
      </c>
      <c r="AJ1320">
        <v>1851</v>
      </c>
      <c r="AK1320" t="s">
        <v>301</v>
      </c>
      <c r="AL1320" t="s">
        <v>302</v>
      </c>
      <c r="AM1320" t="s">
        <v>245</v>
      </c>
    </row>
    <row r="1321" spans="1:39" x14ac:dyDescent="0.3">
      <c r="A1321" s="1">
        <v>43594</v>
      </c>
      <c r="B1321" t="s">
        <v>11</v>
      </c>
      <c r="C1321" t="s">
        <v>239</v>
      </c>
      <c r="D1321">
        <v>2000</v>
      </c>
      <c r="E1321">
        <v>18</v>
      </c>
      <c r="F1321">
        <v>30.73</v>
      </c>
      <c r="G1321">
        <v>30.73</v>
      </c>
      <c r="H1321">
        <v>30.049999</v>
      </c>
      <c r="I1321">
        <v>30.629998999999899</v>
      </c>
      <c r="J1321">
        <v>30.420131999999999</v>
      </c>
      <c r="K1321">
        <v>4854300</v>
      </c>
      <c r="L1321">
        <v>2.4569999999999999</v>
      </c>
      <c r="M1321">
        <v>-8.4525680157840292E-3</v>
      </c>
      <c r="N1321">
        <v>-3.05441558418574E-2</v>
      </c>
      <c r="O1321">
        <v>-0.124183243892664</v>
      </c>
      <c r="P1321">
        <v>-7.5125546478500199E-2</v>
      </c>
      <c r="Q1321">
        <v>0.15713017242581401</v>
      </c>
      <c r="R1321">
        <v>1.09889133863184E-2</v>
      </c>
      <c r="S1321">
        <v>1.62655200969575E-2</v>
      </c>
      <c r="T1321">
        <v>1.30429910098147E-2</v>
      </c>
      <c r="U1321">
        <v>1.8526065092198101E-2</v>
      </c>
      <c r="V1321">
        <v>36.560001</v>
      </c>
      <c r="W1321">
        <v>26.23</v>
      </c>
      <c r="X1321">
        <v>-0.173008120589455</v>
      </c>
      <c r="Y1321">
        <v>-3.0259986019249502E-3</v>
      </c>
      <c r="Z1321">
        <v>1.31444541929075</v>
      </c>
      <c r="AA1321">
        <v>1.14757959163057</v>
      </c>
      <c r="AB1321">
        <v>1.3024021012813001</v>
      </c>
      <c r="AC1321" t="s">
        <v>263</v>
      </c>
      <c r="AD1321" t="s">
        <v>299</v>
      </c>
      <c r="AE1321" t="s">
        <v>56</v>
      </c>
      <c r="AF1321" t="s">
        <v>77</v>
      </c>
      <c r="AG1321" t="s">
        <v>300</v>
      </c>
      <c r="AI1321">
        <v>24741</v>
      </c>
      <c r="AJ1321">
        <v>1851</v>
      </c>
      <c r="AK1321" t="s">
        <v>301</v>
      </c>
      <c r="AL1321" t="s">
        <v>302</v>
      </c>
      <c r="AM1321" t="s">
        <v>245</v>
      </c>
    </row>
    <row r="1322" spans="1:39" x14ac:dyDescent="0.3">
      <c r="A1322" s="1">
        <v>43601</v>
      </c>
      <c r="B1322" t="s">
        <v>11</v>
      </c>
      <c r="C1322" t="s">
        <v>246</v>
      </c>
      <c r="D1322">
        <v>700</v>
      </c>
      <c r="E1322">
        <v>18</v>
      </c>
      <c r="F1322">
        <v>30.59</v>
      </c>
      <c r="G1322">
        <v>31.1</v>
      </c>
      <c r="H1322">
        <v>30.389999</v>
      </c>
      <c r="I1322">
        <v>30.5</v>
      </c>
      <c r="J1322">
        <v>30.291022999999999</v>
      </c>
      <c r="K1322">
        <v>7558000</v>
      </c>
      <c r="L1322">
        <v>2.4049999999999998</v>
      </c>
      <c r="M1322">
        <v>7.5694904637520497E-3</v>
      </c>
      <c r="N1322">
        <v>-4.25322808077738E-3</v>
      </c>
      <c r="O1322">
        <v>-0.13647782696524399</v>
      </c>
      <c r="P1322">
        <v>-9.4915466544580399E-2</v>
      </c>
      <c r="Q1322">
        <v>0.119124670750771</v>
      </c>
      <c r="R1322">
        <v>2.1912868750986299E-2</v>
      </c>
      <c r="S1322">
        <v>1.8286055900812899E-2</v>
      </c>
      <c r="T1322">
        <v>1.3865968958989601E-2</v>
      </c>
      <c r="U1322">
        <v>1.8639034301380301E-2</v>
      </c>
      <c r="V1322">
        <v>36.560001</v>
      </c>
      <c r="W1322">
        <v>26.23</v>
      </c>
      <c r="X1322">
        <v>-0.173008120589455</v>
      </c>
      <c r="Y1322">
        <v>8.8559569696340101E-3</v>
      </c>
      <c r="Z1322">
        <v>1.3217157551560701</v>
      </c>
      <c r="AA1322">
        <v>0.82989345804197401</v>
      </c>
      <c r="AB1322">
        <v>0.77633380682027098</v>
      </c>
      <c r="AC1322" t="s">
        <v>263</v>
      </c>
      <c r="AD1322" t="s">
        <v>299</v>
      </c>
      <c r="AE1322" t="s">
        <v>56</v>
      </c>
      <c r="AF1322" t="s">
        <v>77</v>
      </c>
      <c r="AG1322" t="s">
        <v>300</v>
      </c>
      <c r="AI1322">
        <v>24741</v>
      </c>
      <c r="AJ1322">
        <v>1851</v>
      </c>
      <c r="AK1322" t="s">
        <v>301</v>
      </c>
      <c r="AL1322" t="s">
        <v>302</v>
      </c>
      <c r="AM1322" t="s">
        <v>245</v>
      </c>
    </row>
    <row r="1323" spans="1:39" x14ac:dyDescent="0.3">
      <c r="A1323" s="1">
        <v>43602</v>
      </c>
      <c r="B1323" t="s">
        <v>11</v>
      </c>
      <c r="C1323" t="s">
        <v>246</v>
      </c>
      <c r="D1323">
        <v>1500</v>
      </c>
      <c r="E1323">
        <v>18</v>
      </c>
      <c r="F1323">
        <v>30.110001</v>
      </c>
      <c r="G1323">
        <v>30.379998999999899</v>
      </c>
      <c r="H1323">
        <v>29.76</v>
      </c>
      <c r="I1323">
        <v>29.91</v>
      </c>
      <c r="J1323">
        <v>29.705067</v>
      </c>
      <c r="K1323">
        <v>5174700</v>
      </c>
      <c r="L1323">
        <v>2.3929999999999998</v>
      </c>
      <c r="M1323">
        <v>-1.9533760673746899E-2</v>
      </c>
      <c r="N1323">
        <v>-2.89971369209393E-2</v>
      </c>
      <c r="O1323">
        <v>-0.15372071846542201</v>
      </c>
      <c r="P1323">
        <v>-0.137310725572894</v>
      </c>
      <c r="Q1323">
        <v>8.5263992645577505E-2</v>
      </c>
      <c r="R1323">
        <v>2.2970462716465401E-2</v>
      </c>
      <c r="S1323">
        <v>1.8478878675074899E-2</v>
      </c>
      <c r="T1323">
        <v>1.36919337933545E-2</v>
      </c>
      <c r="U1323">
        <v>1.86607994018817E-2</v>
      </c>
      <c r="V1323">
        <v>36.560001</v>
      </c>
      <c r="W1323">
        <v>26.23</v>
      </c>
      <c r="X1323">
        <v>-0.173008120589455</v>
      </c>
      <c r="Y1323">
        <v>-5.8544371529206298E-3</v>
      </c>
      <c r="Z1323">
        <v>1.3233899644723499</v>
      </c>
      <c r="AA1323">
        <v>0.53645114987776898</v>
      </c>
      <c r="AB1323">
        <v>0.66266783649247096</v>
      </c>
      <c r="AC1323" t="s">
        <v>263</v>
      </c>
      <c r="AD1323" t="s">
        <v>299</v>
      </c>
      <c r="AE1323" t="s">
        <v>56</v>
      </c>
      <c r="AF1323" t="s">
        <v>77</v>
      </c>
      <c r="AG1323" t="s">
        <v>300</v>
      </c>
      <c r="AI1323">
        <v>24741</v>
      </c>
      <c r="AJ1323">
        <v>1851</v>
      </c>
      <c r="AK1323" t="s">
        <v>301</v>
      </c>
      <c r="AL1323" t="s">
        <v>302</v>
      </c>
      <c r="AM1323" t="s">
        <v>245</v>
      </c>
    </row>
    <row r="1324" spans="1:39" x14ac:dyDescent="0.3">
      <c r="A1324" s="1">
        <v>43619</v>
      </c>
      <c r="B1324" t="s">
        <v>11</v>
      </c>
      <c r="C1324" t="s">
        <v>239</v>
      </c>
      <c r="D1324">
        <v>1300</v>
      </c>
      <c r="E1324">
        <v>18</v>
      </c>
      <c r="F1324">
        <v>28.82</v>
      </c>
      <c r="G1324">
        <v>29.24</v>
      </c>
      <c r="H1324">
        <v>28.700001</v>
      </c>
      <c r="I1324">
        <v>28.85</v>
      </c>
      <c r="J1324">
        <v>28.85</v>
      </c>
      <c r="K1324">
        <v>3649100</v>
      </c>
      <c r="L1324">
        <v>2.081</v>
      </c>
      <c r="M1324">
        <v>3.46680537360352E-4</v>
      </c>
      <c r="N1324">
        <v>-2.21618226990484E-2</v>
      </c>
      <c r="O1324">
        <v>-0.106391550682933</v>
      </c>
      <c r="P1324">
        <v>-0.18292836282901501</v>
      </c>
      <c r="Q1324">
        <v>8.3669684488054799E-2</v>
      </c>
      <c r="R1324">
        <v>8.94519516074113E-3</v>
      </c>
      <c r="S1324">
        <v>1.4964314639660799E-2</v>
      </c>
      <c r="T1324">
        <v>1.42750955571024E-2</v>
      </c>
      <c r="U1324">
        <v>1.8665389915660899E-2</v>
      </c>
      <c r="V1324">
        <v>36.560001</v>
      </c>
      <c r="W1324">
        <v>26.870000999999998</v>
      </c>
      <c r="X1324">
        <v>-0.173008120589455</v>
      </c>
      <c r="Y1324">
        <v>-2.7690708645509302E-3</v>
      </c>
      <c r="Z1324">
        <v>1.3544953684724199</v>
      </c>
      <c r="AA1324">
        <v>0.56449662945838497</v>
      </c>
      <c r="AB1324">
        <v>0.73064192319317001</v>
      </c>
      <c r="AC1324" t="s">
        <v>263</v>
      </c>
      <c r="AD1324" t="s">
        <v>299</v>
      </c>
      <c r="AE1324" t="s">
        <v>56</v>
      </c>
      <c r="AF1324" t="s">
        <v>77</v>
      </c>
      <c r="AG1324" t="s">
        <v>300</v>
      </c>
      <c r="AI1324">
        <v>24741</v>
      </c>
      <c r="AJ1324">
        <v>1851</v>
      </c>
      <c r="AK1324" t="s">
        <v>301</v>
      </c>
      <c r="AL1324" t="s">
        <v>302</v>
      </c>
      <c r="AM1324" t="s">
        <v>245</v>
      </c>
    </row>
    <row r="1325" spans="1:39" x14ac:dyDescent="0.3">
      <c r="A1325" s="1">
        <v>43634</v>
      </c>
      <c r="B1325" t="s">
        <v>11</v>
      </c>
      <c r="C1325" t="s">
        <v>239</v>
      </c>
      <c r="D1325">
        <v>1600</v>
      </c>
      <c r="E1325">
        <v>18</v>
      </c>
      <c r="F1325">
        <v>31.639999</v>
      </c>
      <c r="G1325">
        <v>32.830002</v>
      </c>
      <c r="H1325">
        <v>31.51</v>
      </c>
      <c r="I1325">
        <v>32.520000000000003</v>
      </c>
      <c r="J1325">
        <v>32.520000000000003</v>
      </c>
      <c r="K1325">
        <v>8515500</v>
      </c>
      <c r="L1325">
        <v>2.06</v>
      </c>
      <c r="M1325">
        <v>3.6003230599433597E-2</v>
      </c>
      <c r="N1325">
        <v>4.91592682578256E-2</v>
      </c>
      <c r="O1325">
        <v>7.1003886688161794E-2</v>
      </c>
      <c r="P1325">
        <v>-5.5412131194650403E-2</v>
      </c>
      <c r="Q1325">
        <v>0.13513397637487301</v>
      </c>
      <c r="R1325">
        <v>1.76894207625422E-2</v>
      </c>
      <c r="S1325">
        <v>1.5800828480912001E-2</v>
      </c>
      <c r="T1325">
        <v>1.5985930616293099E-2</v>
      </c>
      <c r="U1325">
        <v>1.8861939858154798E-2</v>
      </c>
      <c r="V1325">
        <v>36.560001</v>
      </c>
      <c r="W1325">
        <v>26.870000999999998</v>
      </c>
      <c r="X1325">
        <v>-0.173008120589455</v>
      </c>
      <c r="Y1325">
        <v>9.6704895497130797E-3</v>
      </c>
      <c r="Z1325">
        <v>1.36076617612618</v>
      </c>
      <c r="AA1325">
        <v>1.0450040030788399</v>
      </c>
      <c r="AB1325">
        <v>0.82713907877024195</v>
      </c>
      <c r="AC1325" t="s">
        <v>263</v>
      </c>
      <c r="AD1325" t="s">
        <v>299</v>
      </c>
      <c r="AE1325" t="s">
        <v>56</v>
      </c>
      <c r="AF1325" t="s">
        <v>77</v>
      </c>
      <c r="AG1325" t="s">
        <v>300</v>
      </c>
      <c r="AI1325">
        <v>24741</v>
      </c>
      <c r="AJ1325">
        <v>1851</v>
      </c>
      <c r="AK1325" t="s">
        <v>301</v>
      </c>
      <c r="AL1325" t="s">
        <v>302</v>
      </c>
      <c r="AM1325" t="s">
        <v>245</v>
      </c>
    </row>
    <row r="1326" spans="1:39" x14ac:dyDescent="0.3">
      <c r="A1326" s="1">
        <v>43559</v>
      </c>
      <c r="B1326" t="s">
        <v>11</v>
      </c>
      <c r="C1326" t="s">
        <v>246</v>
      </c>
      <c r="D1326">
        <v>1400</v>
      </c>
      <c r="E1326">
        <v>19</v>
      </c>
      <c r="F1326">
        <v>34.310001</v>
      </c>
      <c r="G1326">
        <v>34.740001999999997</v>
      </c>
      <c r="H1326">
        <v>34.290000999999997</v>
      </c>
      <c r="I1326">
        <v>34.610000999999997</v>
      </c>
      <c r="J1326">
        <v>34.372864</v>
      </c>
      <c r="K1326">
        <v>3184200</v>
      </c>
      <c r="L1326">
        <v>2.512</v>
      </c>
      <c r="M1326">
        <v>6.6676542400107702E-3</v>
      </c>
      <c r="N1326">
        <v>5.0670010310396502E-2</v>
      </c>
      <c r="O1326">
        <v>-2.3086910896823799E-3</v>
      </c>
      <c r="P1326">
        <v>0.21661274186480001</v>
      </c>
      <c r="Q1326">
        <v>0.25751691104500402</v>
      </c>
      <c r="R1326">
        <v>8.4561274717130808E-3</v>
      </c>
      <c r="S1326">
        <v>1.1645243671290301E-2</v>
      </c>
      <c r="T1326">
        <v>1.80840057993093E-2</v>
      </c>
      <c r="U1326">
        <v>1.8231886090269898E-2</v>
      </c>
      <c r="V1326">
        <v>36.560001</v>
      </c>
      <c r="W1326">
        <v>26.110001</v>
      </c>
      <c r="X1326">
        <v>-0.15557582040977699</v>
      </c>
      <c r="Y1326">
        <v>2.0824655091414399E-3</v>
      </c>
      <c r="Z1326">
        <v>1.3127479670745701</v>
      </c>
      <c r="AA1326">
        <v>2.1976261803827599</v>
      </c>
      <c r="AB1326">
        <v>2.05629378314595</v>
      </c>
      <c r="AC1326" t="s">
        <v>264</v>
      </c>
      <c r="AD1326" t="s">
        <v>299</v>
      </c>
      <c r="AE1326" t="s">
        <v>56</v>
      </c>
      <c r="AF1326" t="s">
        <v>77</v>
      </c>
      <c r="AG1326" t="s">
        <v>300</v>
      </c>
      <c r="AI1326">
        <v>24741</v>
      </c>
      <c r="AJ1326">
        <v>1851</v>
      </c>
      <c r="AK1326" t="s">
        <v>301</v>
      </c>
      <c r="AL1326" t="s">
        <v>302</v>
      </c>
      <c r="AM1326" t="s">
        <v>245</v>
      </c>
    </row>
    <row r="1327" spans="1:39" x14ac:dyDescent="0.3">
      <c r="A1327" s="1">
        <v>43584</v>
      </c>
      <c r="B1327" t="s">
        <v>11</v>
      </c>
      <c r="C1327" t="s">
        <v>246</v>
      </c>
      <c r="D1327">
        <v>2300</v>
      </c>
      <c r="E1327">
        <v>19</v>
      </c>
      <c r="F1327">
        <v>33.610000999999997</v>
      </c>
      <c r="G1327">
        <v>33.919998</v>
      </c>
      <c r="H1327">
        <v>33.479999999999997</v>
      </c>
      <c r="I1327">
        <v>33.729999999999997</v>
      </c>
      <c r="J1327">
        <v>33.498894</v>
      </c>
      <c r="K1327">
        <v>5167400</v>
      </c>
      <c r="L1327">
        <v>2.536</v>
      </c>
      <c r="M1327">
        <v>2.3746268443561999E-3</v>
      </c>
      <c r="N1327">
        <v>-1.8214282246977201E-2</v>
      </c>
      <c r="O1327">
        <v>1.4633627779771299E-2</v>
      </c>
      <c r="P1327">
        <v>0.111007214528173</v>
      </c>
      <c r="Q1327">
        <v>0.249813612092425</v>
      </c>
      <c r="R1327">
        <v>1.56016141250781E-2</v>
      </c>
      <c r="S1327">
        <v>1.0847981453040801E-2</v>
      </c>
      <c r="T1327">
        <v>1.6756213881856399E-2</v>
      </c>
      <c r="U1327">
        <v>1.8078531215133399E-2</v>
      </c>
      <c r="V1327">
        <v>36.560001</v>
      </c>
      <c r="W1327">
        <v>26.110001</v>
      </c>
      <c r="X1327">
        <v>-0.15557582040977699</v>
      </c>
      <c r="Y1327">
        <v>1.07094833958194E-3</v>
      </c>
      <c r="Z1327">
        <v>1.32379952512099</v>
      </c>
      <c r="AA1327">
        <v>1.93239925157439</v>
      </c>
      <c r="AB1327">
        <v>1.94786353565252</v>
      </c>
      <c r="AC1327" t="s">
        <v>264</v>
      </c>
      <c r="AD1327" t="s">
        <v>299</v>
      </c>
      <c r="AE1327" t="s">
        <v>56</v>
      </c>
      <c r="AF1327" t="s">
        <v>77</v>
      </c>
      <c r="AG1327" t="s">
        <v>300</v>
      </c>
      <c r="AI1327">
        <v>24741</v>
      </c>
      <c r="AJ1327">
        <v>1851</v>
      </c>
      <c r="AK1327" t="s">
        <v>301</v>
      </c>
      <c r="AL1327" t="s">
        <v>302</v>
      </c>
      <c r="AM1327" t="s">
        <v>245</v>
      </c>
    </row>
    <row r="1328" spans="1:39" x14ac:dyDescent="0.3">
      <c r="A1328" s="1">
        <v>43588</v>
      </c>
      <c r="B1328" t="s">
        <v>11</v>
      </c>
      <c r="C1328" t="s">
        <v>239</v>
      </c>
      <c r="D1328">
        <v>2100</v>
      </c>
      <c r="E1328">
        <v>19</v>
      </c>
      <c r="F1328">
        <v>31.65</v>
      </c>
      <c r="G1328">
        <v>32.099997999999999</v>
      </c>
      <c r="H1328">
        <v>31.65</v>
      </c>
      <c r="I1328">
        <v>31.99</v>
      </c>
      <c r="J1328">
        <v>31.770814999999999</v>
      </c>
      <c r="K1328">
        <v>4433700</v>
      </c>
      <c r="L1328">
        <v>2.5310000000000001</v>
      </c>
      <c r="M1328">
        <v>1.28993191701914E-2</v>
      </c>
      <c r="N1328">
        <v>-5.0589695432012402E-2</v>
      </c>
      <c r="O1328">
        <v>-6.1525259494868999E-2</v>
      </c>
      <c r="P1328">
        <v>-2.8062372657051901E-2</v>
      </c>
      <c r="Q1328">
        <v>0.20431200498927099</v>
      </c>
      <c r="R1328">
        <v>3.0319499224813098E-2</v>
      </c>
      <c r="S1328">
        <v>1.6536077347066899E-2</v>
      </c>
      <c r="T1328">
        <v>1.3096548485037799E-2</v>
      </c>
      <c r="U1328">
        <v>1.85120344971683E-2</v>
      </c>
      <c r="V1328">
        <v>36.560001</v>
      </c>
      <c r="W1328">
        <v>26.110001</v>
      </c>
      <c r="X1328">
        <v>-0.173008120589455</v>
      </c>
      <c r="Y1328">
        <v>9.5921274614703799E-3</v>
      </c>
      <c r="Z1328">
        <v>1.3195341776680001</v>
      </c>
      <c r="AA1328">
        <v>1.54215748024943</v>
      </c>
      <c r="AB1328">
        <v>1.5452774004305601</v>
      </c>
      <c r="AC1328" t="s">
        <v>264</v>
      </c>
      <c r="AD1328" t="s">
        <v>299</v>
      </c>
      <c r="AE1328" t="s">
        <v>56</v>
      </c>
      <c r="AF1328" t="s">
        <v>77</v>
      </c>
      <c r="AG1328" t="s">
        <v>300</v>
      </c>
      <c r="AI1328">
        <v>24741</v>
      </c>
      <c r="AJ1328">
        <v>1851</v>
      </c>
      <c r="AK1328" t="s">
        <v>301</v>
      </c>
      <c r="AL1328" t="s">
        <v>302</v>
      </c>
      <c r="AM1328" t="s">
        <v>245</v>
      </c>
    </row>
    <row r="1329" spans="1:39" x14ac:dyDescent="0.3">
      <c r="A1329" s="1">
        <v>43607</v>
      </c>
      <c r="B1329" t="s">
        <v>11</v>
      </c>
      <c r="C1329" t="s">
        <v>239</v>
      </c>
      <c r="D1329">
        <v>2400</v>
      </c>
      <c r="E1329">
        <v>19</v>
      </c>
      <c r="F1329">
        <v>30.120000999999998</v>
      </c>
      <c r="G1329">
        <v>30.49</v>
      </c>
      <c r="H1329">
        <v>30.09</v>
      </c>
      <c r="I1329">
        <v>30.360001</v>
      </c>
      <c r="J1329">
        <v>30.151983000000001</v>
      </c>
      <c r="K1329">
        <v>4219000</v>
      </c>
      <c r="L1329">
        <v>2.3929999999999998</v>
      </c>
      <c r="M1329">
        <v>9.8861590090768697E-4</v>
      </c>
      <c r="N1329">
        <v>2.9687846269501501E-3</v>
      </c>
      <c r="O1329">
        <v>-0.123476013452973</v>
      </c>
      <c r="P1329">
        <v>-0.12208793355243</v>
      </c>
      <c r="Q1329">
        <v>0.113081937952643</v>
      </c>
      <c r="R1329">
        <v>1.6883281203693E-2</v>
      </c>
      <c r="S1329">
        <v>1.9569743973460601E-2</v>
      </c>
      <c r="T1329">
        <v>1.39743402965995E-2</v>
      </c>
      <c r="U1329">
        <v>1.8718558626356602E-2</v>
      </c>
      <c r="V1329">
        <v>36.560001</v>
      </c>
      <c r="W1329">
        <v>26.23</v>
      </c>
      <c r="X1329">
        <v>-0.173008120589455</v>
      </c>
      <c r="Y1329">
        <v>-2.8283920525026501E-3</v>
      </c>
      <c r="Z1329">
        <v>1.32962661218247</v>
      </c>
      <c r="AA1329">
        <v>0.78322800682167903</v>
      </c>
      <c r="AB1329">
        <v>0.69534731595209198</v>
      </c>
      <c r="AC1329" t="s">
        <v>264</v>
      </c>
      <c r="AD1329" t="s">
        <v>299</v>
      </c>
      <c r="AE1329" t="s">
        <v>56</v>
      </c>
      <c r="AF1329" t="s">
        <v>77</v>
      </c>
      <c r="AG1329" t="s">
        <v>300</v>
      </c>
      <c r="AI1329">
        <v>24741</v>
      </c>
      <c r="AJ1329">
        <v>1851</v>
      </c>
      <c r="AK1329" t="s">
        <v>301</v>
      </c>
      <c r="AL1329" t="s">
        <v>302</v>
      </c>
      <c r="AM1329" t="s">
        <v>245</v>
      </c>
    </row>
    <row r="1330" spans="1:39" x14ac:dyDescent="0.3">
      <c r="A1330" s="1">
        <v>43627</v>
      </c>
      <c r="B1330" t="s">
        <v>11</v>
      </c>
      <c r="C1330" t="s">
        <v>246</v>
      </c>
      <c r="D1330">
        <v>2600</v>
      </c>
      <c r="E1330">
        <v>19</v>
      </c>
      <c r="F1330">
        <v>31.32</v>
      </c>
      <c r="G1330">
        <v>31.43</v>
      </c>
      <c r="H1330">
        <v>30.91</v>
      </c>
      <c r="I1330">
        <v>30.959999</v>
      </c>
      <c r="J1330">
        <v>30.959999</v>
      </c>
      <c r="K1330">
        <v>3847600</v>
      </c>
      <c r="L1330">
        <v>2.14</v>
      </c>
      <c r="M1330">
        <v>6.4613895624396702E-4</v>
      </c>
      <c r="N1330">
        <v>3.58413507153598E-2</v>
      </c>
      <c r="O1330">
        <v>1.75913903495587E-2</v>
      </c>
      <c r="P1330">
        <v>-9.26544394230948E-2</v>
      </c>
      <c r="Q1330">
        <v>9.7731425917968906E-2</v>
      </c>
      <c r="R1330">
        <v>6.5607340081957396E-3</v>
      </c>
      <c r="S1330">
        <v>1.6398909830453501E-2</v>
      </c>
      <c r="T1330">
        <v>1.5131794660516701E-2</v>
      </c>
      <c r="U1330">
        <v>1.87058935289715E-2</v>
      </c>
      <c r="V1330">
        <v>36.560001</v>
      </c>
      <c r="W1330">
        <v>26.870000999999998</v>
      </c>
      <c r="X1330">
        <v>-0.173008120589455</v>
      </c>
      <c r="Y1330">
        <v>-3.4994119269314301E-4</v>
      </c>
      <c r="Z1330">
        <v>1.3505744134572699</v>
      </c>
      <c r="AA1330">
        <v>0.69277193131599701</v>
      </c>
      <c r="AB1330">
        <v>0.64346844480578302</v>
      </c>
      <c r="AC1330" t="s">
        <v>264</v>
      </c>
      <c r="AD1330" t="s">
        <v>299</v>
      </c>
      <c r="AE1330" t="s">
        <v>56</v>
      </c>
      <c r="AF1330" t="s">
        <v>77</v>
      </c>
      <c r="AG1330" t="s">
        <v>300</v>
      </c>
      <c r="AI1330">
        <v>24741</v>
      </c>
      <c r="AJ1330">
        <v>1851</v>
      </c>
      <c r="AK1330" t="s">
        <v>301</v>
      </c>
      <c r="AL1330" t="s">
        <v>302</v>
      </c>
      <c r="AM1330" t="s">
        <v>245</v>
      </c>
    </row>
    <row r="1331" spans="1:39" x14ac:dyDescent="0.3">
      <c r="A1331" s="1">
        <v>43642</v>
      </c>
      <c r="B1331" t="s">
        <v>11</v>
      </c>
      <c r="C1331" t="s">
        <v>246</v>
      </c>
      <c r="D1331">
        <v>1500</v>
      </c>
      <c r="E1331">
        <v>19</v>
      </c>
      <c r="F1331">
        <v>33.049999</v>
      </c>
      <c r="G1331">
        <v>33.459998999999897</v>
      </c>
      <c r="H1331">
        <v>32.979999999999997</v>
      </c>
      <c r="I1331">
        <v>33.060001</v>
      </c>
      <c r="J1331">
        <v>33.060001</v>
      </c>
      <c r="K1331">
        <v>5404000</v>
      </c>
      <c r="L1331">
        <v>2.0489999999999999</v>
      </c>
      <c r="M1331">
        <v>7.5907451893891002E-3</v>
      </c>
      <c r="N1331">
        <v>1.09490141566646E-2</v>
      </c>
      <c r="O1331">
        <v>0.114052306987754</v>
      </c>
      <c r="P1331">
        <v>1.44532706003977E-3</v>
      </c>
      <c r="Q1331">
        <v>0.199482405357082</v>
      </c>
      <c r="R1331">
        <v>8.6718530157641801E-3</v>
      </c>
      <c r="S1331">
        <v>1.3008329715538801E-2</v>
      </c>
      <c r="T1331">
        <v>1.55123264684481E-2</v>
      </c>
      <c r="U1331">
        <v>1.8769393879861599E-2</v>
      </c>
      <c r="V1331">
        <v>36.560001</v>
      </c>
      <c r="W1331">
        <v>26.870000999999998</v>
      </c>
      <c r="X1331">
        <v>-0.173008120589455</v>
      </c>
      <c r="Y1331">
        <v>-1.2346958449604901E-3</v>
      </c>
      <c r="Z1331">
        <v>1.3512602472614299</v>
      </c>
      <c r="AA1331">
        <v>1.64505480896683</v>
      </c>
      <c r="AB1331">
        <v>1.4692368986727899</v>
      </c>
      <c r="AC1331" t="s">
        <v>264</v>
      </c>
      <c r="AD1331" t="s">
        <v>299</v>
      </c>
      <c r="AE1331" t="s">
        <v>56</v>
      </c>
      <c r="AF1331" t="s">
        <v>77</v>
      </c>
      <c r="AG1331" t="s">
        <v>300</v>
      </c>
      <c r="AI1331">
        <v>24741</v>
      </c>
      <c r="AJ1331">
        <v>1851</v>
      </c>
      <c r="AK1331" t="s">
        <v>301</v>
      </c>
      <c r="AL1331" t="s">
        <v>302</v>
      </c>
      <c r="AM1331" t="s">
        <v>245</v>
      </c>
    </row>
    <row r="1332" spans="1:39" x14ac:dyDescent="0.3">
      <c r="A1332" s="1">
        <v>43565</v>
      </c>
      <c r="B1332" t="s">
        <v>11</v>
      </c>
      <c r="C1332" t="s">
        <v>239</v>
      </c>
      <c r="D1332">
        <v>2200</v>
      </c>
      <c r="E1332">
        <v>20</v>
      </c>
      <c r="F1332">
        <v>34.290000999999997</v>
      </c>
      <c r="G1332">
        <v>34.479999999999997</v>
      </c>
      <c r="H1332">
        <v>34.259997999999896</v>
      </c>
      <c r="I1332">
        <v>34.400002000000001</v>
      </c>
      <c r="J1332">
        <v>34.164302999999997</v>
      </c>
      <c r="K1332">
        <v>1457600</v>
      </c>
      <c r="L1332">
        <v>2.4769999999999999</v>
      </c>
      <c r="M1332">
        <v>3.2027592103424699E-3</v>
      </c>
      <c r="N1332">
        <v>5.8156539521846996E-4</v>
      </c>
      <c r="O1332">
        <v>5.8308711845890399E-3</v>
      </c>
      <c r="P1332">
        <v>0.153328658449182</v>
      </c>
      <c r="Q1332">
        <v>0.25325791615354498</v>
      </c>
      <c r="R1332">
        <v>6.8549450417447599E-3</v>
      </c>
      <c r="S1332">
        <v>1.10210476276081E-2</v>
      </c>
      <c r="T1332">
        <v>1.7484476852820102E-2</v>
      </c>
      <c r="U1332">
        <v>1.8059571690901301E-2</v>
      </c>
      <c r="V1332">
        <v>36.560001</v>
      </c>
      <c r="W1332">
        <v>26.110001</v>
      </c>
      <c r="X1332">
        <v>-0.15557582040977699</v>
      </c>
      <c r="Y1332">
        <v>3.47183783585567E-3</v>
      </c>
      <c r="Z1332">
        <v>1.3087356377711801</v>
      </c>
      <c r="AA1332">
        <v>2.0953926195766699</v>
      </c>
      <c r="AB1332">
        <v>2.2470932053275199</v>
      </c>
      <c r="AC1332" t="s">
        <v>265</v>
      </c>
      <c r="AD1332" t="s">
        <v>299</v>
      </c>
      <c r="AE1332" t="s">
        <v>56</v>
      </c>
      <c r="AF1332" t="s">
        <v>77</v>
      </c>
      <c r="AG1332" t="s">
        <v>300</v>
      </c>
      <c r="AI1332">
        <v>24741</v>
      </c>
      <c r="AJ1332">
        <v>1851</v>
      </c>
      <c r="AK1332" t="s">
        <v>301</v>
      </c>
      <c r="AL1332" t="s">
        <v>302</v>
      </c>
      <c r="AM1332" t="s">
        <v>245</v>
      </c>
    </row>
    <row r="1333" spans="1:39" x14ac:dyDescent="0.3">
      <c r="A1333" s="1">
        <v>43577</v>
      </c>
      <c r="B1333" t="s">
        <v>11</v>
      </c>
      <c r="C1333" t="s">
        <v>239</v>
      </c>
      <c r="D1333">
        <v>1900</v>
      </c>
      <c r="E1333">
        <v>20</v>
      </c>
      <c r="F1333">
        <v>34.68</v>
      </c>
      <c r="G1333">
        <v>34.689999</v>
      </c>
      <c r="H1333">
        <v>34.259997999999896</v>
      </c>
      <c r="I1333">
        <v>34.349997999999999</v>
      </c>
      <c r="J1333">
        <v>34.114643000000001</v>
      </c>
      <c r="K1333">
        <v>3014300</v>
      </c>
      <c r="L1333">
        <v>2.59</v>
      </c>
      <c r="M1333">
        <v>-1.44511146690364E-2</v>
      </c>
      <c r="N1333">
        <v>-1.9031777938248201E-2</v>
      </c>
      <c r="O1333">
        <v>3.7916244208581699E-3</v>
      </c>
      <c r="P1333">
        <v>0.120367555312912</v>
      </c>
      <c r="Q1333">
        <v>0.241613964367176</v>
      </c>
      <c r="R1333">
        <v>6.0700505547824401E-3</v>
      </c>
      <c r="S1333">
        <v>1.1213871641857E-2</v>
      </c>
      <c r="T1333">
        <v>1.7317411518077599E-2</v>
      </c>
      <c r="U1333">
        <v>1.8076105153490601E-2</v>
      </c>
      <c r="V1333">
        <v>36.560001</v>
      </c>
      <c r="W1333">
        <v>26.110001</v>
      </c>
      <c r="X1333">
        <v>-0.15557582040977699</v>
      </c>
      <c r="Y1333">
        <v>1.0115060212163699E-3</v>
      </c>
      <c r="Z1333">
        <v>1.31697554740665</v>
      </c>
      <c r="AA1333">
        <v>1.8964348915101801</v>
      </c>
      <c r="AB1333">
        <v>2.0282869495063398</v>
      </c>
      <c r="AC1333" t="s">
        <v>265</v>
      </c>
      <c r="AD1333" t="s">
        <v>299</v>
      </c>
      <c r="AE1333" t="s">
        <v>56</v>
      </c>
      <c r="AF1333" t="s">
        <v>77</v>
      </c>
      <c r="AG1333" t="s">
        <v>300</v>
      </c>
      <c r="AI1333">
        <v>24741</v>
      </c>
      <c r="AJ1333">
        <v>1851</v>
      </c>
      <c r="AK1333" t="s">
        <v>301</v>
      </c>
      <c r="AL1333" t="s">
        <v>302</v>
      </c>
      <c r="AM1333" t="s">
        <v>245</v>
      </c>
    </row>
    <row r="1334" spans="1:39" x14ac:dyDescent="0.3">
      <c r="A1334" s="1">
        <v>43601</v>
      </c>
      <c r="B1334" t="s">
        <v>11</v>
      </c>
      <c r="C1334" t="s">
        <v>246</v>
      </c>
      <c r="D1334">
        <v>1600</v>
      </c>
      <c r="E1334">
        <v>20</v>
      </c>
      <c r="F1334">
        <v>30.59</v>
      </c>
      <c r="G1334">
        <v>31.1</v>
      </c>
      <c r="H1334">
        <v>30.389999</v>
      </c>
      <c r="I1334">
        <v>30.5</v>
      </c>
      <c r="J1334">
        <v>30.291022999999999</v>
      </c>
      <c r="K1334">
        <v>7558000</v>
      </c>
      <c r="L1334">
        <v>2.4049999999999998</v>
      </c>
      <c r="M1334">
        <v>7.5694904637520497E-3</v>
      </c>
      <c r="N1334">
        <v>-4.25322808077738E-3</v>
      </c>
      <c r="O1334">
        <v>-0.13647782696524399</v>
      </c>
      <c r="P1334">
        <v>-9.4915466544580399E-2</v>
      </c>
      <c r="Q1334">
        <v>0.119124670750771</v>
      </c>
      <c r="R1334">
        <v>2.1912868750986299E-2</v>
      </c>
      <c r="S1334">
        <v>1.8286055900812899E-2</v>
      </c>
      <c r="T1334">
        <v>1.3865968958989601E-2</v>
      </c>
      <c r="U1334">
        <v>1.8639034301380301E-2</v>
      </c>
      <c r="V1334">
        <v>36.560001</v>
      </c>
      <c r="W1334">
        <v>26.23</v>
      </c>
      <c r="X1334">
        <v>-0.173008120589455</v>
      </c>
      <c r="Y1334">
        <v>8.8559569696340101E-3</v>
      </c>
      <c r="Z1334">
        <v>1.3217157551560701</v>
      </c>
      <c r="AA1334">
        <v>0.82989345804197401</v>
      </c>
      <c r="AB1334">
        <v>0.77633380682027098</v>
      </c>
      <c r="AC1334" t="s">
        <v>265</v>
      </c>
      <c r="AD1334" t="s">
        <v>299</v>
      </c>
      <c r="AE1334" t="s">
        <v>56</v>
      </c>
      <c r="AF1334" t="s">
        <v>77</v>
      </c>
      <c r="AG1334" t="s">
        <v>300</v>
      </c>
      <c r="AI1334">
        <v>24741</v>
      </c>
      <c r="AJ1334">
        <v>1851</v>
      </c>
      <c r="AK1334" t="s">
        <v>301</v>
      </c>
      <c r="AL1334" t="s">
        <v>302</v>
      </c>
      <c r="AM1334" t="s">
        <v>245</v>
      </c>
    </row>
    <row r="1335" spans="1:39" x14ac:dyDescent="0.3">
      <c r="A1335" s="1">
        <v>43637</v>
      </c>
      <c r="B1335" t="s">
        <v>11</v>
      </c>
      <c r="C1335" t="s">
        <v>239</v>
      </c>
      <c r="D1335">
        <v>1600</v>
      </c>
      <c r="E1335">
        <v>20</v>
      </c>
      <c r="F1335">
        <v>33.229999999999997</v>
      </c>
      <c r="G1335">
        <v>33.349997999999999</v>
      </c>
      <c r="H1335">
        <v>32.93</v>
      </c>
      <c r="I1335">
        <v>33.25</v>
      </c>
      <c r="J1335">
        <v>33.25</v>
      </c>
      <c r="K1335">
        <v>9145600</v>
      </c>
      <c r="L1335">
        <v>2.0680000000000001</v>
      </c>
      <c r="M1335">
        <v>3.9174677780412703E-3</v>
      </c>
      <c r="N1335">
        <v>7.2975010957838093E-2</v>
      </c>
      <c r="O1335">
        <v>9.8792690848124698E-2</v>
      </c>
      <c r="P1335">
        <v>-1.0417994875181E-2</v>
      </c>
      <c r="Q1335">
        <v>0.18169105485020601</v>
      </c>
      <c r="R1335">
        <v>1.2826451951953199E-2</v>
      </c>
      <c r="S1335">
        <v>1.4063689606024899E-2</v>
      </c>
      <c r="T1335">
        <v>1.5510395315207599E-2</v>
      </c>
      <c r="U1335">
        <v>1.8840738133081101E-2</v>
      </c>
      <c r="V1335">
        <v>36.560001</v>
      </c>
      <c r="W1335">
        <v>26.870000999999998</v>
      </c>
      <c r="X1335">
        <v>-0.173008120589455</v>
      </c>
      <c r="Y1335">
        <v>-1.26001638019446E-3</v>
      </c>
      <c r="Z1335">
        <v>1.35791234288044</v>
      </c>
      <c r="AA1335">
        <v>1.47307711843633</v>
      </c>
      <c r="AB1335">
        <v>1.1816564670354499</v>
      </c>
      <c r="AC1335" t="s">
        <v>265</v>
      </c>
      <c r="AD1335" t="s">
        <v>299</v>
      </c>
      <c r="AE1335" t="s">
        <v>56</v>
      </c>
      <c r="AF1335" t="s">
        <v>77</v>
      </c>
      <c r="AG1335" t="s">
        <v>300</v>
      </c>
      <c r="AI1335">
        <v>24741</v>
      </c>
      <c r="AJ1335">
        <v>1851</v>
      </c>
      <c r="AK1335" t="s">
        <v>301</v>
      </c>
      <c r="AL1335" t="s">
        <v>302</v>
      </c>
      <c r="AM1335" t="s">
        <v>245</v>
      </c>
    </row>
    <row r="1336" spans="1:39" x14ac:dyDescent="0.3">
      <c r="A1336" s="1">
        <v>43571</v>
      </c>
      <c r="B1336" t="s">
        <v>12</v>
      </c>
      <c r="C1336" t="s">
        <v>239</v>
      </c>
      <c r="D1336">
        <v>400</v>
      </c>
      <c r="E1336">
        <v>1</v>
      </c>
      <c r="F1336">
        <v>105.980003</v>
      </c>
      <c r="G1336">
        <v>106.5</v>
      </c>
      <c r="H1336">
        <v>105.650002</v>
      </c>
      <c r="I1336">
        <v>106.419997999999</v>
      </c>
      <c r="J1336">
        <v>104.994148</v>
      </c>
      <c r="K1336">
        <v>8136100</v>
      </c>
      <c r="L1336">
        <v>2.5920000000000001</v>
      </c>
      <c r="M1336">
        <v>6.5047859652856898E-3</v>
      </c>
      <c r="N1336">
        <v>1.6676461297153802E-2</v>
      </c>
      <c r="O1336">
        <v>3.8116262076178797E-2</v>
      </c>
      <c r="P1336">
        <v>0.15337651418506401</v>
      </c>
      <c r="Q1336">
        <v>0.337825680828021</v>
      </c>
      <c r="R1336">
        <v>3.03140201787978E-3</v>
      </c>
      <c r="S1336">
        <v>5.4639635158049999E-3</v>
      </c>
      <c r="T1336">
        <v>8.8533850735760897E-3</v>
      </c>
      <c r="U1336">
        <v>1.15130752463135E-2</v>
      </c>
      <c r="V1336">
        <v>106.5</v>
      </c>
      <c r="W1336">
        <v>70.730002999999996</v>
      </c>
      <c r="X1336">
        <v>-0.10143700860365699</v>
      </c>
      <c r="Y1336">
        <v>5.0922850790659495E-4</v>
      </c>
      <c r="Z1336">
        <v>0.4489939569677</v>
      </c>
      <c r="AA1336">
        <v>2.0813255210150001</v>
      </c>
      <c r="AB1336">
        <v>2.0754427368736001</v>
      </c>
      <c r="AC1336" t="s">
        <v>240</v>
      </c>
      <c r="AD1336" t="s">
        <v>303</v>
      </c>
      <c r="AE1336" t="s">
        <v>66</v>
      </c>
      <c r="AF1336" t="s">
        <v>90</v>
      </c>
      <c r="AG1336" t="s">
        <v>304</v>
      </c>
      <c r="AI1336">
        <v>80424</v>
      </c>
      <c r="AJ1336">
        <v>1837</v>
      </c>
      <c r="AK1336" t="s">
        <v>305</v>
      </c>
      <c r="AL1336" t="s">
        <v>306</v>
      </c>
      <c r="AM1336" t="s">
        <v>245</v>
      </c>
    </row>
    <row r="1337" spans="1:39" x14ac:dyDescent="0.3">
      <c r="A1337" s="1">
        <v>43581</v>
      </c>
      <c r="B1337" t="s">
        <v>12</v>
      </c>
      <c r="C1337" t="s">
        <v>239</v>
      </c>
      <c r="D1337">
        <v>100</v>
      </c>
      <c r="E1337">
        <v>1</v>
      </c>
      <c r="F1337">
        <v>103.949997</v>
      </c>
      <c r="G1337">
        <v>105.879997</v>
      </c>
      <c r="H1337">
        <v>103.910004</v>
      </c>
      <c r="I1337">
        <v>105.860001</v>
      </c>
      <c r="J1337">
        <v>105.178856</v>
      </c>
      <c r="K1337">
        <v>7747400</v>
      </c>
      <c r="L1337">
        <v>2.5049999999999999</v>
      </c>
      <c r="M1337">
        <v>2.46737268435753E-2</v>
      </c>
      <c r="N1337">
        <v>-1.79325760313987E-3</v>
      </c>
      <c r="O1337">
        <v>3.4228064978442503E-2</v>
      </c>
      <c r="P1337">
        <v>0.13012079807773799</v>
      </c>
      <c r="Q1337">
        <v>0.41404445900450898</v>
      </c>
      <c r="R1337">
        <v>1.86610287505664E-2</v>
      </c>
      <c r="S1337">
        <v>8.9973661570126005E-3</v>
      </c>
      <c r="T1337">
        <v>7.80938057150496E-3</v>
      </c>
      <c r="U1337">
        <v>1.14508475933566E-2</v>
      </c>
      <c r="V1337">
        <v>107.199997</v>
      </c>
      <c r="W1337">
        <v>70.730002999999996</v>
      </c>
      <c r="X1337">
        <v>-0.10143700860365699</v>
      </c>
      <c r="Y1337">
        <v>4.6743503443647796E-3</v>
      </c>
      <c r="Z1337">
        <v>0.42893104203368898</v>
      </c>
      <c r="AA1337">
        <v>2.4642200294391801</v>
      </c>
      <c r="AB1337">
        <v>2.3188304561275501</v>
      </c>
      <c r="AC1337" t="s">
        <v>240</v>
      </c>
      <c r="AD1337" t="s">
        <v>303</v>
      </c>
      <c r="AE1337" t="s">
        <v>66</v>
      </c>
      <c r="AF1337" t="s">
        <v>90</v>
      </c>
      <c r="AG1337" t="s">
        <v>304</v>
      </c>
      <c r="AI1337">
        <v>80424</v>
      </c>
      <c r="AJ1337">
        <v>1837</v>
      </c>
      <c r="AK1337" t="s">
        <v>305</v>
      </c>
      <c r="AL1337" t="s">
        <v>306</v>
      </c>
      <c r="AM1337" t="s">
        <v>245</v>
      </c>
    </row>
    <row r="1338" spans="1:39" x14ac:dyDescent="0.3">
      <c r="A1338" s="1">
        <v>43584</v>
      </c>
      <c r="B1338" t="s">
        <v>12</v>
      </c>
      <c r="C1338" t="s">
        <v>246</v>
      </c>
      <c r="D1338">
        <v>100</v>
      </c>
      <c r="E1338">
        <v>1</v>
      </c>
      <c r="F1338">
        <v>105.57</v>
      </c>
      <c r="G1338">
        <v>105.75</v>
      </c>
      <c r="H1338">
        <v>104.720001</v>
      </c>
      <c r="I1338">
        <v>104.779999</v>
      </c>
      <c r="J1338">
        <v>104.10580400000001</v>
      </c>
      <c r="K1338">
        <v>4787600</v>
      </c>
      <c r="L1338">
        <v>2.536</v>
      </c>
      <c r="M1338">
        <v>-1.0254563360204499E-2</v>
      </c>
      <c r="N1338">
        <v>-1.16705751839317E-2</v>
      </c>
      <c r="O1338">
        <v>2.5138932014110001E-2</v>
      </c>
      <c r="P1338">
        <v>0.12072136461159901</v>
      </c>
      <c r="Q1338">
        <v>0.39758508367159001</v>
      </c>
      <c r="R1338">
        <v>1.9179105955373098E-2</v>
      </c>
      <c r="S1338">
        <v>9.3307719753947301E-3</v>
      </c>
      <c r="T1338">
        <v>7.9545160176248304E-3</v>
      </c>
      <c r="U1338">
        <v>1.14716465833781E-2</v>
      </c>
      <c r="V1338">
        <v>107.199997</v>
      </c>
      <c r="W1338">
        <v>70.730002999999996</v>
      </c>
      <c r="X1338">
        <v>-0.10143700860365699</v>
      </c>
      <c r="Y1338">
        <v>1.07094833958194E-3</v>
      </c>
      <c r="Z1338">
        <v>0.42842538815984699</v>
      </c>
      <c r="AA1338">
        <v>2.3403778889778502</v>
      </c>
      <c r="AB1338">
        <v>2.3258715572861299</v>
      </c>
      <c r="AC1338" t="s">
        <v>240</v>
      </c>
      <c r="AD1338" t="s">
        <v>303</v>
      </c>
      <c r="AE1338" t="s">
        <v>66</v>
      </c>
      <c r="AF1338" t="s">
        <v>90</v>
      </c>
      <c r="AG1338" t="s">
        <v>304</v>
      </c>
      <c r="AI1338">
        <v>80424</v>
      </c>
      <c r="AJ1338">
        <v>1837</v>
      </c>
      <c r="AK1338" t="s">
        <v>305</v>
      </c>
      <c r="AL1338" t="s">
        <v>306</v>
      </c>
      <c r="AM1338" t="s">
        <v>245</v>
      </c>
    </row>
    <row r="1339" spans="1:39" x14ac:dyDescent="0.3">
      <c r="A1339" s="1">
        <v>43615</v>
      </c>
      <c r="B1339" t="s">
        <v>12</v>
      </c>
      <c r="C1339" t="s">
        <v>246</v>
      </c>
      <c r="D1339">
        <v>100</v>
      </c>
      <c r="E1339">
        <v>1</v>
      </c>
      <c r="F1339">
        <v>104.370003</v>
      </c>
      <c r="G1339">
        <v>105.370003</v>
      </c>
      <c r="H1339">
        <v>104.370003</v>
      </c>
      <c r="I1339">
        <v>105.33000199999999</v>
      </c>
      <c r="J1339">
        <v>104.65226699999999</v>
      </c>
      <c r="K1339">
        <v>4729200</v>
      </c>
      <c r="L1339">
        <v>2.2269999999999999</v>
      </c>
      <c r="M1339">
        <v>1.08820673049789E-2</v>
      </c>
      <c r="N1339">
        <v>-1.3110320152830601E-2</v>
      </c>
      <c r="O1339">
        <v>5.2353831931820898E-3</v>
      </c>
      <c r="P1339">
        <v>7.3567929770945506E-2</v>
      </c>
      <c r="Q1339">
        <v>0.38510886119862298</v>
      </c>
      <c r="R1339">
        <v>1.1592044640615499E-2</v>
      </c>
      <c r="S1339">
        <v>9.7557889022189606E-3</v>
      </c>
      <c r="T1339">
        <v>8.5830528425553804E-3</v>
      </c>
      <c r="U1339">
        <v>1.16073446106692E-2</v>
      </c>
      <c r="V1339">
        <v>108.68</v>
      </c>
      <c r="W1339">
        <v>72.800003000000004</v>
      </c>
      <c r="X1339">
        <v>-0.10143700860365699</v>
      </c>
      <c r="Y1339">
        <v>2.0962723552933101E-3</v>
      </c>
      <c r="Z1339">
        <v>0.41507668001690401</v>
      </c>
      <c r="AA1339">
        <v>2.0188695385425901</v>
      </c>
      <c r="AB1339">
        <v>2.0353831514216201</v>
      </c>
      <c r="AC1339" t="s">
        <v>240</v>
      </c>
      <c r="AD1339" t="s">
        <v>303</v>
      </c>
      <c r="AE1339" t="s">
        <v>66</v>
      </c>
      <c r="AF1339" t="s">
        <v>90</v>
      </c>
      <c r="AG1339" t="s">
        <v>304</v>
      </c>
      <c r="AI1339">
        <v>80424</v>
      </c>
      <c r="AJ1339">
        <v>1837</v>
      </c>
      <c r="AK1339" t="s">
        <v>305</v>
      </c>
      <c r="AL1339" t="s">
        <v>306</v>
      </c>
      <c r="AM1339" t="s">
        <v>245</v>
      </c>
    </row>
    <row r="1340" spans="1:39" x14ac:dyDescent="0.3">
      <c r="A1340" s="1">
        <v>43560</v>
      </c>
      <c r="B1340" t="s">
        <v>12</v>
      </c>
      <c r="C1340" t="s">
        <v>239</v>
      </c>
      <c r="D1340">
        <v>100</v>
      </c>
      <c r="E1340">
        <v>2</v>
      </c>
      <c r="F1340">
        <v>103.610001</v>
      </c>
      <c r="G1340">
        <v>103.69000200000001</v>
      </c>
      <c r="H1340">
        <v>103.169997999999</v>
      </c>
      <c r="I1340">
        <v>103.650002</v>
      </c>
      <c r="J1340">
        <v>102.261269</v>
      </c>
      <c r="K1340">
        <v>4281800</v>
      </c>
      <c r="L1340">
        <v>2.5009999999999999</v>
      </c>
      <c r="M1340">
        <v>2.1247503698423901E-3</v>
      </c>
      <c r="N1340">
        <v>-3.85175593511289E-3</v>
      </c>
      <c r="O1340">
        <v>4.6607328487602899E-2</v>
      </c>
      <c r="P1340">
        <v>0.121799751541048</v>
      </c>
      <c r="Q1340">
        <v>0.309038043938683</v>
      </c>
      <c r="R1340">
        <v>2.49495914799981E-3</v>
      </c>
      <c r="S1340">
        <v>6.0181307015632797E-3</v>
      </c>
      <c r="T1340">
        <v>9.1758305539810098E-3</v>
      </c>
      <c r="U1340">
        <v>1.15057840847347E-2</v>
      </c>
      <c r="V1340">
        <v>104.230003</v>
      </c>
      <c r="W1340">
        <v>70.730002999999996</v>
      </c>
      <c r="X1340">
        <v>-0.10143700860365699</v>
      </c>
      <c r="Y1340">
        <v>4.62571739556182E-3</v>
      </c>
      <c r="Z1340">
        <v>0.43499854616167599</v>
      </c>
      <c r="AA1340">
        <v>2.0061230043246701</v>
      </c>
      <c r="AB1340">
        <v>2.05778805159553</v>
      </c>
      <c r="AC1340" t="s">
        <v>247</v>
      </c>
      <c r="AD1340" t="s">
        <v>303</v>
      </c>
      <c r="AE1340" t="s">
        <v>66</v>
      </c>
      <c r="AF1340" t="s">
        <v>90</v>
      </c>
      <c r="AG1340" t="s">
        <v>304</v>
      </c>
      <c r="AI1340">
        <v>80424</v>
      </c>
      <c r="AJ1340">
        <v>1837</v>
      </c>
      <c r="AK1340" t="s">
        <v>305</v>
      </c>
      <c r="AL1340" t="s">
        <v>306</v>
      </c>
      <c r="AM1340" t="s">
        <v>245</v>
      </c>
    </row>
    <row r="1341" spans="1:39" x14ac:dyDescent="0.3">
      <c r="A1341" s="1">
        <v>43580</v>
      </c>
      <c r="B1341" t="s">
        <v>12</v>
      </c>
      <c r="C1341" t="s">
        <v>246</v>
      </c>
      <c r="D1341">
        <v>100</v>
      </c>
      <c r="E1341">
        <v>2</v>
      </c>
      <c r="F1341">
        <v>103.099998</v>
      </c>
      <c r="G1341">
        <v>103.57</v>
      </c>
      <c r="H1341">
        <v>102.589996</v>
      </c>
      <c r="I1341">
        <v>103.279999</v>
      </c>
      <c r="J1341">
        <v>102.61545599999999</v>
      </c>
      <c r="K1341">
        <v>6085300</v>
      </c>
      <c r="L1341">
        <v>2.5339999999999998</v>
      </c>
      <c r="M1341">
        <v>-3.9619524223999999E-3</v>
      </c>
      <c r="N1341">
        <v>-2.4579273742127199E-2</v>
      </c>
      <c r="O1341">
        <v>1.9896915198794201E-2</v>
      </c>
      <c r="P1341">
        <v>9.7996277698558301E-2</v>
      </c>
      <c r="Q1341">
        <v>0.38660824875292199</v>
      </c>
      <c r="R1341">
        <v>1.2918220141517899E-2</v>
      </c>
      <c r="S1341">
        <v>7.6638872693609696E-3</v>
      </c>
      <c r="T1341">
        <v>7.3442974804794796E-3</v>
      </c>
      <c r="U1341">
        <v>1.1361079893571199E-2</v>
      </c>
      <c r="V1341">
        <v>107.199997</v>
      </c>
      <c r="W1341">
        <v>70.730002999999996</v>
      </c>
      <c r="X1341">
        <v>-0.10143700860365699</v>
      </c>
      <c r="Y1341">
        <v>-3.6904169755480902E-4</v>
      </c>
      <c r="Z1341">
        <v>0.424551349606547</v>
      </c>
      <c r="AA1341">
        <v>2.30640801387199</v>
      </c>
      <c r="AB1341">
        <v>2.2480353654985401</v>
      </c>
      <c r="AC1341" t="s">
        <v>247</v>
      </c>
      <c r="AD1341" t="s">
        <v>303</v>
      </c>
      <c r="AE1341" t="s">
        <v>66</v>
      </c>
      <c r="AF1341" t="s">
        <v>90</v>
      </c>
      <c r="AG1341" t="s">
        <v>304</v>
      </c>
      <c r="AI1341">
        <v>80424</v>
      </c>
      <c r="AJ1341">
        <v>1837</v>
      </c>
      <c r="AK1341" t="s">
        <v>305</v>
      </c>
      <c r="AL1341" t="s">
        <v>306</v>
      </c>
      <c r="AM1341" t="s">
        <v>245</v>
      </c>
    </row>
    <row r="1342" spans="1:39" x14ac:dyDescent="0.3">
      <c r="A1342" s="1">
        <v>43630</v>
      </c>
      <c r="B1342" t="s">
        <v>12</v>
      </c>
      <c r="C1342" t="s">
        <v>246</v>
      </c>
      <c r="D1342">
        <v>100</v>
      </c>
      <c r="E1342">
        <v>2</v>
      </c>
      <c r="F1342">
        <v>110.970001</v>
      </c>
      <c r="G1342">
        <v>111.75</v>
      </c>
      <c r="H1342">
        <v>110.650002</v>
      </c>
      <c r="I1342">
        <v>111.199997</v>
      </c>
      <c r="J1342">
        <v>110.484496999999</v>
      </c>
      <c r="K1342">
        <v>6438100</v>
      </c>
      <c r="L1342">
        <v>2.093</v>
      </c>
      <c r="M1342">
        <v>2.61130177866105E-3</v>
      </c>
      <c r="N1342">
        <v>2.2094853487367502E-2</v>
      </c>
      <c r="O1342">
        <v>5.1672053673915801E-2</v>
      </c>
      <c r="P1342">
        <v>8.9086859277647104E-2</v>
      </c>
      <c r="Q1342">
        <v>0.40718299105504902</v>
      </c>
      <c r="R1342">
        <v>4.4128842349387704E-3</v>
      </c>
      <c r="S1342">
        <v>1.0465685419621101E-2</v>
      </c>
      <c r="T1342">
        <v>9.4285431351702597E-3</v>
      </c>
      <c r="U1342">
        <v>1.15598417651342E-2</v>
      </c>
      <c r="V1342">
        <v>111.75</v>
      </c>
      <c r="W1342">
        <v>75.389999000000003</v>
      </c>
      <c r="X1342">
        <v>-0.10143700860365699</v>
      </c>
      <c r="Y1342">
        <v>-1.6128120944145399E-3</v>
      </c>
      <c r="Z1342">
        <v>0.420138037663074</v>
      </c>
      <c r="AA1342">
        <v>2.09474199657372</v>
      </c>
      <c r="AB1342">
        <v>2.0178116270612101</v>
      </c>
      <c r="AC1342" t="s">
        <v>247</v>
      </c>
      <c r="AD1342" t="s">
        <v>303</v>
      </c>
      <c r="AE1342" t="s">
        <v>66</v>
      </c>
      <c r="AF1342" t="s">
        <v>90</v>
      </c>
      <c r="AG1342" t="s">
        <v>304</v>
      </c>
      <c r="AI1342">
        <v>80424</v>
      </c>
      <c r="AJ1342">
        <v>1837</v>
      </c>
      <c r="AK1342" t="s">
        <v>305</v>
      </c>
      <c r="AL1342" t="s">
        <v>306</v>
      </c>
      <c r="AM1342" t="s">
        <v>245</v>
      </c>
    </row>
    <row r="1343" spans="1:39" x14ac:dyDescent="0.3">
      <c r="A1343" s="1">
        <v>43636</v>
      </c>
      <c r="B1343" t="s">
        <v>12</v>
      </c>
      <c r="C1343" t="s">
        <v>246</v>
      </c>
      <c r="D1343">
        <v>100</v>
      </c>
      <c r="E1343">
        <v>2</v>
      </c>
      <c r="F1343">
        <v>110.779999</v>
      </c>
      <c r="G1343">
        <v>112.019997</v>
      </c>
      <c r="H1343">
        <v>110.5</v>
      </c>
      <c r="I1343">
        <v>111.739998</v>
      </c>
      <c r="J1343">
        <v>111.021019</v>
      </c>
      <c r="K1343">
        <v>7044200</v>
      </c>
      <c r="L1343">
        <v>2.0009999999999999</v>
      </c>
      <c r="M1343">
        <v>1.18834801321778E-2</v>
      </c>
      <c r="N1343">
        <v>7.4556330524471002E-3</v>
      </c>
      <c r="O1343">
        <v>4.0266522430452797E-2</v>
      </c>
      <c r="P1343">
        <v>9.3443200080769895E-2</v>
      </c>
      <c r="Q1343">
        <v>0.41385972462265003</v>
      </c>
      <c r="R1343">
        <v>9.4191433625447803E-3</v>
      </c>
      <c r="S1343">
        <v>1.0664810797249E-2</v>
      </c>
      <c r="T1343">
        <v>9.5885724387234101E-3</v>
      </c>
      <c r="U1343">
        <v>1.1477456225331001E-2</v>
      </c>
      <c r="V1343">
        <v>112.019997</v>
      </c>
      <c r="W1343">
        <v>75.529999000000004</v>
      </c>
      <c r="X1343">
        <v>-0.10143700860365699</v>
      </c>
      <c r="Y1343">
        <v>9.4276054361659405E-3</v>
      </c>
      <c r="Z1343">
        <v>0.41663928332769801</v>
      </c>
      <c r="AA1343">
        <v>2.12008975566002</v>
      </c>
      <c r="AB1343">
        <v>2.07356832075325</v>
      </c>
      <c r="AC1343" t="s">
        <v>247</v>
      </c>
      <c r="AD1343" t="s">
        <v>303</v>
      </c>
      <c r="AE1343" t="s">
        <v>66</v>
      </c>
      <c r="AF1343" t="s">
        <v>90</v>
      </c>
      <c r="AG1343" t="s">
        <v>304</v>
      </c>
      <c r="AI1343">
        <v>80424</v>
      </c>
      <c r="AJ1343">
        <v>1837</v>
      </c>
      <c r="AK1343" t="s">
        <v>305</v>
      </c>
      <c r="AL1343" t="s">
        <v>306</v>
      </c>
      <c r="AM1343" t="s">
        <v>245</v>
      </c>
    </row>
    <row r="1344" spans="1:39" x14ac:dyDescent="0.3">
      <c r="A1344" s="1">
        <v>43641</v>
      </c>
      <c r="B1344" t="s">
        <v>12</v>
      </c>
      <c r="C1344" t="s">
        <v>239</v>
      </c>
      <c r="D1344">
        <v>300</v>
      </c>
      <c r="E1344">
        <v>2</v>
      </c>
      <c r="F1344">
        <v>112.110001</v>
      </c>
      <c r="G1344">
        <v>112.629997</v>
      </c>
      <c r="H1344">
        <v>111.30999799999999</v>
      </c>
      <c r="I1344">
        <v>111.720001</v>
      </c>
      <c r="J1344">
        <v>111.001152</v>
      </c>
      <c r="K1344">
        <v>6805600</v>
      </c>
      <c r="L1344">
        <v>1.994</v>
      </c>
      <c r="M1344">
        <v>-5.4452621181284603E-3</v>
      </c>
      <c r="N1344">
        <v>1.91583837161678E-2</v>
      </c>
      <c r="O1344">
        <v>4.5412411669965097E-2</v>
      </c>
      <c r="P1344">
        <v>8.8106353105760496E-2</v>
      </c>
      <c r="Q1344">
        <v>0.39937268699386502</v>
      </c>
      <c r="R1344">
        <v>8.3473313075621506E-3</v>
      </c>
      <c r="S1344">
        <v>1.0761815356312401E-2</v>
      </c>
      <c r="T1344">
        <v>9.5792768578357498E-3</v>
      </c>
      <c r="U1344">
        <v>1.14664601242671E-2</v>
      </c>
      <c r="V1344">
        <v>112.629997</v>
      </c>
      <c r="W1344">
        <v>77.180000000000007</v>
      </c>
      <c r="X1344">
        <v>-0.10143700860365699</v>
      </c>
      <c r="Y1344">
        <v>-9.5417756928269908E-3</v>
      </c>
      <c r="Z1344">
        <v>0.419743968571129</v>
      </c>
      <c r="AA1344">
        <v>2.0322100088772199</v>
      </c>
      <c r="AB1344">
        <v>2.0997218403070699</v>
      </c>
      <c r="AC1344" t="s">
        <v>247</v>
      </c>
      <c r="AD1344" t="s">
        <v>303</v>
      </c>
      <c r="AE1344" t="s">
        <v>66</v>
      </c>
      <c r="AF1344" t="s">
        <v>90</v>
      </c>
      <c r="AG1344" t="s">
        <v>304</v>
      </c>
      <c r="AI1344">
        <v>80424</v>
      </c>
      <c r="AJ1344">
        <v>1837</v>
      </c>
      <c r="AK1344" t="s">
        <v>305</v>
      </c>
      <c r="AL1344" t="s">
        <v>306</v>
      </c>
      <c r="AM1344" t="s">
        <v>245</v>
      </c>
    </row>
    <row r="1345" spans="1:39" x14ac:dyDescent="0.3">
      <c r="A1345" s="1">
        <v>43642</v>
      </c>
      <c r="B1345" t="s">
        <v>12</v>
      </c>
      <c r="C1345" t="s">
        <v>246</v>
      </c>
      <c r="D1345">
        <v>200</v>
      </c>
      <c r="E1345">
        <v>2</v>
      </c>
      <c r="F1345">
        <v>111.389999</v>
      </c>
      <c r="G1345">
        <v>111.44000200000001</v>
      </c>
      <c r="H1345">
        <v>109.660004</v>
      </c>
      <c r="I1345">
        <v>109.730003</v>
      </c>
      <c r="J1345">
        <v>109.023956</v>
      </c>
      <c r="K1345">
        <v>7170300</v>
      </c>
      <c r="L1345">
        <v>2.0489999999999999</v>
      </c>
      <c r="M1345">
        <v>-1.7972941739245699E-2</v>
      </c>
      <c r="N1345">
        <v>-6.2684257164948697E-3</v>
      </c>
      <c r="O1345">
        <v>2.8095365090680599E-2</v>
      </c>
      <c r="P1345">
        <v>7.1298841762387002E-2</v>
      </c>
      <c r="Q1345">
        <v>0.37676112998724598</v>
      </c>
      <c r="R1345">
        <v>1.2366571393627301E-2</v>
      </c>
      <c r="S1345">
        <v>1.15729720038998E-2</v>
      </c>
      <c r="T1345">
        <v>9.8811267328110207E-3</v>
      </c>
      <c r="U1345">
        <v>1.1530758758204401E-2</v>
      </c>
      <c r="V1345">
        <v>112.629997</v>
      </c>
      <c r="W1345">
        <v>77.290001000000004</v>
      </c>
      <c r="X1345">
        <v>-0.10143700860365699</v>
      </c>
      <c r="Y1345">
        <v>-1.2346958449604901E-3</v>
      </c>
      <c r="Z1345">
        <v>0.42631982620830999</v>
      </c>
      <c r="AA1345">
        <v>1.9067184829417201</v>
      </c>
      <c r="AB1345">
        <v>2.0624394281985201</v>
      </c>
      <c r="AC1345" t="s">
        <v>247</v>
      </c>
      <c r="AD1345" t="s">
        <v>303</v>
      </c>
      <c r="AE1345" t="s">
        <v>66</v>
      </c>
      <c r="AF1345" t="s">
        <v>90</v>
      </c>
      <c r="AG1345" t="s">
        <v>304</v>
      </c>
      <c r="AI1345">
        <v>80424</v>
      </c>
      <c r="AJ1345">
        <v>1837</v>
      </c>
      <c r="AK1345" t="s">
        <v>305</v>
      </c>
      <c r="AL1345" t="s">
        <v>306</v>
      </c>
      <c r="AM1345" t="s">
        <v>245</v>
      </c>
    </row>
    <row r="1346" spans="1:39" x14ac:dyDescent="0.3">
      <c r="A1346" s="1">
        <v>43592</v>
      </c>
      <c r="B1346" t="s">
        <v>12</v>
      </c>
      <c r="C1346" t="s">
        <v>239</v>
      </c>
      <c r="D1346">
        <v>100</v>
      </c>
      <c r="E1346">
        <v>3</v>
      </c>
      <c r="F1346">
        <v>105.029999</v>
      </c>
      <c r="G1346">
        <v>105.58000199999999</v>
      </c>
      <c r="H1346">
        <v>104.099998</v>
      </c>
      <c r="I1346">
        <v>104.699997</v>
      </c>
      <c r="J1346">
        <v>104.026314</v>
      </c>
      <c r="K1346">
        <v>6021700</v>
      </c>
      <c r="L1346">
        <v>2.448</v>
      </c>
      <c r="M1346">
        <v>-9.3166066464813006E-3</v>
      </c>
      <c r="N1346">
        <v>-1.6858125263283199E-2</v>
      </c>
      <c r="O1346">
        <v>1.9237637618862699E-2</v>
      </c>
      <c r="P1346">
        <v>7.8895966643828197E-2</v>
      </c>
      <c r="Q1346">
        <v>0.40122963069569001</v>
      </c>
      <c r="R1346">
        <v>8.9336346229924E-3</v>
      </c>
      <c r="S1346">
        <v>1.06662141119834E-2</v>
      </c>
      <c r="T1346">
        <v>8.0214951287861901E-3</v>
      </c>
      <c r="U1346">
        <v>1.1487792859508499E-2</v>
      </c>
      <c r="V1346">
        <v>107.199997</v>
      </c>
      <c r="W1346">
        <v>71.110000999999997</v>
      </c>
      <c r="X1346">
        <v>-0.10143700860365699</v>
      </c>
      <c r="Y1346">
        <v>-1.6649488130547601E-2</v>
      </c>
      <c r="Z1346">
        <v>0.42698786220610502</v>
      </c>
      <c r="AA1346">
        <v>2.26516061565543</v>
      </c>
      <c r="AB1346">
        <v>2.38695103369693</v>
      </c>
      <c r="AC1346" t="s">
        <v>248</v>
      </c>
      <c r="AD1346" t="s">
        <v>303</v>
      </c>
      <c r="AE1346" t="s">
        <v>66</v>
      </c>
      <c r="AF1346" t="s">
        <v>90</v>
      </c>
      <c r="AG1346" t="s">
        <v>304</v>
      </c>
      <c r="AI1346">
        <v>80424</v>
      </c>
      <c r="AJ1346">
        <v>1837</v>
      </c>
      <c r="AK1346" t="s">
        <v>305</v>
      </c>
      <c r="AL1346" t="s">
        <v>306</v>
      </c>
      <c r="AM1346" t="s">
        <v>245</v>
      </c>
    </row>
    <row r="1347" spans="1:39" x14ac:dyDescent="0.3">
      <c r="A1347" s="1">
        <v>43607</v>
      </c>
      <c r="B1347" t="s">
        <v>12</v>
      </c>
      <c r="C1347" t="s">
        <v>239</v>
      </c>
      <c r="D1347">
        <v>200</v>
      </c>
      <c r="E1347">
        <v>3</v>
      </c>
      <c r="F1347">
        <v>106.089996</v>
      </c>
      <c r="G1347">
        <v>107.050003</v>
      </c>
      <c r="H1347">
        <v>105.94000200000001</v>
      </c>
      <c r="I1347">
        <v>106.720001</v>
      </c>
      <c r="J1347">
        <v>106.033325</v>
      </c>
      <c r="K1347">
        <v>4889700</v>
      </c>
      <c r="L1347">
        <v>2.3929999999999998</v>
      </c>
      <c r="M1347">
        <v>3.2850001528809901E-3</v>
      </c>
      <c r="N1347">
        <v>1.87449207510552E-4</v>
      </c>
      <c r="O1347">
        <v>6.6751281620811998E-3</v>
      </c>
      <c r="P1347">
        <v>7.4274562832345598E-2</v>
      </c>
      <c r="Q1347">
        <v>0.39808429435281401</v>
      </c>
      <c r="R1347">
        <v>8.6977356594952603E-3</v>
      </c>
      <c r="S1347">
        <v>1.18011684075972E-2</v>
      </c>
      <c r="T1347">
        <v>8.1992826198543194E-3</v>
      </c>
      <c r="U1347">
        <v>1.15191846360227E-2</v>
      </c>
      <c r="V1347">
        <v>108.68</v>
      </c>
      <c r="W1347">
        <v>72.800003000000004</v>
      </c>
      <c r="X1347">
        <v>-0.10143700860365699</v>
      </c>
      <c r="Y1347">
        <v>-2.8283920525026501E-3</v>
      </c>
      <c r="Z1347">
        <v>0.40894535293148798</v>
      </c>
      <c r="AA1347">
        <v>2.1175395576200602</v>
      </c>
      <c r="AB1347">
        <v>2.1989332741301602</v>
      </c>
      <c r="AC1347" t="s">
        <v>248</v>
      </c>
      <c r="AD1347" t="s">
        <v>303</v>
      </c>
      <c r="AE1347" t="s">
        <v>66</v>
      </c>
      <c r="AF1347" t="s">
        <v>90</v>
      </c>
      <c r="AG1347" t="s">
        <v>304</v>
      </c>
      <c r="AI1347">
        <v>80424</v>
      </c>
      <c r="AJ1347">
        <v>1837</v>
      </c>
      <c r="AK1347" t="s">
        <v>305</v>
      </c>
      <c r="AL1347" t="s">
        <v>306</v>
      </c>
      <c r="AM1347" t="s">
        <v>245</v>
      </c>
    </row>
    <row r="1348" spans="1:39" x14ac:dyDescent="0.3">
      <c r="A1348" s="1">
        <v>43608</v>
      </c>
      <c r="B1348" t="s">
        <v>12</v>
      </c>
      <c r="C1348" t="s">
        <v>246</v>
      </c>
      <c r="D1348">
        <v>100</v>
      </c>
      <c r="E1348">
        <v>3</v>
      </c>
      <c r="F1348">
        <v>106.68</v>
      </c>
      <c r="G1348">
        <v>107.029999</v>
      </c>
      <c r="H1348">
        <v>105.889999</v>
      </c>
      <c r="I1348">
        <v>106.760002</v>
      </c>
      <c r="J1348">
        <v>106.07306699999999</v>
      </c>
      <c r="K1348">
        <v>6175600</v>
      </c>
      <c r="L1348">
        <v>2.2959999999999998</v>
      </c>
      <c r="M1348">
        <v>3.7473647154453099E-4</v>
      </c>
      <c r="N1348">
        <v>-1.25659250669113E-2</v>
      </c>
      <c r="O1348">
        <v>3.4302140796196597E-2</v>
      </c>
      <c r="P1348">
        <v>6.9950023724405605E-2</v>
      </c>
      <c r="Q1348">
        <v>0.39886408357176201</v>
      </c>
      <c r="R1348">
        <v>4.9704650425840399E-3</v>
      </c>
      <c r="S1348">
        <v>1.0072628640995999E-2</v>
      </c>
      <c r="T1348">
        <v>8.1874293037547206E-3</v>
      </c>
      <c r="U1348">
        <v>1.15187540767572E-2</v>
      </c>
      <c r="V1348">
        <v>108.68</v>
      </c>
      <c r="W1348">
        <v>72.800003000000004</v>
      </c>
      <c r="X1348">
        <v>-0.10143700860365699</v>
      </c>
      <c r="Y1348">
        <v>-1.1985692488440201E-2</v>
      </c>
      <c r="Z1348">
        <v>0.406879857927404</v>
      </c>
      <c r="AA1348">
        <v>2.1183621530271499</v>
      </c>
      <c r="AB1348">
        <v>2.1585586055786798</v>
      </c>
      <c r="AC1348" t="s">
        <v>248</v>
      </c>
      <c r="AD1348" t="s">
        <v>303</v>
      </c>
      <c r="AE1348" t="s">
        <v>66</v>
      </c>
      <c r="AF1348" t="s">
        <v>90</v>
      </c>
      <c r="AG1348" t="s">
        <v>304</v>
      </c>
      <c r="AI1348">
        <v>80424</v>
      </c>
      <c r="AJ1348">
        <v>1837</v>
      </c>
      <c r="AK1348" t="s">
        <v>305</v>
      </c>
      <c r="AL1348" t="s">
        <v>306</v>
      </c>
      <c r="AM1348" t="s">
        <v>245</v>
      </c>
    </row>
    <row r="1349" spans="1:39" x14ac:dyDescent="0.3">
      <c r="A1349" s="1">
        <v>43609</v>
      </c>
      <c r="B1349" t="s">
        <v>12</v>
      </c>
      <c r="C1349" t="s">
        <v>246</v>
      </c>
      <c r="D1349">
        <v>100</v>
      </c>
      <c r="E1349">
        <v>3</v>
      </c>
      <c r="F1349">
        <v>107.150002</v>
      </c>
      <c r="G1349">
        <v>107.44000200000001</v>
      </c>
      <c r="H1349">
        <v>106.540001</v>
      </c>
      <c r="I1349">
        <v>106.69000200000001</v>
      </c>
      <c r="J1349">
        <v>106.00351699999899</v>
      </c>
      <c r="K1349">
        <v>4372100</v>
      </c>
      <c r="L1349">
        <v>2.3239999999999998</v>
      </c>
      <c r="M1349">
        <v>-6.5589515996136998E-4</v>
      </c>
      <c r="N1349">
        <v>-7.0981348231892397E-3</v>
      </c>
      <c r="O1349">
        <v>2.8521755718566699E-2</v>
      </c>
      <c r="P1349">
        <v>7.6100228239829495E-2</v>
      </c>
      <c r="Q1349">
        <v>0.39618401659070801</v>
      </c>
      <c r="R1349">
        <v>4.5622515674715704E-3</v>
      </c>
      <c r="S1349">
        <v>1.00505656194909E-2</v>
      </c>
      <c r="T1349">
        <v>8.1279658194921799E-3</v>
      </c>
      <c r="U1349">
        <v>1.1519582145986499E-2</v>
      </c>
      <c r="V1349">
        <v>108.68</v>
      </c>
      <c r="W1349">
        <v>72.800003000000004</v>
      </c>
      <c r="X1349">
        <v>-0.10143700860365699</v>
      </c>
      <c r="Y1349">
        <v>1.3526439988342199E-3</v>
      </c>
      <c r="Z1349">
        <v>0.406846149816252</v>
      </c>
      <c r="AA1349">
        <v>2.0931078637237199</v>
      </c>
      <c r="AB1349">
        <v>2.1316103341637098</v>
      </c>
      <c r="AC1349" t="s">
        <v>248</v>
      </c>
      <c r="AD1349" t="s">
        <v>303</v>
      </c>
      <c r="AE1349" t="s">
        <v>66</v>
      </c>
      <c r="AF1349" t="s">
        <v>90</v>
      </c>
      <c r="AG1349" t="s">
        <v>304</v>
      </c>
      <c r="AI1349">
        <v>80424</v>
      </c>
      <c r="AJ1349">
        <v>1837</v>
      </c>
      <c r="AK1349" t="s">
        <v>305</v>
      </c>
      <c r="AL1349" t="s">
        <v>306</v>
      </c>
      <c r="AM1349" t="s">
        <v>245</v>
      </c>
    </row>
    <row r="1350" spans="1:39" x14ac:dyDescent="0.3">
      <c r="A1350" s="1">
        <v>43633</v>
      </c>
      <c r="B1350" t="s">
        <v>12</v>
      </c>
      <c r="C1350" t="s">
        <v>246</v>
      </c>
      <c r="D1350">
        <v>100</v>
      </c>
      <c r="E1350">
        <v>3</v>
      </c>
      <c r="F1350">
        <v>111.160004</v>
      </c>
      <c r="G1350">
        <v>111.209999</v>
      </c>
      <c r="H1350">
        <v>110.239998</v>
      </c>
      <c r="I1350">
        <v>110.989998</v>
      </c>
      <c r="J1350">
        <v>110.275848</v>
      </c>
      <c r="K1350">
        <v>6020000</v>
      </c>
      <c r="L1350">
        <v>2.0859999999999999</v>
      </c>
      <c r="M1350">
        <v>-1.8902766448182901E-3</v>
      </c>
      <c r="N1350">
        <v>2.0664337746382901E-2</v>
      </c>
      <c r="O1350">
        <v>3.9418953539842899E-2</v>
      </c>
      <c r="P1350">
        <v>9.6316472817380205E-2</v>
      </c>
      <c r="Q1350">
        <v>0.41158950819380202</v>
      </c>
      <c r="R1350">
        <v>4.8344982680590702E-3</v>
      </c>
      <c r="S1350">
        <v>1.03442208332761E-2</v>
      </c>
      <c r="T1350">
        <v>9.3418629738731204E-3</v>
      </c>
      <c r="U1350">
        <v>1.15511544897613E-2</v>
      </c>
      <c r="V1350">
        <v>111.75</v>
      </c>
      <c r="W1350">
        <v>75.389999000000003</v>
      </c>
      <c r="X1350">
        <v>-0.10143700860365699</v>
      </c>
      <c r="Y1350">
        <v>9.3131563797728401E-4</v>
      </c>
      <c r="Z1350">
        <v>0.42088626576869298</v>
      </c>
      <c r="AA1350">
        <v>2.1138122240639601</v>
      </c>
      <c r="AB1350">
        <v>2.03239504719228</v>
      </c>
      <c r="AC1350" t="s">
        <v>248</v>
      </c>
      <c r="AD1350" t="s">
        <v>303</v>
      </c>
      <c r="AE1350" t="s">
        <v>66</v>
      </c>
      <c r="AF1350" t="s">
        <v>90</v>
      </c>
      <c r="AG1350" t="s">
        <v>304</v>
      </c>
      <c r="AI1350">
        <v>80424</v>
      </c>
      <c r="AJ1350">
        <v>1837</v>
      </c>
      <c r="AK1350" t="s">
        <v>305</v>
      </c>
      <c r="AL1350" t="s">
        <v>306</v>
      </c>
      <c r="AM1350" t="s">
        <v>245</v>
      </c>
    </row>
    <row r="1351" spans="1:39" x14ac:dyDescent="0.3">
      <c r="A1351" s="1">
        <v>43566</v>
      </c>
      <c r="B1351" t="s">
        <v>12</v>
      </c>
      <c r="C1351" t="s">
        <v>239</v>
      </c>
      <c r="D1351">
        <v>200</v>
      </c>
      <c r="E1351">
        <v>4</v>
      </c>
      <c r="F1351">
        <v>104.58000199999999</v>
      </c>
      <c r="G1351">
        <v>105.050003</v>
      </c>
      <c r="H1351">
        <v>104.370003</v>
      </c>
      <c r="I1351">
        <v>104.75</v>
      </c>
      <c r="J1351">
        <v>103.34652699999999</v>
      </c>
      <c r="K1351">
        <v>5078400</v>
      </c>
      <c r="L1351">
        <v>2.504</v>
      </c>
      <c r="M1351">
        <v>9.5506953193538302E-4</v>
      </c>
      <c r="N1351">
        <v>1.2681432556452E-2</v>
      </c>
      <c r="O1351">
        <v>4.5906457839508703E-2</v>
      </c>
      <c r="P1351">
        <v>0.14673105975956499</v>
      </c>
      <c r="Q1351">
        <v>0.32634336516990398</v>
      </c>
      <c r="R1351">
        <v>5.9615912044601697E-3</v>
      </c>
      <c r="S1351">
        <v>5.9946187012675598E-3</v>
      </c>
      <c r="T1351">
        <v>8.9596551780632399E-3</v>
      </c>
      <c r="U1351">
        <v>1.1520197854308399E-2</v>
      </c>
      <c r="V1351">
        <v>105.139999</v>
      </c>
      <c r="W1351">
        <v>70.730002999999996</v>
      </c>
      <c r="X1351">
        <v>-0.10143700860365699</v>
      </c>
      <c r="Y1351" s="44">
        <v>3.8122194279549302E-5</v>
      </c>
      <c r="Z1351">
        <v>0.44401616727065202</v>
      </c>
      <c r="AA1351">
        <v>2.0581415885454999</v>
      </c>
      <c r="AB1351">
        <v>2.06603183975218</v>
      </c>
      <c r="AC1351" t="s">
        <v>249</v>
      </c>
      <c r="AD1351" t="s">
        <v>303</v>
      </c>
      <c r="AE1351" t="s">
        <v>66</v>
      </c>
      <c r="AF1351" t="s">
        <v>90</v>
      </c>
      <c r="AG1351" t="s">
        <v>304</v>
      </c>
      <c r="AI1351">
        <v>80424</v>
      </c>
      <c r="AJ1351">
        <v>1837</v>
      </c>
      <c r="AK1351" t="s">
        <v>305</v>
      </c>
      <c r="AL1351" t="s">
        <v>306</v>
      </c>
      <c r="AM1351" t="s">
        <v>245</v>
      </c>
    </row>
    <row r="1352" spans="1:39" x14ac:dyDescent="0.3">
      <c r="A1352" s="1">
        <v>43577</v>
      </c>
      <c r="B1352" t="s">
        <v>12</v>
      </c>
      <c r="C1352" t="s">
        <v>246</v>
      </c>
      <c r="D1352">
        <v>300</v>
      </c>
      <c r="E1352">
        <v>4</v>
      </c>
      <c r="F1352">
        <v>106.129997</v>
      </c>
      <c r="G1352">
        <v>107.199997</v>
      </c>
      <c r="H1352">
        <v>105.739998</v>
      </c>
      <c r="I1352">
        <v>106.010002</v>
      </c>
      <c r="J1352">
        <v>105.327896</v>
      </c>
      <c r="K1352">
        <v>9057200</v>
      </c>
      <c r="L1352">
        <v>2.59</v>
      </c>
      <c r="M1352">
        <v>-3.7724577941278698E-4</v>
      </c>
      <c r="N1352">
        <v>1.6035560709911599E-2</v>
      </c>
      <c r="O1352">
        <v>4.8343239081052702E-2</v>
      </c>
      <c r="P1352">
        <v>0.15510295754967099</v>
      </c>
      <c r="Q1352">
        <v>0.37946341232151498</v>
      </c>
      <c r="R1352">
        <v>3.0728255470850899E-3</v>
      </c>
      <c r="S1352">
        <v>4.8414409498345199E-3</v>
      </c>
      <c r="T1352">
        <v>8.7395705366420905E-3</v>
      </c>
      <c r="U1352">
        <v>1.1298169036845499E-2</v>
      </c>
      <c r="V1352">
        <v>107.199997</v>
      </c>
      <c r="W1352">
        <v>70.730002999999996</v>
      </c>
      <c r="X1352">
        <v>-0.10143700860365699</v>
      </c>
      <c r="Y1352">
        <v>1.0115060212163699E-3</v>
      </c>
      <c r="Z1352">
        <v>0.44406533256914998</v>
      </c>
      <c r="AA1352">
        <v>2.30517238318492</v>
      </c>
      <c r="AB1352">
        <v>2.1331036885571999</v>
      </c>
      <c r="AC1352" t="s">
        <v>249</v>
      </c>
      <c r="AD1352" t="s">
        <v>303</v>
      </c>
      <c r="AE1352" t="s">
        <v>66</v>
      </c>
      <c r="AF1352" t="s">
        <v>90</v>
      </c>
      <c r="AG1352" t="s">
        <v>304</v>
      </c>
      <c r="AI1352">
        <v>80424</v>
      </c>
      <c r="AJ1352">
        <v>1837</v>
      </c>
      <c r="AK1352" t="s">
        <v>305</v>
      </c>
      <c r="AL1352" t="s">
        <v>306</v>
      </c>
      <c r="AM1352" t="s">
        <v>245</v>
      </c>
    </row>
    <row r="1353" spans="1:39" x14ac:dyDescent="0.3">
      <c r="A1353" s="1">
        <v>43584</v>
      </c>
      <c r="B1353" t="s">
        <v>12</v>
      </c>
      <c r="C1353" t="s">
        <v>239</v>
      </c>
      <c r="D1353">
        <v>1100</v>
      </c>
      <c r="E1353">
        <v>4</v>
      </c>
      <c r="F1353">
        <v>105.57</v>
      </c>
      <c r="G1353">
        <v>105.75</v>
      </c>
      <c r="H1353">
        <v>104.720001</v>
      </c>
      <c r="I1353">
        <v>104.779999</v>
      </c>
      <c r="J1353">
        <v>104.10580400000001</v>
      </c>
      <c r="K1353">
        <v>4787600</v>
      </c>
      <c r="L1353">
        <v>2.536</v>
      </c>
      <c r="M1353">
        <v>-1.0254563360204499E-2</v>
      </c>
      <c r="N1353">
        <v>-1.16705751839317E-2</v>
      </c>
      <c r="O1353">
        <v>2.5138932014110001E-2</v>
      </c>
      <c r="P1353">
        <v>0.12072136461159901</v>
      </c>
      <c r="Q1353">
        <v>0.39758508367159001</v>
      </c>
      <c r="R1353">
        <v>1.9179105955373098E-2</v>
      </c>
      <c r="S1353">
        <v>9.3307719753947301E-3</v>
      </c>
      <c r="T1353">
        <v>7.9545160176248304E-3</v>
      </c>
      <c r="U1353">
        <v>1.14716465833781E-2</v>
      </c>
      <c r="V1353">
        <v>107.199997</v>
      </c>
      <c r="W1353">
        <v>70.730002999999996</v>
      </c>
      <c r="X1353">
        <v>-0.10143700860365699</v>
      </c>
      <c r="Y1353">
        <v>1.07094833958194E-3</v>
      </c>
      <c r="Z1353">
        <v>0.42842538815984699</v>
      </c>
      <c r="AA1353">
        <v>2.3403778889778502</v>
      </c>
      <c r="AB1353">
        <v>2.3258715572861299</v>
      </c>
      <c r="AC1353" t="s">
        <v>249</v>
      </c>
      <c r="AD1353" t="s">
        <v>303</v>
      </c>
      <c r="AE1353" t="s">
        <v>66</v>
      </c>
      <c r="AF1353" t="s">
        <v>90</v>
      </c>
      <c r="AG1353" t="s">
        <v>304</v>
      </c>
      <c r="AI1353">
        <v>80424</v>
      </c>
      <c r="AJ1353">
        <v>1837</v>
      </c>
      <c r="AK1353" t="s">
        <v>305</v>
      </c>
      <c r="AL1353" t="s">
        <v>306</v>
      </c>
      <c r="AM1353" t="s">
        <v>245</v>
      </c>
    </row>
    <row r="1354" spans="1:39" x14ac:dyDescent="0.3">
      <c r="A1354" s="1">
        <v>43593</v>
      </c>
      <c r="B1354" t="s">
        <v>12</v>
      </c>
      <c r="C1354" t="s">
        <v>239</v>
      </c>
      <c r="D1354">
        <v>500</v>
      </c>
      <c r="E1354">
        <v>4</v>
      </c>
      <c r="F1354">
        <v>104.989998</v>
      </c>
      <c r="G1354">
        <v>105.769997</v>
      </c>
      <c r="H1354">
        <v>104.160004</v>
      </c>
      <c r="I1354">
        <v>105.07</v>
      </c>
      <c r="J1354">
        <v>104.393936</v>
      </c>
      <c r="K1354">
        <v>5392600</v>
      </c>
      <c r="L1354">
        <v>2.4820000000000002</v>
      </c>
      <c r="M1354">
        <v>3.5277031022181902E-3</v>
      </c>
      <c r="N1354">
        <v>1.33333178630488E-3</v>
      </c>
      <c r="O1354">
        <v>2.06405903512385E-2</v>
      </c>
      <c r="P1354">
        <v>7.7509704710510899E-2</v>
      </c>
      <c r="Q1354">
        <v>0.41098964497718399</v>
      </c>
      <c r="R1354">
        <v>6.5791724860528701E-3</v>
      </c>
      <c r="S1354">
        <v>1.06782325550681E-2</v>
      </c>
      <c r="T1354">
        <v>8.0131857324509895E-3</v>
      </c>
      <c r="U1354">
        <v>1.14777562703806E-2</v>
      </c>
      <c r="V1354">
        <v>107.199997</v>
      </c>
      <c r="W1354">
        <v>71.110000999999997</v>
      </c>
      <c r="X1354">
        <v>-0.10143700860365699</v>
      </c>
      <c r="Y1354">
        <v>-1.60671540560346E-3</v>
      </c>
      <c r="Z1354">
        <v>0.42804861355047302</v>
      </c>
      <c r="AA1354">
        <v>2.3071830176666901</v>
      </c>
      <c r="AB1354">
        <v>2.3783911043247299</v>
      </c>
      <c r="AC1354" t="s">
        <v>249</v>
      </c>
      <c r="AD1354" t="s">
        <v>303</v>
      </c>
      <c r="AE1354" t="s">
        <v>66</v>
      </c>
      <c r="AF1354" t="s">
        <v>90</v>
      </c>
      <c r="AG1354" t="s">
        <v>304</v>
      </c>
      <c r="AI1354">
        <v>80424</v>
      </c>
      <c r="AJ1354">
        <v>1837</v>
      </c>
      <c r="AK1354" t="s">
        <v>305</v>
      </c>
      <c r="AL1354" t="s">
        <v>306</v>
      </c>
      <c r="AM1354" t="s">
        <v>245</v>
      </c>
    </row>
    <row r="1355" spans="1:39" x14ac:dyDescent="0.3">
      <c r="A1355" s="1">
        <v>43599</v>
      </c>
      <c r="B1355" t="s">
        <v>12</v>
      </c>
      <c r="C1355" t="s">
        <v>246</v>
      </c>
      <c r="D1355">
        <v>300</v>
      </c>
      <c r="E1355">
        <v>4</v>
      </c>
      <c r="F1355">
        <v>105.769997</v>
      </c>
      <c r="G1355">
        <v>106.5</v>
      </c>
      <c r="H1355">
        <v>105.57</v>
      </c>
      <c r="I1355">
        <v>105.599998</v>
      </c>
      <c r="J1355">
        <v>104.920525</v>
      </c>
      <c r="K1355">
        <v>7004000</v>
      </c>
      <c r="L1355">
        <v>2.419</v>
      </c>
      <c r="M1355">
        <v>-4.8179448518326897E-3</v>
      </c>
      <c r="N1355">
        <v>8.5592724304077907E-3</v>
      </c>
      <c r="O1355">
        <v>1.5115477492818399E-2</v>
      </c>
      <c r="P1355">
        <v>6.8949363310707404E-2</v>
      </c>
      <c r="Q1355">
        <v>0.396894308363751</v>
      </c>
      <c r="R1355">
        <v>9.5955354318434695E-3</v>
      </c>
      <c r="S1355">
        <v>1.11359366199E-2</v>
      </c>
      <c r="T1355">
        <v>8.1717117378959196E-3</v>
      </c>
      <c r="U1355">
        <v>1.1489510024492101E-2</v>
      </c>
      <c r="V1355">
        <v>107.199997</v>
      </c>
      <c r="W1355">
        <v>72.599997999999999</v>
      </c>
      <c r="X1355">
        <v>-0.10143700860365699</v>
      </c>
      <c r="Y1355">
        <v>7.98398755130913E-3</v>
      </c>
      <c r="Z1355">
        <v>0.41198953949350298</v>
      </c>
      <c r="AA1355">
        <v>2.1759960301706598</v>
      </c>
      <c r="AB1355">
        <v>2.2624984811933699</v>
      </c>
      <c r="AC1355" t="s">
        <v>249</v>
      </c>
      <c r="AD1355" t="s">
        <v>303</v>
      </c>
      <c r="AE1355" t="s">
        <v>66</v>
      </c>
      <c r="AF1355" t="s">
        <v>90</v>
      </c>
      <c r="AG1355" t="s">
        <v>304</v>
      </c>
      <c r="AI1355">
        <v>80424</v>
      </c>
      <c r="AJ1355">
        <v>1837</v>
      </c>
      <c r="AK1355" t="s">
        <v>305</v>
      </c>
      <c r="AL1355" t="s">
        <v>306</v>
      </c>
      <c r="AM1355" t="s">
        <v>245</v>
      </c>
    </row>
    <row r="1356" spans="1:39" x14ac:dyDescent="0.3">
      <c r="A1356" s="1">
        <v>43644</v>
      </c>
      <c r="B1356" t="s">
        <v>12</v>
      </c>
      <c r="C1356" t="s">
        <v>239</v>
      </c>
      <c r="D1356">
        <v>100</v>
      </c>
      <c r="E1356">
        <v>4</v>
      </c>
      <c r="F1356">
        <v>111.860001</v>
      </c>
      <c r="G1356">
        <v>111.959999</v>
      </c>
      <c r="H1356">
        <v>109.019997</v>
      </c>
      <c r="I1356">
        <v>109.650002</v>
      </c>
      <c r="J1356">
        <v>108.944473</v>
      </c>
      <c r="K1356">
        <v>12152000</v>
      </c>
      <c r="L1356">
        <v>2</v>
      </c>
      <c r="M1356">
        <v>-1.1848375225734799E-3</v>
      </c>
      <c r="N1356">
        <v>-1.40368820611833E-2</v>
      </c>
      <c r="O1356">
        <v>5.1077286373776801E-2</v>
      </c>
      <c r="P1356">
        <v>5.9455575357047999E-2</v>
      </c>
      <c r="Q1356">
        <v>0.37731814536810798</v>
      </c>
      <c r="R1356">
        <v>1.0211597264314899E-2</v>
      </c>
      <c r="S1356">
        <v>1.04166172673936E-2</v>
      </c>
      <c r="T1356">
        <v>9.8511583304093601E-3</v>
      </c>
      <c r="U1356">
        <v>1.1526753162649299E-2</v>
      </c>
      <c r="V1356">
        <v>112.629997</v>
      </c>
      <c r="W1356">
        <v>77.290001000000004</v>
      </c>
      <c r="X1356">
        <v>-0.10143700860365699</v>
      </c>
      <c r="Y1356">
        <v>5.7409418775350302E-3</v>
      </c>
      <c r="Z1356">
        <v>0.42412167939060302</v>
      </c>
      <c r="AA1356">
        <v>1.90952040794429</v>
      </c>
      <c r="AB1356">
        <v>1.9752912985155699</v>
      </c>
      <c r="AC1356" t="s">
        <v>249</v>
      </c>
      <c r="AD1356" t="s">
        <v>303</v>
      </c>
      <c r="AE1356" t="s">
        <v>66</v>
      </c>
      <c r="AF1356" t="s">
        <v>90</v>
      </c>
      <c r="AG1356" t="s">
        <v>304</v>
      </c>
      <c r="AI1356">
        <v>80424</v>
      </c>
      <c r="AJ1356">
        <v>1837</v>
      </c>
      <c r="AK1356" t="s">
        <v>305</v>
      </c>
      <c r="AL1356" t="s">
        <v>306</v>
      </c>
      <c r="AM1356" t="s">
        <v>245</v>
      </c>
    </row>
    <row r="1357" spans="1:39" x14ac:dyDescent="0.3">
      <c r="A1357" s="1">
        <v>43572</v>
      </c>
      <c r="B1357" t="s">
        <v>12</v>
      </c>
      <c r="C1357" t="s">
        <v>239</v>
      </c>
      <c r="D1357">
        <v>400</v>
      </c>
      <c r="E1357">
        <v>5</v>
      </c>
      <c r="F1357">
        <v>106.269997</v>
      </c>
      <c r="G1357">
        <v>106.510002</v>
      </c>
      <c r="H1357">
        <v>105.349998</v>
      </c>
      <c r="I1357">
        <v>105.849998</v>
      </c>
      <c r="J1357">
        <v>105.16892199999999</v>
      </c>
      <c r="K1357">
        <v>6778100</v>
      </c>
      <c r="L1357">
        <v>2.5920000000000001</v>
      </c>
      <c r="M1357">
        <v>1.66322313706138E-3</v>
      </c>
      <c r="N1357">
        <v>1.84352266342632E-2</v>
      </c>
      <c r="O1357">
        <v>4.8899375397791697E-2</v>
      </c>
      <c r="P1357">
        <v>0.162019842618389</v>
      </c>
      <c r="Q1357">
        <v>0.34178143441917802</v>
      </c>
      <c r="R1357">
        <v>2.60596103843925E-3</v>
      </c>
      <c r="S1357">
        <v>4.8984778064278299E-3</v>
      </c>
      <c r="T1357">
        <v>8.7717323764653094E-3</v>
      </c>
      <c r="U1357">
        <v>1.15107984699433E-2</v>
      </c>
      <c r="V1357">
        <v>106.510002</v>
      </c>
      <c r="W1357">
        <v>70.730002999999996</v>
      </c>
      <c r="X1357">
        <v>-0.10143700860365699</v>
      </c>
      <c r="Y1357">
        <v>-2.2764010197428601E-3</v>
      </c>
      <c r="Z1357">
        <v>0.45261691427941902</v>
      </c>
      <c r="AA1357">
        <v>2.0918455491450598</v>
      </c>
      <c r="AB1357">
        <v>2.0815945579996802</v>
      </c>
      <c r="AC1357" t="s">
        <v>250</v>
      </c>
      <c r="AD1357" t="s">
        <v>303</v>
      </c>
      <c r="AE1357" t="s">
        <v>66</v>
      </c>
      <c r="AF1357" t="s">
        <v>90</v>
      </c>
      <c r="AG1357" t="s">
        <v>304</v>
      </c>
      <c r="AI1357">
        <v>80424</v>
      </c>
      <c r="AJ1357">
        <v>1837</v>
      </c>
      <c r="AK1357" t="s">
        <v>305</v>
      </c>
      <c r="AL1357" t="s">
        <v>306</v>
      </c>
      <c r="AM1357" t="s">
        <v>245</v>
      </c>
    </row>
    <row r="1358" spans="1:39" x14ac:dyDescent="0.3">
      <c r="A1358" s="1">
        <v>43585</v>
      </c>
      <c r="B1358" t="s">
        <v>12</v>
      </c>
      <c r="C1358" t="s">
        <v>246</v>
      </c>
      <c r="D1358">
        <v>2200</v>
      </c>
      <c r="E1358">
        <v>5</v>
      </c>
      <c r="F1358">
        <v>104.860001</v>
      </c>
      <c r="G1358">
        <v>106.620003</v>
      </c>
      <c r="H1358">
        <v>104.660004</v>
      </c>
      <c r="I1358">
        <v>106.480003</v>
      </c>
      <c r="J1358">
        <v>105.79486799999999</v>
      </c>
      <c r="K1358">
        <v>8251300</v>
      </c>
      <c r="L1358">
        <v>2.5089999999999999</v>
      </c>
      <c r="M1358">
        <v>1.6094283482122801E-2</v>
      </c>
      <c r="N1358">
        <v>3.1675984460762197E-2</v>
      </c>
      <c r="O1358">
        <v>3.4936301015358898E-2</v>
      </c>
      <c r="P1358">
        <v>0.136601759130733</v>
      </c>
      <c r="Q1358">
        <v>0.41285518107221703</v>
      </c>
      <c r="R1358">
        <v>1.42676092291656E-2</v>
      </c>
      <c r="S1358">
        <v>9.8099819097028501E-3</v>
      </c>
      <c r="T1358">
        <v>8.1489411447256098E-3</v>
      </c>
      <c r="U1358">
        <v>1.1507922968429601E-2</v>
      </c>
      <c r="V1358">
        <v>107.199997</v>
      </c>
      <c r="W1358">
        <v>70.730002999999996</v>
      </c>
      <c r="X1358">
        <v>-0.10143700860365699</v>
      </c>
      <c r="Y1358">
        <v>9.5096475723260604E-4</v>
      </c>
      <c r="Z1358">
        <v>0.42882131622171599</v>
      </c>
      <c r="AA1358">
        <v>2.4183365253453499</v>
      </c>
      <c r="AB1358">
        <v>2.36667021536925</v>
      </c>
      <c r="AC1358" t="s">
        <v>250</v>
      </c>
      <c r="AD1358" t="s">
        <v>303</v>
      </c>
      <c r="AE1358" t="s">
        <v>66</v>
      </c>
      <c r="AF1358" t="s">
        <v>90</v>
      </c>
      <c r="AG1358" t="s">
        <v>304</v>
      </c>
      <c r="AI1358">
        <v>80424</v>
      </c>
      <c r="AJ1358">
        <v>1837</v>
      </c>
      <c r="AK1358" t="s">
        <v>305</v>
      </c>
      <c r="AL1358" t="s">
        <v>306</v>
      </c>
      <c r="AM1358" t="s">
        <v>245</v>
      </c>
    </row>
    <row r="1359" spans="1:39" x14ac:dyDescent="0.3">
      <c r="A1359" s="1">
        <v>43586</v>
      </c>
      <c r="B1359" t="s">
        <v>12</v>
      </c>
      <c r="C1359" t="s">
        <v>239</v>
      </c>
      <c r="D1359">
        <v>400</v>
      </c>
      <c r="E1359">
        <v>5</v>
      </c>
      <c r="F1359">
        <v>106.150002</v>
      </c>
      <c r="G1359">
        <v>106.389999</v>
      </c>
      <c r="H1359">
        <v>104.80999799999999</v>
      </c>
      <c r="I1359">
        <v>104.93</v>
      </c>
      <c r="J1359">
        <v>104.25483699999999</v>
      </c>
      <c r="K1359">
        <v>6733800</v>
      </c>
      <c r="L1359">
        <v>2.5110000000000001</v>
      </c>
      <c r="M1359">
        <v>-1.466375394737E-2</v>
      </c>
      <c r="N1359">
        <v>1.18877405957234E-2</v>
      </c>
      <c r="O1359">
        <v>1.54555026298207E-2</v>
      </c>
      <c r="P1359">
        <v>0.11151574413549099</v>
      </c>
      <c r="Q1359">
        <v>0.40466747291953897</v>
      </c>
      <c r="R1359">
        <v>1.71423007381948E-2</v>
      </c>
      <c r="S1359">
        <v>1.0367977002185599E-2</v>
      </c>
      <c r="T1359">
        <v>8.3495462796230602E-3</v>
      </c>
      <c r="U1359">
        <v>1.1542430577848199E-2</v>
      </c>
      <c r="V1359">
        <v>107.199997</v>
      </c>
      <c r="W1359">
        <v>70.730002999999996</v>
      </c>
      <c r="X1359">
        <v>-0.10143700860365699</v>
      </c>
      <c r="Y1359">
        <v>-7.5304459681844096E-3</v>
      </c>
      <c r="Z1359">
        <v>0.43171866555479699</v>
      </c>
      <c r="AA1359">
        <v>2.34998266452767</v>
      </c>
      <c r="AB1359">
        <v>2.3758650244324202</v>
      </c>
      <c r="AC1359" t="s">
        <v>250</v>
      </c>
      <c r="AD1359" t="s">
        <v>303</v>
      </c>
      <c r="AE1359" t="s">
        <v>66</v>
      </c>
      <c r="AF1359" t="s">
        <v>90</v>
      </c>
      <c r="AG1359" t="s">
        <v>304</v>
      </c>
      <c r="AI1359">
        <v>80424</v>
      </c>
      <c r="AJ1359">
        <v>1837</v>
      </c>
      <c r="AK1359" t="s">
        <v>305</v>
      </c>
      <c r="AL1359" t="s">
        <v>306</v>
      </c>
      <c r="AM1359" t="s">
        <v>245</v>
      </c>
    </row>
    <row r="1360" spans="1:39" x14ac:dyDescent="0.3">
      <c r="A1360" s="1">
        <v>43588</v>
      </c>
      <c r="B1360" t="s">
        <v>12</v>
      </c>
      <c r="C1360" t="s">
        <v>246</v>
      </c>
      <c r="D1360">
        <v>700</v>
      </c>
      <c r="E1360">
        <v>5</v>
      </c>
      <c r="F1360">
        <v>105.989998</v>
      </c>
      <c r="G1360">
        <v>106.410004</v>
      </c>
      <c r="H1360">
        <v>105.58000199999999</v>
      </c>
      <c r="I1360">
        <v>106.08000199999999</v>
      </c>
      <c r="J1360">
        <v>105.397446</v>
      </c>
      <c r="K1360">
        <v>4793400</v>
      </c>
      <c r="L1360">
        <v>2.5310000000000001</v>
      </c>
      <c r="M1360">
        <v>4.9140992119894398E-3</v>
      </c>
      <c r="N1360">
        <v>2.0761128050837E-3</v>
      </c>
      <c r="O1360">
        <v>2.9243135500841001E-2</v>
      </c>
      <c r="P1360">
        <v>9.1682609132234305E-2</v>
      </c>
      <c r="Q1360">
        <v>0.43511010268015399</v>
      </c>
      <c r="R1360">
        <v>1.2632565022856999E-2</v>
      </c>
      <c r="S1360">
        <v>1.04029470220102E-2</v>
      </c>
      <c r="T1360">
        <v>7.9544292317838099E-3</v>
      </c>
      <c r="U1360">
        <v>1.14952183811183E-2</v>
      </c>
      <c r="V1360">
        <v>107.199997</v>
      </c>
      <c r="W1360">
        <v>70.739998</v>
      </c>
      <c r="X1360">
        <v>-0.10143700860365699</v>
      </c>
      <c r="Y1360">
        <v>9.5921274614703799E-3</v>
      </c>
      <c r="Z1360">
        <v>0.42719593019244301</v>
      </c>
      <c r="AA1360">
        <v>2.4978309436734301</v>
      </c>
      <c r="AB1360">
        <v>2.4011190463524699</v>
      </c>
      <c r="AC1360" t="s">
        <v>250</v>
      </c>
      <c r="AD1360" t="s">
        <v>303</v>
      </c>
      <c r="AE1360" t="s">
        <v>66</v>
      </c>
      <c r="AF1360" t="s">
        <v>90</v>
      </c>
      <c r="AG1360" t="s">
        <v>304</v>
      </c>
      <c r="AI1360">
        <v>80424</v>
      </c>
      <c r="AJ1360">
        <v>1837</v>
      </c>
      <c r="AK1360" t="s">
        <v>305</v>
      </c>
      <c r="AL1360" t="s">
        <v>306</v>
      </c>
      <c r="AM1360" t="s">
        <v>245</v>
      </c>
    </row>
    <row r="1361" spans="1:39" x14ac:dyDescent="0.3">
      <c r="A1361" s="1">
        <v>43592</v>
      </c>
      <c r="B1361" t="s">
        <v>12</v>
      </c>
      <c r="C1361" t="s">
        <v>246</v>
      </c>
      <c r="D1361">
        <v>800</v>
      </c>
      <c r="E1361">
        <v>5</v>
      </c>
      <c r="F1361">
        <v>105.029999</v>
      </c>
      <c r="G1361">
        <v>105.58000199999999</v>
      </c>
      <c r="H1361">
        <v>104.099998</v>
      </c>
      <c r="I1361">
        <v>104.699997</v>
      </c>
      <c r="J1361">
        <v>104.026314</v>
      </c>
      <c r="K1361">
        <v>6021700</v>
      </c>
      <c r="L1361">
        <v>2.448</v>
      </c>
      <c r="M1361">
        <v>-9.3166066464813006E-3</v>
      </c>
      <c r="N1361">
        <v>-1.6858125263283199E-2</v>
      </c>
      <c r="O1361">
        <v>1.9237637618862699E-2</v>
      </c>
      <c r="P1361">
        <v>7.8895966643828197E-2</v>
      </c>
      <c r="Q1361">
        <v>0.40122963069569001</v>
      </c>
      <c r="R1361">
        <v>8.9336346229924E-3</v>
      </c>
      <c r="S1361">
        <v>1.06662141119834E-2</v>
      </c>
      <c r="T1361">
        <v>8.0214951287861901E-3</v>
      </c>
      <c r="U1361">
        <v>1.1487792859508499E-2</v>
      </c>
      <c r="V1361">
        <v>107.199997</v>
      </c>
      <c r="W1361">
        <v>71.110000999999997</v>
      </c>
      <c r="X1361">
        <v>-0.10143700860365699</v>
      </c>
      <c r="Y1361">
        <v>-1.6649488130547601E-2</v>
      </c>
      <c r="Z1361">
        <v>0.42698786220610502</v>
      </c>
      <c r="AA1361">
        <v>2.26516061565543</v>
      </c>
      <c r="AB1361">
        <v>2.38695103369693</v>
      </c>
      <c r="AC1361" t="s">
        <v>250</v>
      </c>
      <c r="AD1361" t="s">
        <v>303</v>
      </c>
      <c r="AE1361" t="s">
        <v>66</v>
      </c>
      <c r="AF1361" t="s">
        <v>90</v>
      </c>
      <c r="AG1361" t="s">
        <v>304</v>
      </c>
      <c r="AI1361">
        <v>80424</v>
      </c>
      <c r="AJ1361">
        <v>1837</v>
      </c>
      <c r="AK1361" t="s">
        <v>305</v>
      </c>
      <c r="AL1361" t="s">
        <v>306</v>
      </c>
      <c r="AM1361" t="s">
        <v>245</v>
      </c>
    </row>
    <row r="1362" spans="1:39" x14ac:dyDescent="0.3">
      <c r="A1362" s="1">
        <v>43593</v>
      </c>
      <c r="B1362" t="s">
        <v>12</v>
      </c>
      <c r="C1362" t="s">
        <v>239</v>
      </c>
      <c r="D1362">
        <v>100</v>
      </c>
      <c r="E1362">
        <v>5</v>
      </c>
      <c r="F1362">
        <v>104.989998</v>
      </c>
      <c r="G1362">
        <v>105.769997</v>
      </c>
      <c r="H1362">
        <v>104.160004</v>
      </c>
      <c r="I1362">
        <v>105.07</v>
      </c>
      <c r="J1362">
        <v>104.393936</v>
      </c>
      <c r="K1362">
        <v>5392600</v>
      </c>
      <c r="L1362">
        <v>2.4820000000000002</v>
      </c>
      <c r="M1362">
        <v>3.5277031022181902E-3</v>
      </c>
      <c r="N1362">
        <v>1.33333178630488E-3</v>
      </c>
      <c r="O1362">
        <v>2.06405903512385E-2</v>
      </c>
      <c r="P1362">
        <v>7.7509704710510899E-2</v>
      </c>
      <c r="Q1362">
        <v>0.41098964497718399</v>
      </c>
      <c r="R1362">
        <v>6.5791724860528701E-3</v>
      </c>
      <c r="S1362">
        <v>1.06782325550681E-2</v>
      </c>
      <c r="T1362">
        <v>8.0131857324509895E-3</v>
      </c>
      <c r="U1362">
        <v>1.14777562703806E-2</v>
      </c>
      <c r="V1362">
        <v>107.199997</v>
      </c>
      <c r="W1362">
        <v>71.110000999999997</v>
      </c>
      <c r="X1362">
        <v>-0.10143700860365699</v>
      </c>
      <c r="Y1362">
        <v>-1.60671540560346E-3</v>
      </c>
      <c r="Z1362">
        <v>0.42804861355047302</v>
      </c>
      <c r="AA1362">
        <v>2.3071830176666901</v>
      </c>
      <c r="AB1362">
        <v>2.3783911043247299</v>
      </c>
      <c r="AC1362" t="s">
        <v>250</v>
      </c>
      <c r="AD1362" t="s">
        <v>303</v>
      </c>
      <c r="AE1362" t="s">
        <v>66</v>
      </c>
      <c r="AF1362" t="s">
        <v>90</v>
      </c>
      <c r="AG1362" t="s">
        <v>304</v>
      </c>
      <c r="AI1362">
        <v>80424</v>
      </c>
      <c r="AJ1362">
        <v>1837</v>
      </c>
      <c r="AK1362" t="s">
        <v>305</v>
      </c>
      <c r="AL1362" t="s">
        <v>306</v>
      </c>
      <c r="AM1362" t="s">
        <v>245</v>
      </c>
    </row>
    <row r="1363" spans="1:39" x14ac:dyDescent="0.3">
      <c r="A1363" s="1">
        <v>43598</v>
      </c>
      <c r="B1363" t="s">
        <v>12</v>
      </c>
      <c r="C1363" t="s">
        <v>246</v>
      </c>
      <c r="D1363">
        <v>900</v>
      </c>
      <c r="E1363">
        <v>5</v>
      </c>
      <c r="F1363">
        <v>105.139999</v>
      </c>
      <c r="G1363">
        <v>106.589996</v>
      </c>
      <c r="H1363">
        <v>104.849998</v>
      </c>
      <c r="I1363">
        <v>106.110001</v>
      </c>
      <c r="J1363">
        <v>105.427246</v>
      </c>
      <c r="K1363">
        <v>7575500</v>
      </c>
      <c r="L1363">
        <v>2.4049999999999998</v>
      </c>
      <c r="M1363">
        <v>9.42800317148267E-4</v>
      </c>
      <c r="N1363">
        <v>4.0606106357592301E-3</v>
      </c>
      <c r="O1363">
        <v>2.0888491876586701E-2</v>
      </c>
      <c r="P1363">
        <v>8.3791282121599406E-2</v>
      </c>
      <c r="Q1363">
        <v>0.40471523694712502</v>
      </c>
      <c r="R1363">
        <v>1.05266125233328E-2</v>
      </c>
      <c r="S1363">
        <v>1.1067848212719099E-2</v>
      </c>
      <c r="T1363">
        <v>8.2123530190277294E-3</v>
      </c>
      <c r="U1363">
        <v>1.14827336189637E-2</v>
      </c>
      <c r="V1363">
        <v>107.199997</v>
      </c>
      <c r="W1363">
        <v>72.599997999999999</v>
      </c>
      <c r="X1363">
        <v>-0.10143700860365699</v>
      </c>
      <c r="Y1363">
        <v>-2.4426469085879299E-2</v>
      </c>
      <c r="Z1363">
        <v>0.41536182119367998</v>
      </c>
      <c r="AA1363">
        <v>2.23435787420568</v>
      </c>
      <c r="AB1363">
        <v>2.2803313982903299</v>
      </c>
      <c r="AC1363" t="s">
        <v>250</v>
      </c>
      <c r="AD1363" t="s">
        <v>303</v>
      </c>
      <c r="AE1363" t="s">
        <v>66</v>
      </c>
      <c r="AF1363" t="s">
        <v>90</v>
      </c>
      <c r="AG1363" t="s">
        <v>304</v>
      </c>
      <c r="AI1363">
        <v>80424</v>
      </c>
      <c r="AJ1363">
        <v>1837</v>
      </c>
      <c r="AK1363" t="s">
        <v>305</v>
      </c>
      <c r="AL1363" t="s">
        <v>306</v>
      </c>
      <c r="AM1363" t="s">
        <v>245</v>
      </c>
    </row>
    <row r="1364" spans="1:39" x14ac:dyDescent="0.3">
      <c r="A1364" s="1">
        <v>43613</v>
      </c>
      <c r="B1364" t="s">
        <v>12</v>
      </c>
      <c r="C1364" t="s">
        <v>239</v>
      </c>
      <c r="D1364">
        <v>600</v>
      </c>
      <c r="E1364">
        <v>5</v>
      </c>
      <c r="F1364">
        <v>106.699997</v>
      </c>
      <c r="G1364">
        <v>107.25</v>
      </c>
      <c r="H1364">
        <v>104.419997999999</v>
      </c>
      <c r="I1364">
        <v>104.459999</v>
      </c>
      <c r="J1364">
        <v>103.787865</v>
      </c>
      <c r="K1364">
        <v>7615500</v>
      </c>
      <c r="L1364">
        <v>2.2679999999999998</v>
      </c>
      <c r="M1364">
        <v>-2.11232164238098E-2</v>
      </c>
      <c r="N1364">
        <v>-2.7103964932710299E-2</v>
      </c>
      <c r="O1364">
        <v>1.13604917171569E-2</v>
      </c>
      <c r="P1364">
        <v>5.2369110123701601E-2</v>
      </c>
      <c r="Q1364">
        <v>0.38060330564280298</v>
      </c>
      <c r="R1364">
        <v>9.8912840161206293E-3</v>
      </c>
      <c r="S1364">
        <v>1.1090310881069401E-2</v>
      </c>
      <c r="T1364">
        <v>8.5983296172758208E-3</v>
      </c>
      <c r="U1364">
        <v>1.15994560008489E-2</v>
      </c>
      <c r="V1364">
        <v>108.68</v>
      </c>
      <c r="W1364">
        <v>72.800003000000004</v>
      </c>
      <c r="X1364">
        <v>-0.10143700860365699</v>
      </c>
      <c r="Y1364">
        <v>-8.4109499934704197E-3</v>
      </c>
      <c r="Z1364">
        <v>0.41333517504198702</v>
      </c>
      <c r="AA1364">
        <v>2.0026351522824499</v>
      </c>
      <c r="AB1364">
        <v>2.0969899799926801</v>
      </c>
      <c r="AC1364" t="s">
        <v>250</v>
      </c>
      <c r="AD1364" t="s">
        <v>303</v>
      </c>
      <c r="AE1364" t="s">
        <v>66</v>
      </c>
      <c r="AF1364" t="s">
        <v>90</v>
      </c>
      <c r="AG1364" t="s">
        <v>304</v>
      </c>
      <c r="AI1364">
        <v>80424</v>
      </c>
      <c r="AJ1364">
        <v>1837</v>
      </c>
      <c r="AK1364" t="s">
        <v>305</v>
      </c>
      <c r="AL1364" t="s">
        <v>306</v>
      </c>
      <c r="AM1364" t="s">
        <v>245</v>
      </c>
    </row>
    <row r="1365" spans="1:39" x14ac:dyDescent="0.3">
      <c r="A1365" s="1">
        <v>43620</v>
      </c>
      <c r="B1365" t="s">
        <v>12</v>
      </c>
      <c r="C1365" t="s">
        <v>239</v>
      </c>
      <c r="D1365">
        <v>500</v>
      </c>
      <c r="E1365">
        <v>5</v>
      </c>
      <c r="F1365">
        <v>104.010002</v>
      </c>
      <c r="G1365">
        <v>105.099998</v>
      </c>
      <c r="H1365">
        <v>103.849998</v>
      </c>
      <c r="I1365">
        <v>104.68</v>
      </c>
      <c r="J1365">
        <v>104.00644699999999</v>
      </c>
      <c r="K1365">
        <v>6906400</v>
      </c>
      <c r="L1365">
        <v>2.1190000000000002</v>
      </c>
      <c r="M1365">
        <v>8.4420901756004293E-3</v>
      </c>
      <c r="N1365">
        <v>2.1038312215421501E-3</v>
      </c>
      <c r="O1365">
        <v>-8.3714174979702093E-3</v>
      </c>
      <c r="P1365">
        <v>6.1913251719897498E-2</v>
      </c>
      <c r="Q1365">
        <v>0.38705422744629903</v>
      </c>
      <c r="R1365">
        <v>1.4229452903355101E-2</v>
      </c>
      <c r="S1365">
        <v>1.01712411805428E-2</v>
      </c>
      <c r="T1365">
        <v>9.2046804679908195E-3</v>
      </c>
      <c r="U1365">
        <v>1.160700739838E-2</v>
      </c>
      <c r="V1365">
        <v>108.68</v>
      </c>
      <c r="W1365">
        <v>73.449996999999996</v>
      </c>
      <c r="X1365">
        <v>-0.10143700860365699</v>
      </c>
      <c r="Y1365">
        <v>2.1205927310919401E-2</v>
      </c>
      <c r="Z1365">
        <v>0.41538097096235099</v>
      </c>
      <c r="AA1365">
        <v>2.0240007762778598</v>
      </c>
      <c r="AB1365">
        <v>1.96392394783687</v>
      </c>
      <c r="AC1365" t="s">
        <v>250</v>
      </c>
      <c r="AD1365" t="s">
        <v>303</v>
      </c>
      <c r="AE1365" t="s">
        <v>66</v>
      </c>
      <c r="AF1365" t="s">
        <v>90</v>
      </c>
      <c r="AG1365" t="s">
        <v>304</v>
      </c>
      <c r="AI1365">
        <v>80424</v>
      </c>
      <c r="AJ1365">
        <v>1837</v>
      </c>
      <c r="AK1365" t="s">
        <v>305</v>
      </c>
      <c r="AL1365" t="s">
        <v>306</v>
      </c>
      <c r="AM1365" t="s">
        <v>245</v>
      </c>
    </row>
    <row r="1366" spans="1:39" x14ac:dyDescent="0.3">
      <c r="A1366" s="1">
        <v>43634</v>
      </c>
      <c r="B1366" t="s">
        <v>12</v>
      </c>
      <c r="C1366" t="s">
        <v>239</v>
      </c>
      <c r="D1366">
        <v>400</v>
      </c>
      <c r="E1366">
        <v>5</v>
      </c>
      <c r="F1366">
        <v>111.449997</v>
      </c>
      <c r="G1366">
        <v>111.55999799999999</v>
      </c>
      <c r="H1366">
        <v>109.43</v>
      </c>
      <c r="I1366">
        <v>109.599998</v>
      </c>
      <c r="J1366">
        <v>108.894791</v>
      </c>
      <c r="K1366">
        <v>7731200</v>
      </c>
      <c r="L1366">
        <v>2.06</v>
      </c>
      <c r="M1366">
        <v>-1.2602739906990099E-2</v>
      </c>
      <c r="N1366">
        <v>2.0093678071521699E-3</v>
      </c>
      <c r="O1366">
        <v>1.36881028868861E-2</v>
      </c>
      <c r="P1366">
        <v>7.9879115127550304E-2</v>
      </c>
      <c r="Q1366">
        <v>0.38086019443567298</v>
      </c>
      <c r="R1366">
        <v>8.6643597270367502E-3</v>
      </c>
      <c r="S1366">
        <v>1.0455474594434201E-2</v>
      </c>
      <c r="T1366">
        <v>9.5045498993374302E-3</v>
      </c>
      <c r="U1366">
        <v>1.1538539395363E-2</v>
      </c>
      <c r="V1366">
        <v>111.75</v>
      </c>
      <c r="W1366">
        <v>75.389999000000003</v>
      </c>
      <c r="X1366">
        <v>-0.10143700860365699</v>
      </c>
      <c r="Y1366">
        <v>9.6704895497130797E-3</v>
      </c>
      <c r="Z1366">
        <v>0.41443495231810401</v>
      </c>
      <c r="AA1366">
        <v>1.94606708398399</v>
      </c>
      <c r="AB1366">
        <v>2.0280924687913902</v>
      </c>
      <c r="AC1366" t="s">
        <v>250</v>
      </c>
      <c r="AD1366" t="s">
        <v>303</v>
      </c>
      <c r="AE1366" t="s">
        <v>66</v>
      </c>
      <c r="AF1366" t="s">
        <v>90</v>
      </c>
      <c r="AG1366" t="s">
        <v>304</v>
      </c>
      <c r="AI1366">
        <v>80424</v>
      </c>
      <c r="AJ1366">
        <v>1837</v>
      </c>
      <c r="AK1366" t="s">
        <v>305</v>
      </c>
      <c r="AL1366" t="s">
        <v>306</v>
      </c>
      <c r="AM1366" t="s">
        <v>245</v>
      </c>
    </row>
    <row r="1367" spans="1:39" x14ac:dyDescent="0.3">
      <c r="A1367" s="1">
        <v>43635</v>
      </c>
      <c r="B1367" t="s">
        <v>12</v>
      </c>
      <c r="C1367" t="s">
        <v>239</v>
      </c>
      <c r="D1367">
        <v>500</v>
      </c>
      <c r="E1367">
        <v>5</v>
      </c>
      <c r="F1367">
        <v>109.5</v>
      </c>
      <c r="G1367">
        <v>110.730003</v>
      </c>
      <c r="H1367">
        <v>109.260002</v>
      </c>
      <c r="I1367">
        <v>110.419997999999</v>
      </c>
      <c r="J1367">
        <v>109.70951100000001</v>
      </c>
      <c r="K1367">
        <v>7028000</v>
      </c>
      <c r="L1367">
        <v>2.0289999999999999</v>
      </c>
      <c r="M1367">
        <v>7.4538676934168399E-3</v>
      </c>
      <c r="N1367">
        <v>6.7242275903004996E-3</v>
      </c>
      <c r="O1367">
        <v>2.7265655983986298E-2</v>
      </c>
      <c r="P1367">
        <v>8.9100999361892599E-2</v>
      </c>
      <c r="Q1367">
        <v>0.40841653284814999</v>
      </c>
      <c r="R1367">
        <v>9.2209945455477699E-3</v>
      </c>
      <c r="S1367">
        <v>1.0439032673037399E-2</v>
      </c>
      <c r="T1367">
        <v>9.5280233254812392E-3</v>
      </c>
      <c r="U1367">
        <v>1.14632191488511E-2</v>
      </c>
      <c r="V1367">
        <v>111.75</v>
      </c>
      <c r="W1367">
        <v>75.529999000000004</v>
      </c>
      <c r="X1367">
        <v>-0.10143700860365699</v>
      </c>
      <c r="Y1367">
        <v>2.98071681438073E-3</v>
      </c>
      <c r="Z1367">
        <v>0.41294897016318199</v>
      </c>
      <c r="AA1367">
        <v>2.0931305434844898</v>
      </c>
      <c r="AB1367">
        <v>2.0559230804515898</v>
      </c>
      <c r="AC1367" t="s">
        <v>250</v>
      </c>
      <c r="AD1367" t="s">
        <v>303</v>
      </c>
      <c r="AE1367" t="s">
        <v>66</v>
      </c>
      <c r="AF1367" t="s">
        <v>90</v>
      </c>
      <c r="AG1367" t="s">
        <v>304</v>
      </c>
      <c r="AI1367">
        <v>80424</v>
      </c>
      <c r="AJ1367">
        <v>1837</v>
      </c>
      <c r="AK1367" t="s">
        <v>305</v>
      </c>
      <c r="AL1367" t="s">
        <v>306</v>
      </c>
      <c r="AM1367" t="s">
        <v>245</v>
      </c>
    </row>
    <row r="1368" spans="1:39" x14ac:dyDescent="0.3">
      <c r="A1368" s="1">
        <v>43564</v>
      </c>
      <c r="B1368" t="s">
        <v>12</v>
      </c>
      <c r="C1368" t="s">
        <v>239</v>
      </c>
      <c r="D1368">
        <v>200</v>
      </c>
      <c r="E1368">
        <v>6</v>
      </c>
      <c r="F1368">
        <v>104.550003</v>
      </c>
      <c r="G1368">
        <v>104.760002</v>
      </c>
      <c r="H1368">
        <v>104.139999</v>
      </c>
      <c r="I1368">
        <v>104.660004</v>
      </c>
      <c r="J1368">
        <v>103.25773599999999</v>
      </c>
      <c r="K1368">
        <v>5820300</v>
      </c>
      <c r="L1368">
        <v>2.4990000000000001</v>
      </c>
      <c r="M1368">
        <v>-2.9575986114552398E-3</v>
      </c>
      <c r="N1368">
        <v>8.7328851600943398E-3</v>
      </c>
      <c r="O1368">
        <v>6.1574568317842297E-2</v>
      </c>
      <c r="P1368">
        <v>0.131821321466075</v>
      </c>
      <c r="Q1368">
        <v>0.32689018188306501</v>
      </c>
      <c r="R1368">
        <v>6.41851880428858E-3</v>
      </c>
      <c r="S1368">
        <v>6.3209211246151396E-3</v>
      </c>
      <c r="T1368">
        <v>9.2623503018639895E-3</v>
      </c>
      <c r="U1368">
        <v>1.1521320350192E-2</v>
      </c>
      <c r="V1368">
        <v>105.139999</v>
      </c>
      <c r="W1368">
        <v>70.730002999999996</v>
      </c>
      <c r="X1368">
        <v>-0.10143700860365699</v>
      </c>
      <c r="Y1368">
        <v>-6.0859766572597396E-3</v>
      </c>
      <c r="Z1368">
        <v>0.44026498249835</v>
      </c>
      <c r="AA1368">
        <v>2.0958308922984998</v>
      </c>
      <c r="AB1368">
        <v>2.0532684182460299</v>
      </c>
      <c r="AC1368" t="s">
        <v>251</v>
      </c>
      <c r="AD1368" t="s">
        <v>303</v>
      </c>
      <c r="AE1368" t="s">
        <v>66</v>
      </c>
      <c r="AF1368" t="s">
        <v>90</v>
      </c>
      <c r="AG1368" t="s">
        <v>304</v>
      </c>
      <c r="AI1368">
        <v>80424</v>
      </c>
      <c r="AJ1368">
        <v>1837</v>
      </c>
      <c r="AK1368" t="s">
        <v>305</v>
      </c>
      <c r="AL1368" t="s">
        <v>306</v>
      </c>
      <c r="AM1368" t="s">
        <v>245</v>
      </c>
    </row>
    <row r="1369" spans="1:39" x14ac:dyDescent="0.3">
      <c r="A1369" s="1">
        <v>43565</v>
      </c>
      <c r="B1369" t="s">
        <v>12</v>
      </c>
      <c r="C1369" t="s">
        <v>239</v>
      </c>
      <c r="D1369">
        <v>1000</v>
      </c>
      <c r="E1369">
        <v>6</v>
      </c>
      <c r="F1369">
        <v>104.660004</v>
      </c>
      <c r="G1369">
        <v>105</v>
      </c>
      <c r="H1369">
        <v>104.239998</v>
      </c>
      <c r="I1369">
        <v>104.650002</v>
      </c>
      <c r="J1369">
        <v>103.24787099999899</v>
      </c>
      <c r="K1369">
        <v>5394300</v>
      </c>
      <c r="L1369">
        <v>2.4769999999999999</v>
      </c>
      <c r="M1369" s="44">
        <v>-9.5542200047954697E-5</v>
      </c>
      <c r="N1369">
        <v>9.2158225170326999E-3</v>
      </c>
      <c r="O1369">
        <v>4.96601507439959E-2</v>
      </c>
      <c r="P1369">
        <v>0.148191973729245</v>
      </c>
      <c r="Q1369">
        <v>0.32411135312936501</v>
      </c>
      <c r="R1369">
        <v>6.37829138541335E-3</v>
      </c>
      <c r="S1369">
        <v>6.0142647975138103E-3</v>
      </c>
      <c r="T1369">
        <v>8.9579320698561105E-3</v>
      </c>
      <c r="U1369">
        <v>1.1521318233806499E-2</v>
      </c>
      <c r="V1369">
        <v>105.139999</v>
      </c>
      <c r="W1369">
        <v>70.730002999999996</v>
      </c>
      <c r="X1369">
        <v>-0.10143700860365699</v>
      </c>
      <c r="Y1369">
        <v>3.47183783585567E-3</v>
      </c>
      <c r="Z1369">
        <v>0.44400190756904301</v>
      </c>
      <c r="AA1369">
        <v>2.0610864435146601</v>
      </c>
      <c r="AB1369">
        <v>2.0511817100097902</v>
      </c>
      <c r="AC1369" t="s">
        <v>251</v>
      </c>
      <c r="AD1369" t="s">
        <v>303</v>
      </c>
      <c r="AE1369" t="s">
        <v>66</v>
      </c>
      <c r="AF1369" t="s">
        <v>90</v>
      </c>
      <c r="AG1369" t="s">
        <v>304</v>
      </c>
      <c r="AI1369">
        <v>80424</v>
      </c>
      <c r="AJ1369">
        <v>1837</v>
      </c>
      <c r="AK1369" t="s">
        <v>305</v>
      </c>
      <c r="AL1369" t="s">
        <v>306</v>
      </c>
      <c r="AM1369" t="s">
        <v>245</v>
      </c>
    </row>
    <row r="1370" spans="1:39" x14ac:dyDescent="0.3">
      <c r="A1370" s="1">
        <v>43578</v>
      </c>
      <c r="B1370" t="s">
        <v>12</v>
      </c>
      <c r="C1370" t="s">
        <v>246</v>
      </c>
      <c r="D1370">
        <v>200</v>
      </c>
      <c r="E1370">
        <v>6</v>
      </c>
      <c r="F1370">
        <v>104.010002</v>
      </c>
      <c r="G1370">
        <v>104.110001</v>
      </c>
      <c r="H1370">
        <v>102.129997</v>
      </c>
      <c r="I1370">
        <v>103.160004</v>
      </c>
      <c r="J1370">
        <v>102.49623099999999</v>
      </c>
      <c r="K1370">
        <v>15979800</v>
      </c>
      <c r="L1370">
        <v>2.57</v>
      </c>
      <c r="M1370">
        <v>-2.72522761625709E-2</v>
      </c>
      <c r="N1370">
        <v>-1.75738021350485E-2</v>
      </c>
      <c r="O1370">
        <v>1.3549683505180999E-2</v>
      </c>
      <c r="P1370">
        <v>0.138628176788025</v>
      </c>
      <c r="Q1370">
        <v>0.367673683616902</v>
      </c>
      <c r="R1370">
        <v>1.3506509259286601E-2</v>
      </c>
      <c r="S1370">
        <v>7.79478287310802E-3</v>
      </c>
      <c r="T1370">
        <v>9.3661279962414402E-3</v>
      </c>
      <c r="U1370">
        <v>1.1392727679777601E-2</v>
      </c>
      <c r="V1370">
        <v>107.199997</v>
      </c>
      <c r="W1370">
        <v>70.730002999999996</v>
      </c>
      <c r="X1370">
        <v>-0.10143700860365699</v>
      </c>
      <c r="Y1370">
        <v>8.8023511954049196E-3</v>
      </c>
      <c r="Z1370">
        <v>0.42664212486046799</v>
      </c>
      <c r="AA1370">
        <v>2.2143432349297498</v>
      </c>
      <c r="AB1370">
        <v>2.1605862529137898</v>
      </c>
      <c r="AC1370" t="s">
        <v>251</v>
      </c>
      <c r="AD1370" t="s">
        <v>303</v>
      </c>
      <c r="AE1370" t="s">
        <v>66</v>
      </c>
      <c r="AF1370" t="s">
        <v>90</v>
      </c>
      <c r="AG1370" t="s">
        <v>304</v>
      </c>
      <c r="AI1370">
        <v>80424</v>
      </c>
      <c r="AJ1370">
        <v>1837</v>
      </c>
      <c r="AK1370" t="s">
        <v>305</v>
      </c>
      <c r="AL1370" t="s">
        <v>306</v>
      </c>
      <c r="AM1370" t="s">
        <v>245</v>
      </c>
    </row>
    <row r="1371" spans="1:39" x14ac:dyDescent="0.3">
      <c r="A1371" s="1">
        <v>43585</v>
      </c>
      <c r="B1371" t="s">
        <v>12</v>
      </c>
      <c r="C1371" t="s">
        <v>239</v>
      </c>
      <c r="D1371">
        <v>400</v>
      </c>
      <c r="E1371">
        <v>6</v>
      </c>
      <c r="F1371">
        <v>104.860001</v>
      </c>
      <c r="G1371">
        <v>106.620003</v>
      </c>
      <c r="H1371">
        <v>104.660004</v>
      </c>
      <c r="I1371">
        <v>106.480003</v>
      </c>
      <c r="J1371">
        <v>105.79486799999999</v>
      </c>
      <c r="K1371">
        <v>8251300</v>
      </c>
      <c r="L1371">
        <v>2.5089999999999999</v>
      </c>
      <c r="M1371">
        <v>1.6094283482122801E-2</v>
      </c>
      <c r="N1371">
        <v>3.1675984460762197E-2</v>
      </c>
      <c r="O1371">
        <v>3.4936301015358898E-2</v>
      </c>
      <c r="P1371">
        <v>0.136601759130733</v>
      </c>
      <c r="Q1371">
        <v>0.41285518107221703</v>
      </c>
      <c r="R1371">
        <v>1.42676092291656E-2</v>
      </c>
      <c r="S1371">
        <v>9.8099819097028501E-3</v>
      </c>
      <c r="T1371">
        <v>8.1489411447256098E-3</v>
      </c>
      <c r="U1371">
        <v>1.1507922968429601E-2</v>
      </c>
      <c r="V1371">
        <v>107.199997</v>
      </c>
      <c r="W1371">
        <v>70.730002999999996</v>
      </c>
      <c r="X1371">
        <v>-0.10143700860365699</v>
      </c>
      <c r="Y1371">
        <v>9.5096475723260604E-4</v>
      </c>
      <c r="Z1371">
        <v>0.42882131622171599</v>
      </c>
      <c r="AA1371">
        <v>2.4183365253453499</v>
      </c>
      <c r="AB1371">
        <v>2.36667021536925</v>
      </c>
      <c r="AC1371" t="s">
        <v>251</v>
      </c>
      <c r="AD1371" t="s">
        <v>303</v>
      </c>
      <c r="AE1371" t="s">
        <v>66</v>
      </c>
      <c r="AF1371" t="s">
        <v>90</v>
      </c>
      <c r="AG1371" t="s">
        <v>304</v>
      </c>
      <c r="AI1371">
        <v>80424</v>
      </c>
      <c r="AJ1371">
        <v>1837</v>
      </c>
      <c r="AK1371" t="s">
        <v>305</v>
      </c>
      <c r="AL1371" t="s">
        <v>306</v>
      </c>
      <c r="AM1371" t="s">
        <v>245</v>
      </c>
    </row>
    <row r="1372" spans="1:39" x14ac:dyDescent="0.3">
      <c r="A1372" s="1">
        <v>43615</v>
      </c>
      <c r="B1372" t="s">
        <v>12</v>
      </c>
      <c r="C1372" t="s">
        <v>239</v>
      </c>
      <c r="D1372">
        <v>300</v>
      </c>
      <c r="E1372">
        <v>6</v>
      </c>
      <c r="F1372">
        <v>104.370003</v>
      </c>
      <c r="G1372">
        <v>105.370003</v>
      </c>
      <c r="H1372">
        <v>104.370003</v>
      </c>
      <c r="I1372">
        <v>105.33000199999999</v>
      </c>
      <c r="J1372">
        <v>104.65226699999999</v>
      </c>
      <c r="K1372">
        <v>4729200</v>
      </c>
      <c r="L1372">
        <v>2.2269999999999999</v>
      </c>
      <c r="M1372">
        <v>1.08820673049789E-2</v>
      </c>
      <c r="N1372">
        <v>-1.3110320152830601E-2</v>
      </c>
      <c r="O1372">
        <v>5.2353831931820898E-3</v>
      </c>
      <c r="P1372">
        <v>7.3567929770945506E-2</v>
      </c>
      <c r="Q1372">
        <v>0.38510886119862298</v>
      </c>
      <c r="R1372">
        <v>1.1592044640615499E-2</v>
      </c>
      <c r="S1372">
        <v>9.7557889022189606E-3</v>
      </c>
      <c r="T1372">
        <v>8.5830528425553804E-3</v>
      </c>
      <c r="U1372">
        <v>1.16073446106692E-2</v>
      </c>
      <c r="V1372">
        <v>108.68</v>
      </c>
      <c r="W1372">
        <v>72.800003000000004</v>
      </c>
      <c r="X1372">
        <v>-0.10143700860365699</v>
      </c>
      <c r="Y1372">
        <v>2.0962723552933101E-3</v>
      </c>
      <c r="Z1372">
        <v>0.41507668001690401</v>
      </c>
      <c r="AA1372">
        <v>2.0188695385425901</v>
      </c>
      <c r="AB1372">
        <v>2.0353831514216201</v>
      </c>
      <c r="AC1372" t="s">
        <v>251</v>
      </c>
      <c r="AD1372" t="s">
        <v>303</v>
      </c>
      <c r="AE1372" t="s">
        <v>66</v>
      </c>
      <c r="AF1372" t="s">
        <v>90</v>
      </c>
      <c r="AG1372" t="s">
        <v>304</v>
      </c>
      <c r="AI1372">
        <v>80424</v>
      </c>
      <c r="AJ1372">
        <v>1837</v>
      </c>
      <c r="AK1372" t="s">
        <v>305</v>
      </c>
      <c r="AL1372" t="s">
        <v>306</v>
      </c>
      <c r="AM1372" t="s">
        <v>245</v>
      </c>
    </row>
    <row r="1373" spans="1:39" x14ac:dyDescent="0.3">
      <c r="A1373" s="1">
        <v>43630</v>
      </c>
      <c r="B1373" t="s">
        <v>12</v>
      </c>
      <c r="C1373" t="s">
        <v>239</v>
      </c>
      <c r="D1373">
        <v>1100</v>
      </c>
      <c r="E1373">
        <v>6</v>
      </c>
      <c r="F1373">
        <v>110.970001</v>
      </c>
      <c r="G1373">
        <v>111.75</v>
      </c>
      <c r="H1373">
        <v>110.650002</v>
      </c>
      <c r="I1373">
        <v>111.199997</v>
      </c>
      <c r="J1373">
        <v>110.484496999999</v>
      </c>
      <c r="K1373">
        <v>6438100</v>
      </c>
      <c r="L1373">
        <v>2.093</v>
      </c>
      <c r="M1373">
        <v>2.61130177866105E-3</v>
      </c>
      <c r="N1373">
        <v>2.2094853487367502E-2</v>
      </c>
      <c r="O1373">
        <v>5.1672053673915801E-2</v>
      </c>
      <c r="P1373">
        <v>8.9086859277647104E-2</v>
      </c>
      <c r="Q1373">
        <v>0.40718299105504902</v>
      </c>
      <c r="R1373">
        <v>4.4128842349387704E-3</v>
      </c>
      <c r="S1373">
        <v>1.0465685419621101E-2</v>
      </c>
      <c r="T1373">
        <v>9.4285431351702597E-3</v>
      </c>
      <c r="U1373">
        <v>1.15598417651342E-2</v>
      </c>
      <c r="V1373">
        <v>111.75</v>
      </c>
      <c r="W1373">
        <v>75.389999000000003</v>
      </c>
      <c r="X1373">
        <v>-0.10143700860365699</v>
      </c>
      <c r="Y1373">
        <v>-1.6128120944145399E-3</v>
      </c>
      <c r="Z1373">
        <v>0.420138037663074</v>
      </c>
      <c r="AA1373">
        <v>2.09474199657372</v>
      </c>
      <c r="AB1373">
        <v>2.0178116270612101</v>
      </c>
      <c r="AC1373" t="s">
        <v>251</v>
      </c>
      <c r="AD1373" t="s">
        <v>303</v>
      </c>
      <c r="AE1373" t="s">
        <v>66</v>
      </c>
      <c r="AF1373" t="s">
        <v>90</v>
      </c>
      <c r="AG1373" t="s">
        <v>304</v>
      </c>
      <c r="AI1373">
        <v>80424</v>
      </c>
      <c r="AJ1373">
        <v>1837</v>
      </c>
      <c r="AK1373" t="s">
        <v>305</v>
      </c>
      <c r="AL1373" t="s">
        <v>306</v>
      </c>
      <c r="AM1373" t="s">
        <v>245</v>
      </c>
    </row>
    <row r="1374" spans="1:39" x14ac:dyDescent="0.3">
      <c r="A1374" s="1">
        <v>43591</v>
      </c>
      <c r="B1374" t="s">
        <v>12</v>
      </c>
      <c r="C1374" t="s">
        <v>239</v>
      </c>
      <c r="D1374">
        <v>1000</v>
      </c>
      <c r="E1374">
        <v>7</v>
      </c>
      <c r="F1374">
        <v>105.120003</v>
      </c>
      <c r="G1374">
        <v>105.82</v>
      </c>
      <c r="H1374">
        <v>105.040001</v>
      </c>
      <c r="I1374">
        <v>105.68</v>
      </c>
      <c r="J1374">
        <v>105.000014999999</v>
      </c>
      <c r="K1374">
        <v>4890400</v>
      </c>
      <c r="L1374">
        <v>2.5</v>
      </c>
      <c r="M1374">
        <v>-3.7779112999673302E-3</v>
      </c>
      <c r="N1374">
        <v>8.5527648653208801E-3</v>
      </c>
      <c r="O1374">
        <v>2.60437037578603E-2</v>
      </c>
      <c r="P1374">
        <v>8.21757712086537E-2</v>
      </c>
      <c r="Q1374">
        <v>0.42542934243897201</v>
      </c>
      <c r="R1374">
        <v>1.15507081148344E-2</v>
      </c>
      <c r="S1374">
        <v>1.0453128287315899E-2</v>
      </c>
      <c r="T1374">
        <v>7.9622194352365096E-3</v>
      </c>
      <c r="U1374">
        <v>1.1497382116628201E-2</v>
      </c>
      <c r="V1374">
        <v>107.199997</v>
      </c>
      <c r="W1374">
        <v>71.110000999999997</v>
      </c>
      <c r="X1374">
        <v>-0.10143700860365699</v>
      </c>
      <c r="Y1374">
        <v>-4.4810132310555703E-3</v>
      </c>
      <c r="Z1374">
        <v>0.42859469428179803</v>
      </c>
      <c r="AA1374">
        <v>2.4227137353900599</v>
      </c>
      <c r="AB1374">
        <v>2.4175862156349099</v>
      </c>
      <c r="AC1374" t="s">
        <v>252</v>
      </c>
      <c r="AD1374" t="s">
        <v>303</v>
      </c>
      <c r="AE1374" t="s">
        <v>66</v>
      </c>
      <c r="AF1374" t="s">
        <v>90</v>
      </c>
      <c r="AG1374" t="s">
        <v>304</v>
      </c>
      <c r="AI1374">
        <v>80424</v>
      </c>
      <c r="AJ1374">
        <v>1837</v>
      </c>
      <c r="AK1374" t="s">
        <v>305</v>
      </c>
      <c r="AL1374" t="s">
        <v>306</v>
      </c>
      <c r="AM1374" t="s">
        <v>245</v>
      </c>
    </row>
    <row r="1375" spans="1:39" x14ac:dyDescent="0.3">
      <c r="A1375" s="1">
        <v>43592</v>
      </c>
      <c r="B1375" t="s">
        <v>12</v>
      </c>
      <c r="C1375" t="s">
        <v>246</v>
      </c>
      <c r="D1375">
        <v>100</v>
      </c>
      <c r="E1375">
        <v>7</v>
      </c>
      <c r="F1375">
        <v>105.029999</v>
      </c>
      <c r="G1375">
        <v>105.58000199999999</v>
      </c>
      <c r="H1375">
        <v>104.099998</v>
      </c>
      <c r="I1375">
        <v>104.699997</v>
      </c>
      <c r="J1375">
        <v>104.026314</v>
      </c>
      <c r="K1375">
        <v>6021700</v>
      </c>
      <c r="L1375">
        <v>2.448</v>
      </c>
      <c r="M1375">
        <v>-9.3166066464813006E-3</v>
      </c>
      <c r="N1375">
        <v>-1.6858125263283199E-2</v>
      </c>
      <c r="O1375">
        <v>1.9237637618862699E-2</v>
      </c>
      <c r="P1375">
        <v>7.8895966643828197E-2</v>
      </c>
      <c r="Q1375">
        <v>0.40122963069569001</v>
      </c>
      <c r="R1375">
        <v>8.9336346229924E-3</v>
      </c>
      <c r="S1375">
        <v>1.06662141119834E-2</v>
      </c>
      <c r="T1375">
        <v>8.0214951287861901E-3</v>
      </c>
      <c r="U1375">
        <v>1.1487792859508499E-2</v>
      </c>
      <c r="V1375">
        <v>107.199997</v>
      </c>
      <c r="W1375">
        <v>71.110000999999997</v>
      </c>
      <c r="X1375">
        <v>-0.10143700860365699</v>
      </c>
      <c r="Y1375">
        <v>-1.6649488130547601E-2</v>
      </c>
      <c r="Z1375">
        <v>0.42698786220610502</v>
      </c>
      <c r="AA1375">
        <v>2.26516061565543</v>
      </c>
      <c r="AB1375">
        <v>2.38695103369693</v>
      </c>
      <c r="AC1375" t="s">
        <v>252</v>
      </c>
      <c r="AD1375" t="s">
        <v>303</v>
      </c>
      <c r="AE1375" t="s">
        <v>66</v>
      </c>
      <c r="AF1375" t="s">
        <v>90</v>
      </c>
      <c r="AG1375" t="s">
        <v>304</v>
      </c>
      <c r="AI1375">
        <v>80424</v>
      </c>
      <c r="AJ1375">
        <v>1837</v>
      </c>
      <c r="AK1375" t="s">
        <v>305</v>
      </c>
      <c r="AL1375" t="s">
        <v>306</v>
      </c>
      <c r="AM1375" t="s">
        <v>245</v>
      </c>
    </row>
    <row r="1376" spans="1:39" x14ac:dyDescent="0.3">
      <c r="A1376" s="1">
        <v>43605</v>
      </c>
      <c r="B1376" t="s">
        <v>12</v>
      </c>
      <c r="C1376" t="s">
        <v>246</v>
      </c>
      <c r="D1376">
        <v>300</v>
      </c>
      <c r="E1376">
        <v>7</v>
      </c>
      <c r="F1376">
        <v>107.44000200000001</v>
      </c>
      <c r="G1376">
        <v>108.129997</v>
      </c>
      <c r="H1376">
        <v>107.139999</v>
      </c>
      <c r="I1376">
        <v>107.33000199999999</v>
      </c>
      <c r="J1376">
        <v>106.639397</v>
      </c>
      <c r="K1376">
        <v>6565300</v>
      </c>
      <c r="L1376">
        <v>2.4159999999999999</v>
      </c>
      <c r="M1376">
        <v>-1.1173863142887E-3</v>
      </c>
      <c r="N1376">
        <v>1.14319176654166E-2</v>
      </c>
      <c r="O1376">
        <v>1.3885182907740001E-2</v>
      </c>
      <c r="P1376">
        <v>7.7871757934415795E-2</v>
      </c>
      <c r="Q1376">
        <v>0.40513502194110801</v>
      </c>
      <c r="R1376">
        <v>8.8819806605841996E-3</v>
      </c>
      <c r="S1376">
        <v>1.16088483263041E-2</v>
      </c>
      <c r="T1376">
        <v>8.1754593440434894E-3</v>
      </c>
      <c r="U1376">
        <v>1.1519580751008601E-2</v>
      </c>
      <c r="V1376">
        <v>108.68</v>
      </c>
      <c r="W1376">
        <v>72.800003000000004</v>
      </c>
      <c r="X1376">
        <v>-0.10143700860365699</v>
      </c>
      <c r="Y1376">
        <v>-6.7722580366252503E-3</v>
      </c>
      <c r="Z1376">
        <v>0.41643720197586498</v>
      </c>
      <c r="AA1376">
        <v>2.1757369231375798</v>
      </c>
      <c r="AB1376">
        <v>2.2266409884442502</v>
      </c>
      <c r="AC1376" t="s">
        <v>252</v>
      </c>
      <c r="AD1376" t="s">
        <v>303</v>
      </c>
      <c r="AE1376" t="s">
        <v>66</v>
      </c>
      <c r="AF1376" t="s">
        <v>90</v>
      </c>
      <c r="AG1376" t="s">
        <v>304</v>
      </c>
      <c r="AI1376">
        <v>80424</v>
      </c>
      <c r="AJ1376">
        <v>1837</v>
      </c>
      <c r="AK1376" t="s">
        <v>305</v>
      </c>
      <c r="AL1376" t="s">
        <v>306</v>
      </c>
      <c r="AM1376" t="s">
        <v>245</v>
      </c>
    </row>
    <row r="1377" spans="1:39" x14ac:dyDescent="0.3">
      <c r="A1377" s="1">
        <v>43621</v>
      </c>
      <c r="B1377" t="s">
        <v>12</v>
      </c>
      <c r="C1377" t="s">
        <v>239</v>
      </c>
      <c r="D1377">
        <v>700</v>
      </c>
      <c r="E1377">
        <v>7</v>
      </c>
      <c r="F1377">
        <v>105.239998</v>
      </c>
      <c r="G1377">
        <v>106.75</v>
      </c>
      <c r="H1377">
        <v>104.889999</v>
      </c>
      <c r="I1377">
        <v>106.730003</v>
      </c>
      <c r="J1377">
        <v>106.04325900000001</v>
      </c>
      <c r="K1377">
        <v>6481700</v>
      </c>
      <c r="L1377">
        <v>2.1230000000000002</v>
      </c>
      <c r="M1377">
        <v>1.9394227029292901E-2</v>
      </c>
      <c r="N1377">
        <v>2.4086070596418398E-2</v>
      </c>
      <c r="O1377">
        <v>6.1087103193333096E-3</v>
      </c>
      <c r="P1377">
        <v>8.2923444002405103E-2</v>
      </c>
      <c r="Q1377">
        <v>0.39655885841773297</v>
      </c>
      <c r="R1377">
        <v>1.63110776443855E-2</v>
      </c>
      <c r="S1377">
        <v>1.09675149051263E-2</v>
      </c>
      <c r="T1377">
        <v>9.4853394551174895E-3</v>
      </c>
      <c r="U1377">
        <v>1.1649624990847301E-2</v>
      </c>
      <c r="V1377">
        <v>108.68</v>
      </c>
      <c r="W1377">
        <v>73.599997999999999</v>
      </c>
      <c r="X1377">
        <v>-0.10143700860365699</v>
      </c>
      <c r="Y1377">
        <v>8.1287266899663802E-3</v>
      </c>
      <c r="Z1377">
        <v>0.41913089599582098</v>
      </c>
      <c r="AA1377">
        <v>2.0714859429677999</v>
      </c>
      <c r="AB1377">
        <v>1.98943292652401</v>
      </c>
      <c r="AC1377" t="s">
        <v>252</v>
      </c>
      <c r="AD1377" t="s">
        <v>303</v>
      </c>
      <c r="AE1377" t="s">
        <v>66</v>
      </c>
      <c r="AF1377" t="s">
        <v>90</v>
      </c>
      <c r="AG1377" t="s">
        <v>304</v>
      </c>
      <c r="AI1377">
        <v>80424</v>
      </c>
      <c r="AJ1377">
        <v>1837</v>
      </c>
      <c r="AK1377" t="s">
        <v>305</v>
      </c>
      <c r="AL1377" t="s">
        <v>306</v>
      </c>
      <c r="AM1377" t="s">
        <v>245</v>
      </c>
    </row>
    <row r="1378" spans="1:39" x14ac:dyDescent="0.3">
      <c r="A1378" s="1">
        <v>43623</v>
      </c>
      <c r="B1378" t="s">
        <v>12</v>
      </c>
      <c r="C1378" t="s">
        <v>246</v>
      </c>
      <c r="D1378">
        <v>400</v>
      </c>
      <c r="E1378">
        <v>7</v>
      </c>
      <c r="F1378">
        <v>107.739998</v>
      </c>
      <c r="G1378">
        <v>109.379997</v>
      </c>
      <c r="H1378">
        <v>107.739998</v>
      </c>
      <c r="I1378">
        <v>108.769997</v>
      </c>
      <c r="J1378">
        <v>108.07012899999999</v>
      </c>
      <c r="K1378">
        <v>8063400</v>
      </c>
      <c r="L1378">
        <v>2.0840000000000001</v>
      </c>
      <c r="M1378">
        <v>1.28616239168809E-2</v>
      </c>
      <c r="N1378">
        <v>5.5380679199567899E-2</v>
      </c>
      <c r="O1378">
        <v>3.8136472616956102E-2</v>
      </c>
      <c r="P1378">
        <v>0.107126773329096</v>
      </c>
      <c r="Q1378">
        <v>0.41320295844882299</v>
      </c>
      <c r="R1378">
        <v>5.2544812879871602E-3</v>
      </c>
      <c r="S1378">
        <v>1.1047119328534799E-2</v>
      </c>
      <c r="T1378">
        <v>9.5804605292660397E-3</v>
      </c>
      <c r="U1378">
        <v>1.16691890347662E-2</v>
      </c>
      <c r="V1378">
        <v>109.379997</v>
      </c>
      <c r="W1378">
        <v>74.099997999999999</v>
      </c>
      <c r="X1378">
        <v>-0.10143700860365699</v>
      </c>
      <c r="Y1378">
        <v>1.0442979367750601E-2</v>
      </c>
      <c r="Z1378">
        <v>0.42278492946671298</v>
      </c>
      <c r="AA1378">
        <v>2.1545623110776</v>
      </c>
      <c r="AB1378">
        <v>2.0740281296821101</v>
      </c>
      <c r="AC1378" t="s">
        <v>252</v>
      </c>
      <c r="AD1378" t="s">
        <v>303</v>
      </c>
      <c r="AE1378" t="s">
        <v>66</v>
      </c>
      <c r="AF1378" t="s">
        <v>90</v>
      </c>
      <c r="AG1378" t="s">
        <v>304</v>
      </c>
      <c r="AI1378">
        <v>80424</v>
      </c>
      <c r="AJ1378">
        <v>1837</v>
      </c>
      <c r="AK1378" t="s">
        <v>305</v>
      </c>
      <c r="AL1378" t="s">
        <v>306</v>
      </c>
      <c r="AM1378" t="s">
        <v>245</v>
      </c>
    </row>
    <row r="1379" spans="1:39" x14ac:dyDescent="0.3">
      <c r="A1379" s="1">
        <v>43633</v>
      </c>
      <c r="B1379" t="s">
        <v>12</v>
      </c>
      <c r="C1379" t="s">
        <v>239</v>
      </c>
      <c r="D1379">
        <v>1200</v>
      </c>
      <c r="E1379">
        <v>7</v>
      </c>
      <c r="F1379">
        <v>111.160004</v>
      </c>
      <c r="G1379">
        <v>111.209999</v>
      </c>
      <c r="H1379">
        <v>110.239998</v>
      </c>
      <c r="I1379">
        <v>110.989998</v>
      </c>
      <c r="J1379">
        <v>110.275848</v>
      </c>
      <c r="K1379">
        <v>6020000</v>
      </c>
      <c r="L1379">
        <v>2.0859999999999999</v>
      </c>
      <c r="M1379">
        <v>-1.8902766448182901E-3</v>
      </c>
      <c r="N1379">
        <v>2.0664337746382901E-2</v>
      </c>
      <c r="O1379">
        <v>3.9418953539842899E-2</v>
      </c>
      <c r="P1379">
        <v>9.6316472817380205E-2</v>
      </c>
      <c r="Q1379">
        <v>0.41158950819380202</v>
      </c>
      <c r="R1379">
        <v>4.8344982680590702E-3</v>
      </c>
      <c r="S1379">
        <v>1.03442208332761E-2</v>
      </c>
      <c r="T1379">
        <v>9.3418629738731204E-3</v>
      </c>
      <c r="U1379">
        <v>1.15511544897613E-2</v>
      </c>
      <c r="V1379">
        <v>111.75</v>
      </c>
      <c r="W1379">
        <v>75.389999000000003</v>
      </c>
      <c r="X1379">
        <v>-0.10143700860365699</v>
      </c>
      <c r="Y1379">
        <v>9.3131563797728401E-4</v>
      </c>
      <c r="Z1379">
        <v>0.42088626576869298</v>
      </c>
      <c r="AA1379">
        <v>2.1138122240639601</v>
      </c>
      <c r="AB1379">
        <v>2.03239504719228</v>
      </c>
      <c r="AC1379" t="s">
        <v>252</v>
      </c>
      <c r="AD1379" t="s">
        <v>303</v>
      </c>
      <c r="AE1379" t="s">
        <v>66</v>
      </c>
      <c r="AF1379" t="s">
        <v>90</v>
      </c>
      <c r="AG1379" t="s">
        <v>304</v>
      </c>
      <c r="AI1379">
        <v>80424</v>
      </c>
      <c r="AJ1379">
        <v>1837</v>
      </c>
      <c r="AK1379" t="s">
        <v>305</v>
      </c>
      <c r="AL1379" t="s">
        <v>306</v>
      </c>
      <c r="AM1379" t="s">
        <v>245</v>
      </c>
    </row>
    <row r="1380" spans="1:39" x14ac:dyDescent="0.3">
      <c r="A1380" s="1">
        <v>43602</v>
      </c>
      <c r="B1380" t="s">
        <v>12</v>
      </c>
      <c r="C1380" t="s">
        <v>239</v>
      </c>
      <c r="D1380">
        <v>200</v>
      </c>
      <c r="E1380">
        <v>8</v>
      </c>
      <c r="F1380">
        <v>107.269997</v>
      </c>
      <c r="G1380">
        <v>108</v>
      </c>
      <c r="H1380">
        <v>107.260002</v>
      </c>
      <c r="I1380">
        <v>107.449997</v>
      </c>
      <c r="J1380">
        <v>106.758620999999</v>
      </c>
      <c r="K1380">
        <v>6370200</v>
      </c>
      <c r="L1380">
        <v>2.3929999999999998</v>
      </c>
      <c r="M1380">
        <v>-6.1236854036833197E-3</v>
      </c>
      <c r="N1380">
        <v>1.34921042968535E-2</v>
      </c>
      <c r="O1380">
        <v>1.6665792359090301E-2</v>
      </c>
      <c r="P1380">
        <v>9.4205766253348103E-2</v>
      </c>
      <c r="Q1380">
        <v>0.41208333629587801</v>
      </c>
      <c r="R1380">
        <v>8.7311083877271798E-3</v>
      </c>
      <c r="S1380">
        <v>1.1604040612139099E-2</v>
      </c>
      <c r="T1380">
        <v>8.3566150135889004E-3</v>
      </c>
      <c r="U1380">
        <v>1.15213476177257E-2</v>
      </c>
      <c r="V1380">
        <v>108.68</v>
      </c>
      <c r="W1380">
        <v>72.800003000000004</v>
      </c>
      <c r="X1380">
        <v>-0.10143700860365699</v>
      </c>
      <c r="Y1380">
        <v>-5.8544371529206298E-3</v>
      </c>
      <c r="Z1380">
        <v>0.41627449862420302</v>
      </c>
      <c r="AA1380">
        <v>2.2278492207985798</v>
      </c>
      <c r="AB1380">
        <v>2.2383651786578702</v>
      </c>
      <c r="AC1380" t="s">
        <v>253</v>
      </c>
      <c r="AD1380" t="s">
        <v>303</v>
      </c>
      <c r="AE1380" t="s">
        <v>66</v>
      </c>
      <c r="AF1380" t="s">
        <v>90</v>
      </c>
      <c r="AG1380" t="s">
        <v>304</v>
      </c>
      <c r="AI1380">
        <v>80424</v>
      </c>
      <c r="AJ1380">
        <v>1837</v>
      </c>
      <c r="AK1380" t="s">
        <v>305</v>
      </c>
      <c r="AL1380" t="s">
        <v>306</v>
      </c>
      <c r="AM1380" t="s">
        <v>245</v>
      </c>
    </row>
    <row r="1381" spans="1:39" x14ac:dyDescent="0.3">
      <c r="A1381" s="1">
        <v>43606</v>
      </c>
      <c r="B1381" t="s">
        <v>12</v>
      </c>
      <c r="C1381" t="s">
        <v>239</v>
      </c>
      <c r="D1381">
        <v>1100</v>
      </c>
      <c r="E1381">
        <v>8</v>
      </c>
      <c r="F1381">
        <v>107.470001</v>
      </c>
      <c r="G1381">
        <v>107.540001</v>
      </c>
      <c r="H1381">
        <v>106.290001</v>
      </c>
      <c r="I1381">
        <v>106.370003</v>
      </c>
      <c r="J1381">
        <v>105.68557699999999</v>
      </c>
      <c r="K1381">
        <v>5226400</v>
      </c>
      <c r="L1381">
        <v>2.4260000000000002</v>
      </c>
      <c r="M1381">
        <v>-8.9845899733647008E-3</v>
      </c>
      <c r="N1381">
        <v>7.26527254388451E-3</v>
      </c>
      <c r="O1381">
        <v>3.01288222978749E-3</v>
      </c>
      <c r="P1381">
        <v>7.6013114416578195E-2</v>
      </c>
      <c r="Q1381">
        <v>0.40306977118410198</v>
      </c>
      <c r="R1381">
        <v>9.8570976647355396E-3</v>
      </c>
      <c r="S1381">
        <v>1.17829232800883E-2</v>
      </c>
      <c r="T1381">
        <v>8.2094046172614208E-3</v>
      </c>
      <c r="U1381">
        <v>1.15264039695398E-2</v>
      </c>
      <c r="V1381">
        <v>108.68</v>
      </c>
      <c r="W1381">
        <v>72.800003000000004</v>
      </c>
      <c r="X1381">
        <v>-0.10143700860365699</v>
      </c>
      <c r="Y1381">
        <v>8.4599491109458805E-3</v>
      </c>
      <c r="Z1381">
        <v>0.410497512525483</v>
      </c>
      <c r="AA1381">
        <v>2.15330517330997</v>
      </c>
      <c r="AB1381">
        <v>2.22210281707211</v>
      </c>
      <c r="AC1381" t="s">
        <v>253</v>
      </c>
      <c r="AD1381" t="s">
        <v>303</v>
      </c>
      <c r="AE1381" t="s">
        <v>66</v>
      </c>
      <c r="AF1381" t="s">
        <v>90</v>
      </c>
      <c r="AG1381" t="s">
        <v>304</v>
      </c>
      <c r="AI1381">
        <v>80424</v>
      </c>
      <c r="AJ1381">
        <v>1837</v>
      </c>
      <c r="AK1381" t="s">
        <v>305</v>
      </c>
      <c r="AL1381" t="s">
        <v>306</v>
      </c>
      <c r="AM1381" t="s">
        <v>245</v>
      </c>
    </row>
    <row r="1382" spans="1:39" x14ac:dyDescent="0.3">
      <c r="A1382" s="1">
        <v>43609</v>
      </c>
      <c r="B1382" t="s">
        <v>12</v>
      </c>
      <c r="C1382" t="s">
        <v>239</v>
      </c>
      <c r="D1382">
        <v>500</v>
      </c>
      <c r="E1382">
        <v>8</v>
      </c>
      <c r="F1382">
        <v>107.150002</v>
      </c>
      <c r="G1382">
        <v>107.44000200000001</v>
      </c>
      <c r="H1382">
        <v>106.540001</v>
      </c>
      <c r="I1382">
        <v>106.69000200000001</v>
      </c>
      <c r="J1382">
        <v>106.00351699999899</v>
      </c>
      <c r="K1382">
        <v>4372100</v>
      </c>
      <c r="L1382">
        <v>2.3239999999999998</v>
      </c>
      <c r="M1382">
        <v>-6.5589515996136998E-4</v>
      </c>
      <c r="N1382">
        <v>-7.0981348231892397E-3</v>
      </c>
      <c r="O1382">
        <v>2.8521755718566699E-2</v>
      </c>
      <c r="P1382">
        <v>7.6100228239829495E-2</v>
      </c>
      <c r="Q1382">
        <v>0.39618401659070801</v>
      </c>
      <c r="R1382">
        <v>4.5622515674715704E-3</v>
      </c>
      <c r="S1382">
        <v>1.00505656194909E-2</v>
      </c>
      <c r="T1382">
        <v>8.1279658194921799E-3</v>
      </c>
      <c r="U1382">
        <v>1.1519582145986499E-2</v>
      </c>
      <c r="V1382">
        <v>108.68</v>
      </c>
      <c r="W1382">
        <v>72.800003000000004</v>
      </c>
      <c r="X1382">
        <v>-0.10143700860365699</v>
      </c>
      <c r="Y1382">
        <v>1.3526439988342199E-3</v>
      </c>
      <c r="Z1382">
        <v>0.406846149816252</v>
      </c>
      <c r="AA1382">
        <v>2.0931078637237199</v>
      </c>
      <c r="AB1382">
        <v>2.1316103341637098</v>
      </c>
      <c r="AC1382" t="s">
        <v>253</v>
      </c>
      <c r="AD1382" t="s">
        <v>303</v>
      </c>
      <c r="AE1382" t="s">
        <v>66</v>
      </c>
      <c r="AF1382" t="s">
        <v>90</v>
      </c>
      <c r="AG1382" t="s">
        <v>304</v>
      </c>
      <c r="AI1382">
        <v>80424</v>
      </c>
      <c r="AJ1382">
        <v>1837</v>
      </c>
      <c r="AK1382" t="s">
        <v>305</v>
      </c>
      <c r="AL1382" t="s">
        <v>306</v>
      </c>
      <c r="AM1382" t="s">
        <v>245</v>
      </c>
    </row>
    <row r="1383" spans="1:39" x14ac:dyDescent="0.3">
      <c r="A1383" s="1">
        <v>43598</v>
      </c>
      <c r="B1383" t="s">
        <v>12</v>
      </c>
      <c r="C1383" t="s">
        <v>239</v>
      </c>
      <c r="D1383">
        <v>700</v>
      </c>
      <c r="E1383">
        <v>9</v>
      </c>
      <c r="F1383">
        <v>105.139999</v>
      </c>
      <c r="G1383">
        <v>106.589996</v>
      </c>
      <c r="H1383">
        <v>104.849998</v>
      </c>
      <c r="I1383">
        <v>106.110001</v>
      </c>
      <c r="J1383">
        <v>105.427246</v>
      </c>
      <c r="K1383">
        <v>7575500</v>
      </c>
      <c r="L1383">
        <v>2.4049999999999998</v>
      </c>
      <c r="M1383">
        <v>9.42800317148267E-4</v>
      </c>
      <c r="N1383">
        <v>4.0606106357592301E-3</v>
      </c>
      <c r="O1383">
        <v>2.0888491876586701E-2</v>
      </c>
      <c r="P1383">
        <v>8.3791282121599406E-2</v>
      </c>
      <c r="Q1383">
        <v>0.40471523694712502</v>
      </c>
      <c r="R1383">
        <v>1.05266125233328E-2</v>
      </c>
      <c r="S1383">
        <v>1.1067848212719099E-2</v>
      </c>
      <c r="T1383">
        <v>8.2123530190277294E-3</v>
      </c>
      <c r="U1383">
        <v>1.14827336189637E-2</v>
      </c>
      <c r="V1383">
        <v>107.199997</v>
      </c>
      <c r="W1383">
        <v>72.599997999999999</v>
      </c>
      <c r="X1383">
        <v>-0.10143700860365699</v>
      </c>
      <c r="Y1383">
        <v>-2.4426469085879299E-2</v>
      </c>
      <c r="Z1383">
        <v>0.41536182119367998</v>
      </c>
      <c r="AA1383">
        <v>2.23435787420568</v>
      </c>
      <c r="AB1383">
        <v>2.2803313982903299</v>
      </c>
      <c r="AC1383" t="s">
        <v>254</v>
      </c>
      <c r="AD1383" t="s">
        <v>303</v>
      </c>
      <c r="AE1383" t="s">
        <v>66</v>
      </c>
      <c r="AF1383" t="s">
        <v>90</v>
      </c>
      <c r="AG1383" t="s">
        <v>304</v>
      </c>
      <c r="AI1383">
        <v>80424</v>
      </c>
      <c r="AJ1383">
        <v>1837</v>
      </c>
      <c r="AK1383" t="s">
        <v>305</v>
      </c>
      <c r="AL1383" t="s">
        <v>306</v>
      </c>
      <c r="AM1383" t="s">
        <v>245</v>
      </c>
    </row>
    <row r="1384" spans="1:39" x14ac:dyDescent="0.3">
      <c r="A1384" s="1">
        <v>43614</v>
      </c>
      <c r="B1384" t="s">
        <v>12</v>
      </c>
      <c r="C1384" t="s">
        <v>239</v>
      </c>
      <c r="D1384">
        <v>500</v>
      </c>
      <c r="E1384">
        <v>9</v>
      </c>
      <c r="F1384">
        <v>103.959999</v>
      </c>
      <c r="G1384">
        <v>104.80999799999999</v>
      </c>
      <c r="H1384">
        <v>103.699997</v>
      </c>
      <c r="I1384">
        <v>104.19000200000001</v>
      </c>
      <c r="J1384">
        <v>103.519607999999</v>
      </c>
      <c r="K1384">
        <v>7137300</v>
      </c>
      <c r="L1384">
        <v>2.2360000000000002</v>
      </c>
      <c r="M1384">
        <v>-2.5880123455830498E-3</v>
      </c>
      <c r="N1384">
        <v>-2.07073873049286E-2</v>
      </c>
      <c r="O1384">
        <v>-1.5901247472001299E-2</v>
      </c>
      <c r="P1384">
        <v>5.9039525896756803E-2</v>
      </c>
      <c r="Q1384">
        <v>0.370721964862049</v>
      </c>
      <c r="R1384">
        <v>9.7274194172595509E-3</v>
      </c>
      <c r="S1384">
        <v>9.6982402616396703E-3</v>
      </c>
      <c r="T1384">
        <v>8.5127250953023099E-3</v>
      </c>
      <c r="U1384">
        <v>1.15965302794468E-2</v>
      </c>
      <c r="V1384">
        <v>108.68</v>
      </c>
      <c r="W1384">
        <v>72.800003000000004</v>
      </c>
      <c r="X1384">
        <v>-0.10143700860365699</v>
      </c>
      <c r="Y1384">
        <v>-6.9359101493404697E-3</v>
      </c>
      <c r="Z1384">
        <v>0.414411670373383</v>
      </c>
      <c r="AA1384">
        <v>1.9439410495321301</v>
      </c>
      <c r="AB1384">
        <v>2.0551171552371099</v>
      </c>
      <c r="AC1384" t="s">
        <v>254</v>
      </c>
      <c r="AD1384" t="s">
        <v>303</v>
      </c>
      <c r="AE1384" t="s">
        <v>66</v>
      </c>
      <c r="AF1384" t="s">
        <v>90</v>
      </c>
      <c r="AG1384" t="s">
        <v>304</v>
      </c>
      <c r="AI1384">
        <v>80424</v>
      </c>
      <c r="AJ1384">
        <v>1837</v>
      </c>
      <c r="AK1384" t="s">
        <v>305</v>
      </c>
      <c r="AL1384" t="s">
        <v>306</v>
      </c>
      <c r="AM1384" t="s">
        <v>245</v>
      </c>
    </row>
    <row r="1385" spans="1:39" x14ac:dyDescent="0.3">
      <c r="A1385" s="1">
        <v>43621</v>
      </c>
      <c r="B1385" t="s">
        <v>12</v>
      </c>
      <c r="C1385" t="s">
        <v>246</v>
      </c>
      <c r="D1385">
        <v>800</v>
      </c>
      <c r="E1385">
        <v>9</v>
      </c>
      <c r="F1385">
        <v>105.239998</v>
      </c>
      <c r="G1385">
        <v>106.75</v>
      </c>
      <c r="H1385">
        <v>104.889999</v>
      </c>
      <c r="I1385">
        <v>106.730003</v>
      </c>
      <c r="J1385">
        <v>106.04325900000001</v>
      </c>
      <c r="K1385">
        <v>6481700</v>
      </c>
      <c r="L1385">
        <v>2.1230000000000002</v>
      </c>
      <c r="M1385">
        <v>1.9394227029292901E-2</v>
      </c>
      <c r="N1385">
        <v>2.4086070596418398E-2</v>
      </c>
      <c r="O1385">
        <v>6.1087103193333096E-3</v>
      </c>
      <c r="P1385">
        <v>8.2923444002405103E-2</v>
      </c>
      <c r="Q1385">
        <v>0.39655885841773297</v>
      </c>
      <c r="R1385">
        <v>1.63110776443855E-2</v>
      </c>
      <c r="S1385">
        <v>1.09675149051263E-2</v>
      </c>
      <c r="T1385">
        <v>9.4853394551174895E-3</v>
      </c>
      <c r="U1385">
        <v>1.1649624990847301E-2</v>
      </c>
      <c r="V1385">
        <v>108.68</v>
      </c>
      <c r="W1385">
        <v>73.599997999999999</v>
      </c>
      <c r="X1385">
        <v>-0.10143700860365699</v>
      </c>
      <c r="Y1385">
        <v>8.1287266899663802E-3</v>
      </c>
      <c r="Z1385">
        <v>0.41913089599582098</v>
      </c>
      <c r="AA1385">
        <v>2.0714859429677999</v>
      </c>
      <c r="AB1385">
        <v>1.98943292652401</v>
      </c>
      <c r="AC1385" t="s">
        <v>254</v>
      </c>
      <c r="AD1385" t="s">
        <v>303</v>
      </c>
      <c r="AE1385" t="s">
        <v>66</v>
      </c>
      <c r="AF1385" t="s">
        <v>90</v>
      </c>
      <c r="AG1385" t="s">
        <v>304</v>
      </c>
      <c r="AI1385">
        <v>80424</v>
      </c>
      <c r="AJ1385">
        <v>1837</v>
      </c>
      <c r="AK1385" t="s">
        <v>305</v>
      </c>
      <c r="AL1385" t="s">
        <v>306</v>
      </c>
      <c r="AM1385" t="s">
        <v>245</v>
      </c>
    </row>
    <row r="1386" spans="1:39" x14ac:dyDescent="0.3">
      <c r="A1386" s="1">
        <v>43567</v>
      </c>
      <c r="B1386" t="s">
        <v>12</v>
      </c>
      <c r="C1386" t="s">
        <v>239</v>
      </c>
      <c r="D1386">
        <v>1000</v>
      </c>
      <c r="E1386">
        <v>10</v>
      </c>
      <c r="F1386">
        <v>104.75</v>
      </c>
      <c r="G1386">
        <v>105.05999799999999</v>
      </c>
      <c r="H1386">
        <v>104.169997999999</v>
      </c>
      <c r="I1386">
        <v>105.05999799999999</v>
      </c>
      <c r="J1386">
        <v>103.65237399999999</v>
      </c>
      <c r="K1386">
        <v>6707900</v>
      </c>
      <c r="L1386">
        <v>2.56</v>
      </c>
      <c r="M1386">
        <v>2.9550613175911601E-3</v>
      </c>
      <c r="N1386">
        <v>1.3511743504200599E-2</v>
      </c>
      <c r="O1386">
        <v>3.7630540984636501E-2</v>
      </c>
      <c r="P1386">
        <v>0.14312661947809199</v>
      </c>
      <c r="Q1386">
        <v>0.33544995207836797</v>
      </c>
      <c r="R1386">
        <v>5.9588255102216202E-3</v>
      </c>
      <c r="S1386">
        <v>5.6428075666345497E-3</v>
      </c>
      <c r="T1386">
        <v>8.9436994834229903E-3</v>
      </c>
      <c r="U1386">
        <v>1.1511025433497499E-2</v>
      </c>
      <c r="V1386">
        <v>105.139999</v>
      </c>
      <c r="W1386">
        <v>70.730002999999996</v>
      </c>
      <c r="X1386">
        <v>-0.10143700860365699</v>
      </c>
      <c r="Y1386">
        <v>6.5875784763498903E-3</v>
      </c>
      <c r="Z1386">
        <v>0.44751327121276202</v>
      </c>
      <c r="AA1386">
        <v>2.09972971814596</v>
      </c>
      <c r="AB1386">
        <v>2.08475318251643</v>
      </c>
      <c r="AC1386" t="s">
        <v>255</v>
      </c>
      <c r="AD1386" t="s">
        <v>303</v>
      </c>
      <c r="AE1386" t="s">
        <v>66</v>
      </c>
      <c r="AF1386" t="s">
        <v>90</v>
      </c>
      <c r="AG1386" t="s">
        <v>304</v>
      </c>
      <c r="AI1386">
        <v>80424</v>
      </c>
      <c r="AJ1386">
        <v>1837</v>
      </c>
      <c r="AK1386" t="s">
        <v>305</v>
      </c>
      <c r="AL1386" t="s">
        <v>306</v>
      </c>
      <c r="AM1386" t="s">
        <v>245</v>
      </c>
    </row>
    <row r="1387" spans="1:39" x14ac:dyDescent="0.3">
      <c r="A1387" s="1">
        <v>43570</v>
      </c>
      <c r="B1387" t="s">
        <v>12</v>
      </c>
      <c r="C1387" t="s">
        <v>246</v>
      </c>
      <c r="D1387">
        <v>1500</v>
      </c>
      <c r="E1387">
        <v>10</v>
      </c>
      <c r="F1387">
        <v>104.980003</v>
      </c>
      <c r="G1387">
        <v>105.779999</v>
      </c>
      <c r="H1387">
        <v>104.790001</v>
      </c>
      <c r="I1387">
        <v>105.730003</v>
      </c>
      <c r="J1387">
        <v>104.3134</v>
      </c>
      <c r="K1387">
        <v>5639200</v>
      </c>
      <c r="L1387">
        <v>2.5529999999999999</v>
      </c>
      <c r="M1387">
        <v>6.3570866823892498E-3</v>
      </c>
      <c r="N1387">
        <v>7.2140767204128004E-3</v>
      </c>
      <c r="O1387">
        <v>4.2604853700265399E-2</v>
      </c>
      <c r="P1387">
        <v>0.15626252211069799</v>
      </c>
      <c r="Q1387">
        <v>0.33437857066128102</v>
      </c>
      <c r="R1387">
        <v>3.4786863023927301E-3</v>
      </c>
      <c r="S1387">
        <v>5.7280665538015996E-3</v>
      </c>
      <c r="T1387">
        <v>8.8822047574217897E-3</v>
      </c>
      <c r="U1387">
        <v>1.15089621300456E-2</v>
      </c>
      <c r="V1387">
        <v>105.779999</v>
      </c>
      <c r="W1387">
        <v>70.730002999999996</v>
      </c>
      <c r="X1387">
        <v>-0.10143700860365699</v>
      </c>
      <c r="Y1387">
        <v>-6.2956724975841202E-4</v>
      </c>
      <c r="Z1387">
        <v>0.44835809811418398</v>
      </c>
      <c r="AA1387">
        <v>2.0769304131468398</v>
      </c>
      <c r="AB1387">
        <v>2.0783438111303001</v>
      </c>
      <c r="AC1387" t="s">
        <v>255</v>
      </c>
      <c r="AD1387" t="s">
        <v>303</v>
      </c>
      <c r="AE1387" t="s">
        <v>66</v>
      </c>
      <c r="AF1387" t="s">
        <v>90</v>
      </c>
      <c r="AG1387" t="s">
        <v>304</v>
      </c>
      <c r="AI1387">
        <v>80424</v>
      </c>
      <c r="AJ1387">
        <v>1837</v>
      </c>
      <c r="AK1387" t="s">
        <v>305</v>
      </c>
      <c r="AL1387" t="s">
        <v>306</v>
      </c>
      <c r="AM1387" t="s">
        <v>245</v>
      </c>
    </row>
    <row r="1388" spans="1:39" x14ac:dyDescent="0.3">
      <c r="A1388" s="1">
        <v>43602</v>
      </c>
      <c r="B1388" t="s">
        <v>12</v>
      </c>
      <c r="C1388" t="s">
        <v>239</v>
      </c>
      <c r="D1388">
        <v>400</v>
      </c>
      <c r="E1388">
        <v>10</v>
      </c>
      <c r="F1388">
        <v>107.269997</v>
      </c>
      <c r="G1388">
        <v>108</v>
      </c>
      <c r="H1388">
        <v>107.260002</v>
      </c>
      <c r="I1388">
        <v>107.449997</v>
      </c>
      <c r="J1388">
        <v>106.758620999999</v>
      </c>
      <c r="K1388">
        <v>6370200</v>
      </c>
      <c r="L1388">
        <v>2.3929999999999998</v>
      </c>
      <c r="M1388">
        <v>-6.1236854036833197E-3</v>
      </c>
      <c r="N1388">
        <v>1.34921042968535E-2</v>
      </c>
      <c r="O1388">
        <v>1.6665792359090301E-2</v>
      </c>
      <c r="P1388">
        <v>9.4205766253348103E-2</v>
      </c>
      <c r="Q1388">
        <v>0.41208333629587801</v>
      </c>
      <c r="R1388">
        <v>8.7311083877271798E-3</v>
      </c>
      <c r="S1388">
        <v>1.1604040612139099E-2</v>
      </c>
      <c r="T1388">
        <v>8.3566150135889004E-3</v>
      </c>
      <c r="U1388">
        <v>1.15213476177257E-2</v>
      </c>
      <c r="V1388">
        <v>108.68</v>
      </c>
      <c r="W1388">
        <v>72.800003000000004</v>
      </c>
      <c r="X1388">
        <v>-0.10143700860365699</v>
      </c>
      <c r="Y1388">
        <v>-5.8544371529206298E-3</v>
      </c>
      <c r="Z1388">
        <v>0.41627449862420302</v>
      </c>
      <c r="AA1388">
        <v>2.2278492207985798</v>
      </c>
      <c r="AB1388">
        <v>2.2383651786578702</v>
      </c>
      <c r="AC1388" t="s">
        <v>255</v>
      </c>
      <c r="AD1388" t="s">
        <v>303</v>
      </c>
      <c r="AE1388" t="s">
        <v>66</v>
      </c>
      <c r="AF1388" t="s">
        <v>90</v>
      </c>
      <c r="AG1388" t="s">
        <v>304</v>
      </c>
      <c r="AI1388">
        <v>80424</v>
      </c>
      <c r="AJ1388">
        <v>1837</v>
      </c>
      <c r="AK1388" t="s">
        <v>305</v>
      </c>
      <c r="AL1388" t="s">
        <v>306</v>
      </c>
      <c r="AM1388" t="s">
        <v>245</v>
      </c>
    </row>
    <row r="1389" spans="1:39" x14ac:dyDescent="0.3">
      <c r="A1389" s="1">
        <v>43616</v>
      </c>
      <c r="B1389" t="s">
        <v>12</v>
      </c>
      <c r="C1389" t="s">
        <v>239</v>
      </c>
      <c r="D1389">
        <v>400</v>
      </c>
      <c r="E1389">
        <v>10</v>
      </c>
      <c r="F1389">
        <v>104.889999</v>
      </c>
      <c r="G1389">
        <v>104.900002</v>
      </c>
      <c r="H1389">
        <v>102.410004</v>
      </c>
      <c r="I1389">
        <v>102.910004</v>
      </c>
      <c r="J1389">
        <v>102.24784099999999</v>
      </c>
      <c r="K1389">
        <v>10282300</v>
      </c>
      <c r="L1389">
        <v>2.1419999999999999</v>
      </c>
      <c r="M1389">
        <v>-2.3243431556954301E-2</v>
      </c>
      <c r="N1389">
        <v>-3.6728488181329497E-2</v>
      </c>
      <c r="O1389">
        <v>-3.4102331845894999E-2</v>
      </c>
      <c r="P1389">
        <v>5.1441324940449902E-2</v>
      </c>
      <c r="Q1389">
        <v>0.35058564115459701</v>
      </c>
      <c r="R1389">
        <v>1.4510327434318401E-2</v>
      </c>
      <c r="S1389">
        <v>1.03009443727621E-2</v>
      </c>
      <c r="T1389">
        <v>9.1143102748985506E-3</v>
      </c>
      <c r="U1389">
        <v>1.16951915798861E-2</v>
      </c>
      <c r="V1389">
        <v>108.68</v>
      </c>
      <c r="W1389">
        <v>72.800003000000004</v>
      </c>
      <c r="X1389">
        <v>-0.10143700860365699</v>
      </c>
      <c r="Y1389">
        <v>-1.3283204951564801E-2</v>
      </c>
      <c r="Z1389">
        <v>0.42365578546594701</v>
      </c>
      <c r="AA1389">
        <v>1.8282211673319899</v>
      </c>
      <c r="AB1389">
        <v>1.9773549542825899</v>
      </c>
      <c r="AC1389" t="s">
        <v>255</v>
      </c>
      <c r="AD1389" t="s">
        <v>303</v>
      </c>
      <c r="AE1389" t="s">
        <v>66</v>
      </c>
      <c r="AF1389" t="s">
        <v>90</v>
      </c>
      <c r="AG1389" t="s">
        <v>304</v>
      </c>
      <c r="AI1389">
        <v>80424</v>
      </c>
      <c r="AJ1389">
        <v>1837</v>
      </c>
      <c r="AK1389" t="s">
        <v>305</v>
      </c>
      <c r="AL1389" t="s">
        <v>306</v>
      </c>
      <c r="AM1389" t="s">
        <v>245</v>
      </c>
    </row>
    <row r="1390" spans="1:39" x14ac:dyDescent="0.3">
      <c r="A1390" s="1">
        <v>43621</v>
      </c>
      <c r="B1390" t="s">
        <v>12</v>
      </c>
      <c r="C1390" t="s">
        <v>246</v>
      </c>
      <c r="D1390">
        <v>800</v>
      </c>
      <c r="E1390">
        <v>10</v>
      </c>
      <c r="F1390">
        <v>105.239998</v>
      </c>
      <c r="G1390">
        <v>106.75</v>
      </c>
      <c r="H1390">
        <v>104.889999</v>
      </c>
      <c r="I1390">
        <v>106.730003</v>
      </c>
      <c r="J1390">
        <v>106.04325900000001</v>
      </c>
      <c r="K1390">
        <v>6481700</v>
      </c>
      <c r="L1390">
        <v>2.1230000000000002</v>
      </c>
      <c r="M1390">
        <v>1.9394227029292901E-2</v>
      </c>
      <c r="N1390">
        <v>2.4086070596418398E-2</v>
      </c>
      <c r="O1390">
        <v>6.1087103193333096E-3</v>
      </c>
      <c r="P1390">
        <v>8.2923444002405103E-2</v>
      </c>
      <c r="Q1390">
        <v>0.39655885841773297</v>
      </c>
      <c r="R1390">
        <v>1.63110776443855E-2</v>
      </c>
      <c r="S1390">
        <v>1.09675149051263E-2</v>
      </c>
      <c r="T1390">
        <v>9.4853394551174895E-3</v>
      </c>
      <c r="U1390">
        <v>1.1649624990847301E-2</v>
      </c>
      <c r="V1390">
        <v>108.68</v>
      </c>
      <c r="W1390">
        <v>73.599997999999999</v>
      </c>
      <c r="X1390">
        <v>-0.10143700860365699</v>
      </c>
      <c r="Y1390">
        <v>8.1287266899663802E-3</v>
      </c>
      <c r="Z1390">
        <v>0.41913089599582098</v>
      </c>
      <c r="AA1390">
        <v>2.0714859429677999</v>
      </c>
      <c r="AB1390">
        <v>1.98943292652401</v>
      </c>
      <c r="AC1390" t="s">
        <v>255</v>
      </c>
      <c r="AD1390" t="s">
        <v>303</v>
      </c>
      <c r="AE1390" t="s">
        <v>66</v>
      </c>
      <c r="AF1390" t="s">
        <v>90</v>
      </c>
      <c r="AG1390" t="s">
        <v>304</v>
      </c>
      <c r="AI1390">
        <v>80424</v>
      </c>
      <c r="AJ1390">
        <v>1837</v>
      </c>
      <c r="AK1390" t="s">
        <v>305</v>
      </c>
      <c r="AL1390" t="s">
        <v>306</v>
      </c>
      <c r="AM1390" t="s">
        <v>245</v>
      </c>
    </row>
    <row r="1391" spans="1:39" x14ac:dyDescent="0.3">
      <c r="A1391" s="1">
        <v>43627</v>
      </c>
      <c r="B1391" t="s">
        <v>12</v>
      </c>
      <c r="C1391" t="s">
        <v>246</v>
      </c>
      <c r="D1391">
        <v>1400</v>
      </c>
      <c r="E1391">
        <v>10</v>
      </c>
      <c r="F1391">
        <v>108.94000200000001</v>
      </c>
      <c r="G1391">
        <v>109.599998</v>
      </c>
      <c r="H1391">
        <v>108.870003</v>
      </c>
      <c r="I1391">
        <v>109.379997</v>
      </c>
      <c r="J1391">
        <v>108.67620100000001</v>
      </c>
      <c r="K1391">
        <v>8074400</v>
      </c>
      <c r="L1391">
        <v>2.14</v>
      </c>
      <c r="M1391">
        <v>6.0522300322406004E-3</v>
      </c>
      <c r="N1391">
        <v>4.3919940508874003E-2</v>
      </c>
      <c r="O1391">
        <v>4.8132115633803901E-2</v>
      </c>
      <c r="P1391">
        <v>9.6191604647282505E-2</v>
      </c>
      <c r="Q1391">
        <v>0.38143877323735798</v>
      </c>
      <c r="R1391">
        <v>7.5741438481915701E-3</v>
      </c>
      <c r="S1391">
        <v>1.08783691320729E-2</v>
      </c>
      <c r="T1391">
        <v>9.5046315538758804E-3</v>
      </c>
      <c r="U1391">
        <v>1.1573063229832699E-2</v>
      </c>
      <c r="V1391">
        <v>109.599998</v>
      </c>
      <c r="W1391">
        <v>75.389999000000003</v>
      </c>
      <c r="X1391">
        <v>-0.10143700860365699</v>
      </c>
      <c r="Y1391">
        <v>-3.4994119269314301E-4</v>
      </c>
      <c r="Z1391">
        <v>0.42058484117446399</v>
      </c>
      <c r="AA1391">
        <v>1.9675799759884001</v>
      </c>
      <c r="AB1391">
        <v>2.0700055528060002</v>
      </c>
      <c r="AC1391" t="s">
        <v>255</v>
      </c>
      <c r="AD1391" t="s">
        <v>303</v>
      </c>
      <c r="AE1391" t="s">
        <v>66</v>
      </c>
      <c r="AF1391" t="s">
        <v>90</v>
      </c>
      <c r="AG1391" t="s">
        <v>304</v>
      </c>
      <c r="AI1391">
        <v>80424</v>
      </c>
      <c r="AJ1391">
        <v>1837</v>
      </c>
      <c r="AK1391" t="s">
        <v>305</v>
      </c>
      <c r="AL1391" t="s">
        <v>306</v>
      </c>
      <c r="AM1391" t="s">
        <v>245</v>
      </c>
    </row>
    <row r="1392" spans="1:39" x14ac:dyDescent="0.3">
      <c r="A1392" s="1">
        <v>43636</v>
      </c>
      <c r="B1392" t="s">
        <v>12</v>
      </c>
      <c r="C1392" t="s">
        <v>246</v>
      </c>
      <c r="D1392">
        <v>600</v>
      </c>
      <c r="E1392">
        <v>10</v>
      </c>
      <c r="F1392">
        <v>110.779999</v>
      </c>
      <c r="G1392">
        <v>112.019997</v>
      </c>
      <c r="H1392">
        <v>110.5</v>
      </c>
      <c r="I1392">
        <v>111.739998</v>
      </c>
      <c r="J1392">
        <v>111.021019</v>
      </c>
      <c r="K1392">
        <v>7044200</v>
      </c>
      <c r="L1392">
        <v>2.0009999999999999</v>
      </c>
      <c r="M1392">
        <v>1.18834801321778E-2</v>
      </c>
      <c r="N1392">
        <v>7.4556330524471002E-3</v>
      </c>
      <c r="O1392">
        <v>4.0266522430452797E-2</v>
      </c>
      <c r="P1392">
        <v>9.3443200080769895E-2</v>
      </c>
      <c r="Q1392">
        <v>0.41385972462265003</v>
      </c>
      <c r="R1392">
        <v>9.4191433625447803E-3</v>
      </c>
      <c r="S1392">
        <v>1.0664810797249E-2</v>
      </c>
      <c r="T1392">
        <v>9.5885724387234101E-3</v>
      </c>
      <c r="U1392">
        <v>1.1477456225331001E-2</v>
      </c>
      <c r="V1392">
        <v>112.019997</v>
      </c>
      <c r="W1392">
        <v>75.529999000000004</v>
      </c>
      <c r="X1392">
        <v>-0.10143700860365699</v>
      </c>
      <c r="Y1392">
        <v>9.4276054361659405E-3</v>
      </c>
      <c r="Z1392">
        <v>0.41663928332769801</v>
      </c>
      <c r="AA1392">
        <v>2.12008975566002</v>
      </c>
      <c r="AB1392">
        <v>2.07356832075325</v>
      </c>
      <c r="AC1392" t="s">
        <v>255</v>
      </c>
      <c r="AD1392" t="s">
        <v>303</v>
      </c>
      <c r="AE1392" t="s">
        <v>66</v>
      </c>
      <c r="AF1392" t="s">
        <v>90</v>
      </c>
      <c r="AG1392" t="s">
        <v>304</v>
      </c>
      <c r="AI1392">
        <v>80424</v>
      </c>
      <c r="AJ1392">
        <v>1837</v>
      </c>
      <c r="AK1392" t="s">
        <v>305</v>
      </c>
      <c r="AL1392" t="s">
        <v>306</v>
      </c>
      <c r="AM1392" t="s">
        <v>245</v>
      </c>
    </row>
    <row r="1393" spans="1:39" x14ac:dyDescent="0.3">
      <c r="A1393" s="1">
        <v>43637</v>
      </c>
      <c r="B1393" t="s">
        <v>12</v>
      </c>
      <c r="C1393" t="s">
        <v>239</v>
      </c>
      <c r="D1393">
        <v>600</v>
      </c>
      <c r="E1393">
        <v>10</v>
      </c>
      <c r="F1393">
        <v>111.620003</v>
      </c>
      <c r="G1393">
        <v>112.470001</v>
      </c>
      <c r="H1393">
        <v>111.019997</v>
      </c>
      <c r="I1393">
        <v>111.199997</v>
      </c>
      <c r="J1393">
        <v>110.484496999999</v>
      </c>
      <c r="K1393">
        <v>13799400</v>
      </c>
      <c r="L1393">
        <v>2.0680000000000001</v>
      </c>
      <c r="M1393">
        <v>-4.8443312737861304E-3</v>
      </c>
      <c r="N1393">
        <v>0</v>
      </c>
      <c r="O1393">
        <v>4.4406781130031402E-2</v>
      </c>
      <c r="P1393">
        <v>9.6730175743910601E-2</v>
      </c>
      <c r="Q1393">
        <v>0.41532377247350499</v>
      </c>
      <c r="R1393">
        <v>9.7806823393127695E-3</v>
      </c>
      <c r="S1393">
        <v>1.0500139891969001E-2</v>
      </c>
      <c r="T1393">
        <v>9.5442534421517292E-3</v>
      </c>
      <c r="U1393">
        <v>1.14737856308007E-2</v>
      </c>
      <c r="V1393">
        <v>112.470001</v>
      </c>
      <c r="W1393">
        <v>75.529999000000004</v>
      </c>
      <c r="X1393">
        <v>-0.10143700860365699</v>
      </c>
      <c r="Y1393">
        <v>-1.26001638019446E-3</v>
      </c>
      <c r="Z1393">
        <v>0.41753924695883798</v>
      </c>
      <c r="AA1393">
        <v>2.1209640670583298</v>
      </c>
      <c r="AB1393">
        <v>2.0788127348501702</v>
      </c>
      <c r="AC1393" t="s">
        <v>255</v>
      </c>
      <c r="AD1393" t="s">
        <v>303</v>
      </c>
      <c r="AE1393" t="s">
        <v>66</v>
      </c>
      <c r="AF1393" t="s">
        <v>90</v>
      </c>
      <c r="AG1393" t="s">
        <v>304</v>
      </c>
      <c r="AI1393">
        <v>80424</v>
      </c>
      <c r="AJ1393">
        <v>1837</v>
      </c>
      <c r="AK1393" t="s">
        <v>305</v>
      </c>
      <c r="AL1393" t="s">
        <v>306</v>
      </c>
      <c r="AM1393" t="s">
        <v>245</v>
      </c>
    </row>
    <row r="1394" spans="1:39" x14ac:dyDescent="0.3">
      <c r="A1394" s="1">
        <v>43642</v>
      </c>
      <c r="B1394" t="s">
        <v>12</v>
      </c>
      <c r="C1394" t="s">
        <v>246</v>
      </c>
      <c r="D1394">
        <v>1100</v>
      </c>
      <c r="E1394">
        <v>10</v>
      </c>
      <c r="F1394">
        <v>111.389999</v>
      </c>
      <c r="G1394">
        <v>111.44000200000001</v>
      </c>
      <c r="H1394">
        <v>109.660004</v>
      </c>
      <c r="I1394">
        <v>109.730003</v>
      </c>
      <c r="J1394">
        <v>109.023956</v>
      </c>
      <c r="K1394">
        <v>7170300</v>
      </c>
      <c r="L1394">
        <v>2.0489999999999999</v>
      </c>
      <c r="M1394">
        <v>-1.7972941739245699E-2</v>
      </c>
      <c r="N1394">
        <v>-6.2684257164948697E-3</v>
      </c>
      <c r="O1394">
        <v>2.8095365090680599E-2</v>
      </c>
      <c r="P1394">
        <v>7.1298841762387002E-2</v>
      </c>
      <c r="Q1394">
        <v>0.37676112998724598</v>
      </c>
      <c r="R1394">
        <v>1.2366571393627301E-2</v>
      </c>
      <c r="S1394">
        <v>1.15729720038998E-2</v>
      </c>
      <c r="T1394">
        <v>9.8811267328110207E-3</v>
      </c>
      <c r="U1394">
        <v>1.1530758758204401E-2</v>
      </c>
      <c r="V1394">
        <v>112.629997</v>
      </c>
      <c r="W1394">
        <v>77.290001000000004</v>
      </c>
      <c r="X1394">
        <v>-0.10143700860365699</v>
      </c>
      <c r="Y1394">
        <v>-1.2346958449604901E-3</v>
      </c>
      <c r="Z1394">
        <v>0.42631982620830999</v>
      </c>
      <c r="AA1394">
        <v>1.9067184829417201</v>
      </c>
      <c r="AB1394">
        <v>2.0624394281985201</v>
      </c>
      <c r="AC1394" t="s">
        <v>255</v>
      </c>
      <c r="AD1394" t="s">
        <v>303</v>
      </c>
      <c r="AE1394" t="s">
        <v>66</v>
      </c>
      <c r="AF1394" t="s">
        <v>90</v>
      </c>
      <c r="AG1394" t="s">
        <v>304</v>
      </c>
      <c r="AI1394">
        <v>80424</v>
      </c>
      <c r="AJ1394">
        <v>1837</v>
      </c>
      <c r="AK1394" t="s">
        <v>305</v>
      </c>
      <c r="AL1394" t="s">
        <v>306</v>
      </c>
      <c r="AM1394" t="s">
        <v>245</v>
      </c>
    </row>
    <row r="1395" spans="1:39" x14ac:dyDescent="0.3">
      <c r="A1395" s="1">
        <v>43572</v>
      </c>
      <c r="B1395" t="s">
        <v>12</v>
      </c>
      <c r="C1395" t="s">
        <v>239</v>
      </c>
      <c r="D1395">
        <v>900</v>
      </c>
      <c r="E1395">
        <v>11</v>
      </c>
      <c r="F1395">
        <v>106.269997</v>
      </c>
      <c r="G1395">
        <v>106.510002</v>
      </c>
      <c r="H1395">
        <v>105.349998</v>
      </c>
      <c r="I1395">
        <v>105.849998</v>
      </c>
      <c r="J1395">
        <v>105.16892199999999</v>
      </c>
      <c r="K1395">
        <v>6778100</v>
      </c>
      <c r="L1395">
        <v>2.5920000000000001</v>
      </c>
      <c r="M1395">
        <v>1.66322313706138E-3</v>
      </c>
      <c r="N1395">
        <v>1.84352266342632E-2</v>
      </c>
      <c r="O1395">
        <v>4.8899375397791697E-2</v>
      </c>
      <c r="P1395">
        <v>0.162019842618389</v>
      </c>
      <c r="Q1395">
        <v>0.34178143441917802</v>
      </c>
      <c r="R1395">
        <v>2.60596103843925E-3</v>
      </c>
      <c r="S1395">
        <v>4.8984778064278299E-3</v>
      </c>
      <c r="T1395">
        <v>8.7717323764653094E-3</v>
      </c>
      <c r="U1395">
        <v>1.15107984699433E-2</v>
      </c>
      <c r="V1395">
        <v>106.510002</v>
      </c>
      <c r="W1395">
        <v>70.730002999999996</v>
      </c>
      <c r="X1395">
        <v>-0.10143700860365699</v>
      </c>
      <c r="Y1395">
        <v>-2.2764010197428601E-3</v>
      </c>
      <c r="Z1395">
        <v>0.45261691427941902</v>
      </c>
      <c r="AA1395">
        <v>2.0918455491450598</v>
      </c>
      <c r="AB1395">
        <v>2.0815945579996802</v>
      </c>
      <c r="AC1395" t="s">
        <v>256</v>
      </c>
      <c r="AD1395" t="s">
        <v>303</v>
      </c>
      <c r="AE1395" t="s">
        <v>66</v>
      </c>
      <c r="AF1395" t="s">
        <v>90</v>
      </c>
      <c r="AG1395" t="s">
        <v>304</v>
      </c>
      <c r="AI1395">
        <v>80424</v>
      </c>
      <c r="AJ1395">
        <v>1837</v>
      </c>
      <c r="AK1395" t="s">
        <v>305</v>
      </c>
      <c r="AL1395" t="s">
        <v>306</v>
      </c>
      <c r="AM1395" t="s">
        <v>245</v>
      </c>
    </row>
    <row r="1396" spans="1:39" x14ac:dyDescent="0.3">
      <c r="A1396" s="1">
        <v>43636</v>
      </c>
      <c r="B1396" t="s">
        <v>12</v>
      </c>
      <c r="C1396" t="s">
        <v>246</v>
      </c>
      <c r="D1396">
        <v>1300</v>
      </c>
      <c r="E1396">
        <v>11</v>
      </c>
      <c r="F1396">
        <v>110.779999</v>
      </c>
      <c r="G1396">
        <v>112.019997</v>
      </c>
      <c r="H1396">
        <v>110.5</v>
      </c>
      <c r="I1396">
        <v>111.739998</v>
      </c>
      <c r="J1396">
        <v>111.021019</v>
      </c>
      <c r="K1396">
        <v>7044200</v>
      </c>
      <c r="L1396">
        <v>2.0009999999999999</v>
      </c>
      <c r="M1396">
        <v>1.18834801321778E-2</v>
      </c>
      <c r="N1396">
        <v>7.4556330524471002E-3</v>
      </c>
      <c r="O1396">
        <v>4.0266522430452797E-2</v>
      </c>
      <c r="P1396">
        <v>9.3443200080769895E-2</v>
      </c>
      <c r="Q1396">
        <v>0.41385972462265003</v>
      </c>
      <c r="R1396">
        <v>9.4191433625447803E-3</v>
      </c>
      <c r="S1396">
        <v>1.0664810797249E-2</v>
      </c>
      <c r="T1396">
        <v>9.5885724387234101E-3</v>
      </c>
      <c r="U1396">
        <v>1.1477456225331001E-2</v>
      </c>
      <c r="V1396">
        <v>112.019997</v>
      </c>
      <c r="W1396">
        <v>75.529999000000004</v>
      </c>
      <c r="X1396">
        <v>-0.10143700860365699</v>
      </c>
      <c r="Y1396">
        <v>9.4276054361659405E-3</v>
      </c>
      <c r="Z1396">
        <v>0.41663928332769801</v>
      </c>
      <c r="AA1396">
        <v>2.12008975566002</v>
      </c>
      <c r="AB1396">
        <v>2.07356832075325</v>
      </c>
      <c r="AC1396" t="s">
        <v>256</v>
      </c>
      <c r="AD1396" t="s">
        <v>303</v>
      </c>
      <c r="AE1396" t="s">
        <v>66</v>
      </c>
      <c r="AF1396" t="s">
        <v>90</v>
      </c>
      <c r="AG1396" t="s">
        <v>304</v>
      </c>
      <c r="AI1396">
        <v>80424</v>
      </c>
      <c r="AJ1396">
        <v>1837</v>
      </c>
      <c r="AK1396" t="s">
        <v>305</v>
      </c>
      <c r="AL1396" t="s">
        <v>306</v>
      </c>
      <c r="AM1396" t="s">
        <v>245</v>
      </c>
    </row>
    <row r="1397" spans="1:39" x14ac:dyDescent="0.3">
      <c r="A1397" s="1">
        <v>43637</v>
      </c>
      <c r="B1397" t="s">
        <v>12</v>
      </c>
      <c r="C1397" t="s">
        <v>246</v>
      </c>
      <c r="D1397">
        <v>700</v>
      </c>
      <c r="E1397">
        <v>11</v>
      </c>
      <c r="F1397">
        <v>111.620003</v>
      </c>
      <c r="G1397">
        <v>112.470001</v>
      </c>
      <c r="H1397">
        <v>111.019997</v>
      </c>
      <c r="I1397">
        <v>111.199997</v>
      </c>
      <c r="J1397">
        <v>110.484496999999</v>
      </c>
      <c r="K1397">
        <v>13799400</v>
      </c>
      <c r="L1397">
        <v>2.0680000000000001</v>
      </c>
      <c r="M1397">
        <v>-4.8443312737861304E-3</v>
      </c>
      <c r="N1397">
        <v>0</v>
      </c>
      <c r="O1397">
        <v>4.4406781130031402E-2</v>
      </c>
      <c r="P1397">
        <v>9.6730175743910601E-2</v>
      </c>
      <c r="Q1397">
        <v>0.41532377247350499</v>
      </c>
      <c r="R1397">
        <v>9.7806823393127695E-3</v>
      </c>
      <c r="S1397">
        <v>1.0500139891969001E-2</v>
      </c>
      <c r="T1397">
        <v>9.5442534421517292E-3</v>
      </c>
      <c r="U1397">
        <v>1.14737856308007E-2</v>
      </c>
      <c r="V1397">
        <v>112.470001</v>
      </c>
      <c r="W1397">
        <v>75.529999000000004</v>
      </c>
      <c r="X1397">
        <v>-0.10143700860365699</v>
      </c>
      <c r="Y1397">
        <v>-1.26001638019446E-3</v>
      </c>
      <c r="Z1397">
        <v>0.41753924695883798</v>
      </c>
      <c r="AA1397">
        <v>2.1209640670583298</v>
      </c>
      <c r="AB1397">
        <v>2.0788127348501702</v>
      </c>
      <c r="AC1397" t="s">
        <v>256</v>
      </c>
      <c r="AD1397" t="s">
        <v>303</v>
      </c>
      <c r="AE1397" t="s">
        <v>66</v>
      </c>
      <c r="AF1397" t="s">
        <v>90</v>
      </c>
      <c r="AG1397" t="s">
        <v>304</v>
      </c>
      <c r="AI1397">
        <v>80424</v>
      </c>
      <c r="AJ1397">
        <v>1837</v>
      </c>
      <c r="AK1397" t="s">
        <v>305</v>
      </c>
      <c r="AL1397" t="s">
        <v>306</v>
      </c>
      <c r="AM1397" t="s">
        <v>245</v>
      </c>
    </row>
    <row r="1398" spans="1:39" x14ac:dyDescent="0.3">
      <c r="A1398" s="1">
        <v>43560</v>
      </c>
      <c r="B1398" t="s">
        <v>12</v>
      </c>
      <c r="C1398" t="s">
        <v>246</v>
      </c>
      <c r="D1398">
        <v>3000</v>
      </c>
      <c r="E1398">
        <v>12</v>
      </c>
      <c r="F1398">
        <v>103.610001</v>
      </c>
      <c r="G1398">
        <v>103.69000200000001</v>
      </c>
      <c r="H1398">
        <v>103.169997999999</v>
      </c>
      <c r="I1398">
        <v>103.650002</v>
      </c>
      <c r="J1398">
        <v>102.261269</v>
      </c>
      <c r="K1398">
        <v>4281800</v>
      </c>
      <c r="L1398">
        <v>2.5009999999999999</v>
      </c>
      <c r="M1398">
        <v>2.1247503698423901E-3</v>
      </c>
      <c r="N1398">
        <v>-3.85175593511289E-3</v>
      </c>
      <c r="O1398">
        <v>4.6607328487602899E-2</v>
      </c>
      <c r="P1398">
        <v>0.121799751541048</v>
      </c>
      <c r="Q1398">
        <v>0.309038043938683</v>
      </c>
      <c r="R1398">
        <v>2.49495914799981E-3</v>
      </c>
      <c r="S1398">
        <v>6.0181307015632797E-3</v>
      </c>
      <c r="T1398">
        <v>9.1758305539810098E-3</v>
      </c>
      <c r="U1398">
        <v>1.15057840847347E-2</v>
      </c>
      <c r="V1398">
        <v>104.230003</v>
      </c>
      <c r="W1398">
        <v>70.730002999999996</v>
      </c>
      <c r="X1398">
        <v>-0.10143700860365699</v>
      </c>
      <c r="Y1398">
        <v>4.62571739556182E-3</v>
      </c>
      <c r="Z1398">
        <v>0.43499854616167599</v>
      </c>
      <c r="AA1398">
        <v>2.0061230043246701</v>
      </c>
      <c r="AB1398">
        <v>2.05778805159553</v>
      </c>
      <c r="AC1398" t="s">
        <v>257</v>
      </c>
      <c r="AD1398" t="s">
        <v>303</v>
      </c>
      <c r="AE1398" t="s">
        <v>66</v>
      </c>
      <c r="AF1398" t="s">
        <v>90</v>
      </c>
      <c r="AG1398" t="s">
        <v>304</v>
      </c>
      <c r="AI1398">
        <v>80424</v>
      </c>
      <c r="AJ1398">
        <v>1837</v>
      </c>
      <c r="AK1398" t="s">
        <v>305</v>
      </c>
      <c r="AL1398" t="s">
        <v>306</v>
      </c>
      <c r="AM1398" t="s">
        <v>245</v>
      </c>
    </row>
    <row r="1399" spans="1:39" x14ac:dyDescent="0.3">
      <c r="A1399" s="1">
        <v>43577</v>
      </c>
      <c r="B1399" t="s">
        <v>12</v>
      </c>
      <c r="C1399" t="s">
        <v>239</v>
      </c>
      <c r="D1399">
        <v>200</v>
      </c>
      <c r="E1399">
        <v>12</v>
      </c>
      <c r="F1399">
        <v>106.129997</v>
      </c>
      <c r="G1399">
        <v>107.199997</v>
      </c>
      <c r="H1399">
        <v>105.739998</v>
      </c>
      <c r="I1399">
        <v>106.010002</v>
      </c>
      <c r="J1399">
        <v>105.327896</v>
      </c>
      <c r="K1399">
        <v>9057200</v>
      </c>
      <c r="L1399">
        <v>2.59</v>
      </c>
      <c r="M1399">
        <v>-3.7724577941278698E-4</v>
      </c>
      <c r="N1399">
        <v>1.6035560709911599E-2</v>
      </c>
      <c r="O1399">
        <v>4.8343239081052702E-2</v>
      </c>
      <c r="P1399">
        <v>0.15510295754967099</v>
      </c>
      <c r="Q1399">
        <v>0.37946341232151498</v>
      </c>
      <c r="R1399">
        <v>3.0728255470850899E-3</v>
      </c>
      <c r="S1399">
        <v>4.8414409498345199E-3</v>
      </c>
      <c r="T1399">
        <v>8.7395705366420905E-3</v>
      </c>
      <c r="U1399">
        <v>1.1298169036845499E-2</v>
      </c>
      <c r="V1399">
        <v>107.199997</v>
      </c>
      <c r="W1399">
        <v>70.730002999999996</v>
      </c>
      <c r="X1399">
        <v>-0.10143700860365699</v>
      </c>
      <c r="Y1399">
        <v>1.0115060212163699E-3</v>
      </c>
      <c r="Z1399">
        <v>0.44406533256914998</v>
      </c>
      <c r="AA1399">
        <v>2.30517238318492</v>
      </c>
      <c r="AB1399">
        <v>2.1331036885571999</v>
      </c>
      <c r="AC1399" t="s">
        <v>257</v>
      </c>
      <c r="AD1399" t="s">
        <v>303</v>
      </c>
      <c r="AE1399" t="s">
        <v>66</v>
      </c>
      <c r="AF1399" t="s">
        <v>90</v>
      </c>
      <c r="AG1399" t="s">
        <v>304</v>
      </c>
      <c r="AI1399">
        <v>80424</v>
      </c>
      <c r="AJ1399">
        <v>1837</v>
      </c>
      <c r="AK1399" t="s">
        <v>305</v>
      </c>
      <c r="AL1399" t="s">
        <v>306</v>
      </c>
      <c r="AM1399" t="s">
        <v>245</v>
      </c>
    </row>
    <row r="1400" spans="1:39" x14ac:dyDescent="0.3">
      <c r="A1400" s="1">
        <v>43581</v>
      </c>
      <c r="B1400" t="s">
        <v>12</v>
      </c>
      <c r="C1400" t="s">
        <v>239</v>
      </c>
      <c r="D1400">
        <v>1000</v>
      </c>
      <c r="E1400">
        <v>12</v>
      </c>
      <c r="F1400">
        <v>103.949997</v>
      </c>
      <c r="G1400">
        <v>105.879997</v>
      </c>
      <c r="H1400">
        <v>103.910004</v>
      </c>
      <c r="I1400">
        <v>105.860001</v>
      </c>
      <c r="J1400">
        <v>105.178856</v>
      </c>
      <c r="K1400">
        <v>7747400</v>
      </c>
      <c r="L1400">
        <v>2.5049999999999999</v>
      </c>
      <c r="M1400">
        <v>2.46737268435753E-2</v>
      </c>
      <c r="N1400">
        <v>-1.79325760313987E-3</v>
      </c>
      <c r="O1400">
        <v>3.4228064978442503E-2</v>
      </c>
      <c r="P1400">
        <v>0.13012079807773799</v>
      </c>
      <c r="Q1400">
        <v>0.41404445900450898</v>
      </c>
      <c r="R1400">
        <v>1.86610287505664E-2</v>
      </c>
      <c r="S1400">
        <v>8.9973661570126005E-3</v>
      </c>
      <c r="T1400">
        <v>7.80938057150496E-3</v>
      </c>
      <c r="U1400">
        <v>1.14508475933566E-2</v>
      </c>
      <c r="V1400">
        <v>107.199997</v>
      </c>
      <c r="W1400">
        <v>70.730002999999996</v>
      </c>
      <c r="X1400">
        <v>-0.10143700860365699</v>
      </c>
      <c r="Y1400">
        <v>4.6743503443647796E-3</v>
      </c>
      <c r="Z1400">
        <v>0.42893104203368898</v>
      </c>
      <c r="AA1400">
        <v>2.4642200294391801</v>
      </c>
      <c r="AB1400">
        <v>2.3188304561275501</v>
      </c>
      <c r="AC1400" t="s">
        <v>257</v>
      </c>
      <c r="AD1400" t="s">
        <v>303</v>
      </c>
      <c r="AE1400" t="s">
        <v>66</v>
      </c>
      <c r="AF1400" t="s">
        <v>90</v>
      </c>
      <c r="AG1400" t="s">
        <v>304</v>
      </c>
      <c r="AI1400">
        <v>80424</v>
      </c>
      <c r="AJ1400">
        <v>1837</v>
      </c>
      <c r="AK1400" t="s">
        <v>305</v>
      </c>
      <c r="AL1400" t="s">
        <v>306</v>
      </c>
      <c r="AM1400" t="s">
        <v>245</v>
      </c>
    </row>
    <row r="1401" spans="1:39" x14ac:dyDescent="0.3">
      <c r="A1401" s="1">
        <v>43586</v>
      </c>
      <c r="B1401" t="s">
        <v>12</v>
      </c>
      <c r="C1401" t="s">
        <v>239</v>
      </c>
      <c r="D1401">
        <v>1300</v>
      </c>
      <c r="E1401">
        <v>12</v>
      </c>
      <c r="F1401">
        <v>106.150002</v>
      </c>
      <c r="G1401">
        <v>106.389999</v>
      </c>
      <c r="H1401">
        <v>104.80999799999999</v>
      </c>
      <c r="I1401">
        <v>104.93</v>
      </c>
      <c r="J1401">
        <v>104.25483699999999</v>
      </c>
      <c r="K1401">
        <v>6733800</v>
      </c>
      <c r="L1401">
        <v>2.5110000000000001</v>
      </c>
      <c r="M1401">
        <v>-1.466375394737E-2</v>
      </c>
      <c r="N1401">
        <v>1.18877405957234E-2</v>
      </c>
      <c r="O1401">
        <v>1.54555026298207E-2</v>
      </c>
      <c r="P1401">
        <v>0.11151574413549099</v>
      </c>
      <c r="Q1401">
        <v>0.40466747291953897</v>
      </c>
      <c r="R1401">
        <v>1.71423007381948E-2</v>
      </c>
      <c r="S1401">
        <v>1.0367977002185599E-2</v>
      </c>
      <c r="T1401">
        <v>8.3495462796230602E-3</v>
      </c>
      <c r="U1401">
        <v>1.1542430577848199E-2</v>
      </c>
      <c r="V1401">
        <v>107.199997</v>
      </c>
      <c r="W1401">
        <v>70.730002999999996</v>
      </c>
      <c r="X1401">
        <v>-0.10143700860365699</v>
      </c>
      <c r="Y1401">
        <v>-7.5304459681844096E-3</v>
      </c>
      <c r="Z1401">
        <v>0.43171866555479699</v>
      </c>
      <c r="AA1401">
        <v>2.34998266452767</v>
      </c>
      <c r="AB1401">
        <v>2.3758650244324202</v>
      </c>
      <c r="AC1401" t="s">
        <v>257</v>
      </c>
      <c r="AD1401" t="s">
        <v>303</v>
      </c>
      <c r="AE1401" t="s">
        <v>66</v>
      </c>
      <c r="AF1401" t="s">
        <v>90</v>
      </c>
      <c r="AG1401" t="s">
        <v>304</v>
      </c>
      <c r="AI1401">
        <v>80424</v>
      </c>
      <c r="AJ1401">
        <v>1837</v>
      </c>
      <c r="AK1401" t="s">
        <v>305</v>
      </c>
      <c r="AL1401" t="s">
        <v>306</v>
      </c>
      <c r="AM1401" t="s">
        <v>245</v>
      </c>
    </row>
    <row r="1402" spans="1:39" x14ac:dyDescent="0.3">
      <c r="A1402" s="1">
        <v>43605</v>
      </c>
      <c r="B1402" t="s">
        <v>12</v>
      </c>
      <c r="C1402" t="s">
        <v>239</v>
      </c>
      <c r="D1402">
        <v>1400</v>
      </c>
      <c r="E1402">
        <v>12</v>
      </c>
      <c r="F1402">
        <v>107.44000200000001</v>
      </c>
      <c r="G1402">
        <v>108.129997</v>
      </c>
      <c r="H1402">
        <v>107.139999</v>
      </c>
      <c r="I1402">
        <v>107.33000199999999</v>
      </c>
      <c r="J1402">
        <v>106.639397</v>
      </c>
      <c r="K1402">
        <v>6565300</v>
      </c>
      <c r="L1402">
        <v>2.4159999999999999</v>
      </c>
      <c r="M1402">
        <v>-1.1173863142887E-3</v>
      </c>
      <c r="N1402">
        <v>1.14319176654166E-2</v>
      </c>
      <c r="O1402">
        <v>1.3885182907740001E-2</v>
      </c>
      <c r="P1402">
        <v>7.7871757934415795E-2</v>
      </c>
      <c r="Q1402">
        <v>0.40513502194110801</v>
      </c>
      <c r="R1402">
        <v>8.8819806605841996E-3</v>
      </c>
      <c r="S1402">
        <v>1.16088483263041E-2</v>
      </c>
      <c r="T1402">
        <v>8.1754593440434894E-3</v>
      </c>
      <c r="U1402">
        <v>1.1519580751008601E-2</v>
      </c>
      <c r="V1402">
        <v>108.68</v>
      </c>
      <c r="W1402">
        <v>72.800003000000004</v>
      </c>
      <c r="X1402">
        <v>-0.10143700860365699</v>
      </c>
      <c r="Y1402">
        <v>-6.7722580366252503E-3</v>
      </c>
      <c r="Z1402">
        <v>0.41643720197586498</v>
      </c>
      <c r="AA1402">
        <v>2.1757369231375798</v>
      </c>
      <c r="AB1402">
        <v>2.2266409884442502</v>
      </c>
      <c r="AC1402" t="s">
        <v>257</v>
      </c>
      <c r="AD1402" t="s">
        <v>303</v>
      </c>
      <c r="AE1402" t="s">
        <v>66</v>
      </c>
      <c r="AF1402" t="s">
        <v>90</v>
      </c>
      <c r="AG1402" t="s">
        <v>304</v>
      </c>
      <c r="AI1402">
        <v>80424</v>
      </c>
      <c r="AJ1402">
        <v>1837</v>
      </c>
      <c r="AK1402" t="s">
        <v>305</v>
      </c>
      <c r="AL1402" t="s">
        <v>306</v>
      </c>
      <c r="AM1402" t="s">
        <v>245</v>
      </c>
    </row>
    <row r="1403" spans="1:39" x14ac:dyDescent="0.3">
      <c r="A1403" s="1">
        <v>43634</v>
      </c>
      <c r="B1403" t="s">
        <v>12</v>
      </c>
      <c r="C1403" t="s">
        <v>239</v>
      </c>
      <c r="D1403">
        <v>1300</v>
      </c>
      <c r="E1403">
        <v>12</v>
      </c>
      <c r="F1403">
        <v>111.449997</v>
      </c>
      <c r="G1403">
        <v>111.55999799999999</v>
      </c>
      <c r="H1403">
        <v>109.43</v>
      </c>
      <c r="I1403">
        <v>109.599998</v>
      </c>
      <c r="J1403">
        <v>108.894791</v>
      </c>
      <c r="K1403">
        <v>7731200</v>
      </c>
      <c r="L1403">
        <v>2.06</v>
      </c>
      <c r="M1403">
        <v>-1.2602739906990099E-2</v>
      </c>
      <c r="N1403">
        <v>2.0093678071521699E-3</v>
      </c>
      <c r="O1403">
        <v>1.36881028868861E-2</v>
      </c>
      <c r="P1403">
        <v>7.9879115127550304E-2</v>
      </c>
      <c r="Q1403">
        <v>0.38086019443567298</v>
      </c>
      <c r="R1403">
        <v>8.6643597270367502E-3</v>
      </c>
      <c r="S1403">
        <v>1.0455474594434201E-2</v>
      </c>
      <c r="T1403">
        <v>9.5045498993374302E-3</v>
      </c>
      <c r="U1403">
        <v>1.1538539395363E-2</v>
      </c>
      <c r="V1403">
        <v>111.75</v>
      </c>
      <c r="W1403">
        <v>75.389999000000003</v>
      </c>
      <c r="X1403">
        <v>-0.10143700860365699</v>
      </c>
      <c r="Y1403">
        <v>9.6704895497130797E-3</v>
      </c>
      <c r="Z1403">
        <v>0.41443495231810401</v>
      </c>
      <c r="AA1403">
        <v>1.94606708398399</v>
      </c>
      <c r="AB1403">
        <v>2.0280924687913902</v>
      </c>
      <c r="AC1403" t="s">
        <v>257</v>
      </c>
      <c r="AD1403" t="s">
        <v>303</v>
      </c>
      <c r="AE1403" t="s">
        <v>66</v>
      </c>
      <c r="AF1403" t="s">
        <v>90</v>
      </c>
      <c r="AG1403" t="s">
        <v>304</v>
      </c>
      <c r="AI1403">
        <v>80424</v>
      </c>
      <c r="AJ1403">
        <v>1837</v>
      </c>
      <c r="AK1403" t="s">
        <v>305</v>
      </c>
      <c r="AL1403" t="s">
        <v>306</v>
      </c>
      <c r="AM1403" t="s">
        <v>245</v>
      </c>
    </row>
    <row r="1404" spans="1:39" x14ac:dyDescent="0.3">
      <c r="A1404" s="1">
        <v>43641</v>
      </c>
      <c r="B1404" t="s">
        <v>12</v>
      </c>
      <c r="C1404" t="s">
        <v>239</v>
      </c>
      <c r="D1404">
        <v>1500</v>
      </c>
      <c r="E1404">
        <v>12</v>
      </c>
      <c r="F1404">
        <v>112.110001</v>
      </c>
      <c r="G1404">
        <v>112.629997</v>
      </c>
      <c r="H1404">
        <v>111.30999799999999</v>
      </c>
      <c r="I1404">
        <v>111.720001</v>
      </c>
      <c r="J1404">
        <v>111.001152</v>
      </c>
      <c r="K1404">
        <v>6805600</v>
      </c>
      <c r="L1404">
        <v>1.994</v>
      </c>
      <c r="M1404">
        <v>-5.4452621181284603E-3</v>
      </c>
      <c r="N1404">
        <v>1.91583837161678E-2</v>
      </c>
      <c r="O1404">
        <v>4.5412411669965097E-2</v>
      </c>
      <c r="P1404">
        <v>8.8106353105760496E-2</v>
      </c>
      <c r="Q1404">
        <v>0.39937268699386502</v>
      </c>
      <c r="R1404">
        <v>8.3473313075621506E-3</v>
      </c>
      <c r="S1404">
        <v>1.0761815356312401E-2</v>
      </c>
      <c r="T1404">
        <v>9.5792768578357498E-3</v>
      </c>
      <c r="U1404">
        <v>1.14664601242671E-2</v>
      </c>
      <c r="V1404">
        <v>112.629997</v>
      </c>
      <c r="W1404">
        <v>77.180000000000007</v>
      </c>
      <c r="X1404">
        <v>-0.10143700860365699</v>
      </c>
      <c r="Y1404">
        <v>-9.5417756928269908E-3</v>
      </c>
      <c r="Z1404">
        <v>0.419743968571129</v>
      </c>
      <c r="AA1404">
        <v>2.0322100088772199</v>
      </c>
      <c r="AB1404">
        <v>2.0997218403070699</v>
      </c>
      <c r="AC1404" t="s">
        <v>257</v>
      </c>
      <c r="AD1404" t="s">
        <v>303</v>
      </c>
      <c r="AE1404" t="s">
        <v>66</v>
      </c>
      <c r="AF1404" t="s">
        <v>90</v>
      </c>
      <c r="AG1404" t="s">
        <v>304</v>
      </c>
      <c r="AI1404">
        <v>80424</v>
      </c>
      <c r="AJ1404">
        <v>1837</v>
      </c>
      <c r="AK1404" t="s">
        <v>305</v>
      </c>
      <c r="AL1404" t="s">
        <v>306</v>
      </c>
      <c r="AM1404" t="s">
        <v>245</v>
      </c>
    </row>
    <row r="1405" spans="1:39" x14ac:dyDescent="0.3">
      <c r="A1405" s="1">
        <v>43563</v>
      </c>
      <c r="B1405" t="s">
        <v>12</v>
      </c>
      <c r="C1405" t="s">
        <v>246</v>
      </c>
      <c r="D1405">
        <v>300</v>
      </c>
      <c r="E1405">
        <v>13</v>
      </c>
      <c r="F1405">
        <v>103.93</v>
      </c>
      <c r="G1405">
        <v>105.139999</v>
      </c>
      <c r="H1405">
        <v>103.5</v>
      </c>
      <c r="I1405">
        <v>104.970001</v>
      </c>
      <c r="J1405">
        <v>103.56358299999999</v>
      </c>
      <c r="K1405">
        <v>8468600</v>
      </c>
      <c r="L1405">
        <v>2.5190000000000001</v>
      </c>
      <c r="M1405">
        <v>1.26547534661772E-2</v>
      </c>
      <c r="N1405">
        <v>1.2751304943883201E-2</v>
      </c>
      <c r="O1405">
        <v>6.3110571013759803E-2</v>
      </c>
      <c r="P1405">
        <v>0.13846293570975901</v>
      </c>
      <c r="Q1405">
        <v>0.326399348596418</v>
      </c>
      <c r="R1405">
        <v>5.9139873957151897E-3</v>
      </c>
      <c r="S1405">
        <v>6.26252330678795E-3</v>
      </c>
      <c r="T1405">
        <v>9.2417188795329008E-3</v>
      </c>
      <c r="U1405">
        <v>1.15220839772681E-2</v>
      </c>
      <c r="V1405">
        <v>105.139999</v>
      </c>
      <c r="W1405">
        <v>70.730002999999996</v>
      </c>
      <c r="X1405">
        <v>-0.10143700860365699</v>
      </c>
      <c r="Y1405">
        <v>1.0469119934194001E-3</v>
      </c>
      <c r="Z1405">
        <v>0.43909809519585102</v>
      </c>
      <c r="AA1405">
        <v>2.1089772700774998</v>
      </c>
      <c r="AB1405">
        <v>2.0731419166970002</v>
      </c>
      <c r="AC1405" t="s">
        <v>258</v>
      </c>
      <c r="AD1405" t="s">
        <v>303</v>
      </c>
      <c r="AE1405" t="s">
        <v>66</v>
      </c>
      <c r="AF1405" t="s">
        <v>90</v>
      </c>
      <c r="AG1405" t="s">
        <v>304</v>
      </c>
      <c r="AI1405">
        <v>80424</v>
      </c>
      <c r="AJ1405">
        <v>1837</v>
      </c>
      <c r="AK1405" t="s">
        <v>305</v>
      </c>
      <c r="AL1405" t="s">
        <v>306</v>
      </c>
      <c r="AM1405" t="s">
        <v>245</v>
      </c>
    </row>
    <row r="1406" spans="1:39" x14ac:dyDescent="0.3">
      <c r="A1406" s="1">
        <v>43572</v>
      </c>
      <c r="B1406" t="s">
        <v>12</v>
      </c>
      <c r="C1406" t="s">
        <v>239</v>
      </c>
      <c r="D1406">
        <v>500</v>
      </c>
      <c r="E1406">
        <v>13</v>
      </c>
      <c r="F1406">
        <v>106.269997</v>
      </c>
      <c r="G1406">
        <v>106.510002</v>
      </c>
      <c r="H1406">
        <v>105.349998</v>
      </c>
      <c r="I1406">
        <v>105.849998</v>
      </c>
      <c r="J1406">
        <v>105.16892199999999</v>
      </c>
      <c r="K1406">
        <v>6778100</v>
      </c>
      <c r="L1406">
        <v>2.5920000000000001</v>
      </c>
      <c r="M1406">
        <v>1.66322313706138E-3</v>
      </c>
      <c r="N1406">
        <v>1.84352266342632E-2</v>
      </c>
      <c r="O1406">
        <v>4.8899375397791697E-2</v>
      </c>
      <c r="P1406">
        <v>0.162019842618389</v>
      </c>
      <c r="Q1406">
        <v>0.34178143441917802</v>
      </c>
      <c r="R1406">
        <v>2.60596103843925E-3</v>
      </c>
      <c r="S1406">
        <v>4.8984778064278299E-3</v>
      </c>
      <c r="T1406">
        <v>8.7717323764653094E-3</v>
      </c>
      <c r="U1406">
        <v>1.15107984699433E-2</v>
      </c>
      <c r="V1406">
        <v>106.510002</v>
      </c>
      <c r="W1406">
        <v>70.730002999999996</v>
      </c>
      <c r="X1406">
        <v>-0.10143700860365699</v>
      </c>
      <c r="Y1406">
        <v>-2.2764010197428601E-3</v>
      </c>
      <c r="Z1406">
        <v>0.45261691427941902</v>
      </c>
      <c r="AA1406">
        <v>2.0918455491450598</v>
      </c>
      <c r="AB1406">
        <v>2.0815945579996802</v>
      </c>
      <c r="AC1406" t="s">
        <v>258</v>
      </c>
      <c r="AD1406" t="s">
        <v>303</v>
      </c>
      <c r="AE1406" t="s">
        <v>66</v>
      </c>
      <c r="AF1406" t="s">
        <v>90</v>
      </c>
      <c r="AG1406" t="s">
        <v>304</v>
      </c>
      <c r="AI1406">
        <v>80424</v>
      </c>
      <c r="AJ1406">
        <v>1837</v>
      </c>
      <c r="AK1406" t="s">
        <v>305</v>
      </c>
      <c r="AL1406" t="s">
        <v>306</v>
      </c>
      <c r="AM1406" t="s">
        <v>245</v>
      </c>
    </row>
    <row r="1407" spans="1:39" x14ac:dyDescent="0.3">
      <c r="A1407" s="1">
        <v>43626</v>
      </c>
      <c r="B1407" t="s">
        <v>12</v>
      </c>
      <c r="C1407" t="s">
        <v>246</v>
      </c>
      <c r="D1407">
        <v>600</v>
      </c>
      <c r="E1407">
        <v>13</v>
      </c>
      <c r="F1407">
        <v>108.32</v>
      </c>
      <c r="G1407">
        <v>109.019997</v>
      </c>
      <c r="H1407">
        <v>107.459999</v>
      </c>
      <c r="I1407">
        <v>108.720001</v>
      </c>
      <c r="J1407">
        <v>108.020454</v>
      </c>
      <c r="K1407">
        <v>4767000</v>
      </c>
      <c r="L1407">
        <v>2.1429999999999998</v>
      </c>
      <c r="M1407">
        <v>-4.5976090383385902E-4</v>
      </c>
      <c r="N1407">
        <v>4.6309800652233897E-2</v>
      </c>
      <c r="O1407">
        <v>3.4149008610904003E-2</v>
      </c>
      <c r="P1407">
        <v>9.4848137051464596E-2</v>
      </c>
      <c r="Q1407">
        <v>0.39395630913635998</v>
      </c>
      <c r="R1407">
        <v>7.4327438720987399E-3</v>
      </c>
      <c r="S1407">
        <v>1.10489906256398E-2</v>
      </c>
      <c r="T1407">
        <v>9.4958175477458297E-3</v>
      </c>
      <c r="U1407">
        <v>1.1619391441698299E-2</v>
      </c>
      <c r="V1407">
        <v>109.379997</v>
      </c>
      <c r="W1407">
        <v>75.389999000000003</v>
      </c>
      <c r="X1407">
        <v>-0.10143700860365699</v>
      </c>
      <c r="Y1407">
        <v>4.6492198743191201E-3</v>
      </c>
      <c r="Z1407">
        <v>0.42267454198871002</v>
      </c>
      <c r="AA1407">
        <v>2.0408951234086401</v>
      </c>
      <c r="AB1407">
        <v>2.0812897128638901</v>
      </c>
      <c r="AC1407" t="s">
        <v>258</v>
      </c>
      <c r="AD1407" t="s">
        <v>303</v>
      </c>
      <c r="AE1407" t="s">
        <v>66</v>
      </c>
      <c r="AF1407" t="s">
        <v>90</v>
      </c>
      <c r="AG1407" t="s">
        <v>304</v>
      </c>
      <c r="AI1407">
        <v>80424</v>
      </c>
      <c r="AJ1407">
        <v>1837</v>
      </c>
      <c r="AK1407" t="s">
        <v>305</v>
      </c>
      <c r="AL1407" t="s">
        <v>306</v>
      </c>
      <c r="AM1407" t="s">
        <v>245</v>
      </c>
    </row>
    <row r="1408" spans="1:39" x14ac:dyDescent="0.3">
      <c r="A1408" s="1">
        <v>43558</v>
      </c>
      <c r="B1408" t="s">
        <v>12</v>
      </c>
      <c r="C1408" t="s">
        <v>246</v>
      </c>
      <c r="D1408">
        <v>800</v>
      </c>
      <c r="E1408">
        <v>14</v>
      </c>
      <c r="F1408">
        <v>103.58000199999999</v>
      </c>
      <c r="G1408">
        <v>103.889999</v>
      </c>
      <c r="H1408">
        <v>102.75</v>
      </c>
      <c r="I1408">
        <v>103.69000200000001</v>
      </c>
      <c r="J1408">
        <v>102.30072800000001</v>
      </c>
      <c r="K1408">
        <v>5226500</v>
      </c>
      <c r="L1408">
        <v>2.5169999999999999</v>
      </c>
      <c r="M1408">
        <v>-5.7847955698641599E-4</v>
      </c>
      <c r="N1408">
        <v>7.6479931215707904E-3</v>
      </c>
      <c r="O1408">
        <v>4.7599791000573703E-2</v>
      </c>
      <c r="P1408">
        <v>0.13535437249815899</v>
      </c>
      <c r="Q1408">
        <v>0.31374797851584302</v>
      </c>
      <c r="R1408">
        <v>4.1293401689868198E-3</v>
      </c>
      <c r="S1408">
        <v>5.9883222020622401E-3</v>
      </c>
      <c r="T1408">
        <v>9.5137813881335503E-3</v>
      </c>
      <c r="U1408">
        <v>1.1513348155971E-2</v>
      </c>
      <c r="V1408">
        <v>104.230003</v>
      </c>
      <c r="W1408">
        <v>70.730002999999996</v>
      </c>
      <c r="X1408">
        <v>-0.10143700860365699</v>
      </c>
      <c r="Y1408">
        <v>2.1460723821998401E-3</v>
      </c>
      <c r="Z1408">
        <v>0.43418122938113002</v>
      </c>
      <c r="AA1408">
        <v>2.0715199846958998</v>
      </c>
      <c r="AB1408">
        <v>2.1276967250131502</v>
      </c>
      <c r="AC1408" t="s">
        <v>259</v>
      </c>
      <c r="AD1408" t="s">
        <v>303</v>
      </c>
      <c r="AE1408" t="s">
        <v>66</v>
      </c>
      <c r="AF1408" t="s">
        <v>90</v>
      </c>
      <c r="AG1408" t="s">
        <v>304</v>
      </c>
      <c r="AI1408">
        <v>80424</v>
      </c>
      <c r="AJ1408">
        <v>1837</v>
      </c>
      <c r="AK1408" t="s">
        <v>305</v>
      </c>
      <c r="AL1408" t="s">
        <v>306</v>
      </c>
      <c r="AM1408" t="s">
        <v>245</v>
      </c>
    </row>
    <row r="1409" spans="1:39" x14ac:dyDescent="0.3">
      <c r="A1409" s="1">
        <v>43577</v>
      </c>
      <c r="B1409" t="s">
        <v>12</v>
      </c>
      <c r="C1409" t="s">
        <v>239</v>
      </c>
      <c r="D1409">
        <v>800</v>
      </c>
      <c r="E1409">
        <v>14</v>
      </c>
      <c r="F1409">
        <v>106.129997</v>
      </c>
      <c r="G1409">
        <v>107.199997</v>
      </c>
      <c r="H1409">
        <v>105.739998</v>
      </c>
      <c r="I1409">
        <v>106.010002</v>
      </c>
      <c r="J1409">
        <v>105.327896</v>
      </c>
      <c r="K1409">
        <v>9057200</v>
      </c>
      <c r="L1409">
        <v>2.59</v>
      </c>
      <c r="M1409">
        <v>-3.7724577941278698E-4</v>
      </c>
      <c r="N1409">
        <v>1.6035560709911599E-2</v>
      </c>
      <c r="O1409">
        <v>4.8343239081052702E-2</v>
      </c>
      <c r="P1409">
        <v>0.15510295754967099</v>
      </c>
      <c r="Q1409">
        <v>0.37946341232151498</v>
      </c>
      <c r="R1409">
        <v>3.0728255470850899E-3</v>
      </c>
      <c r="S1409">
        <v>4.8414409498345199E-3</v>
      </c>
      <c r="T1409">
        <v>8.7395705366420905E-3</v>
      </c>
      <c r="U1409">
        <v>1.1298169036845499E-2</v>
      </c>
      <c r="V1409">
        <v>107.199997</v>
      </c>
      <c r="W1409">
        <v>70.730002999999996</v>
      </c>
      <c r="X1409">
        <v>-0.10143700860365699</v>
      </c>
      <c r="Y1409">
        <v>1.0115060212163699E-3</v>
      </c>
      <c r="Z1409">
        <v>0.44406533256914998</v>
      </c>
      <c r="AA1409">
        <v>2.30517238318492</v>
      </c>
      <c r="AB1409">
        <v>2.1331036885571999</v>
      </c>
      <c r="AC1409" t="s">
        <v>259</v>
      </c>
      <c r="AD1409" t="s">
        <v>303</v>
      </c>
      <c r="AE1409" t="s">
        <v>66</v>
      </c>
      <c r="AF1409" t="s">
        <v>90</v>
      </c>
      <c r="AG1409" t="s">
        <v>304</v>
      </c>
      <c r="AI1409">
        <v>80424</v>
      </c>
      <c r="AJ1409">
        <v>1837</v>
      </c>
      <c r="AK1409" t="s">
        <v>305</v>
      </c>
      <c r="AL1409" t="s">
        <v>306</v>
      </c>
      <c r="AM1409" t="s">
        <v>245</v>
      </c>
    </row>
    <row r="1410" spans="1:39" x14ac:dyDescent="0.3">
      <c r="A1410" s="1">
        <v>43586</v>
      </c>
      <c r="B1410" t="s">
        <v>12</v>
      </c>
      <c r="C1410" t="s">
        <v>246</v>
      </c>
      <c r="D1410">
        <v>1300</v>
      </c>
      <c r="E1410">
        <v>14</v>
      </c>
      <c r="F1410">
        <v>106.150002</v>
      </c>
      <c r="G1410">
        <v>106.389999</v>
      </c>
      <c r="H1410">
        <v>104.80999799999999</v>
      </c>
      <c r="I1410">
        <v>104.93</v>
      </c>
      <c r="J1410">
        <v>104.25483699999999</v>
      </c>
      <c r="K1410">
        <v>6733800</v>
      </c>
      <c r="L1410">
        <v>2.5110000000000001</v>
      </c>
      <c r="M1410">
        <v>-1.466375394737E-2</v>
      </c>
      <c r="N1410">
        <v>1.18877405957234E-2</v>
      </c>
      <c r="O1410">
        <v>1.54555026298207E-2</v>
      </c>
      <c r="P1410">
        <v>0.11151574413549099</v>
      </c>
      <c r="Q1410">
        <v>0.40466747291953897</v>
      </c>
      <c r="R1410">
        <v>1.71423007381948E-2</v>
      </c>
      <c r="S1410">
        <v>1.0367977002185599E-2</v>
      </c>
      <c r="T1410">
        <v>8.3495462796230602E-3</v>
      </c>
      <c r="U1410">
        <v>1.1542430577848199E-2</v>
      </c>
      <c r="V1410">
        <v>107.199997</v>
      </c>
      <c r="W1410">
        <v>70.730002999999996</v>
      </c>
      <c r="X1410">
        <v>-0.10143700860365699</v>
      </c>
      <c r="Y1410">
        <v>-7.5304459681844096E-3</v>
      </c>
      <c r="Z1410">
        <v>0.43171866555479699</v>
      </c>
      <c r="AA1410">
        <v>2.34998266452767</v>
      </c>
      <c r="AB1410">
        <v>2.3758650244324202</v>
      </c>
      <c r="AC1410" t="s">
        <v>259</v>
      </c>
      <c r="AD1410" t="s">
        <v>303</v>
      </c>
      <c r="AE1410" t="s">
        <v>66</v>
      </c>
      <c r="AF1410" t="s">
        <v>90</v>
      </c>
      <c r="AG1410" t="s">
        <v>304</v>
      </c>
      <c r="AI1410">
        <v>80424</v>
      </c>
      <c r="AJ1410">
        <v>1837</v>
      </c>
      <c r="AK1410" t="s">
        <v>305</v>
      </c>
      <c r="AL1410" t="s">
        <v>306</v>
      </c>
      <c r="AM1410" t="s">
        <v>245</v>
      </c>
    </row>
    <row r="1411" spans="1:39" x14ac:dyDescent="0.3">
      <c r="A1411" s="1">
        <v>43588</v>
      </c>
      <c r="B1411" t="s">
        <v>12</v>
      </c>
      <c r="C1411" t="s">
        <v>246</v>
      </c>
      <c r="D1411">
        <v>800</v>
      </c>
      <c r="E1411">
        <v>14</v>
      </c>
      <c r="F1411">
        <v>105.989998</v>
      </c>
      <c r="G1411">
        <v>106.410004</v>
      </c>
      <c r="H1411">
        <v>105.58000199999999</v>
      </c>
      <c r="I1411">
        <v>106.08000199999999</v>
      </c>
      <c r="J1411">
        <v>105.397446</v>
      </c>
      <c r="K1411">
        <v>4793400</v>
      </c>
      <c r="L1411">
        <v>2.5310000000000001</v>
      </c>
      <c r="M1411">
        <v>4.9140992119894398E-3</v>
      </c>
      <c r="N1411">
        <v>2.0761128050837E-3</v>
      </c>
      <c r="O1411">
        <v>2.9243135500841001E-2</v>
      </c>
      <c r="P1411">
        <v>9.1682609132234305E-2</v>
      </c>
      <c r="Q1411">
        <v>0.43511010268015399</v>
      </c>
      <c r="R1411">
        <v>1.2632565022856999E-2</v>
      </c>
      <c r="S1411">
        <v>1.04029470220102E-2</v>
      </c>
      <c r="T1411">
        <v>7.9544292317838099E-3</v>
      </c>
      <c r="U1411">
        <v>1.14952183811183E-2</v>
      </c>
      <c r="V1411">
        <v>107.199997</v>
      </c>
      <c r="W1411">
        <v>70.739998</v>
      </c>
      <c r="X1411">
        <v>-0.10143700860365699</v>
      </c>
      <c r="Y1411">
        <v>9.5921274614703799E-3</v>
      </c>
      <c r="Z1411">
        <v>0.42719593019244301</v>
      </c>
      <c r="AA1411">
        <v>2.4978309436734301</v>
      </c>
      <c r="AB1411">
        <v>2.4011190463524699</v>
      </c>
      <c r="AC1411" t="s">
        <v>259</v>
      </c>
      <c r="AD1411" t="s">
        <v>303</v>
      </c>
      <c r="AE1411" t="s">
        <v>66</v>
      </c>
      <c r="AF1411" t="s">
        <v>90</v>
      </c>
      <c r="AG1411" t="s">
        <v>304</v>
      </c>
      <c r="AI1411">
        <v>80424</v>
      </c>
      <c r="AJ1411">
        <v>1837</v>
      </c>
      <c r="AK1411" t="s">
        <v>305</v>
      </c>
      <c r="AL1411" t="s">
        <v>306</v>
      </c>
      <c r="AM1411" t="s">
        <v>245</v>
      </c>
    </row>
    <row r="1412" spans="1:39" x14ac:dyDescent="0.3">
      <c r="A1412" s="1">
        <v>43598</v>
      </c>
      <c r="B1412" t="s">
        <v>12</v>
      </c>
      <c r="C1412" t="s">
        <v>246</v>
      </c>
      <c r="D1412">
        <v>2400</v>
      </c>
      <c r="E1412">
        <v>14</v>
      </c>
      <c r="F1412">
        <v>105.139999</v>
      </c>
      <c r="G1412">
        <v>106.589996</v>
      </c>
      <c r="H1412">
        <v>104.849998</v>
      </c>
      <c r="I1412">
        <v>106.110001</v>
      </c>
      <c r="J1412">
        <v>105.427246</v>
      </c>
      <c r="K1412">
        <v>7575500</v>
      </c>
      <c r="L1412">
        <v>2.4049999999999998</v>
      </c>
      <c r="M1412">
        <v>9.42800317148267E-4</v>
      </c>
      <c r="N1412">
        <v>4.0606106357592301E-3</v>
      </c>
      <c r="O1412">
        <v>2.0888491876586701E-2</v>
      </c>
      <c r="P1412">
        <v>8.3791282121599406E-2</v>
      </c>
      <c r="Q1412">
        <v>0.40471523694712502</v>
      </c>
      <c r="R1412">
        <v>1.05266125233328E-2</v>
      </c>
      <c r="S1412">
        <v>1.1067848212719099E-2</v>
      </c>
      <c r="T1412">
        <v>8.2123530190277294E-3</v>
      </c>
      <c r="U1412">
        <v>1.14827336189637E-2</v>
      </c>
      <c r="V1412">
        <v>107.199997</v>
      </c>
      <c r="W1412">
        <v>72.599997999999999</v>
      </c>
      <c r="X1412">
        <v>-0.10143700860365699</v>
      </c>
      <c r="Y1412">
        <v>-2.4426469085879299E-2</v>
      </c>
      <c r="Z1412">
        <v>0.41536182119367998</v>
      </c>
      <c r="AA1412">
        <v>2.23435787420568</v>
      </c>
      <c r="AB1412">
        <v>2.2803313982903299</v>
      </c>
      <c r="AC1412" t="s">
        <v>259</v>
      </c>
      <c r="AD1412" t="s">
        <v>303</v>
      </c>
      <c r="AE1412" t="s">
        <v>66</v>
      </c>
      <c r="AF1412" t="s">
        <v>90</v>
      </c>
      <c r="AG1412" t="s">
        <v>304</v>
      </c>
      <c r="AI1412">
        <v>80424</v>
      </c>
      <c r="AJ1412">
        <v>1837</v>
      </c>
      <c r="AK1412" t="s">
        <v>305</v>
      </c>
      <c r="AL1412" t="s">
        <v>306</v>
      </c>
      <c r="AM1412" t="s">
        <v>245</v>
      </c>
    </row>
    <row r="1413" spans="1:39" x14ac:dyDescent="0.3">
      <c r="A1413" s="1">
        <v>43615</v>
      </c>
      <c r="B1413" t="s">
        <v>12</v>
      </c>
      <c r="C1413" t="s">
        <v>239</v>
      </c>
      <c r="D1413">
        <v>1000</v>
      </c>
      <c r="E1413">
        <v>14</v>
      </c>
      <c r="F1413">
        <v>104.370003</v>
      </c>
      <c r="G1413">
        <v>105.370003</v>
      </c>
      <c r="H1413">
        <v>104.370003</v>
      </c>
      <c r="I1413">
        <v>105.33000199999999</v>
      </c>
      <c r="J1413">
        <v>104.65226699999999</v>
      </c>
      <c r="K1413">
        <v>4729200</v>
      </c>
      <c r="L1413">
        <v>2.2269999999999999</v>
      </c>
      <c r="M1413">
        <v>1.08820673049789E-2</v>
      </c>
      <c r="N1413">
        <v>-1.3110320152830601E-2</v>
      </c>
      <c r="O1413">
        <v>5.2353831931820898E-3</v>
      </c>
      <c r="P1413">
        <v>7.3567929770945506E-2</v>
      </c>
      <c r="Q1413">
        <v>0.38510886119862298</v>
      </c>
      <c r="R1413">
        <v>1.1592044640615499E-2</v>
      </c>
      <c r="S1413">
        <v>9.7557889022189606E-3</v>
      </c>
      <c r="T1413">
        <v>8.5830528425553804E-3</v>
      </c>
      <c r="U1413">
        <v>1.16073446106692E-2</v>
      </c>
      <c r="V1413">
        <v>108.68</v>
      </c>
      <c r="W1413">
        <v>72.800003000000004</v>
      </c>
      <c r="X1413">
        <v>-0.10143700860365699</v>
      </c>
      <c r="Y1413">
        <v>2.0962723552933101E-3</v>
      </c>
      <c r="Z1413">
        <v>0.41507668001690401</v>
      </c>
      <c r="AA1413">
        <v>2.0188695385425901</v>
      </c>
      <c r="AB1413">
        <v>2.0353831514216201</v>
      </c>
      <c r="AC1413" t="s">
        <v>259</v>
      </c>
      <c r="AD1413" t="s">
        <v>303</v>
      </c>
      <c r="AE1413" t="s">
        <v>66</v>
      </c>
      <c r="AF1413" t="s">
        <v>90</v>
      </c>
      <c r="AG1413" t="s">
        <v>304</v>
      </c>
      <c r="AI1413">
        <v>80424</v>
      </c>
      <c r="AJ1413">
        <v>1837</v>
      </c>
      <c r="AK1413" t="s">
        <v>305</v>
      </c>
      <c r="AL1413" t="s">
        <v>306</v>
      </c>
      <c r="AM1413" t="s">
        <v>245</v>
      </c>
    </row>
    <row r="1414" spans="1:39" x14ac:dyDescent="0.3">
      <c r="A1414" s="1">
        <v>43635</v>
      </c>
      <c r="B1414" t="s">
        <v>12</v>
      </c>
      <c r="C1414" t="s">
        <v>246</v>
      </c>
      <c r="D1414">
        <v>1800</v>
      </c>
      <c r="E1414">
        <v>14</v>
      </c>
      <c r="F1414">
        <v>109.5</v>
      </c>
      <c r="G1414">
        <v>110.730003</v>
      </c>
      <c r="H1414">
        <v>109.260002</v>
      </c>
      <c r="I1414">
        <v>110.419997999999</v>
      </c>
      <c r="J1414">
        <v>109.70951100000001</v>
      </c>
      <c r="K1414">
        <v>7028000</v>
      </c>
      <c r="L1414">
        <v>2.0289999999999999</v>
      </c>
      <c r="M1414">
        <v>7.4538676934168399E-3</v>
      </c>
      <c r="N1414">
        <v>6.7242275903004996E-3</v>
      </c>
      <c r="O1414">
        <v>2.7265655983986298E-2</v>
      </c>
      <c r="P1414">
        <v>8.9100999361892599E-2</v>
      </c>
      <c r="Q1414">
        <v>0.40841653284814999</v>
      </c>
      <c r="R1414">
        <v>9.2209945455477699E-3</v>
      </c>
      <c r="S1414">
        <v>1.0439032673037399E-2</v>
      </c>
      <c r="T1414">
        <v>9.5280233254812392E-3</v>
      </c>
      <c r="U1414">
        <v>1.14632191488511E-2</v>
      </c>
      <c r="V1414">
        <v>111.75</v>
      </c>
      <c r="W1414">
        <v>75.529999000000004</v>
      </c>
      <c r="X1414">
        <v>-0.10143700860365699</v>
      </c>
      <c r="Y1414">
        <v>2.98071681438073E-3</v>
      </c>
      <c r="Z1414">
        <v>0.41294897016318199</v>
      </c>
      <c r="AA1414">
        <v>2.0931305434844898</v>
      </c>
      <c r="AB1414">
        <v>2.0559230804515898</v>
      </c>
      <c r="AC1414" t="s">
        <v>259</v>
      </c>
      <c r="AD1414" t="s">
        <v>303</v>
      </c>
      <c r="AE1414" t="s">
        <v>66</v>
      </c>
      <c r="AF1414" t="s">
        <v>90</v>
      </c>
      <c r="AG1414" t="s">
        <v>304</v>
      </c>
      <c r="AI1414">
        <v>80424</v>
      </c>
      <c r="AJ1414">
        <v>1837</v>
      </c>
      <c r="AK1414" t="s">
        <v>305</v>
      </c>
      <c r="AL1414" t="s">
        <v>306</v>
      </c>
      <c r="AM1414" t="s">
        <v>245</v>
      </c>
    </row>
    <row r="1415" spans="1:39" x14ac:dyDescent="0.3">
      <c r="A1415" s="1">
        <v>43636</v>
      </c>
      <c r="B1415" t="s">
        <v>12</v>
      </c>
      <c r="C1415" t="s">
        <v>239</v>
      </c>
      <c r="D1415">
        <v>600</v>
      </c>
      <c r="E1415">
        <v>14</v>
      </c>
      <c r="F1415">
        <v>110.779999</v>
      </c>
      <c r="G1415">
        <v>112.019997</v>
      </c>
      <c r="H1415">
        <v>110.5</v>
      </c>
      <c r="I1415">
        <v>111.739998</v>
      </c>
      <c r="J1415">
        <v>111.021019</v>
      </c>
      <c r="K1415">
        <v>7044200</v>
      </c>
      <c r="L1415">
        <v>2.0009999999999999</v>
      </c>
      <c r="M1415">
        <v>1.18834801321778E-2</v>
      </c>
      <c r="N1415">
        <v>7.4556330524471002E-3</v>
      </c>
      <c r="O1415">
        <v>4.0266522430452797E-2</v>
      </c>
      <c r="P1415">
        <v>9.3443200080769895E-2</v>
      </c>
      <c r="Q1415">
        <v>0.41385972462265003</v>
      </c>
      <c r="R1415">
        <v>9.4191433625447803E-3</v>
      </c>
      <c r="S1415">
        <v>1.0664810797249E-2</v>
      </c>
      <c r="T1415">
        <v>9.5885724387234101E-3</v>
      </c>
      <c r="U1415">
        <v>1.1477456225331001E-2</v>
      </c>
      <c r="V1415">
        <v>112.019997</v>
      </c>
      <c r="W1415">
        <v>75.529999000000004</v>
      </c>
      <c r="X1415">
        <v>-0.10143700860365699</v>
      </c>
      <c r="Y1415">
        <v>9.4276054361659405E-3</v>
      </c>
      <c r="Z1415">
        <v>0.41663928332769801</v>
      </c>
      <c r="AA1415">
        <v>2.12008975566002</v>
      </c>
      <c r="AB1415">
        <v>2.07356832075325</v>
      </c>
      <c r="AC1415" t="s">
        <v>259</v>
      </c>
      <c r="AD1415" t="s">
        <v>303</v>
      </c>
      <c r="AE1415" t="s">
        <v>66</v>
      </c>
      <c r="AF1415" t="s">
        <v>90</v>
      </c>
      <c r="AG1415" t="s">
        <v>304</v>
      </c>
      <c r="AI1415">
        <v>80424</v>
      </c>
      <c r="AJ1415">
        <v>1837</v>
      </c>
      <c r="AK1415" t="s">
        <v>305</v>
      </c>
      <c r="AL1415" t="s">
        <v>306</v>
      </c>
      <c r="AM1415" t="s">
        <v>245</v>
      </c>
    </row>
    <row r="1416" spans="1:39" x14ac:dyDescent="0.3">
      <c r="A1416" s="1">
        <v>43584</v>
      </c>
      <c r="B1416" t="s">
        <v>12</v>
      </c>
      <c r="C1416" t="s">
        <v>239</v>
      </c>
      <c r="D1416">
        <v>1400</v>
      </c>
      <c r="E1416">
        <v>15</v>
      </c>
      <c r="F1416">
        <v>105.57</v>
      </c>
      <c r="G1416">
        <v>105.75</v>
      </c>
      <c r="H1416">
        <v>104.720001</v>
      </c>
      <c r="I1416">
        <v>104.779999</v>
      </c>
      <c r="J1416">
        <v>104.10580400000001</v>
      </c>
      <c r="K1416">
        <v>4787600</v>
      </c>
      <c r="L1416">
        <v>2.536</v>
      </c>
      <c r="M1416">
        <v>-1.0254563360204499E-2</v>
      </c>
      <c r="N1416">
        <v>-1.16705751839317E-2</v>
      </c>
      <c r="O1416">
        <v>2.5138932014110001E-2</v>
      </c>
      <c r="P1416">
        <v>0.12072136461159901</v>
      </c>
      <c r="Q1416">
        <v>0.39758508367159001</v>
      </c>
      <c r="R1416">
        <v>1.9179105955373098E-2</v>
      </c>
      <c r="S1416">
        <v>9.3307719753947301E-3</v>
      </c>
      <c r="T1416">
        <v>7.9545160176248304E-3</v>
      </c>
      <c r="U1416">
        <v>1.14716465833781E-2</v>
      </c>
      <c r="V1416">
        <v>107.199997</v>
      </c>
      <c r="W1416">
        <v>70.730002999999996</v>
      </c>
      <c r="X1416">
        <v>-0.10143700860365699</v>
      </c>
      <c r="Y1416">
        <v>1.07094833958194E-3</v>
      </c>
      <c r="Z1416">
        <v>0.42842538815984699</v>
      </c>
      <c r="AA1416">
        <v>2.3403778889778502</v>
      </c>
      <c r="AB1416">
        <v>2.3258715572861299</v>
      </c>
      <c r="AC1416" t="s">
        <v>260</v>
      </c>
      <c r="AD1416" t="s">
        <v>303</v>
      </c>
      <c r="AE1416" t="s">
        <v>66</v>
      </c>
      <c r="AF1416" t="s">
        <v>90</v>
      </c>
      <c r="AG1416" t="s">
        <v>304</v>
      </c>
      <c r="AI1416">
        <v>80424</v>
      </c>
      <c r="AJ1416">
        <v>1837</v>
      </c>
      <c r="AK1416" t="s">
        <v>305</v>
      </c>
      <c r="AL1416" t="s">
        <v>306</v>
      </c>
      <c r="AM1416" t="s">
        <v>245</v>
      </c>
    </row>
    <row r="1417" spans="1:39" x14ac:dyDescent="0.3">
      <c r="A1417" s="1">
        <v>43591</v>
      </c>
      <c r="B1417" t="s">
        <v>12</v>
      </c>
      <c r="C1417" t="s">
        <v>239</v>
      </c>
      <c r="D1417">
        <v>3000</v>
      </c>
      <c r="E1417">
        <v>15</v>
      </c>
      <c r="F1417">
        <v>105.120003</v>
      </c>
      <c r="G1417">
        <v>105.82</v>
      </c>
      <c r="H1417">
        <v>105.040001</v>
      </c>
      <c r="I1417">
        <v>105.68</v>
      </c>
      <c r="J1417">
        <v>105.000014999999</v>
      </c>
      <c r="K1417">
        <v>4890400</v>
      </c>
      <c r="L1417">
        <v>2.5</v>
      </c>
      <c r="M1417">
        <v>-3.7779112999673302E-3</v>
      </c>
      <c r="N1417">
        <v>8.5527648653208801E-3</v>
      </c>
      <c r="O1417">
        <v>2.60437037578603E-2</v>
      </c>
      <c r="P1417">
        <v>8.21757712086537E-2</v>
      </c>
      <c r="Q1417">
        <v>0.42542934243897201</v>
      </c>
      <c r="R1417">
        <v>1.15507081148344E-2</v>
      </c>
      <c r="S1417">
        <v>1.0453128287315899E-2</v>
      </c>
      <c r="T1417">
        <v>7.9622194352365096E-3</v>
      </c>
      <c r="U1417">
        <v>1.1497382116628201E-2</v>
      </c>
      <c r="V1417">
        <v>107.199997</v>
      </c>
      <c r="W1417">
        <v>71.110000999999997</v>
      </c>
      <c r="X1417">
        <v>-0.10143700860365699</v>
      </c>
      <c r="Y1417">
        <v>-4.4810132310555703E-3</v>
      </c>
      <c r="Z1417">
        <v>0.42859469428179803</v>
      </c>
      <c r="AA1417">
        <v>2.4227137353900599</v>
      </c>
      <c r="AB1417">
        <v>2.4175862156349099</v>
      </c>
      <c r="AC1417" t="s">
        <v>260</v>
      </c>
      <c r="AD1417" t="s">
        <v>303</v>
      </c>
      <c r="AE1417" t="s">
        <v>66</v>
      </c>
      <c r="AF1417" t="s">
        <v>90</v>
      </c>
      <c r="AG1417" t="s">
        <v>304</v>
      </c>
      <c r="AI1417">
        <v>80424</v>
      </c>
      <c r="AJ1417">
        <v>1837</v>
      </c>
      <c r="AK1417" t="s">
        <v>305</v>
      </c>
      <c r="AL1417" t="s">
        <v>306</v>
      </c>
      <c r="AM1417" t="s">
        <v>245</v>
      </c>
    </row>
    <row r="1418" spans="1:39" x14ac:dyDescent="0.3">
      <c r="A1418" s="1">
        <v>43598</v>
      </c>
      <c r="B1418" t="s">
        <v>12</v>
      </c>
      <c r="C1418" t="s">
        <v>246</v>
      </c>
      <c r="D1418">
        <v>1800</v>
      </c>
      <c r="E1418">
        <v>15</v>
      </c>
      <c r="F1418">
        <v>105.139999</v>
      </c>
      <c r="G1418">
        <v>106.589996</v>
      </c>
      <c r="H1418">
        <v>104.849998</v>
      </c>
      <c r="I1418">
        <v>106.110001</v>
      </c>
      <c r="J1418">
        <v>105.427246</v>
      </c>
      <c r="K1418">
        <v>7575500</v>
      </c>
      <c r="L1418">
        <v>2.4049999999999998</v>
      </c>
      <c r="M1418">
        <v>9.42800317148267E-4</v>
      </c>
      <c r="N1418">
        <v>4.0606106357592301E-3</v>
      </c>
      <c r="O1418">
        <v>2.0888491876586701E-2</v>
      </c>
      <c r="P1418">
        <v>8.3791282121599406E-2</v>
      </c>
      <c r="Q1418">
        <v>0.40471523694712502</v>
      </c>
      <c r="R1418">
        <v>1.05266125233328E-2</v>
      </c>
      <c r="S1418">
        <v>1.1067848212719099E-2</v>
      </c>
      <c r="T1418">
        <v>8.2123530190277294E-3</v>
      </c>
      <c r="U1418">
        <v>1.14827336189637E-2</v>
      </c>
      <c r="V1418">
        <v>107.199997</v>
      </c>
      <c r="W1418">
        <v>72.599997999999999</v>
      </c>
      <c r="X1418">
        <v>-0.10143700860365699</v>
      </c>
      <c r="Y1418">
        <v>-2.4426469085879299E-2</v>
      </c>
      <c r="Z1418">
        <v>0.41536182119367998</v>
      </c>
      <c r="AA1418">
        <v>2.23435787420568</v>
      </c>
      <c r="AB1418">
        <v>2.2803313982903299</v>
      </c>
      <c r="AC1418" t="s">
        <v>260</v>
      </c>
      <c r="AD1418" t="s">
        <v>303</v>
      </c>
      <c r="AE1418" t="s">
        <v>66</v>
      </c>
      <c r="AF1418" t="s">
        <v>90</v>
      </c>
      <c r="AG1418" t="s">
        <v>304</v>
      </c>
      <c r="AI1418">
        <v>80424</v>
      </c>
      <c r="AJ1418">
        <v>1837</v>
      </c>
      <c r="AK1418" t="s">
        <v>305</v>
      </c>
      <c r="AL1418" t="s">
        <v>306</v>
      </c>
      <c r="AM1418" t="s">
        <v>245</v>
      </c>
    </row>
    <row r="1419" spans="1:39" x14ac:dyDescent="0.3">
      <c r="A1419" s="1">
        <v>43643</v>
      </c>
      <c r="B1419" t="s">
        <v>12</v>
      </c>
      <c r="C1419" t="s">
        <v>246</v>
      </c>
      <c r="D1419">
        <v>2100</v>
      </c>
      <c r="E1419">
        <v>15</v>
      </c>
      <c r="F1419">
        <v>109.919997999999</v>
      </c>
      <c r="G1419">
        <v>110.269997</v>
      </c>
      <c r="H1419">
        <v>109.290001</v>
      </c>
      <c r="I1419">
        <v>109.779999</v>
      </c>
      <c r="J1419">
        <v>109.07363100000001</v>
      </c>
      <c r="K1419">
        <v>5613300</v>
      </c>
      <c r="L1419">
        <v>2.0049999999999999</v>
      </c>
      <c r="M1419">
        <v>4.5553003627681098E-4</v>
      </c>
      <c r="N1419">
        <v>-1.7696375812395901E-2</v>
      </c>
      <c r="O1419">
        <v>4.9674111550767203E-2</v>
      </c>
      <c r="P1419">
        <v>6.5457457317789597E-2</v>
      </c>
      <c r="Q1419">
        <v>0.37452070783382302</v>
      </c>
      <c r="R1419">
        <v>1.0197365450335E-2</v>
      </c>
      <c r="S1419">
        <v>1.0443371516334199E-2</v>
      </c>
      <c r="T1419">
        <v>9.8592593898063595E-3</v>
      </c>
      <c r="U1419">
        <v>1.1530692879956001E-2</v>
      </c>
      <c r="V1419">
        <v>112.629997</v>
      </c>
      <c r="W1419">
        <v>77.290001000000004</v>
      </c>
      <c r="X1419">
        <v>-0.10143700860365699</v>
      </c>
      <c r="Y1419">
        <v>3.81588593721357E-3</v>
      </c>
      <c r="Z1419">
        <v>0.42590670247462398</v>
      </c>
      <c r="AA1419">
        <v>1.8957927663593099</v>
      </c>
      <c r="AB1419">
        <v>2.01758003033838</v>
      </c>
      <c r="AC1419" t="s">
        <v>260</v>
      </c>
      <c r="AD1419" t="s">
        <v>303</v>
      </c>
      <c r="AE1419" t="s">
        <v>66</v>
      </c>
      <c r="AF1419" t="s">
        <v>90</v>
      </c>
      <c r="AG1419" t="s">
        <v>304</v>
      </c>
      <c r="AI1419">
        <v>80424</v>
      </c>
      <c r="AJ1419">
        <v>1837</v>
      </c>
      <c r="AK1419" t="s">
        <v>305</v>
      </c>
      <c r="AL1419" t="s">
        <v>306</v>
      </c>
      <c r="AM1419" t="s">
        <v>245</v>
      </c>
    </row>
    <row r="1420" spans="1:39" x14ac:dyDescent="0.3">
      <c r="A1420" s="1">
        <v>43644</v>
      </c>
      <c r="B1420" t="s">
        <v>12</v>
      </c>
      <c r="C1420" t="s">
        <v>239</v>
      </c>
      <c r="D1420">
        <v>1300</v>
      </c>
      <c r="E1420">
        <v>15</v>
      </c>
      <c r="F1420">
        <v>111.860001</v>
      </c>
      <c r="G1420">
        <v>111.959999</v>
      </c>
      <c r="H1420">
        <v>109.019997</v>
      </c>
      <c r="I1420">
        <v>109.650002</v>
      </c>
      <c r="J1420">
        <v>108.944473</v>
      </c>
      <c r="K1420">
        <v>12152000</v>
      </c>
      <c r="L1420">
        <v>2</v>
      </c>
      <c r="M1420">
        <v>-1.1848375225734799E-3</v>
      </c>
      <c r="N1420">
        <v>-1.40368820611833E-2</v>
      </c>
      <c r="O1420">
        <v>5.1077286373776801E-2</v>
      </c>
      <c r="P1420">
        <v>5.9455575357047999E-2</v>
      </c>
      <c r="Q1420">
        <v>0.37731814536810798</v>
      </c>
      <c r="R1420">
        <v>1.0211597264314899E-2</v>
      </c>
      <c r="S1420">
        <v>1.04166172673936E-2</v>
      </c>
      <c r="T1420">
        <v>9.8511583304093601E-3</v>
      </c>
      <c r="U1420">
        <v>1.1526753162649299E-2</v>
      </c>
      <c r="V1420">
        <v>112.629997</v>
      </c>
      <c r="W1420">
        <v>77.290001000000004</v>
      </c>
      <c r="X1420">
        <v>-0.10143700860365699</v>
      </c>
      <c r="Y1420">
        <v>5.7409418775350302E-3</v>
      </c>
      <c r="Z1420">
        <v>0.42412167939060302</v>
      </c>
      <c r="AA1420">
        <v>1.90952040794429</v>
      </c>
      <c r="AB1420">
        <v>1.9752912985155699</v>
      </c>
      <c r="AC1420" t="s">
        <v>260</v>
      </c>
      <c r="AD1420" t="s">
        <v>303</v>
      </c>
      <c r="AE1420" t="s">
        <v>66</v>
      </c>
      <c r="AF1420" t="s">
        <v>90</v>
      </c>
      <c r="AG1420" t="s">
        <v>304</v>
      </c>
      <c r="AI1420">
        <v>80424</v>
      </c>
      <c r="AJ1420">
        <v>1837</v>
      </c>
      <c r="AK1420" t="s">
        <v>305</v>
      </c>
      <c r="AL1420" t="s">
        <v>306</v>
      </c>
      <c r="AM1420" t="s">
        <v>245</v>
      </c>
    </row>
    <row r="1421" spans="1:39" x14ac:dyDescent="0.3">
      <c r="A1421" s="1">
        <v>43571</v>
      </c>
      <c r="B1421" t="s">
        <v>12</v>
      </c>
      <c r="C1421" t="s">
        <v>246</v>
      </c>
      <c r="D1421">
        <v>1100</v>
      </c>
      <c r="E1421">
        <v>16</v>
      </c>
      <c r="F1421">
        <v>105.980003</v>
      </c>
      <c r="G1421">
        <v>106.5</v>
      </c>
      <c r="H1421">
        <v>105.650002</v>
      </c>
      <c r="I1421">
        <v>106.419997999999</v>
      </c>
      <c r="J1421">
        <v>104.994148</v>
      </c>
      <c r="K1421">
        <v>8136100</v>
      </c>
      <c r="L1421">
        <v>2.5920000000000001</v>
      </c>
      <c r="M1421">
        <v>6.5047859652856898E-3</v>
      </c>
      <c r="N1421">
        <v>1.6676461297153802E-2</v>
      </c>
      <c r="O1421">
        <v>3.8116262076178797E-2</v>
      </c>
      <c r="P1421">
        <v>0.15337651418506401</v>
      </c>
      <c r="Q1421">
        <v>0.337825680828021</v>
      </c>
      <c r="R1421">
        <v>3.03140201787978E-3</v>
      </c>
      <c r="S1421">
        <v>5.4639635158049999E-3</v>
      </c>
      <c r="T1421">
        <v>8.8533850735760897E-3</v>
      </c>
      <c r="U1421">
        <v>1.15130752463135E-2</v>
      </c>
      <c r="V1421">
        <v>106.5</v>
      </c>
      <c r="W1421">
        <v>70.730002999999996</v>
      </c>
      <c r="X1421">
        <v>-0.10143700860365699</v>
      </c>
      <c r="Y1421">
        <v>5.0922850790659495E-4</v>
      </c>
      <c r="Z1421">
        <v>0.4489939569677</v>
      </c>
      <c r="AA1421">
        <v>2.0813255210150001</v>
      </c>
      <c r="AB1421">
        <v>2.0754427368736001</v>
      </c>
      <c r="AC1421" t="s">
        <v>261</v>
      </c>
      <c r="AD1421" t="s">
        <v>303</v>
      </c>
      <c r="AE1421" t="s">
        <v>66</v>
      </c>
      <c r="AF1421" t="s">
        <v>90</v>
      </c>
      <c r="AG1421" t="s">
        <v>304</v>
      </c>
      <c r="AI1421">
        <v>80424</v>
      </c>
      <c r="AJ1421">
        <v>1837</v>
      </c>
      <c r="AK1421" t="s">
        <v>305</v>
      </c>
      <c r="AL1421" t="s">
        <v>306</v>
      </c>
      <c r="AM1421" t="s">
        <v>245</v>
      </c>
    </row>
    <row r="1422" spans="1:39" x14ac:dyDescent="0.3">
      <c r="A1422" s="1">
        <v>43578</v>
      </c>
      <c r="B1422" t="s">
        <v>12</v>
      </c>
      <c r="C1422" t="s">
        <v>239</v>
      </c>
      <c r="D1422">
        <v>2200</v>
      </c>
      <c r="E1422">
        <v>16</v>
      </c>
      <c r="F1422">
        <v>104.010002</v>
      </c>
      <c r="G1422">
        <v>104.110001</v>
      </c>
      <c r="H1422">
        <v>102.129997</v>
      </c>
      <c r="I1422">
        <v>103.160004</v>
      </c>
      <c r="J1422">
        <v>102.49623099999999</v>
      </c>
      <c r="K1422">
        <v>15979800</v>
      </c>
      <c r="L1422">
        <v>2.57</v>
      </c>
      <c r="M1422">
        <v>-2.72522761625709E-2</v>
      </c>
      <c r="N1422">
        <v>-1.75738021350485E-2</v>
      </c>
      <c r="O1422">
        <v>1.3549683505180999E-2</v>
      </c>
      <c r="P1422">
        <v>0.138628176788025</v>
      </c>
      <c r="Q1422">
        <v>0.367673683616902</v>
      </c>
      <c r="R1422">
        <v>1.3506509259286601E-2</v>
      </c>
      <c r="S1422">
        <v>7.79478287310802E-3</v>
      </c>
      <c r="T1422">
        <v>9.3661279962414402E-3</v>
      </c>
      <c r="U1422">
        <v>1.1392727679777601E-2</v>
      </c>
      <c r="V1422">
        <v>107.199997</v>
      </c>
      <c r="W1422">
        <v>70.730002999999996</v>
      </c>
      <c r="X1422">
        <v>-0.10143700860365699</v>
      </c>
      <c r="Y1422">
        <v>8.8023511954049196E-3</v>
      </c>
      <c r="Z1422">
        <v>0.42664212486046799</v>
      </c>
      <c r="AA1422">
        <v>2.2143432349297498</v>
      </c>
      <c r="AB1422">
        <v>2.1605862529137898</v>
      </c>
      <c r="AC1422" t="s">
        <v>261</v>
      </c>
      <c r="AD1422" t="s">
        <v>303</v>
      </c>
      <c r="AE1422" t="s">
        <v>66</v>
      </c>
      <c r="AF1422" t="s">
        <v>90</v>
      </c>
      <c r="AG1422" t="s">
        <v>304</v>
      </c>
      <c r="AI1422">
        <v>80424</v>
      </c>
      <c r="AJ1422">
        <v>1837</v>
      </c>
      <c r="AK1422" t="s">
        <v>305</v>
      </c>
      <c r="AL1422" t="s">
        <v>306</v>
      </c>
      <c r="AM1422" t="s">
        <v>245</v>
      </c>
    </row>
    <row r="1423" spans="1:39" x14ac:dyDescent="0.3">
      <c r="A1423" s="1">
        <v>43580</v>
      </c>
      <c r="B1423" t="s">
        <v>12</v>
      </c>
      <c r="C1423" t="s">
        <v>246</v>
      </c>
      <c r="D1423">
        <v>1300</v>
      </c>
      <c r="E1423">
        <v>16</v>
      </c>
      <c r="F1423">
        <v>103.099998</v>
      </c>
      <c r="G1423">
        <v>103.57</v>
      </c>
      <c r="H1423">
        <v>102.589996</v>
      </c>
      <c r="I1423">
        <v>103.279999</v>
      </c>
      <c r="J1423">
        <v>102.61545599999999</v>
      </c>
      <c r="K1423">
        <v>6085300</v>
      </c>
      <c r="L1423">
        <v>2.5339999999999998</v>
      </c>
      <c r="M1423">
        <v>-3.9619524223999999E-3</v>
      </c>
      <c r="N1423">
        <v>-2.4579273742127199E-2</v>
      </c>
      <c r="O1423">
        <v>1.9896915198794201E-2</v>
      </c>
      <c r="P1423">
        <v>9.7996277698558301E-2</v>
      </c>
      <c r="Q1423">
        <v>0.38660824875292199</v>
      </c>
      <c r="R1423">
        <v>1.2918220141517899E-2</v>
      </c>
      <c r="S1423">
        <v>7.6638872693609696E-3</v>
      </c>
      <c r="T1423">
        <v>7.3442974804794796E-3</v>
      </c>
      <c r="U1423">
        <v>1.1361079893571199E-2</v>
      </c>
      <c r="V1423">
        <v>107.199997</v>
      </c>
      <c r="W1423">
        <v>70.730002999999996</v>
      </c>
      <c r="X1423">
        <v>-0.10143700860365699</v>
      </c>
      <c r="Y1423">
        <v>-3.6904169755480902E-4</v>
      </c>
      <c r="Z1423">
        <v>0.424551349606547</v>
      </c>
      <c r="AA1423">
        <v>2.30640801387199</v>
      </c>
      <c r="AB1423">
        <v>2.2480353654985401</v>
      </c>
      <c r="AC1423" t="s">
        <v>261</v>
      </c>
      <c r="AD1423" t="s">
        <v>303</v>
      </c>
      <c r="AE1423" t="s">
        <v>66</v>
      </c>
      <c r="AF1423" t="s">
        <v>90</v>
      </c>
      <c r="AG1423" t="s">
        <v>304</v>
      </c>
      <c r="AI1423">
        <v>80424</v>
      </c>
      <c r="AJ1423">
        <v>1837</v>
      </c>
      <c r="AK1423" t="s">
        <v>305</v>
      </c>
      <c r="AL1423" t="s">
        <v>306</v>
      </c>
      <c r="AM1423" t="s">
        <v>245</v>
      </c>
    </row>
    <row r="1424" spans="1:39" x14ac:dyDescent="0.3">
      <c r="A1424" s="1">
        <v>43599</v>
      </c>
      <c r="B1424" t="s">
        <v>12</v>
      </c>
      <c r="C1424" t="s">
        <v>239</v>
      </c>
      <c r="D1424">
        <v>500</v>
      </c>
      <c r="E1424">
        <v>16</v>
      </c>
      <c r="F1424">
        <v>105.769997</v>
      </c>
      <c r="G1424">
        <v>106.5</v>
      </c>
      <c r="H1424">
        <v>105.57</v>
      </c>
      <c r="I1424">
        <v>105.599998</v>
      </c>
      <c r="J1424">
        <v>104.920525</v>
      </c>
      <c r="K1424">
        <v>7004000</v>
      </c>
      <c r="L1424">
        <v>2.419</v>
      </c>
      <c r="M1424">
        <v>-4.8179448518326897E-3</v>
      </c>
      <c r="N1424">
        <v>8.5592724304077907E-3</v>
      </c>
      <c r="O1424">
        <v>1.5115477492818399E-2</v>
      </c>
      <c r="P1424">
        <v>6.8949363310707404E-2</v>
      </c>
      <c r="Q1424">
        <v>0.396894308363751</v>
      </c>
      <c r="R1424">
        <v>9.5955354318434695E-3</v>
      </c>
      <c r="S1424">
        <v>1.11359366199E-2</v>
      </c>
      <c r="T1424">
        <v>8.1717117378959196E-3</v>
      </c>
      <c r="U1424">
        <v>1.1489510024492101E-2</v>
      </c>
      <c r="V1424">
        <v>107.199997</v>
      </c>
      <c r="W1424">
        <v>72.599997999999999</v>
      </c>
      <c r="X1424">
        <v>-0.10143700860365699</v>
      </c>
      <c r="Y1424">
        <v>7.98398755130913E-3</v>
      </c>
      <c r="Z1424">
        <v>0.41198953949350298</v>
      </c>
      <c r="AA1424">
        <v>2.1759960301706598</v>
      </c>
      <c r="AB1424">
        <v>2.2624984811933699</v>
      </c>
      <c r="AC1424" t="s">
        <v>261</v>
      </c>
      <c r="AD1424" t="s">
        <v>303</v>
      </c>
      <c r="AE1424" t="s">
        <v>66</v>
      </c>
      <c r="AF1424" t="s">
        <v>90</v>
      </c>
      <c r="AG1424" t="s">
        <v>304</v>
      </c>
      <c r="AI1424">
        <v>80424</v>
      </c>
      <c r="AJ1424">
        <v>1837</v>
      </c>
      <c r="AK1424" t="s">
        <v>305</v>
      </c>
      <c r="AL1424" t="s">
        <v>306</v>
      </c>
      <c r="AM1424" t="s">
        <v>245</v>
      </c>
    </row>
    <row r="1425" spans="1:39" x14ac:dyDescent="0.3">
      <c r="A1425" s="1">
        <v>43626</v>
      </c>
      <c r="B1425" t="s">
        <v>12</v>
      </c>
      <c r="C1425" t="s">
        <v>239</v>
      </c>
      <c r="D1425">
        <v>1600</v>
      </c>
      <c r="E1425">
        <v>16</v>
      </c>
      <c r="F1425">
        <v>108.32</v>
      </c>
      <c r="G1425">
        <v>109.019997</v>
      </c>
      <c r="H1425">
        <v>107.459999</v>
      </c>
      <c r="I1425">
        <v>108.720001</v>
      </c>
      <c r="J1425">
        <v>108.020454</v>
      </c>
      <c r="K1425">
        <v>4767000</v>
      </c>
      <c r="L1425">
        <v>2.1429999999999998</v>
      </c>
      <c r="M1425">
        <v>-4.5976090383385902E-4</v>
      </c>
      <c r="N1425">
        <v>4.6309800652233897E-2</v>
      </c>
      <c r="O1425">
        <v>3.4149008610904003E-2</v>
      </c>
      <c r="P1425">
        <v>9.4848137051464596E-2</v>
      </c>
      <c r="Q1425">
        <v>0.39395630913635998</v>
      </c>
      <c r="R1425">
        <v>7.4327438720987399E-3</v>
      </c>
      <c r="S1425">
        <v>1.10489906256398E-2</v>
      </c>
      <c r="T1425">
        <v>9.4958175477458297E-3</v>
      </c>
      <c r="U1425">
        <v>1.1619391441698299E-2</v>
      </c>
      <c r="V1425">
        <v>109.379997</v>
      </c>
      <c r="W1425">
        <v>75.389999000000003</v>
      </c>
      <c r="X1425">
        <v>-0.10143700860365699</v>
      </c>
      <c r="Y1425">
        <v>4.6492198743191201E-3</v>
      </c>
      <c r="Z1425">
        <v>0.42267454198871002</v>
      </c>
      <c r="AA1425">
        <v>2.0408951234086401</v>
      </c>
      <c r="AB1425">
        <v>2.0812897128638901</v>
      </c>
      <c r="AC1425" t="s">
        <v>261</v>
      </c>
      <c r="AD1425" t="s">
        <v>303</v>
      </c>
      <c r="AE1425" t="s">
        <v>66</v>
      </c>
      <c r="AF1425" t="s">
        <v>90</v>
      </c>
      <c r="AG1425" t="s">
        <v>304</v>
      </c>
      <c r="AI1425">
        <v>80424</v>
      </c>
      <c r="AJ1425">
        <v>1837</v>
      </c>
      <c r="AK1425" t="s">
        <v>305</v>
      </c>
      <c r="AL1425" t="s">
        <v>306</v>
      </c>
      <c r="AM1425" t="s">
        <v>245</v>
      </c>
    </row>
    <row r="1426" spans="1:39" x14ac:dyDescent="0.3">
      <c r="A1426" s="1">
        <v>43580</v>
      </c>
      <c r="B1426" t="s">
        <v>12</v>
      </c>
      <c r="C1426" t="s">
        <v>246</v>
      </c>
      <c r="D1426">
        <v>1000</v>
      </c>
      <c r="E1426">
        <v>17</v>
      </c>
      <c r="F1426">
        <v>103.099998</v>
      </c>
      <c r="G1426">
        <v>103.57</v>
      </c>
      <c r="H1426">
        <v>102.589996</v>
      </c>
      <c r="I1426">
        <v>103.279999</v>
      </c>
      <c r="J1426">
        <v>102.61545599999999</v>
      </c>
      <c r="K1426">
        <v>6085300</v>
      </c>
      <c r="L1426">
        <v>2.5339999999999998</v>
      </c>
      <c r="M1426">
        <v>-3.9619524223999999E-3</v>
      </c>
      <c r="N1426">
        <v>-2.4579273742127199E-2</v>
      </c>
      <c r="O1426">
        <v>1.9896915198794201E-2</v>
      </c>
      <c r="P1426">
        <v>9.7996277698558301E-2</v>
      </c>
      <c r="Q1426">
        <v>0.38660824875292199</v>
      </c>
      <c r="R1426">
        <v>1.2918220141517899E-2</v>
      </c>
      <c r="S1426">
        <v>7.6638872693609696E-3</v>
      </c>
      <c r="T1426">
        <v>7.3442974804794796E-3</v>
      </c>
      <c r="U1426">
        <v>1.1361079893571199E-2</v>
      </c>
      <c r="V1426">
        <v>107.199997</v>
      </c>
      <c r="W1426">
        <v>70.730002999999996</v>
      </c>
      <c r="X1426">
        <v>-0.10143700860365699</v>
      </c>
      <c r="Y1426">
        <v>-3.6904169755480902E-4</v>
      </c>
      <c r="Z1426">
        <v>0.424551349606547</v>
      </c>
      <c r="AA1426">
        <v>2.30640801387199</v>
      </c>
      <c r="AB1426">
        <v>2.2480353654985401</v>
      </c>
      <c r="AC1426" t="s">
        <v>262</v>
      </c>
      <c r="AD1426" t="s">
        <v>303</v>
      </c>
      <c r="AE1426" t="s">
        <v>66</v>
      </c>
      <c r="AF1426" t="s">
        <v>90</v>
      </c>
      <c r="AG1426" t="s">
        <v>304</v>
      </c>
      <c r="AI1426">
        <v>80424</v>
      </c>
      <c r="AJ1426">
        <v>1837</v>
      </c>
      <c r="AK1426" t="s">
        <v>305</v>
      </c>
      <c r="AL1426" t="s">
        <v>306</v>
      </c>
      <c r="AM1426" t="s">
        <v>245</v>
      </c>
    </row>
    <row r="1427" spans="1:39" x14ac:dyDescent="0.3">
      <c r="A1427" s="1">
        <v>43586</v>
      </c>
      <c r="B1427" t="s">
        <v>12</v>
      </c>
      <c r="C1427" t="s">
        <v>246</v>
      </c>
      <c r="D1427">
        <v>1600</v>
      </c>
      <c r="E1427">
        <v>17</v>
      </c>
      <c r="F1427">
        <v>106.150002</v>
      </c>
      <c r="G1427">
        <v>106.389999</v>
      </c>
      <c r="H1427">
        <v>104.80999799999999</v>
      </c>
      <c r="I1427">
        <v>104.93</v>
      </c>
      <c r="J1427">
        <v>104.25483699999999</v>
      </c>
      <c r="K1427">
        <v>6733800</v>
      </c>
      <c r="L1427">
        <v>2.5110000000000001</v>
      </c>
      <c r="M1427">
        <v>-1.466375394737E-2</v>
      </c>
      <c r="N1427">
        <v>1.18877405957234E-2</v>
      </c>
      <c r="O1427">
        <v>1.54555026298207E-2</v>
      </c>
      <c r="P1427">
        <v>0.11151574413549099</v>
      </c>
      <c r="Q1427">
        <v>0.40466747291953897</v>
      </c>
      <c r="R1427">
        <v>1.71423007381948E-2</v>
      </c>
      <c r="S1427">
        <v>1.0367977002185599E-2</v>
      </c>
      <c r="T1427">
        <v>8.3495462796230602E-3</v>
      </c>
      <c r="U1427">
        <v>1.1542430577848199E-2</v>
      </c>
      <c r="V1427">
        <v>107.199997</v>
      </c>
      <c r="W1427">
        <v>70.730002999999996</v>
      </c>
      <c r="X1427">
        <v>-0.10143700860365699</v>
      </c>
      <c r="Y1427">
        <v>-7.5304459681844096E-3</v>
      </c>
      <c r="Z1427">
        <v>0.43171866555479699</v>
      </c>
      <c r="AA1427">
        <v>2.34998266452767</v>
      </c>
      <c r="AB1427">
        <v>2.3758650244324202</v>
      </c>
      <c r="AC1427" t="s">
        <v>262</v>
      </c>
      <c r="AD1427" t="s">
        <v>303</v>
      </c>
      <c r="AE1427" t="s">
        <v>66</v>
      </c>
      <c r="AF1427" t="s">
        <v>90</v>
      </c>
      <c r="AG1427" t="s">
        <v>304</v>
      </c>
      <c r="AI1427">
        <v>80424</v>
      </c>
      <c r="AJ1427">
        <v>1837</v>
      </c>
      <c r="AK1427" t="s">
        <v>305</v>
      </c>
      <c r="AL1427" t="s">
        <v>306</v>
      </c>
      <c r="AM1427" t="s">
        <v>245</v>
      </c>
    </row>
    <row r="1428" spans="1:39" x14ac:dyDescent="0.3">
      <c r="A1428" s="1">
        <v>43627</v>
      </c>
      <c r="B1428" t="s">
        <v>12</v>
      </c>
      <c r="C1428" t="s">
        <v>239</v>
      </c>
      <c r="D1428">
        <v>1600</v>
      </c>
      <c r="E1428">
        <v>17</v>
      </c>
      <c r="F1428">
        <v>108.94000200000001</v>
      </c>
      <c r="G1428">
        <v>109.599998</v>
      </c>
      <c r="H1428">
        <v>108.870003</v>
      </c>
      <c r="I1428">
        <v>109.379997</v>
      </c>
      <c r="J1428">
        <v>108.67620100000001</v>
      </c>
      <c r="K1428">
        <v>8074400</v>
      </c>
      <c r="L1428">
        <v>2.14</v>
      </c>
      <c r="M1428">
        <v>6.0522300322406004E-3</v>
      </c>
      <c r="N1428">
        <v>4.3919940508874003E-2</v>
      </c>
      <c r="O1428">
        <v>4.8132115633803901E-2</v>
      </c>
      <c r="P1428">
        <v>9.6191604647282505E-2</v>
      </c>
      <c r="Q1428">
        <v>0.38143877323735798</v>
      </c>
      <c r="R1428">
        <v>7.5741438481915701E-3</v>
      </c>
      <c r="S1428">
        <v>1.08783691320729E-2</v>
      </c>
      <c r="T1428">
        <v>9.5046315538758804E-3</v>
      </c>
      <c r="U1428">
        <v>1.1573063229832699E-2</v>
      </c>
      <c r="V1428">
        <v>109.599998</v>
      </c>
      <c r="W1428">
        <v>75.389999000000003</v>
      </c>
      <c r="X1428">
        <v>-0.10143700860365699</v>
      </c>
      <c r="Y1428">
        <v>-3.4994119269314301E-4</v>
      </c>
      <c r="Z1428">
        <v>0.42058484117446399</v>
      </c>
      <c r="AA1428">
        <v>1.9675799759884001</v>
      </c>
      <c r="AB1428">
        <v>2.0700055528060002</v>
      </c>
      <c r="AC1428" t="s">
        <v>262</v>
      </c>
      <c r="AD1428" t="s">
        <v>303</v>
      </c>
      <c r="AE1428" t="s">
        <v>66</v>
      </c>
      <c r="AF1428" t="s">
        <v>90</v>
      </c>
      <c r="AG1428" t="s">
        <v>304</v>
      </c>
      <c r="AI1428">
        <v>80424</v>
      </c>
      <c r="AJ1428">
        <v>1837</v>
      </c>
      <c r="AK1428" t="s">
        <v>305</v>
      </c>
      <c r="AL1428" t="s">
        <v>306</v>
      </c>
      <c r="AM1428" t="s">
        <v>245</v>
      </c>
    </row>
    <row r="1429" spans="1:39" x14ac:dyDescent="0.3">
      <c r="A1429" s="1">
        <v>43634</v>
      </c>
      <c r="B1429" t="s">
        <v>12</v>
      </c>
      <c r="C1429" t="s">
        <v>246</v>
      </c>
      <c r="D1429">
        <v>1500</v>
      </c>
      <c r="E1429">
        <v>17</v>
      </c>
      <c r="F1429">
        <v>111.449997</v>
      </c>
      <c r="G1429">
        <v>111.55999799999999</v>
      </c>
      <c r="H1429">
        <v>109.43</v>
      </c>
      <c r="I1429">
        <v>109.599998</v>
      </c>
      <c r="J1429">
        <v>108.894791</v>
      </c>
      <c r="K1429">
        <v>7731200</v>
      </c>
      <c r="L1429">
        <v>2.06</v>
      </c>
      <c r="M1429">
        <v>-1.2602739906990099E-2</v>
      </c>
      <c r="N1429">
        <v>2.0093678071521699E-3</v>
      </c>
      <c r="O1429">
        <v>1.36881028868861E-2</v>
      </c>
      <c r="P1429">
        <v>7.9879115127550304E-2</v>
      </c>
      <c r="Q1429">
        <v>0.38086019443567298</v>
      </c>
      <c r="R1429">
        <v>8.6643597270367502E-3</v>
      </c>
      <c r="S1429">
        <v>1.0455474594434201E-2</v>
      </c>
      <c r="T1429">
        <v>9.5045498993374302E-3</v>
      </c>
      <c r="U1429">
        <v>1.1538539395363E-2</v>
      </c>
      <c r="V1429">
        <v>111.75</v>
      </c>
      <c r="W1429">
        <v>75.389999000000003</v>
      </c>
      <c r="X1429">
        <v>-0.10143700860365699</v>
      </c>
      <c r="Y1429">
        <v>9.6704895497130797E-3</v>
      </c>
      <c r="Z1429">
        <v>0.41443495231810401</v>
      </c>
      <c r="AA1429">
        <v>1.94606708398399</v>
      </c>
      <c r="AB1429">
        <v>2.0280924687913902</v>
      </c>
      <c r="AC1429" t="s">
        <v>262</v>
      </c>
      <c r="AD1429" t="s">
        <v>303</v>
      </c>
      <c r="AE1429" t="s">
        <v>66</v>
      </c>
      <c r="AF1429" t="s">
        <v>90</v>
      </c>
      <c r="AG1429" t="s">
        <v>304</v>
      </c>
      <c r="AI1429">
        <v>80424</v>
      </c>
      <c r="AJ1429">
        <v>1837</v>
      </c>
      <c r="AK1429" t="s">
        <v>305</v>
      </c>
      <c r="AL1429" t="s">
        <v>306</v>
      </c>
      <c r="AM1429" t="s">
        <v>245</v>
      </c>
    </row>
    <row r="1430" spans="1:39" x14ac:dyDescent="0.3">
      <c r="A1430" s="1">
        <v>43636</v>
      </c>
      <c r="B1430" t="s">
        <v>12</v>
      </c>
      <c r="C1430" t="s">
        <v>239</v>
      </c>
      <c r="D1430">
        <v>1400</v>
      </c>
      <c r="E1430">
        <v>17</v>
      </c>
      <c r="F1430">
        <v>110.779999</v>
      </c>
      <c r="G1430">
        <v>112.019997</v>
      </c>
      <c r="H1430">
        <v>110.5</v>
      </c>
      <c r="I1430">
        <v>111.739998</v>
      </c>
      <c r="J1430">
        <v>111.021019</v>
      </c>
      <c r="K1430">
        <v>7044200</v>
      </c>
      <c r="L1430">
        <v>2.0009999999999999</v>
      </c>
      <c r="M1430">
        <v>1.18834801321778E-2</v>
      </c>
      <c r="N1430">
        <v>7.4556330524471002E-3</v>
      </c>
      <c r="O1430">
        <v>4.0266522430452797E-2</v>
      </c>
      <c r="P1430">
        <v>9.3443200080769895E-2</v>
      </c>
      <c r="Q1430">
        <v>0.41385972462265003</v>
      </c>
      <c r="R1430">
        <v>9.4191433625447803E-3</v>
      </c>
      <c r="S1430">
        <v>1.0664810797249E-2</v>
      </c>
      <c r="T1430">
        <v>9.5885724387234101E-3</v>
      </c>
      <c r="U1430">
        <v>1.1477456225331001E-2</v>
      </c>
      <c r="V1430">
        <v>112.019997</v>
      </c>
      <c r="W1430">
        <v>75.529999000000004</v>
      </c>
      <c r="X1430">
        <v>-0.10143700860365699</v>
      </c>
      <c r="Y1430">
        <v>9.4276054361659405E-3</v>
      </c>
      <c r="Z1430">
        <v>0.41663928332769801</v>
      </c>
      <c r="AA1430">
        <v>2.12008975566002</v>
      </c>
      <c r="AB1430">
        <v>2.07356832075325</v>
      </c>
      <c r="AC1430" t="s">
        <v>262</v>
      </c>
      <c r="AD1430" t="s">
        <v>303</v>
      </c>
      <c r="AE1430" t="s">
        <v>66</v>
      </c>
      <c r="AF1430" t="s">
        <v>90</v>
      </c>
      <c r="AG1430" t="s">
        <v>304</v>
      </c>
      <c r="AI1430">
        <v>80424</v>
      </c>
      <c r="AJ1430">
        <v>1837</v>
      </c>
      <c r="AK1430" t="s">
        <v>305</v>
      </c>
      <c r="AL1430" t="s">
        <v>306</v>
      </c>
      <c r="AM1430" t="s">
        <v>245</v>
      </c>
    </row>
    <row r="1431" spans="1:39" x14ac:dyDescent="0.3">
      <c r="A1431" s="1">
        <v>43580</v>
      </c>
      <c r="B1431" t="s">
        <v>12</v>
      </c>
      <c r="C1431" t="s">
        <v>239</v>
      </c>
      <c r="D1431">
        <v>900</v>
      </c>
      <c r="E1431">
        <v>18</v>
      </c>
      <c r="F1431">
        <v>103.099998</v>
      </c>
      <c r="G1431">
        <v>103.57</v>
      </c>
      <c r="H1431">
        <v>102.589996</v>
      </c>
      <c r="I1431">
        <v>103.279999</v>
      </c>
      <c r="J1431">
        <v>102.61545599999999</v>
      </c>
      <c r="K1431">
        <v>6085300</v>
      </c>
      <c r="L1431">
        <v>2.5339999999999998</v>
      </c>
      <c r="M1431">
        <v>-3.9619524223999999E-3</v>
      </c>
      <c r="N1431">
        <v>-2.4579273742127199E-2</v>
      </c>
      <c r="O1431">
        <v>1.9896915198794201E-2</v>
      </c>
      <c r="P1431">
        <v>9.7996277698558301E-2</v>
      </c>
      <c r="Q1431">
        <v>0.38660824875292199</v>
      </c>
      <c r="R1431">
        <v>1.2918220141517899E-2</v>
      </c>
      <c r="S1431">
        <v>7.6638872693609696E-3</v>
      </c>
      <c r="T1431">
        <v>7.3442974804794796E-3</v>
      </c>
      <c r="U1431">
        <v>1.1361079893571199E-2</v>
      </c>
      <c r="V1431">
        <v>107.199997</v>
      </c>
      <c r="W1431">
        <v>70.730002999999996</v>
      </c>
      <c r="X1431">
        <v>-0.10143700860365699</v>
      </c>
      <c r="Y1431">
        <v>-3.6904169755480902E-4</v>
      </c>
      <c r="Z1431">
        <v>0.424551349606547</v>
      </c>
      <c r="AA1431">
        <v>2.30640801387199</v>
      </c>
      <c r="AB1431">
        <v>2.2480353654985401</v>
      </c>
      <c r="AC1431" t="s">
        <v>263</v>
      </c>
      <c r="AD1431" t="s">
        <v>303</v>
      </c>
      <c r="AE1431" t="s">
        <v>66</v>
      </c>
      <c r="AF1431" t="s">
        <v>90</v>
      </c>
      <c r="AG1431" t="s">
        <v>304</v>
      </c>
      <c r="AI1431">
        <v>80424</v>
      </c>
      <c r="AJ1431">
        <v>1837</v>
      </c>
      <c r="AK1431" t="s">
        <v>305</v>
      </c>
      <c r="AL1431" t="s">
        <v>306</v>
      </c>
      <c r="AM1431" t="s">
        <v>245</v>
      </c>
    </row>
    <row r="1432" spans="1:39" x14ac:dyDescent="0.3">
      <c r="A1432" s="1">
        <v>43587</v>
      </c>
      <c r="B1432" t="s">
        <v>12</v>
      </c>
      <c r="C1432" t="s">
        <v>246</v>
      </c>
      <c r="D1432">
        <v>2100</v>
      </c>
      <c r="E1432">
        <v>18</v>
      </c>
      <c r="F1432">
        <v>105.199997</v>
      </c>
      <c r="G1432">
        <v>105.760002</v>
      </c>
      <c r="H1432">
        <v>105.050003</v>
      </c>
      <c r="I1432">
        <v>105.55999799999999</v>
      </c>
      <c r="J1432">
        <v>104.88078299999999</v>
      </c>
      <c r="K1432">
        <v>6270300</v>
      </c>
      <c r="L1432">
        <v>2.552</v>
      </c>
      <c r="M1432">
        <v>5.9860474185457098E-3</v>
      </c>
      <c r="N1432">
        <v>2.1835740436669301E-2</v>
      </c>
      <c r="O1432">
        <v>2.5389857461185401E-2</v>
      </c>
      <c r="P1432">
        <v>9.7081156044384401E-2</v>
      </c>
      <c r="Q1432">
        <v>0.41592029688022802</v>
      </c>
      <c r="R1432">
        <v>1.6796378763778898E-2</v>
      </c>
      <c r="S1432">
        <v>1.0372108492708801E-2</v>
      </c>
      <c r="T1432">
        <v>8.0210906009183704E-3</v>
      </c>
      <c r="U1432">
        <v>1.1537502485625999E-2</v>
      </c>
      <c r="V1432">
        <v>107.199997</v>
      </c>
      <c r="W1432">
        <v>70.730002999999996</v>
      </c>
      <c r="X1432">
        <v>-0.10143700860365699</v>
      </c>
      <c r="Y1432">
        <v>-2.1262443276895502E-3</v>
      </c>
      <c r="Z1432">
        <v>0.43186618501740098</v>
      </c>
      <c r="AA1432">
        <v>2.3990672092379901</v>
      </c>
      <c r="AB1432">
        <v>2.3943968635056199</v>
      </c>
      <c r="AC1432" t="s">
        <v>263</v>
      </c>
      <c r="AD1432" t="s">
        <v>303</v>
      </c>
      <c r="AE1432" t="s">
        <v>66</v>
      </c>
      <c r="AF1432" t="s">
        <v>90</v>
      </c>
      <c r="AG1432" t="s">
        <v>304</v>
      </c>
      <c r="AI1432">
        <v>80424</v>
      </c>
      <c r="AJ1432">
        <v>1837</v>
      </c>
      <c r="AK1432" t="s">
        <v>305</v>
      </c>
      <c r="AL1432" t="s">
        <v>306</v>
      </c>
      <c r="AM1432" t="s">
        <v>245</v>
      </c>
    </row>
    <row r="1433" spans="1:39" x14ac:dyDescent="0.3">
      <c r="A1433" s="1">
        <v>43606</v>
      </c>
      <c r="B1433" t="s">
        <v>12</v>
      </c>
      <c r="C1433" t="s">
        <v>246</v>
      </c>
      <c r="D1433">
        <v>1800</v>
      </c>
      <c r="E1433">
        <v>18</v>
      </c>
      <c r="F1433">
        <v>107.470001</v>
      </c>
      <c r="G1433">
        <v>107.540001</v>
      </c>
      <c r="H1433">
        <v>106.290001</v>
      </c>
      <c r="I1433">
        <v>106.370003</v>
      </c>
      <c r="J1433">
        <v>105.68557699999999</v>
      </c>
      <c r="K1433">
        <v>5226400</v>
      </c>
      <c r="L1433">
        <v>2.4260000000000002</v>
      </c>
      <c r="M1433">
        <v>-8.9845899733647008E-3</v>
      </c>
      <c r="N1433">
        <v>7.26527254388451E-3</v>
      </c>
      <c r="O1433">
        <v>3.01288222978749E-3</v>
      </c>
      <c r="P1433">
        <v>7.6013114416578195E-2</v>
      </c>
      <c r="Q1433">
        <v>0.40306977118410198</v>
      </c>
      <c r="R1433">
        <v>9.8570976647355396E-3</v>
      </c>
      <c r="S1433">
        <v>1.17829232800883E-2</v>
      </c>
      <c r="T1433">
        <v>8.2094046172614208E-3</v>
      </c>
      <c r="U1433">
        <v>1.15264039695398E-2</v>
      </c>
      <c r="V1433">
        <v>108.68</v>
      </c>
      <c r="W1433">
        <v>72.800003000000004</v>
      </c>
      <c r="X1433">
        <v>-0.10143700860365699</v>
      </c>
      <c r="Y1433">
        <v>8.4599491109458805E-3</v>
      </c>
      <c r="Z1433">
        <v>0.410497512525483</v>
      </c>
      <c r="AA1433">
        <v>2.15330517330997</v>
      </c>
      <c r="AB1433">
        <v>2.22210281707211</v>
      </c>
      <c r="AC1433" t="s">
        <v>263</v>
      </c>
      <c r="AD1433" t="s">
        <v>303</v>
      </c>
      <c r="AE1433" t="s">
        <v>66</v>
      </c>
      <c r="AF1433" t="s">
        <v>90</v>
      </c>
      <c r="AG1433" t="s">
        <v>304</v>
      </c>
      <c r="AI1433">
        <v>80424</v>
      </c>
      <c r="AJ1433">
        <v>1837</v>
      </c>
      <c r="AK1433" t="s">
        <v>305</v>
      </c>
      <c r="AL1433" t="s">
        <v>306</v>
      </c>
      <c r="AM1433" t="s">
        <v>245</v>
      </c>
    </row>
    <row r="1434" spans="1:39" x14ac:dyDescent="0.3">
      <c r="A1434" s="1">
        <v>43565</v>
      </c>
      <c r="B1434" t="s">
        <v>12</v>
      </c>
      <c r="C1434" t="s">
        <v>239</v>
      </c>
      <c r="D1434">
        <v>2400</v>
      </c>
      <c r="E1434">
        <v>19</v>
      </c>
      <c r="F1434">
        <v>104.660004</v>
      </c>
      <c r="G1434">
        <v>105</v>
      </c>
      <c r="H1434">
        <v>104.239998</v>
      </c>
      <c r="I1434">
        <v>104.650002</v>
      </c>
      <c r="J1434">
        <v>103.24787099999899</v>
      </c>
      <c r="K1434">
        <v>5394300</v>
      </c>
      <c r="L1434">
        <v>2.4769999999999999</v>
      </c>
      <c r="M1434" s="44">
        <v>-9.5542200047954697E-5</v>
      </c>
      <c r="N1434">
        <v>9.2158225170326999E-3</v>
      </c>
      <c r="O1434">
        <v>4.96601507439959E-2</v>
      </c>
      <c r="P1434">
        <v>0.148191973729245</v>
      </c>
      <c r="Q1434">
        <v>0.32411135312936501</v>
      </c>
      <c r="R1434">
        <v>6.37829138541335E-3</v>
      </c>
      <c r="S1434">
        <v>6.0142647975138103E-3</v>
      </c>
      <c r="T1434">
        <v>8.9579320698561105E-3</v>
      </c>
      <c r="U1434">
        <v>1.1521318233806499E-2</v>
      </c>
      <c r="V1434">
        <v>105.139999</v>
      </c>
      <c r="W1434">
        <v>70.730002999999996</v>
      </c>
      <c r="X1434">
        <v>-0.10143700860365699</v>
      </c>
      <c r="Y1434">
        <v>3.47183783585567E-3</v>
      </c>
      <c r="Z1434">
        <v>0.44400190756904301</v>
      </c>
      <c r="AA1434">
        <v>2.0610864435146601</v>
      </c>
      <c r="AB1434">
        <v>2.0511817100097902</v>
      </c>
      <c r="AC1434" t="s">
        <v>264</v>
      </c>
      <c r="AD1434" t="s">
        <v>303</v>
      </c>
      <c r="AE1434" t="s">
        <v>66</v>
      </c>
      <c r="AF1434" t="s">
        <v>90</v>
      </c>
      <c r="AG1434" t="s">
        <v>304</v>
      </c>
      <c r="AI1434">
        <v>80424</v>
      </c>
      <c r="AJ1434">
        <v>1837</v>
      </c>
      <c r="AK1434" t="s">
        <v>305</v>
      </c>
      <c r="AL1434" t="s">
        <v>306</v>
      </c>
      <c r="AM1434" t="s">
        <v>245</v>
      </c>
    </row>
    <row r="1435" spans="1:39" x14ac:dyDescent="0.3">
      <c r="A1435" s="1">
        <v>43566</v>
      </c>
      <c r="B1435" t="s">
        <v>12</v>
      </c>
      <c r="C1435" t="s">
        <v>239</v>
      </c>
      <c r="D1435">
        <v>1900</v>
      </c>
      <c r="E1435">
        <v>19</v>
      </c>
      <c r="F1435">
        <v>104.58000199999999</v>
      </c>
      <c r="G1435">
        <v>105.050003</v>
      </c>
      <c r="H1435">
        <v>104.370003</v>
      </c>
      <c r="I1435">
        <v>104.75</v>
      </c>
      <c r="J1435">
        <v>103.34652699999999</v>
      </c>
      <c r="K1435">
        <v>5078400</v>
      </c>
      <c r="L1435">
        <v>2.504</v>
      </c>
      <c r="M1435">
        <v>9.5506953193538302E-4</v>
      </c>
      <c r="N1435">
        <v>1.2681432556452E-2</v>
      </c>
      <c r="O1435">
        <v>4.5906457839508703E-2</v>
      </c>
      <c r="P1435">
        <v>0.14673105975956499</v>
      </c>
      <c r="Q1435">
        <v>0.32634336516990398</v>
      </c>
      <c r="R1435">
        <v>5.9615912044601697E-3</v>
      </c>
      <c r="S1435">
        <v>5.9946187012675598E-3</v>
      </c>
      <c r="T1435">
        <v>8.9596551780632399E-3</v>
      </c>
      <c r="U1435">
        <v>1.1520197854308399E-2</v>
      </c>
      <c r="V1435">
        <v>105.139999</v>
      </c>
      <c r="W1435">
        <v>70.730002999999996</v>
      </c>
      <c r="X1435">
        <v>-0.10143700860365699</v>
      </c>
      <c r="Y1435" s="44">
        <v>3.8122194279549302E-5</v>
      </c>
      <c r="Z1435">
        <v>0.44401616727065202</v>
      </c>
      <c r="AA1435">
        <v>2.0581415885454999</v>
      </c>
      <c r="AB1435">
        <v>2.06603183975218</v>
      </c>
      <c r="AC1435" t="s">
        <v>264</v>
      </c>
      <c r="AD1435" t="s">
        <v>303</v>
      </c>
      <c r="AE1435" t="s">
        <v>66</v>
      </c>
      <c r="AF1435" t="s">
        <v>90</v>
      </c>
      <c r="AG1435" t="s">
        <v>304</v>
      </c>
      <c r="AI1435">
        <v>80424</v>
      </c>
      <c r="AJ1435">
        <v>1837</v>
      </c>
      <c r="AK1435" t="s">
        <v>305</v>
      </c>
      <c r="AL1435" t="s">
        <v>306</v>
      </c>
      <c r="AM1435" t="s">
        <v>245</v>
      </c>
    </row>
    <row r="1436" spans="1:39" x14ac:dyDescent="0.3">
      <c r="A1436" s="1">
        <v>43577</v>
      </c>
      <c r="B1436" t="s">
        <v>12</v>
      </c>
      <c r="C1436" t="s">
        <v>246</v>
      </c>
      <c r="D1436">
        <v>1900</v>
      </c>
      <c r="E1436">
        <v>19</v>
      </c>
      <c r="F1436">
        <v>106.129997</v>
      </c>
      <c r="G1436">
        <v>107.199997</v>
      </c>
      <c r="H1436">
        <v>105.739998</v>
      </c>
      <c r="I1436">
        <v>106.010002</v>
      </c>
      <c r="J1436">
        <v>105.327896</v>
      </c>
      <c r="K1436">
        <v>9057200</v>
      </c>
      <c r="L1436">
        <v>2.59</v>
      </c>
      <c r="M1436">
        <v>-3.7724577941278698E-4</v>
      </c>
      <c r="N1436">
        <v>1.6035560709911599E-2</v>
      </c>
      <c r="O1436">
        <v>4.8343239081052702E-2</v>
      </c>
      <c r="P1436">
        <v>0.15510295754967099</v>
      </c>
      <c r="Q1436">
        <v>0.37946341232151498</v>
      </c>
      <c r="R1436">
        <v>3.0728255470850899E-3</v>
      </c>
      <c r="S1436">
        <v>4.8414409498345199E-3</v>
      </c>
      <c r="T1436">
        <v>8.7395705366420905E-3</v>
      </c>
      <c r="U1436">
        <v>1.1298169036845499E-2</v>
      </c>
      <c r="V1436">
        <v>107.199997</v>
      </c>
      <c r="W1436">
        <v>70.730002999999996</v>
      </c>
      <c r="X1436">
        <v>-0.10143700860365699</v>
      </c>
      <c r="Y1436">
        <v>1.0115060212163699E-3</v>
      </c>
      <c r="Z1436">
        <v>0.44406533256914998</v>
      </c>
      <c r="AA1436">
        <v>2.30517238318492</v>
      </c>
      <c r="AB1436">
        <v>2.1331036885571999</v>
      </c>
      <c r="AC1436" t="s">
        <v>264</v>
      </c>
      <c r="AD1436" t="s">
        <v>303</v>
      </c>
      <c r="AE1436" t="s">
        <v>66</v>
      </c>
      <c r="AF1436" t="s">
        <v>90</v>
      </c>
      <c r="AG1436" t="s">
        <v>304</v>
      </c>
      <c r="AI1436">
        <v>80424</v>
      </c>
      <c r="AJ1436">
        <v>1837</v>
      </c>
      <c r="AK1436" t="s">
        <v>305</v>
      </c>
      <c r="AL1436" t="s">
        <v>306</v>
      </c>
      <c r="AM1436" t="s">
        <v>245</v>
      </c>
    </row>
    <row r="1437" spans="1:39" x14ac:dyDescent="0.3">
      <c r="A1437" s="1">
        <v>43634</v>
      </c>
      <c r="B1437" t="s">
        <v>12</v>
      </c>
      <c r="C1437" t="s">
        <v>239</v>
      </c>
      <c r="D1437">
        <v>2300</v>
      </c>
      <c r="E1437">
        <v>19</v>
      </c>
      <c r="F1437">
        <v>111.449997</v>
      </c>
      <c r="G1437">
        <v>111.55999799999999</v>
      </c>
      <c r="H1437">
        <v>109.43</v>
      </c>
      <c r="I1437">
        <v>109.599998</v>
      </c>
      <c r="J1437">
        <v>108.894791</v>
      </c>
      <c r="K1437">
        <v>7731200</v>
      </c>
      <c r="L1437">
        <v>2.06</v>
      </c>
      <c r="M1437">
        <v>-1.2602739906990099E-2</v>
      </c>
      <c r="N1437">
        <v>2.0093678071521699E-3</v>
      </c>
      <c r="O1437">
        <v>1.36881028868861E-2</v>
      </c>
      <c r="P1437">
        <v>7.9879115127550304E-2</v>
      </c>
      <c r="Q1437">
        <v>0.38086019443567298</v>
      </c>
      <c r="R1437">
        <v>8.6643597270367502E-3</v>
      </c>
      <c r="S1437">
        <v>1.0455474594434201E-2</v>
      </c>
      <c r="T1437">
        <v>9.5045498993374302E-3</v>
      </c>
      <c r="U1437">
        <v>1.1538539395363E-2</v>
      </c>
      <c r="V1437">
        <v>111.75</v>
      </c>
      <c r="W1437">
        <v>75.389999000000003</v>
      </c>
      <c r="X1437">
        <v>-0.10143700860365699</v>
      </c>
      <c r="Y1437">
        <v>9.6704895497130797E-3</v>
      </c>
      <c r="Z1437">
        <v>0.41443495231810401</v>
      </c>
      <c r="AA1437">
        <v>1.94606708398399</v>
      </c>
      <c r="AB1437">
        <v>2.0280924687913902</v>
      </c>
      <c r="AC1437" t="s">
        <v>264</v>
      </c>
      <c r="AD1437" t="s">
        <v>303</v>
      </c>
      <c r="AE1437" t="s">
        <v>66</v>
      </c>
      <c r="AF1437" t="s">
        <v>90</v>
      </c>
      <c r="AG1437" t="s">
        <v>304</v>
      </c>
      <c r="AI1437">
        <v>80424</v>
      </c>
      <c r="AJ1437">
        <v>1837</v>
      </c>
      <c r="AK1437" t="s">
        <v>305</v>
      </c>
      <c r="AL1437" t="s">
        <v>306</v>
      </c>
      <c r="AM1437" t="s">
        <v>245</v>
      </c>
    </row>
    <row r="1438" spans="1:39" x14ac:dyDescent="0.3">
      <c r="A1438" s="1">
        <v>43643</v>
      </c>
      <c r="B1438" t="s">
        <v>12</v>
      </c>
      <c r="C1438" t="s">
        <v>239</v>
      </c>
      <c r="D1438">
        <v>1700</v>
      </c>
      <c r="E1438">
        <v>19</v>
      </c>
      <c r="F1438">
        <v>109.919997999999</v>
      </c>
      <c r="G1438">
        <v>110.269997</v>
      </c>
      <c r="H1438">
        <v>109.290001</v>
      </c>
      <c r="I1438">
        <v>109.779999</v>
      </c>
      <c r="J1438">
        <v>109.07363100000001</v>
      </c>
      <c r="K1438">
        <v>5613300</v>
      </c>
      <c r="L1438">
        <v>2.0049999999999999</v>
      </c>
      <c r="M1438">
        <v>4.5553003627681098E-4</v>
      </c>
      <c r="N1438">
        <v>-1.7696375812395901E-2</v>
      </c>
      <c r="O1438">
        <v>4.9674111550767203E-2</v>
      </c>
      <c r="P1438">
        <v>6.5457457317789597E-2</v>
      </c>
      <c r="Q1438">
        <v>0.37452070783382302</v>
      </c>
      <c r="R1438">
        <v>1.0197365450335E-2</v>
      </c>
      <c r="S1438">
        <v>1.0443371516334199E-2</v>
      </c>
      <c r="T1438">
        <v>9.8592593898063595E-3</v>
      </c>
      <c r="U1438">
        <v>1.1530692879956001E-2</v>
      </c>
      <c r="V1438">
        <v>112.629997</v>
      </c>
      <c r="W1438">
        <v>77.290001000000004</v>
      </c>
      <c r="X1438">
        <v>-0.10143700860365699</v>
      </c>
      <c r="Y1438">
        <v>3.81588593721357E-3</v>
      </c>
      <c r="Z1438">
        <v>0.42590670247462398</v>
      </c>
      <c r="AA1438">
        <v>1.8957927663593099</v>
      </c>
      <c r="AB1438">
        <v>2.01758003033838</v>
      </c>
      <c r="AC1438" t="s">
        <v>264</v>
      </c>
      <c r="AD1438" t="s">
        <v>303</v>
      </c>
      <c r="AE1438" t="s">
        <v>66</v>
      </c>
      <c r="AF1438" t="s">
        <v>90</v>
      </c>
      <c r="AG1438" t="s">
        <v>304</v>
      </c>
      <c r="AI1438">
        <v>80424</v>
      </c>
      <c r="AJ1438">
        <v>1837</v>
      </c>
      <c r="AK1438" t="s">
        <v>305</v>
      </c>
      <c r="AL1438" t="s">
        <v>306</v>
      </c>
      <c r="AM1438" t="s">
        <v>245</v>
      </c>
    </row>
    <row r="1439" spans="1:39" x14ac:dyDescent="0.3">
      <c r="A1439" s="1">
        <v>43571</v>
      </c>
      <c r="B1439" t="s">
        <v>12</v>
      </c>
      <c r="C1439" t="s">
        <v>239</v>
      </c>
      <c r="D1439">
        <v>1900</v>
      </c>
      <c r="E1439">
        <v>20</v>
      </c>
      <c r="F1439">
        <v>105.980003</v>
      </c>
      <c r="G1439">
        <v>106.5</v>
      </c>
      <c r="H1439">
        <v>105.650002</v>
      </c>
      <c r="I1439">
        <v>106.419997999999</v>
      </c>
      <c r="J1439">
        <v>104.994148</v>
      </c>
      <c r="K1439">
        <v>8136100</v>
      </c>
      <c r="L1439">
        <v>2.5920000000000001</v>
      </c>
      <c r="M1439">
        <v>6.5047859652856898E-3</v>
      </c>
      <c r="N1439">
        <v>1.6676461297153802E-2</v>
      </c>
      <c r="O1439">
        <v>3.8116262076178797E-2</v>
      </c>
      <c r="P1439">
        <v>0.15337651418506401</v>
      </c>
      <c r="Q1439">
        <v>0.337825680828021</v>
      </c>
      <c r="R1439">
        <v>3.03140201787978E-3</v>
      </c>
      <c r="S1439">
        <v>5.4639635158049999E-3</v>
      </c>
      <c r="T1439">
        <v>8.8533850735760897E-3</v>
      </c>
      <c r="U1439">
        <v>1.15130752463135E-2</v>
      </c>
      <c r="V1439">
        <v>106.5</v>
      </c>
      <c r="W1439">
        <v>70.730002999999996</v>
      </c>
      <c r="X1439">
        <v>-0.10143700860365699</v>
      </c>
      <c r="Y1439">
        <v>5.0922850790659495E-4</v>
      </c>
      <c r="Z1439">
        <v>0.4489939569677</v>
      </c>
      <c r="AA1439">
        <v>2.0813255210150001</v>
      </c>
      <c r="AB1439">
        <v>2.0754427368736001</v>
      </c>
      <c r="AC1439" t="s">
        <v>265</v>
      </c>
      <c r="AD1439" t="s">
        <v>303</v>
      </c>
      <c r="AE1439" t="s">
        <v>66</v>
      </c>
      <c r="AF1439" t="s">
        <v>90</v>
      </c>
      <c r="AG1439" t="s">
        <v>304</v>
      </c>
      <c r="AI1439">
        <v>80424</v>
      </c>
      <c r="AJ1439">
        <v>1837</v>
      </c>
      <c r="AK1439" t="s">
        <v>305</v>
      </c>
      <c r="AL1439" t="s">
        <v>306</v>
      </c>
      <c r="AM1439" t="s">
        <v>245</v>
      </c>
    </row>
    <row r="1440" spans="1:39" x14ac:dyDescent="0.3">
      <c r="A1440" s="1">
        <v>43593</v>
      </c>
      <c r="B1440" t="s">
        <v>12</v>
      </c>
      <c r="C1440" t="s">
        <v>239</v>
      </c>
      <c r="D1440">
        <v>2000</v>
      </c>
      <c r="E1440">
        <v>20</v>
      </c>
      <c r="F1440">
        <v>104.989998</v>
      </c>
      <c r="G1440">
        <v>105.769997</v>
      </c>
      <c r="H1440">
        <v>104.160004</v>
      </c>
      <c r="I1440">
        <v>105.07</v>
      </c>
      <c r="J1440">
        <v>104.393936</v>
      </c>
      <c r="K1440">
        <v>5392600</v>
      </c>
      <c r="L1440">
        <v>2.4820000000000002</v>
      </c>
      <c r="M1440">
        <v>3.5277031022181902E-3</v>
      </c>
      <c r="N1440">
        <v>1.33333178630488E-3</v>
      </c>
      <c r="O1440">
        <v>2.06405903512385E-2</v>
      </c>
      <c r="P1440">
        <v>7.7509704710510899E-2</v>
      </c>
      <c r="Q1440">
        <v>0.41098964497718399</v>
      </c>
      <c r="R1440">
        <v>6.5791724860528701E-3</v>
      </c>
      <c r="S1440">
        <v>1.06782325550681E-2</v>
      </c>
      <c r="T1440">
        <v>8.0131857324509895E-3</v>
      </c>
      <c r="U1440">
        <v>1.14777562703806E-2</v>
      </c>
      <c r="V1440">
        <v>107.199997</v>
      </c>
      <c r="W1440">
        <v>71.110000999999997</v>
      </c>
      <c r="X1440">
        <v>-0.10143700860365699</v>
      </c>
      <c r="Y1440">
        <v>-1.60671540560346E-3</v>
      </c>
      <c r="Z1440">
        <v>0.42804861355047302</v>
      </c>
      <c r="AA1440">
        <v>2.3071830176666901</v>
      </c>
      <c r="AB1440">
        <v>2.3783911043247299</v>
      </c>
      <c r="AC1440" t="s">
        <v>265</v>
      </c>
      <c r="AD1440" t="s">
        <v>303</v>
      </c>
      <c r="AE1440" t="s">
        <v>66</v>
      </c>
      <c r="AF1440" t="s">
        <v>90</v>
      </c>
      <c r="AG1440" t="s">
        <v>304</v>
      </c>
      <c r="AI1440">
        <v>80424</v>
      </c>
      <c r="AJ1440">
        <v>1837</v>
      </c>
      <c r="AK1440" t="s">
        <v>305</v>
      </c>
      <c r="AL1440" t="s">
        <v>306</v>
      </c>
      <c r="AM1440" t="s">
        <v>245</v>
      </c>
    </row>
    <row r="1441" spans="1:39" x14ac:dyDescent="0.3">
      <c r="A1441" s="1">
        <v>43599</v>
      </c>
      <c r="B1441" t="s">
        <v>12</v>
      </c>
      <c r="C1441" t="s">
        <v>239</v>
      </c>
      <c r="D1441">
        <v>2200</v>
      </c>
      <c r="E1441">
        <v>20</v>
      </c>
      <c r="F1441">
        <v>105.769997</v>
      </c>
      <c r="G1441">
        <v>106.5</v>
      </c>
      <c r="H1441">
        <v>105.57</v>
      </c>
      <c r="I1441">
        <v>105.599998</v>
      </c>
      <c r="J1441">
        <v>104.920525</v>
      </c>
      <c r="K1441">
        <v>7004000</v>
      </c>
      <c r="L1441">
        <v>2.419</v>
      </c>
      <c r="M1441">
        <v>-4.8179448518326897E-3</v>
      </c>
      <c r="N1441">
        <v>8.5592724304077907E-3</v>
      </c>
      <c r="O1441">
        <v>1.5115477492818399E-2</v>
      </c>
      <c r="P1441">
        <v>6.8949363310707404E-2</v>
      </c>
      <c r="Q1441">
        <v>0.396894308363751</v>
      </c>
      <c r="R1441">
        <v>9.5955354318434695E-3</v>
      </c>
      <c r="S1441">
        <v>1.11359366199E-2</v>
      </c>
      <c r="T1441">
        <v>8.1717117378959196E-3</v>
      </c>
      <c r="U1441">
        <v>1.1489510024492101E-2</v>
      </c>
      <c r="V1441">
        <v>107.199997</v>
      </c>
      <c r="W1441">
        <v>72.599997999999999</v>
      </c>
      <c r="X1441">
        <v>-0.10143700860365699</v>
      </c>
      <c r="Y1441">
        <v>7.98398755130913E-3</v>
      </c>
      <c r="Z1441">
        <v>0.41198953949350298</v>
      </c>
      <c r="AA1441">
        <v>2.1759960301706598</v>
      </c>
      <c r="AB1441">
        <v>2.2624984811933699</v>
      </c>
      <c r="AC1441" t="s">
        <v>265</v>
      </c>
      <c r="AD1441" t="s">
        <v>303</v>
      </c>
      <c r="AE1441" t="s">
        <v>66</v>
      </c>
      <c r="AF1441" t="s">
        <v>90</v>
      </c>
      <c r="AG1441" t="s">
        <v>304</v>
      </c>
      <c r="AI1441">
        <v>80424</v>
      </c>
      <c r="AJ1441">
        <v>1837</v>
      </c>
      <c r="AK1441" t="s">
        <v>305</v>
      </c>
      <c r="AL1441" t="s">
        <v>306</v>
      </c>
      <c r="AM1441" t="s">
        <v>245</v>
      </c>
    </row>
    <row r="1442" spans="1:39" x14ac:dyDescent="0.3">
      <c r="A1442" s="1">
        <v>43609</v>
      </c>
      <c r="B1442" t="s">
        <v>12</v>
      </c>
      <c r="C1442" t="s">
        <v>246</v>
      </c>
      <c r="D1442">
        <v>1900</v>
      </c>
      <c r="E1442">
        <v>20</v>
      </c>
      <c r="F1442">
        <v>107.150002</v>
      </c>
      <c r="G1442">
        <v>107.44000200000001</v>
      </c>
      <c r="H1442">
        <v>106.540001</v>
      </c>
      <c r="I1442">
        <v>106.69000200000001</v>
      </c>
      <c r="J1442">
        <v>106.00351699999899</v>
      </c>
      <c r="K1442">
        <v>4372100</v>
      </c>
      <c r="L1442">
        <v>2.3239999999999998</v>
      </c>
      <c r="M1442">
        <v>-6.5589515996136998E-4</v>
      </c>
      <c r="N1442">
        <v>-7.0981348231892397E-3</v>
      </c>
      <c r="O1442">
        <v>2.8521755718566699E-2</v>
      </c>
      <c r="P1442">
        <v>7.6100228239829495E-2</v>
      </c>
      <c r="Q1442">
        <v>0.39618401659070801</v>
      </c>
      <c r="R1442">
        <v>4.5622515674715704E-3</v>
      </c>
      <c r="S1442">
        <v>1.00505656194909E-2</v>
      </c>
      <c r="T1442">
        <v>8.1279658194921799E-3</v>
      </c>
      <c r="U1442">
        <v>1.1519582145986499E-2</v>
      </c>
      <c r="V1442">
        <v>108.68</v>
      </c>
      <c r="W1442">
        <v>72.800003000000004</v>
      </c>
      <c r="X1442">
        <v>-0.10143700860365699</v>
      </c>
      <c r="Y1442">
        <v>1.3526439988342199E-3</v>
      </c>
      <c r="Z1442">
        <v>0.406846149816252</v>
      </c>
      <c r="AA1442">
        <v>2.0931078637237199</v>
      </c>
      <c r="AB1442">
        <v>2.1316103341637098</v>
      </c>
      <c r="AC1442" t="s">
        <v>265</v>
      </c>
      <c r="AD1442" t="s">
        <v>303</v>
      </c>
      <c r="AE1442" t="s">
        <v>66</v>
      </c>
      <c r="AF1442" t="s">
        <v>90</v>
      </c>
      <c r="AG1442" t="s">
        <v>304</v>
      </c>
      <c r="AI1442">
        <v>80424</v>
      </c>
      <c r="AJ1442">
        <v>1837</v>
      </c>
      <c r="AK1442" t="s">
        <v>305</v>
      </c>
      <c r="AL1442" t="s">
        <v>306</v>
      </c>
      <c r="AM1442" t="s">
        <v>245</v>
      </c>
    </row>
    <row r="1443" spans="1:39" x14ac:dyDescent="0.3">
      <c r="A1443" s="1">
        <v>43621</v>
      </c>
      <c r="B1443" t="s">
        <v>12</v>
      </c>
      <c r="C1443" t="s">
        <v>246</v>
      </c>
      <c r="D1443">
        <v>1500</v>
      </c>
      <c r="E1443">
        <v>20</v>
      </c>
      <c r="F1443">
        <v>105.239998</v>
      </c>
      <c r="G1443">
        <v>106.75</v>
      </c>
      <c r="H1443">
        <v>104.889999</v>
      </c>
      <c r="I1443">
        <v>106.730003</v>
      </c>
      <c r="J1443">
        <v>106.04325900000001</v>
      </c>
      <c r="K1443">
        <v>6481700</v>
      </c>
      <c r="L1443">
        <v>2.1230000000000002</v>
      </c>
      <c r="M1443">
        <v>1.9394227029292901E-2</v>
      </c>
      <c r="N1443">
        <v>2.4086070596418398E-2</v>
      </c>
      <c r="O1443">
        <v>6.1087103193333096E-3</v>
      </c>
      <c r="P1443">
        <v>8.2923444002405103E-2</v>
      </c>
      <c r="Q1443">
        <v>0.39655885841773297</v>
      </c>
      <c r="R1443">
        <v>1.63110776443855E-2</v>
      </c>
      <c r="S1443">
        <v>1.09675149051263E-2</v>
      </c>
      <c r="T1443">
        <v>9.4853394551174895E-3</v>
      </c>
      <c r="U1443">
        <v>1.1649624990847301E-2</v>
      </c>
      <c r="V1443">
        <v>108.68</v>
      </c>
      <c r="W1443">
        <v>73.599997999999999</v>
      </c>
      <c r="X1443">
        <v>-0.10143700860365699</v>
      </c>
      <c r="Y1443">
        <v>8.1287266899663802E-3</v>
      </c>
      <c r="Z1443">
        <v>0.41913089599582098</v>
      </c>
      <c r="AA1443">
        <v>2.0714859429677999</v>
      </c>
      <c r="AB1443">
        <v>1.98943292652401</v>
      </c>
      <c r="AC1443" t="s">
        <v>265</v>
      </c>
      <c r="AD1443" t="s">
        <v>303</v>
      </c>
      <c r="AE1443" t="s">
        <v>66</v>
      </c>
      <c r="AF1443" t="s">
        <v>90</v>
      </c>
      <c r="AG1443" t="s">
        <v>304</v>
      </c>
      <c r="AI1443">
        <v>80424</v>
      </c>
      <c r="AJ1443">
        <v>1837</v>
      </c>
      <c r="AK1443" t="s">
        <v>305</v>
      </c>
      <c r="AL1443" t="s">
        <v>306</v>
      </c>
      <c r="AM1443" t="s">
        <v>245</v>
      </c>
    </row>
    <row r="1444" spans="1:39" x14ac:dyDescent="0.3">
      <c r="A1444" s="1">
        <v>43630</v>
      </c>
      <c r="B1444" t="s">
        <v>12</v>
      </c>
      <c r="C1444" t="s">
        <v>239</v>
      </c>
      <c r="D1444">
        <v>1200</v>
      </c>
      <c r="E1444">
        <v>20</v>
      </c>
      <c r="F1444">
        <v>110.970001</v>
      </c>
      <c r="G1444">
        <v>111.75</v>
      </c>
      <c r="H1444">
        <v>110.650002</v>
      </c>
      <c r="I1444">
        <v>111.199997</v>
      </c>
      <c r="J1444">
        <v>110.484496999999</v>
      </c>
      <c r="K1444">
        <v>6438100</v>
      </c>
      <c r="L1444">
        <v>2.093</v>
      </c>
      <c r="M1444">
        <v>2.61130177866105E-3</v>
      </c>
      <c r="N1444">
        <v>2.2094853487367502E-2</v>
      </c>
      <c r="O1444">
        <v>5.1672053673915801E-2</v>
      </c>
      <c r="P1444">
        <v>8.9086859277647104E-2</v>
      </c>
      <c r="Q1444">
        <v>0.40718299105504902</v>
      </c>
      <c r="R1444">
        <v>4.4128842349387704E-3</v>
      </c>
      <c r="S1444">
        <v>1.0465685419621101E-2</v>
      </c>
      <c r="T1444">
        <v>9.4285431351702597E-3</v>
      </c>
      <c r="U1444">
        <v>1.15598417651342E-2</v>
      </c>
      <c r="V1444">
        <v>111.75</v>
      </c>
      <c r="W1444">
        <v>75.389999000000003</v>
      </c>
      <c r="X1444">
        <v>-0.10143700860365699</v>
      </c>
      <c r="Y1444">
        <v>-1.6128120944145399E-3</v>
      </c>
      <c r="Z1444">
        <v>0.420138037663074</v>
      </c>
      <c r="AA1444">
        <v>2.09474199657372</v>
      </c>
      <c r="AB1444">
        <v>2.0178116270612101</v>
      </c>
      <c r="AC1444" t="s">
        <v>265</v>
      </c>
      <c r="AD1444" t="s">
        <v>303</v>
      </c>
      <c r="AE1444" t="s">
        <v>66</v>
      </c>
      <c r="AF1444" t="s">
        <v>90</v>
      </c>
      <c r="AG1444" t="s">
        <v>304</v>
      </c>
      <c r="AI1444">
        <v>80424</v>
      </c>
      <c r="AJ1444">
        <v>1837</v>
      </c>
      <c r="AK1444" t="s">
        <v>305</v>
      </c>
      <c r="AL1444" t="s">
        <v>306</v>
      </c>
      <c r="AM1444" t="s">
        <v>245</v>
      </c>
    </row>
    <row r="1445" spans="1:39" x14ac:dyDescent="0.3">
      <c r="A1445" s="1">
        <v>43634</v>
      </c>
      <c r="B1445" t="s">
        <v>12</v>
      </c>
      <c r="C1445" t="s">
        <v>246</v>
      </c>
      <c r="D1445">
        <v>1800</v>
      </c>
      <c r="E1445">
        <v>20</v>
      </c>
      <c r="F1445">
        <v>111.449997</v>
      </c>
      <c r="G1445">
        <v>111.55999799999999</v>
      </c>
      <c r="H1445">
        <v>109.43</v>
      </c>
      <c r="I1445">
        <v>109.599998</v>
      </c>
      <c r="J1445">
        <v>108.894791</v>
      </c>
      <c r="K1445">
        <v>7731200</v>
      </c>
      <c r="L1445">
        <v>2.06</v>
      </c>
      <c r="M1445">
        <v>-1.2602739906990099E-2</v>
      </c>
      <c r="N1445">
        <v>2.0093678071521699E-3</v>
      </c>
      <c r="O1445">
        <v>1.36881028868861E-2</v>
      </c>
      <c r="P1445">
        <v>7.9879115127550304E-2</v>
      </c>
      <c r="Q1445">
        <v>0.38086019443567298</v>
      </c>
      <c r="R1445">
        <v>8.6643597270367502E-3</v>
      </c>
      <c r="S1445">
        <v>1.0455474594434201E-2</v>
      </c>
      <c r="T1445">
        <v>9.5045498993374302E-3</v>
      </c>
      <c r="U1445">
        <v>1.1538539395363E-2</v>
      </c>
      <c r="V1445">
        <v>111.75</v>
      </c>
      <c r="W1445">
        <v>75.389999000000003</v>
      </c>
      <c r="X1445">
        <v>-0.10143700860365699</v>
      </c>
      <c r="Y1445">
        <v>9.6704895497130797E-3</v>
      </c>
      <c r="Z1445">
        <v>0.41443495231810401</v>
      </c>
      <c r="AA1445">
        <v>1.94606708398399</v>
      </c>
      <c r="AB1445">
        <v>2.0280924687913902</v>
      </c>
      <c r="AC1445" t="s">
        <v>265</v>
      </c>
      <c r="AD1445" t="s">
        <v>303</v>
      </c>
      <c r="AE1445" t="s">
        <v>66</v>
      </c>
      <c r="AF1445" t="s">
        <v>90</v>
      </c>
      <c r="AG1445" t="s">
        <v>304</v>
      </c>
      <c r="AI1445">
        <v>80424</v>
      </c>
      <c r="AJ1445">
        <v>1837</v>
      </c>
      <c r="AK1445" t="s">
        <v>305</v>
      </c>
      <c r="AL1445" t="s">
        <v>306</v>
      </c>
      <c r="AM1445" t="s">
        <v>245</v>
      </c>
    </row>
    <row r="1446" spans="1:39" x14ac:dyDescent="0.3">
      <c r="A1446" s="1">
        <v>43641</v>
      </c>
      <c r="B1446" t="s">
        <v>12</v>
      </c>
      <c r="C1446" t="s">
        <v>239</v>
      </c>
      <c r="D1446">
        <v>2500</v>
      </c>
      <c r="E1446">
        <v>20</v>
      </c>
      <c r="F1446">
        <v>112.110001</v>
      </c>
      <c r="G1446">
        <v>112.629997</v>
      </c>
      <c r="H1446">
        <v>111.30999799999999</v>
      </c>
      <c r="I1446">
        <v>111.720001</v>
      </c>
      <c r="J1446">
        <v>111.001152</v>
      </c>
      <c r="K1446">
        <v>6805600</v>
      </c>
      <c r="L1446">
        <v>1.994</v>
      </c>
      <c r="M1446">
        <v>-5.4452621181284603E-3</v>
      </c>
      <c r="N1446">
        <v>1.91583837161678E-2</v>
      </c>
      <c r="O1446">
        <v>4.5412411669965097E-2</v>
      </c>
      <c r="P1446">
        <v>8.8106353105760496E-2</v>
      </c>
      <c r="Q1446">
        <v>0.39937268699386502</v>
      </c>
      <c r="R1446">
        <v>8.3473313075621506E-3</v>
      </c>
      <c r="S1446">
        <v>1.0761815356312401E-2</v>
      </c>
      <c r="T1446">
        <v>9.5792768578357498E-3</v>
      </c>
      <c r="U1446">
        <v>1.14664601242671E-2</v>
      </c>
      <c r="V1446">
        <v>112.629997</v>
      </c>
      <c r="W1446">
        <v>77.180000000000007</v>
      </c>
      <c r="X1446">
        <v>-0.10143700860365699</v>
      </c>
      <c r="Y1446">
        <v>-9.5417756928269908E-3</v>
      </c>
      <c r="Z1446">
        <v>0.419743968571129</v>
      </c>
      <c r="AA1446">
        <v>2.0322100088772199</v>
      </c>
      <c r="AB1446">
        <v>2.0997218403070699</v>
      </c>
      <c r="AC1446" t="s">
        <v>265</v>
      </c>
      <c r="AD1446" t="s">
        <v>303</v>
      </c>
      <c r="AE1446" t="s">
        <v>66</v>
      </c>
      <c r="AF1446" t="s">
        <v>90</v>
      </c>
      <c r="AG1446" t="s">
        <v>304</v>
      </c>
      <c r="AI1446">
        <v>80424</v>
      </c>
      <c r="AJ1446">
        <v>1837</v>
      </c>
      <c r="AK1446" t="s">
        <v>305</v>
      </c>
      <c r="AL1446" t="s">
        <v>306</v>
      </c>
      <c r="AM1446" t="s">
        <v>245</v>
      </c>
    </row>
    <row r="1447" spans="1:39" x14ac:dyDescent="0.3">
      <c r="A1447" s="1">
        <v>43644</v>
      </c>
      <c r="B1447" t="s">
        <v>12</v>
      </c>
      <c r="C1447" t="s">
        <v>246</v>
      </c>
      <c r="D1447">
        <v>2500</v>
      </c>
      <c r="E1447">
        <v>20</v>
      </c>
      <c r="F1447">
        <v>111.860001</v>
      </c>
      <c r="G1447">
        <v>111.959999</v>
      </c>
      <c r="H1447">
        <v>109.019997</v>
      </c>
      <c r="I1447">
        <v>109.650002</v>
      </c>
      <c r="J1447">
        <v>108.944473</v>
      </c>
      <c r="K1447">
        <v>12152000</v>
      </c>
      <c r="L1447">
        <v>2</v>
      </c>
      <c r="M1447">
        <v>-1.1848375225734799E-3</v>
      </c>
      <c r="N1447">
        <v>-1.40368820611833E-2</v>
      </c>
      <c r="O1447">
        <v>5.1077286373776801E-2</v>
      </c>
      <c r="P1447">
        <v>5.9455575357047999E-2</v>
      </c>
      <c r="Q1447">
        <v>0.37731814536810798</v>
      </c>
      <c r="R1447">
        <v>1.0211597264314899E-2</v>
      </c>
      <c r="S1447">
        <v>1.04166172673936E-2</v>
      </c>
      <c r="T1447">
        <v>9.8511583304093601E-3</v>
      </c>
      <c r="U1447">
        <v>1.1526753162649299E-2</v>
      </c>
      <c r="V1447">
        <v>112.629997</v>
      </c>
      <c r="W1447">
        <v>77.290001000000004</v>
      </c>
      <c r="X1447">
        <v>-0.10143700860365699</v>
      </c>
      <c r="Y1447">
        <v>5.7409418775350302E-3</v>
      </c>
      <c r="Z1447">
        <v>0.42412167939060302</v>
      </c>
      <c r="AA1447">
        <v>1.90952040794429</v>
      </c>
      <c r="AB1447">
        <v>1.9752912985155699</v>
      </c>
      <c r="AC1447" t="s">
        <v>265</v>
      </c>
      <c r="AD1447" t="s">
        <v>303</v>
      </c>
      <c r="AE1447" t="s">
        <v>66</v>
      </c>
      <c r="AF1447" t="s">
        <v>90</v>
      </c>
      <c r="AG1447" t="s">
        <v>304</v>
      </c>
      <c r="AI1447">
        <v>80424</v>
      </c>
      <c r="AJ1447">
        <v>1837</v>
      </c>
      <c r="AK1447" t="s">
        <v>305</v>
      </c>
      <c r="AL1447" t="s">
        <v>306</v>
      </c>
      <c r="AM1447" t="s">
        <v>245</v>
      </c>
    </row>
    <row r="1448" spans="1:39" x14ac:dyDescent="0.3">
      <c r="A1448" s="1">
        <v>43571</v>
      </c>
      <c r="B1448" t="s">
        <v>13</v>
      </c>
      <c r="C1448" t="s">
        <v>239</v>
      </c>
      <c r="D1448">
        <v>300</v>
      </c>
      <c r="E1448">
        <v>1</v>
      </c>
      <c r="F1448">
        <v>124.459999</v>
      </c>
      <c r="G1448">
        <v>124.660004</v>
      </c>
      <c r="H1448">
        <v>123.419997999999</v>
      </c>
      <c r="I1448">
        <v>123.699997</v>
      </c>
      <c r="J1448">
        <v>123.417152</v>
      </c>
      <c r="K1448">
        <v>1743400</v>
      </c>
      <c r="L1448">
        <v>2.5920000000000001</v>
      </c>
      <c r="M1448">
        <v>-1.2118925981993501E-3</v>
      </c>
      <c r="N1448">
        <v>1.8603672721784099E-2</v>
      </c>
      <c r="O1448">
        <v>8.5240176837363804E-2</v>
      </c>
      <c r="P1448">
        <v>0.100457658508821</v>
      </c>
      <c r="Q1448">
        <v>0.253435363791359</v>
      </c>
      <c r="R1448">
        <v>5.2274926900634398E-3</v>
      </c>
      <c r="S1448">
        <v>8.2150086633595801E-3</v>
      </c>
      <c r="T1448">
        <v>1.2222599954477701E-2</v>
      </c>
      <c r="U1448">
        <v>1.5617965818458399E-2</v>
      </c>
      <c r="V1448">
        <v>124.660004</v>
      </c>
      <c r="W1448">
        <v>86.870002999999997</v>
      </c>
      <c r="X1448">
        <v>-0.142875625757338</v>
      </c>
      <c r="Y1448">
        <v>5.0922850790659495E-4</v>
      </c>
      <c r="Z1448">
        <v>0.79408106524048805</v>
      </c>
      <c r="AA1448">
        <v>2.9743339294420701</v>
      </c>
      <c r="AB1448">
        <v>2.9412768108391298</v>
      </c>
      <c r="AC1448" t="s">
        <v>240</v>
      </c>
      <c r="AD1448" t="s">
        <v>307</v>
      </c>
      <c r="AE1448" t="s">
        <v>62</v>
      </c>
      <c r="AF1448" t="s">
        <v>70</v>
      </c>
      <c r="AG1448" t="s">
        <v>308</v>
      </c>
      <c r="AH1448" s="45">
        <v>41246</v>
      </c>
      <c r="AI1448">
        <v>29534</v>
      </c>
      <c r="AK1448" t="s">
        <v>309</v>
      </c>
      <c r="AL1448" t="s">
        <v>310</v>
      </c>
      <c r="AM1448" t="s">
        <v>245</v>
      </c>
    </row>
    <row r="1449" spans="1:39" x14ac:dyDescent="0.3">
      <c r="A1449" s="1">
        <v>43634</v>
      </c>
      <c r="B1449" t="s">
        <v>13</v>
      </c>
      <c r="C1449" t="s">
        <v>239</v>
      </c>
      <c r="D1449">
        <v>200</v>
      </c>
      <c r="E1449">
        <v>2</v>
      </c>
      <c r="F1449">
        <v>136.479996</v>
      </c>
      <c r="G1449">
        <v>137.11999499999999</v>
      </c>
      <c r="H1449">
        <v>135.740005</v>
      </c>
      <c r="I1449">
        <v>137.050003</v>
      </c>
      <c r="J1449">
        <v>136.73663300000001</v>
      </c>
      <c r="K1449">
        <v>2035800</v>
      </c>
      <c r="L1449">
        <v>2.06</v>
      </c>
      <c r="M1449">
        <v>8.4266011073300499E-3</v>
      </c>
      <c r="N1449">
        <v>1.13004157339594E-2</v>
      </c>
      <c r="O1449">
        <v>0.13519013407160399</v>
      </c>
      <c r="P1449">
        <v>0.15873669442326499</v>
      </c>
      <c r="Q1449">
        <v>0.35324702050530998</v>
      </c>
      <c r="R1449">
        <v>4.1046659125981502E-3</v>
      </c>
      <c r="S1449">
        <v>1.6409074771215101E-2</v>
      </c>
      <c r="T1449">
        <v>1.2512729786875501E-2</v>
      </c>
      <c r="U1449">
        <v>1.46770005165334E-2</v>
      </c>
      <c r="V1449">
        <v>137.38999899999999</v>
      </c>
      <c r="W1449">
        <v>96.110000999999997</v>
      </c>
      <c r="X1449">
        <v>-0.140251692121659</v>
      </c>
      <c r="Y1449">
        <v>9.6704895497130797E-3</v>
      </c>
      <c r="Z1449">
        <v>0.76733327424035302</v>
      </c>
      <c r="AA1449">
        <v>4.3083612498032204</v>
      </c>
      <c r="AB1449">
        <v>4.3366369855629001</v>
      </c>
      <c r="AC1449" t="s">
        <v>247</v>
      </c>
      <c r="AD1449" t="s">
        <v>307</v>
      </c>
      <c r="AE1449" t="s">
        <v>62</v>
      </c>
      <c r="AF1449" t="s">
        <v>70</v>
      </c>
      <c r="AG1449" t="s">
        <v>308</v>
      </c>
      <c r="AH1449" s="45">
        <v>41246</v>
      </c>
      <c r="AI1449">
        <v>29534</v>
      </c>
      <c r="AK1449" t="s">
        <v>309</v>
      </c>
      <c r="AL1449" t="s">
        <v>310</v>
      </c>
      <c r="AM1449" t="s">
        <v>245</v>
      </c>
    </row>
    <row r="1450" spans="1:39" x14ac:dyDescent="0.3">
      <c r="A1450" s="1">
        <v>43642</v>
      </c>
      <c r="B1450" t="s">
        <v>13</v>
      </c>
      <c r="C1450" t="s">
        <v>246</v>
      </c>
      <c r="D1450">
        <v>500</v>
      </c>
      <c r="E1450">
        <v>2</v>
      </c>
      <c r="F1450">
        <v>136.10000600000001</v>
      </c>
      <c r="G1450">
        <v>137.14999399999999</v>
      </c>
      <c r="H1450">
        <v>135.39999399999999</v>
      </c>
      <c r="I1450">
        <v>136.470001</v>
      </c>
      <c r="J1450">
        <v>136.15795900000001</v>
      </c>
      <c r="K1450">
        <v>1561000</v>
      </c>
      <c r="L1450">
        <v>2.0489999999999999</v>
      </c>
      <c r="M1450">
        <v>3.3764405315703499E-3</v>
      </c>
      <c r="N1450">
        <v>-1.23799506148255E-2</v>
      </c>
      <c r="O1450">
        <v>0.11241174865150499</v>
      </c>
      <c r="P1450">
        <v>0.142035278225533</v>
      </c>
      <c r="Q1450">
        <v>0.31745323356021998</v>
      </c>
      <c r="R1450">
        <v>7.2788228262331304E-3</v>
      </c>
      <c r="S1450">
        <v>1.65024478531519E-2</v>
      </c>
      <c r="T1450">
        <v>1.26579257879267E-2</v>
      </c>
      <c r="U1450">
        <v>1.46808761844575E-2</v>
      </c>
      <c r="V1450">
        <v>139.779999</v>
      </c>
      <c r="W1450">
        <v>96.370002999999997</v>
      </c>
      <c r="X1450">
        <v>-0.140251692121659</v>
      </c>
      <c r="Y1450">
        <v>-1.2346958449604901E-3</v>
      </c>
      <c r="Z1450">
        <v>0.77749884163665095</v>
      </c>
      <c r="AA1450">
        <v>3.8373170163760402</v>
      </c>
      <c r="AB1450">
        <v>4.11791303349362</v>
      </c>
      <c r="AC1450" t="s">
        <v>247</v>
      </c>
      <c r="AD1450" t="s">
        <v>307</v>
      </c>
      <c r="AE1450" t="s">
        <v>62</v>
      </c>
      <c r="AF1450" t="s">
        <v>70</v>
      </c>
      <c r="AG1450" t="s">
        <v>308</v>
      </c>
      <c r="AH1450" s="45">
        <v>41246</v>
      </c>
      <c r="AI1450">
        <v>29534</v>
      </c>
      <c r="AK1450" t="s">
        <v>309</v>
      </c>
      <c r="AL1450" t="s">
        <v>310</v>
      </c>
      <c r="AM1450" t="s">
        <v>245</v>
      </c>
    </row>
    <row r="1451" spans="1:39" x14ac:dyDescent="0.3">
      <c r="A1451" s="1">
        <v>43558</v>
      </c>
      <c r="B1451" t="s">
        <v>13</v>
      </c>
      <c r="C1451" t="s">
        <v>246</v>
      </c>
      <c r="D1451">
        <v>500</v>
      </c>
      <c r="E1451">
        <v>3</v>
      </c>
      <c r="F1451">
        <v>118.5</v>
      </c>
      <c r="G1451">
        <v>119.05999799999999</v>
      </c>
      <c r="H1451">
        <v>117.80999799999999</v>
      </c>
      <c r="I1451">
        <v>118.169997999999</v>
      </c>
      <c r="J1451">
        <v>117.592018</v>
      </c>
      <c r="K1451">
        <v>1136900</v>
      </c>
      <c r="L1451">
        <v>2.5169999999999999</v>
      </c>
      <c r="M1451">
        <v>2.3723689333378199E-3</v>
      </c>
      <c r="N1451">
        <v>-4.5592377578923199E-3</v>
      </c>
      <c r="O1451">
        <v>-5.9061491634140803E-3</v>
      </c>
      <c r="P1451">
        <v>9.5351588234050405E-2</v>
      </c>
      <c r="Q1451">
        <v>0.24764979904197301</v>
      </c>
      <c r="R1451">
        <v>5.2931883960900799E-3</v>
      </c>
      <c r="S1451">
        <v>1.8909831797340401E-2</v>
      </c>
      <c r="T1451">
        <v>1.34596731427481E-2</v>
      </c>
      <c r="U1451">
        <v>1.5642047301505601E-2</v>
      </c>
      <c r="V1451">
        <v>121.269997</v>
      </c>
      <c r="W1451">
        <v>86.870002999999997</v>
      </c>
      <c r="X1451">
        <v>-0.142875625757338</v>
      </c>
      <c r="Y1451">
        <v>2.1460723821998401E-3</v>
      </c>
      <c r="Z1451">
        <v>0.79285075069022604</v>
      </c>
      <c r="AA1451">
        <v>2.8628929005231099</v>
      </c>
      <c r="AB1451">
        <v>2.9420127117744701</v>
      </c>
      <c r="AC1451" t="s">
        <v>248</v>
      </c>
      <c r="AD1451" t="s">
        <v>307</v>
      </c>
      <c r="AE1451" t="s">
        <v>62</v>
      </c>
      <c r="AF1451" t="s">
        <v>70</v>
      </c>
      <c r="AG1451" t="s">
        <v>308</v>
      </c>
      <c r="AH1451" s="45">
        <v>41246</v>
      </c>
      <c r="AI1451">
        <v>29534</v>
      </c>
      <c r="AK1451" t="s">
        <v>309</v>
      </c>
      <c r="AL1451" t="s">
        <v>310</v>
      </c>
      <c r="AM1451" t="s">
        <v>245</v>
      </c>
    </row>
    <row r="1452" spans="1:39" x14ac:dyDescent="0.3">
      <c r="A1452" s="1">
        <v>43573</v>
      </c>
      <c r="B1452" t="s">
        <v>13</v>
      </c>
      <c r="C1452" t="s">
        <v>239</v>
      </c>
      <c r="D1452">
        <v>100</v>
      </c>
      <c r="E1452">
        <v>3</v>
      </c>
      <c r="F1452">
        <v>124.300003</v>
      </c>
      <c r="G1452">
        <v>124.769997</v>
      </c>
      <c r="H1452">
        <v>123.480003</v>
      </c>
      <c r="I1452">
        <v>123.550003</v>
      </c>
      <c r="J1452">
        <v>123.26750199999999</v>
      </c>
      <c r="K1452">
        <v>1837000</v>
      </c>
      <c r="L1452">
        <v>2.56</v>
      </c>
      <c r="M1452">
        <v>-6.0520489924085902E-3</v>
      </c>
      <c r="N1452">
        <v>9.2699041637130698E-3</v>
      </c>
      <c r="O1452">
        <v>5.5036812511574398E-2</v>
      </c>
      <c r="P1452">
        <v>9.8353341182017204E-2</v>
      </c>
      <c r="Q1452">
        <v>0.22068581393101699</v>
      </c>
      <c r="R1452">
        <v>6.83653772288391E-3</v>
      </c>
      <c r="S1452">
        <v>7.2631184075011897E-3</v>
      </c>
      <c r="T1452">
        <v>1.22662463796226E-2</v>
      </c>
      <c r="U1452">
        <v>1.5528860141958801E-2</v>
      </c>
      <c r="V1452">
        <v>124.83000199999999</v>
      </c>
      <c r="W1452">
        <v>86.870002999999997</v>
      </c>
      <c r="X1452">
        <v>-0.142875625757338</v>
      </c>
      <c r="Y1452">
        <v>1.5778467813143101E-3</v>
      </c>
      <c r="Z1452">
        <v>0.78404700821809603</v>
      </c>
      <c r="AA1452">
        <v>2.57010543192873</v>
      </c>
      <c r="AB1452">
        <v>2.8328228345711399</v>
      </c>
      <c r="AC1452" t="s">
        <v>248</v>
      </c>
      <c r="AD1452" t="s">
        <v>307</v>
      </c>
      <c r="AE1452" t="s">
        <v>62</v>
      </c>
      <c r="AF1452" t="s">
        <v>70</v>
      </c>
      <c r="AG1452" t="s">
        <v>308</v>
      </c>
      <c r="AH1452" s="45">
        <v>41246</v>
      </c>
      <c r="AI1452">
        <v>29534</v>
      </c>
      <c r="AK1452" t="s">
        <v>309</v>
      </c>
      <c r="AL1452" t="s">
        <v>310</v>
      </c>
      <c r="AM1452" t="s">
        <v>245</v>
      </c>
    </row>
    <row r="1453" spans="1:39" x14ac:dyDescent="0.3">
      <c r="A1453" s="1">
        <v>43578</v>
      </c>
      <c r="B1453" t="s">
        <v>13</v>
      </c>
      <c r="C1453" t="s">
        <v>246</v>
      </c>
      <c r="D1453">
        <v>100</v>
      </c>
      <c r="E1453">
        <v>3</v>
      </c>
      <c r="F1453">
        <v>123.660004</v>
      </c>
      <c r="G1453">
        <v>124.58000199999999</v>
      </c>
      <c r="H1453">
        <v>122.629997</v>
      </c>
      <c r="I1453">
        <v>124.230003</v>
      </c>
      <c r="J1453">
        <v>123.945945999999</v>
      </c>
      <c r="K1453">
        <v>1587800</v>
      </c>
      <c r="L1453">
        <v>2.57</v>
      </c>
      <c r="M1453">
        <v>5.4078584611750797E-3</v>
      </c>
      <c r="N1453">
        <v>3.0635616614141901E-3</v>
      </c>
      <c r="O1453">
        <v>5.5590697556124703E-2</v>
      </c>
      <c r="P1453">
        <v>9.8246187840148394E-2</v>
      </c>
      <c r="Q1453">
        <v>0.26525945852016802</v>
      </c>
      <c r="R1453">
        <v>4.7139145729502303E-3</v>
      </c>
      <c r="S1453">
        <v>7.2338353118028597E-3</v>
      </c>
      <c r="T1453">
        <v>1.21831675630126E-2</v>
      </c>
      <c r="U1453">
        <v>1.54079474724883E-2</v>
      </c>
      <c r="V1453">
        <v>124.83000199999999</v>
      </c>
      <c r="W1453">
        <v>86.870002999999997</v>
      </c>
      <c r="X1453">
        <v>-0.142875625757338</v>
      </c>
      <c r="Y1453">
        <v>8.8023511954049196E-3</v>
      </c>
      <c r="Z1453">
        <v>0.772570189310686</v>
      </c>
      <c r="AA1453">
        <v>3.1690723359739499</v>
      </c>
      <c r="AB1453">
        <v>2.82426574908704</v>
      </c>
      <c r="AC1453" t="s">
        <v>248</v>
      </c>
      <c r="AD1453" t="s">
        <v>307</v>
      </c>
      <c r="AE1453" t="s">
        <v>62</v>
      </c>
      <c r="AF1453" t="s">
        <v>70</v>
      </c>
      <c r="AG1453" t="s">
        <v>308</v>
      </c>
      <c r="AH1453" s="45">
        <v>41246</v>
      </c>
      <c r="AI1453">
        <v>29534</v>
      </c>
      <c r="AK1453" t="s">
        <v>309</v>
      </c>
      <c r="AL1453" t="s">
        <v>310</v>
      </c>
      <c r="AM1453" t="s">
        <v>245</v>
      </c>
    </row>
    <row r="1454" spans="1:39" x14ac:dyDescent="0.3">
      <c r="A1454" s="1">
        <v>43587</v>
      </c>
      <c r="B1454" t="s">
        <v>13</v>
      </c>
      <c r="C1454" t="s">
        <v>246</v>
      </c>
      <c r="D1454">
        <v>100</v>
      </c>
      <c r="E1454">
        <v>3</v>
      </c>
      <c r="F1454">
        <v>124.18</v>
      </c>
      <c r="G1454">
        <v>125.05999799999999</v>
      </c>
      <c r="H1454">
        <v>123.69000200000001</v>
      </c>
      <c r="I1454">
        <v>124.629997</v>
      </c>
      <c r="J1454">
        <v>124.345024</v>
      </c>
      <c r="K1454">
        <v>1039400</v>
      </c>
      <c r="L1454">
        <v>2.552</v>
      </c>
      <c r="M1454">
        <v>6.52041839441785E-3</v>
      </c>
      <c r="N1454">
        <v>-1.39439213318833E-2</v>
      </c>
      <c r="O1454">
        <v>5.4485923708391303E-2</v>
      </c>
      <c r="P1454">
        <v>7.9298997278899094E-2</v>
      </c>
      <c r="Q1454">
        <v>0.26640024321884698</v>
      </c>
      <c r="R1454">
        <v>1.09164482632805E-2</v>
      </c>
      <c r="S1454">
        <v>8.7645422492802008E-3</v>
      </c>
      <c r="T1454">
        <v>1.26226200061229E-2</v>
      </c>
      <c r="U1454">
        <v>1.53989395104285E-2</v>
      </c>
      <c r="V1454">
        <v>126.839996</v>
      </c>
      <c r="W1454">
        <v>86.870002999999997</v>
      </c>
      <c r="X1454">
        <v>-0.142875625757338</v>
      </c>
      <c r="Y1454">
        <v>-2.1262443276895502E-3</v>
      </c>
      <c r="Z1454">
        <v>0.76798774326989305</v>
      </c>
      <c r="AA1454">
        <v>3.2029723938894898</v>
      </c>
      <c r="AB1454">
        <v>3.1043240781361399</v>
      </c>
      <c r="AC1454" t="s">
        <v>248</v>
      </c>
      <c r="AD1454" t="s">
        <v>307</v>
      </c>
      <c r="AE1454" t="s">
        <v>62</v>
      </c>
      <c r="AF1454" t="s">
        <v>70</v>
      </c>
      <c r="AG1454" t="s">
        <v>308</v>
      </c>
      <c r="AH1454" s="45">
        <v>41246</v>
      </c>
      <c r="AI1454">
        <v>29534</v>
      </c>
      <c r="AK1454" t="s">
        <v>309</v>
      </c>
      <c r="AL1454" t="s">
        <v>310</v>
      </c>
      <c r="AM1454" t="s">
        <v>245</v>
      </c>
    </row>
    <row r="1455" spans="1:39" x14ac:dyDescent="0.3">
      <c r="A1455" s="1">
        <v>43600</v>
      </c>
      <c r="B1455" t="s">
        <v>13</v>
      </c>
      <c r="C1455" t="s">
        <v>239</v>
      </c>
      <c r="D1455">
        <v>400</v>
      </c>
      <c r="E1455">
        <v>3</v>
      </c>
      <c r="F1455">
        <v>117.360001</v>
      </c>
      <c r="G1455">
        <v>118.370003</v>
      </c>
      <c r="H1455">
        <v>116.150002</v>
      </c>
      <c r="I1455">
        <v>118.040001</v>
      </c>
      <c r="J1455">
        <v>117.770096</v>
      </c>
      <c r="K1455">
        <v>2064900</v>
      </c>
      <c r="L1455">
        <v>2.379</v>
      </c>
      <c r="M1455">
        <v>6.4593185653785898E-3</v>
      </c>
      <c r="N1455">
        <v>-3.5289913825027601E-2</v>
      </c>
      <c r="O1455">
        <v>-3.61073556557992E-2</v>
      </c>
      <c r="P1455">
        <v>-4.6452740854569102E-3</v>
      </c>
      <c r="Q1455">
        <v>0.24172040807807099</v>
      </c>
      <c r="R1455">
        <v>1.47121741937223E-2</v>
      </c>
      <c r="S1455">
        <v>1.0514496733428301E-2</v>
      </c>
      <c r="T1455">
        <v>1.3222047963884299E-2</v>
      </c>
      <c r="U1455">
        <v>1.55308564769196E-2</v>
      </c>
      <c r="V1455">
        <v>126.839996</v>
      </c>
      <c r="W1455">
        <v>86.870002999999997</v>
      </c>
      <c r="X1455">
        <v>-0.142875625757338</v>
      </c>
      <c r="Y1455">
        <v>5.8219943882337104E-3</v>
      </c>
      <c r="Z1455">
        <v>0.79768447682263299</v>
      </c>
      <c r="AA1455">
        <v>2.8977471111608502</v>
      </c>
      <c r="AB1455">
        <v>3.09904395249696</v>
      </c>
      <c r="AC1455" t="s">
        <v>248</v>
      </c>
      <c r="AD1455" t="s">
        <v>307</v>
      </c>
      <c r="AE1455" t="s">
        <v>62</v>
      </c>
      <c r="AF1455" t="s">
        <v>70</v>
      </c>
      <c r="AG1455" t="s">
        <v>308</v>
      </c>
      <c r="AH1455" s="45">
        <v>41246</v>
      </c>
      <c r="AI1455">
        <v>29534</v>
      </c>
      <c r="AK1455" t="s">
        <v>309</v>
      </c>
      <c r="AL1455" t="s">
        <v>310</v>
      </c>
      <c r="AM1455" t="s">
        <v>245</v>
      </c>
    </row>
    <row r="1456" spans="1:39" x14ac:dyDescent="0.3">
      <c r="A1456" s="1">
        <v>43571</v>
      </c>
      <c r="B1456" t="s">
        <v>13</v>
      </c>
      <c r="C1456" t="s">
        <v>239</v>
      </c>
      <c r="D1456">
        <v>200</v>
      </c>
      <c r="E1456">
        <v>4</v>
      </c>
      <c r="F1456">
        <v>124.459999</v>
      </c>
      <c r="G1456">
        <v>124.660004</v>
      </c>
      <c r="H1456">
        <v>123.419997999999</v>
      </c>
      <c r="I1456">
        <v>123.699997</v>
      </c>
      <c r="J1456">
        <v>123.417152</v>
      </c>
      <c r="K1456">
        <v>1743400</v>
      </c>
      <c r="L1456">
        <v>2.5920000000000001</v>
      </c>
      <c r="M1456">
        <v>-1.2118925981993501E-3</v>
      </c>
      <c r="N1456">
        <v>1.8603672721784099E-2</v>
      </c>
      <c r="O1456">
        <v>8.5240176837363804E-2</v>
      </c>
      <c r="P1456">
        <v>0.100457658508821</v>
      </c>
      <c r="Q1456">
        <v>0.253435363791359</v>
      </c>
      <c r="R1456">
        <v>5.2274926900634398E-3</v>
      </c>
      <c r="S1456">
        <v>8.2150086633595801E-3</v>
      </c>
      <c r="T1456">
        <v>1.2222599954477701E-2</v>
      </c>
      <c r="U1456">
        <v>1.5617965818458399E-2</v>
      </c>
      <c r="V1456">
        <v>124.660004</v>
      </c>
      <c r="W1456">
        <v>86.870002999999997</v>
      </c>
      <c r="X1456">
        <v>-0.142875625757338</v>
      </c>
      <c r="Y1456">
        <v>5.0922850790659495E-4</v>
      </c>
      <c r="Z1456">
        <v>0.79408106524048805</v>
      </c>
      <c r="AA1456">
        <v>2.9743339294420701</v>
      </c>
      <c r="AB1456">
        <v>2.9412768108391298</v>
      </c>
      <c r="AC1456" t="s">
        <v>249</v>
      </c>
      <c r="AD1456" t="s">
        <v>307</v>
      </c>
      <c r="AE1456" t="s">
        <v>62</v>
      </c>
      <c r="AF1456" t="s">
        <v>70</v>
      </c>
      <c r="AG1456" t="s">
        <v>308</v>
      </c>
      <c r="AH1456" s="45">
        <v>41246</v>
      </c>
      <c r="AI1456">
        <v>29534</v>
      </c>
      <c r="AK1456" t="s">
        <v>309</v>
      </c>
      <c r="AL1456" t="s">
        <v>310</v>
      </c>
      <c r="AM1456" t="s">
        <v>245</v>
      </c>
    </row>
    <row r="1457" spans="1:39" x14ac:dyDescent="0.3">
      <c r="A1457" s="1">
        <v>43593</v>
      </c>
      <c r="B1457" t="s">
        <v>13</v>
      </c>
      <c r="C1457" t="s">
        <v>239</v>
      </c>
      <c r="D1457">
        <v>900</v>
      </c>
      <c r="E1457">
        <v>4</v>
      </c>
      <c r="F1457">
        <v>121.919997999999</v>
      </c>
      <c r="G1457">
        <v>122.970001</v>
      </c>
      <c r="H1457">
        <v>120.860001</v>
      </c>
      <c r="I1457">
        <v>122.279999</v>
      </c>
      <c r="J1457">
        <v>122.000396999999</v>
      </c>
      <c r="K1457">
        <v>1277900</v>
      </c>
      <c r="L1457">
        <v>2.4820000000000002</v>
      </c>
      <c r="M1457">
        <v>2.4535716814235998E-4</v>
      </c>
      <c r="N1457">
        <v>-1.25154361443734E-2</v>
      </c>
      <c r="O1457">
        <v>1.6354562759231901E-4</v>
      </c>
      <c r="P1457">
        <v>5.2324565924364297E-2</v>
      </c>
      <c r="Q1457">
        <v>0.27402710269125202</v>
      </c>
      <c r="R1457">
        <v>8.8297116648029892E-3</v>
      </c>
      <c r="S1457">
        <v>8.0260988472030097E-3</v>
      </c>
      <c r="T1457">
        <v>1.2699736683355899E-2</v>
      </c>
      <c r="U1457">
        <v>1.53927950501486E-2</v>
      </c>
      <c r="V1457">
        <v>126.839996</v>
      </c>
      <c r="W1457">
        <v>86.870002999999997</v>
      </c>
      <c r="X1457">
        <v>-0.142875625757338</v>
      </c>
      <c r="Y1457">
        <v>-1.60671540560346E-3</v>
      </c>
      <c r="Z1457">
        <v>0.782794257061181</v>
      </c>
      <c r="AA1457">
        <v>3.3139779398807301</v>
      </c>
      <c r="AB1457">
        <v>3.2123558083824602</v>
      </c>
      <c r="AC1457" t="s">
        <v>249</v>
      </c>
      <c r="AD1457" t="s">
        <v>307</v>
      </c>
      <c r="AE1457" t="s">
        <v>62</v>
      </c>
      <c r="AF1457" t="s">
        <v>70</v>
      </c>
      <c r="AG1457" t="s">
        <v>308</v>
      </c>
      <c r="AH1457" s="45">
        <v>41246</v>
      </c>
      <c r="AI1457">
        <v>29534</v>
      </c>
      <c r="AK1457" t="s">
        <v>309</v>
      </c>
      <c r="AL1457" t="s">
        <v>310</v>
      </c>
      <c r="AM1457" t="s">
        <v>245</v>
      </c>
    </row>
    <row r="1458" spans="1:39" x14ac:dyDescent="0.3">
      <c r="A1458" s="1">
        <v>43608</v>
      </c>
      <c r="B1458" t="s">
        <v>13</v>
      </c>
      <c r="C1458" t="s">
        <v>246</v>
      </c>
      <c r="D1458">
        <v>300</v>
      </c>
      <c r="E1458">
        <v>4</v>
      </c>
      <c r="F1458">
        <v>121.480003</v>
      </c>
      <c r="G1458">
        <v>121.839996</v>
      </c>
      <c r="H1458">
        <v>120.150002</v>
      </c>
      <c r="I1458">
        <v>120.639999</v>
      </c>
      <c r="J1458">
        <v>120.36415100000001</v>
      </c>
      <c r="K1458">
        <v>1439300</v>
      </c>
      <c r="L1458">
        <v>2.2959999999999998</v>
      </c>
      <c r="M1458">
        <v>-1.1619892833229501E-2</v>
      </c>
      <c r="N1458">
        <v>7.65518463114148E-3</v>
      </c>
      <c r="O1458">
        <v>-2.9323811840534401E-2</v>
      </c>
      <c r="P1458">
        <v>2.1525089579004699E-2</v>
      </c>
      <c r="Q1458">
        <v>0.23520929971363999</v>
      </c>
      <c r="R1458">
        <v>9.6242646224414096E-3</v>
      </c>
      <c r="S1458">
        <v>1.13188351045255E-2</v>
      </c>
      <c r="T1458">
        <v>1.35382198852734E-2</v>
      </c>
      <c r="U1458">
        <v>1.5522290690005399E-2</v>
      </c>
      <c r="V1458">
        <v>126.839996</v>
      </c>
      <c r="W1458">
        <v>86.870002999999997</v>
      </c>
      <c r="X1458">
        <v>-0.142875625757338</v>
      </c>
      <c r="Y1458">
        <v>-1.1985692488440201E-2</v>
      </c>
      <c r="Z1458">
        <v>0.79994064947751298</v>
      </c>
      <c r="AA1458">
        <v>2.83025963517004</v>
      </c>
      <c r="AB1458">
        <v>2.8064842270478398</v>
      </c>
      <c r="AC1458" t="s">
        <v>249</v>
      </c>
      <c r="AD1458" t="s">
        <v>307</v>
      </c>
      <c r="AE1458" t="s">
        <v>62</v>
      </c>
      <c r="AF1458" t="s">
        <v>70</v>
      </c>
      <c r="AG1458" t="s">
        <v>308</v>
      </c>
      <c r="AH1458" s="45">
        <v>41246</v>
      </c>
      <c r="AI1458">
        <v>29534</v>
      </c>
      <c r="AK1458" t="s">
        <v>309</v>
      </c>
      <c r="AL1458" t="s">
        <v>310</v>
      </c>
      <c r="AM1458" t="s">
        <v>245</v>
      </c>
    </row>
    <row r="1459" spans="1:39" x14ac:dyDescent="0.3">
      <c r="A1459" s="1">
        <v>43570</v>
      </c>
      <c r="B1459" t="s">
        <v>13</v>
      </c>
      <c r="C1459" t="s">
        <v>246</v>
      </c>
      <c r="D1459">
        <v>400</v>
      </c>
      <c r="E1459">
        <v>5</v>
      </c>
      <c r="F1459">
        <v>122.400002</v>
      </c>
      <c r="G1459">
        <v>124.150002</v>
      </c>
      <c r="H1459">
        <v>122.400002</v>
      </c>
      <c r="I1459">
        <v>123.849998</v>
      </c>
      <c r="J1459">
        <v>123.566811</v>
      </c>
      <c r="K1459">
        <v>1814400</v>
      </c>
      <c r="L1459">
        <v>2.5529999999999999</v>
      </c>
      <c r="M1459">
        <v>1.1940248891226799E-2</v>
      </c>
      <c r="N1459">
        <v>1.25941144697252E-2</v>
      </c>
      <c r="O1459">
        <v>0.106405767833813</v>
      </c>
      <c r="P1459">
        <v>9.3412801096701997E-2</v>
      </c>
      <c r="Q1459">
        <v>0.26281900691687698</v>
      </c>
      <c r="R1459">
        <v>7.0264566444320099E-3</v>
      </c>
      <c r="S1459">
        <v>8.8088641827430599E-3</v>
      </c>
      <c r="T1459">
        <v>1.22807778711553E-2</v>
      </c>
      <c r="U1459">
        <v>1.5623842766087E-2</v>
      </c>
      <c r="V1459">
        <v>124.150002</v>
      </c>
      <c r="W1459">
        <v>86.870002999999997</v>
      </c>
      <c r="X1459">
        <v>-0.142875625757338</v>
      </c>
      <c r="Y1459">
        <v>-6.2956724975841202E-4</v>
      </c>
      <c r="Z1459">
        <v>0.79444221186603703</v>
      </c>
      <c r="AA1459">
        <v>3.0941344251232801</v>
      </c>
      <c r="AB1459">
        <v>2.9267020428741302</v>
      </c>
      <c r="AC1459" t="s">
        <v>250</v>
      </c>
      <c r="AD1459" t="s">
        <v>307</v>
      </c>
      <c r="AE1459" t="s">
        <v>62</v>
      </c>
      <c r="AF1459" t="s">
        <v>70</v>
      </c>
      <c r="AG1459" t="s">
        <v>308</v>
      </c>
      <c r="AH1459" s="45">
        <v>41246</v>
      </c>
      <c r="AI1459">
        <v>29534</v>
      </c>
      <c r="AK1459" t="s">
        <v>309</v>
      </c>
      <c r="AL1459" t="s">
        <v>310</v>
      </c>
      <c r="AM1459" t="s">
        <v>245</v>
      </c>
    </row>
    <row r="1460" spans="1:39" x14ac:dyDescent="0.3">
      <c r="A1460" s="1">
        <v>43573</v>
      </c>
      <c r="B1460" t="s">
        <v>13</v>
      </c>
      <c r="C1460" t="s">
        <v>246</v>
      </c>
      <c r="D1460">
        <v>200</v>
      </c>
      <c r="E1460">
        <v>5</v>
      </c>
      <c r="F1460">
        <v>124.300003</v>
      </c>
      <c r="G1460">
        <v>124.769997</v>
      </c>
      <c r="H1460">
        <v>123.480003</v>
      </c>
      <c r="I1460">
        <v>123.550003</v>
      </c>
      <c r="J1460">
        <v>123.26750199999999</v>
      </c>
      <c r="K1460">
        <v>1837000</v>
      </c>
      <c r="L1460">
        <v>2.56</v>
      </c>
      <c r="M1460">
        <v>-6.0520489924085902E-3</v>
      </c>
      <c r="N1460">
        <v>9.2699041637130698E-3</v>
      </c>
      <c r="O1460">
        <v>5.5036812511574398E-2</v>
      </c>
      <c r="P1460">
        <v>9.8353341182017204E-2</v>
      </c>
      <c r="Q1460">
        <v>0.22068581393101699</v>
      </c>
      <c r="R1460">
        <v>6.83653772288391E-3</v>
      </c>
      <c r="S1460">
        <v>7.2631184075011897E-3</v>
      </c>
      <c r="T1460">
        <v>1.22662463796226E-2</v>
      </c>
      <c r="U1460">
        <v>1.5528860141958801E-2</v>
      </c>
      <c r="V1460">
        <v>124.83000199999999</v>
      </c>
      <c r="W1460">
        <v>86.870002999999997</v>
      </c>
      <c r="X1460">
        <v>-0.142875625757338</v>
      </c>
      <c r="Y1460">
        <v>1.5778467813143101E-3</v>
      </c>
      <c r="Z1460">
        <v>0.78404700821809603</v>
      </c>
      <c r="AA1460">
        <v>2.57010543192873</v>
      </c>
      <c r="AB1460">
        <v>2.8328228345711399</v>
      </c>
      <c r="AC1460" t="s">
        <v>250</v>
      </c>
      <c r="AD1460" t="s">
        <v>307</v>
      </c>
      <c r="AE1460" t="s">
        <v>62</v>
      </c>
      <c r="AF1460" t="s">
        <v>70</v>
      </c>
      <c r="AG1460" t="s">
        <v>308</v>
      </c>
      <c r="AH1460" s="45">
        <v>41246</v>
      </c>
      <c r="AI1460">
        <v>29534</v>
      </c>
      <c r="AK1460" t="s">
        <v>309</v>
      </c>
      <c r="AL1460" t="s">
        <v>310</v>
      </c>
      <c r="AM1460" t="s">
        <v>245</v>
      </c>
    </row>
    <row r="1461" spans="1:39" x14ac:dyDescent="0.3">
      <c r="A1461" s="1">
        <v>43578</v>
      </c>
      <c r="B1461" t="s">
        <v>13</v>
      </c>
      <c r="C1461" t="s">
        <v>239</v>
      </c>
      <c r="D1461">
        <v>400</v>
      </c>
      <c r="E1461">
        <v>5</v>
      </c>
      <c r="F1461">
        <v>123.660004</v>
      </c>
      <c r="G1461">
        <v>124.58000199999999</v>
      </c>
      <c r="H1461">
        <v>122.629997</v>
      </c>
      <c r="I1461">
        <v>124.230003</v>
      </c>
      <c r="J1461">
        <v>123.945945999999</v>
      </c>
      <c r="K1461">
        <v>1587800</v>
      </c>
      <c r="L1461">
        <v>2.57</v>
      </c>
      <c r="M1461">
        <v>5.4078584611750797E-3</v>
      </c>
      <c r="N1461">
        <v>3.0635616614141901E-3</v>
      </c>
      <c r="O1461">
        <v>5.5590697556124703E-2</v>
      </c>
      <c r="P1461">
        <v>9.8246187840148394E-2</v>
      </c>
      <c r="Q1461">
        <v>0.26525945852016802</v>
      </c>
      <c r="R1461">
        <v>4.7139145729502303E-3</v>
      </c>
      <c r="S1461">
        <v>7.2338353118028597E-3</v>
      </c>
      <c r="T1461">
        <v>1.21831675630126E-2</v>
      </c>
      <c r="U1461">
        <v>1.54079474724883E-2</v>
      </c>
      <c r="V1461">
        <v>124.83000199999999</v>
      </c>
      <c r="W1461">
        <v>86.870002999999997</v>
      </c>
      <c r="X1461">
        <v>-0.142875625757338</v>
      </c>
      <c r="Y1461">
        <v>8.8023511954049196E-3</v>
      </c>
      <c r="Z1461">
        <v>0.772570189310686</v>
      </c>
      <c r="AA1461">
        <v>3.1690723359739499</v>
      </c>
      <c r="AB1461">
        <v>2.82426574908704</v>
      </c>
      <c r="AC1461" t="s">
        <v>250</v>
      </c>
      <c r="AD1461" t="s">
        <v>307</v>
      </c>
      <c r="AE1461" t="s">
        <v>62</v>
      </c>
      <c r="AF1461" t="s">
        <v>70</v>
      </c>
      <c r="AG1461" t="s">
        <v>308</v>
      </c>
      <c r="AH1461" s="45">
        <v>41246</v>
      </c>
      <c r="AI1461">
        <v>29534</v>
      </c>
      <c r="AK1461" t="s">
        <v>309</v>
      </c>
      <c r="AL1461" t="s">
        <v>310</v>
      </c>
      <c r="AM1461" t="s">
        <v>245</v>
      </c>
    </row>
    <row r="1462" spans="1:39" x14ac:dyDescent="0.3">
      <c r="A1462" s="1">
        <v>43614</v>
      </c>
      <c r="B1462" t="s">
        <v>13</v>
      </c>
      <c r="C1462" t="s">
        <v>246</v>
      </c>
      <c r="D1462">
        <v>500</v>
      </c>
      <c r="E1462">
        <v>5</v>
      </c>
      <c r="F1462">
        <v>119.139999</v>
      </c>
      <c r="G1462">
        <v>119.900002</v>
      </c>
      <c r="H1462">
        <v>118.199997</v>
      </c>
      <c r="I1462">
        <v>118.510002</v>
      </c>
      <c r="J1462">
        <v>118.23902099999999</v>
      </c>
      <c r="K1462">
        <v>3196200</v>
      </c>
      <c r="L1462">
        <v>2.2360000000000002</v>
      </c>
      <c r="M1462">
        <v>-1.21610211882477E-2</v>
      </c>
      <c r="N1462">
        <v>-2.5328372968595001E-2</v>
      </c>
      <c r="O1462">
        <v>-5.5394233578810903E-2</v>
      </c>
      <c r="P1462">
        <v>5.4870183843423502E-3</v>
      </c>
      <c r="Q1462">
        <v>0.21521987794359301</v>
      </c>
      <c r="R1462">
        <v>1.18667388386681E-2</v>
      </c>
      <c r="S1462">
        <v>1.1616967716812801E-2</v>
      </c>
      <c r="T1462">
        <v>1.38461954316762E-2</v>
      </c>
      <c r="U1462">
        <v>1.55891495528921E-2</v>
      </c>
      <c r="V1462">
        <v>126.839996</v>
      </c>
      <c r="W1462">
        <v>86.870002999999997</v>
      </c>
      <c r="X1462">
        <v>-0.142875625757338</v>
      </c>
      <c r="Y1462">
        <v>-6.9359101493404697E-3</v>
      </c>
      <c r="Z1462">
        <v>0.80767803998818199</v>
      </c>
      <c r="AA1462">
        <v>2.5771597175099501</v>
      </c>
      <c r="AB1462">
        <v>2.7915363953124301</v>
      </c>
      <c r="AC1462" t="s">
        <v>250</v>
      </c>
      <c r="AD1462" t="s">
        <v>307</v>
      </c>
      <c r="AE1462" t="s">
        <v>62</v>
      </c>
      <c r="AF1462" t="s">
        <v>70</v>
      </c>
      <c r="AG1462" t="s">
        <v>308</v>
      </c>
      <c r="AH1462" s="45">
        <v>41246</v>
      </c>
      <c r="AI1462">
        <v>29534</v>
      </c>
      <c r="AK1462" t="s">
        <v>309</v>
      </c>
      <c r="AL1462" t="s">
        <v>310</v>
      </c>
      <c r="AM1462" t="s">
        <v>245</v>
      </c>
    </row>
    <row r="1463" spans="1:39" x14ac:dyDescent="0.3">
      <c r="A1463" s="1">
        <v>43628</v>
      </c>
      <c r="B1463" t="s">
        <v>13</v>
      </c>
      <c r="C1463" t="s">
        <v>239</v>
      </c>
      <c r="D1463">
        <v>100</v>
      </c>
      <c r="E1463">
        <v>5</v>
      </c>
      <c r="F1463">
        <v>135.470001</v>
      </c>
      <c r="G1463">
        <v>136.429993</v>
      </c>
      <c r="H1463">
        <v>135.38000500000001</v>
      </c>
      <c r="I1463">
        <v>136.03999299999899</v>
      </c>
      <c r="J1463">
        <v>135.728928</v>
      </c>
      <c r="K1463">
        <v>994200</v>
      </c>
      <c r="L1463">
        <v>2.1269999999999998</v>
      </c>
      <c r="M1463">
        <v>3.90344717012074E-3</v>
      </c>
      <c r="N1463">
        <v>4.2342330213591697E-2</v>
      </c>
      <c r="O1463">
        <v>0.110240227090892</v>
      </c>
      <c r="P1463">
        <v>0.12242044859977901</v>
      </c>
      <c r="Q1463">
        <v>0.36044287635045802</v>
      </c>
      <c r="R1463">
        <v>4.6269052256445098E-3</v>
      </c>
      <c r="S1463">
        <v>1.8329207312190898E-2</v>
      </c>
      <c r="T1463">
        <v>1.64681754349679E-2</v>
      </c>
      <c r="U1463">
        <v>1.46889808028813E-2</v>
      </c>
      <c r="V1463">
        <v>136.429993</v>
      </c>
      <c r="W1463">
        <v>95.080001999999993</v>
      </c>
      <c r="X1463">
        <v>-0.140251692121659</v>
      </c>
      <c r="Y1463">
        <v>-2.0396578921351798E-3</v>
      </c>
      <c r="Z1463">
        <v>0.76687269968476401</v>
      </c>
      <c r="AA1463">
        <v>4.4385306561775</v>
      </c>
      <c r="AB1463">
        <v>4.4632706005548597</v>
      </c>
      <c r="AC1463" t="s">
        <v>250</v>
      </c>
      <c r="AD1463" t="s">
        <v>307</v>
      </c>
      <c r="AE1463" t="s">
        <v>62</v>
      </c>
      <c r="AF1463" t="s">
        <v>70</v>
      </c>
      <c r="AG1463" t="s">
        <v>308</v>
      </c>
      <c r="AH1463" s="45">
        <v>41246</v>
      </c>
      <c r="AI1463">
        <v>29534</v>
      </c>
      <c r="AK1463" t="s">
        <v>309</v>
      </c>
      <c r="AL1463" t="s">
        <v>310</v>
      </c>
      <c r="AM1463" t="s">
        <v>245</v>
      </c>
    </row>
    <row r="1464" spans="1:39" x14ac:dyDescent="0.3">
      <c r="A1464" s="1">
        <v>43644</v>
      </c>
      <c r="B1464" t="s">
        <v>13</v>
      </c>
      <c r="C1464" t="s">
        <v>239</v>
      </c>
      <c r="D1464">
        <v>400</v>
      </c>
      <c r="E1464">
        <v>5</v>
      </c>
      <c r="F1464">
        <v>136.13999899999999</v>
      </c>
      <c r="G1464">
        <v>136.429993</v>
      </c>
      <c r="H1464">
        <v>134.570007</v>
      </c>
      <c r="I1464">
        <v>135.16000399999999</v>
      </c>
      <c r="J1464">
        <v>134.85095200000001</v>
      </c>
      <c r="K1464">
        <v>2526800</v>
      </c>
      <c r="L1464">
        <v>2</v>
      </c>
      <c r="M1464">
        <v>-9.5722731756232807E-3</v>
      </c>
      <c r="N1464">
        <v>-2.64306999099123E-2</v>
      </c>
      <c r="O1464">
        <v>0.13146193186112301</v>
      </c>
      <c r="P1464">
        <v>0.12743187879179399</v>
      </c>
      <c r="Q1464">
        <v>0.32568671917152398</v>
      </c>
      <c r="R1464">
        <v>6.5782280722004802E-3</v>
      </c>
      <c r="S1464">
        <v>1.5702772195803998E-2</v>
      </c>
      <c r="T1464">
        <v>1.2736698815236799E-2</v>
      </c>
      <c r="U1464">
        <v>1.4667938390096599E-2</v>
      </c>
      <c r="V1464">
        <v>139.779999</v>
      </c>
      <c r="W1464">
        <v>96.370002999999997</v>
      </c>
      <c r="X1464">
        <v>-0.140251692121659</v>
      </c>
      <c r="Y1464">
        <v>5.7409418775350302E-3</v>
      </c>
      <c r="Z1464">
        <v>0.772302603747272</v>
      </c>
      <c r="AA1464">
        <v>3.9575205176272501</v>
      </c>
      <c r="AB1464">
        <v>3.9362338998178301</v>
      </c>
      <c r="AC1464" t="s">
        <v>250</v>
      </c>
      <c r="AD1464" t="s">
        <v>307</v>
      </c>
      <c r="AE1464" t="s">
        <v>62</v>
      </c>
      <c r="AF1464" t="s">
        <v>70</v>
      </c>
      <c r="AG1464" t="s">
        <v>308</v>
      </c>
      <c r="AH1464" s="45">
        <v>41246</v>
      </c>
      <c r="AI1464">
        <v>29534</v>
      </c>
      <c r="AK1464" t="s">
        <v>309</v>
      </c>
      <c r="AL1464" t="s">
        <v>310</v>
      </c>
      <c r="AM1464" t="s">
        <v>245</v>
      </c>
    </row>
    <row r="1465" spans="1:39" x14ac:dyDescent="0.3">
      <c r="A1465" s="1">
        <v>43563</v>
      </c>
      <c r="B1465" t="s">
        <v>13</v>
      </c>
      <c r="C1465" t="s">
        <v>246</v>
      </c>
      <c r="D1465">
        <v>400</v>
      </c>
      <c r="E1465">
        <v>6</v>
      </c>
      <c r="F1465">
        <v>122.239998</v>
      </c>
      <c r="G1465">
        <v>122.709999</v>
      </c>
      <c r="H1465">
        <v>121.25</v>
      </c>
      <c r="I1465">
        <v>122.300003</v>
      </c>
      <c r="J1465">
        <v>122.020355</v>
      </c>
      <c r="K1465">
        <v>2003700</v>
      </c>
      <c r="L1465">
        <v>2.5190000000000001</v>
      </c>
      <c r="M1465">
        <v>3.2712187986544698E-4</v>
      </c>
      <c r="N1465">
        <v>3.5613645421873202E-2</v>
      </c>
      <c r="O1465">
        <v>3.09764625814405E-2</v>
      </c>
      <c r="P1465">
        <v>8.2234299580548495E-2</v>
      </c>
      <c r="Q1465">
        <v>0.26698264977311398</v>
      </c>
      <c r="R1465">
        <v>1.0516955136907801E-2</v>
      </c>
      <c r="S1465">
        <v>1.96231473157168E-2</v>
      </c>
      <c r="T1465">
        <v>1.2855965674302101E-2</v>
      </c>
      <c r="U1465">
        <v>1.56264445152214E-2</v>
      </c>
      <c r="V1465">
        <v>123.5</v>
      </c>
      <c r="W1465">
        <v>86.870002999999997</v>
      </c>
      <c r="X1465">
        <v>-0.142875625757338</v>
      </c>
      <c r="Y1465">
        <v>1.0469119934194001E-3</v>
      </c>
      <c r="Z1465">
        <v>0.79230873481665298</v>
      </c>
      <c r="AA1465">
        <v>3.1271699446493399</v>
      </c>
      <c r="AB1465">
        <v>2.9176259665808701</v>
      </c>
      <c r="AC1465" t="s">
        <v>251</v>
      </c>
      <c r="AD1465" t="s">
        <v>307</v>
      </c>
      <c r="AE1465" t="s">
        <v>62</v>
      </c>
      <c r="AF1465" t="s">
        <v>70</v>
      </c>
      <c r="AG1465" t="s">
        <v>308</v>
      </c>
      <c r="AH1465" s="45">
        <v>41246</v>
      </c>
      <c r="AI1465">
        <v>29534</v>
      </c>
      <c r="AK1465" t="s">
        <v>309</v>
      </c>
      <c r="AL1465" t="s">
        <v>310</v>
      </c>
      <c r="AM1465" t="s">
        <v>245</v>
      </c>
    </row>
    <row r="1466" spans="1:39" x14ac:dyDescent="0.3">
      <c r="A1466" s="1">
        <v>43600</v>
      </c>
      <c r="B1466" t="s">
        <v>13</v>
      </c>
      <c r="C1466" t="s">
        <v>239</v>
      </c>
      <c r="D1466">
        <v>300</v>
      </c>
      <c r="E1466">
        <v>6</v>
      </c>
      <c r="F1466">
        <v>117.360001</v>
      </c>
      <c r="G1466">
        <v>118.370003</v>
      </c>
      <c r="H1466">
        <v>116.150002</v>
      </c>
      <c r="I1466">
        <v>118.040001</v>
      </c>
      <c r="J1466">
        <v>117.770096</v>
      </c>
      <c r="K1466">
        <v>2064900</v>
      </c>
      <c r="L1466">
        <v>2.379</v>
      </c>
      <c r="M1466">
        <v>6.4593185653785898E-3</v>
      </c>
      <c r="N1466">
        <v>-3.5289913825027601E-2</v>
      </c>
      <c r="O1466">
        <v>-3.61073556557992E-2</v>
      </c>
      <c r="P1466">
        <v>-4.6452740854569102E-3</v>
      </c>
      <c r="Q1466">
        <v>0.24172040807807099</v>
      </c>
      <c r="R1466">
        <v>1.47121741937223E-2</v>
      </c>
      <c r="S1466">
        <v>1.0514496733428301E-2</v>
      </c>
      <c r="T1466">
        <v>1.3222047963884299E-2</v>
      </c>
      <c r="U1466">
        <v>1.55308564769196E-2</v>
      </c>
      <c r="V1466">
        <v>126.839996</v>
      </c>
      <c r="W1466">
        <v>86.870002999999997</v>
      </c>
      <c r="X1466">
        <v>-0.142875625757338</v>
      </c>
      <c r="Y1466">
        <v>5.8219943882337104E-3</v>
      </c>
      <c r="Z1466">
        <v>0.79768447682263299</v>
      </c>
      <c r="AA1466">
        <v>2.8977471111608502</v>
      </c>
      <c r="AB1466">
        <v>3.09904395249696</v>
      </c>
      <c r="AC1466" t="s">
        <v>251</v>
      </c>
      <c r="AD1466" t="s">
        <v>307</v>
      </c>
      <c r="AE1466" t="s">
        <v>62</v>
      </c>
      <c r="AF1466" t="s">
        <v>70</v>
      </c>
      <c r="AG1466" t="s">
        <v>308</v>
      </c>
      <c r="AH1466" s="45">
        <v>41246</v>
      </c>
      <c r="AI1466">
        <v>29534</v>
      </c>
      <c r="AK1466" t="s">
        <v>309</v>
      </c>
      <c r="AL1466" t="s">
        <v>310</v>
      </c>
      <c r="AM1466" t="s">
        <v>245</v>
      </c>
    </row>
    <row r="1467" spans="1:39" x14ac:dyDescent="0.3">
      <c r="A1467" s="1">
        <v>43606</v>
      </c>
      <c r="B1467" t="s">
        <v>13</v>
      </c>
      <c r="C1467" t="s">
        <v>239</v>
      </c>
      <c r="D1467">
        <v>800</v>
      </c>
      <c r="E1467">
        <v>6</v>
      </c>
      <c r="F1467">
        <v>120.410004</v>
      </c>
      <c r="G1467">
        <v>122.339996</v>
      </c>
      <c r="H1467">
        <v>119.519997</v>
      </c>
      <c r="I1467">
        <v>121.550003</v>
      </c>
      <c r="J1467">
        <v>121.27207199999999</v>
      </c>
      <c r="K1467">
        <v>2280000</v>
      </c>
      <c r="L1467">
        <v>2.4260000000000002</v>
      </c>
      <c r="M1467">
        <v>1.4335081604085699E-2</v>
      </c>
      <c r="N1467">
        <v>3.5761483928333199E-2</v>
      </c>
      <c r="O1467">
        <v>-1.6320256533723199E-2</v>
      </c>
      <c r="P1467">
        <v>2.39002879654884E-2</v>
      </c>
      <c r="Q1467">
        <v>0.239410448872132</v>
      </c>
      <c r="R1467">
        <v>7.3487569243215001E-3</v>
      </c>
      <c r="S1467">
        <v>1.1115825979092201E-2</v>
      </c>
      <c r="T1467">
        <v>1.34586396369563E-2</v>
      </c>
      <c r="U1467">
        <v>1.55136903571309E-2</v>
      </c>
      <c r="V1467">
        <v>126.839996</v>
      </c>
      <c r="W1467">
        <v>86.870002999999997</v>
      </c>
      <c r="X1467">
        <v>-0.142875625757338</v>
      </c>
      <c r="Y1467">
        <v>8.4599491109458805E-3</v>
      </c>
      <c r="Z1467">
        <v>0.79957413161465596</v>
      </c>
      <c r="AA1467">
        <v>2.8668714872637402</v>
      </c>
      <c r="AB1467">
        <v>2.8561800164431901</v>
      </c>
      <c r="AC1467" t="s">
        <v>251</v>
      </c>
      <c r="AD1467" t="s">
        <v>307</v>
      </c>
      <c r="AE1467" t="s">
        <v>62</v>
      </c>
      <c r="AF1467" t="s">
        <v>70</v>
      </c>
      <c r="AG1467" t="s">
        <v>308</v>
      </c>
      <c r="AH1467" s="45">
        <v>41246</v>
      </c>
      <c r="AI1467">
        <v>29534</v>
      </c>
      <c r="AK1467" t="s">
        <v>309</v>
      </c>
      <c r="AL1467" t="s">
        <v>310</v>
      </c>
      <c r="AM1467" t="s">
        <v>245</v>
      </c>
    </row>
    <row r="1468" spans="1:39" x14ac:dyDescent="0.3">
      <c r="A1468" s="1">
        <v>43619</v>
      </c>
      <c r="B1468" t="s">
        <v>13</v>
      </c>
      <c r="C1468" t="s">
        <v>239</v>
      </c>
      <c r="D1468">
        <v>100</v>
      </c>
      <c r="E1468">
        <v>6</v>
      </c>
      <c r="F1468">
        <v>127.870003</v>
      </c>
      <c r="G1468">
        <v>129.58999599999899</v>
      </c>
      <c r="H1468">
        <v>127.870003</v>
      </c>
      <c r="I1468">
        <v>129</v>
      </c>
      <c r="J1468">
        <v>128.70503199999999</v>
      </c>
      <c r="K1468">
        <v>2318600</v>
      </c>
      <c r="L1468">
        <v>2.081</v>
      </c>
      <c r="M1468">
        <v>1.34229959730692E-2</v>
      </c>
      <c r="N1468">
        <v>5.6119286173613302E-2</v>
      </c>
      <c r="O1468">
        <v>4.0983477546150199E-2</v>
      </c>
      <c r="P1468">
        <v>8.4395904342119799E-2</v>
      </c>
      <c r="Q1468">
        <v>0.39941045637448702</v>
      </c>
      <c r="R1468">
        <v>3.4509643379586598E-2</v>
      </c>
      <c r="S1468">
        <v>1.88674651775954E-2</v>
      </c>
      <c r="T1468">
        <v>1.6380445371403499E-2</v>
      </c>
      <c r="U1468">
        <v>1.49136591733496E-2</v>
      </c>
      <c r="V1468">
        <v>129.58999599999899</v>
      </c>
      <c r="W1468">
        <v>87.260002</v>
      </c>
      <c r="X1468">
        <v>-0.142875625757338</v>
      </c>
      <c r="Y1468">
        <v>-2.7690708645509302E-3</v>
      </c>
      <c r="Z1468">
        <v>0.78326293632020405</v>
      </c>
      <c r="AA1468">
        <v>5.0332445080138299</v>
      </c>
      <c r="AB1468">
        <v>3.4840018081456199</v>
      </c>
      <c r="AC1468" t="s">
        <v>251</v>
      </c>
      <c r="AD1468" t="s">
        <v>307</v>
      </c>
      <c r="AE1468" t="s">
        <v>62</v>
      </c>
      <c r="AF1468" t="s">
        <v>70</v>
      </c>
      <c r="AG1468" t="s">
        <v>308</v>
      </c>
      <c r="AH1468" s="45">
        <v>41246</v>
      </c>
      <c r="AI1468">
        <v>29534</v>
      </c>
      <c r="AK1468" t="s">
        <v>309</v>
      </c>
      <c r="AL1468" t="s">
        <v>310</v>
      </c>
      <c r="AM1468" t="s">
        <v>245</v>
      </c>
    </row>
    <row r="1469" spans="1:39" x14ac:dyDescent="0.3">
      <c r="A1469" s="1">
        <v>43558</v>
      </c>
      <c r="B1469" t="s">
        <v>13</v>
      </c>
      <c r="C1469" t="s">
        <v>246</v>
      </c>
      <c r="D1469">
        <v>600</v>
      </c>
      <c r="E1469">
        <v>7</v>
      </c>
      <c r="F1469">
        <v>118.5</v>
      </c>
      <c r="G1469">
        <v>119.05999799999999</v>
      </c>
      <c r="H1469">
        <v>117.80999799999999</v>
      </c>
      <c r="I1469">
        <v>118.169997999999</v>
      </c>
      <c r="J1469">
        <v>117.592018</v>
      </c>
      <c r="K1469">
        <v>1136900</v>
      </c>
      <c r="L1469">
        <v>2.5169999999999999</v>
      </c>
      <c r="M1469">
        <v>2.3723689333378199E-3</v>
      </c>
      <c r="N1469">
        <v>-4.5592377578923199E-3</v>
      </c>
      <c r="O1469">
        <v>-5.9061491634140803E-3</v>
      </c>
      <c r="P1469">
        <v>9.5351588234050405E-2</v>
      </c>
      <c r="Q1469">
        <v>0.24764979904197301</v>
      </c>
      <c r="R1469">
        <v>5.2931883960900799E-3</v>
      </c>
      <c r="S1469">
        <v>1.8909831797340401E-2</v>
      </c>
      <c r="T1469">
        <v>1.34596731427481E-2</v>
      </c>
      <c r="U1469">
        <v>1.5642047301505601E-2</v>
      </c>
      <c r="V1469">
        <v>121.269997</v>
      </c>
      <c r="W1469">
        <v>86.870002999999997</v>
      </c>
      <c r="X1469">
        <v>-0.142875625757338</v>
      </c>
      <c r="Y1469">
        <v>2.1460723821998401E-3</v>
      </c>
      <c r="Z1469">
        <v>0.79285075069022604</v>
      </c>
      <c r="AA1469">
        <v>2.8628929005231099</v>
      </c>
      <c r="AB1469">
        <v>2.9420127117744701</v>
      </c>
      <c r="AC1469" t="s">
        <v>252</v>
      </c>
      <c r="AD1469" t="s">
        <v>307</v>
      </c>
      <c r="AE1469" t="s">
        <v>62</v>
      </c>
      <c r="AF1469" t="s">
        <v>70</v>
      </c>
      <c r="AG1469" t="s">
        <v>308</v>
      </c>
      <c r="AH1469" s="45">
        <v>41246</v>
      </c>
      <c r="AI1469">
        <v>29534</v>
      </c>
      <c r="AK1469" t="s">
        <v>309</v>
      </c>
      <c r="AL1469" t="s">
        <v>310</v>
      </c>
      <c r="AM1469" t="s">
        <v>245</v>
      </c>
    </row>
    <row r="1470" spans="1:39" x14ac:dyDescent="0.3">
      <c r="A1470" s="1">
        <v>43570</v>
      </c>
      <c r="B1470" t="s">
        <v>13</v>
      </c>
      <c r="C1470" t="s">
        <v>246</v>
      </c>
      <c r="D1470">
        <v>500</v>
      </c>
      <c r="E1470">
        <v>7</v>
      </c>
      <c r="F1470">
        <v>122.400002</v>
      </c>
      <c r="G1470">
        <v>124.150002</v>
      </c>
      <c r="H1470">
        <v>122.400002</v>
      </c>
      <c r="I1470">
        <v>123.849998</v>
      </c>
      <c r="J1470">
        <v>123.566811</v>
      </c>
      <c r="K1470">
        <v>1814400</v>
      </c>
      <c r="L1470">
        <v>2.5529999999999999</v>
      </c>
      <c r="M1470">
        <v>1.1940248891226799E-2</v>
      </c>
      <c r="N1470">
        <v>1.25941144697252E-2</v>
      </c>
      <c r="O1470">
        <v>0.106405767833813</v>
      </c>
      <c r="P1470">
        <v>9.3412801096701997E-2</v>
      </c>
      <c r="Q1470">
        <v>0.26281900691687698</v>
      </c>
      <c r="R1470">
        <v>7.0264566444320099E-3</v>
      </c>
      <c r="S1470">
        <v>8.8088641827430599E-3</v>
      </c>
      <c r="T1470">
        <v>1.22807778711553E-2</v>
      </c>
      <c r="U1470">
        <v>1.5623842766087E-2</v>
      </c>
      <c r="V1470">
        <v>124.150002</v>
      </c>
      <c r="W1470">
        <v>86.870002999999997</v>
      </c>
      <c r="X1470">
        <v>-0.142875625757338</v>
      </c>
      <c r="Y1470">
        <v>-6.2956724975841202E-4</v>
      </c>
      <c r="Z1470">
        <v>0.79444221186603703</v>
      </c>
      <c r="AA1470">
        <v>3.0941344251232801</v>
      </c>
      <c r="AB1470">
        <v>2.9267020428741302</v>
      </c>
      <c r="AC1470" t="s">
        <v>252</v>
      </c>
      <c r="AD1470" t="s">
        <v>307</v>
      </c>
      <c r="AE1470" t="s">
        <v>62</v>
      </c>
      <c r="AF1470" t="s">
        <v>70</v>
      </c>
      <c r="AG1470" t="s">
        <v>308</v>
      </c>
      <c r="AH1470" s="45">
        <v>41246</v>
      </c>
      <c r="AI1470">
        <v>29534</v>
      </c>
      <c r="AK1470" t="s">
        <v>309</v>
      </c>
      <c r="AL1470" t="s">
        <v>310</v>
      </c>
      <c r="AM1470" t="s">
        <v>245</v>
      </c>
    </row>
    <row r="1471" spans="1:39" x14ac:dyDescent="0.3">
      <c r="A1471" s="1">
        <v>43577</v>
      </c>
      <c r="B1471" t="s">
        <v>13</v>
      </c>
      <c r="C1471" t="s">
        <v>246</v>
      </c>
      <c r="D1471">
        <v>400</v>
      </c>
      <c r="E1471">
        <v>7</v>
      </c>
      <c r="F1471">
        <v>123.199997</v>
      </c>
      <c r="G1471">
        <v>124.029999</v>
      </c>
      <c r="H1471">
        <v>122.989998</v>
      </c>
      <c r="I1471">
        <v>123.55999799999999</v>
      </c>
      <c r="J1471">
        <v>123.277473</v>
      </c>
      <c r="K1471">
        <v>1156600</v>
      </c>
      <c r="L1471">
        <v>2.59</v>
      </c>
      <c r="M1471" s="44">
        <v>8.0885850587098201E-5</v>
      </c>
      <c r="N1471">
        <v>9.5959520914658692E-3</v>
      </c>
      <c r="O1471">
        <v>5.6056488276682102E-2</v>
      </c>
      <c r="P1471">
        <v>8.7273713245638304E-2</v>
      </c>
      <c r="Q1471">
        <v>0.23261543060013601</v>
      </c>
      <c r="R1471">
        <v>6.8130242101974697E-3</v>
      </c>
      <c r="S1471">
        <v>7.2433445081331203E-3</v>
      </c>
      <c r="T1471">
        <v>1.2205673445084201E-2</v>
      </c>
      <c r="U1471">
        <v>1.5508084869722201E-2</v>
      </c>
      <c r="V1471">
        <v>124.83000199999999</v>
      </c>
      <c r="W1471">
        <v>86.870002999999997</v>
      </c>
      <c r="X1471">
        <v>-0.142875625757338</v>
      </c>
      <c r="Y1471">
        <v>1.0115060212163699E-3</v>
      </c>
      <c r="Z1471">
        <v>0.78184631170521202</v>
      </c>
      <c r="AA1471">
        <v>2.7318345242726201</v>
      </c>
      <c r="AB1471">
        <v>2.80927816691691</v>
      </c>
      <c r="AC1471" t="s">
        <v>252</v>
      </c>
      <c r="AD1471" t="s">
        <v>307</v>
      </c>
      <c r="AE1471" t="s">
        <v>62</v>
      </c>
      <c r="AF1471" t="s">
        <v>70</v>
      </c>
      <c r="AG1471" t="s">
        <v>308</v>
      </c>
      <c r="AH1471" s="45">
        <v>41246</v>
      </c>
      <c r="AI1471">
        <v>29534</v>
      </c>
      <c r="AK1471" t="s">
        <v>309</v>
      </c>
      <c r="AL1471" t="s">
        <v>310</v>
      </c>
      <c r="AM1471" t="s">
        <v>245</v>
      </c>
    </row>
    <row r="1472" spans="1:39" x14ac:dyDescent="0.3">
      <c r="A1472" s="1">
        <v>43581</v>
      </c>
      <c r="B1472" t="s">
        <v>13</v>
      </c>
      <c r="C1472" t="s">
        <v>239</v>
      </c>
      <c r="D1472">
        <v>700</v>
      </c>
      <c r="E1472">
        <v>7</v>
      </c>
      <c r="F1472">
        <v>124.83000199999999</v>
      </c>
      <c r="G1472">
        <v>125.970001</v>
      </c>
      <c r="H1472">
        <v>123.790001</v>
      </c>
      <c r="I1472">
        <v>125.260002</v>
      </c>
      <c r="J1472">
        <v>124.97358699999999</v>
      </c>
      <c r="K1472">
        <v>1432600</v>
      </c>
      <c r="L1472">
        <v>2.5049999999999999</v>
      </c>
      <c r="M1472">
        <v>-8.9016637225316497E-3</v>
      </c>
      <c r="N1472">
        <v>1.37456040764926E-2</v>
      </c>
      <c r="O1472">
        <v>5.5816763745250297E-2</v>
      </c>
      <c r="P1472">
        <v>9.5054305668757597E-2</v>
      </c>
      <c r="Q1472">
        <v>0.26411501375171198</v>
      </c>
      <c r="R1472">
        <v>8.4732544847659595E-3</v>
      </c>
      <c r="S1472">
        <v>7.7678927457841499E-3</v>
      </c>
      <c r="T1472">
        <v>1.23480795423637E-2</v>
      </c>
      <c r="U1472">
        <v>1.54372176592783E-2</v>
      </c>
      <c r="V1472">
        <v>126.839996</v>
      </c>
      <c r="W1472">
        <v>86.870002999999997</v>
      </c>
      <c r="X1472">
        <v>-0.142875625757338</v>
      </c>
      <c r="Y1472">
        <v>4.6743503443647796E-3</v>
      </c>
      <c r="Z1472">
        <v>0.77290152481707697</v>
      </c>
      <c r="AA1472">
        <v>3.1716565145622</v>
      </c>
      <c r="AB1472">
        <v>3.1386768496138999</v>
      </c>
      <c r="AC1472" t="s">
        <v>252</v>
      </c>
      <c r="AD1472" t="s">
        <v>307</v>
      </c>
      <c r="AE1472" t="s">
        <v>62</v>
      </c>
      <c r="AF1472" t="s">
        <v>70</v>
      </c>
      <c r="AG1472" t="s">
        <v>308</v>
      </c>
      <c r="AH1472" s="45">
        <v>41246</v>
      </c>
      <c r="AI1472">
        <v>29534</v>
      </c>
      <c r="AK1472" t="s">
        <v>309</v>
      </c>
      <c r="AL1472" t="s">
        <v>310</v>
      </c>
      <c r="AM1472" t="s">
        <v>245</v>
      </c>
    </row>
    <row r="1473" spans="1:39" x14ac:dyDescent="0.3">
      <c r="A1473" s="1">
        <v>43594</v>
      </c>
      <c r="B1473" t="s">
        <v>13</v>
      </c>
      <c r="C1473" t="s">
        <v>246</v>
      </c>
      <c r="D1473">
        <v>800</v>
      </c>
      <c r="E1473">
        <v>7</v>
      </c>
      <c r="F1473">
        <v>121.699997</v>
      </c>
      <c r="G1473">
        <v>123.349998</v>
      </c>
      <c r="H1473">
        <v>121.58000199999999</v>
      </c>
      <c r="I1473">
        <v>122.959999</v>
      </c>
      <c r="J1473">
        <v>122.678848</v>
      </c>
      <c r="K1473">
        <v>1019300</v>
      </c>
      <c r="L1473">
        <v>2.4569999999999999</v>
      </c>
      <c r="M1473">
        <v>5.5456500919744602E-3</v>
      </c>
      <c r="N1473">
        <v>-1.3490204446816799E-2</v>
      </c>
      <c r="O1473">
        <v>5.3820738397012801E-3</v>
      </c>
      <c r="P1473">
        <v>4.9141733583655603E-2</v>
      </c>
      <c r="Q1473">
        <v>0.280850176458803</v>
      </c>
      <c r="R1473">
        <v>8.5881272174435693E-3</v>
      </c>
      <c r="S1473">
        <v>8.1126453021497496E-3</v>
      </c>
      <c r="T1473">
        <v>1.26741159624099E-2</v>
      </c>
      <c r="U1473">
        <v>1.53946195058457E-2</v>
      </c>
      <c r="V1473">
        <v>126.839996</v>
      </c>
      <c r="W1473">
        <v>86.870002999999997</v>
      </c>
      <c r="X1473">
        <v>-0.142875625757338</v>
      </c>
      <c r="Y1473">
        <v>-3.0259986019249502E-3</v>
      </c>
      <c r="Z1473">
        <v>0.78170041614600605</v>
      </c>
      <c r="AA1473">
        <v>3.40782816287533</v>
      </c>
      <c r="AB1473">
        <v>3.2533269621796301</v>
      </c>
      <c r="AC1473" t="s">
        <v>252</v>
      </c>
      <c r="AD1473" t="s">
        <v>307</v>
      </c>
      <c r="AE1473" t="s">
        <v>62</v>
      </c>
      <c r="AF1473" t="s">
        <v>70</v>
      </c>
      <c r="AG1473" t="s">
        <v>308</v>
      </c>
      <c r="AH1473" s="45">
        <v>41246</v>
      </c>
      <c r="AI1473">
        <v>29534</v>
      </c>
      <c r="AK1473" t="s">
        <v>309</v>
      </c>
      <c r="AL1473" t="s">
        <v>310</v>
      </c>
      <c r="AM1473" t="s">
        <v>245</v>
      </c>
    </row>
    <row r="1474" spans="1:39" x14ac:dyDescent="0.3">
      <c r="A1474" s="1">
        <v>43608</v>
      </c>
      <c r="B1474" t="s">
        <v>13</v>
      </c>
      <c r="C1474" t="s">
        <v>239</v>
      </c>
      <c r="D1474">
        <v>600</v>
      </c>
      <c r="E1474">
        <v>7</v>
      </c>
      <c r="F1474">
        <v>121.480003</v>
      </c>
      <c r="G1474">
        <v>121.839996</v>
      </c>
      <c r="H1474">
        <v>120.150002</v>
      </c>
      <c r="I1474">
        <v>120.639999</v>
      </c>
      <c r="J1474">
        <v>120.36415100000001</v>
      </c>
      <c r="K1474">
        <v>1439300</v>
      </c>
      <c r="L1474">
        <v>2.2959999999999998</v>
      </c>
      <c r="M1474">
        <v>-1.1619892833229501E-2</v>
      </c>
      <c r="N1474">
        <v>7.65518463114148E-3</v>
      </c>
      <c r="O1474">
        <v>-2.9323811840534401E-2</v>
      </c>
      <c r="P1474">
        <v>2.1525089579004699E-2</v>
      </c>
      <c r="Q1474">
        <v>0.23520929971363999</v>
      </c>
      <c r="R1474">
        <v>9.6242646224414096E-3</v>
      </c>
      <c r="S1474">
        <v>1.13188351045255E-2</v>
      </c>
      <c r="T1474">
        <v>1.35382198852734E-2</v>
      </c>
      <c r="U1474">
        <v>1.5522290690005399E-2</v>
      </c>
      <c r="V1474">
        <v>126.839996</v>
      </c>
      <c r="W1474">
        <v>86.870002999999997</v>
      </c>
      <c r="X1474">
        <v>-0.142875625757338</v>
      </c>
      <c r="Y1474">
        <v>-1.1985692488440201E-2</v>
      </c>
      <c r="Z1474">
        <v>0.79994064947751298</v>
      </c>
      <c r="AA1474">
        <v>2.83025963517004</v>
      </c>
      <c r="AB1474">
        <v>2.8064842270478398</v>
      </c>
      <c r="AC1474" t="s">
        <v>252</v>
      </c>
      <c r="AD1474" t="s">
        <v>307</v>
      </c>
      <c r="AE1474" t="s">
        <v>62</v>
      </c>
      <c r="AF1474" t="s">
        <v>70</v>
      </c>
      <c r="AG1474" t="s">
        <v>308</v>
      </c>
      <c r="AH1474" s="45">
        <v>41246</v>
      </c>
      <c r="AI1474">
        <v>29534</v>
      </c>
      <c r="AK1474" t="s">
        <v>309</v>
      </c>
      <c r="AL1474" t="s">
        <v>310</v>
      </c>
      <c r="AM1474" t="s">
        <v>245</v>
      </c>
    </row>
    <row r="1475" spans="1:39" x14ac:dyDescent="0.3">
      <c r="A1475" s="1">
        <v>43613</v>
      </c>
      <c r="B1475" t="s">
        <v>13</v>
      </c>
      <c r="C1475" t="s">
        <v>246</v>
      </c>
      <c r="D1475">
        <v>200</v>
      </c>
      <c r="E1475">
        <v>7</v>
      </c>
      <c r="F1475">
        <v>121.519997</v>
      </c>
      <c r="G1475">
        <v>122.279999</v>
      </c>
      <c r="H1475">
        <v>119.919997999999</v>
      </c>
      <c r="I1475">
        <v>119.959999</v>
      </c>
      <c r="J1475">
        <v>119.68570699999999</v>
      </c>
      <c r="K1475">
        <v>2280800</v>
      </c>
      <c r="L1475">
        <v>2.2679999999999998</v>
      </c>
      <c r="M1475">
        <v>-1.65347277593304E-2</v>
      </c>
      <c r="N1475">
        <v>1.1677298237385901E-3</v>
      </c>
      <c r="O1475">
        <v>-5.2134876113094697E-2</v>
      </c>
      <c r="P1475">
        <v>1.58725487937065E-2</v>
      </c>
      <c r="Q1475">
        <v>0.22438408419926201</v>
      </c>
      <c r="R1475">
        <v>1.36831526682852E-2</v>
      </c>
      <c r="S1475">
        <v>1.15084081410614E-2</v>
      </c>
      <c r="T1475">
        <v>1.3759573057513E-2</v>
      </c>
      <c r="U1475">
        <v>1.5569343843885501E-2</v>
      </c>
      <c r="V1475">
        <v>126.839996</v>
      </c>
      <c r="W1475">
        <v>86.870002999999997</v>
      </c>
      <c r="X1475">
        <v>-0.142875625757338</v>
      </c>
      <c r="Y1475">
        <v>-8.4109499934704197E-3</v>
      </c>
      <c r="Z1475">
        <v>0.80564678848117299</v>
      </c>
      <c r="AA1475">
        <v>2.69588246245989</v>
      </c>
      <c r="AB1475">
        <v>2.8494787492631799</v>
      </c>
      <c r="AC1475" t="s">
        <v>252</v>
      </c>
      <c r="AD1475" t="s">
        <v>307</v>
      </c>
      <c r="AE1475" t="s">
        <v>62</v>
      </c>
      <c r="AF1475" t="s">
        <v>70</v>
      </c>
      <c r="AG1475" t="s">
        <v>308</v>
      </c>
      <c r="AH1475" s="45">
        <v>41246</v>
      </c>
      <c r="AI1475">
        <v>29534</v>
      </c>
      <c r="AK1475" t="s">
        <v>309</v>
      </c>
      <c r="AL1475" t="s">
        <v>310</v>
      </c>
      <c r="AM1475" t="s">
        <v>245</v>
      </c>
    </row>
    <row r="1476" spans="1:39" x14ac:dyDescent="0.3">
      <c r="A1476" s="1">
        <v>43621</v>
      </c>
      <c r="B1476" t="s">
        <v>13</v>
      </c>
      <c r="C1476" t="s">
        <v>239</v>
      </c>
      <c r="D1476">
        <v>500</v>
      </c>
      <c r="E1476">
        <v>7</v>
      </c>
      <c r="F1476">
        <v>130.39999399999999</v>
      </c>
      <c r="G1476">
        <v>130.61000100000001</v>
      </c>
      <c r="H1476">
        <v>129.11000100000001</v>
      </c>
      <c r="I1476">
        <v>130.39999399999999</v>
      </c>
      <c r="J1476">
        <v>130.101822</v>
      </c>
      <c r="K1476">
        <v>1972000</v>
      </c>
      <c r="L1476">
        <v>2.1230000000000002</v>
      </c>
      <c r="M1476">
        <v>3.0721424185959699E-3</v>
      </c>
      <c r="N1476">
        <v>9.5609212636578095E-2</v>
      </c>
      <c r="O1476">
        <v>4.4695731334434698E-2</v>
      </c>
      <c r="P1476">
        <v>9.1830731660369702E-2</v>
      </c>
      <c r="Q1476">
        <v>0.37075532144523299</v>
      </c>
      <c r="R1476">
        <v>2.8342074374218401E-2</v>
      </c>
      <c r="S1476">
        <v>1.88823240851103E-2</v>
      </c>
      <c r="T1476">
        <v>1.6381259125244699E-2</v>
      </c>
      <c r="U1476">
        <v>1.4830368113196501E-2</v>
      </c>
      <c r="V1476">
        <v>130.61000100000001</v>
      </c>
      <c r="W1476">
        <v>91.059997999999993</v>
      </c>
      <c r="X1476">
        <v>-0.142875625757338</v>
      </c>
      <c r="Y1476">
        <v>8.1287266899663802E-3</v>
      </c>
      <c r="Z1476">
        <v>0.76495606849049402</v>
      </c>
      <c r="AA1476">
        <v>4.6432124425050301</v>
      </c>
      <c r="AB1476">
        <v>4.3299219268153903</v>
      </c>
      <c r="AC1476" t="s">
        <v>252</v>
      </c>
      <c r="AD1476" t="s">
        <v>307</v>
      </c>
      <c r="AE1476" t="s">
        <v>62</v>
      </c>
      <c r="AF1476" t="s">
        <v>70</v>
      </c>
      <c r="AG1476" t="s">
        <v>308</v>
      </c>
      <c r="AH1476" s="45">
        <v>41246</v>
      </c>
      <c r="AI1476">
        <v>29534</v>
      </c>
      <c r="AK1476" t="s">
        <v>309</v>
      </c>
      <c r="AL1476" t="s">
        <v>310</v>
      </c>
      <c r="AM1476" t="s">
        <v>245</v>
      </c>
    </row>
    <row r="1477" spans="1:39" x14ac:dyDescent="0.3">
      <c r="A1477" s="1">
        <v>43629</v>
      </c>
      <c r="B1477" t="s">
        <v>13</v>
      </c>
      <c r="C1477" t="s">
        <v>246</v>
      </c>
      <c r="D1477">
        <v>700</v>
      </c>
      <c r="E1477">
        <v>7</v>
      </c>
      <c r="F1477">
        <v>136.509995</v>
      </c>
      <c r="G1477">
        <v>137.35000600000001</v>
      </c>
      <c r="H1477">
        <v>135.33000200000001</v>
      </c>
      <c r="I1477">
        <v>135.96000699999999</v>
      </c>
      <c r="J1477">
        <v>135.649124</v>
      </c>
      <c r="K1477">
        <v>1729100</v>
      </c>
      <c r="L1477">
        <v>2.0910000000000002</v>
      </c>
      <c r="M1477">
        <v>-5.88138957533664E-4</v>
      </c>
      <c r="N1477">
        <v>3.3658020904286198E-2</v>
      </c>
      <c r="O1477">
        <v>0.139475147151957</v>
      </c>
      <c r="P1477">
        <v>0.19969535957378301</v>
      </c>
      <c r="Q1477">
        <v>0.35196259449135697</v>
      </c>
      <c r="R1477">
        <v>6.1731890518908501E-3</v>
      </c>
      <c r="S1477">
        <v>1.66679774815802E-2</v>
      </c>
      <c r="T1477">
        <v>1.29247439556332E-2</v>
      </c>
      <c r="U1477">
        <v>1.46838311500514E-2</v>
      </c>
      <c r="V1477">
        <v>137.35000600000001</v>
      </c>
      <c r="W1477">
        <v>95.610000999999997</v>
      </c>
      <c r="X1477">
        <v>-0.140251692121659</v>
      </c>
      <c r="Y1477">
        <v>4.0890106107655602E-3</v>
      </c>
      <c r="Z1477">
        <v>0.76567288885386897</v>
      </c>
      <c r="AA1477">
        <v>4.3203187603596298</v>
      </c>
      <c r="AB1477">
        <v>4.4691442775739096</v>
      </c>
      <c r="AC1477" t="s">
        <v>252</v>
      </c>
      <c r="AD1477" t="s">
        <v>307</v>
      </c>
      <c r="AE1477" t="s">
        <v>62</v>
      </c>
      <c r="AF1477" t="s">
        <v>70</v>
      </c>
      <c r="AG1477" t="s">
        <v>308</v>
      </c>
      <c r="AH1477" s="45">
        <v>41246</v>
      </c>
      <c r="AI1477">
        <v>29534</v>
      </c>
      <c r="AK1477" t="s">
        <v>309</v>
      </c>
      <c r="AL1477" t="s">
        <v>310</v>
      </c>
      <c r="AM1477" t="s">
        <v>245</v>
      </c>
    </row>
    <row r="1478" spans="1:39" x14ac:dyDescent="0.3">
      <c r="A1478" s="1">
        <v>43630</v>
      </c>
      <c r="B1478" t="s">
        <v>13</v>
      </c>
      <c r="C1478" t="s">
        <v>239</v>
      </c>
      <c r="D1478">
        <v>900</v>
      </c>
      <c r="E1478">
        <v>7</v>
      </c>
      <c r="F1478">
        <v>136.11999499999999</v>
      </c>
      <c r="G1478">
        <v>136.270004</v>
      </c>
      <c r="H1478">
        <v>135.28999299999899</v>
      </c>
      <c r="I1478">
        <v>135.69000199999999</v>
      </c>
      <c r="J1478">
        <v>135.37974499999899</v>
      </c>
      <c r="K1478">
        <v>1239900</v>
      </c>
      <c r="L1478">
        <v>2.093</v>
      </c>
      <c r="M1478">
        <v>-1.9878257965440099E-3</v>
      </c>
      <c r="N1478">
        <v>1.8896693184565799E-2</v>
      </c>
      <c r="O1478">
        <v>0.14580868905583</v>
      </c>
      <c r="P1478">
        <v>0.17775383537898901</v>
      </c>
      <c r="Q1478">
        <v>0.34945765399962903</v>
      </c>
      <c r="R1478">
        <v>6.0905177093968496E-3</v>
      </c>
      <c r="S1478">
        <v>1.6456041532419901E-2</v>
      </c>
      <c r="T1478">
        <v>1.2759750904628501E-2</v>
      </c>
      <c r="U1478">
        <v>1.4685276733482799E-2</v>
      </c>
      <c r="V1478">
        <v>137.35000600000001</v>
      </c>
      <c r="W1478">
        <v>95.610000999999997</v>
      </c>
      <c r="X1478">
        <v>-0.140251692121659</v>
      </c>
      <c r="Y1478">
        <v>-1.6128120944145399E-3</v>
      </c>
      <c r="Z1478">
        <v>0.76623942369295694</v>
      </c>
      <c r="AA1478">
        <v>4.2765700814799601</v>
      </c>
      <c r="AB1478">
        <v>4.4463528387904701</v>
      </c>
      <c r="AC1478" t="s">
        <v>252</v>
      </c>
      <c r="AD1478" t="s">
        <v>307</v>
      </c>
      <c r="AE1478" t="s">
        <v>62</v>
      </c>
      <c r="AF1478" t="s">
        <v>70</v>
      </c>
      <c r="AG1478" t="s">
        <v>308</v>
      </c>
      <c r="AH1478" s="45">
        <v>41246</v>
      </c>
      <c r="AI1478">
        <v>29534</v>
      </c>
      <c r="AK1478" t="s">
        <v>309</v>
      </c>
      <c r="AL1478" t="s">
        <v>310</v>
      </c>
      <c r="AM1478" t="s">
        <v>245</v>
      </c>
    </row>
    <row r="1479" spans="1:39" x14ac:dyDescent="0.3">
      <c r="A1479" s="1">
        <v>43635</v>
      </c>
      <c r="B1479" t="s">
        <v>13</v>
      </c>
      <c r="C1479" t="s">
        <v>239</v>
      </c>
      <c r="D1479">
        <v>900</v>
      </c>
      <c r="E1479">
        <v>7</v>
      </c>
      <c r="F1479">
        <v>137.050003</v>
      </c>
      <c r="G1479">
        <v>138.490005</v>
      </c>
      <c r="H1479">
        <v>135.66999799999999</v>
      </c>
      <c r="I1479">
        <v>138.16999799999999</v>
      </c>
      <c r="J1479">
        <v>137.85406499999999</v>
      </c>
      <c r="K1479">
        <v>1364600</v>
      </c>
      <c r="L1479">
        <v>2.0289999999999999</v>
      </c>
      <c r="M1479">
        <v>8.1389367999002999E-3</v>
      </c>
      <c r="N1479">
        <v>1.5535905363738899E-2</v>
      </c>
      <c r="O1479">
        <v>0.139410932728398</v>
      </c>
      <c r="P1479">
        <v>0.16781442113768499</v>
      </c>
      <c r="Q1479">
        <v>0.35513816876595899</v>
      </c>
      <c r="R1479">
        <v>4.8904378509720802E-3</v>
      </c>
      <c r="S1479">
        <v>1.6406472984235799E-2</v>
      </c>
      <c r="T1479">
        <v>1.25245237744231E-2</v>
      </c>
      <c r="U1479">
        <v>1.46799714084261E-2</v>
      </c>
      <c r="V1479">
        <v>138.490005</v>
      </c>
      <c r="W1479">
        <v>96.110000999999997</v>
      </c>
      <c r="X1479">
        <v>-0.140251692121659</v>
      </c>
      <c r="Y1479">
        <v>2.98071681438073E-3</v>
      </c>
      <c r="Z1479">
        <v>0.76852893738320704</v>
      </c>
      <c r="AA1479">
        <v>4.33266478160105</v>
      </c>
      <c r="AB1479">
        <v>4.3154638106476098</v>
      </c>
      <c r="AC1479" t="s">
        <v>252</v>
      </c>
      <c r="AD1479" t="s">
        <v>307</v>
      </c>
      <c r="AE1479" t="s">
        <v>62</v>
      </c>
      <c r="AF1479" t="s">
        <v>70</v>
      </c>
      <c r="AG1479" t="s">
        <v>308</v>
      </c>
      <c r="AH1479" s="45">
        <v>41246</v>
      </c>
      <c r="AI1479">
        <v>29534</v>
      </c>
      <c r="AK1479" t="s">
        <v>309</v>
      </c>
      <c r="AL1479" t="s">
        <v>310</v>
      </c>
      <c r="AM1479" t="s">
        <v>245</v>
      </c>
    </row>
    <row r="1480" spans="1:39" x14ac:dyDescent="0.3">
      <c r="A1480" s="1">
        <v>43559</v>
      </c>
      <c r="B1480" t="s">
        <v>13</v>
      </c>
      <c r="C1480" t="s">
        <v>246</v>
      </c>
      <c r="D1480">
        <v>1600</v>
      </c>
      <c r="E1480">
        <v>8</v>
      </c>
      <c r="F1480">
        <v>118</v>
      </c>
      <c r="G1480">
        <v>120.379997</v>
      </c>
      <c r="H1480">
        <v>117.58000199999999</v>
      </c>
      <c r="I1480">
        <v>120.160004</v>
      </c>
      <c r="J1480">
        <v>119.572288999999</v>
      </c>
      <c r="K1480">
        <v>1667400</v>
      </c>
      <c r="L1480">
        <v>2.512</v>
      </c>
      <c r="M1480">
        <v>1.6699958334832302E-2</v>
      </c>
      <c r="N1480">
        <v>6.6801345415770496E-3</v>
      </c>
      <c r="O1480">
        <v>4.5878059118845699E-3</v>
      </c>
      <c r="P1480">
        <v>0.110845388131611</v>
      </c>
      <c r="Q1480">
        <v>0.24640007747701501</v>
      </c>
      <c r="R1480">
        <v>9.4389415774417205E-3</v>
      </c>
      <c r="S1480">
        <v>1.9210884178908899E-2</v>
      </c>
      <c r="T1480">
        <v>1.3594838174611301E-2</v>
      </c>
      <c r="U1480">
        <v>1.56368438506038E-2</v>
      </c>
      <c r="V1480">
        <v>121.269997</v>
      </c>
      <c r="W1480">
        <v>86.870002999999997</v>
      </c>
      <c r="X1480">
        <v>-0.142875625757338</v>
      </c>
      <c r="Y1480">
        <v>2.0824655091414399E-3</v>
      </c>
      <c r="Z1480">
        <v>0.79004148617986003</v>
      </c>
      <c r="AA1480">
        <v>2.8507818322496599</v>
      </c>
      <c r="AB1480">
        <v>2.8865580181309798</v>
      </c>
      <c r="AC1480" t="s">
        <v>253</v>
      </c>
      <c r="AD1480" t="s">
        <v>307</v>
      </c>
      <c r="AE1480" t="s">
        <v>62</v>
      </c>
      <c r="AF1480" t="s">
        <v>70</v>
      </c>
      <c r="AG1480" t="s">
        <v>308</v>
      </c>
      <c r="AH1480" s="45">
        <v>41246</v>
      </c>
      <c r="AI1480">
        <v>29534</v>
      </c>
      <c r="AK1480" t="s">
        <v>309</v>
      </c>
      <c r="AL1480" t="s">
        <v>310</v>
      </c>
      <c r="AM1480" t="s">
        <v>245</v>
      </c>
    </row>
    <row r="1481" spans="1:39" x14ac:dyDescent="0.3">
      <c r="A1481" s="1">
        <v>43567</v>
      </c>
      <c r="B1481" t="s">
        <v>13</v>
      </c>
      <c r="C1481" t="s">
        <v>246</v>
      </c>
      <c r="D1481">
        <v>500</v>
      </c>
      <c r="E1481">
        <v>8</v>
      </c>
      <c r="F1481">
        <v>122.650002</v>
      </c>
      <c r="G1481">
        <v>123.150002</v>
      </c>
      <c r="H1481">
        <v>122.160004</v>
      </c>
      <c r="I1481">
        <v>122.379997</v>
      </c>
      <c r="J1481">
        <v>122.10016599999901</v>
      </c>
      <c r="K1481">
        <v>931700</v>
      </c>
      <c r="L1481">
        <v>2.56</v>
      </c>
      <c r="M1481">
        <v>-2.4516207716569901E-4</v>
      </c>
      <c r="N1481">
        <v>9.8098745836402599E-4</v>
      </c>
      <c r="O1481">
        <v>1.66024690110489E-2</v>
      </c>
      <c r="P1481">
        <v>5.56376025095233E-2</v>
      </c>
      <c r="Q1481">
        <v>0.244563037084256</v>
      </c>
      <c r="R1481">
        <v>4.6516586724734202E-3</v>
      </c>
      <c r="S1481">
        <v>1.9580989998036102E-2</v>
      </c>
      <c r="T1481">
        <v>1.2677724918456999E-2</v>
      </c>
      <c r="U1481">
        <v>1.5615435194486601E-2</v>
      </c>
      <c r="V1481">
        <v>123.5</v>
      </c>
      <c r="W1481">
        <v>86.870002999999997</v>
      </c>
      <c r="X1481">
        <v>-0.142875625757338</v>
      </c>
      <c r="Y1481">
        <v>6.5875784763498903E-3</v>
      </c>
      <c r="Z1481">
        <v>0.79562962826844097</v>
      </c>
      <c r="AA1481">
        <v>2.8495578625437701</v>
      </c>
      <c r="AB1481">
        <v>2.9333091467793402</v>
      </c>
      <c r="AC1481" t="s">
        <v>253</v>
      </c>
      <c r="AD1481" t="s">
        <v>307</v>
      </c>
      <c r="AE1481" t="s">
        <v>62</v>
      </c>
      <c r="AF1481" t="s">
        <v>70</v>
      </c>
      <c r="AG1481" t="s">
        <v>308</v>
      </c>
      <c r="AH1481" s="45">
        <v>41246</v>
      </c>
      <c r="AI1481">
        <v>29534</v>
      </c>
      <c r="AK1481" t="s">
        <v>309</v>
      </c>
      <c r="AL1481" t="s">
        <v>310</v>
      </c>
      <c r="AM1481" t="s">
        <v>245</v>
      </c>
    </row>
    <row r="1482" spans="1:39" x14ac:dyDescent="0.3">
      <c r="A1482" s="1">
        <v>43595</v>
      </c>
      <c r="B1482" t="s">
        <v>13</v>
      </c>
      <c r="C1482" t="s">
        <v>246</v>
      </c>
      <c r="D1482">
        <v>900</v>
      </c>
      <c r="E1482">
        <v>8</v>
      </c>
      <c r="F1482">
        <v>122.25</v>
      </c>
      <c r="G1482">
        <v>122.540001</v>
      </c>
      <c r="H1482">
        <v>120.199997</v>
      </c>
      <c r="I1482">
        <v>121.839996</v>
      </c>
      <c r="J1482">
        <v>121.561401</v>
      </c>
      <c r="K1482">
        <v>1374500</v>
      </c>
      <c r="L1482">
        <v>2.4550000000000001</v>
      </c>
      <c r="M1482">
        <v>-9.1504557633647204E-3</v>
      </c>
      <c r="N1482">
        <v>-2.3202165542865898E-2</v>
      </c>
      <c r="O1482">
        <v>3.45306892659468E-3</v>
      </c>
      <c r="P1482">
        <v>4.8977573449297901E-2</v>
      </c>
      <c r="Q1482">
        <v>0.27554172518207598</v>
      </c>
      <c r="R1482">
        <v>8.7631086789779298E-3</v>
      </c>
      <c r="S1482">
        <v>8.2070569558784206E-3</v>
      </c>
      <c r="T1482">
        <v>1.26761729489778E-2</v>
      </c>
      <c r="U1482">
        <v>1.5405057137413801E-2</v>
      </c>
      <c r="V1482">
        <v>126.839996</v>
      </c>
      <c r="W1482">
        <v>86.870002999999997</v>
      </c>
      <c r="X1482">
        <v>-0.142875625757338</v>
      </c>
      <c r="Y1482">
        <v>3.7133938472042301E-3</v>
      </c>
      <c r="Z1482">
        <v>0.784858866596854</v>
      </c>
      <c r="AA1482">
        <v>3.3376527800872098</v>
      </c>
      <c r="AB1482">
        <v>3.2743209723968301</v>
      </c>
      <c r="AC1482" t="s">
        <v>253</v>
      </c>
      <c r="AD1482" t="s">
        <v>307</v>
      </c>
      <c r="AE1482" t="s">
        <v>62</v>
      </c>
      <c r="AF1482" t="s">
        <v>70</v>
      </c>
      <c r="AG1482" t="s">
        <v>308</v>
      </c>
      <c r="AH1482" s="45">
        <v>41246</v>
      </c>
      <c r="AI1482">
        <v>29534</v>
      </c>
      <c r="AK1482" t="s">
        <v>309</v>
      </c>
      <c r="AL1482" t="s">
        <v>310</v>
      </c>
      <c r="AM1482" t="s">
        <v>245</v>
      </c>
    </row>
    <row r="1483" spans="1:39" x14ac:dyDescent="0.3">
      <c r="A1483" s="1">
        <v>43613</v>
      </c>
      <c r="B1483" t="s">
        <v>13</v>
      </c>
      <c r="C1483" t="s">
        <v>239</v>
      </c>
      <c r="D1483">
        <v>500</v>
      </c>
      <c r="E1483">
        <v>8</v>
      </c>
      <c r="F1483">
        <v>121.519997</v>
      </c>
      <c r="G1483">
        <v>122.279999</v>
      </c>
      <c r="H1483">
        <v>119.919997999999</v>
      </c>
      <c r="I1483">
        <v>119.959999</v>
      </c>
      <c r="J1483">
        <v>119.68570699999999</v>
      </c>
      <c r="K1483">
        <v>2280800</v>
      </c>
      <c r="L1483">
        <v>2.2679999999999998</v>
      </c>
      <c r="M1483">
        <v>-1.65347277593304E-2</v>
      </c>
      <c r="N1483">
        <v>1.1677298237385901E-3</v>
      </c>
      <c r="O1483">
        <v>-5.2134876113094697E-2</v>
      </c>
      <c r="P1483">
        <v>1.58725487937065E-2</v>
      </c>
      <c r="Q1483">
        <v>0.22438408419926201</v>
      </c>
      <c r="R1483">
        <v>1.36831526682852E-2</v>
      </c>
      <c r="S1483">
        <v>1.15084081410614E-2</v>
      </c>
      <c r="T1483">
        <v>1.3759573057513E-2</v>
      </c>
      <c r="U1483">
        <v>1.5569343843885501E-2</v>
      </c>
      <c r="V1483">
        <v>126.839996</v>
      </c>
      <c r="W1483">
        <v>86.870002999999997</v>
      </c>
      <c r="X1483">
        <v>-0.142875625757338</v>
      </c>
      <c r="Y1483">
        <v>-8.4109499934704197E-3</v>
      </c>
      <c r="Z1483">
        <v>0.80564678848117299</v>
      </c>
      <c r="AA1483">
        <v>2.69588246245989</v>
      </c>
      <c r="AB1483">
        <v>2.8494787492631799</v>
      </c>
      <c r="AC1483" t="s">
        <v>253</v>
      </c>
      <c r="AD1483" t="s">
        <v>307</v>
      </c>
      <c r="AE1483" t="s">
        <v>62</v>
      </c>
      <c r="AF1483" t="s">
        <v>70</v>
      </c>
      <c r="AG1483" t="s">
        <v>308</v>
      </c>
      <c r="AH1483" s="45">
        <v>41246</v>
      </c>
      <c r="AI1483">
        <v>29534</v>
      </c>
      <c r="AK1483" t="s">
        <v>309</v>
      </c>
      <c r="AL1483" t="s">
        <v>310</v>
      </c>
      <c r="AM1483" t="s">
        <v>245</v>
      </c>
    </row>
    <row r="1484" spans="1:39" x14ac:dyDescent="0.3">
      <c r="A1484" s="1">
        <v>43636</v>
      </c>
      <c r="B1484" t="s">
        <v>13</v>
      </c>
      <c r="C1484" t="s">
        <v>246</v>
      </c>
      <c r="D1484">
        <v>400</v>
      </c>
      <c r="E1484">
        <v>8</v>
      </c>
      <c r="F1484">
        <v>139</v>
      </c>
      <c r="G1484">
        <v>139.03999299999899</v>
      </c>
      <c r="H1484">
        <v>138.08999599999899</v>
      </c>
      <c r="I1484">
        <v>138.80999800000001</v>
      </c>
      <c r="J1484">
        <v>138.49259900000001</v>
      </c>
      <c r="K1484">
        <v>1357200</v>
      </c>
      <c r="L1484">
        <v>2.0009999999999999</v>
      </c>
      <c r="M1484">
        <v>4.62126176692683E-3</v>
      </c>
      <c r="N1484">
        <v>2.0745306088199401E-2</v>
      </c>
      <c r="O1484">
        <v>0.14711541861632599</v>
      </c>
      <c r="P1484">
        <v>0.16656203372288</v>
      </c>
      <c r="Q1484">
        <v>0.36498024170642501</v>
      </c>
      <c r="R1484">
        <v>4.4405801574109102E-3</v>
      </c>
      <c r="S1484">
        <v>1.6277543125029201E-2</v>
      </c>
      <c r="T1484">
        <v>1.25203399473001E-2</v>
      </c>
      <c r="U1484">
        <v>1.46753534957581E-2</v>
      </c>
      <c r="V1484">
        <v>139.03999299999899</v>
      </c>
      <c r="W1484">
        <v>96.370002999999997</v>
      </c>
      <c r="X1484">
        <v>-0.140251692121659</v>
      </c>
      <c r="Y1484">
        <v>9.4276054361659405E-3</v>
      </c>
      <c r="Z1484">
        <v>0.76642083880798495</v>
      </c>
      <c r="AA1484">
        <v>4.4514250908545803</v>
      </c>
      <c r="AB1484">
        <v>4.3416850767466002</v>
      </c>
      <c r="AC1484" t="s">
        <v>253</v>
      </c>
      <c r="AD1484" t="s">
        <v>307</v>
      </c>
      <c r="AE1484" t="s">
        <v>62</v>
      </c>
      <c r="AF1484" t="s">
        <v>70</v>
      </c>
      <c r="AG1484" t="s">
        <v>308</v>
      </c>
      <c r="AH1484" s="45">
        <v>41246</v>
      </c>
      <c r="AI1484">
        <v>29534</v>
      </c>
      <c r="AK1484" t="s">
        <v>309</v>
      </c>
      <c r="AL1484" t="s">
        <v>310</v>
      </c>
      <c r="AM1484" t="s">
        <v>245</v>
      </c>
    </row>
    <row r="1485" spans="1:39" x14ac:dyDescent="0.3">
      <c r="A1485" s="1">
        <v>43557</v>
      </c>
      <c r="B1485" t="s">
        <v>13</v>
      </c>
      <c r="C1485" t="s">
        <v>239</v>
      </c>
      <c r="D1485">
        <v>1300</v>
      </c>
      <c r="E1485">
        <v>9</v>
      </c>
      <c r="F1485">
        <v>118.230003</v>
      </c>
      <c r="G1485">
        <v>118.33000199999999</v>
      </c>
      <c r="H1485">
        <v>116.760002</v>
      </c>
      <c r="I1485">
        <v>117.889999</v>
      </c>
      <c r="J1485">
        <v>117.313377</v>
      </c>
      <c r="K1485">
        <v>1733500</v>
      </c>
      <c r="L1485">
        <v>2.4809999999999999</v>
      </c>
      <c r="M1485">
        <v>-3.72543957874821E-3</v>
      </c>
      <c r="N1485">
        <v>-7.4368571512408296E-3</v>
      </c>
      <c r="O1485">
        <v>-1.35644004081946E-2</v>
      </c>
      <c r="P1485">
        <v>8.9549943189328296E-2</v>
      </c>
      <c r="Q1485">
        <v>0.243992179783765</v>
      </c>
      <c r="R1485">
        <v>4.9948593119949602E-3</v>
      </c>
      <c r="S1485">
        <v>1.89293815264771E-2</v>
      </c>
      <c r="T1485">
        <v>1.3473542160576E-2</v>
      </c>
      <c r="U1485">
        <v>1.56424496753335E-2</v>
      </c>
      <c r="V1485">
        <v>121.269997</v>
      </c>
      <c r="W1485">
        <v>86.870002999999997</v>
      </c>
      <c r="X1485">
        <v>-0.142875625757338</v>
      </c>
      <c r="Y1485" s="44">
        <v>1.7455614805152698E-5</v>
      </c>
      <c r="Z1485">
        <v>0.78676439308215296</v>
      </c>
      <c r="AA1485">
        <v>2.81993174471349</v>
      </c>
      <c r="AB1485">
        <v>2.9750549215121702</v>
      </c>
      <c r="AC1485" t="s">
        <v>254</v>
      </c>
      <c r="AD1485" t="s">
        <v>307</v>
      </c>
      <c r="AE1485" t="s">
        <v>62</v>
      </c>
      <c r="AF1485" t="s">
        <v>70</v>
      </c>
      <c r="AG1485" t="s">
        <v>308</v>
      </c>
      <c r="AH1485" s="45">
        <v>41246</v>
      </c>
      <c r="AI1485">
        <v>29534</v>
      </c>
      <c r="AK1485" t="s">
        <v>309</v>
      </c>
      <c r="AL1485" t="s">
        <v>310</v>
      </c>
      <c r="AM1485" t="s">
        <v>245</v>
      </c>
    </row>
    <row r="1486" spans="1:39" x14ac:dyDescent="0.3">
      <c r="A1486" s="1">
        <v>43592</v>
      </c>
      <c r="B1486" t="s">
        <v>13</v>
      </c>
      <c r="C1486" t="s">
        <v>246</v>
      </c>
      <c r="D1486">
        <v>1100</v>
      </c>
      <c r="E1486">
        <v>9</v>
      </c>
      <c r="F1486">
        <v>123.419997999999</v>
      </c>
      <c r="G1486">
        <v>123.589996</v>
      </c>
      <c r="H1486">
        <v>121.300003</v>
      </c>
      <c r="I1486">
        <v>122.25</v>
      </c>
      <c r="J1486">
        <v>121.970467</v>
      </c>
      <c r="K1486">
        <v>1152800</v>
      </c>
      <c r="L1486">
        <v>2.448</v>
      </c>
      <c r="M1486">
        <v>-1.7112478270480298E-2</v>
      </c>
      <c r="N1486">
        <v>-3.09277729480293E-2</v>
      </c>
      <c r="O1486">
        <v>1.9857824312035598E-2</v>
      </c>
      <c r="P1486">
        <v>5.4747167468950399E-2</v>
      </c>
      <c r="Q1486">
        <v>0.25742677412755199</v>
      </c>
      <c r="R1486">
        <v>1.0975609114568999E-2</v>
      </c>
      <c r="S1486">
        <v>9.0826610707148703E-3</v>
      </c>
      <c r="T1486">
        <v>1.2701603785665899E-2</v>
      </c>
      <c r="U1486">
        <v>1.5431884395526599E-2</v>
      </c>
      <c r="V1486">
        <v>126.839996</v>
      </c>
      <c r="W1486">
        <v>86.870002999999997</v>
      </c>
      <c r="X1486">
        <v>-0.142875625757338</v>
      </c>
      <c r="Y1486">
        <v>-1.6649488130547601E-2</v>
      </c>
      <c r="Z1486">
        <v>0.78005309843330295</v>
      </c>
      <c r="AA1486">
        <v>3.0977732095631598</v>
      </c>
      <c r="AB1486">
        <v>3.1738721004203398</v>
      </c>
      <c r="AC1486" t="s">
        <v>254</v>
      </c>
      <c r="AD1486" t="s">
        <v>307</v>
      </c>
      <c r="AE1486" t="s">
        <v>62</v>
      </c>
      <c r="AF1486" t="s">
        <v>70</v>
      </c>
      <c r="AG1486" t="s">
        <v>308</v>
      </c>
      <c r="AH1486" s="45">
        <v>41246</v>
      </c>
      <c r="AI1486">
        <v>29534</v>
      </c>
      <c r="AK1486" t="s">
        <v>309</v>
      </c>
      <c r="AL1486" t="s">
        <v>310</v>
      </c>
      <c r="AM1486" t="s">
        <v>245</v>
      </c>
    </row>
    <row r="1487" spans="1:39" x14ac:dyDescent="0.3">
      <c r="A1487" s="1">
        <v>43594</v>
      </c>
      <c r="B1487" t="s">
        <v>13</v>
      </c>
      <c r="C1487" t="s">
        <v>239</v>
      </c>
      <c r="D1487">
        <v>1000</v>
      </c>
      <c r="E1487">
        <v>9</v>
      </c>
      <c r="F1487">
        <v>121.699997</v>
      </c>
      <c r="G1487">
        <v>123.349998</v>
      </c>
      <c r="H1487">
        <v>121.58000199999999</v>
      </c>
      <c r="I1487">
        <v>122.959999</v>
      </c>
      <c r="J1487">
        <v>122.678848</v>
      </c>
      <c r="K1487">
        <v>1019300</v>
      </c>
      <c r="L1487">
        <v>2.4569999999999999</v>
      </c>
      <c r="M1487">
        <v>5.5456500919744602E-3</v>
      </c>
      <c r="N1487">
        <v>-1.3490204446816799E-2</v>
      </c>
      <c r="O1487">
        <v>5.3820738397012801E-3</v>
      </c>
      <c r="P1487">
        <v>4.9141733583655603E-2</v>
      </c>
      <c r="Q1487">
        <v>0.280850176458803</v>
      </c>
      <c r="R1487">
        <v>8.5881272174435693E-3</v>
      </c>
      <c r="S1487">
        <v>8.1126453021497496E-3</v>
      </c>
      <c r="T1487">
        <v>1.26741159624099E-2</v>
      </c>
      <c r="U1487">
        <v>1.53946195058457E-2</v>
      </c>
      <c r="V1487">
        <v>126.839996</v>
      </c>
      <c r="W1487">
        <v>86.870002999999997</v>
      </c>
      <c r="X1487">
        <v>-0.142875625757338</v>
      </c>
      <c r="Y1487">
        <v>-3.0259986019249502E-3</v>
      </c>
      <c r="Z1487">
        <v>0.78170041614600605</v>
      </c>
      <c r="AA1487">
        <v>3.40782816287533</v>
      </c>
      <c r="AB1487">
        <v>3.2533269621796301</v>
      </c>
      <c r="AC1487" t="s">
        <v>254</v>
      </c>
      <c r="AD1487" t="s">
        <v>307</v>
      </c>
      <c r="AE1487" t="s">
        <v>62</v>
      </c>
      <c r="AF1487" t="s">
        <v>70</v>
      </c>
      <c r="AG1487" t="s">
        <v>308</v>
      </c>
      <c r="AH1487" s="45">
        <v>41246</v>
      </c>
      <c r="AI1487">
        <v>29534</v>
      </c>
      <c r="AK1487" t="s">
        <v>309</v>
      </c>
      <c r="AL1487" t="s">
        <v>310</v>
      </c>
      <c r="AM1487" t="s">
        <v>245</v>
      </c>
    </row>
    <row r="1488" spans="1:39" x14ac:dyDescent="0.3">
      <c r="A1488" s="1">
        <v>43606</v>
      </c>
      <c r="B1488" t="s">
        <v>13</v>
      </c>
      <c r="C1488" t="s">
        <v>246</v>
      </c>
      <c r="D1488">
        <v>800</v>
      </c>
      <c r="E1488">
        <v>9</v>
      </c>
      <c r="F1488">
        <v>120.410004</v>
      </c>
      <c r="G1488">
        <v>122.339996</v>
      </c>
      <c r="H1488">
        <v>119.519997</v>
      </c>
      <c r="I1488">
        <v>121.550003</v>
      </c>
      <c r="J1488">
        <v>121.27207199999999</v>
      </c>
      <c r="K1488">
        <v>2280000</v>
      </c>
      <c r="L1488">
        <v>2.4260000000000002</v>
      </c>
      <c r="M1488">
        <v>1.4335081604085699E-2</v>
      </c>
      <c r="N1488">
        <v>3.5761483928333199E-2</v>
      </c>
      <c r="O1488">
        <v>-1.6320256533723199E-2</v>
      </c>
      <c r="P1488">
        <v>2.39002879654884E-2</v>
      </c>
      <c r="Q1488">
        <v>0.239410448872132</v>
      </c>
      <c r="R1488">
        <v>7.3487569243215001E-3</v>
      </c>
      <c r="S1488">
        <v>1.1115825979092201E-2</v>
      </c>
      <c r="T1488">
        <v>1.34586396369563E-2</v>
      </c>
      <c r="U1488">
        <v>1.55136903571309E-2</v>
      </c>
      <c r="V1488">
        <v>126.839996</v>
      </c>
      <c r="W1488">
        <v>86.870002999999997</v>
      </c>
      <c r="X1488">
        <v>-0.142875625757338</v>
      </c>
      <c r="Y1488">
        <v>8.4599491109458805E-3</v>
      </c>
      <c r="Z1488">
        <v>0.79957413161465596</v>
      </c>
      <c r="AA1488">
        <v>2.8668714872637402</v>
      </c>
      <c r="AB1488">
        <v>2.8561800164431901</v>
      </c>
      <c r="AC1488" t="s">
        <v>254</v>
      </c>
      <c r="AD1488" t="s">
        <v>307</v>
      </c>
      <c r="AE1488" t="s">
        <v>62</v>
      </c>
      <c r="AF1488" t="s">
        <v>70</v>
      </c>
      <c r="AG1488" t="s">
        <v>308</v>
      </c>
      <c r="AH1488" s="45">
        <v>41246</v>
      </c>
      <c r="AI1488">
        <v>29534</v>
      </c>
      <c r="AK1488" t="s">
        <v>309</v>
      </c>
      <c r="AL1488" t="s">
        <v>310</v>
      </c>
      <c r="AM1488" t="s">
        <v>245</v>
      </c>
    </row>
    <row r="1489" spans="1:39" x14ac:dyDescent="0.3">
      <c r="A1489" s="1">
        <v>43630</v>
      </c>
      <c r="B1489" t="s">
        <v>13</v>
      </c>
      <c r="C1489" t="s">
        <v>246</v>
      </c>
      <c r="D1489">
        <v>600</v>
      </c>
      <c r="E1489">
        <v>9</v>
      </c>
      <c r="F1489">
        <v>136.11999499999999</v>
      </c>
      <c r="G1489">
        <v>136.270004</v>
      </c>
      <c r="H1489">
        <v>135.28999299999899</v>
      </c>
      <c r="I1489">
        <v>135.69000199999999</v>
      </c>
      <c r="J1489">
        <v>135.37974499999899</v>
      </c>
      <c r="K1489">
        <v>1239900</v>
      </c>
      <c r="L1489">
        <v>2.093</v>
      </c>
      <c r="M1489">
        <v>-1.9878257965440099E-3</v>
      </c>
      <c r="N1489">
        <v>1.8896693184565799E-2</v>
      </c>
      <c r="O1489">
        <v>0.14580868905583</v>
      </c>
      <c r="P1489">
        <v>0.17775383537898901</v>
      </c>
      <c r="Q1489">
        <v>0.34945765399962903</v>
      </c>
      <c r="R1489">
        <v>6.0905177093968496E-3</v>
      </c>
      <c r="S1489">
        <v>1.6456041532419901E-2</v>
      </c>
      <c r="T1489">
        <v>1.2759750904628501E-2</v>
      </c>
      <c r="U1489">
        <v>1.4685276733482799E-2</v>
      </c>
      <c r="V1489">
        <v>137.35000600000001</v>
      </c>
      <c r="W1489">
        <v>95.610000999999997</v>
      </c>
      <c r="X1489">
        <v>-0.140251692121659</v>
      </c>
      <c r="Y1489">
        <v>-1.6128120944145399E-3</v>
      </c>
      <c r="Z1489">
        <v>0.76623942369295694</v>
      </c>
      <c r="AA1489">
        <v>4.2765700814799601</v>
      </c>
      <c r="AB1489">
        <v>4.4463528387904701</v>
      </c>
      <c r="AC1489" t="s">
        <v>254</v>
      </c>
      <c r="AD1489" t="s">
        <v>307</v>
      </c>
      <c r="AE1489" t="s">
        <v>62</v>
      </c>
      <c r="AF1489" t="s">
        <v>70</v>
      </c>
      <c r="AG1489" t="s">
        <v>308</v>
      </c>
      <c r="AH1489" s="45">
        <v>41246</v>
      </c>
      <c r="AI1489">
        <v>29534</v>
      </c>
      <c r="AK1489" t="s">
        <v>309</v>
      </c>
      <c r="AL1489" t="s">
        <v>310</v>
      </c>
      <c r="AM1489" t="s">
        <v>245</v>
      </c>
    </row>
    <row r="1490" spans="1:39" x14ac:dyDescent="0.3">
      <c r="A1490" s="1">
        <v>43644</v>
      </c>
      <c r="B1490" t="s">
        <v>13</v>
      </c>
      <c r="C1490" t="s">
        <v>239</v>
      </c>
      <c r="D1490">
        <v>1100</v>
      </c>
      <c r="E1490">
        <v>9</v>
      </c>
      <c r="F1490">
        <v>136.13999899999999</v>
      </c>
      <c r="G1490">
        <v>136.429993</v>
      </c>
      <c r="H1490">
        <v>134.570007</v>
      </c>
      <c r="I1490">
        <v>135.16000399999999</v>
      </c>
      <c r="J1490">
        <v>134.85095200000001</v>
      </c>
      <c r="K1490">
        <v>2526800</v>
      </c>
      <c r="L1490">
        <v>2</v>
      </c>
      <c r="M1490">
        <v>-9.5722731756232807E-3</v>
      </c>
      <c r="N1490">
        <v>-2.64306999099123E-2</v>
      </c>
      <c r="O1490">
        <v>0.13146193186112301</v>
      </c>
      <c r="P1490">
        <v>0.12743187879179399</v>
      </c>
      <c r="Q1490">
        <v>0.32568671917152398</v>
      </c>
      <c r="R1490">
        <v>6.5782280722004802E-3</v>
      </c>
      <c r="S1490">
        <v>1.5702772195803998E-2</v>
      </c>
      <c r="T1490">
        <v>1.2736698815236799E-2</v>
      </c>
      <c r="U1490">
        <v>1.4667938390096599E-2</v>
      </c>
      <c r="V1490">
        <v>139.779999</v>
      </c>
      <c r="W1490">
        <v>96.370002999999997</v>
      </c>
      <c r="X1490">
        <v>-0.140251692121659</v>
      </c>
      <c r="Y1490">
        <v>5.7409418775350302E-3</v>
      </c>
      <c r="Z1490">
        <v>0.772302603747272</v>
      </c>
      <c r="AA1490">
        <v>3.9575205176272501</v>
      </c>
      <c r="AB1490">
        <v>3.9362338998178301</v>
      </c>
      <c r="AC1490" t="s">
        <v>254</v>
      </c>
      <c r="AD1490" t="s">
        <v>307</v>
      </c>
      <c r="AE1490" t="s">
        <v>62</v>
      </c>
      <c r="AF1490" t="s">
        <v>70</v>
      </c>
      <c r="AG1490" t="s">
        <v>308</v>
      </c>
      <c r="AH1490" s="45">
        <v>41246</v>
      </c>
      <c r="AI1490">
        <v>29534</v>
      </c>
      <c r="AK1490" t="s">
        <v>309</v>
      </c>
      <c r="AL1490" t="s">
        <v>310</v>
      </c>
      <c r="AM1490" t="s">
        <v>245</v>
      </c>
    </row>
    <row r="1491" spans="1:39" x14ac:dyDescent="0.3">
      <c r="A1491" s="1">
        <v>43565</v>
      </c>
      <c r="B1491" t="s">
        <v>13</v>
      </c>
      <c r="C1491" t="s">
        <v>239</v>
      </c>
      <c r="D1491">
        <v>1100</v>
      </c>
      <c r="E1491">
        <v>10</v>
      </c>
      <c r="F1491">
        <v>121.760002</v>
      </c>
      <c r="G1491">
        <v>122.650002</v>
      </c>
      <c r="H1491">
        <v>121.379997</v>
      </c>
      <c r="I1491">
        <v>121.80999799999999</v>
      </c>
      <c r="J1491">
        <v>121.531471</v>
      </c>
      <c r="K1491">
        <v>2453300</v>
      </c>
      <c r="L1491">
        <v>2.4769999999999999</v>
      </c>
      <c r="M1491">
        <v>3.2068255883592198E-3</v>
      </c>
      <c r="N1491">
        <v>3.2952090805384499E-2</v>
      </c>
      <c r="O1491">
        <v>2.0004244619922201E-2</v>
      </c>
      <c r="P1491">
        <v>5.5805854798352199E-2</v>
      </c>
      <c r="Q1491">
        <v>0.24454978961862001</v>
      </c>
      <c r="R1491">
        <v>1.1422015147191799E-2</v>
      </c>
      <c r="S1491">
        <v>1.96418753609299E-2</v>
      </c>
      <c r="T1491">
        <v>1.2721193220257001E-2</v>
      </c>
      <c r="U1491">
        <v>1.5618005195443801E-2</v>
      </c>
      <c r="V1491">
        <v>123.5</v>
      </c>
      <c r="W1491">
        <v>86.870002999999997</v>
      </c>
      <c r="X1491">
        <v>-0.142875625757338</v>
      </c>
      <c r="Y1491">
        <v>3.47183783585567E-3</v>
      </c>
      <c r="Z1491">
        <v>0.79660095584758905</v>
      </c>
      <c r="AA1491">
        <v>2.8505197774314599</v>
      </c>
      <c r="AB1491">
        <v>2.9314570109432601</v>
      </c>
      <c r="AC1491" t="s">
        <v>255</v>
      </c>
      <c r="AD1491" t="s">
        <v>307</v>
      </c>
      <c r="AE1491" t="s">
        <v>62</v>
      </c>
      <c r="AF1491" t="s">
        <v>70</v>
      </c>
      <c r="AG1491" t="s">
        <v>308</v>
      </c>
      <c r="AH1491" s="45">
        <v>41246</v>
      </c>
      <c r="AI1491">
        <v>29534</v>
      </c>
      <c r="AK1491" t="s">
        <v>309</v>
      </c>
      <c r="AL1491" t="s">
        <v>310</v>
      </c>
      <c r="AM1491" t="s">
        <v>245</v>
      </c>
    </row>
    <row r="1492" spans="1:39" x14ac:dyDescent="0.3">
      <c r="A1492" s="1">
        <v>43571</v>
      </c>
      <c r="B1492" t="s">
        <v>13</v>
      </c>
      <c r="C1492" t="s">
        <v>239</v>
      </c>
      <c r="D1492">
        <v>500</v>
      </c>
      <c r="E1492">
        <v>10</v>
      </c>
      <c r="F1492">
        <v>124.459999</v>
      </c>
      <c r="G1492">
        <v>124.660004</v>
      </c>
      <c r="H1492">
        <v>123.419997999999</v>
      </c>
      <c r="I1492">
        <v>123.699997</v>
      </c>
      <c r="J1492">
        <v>123.417152</v>
      </c>
      <c r="K1492">
        <v>1743400</v>
      </c>
      <c r="L1492">
        <v>2.5920000000000001</v>
      </c>
      <c r="M1492">
        <v>-1.2118925981993501E-3</v>
      </c>
      <c r="N1492">
        <v>1.8603672721784099E-2</v>
      </c>
      <c r="O1492">
        <v>8.5240176837363804E-2</v>
      </c>
      <c r="P1492">
        <v>0.100457658508821</v>
      </c>
      <c r="Q1492">
        <v>0.253435363791359</v>
      </c>
      <c r="R1492">
        <v>5.2274926900634398E-3</v>
      </c>
      <c r="S1492">
        <v>8.2150086633595801E-3</v>
      </c>
      <c r="T1492">
        <v>1.2222599954477701E-2</v>
      </c>
      <c r="U1492">
        <v>1.5617965818458399E-2</v>
      </c>
      <c r="V1492">
        <v>124.660004</v>
      </c>
      <c r="W1492">
        <v>86.870002999999997</v>
      </c>
      <c r="X1492">
        <v>-0.142875625757338</v>
      </c>
      <c r="Y1492">
        <v>5.0922850790659495E-4</v>
      </c>
      <c r="Z1492">
        <v>0.79408106524048805</v>
      </c>
      <c r="AA1492">
        <v>2.9743339294420701</v>
      </c>
      <c r="AB1492">
        <v>2.9412768108391298</v>
      </c>
      <c r="AC1492" t="s">
        <v>255</v>
      </c>
      <c r="AD1492" t="s">
        <v>307</v>
      </c>
      <c r="AE1492" t="s">
        <v>62</v>
      </c>
      <c r="AF1492" t="s">
        <v>70</v>
      </c>
      <c r="AG1492" t="s">
        <v>308</v>
      </c>
      <c r="AH1492" s="45">
        <v>41246</v>
      </c>
      <c r="AI1492">
        <v>29534</v>
      </c>
      <c r="AK1492" t="s">
        <v>309</v>
      </c>
      <c r="AL1492" t="s">
        <v>310</v>
      </c>
      <c r="AM1492" t="s">
        <v>245</v>
      </c>
    </row>
    <row r="1493" spans="1:39" x14ac:dyDescent="0.3">
      <c r="A1493" s="1">
        <v>43573</v>
      </c>
      <c r="B1493" t="s">
        <v>13</v>
      </c>
      <c r="C1493" t="s">
        <v>246</v>
      </c>
      <c r="D1493">
        <v>1100</v>
      </c>
      <c r="E1493">
        <v>10</v>
      </c>
      <c r="F1493">
        <v>124.300003</v>
      </c>
      <c r="G1493">
        <v>124.769997</v>
      </c>
      <c r="H1493">
        <v>123.480003</v>
      </c>
      <c r="I1493">
        <v>123.550003</v>
      </c>
      <c r="J1493">
        <v>123.26750199999999</v>
      </c>
      <c r="K1493">
        <v>1837000</v>
      </c>
      <c r="L1493">
        <v>2.56</v>
      </c>
      <c r="M1493">
        <v>-6.0520489924085902E-3</v>
      </c>
      <c r="N1493">
        <v>9.2699041637130698E-3</v>
      </c>
      <c r="O1493">
        <v>5.5036812511574398E-2</v>
      </c>
      <c r="P1493">
        <v>9.8353341182017204E-2</v>
      </c>
      <c r="Q1493">
        <v>0.22068581393101699</v>
      </c>
      <c r="R1493">
        <v>6.83653772288391E-3</v>
      </c>
      <c r="S1493">
        <v>7.2631184075011897E-3</v>
      </c>
      <c r="T1493">
        <v>1.22662463796226E-2</v>
      </c>
      <c r="U1493">
        <v>1.5528860141958801E-2</v>
      </c>
      <c r="V1493">
        <v>124.83000199999999</v>
      </c>
      <c r="W1493">
        <v>86.870002999999997</v>
      </c>
      <c r="X1493">
        <v>-0.142875625757338</v>
      </c>
      <c r="Y1493">
        <v>1.5778467813143101E-3</v>
      </c>
      <c r="Z1493">
        <v>0.78404700821809603</v>
      </c>
      <c r="AA1493">
        <v>2.57010543192873</v>
      </c>
      <c r="AB1493">
        <v>2.8328228345711399</v>
      </c>
      <c r="AC1493" t="s">
        <v>255</v>
      </c>
      <c r="AD1493" t="s">
        <v>307</v>
      </c>
      <c r="AE1493" t="s">
        <v>62</v>
      </c>
      <c r="AF1493" t="s">
        <v>70</v>
      </c>
      <c r="AG1493" t="s">
        <v>308</v>
      </c>
      <c r="AH1493" s="45">
        <v>41246</v>
      </c>
      <c r="AI1493">
        <v>29534</v>
      </c>
      <c r="AK1493" t="s">
        <v>309</v>
      </c>
      <c r="AL1493" t="s">
        <v>310</v>
      </c>
      <c r="AM1493" t="s">
        <v>245</v>
      </c>
    </row>
    <row r="1494" spans="1:39" x14ac:dyDescent="0.3">
      <c r="A1494" s="1">
        <v>43586</v>
      </c>
      <c r="B1494" t="s">
        <v>13</v>
      </c>
      <c r="C1494" t="s">
        <v>246</v>
      </c>
      <c r="D1494">
        <v>500</v>
      </c>
      <c r="E1494">
        <v>10</v>
      </c>
      <c r="F1494">
        <v>125.970001</v>
      </c>
      <c r="G1494">
        <v>126.400002</v>
      </c>
      <c r="H1494">
        <v>123.730003</v>
      </c>
      <c r="I1494">
        <v>123.82</v>
      </c>
      <c r="J1494">
        <v>123.53688</v>
      </c>
      <c r="K1494">
        <v>1726600</v>
      </c>
      <c r="L1494">
        <v>2.5110000000000001</v>
      </c>
      <c r="M1494">
        <v>-1.8166979635513399E-2</v>
      </c>
      <c r="N1494">
        <v>-1.77703959741871E-2</v>
      </c>
      <c r="O1494">
        <v>3.9801504505712099E-2</v>
      </c>
      <c r="P1494">
        <v>7.40789971091593E-2</v>
      </c>
      <c r="Q1494">
        <v>0.25998354117123101</v>
      </c>
      <c r="R1494">
        <v>1.0212076691923099E-2</v>
      </c>
      <c r="S1494">
        <v>8.9979644257361796E-3</v>
      </c>
      <c r="T1494">
        <v>1.2604643867154E-2</v>
      </c>
      <c r="U1494">
        <v>1.53951744024388E-2</v>
      </c>
      <c r="V1494">
        <v>126.839996</v>
      </c>
      <c r="W1494">
        <v>86.870002999999997</v>
      </c>
      <c r="X1494">
        <v>-0.142875625757338</v>
      </c>
      <c r="Y1494">
        <v>-7.5304459681844096E-3</v>
      </c>
      <c r="Z1494">
        <v>0.76857288357558395</v>
      </c>
      <c r="AA1494">
        <v>3.1215594000701099</v>
      </c>
      <c r="AB1494">
        <v>3.132069130813</v>
      </c>
      <c r="AC1494" t="s">
        <v>255</v>
      </c>
      <c r="AD1494" t="s">
        <v>307</v>
      </c>
      <c r="AE1494" t="s">
        <v>62</v>
      </c>
      <c r="AF1494" t="s">
        <v>70</v>
      </c>
      <c r="AG1494" t="s">
        <v>308</v>
      </c>
      <c r="AH1494" s="45">
        <v>41246</v>
      </c>
      <c r="AI1494">
        <v>29534</v>
      </c>
      <c r="AK1494" t="s">
        <v>309</v>
      </c>
      <c r="AL1494" t="s">
        <v>310</v>
      </c>
      <c r="AM1494" t="s">
        <v>245</v>
      </c>
    </row>
    <row r="1495" spans="1:39" x14ac:dyDescent="0.3">
      <c r="A1495" s="1">
        <v>43587</v>
      </c>
      <c r="B1495" t="s">
        <v>13</v>
      </c>
      <c r="C1495" t="s">
        <v>246</v>
      </c>
      <c r="D1495">
        <v>900</v>
      </c>
      <c r="E1495">
        <v>10</v>
      </c>
      <c r="F1495">
        <v>124.18</v>
      </c>
      <c r="G1495">
        <v>125.05999799999999</v>
      </c>
      <c r="H1495">
        <v>123.69000200000001</v>
      </c>
      <c r="I1495">
        <v>124.629997</v>
      </c>
      <c r="J1495">
        <v>124.345024</v>
      </c>
      <c r="K1495">
        <v>1039400</v>
      </c>
      <c r="L1495">
        <v>2.552</v>
      </c>
      <c r="M1495">
        <v>6.52041839441785E-3</v>
      </c>
      <c r="N1495">
        <v>-1.39439213318833E-2</v>
      </c>
      <c r="O1495">
        <v>5.4485923708391303E-2</v>
      </c>
      <c r="P1495">
        <v>7.9298997278899094E-2</v>
      </c>
      <c r="Q1495">
        <v>0.26640024321884698</v>
      </c>
      <c r="R1495">
        <v>1.09164482632805E-2</v>
      </c>
      <c r="S1495">
        <v>8.7645422492802008E-3</v>
      </c>
      <c r="T1495">
        <v>1.26226200061229E-2</v>
      </c>
      <c r="U1495">
        <v>1.53989395104285E-2</v>
      </c>
      <c r="V1495">
        <v>126.839996</v>
      </c>
      <c r="W1495">
        <v>86.870002999999997</v>
      </c>
      <c r="X1495">
        <v>-0.142875625757338</v>
      </c>
      <c r="Y1495">
        <v>-2.1262443276895502E-3</v>
      </c>
      <c r="Z1495">
        <v>0.76798774326989305</v>
      </c>
      <c r="AA1495">
        <v>3.2029723938894898</v>
      </c>
      <c r="AB1495">
        <v>3.1043240781361399</v>
      </c>
      <c r="AC1495" t="s">
        <v>255</v>
      </c>
      <c r="AD1495" t="s">
        <v>307</v>
      </c>
      <c r="AE1495" t="s">
        <v>62</v>
      </c>
      <c r="AF1495" t="s">
        <v>70</v>
      </c>
      <c r="AG1495" t="s">
        <v>308</v>
      </c>
      <c r="AH1495" s="45">
        <v>41246</v>
      </c>
      <c r="AI1495">
        <v>29534</v>
      </c>
      <c r="AK1495" t="s">
        <v>309</v>
      </c>
      <c r="AL1495" t="s">
        <v>310</v>
      </c>
      <c r="AM1495" t="s">
        <v>245</v>
      </c>
    </row>
    <row r="1496" spans="1:39" x14ac:dyDescent="0.3">
      <c r="A1496" s="1">
        <v>43599</v>
      </c>
      <c r="B1496" t="s">
        <v>13</v>
      </c>
      <c r="C1496" t="s">
        <v>246</v>
      </c>
      <c r="D1496">
        <v>1000</v>
      </c>
      <c r="E1496">
        <v>10</v>
      </c>
      <c r="F1496">
        <v>118.279999</v>
      </c>
      <c r="G1496">
        <v>118.790001</v>
      </c>
      <c r="H1496">
        <v>116.980003</v>
      </c>
      <c r="I1496">
        <v>117.279999</v>
      </c>
      <c r="J1496">
        <v>117.011833</v>
      </c>
      <c r="K1496">
        <v>3275800</v>
      </c>
      <c r="L1496">
        <v>2.419</v>
      </c>
      <c r="M1496">
        <v>-8.3213677004174893E-3</v>
      </c>
      <c r="N1496">
        <v>-4.1503875222263703E-2</v>
      </c>
      <c r="O1496">
        <v>-4.2811836298343398E-2</v>
      </c>
      <c r="P1496">
        <v>-3.5911290404144398E-3</v>
      </c>
      <c r="Q1496">
        <v>0.23632858026654099</v>
      </c>
      <c r="R1496">
        <v>1.34971381568386E-2</v>
      </c>
      <c r="S1496">
        <v>1.03646244195146E-2</v>
      </c>
      <c r="T1496">
        <v>1.3231112771494601E-2</v>
      </c>
      <c r="U1496">
        <v>1.5526962588557999E-2</v>
      </c>
      <c r="V1496">
        <v>126.839996</v>
      </c>
      <c r="W1496">
        <v>86.870002999999997</v>
      </c>
      <c r="X1496">
        <v>-0.142875625757338</v>
      </c>
      <c r="Y1496">
        <v>7.98398755130913E-3</v>
      </c>
      <c r="Z1496">
        <v>0.797423258586895</v>
      </c>
      <c r="AA1496">
        <v>2.8209323691624602</v>
      </c>
      <c r="AB1496">
        <v>3.1822901182409402</v>
      </c>
      <c r="AC1496" t="s">
        <v>255</v>
      </c>
      <c r="AD1496" t="s">
        <v>307</v>
      </c>
      <c r="AE1496" t="s">
        <v>62</v>
      </c>
      <c r="AF1496" t="s">
        <v>70</v>
      </c>
      <c r="AG1496" t="s">
        <v>308</v>
      </c>
      <c r="AH1496" s="45">
        <v>41246</v>
      </c>
      <c r="AI1496">
        <v>29534</v>
      </c>
      <c r="AK1496" t="s">
        <v>309</v>
      </c>
      <c r="AL1496" t="s">
        <v>310</v>
      </c>
      <c r="AM1496" t="s">
        <v>245</v>
      </c>
    </row>
    <row r="1497" spans="1:39" x14ac:dyDescent="0.3">
      <c r="A1497" s="1">
        <v>43613</v>
      </c>
      <c r="B1497" t="s">
        <v>13</v>
      </c>
      <c r="C1497" t="s">
        <v>239</v>
      </c>
      <c r="D1497">
        <v>700</v>
      </c>
      <c r="E1497">
        <v>10</v>
      </c>
      <c r="F1497">
        <v>121.519997</v>
      </c>
      <c r="G1497">
        <v>122.279999</v>
      </c>
      <c r="H1497">
        <v>119.919997999999</v>
      </c>
      <c r="I1497">
        <v>119.959999</v>
      </c>
      <c r="J1497">
        <v>119.68570699999999</v>
      </c>
      <c r="K1497">
        <v>2280800</v>
      </c>
      <c r="L1497">
        <v>2.2679999999999998</v>
      </c>
      <c r="M1497">
        <v>-1.65347277593304E-2</v>
      </c>
      <c r="N1497">
        <v>1.1677298237385901E-3</v>
      </c>
      <c r="O1497">
        <v>-5.2134876113094697E-2</v>
      </c>
      <c r="P1497">
        <v>1.58725487937065E-2</v>
      </c>
      <c r="Q1497">
        <v>0.22438408419926201</v>
      </c>
      <c r="R1497">
        <v>1.36831526682852E-2</v>
      </c>
      <c r="S1497">
        <v>1.15084081410614E-2</v>
      </c>
      <c r="T1497">
        <v>1.3759573057513E-2</v>
      </c>
      <c r="U1497">
        <v>1.5569343843885501E-2</v>
      </c>
      <c r="V1497">
        <v>126.839996</v>
      </c>
      <c r="W1497">
        <v>86.870002999999997</v>
      </c>
      <c r="X1497">
        <v>-0.142875625757338</v>
      </c>
      <c r="Y1497">
        <v>-8.4109499934704197E-3</v>
      </c>
      <c r="Z1497">
        <v>0.80564678848117299</v>
      </c>
      <c r="AA1497">
        <v>2.69588246245989</v>
      </c>
      <c r="AB1497">
        <v>2.8494787492631799</v>
      </c>
      <c r="AC1497" t="s">
        <v>255</v>
      </c>
      <c r="AD1497" t="s">
        <v>307</v>
      </c>
      <c r="AE1497" t="s">
        <v>62</v>
      </c>
      <c r="AF1497" t="s">
        <v>70</v>
      </c>
      <c r="AG1497" t="s">
        <v>308</v>
      </c>
      <c r="AH1497" s="45">
        <v>41246</v>
      </c>
      <c r="AI1497">
        <v>29534</v>
      </c>
      <c r="AK1497" t="s">
        <v>309</v>
      </c>
      <c r="AL1497" t="s">
        <v>310</v>
      </c>
      <c r="AM1497" t="s">
        <v>245</v>
      </c>
    </row>
    <row r="1498" spans="1:39" x14ac:dyDescent="0.3">
      <c r="A1498" s="1">
        <v>43626</v>
      </c>
      <c r="B1498" t="s">
        <v>13</v>
      </c>
      <c r="C1498" t="s">
        <v>246</v>
      </c>
      <c r="D1498">
        <v>700</v>
      </c>
      <c r="E1498">
        <v>10</v>
      </c>
      <c r="F1498">
        <v>133.66999799999999</v>
      </c>
      <c r="G1498">
        <v>135.46000699999999</v>
      </c>
      <c r="H1498">
        <v>133.520004</v>
      </c>
      <c r="I1498">
        <v>134.970001</v>
      </c>
      <c r="J1498">
        <v>134.66139200000001</v>
      </c>
      <c r="K1498">
        <v>1927900</v>
      </c>
      <c r="L1498">
        <v>2.1429999999999998</v>
      </c>
      <c r="M1498">
        <v>1.35763579019291E-2</v>
      </c>
      <c r="N1498">
        <v>4.5240207692263897E-2</v>
      </c>
      <c r="O1498">
        <v>9.8739121382787495E-2</v>
      </c>
      <c r="P1498">
        <v>0.12259441501233501</v>
      </c>
      <c r="Q1498">
        <v>0.37468285322292599</v>
      </c>
      <c r="R1498">
        <v>4.2649861165053602E-3</v>
      </c>
      <c r="S1498">
        <v>1.8577651274515199E-2</v>
      </c>
      <c r="T1498">
        <v>1.64917417721759E-2</v>
      </c>
      <c r="U1498">
        <v>1.47123653968321E-2</v>
      </c>
      <c r="V1498">
        <v>135.46000699999999</v>
      </c>
      <c r="W1498">
        <v>93.779999000000004</v>
      </c>
      <c r="X1498">
        <v>-0.142875625757338</v>
      </c>
      <c r="Y1498">
        <v>4.6492198743191201E-3</v>
      </c>
      <c r="Z1498">
        <v>0.768623890988682</v>
      </c>
      <c r="AA1498">
        <v>4.6558676391854297</v>
      </c>
      <c r="AB1498">
        <v>4.5679976126331399</v>
      </c>
      <c r="AC1498" t="s">
        <v>255</v>
      </c>
      <c r="AD1498" t="s">
        <v>307</v>
      </c>
      <c r="AE1498" t="s">
        <v>62</v>
      </c>
      <c r="AF1498" t="s">
        <v>70</v>
      </c>
      <c r="AG1498" t="s">
        <v>308</v>
      </c>
      <c r="AH1498" s="45">
        <v>41246</v>
      </c>
      <c r="AI1498">
        <v>29534</v>
      </c>
      <c r="AK1498" t="s">
        <v>309</v>
      </c>
      <c r="AL1498" t="s">
        <v>310</v>
      </c>
      <c r="AM1498" t="s">
        <v>245</v>
      </c>
    </row>
    <row r="1499" spans="1:39" x14ac:dyDescent="0.3">
      <c r="A1499" s="1">
        <v>43628</v>
      </c>
      <c r="B1499" t="s">
        <v>13</v>
      </c>
      <c r="C1499" t="s">
        <v>246</v>
      </c>
      <c r="D1499">
        <v>800</v>
      </c>
      <c r="E1499">
        <v>10</v>
      </c>
      <c r="F1499">
        <v>135.470001</v>
      </c>
      <c r="G1499">
        <v>136.429993</v>
      </c>
      <c r="H1499">
        <v>135.38000500000001</v>
      </c>
      <c r="I1499">
        <v>136.03999299999899</v>
      </c>
      <c r="J1499">
        <v>135.728928</v>
      </c>
      <c r="K1499">
        <v>994200</v>
      </c>
      <c r="L1499">
        <v>2.1269999999999998</v>
      </c>
      <c r="M1499">
        <v>3.90344717012074E-3</v>
      </c>
      <c r="N1499">
        <v>4.2342330213591697E-2</v>
      </c>
      <c r="O1499">
        <v>0.110240227090892</v>
      </c>
      <c r="P1499">
        <v>0.12242044859977901</v>
      </c>
      <c r="Q1499">
        <v>0.36044287635045802</v>
      </c>
      <c r="R1499">
        <v>4.6269052256445098E-3</v>
      </c>
      <c r="S1499">
        <v>1.8329207312190898E-2</v>
      </c>
      <c r="T1499">
        <v>1.64681754349679E-2</v>
      </c>
      <c r="U1499">
        <v>1.46889808028813E-2</v>
      </c>
      <c r="V1499">
        <v>136.429993</v>
      </c>
      <c r="W1499">
        <v>95.080001999999993</v>
      </c>
      <c r="X1499">
        <v>-0.140251692121659</v>
      </c>
      <c r="Y1499">
        <v>-2.0396578921351798E-3</v>
      </c>
      <c r="Z1499">
        <v>0.76687269968476401</v>
      </c>
      <c r="AA1499">
        <v>4.4385306561775</v>
      </c>
      <c r="AB1499">
        <v>4.4632706005548597</v>
      </c>
      <c r="AC1499" t="s">
        <v>255</v>
      </c>
      <c r="AD1499" t="s">
        <v>307</v>
      </c>
      <c r="AE1499" t="s">
        <v>62</v>
      </c>
      <c r="AF1499" t="s">
        <v>70</v>
      </c>
      <c r="AG1499" t="s">
        <v>308</v>
      </c>
      <c r="AH1499" s="45">
        <v>41246</v>
      </c>
      <c r="AI1499">
        <v>29534</v>
      </c>
      <c r="AK1499" t="s">
        <v>309</v>
      </c>
      <c r="AL1499" t="s">
        <v>310</v>
      </c>
      <c r="AM1499" t="s">
        <v>245</v>
      </c>
    </row>
    <row r="1500" spans="1:39" x14ac:dyDescent="0.3">
      <c r="A1500" s="1">
        <v>43633</v>
      </c>
      <c r="B1500" t="s">
        <v>13</v>
      </c>
      <c r="C1500" t="s">
        <v>246</v>
      </c>
      <c r="D1500">
        <v>800</v>
      </c>
      <c r="E1500">
        <v>10</v>
      </c>
      <c r="F1500">
        <v>137.050003</v>
      </c>
      <c r="G1500">
        <v>137.38999899999999</v>
      </c>
      <c r="H1500">
        <v>135.740005</v>
      </c>
      <c r="I1500">
        <v>135.89999399999999</v>
      </c>
      <c r="J1500">
        <v>135.589249</v>
      </c>
      <c r="K1500">
        <v>1495900</v>
      </c>
      <c r="L1500">
        <v>2.0859999999999999</v>
      </c>
      <c r="M1500">
        <v>1.5463322105862499E-3</v>
      </c>
      <c r="N1500">
        <v>6.8666674932232E-3</v>
      </c>
      <c r="O1500">
        <v>0.14089570270103799</v>
      </c>
      <c r="P1500">
        <v>0.15638446457338601</v>
      </c>
      <c r="Q1500">
        <v>0.35514784252314202</v>
      </c>
      <c r="R1500">
        <v>2.6663669790539198E-3</v>
      </c>
      <c r="S1500">
        <v>1.6491732176615599E-2</v>
      </c>
      <c r="T1500">
        <v>1.24983207062391E-2</v>
      </c>
      <c r="U1500">
        <v>1.4681113034623E-2</v>
      </c>
      <c r="V1500">
        <v>137.38999899999999</v>
      </c>
      <c r="W1500">
        <v>95.919997999999893</v>
      </c>
      <c r="X1500">
        <v>-0.140251692121659</v>
      </c>
      <c r="Y1500">
        <v>9.3131563797728401E-4</v>
      </c>
      <c r="Z1500">
        <v>0.76694461023850402</v>
      </c>
      <c r="AA1500">
        <v>4.3394041799941903</v>
      </c>
      <c r="AB1500">
        <v>4.3830601469522197</v>
      </c>
      <c r="AC1500" t="s">
        <v>255</v>
      </c>
      <c r="AD1500" t="s">
        <v>307</v>
      </c>
      <c r="AE1500" t="s">
        <v>62</v>
      </c>
      <c r="AF1500" t="s">
        <v>70</v>
      </c>
      <c r="AG1500" t="s">
        <v>308</v>
      </c>
      <c r="AH1500" s="45">
        <v>41246</v>
      </c>
      <c r="AI1500">
        <v>29534</v>
      </c>
      <c r="AK1500" t="s">
        <v>309</v>
      </c>
      <c r="AL1500" t="s">
        <v>310</v>
      </c>
      <c r="AM1500" t="s">
        <v>245</v>
      </c>
    </row>
    <row r="1501" spans="1:39" x14ac:dyDescent="0.3">
      <c r="A1501" s="1">
        <v>43641</v>
      </c>
      <c r="B1501" t="s">
        <v>13</v>
      </c>
      <c r="C1501" t="s">
        <v>246</v>
      </c>
      <c r="D1501">
        <v>700</v>
      </c>
      <c r="E1501">
        <v>10</v>
      </c>
      <c r="F1501">
        <v>137.490005</v>
      </c>
      <c r="G1501">
        <v>137.770004</v>
      </c>
      <c r="H1501">
        <v>136.009995</v>
      </c>
      <c r="I1501">
        <v>136.009995</v>
      </c>
      <c r="J1501">
        <v>135.699005</v>
      </c>
      <c r="K1501">
        <v>1777400</v>
      </c>
      <c r="L1501">
        <v>1.994</v>
      </c>
      <c r="M1501">
        <v>-8.2738514991944501E-3</v>
      </c>
      <c r="N1501">
        <v>-7.6174543464955701E-3</v>
      </c>
      <c r="O1501">
        <v>0.119917495093967</v>
      </c>
      <c r="P1501">
        <v>0.13815358723395199</v>
      </c>
      <c r="Q1501">
        <v>0.31706781092582698</v>
      </c>
      <c r="R1501">
        <v>8.4530246334259696E-3</v>
      </c>
      <c r="S1501">
        <v>1.6542447988672701E-2</v>
      </c>
      <c r="T1501">
        <v>1.2661823372856E-2</v>
      </c>
      <c r="U1501">
        <v>1.46806748626459E-2</v>
      </c>
      <c r="V1501">
        <v>139.779999</v>
      </c>
      <c r="W1501">
        <v>96.370002999999997</v>
      </c>
      <c r="X1501">
        <v>-0.140251692121659</v>
      </c>
      <c r="Y1501">
        <v>-9.5417756928269908E-3</v>
      </c>
      <c r="Z1501">
        <v>0.77019135411153605</v>
      </c>
      <c r="AA1501">
        <v>3.8288521690586701</v>
      </c>
      <c r="AB1501">
        <v>4.2169825865386201</v>
      </c>
      <c r="AC1501" t="s">
        <v>255</v>
      </c>
      <c r="AD1501" t="s">
        <v>307</v>
      </c>
      <c r="AE1501" t="s">
        <v>62</v>
      </c>
      <c r="AF1501" t="s">
        <v>70</v>
      </c>
      <c r="AG1501" t="s">
        <v>308</v>
      </c>
      <c r="AH1501" s="45">
        <v>41246</v>
      </c>
      <c r="AI1501">
        <v>29534</v>
      </c>
      <c r="AK1501" t="s">
        <v>309</v>
      </c>
      <c r="AL1501" t="s">
        <v>310</v>
      </c>
      <c r="AM1501" t="s">
        <v>245</v>
      </c>
    </row>
    <row r="1502" spans="1:39" x14ac:dyDescent="0.3">
      <c r="A1502" s="1">
        <v>43577</v>
      </c>
      <c r="B1502" t="s">
        <v>13</v>
      </c>
      <c r="C1502" t="s">
        <v>239</v>
      </c>
      <c r="D1502">
        <v>1100</v>
      </c>
      <c r="E1502">
        <v>11</v>
      </c>
      <c r="F1502">
        <v>123.199997</v>
      </c>
      <c r="G1502">
        <v>124.029999</v>
      </c>
      <c r="H1502">
        <v>122.989998</v>
      </c>
      <c r="I1502">
        <v>123.55999799999999</v>
      </c>
      <c r="J1502">
        <v>123.277473</v>
      </c>
      <c r="K1502">
        <v>1156600</v>
      </c>
      <c r="L1502">
        <v>2.59</v>
      </c>
      <c r="M1502" s="44">
        <v>8.0885850587098201E-5</v>
      </c>
      <c r="N1502">
        <v>9.5959520914658692E-3</v>
      </c>
      <c r="O1502">
        <v>5.6056488276682102E-2</v>
      </c>
      <c r="P1502">
        <v>8.7273713245638304E-2</v>
      </c>
      <c r="Q1502">
        <v>0.23261543060013601</v>
      </c>
      <c r="R1502">
        <v>6.8130242101974697E-3</v>
      </c>
      <c r="S1502">
        <v>7.2433445081331203E-3</v>
      </c>
      <c r="T1502">
        <v>1.2205673445084201E-2</v>
      </c>
      <c r="U1502">
        <v>1.5508084869722201E-2</v>
      </c>
      <c r="V1502">
        <v>124.83000199999999</v>
      </c>
      <c r="W1502">
        <v>86.870002999999997</v>
      </c>
      <c r="X1502">
        <v>-0.142875625757338</v>
      </c>
      <c r="Y1502">
        <v>1.0115060212163699E-3</v>
      </c>
      <c r="Z1502">
        <v>0.78184631170521202</v>
      </c>
      <c r="AA1502">
        <v>2.7318345242726201</v>
      </c>
      <c r="AB1502">
        <v>2.80927816691691</v>
      </c>
      <c r="AC1502" t="s">
        <v>256</v>
      </c>
      <c r="AD1502" t="s">
        <v>307</v>
      </c>
      <c r="AE1502" t="s">
        <v>62</v>
      </c>
      <c r="AF1502" t="s">
        <v>70</v>
      </c>
      <c r="AG1502" t="s">
        <v>308</v>
      </c>
      <c r="AH1502" s="45">
        <v>41246</v>
      </c>
      <c r="AI1502">
        <v>29534</v>
      </c>
      <c r="AK1502" t="s">
        <v>309</v>
      </c>
      <c r="AL1502" t="s">
        <v>310</v>
      </c>
      <c r="AM1502" t="s">
        <v>245</v>
      </c>
    </row>
    <row r="1503" spans="1:39" x14ac:dyDescent="0.3">
      <c r="A1503" s="1">
        <v>43578</v>
      </c>
      <c r="B1503" t="s">
        <v>13</v>
      </c>
      <c r="C1503" t="s">
        <v>239</v>
      </c>
      <c r="D1503">
        <v>1500</v>
      </c>
      <c r="E1503">
        <v>11</v>
      </c>
      <c r="F1503">
        <v>123.660004</v>
      </c>
      <c r="G1503">
        <v>124.58000199999999</v>
      </c>
      <c r="H1503">
        <v>122.629997</v>
      </c>
      <c r="I1503">
        <v>124.230003</v>
      </c>
      <c r="J1503">
        <v>123.945945999999</v>
      </c>
      <c r="K1503">
        <v>1587800</v>
      </c>
      <c r="L1503">
        <v>2.57</v>
      </c>
      <c r="M1503">
        <v>5.4078584611750797E-3</v>
      </c>
      <c r="N1503">
        <v>3.0635616614141901E-3</v>
      </c>
      <c r="O1503">
        <v>5.5590697556124703E-2</v>
      </c>
      <c r="P1503">
        <v>9.8246187840148394E-2</v>
      </c>
      <c r="Q1503">
        <v>0.26525945852016802</v>
      </c>
      <c r="R1503">
        <v>4.7139145729502303E-3</v>
      </c>
      <c r="S1503">
        <v>7.2338353118028597E-3</v>
      </c>
      <c r="T1503">
        <v>1.21831675630126E-2</v>
      </c>
      <c r="U1503">
        <v>1.54079474724883E-2</v>
      </c>
      <c r="V1503">
        <v>124.83000199999999</v>
      </c>
      <c r="W1503">
        <v>86.870002999999997</v>
      </c>
      <c r="X1503">
        <v>-0.142875625757338</v>
      </c>
      <c r="Y1503">
        <v>8.8023511954049196E-3</v>
      </c>
      <c r="Z1503">
        <v>0.772570189310686</v>
      </c>
      <c r="AA1503">
        <v>3.1690723359739499</v>
      </c>
      <c r="AB1503">
        <v>2.82426574908704</v>
      </c>
      <c r="AC1503" t="s">
        <v>256</v>
      </c>
      <c r="AD1503" t="s">
        <v>307</v>
      </c>
      <c r="AE1503" t="s">
        <v>62</v>
      </c>
      <c r="AF1503" t="s">
        <v>70</v>
      </c>
      <c r="AG1503" t="s">
        <v>308</v>
      </c>
      <c r="AH1503" s="45">
        <v>41246</v>
      </c>
      <c r="AI1503">
        <v>29534</v>
      </c>
      <c r="AK1503" t="s">
        <v>309</v>
      </c>
      <c r="AL1503" t="s">
        <v>310</v>
      </c>
      <c r="AM1503" t="s">
        <v>245</v>
      </c>
    </row>
    <row r="1504" spans="1:39" x14ac:dyDescent="0.3">
      <c r="A1504" s="1">
        <v>43585</v>
      </c>
      <c r="B1504" t="s">
        <v>13</v>
      </c>
      <c r="C1504" t="s">
        <v>239</v>
      </c>
      <c r="D1504">
        <v>900</v>
      </c>
      <c r="E1504">
        <v>11</v>
      </c>
      <c r="F1504">
        <v>126.32</v>
      </c>
      <c r="G1504">
        <v>126.75</v>
      </c>
      <c r="H1504">
        <v>125.150002</v>
      </c>
      <c r="I1504">
        <v>126.089996</v>
      </c>
      <c r="J1504">
        <v>125.801682</v>
      </c>
      <c r="K1504">
        <v>1812900</v>
      </c>
      <c r="L1504">
        <v>2.5089999999999999</v>
      </c>
      <c r="M1504">
        <v>7.8824860715180495E-3</v>
      </c>
      <c r="N1504">
        <v>1.48611633964743E-2</v>
      </c>
      <c r="O1504">
        <v>5.7465731801642002E-2</v>
      </c>
      <c r="P1504">
        <v>9.6418320092389695E-2</v>
      </c>
      <c r="Q1504">
        <v>0.25937016892418302</v>
      </c>
      <c r="R1504">
        <v>8.8785910819329499E-3</v>
      </c>
      <c r="S1504">
        <v>7.8447631836929196E-3</v>
      </c>
      <c r="T1504">
        <v>1.2363636299134201E-2</v>
      </c>
      <c r="U1504">
        <v>1.53982700299458E-2</v>
      </c>
      <c r="V1504">
        <v>126.839996</v>
      </c>
      <c r="W1504">
        <v>86.870002999999997</v>
      </c>
      <c r="X1504">
        <v>-0.142875625757338</v>
      </c>
      <c r="Y1504">
        <v>9.5096475723260604E-4</v>
      </c>
      <c r="Z1504">
        <v>0.76901358394738395</v>
      </c>
      <c r="AA1504">
        <v>3.1127878003920002</v>
      </c>
      <c r="AB1504">
        <v>3.16358189399637</v>
      </c>
      <c r="AC1504" t="s">
        <v>256</v>
      </c>
      <c r="AD1504" t="s">
        <v>307</v>
      </c>
      <c r="AE1504" t="s">
        <v>62</v>
      </c>
      <c r="AF1504" t="s">
        <v>70</v>
      </c>
      <c r="AG1504" t="s">
        <v>308</v>
      </c>
      <c r="AH1504" s="45">
        <v>41246</v>
      </c>
      <c r="AI1504">
        <v>29534</v>
      </c>
      <c r="AK1504" t="s">
        <v>309</v>
      </c>
      <c r="AL1504" t="s">
        <v>310</v>
      </c>
      <c r="AM1504" t="s">
        <v>245</v>
      </c>
    </row>
    <row r="1505" spans="1:39" x14ac:dyDescent="0.3">
      <c r="A1505" s="1">
        <v>43566</v>
      </c>
      <c r="B1505" t="s">
        <v>13</v>
      </c>
      <c r="C1505" t="s">
        <v>246</v>
      </c>
      <c r="D1505">
        <v>600</v>
      </c>
      <c r="E1505">
        <v>12</v>
      </c>
      <c r="F1505">
        <v>122.32</v>
      </c>
      <c r="G1505">
        <v>122.75</v>
      </c>
      <c r="H1505">
        <v>121.879997</v>
      </c>
      <c r="I1505">
        <v>122.410004</v>
      </c>
      <c r="J1505">
        <v>122.130104</v>
      </c>
      <c r="K1505">
        <v>1379300</v>
      </c>
      <c r="L1505">
        <v>2.504</v>
      </c>
      <c r="M1505">
        <v>4.9136529175630803E-3</v>
      </c>
      <c r="N1505">
        <v>2.11657853881153E-2</v>
      </c>
      <c r="O1505">
        <v>2.57535913E-2</v>
      </c>
      <c r="P1505">
        <v>5.1927140455990298E-2</v>
      </c>
      <c r="Q1505">
        <v>0.25122791655717802</v>
      </c>
      <c r="R1505">
        <v>9.9332152419291594E-3</v>
      </c>
      <c r="S1505">
        <v>1.96557953976053E-2</v>
      </c>
      <c r="T1505">
        <v>1.2691662223436401E-2</v>
      </c>
      <c r="U1505">
        <v>1.5619011797862899E-2</v>
      </c>
      <c r="V1505">
        <v>123.5</v>
      </c>
      <c r="W1505">
        <v>86.870002999999997</v>
      </c>
      <c r="X1505">
        <v>-0.142875625757338</v>
      </c>
      <c r="Y1505" s="44">
        <v>3.8122194279549302E-5</v>
      </c>
      <c r="Z1505">
        <v>0.79704814325067097</v>
      </c>
      <c r="AA1505">
        <v>2.9378380596550602</v>
      </c>
      <c r="AB1505">
        <v>2.94886825642434</v>
      </c>
      <c r="AC1505" t="s">
        <v>257</v>
      </c>
      <c r="AD1505" t="s">
        <v>307</v>
      </c>
      <c r="AE1505" t="s">
        <v>62</v>
      </c>
      <c r="AF1505" t="s">
        <v>70</v>
      </c>
      <c r="AG1505" t="s">
        <v>308</v>
      </c>
      <c r="AH1505" s="45">
        <v>41246</v>
      </c>
      <c r="AI1505">
        <v>29534</v>
      </c>
      <c r="AK1505" t="s">
        <v>309</v>
      </c>
      <c r="AL1505" t="s">
        <v>310</v>
      </c>
      <c r="AM1505" t="s">
        <v>245</v>
      </c>
    </row>
    <row r="1506" spans="1:39" x14ac:dyDescent="0.3">
      <c r="A1506" s="1">
        <v>43577</v>
      </c>
      <c r="B1506" t="s">
        <v>13</v>
      </c>
      <c r="C1506" t="s">
        <v>246</v>
      </c>
      <c r="D1506">
        <v>1700</v>
      </c>
      <c r="E1506">
        <v>12</v>
      </c>
      <c r="F1506">
        <v>123.199997</v>
      </c>
      <c r="G1506">
        <v>124.029999</v>
      </c>
      <c r="H1506">
        <v>122.989998</v>
      </c>
      <c r="I1506">
        <v>123.55999799999999</v>
      </c>
      <c r="J1506">
        <v>123.277473</v>
      </c>
      <c r="K1506">
        <v>1156600</v>
      </c>
      <c r="L1506">
        <v>2.59</v>
      </c>
      <c r="M1506" s="44">
        <v>8.0885850587098201E-5</v>
      </c>
      <c r="N1506">
        <v>9.5959520914658692E-3</v>
      </c>
      <c r="O1506">
        <v>5.6056488276682102E-2</v>
      </c>
      <c r="P1506">
        <v>8.7273713245638304E-2</v>
      </c>
      <c r="Q1506">
        <v>0.23261543060013601</v>
      </c>
      <c r="R1506">
        <v>6.8130242101974697E-3</v>
      </c>
      <c r="S1506">
        <v>7.2433445081331203E-3</v>
      </c>
      <c r="T1506">
        <v>1.2205673445084201E-2</v>
      </c>
      <c r="U1506">
        <v>1.5508084869722201E-2</v>
      </c>
      <c r="V1506">
        <v>124.83000199999999</v>
      </c>
      <c r="W1506">
        <v>86.870002999999997</v>
      </c>
      <c r="X1506">
        <v>-0.142875625757338</v>
      </c>
      <c r="Y1506">
        <v>1.0115060212163699E-3</v>
      </c>
      <c r="Z1506">
        <v>0.78184631170521202</v>
      </c>
      <c r="AA1506">
        <v>2.7318345242726201</v>
      </c>
      <c r="AB1506">
        <v>2.80927816691691</v>
      </c>
      <c r="AC1506" t="s">
        <v>257</v>
      </c>
      <c r="AD1506" t="s">
        <v>307</v>
      </c>
      <c r="AE1506" t="s">
        <v>62</v>
      </c>
      <c r="AF1506" t="s">
        <v>70</v>
      </c>
      <c r="AG1506" t="s">
        <v>308</v>
      </c>
      <c r="AH1506" s="45">
        <v>41246</v>
      </c>
      <c r="AI1506">
        <v>29534</v>
      </c>
      <c r="AK1506" t="s">
        <v>309</v>
      </c>
      <c r="AL1506" t="s">
        <v>310</v>
      </c>
      <c r="AM1506" t="s">
        <v>245</v>
      </c>
    </row>
    <row r="1507" spans="1:39" x14ac:dyDescent="0.3">
      <c r="A1507" s="1">
        <v>43581</v>
      </c>
      <c r="B1507" t="s">
        <v>13</v>
      </c>
      <c r="C1507" t="s">
        <v>246</v>
      </c>
      <c r="D1507">
        <v>1200</v>
      </c>
      <c r="E1507">
        <v>12</v>
      </c>
      <c r="F1507">
        <v>124.83000199999999</v>
      </c>
      <c r="G1507">
        <v>125.970001</v>
      </c>
      <c r="H1507">
        <v>123.790001</v>
      </c>
      <c r="I1507">
        <v>125.260002</v>
      </c>
      <c r="J1507">
        <v>124.97358699999999</v>
      </c>
      <c r="K1507">
        <v>1432600</v>
      </c>
      <c r="L1507">
        <v>2.5049999999999999</v>
      </c>
      <c r="M1507">
        <v>-8.9016637225316497E-3</v>
      </c>
      <c r="N1507">
        <v>1.37456040764926E-2</v>
      </c>
      <c r="O1507">
        <v>5.5816763745250297E-2</v>
      </c>
      <c r="P1507">
        <v>9.5054305668757597E-2</v>
      </c>
      <c r="Q1507">
        <v>0.26411501375171198</v>
      </c>
      <c r="R1507">
        <v>8.4732544847659595E-3</v>
      </c>
      <c r="S1507">
        <v>7.7678927457841499E-3</v>
      </c>
      <c r="T1507">
        <v>1.23480795423637E-2</v>
      </c>
      <c r="U1507">
        <v>1.54372176592783E-2</v>
      </c>
      <c r="V1507">
        <v>126.839996</v>
      </c>
      <c r="W1507">
        <v>86.870002999999997</v>
      </c>
      <c r="X1507">
        <v>-0.142875625757338</v>
      </c>
      <c r="Y1507">
        <v>4.6743503443647796E-3</v>
      </c>
      <c r="Z1507">
        <v>0.77290152481707697</v>
      </c>
      <c r="AA1507">
        <v>3.1716565145622</v>
      </c>
      <c r="AB1507">
        <v>3.1386768496138999</v>
      </c>
      <c r="AC1507" t="s">
        <v>257</v>
      </c>
      <c r="AD1507" t="s">
        <v>307</v>
      </c>
      <c r="AE1507" t="s">
        <v>62</v>
      </c>
      <c r="AF1507" t="s">
        <v>70</v>
      </c>
      <c r="AG1507" t="s">
        <v>308</v>
      </c>
      <c r="AH1507" s="45">
        <v>41246</v>
      </c>
      <c r="AI1507">
        <v>29534</v>
      </c>
      <c r="AK1507" t="s">
        <v>309</v>
      </c>
      <c r="AL1507" t="s">
        <v>310</v>
      </c>
      <c r="AM1507" t="s">
        <v>245</v>
      </c>
    </row>
    <row r="1508" spans="1:39" x14ac:dyDescent="0.3">
      <c r="A1508" s="1">
        <v>43601</v>
      </c>
      <c r="B1508" t="s">
        <v>13</v>
      </c>
      <c r="C1508" t="s">
        <v>246</v>
      </c>
      <c r="D1508">
        <v>900</v>
      </c>
      <c r="E1508">
        <v>12</v>
      </c>
      <c r="F1508">
        <v>118.75</v>
      </c>
      <c r="G1508">
        <v>120.540001</v>
      </c>
      <c r="H1508">
        <v>118.05999799999999</v>
      </c>
      <c r="I1508">
        <v>119.720001</v>
      </c>
      <c r="J1508">
        <v>119.446259</v>
      </c>
      <c r="K1508">
        <v>2006700</v>
      </c>
      <c r="L1508">
        <v>2.4049999999999998</v>
      </c>
      <c r="M1508">
        <v>1.41321697367642E-2</v>
      </c>
      <c r="N1508">
        <v>-2.6703394180237702E-2</v>
      </c>
      <c r="O1508">
        <v>-3.3915434810261699E-2</v>
      </c>
      <c r="P1508">
        <v>1.26879905026653E-2</v>
      </c>
      <c r="Q1508">
        <v>0.25286935860298898</v>
      </c>
      <c r="R1508">
        <v>1.6890956278126701E-2</v>
      </c>
      <c r="S1508">
        <v>1.0658715894389799E-2</v>
      </c>
      <c r="T1508">
        <v>1.3335773292651201E-2</v>
      </c>
      <c r="U1508">
        <v>1.55525097293702E-2</v>
      </c>
      <c r="V1508">
        <v>126.839996</v>
      </c>
      <c r="W1508">
        <v>86.870002999999997</v>
      </c>
      <c r="X1508">
        <v>-0.142875625757338</v>
      </c>
      <c r="Y1508">
        <v>8.8559569696340101E-3</v>
      </c>
      <c r="Z1508">
        <v>0.80240487612517997</v>
      </c>
      <c r="AA1508">
        <v>3.0426732112866999</v>
      </c>
      <c r="AB1508">
        <v>3.0260129621792302</v>
      </c>
      <c r="AC1508" t="s">
        <v>257</v>
      </c>
      <c r="AD1508" t="s">
        <v>307</v>
      </c>
      <c r="AE1508" t="s">
        <v>62</v>
      </c>
      <c r="AF1508" t="s">
        <v>70</v>
      </c>
      <c r="AG1508" t="s">
        <v>308</v>
      </c>
      <c r="AH1508" s="45">
        <v>41246</v>
      </c>
      <c r="AI1508">
        <v>29534</v>
      </c>
      <c r="AK1508" t="s">
        <v>309</v>
      </c>
      <c r="AL1508" t="s">
        <v>310</v>
      </c>
      <c r="AM1508" t="s">
        <v>245</v>
      </c>
    </row>
    <row r="1509" spans="1:39" x14ac:dyDescent="0.3">
      <c r="A1509" s="1">
        <v>43619</v>
      </c>
      <c r="B1509" t="s">
        <v>13</v>
      </c>
      <c r="C1509" t="s">
        <v>239</v>
      </c>
      <c r="D1509">
        <v>1900</v>
      </c>
      <c r="E1509">
        <v>12</v>
      </c>
      <c r="F1509">
        <v>127.870003</v>
      </c>
      <c r="G1509">
        <v>129.58999599999899</v>
      </c>
      <c r="H1509">
        <v>127.870003</v>
      </c>
      <c r="I1509">
        <v>129</v>
      </c>
      <c r="J1509">
        <v>128.70503199999999</v>
      </c>
      <c r="K1509">
        <v>2318600</v>
      </c>
      <c r="L1509">
        <v>2.081</v>
      </c>
      <c r="M1509">
        <v>1.34229959730692E-2</v>
      </c>
      <c r="N1509">
        <v>5.6119286173613302E-2</v>
      </c>
      <c r="O1509">
        <v>4.0983477546150199E-2</v>
      </c>
      <c r="P1509">
        <v>8.4395904342119799E-2</v>
      </c>
      <c r="Q1509">
        <v>0.39941045637448702</v>
      </c>
      <c r="R1509">
        <v>3.4509643379586598E-2</v>
      </c>
      <c r="S1509">
        <v>1.88674651775954E-2</v>
      </c>
      <c r="T1509">
        <v>1.6380445371403499E-2</v>
      </c>
      <c r="U1509">
        <v>1.49136591733496E-2</v>
      </c>
      <c r="V1509">
        <v>129.58999599999899</v>
      </c>
      <c r="W1509">
        <v>87.260002</v>
      </c>
      <c r="X1509">
        <v>-0.142875625757338</v>
      </c>
      <c r="Y1509">
        <v>-2.7690708645509302E-3</v>
      </c>
      <c r="Z1509">
        <v>0.78326293632020405</v>
      </c>
      <c r="AA1509">
        <v>5.0332445080138299</v>
      </c>
      <c r="AB1509">
        <v>3.4840018081456199</v>
      </c>
      <c r="AC1509" t="s">
        <v>257</v>
      </c>
      <c r="AD1509" t="s">
        <v>307</v>
      </c>
      <c r="AE1509" t="s">
        <v>62</v>
      </c>
      <c r="AF1509" t="s">
        <v>70</v>
      </c>
      <c r="AG1509" t="s">
        <v>308</v>
      </c>
      <c r="AH1509" s="45">
        <v>41246</v>
      </c>
      <c r="AI1509">
        <v>29534</v>
      </c>
      <c r="AK1509" t="s">
        <v>309</v>
      </c>
      <c r="AL1509" t="s">
        <v>310</v>
      </c>
      <c r="AM1509" t="s">
        <v>245</v>
      </c>
    </row>
    <row r="1510" spans="1:39" x14ac:dyDescent="0.3">
      <c r="A1510" s="1">
        <v>43626</v>
      </c>
      <c r="B1510" t="s">
        <v>13</v>
      </c>
      <c r="C1510" t="s">
        <v>239</v>
      </c>
      <c r="D1510">
        <v>900</v>
      </c>
      <c r="E1510">
        <v>12</v>
      </c>
      <c r="F1510">
        <v>133.66999799999999</v>
      </c>
      <c r="G1510">
        <v>135.46000699999999</v>
      </c>
      <c r="H1510">
        <v>133.520004</v>
      </c>
      <c r="I1510">
        <v>134.970001</v>
      </c>
      <c r="J1510">
        <v>134.66139200000001</v>
      </c>
      <c r="K1510">
        <v>1927900</v>
      </c>
      <c r="L1510">
        <v>2.1429999999999998</v>
      </c>
      <c r="M1510">
        <v>1.35763579019291E-2</v>
      </c>
      <c r="N1510">
        <v>4.5240207692263897E-2</v>
      </c>
      <c r="O1510">
        <v>9.8739121382787495E-2</v>
      </c>
      <c r="P1510">
        <v>0.12259441501233501</v>
      </c>
      <c r="Q1510">
        <v>0.37468285322292599</v>
      </c>
      <c r="R1510">
        <v>4.2649861165053602E-3</v>
      </c>
      <c r="S1510">
        <v>1.8577651274515199E-2</v>
      </c>
      <c r="T1510">
        <v>1.64917417721759E-2</v>
      </c>
      <c r="U1510">
        <v>1.47123653968321E-2</v>
      </c>
      <c r="V1510">
        <v>135.46000699999999</v>
      </c>
      <c r="W1510">
        <v>93.779999000000004</v>
      </c>
      <c r="X1510">
        <v>-0.142875625757338</v>
      </c>
      <c r="Y1510">
        <v>4.6492198743191201E-3</v>
      </c>
      <c r="Z1510">
        <v>0.768623890988682</v>
      </c>
      <c r="AA1510">
        <v>4.6558676391854297</v>
      </c>
      <c r="AB1510">
        <v>4.5679976126331399</v>
      </c>
      <c r="AC1510" t="s">
        <v>257</v>
      </c>
      <c r="AD1510" t="s">
        <v>307</v>
      </c>
      <c r="AE1510" t="s">
        <v>62</v>
      </c>
      <c r="AF1510" t="s">
        <v>70</v>
      </c>
      <c r="AG1510" t="s">
        <v>308</v>
      </c>
      <c r="AH1510" s="45">
        <v>41246</v>
      </c>
      <c r="AI1510">
        <v>29534</v>
      </c>
      <c r="AK1510" t="s">
        <v>309</v>
      </c>
      <c r="AL1510" t="s">
        <v>310</v>
      </c>
      <c r="AM1510" t="s">
        <v>245</v>
      </c>
    </row>
    <row r="1511" spans="1:39" x14ac:dyDescent="0.3">
      <c r="A1511" s="1">
        <v>43643</v>
      </c>
      <c r="B1511" t="s">
        <v>13</v>
      </c>
      <c r="C1511" t="s">
        <v>239</v>
      </c>
      <c r="D1511">
        <v>1100</v>
      </c>
      <c r="E1511">
        <v>12</v>
      </c>
      <c r="F1511">
        <v>136.229996</v>
      </c>
      <c r="G1511">
        <v>136.800003</v>
      </c>
      <c r="H1511">
        <v>135.949997</v>
      </c>
      <c r="I1511">
        <v>136.46000699999999</v>
      </c>
      <c r="J1511">
        <v>136.14797999999999</v>
      </c>
      <c r="K1511">
        <v>1330000</v>
      </c>
      <c r="L1511">
        <v>2.0049999999999999</v>
      </c>
      <c r="M1511" s="44">
        <v>-7.3292562337020498E-5</v>
      </c>
      <c r="N1511">
        <v>-1.7074504944089401E-2</v>
      </c>
      <c r="O1511">
        <v>0.128873183848498</v>
      </c>
      <c r="P1511">
        <v>0.136501399627833</v>
      </c>
      <c r="Q1511">
        <v>0.324573405694353</v>
      </c>
      <c r="R1511">
        <v>6.3819912655056401E-3</v>
      </c>
      <c r="S1511">
        <v>1.5833980785420101E-2</v>
      </c>
      <c r="T1511">
        <v>1.26545192337713E-2</v>
      </c>
      <c r="U1511">
        <v>1.46713910716109E-2</v>
      </c>
      <c r="V1511">
        <v>139.779999</v>
      </c>
      <c r="W1511">
        <v>96.370002999999997</v>
      </c>
      <c r="X1511">
        <v>-0.140251692121659</v>
      </c>
      <c r="Y1511">
        <v>3.81588593721357E-3</v>
      </c>
      <c r="Z1511">
        <v>0.77769676425507706</v>
      </c>
      <c r="AA1511">
        <v>3.9404994330624801</v>
      </c>
      <c r="AB1511">
        <v>4.0157279019352004</v>
      </c>
      <c r="AC1511" t="s">
        <v>257</v>
      </c>
      <c r="AD1511" t="s">
        <v>307</v>
      </c>
      <c r="AE1511" t="s">
        <v>62</v>
      </c>
      <c r="AF1511" t="s">
        <v>70</v>
      </c>
      <c r="AG1511" t="s">
        <v>308</v>
      </c>
      <c r="AH1511" s="45">
        <v>41246</v>
      </c>
      <c r="AI1511">
        <v>29534</v>
      </c>
      <c r="AK1511" t="s">
        <v>309</v>
      </c>
      <c r="AL1511" t="s">
        <v>310</v>
      </c>
      <c r="AM1511" t="s">
        <v>245</v>
      </c>
    </row>
    <row r="1512" spans="1:39" x14ac:dyDescent="0.3">
      <c r="A1512" s="1">
        <v>43579</v>
      </c>
      <c r="B1512" t="s">
        <v>13</v>
      </c>
      <c r="C1512" t="s">
        <v>239</v>
      </c>
      <c r="D1512">
        <v>1700</v>
      </c>
      <c r="E1512">
        <v>13</v>
      </c>
      <c r="F1512">
        <v>124.620003</v>
      </c>
      <c r="G1512">
        <v>126.480003</v>
      </c>
      <c r="H1512">
        <v>124.220001</v>
      </c>
      <c r="I1512">
        <v>126.040001</v>
      </c>
      <c r="J1512">
        <v>125.751801</v>
      </c>
      <c r="K1512">
        <v>1382800</v>
      </c>
      <c r="L1512">
        <v>2.5219999999999998</v>
      </c>
      <c r="M1512">
        <v>1.4464579735148E-2</v>
      </c>
      <c r="N1512">
        <v>1.8740033994761599E-2</v>
      </c>
      <c r="O1512">
        <v>7.3030279481222093E-2</v>
      </c>
      <c r="P1512">
        <v>0.106617792231783</v>
      </c>
      <c r="Q1512">
        <v>0.27279366377653802</v>
      </c>
      <c r="R1512">
        <v>7.5544465852051103E-3</v>
      </c>
      <c r="S1512">
        <v>7.5508131270189604E-3</v>
      </c>
      <c r="T1512">
        <v>1.22786927393253E-2</v>
      </c>
      <c r="U1512">
        <v>1.54266964278649E-2</v>
      </c>
      <c r="V1512">
        <v>126.480003</v>
      </c>
      <c r="W1512">
        <v>86.870002999999997</v>
      </c>
      <c r="X1512">
        <v>-0.142875625757338</v>
      </c>
      <c r="Y1512">
        <v>-2.1941687255359501E-3</v>
      </c>
      <c r="Z1512">
        <v>0.77089829616230499</v>
      </c>
      <c r="AA1512">
        <v>3.2791232159869299</v>
      </c>
      <c r="AB1512">
        <v>2.8852236063960102</v>
      </c>
      <c r="AC1512" t="s">
        <v>258</v>
      </c>
      <c r="AD1512" t="s">
        <v>307</v>
      </c>
      <c r="AE1512" t="s">
        <v>62</v>
      </c>
      <c r="AF1512" t="s">
        <v>70</v>
      </c>
      <c r="AG1512" t="s">
        <v>308</v>
      </c>
      <c r="AH1512" s="45">
        <v>41246</v>
      </c>
      <c r="AI1512">
        <v>29534</v>
      </c>
      <c r="AK1512" t="s">
        <v>309</v>
      </c>
      <c r="AL1512" t="s">
        <v>310</v>
      </c>
      <c r="AM1512" t="s">
        <v>245</v>
      </c>
    </row>
    <row r="1513" spans="1:39" x14ac:dyDescent="0.3">
      <c r="A1513" s="1">
        <v>43591</v>
      </c>
      <c r="B1513" t="s">
        <v>13</v>
      </c>
      <c r="C1513" t="s">
        <v>239</v>
      </c>
      <c r="D1513">
        <v>700</v>
      </c>
      <c r="E1513">
        <v>13</v>
      </c>
      <c r="F1513">
        <v>123.160004</v>
      </c>
      <c r="G1513">
        <v>124.669997999999</v>
      </c>
      <c r="H1513">
        <v>122.82</v>
      </c>
      <c r="I1513">
        <v>124.360001</v>
      </c>
      <c r="J1513">
        <v>124.07564499999999</v>
      </c>
      <c r="K1513">
        <v>1191900</v>
      </c>
      <c r="L1513">
        <v>2.5</v>
      </c>
      <c r="M1513">
        <v>-2.7302387691376501E-3</v>
      </c>
      <c r="N1513">
        <v>-5.9328086060308899E-3</v>
      </c>
      <c r="O1513">
        <v>5.3670260917348299E-2</v>
      </c>
      <c r="P1513">
        <v>6.6702304764845399E-2</v>
      </c>
      <c r="Q1513">
        <v>0.26672063467698398</v>
      </c>
      <c r="R1513">
        <v>1.0433341269304199E-2</v>
      </c>
      <c r="S1513">
        <v>8.7435244844680394E-3</v>
      </c>
      <c r="T1513">
        <v>1.25165827467268E-2</v>
      </c>
      <c r="U1513">
        <v>1.53994450875546E-2</v>
      </c>
      <c r="V1513">
        <v>126.839996</v>
      </c>
      <c r="W1513">
        <v>86.870002999999997</v>
      </c>
      <c r="X1513">
        <v>-0.142875625757338</v>
      </c>
      <c r="Y1513">
        <v>-4.4810132310555703E-3</v>
      </c>
      <c r="Z1513">
        <v>0.76601631397275705</v>
      </c>
      <c r="AA1513">
        <v>3.21437276957771</v>
      </c>
      <c r="AB1513">
        <v>3.1768750185861001</v>
      </c>
      <c r="AC1513" t="s">
        <v>258</v>
      </c>
      <c r="AD1513" t="s">
        <v>307</v>
      </c>
      <c r="AE1513" t="s">
        <v>62</v>
      </c>
      <c r="AF1513" t="s">
        <v>70</v>
      </c>
      <c r="AG1513" t="s">
        <v>308</v>
      </c>
      <c r="AH1513" s="45">
        <v>41246</v>
      </c>
      <c r="AI1513">
        <v>29534</v>
      </c>
      <c r="AK1513" t="s">
        <v>309</v>
      </c>
      <c r="AL1513" t="s">
        <v>310</v>
      </c>
      <c r="AM1513" t="s">
        <v>245</v>
      </c>
    </row>
    <row r="1514" spans="1:39" x14ac:dyDescent="0.3">
      <c r="A1514" s="1">
        <v>43616</v>
      </c>
      <c r="B1514" t="s">
        <v>13</v>
      </c>
      <c r="C1514" t="s">
        <v>246</v>
      </c>
      <c r="D1514">
        <v>1100</v>
      </c>
      <c r="E1514">
        <v>13</v>
      </c>
      <c r="F1514">
        <v>126.160004</v>
      </c>
      <c r="G1514">
        <v>127.489998</v>
      </c>
      <c r="H1514">
        <v>125.519997</v>
      </c>
      <c r="I1514">
        <v>127.279999</v>
      </c>
      <c r="J1514">
        <v>126.988968</v>
      </c>
      <c r="K1514">
        <v>2892900</v>
      </c>
      <c r="L1514">
        <v>2.1419999999999999</v>
      </c>
      <c r="M1514">
        <v>2.2022836321015501E-3</v>
      </c>
      <c r="N1514">
        <v>5.3578477174576401E-2</v>
      </c>
      <c r="O1514">
        <v>9.3935019375676696E-3</v>
      </c>
      <c r="P1514">
        <v>6.5687026057608094E-2</v>
      </c>
      <c r="Q1514">
        <v>0.28764759236073301</v>
      </c>
      <c r="R1514">
        <v>3.4487865003677801E-2</v>
      </c>
      <c r="S1514">
        <v>1.91458128232577E-2</v>
      </c>
      <c r="T1514">
        <v>1.63273522347312E-2</v>
      </c>
      <c r="U1514">
        <v>1.61691741221992E-2</v>
      </c>
      <c r="V1514">
        <v>128.070007</v>
      </c>
      <c r="W1514">
        <v>86.870002999999997</v>
      </c>
      <c r="X1514">
        <v>-0.142875625757338</v>
      </c>
      <c r="Y1514">
        <v>-1.3283204951564801E-2</v>
      </c>
      <c r="Z1514">
        <v>0.81335668597905297</v>
      </c>
      <c r="AA1514">
        <v>3.5577351559312902</v>
      </c>
      <c r="AB1514">
        <v>3.0758925907671402</v>
      </c>
      <c r="AC1514" t="s">
        <v>258</v>
      </c>
      <c r="AD1514" t="s">
        <v>307</v>
      </c>
      <c r="AE1514" t="s">
        <v>62</v>
      </c>
      <c r="AF1514" t="s">
        <v>70</v>
      </c>
      <c r="AG1514" t="s">
        <v>308</v>
      </c>
      <c r="AH1514" s="45">
        <v>41246</v>
      </c>
      <c r="AI1514">
        <v>29534</v>
      </c>
      <c r="AK1514" t="s">
        <v>309</v>
      </c>
      <c r="AL1514" t="s">
        <v>310</v>
      </c>
      <c r="AM1514" t="s">
        <v>245</v>
      </c>
    </row>
    <row r="1515" spans="1:39" x14ac:dyDescent="0.3">
      <c r="A1515" s="1">
        <v>43563</v>
      </c>
      <c r="B1515" t="s">
        <v>13</v>
      </c>
      <c r="C1515" t="s">
        <v>246</v>
      </c>
      <c r="D1515">
        <v>1200</v>
      </c>
      <c r="E1515">
        <v>14</v>
      </c>
      <c r="F1515">
        <v>122.239998</v>
      </c>
      <c r="G1515">
        <v>122.709999</v>
      </c>
      <c r="H1515">
        <v>121.25</v>
      </c>
      <c r="I1515">
        <v>122.300003</v>
      </c>
      <c r="J1515">
        <v>122.020355</v>
      </c>
      <c r="K1515">
        <v>2003700</v>
      </c>
      <c r="L1515">
        <v>2.5190000000000001</v>
      </c>
      <c r="M1515">
        <v>3.2712187986544698E-4</v>
      </c>
      <c r="N1515">
        <v>3.5613645421873202E-2</v>
      </c>
      <c r="O1515">
        <v>3.09764625814405E-2</v>
      </c>
      <c r="P1515">
        <v>8.2234299580548495E-2</v>
      </c>
      <c r="Q1515">
        <v>0.26698264977311398</v>
      </c>
      <c r="R1515">
        <v>1.0516955136907801E-2</v>
      </c>
      <c r="S1515">
        <v>1.96231473157168E-2</v>
      </c>
      <c r="T1515">
        <v>1.2855965674302101E-2</v>
      </c>
      <c r="U1515">
        <v>1.56264445152214E-2</v>
      </c>
      <c r="V1515">
        <v>123.5</v>
      </c>
      <c r="W1515">
        <v>86.870002999999997</v>
      </c>
      <c r="X1515">
        <v>-0.142875625757338</v>
      </c>
      <c r="Y1515">
        <v>1.0469119934194001E-3</v>
      </c>
      <c r="Z1515">
        <v>0.79230873481665298</v>
      </c>
      <c r="AA1515">
        <v>3.1271699446493399</v>
      </c>
      <c r="AB1515">
        <v>2.9176259665808701</v>
      </c>
      <c r="AC1515" t="s">
        <v>259</v>
      </c>
      <c r="AD1515" t="s">
        <v>307</v>
      </c>
      <c r="AE1515" t="s">
        <v>62</v>
      </c>
      <c r="AF1515" t="s">
        <v>70</v>
      </c>
      <c r="AG1515" t="s">
        <v>308</v>
      </c>
      <c r="AH1515" s="45">
        <v>41246</v>
      </c>
      <c r="AI1515">
        <v>29534</v>
      </c>
      <c r="AK1515" t="s">
        <v>309</v>
      </c>
      <c r="AL1515" t="s">
        <v>310</v>
      </c>
      <c r="AM1515" t="s">
        <v>245</v>
      </c>
    </row>
    <row r="1516" spans="1:39" x14ac:dyDescent="0.3">
      <c r="A1516" s="1">
        <v>43579</v>
      </c>
      <c r="B1516" t="s">
        <v>13</v>
      </c>
      <c r="C1516" t="s">
        <v>246</v>
      </c>
      <c r="D1516">
        <v>800</v>
      </c>
      <c r="E1516">
        <v>14</v>
      </c>
      <c r="F1516">
        <v>124.620003</v>
      </c>
      <c r="G1516">
        <v>126.480003</v>
      </c>
      <c r="H1516">
        <v>124.220001</v>
      </c>
      <c r="I1516">
        <v>126.040001</v>
      </c>
      <c r="J1516">
        <v>125.751801</v>
      </c>
      <c r="K1516">
        <v>1382800</v>
      </c>
      <c r="L1516">
        <v>2.5219999999999998</v>
      </c>
      <c r="M1516">
        <v>1.4464579735148E-2</v>
      </c>
      <c r="N1516">
        <v>1.8740033994761599E-2</v>
      </c>
      <c r="O1516">
        <v>7.3030279481222093E-2</v>
      </c>
      <c r="P1516">
        <v>0.106617792231783</v>
      </c>
      <c r="Q1516">
        <v>0.27279366377653802</v>
      </c>
      <c r="R1516">
        <v>7.5544465852051103E-3</v>
      </c>
      <c r="S1516">
        <v>7.5508131270189604E-3</v>
      </c>
      <c r="T1516">
        <v>1.22786927393253E-2</v>
      </c>
      <c r="U1516">
        <v>1.54266964278649E-2</v>
      </c>
      <c r="V1516">
        <v>126.480003</v>
      </c>
      <c r="W1516">
        <v>86.870002999999997</v>
      </c>
      <c r="X1516">
        <v>-0.142875625757338</v>
      </c>
      <c r="Y1516">
        <v>-2.1941687255359501E-3</v>
      </c>
      <c r="Z1516">
        <v>0.77089829616230499</v>
      </c>
      <c r="AA1516">
        <v>3.2791232159869299</v>
      </c>
      <c r="AB1516">
        <v>2.8852236063960102</v>
      </c>
      <c r="AC1516" t="s">
        <v>259</v>
      </c>
      <c r="AD1516" t="s">
        <v>307</v>
      </c>
      <c r="AE1516" t="s">
        <v>62</v>
      </c>
      <c r="AF1516" t="s">
        <v>70</v>
      </c>
      <c r="AG1516" t="s">
        <v>308</v>
      </c>
      <c r="AH1516" s="45">
        <v>41246</v>
      </c>
      <c r="AI1516">
        <v>29534</v>
      </c>
      <c r="AK1516" t="s">
        <v>309</v>
      </c>
      <c r="AL1516" t="s">
        <v>310</v>
      </c>
      <c r="AM1516" t="s">
        <v>245</v>
      </c>
    </row>
    <row r="1517" spans="1:39" x14ac:dyDescent="0.3">
      <c r="A1517" s="1">
        <v>43587</v>
      </c>
      <c r="B1517" t="s">
        <v>13</v>
      </c>
      <c r="C1517" t="s">
        <v>246</v>
      </c>
      <c r="D1517">
        <v>600</v>
      </c>
      <c r="E1517">
        <v>14</v>
      </c>
      <c r="F1517">
        <v>124.18</v>
      </c>
      <c r="G1517">
        <v>125.05999799999999</v>
      </c>
      <c r="H1517">
        <v>123.69000200000001</v>
      </c>
      <c r="I1517">
        <v>124.629997</v>
      </c>
      <c r="J1517">
        <v>124.345024</v>
      </c>
      <c r="K1517">
        <v>1039400</v>
      </c>
      <c r="L1517">
        <v>2.552</v>
      </c>
      <c r="M1517">
        <v>6.52041839441785E-3</v>
      </c>
      <c r="N1517">
        <v>-1.39439213318833E-2</v>
      </c>
      <c r="O1517">
        <v>5.4485923708391303E-2</v>
      </c>
      <c r="P1517">
        <v>7.9298997278899094E-2</v>
      </c>
      <c r="Q1517">
        <v>0.26640024321884698</v>
      </c>
      <c r="R1517">
        <v>1.09164482632805E-2</v>
      </c>
      <c r="S1517">
        <v>8.7645422492802008E-3</v>
      </c>
      <c r="T1517">
        <v>1.26226200061229E-2</v>
      </c>
      <c r="U1517">
        <v>1.53989395104285E-2</v>
      </c>
      <c r="V1517">
        <v>126.839996</v>
      </c>
      <c r="W1517">
        <v>86.870002999999997</v>
      </c>
      <c r="X1517">
        <v>-0.142875625757338</v>
      </c>
      <c r="Y1517">
        <v>-2.1262443276895502E-3</v>
      </c>
      <c r="Z1517">
        <v>0.76798774326989305</v>
      </c>
      <c r="AA1517">
        <v>3.2029723938894898</v>
      </c>
      <c r="AB1517">
        <v>3.1043240781361399</v>
      </c>
      <c r="AC1517" t="s">
        <v>259</v>
      </c>
      <c r="AD1517" t="s">
        <v>307</v>
      </c>
      <c r="AE1517" t="s">
        <v>62</v>
      </c>
      <c r="AF1517" t="s">
        <v>70</v>
      </c>
      <c r="AG1517" t="s">
        <v>308</v>
      </c>
      <c r="AH1517" s="45">
        <v>41246</v>
      </c>
      <c r="AI1517">
        <v>29534</v>
      </c>
      <c r="AK1517" t="s">
        <v>309</v>
      </c>
      <c r="AL1517" t="s">
        <v>310</v>
      </c>
      <c r="AM1517" t="s">
        <v>245</v>
      </c>
    </row>
    <row r="1518" spans="1:39" x14ac:dyDescent="0.3">
      <c r="A1518" s="1">
        <v>43599</v>
      </c>
      <c r="B1518" t="s">
        <v>13</v>
      </c>
      <c r="C1518" t="s">
        <v>239</v>
      </c>
      <c r="D1518">
        <v>1000</v>
      </c>
      <c r="E1518">
        <v>14</v>
      </c>
      <c r="F1518">
        <v>118.279999</v>
      </c>
      <c r="G1518">
        <v>118.790001</v>
      </c>
      <c r="H1518">
        <v>116.980003</v>
      </c>
      <c r="I1518">
        <v>117.279999</v>
      </c>
      <c r="J1518">
        <v>117.011833</v>
      </c>
      <c r="K1518">
        <v>3275800</v>
      </c>
      <c r="L1518">
        <v>2.419</v>
      </c>
      <c r="M1518">
        <v>-8.3213677004174893E-3</v>
      </c>
      <c r="N1518">
        <v>-4.1503875222263703E-2</v>
      </c>
      <c r="O1518">
        <v>-4.2811836298343398E-2</v>
      </c>
      <c r="P1518">
        <v>-3.5911290404144398E-3</v>
      </c>
      <c r="Q1518">
        <v>0.23632858026654099</v>
      </c>
      <c r="R1518">
        <v>1.34971381568386E-2</v>
      </c>
      <c r="S1518">
        <v>1.03646244195146E-2</v>
      </c>
      <c r="T1518">
        <v>1.3231112771494601E-2</v>
      </c>
      <c r="U1518">
        <v>1.5526962588557999E-2</v>
      </c>
      <c r="V1518">
        <v>126.839996</v>
      </c>
      <c r="W1518">
        <v>86.870002999999997</v>
      </c>
      <c r="X1518">
        <v>-0.142875625757338</v>
      </c>
      <c r="Y1518">
        <v>7.98398755130913E-3</v>
      </c>
      <c r="Z1518">
        <v>0.797423258586895</v>
      </c>
      <c r="AA1518">
        <v>2.8209323691624602</v>
      </c>
      <c r="AB1518">
        <v>3.1822901182409402</v>
      </c>
      <c r="AC1518" t="s">
        <v>259</v>
      </c>
      <c r="AD1518" t="s">
        <v>307</v>
      </c>
      <c r="AE1518" t="s">
        <v>62</v>
      </c>
      <c r="AF1518" t="s">
        <v>70</v>
      </c>
      <c r="AG1518" t="s">
        <v>308</v>
      </c>
      <c r="AH1518" s="45">
        <v>41246</v>
      </c>
      <c r="AI1518">
        <v>29534</v>
      </c>
      <c r="AK1518" t="s">
        <v>309</v>
      </c>
      <c r="AL1518" t="s">
        <v>310</v>
      </c>
      <c r="AM1518" t="s">
        <v>245</v>
      </c>
    </row>
    <row r="1519" spans="1:39" x14ac:dyDescent="0.3">
      <c r="A1519" s="1">
        <v>43607</v>
      </c>
      <c r="B1519" t="s">
        <v>13</v>
      </c>
      <c r="C1519" t="s">
        <v>246</v>
      </c>
      <c r="D1519">
        <v>1300</v>
      </c>
      <c r="E1519">
        <v>14</v>
      </c>
      <c r="F1519">
        <v>121.44000200000001</v>
      </c>
      <c r="G1519">
        <v>122.55999799999999</v>
      </c>
      <c r="H1519">
        <v>121.010002</v>
      </c>
      <c r="I1519">
        <v>122.050003</v>
      </c>
      <c r="J1519">
        <v>121.770927</v>
      </c>
      <c r="K1519">
        <v>1557200</v>
      </c>
      <c r="L1519">
        <v>2.3929999999999998</v>
      </c>
      <c r="M1519">
        <v>4.1050818381805796E-3</v>
      </c>
      <c r="N1519">
        <v>3.3407247201135103E-2</v>
      </c>
      <c r="O1519">
        <v>-1.22960605461298E-2</v>
      </c>
      <c r="P1519">
        <v>3.2469452289218402E-2</v>
      </c>
      <c r="Q1519">
        <v>0.23856558250934301</v>
      </c>
      <c r="R1519">
        <v>7.4785313956000701E-3</v>
      </c>
      <c r="S1519">
        <v>1.11630191448531E-2</v>
      </c>
      <c r="T1519">
        <v>1.3452200415041801E-2</v>
      </c>
      <c r="U1519">
        <v>1.5512913770456299E-2</v>
      </c>
      <c r="V1519">
        <v>126.839996</v>
      </c>
      <c r="W1519">
        <v>86.870002999999997</v>
      </c>
      <c r="X1519">
        <v>-0.142875625757338</v>
      </c>
      <c r="Y1519">
        <v>-2.8283920525026501E-3</v>
      </c>
      <c r="Z1519">
        <v>0.79937906262954195</v>
      </c>
      <c r="AA1519">
        <v>2.8616817403008001</v>
      </c>
      <c r="AB1519">
        <v>2.8489669422711801</v>
      </c>
      <c r="AC1519" t="s">
        <v>259</v>
      </c>
      <c r="AD1519" t="s">
        <v>307</v>
      </c>
      <c r="AE1519" t="s">
        <v>62</v>
      </c>
      <c r="AF1519" t="s">
        <v>70</v>
      </c>
      <c r="AG1519" t="s">
        <v>308</v>
      </c>
      <c r="AH1519" s="45">
        <v>41246</v>
      </c>
      <c r="AI1519">
        <v>29534</v>
      </c>
      <c r="AK1519" t="s">
        <v>309</v>
      </c>
      <c r="AL1519" t="s">
        <v>310</v>
      </c>
      <c r="AM1519" t="s">
        <v>245</v>
      </c>
    </row>
    <row r="1520" spans="1:39" x14ac:dyDescent="0.3">
      <c r="A1520" s="1">
        <v>43644</v>
      </c>
      <c r="B1520" t="s">
        <v>13</v>
      </c>
      <c r="C1520" t="s">
        <v>246</v>
      </c>
      <c r="D1520">
        <v>1200</v>
      </c>
      <c r="E1520">
        <v>14</v>
      </c>
      <c r="F1520">
        <v>136.13999899999999</v>
      </c>
      <c r="G1520">
        <v>136.429993</v>
      </c>
      <c r="H1520">
        <v>134.570007</v>
      </c>
      <c r="I1520">
        <v>135.16000399999999</v>
      </c>
      <c r="J1520">
        <v>134.85095200000001</v>
      </c>
      <c r="K1520">
        <v>2526800</v>
      </c>
      <c r="L1520">
        <v>2</v>
      </c>
      <c r="M1520">
        <v>-9.5722731756232807E-3</v>
      </c>
      <c r="N1520">
        <v>-2.64306999099123E-2</v>
      </c>
      <c r="O1520">
        <v>0.13146193186112301</v>
      </c>
      <c r="P1520">
        <v>0.12743187879179399</v>
      </c>
      <c r="Q1520">
        <v>0.32568671917152398</v>
      </c>
      <c r="R1520">
        <v>6.5782280722004802E-3</v>
      </c>
      <c r="S1520">
        <v>1.5702772195803998E-2</v>
      </c>
      <c r="T1520">
        <v>1.2736698815236799E-2</v>
      </c>
      <c r="U1520">
        <v>1.4667938390096599E-2</v>
      </c>
      <c r="V1520">
        <v>139.779999</v>
      </c>
      <c r="W1520">
        <v>96.370002999999997</v>
      </c>
      <c r="X1520">
        <v>-0.140251692121659</v>
      </c>
      <c r="Y1520">
        <v>5.7409418775350302E-3</v>
      </c>
      <c r="Z1520">
        <v>0.772302603747272</v>
      </c>
      <c r="AA1520">
        <v>3.9575205176272501</v>
      </c>
      <c r="AB1520">
        <v>3.9362338998178301</v>
      </c>
      <c r="AC1520" t="s">
        <v>259</v>
      </c>
      <c r="AD1520" t="s">
        <v>307</v>
      </c>
      <c r="AE1520" t="s">
        <v>62</v>
      </c>
      <c r="AF1520" t="s">
        <v>70</v>
      </c>
      <c r="AG1520" t="s">
        <v>308</v>
      </c>
      <c r="AH1520" s="45">
        <v>41246</v>
      </c>
      <c r="AI1520">
        <v>29534</v>
      </c>
      <c r="AK1520" t="s">
        <v>309</v>
      </c>
      <c r="AL1520" t="s">
        <v>310</v>
      </c>
      <c r="AM1520" t="s">
        <v>245</v>
      </c>
    </row>
    <row r="1521" spans="1:39" x14ac:dyDescent="0.3">
      <c r="A1521" s="1">
        <v>43557</v>
      </c>
      <c r="B1521" t="s">
        <v>13</v>
      </c>
      <c r="C1521" t="s">
        <v>246</v>
      </c>
      <c r="D1521">
        <v>1300</v>
      </c>
      <c r="E1521">
        <v>15</v>
      </c>
      <c r="F1521">
        <v>118.230003</v>
      </c>
      <c r="G1521">
        <v>118.33000199999999</v>
      </c>
      <c r="H1521">
        <v>116.760002</v>
      </c>
      <c r="I1521">
        <v>117.889999</v>
      </c>
      <c r="J1521">
        <v>117.313377</v>
      </c>
      <c r="K1521">
        <v>1733500</v>
      </c>
      <c r="L1521">
        <v>2.4809999999999999</v>
      </c>
      <c r="M1521">
        <v>-3.72543957874821E-3</v>
      </c>
      <c r="N1521">
        <v>-7.4368571512408296E-3</v>
      </c>
      <c r="O1521">
        <v>-1.35644004081946E-2</v>
      </c>
      <c r="P1521">
        <v>8.9549943189328296E-2</v>
      </c>
      <c r="Q1521">
        <v>0.243992179783765</v>
      </c>
      <c r="R1521">
        <v>4.9948593119949602E-3</v>
      </c>
      <c r="S1521">
        <v>1.89293815264771E-2</v>
      </c>
      <c r="T1521">
        <v>1.3473542160576E-2</v>
      </c>
      <c r="U1521">
        <v>1.56424496753335E-2</v>
      </c>
      <c r="V1521">
        <v>121.269997</v>
      </c>
      <c r="W1521">
        <v>86.870002999999997</v>
      </c>
      <c r="X1521">
        <v>-0.142875625757338</v>
      </c>
      <c r="Y1521" s="44">
        <v>1.7455614805152698E-5</v>
      </c>
      <c r="Z1521">
        <v>0.78676439308215296</v>
      </c>
      <c r="AA1521">
        <v>2.81993174471349</v>
      </c>
      <c r="AB1521">
        <v>2.9750549215121702</v>
      </c>
      <c r="AC1521" t="s">
        <v>260</v>
      </c>
      <c r="AD1521" t="s">
        <v>307</v>
      </c>
      <c r="AE1521" t="s">
        <v>62</v>
      </c>
      <c r="AF1521" t="s">
        <v>70</v>
      </c>
      <c r="AG1521" t="s">
        <v>308</v>
      </c>
      <c r="AH1521" s="45">
        <v>41246</v>
      </c>
      <c r="AI1521">
        <v>29534</v>
      </c>
      <c r="AK1521" t="s">
        <v>309</v>
      </c>
      <c r="AL1521" t="s">
        <v>310</v>
      </c>
      <c r="AM1521" t="s">
        <v>245</v>
      </c>
    </row>
    <row r="1522" spans="1:39" x14ac:dyDescent="0.3">
      <c r="A1522" s="1">
        <v>43573</v>
      </c>
      <c r="B1522" t="s">
        <v>13</v>
      </c>
      <c r="C1522" t="s">
        <v>246</v>
      </c>
      <c r="D1522">
        <v>1300</v>
      </c>
      <c r="E1522">
        <v>15</v>
      </c>
      <c r="F1522">
        <v>124.300003</v>
      </c>
      <c r="G1522">
        <v>124.769997</v>
      </c>
      <c r="H1522">
        <v>123.480003</v>
      </c>
      <c r="I1522">
        <v>123.550003</v>
      </c>
      <c r="J1522">
        <v>123.26750199999999</v>
      </c>
      <c r="K1522">
        <v>1837000</v>
      </c>
      <c r="L1522">
        <v>2.56</v>
      </c>
      <c r="M1522">
        <v>-6.0520489924085902E-3</v>
      </c>
      <c r="N1522">
        <v>9.2699041637130698E-3</v>
      </c>
      <c r="O1522">
        <v>5.5036812511574398E-2</v>
      </c>
      <c r="P1522">
        <v>9.8353341182017204E-2</v>
      </c>
      <c r="Q1522">
        <v>0.22068581393101699</v>
      </c>
      <c r="R1522">
        <v>6.83653772288391E-3</v>
      </c>
      <c r="S1522">
        <v>7.2631184075011897E-3</v>
      </c>
      <c r="T1522">
        <v>1.22662463796226E-2</v>
      </c>
      <c r="U1522">
        <v>1.5528860141958801E-2</v>
      </c>
      <c r="V1522">
        <v>124.83000199999999</v>
      </c>
      <c r="W1522">
        <v>86.870002999999997</v>
      </c>
      <c r="X1522">
        <v>-0.142875625757338</v>
      </c>
      <c r="Y1522">
        <v>1.5778467813143101E-3</v>
      </c>
      <c r="Z1522">
        <v>0.78404700821809603</v>
      </c>
      <c r="AA1522">
        <v>2.57010543192873</v>
      </c>
      <c r="AB1522">
        <v>2.8328228345711399</v>
      </c>
      <c r="AC1522" t="s">
        <v>260</v>
      </c>
      <c r="AD1522" t="s">
        <v>307</v>
      </c>
      <c r="AE1522" t="s">
        <v>62</v>
      </c>
      <c r="AF1522" t="s">
        <v>70</v>
      </c>
      <c r="AG1522" t="s">
        <v>308</v>
      </c>
      <c r="AH1522" s="45">
        <v>41246</v>
      </c>
      <c r="AI1522">
        <v>29534</v>
      </c>
      <c r="AK1522" t="s">
        <v>309</v>
      </c>
      <c r="AL1522" t="s">
        <v>310</v>
      </c>
      <c r="AM1522" t="s">
        <v>245</v>
      </c>
    </row>
    <row r="1523" spans="1:39" x14ac:dyDescent="0.3">
      <c r="A1523" s="1">
        <v>43581</v>
      </c>
      <c r="B1523" t="s">
        <v>13</v>
      </c>
      <c r="C1523" t="s">
        <v>246</v>
      </c>
      <c r="D1523">
        <v>800</v>
      </c>
      <c r="E1523">
        <v>15</v>
      </c>
      <c r="F1523">
        <v>124.83000199999999</v>
      </c>
      <c r="G1523">
        <v>125.970001</v>
      </c>
      <c r="H1523">
        <v>123.790001</v>
      </c>
      <c r="I1523">
        <v>125.260002</v>
      </c>
      <c r="J1523">
        <v>124.97358699999999</v>
      </c>
      <c r="K1523">
        <v>1432600</v>
      </c>
      <c r="L1523">
        <v>2.5049999999999999</v>
      </c>
      <c r="M1523">
        <v>-8.9016637225316497E-3</v>
      </c>
      <c r="N1523">
        <v>1.37456040764926E-2</v>
      </c>
      <c r="O1523">
        <v>5.5816763745250297E-2</v>
      </c>
      <c r="P1523">
        <v>9.5054305668757597E-2</v>
      </c>
      <c r="Q1523">
        <v>0.26411501375171198</v>
      </c>
      <c r="R1523">
        <v>8.4732544847659595E-3</v>
      </c>
      <c r="S1523">
        <v>7.7678927457841499E-3</v>
      </c>
      <c r="T1523">
        <v>1.23480795423637E-2</v>
      </c>
      <c r="U1523">
        <v>1.54372176592783E-2</v>
      </c>
      <c r="V1523">
        <v>126.839996</v>
      </c>
      <c r="W1523">
        <v>86.870002999999997</v>
      </c>
      <c r="X1523">
        <v>-0.142875625757338</v>
      </c>
      <c r="Y1523">
        <v>4.6743503443647796E-3</v>
      </c>
      <c r="Z1523">
        <v>0.77290152481707697</v>
      </c>
      <c r="AA1523">
        <v>3.1716565145622</v>
      </c>
      <c r="AB1523">
        <v>3.1386768496138999</v>
      </c>
      <c r="AC1523" t="s">
        <v>260</v>
      </c>
      <c r="AD1523" t="s">
        <v>307</v>
      </c>
      <c r="AE1523" t="s">
        <v>62</v>
      </c>
      <c r="AF1523" t="s">
        <v>70</v>
      </c>
      <c r="AG1523" t="s">
        <v>308</v>
      </c>
      <c r="AH1523" s="45">
        <v>41246</v>
      </c>
      <c r="AI1523">
        <v>29534</v>
      </c>
      <c r="AK1523" t="s">
        <v>309</v>
      </c>
      <c r="AL1523" t="s">
        <v>310</v>
      </c>
      <c r="AM1523" t="s">
        <v>245</v>
      </c>
    </row>
    <row r="1524" spans="1:39" x14ac:dyDescent="0.3">
      <c r="A1524" s="1">
        <v>43594</v>
      </c>
      <c r="B1524" t="s">
        <v>13</v>
      </c>
      <c r="C1524" t="s">
        <v>239</v>
      </c>
      <c r="D1524">
        <v>1300</v>
      </c>
      <c r="E1524">
        <v>15</v>
      </c>
      <c r="F1524">
        <v>121.699997</v>
      </c>
      <c r="G1524">
        <v>123.349998</v>
      </c>
      <c r="H1524">
        <v>121.58000199999999</v>
      </c>
      <c r="I1524">
        <v>122.959999</v>
      </c>
      <c r="J1524">
        <v>122.678848</v>
      </c>
      <c r="K1524">
        <v>1019300</v>
      </c>
      <c r="L1524">
        <v>2.4569999999999999</v>
      </c>
      <c r="M1524">
        <v>5.5456500919744602E-3</v>
      </c>
      <c r="N1524">
        <v>-1.3490204446816799E-2</v>
      </c>
      <c r="O1524">
        <v>5.3820738397012801E-3</v>
      </c>
      <c r="P1524">
        <v>4.9141733583655603E-2</v>
      </c>
      <c r="Q1524">
        <v>0.280850176458803</v>
      </c>
      <c r="R1524">
        <v>8.5881272174435693E-3</v>
      </c>
      <c r="S1524">
        <v>8.1126453021497496E-3</v>
      </c>
      <c r="T1524">
        <v>1.26741159624099E-2</v>
      </c>
      <c r="U1524">
        <v>1.53946195058457E-2</v>
      </c>
      <c r="V1524">
        <v>126.839996</v>
      </c>
      <c r="W1524">
        <v>86.870002999999997</v>
      </c>
      <c r="X1524">
        <v>-0.142875625757338</v>
      </c>
      <c r="Y1524">
        <v>-3.0259986019249502E-3</v>
      </c>
      <c r="Z1524">
        <v>0.78170041614600605</v>
      </c>
      <c r="AA1524">
        <v>3.40782816287533</v>
      </c>
      <c r="AB1524">
        <v>3.2533269621796301</v>
      </c>
      <c r="AC1524" t="s">
        <v>260</v>
      </c>
      <c r="AD1524" t="s">
        <v>307</v>
      </c>
      <c r="AE1524" t="s">
        <v>62</v>
      </c>
      <c r="AF1524" t="s">
        <v>70</v>
      </c>
      <c r="AG1524" t="s">
        <v>308</v>
      </c>
      <c r="AH1524" s="45">
        <v>41246</v>
      </c>
      <c r="AI1524">
        <v>29534</v>
      </c>
      <c r="AK1524" t="s">
        <v>309</v>
      </c>
      <c r="AL1524" t="s">
        <v>310</v>
      </c>
      <c r="AM1524" t="s">
        <v>245</v>
      </c>
    </row>
    <row r="1525" spans="1:39" x14ac:dyDescent="0.3">
      <c r="A1525" s="1">
        <v>43595</v>
      </c>
      <c r="B1525" t="s">
        <v>13</v>
      </c>
      <c r="C1525" t="s">
        <v>246</v>
      </c>
      <c r="D1525">
        <v>1600</v>
      </c>
      <c r="E1525">
        <v>15</v>
      </c>
      <c r="F1525">
        <v>122.25</v>
      </c>
      <c r="G1525">
        <v>122.540001</v>
      </c>
      <c r="H1525">
        <v>120.199997</v>
      </c>
      <c r="I1525">
        <v>121.839996</v>
      </c>
      <c r="J1525">
        <v>121.561401</v>
      </c>
      <c r="K1525">
        <v>1374500</v>
      </c>
      <c r="L1525">
        <v>2.4550000000000001</v>
      </c>
      <c r="M1525">
        <v>-9.1504557633647204E-3</v>
      </c>
      <c r="N1525">
        <v>-2.3202165542865898E-2</v>
      </c>
      <c r="O1525">
        <v>3.45306892659468E-3</v>
      </c>
      <c r="P1525">
        <v>4.8977573449297901E-2</v>
      </c>
      <c r="Q1525">
        <v>0.27554172518207598</v>
      </c>
      <c r="R1525">
        <v>8.7631086789779298E-3</v>
      </c>
      <c r="S1525">
        <v>8.2070569558784206E-3</v>
      </c>
      <c r="T1525">
        <v>1.26761729489778E-2</v>
      </c>
      <c r="U1525">
        <v>1.5405057137413801E-2</v>
      </c>
      <c r="V1525">
        <v>126.839996</v>
      </c>
      <c r="W1525">
        <v>86.870002999999997</v>
      </c>
      <c r="X1525">
        <v>-0.142875625757338</v>
      </c>
      <c r="Y1525">
        <v>3.7133938472042301E-3</v>
      </c>
      <c r="Z1525">
        <v>0.784858866596854</v>
      </c>
      <c r="AA1525">
        <v>3.3376527800872098</v>
      </c>
      <c r="AB1525">
        <v>3.2743209723968301</v>
      </c>
      <c r="AC1525" t="s">
        <v>260</v>
      </c>
      <c r="AD1525" t="s">
        <v>307</v>
      </c>
      <c r="AE1525" t="s">
        <v>62</v>
      </c>
      <c r="AF1525" t="s">
        <v>70</v>
      </c>
      <c r="AG1525" t="s">
        <v>308</v>
      </c>
      <c r="AH1525" s="45">
        <v>41246</v>
      </c>
      <c r="AI1525">
        <v>29534</v>
      </c>
      <c r="AK1525" t="s">
        <v>309</v>
      </c>
      <c r="AL1525" t="s">
        <v>310</v>
      </c>
      <c r="AM1525" t="s">
        <v>245</v>
      </c>
    </row>
    <row r="1526" spans="1:39" x14ac:dyDescent="0.3">
      <c r="A1526" s="1">
        <v>43616</v>
      </c>
      <c r="B1526" t="s">
        <v>13</v>
      </c>
      <c r="C1526" t="s">
        <v>246</v>
      </c>
      <c r="D1526">
        <v>900</v>
      </c>
      <c r="E1526">
        <v>15</v>
      </c>
      <c r="F1526">
        <v>126.160004</v>
      </c>
      <c r="G1526">
        <v>127.489998</v>
      </c>
      <c r="H1526">
        <v>125.519997</v>
      </c>
      <c r="I1526">
        <v>127.279999</v>
      </c>
      <c r="J1526">
        <v>126.988968</v>
      </c>
      <c r="K1526">
        <v>2892900</v>
      </c>
      <c r="L1526">
        <v>2.1419999999999999</v>
      </c>
      <c r="M1526">
        <v>2.2022836321015501E-3</v>
      </c>
      <c r="N1526">
        <v>5.3578477174576401E-2</v>
      </c>
      <c r="O1526">
        <v>9.3935019375676696E-3</v>
      </c>
      <c r="P1526">
        <v>6.5687026057608094E-2</v>
      </c>
      <c r="Q1526">
        <v>0.28764759236073301</v>
      </c>
      <c r="R1526">
        <v>3.4487865003677801E-2</v>
      </c>
      <c r="S1526">
        <v>1.91458128232577E-2</v>
      </c>
      <c r="T1526">
        <v>1.63273522347312E-2</v>
      </c>
      <c r="U1526">
        <v>1.61691741221992E-2</v>
      </c>
      <c r="V1526">
        <v>128.070007</v>
      </c>
      <c r="W1526">
        <v>86.870002999999997</v>
      </c>
      <c r="X1526">
        <v>-0.142875625757338</v>
      </c>
      <c r="Y1526">
        <v>-1.3283204951564801E-2</v>
      </c>
      <c r="Z1526">
        <v>0.81335668597905297</v>
      </c>
      <c r="AA1526">
        <v>3.5577351559312902</v>
      </c>
      <c r="AB1526">
        <v>3.0758925907671402</v>
      </c>
      <c r="AC1526" t="s">
        <v>260</v>
      </c>
      <c r="AD1526" t="s">
        <v>307</v>
      </c>
      <c r="AE1526" t="s">
        <v>62</v>
      </c>
      <c r="AF1526" t="s">
        <v>70</v>
      </c>
      <c r="AG1526" t="s">
        <v>308</v>
      </c>
      <c r="AH1526" s="45">
        <v>41246</v>
      </c>
      <c r="AI1526">
        <v>29534</v>
      </c>
      <c r="AK1526" t="s">
        <v>309</v>
      </c>
      <c r="AL1526" t="s">
        <v>310</v>
      </c>
      <c r="AM1526" t="s">
        <v>245</v>
      </c>
    </row>
    <row r="1527" spans="1:39" x14ac:dyDescent="0.3">
      <c r="A1527" s="1">
        <v>43623</v>
      </c>
      <c r="B1527" t="s">
        <v>13</v>
      </c>
      <c r="C1527" t="s">
        <v>246</v>
      </c>
      <c r="D1527">
        <v>900</v>
      </c>
      <c r="E1527">
        <v>15</v>
      </c>
      <c r="F1527">
        <v>132.25</v>
      </c>
      <c r="G1527">
        <v>133.429993</v>
      </c>
      <c r="H1527">
        <v>132.19000199999999</v>
      </c>
      <c r="I1527">
        <v>133.14999399999999</v>
      </c>
      <c r="J1527">
        <v>132.84553500000001</v>
      </c>
      <c r="K1527">
        <v>1271600</v>
      </c>
      <c r="L1527">
        <v>2.0840000000000001</v>
      </c>
      <c r="M1527">
        <v>1.2773501923176301E-2</v>
      </c>
      <c r="N1527">
        <v>4.5086845763403903E-2</v>
      </c>
      <c r="O1527">
        <v>8.5408120649000899E-2</v>
      </c>
      <c r="P1527">
        <v>0.117406665537976</v>
      </c>
      <c r="Q1527">
        <v>0.352510065525171</v>
      </c>
      <c r="R1527">
        <v>4.2246390241336401E-3</v>
      </c>
      <c r="S1527">
        <v>1.84842780494156E-2</v>
      </c>
      <c r="T1527">
        <v>1.6445620112945002E-2</v>
      </c>
      <c r="U1527">
        <v>1.4706076799977E-2</v>
      </c>
      <c r="V1527">
        <v>133.429993</v>
      </c>
      <c r="W1527">
        <v>93.080001999999993</v>
      </c>
      <c r="X1527">
        <v>-0.142875625757338</v>
      </c>
      <c r="Y1527">
        <v>1.0442979367750601E-2</v>
      </c>
      <c r="Z1527">
        <v>0.76731042161150698</v>
      </c>
      <c r="AA1527">
        <v>4.3905272753971598</v>
      </c>
      <c r="AB1527">
        <v>4.6434729863988196</v>
      </c>
      <c r="AC1527" t="s">
        <v>260</v>
      </c>
      <c r="AD1527" t="s">
        <v>307</v>
      </c>
      <c r="AE1527" t="s">
        <v>62</v>
      </c>
      <c r="AF1527" t="s">
        <v>70</v>
      </c>
      <c r="AG1527" t="s">
        <v>308</v>
      </c>
      <c r="AH1527" s="45">
        <v>41246</v>
      </c>
      <c r="AI1527">
        <v>29534</v>
      </c>
      <c r="AK1527" t="s">
        <v>309</v>
      </c>
      <c r="AL1527" t="s">
        <v>310</v>
      </c>
      <c r="AM1527" t="s">
        <v>245</v>
      </c>
    </row>
    <row r="1528" spans="1:39" x14ac:dyDescent="0.3">
      <c r="A1528" s="1">
        <v>43628</v>
      </c>
      <c r="B1528" t="s">
        <v>13</v>
      </c>
      <c r="C1528" t="s">
        <v>246</v>
      </c>
      <c r="D1528">
        <v>900</v>
      </c>
      <c r="E1528">
        <v>15</v>
      </c>
      <c r="F1528">
        <v>135.470001</v>
      </c>
      <c r="G1528">
        <v>136.429993</v>
      </c>
      <c r="H1528">
        <v>135.38000500000001</v>
      </c>
      <c r="I1528">
        <v>136.03999299999899</v>
      </c>
      <c r="J1528">
        <v>135.728928</v>
      </c>
      <c r="K1528">
        <v>994200</v>
      </c>
      <c r="L1528">
        <v>2.1269999999999998</v>
      </c>
      <c r="M1528">
        <v>3.90344717012074E-3</v>
      </c>
      <c r="N1528">
        <v>4.2342330213591697E-2</v>
      </c>
      <c r="O1528">
        <v>0.110240227090892</v>
      </c>
      <c r="P1528">
        <v>0.12242044859977901</v>
      </c>
      <c r="Q1528">
        <v>0.36044287635045802</v>
      </c>
      <c r="R1528">
        <v>4.6269052256445098E-3</v>
      </c>
      <c r="S1528">
        <v>1.8329207312190898E-2</v>
      </c>
      <c r="T1528">
        <v>1.64681754349679E-2</v>
      </c>
      <c r="U1528">
        <v>1.46889808028813E-2</v>
      </c>
      <c r="V1528">
        <v>136.429993</v>
      </c>
      <c r="W1528">
        <v>95.080001999999993</v>
      </c>
      <c r="X1528">
        <v>-0.140251692121659</v>
      </c>
      <c r="Y1528">
        <v>-2.0396578921351798E-3</v>
      </c>
      <c r="Z1528">
        <v>0.76687269968476401</v>
      </c>
      <c r="AA1528">
        <v>4.4385306561775</v>
      </c>
      <c r="AB1528">
        <v>4.4632706005548597</v>
      </c>
      <c r="AC1528" t="s">
        <v>260</v>
      </c>
      <c r="AD1528" t="s">
        <v>307</v>
      </c>
      <c r="AE1528" t="s">
        <v>62</v>
      </c>
      <c r="AF1528" t="s">
        <v>70</v>
      </c>
      <c r="AG1528" t="s">
        <v>308</v>
      </c>
      <c r="AH1528" s="45">
        <v>41246</v>
      </c>
      <c r="AI1528">
        <v>29534</v>
      </c>
      <c r="AK1528" t="s">
        <v>309</v>
      </c>
      <c r="AL1528" t="s">
        <v>310</v>
      </c>
      <c r="AM1528" t="s">
        <v>245</v>
      </c>
    </row>
    <row r="1529" spans="1:39" x14ac:dyDescent="0.3">
      <c r="A1529" s="1">
        <v>43636</v>
      </c>
      <c r="B1529" t="s">
        <v>13</v>
      </c>
      <c r="C1529" t="s">
        <v>239</v>
      </c>
      <c r="D1529">
        <v>1300</v>
      </c>
      <c r="E1529">
        <v>15</v>
      </c>
      <c r="F1529">
        <v>139</v>
      </c>
      <c r="G1529">
        <v>139.03999299999899</v>
      </c>
      <c r="H1529">
        <v>138.08999599999899</v>
      </c>
      <c r="I1529">
        <v>138.80999800000001</v>
      </c>
      <c r="J1529">
        <v>138.49259900000001</v>
      </c>
      <c r="K1529">
        <v>1357200</v>
      </c>
      <c r="L1529">
        <v>2.0009999999999999</v>
      </c>
      <c r="M1529">
        <v>4.62126176692683E-3</v>
      </c>
      <c r="N1529">
        <v>2.0745306088199401E-2</v>
      </c>
      <c r="O1529">
        <v>0.14711541861632599</v>
      </c>
      <c r="P1529">
        <v>0.16656203372288</v>
      </c>
      <c r="Q1529">
        <v>0.36498024170642501</v>
      </c>
      <c r="R1529">
        <v>4.4405801574109102E-3</v>
      </c>
      <c r="S1529">
        <v>1.6277543125029201E-2</v>
      </c>
      <c r="T1529">
        <v>1.25203399473001E-2</v>
      </c>
      <c r="U1529">
        <v>1.46753534957581E-2</v>
      </c>
      <c r="V1529">
        <v>139.03999299999899</v>
      </c>
      <c r="W1529">
        <v>96.370002999999997</v>
      </c>
      <c r="X1529">
        <v>-0.140251692121659</v>
      </c>
      <c r="Y1529">
        <v>9.4276054361659405E-3</v>
      </c>
      <c r="Z1529">
        <v>0.76642083880798495</v>
      </c>
      <c r="AA1529">
        <v>4.4514250908545803</v>
      </c>
      <c r="AB1529">
        <v>4.3416850767466002</v>
      </c>
      <c r="AC1529" t="s">
        <v>260</v>
      </c>
      <c r="AD1529" t="s">
        <v>307</v>
      </c>
      <c r="AE1529" t="s">
        <v>62</v>
      </c>
      <c r="AF1529" t="s">
        <v>70</v>
      </c>
      <c r="AG1529" t="s">
        <v>308</v>
      </c>
      <c r="AH1529" s="45">
        <v>41246</v>
      </c>
      <c r="AI1529">
        <v>29534</v>
      </c>
      <c r="AK1529" t="s">
        <v>309</v>
      </c>
      <c r="AL1529" t="s">
        <v>310</v>
      </c>
      <c r="AM1529" t="s">
        <v>245</v>
      </c>
    </row>
    <row r="1530" spans="1:39" x14ac:dyDescent="0.3">
      <c r="A1530" s="1">
        <v>43565</v>
      </c>
      <c r="B1530" t="s">
        <v>13</v>
      </c>
      <c r="C1530" t="s">
        <v>239</v>
      </c>
      <c r="D1530">
        <v>1900</v>
      </c>
      <c r="E1530">
        <v>16</v>
      </c>
      <c r="F1530">
        <v>121.760002</v>
      </c>
      <c r="G1530">
        <v>122.650002</v>
      </c>
      <c r="H1530">
        <v>121.379997</v>
      </c>
      <c r="I1530">
        <v>121.80999799999999</v>
      </c>
      <c r="J1530">
        <v>121.531471</v>
      </c>
      <c r="K1530">
        <v>2453300</v>
      </c>
      <c r="L1530">
        <v>2.4769999999999999</v>
      </c>
      <c r="M1530">
        <v>3.2068255883592198E-3</v>
      </c>
      <c r="N1530">
        <v>3.2952090805384499E-2</v>
      </c>
      <c r="O1530">
        <v>2.0004244619922201E-2</v>
      </c>
      <c r="P1530">
        <v>5.5805854798352199E-2</v>
      </c>
      <c r="Q1530">
        <v>0.24454978961862001</v>
      </c>
      <c r="R1530">
        <v>1.1422015147191799E-2</v>
      </c>
      <c r="S1530">
        <v>1.96418753609299E-2</v>
      </c>
      <c r="T1530">
        <v>1.2721193220257001E-2</v>
      </c>
      <c r="U1530">
        <v>1.5618005195443801E-2</v>
      </c>
      <c r="V1530">
        <v>123.5</v>
      </c>
      <c r="W1530">
        <v>86.870002999999997</v>
      </c>
      <c r="X1530">
        <v>-0.142875625757338</v>
      </c>
      <c r="Y1530">
        <v>3.47183783585567E-3</v>
      </c>
      <c r="Z1530">
        <v>0.79660095584758905</v>
      </c>
      <c r="AA1530">
        <v>2.8505197774314599</v>
      </c>
      <c r="AB1530">
        <v>2.9314570109432601</v>
      </c>
      <c r="AC1530" t="s">
        <v>261</v>
      </c>
      <c r="AD1530" t="s">
        <v>307</v>
      </c>
      <c r="AE1530" t="s">
        <v>62</v>
      </c>
      <c r="AF1530" t="s">
        <v>70</v>
      </c>
      <c r="AG1530" t="s">
        <v>308</v>
      </c>
      <c r="AH1530" s="45">
        <v>41246</v>
      </c>
      <c r="AI1530">
        <v>29534</v>
      </c>
      <c r="AK1530" t="s">
        <v>309</v>
      </c>
      <c r="AL1530" t="s">
        <v>310</v>
      </c>
      <c r="AM1530" t="s">
        <v>245</v>
      </c>
    </row>
    <row r="1531" spans="1:39" x14ac:dyDescent="0.3">
      <c r="A1531" s="1">
        <v>43572</v>
      </c>
      <c r="B1531" t="s">
        <v>13</v>
      </c>
      <c r="C1531" t="s">
        <v>239</v>
      </c>
      <c r="D1531">
        <v>1500</v>
      </c>
      <c r="E1531">
        <v>16</v>
      </c>
      <c r="F1531">
        <v>124.150002</v>
      </c>
      <c r="G1531">
        <v>124.83000199999999</v>
      </c>
      <c r="H1531">
        <v>123.949997</v>
      </c>
      <c r="I1531">
        <v>124.300003</v>
      </c>
      <c r="J1531">
        <v>124.01578499999999</v>
      </c>
      <c r="K1531">
        <v>1344200</v>
      </c>
      <c r="L1531">
        <v>2.5920000000000001</v>
      </c>
      <c r="M1531">
        <v>4.8387589402597896E-3</v>
      </c>
      <c r="N1531">
        <v>2.0235606073684499E-2</v>
      </c>
      <c r="O1531">
        <v>6.7163232761434294E-2</v>
      </c>
      <c r="P1531">
        <v>0.104939900515211</v>
      </c>
      <c r="Q1531">
        <v>0.229837049617648</v>
      </c>
      <c r="R1531">
        <v>5.2383192471545E-3</v>
      </c>
      <c r="S1531">
        <v>7.0397665706787996E-3</v>
      </c>
      <c r="T1531">
        <v>1.22283211754099E-2</v>
      </c>
      <c r="U1531">
        <v>1.55232940252274E-2</v>
      </c>
      <c r="V1531">
        <v>124.83000199999999</v>
      </c>
      <c r="W1531">
        <v>86.870002999999997</v>
      </c>
      <c r="X1531">
        <v>-0.142875625757338</v>
      </c>
      <c r="Y1531">
        <v>-2.2764010197428601E-3</v>
      </c>
      <c r="Z1531">
        <v>0.78455218923390202</v>
      </c>
      <c r="AA1531">
        <v>2.6759825238178201</v>
      </c>
      <c r="AB1531">
        <v>2.9063693601164</v>
      </c>
      <c r="AC1531" t="s">
        <v>261</v>
      </c>
      <c r="AD1531" t="s">
        <v>307</v>
      </c>
      <c r="AE1531" t="s">
        <v>62</v>
      </c>
      <c r="AF1531" t="s">
        <v>70</v>
      </c>
      <c r="AG1531" t="s">
        <v>308</v>
      </c>
      <c r="AH1531" s="45">
        <v>41246</v>
      </c>
      <c r="AI1531">
        <v>29534</v>
      </c>
      <c r="AK1531" t="s">
        <v>309</v>
      </c>
      <c r="AL1531" t="s">
        <v>310</v>
      </c>
      <c r="AM1531" t="s">
        <v>245</v>
      </c>
    </row>
    <row r="1532" spans="1:39" x14ac:dyDescent="0.3">
      <c r="A1532" s="1">
        <v>43593</v>
      </c>
      <c r="B1532" t="s">
        <v>13</v>
      </c>
      <c r="C1532" t="s">
        <v>246</v>
      </c>
      <c r="D1532">
        <v>800</v>
      </c>
      <c r="E1532">
        <v>16</v>
      </c>
      <c r="F1532">
        <v>121.919997999999</v>
      </c>
      <c r="G1532">
        <v>122.970001</v>
      </c>
      <c r="H1532">
        <v>120.860001</v>
      </c>
      <c r="I1532">
        <v>122.279999</v>
      </c>
      <c r="J1532">
        <v>122.000396999999</v>
      </c>
      <c r="K1532">
        <v>1277900</v>
      </c>
      <c r="L1532">
        <v>2.4820000000000002</v>
      </c>
      <c r="M1532">
        <v>2.4535716814235998E-4</v>
      </c>
      <c r="N1532">
        <v>-1.25154361443734E-2</v>
      </c>
      <c r="O1532">
        <v>1.6354562759231901E-4</v>
      </c>
      <c r="P1532">
        <v>5.2324565924364297E-2</v>
      </c>
      <c r="Q1532">
        <v>0.27402710269125202</v>
      </c>
      <c r="R1532">
        <v>8.8297116648029892E-3</v>
      </c>
      <c r="S1532">
        <v>8.0260988472030097E-3</v>
      </c>
      <c r="T1532">
        <v>1.2699736683355899E-2</v>
      </c>
      <c r="U1532">
        <v>1.53927950501486E-2</v>
      </c>
      <c r="V1532">
        <v>126.839996</v>
      </c>
      <c r="W1532">
        <v>86.870002999999997</v>
      </c>
      <c r="X1532">
        <v>-0.142875625757338</v>
      </c>
      <c r="Y1532">
        <v>-1.60671540560346E-3</v>
      </c>
      <c r="Z1532">
        <v>0.782794257061181</v>
      </c>
      <c r="AA1532">
        <v>3.3139779398807301</v>
      </c>
      <c r="AB1532">
        <v>3.2123558083824602</v>
      </c>
      <c r="AC1532" t="s">
        <v>261</v>
      </c>
      <c r="AD1532" t="s">
        <v>307</v>
      </c>
      <c r="AE1532" t="s">
        <v>62</v>
      </c>
      <c r="AF1532" t="s">
        <v>70</v>
      </c>
      <c r="AG1532" t="s">
        <v>308</v>
      </c>
      <c r="AH1532" s="45">
        <v>41246</v>
      </c>
      <c r="AI1532">
        <v>29534</v>
      </c>
      <c r="AK1532" t="s">
        <v>309</v>
      </c>
      <c r="AL1532" t="s">
        <v>310</v>
      </c>
      <c r="AM1532" t="s">
        <v>245</v>
      </c>
    </row>
    <row r="1533" spans="1:39" x14ac:dyDescent="0.3">
      <c r="A1533" s="1">
        <v>43594</v>
      </c>
      <c r="B1533" t="s">
        <v>13</v>
      </c>
      <c r="C1533" t="s">
        <v>246</v>
      </c>
      <c r="D1533">
        <v>1300</v>
      </c>
      <c r="E1533">
        <v>16</v>
      </c>
      <c r="F1533">
        <v>121.699997</v>
      </c>
      <c r="G1533">
        <v>123.349998</v>
      </c>
      <c r="H1533">
        <v>121.58000199999999</v>
      </c>
      <c r="I1533">
        <v>122.959999</v>
      </c>
      <c r="J1533">
        <v>122.678848</v>
      </c>
      <c r="K1533">
        <v>1019300</v>
      </c>
      <c r="L1533">
        <v>2.4569999999999999</v>
      </c>
      <c r="M1533">
        <v>5.5456500919744602E-3</v>
      </c>
      <c r="N1533">
        <v>-1.3490204446816799E-2</v>
      </c>
      <c r="O1533">
        <v>5.3820738397012801E-3</v>
      </c>
      <c r="P1533">
        <v>4.9141733583655603E-2</v>
      </c>
      <c r="Q1533">
        <v>0.280850176458803</v>
      </c>
      <c r="R1533">
        <v>8.5881272174435693E-3</v>
      </c>
      <c r="S1533">
        <v>8.1126453021497496E-3</v>
      </c>
      <c r="T1533">
        <v>1.26741159624099E-2</v>
      </c>
      <c r="U1533">
        <v>1.53946195058457E-2</v>
      </c>
      <c r="V1533">
        <v>126.839996</v>
      </c>
      <c r="W1533">
        <v>86.870002999999997</v>
      </c>
      <c r="X1533">
        <v>-0.142875625757338</v>
      </c>
      <c r="Y1533">
        <v>-3.0259986019249502E-3</v>
      </c>
      <c r="Z1533">
        <v>0.78170041614600605</v>
      </c>
      <c r="AA1533">
        <v>3.40782816287533</v>
      </c>
      <c r="AB1533">
        <v>3.2533269621796301</v>
      </c>
      <c r="AC1533" t="s">
        <v>261</v>
      </c>
      <c r="AD1533" t="s">
        <v>307</v>
      </c>
      <c r="AE1533" t="s">
        <v>62</v>
      </c>
      <c r="AF1533" t="s">
        <v>70</v>
      </c>
      <c r="AG1533" t="s">
        <v>308</v>
      </c>
      <c r="AH1533" s="45">
        <v>41246</v>
      </c>
      <c r="AI1533">
        <v>29534</v>
      </c>
      <c r="AK1533" t="s">
        <v>309</v>
      </c>
      <c r="AL1533" t="s">
        <v>310</v>
      </c>
      <c r="AM1533" t="s">
        <v>245</v>
      </c>
    </row>
    <row r="1534" spans="1:39" x14ac:dyDescent="0.3">
      <c r="A1534" s="1">
        <v>43601</v>
      </c>
      <c r="B1534" t="s">
        <v>13</v>
      </c>
      <c r="C1534" t="s">
        <v>246</v>
      </c>
      <c r="D1534">
        <v>1000</v>
      </c>
      <c r="E1534">
        <v>16</v>
      </c>
      <c r="F1534">
        <v>118.75</v>
      </c>
      <c r="G1534">
        <v>120.540001</v>
      </c>
      <c r="H1534">
        <v>118.05999799999999</v>
      </c>
      <c r="I1534">
        <v>119.720001</v>
      </c>
      <c r="J1534">
        <v>119.446259</v>
      </c>
      <c r="K1534">
        <v>2006700</v>
      </c>
      <c r="L1534">
        <v>2.4049999999999998</v>
      </c>
      <c r="M1534">
        <v>1.41321697367642E-2</v>
      </c>
      <c r="N1534">
        <v>-2.6703394180237702E-2</v>
      </c>
      <c r="O1534">
        <v>-3.3915434810261699E-2</v>
      </c>
      <c r="P1534">
        <v>1.26879905026653E-2</v>
      </c>
      <c r="Q1534">
        <v>0.25286935860298898</v>
      </c>
      <c r="R1534">
        <v>1.6890956278126701E-2</v>
      </c>
      <c r="S1534">
        <v>1.0658715894389799E-2</v>
      </c>
      <c r="T1534">
        <v>1.3335773292651201E-2</v>
      </c>
      <c r="U1534">
        <v>1.55525097293702E-2</v>
      </c>
      <c r="V1534">
        <v>126.839996</v>
      </c>
      <c r="W1534">
        <v>86.870002999999997</v>
      </c>
      <c r="X1534">
        <v>-0.142875625757338</v>
      </c>
      <c r="Y1534">
        <v>8.8559569696340101E-3</v>
      </c>
      <c r="Z1534">
        <v>0.80240487612517997</v>
      </c>
      <c r="AA1534">
        <v>3.0426732112866999</v>
      </c>
      <c r="AB1534">
        <v>3.0260129621792302</v>
      </c>
      <c r="AC1534" t="s">
        <v>261</v>
      </c>
      <c r="AD1534" t="s">
        <v>307</v>
      </c>
      <c r="AE1534" t="s">
        <v>62</v>
      </c>
      <c r="AF1534" t="s">
        <v>70</v>
      </c>
      <c r="AG1534" t="s">
        <v>308</v>
      </c>
      <c r="AH1534" s="45">
        <v>41246</v>
      </c>
      <c r="AI1534">
        <v>29534</v>
      </c>
      <c r="AK1534" t="s">
        <v>309</v>
      </c>
      <c r="AL1534" t="s">
        <v>310</v>
      </c>
      <c r="AM1534" t="s">
        <v>245</v>
      </c>
    </row>
    <row r="1535" spans="1:39" x14ac:dyDescent="0.3">
      <c r="A1535" s="1">
        <v>43602</v>
      </c>
      <c r="B1535" t="s">
        <v>13</v>
      </c>
      <c r="C1535" t="s">
        <v>246</v>
      </c>
      <c r="D1535">
        <v>2000</v>
      </c>
      <c r="E1535">
        <v>16</v>
      </c>
      <c r="F1535">
        <v>118.870003</v>
      </c>
      <c r="G1535">
        <v>121.040001</v>
      </c>
      <c r="H1535">
        <v>118.870003</v>
      </c>
      <c r="I1535">
        <v>120.19000200000001</v>
      </c>
      <c r="J1535">
        <v>119.915184</v>
      </c>
      <c r="K1535">
        <v>1970200</v>
      </c>
      <c r="L1535">
        <v>2.3929999999999998</v>
      </c>
      <c r="M1535">
        <v>3.91813814310666E-3</v>
      </c>
      <c r="N1535">
        <v>-1.36348002737663E-2</v>
      </c>
      <c r="O1535">
        <v>-2.87854040689558E-2</v>
      </c>
      <c r="P1535">
        <v>1.25643518583697E-2</v>
      </c>
      <c r="Q1535">
        <v>0.233653026260215</v>
      </c>
      <c r="R1535">
        <v>1.7162978166954699E-2</v>
      </c>
      <c r="S1535">
        <v>1.07221990924211E-2</v>
      </c>
      <c r="T1535">
        <v>1.33352081049204E-2</v>
      </c>
      <c r="U1535">
        <v>1.54905533821498E-2</v>
      </c>
      <c r="V1535">
        <v>126.839996</v>
      </c>
      <c r="W1535">
        <v>86.870002999999997</v>
      </c>
      <c r="X1535">
        <v>-0.142875625757338</v>
      </c>
      <c r="Y1535">
        <v>-5.8544371529206298E-3</v>
      </c>
      <c r="Z1535">
        <v>0.797136577123988</v>
      </c>
      <c r="AA1535">
        <v>2.79030568276491</v>
      </c>
      <c r="AB1535">
        <v>2.9165435427147699</v>
      </c>
      <c r="AC1535" t="s">
        <v>261</v>
      </c>
      <c r="AD1535" t="s">
        <v>307</v>
      </c>
      <c r="AE1535" t="s">
        <v>62</v>
      </c>
      <c r="AF1535" t="s">
        <v>70</v>
      </c>
      <c r="AG1535" t="s">
        <v>308</v>
      </c>
      <c r="AH1535" s="45">
        <v>41246</v>
      </c>
      <c r="AI1535">
        <v>29534</v>
      </c>
      <c r="AK1535" t="s">
        <v>309</v>
      </c>
      <c r="AL1535" t="s">
        <v>310</v>
      </c>
      <c r="AM1535" t="s">
        <v>245</v>
      </c>
    </row>
    <row r="1536" spans="1:39" x14ac:dyDescent="0.3">
      <c r="A1536" s="1">
        <v>43615</v>
      </c>
      <c r="B1536" t="s">
        <v>13</v>
      </c>
      <c r="C1536" t="s">
        <v>246</v>
      </c>
      <c r="D1536">
        <v>1200</v>
      </c>
      <c r="E1536">
        <v>16</v>
      </c>
      <c r="F1536">
        <v>124.790001</v>
      </c>
      <c r="G1536">
        <v>128.070007</v>
      </c>
      <c r="H1536">
        <v>122.769997</v>
      </c>
      <c r="I1536">
        <v>127</v>
      </c>
      <c r="J1536">
        <v>126.70961</v>
      </c>
      <c r="K1536">
        <v>5519000</v>
      </c>
      <c r="L1536">
        <v>2.2269999999999999</v>
      </c>
      <c r="M1536">
        <v>6.9189755516020995E-2</v>
      </c>
      <c r="N1536">
        <v>3.97563007092454E-2</v>
      </c>
      <c r="O1536">
        <v>1.5073704376984199E-2</v>
      </c>
      <c r="P1536">
        <v>7.2225752998463802E-2</v>
      </c>
      <c r="Q1536">
        <v>0.28835044292631101</v>
      </c>
      <c r="R1536">
        <v>3.5867259235825601E-2</v>
      </c>
      <c r="S1536">
        <v>1.9209089418993699E-2</v>
      </c>
      <c r="T1536">
        <v>1.6355600826911801E-2</v>
      </c>
      <c r="U1536">
        <v>1.6169418454422001E-2</v>
      </c>
      <c r="V1536">
        <v>128.070007</v>
      </c>
      <c r="W1536">
        <v>86.870002999999997</v>
      </c>
      <c r="X1536">
        <v>-0.142875625757338</v>
      </c>
      <c r="Y1536">
        <v>2.0962723552933101E-3</v>
      </c>
      <c r="Z1536">
        <v>0.815703067148284</v>
      </c>
      <c r="AA1536">
        <v>3.55598719681312</v>
      </c>
      <c r="AB1536">
        <v>2.9303974866148899</v>
      </c>
      <c r="AC1536" t="s">
        <v>261</v>
      </c>
      <c r="AD1536" t="s">
        <v>307</v>
      </c>
      <c r="AE1536" t="s">
        <v>62</v>
      </c>
      <c r="AF1536" t="s">
        <v>70</v>
      </c>
      <c r="AG1536" t="s">
        <v>308</v>
      </c>
      <c r="AH1536" s="45">
        <v>41246</v>
      </c>
      <c r="AI1536">
        <v>29534</v>
      </c>
      <c r="AK1536" t="s">
        <v>309</v>
      </c>
      <c r="AL1536" t="s">
        <v>310</v>
      </c>
      <c r="AM1536" t="s">
        <v>245</v>
      </c>
    </row>
    <row r="1537" spans="1:39" x14ac:dyDescent="0.3">
      <c r="A1537" s="1">
        <v>43616</v>
      </c>
      <c r="B1537" t="s">
        <v>13</v>
      </c>
      <c r="C1537" t="s">
        <v>239</v>
      </c>
      <c r="D1537">
        <v>1400</v>
      </c>
      <c r="E1537">
        <v>16</v>
      </c>
      <c r="F1537">
        <v>126.160004</v>
      </c>
      <c r="G1537">
        <v>127.489998</v>
      </c>
      <c r="H1537">
        <v>125.519997</v>
      </c>
      <c r="I1537">
        <v>127.279999</v>
      </c>
      <c r="J1537">
        <v>126.988968</v>
      </c>
      <c r="K1537">
        <v>2892900</v>
      </c>
      <c r="L1537">
        <v>2.1419999999999999</v>
      </c>
      <c r="M1537">
        <v>2.2022836321015501E-3</v>
      </c>
      <c r="N1537">
        <v>5.3578477174576401E-2</v>
      </c>
      <c r="O1537">
        <v>9.3935019375676696E-3</v>
      </c>
      <c r="P1537">
        <v>6.5687026057608094E-2</v>
      </c>
      <c r="Q1537">
        <v>0.28764759236073301</v>
      </c>
      <c r="R1537">
        <v>3.4487865003677801E-2</v>
      </c>
      <c r="S1537">
        <v>1.91458128232577E-2</v>
      </c>
      <c r="T1537">
        <v>1.63273522347312E-2</v>
      </c>
      <c r="U1537">
        <v>1.61691741221992E-2</v>
      </c>
      <c r="V1537">
        <v>128.070007</v>
      </c>
      <c r="W1537">
        <v>86.870002999999997</v>
      </c>
      <c r="X1537">
        <v>-0.142875625757338</v>
      </c>
      <c r="Y1537">
        <v>-1.3283204951564801E-2</v>
      </c>
      <c r="Z1537">
        <v>0.81335668597905297</v>
      </c>
      <c r="AA1537">
        <v>3.5577351559312902</v>
      </c>
      <c r="AB1537">
        <v>3.0758925907671402</v>
      </c>
      <c r="AC1537" t="s">
        <v>261</v>
      </c>
      <c r="AD1537" t="s">
        <v>307</v>
      </c>
      <c r="AE1537" t="s">
        <v>62</v>
      </c>
      <c r="AF1537" t="s">
        <v>70</v>
      </c>
      <c r="AG1537" t="s">
        <v>308</v>
      </c>
      <c r="AH1537" s="45">
        <v>41246</v>
      </c>
      <c r="AI1537">
        <v>29534</v>
      </c>
      <c r="AK1537" t="s">
        <v>309</v>
      </c>
      <c r="AL1537" t="s">
        <v>310</v>
      </c>
      <c r="AM1537" t="s">
        <v>245</v>
      </c>
    </row>
    <row r="1538" spans="1:39" x14ac:dyDescent="0.3">
      <c r="A1538" s="1">
        <v>43620</v>
      </c>
      <c r="B1538" t="s">
        <v>13</v>
      </c>
      <c r="C1538" t="s">
        <v>246</v>
      </c>
      <c r="D1538">
        <v>1800</v>
      </c>
      <c r="E1538">
        <v>16</v>
      </c>
      <c r="F1538">
        <v>129</v>
      </c>
      <c r="G1538">
        <v>130.429993</v>
      </c>
      <c r="H1538">
        <v>128.96000699999999</v>
      </c>
      <c r="I1538">
        <v>130</v>
      </c>
      <c r="J1538">
        <v>129.702744</v>
      </c>
      <c r="K1538">
        <v>1828900</v>
      </c>
      <c r="L1538">
        <v>2.1190000000000002</v>
      </c>
      <c r="M1538">
        <v>7.72203509679066E-3</v>
      </c>
      <c r="N1538">
        <v>8.0376049029734498E-2</v>
      </c>
      <c r="O1538">
        <v>4.2185094248523097E-2</v>
      </c>
      <c r="P1538">
        <v>8.5911936179376994E-2</v>
      </c>
      <c r="Q1538">
        <v>0.38698934426339698</v>
      </c>
      <c r="R1538">
        <v>3.1175741985183799E-2</v>
      </c>
      <c r="S1538">
        <v>1.8883322797623E-2</v>
      </c>
      <c r="T1538">
        <v>1.63888211690103E-2</v>
      </c>
      <c r="U1538">
        <v>1.4872548833179899E-2</v>
      </c>
      <c r="V1538">
        <v>130.429993</v>
      </c>
      <c r="W1538">
        <v>89.82</v>
      </c>
      <c r="X1538">
        <v>-0.142875625757338</v>
      </c>
      <c r="Y1538">
        <v>2.1205927310919401E-2</v>
      </c>
      <c r="Z1538">
        <v>0.769219593654204</v>
      </c>
      <c r="AA1538">
        <v>4.8594303308136597</v>
      </c>
      <c r="AB1538">
        <v>3.9167113818163699</v>
      </c>
      <c r="AC1538" t="s">
        <v>261</v>
      </c>
      <c r="AD1538" t="s">
        <v>307</v>
      </c>
      <c r="AE1538" t="s">
        <v>62</v>
      </c>
      <c r="AF1538" t="s">
        <v>70</v>
      </c>
      <c r="AG1538" t="s">
        <v>308</v>
      </c>
      <c r="AH1538" s="45">
        <v>41246</v>
      </c>
      <c r="AI1538">
        <v>29534</v>
      </c>
      <c r="AK1538" t="s">
        <v>309</v>
      </c>
      <c r="AL1538" t="s">
        <v>310</v>
      </c>
      <c r="AM1538" t="s">
        <v>245</v>
      </c>
    </row>
    <row r="1539" spans="1:39" x14ac:dyDescent="0.3">
      <c r="A1539" s="1">
        <v>43640</v>
      </c>
      <c r="B1539" t="s">
        <v>13</v>
      </c>
      <c r="C1539" t="s">
        <v>239</v>
      </c>
      <c r="D1539">
        <v>2500</v>
      </c>
      <c r="E1539">
        <v>16</v>
      </c>
      <c r="F1539">
        <v>138.91000399999999</v>
      </c>
      <c r="G1539">
        <v>139.070007</v>
      </c>
      <c r="H1539">
        <v>136.820007</v>
      </c>
      <c r="I1539">
        <v>137.13999899999999</v>
      </c>
      <c r="J1539">
        <v>136.82641599999999</v>
      </c>
      <c r="K1539">
        <v>1164100</v>
      </c>
      <c r="L1539">
        <v>2.0209999999999999</v>
      </c>
      <c r="M1539">
        <v>-1.1887723204327899E-2</v>
      </c>
      <c r="N1539">
        <v>9.0829982600290904E-3</v>
      </c>
      <c r="O1539">
        <v>0.116571453759932</v>
      </c>
      <c r="P1539">
        <v>0.14659581026563001</v>
      </c>
      <c r="Q1539">
        <v>0.34012838291391001</v>
      </c>
      <c r="R1539">
        <v>8.4182902074947802E-3</v>
      </c>
      <c r="S1539">
        <v>1.66893719374295E-2</v>
      </c>
      <c r="T1539">
        <v>1.2593754284582001E-2</v>
      </c>
      <c r="U1539">
        <v>1.46928887785014E-2</v>
      </c>
      <c r="V1539">
        <v>139.779999</v>
      </c>
      <c r="W1539">
        <v>96.370002999999997</v>
      </c>
      <c r="X1539">
        <v>-0.140251692121659</v>
      </c>
      <c r="Y1539">
        <v>-1.73338836506086E-3</v>
      </c>
      <c r="Z1539">
        <v>0.77018179915414797</v>
      </c>
      <c r="AA1539">
        <v>4.1169803629646697</v>
      </c>
      <c r="AB1539">
        <v>4.3128844026875299</v>
      </c>
      <c r="AC1539" t="s">
        <v>261</v>
      </c>
      <c r="AD1539" t="s">
        <v>307</v>
      </c>
      <c r="AE1539" t="s">
        <v>62</v>
      </c>
      <c r="AF1539" t="s">
        <v>70</v>
      </c>
      <c r="AG1539" t="s">
        <v>308</v>
      </c>
      <c r="AH1539" s="45">
        <v>41246</v>
      </c>
      <c r="AI1539">
        <v>29534</v>
      </c>
      <c r="AK1539" t="s">
        <v>309</v>
      </c>
      <c r="AL1539" t="s">
        <v>310</v>
      </c>
      <c r="AM1539" t="s">
        <v>245</v>
      </c>
    </row>
    <row r="1540" spans="1:39" x14ac:dyDescent="0.3">
      <c r="A1540" s="1">
        <v>43558</v>
      </c>
      <c r="B1540" t="s">
        <v>13</v>
      </c>
      <c r="C1540" t="s">
        <v>239</v>
      </c>
      <c r="D1540">
        <v>1400</v>
      </c>
      <c r="E1540">
        <v>17</v>
      </c>
      <c r="F1540">
        <v>118.5</v>
      </c>
      <c r="G1540">
        <v>119.05999799999999</v>
      </c>
      <c r="H1540">
        <v>117.80999799999999</v>
      </c>
      <c r="I1540">
        <v>118.169997999999</v>
      </c>
      <c r="J1540">
        <v>117.592018</v>
      </c>
      <c r="K1540">
        <v>1136900</v>
      </c>
      <c r="L1540">
        <v>2.5169999999999999</v>
      </c>
      <c r="M1540">
        <v>2.3723689333378199E-3</v>
      </c>
      <c r="N1540">
        <v>-4.5592377578923199E-3</v>
      </c>
      <c r="O1540">
        <v>-5.9061491634140803E-3</v>
      </c>
      <c r="P1540">
        <v>9.5351588234050405E-2</v>
      </c>
      <c r="Q1540">
        <v>0.24764979904197301</v>
      </c>
      <c r="R1540">
        <v>5.2931883960900799E-3</v>
      </c>
      <c r="S1540">
        <v>1.8909831797340401E-2</v>
      </c>
      <c r="T1540">
        <v>1.34596731427481E-2</v>
      </c>
      <c r="U1540">
        <v>1.5642047301505601E-2</v>
      </c>
      <c r="V1540">
        <v>121.269997</v>
      </c>
      <c r="W1540">
        <v>86.870002999999997</v>
      </c>
      <c r="X1540">
        <v>-0.142875625757338</v>
      </c>
      <c r="Y1540">
        <v>2.1460723821998401E-3</v>
      </c>
      <c r="Z1540">
        <v>0.79285075069022604</v>
      </c>
      <c r="AA1540">
        <v>2.8628929005231099</v>
      </c>
      <c r="AB1540">
        <v>2.9420127117744701</v>
      </c>
      <c r="AC1540" t="s">
        <v>262</v>
      </c>
      <c r="AD1540" t="s">
        <v>307</v>
      </c>
      <c r="AE1540" t="s">
        <v>62</v>
      </c>
      <c r="AF1540" t="s">
        <v>70</v>
      </c>
      <c r="AG1540" t="s">
        <v>308</v>
      </c>
      <c r="AH1540" s="45">
        <v>41246</v>
      </c>
      <c r="AI1540">
        <v>29534</v>
      </c>
      <c r="AK1540" t="s">
        <v>309</v>
      </c>
      <c r="AL1540" t="s">
        <v>310</v>
      </c>
      <c r="AM1540" t="s">
        <v>245</v>
      </c>
    </row>
    <row r="1541" spans="1:39" x14ac:dyDescent="0.3">
      <c r="A1541" s="1">
        <v>43567</v>
      </c>
      <c r="B1541" t="s">
        <v>13</v>
      </c>
      <c r="C1541" t="s">
        <v>246</v>
      </c>
      <c r="D1541">
        <v>1100</v>
      </c>
      <c r="E1541">
        <v>17</v>
      </c>
      <c r="F1541">
        <v>122.650002</v>
      </c>
      <c r="G1541">
        <v>123.150002</v>
      </c>
      <c r="H1541">
        <v>122.160004</v>
      </c>
      <c r="I1541">
        <v>122.379997</v>
      </c>
      <c r="J1541">
        <v>122.10016599999901</v>
      </c>
      <c r="K1541">
        <v>931700</v>
      </c>
      <c r="L1541">
        <v>2.56</v>
      </c>
      <c r="M1541">
        <v>-2.4516207716569901E-4</v>
      </c>
      <c r="N1541">
        <v>9.8098745836402599E-4</v>
      </c>
      <c r="O1541">
        <v>1.66024690110489E-2</v>
      </c>
      <c r="P1541">
        <v>5.56376025095233E-2</v>
      </c>
      <c r="Q1541">
        <v>0.244563037084256</v>
      </c>
      <c r="R1541">
        <v>4.6516586724734202E-3</v>
      </c>
      <c r="S1541">
        <v>1.9580989998036102E-2</v>
      </c>
      <c r="T1541">
        <v>1.2677724918456999E-2</v>
      </c>
      <c r="U1541">
        <v>1.5615435194486601E-2</v>
      </c>
      <c r="V1541">
        <v>123.5</v>
      </c>
      <c r="W1541">
        <v>86.870002999999997</v>
      </c>
      <c r="X1541">
        <v>-0.142875625757338</v>
      </c>
      <c r="Y1541">
        <v>6.5875784763498903E-3</v>
      </c>
      <c r="Z1541">
        <v>0.79562962826844097</v>
      </c>
      <c r="AA1541">
        <v>2.8495578625437701</v>
      </c>
      <c r="AB1541">
        <v>2.9333091467793402</v>
      </c>
      <c r="AC1541" t="s">
        <v>262</v>
      </c>
      <c r="AD1541" t="s">
        <v>307</v>
      </c>
      <c r="AE1541" t="s">
        <v>62</v>
      </c>
      <c r="AF1541" t="s">
        <v>70</v>
      </c>
      <c r="AG1541" t="s">
        <v>308</v>
      </c>
      <c r="AH1541" s="45">
        <v>41246</v>
      </c>
      <c r="AI1541">
        <v>29534</v>
      </c>
      <c r="AK1541" t="s">
        <v>309</v>
      </c>
      <c r="AL1541" t="s">
        <v>310</v>
      </c>
      <c r="AM1541" t="s">
        <v>245</v>
      </c>
    </row>
    <row r="1542" spans="1:39" x14ac:dyDescent="0.3">
      <c r="A1542" s="1">
        <v>43606</v>
      </c>
      <c r="B1542" t="s">
        <v>13</v>
      </c>
      <c r="C1542" t="s">
        <v>246</v>
      </c>
      <c r="D1542">
        <v>1800</v>
      </c>
      <c r="E1542">
        <v>17</v>
      </c>
      <c r="F1542">
        <v>120.410004</v>
      </c>
      <c r="G1542">
        <v>122.339996</v>
      </c>
      <c r="H1542">
        <v>119.519997</v>
      </c>
      <c r="I1542">
        <v>121.550003</v>
      </c>
      <c r="J1542">
        <v>121.27207199999999</v>
      </c>
      <c r="K1542">
        <v>2280000</v>
      </c>
      <c r="L1542">
        <v>2.4260000000000002</v>
      </c>
      <c r="M1542">
        <v>1.4335081604085699E-2</v>
      </c>
      <c r="N1542">
        <v>3.5761483928333199E-2</v>
      </c>
      <c r="O1542">
        <v>-1.6320256533723199E-2</v>
      </c>
      <c r="P1542">
        <v>2.39002879654884E-2</v>
      </c>
      <c r="Q1542">
        <v>0.239410448872132</v>
      </c>
      <c r="R1542">
        <v>7.3487569243215001E-3</v>
      </c>
      <c r="S1542">
        <v>1.1115825979092201E-2</v>
      </c>
      <c r="T1542">
        <v>1.34586396369563E-2</v>
      </c>
      <c r="U1542">
        <v>1.55136903571309E-2</v>
      </c>
      <c r="V1542">
        <v>126.839996</v>
      </c>
      <c r="W1542">
        <v>86.870002999999997</v>
      </c>
      <c r="X1542">
        <v>-0.142875625757338</v>
      </c>
      <c r="Y1542">
        <v>8.4599491109458805E-3</v>
      </c>
      <c r="Z1542">
        <v>0.79957413161465596</v>
      </c>
      <c r="AA1542">
        <v>2.8668714872637402</v>
      </c>
      <c r="AB1542">
        <v>2.8561800164431901</v>
      </c>
      <c r="AC1542" t="s">
        <v>262</v>
      </c>
      <c r="AD1542" t="s">
        <v>307</v>
      </c>
      <c r="AE1542" t="s">
        <v>62</v>
      </c>
      <c r="AF1542" t="s">
        <v>70</v>
      </c>
      <c r="AG1542" t="s">
        <v>308</v>
      </c>
      <c r="AH1542" s="45">
        <v>41246</v>
      </c>
      <c r="AI1542">
        <v>29534</v>
      </c>
      <c r="AK1542" t="s">
        <v>309</v>
      </c>
      <c r="AL1542" t="s">
        <v>310</v>
      </c>
      <c r="AM1542" t="s">
        <v>245</v>
      </c>
    </row>
    <row r="1543" spans="1:39" x14ac:dyDescent="0.3">
      <c r="A1543" s="1">
        <v>43627</v>
      </c>
      <c r="B1543" t="s">
        <v>13</v>
      </c>
      <c r="C1543" t="s">
        <v>246</v>
      </c>
      <c r="D1543">
        <v>1200</v>
      </c>
      <c r="E1543">
        <v>17</v>
      </c>
      <c r="F1543">
        <v>135.240005</v>
      </c>
      <c r="G1543">
        <v>135.91000399999999</v>
      </c>
      <c r="H1543">
        <v>134.63000500000001</v>
      </c>
      <c r="I1543">
        <v>135.509995</v>
      </c>
      <c r="J1543">
        <v>135.20015000000001</v>
      </c>
      <c r="K1543">
        <v>1679600</v>
      </c>
      <c r="L1543">
        <v>2.14</v>
      </c>
      <c r="M1543">
        <v>3.9928528665937298E-3</v>
      </c>
      <c r="N1543">
        <v>4.1511025462067003E-2</v>
      </c>
      <c r="O1543">
        <v>9.7186324157406995E-2</v>
      </c>
      <c r="P1543">
        <v>0.12742296164144401</v>
      </c>
      <c r="Q1543">
        <v>0.36723011507275899</v>
      </c>
      <c r="R1543">
        <v>4.8418928555755197E-3</v>
      </c>
      <c r="S1543">
        <v>1.8576391895505501E-2</v>
      </c>
      <c r="T1543">
        <v>1.64898258725262E-2</v>
      </c>
      <c r="U1543">
        <v>1.46997520790911E-2</v>
      </c>
      <c r="V1543">
        <v>135.91000399999999</v>
      </c>
      <c r="W1543">
        <v>94.349997999999999</v>
      </c>
      <c r="X1543">
        <v>-0.142875625757338</v>
      </c>
      <c r="Y1543">
        <v>-3.4994119269314301E-4</v>
      </c>
      <c r="Z1543">
        <v>0.76759176518148298</v>
      </c>
      <c r="AA1543">
        <v>4.5404770567497996</v>
      </c>
      <c r="AB1543">
        <v>4.5042069578203598</v>
      </c>
      <c r="AC1543" t="s">
        <v>262</v>
      </c>
      <c r="AD1543" t="s">
        <v>307</v>
      </c>
      <c r="AE1543" t="s">
        <v>62</v>
      </c>
      <c r="AF1543" t="s">
        <v>70</v>
      </c>
      <c r="AG1543" t="s">
        <v>308</v>
      </c>
      <c r="AH1543" s="45">
        <v>41246</v>
      </c>
      <c r="AI1543">
        <v>29534</v>
      </c>
      <c r="AK1543" t="s">
        <v>309</v>
      </c>
      <c r="AL1543" t="s">
        <v>310</v>
      </c>
      <c r="AM1543" t="s">
        <v>245</v>
      </c>
    </row>
    <row r="1544" spans="1:39" x14ac:dyDescent="0.3">
      <c r="A1544" s="1">
        <v>43635</v>
      </c>
      <c r="B1544" t="s">
        <v>13</v>
      </c>
      <c r="C1544" t="s">
        <v>246</v>
      </c>
      <c r="D1544">
        <v>900</v>
      </c>
      <c r="E1544">
        <v>17</v>
      </c>
      <c r="F1544">
        <v>137.050003</v>
      </c>
      <c r="G1544">
        <v>138.490005</v>
      </c>
      <c r="H1544">
        <v>135.66999799999999</v>
      </c>
      <c r="I1544">
        <v>138.16999799999999</v>
      </c>
      <c r="J1544">
        <v>137.85406499999999</v>
      </c>
      <c r="K1544">
        <v>1364600</v>
      </c>
      <c r="L1544">
        <v>2.0289999999999999</v>
      </c>
      <c r="M1544">
        <v>8.1389367999002999E-3</v>
      </c>
      <c r="N1544">
        <v>1.5535905363738899E-2</v>
      </c>
      <c r="O1544">
        <v>0.139410932728398</v>
      </c>
      <c r="P1544">
        <v>0.16781442113768499</v>
      </c>
      <c r="Q1544">
        <v>0.35513816876595899</v>
      </c>
      <c r="R1544">
        <v>4.8904378509720802E-3</v>
      </c>
      <c r="S1544">
        <v>1.6406472984235799E-2</v>
      </c>
      <c r="T1544">
        <v>1.25245237744231E-2</v>
      </c>
      <c r="U1544">
        <v>1.46799714084261E-2</v>
      </c>
      <c r="V1544">
        <v>138.490005</v>
      </c>
      <c r="W1544">
        <v>96.110000999999997</v>
      </c>
      <c r="X1544">
        <v>-0.140251692121659</v>
      </c>
      <c r="Y1544">
        <v>2.98071681438073E-3</v>
      </c>
      <c r="Z1544">
        <v>0.76852893738320704</v>
      </c>
      <c r="AA1544">
        <v>4.33266478160105</v>
      </c>
      <c r="AB1544">
        <v>4.3154638106476098</v>
      </c>
      <c r="AC1544" t="s">
        <v>262</v>
      </c>
      <c r="AD1544" t="s">
        <v>307</v>
      </c>
      <c r="AE1544" t="s">
        <v>62</v>
      </c>
      <c r="AF1544" t="s">
        <v>70</v>
      </c>
      <c r="AG1544" t="s">
        <v>308</v>
      </c>
      <c r="AH1544" s="45">
        <v>41246</v>
      </c>
      <c r="AI1544">
        <v>29534</v>
      </c>
      <c r="AK1544" t="s">
        <v>309</v>
      </c>
      <c r="AL1544" t="s">
        <v>310</v>
      </c>
      <c r="AM1544" t="s">
        <v>245</v>
      </c>
    </row>
    <row r="1545" spans="1:39" x14ac:dyDescent="0.3">
      <c r="A1545" s="1">
        <v>43573</v>
      </c>
      <c r="B1545" t="s">
        <v>13</v>
      </c>
      <c r="C1545" t="s">
        <v>239</v>
      </c>
      <c r="D1545">
        <v>3100</v>
      </c>
      <c r="E1545">
        <v>18</v>
      </c>
      <c r="F1545">
        <v>124.300003</v>
      </c>
      <c r="G1545">
        <v>124.769997</v>
      </c>
      <c r="H1545">
        <v>123.480003</v>
      </c>
      <c r="I1545">
        <v>123.550003</v>
      </c>
      <c r="J1545">
        <v>123.26750199999999</v>
      </c>
      <c r="K1545">
        <v>1837000</v>
      </c>
      <c r="L1545">
        <v>2.56</v>
      </c>
      <c r="M1545">
        <v>-6.0520489924085902E-3</v>
      </c>
      <c r="N1545">
        <v>9.2699041637130698E-3</v>
      </c>
      <c r="O1545">
        <v>5.5036812511574398E-2</v>
      </c>
      <c r="P1545">
        <v>9.8353341182017204E-2</v>
      </c>
      <c r="Q1545">
        <v>0.22068581393101699</v>
      </c>
      <c r="R1545">
        <v>6.83653772288391E-3</v>
      </c>
      <c r="S1545">
        <v>7.2631184075011897E-3</v>
      </c>
      <c r="T1545">
        <v>1.22662463796226E-2</v>
      </c>
      <c r="U1545">
        <v>1.5528860141958801E-2</v>
      </c>
      <c r="V1545">
        <v>124.83000199999999</v>
      </c>
      <c r="W1545">
        <v>86.870002999999997</v>
      </c>
      <c r="X1545">
        <v>-0.142875625757338</v>
      </c>
      <c r="Y1545">
        <v>1.5778467813143101E-3</v>
      </c>
      <c r="Z1545">
        <v>0.78404700821809603</v>
      </c>
      <c r="AA1545">
        <v>2.57010543192873</v>
      </c>
      <c r="AB1545">
        <v>2.8328228345711399</v>
      </c>
      <c r="AC1545" t="s">
        <v>263</v>
      </c>
      <c r="AD1545" t="s">
        <v>307</v>
      </c>
      <c r="AE1545" t="s">
        <v>62</v>
      </c>
      <c r="AF1545" t="s">
        <v>70</v>
      </c>
      <c r="AG1545" t="s">
        <v>308</v>
      </c>
      <c r="AH1545" s="45">
        <v>41246</v>
      </c>
      <c r="AI1545">
        <v>29534</v>
      </c>
      <c r="AK1545" t="s">
        <v>309</v>
      </c>
      <c r="AL1545" t="s">
        <v>310</v>
      </c>
      <c r="AM1545" t="s">
        <v>245</v>
      </c>
    </row>
    <row r="1546" spans="1:39" x14ac:dyDescent="0.3">
      <c r="A1546" s="1">
        <v>43579</v>
      </c>
      <c r="B1546" t="s">
        <v>13</v>
      </c>
      <c r="C1546" t="s">
        <v>246</v>
      </c>
      <c r="D1546">
        <v>1000</v>
      </c>
      <c r="E1546">
        <v>18</v>
      </c>
      <c r="F1546">
        <v>124.620003</v>
      </c>
      <c r="G1546">
        <v>126.480003</v>
      </c>
      <c r="H1546">
        <v>124.220001</v>
      </c>
      <c r="I1546">
        <v>126.040001</v>
      </c>
      <c r="J1546">
        <v>125.751801</v>
      </c>
      <c r="K1546">
        <v>1382800</v>
      </c>
      <c r="L1546">
        <v>2.5219999999999998</v>
      </c>
      <c r="M1546">
        <v>1.4464579735148E-2</v>
      </c>
      <c r="N1546">
        <v>1.8740033994761599E-2</v>
      </c>
      <c r="O1546">
        <v>7.3030279481222093E-2</v>
      </c>
      <c r="P1546">
        <v>0.106617792231783</v>
      </c>
      <c r="Q1546">
        <v>0.27279366377653802</v>
      </c>
      <c r="R1546">
        <v>7.5544465852051103E-3</v>
      </c>
      <c r="S1546">
        <v>7.5508131270189604E-3</v>
      </c>
      <c r="T1546">
        <v>1.22786927393253E-2</v>
      </c>
      <c r="U1546">
        <v>1.54266964278649E-2</v>
      </c>
      <c r="V1546">
        <v>126.480003</v>
      </c>
      <c r="W1546">
        <v>86.870002999999997</v>
      </c>
      <c r="X1546">
        <v>-0.142875625757338</v>
      </c>
      <c r="Y1546">
        <v>-2.1941687255359501E-3</v>
      </c>
      <c r="Z1546">
        <v>0.77089829616230499</v>
      </c>
      <c r="AA1546">
        <v>3.2791232159869299</v>
      </c>
      <c r="AB1546">
        <v>2.8852236063960102</v>
      </c>
      <c r="AC1546" t="s">
        <v>263</v>
      </c>
      <c r="AD1546" t="s">
        <v>307</v>
      </c>
      <c r="AE1546" t="s">
        <v>62</v>
      </c>
      <c r="AF1546" t="s">
        <v>70</v>
      </c>
      <c r="AG1546" t="s">
        <v>308</v>
      </c>
      <c r="AH1546" s="45">
        <v>41246</v>
      </c>
      <c r="AI1546">
        <v>29534</v>
      </c>
      <c r="AK1546" t="s">
        <v>309</v>
      </c>
      <c r="AL1546" t="s">
        <v>310</v>
      </c>
      <c r="AM1546" t="s">
        <v>245</v>
      </c>
    </row>
    <row r="1547" spans="1:39" x14ac:dyDescent="0.3">
      <c r="A1547" s="1">
        <v>43584</v>
      </c>
      <c r="B1547" t="s">
        <v>13</v>
      </c>
      <c r="C1547" t="s">
        <v>246</v>
      </c>
      <c r="D1547">
        <v>1500</v>
      </c>
      <c r="E1547">
        <v>18</v>
      </c>
      <c r="F1547">
        <v>125.05999799999999</v>
      </c>
      <c r="G1547">
        <v>125.57</v>
      </c>
      <c r="H1547">
        <v>124.480003</v>
      </c>
      <c r="I1547">
        <v>125.099998</v>
      </c>
      <c r="J1547">
        <v>124.81395000000001</v>
      </c>
      <c r="K1547">
        <v>958300</v>
      </c>
      <c r="L1547">
        <v>2.536</v>
      </c>
      <c r="M1547">
        <v>-1.2781824397741599E-3</v>
      </c>
      <c r="N1547">
        <v>1.2386535786131201E-2</v>
      </c>
      <c r="O1547">
        <v>5.5043831765486703E-2</v>
      </c>
      <c r="P1547">
        <v>9.4476861482582594E-2</v>
      </c>
      <c r="Q1547">
        <v>0.24469899951730001</v>
      </c>
      <c r="R1547">
        <v>8.6010820047867104E-3</v>
      </c>
      <c r="S1547">
        <v>7.78403946934564E-3</v>
      </c>
      <c r="T1547">
        <v>1.23499602697618E-2</v>
      </c>
      <c r="U1547">
        <v>1.53999903889843E-2</v>
      </c>
      <c r="V1547">
        <v>126.839996</v>
      </c>
      <c r="W1547">
        <v>86.870002999999997</v>
      </c>
      <c r="X1547">
        <v>-0.142875625757338</v>
      </c>
      <c r="Y1547">
        <v>1.07094833958194E-3</v>
      </c>
      <c r="Z1547">
        <v>0.76857838548542801</v>
      </c>
      <c r="AA1547">
        <v>2.9126442817668998</v>
      </c>
      <c r="AB1547">
        <v>3.17483880111276</v>
      </c>
      <c r="AC1547" t="s">
        <v>263</v>
      </c>
      <c r="AD1547" t="s">
        <v>307</v>
      </c>
      <c r="AE1547" t="s">
        <v>62</v>
      </c>
      <c r="AF1547" t="s">
        <v>70</v>
      </c>
      <c r="AG1547" t="s">
        <v>308</v>
      </c>
      <c r="AH1547" s="45">
        <v>41246</v>
      </c>
      <c r="AI1547">
        <v>29534</v>
      </c>
      <c r="AK1547" t="s">
        <v>309</v>
      </c>
      <c r="AL1547" t="s">
        <v>310</v>
      </c>
      <c r="AM1547" t="s">
        <v>245</v>
      </c>
    </row>
    <row r="1548" spans="1:39" x14ac:dyDescent="0.3">
      <c r="A1548" s="1">
        <v>43608</v>
      </c>
      <c r="B1548" t="s">
        <v>13</v>
      </c>
      <c r="C1548" t="s">
        <v>246</v>
      </c>
      <c r="D1548">
        <v>1100</v>
      </c>
      <c r="E1548">
        <v>18</v>
      </c>
      <c r="F1548">
        <v>121.480003</v>
      </c>
      <c r="G1548">
        <v>121.839996</v>
      </c>
      <c r="H1548">
        <v>120.150002</v>
      </c>
      <c r="I1548">
        <v>120.639999</v>
      </c>
      <c r="J1548">
        <v>120.36415100000001</v>
      </c>
      <c r="K1548">
        <v>1439300</v>
      </c>
      <c r="L1548">
        <v>2.2959999999999998</v>
      </c>
      <c r="M1548">
        <v>-1.1619892833229501E-2</v>
      </c>
      <c r="N1548">
        <v>7.65518463114148E-3</v>
      </c>
      <c r="O1548">
        <v>-2.9323811840534401E-2</v>
      </c>
      <c r="P1548">
        <v>2.1525089579004699E-2</v>
      </c>
      <c r="Q1548">
        <v>0.23520929971363999</v>
      </c>
      <c r="R1548">
        <v>9.6242646224414096E-3</v>
      </c>
      <c r="S1548">
        <v>1.13188351045255E-2</v>
      </c>
      <c r="T1548">
        <v>1.35382198852734E-2</v>
      </c>
      <c r="U1548">
        <v>1.5522290690005399E-2</v>
      </c>
      <c r="V1548">
        <v>126.839996</v>
      </c>
      <c r="W1548">
        <v>86.870002999999997</v>
      </c>
      <c r="X1548">
        <v>-0.142875625757338</v>
      </c>
      <c r="Y1548">
        <v>-1.1985692488440201E-2</v>
      </c>
      <c r="Z1548">
        <v>0.79994064947751298</v>
      </c>
      <c r="AA1548">
        <v>2.83025963517004</v>
      </c>
      <c r="AB1548">
        <v>2.8064842270478398</v>
      </c>
      <c r="AC1548" t="s">
        <v>263</v>
      </c>
      <c r="AD1548" t="s">
        <v>307</v>
      </c>
      <c r="AE1548" t="s">
        <v>62</v>
      </c>
      <c r="AF1548" t="s">
        <v>70</v>
      </c>
      <c r="AG1548" t="s">
        <v>308</v>
      </c>
      <c r="AH1548" s="45">
        <v>41246</v>
      </c>
      <c r="AI1548">
        <v>29534</v>
      </c>
      <c r="AK1548" t="s">
        <v>309</v>
      </c>
      <c r="AL1548" t="s">
        <v>310</v>
      </c>
      <c r="AM1548" t="s">
        <v>245</v>
      </c>
    </row>
    <row r="1549" spans="1:39" x14ac:dyDescent="0.3">
      <c r="A1549" s="1">
        <v>43623</v>
      </c>
      <c r="B1549" t="s">
        <v>13</v>
      </c>
      <c r="C1549" t="s">
        <v>239</v>
      </c>
      <c r="D1549">
        <v>1600</v>
      </c>
      <c r="E1549">
        <v>18</v>
      </c>
      <c r="F1549">
        <v>132.25</v>
      </c>
      <c r="G1549">
        <v>133.429993</v>
      </c>
      <c r="H1549">
        <v>132.19000199999999</v>
      </c>
      <c r="I1549">
        <v>133.14999399999999</v>
      </c>
      <c r="J1549">
        <v>132.84553500000001</v>
      </c>
      <c r="K1549">
        <v>1271600</v>
      </c>
      <c r="L1549">
        <v>2.0840000000000001</v>
      </c>
      <c r="M1549">
        <v>1.2773501923176301E-2</v>
      </c>
      <c r="N1549">
        <v>4.5086845763403903E-2</v>
      </c>
      <c r="O1549">
        <v>8.5408120649000899E-2</v>
      </c>
      <c r="P1549">
        <v>0.117406665537976</v>
      </c>
      <c r="Q1549">
        <v>0.352510065525171</v>
      </c>
      <c r="R1549">
        <v>4.2246390241336401E-3</v>
      </c>
      <c r="S1549">
        <v>1.84842780494156E-2</v>
      </c>
      <c r="T1549">
        <v>1.6445620112945002E-2</v>
      </c>
      <c r="U1549">
        <v>1.4706076799977E-2</v>
      </c>
      <c r="V1549">
        <v>133.429993</v>
      </c>
      <c r="W1549">
        <v>93.080001999999993</v>
      </c>
      <c r="X1549">
        <v>-0.142875625757338</v>
      </c>
      <c r="Y1549">
        <v>1.0442979367750601E-2</v>
      </c>
      <c r="Z1549">
        <v>0.76731042161150698</v>
      </c>
      <c r="AA1549">
        <v>4.3905272753971598</v>
      </c>
      <c r="AB1549">
        <v>4.6434729863988196</v>
      </c>
      <c r="AC1549" t="s">
        <v>263</v>
      </c>
      <c r="AD1549" t="s">
        <v>307</v>
      </c>
      <c r="AE1549" t="s">
        <v>62</v>
      </c>
      <c r="AF1549" t="s">
        <v>70</v>
      </c>
      <c r="AG1549" t="s">
        <v>308</v>
      </c>
      <c r="AH1549" s="45">
        <v>41246</v>
      </c>
      <c r="AI1549">
        <v>29534</v>
      </c>
      <c r="AK1549" t="s">
        <v>309</v>
      </c>
      <c r="AL1549" t="s">
        <v>310</v>
      </c>
      <c r="AM1549" t="s">
        <v>245</v>
      </c>
    </row>
    <row r="1550" spans="1:39" x14ac:dyDescent="0.3">
      <c r="A1550" s="1">
        <v>43636</v>
      </c>
      <c r="B1550" t="s">
        <v>13</v>
      </c>
      <c r="C1550" t="s">
        <v>239</v>
      </c>
      <c r="D1550">
        <v>2200</v>
      </c>
      <c r="E1550">
        <v>18</v>
      </c>
      <c r="F1550">
        <v>139</v>
      </c>
      <c r="G1550">
        <v>139.03999299999899</v>
      </c>
      <c r="H1550">
        <v>138.08999599999899</v>
      </c>
      <c r="I1550">
        <v>138.80999800000001</v>
      </c>
      <c r="J1550">
        <v>138.49259900000001</v>
      </c>
      <c r="K1550">
        <v>1357200</v>
      </c>
      <c r="L1550">
        <v>2.0009999999999999</v>
      </c>
      <c r="M1550">
        <v>4.62126176692683E-3</v>
      </c>
      <c r="N1550">
        <v>2.0745306088199401E-2</v>
      </c>
      <c r="O1550">
        <v>0.14711541861632599</v>
      </c>
      <c r="P1550">
        <v>0.16656203372288</v>
      </c>
      <c r="Q1550">
        <v>0.36498024170642501</v>
      </c>
      <c r="R1550">
        <v>4.4405801574109102E-3</v>
      </c>
      <c r="S1550">
        <v>1.6277543125029201E-2</v>
      </c>
      <c r="T1550">
        <v>1.25203399473001E-2</v>
      </c>
      <c r="U1550">
        <v>1.46753534957581E-2</v>
      </c>
      <c r="V1550">
        <v>139.03999299999899</v>
      </c>
      <c r="W1550">
        <v>96.370002999999997</v>
      </c>
      <c r="X1550">
        <v>-0.140251692121659</v>
      </c>
      <c r="Y1550">
        <v>9.4276054361659405E-3</v>
      </c>
      <c r="Z1550">
        <v>0.76642083880798495</v>
      </c>
      <c r="AA1550">
        <v>4.4514250908545803</v>
      </c>
      <c r="AB1550">
        <v>4.3416850767466002</v>
      </c>
      <c r="AC1550" t="s">
        <v>263</v>
      </c>
      <c r="AD1550" t="s">
        <v>307</v>
      </c>
      <c r="AE1550" t="s">
        <v>62</v>
      </c>
      <c r="AF1550" t="s">
        <v>70</v>
      </c>
      <c r="AG1550" t="s">
        <v>308</v>
      </c>
      <c r="AH1550" s="45">
        <v>41246</v>
      </c>
      <c r="AI1550">
        <v>29534</v>
      </c>
      <c r="AK1550" t="s">
        <v>309</v>
      </c>
      <c r="AL1550" t="s">
        <v>310</v>
      </c>
      <c r="AM1550" t="s">
        <v>245</v>
      </c>
    </row>
    <row r="1551" spans="1:39" x14ac:dyDescent="0.3">
      <c r="A1551" s="1">
        <v>43573</v>
      </c>
      <c r="B1551" t="s">
        <v>13</v>
      </c>
      <c r="C1551" t="s">
        <v>246</v>
      </c>
      <c r="D1551">
        <v>1100</v>
      </c>
      <c r="E1551">
        <v>19</v>
      </c>
      <c r="F1551">
        <v>124.300003</v>
      </c>
      <c r="G1551">
        <v>124.769997</v>
      </c>
      <c r="H1551">
        <v>123.480003</v>
      </c>
      <c r="I1551">
        <v>123.550003</v>
      </c>
      <c r="J1551">
        <v>123.26750199999999</v>
      </c>
      <c r="K1551">
        <v>1837000</v>
      </c>
      <c r="L1551">
        <v>2.56</v>
      </c>
      <c r="M1551">
        <v>-6.0520489924085902E-3</v>
      </c>
      <c r="N1551">
        <v>9.2699041637130698E-3</v>
      </c>
      <c r="O1551">
        <v>5.5036812511574398E-2</v>
      </c>
      <c r="P1551">
        <v>9.8353341182017204E-2</v>
      </c>
      <c r="Q1551">
        <v>0.22068581393101699</v>
      </c>
      <c r="R1551">
        <v>6.83653772288391E-3</v>
      </c>
      <c r="S1551">
        <v>7.2631184075011897E-3</v>
      </c>
      <c r="T1551">
        <v>1.22662463796226E-2</v>
      </c>
      <c r="U1551">
        <v>1.5528860141958801E-2</v>
      </c>
      <c r="V1551">
        <v>124.83000199999999</v>
      </c>
      <c r="W1551">
        <v>86.870002999999997</v>
      </c>
      <c r="X1551">
        <v>-0.142875625757338</v>
      </c>
      <c r="Y1551">
        <v>1.5778467813143101E-3</v>
      </c>
      <c r="Z1551">
        <v>0.78404700821809603</v>
      </c>
      <c r="AA1551">
        <v>2.57010543192873</v>
      </c>
      <c r="AB1551">
        <v>2.8328228345711399</v>
      </c>
      <c r="AC1551" t="s">
        <v>264</v>
      </c>
      <c r="AD1551" t="s">
        <v>307</v>
      </c>
      <c r="AE1551" t="s">
        <v>62</v>
      </c>
      <c r="AF1551" t="s">
        <v>70</v>
      </c>
      <c r="AG1551" t="s">
        <v>308</v>
      </c>
      <c r="AH1551" s="45">
        <v>41246</v>
      </c>
      <c r="AI1551">
        <v>29534</v>
      </c>
      <c r="AK1551" t="s">
        <v>309</v>
      </c>
      <c r="AL1551" t="s">
        <v>310</v>
      </c>
      <c r="AM1551" t="s">
        <v>245</v>
      </c>
    </row>
    <row r="1552" spans="1:39" x14ac:dyDescent="0.3">
      <c r="A1552" s="1">
        <v>43581</v>
      </c>
      <c r="B1552" t="s">
        <v>13</v>
      </c>
      <c r="C1552" t="s">
        <v>239</v>
      </c>
      <c r="D1552">
        <v>2100</v>
      </c>
      <c r="E1552">
        <v>19</v>
      </c>
      <c r="F1552">
        <v>124.83000199999999</v>
      </c>
      <c r="G1552">
        <v>125.970001</v>
      </c>
      <c r="H1552">
        <v>123.790001</v>
      </c>
      <c r="I1552">
        <v>125.260002</v>
      </c>
      <c r="J1552">
        <v>124.97358699999999</v>
      </c>
      <c r="K1552">
        <v>1432600</v>
      </c>
      <c r="L1552">
        <v>2.5049999999999999</v>
      </c>
      <c r="M1552">
        <v>-8.9016637225316497E-3</v>
      </c>
      <c r="N1552">
        <v>1.37456040764926E-2</v>
      </c>
      <c r="O1552">
        <v>5.5816763745250297E-2</v>
      </c>
      <c r="P1552">
        <v>9.5054305668757597E-2</v>
      </c>
      <c r="Q1552">
        <v>0.26411501375171198</v>
      </c>
      <c r="R1552">
        <v>8.4732544847659595E-3</v>
      </c>
      <c r="S1552">
        <v>7.7678927457841499E-3</v>
      </c>
      <c r="T1552">
        <v>1.23480795423637E-2</v>
      </c>
      <c r="U1552">
        <v>1.54372176592783E-2</v>
      </c>
      <c r="V1552">
        <v>126.839996</v>
      </c>
      <c r="W1552">
        <v>86.870002999999997</v>
      </c>
      <c r="X1552">
        <v>-0.142875625757338</v>
      </c>
      <c r="Y1552">
        <v>4.6743503443647796E-3</v>
      </c>
      <c r="Z1552">
        <v>0.77290152481707697</v>
      </c>
      <c r="AA1552">
        <v>3.1716565145622</v>
      </c>
      <c r="AB1552">
        <v>3.1386768496138999</v>
      </c>
      <c r="AC1552" t="s">
        <v>264</v>
      </c>
      <c r="AD1552" t="s">
        <v>307</v>
      </c>
      <c r="AE1552" t="s">
        <v>62</v>
      </c>
      <c r="AF1552" t="s">
        <v>70</v>
      </c>
      <c r="AG1552" t="s">
        <v>308</v>
      </c>
      <c r="AH1552" s="45">
        <v>41246</v>
      </c>
      <c r="AI1552">
        <v>29534</v>
      </c>
      <c r="AK1552" t="s">
        <v>309</v>
      </c>
      <c r="AL1552" t="s">
        <v>310</v>
      </c>
      <c r="AM1552" t="s">
        <v>245</v>
      </c>
    </row>
    <row r="1553" spans="1:39" x14ac:dyDescent="0.3">
      <c r="A1553" s="1">
        <v>43606</v>
      </c>
      <c r="B1553" t="s">
        <v>13</v>
      </c>
      <c r="C1553" t="s">
        <v>246</v>
      </c>
      <c r="D1553">
        <v>1700</v>
      </c>
      <c r="E1553">
        <v>19</v>
      </c>
      <c r="F1553">
        <v>120.410004</v>
      </c>
      <c r="G1553">
        <v>122.339996</v>
      </c>
      <c r="H1553">
        <v>119.519997</v>
      </c>
      <c r="I1553">
        <v>121.550003</v>
      </c>
      <c r="J1553">
        <v>121.27207199999999</v>
      </c>
      <c r="K1553">
        <v>2280000</v>
      </c>
      <c r="L1553">
        <v>2.4260000000000002</v>
      </c>
      <c r="M1553">
        <v>1.4335081604085699E-2</v>
      </c>
      <c r="N1553">
        <v>3.5761483928333199E-2</v>
      </c>
      <c r="O1553">
        <v>-1.6320256533723199E-2</v>
      </c>
      <c r="P1553">
        <v>2.39002879654884E-2</v>
      </c>
      <c r="Q1553">
        <v>0.239410448872132</v>
      </c>
      <c r="R1553">
        <v>7.3487569243215001E-3</v>
      </c>
      <c r="S1553">
        <v>1.1115825979092201E-2</v>
      </c>
      <c r="T1553">
        <v>1.34586396369563E-2</v>
      </c>
      <c r="U1553">
        <v>1.55136903571309E-2</v>
      </c>
      <c r="V1553">
        <v>126.839996</v>
      </c>
      <c r="W1553">
        <v>86.870002999999997</v>
      </c>
      <c r="X1553">
        <v>-0.142875625757338</v>
      </c>
      <c r="Y1553">
        <v>8.4599491109458805E-3</v>
      </c>
      <c r="Z1553">
        <v>0.79957413161465596</v>
      </c>
      <c r="AA1553">
        <v>2.8668714872637402</v>
      </c>
      <c r="AB1553">
        <v>2.8561800164431901</v>
      </c>
      <c r="AC1553" t="s">
        <v>264</v>
      </c>
      <c r="AD1553" t="s">
        <v>307</v>
      </c>
      <c r="AE1553" t="s">
        <v>62</v>
      </c>
      <c r="AF1553" t="s">
        <v>70</v>
      </c>
      <c r="AG1553" t="s">
        <v>308</v>
      </c>
      <c r="AH1553" s="45">
        <v>41246</v>
      </c>
      <c r="AI1553">
        <v>29534</v>
      </c>
      <c r="AK1553" t="s">
        <v>309</v>
      </c>
      <c r="AL1553" t="s">
        <v>310</v>
      </c>
      <c r="AM1553" t="s">
        <v>245</v>
      </c>
    </row>
    <row r="1554" spans="1:39" x14ac:dyDescent="0.3">
      <c r="A1554" s="1">
        <v>43609</v>
      </c>
      <c r="B1554" t="s">
        <v>13</v>
      </c>
      <c r="C1554" t="s">
        <v>246</v>
      </c>
      <c r="D1554">
        <v>1300</v>
      </c>
      <c r="E1554">
        <v>19</v>
      </c>
      <c r="F1554">
        <v>121.169997999999</v>
      </c>
      <c r="G1554">
        <v>122.169997999999</v>
      </c>
      <c r="H1554">
        <v>120.739998</v>
      </c>
      <c r="I1554">
        <v>121.959999</v>
      </c>
      <c r="J1554">
        <v>121.681129</v>
      </c>
      <c r="K1554">
        <v>1157200</v>
      </c>
      <c r="L1554">
        <v>2.3239999999999998</v>
      </c>
      <c r="M1554">
        <v>1.0882186974032201E-2</v>
      </c>
      <c r="N1554">
        <v>1.4619233462067199E-2</v>
      </c>
      <c r="O1554">
        <v>-3.2906204601650203E-2</v>
      </c>
      <c r="P1554">
        <v>2.9202393642788201E-2</v>
      </c>
      <c r="Q1554">
        <v>0.24744094371178901</v>
      </c>
      <c r="R1554">
        <v>1.0518460413293899E-2</v>
      </c>
      <c r="S1554">
        <v>1.1104484782339099E-2</v>
      </c>
      <c r="T1554">
        <v>1.3598825627019299E-2</v>
      </c>
      <c r="U1554">
        <v>1.55342434391409E-2</v>
      </c>
      <c r="V1554">
        <v>126.839996</v>
      </c>
      <c r="W1554">
        <v>86.870002999999997</v>
      </c>
      <c r="X1554">
        <v>-0.142875625757338</v>
      </c>
      <c r="Y1554">
        <v>1.3526439988342199E-3</v>
      </c>
      <c r="Z1554">
        <v>0.80105605960745296</v>
      </c>
      <c r="AA1554">
        <v>2.9926984211214198</v>
      </c>
      <c r="AB1554">
        <v>2.8469627747191502</v>
      </c>
      <c r="AC1554" t="s">
        <v>264</v>
      </c>
      <c r="AD1554" t="s">
        <v>307</v>
      </c>
      <c r="AE1554" t="s">
        <v>62</v>
      </c>
      <c r="AF1554" t="s">
        <v>70</v>
      </c>
      <c r="AG1554" t="s">
        <v>308</v>
      </c>
      <c r="AH1554" s="45">
        <v>41246</v>
      </c>
      <c r="AI1554">
        <v>29534</v>
      </c>
      <c r="AK1554" t="s">
        <v>309</v>
      </c>
      <c r="AL1554" t="s">
        <v>310</v>
      </c>
      <c r="AM1554" t="s">
        <v>245</v>
      </c>
    </row>
    <row r="1555" spans="1:39" x14ac:dyDescent="0.3">
      <c r="A1555" s="1">
        <v>43615</v>
      </c>
      <c r="B1555" t="s">
        <v>13</v>
      </c>
      <c r="C1555" t="s">
        <v>239</v>
      </c>
      <c r="D1555">
        <v>900</v>
      </c>
      <c r="E1555">
        <v>19</v>
      </c>
      <c r="F1555">
        <v>124.790001</v>
      </c>
      <c r="G1555">
        <v>128.070007</v>
      </c>
      <c r="H1555">
        <v>122.769997</v>
      </c>
      <c r="I1555">
        <v>127</v>
      </c>
      <c r="J1555">
        <v>126.70961</v>
      </c>
      <c r="K1555">
        <v>5519000</v>
      </c>
      <c r="L1555">
        <v>2.2269999999999999</v>
      </c>
      <c r="M1555">
        <v>6.9189755516020995E-2</v>
      </c>
      <c r="N1555">
        <v>3.97563007092454E-2</v>
      </c>
      <c r="O1555">
        <v>1.5073704376984199E-2</v>
      </c>
      <c r="P1555">
        <v>7.2225752998463802E-2</v>
      </c>
      <c r="Q1555">
        <v>0.28835044292631101</v>
      </c>
      <c r="R1555">
        <v>3.5867259235825601E-2</v>
      </c>
      <c r="S1555">
        <v>1.9209089418993699E-2</v>
      </c>
      <c r="T1555">
        <v>1.6355600826911801E-2</v>
      </c>
      <c r="U1555">
        <v>1.6169418454422001E-2</v>
      </c>
      <c r="V1555">
        <v>128.070007</v>
      </c>
      <c r="W1555">
        <v>86.870002999999997</v>
      </c>
      <c r="X1555">
        <v>-0.142875625757338</v>
      </c>
      <c r="Y1555">
        <v>2.0962723552933101E-3</v>
      </c>
      <c r="Z1555">
        <v>0.815703067148284</v>
      </c>
      <c r="AA1555">
        <v>3.55598719681312</v>
      </c>
      <c r="AB1555">
        <v>2.9303974866148899</v>
      </c>
      <c r="AC1555" t="s">
        <v>264</v>
      </c>
      <c r="AD1555" t="s">
        <v>307</v>
      </c>
      <c r="AE1555" t="s">
        <v>62</v>
      </c>
      <c r="AF1555" t="s">
        <v>70</v>
      </c>
      <c r="AG1555" t="s">
        <v>308</v>
      </c>
      <c r="AH1555" s="45">
        <v>41246</v>
      </c>
      <c r="AI1555">
        <v>29534</v>
      </c>
      <c r="AK1555" t="s">
        <v>309</v>
      </c>
      <c r="AL1555" t="s">
        <v>310</v>
      </c>
      <c r="AM1555" t="s">
        <v>245</v>
      </c>
    </row>
    <row r="1556" spans="1:39" x14ac:dyDescent="0.3">
      <c r="A1556" s="1">
        <v>43644</v>
      </c>
      <c r="B1556" t="s">
        <v>13</v>
      </c>
      <c r="C1556" t="s">
        <v>239</v>
      </c>
      <c r="D1556">
        <v>1800</v>
      </c>
      <c r="E1556">
        <v>19</v>
      </c>
      <c r="F1556">
        <v>136.13999899999999</v>
      </c>
      <c r="G1556">
        <v>136.429993</v>
      </c>
      <c r="H1556">
        <v>134.570007</v>
      </c>
      <c r="I1556">
        <v>135.16000399999999</v>
      </c>
      <c r="J1556">
        <v>134.85095200000001</v>
      </c>
      <c r="K1556">
        <v>2526800</v>
      </c>
      <c r="L1556">
        <v>2</v>
      </c>
      <c r="M1556">
        <v>-9.5722731756232807E-3</v>
      </c>
      <c r="N1556">
        <v>-2.64306999099123E-2</v>
      </c>
      <c r="O1556">
        <v>0.13146193186112301</v>
      </c>
      <c r="P1556">
        <v>0.12743187879179399</v>
      </c>
      <c r="Q1556">
        <v>0.32568671917152398</v>
      </c>
      <c r="R1556">
        <v>6.5782280722004802E-3</v>
      </c>
      <c r="S1556">
        <v>1.5702772195803998E-2</v>
      </c>
      <c r="T1556">
        <v>1.2736698815236799E-2</v>
      </c>
      <c r="U1556">
        <v>1.4667938390096599E-2</v>
      </c>
      <c r="V1556">
        <v>139.779999</v>
      </c>
      <c r="W1556">
        <v>96.370002999999997</v>
      </c>
      <c r="X1556">
        <v>-0.140251692121659</v>
      </c>
      <c r="Y1556">
        <v>5.7409418775350302E-3</v>
      </c>
      <c r="Z1556">
        <v>0.772302603747272</v>
      </c>
      <c r="AA1556">
        <v>3.9575205176272501</v>
      </c>
      <c r="AB1556">
        <v>3.9362338998178301</v>
      </c>
      <c r="AC1556" t="s">
        <v>264</v>
      </c>
      <c r="AD1556" t="s">
        <v>307</v>
      </c>
      <c r="AE1556" t="s">
        <v>62</v>
      </c>
      <c r="AF1556" t="s">
        <v>70</v>
      </c>
      <c r="AG1556" t="s">
        <v>308</v>
      </c>
      <c r="AH1556" s="45">
        <v>41246</v>
      </c>
      <c r="AI1556">
        <v>29534</v>
      </c>
      <c r="AK1556" t="s">
        <v>309</v>
      </c>
      <c r="AL1556" t="s">
        <v>310</v>
      </c>
      <c r="AM1556" t="s">
        <v>245</v>
      </c>
    </row>
    <row r="1557" spans="1:39" x14ac:dyDescent="0.3">
      <c r="A1557" s="1">
        <v>43591</v>
      </c>
      <c r="B1557" t="s">
        <v>13</v>
      </c>
      <c r="C1557" t="s">
        <v>246</v>
      </c>
      <c r="D1557">
        <v>2600</v>
      </c>
      <c r="E1557">
        <v>20</v>
      </c>
      <c r="F1557">
        <v>123.160004</v>
      </c>
      <c r="G1557">
        <v>124.669997999999</v>
      </c>
      <c r="H1557">
        <v>122.82</v>
      </c>
      <c r="I1557">
        <v>124.360001</v>
      </c>
      <c r="J1557">
        <v>124.07564499999999</v>
      </c>
      <c r="K1557">
        <v>1191900</v>
      </c>
      <c r="L1557">
        <v>2.5</v>
      </c>
      <c r="M1557">
        <v>-2.7302387691376501E-3</v>
      </c>
      <c r="N1557">
        <v>-5.9328086060308899E-3</v>
      </c>
      <c r="O1557">
        <v>5.3670260917348299E-2</v>
      </c>
      <c r="P1557">
        <v>6.6702304764845399E-2</v>
      </c>
      <c r="Q1557">
        <v>0.26672063467698398</v>
      </c>
      <c r="R1557">
        <v>1.0433341269304199E-2</v>
      </c>
      <c r="S1557">
        <v>8.7435244844680394E-3</v>
      </c>
      <c r="T1557">
        <v>1.25165827467268E-2</v>
      </c>
      <c r="U1557">
        <v>1.53994450875546E-2</v>
      </c>
      <c r="V1557">
        <v>126.839996</v>
      </c>
      <c r="W1557">
        <v>86.870002999999997</v>
      </c>
      <c r="X1557">
        <v>-0.142875625757338</v>
      </c>
      <c r="Y1557">
        <v>-4.4810132310555703E-3</v>
      </c>
      <c r="Z1557">
        <v>0.76601631397275705</v>
      </c>
      <c r="AA1557">
        <v>3.21437276957771</v>
      </c>
      <c r="AB1557">
        <v>3.1768750185861001</v>
      </c>
      <c r="AC1557" t="s">
        <v>265</v>
      </c>
      <c r="AD1557" t="s">
        <v>307</v>
      </c>
      <c r="AE1557" t="s">
        <v>62</v>
      </c>
      <c r="AF1557" t="s">
        <v>70</v>
      </c>
      <c r="AG1557" t="s">
        <v>308</v>
      </c>
      <c r="AH1557" s="45">
        <v>41246</v>
      </c>
      <c r="AI1557">
        <v>29534</v>
      </c>
      <c r="AK1557" t="s">
        <v>309</v>
      </c>
      <c r="AL1557" t="s">
        <v>310</v>
      </c>
      <c r="AM1557" t="s">
        <v>245</v>
      </c>
    </row>
    <row r="1558" spans="1:39" x14ac:dyDescent="0.3">
      <c r="A1558" s="1">
        <v>43615</v>
      </c>
      <c r="B1558" t="s">
        <v>13</v>
      </c>
      <c r="C1558" t="s">
        <v>246</v>
      </c>
      <c r="D1558">
        <v>1700</v>
      </c>
      <c r="E1558">
        <v>20</v>
      </c>
      <c r="F1558">
        <v>124.790001</v>
      </c>
      <c r="G1558">
        <v>128.070007</v>
      </c>
      <c r="H1558">
        <v>122.769997</v>
      </c>
      <c r="I1558">
        <v>127</v>
      </c>
      <c r="J1558">
        <v>126.70961</v>
      </c>
      <c r="K1558">
        <v>5519000</v>
      </c>
      <c r="L1558">
        <v>2.2269999999999999</v>
      </c>
      <c r="M1558">
        <v>6.9189755516020995E-2</v>
      </c>
      <c r="N1558">
        <v>3.97563007092454E-2</v>
      </c>
      <c r="O1558">
        <v>1.5073704376984199E-2</v>
      </c>
      <c r="P1558">
        <v>7.2225752998463802E-2</v>
      </c>
      <c r="Q1558">
        <v>0.28835044292631101</v>
      </c>
      <c r="R1558">
        <v>3.5867259235825601E-2</v>
      </c>
      <c r="S1558">
        <v>1.9209089418993699E-2</v>
      </c>
      <c r="T1558">
        <v>1.6355600826911801E-2</v>
      </c>
      <c r="U1558">
        <v>1.6169418454422001E-2</v>
      </c>
      <c r="V1558">
        <v>128.070007</v>
      </c>
      <c r="W1558">
        <v>86.870002999999997</v>
      </c>
      <c r="X1558">
        <v>-0.142875625757338</v>
      </c>
      <c r="Y1558">
        <v>2.0962723552933101E-3</v>
      </c>
      <c r="Z1558">
        <v>0.815703067148284</v>
      </c>
      <c r="AA1558">
        <v>3.55598719681312</v>
      </c>
      <c r="AB1558">
        <v>2.9303974866148899</v>
      </c>
      <c r="AC1558" t="s">
        <v>265</v>
      </c>
      <c r="AD1558" t="s">
        <v>307</v>
      </c>
      <c r="AE1558" t="s">
        <v>62</v>
      </c>
      <c r="AF1558" t="s">
        <v>70</v>
      </c>
      <c r="AG1558" t="s">
        <v>308</v>
      </c>
      <c r="AH1558" s="45">
        <v>41246</v>
      </c>
      <c r="AI1558">
        <v>29534</v>
      </c>
      <c r="AK1558" t="s">
        <v>309</v>
      </c>
      <c r="AL1558" t="s">
        <v>310</v>
      </c>
      <c r="AM1558" t="s">
        <v>245</v>
      </c>
    </row>
    <row r="1559" spans="1:39" x14ac:dyDescent="0.3">
      <c r="A1559" s="1">
        <v>43616</v>
      </c>
      <c r="B1559" t="s">
        <v>13</v>
      </c>
      <c r="C1559" t="s">
        <v>246</v>
      </c>
      <c r="D1559">
        <v>2300</v>
      </c>
      <c r="E1559">
        <v>20</v>
      </c>
      <c r="F1559">
        <v>126.160004</v>
      </c>
      <c r="G1559">
        <v>127.489998</v>
      </c>
      <c r="H1559">
        <v>125.519997</v>
      </c>
      <c r="I1559">
        <v>127.279999</v>
      </c>
      <c r="J1559">
        <v>126.988968</v>
      </c>
      <c r="K1559">
        <v>2892900</v>
      </c>
      <c r="L1559">
        <v>2.1419999999999999</v>
      </c>
      <c r="M1559">
        <v>2.2022836321015501E-3</v>
      </c>
      <c r="N1559">
        <v>5.3578477174576401E-2</v>
      </c>
      <c r="O1559">
        <v>9.3935019375676696E-3</v>
      </c>
      <c r="P1559">
        <v>6.5687026057608094E-2</v>
      </c>
      <c r="Q1559">
        <v>0.28764759236073301</v>
      </c>
      <c r="R1559">
        <v>3.4487865003677801E-2</v>
      </c>
      <c r="S1559">
        <v>1.91458128232577E-2</v>
      </c>
      <c r="T1559">
        <v>1.63273522347312E-2</v>
      </c>
      <c r="U1559">
        <v>1.61691741221992E-2</v>
      </c>
      <c r="V1559">
        <v>128.070007</v>
      </c>
      <c r="W1559">
        <v>86.870002999999997</v>
      </c>
      <c r="X1559">
        <v>-0.142875625757338</v>
      </c>
      <c r="Y1559">
        <v>-1.3283204951564801E-2</v>
      </c>
      <c r="Z1559">
        <v>0.81335668597905297</v>
      </c>
      <c r="AA1559">
        <v>3.5577351559312902</v>
      </c>
      <c r="AB1559">
        <v>3.0758925907671402</v>
      </c>
      <c r="AC1559" t="s">
        <v>265</v>
      </c>
      <c r="AD1559" t="s">
        <v>307</v>
      </c>
      <c r="AE1559" t="s">
        <v>62</v>
      </c>
      <c r="AF1559" t="s">
        <v>70</v>
      </c>
      <c r="AG1559" t="s">
        <v>308</v>
      </c>
      <c r="AH1559" s="45">
        <v>41246</v>
      </c>
      <c r="AI1559">
        <v>29534</v>
      </c>
      <c r="AK1559" t="s">
        <v>309</v>
      </c>
      <c r="AL1559" t="s">
        <v>310</v>
      </c>
      <c r="AM1559" t="s">
        <v>245</v>
      </c>
    </row>
    <row r="1560" spans="1:39" x14ac:dyDescent="0.3">
      <c r="A1560" s="1">
        <v>43623</v>
      </c>
      <c r="B1560" t="s">
        <v>13</v>
      </c>
      <c r="C1560" t="s">
        <v>239</v>
      </c>
      <c r="D1560">
        <v>1400</v>
      </c>
      <c r="E1560">
        <v>20</v>
      </c>
      <c r="F1560">
        <v>132.25</v>
      </c>
      <c r="G1560">
        <v>133.429993</v>
      </c>
      <c r="H1560">
        <v>132.19000199999999</v>
      </c>
      <c r="I1560">
        <v>133.14999399999999</v>
      </c>
      <c r="J1560">
        <v>132.84553500000001</v>
      </c>
      <c r="K1560">
        <v>1271600</v>
      </c>
      <c r="L1560">
        <v>2.0840000000000001</v>
      </c>
      <c r="M1560">
        <v>1.2773501923176301E-2</v>
      </c>
      <c r="N1560">
        <v>4.5086845763403903E-2</v>
      </c>
      <c r="O1560">
        <v>8.5408120649000899E-2</v>
      </c>
      <c r="P1560">
        <v>0.117406665537976</v>
      </c>
      <c r="Q1560">
        <v>0.352510065525171</v>
      </c>
      <c r="R1560">
        <v>4.2246390241336401E-3</v>
      </c>
      <c r="S1560">
        <v>1.84842780494156E-2</v>
      </c>
      <c r="T1560">
        <v>1.6445620112945002E-2</v>
      </c>
      <c r="U1560">
        <v>1.4706076799977E-2</v>
      </c>
      <c r="V1560">
        <v>133.429993</v>
      </c>
      <c r="W1560">
        <v>93.080001999999993</v>
      </c>
      <c r="X1560">
        <v>-0.142875625757338</v>
      </c>
      <c r="Y1560">
        <v>1.0442979367750601E-2</v>
      </c>
      <c r="Z1560">
        <v>0.76731042161150698</v>
      </c>
      <c r="AA1560">
        <v>4.3905272753971598</v>
      </c>
      <c r="AB1560">
        <v>4.6434729863988196</v>
      </c>
      <c r="AC1560" t="s">
        <v>265</v>
      </c>
      <c r="AD1560" t="s">
        <v>307</v>
      </c>
      <c r="AE1560" t="s">
        <v>62</v>
      </c>
      <c r="AF1560" t="s">
        <v>70</v>
      </c>
      <c r="AG1560" t="s">
        <v>308</v>
      </c>
      <c r="AH1560" s="45">
        <v>41246</v>
      </c>
      <c r="AI1560">
        <v>29534</v>
      </c>
      <c r="AK1560" t="s">
        <v>309</v>
      </c>
      <c r="AL1560" t="s">
        <v>310</v>
      </c>
      <c r="AM1560" t="s">
        <v>245</v>
      </c>
    </row>
    <row r="1561" spans="1:39" x14ac:dyDescent="0.3">
      <c r="A1561" s="1">
        <v>43630</v>
      </c>
      <c r="B1561" t="s">
        <v>13</v>
      </c>
      <c r="C1561" t="s">
        <v>239</v>
      </c>
      <c r="D1561">
        <v>1300</v>
      </c>
      <c r="E1561">
        <v>20</v>
      </c>
      <c r="F1561">
        <v>136.11999499999999</v>
      </c>
      <c r="G1561">
        <v>136.270004</v>
      </c>
      <c r="H1561">
        <v>135.28999299999899</v>
      </c>
      <c r="I1561">
        <v>135.69000199999999</v>
      </c>
      <c r="J1561">
        <v>135.37974499999899</v>
      </c>
      <c r="K1561">
        <v>1239900</v>
      </c>
      <c r="L1561">
        <v>2.093</v>
      </c>
      <c r="M1561">
        <v>-1.9878257965440099E-3</v>
      </c>
      <c r="N1561">
        <v>1.8896693184565799E-2</v>
      </c>
      <c r="O1561">
        <v>0.14580868905583</v>
      </c>
      <c r="P1561">
        <v>0.17775383537898901</v>
      </c>
      <c r="Q1561">
        <v>0.34945765399962903</v>
      </c>
      <c r="R1561">
        <v>6.0905177093968496E-3</v>
      </c>
      <c r="S1561">
        <v>1.6456041532419901E-2</v>
      </c>
      <c r="T1561">
        <v>1.2759750904628501E-2</v>
      </c>
      <c r="U1561">
        <v>1.4685276733482799E-2</v>
      </c>
      <c r="V1561">
        <v>137.35000600000001</v>
      </c>
      <c r="W1561">
        <v>95.610000999999997</v>
      </c>
      <c r="X1561">
        <v>-0.140251692121659</v>
      </c>
      <c r="Y1561">
        <v>-1.6128120944145399E-3</v>
      </c>
      <c r="Z1561">
        <v>0.76623942369295694</v>
      </c>
      <c r="AA1561">
        <v>4.2765700814799601</v>
      </c>
      <c r="AB1561">
        <v>4.4463528387904701</v>
      </c>
      <c r="AC1561" t="s">
        <v>265</v>
      </c>
      <c r="AD1561" t="s">
        <v>307</v>
      </c>
      <c r="AE1561" t="s">
        <v>62</v>
      </c>
      <c r="AF1561" t="s">
        <v>70</v>
      </c>
      <c r="AG1561" t="s">
        <v>308</v>
      </c>
      <c r="AH1561" s="45">
        <v>41246</v>
      </c>
      <c r="AI1561">
        <v>29534</v>
      </c>
      <c r="AK1561" t="s">
        <v>309</v>
      </c>
      <c r="AL1561" t="s">
        <v>310</v>
      </c>
      <c r="AM1561" t="s">
        <v>245</v>
      </c>
    </row>
    <row r="1562" spans="1:39" x14ac:dyDescent="0.3">
      <c r="A1562" s="1">
        <v>43633</v>
      </c>
      <c r="B1562" t="s">
        <v>13</v>
      </c>
      <c r="C1562" t="s">
        <v>246</v>
      </c>
      <c r="D1562">
        <v>1200</v>
      </c>
      <c r="E1562">
        <v>20</v>
      </c>
      <c r="F1562">
        <v>137.050003</v>
      </c>
      <c r="G1562">
        <v>137.38999899999999</v>
      </c>
      <c r="H1562">
        <v>135.740005</v>
      </c>
      <c r="I1562">
        <v>135.89999399999999</v>
      </c>
      <c r="J1562">
        <v>135.589249</v>
      </c>
      <c r="K1562">
        <v>1495900</v>
      </c>
      <c r="L1562">
        <v>2.0859999999999999</v>
      </c>
      <c r="M1562">
        <v>1.5463322105862499E-3</v>
      </c>
      <c r="N1562">
        <v>6.8666674932232E-3</v>
      </c>
      <c r="O1562">
        <v>0.14089570270103799</v>
      </c>
      <c r="P1562">
        <v>0.15638446457338601</v>
      </c>
      <c r="Q1562">
        <v>0.35514784252314202</v>
      </c>
      <c r="R1562">
        <v>2.6663669790539198E-3</v>
      </c>
      <c r="S1562">
        <v>1.6491732176615599E-2</v>
      </c>
      <c r="T1562">
        <v>1.24983207062391E-2</v>
      </c>
      <c r="U1562">
        <v>1.4681113034623E-2</v>
      </c>
      <c r="V1562">
        <v>137.38999899999999</v>
      </c>
      <c r="W1562">
        <v>95.919997999999893</v>
      </c>
      <c r="X1562">
        <v>-0.140251692121659</v>
      </c>
      <c r="Y1562">
        <v>9.3131563797728401E-4</v>
      </c>
      <c r="Z1562">
        <v>0.76694461023850402</v>
      </c>
      <c r="AA1562">
        <v>4.3394041799941903</v>
      </c>
      <c r="AB1562">
        <v>4.3830601469522197</v>
      </c>
      <c r="AC1562" t="s">
        <v>265</v>
      </c>
      <c r="AD1562" t="s">
        <v>307</v>
      </c>
      <c r="AE1562" t="s">
        <v>62</v>
      </c>
      <c r="AF1562" t="s">
        <v>70</v>
      </c>
      <c r="AG1562" t="s">
        <v>308</v>
      </c>
      <c r="AH1562" s="45">
        <v>41246</v>
      </c>
      <c r="AI1562">
        <v>29534</v>
      </c>
      <c r="AK1562" t="s">
        <v>309</v>
      </c>
      <c r="AL1562" t="s">
        <v>310</v>
      </c>
      <c r="AM1562" t="s">
        <v>245</v>
      </c>
    </row>
    <row r="1563" spans="1:39" x14ac:dyDescent="0.3">
      <c r="A1563" s="1">
        <v>43637</v>
      </c>
      <c r="B1563" t="s">
        <v>13</v>
      </c>
      <c r="C1563" t="s">
        <v>246</v>
      </c>
      <c r="D1563">
        <v>1300</v>
      </c>
      <c r="E1563">
        <v>20</v>
      </c>
      <c r="F1563">
        <v>139.070007</v>
      </c>
      <c r="G1563">
        <v>139.779999</v>
      </c>
      <c r="H1563">
        <v>138.5</v>
      </c>
      <c r="I1563">
        <v>138.779999</v>
      </c>
      <c r="J1563">
        <v>138.46267700000001</v>
      </c>
      <c r="K1563">
        <v>2208200</v>
      </c>
      <c r="L1563">
        <v>2.0680000000000001</v>
      </c>
      <c r="M1563">
        <v>-2.16078209800294E-4</v>
      </c>
      <c r="N1563">
        <v>2.2517053674943301E-2</v>
      </c>
      <c r="O1563">
        <v>0.13256425880243999</v>
      </c>
      <c r="P1563">
        <v>0.16932095770302899</v>
      </c>
      <c r="Q1563">
        <v>0.35882878433517101</v>
      </c>
      <c r="R1563">
        <v>3.8613550287261E-3</v>
      </c>
      <c r="S1563">
        <v>1.6247583632773201E-2</v>
      </c>
      <c r="T1563">
        <v>1.2505185687684999E-2</v>
      </c>
      <c r="U1563">
        <v>1.46729760264252E-2</v>
      </c>
      <c r="V1563">
        <v>139.779999</v>
      </c>
      <c r="W1563">
        <v>96.370002999999997</v>
      </c>
      <c r="X1563">
        <v>-0.140251692121659</v>
      </c>
      <c r="Y1563">
        <v>-1.26001638019446E-3</v>
      </c>
      <c r="Z1563">
        <v>0.76624464546524995</v>
      </c>
      <c r="AA1563">
        <v>4.3549905282140902</v>
      </c>
      <c r="AB1563">
        <v>4.3573691660934299</v>
      </c>
      <c r="AC1563" t="s">
        <v>265</v>
      </c>
      <c r="AD1563" t="s">
        <v>307</v>
      </c>
      <c r="AE1563" t="s">
        <v>62</v>
      </c>
      <c r="AF1563" t="s">
        <v>70</v>
      </c>
      <c r="AG1563" t="s">
        <v>308</v>
      </c>
      <c r="AH1563" s="45">
        <v>41246</v>
      </c>
      <c r="AI1563">
        <v>29534</v>
      </c>
      <c r="AK1563" t="s">
        <v>309</v>
      </c>
      <c r="AL1563" t="s">
        <v>310</v>
      </c>
      <c r="AM1563" t="s">
        <v>245</v>
      </c>
    </row>
    <row r="1564" spans="1:39" x14ac:dyDescent="0.3">
      <c r="A1564" s="1">
        <v>43573</v>
      </c>
      <c r="B1564" t="s">
        <v>14</v>
      </c>
      <c r="C1564" t="s">
        <v>239</v>
      </c>
      <c r="D1564">
        <v>100</v>
      </c>
      <c r="E1564">
        <v>1</v>
      </c>
      <c r="F1564">
        <v>43.950001</v>
      </c>
      <c r="G1564">
        <v>44.349997999999999</v>
      </c>
      <c r="H1564">
        <v>43.650002000000001</v>
      </c>
      <c r="I1564">
        <v>43.860000999999997</v>
      </c>
      <c r="J1564">
        <v>43.360209999999903</v>
      </c>
      <c r="K1564">
        <v>1913600</v>
      </c>
      <c r="L1564">
        <v>2.56</v>
      </c>
      <c r="M1564">
        <v>6.8424825933126896E-4</v>
      </c>
      <c r="N1564">
        <v>0</v>
      </c>
      <c r="O1564">
        <v>-1.58338885999325E-2</v>
      </c>
      <c r="P1564">
        <v>-3.67239887382379E-2</v>
      </c>
      <c r="Q1564">
        <v>-4.6450604177698702E-2</v>
      </c>
      <c r="R1564">
        <v>8.2485928240515292E-3</v>
      </c>
      <c r="S1564">
        <v>1.52258835651288E-2</v>
      </c>
      <c r="T1564">
        <v>1.52482120733277E-2</v>
      </c>
      <c r="U1564">
        <v>2.35103130145583E-2</v>
      </c>
      <c r="V1564">
        <v>67.75</v>
      </c>
      <c r="W1564">
        <v>42.540000999999997</v>
      </c>
      <c r="X1564">
        <v>-0.17925635660101699</v>
      </c>
      <c r="Y1564">
        <v>1.5778467813143101E-3</v>
      </c>
      <c r="Z1564">
        <v>0.74002198962596899</v>
      </c>
      <c r="AA1564">
        <v>-0.40101064341704201</v>
      </c>
      <c r="AB1564">
        <v>-0.46877823214618503</v>
      </c>
      <c r="AC1564" t="s">
        <v>240</v>
      </c>
      <c r="AD1564" t="s">
        <v>311</v>
      </c>
      <c r="AE1564" t="s">
        <v>62</v>
      </c>
      <c r="AF1564" t="s">
        <v>80</v>
      </c>
      <c r="AG1564" t="s">
        <v>312</v>
      </c>
      <c r="AH1564" s="45">
        <v>31655</v>
      </c>
      <c r="AI1564">
        <v>72333</v>
      </c>
      <c r="AK1564" t="s">
        <v>313</v>
      </c>
      <c r="AL1564" t="s">
        <v>314</v>
      </c>
      <c r="AM1564" t="s">
        <v>245</v>
      </c>
    </row>
    <row r="1565" spans="1:39" x14ac:dyDescent="0.3">
      <c r="A1565" s="1">
        <v>43601</v>
      </c>
      <c r="B1565" t="s">
        <v>14</v>
      </c>
      <c r="C1565" t="s">
        <v>239</v>
      </c>
      <c r="D1565">
        <v>100</v>
      </c>
      <c r="E1565">
        <v>1</v>
      </c>
      <c r="F1565">
        <v>37.590000000000003</v>
      </c>
      <c r="G1565">
        <v>37.849997999999999</v>
      </c>
      <c r="H1565">
        <v>36.900002000000001</v>
      </c>
      <c r="I1565">
        <v>36.93</v>
      </c>
      <c r="J1565">
        <v>36.509177999999999</v>
      </c>
      <c r="K1565">
        <v>2862200</v>
      </c>
      <c r="L1565">
        <v>2.4049999999999998</v>
      </c>
      <c r="M1565">
        <v>-1.3448254216516299E-2</v>
      </c>
      <c r="N1565">
        <v>-7.4842683714964095E-2</v>
      </c>
      <c r="O1565">
        <v>-0.15797298570430399</v>
      </c>
      <c r="P1565">
        <v>-0.16458751712046801</v>
      </c>
      <c r="Q1565">
        <v>-0.27156086300751098</v>
      </c>
      <c r="R1565">
        <v>2.06519878291932E-2</v>
      </c>
      <c r="S1565">
        <v>1.66678939454259E-2</v>
      </c>
      <c r="T1565">
        <v>1.5937881426018399E-2</v>
      </c>
      <c r="U1565">
        <v>2.3634571616002398E-2</v>
      </c>
      <c r="V1565">
        <v>67.75</v>
      </c>
      <c r="W1565">
        <v>36.900002000000001</v>
      </c>
      <c r="X1565">
        <v>-0.16249785125223201</v>
      </c>
      <c r="Y1565">
        <v>8.8559569696340101E-3</v>
      </c>
      <c r="Z1565">
        <v>0.76589740248442495</v>
      </c>
      <c r="AA1565">
        <v>-1.4992275271175799</v>
      </c>
      <c r="AB1565">
        <v>-1.3179546559152799</v>
      </c>
      <c r="AC1565" t="s">
        <v>240</v>
      </c>
      <c r="AD1565" t="s">
        <v>311</v>
      </c>
      <c r="AE1565" t="s">
        <v>62</v>
      </c>
      <c r="AF1565" t="s">
        <v>80</v>
      </c>
      <c r="AG1565" t="s">
        <v>312</v>
      </c>
      <c r="AH1565" s="45">
        <v>31655</v>
      </c>
      <c r="AI1565">
        <v>72333</v>
      </c>
      <c r="AK1565" t="s">
        <v>313</v>
      </c>
      <c r="AL1565" t="s">
        <v>314</v>
      </c>
      <c r="AM1565" t="s">
        <v>245</v>
      </c>
    </row>
    <row r="1566" spans="1:39" x14ac:dyDescent="0.3">
      <c r="A1566" s="1">
        <v>43616</v>
      </c>
      <c r="B1566" t="s">
        <v>14</v>
      </c>
      <c r="C1566" t="s">
        <v>246</v>
      </c>
      <c r="D1566">
        <v>300</v>
      </c>
      <c r="E1566">
        <v>1</v>
      </c>
      <c r="F1566">
        <v>32</v>
      </c>
      <c r="G1566">
        <v>32</v>
      </c>
      <c r="H1566">
        <v>30.91</v>
      </c>
      <c r="I1566">
        <v>31.299999</v>
      </c>
      <c r="J1566">
        <v>31.299999</v>
      </c>
      <c r="K1566">
        <v>6560200</v>
      </c>
      <c r="L1566">
        <v>2.1419999999999999</v>
      </c>
      <c r="M1566">
        <v>-2.5238026844039099E-2</v>
      </c>
      <c r="N1566">
        <v>-6.5678039408001807E-2</v>
      </c>
      <c r="O1566">
        <v>-0.25898109150086701</v>
      </c>
      <c r="P1566">
        <v>-0.38207453092988303</v>
      </c>
      <c r="Q1566">
        <v>-0.41538189766029698</v>
      </c>
      <c r="R1566">
        <v>9.9936508992516902E-3</v>
      </c>
      <c r="S1566">
        <v>2.4381430498293999E-2</v>
      </c>
      <c r="T1566">
        <v>1.89519044665587E-2</v>
      </c>
      <c r="U1566">
        <v>2.3176677042699899E-2</v>
      </c>
      <c r="V1566">
        <v>67.75</v>
      </c>
      <c r="W1566">
        <v>30.91</v>
      </c>
      <c r="X1566">
        <v>-0.17146336436233101</v>
      </c>
      <c r="Y1566">
        <v>-1.3283204951564801E-2</v>
      </c>
      <c r="Z1566">
        <v>0.77759779211563995</v>
      </c>
      <c r="AA1566">
        <v>-2.0362357498650399</v>
      </c>
      <c r="AB1566">
        <v>-1.91008837789859</v>
      </c>
      <c r="AC1566" t="s">
        <v>240</v>
      </c>
      <c r="AD1566" t="s">
        <v>311</v>
      </c>
      <c r="AE1566" t="s">
        <v>62</v>
      </c>
      <c r="AF1566" t="s">
        <v>80</v>
      </c>
      <c r="AG1566" t="s">
        <v>312</v>
      </c>
      <c r="AH1566" s="45">
        <v>31655</v>
      </c>
      <c r="AI1566">
        <v>72333</v>
      </c>
      <c r="AK1566" t="s">
        <v>313</v>
      </c>
      <c r="AL1566" t="s">
        <v>314</v>
      </c>
      <c r="AM1566" t="s">
        <v>245</v>
      </c>
    </row>
    <row r="1567" spans="1:39" x14ac:dyDescent="0.3">
      <c r="A1567" s="1">
        <v>43609</v>
      </c>
      <c r="B1567" t="s">
        <v>14</v>
      </c>
      <c r="C1567" t="s">
        <v>246</v>
      </c>
      <c r="D1567">
        <v>200</v>
      </c>
      <c r="E1567">
        <v>2</v>
      </c>
      <c r="F1567">
        <v>33.959998999999897</v>
      </c>
      <c r="G1567">
        <v>34.020000000000003</v>
      </c>
      <c r="H1567">
        <v>33.25</v>
      </c>
      <c r="I1567">
        <v>33.5</v>
      </c>
      <c r="J1567">
        <v>33.118262999999999</v>
      </c>
      <c r="K1567">
        <v>4390700</v>
      </c>
      <c r="L1567">
        <v>2.3239999999999998</v>
      </c>
      <c r="M1567">
        <v>-9.2112225156634892E-3</v>
      </c>
      <c r="N1567">
        <v>-0.10180196718581</v>
      </c>
      <c r="O1567">
        <v>-0.22612417082525499</v>
      </c>
      <c r="P1567">
        <v>-0.28258334467614799</v>
      </c>
      <c r="Q1567">
        <v>-0.33034764809116202</v>
      </c>
      <c r="R1567">
        <v>4.4394882098763799E-2</v>
      </c>
      <c r="S1567">
        <v>2.4725476430499799E-2</v>
      </c>
      <c r="T1567">
        <v>1.96117090318822E-2</v>
      </c>
      <c r="U1567">
        <v>2.31449296156752E-2</v>
      </c>
      <c r="V1567">
        <v>67.75</v>
      </c>
      <c r="W1567">
        <v>33.25</v>
      </c>
      <c r="X1567">
        <v>-0.17146336436233101</v>
      </c>
      <c r="Y1567">
        <v>1.3526439988342199E-3</v>
      </c>
      <c r="Z1567">
        <v>0.75097051586965102</v>
      </c>
      <c r="AA1567">
        <v>-1.7203210443355901</v>
      </c>
      <c r="AB1567">
        <v>-1.4235914074888201</v>
      </c>
      <c r="AC1567" t="s">
        <v>247</v>
      </c>
      <c r="AD1567" t="s">
        <v>311</v>
      </c>
      <c r="AE1567" t="s">
        <v>62</v>
      </c>
      <c r="AF1567" t="s">
        <v>80</v>
      </c>
      <c r="AG1567" t="s">
        <v>312</v>
      </c>
      <c r="AH1567" s="45">
        <v>31655</v>
      </c>
      <c r="AI1567">
        <v>72333</v>
      </c>
      <c r="AK1567" t="s">
        <v>313</v>
      </c>
      <c r="AL1567" t="s">
        <v>314</v>
      </c>
      <c r="AM1567" t="s">
        <v>245</v>
      </c>
    </row>
    <row r="1568" spans="1:39" x14ac:dyDescent="0.3">
      <c r="A1568" s="1">
        <v>43630</v>
      </c>
      <c r="B1568" t="s">
        <v>14</v>
      </c>
      <c r="C1568" t="s">
        <v>246</v>
      </c>
      <c r="D1568">
        <v>500</v>
      </c>
      <c r="E1568">
        <v>2</v>
      </c>
      <c r="F1568">
        <v>32.590000000000003</v>
      </c>
      <c r="G1568">
        <v>32.669998</v>
      </c>
      <c r="H1568">
        <v>32.080002</v>
      </c>
      <c r="I1568">
        <v>32.610000999999997</v>
      </c>
      <c r="J1568">
        <v>32.610000999999997</v>
      </c>
      <c r="K1568">
        <v>2504300</v>
      </c>
      <c r="L1568">
        <v>2.093</v>
      </c>
      <c r="M1568">
        <v>-1.53206707565151E-3</v>
      </c>
      <c r="N1568">
        <v>2.92491599161189E-2</v>
      </c>
      <c r="O1568">
        <v>-0.14282145064125401</v>
      </c>
      <c r="P1568">
        <v>-0.28218344249960797</v>
      </c>
      <c r="Q1568">
        <v>-0.423948321026626</v>
      </c>
      <c r="R1568">
        <v>1.83928511702501E-2</v>
      </c>
      <c r="S1568">
        <v>2.7204308445475101E-2</v>
      </c>
      <c r="T1568">
        <v>2.0745160745733501E-2</v>
      </c>
      <c r="U1568">
        <v>2.3409476098256801E-2</v>
      </c>
      <c r="V1568">
        <v>67.75</v>
      </c>
      <c r="W1568">
        <v>30.549999</v>
      </c>
      <c r="X1568">
        <v>-0.17146336436233101</v>
      </c>
      <c r="Y1568">
        <v>-1.6128120944145399E-3</v>
      </c>
      <c r="Z1568">
        <v>0.76903935846443905</v>
      </c>
      <c r="AA1568">
        <v>-1.8782020025205199</v>
      </c>
      <c r="AB1568">
        <v>-1.9870312368571701</v>
      </c>
      <c r="AC1568" t="s">
        <v>247</v>
      </c>
      <c r="AD1568" t="s">
        <v>311</v>
      </c>
      <c r="AE1568" t="s">
        <v>62</v>
      </c>
      <c r="AF1568" t="s">
        <v>80</v>
      </c>
      <c r="AG1568" t="s">
        <v>312</v>
      </c>
      <c r="AH1568" s="45">
        <v>31655</v>
      </c>
      <c r="AI1568">
        <v>72333</v>
      </c>
      <c r="AK1568" t="s">
        <v>313</v>
      </c>
      <c r="AL1568" t="s">
        <v>314</v>
      </c>
      <c r="AM1568" t="s">
        <v>245</v>
      </c>
    </row>
    <row r="1569" spans="1:39" x14ac:dyDescent="0.3">
      <c r="A1569" s="1">
        <v>43572</v>
      </c>
      <c r="B1569" t="s">
        <v>14</v>
      </c>
      <c r="C1569" t="s">
        <v>239</v>
      </c>
      <c r="D1569">
        <v>100</v>
      </c>
      <c r="E1569">
        <v>3</v>
      </c>
      <c r="F1569">
        <v>43.59</v>
      </c>
      <c r="G1569">
        <v>44.18</v>
      </c>
      <c r="H1569">
        <v>43.330002</v>
      </c>
      <c r="I1569">
        <v>43.830002</v>
      </c>
      <c r="J1569">
        <v>43.330551</v>
      </c>
      <c r="K1569">
        <v>3163800</v>
      </c>
      <c r="L1569">
        <v>2.5920000000000001</v>
      </c>
      <c r="M1569">
        <v>8.2474287202851607E-3</v>
      </c>
      <c r="N1569">
        <v>-2.50097434525259E-2</v>
      </c>
      <c r="O1569">
        <v>-8.1799646654920101E-3</v>
      </c>
      <c r="P1569">
        <v>-1.8263561540075701E-2</v>
      </c>
      <c r="Q1569">
        <v>-4.4381528504769598E-2</v>
      </c>
      <c r="R1569">
        <v>1.3586033283389601E-2</v>
      </c>
      <c r="S1569">
        <v>1.5346458582944899E-2</v>
      </c>
      <c r="T1569">
        <v>1.5449009379174801E-2</v>
      </c>
      <c r="U1569">
        <v>2.35109788471035E-2</v>
      </c>
      <c r="V1569">
        <v>67.75</v>
      </c>
      <c r="W1569">
        <v>42.540000999999997</v>
      </c>
      <c r="X1569">
        <v>-0.17925635660101699</v>
      </c>
      <c r="Y1569">
        <v>-2.2764010197428601E-3</v>
      </c>
      <c r="Z1569">
        <v>0.74008999895099203</v>
      </c>
      <c r="AA1569">
        <v>-0.39193828733045899</v>
      </c>
      <c r="AB1569">
        <v>-0.50937106465766802</v>
      </c>
      <c r="AC1569" t="s">
        <v>248</v>
      </c>
      <c r="AD1569" t="s">
        <v>311</v>
      </c>
      <c r="AE1569" t="s">
        <v>62</v>
      </c>
      <c r="AF1569" t="s">
        <v>80</v>
      </c>
      <c r="AG1569" t="s">
        <v>312</v>
      </c>
      <c r="AH1569" s="45">
        <v>31655</v>
      </c>
      <c r="AI1569">
        <v>72333</v>
      </c>
      <c r="AK1569" t="s">
        <v>313</v>
      </c>
      <c r="AL1569" t="s">
        <v>314</v>
      </c>
      <c r="AM1569" t="s">
        <v>245</v>
      </c>
    </row>
    <row r="1570" spans="1:39" x14ac:dyDescent="0.3">
      <c r="A1570" s="1">
        <v>43600</v>
      </c>
      <c r="B1570" t="s">
        <v>14</v>
      </c>
      <c r="C1570" t="s">
        <v>246</v>
      </c>
      <c r="D1570">
        <v>100</v>
      </c>
      <c r="E1570">
        <v>3</v>
      </c>
      <c r="F1570">
        <v>37.75</v>
      </c>
      <c r="G1570">
        <v>38.099997999999999</v>
      </c>
      <c r="H1570">
        <v>37.020000000000003</v>
      </c>
      <c r="I1570">
        <v>37.43</v>
      </c>
      <c r="J1570">
        <v>37.003478999999999</v>
      </c>
      <c r="K1570">
        <v>4062900</v>
      </c>
      <c r="L1570">
        <v>2.379</v>
      </c>
      <c r="M1570">
        <v>-1.64285358569339E-2</v>
      </c>
      <c r="N1570">
        <v>-6.4655396898291695E-2</v>
      </c>
      <c r="O1570">
        <v>-0.15784601678277499</v>
      </c>
      <c r="P1570">
        <v>-0.16718299354628699</v>
      </c>
      <c r="Q1570">
        <v>-0.24722315100952899</v>
      </c>
      <c r="R1570">
        <v>2.1330835447866701E-2</v>
      </c>
      <c r="S1570">
        <v>1.6665642232361399E-2</v>
      </c>
      <c r="T1570">
        <v>1.5969665522012701E-2</v>
      </c>
      <c r="U1570">
        <v>2.36335456797452E-2</v>
      </c>
      <c r="V1570">
        <v>67.75</v>
      </c>
      <c r="W1570">
        <v>37.020000000000003</v>
      </c>
      <c r="X1570">
        <v>-0.16249785125223201</v>
      </c>
      <c r="Y1570">
        <v>5.8219943882337104E-3</v>
      </c>
      <c r="Z1570">
        <v>0.76774628223133101</v>
      </c>
      <c r="AA1570">
        <v>-1.3847346204431299</v>
      </c>
      <c r="AB1570">
        <v>-1.21856823118993</v>
      </c>
      <c r="AC1570" t="s">
        <v>248</v>
      </c>
      <c r="AD1570" t="s">
        <v>311</v>
      </c>
      <c r="AE1570" t="s">
        <v>62</v>
      </c>
      <c r="AF1570" t="s">
        <v>80</v>
      </c>
      <c r="AG1570" t="s">
        <v>312</v>
      </c>
      <c r="AH1570" s="45">
        <v>31655</v>
      </c>
      <c r="AI1570">
        <v>72333</v>
      </c>
      <c r="AK1570" t="s">
        <v>313</v>
      </c>
      <c r="AL1570" t="s">
        <v>314</v>
      </c>
      <c r="AM1570" t="s">
        <v>245</v>
      </c>
    </row>
    <row r="1571" spans="1:39" x14ac:dyDescent="0.3">
      <c r="A1571" s="1">
        <v>43609</v>
      </c>
      <c r="B1571" t="s">
        <v>14</v>
      </c>
      <c r="C1571" t="s">
        <v>246</v>
      </c>
      <c r="D1571">
        <v>500</v>
      </c>
      <c r="E1571">
        <v>3</v>
      </c>
      <c r="F1571">
        <v>33.959998999999897</v>
      </c>
      <c r="G1571">
        <v>34.020000000000003</v>
      </c>
      <c r="H1571">
        <v>33.25</v>
      </c>
      <c r="I1571">
        <v>33.5</v>
      </c>
      <c r="J1571">
        <v>33.118262999999999</v>
      </c>
      <c r="K1571">
        <v>4390700</v>
      </c>
      <c r="L1571">
        <v>2.3239999999999998</v>
      </c>
      <c r="M1571">
        <v>-9.2112225156634892E-3</v>
      </c>
      <c r="N1571">
        <v>-0.10180196718581</v>
      </c>
      <c r="O1571">
        <v>-0.22612417082525499</v>
      </c>
      <c r="P1571">
        <v>-0.28258334467614799</v>
      </c>
      <c r="Q1571">
        <v>-0.33034764809116202</v>
      </c>
      <c r="R1571">
        <v>4.4394882098763799E-2</v>
      </c>
      <c r="S1571">
        <v>2.4725476430499799E-2</v>
      </c>
      <c r="T1571">
        <v>1.96117090318822E-2</v>
      </c>
      <c r="U1571">
        <v>2.31449296156752E-2</v>
      </c>
      <c r="V1571">
        <v>67.75</v>
      </c>
      <c r="W1571">
        <v>33.25</v>
      </c>
      <c r="X1571">
        <v>-0.17146336436233101</v>
      </c>
      <c r="Y1571">
        <v>1.3526439988342199E-3</v>
      </c>
      <c r="Z1571">
        <v>0.75097051586965102</v>
      </c>
      <c r="AA1571">
        <v>-1.7203210443355901</v>
      </c>
      <c r="AB1571">
        <v>-1.4235914074888201</v>
      </c>
      <c r="AC1571" t="s">
        <v>248</v>
      </c>
      <c r="AD1571" t="s">
        <v>311</v>
      </c>
      <c r="AE1571" t="s">
        <v>62</v>
      </c>
      <c r="AF1571" t="s">
        <v>80</v>
      </c>
      <c r="AG1571" t="s">
        <v>312</v>
      </c>
      <c r="AH1571" s="45">
        <v>31655</v>
      </c>
      <c r="AI1571">
        <v>72333</v>
      </c>
      <c r="AK1571" t="s">
        <v>313</v>
      </c>
      <c r="AL1571" t="s">
        <v>314</v>
      </c>
      <c r="AM1571" t="s">
        <v>245</v>
      </c>
    </row>
    <row r="1572" spans="1:39" x14ac:dyDescent="0.3">
      <c r="A1572" s="1">
        <v>43613</v>
      </c>
      <c r="B1572" t="s">
        <v>14</v>
      </c>
      <c r="C1572" t="s">
        <v>239</v>
      </c>
      <c r="D1572">
        <v>500</v>
      </c>
      <c r="E1572">
        <v>3</v>
      </c>
      <c r="F1572">
        <v>33.580002</v>
      </c>
      <c r="G1572">
        <v>33.959998999999897</v>
      </c>
      <c r="H1572">
        <v>32.970001000000003</v>
      </c>
      <c r="I1572">
        <v>32.979999999999997</v>
      </c>
      <c r="J1572">
        <v>32.604186999999897</v>
      </c>
      <c r="K1572">
        <v>4109200</v>
      </c>
      <c r="L1572">
        <v>2.2679999999999998</v>
      </c>
      <c r="M1572">
        <v>-1.5644166781223001E-2</v>
      </c>
      <c r="N1572">
        <v>-0.12737241772777</v>
      </c>
      <c r="O1572">
        <v>-0.21888957035836301</v>
      </c>
      <c r="P1572">
        <v>-0.31548457445820099</v>
      </c>
      <c r="Q1572">
        <v>-0.36923898122819099</v>
      </c>
      <c r="R1572">
        <v>4.1405955538573201E-2</v>
      </c>
      <c r="S1572">
        <v>2.4597692108104498E-2</v>
      </c>
      <c r="T1572">
        <v>1.9460872170710599E-2</v>
      </c>
      <c r="U1572">
        <v>2.3110161527369999E-2</v>
      </c>
      <c r="V1572">
        <v>67.75</v>
      </c>
      <c r="W1572">
        <v>32.970001000000003</v>
      </c>
      <c r="X1572">
        <v>-0.17146336436233101</v>
      </c>
      <c r="Y1572">
        <v>-8.4109499934704197E-3</v>
      </c>
      <c r="Z1572">
        <v>0.75628823428121505</v>
      </c>
      <c r="AA1572">
        <v>-1.8875384647879201</v>
      </c>
      <c r="AB1572">
        <v>-1.49161941855025</v>
      </c>
      <c r="AC1572" t="s">
        <v>248</v>
      </c>
      <c r="AD1572" t="s">
        <v>311</v>
      </c>
      <c r="AE1572" t="s">
        <v>62</v>
      </c>
      <c r="AF1572" t="s">
        <v>80</v>
      </c>
      <c r="AG1572" t="s">
        <v>312</v>
      </c>
      <c r="AH1572" s="45">
        <v>31655</v>
      </c>
      <c r="AI1572">
        <v>72333</v>
      </c>
      <c r="AK1572" t="s">
        <v>313</v>
      </c>
      <c r="AL1572" t="s">
        <v>314</v>
      </c>
      <c r="AM1572" t="s">
        <v>245</v>
      </c>
    </row>
    <row r="1573" spans="1:39" x14ac:dyDescent="0.3">
      <c r="A1573" s="1">
        <v>43619</v>
      </c>
      <c r="B1573" t="s">
        <v>14</v>
      </c>
      <c r="C1573" t="s">
        <v>239</v>
      </c>
      <c r="D1573">
        <v>100</v>
      </c>
      <c r="E1573">
        <v>3</v>
      </c>
      <c r="F1573">
        <v>31.219998999999898</v>
      </c>
      <c r="G1573">
        <v>32.43</v>
      </c>
      <c r="H1573">
        <v>31.15</v>
      </c>
      <c r="I1573">
        <v>32.099997999999999</v>
      </c>
      <c r="J1573">
        <v>32.099997999999999</v>
      </c>
      <c r="K1573">
        <v>4044700</v>
      </c>
      <c r="L1573">
        <v>2.081</v>
      </c>
      <c r="M1573">
        <v>2.5237902233447001E-2</v>
      </c>
      <c r="N1573">
        <v>-3.1228914658891299E-2</v>
      </c>
      <c r="O1573">
        <v>-0.21727483720605201</v>
      </c>
      <c r="P1573">
        <v>-0.32843368941332701</v>
      </c>
      <c r="Q1573">
        <v>-0.390756024057691</v>
      </c>
      <c r="R1573">
        <v>2.0120072515014398E-2</v>
      </c>
      <c r="S1573">
        <v>2.55903061662726E-2</v>
      </c>
      <c r="T1573">
        <v>1.9136189149054302E-2</v>
      </c>
      <c r="U1573">
        <v>2.32380802979162E-2</v>
      </c>
      <c r="V1573">
        <v>67.75</v>
      </c>
      <c r="W1573">
        <v>30.91</v>
      </c>
      <c r="X1573">
        <v>-0.17146336436233101</v>
      </c>
      <c r="Y1573">
        <v>-2.7690708645509302E-3</v>
      </c>
      <c r="Z1573">
        <v>0.77634763451492805</v>
      </c>
      <c r="AA1573">
        <v>-1.9000062274743601</v>
      </c>
      <c r="AB1573">
        <v>-1.94602541452634</v>
      </c>
      <c r="AC1573" t="s">
        <v>248</v>
      </c>
      <c r="AD1573" t="s">
        <v>311</v>
      </c>
      <c r="AE1573" t="s">
        <v>62</v>
      </c>
      <c r="AF1573" t="s">
        <v>80</v>
      </c>
      <c r="AG1573" t="s">
        <v>312</v>
      </c>
      <c r="AH1573" s="45">
        <v>31655</v>
      </c>
      <c r="AI1573">
        <v>72333</v>
      </c>
      <c r="AK1573" t="s">
        <v>313</v>
      </c>
      <c r="AL1573" t="s">
        <v>314</v>
      </c>
      <c r="AM1573" t="s">
        <v>245</v>
      </c>
    </row>
    <row r="1574" spans="1:39" x14ac:dyDescent="0.3">
      <c r="A1574" s="1">
        <v>43629</v>
      </c>
      <c r="B1574" t="s">
        <v>14</v>
      </c>
      <c r="C1574" t="s">
        <v>246</v>
      </c>
      <c r="D1574">
        <v>100</v>
      </c>
      <c r="E1574">
        <v>3</v>
      </c>
      <c r="F1574">
        <v>32.169998</v>
      </c>
      <c r="G1574">
        <v>32.709998999999897</v>
      </c>
      <c r="H1574">
        <v>31.84</v>
      </c>
      <c r="I1574">
        <v>32.659999999999997</v>
      </c>
      <c r="J1574">
        <v>32.659999999999997</v>
      </c>
      <c r="K1574">
        <v>2259500</v>
      </c>
      <c r="L1574">
        <v>2.0910000000000002</v>
      </c>
      <c r="M1574">
        <v>1.6049758346829798E-2</v>
      </c>
      <c r="N1574">
        <v>5.0552311368950803E-2</v>
      </c>
      <c r="O1574">
        <v>-0.12939230026805801</v>
      </c>
      <c r="P1574">
        <v>-0.29697818894110201</v>
      </c>
      <c r="Q1574">
        <v>-0.44999890712683299</v>
      </c>
      <c r="R1574">
        <v>1.8719854959509102E-2</v>
      </c>
      <c r="S1574">
        <v>2.74702603938617E-2</v>
      </c>
      <c r="T1574">
        <v>2.0794941203530599E-2</v>
      </c>
      <c r="U1574">
        <v>2.34662601993204E-2</v>
      </c>
      <c r="V1574">
        <v>67.75</v>
      </c>
      <c r="W1574">
        <v>30.549999</v>
      </c>
      <c r="X1574">
        <v>-0.17146336436233101</v>
      </c>
      <c r="Y1574">
        <v>4.0890106107655602E-3</v>
      </c>
      <c r="Z1574">
        <v>0.77317864325793095</v>
      </c>
      <c r="AA1574">
        <v>-2.0054337323133802</v>
      </c>
      <c r="AB1574">
        <v>-2.03711757660946</v>
      </c>
      <c r="AC1574" t="s">
        <v>248</v>
      </c>
      <c r="AD1574" t="s">
        <v>311</v>
      </c>
      <c r="AE1574" t="s">
        <v>62</v>
      </c>
      <c r="AF1574" t="s">
        <v>80</v>
      </c>
      <c r="AG1574" t="s">
        <v>312</v>
      </c>
      <c r="AH1574" s="45">
        <v>31655</v>
      </c>
      <c r="AI1574">
        <v>72333</v>
      </c>
      <c r="AK1574" t="s">
        <v>313</v>
      </c>
      <c r="AL1574" t="s">
        <v>314</v>
      </c>
      <c r="AM1574" t="s">
        <v>245</v>
      </c>
    </row>
    <row r="1575" spans="1:39" x14ac:dyDescent="0.3">
      <c r="A1575" s="1">
        <v>43635</v>
      </c>
      <c r="B1575" t="s">
        <v>14</v>
      </c>
      <c r="C1575" t="s">
        <v>239</v>
      </c>
      <c r="D1575">
        <v>300</v>
      </c>
      <c r="E1575">
        <v>3</v>
      </c>
      <c r="F1575">
        <v>32.25</v>
      </c>
      <c r="G1575">
        <v>33.389998999999897</v>
      </c>
      <c r="H1575">
        <v>31.709999</v>
      </c>
      <c r="I1575">
        <v>33.169998</v>
      </c>
      <c r="J1575">
        <v>33.169998</v>
      </c>
      <c r="K1575">
        <v>8223200</v>
      </c>
      <c r="L1575">
        <v>2.0289999999999999</v>
      </c>
      <c r="M1575">
        <v>3.1855588412184298E-2</v>
      </c>
      <c r="N1575">
        <v>3.1544463468022199E-2</v>
      </c>
      <c r="O1575">
        <v>-0.10024105701186201</v>
      </c>
      <c r="P1575">
        <v>-0.25850446980137398</v>
      </c>
      <c r="Q1575">
        <v>-0.409055459633695</v>
      </c>
      <c r="R1575">
        <v>1.7356741416236301E-2</v>
      </c>
      <c r="S1575">
        <v>2.8188697140535599E-2</v>
      </c>
      <c r="T1575">
        <v>2.09527536244083E-2</v>
      </c>
      <c r="U1575">
        <v>2.33707945019009E-2</v>
      </c>
      <c r="V1575">
        <v>67.75</v>
      </c>
      <c r="W1575">
        <v>30.549999</v>
      </c>
      <c r="X1575">
        <v>-0.17146336436233101</v>
      </c>
      <c r="Y1575">
        <v>2.98071681438073E-3</v>
      </c>
      <c r="Z1575">
        <v>0.77248301530949603</v>
      </c>
      <c r="AA1575">
        <v>-1.77064252514665</v>
      </c>
      <c r="AB1575">
        <v>-1.8458895464388001</v>
      </c>
      <c r="AC1575" t="s">
        <v>248</v>
      </c>
      <c r="AD1575" t="s">
        <v>311</v>
      </c>
      <c r="AE1575" t="s">
        <v>62</v>
      </c>
      <c r="AF1575" t="s">
        <v>80</v>
      </c>
      <c r="AG1575" t="s">
        <v>312</v>
      </c>
      <c r="AH1575" s="45">
        <v>31655</v>
      </c>
      <c r="AI1575">
        <v>72333</v>
      </c>
      <c r="AK1575" t="s">
        <v>313</v>
      </c>
      <c r="AL1575" t="s">
        <v>314</v>
      </c>
      <c r="AM1575" t="s">
        <v>245</v>
      </c>
    </row>
    <row r="1576" spans="1:39" x14ac:dyDescent="0.3">
      <c r="A1576" s="1">
        <v>43570</v>
      </c>
      <c r="B1576" t="s">
        <v>14</v>
      </c>
      <c r="C1576" t="s">
        <v>239</v>
      </c>
      <c r="D1576">
        <v>300</v>
      </c>
      <c r="E1576">
        <v>4</v>
      </c>
      <c r="F1576">
        <v>43.98</v>
      </c>
      <c r="G1576">
        <v>44.040000999999997</v>
      </c>
      <c r="H1576">
        <v>43.18</v>
      </c>
      <c r="I1576">
        <v>43.25</v>
      </c>
      <c r="J1576">
        <v>42.757159999999999</v>
      </c>
      <c r="K1576">
        <v>3251700</v>
      </c>
      <c r="L1576">
        <v>2.5529999999999999</v>
      </c>
      <c r="M1576">
        <v>-1.3321285294987099E-2</v>
      </c>
      <c r="N1576">
        <v>-4.12195620961716E-2</v>
      </c>
      <c r="O1576">
        <v>-2.7592609744646002E-2</v>
      </c>
      <c r="P1576">
        <v>-8.0787554172059794E-2</v>
      </c>
      <c r="Q1576">
        <v>-6.2780135825986294E-2</v>
      </c>
      <c r="R1576">
        <v>1.6847815381969299E-2</v>
      </c>
      <c r="S1576">
        <v>1.5723487732190899E-2</v>
      </c>
      <c r="T1576">
        <v>1.6551591227841202E-2</v>
      </c>
      <c r="U1576">
        <v>2.3528672663867701E-2</v>
      </c>
      <c r="V1576">
        <v>67.75</v>
      </c>
      <c r="W1576">
        <v>42.540000999999997</v>
      </c>
      <c r="X1576">
        <v>-0.17925635660101699</v>
      </c>
      <c r="Y1576">
        <v>-6.2956724975841202E-4</v>
      </c>
      <c r="Z1576">
        <v>0.732583069301739</v>
      </c>
      <c r="AA1576">
        <v>-0.49425490967276903</v>
      </c>
      <c r="AB1576">
        <v>-0.52138980620984199</v>
      </c>
      <c r="AC1576" t="s">
        <v>249</v>
      </c>
      <c r="AD1576" t="s">
        <v>311</v>
      </c>
      <c r="AE1576" t="s">
        <v>62</v>
      </c>
      <c r="AF1576" t="s">
        <v>80</v>
      </c>
      <c r="AG1576" t="s">
        <v>312</v>
      </c>
      <c r="AH1576" s="45">
        <v>31655</v>
      </c>
      <c r="AI1576">
        <v>72333</v>
      </c>
      <c r="AK1576" t="s">
        <v>313</v>
      </c>
      <c r="AL1576" t="s">
        <v>314</v>
      </c>
      <c r="AM1576" t="s">
        <v>245</v>
      </c>
    </row>
    <row r="1577" spans="1:39" x14ac:dyDescent="0.3">
      <c r="A1577" s="1">
        <v>43587</v>
      </c>
      <c r="B1577" t="s">
        <v>14</v>
      </c>
      <c r="C1577" t="s">
        <v>239</v>
      </c>
      <c r="D1577">
        <v>500</v>
      </c>
      <c r="E1577">
        <v>4</v>
      </c>
      <c r="F1577">
        <v>40.509997999999896</v>
      </c>
      <c r="G1577">
        <v>41.040000999999997</v>
      </c>
      <c r="H1577">
        <v>40.299999</v>
      </c>
      <c r="I1577">
        <v>40.470001000000003</v>
      </c>
      <c r="J1577">
        <v>40.008839000000002</v>
      </c>
      <c r="K1577">
        <v>2721000</v>
      </c>
      <c r="L1577">
        <v>2.552</v>
      </c>
      <c r="M1577">
        <v>2.96959966583252E-3</v>
      </c>
      <c r="N1577">
        <v>-1.42298813641466E-2</v>
      </c>
      <c r="O1577">
        <v>-0.103876845674524</v>
      </c>
      <c r="P1577">
        <v>-0.128651502888566</v>
      </c>
      <c r="Q1577">
        <v>-0.186222308640938</v>
      </c>
      <c r="R1577">
        <v>1.14427764787399E-2</v>
      </c>
      <c r="S1577">
        <v>1.5835716610511599E-2</v>
      </c>
      <c r="T1577">
        <v>1.5208832790512701E-2</v>
      </c>
      <c r="U1577">
        <v>2.3429833057823899E-2</v>
      </c>
      <c r="V1577">
        <v>67.75</v>
      </c>
      <c r="W1577">
        <v>40.119999</v>
      </c>
      <c r="X1577">
        <v>-0.17925635660101699</v>
      </c>
      <c r="Y1577">
        <v>-2.1262443276895502E-3</v>
      </c>
      <c r="Z1577">
        <v>0.72944907988057806</v>
      </c>
      <c r="AA1577">
        <v>-1.1342121338267901</v>
      </c>
      <c r="AB1577">
        <v>-1.0968433485831199</v>
      </c>
      <c r="AC1577" t="s">
        <v>249</v>
      </c>
      <c r="AD1577" t="s">
        <v>311</v>
      </c>
      <c r="AE1577" t="s">
        <v>62</v>
      </c>
      <c r="AF1577" t="s">
        <v>80</v>
      </c>
      <c r="AG1577" t="s">
        <v>312</v>
      </c>
      <c r="AH1577" s="45">
        <v>31655</v>
      </c>
      <c r="AI1577">
        <v>72333</v>
      </c>
      <c r="AK1577" t="s">
        <v>313</v>
      </c>
      <c r="AL1577" t="s">
        <v>314</v>
      </c>
      <c r="AM1577" t="s">
        <v>245</v>
      </c>
    </row>
    <row r="1578" spans="1:39" x14ac:dyDescent="0.3">
      <c r="A1578" s="1">
        <v>43588</v>
      </c>
      <c r="B1578" t="s">
        <v>14</v>
      </c>
      <c r="C1578" t="s">
        <v>246</v>
      </c>
      <c r="D1578">
        <v>300</v>
      </c>
      <c r="E1578">
        <v>4</v>
      </c>
      <c r="F1578">
        <v>40.560001</v>
      </c>
      <c r="G1578">
        <v>40.689999</v>
      </c>
      <c r="H1578">
        <v>40</v>
      </c>
      <c r="I1578">
        <v>40.290000999999997</v>
      </c>
      <c r="J1578">
        <v>39.830890999999902</v>
      </c>
      <c r="K1578">
        <v>2412600</v>
      </c>
      <c r="L1578">
        <v>2.5310000000000001</v>
      </c>
      <c r="M1578">
        <v>-4.4576376864013303E-3</v>
      </c>
      <c r="N1578">
        <v>-2.6935948429295201E-2</v>
      </c>
      <c r="O1578">
        <v>-8.6721725237321703E-2</v>
      </c>
      <c r="P1578">
        <v>-0.10956317217657301</v>
      </c>
      <c r="Q1578">
        <v>-0.19127779759011601</v>
      </c>
      <c r="R1578">
        <v>9.6303079113166604E-3</v>
      </c>
      <c r="S1578">
        <v>1.5380185401757901E-2</v>
      </c>
      <c r="T1578">
        <v>1.49616538365065E-2</v>
      </c>
      <c r="U1578">
        <v>2.3430848180365001E-2</v>
      </c>
      <c r="V1578">
        <v>67.75</v>
      </c>
      <c r="W1578">
        <v>40</v>
      </c>
      <c r="X1578">
        <v>-0.17925635660101699</v>
      </c>
      <c r="Y1578">
        <v>9.5921274614703799E-3</v>
      </c>
      <c r="Z1578">
        <v>0.72752229212082598</v>
      </c>
      <c r="AA1578">
        <v>-1.1536942991524599</v>
      </c>
      <c r="AB1578">
        <v>-1.15246245808284</v>
      </c>
      <c r="AC1578" t="s">
        <v>249</v>
      </c>
      <c r="AD1578" t="s">
        <v>311</v>
      </c>
      <c r="AE1578" t="s">
        <v>62</v>
      </c>
      <c r="AF1578" t="s">
        <v>80</v>
      </c>
      <c r="AG1578" t="s">
        <v>312</v>
      </c>
      <c r="AH1578" s="45">
        <v>31655</v>
      </c>
      <c r="AI1578">
        <v>72333</v>
      </c>
      <c r="AK1578" t="s">
        <v>313</v>
      </c>
      <c r="AL1578" t="s">
        <v>314</v>
      </c>
      <c r="AM1578" t="s">
        <v>245</v>
      </c>
    </row>
    <row r="1579" spans="1:39" x14ac:dyDescent="0.3">
      <c r="A1579" s="1">
        <v>43595</v>
      </c>
      <c r="B1579" t="s">
        <v>14</v>
      </c>
      <c r="C1579" t="s">
        <v>246</v>
      </c>
      <c r="D1579">
        <v>100</v>
      </c>
      <c r="E1579">
        <v>4</v>
      </c>
      <c r="F1579">
        <v>39.360000999999997</v>
      </c>
      <c r="G1579">
        <v>39.560001</v>
      </c>
      <c r="H1579">
        <v>38.759997999999896</v>
      </c>
      <c r="I1579">
        <v>39.369999</v>
      </c>
      <c r="J1579">
        <v>38.921371000000001</v>
      </c>
      <c r="K1579">
        <v>2422000</v>
      </c>
      <c r="L1579">
        <v>2.4550000000000001</v>
      </c>
      <c r="M1579">
        <v>-1.0862881947225201E-2</v>
      </c>
      <c r="N1579">
        <v>-2.3099284213945599E-2</v>
      </c>
      <c r="O1579">
        <v>-0.115041765471266</v>
      </c>
      <c r="P1579">
        <v>-0.13574617444178899</v>
      </c>
      <c r="Q1579">
        <v>-0.19567746921041701</v>
      </c>
      <c r="R1579">
        <v>1.7782779309021599E-2</v>
      </c>
      <c r="S1579">
        <v>1.5003165593044701E-2</v>
      </c>
      <c r="T1579">
        <v>1.51079397337558E-2</v>
      </c>
      <c r="U1579">
        <v>2.3455431875908001E-2</v>
      </c>
      <c r="V1579">
        <v>67.75</v>
      </c>
      <c r="W1579">
        <v>38.759997999999896</v>
      </c>
      <c r="X1579">
        <v>-0.16249785125223201</v>
      </c>
      <c r="Y1579">
        <v>3.7133938472042301E-3</v>
      </c>
      <c r="Z1579">
        <v>0.73369551944205702</v>
      </c>
      <c r="AA1579">
        <v>-1.14642591410023</v>
      </c>
      <c r="AB1579">
        <v>-1.06860766554369</v>
      </c>
      <c r="AC1579" t="s">
        <v>249</v>
      </c>
      <c r="AD1579" t="s">
        <v>311</v>
      </c>
      <c r="AE1579" t="s">
        <v>62</v>
      </c>
      <c r="AF1579" t="s">
        <v>80</v>
      </c>
      <c r="AG1579" t="s">
        <v>312</v>
      </c>
      <c r="AH1579" s="45">
        <v>31655</v>
      </c>
      <c r="AI1579">
        <v>72333</v>
      </c>
      <c r="AK1579" t="s">
        <v>313</v>
      </c>
      <c r="AL1579" t="s">
        <v>314</v>
      </c>
      <c r="AM1579" t="s">
        <v>245</v>
      </c>
    </row>
    <row r="1580" spans="1:39" x14ac:dyDescent="0.3">
      <c r="A1580" s="1">
        <v>43564</v>
      </c>
      <c r="B1580" t="s">
        <v>14</v>
      </c>
      <c r="C1580" t="s">
        <v>239</v>
      </c>
      <c r="D1580">
        <v>700</v>
      </c>
      <c r="E1580">
        <v>5</v>
      </c>
      <c r="F1580">
        <v>44.759997999999896</v>
      </c>
      <c r="G1580">
        <v>44.860000999999997</v>
      </c>
      <c r="H1580">
        <v>44.110000999999997</v>
      </c>
      <c r="I1580">
        <v>44.169998</v>
      </c>
      <c r="J1580">
        <v>43.666676000000002</v>
      </c>
      <c r="K1580">
        <v>1886600</v>
      </c>
      <c r="L1580">
        <v>2.4990000000000001</v>
      </c>
      <c r="M1580">
        <v>-2.0170980561470299E-2</v>
      </c>
      <c r="N1580">
        <v>5.2207560199994197E-3</v>
      </c>
      <c r="O1580">
        <v>6.5871578125941202E-3</v>
      </c>
      <c r="P1580">
        <v>-9.5880004810059899E-2</v>
      </c>
      <c r="Q1580">
        <v>-5.5146000137585797E-2</v>
      </c>
      <c r="R1580">
        <v>1.8350788186169701E-2</v>
      </c>
      <c r="S1580">
        <v>1.42530299251558E-2</v>
      </c>
      <c r="T1580">
        <v>1.68534472807585E-2</v>
      </c>
      <c r="U1580">
        <v>2.3569859253149E-2</v>
      </c>
      <c r="V1580">
        <v>67.75</v>
      </c>
      <c r="W1580">
        <v>42.540000999999997</v>
      </c>
      <c r="X1580">
        <v>-0.17925635660101699</v>
      </c>
      <c r="Y1580">
        <v>-6.0859766572597396E-3</v>
      </c>
      <c r="Z1580">
        <v>0.74102740679551904</v>
      </c>
      <c r="AA1580">
        <v>-0.45315858030245398</v>
      </c>
      <c r="AB1580">
        <v>-0.43940611521254602</v>
      </c>
      <c r="AC1580" t="s">
        <v>250</v>
      </c>
      <c r="AD1580" t="s">
        <v>311</v>
      </c>
      <c r="AE1580" t="s">
        <v>62</v>
      </c>
      <c r="AF1580" t="s">
        <v>80</v>
      </c>
      <c r="AG1580" t="s">
        <v>312</v>
      </c>
      <c r="AH1580" s="45">
        <v>31655</v>
      </c>
      <c r="AI1580">
        <v>72333</v>
      </c>
      <c r="AK1580" t="s">
        <v>313</v>
      </c>
      <c r="AL1580" t="s">
        <v>314</v>
      </c>
      <c r="AM1580" t="s">
        <v>245</v>
      </c>
    </row>
    <row r="1581" spans="1:39" x14ac:dyDescent="0.3">
      <c r="A1581" s="1">
        <v>43577</v>
      </c>
      <c r="B1581" t="s">
        <v>14</v>
      </c>
      <c r="C1581" t="s">
        <v>239</v>
      </c>
      <c r="D1581">
        <v>300</v>
      </c>
      <c r="E1581">
        <v>5</v>
      </c>
      <c r="F1581">
        <v>43.669998</v>
      </c>
      <c r="G1581">
        <v>43.75</v>
      </c>
      <c r="H1581">
        <v>42.009997999999896</v>
      </c>
      <c r="I1581">
        <v>42.150002000000001</v>
      </c>
      <c r="J1581">
        <v>41.669696999999999</v>
      </c>
      <c r="K1581">
        <v>2886200</v>
      </c>
      <c r="L1581">
        <v>2.59</v>
      </c>
      <c r="M1581">
        <v>-3.9768026303455502E-2</v>
      </c>
      <c r="N1581">
        <v>-3.9083778044124197E-2</v>
      </c>
      <c r="O1581">
        <v>-3.0376088475247399E-2</v>
      </c>
      <c r="P1581">
        <v>-0.11161338308907701</v>
      </c>
      <c r="Q1581">
        <v>-7.4303689621418603E-2</v>
      </c>
      <c r="R1581">
        <v>1.9670259997388501E-2</v>
      </c>
      <c r="S1581">
        <v>1.6594586781653198E-2</v>
      </c>
      <c r="T1581">
        <v>1.53387281141401E-2</v>
      </c>
      <c r="U1581">
        <v>2.3630844746721499E-2</v>
      </c>
      <c r="V1581">
        <v>67.75</v>
      </c>
      <c r="W1581">
        <v>42.009997999999896</v>
      </c>
      <c r="X1581">
        <v>-0.17925635660101699</v>
      </c>
      <c r="Y1581">
        <v>1.0115060212163699E-3</v>
      </c>
      <c r="Z1581">
        <v>0.73679647382739699</v>
      </c>
      <c r="AA1581">
        <v>-0.55652317450054301</v>
      </c>
      <c r="AB1581">
        <v>-0.47293158102303801</v>
      </c>
      <c r="AC1581" t="s">
        <v>250</v>
      </c>
      <c r="AD1581" t="s">
        <v>311</v>
      </c>
      <c r="AE1581" t="s">
        <v>62</v>
      </c>
      <c r="AF1581" t="s">
        <v>80</v>
      </c>
      <c r="AG1581" t="s">
        <v>312</v>
      </c>
      <c r="AH1581" s="45">
        <v>31655</v>
      </c>
      <c r="AI1581">
        <v>72333</v>
      </c>
      <c r="AK1581" t="s">
        <v>313</v>
      </c>
      <c r="AL1581" t="s">
        <v>314</v>
      </c>
      <c r="AM1581" t="s">
        <v>245</v>
      </c>
    </row>
    <row r="1582" spans="1:39" x14ac:dyDescent="0.3">
      <c r="A1582" s="1">
        <v>43599</v>
      </c>
      <c r="B1582" t="s">
        <v>14</v>
      </c>
      <c r="C1582" t="s">
        <v>246</v>
      </c>
      <c r="D1582">
        <v>400</v>
      </c>
      <c r="E1582">
        <v>5</v>
      </c>
      <c r="F1582">
        <v>37.970001000000003</v>
      </c>
      <c r="G1582">
        <v>38.490001999999997</v>
      </c>
      <c r="H1582">
        <v>37.049999</v>
      </c>
      <c r="I1582">
        <v>38.049999</v>
      </c>
      <c r="J1582">
        <v>37.616413000000001</v>
      </c>
      <c r="K1582">
        <v>3079300</v>
      </c>
      <c r="L1582">
        <v>2.419</v>
      </c>
      <c r="M1582">
        <v>1.18970832975439E-2</v>
      </c>
      <c r="N1582">
        <v>-3.4103011694288601E-2</v>
      </c>
      <c r="O1582">
        <v>-0.142101729185172</v>
      </c>
      <c r="P1582">
        <v>-0.17598819548802699</v>
      </c>
      <c r="Q1582">
        <v>-0.220195297738567</v>
      </c>
      <c r="R1582">
        <v>2.42542031506035E-2</v>
      </c>
      <c r="S1582">
        <v>1.65872083416338E-2</v>
      </c>
      <c r="T1582">
        <v>1.6129893516392001E-2</v>
      </c>
      <c r="U1582">
        <v>2.3624489773456402E-2</v>
      </c>
      <c r="V1582">
        <v>67.75</v>
      </c>
      <c r="W1582">
        <v>37.049999</v>
      </c>
      <c r="X1582">
        <v>-0.16249785125223201</v>
      </c>
      <c r="Y1582">
        <v>7.98398755130913E-3</v>
      </c>
      <c r="Z1582">
        <v>0.77301101907513903</v>
      </c>
      <c r="AA1582">
        <v>-1.2570796951938199</v>
      </c>
      <c r="AB1582">
        <v>-1.14234449401918</v>
      </c>
      <c r="AC1582" t="s">
        <v>250</v>
      </c>
      <c r="AD1582" t="s">
        <v>311</v>
      </c>
      <c r="AE1582" t="s">
        <v>62</v>
      </c>
      <c r="AF1582" t="s">
        <v>80</v>
      </c>
      <c r="AG1582" t="s">
        <v>312</v>
      </c>
      <c r="AH1582" s="45">
        <v>31655</v>
      </c>
      <c r="AI1582">
        <v>72333</v>
      </c>
      <c r="AK1582" t="s">
        <v>313</v>
      </c>
      <c r="AL1582" t="s">
        <v>314</v>
      </c>
      <c r="AM1582" t="s">
        <v>245</v>
      </c>
    </row>
    <row r="1583" spans="1:39" x14ac:dyDescent="0.3">
      <c r="A1583" s="1">
        <v>43621</v>
      </c>
      <c r="B1583" t="s">
        <v>14</v>
      </c>
      <c r="C1583" t="s">
        <v>239</v>
      </c>
      <c r="D1583">
        <v>100</v>
      </c>
      <c r="E1583">
        <v>5</v>
      </c>
      <c r="F1583">
        <v>33.139998999999897</v>
      </c>
      <c r="G1583">
        <v>33.32</v>
      </c>
      <c r="H1583">
        <v>31.84</v>
      </c>
      <c r="I1583">
        <v>31.959999</v>
      </c>
      <c r="J1583">
        <v>31.959999</v>
      </c>
      <c r="K1583">
        <v>2672800</v>
      </c>
      <c r="L1583">
        <v>2.1230000000000002</v>
      </c>
      <c r="M1583">
        <v>-2.92914733462863E-2</v>
      </c>
      <c r="N1583">
        <v>-2.8298159095710698E-3</v>
      </c>
      <c r="O1583">
        <v>-0.220157677407193</v>
      </c>
      <c r="P1583">
        <v>-0.31617258701228201</v>
      </c>
      <c r="Q1583">
        <v>-0.433539412360821</v>
      </c>
      <c r="R1583">
        <v>2.6237901334705702E-2</v>
      </c>
      <c r="S1583">
        <v>2.6855128280507901E-2</v>
      </c>
      <c r="T1583">
        <v>1.9722030837893999E-2</v>
      </c>
      <c r="U1583">
        <v>2.3279028016972101E-2</v>
      </c>
      <c r="V1583">
        <v>67.75</v>
      </c>
      <c r="W1583">
        <v>30.91</v>
      </c>
      <c r="X1583">
        <v>-0.17146336436233101</v>
      </c>
      <c r="Y1583">
        <v>8.1287266899663802E-3</v>
      </c>
      <c r="Z1583">
        <v>0.76700296804257195</v>
      </c>
      <c r="AA1583">
        <v>-2.0583394897376799</v>
      </c>
      <c r="AB1583">
        <v>-1.95153913664434</v>
      </c>
      <c r="AC1583" t="s">
        <v>250</v>
      </c>
      <c r="AD1583" t="s">
        <v>311</v>
      </c>
      <c r="AE1583" t="s">
        <v>62</v>
      </c>
      <c r="AF1583" t="s">
        <v>80</v>
      </c>
      <c r="AG1583" t="s">
        <v>312</v>
      </c>
      <c r="AH1583" s="45">
        <v>31655</v>
      </c>
      <c r="AI1583">
        <v>72333</v>
      </c>
      <c r="AK1583" t="s">
        <v>313</v>
      </c>
      <c r="AL1583" t="s">
        <v>314</v>
      </c>
      <c r="AM1583" t="s">
        <v>245</v>
      </c>
    </row>
    <row r="1584" spans="1:39" x14ac:dyDescent="0.3">
      <c r="A1584" s="1">
        <v>43627</v>
      </c>
      <c r="B1584" t="s">
        <v>14</v>
      </c>
      <c r="C1584" t="s">
        <v>246</v>
      </c>
      <c r="D1584">
        <v>200</v>
      </c>
      <c r="E1584">
        <v>5</v>
      </c>
      <c r="F1584">
        <v>32.590000000000003</v>
      </c>
      <c r="G1584">
        <v>33.169998</v>
      </c>
      <c r="H1584">
        <v>32.349997999999999</v>
      </c>
      <c r="I1584">
        <v>32.830002</v>
      </c>
      <c r="J1584">
        <v>32.830002</v>
      </c>
      <c r="K1584">
        <v>4183800</v>
      </c>
      <c r="L1584">
        <v>2.14</v>
      </c>
      <c r="M1584">
        <v>8.8726599110908692E-3</v>
      </c>
      <c r="N1584">
        <v>-2.43377052185867E-3</v>
      </c>
      <c r="O1584">
        <v>-0.181063572316045</v>
      </c>
      <c r="P1584">
        <v>-0.29111156403417998</v>
      </c>
      <c r="Q1584">
        <v>-0.43607846899720298</v>
      </c>
      <c r="R1584">
        <v>2.6903854181116699E-2</v>
      </c>
      <c r="S1584">
        <v>2.81517739150869E-2</v>
      </c>
      <c r="T1584">
        <v>2.05400722844594E-2</v>
      </c>
      <c r="U1584">
        <v>2.3425351973803799E-2</v>
      </c>
      <c r="V1584">
        <v>67.75</v>
      </c>
      <c r="W1584">
        <v>30.549999</v>
      </c>
      <c r="X1584">
        <v>-0.17146336436233101</v>
      </c>
      <c r="Y1584">
        <v>-3.4994119269314301E-4</v>
      </c>
      <c r="Z1584">
        <v>0.76983485019707498</v>
      </c>
      <c r="AA1584">
        <v>-1.98787084798896</v>
      </c>
      <c r="AB1584">
        <v>-2.0859100125262602</v>
      </c>
      <c r="AC1584" t="s">
        <v>250</v>
      </c>
      <c r="AD1584" t="s">
        <v>311</v>
      </c>
      <c r="AE1584" t="s">
        <v>62</v>
      </c>
      <c r="AF1584" t="s">
        <v>80</v>
      </c>
      <c r="AG1584" t="s">
        <v>312</v>
      </c>
      <c r="AH1584" s="45">
        <v>31655</v>
      </c>
      <c r="AI1584">
        <v>72333</v>
      </c>
      <c r="AK1584" t="s">
        <v>313</v>
      </c>
      <c r="AL1584" t="s">
        <v>314</v>
      </c>
      <c r="AM1584" t="s">
        <v>245</v>
      </c>
    </row>
    <row r="1585" spans="1:39" x14ac:dyDescent="0.3">
      <c r="A1585" s="1">
        <v>43633</v>
      </c>
      <c r="B1585" t="s">
        <v>14</v>
      </c>
      <c r="C1585" t="s">
        <v>246</v>
      </c>
      <c r="D1585">
        <v>600</v>
      </c>
      <c r="E1585">
        <v>5</v>
      </c>
      <c r="F1585">
        <v>32.479999999999997</v>
      </c>
      <c r="G1585">
        <v>33.119999</v>
      </c>
      <c r="H1585">
        <v>32.299999</v>
      </c>
      <c r="I1585">
        <v>32.470001000000003</v>
      </c>
      <c r="J1585">
        <v>32.470001000000003</v>
      </c>
      <c r="K1585">
        <v>2825400</v>
      </c>
      <c r="L1585">
        <v>2.0859999999999999</v>
      </c>
      <c r="M1585">
        <v>-4.30240355425389E-3</v>
      </c>
      <c r="N1585">
        <v>-2.1535156098852798E-3</v>
      </c>
      <c r="O1585">
        <v>-0.13069531833857401</v>
      </c>
      <c r="P1585">
        <v>-0.29672129978684098</v>
      </c>
      <c r="Q1585">
        <v>-0.39628269275941103</v>
      </c>
      <c r="R1585">
        <v>1.4207823349725699E-2</v>
      </c>
      <c r="S1585">
        <v>2.7116095517819599E-2</v>
      </c>
      <c r="T1585">
        <v>2.0659522277020798E-2</v>
      </c>
      <c r="U1585">
        <v>2.33316211080128E-2</v>
      </c>
      <c r="V1585">
        <v>67.75</v>
      </c>
      <c r="W1585">
        <v>30.549999</v>
      </c>
      <c r="X1585">
        <v>-0.17146336436233101</v>
      </c>
      <c r="Y1585">
        <v>9.3131563797728401E-4</v>
      </c>
      <c r="Z1585">
        <v>0.77209226730034597</v>
      </c>
      <c r="AA1585">
        <v>-1.7476993783215899</v>
      </c>
      <c r="AB1585">
        <v>-1.9320269595255399</v>
      </c>
      <c r="AC1585" t="s">
        <v>250</v>
      </c>
      <c r="AD1585" t="s">
        <v>311</v>
      </c>
      <c r="AE1585" t="s">
        <v>62</v>
      </c>
      <c r="AF1585" t="s">
        <v>80</v>
      </c>
      <c r="AG1585" t="s">
        <v>312</v>
      </c>
      <c r="AH1585" s="45">
        <v>31655</v>
      </c>
      <c r="AI1585">
        <v>72333</v>
      </c>
      <c r="AK1585" t="s">
        <v>313</v>
      </c>
      <c r="AL1585" t="s">
        <v>314</v>
      </c>
      <c r="AM1585" t="s">
        <v>245</v>
      </c>
    </row>
    <row r="1586" spans="1:39" x14ac:dyDescent="0.3">
      <c r="A1586" s="1">
        <v>43557</v>
      </c>
      <c r="B1586" t="s">
        <v>14</v>
      </c>
      <c r="C1586" t="s">
        <v>246</v>
      </c>
      <c r="D1586">
        <v>200</v>
      </c>
      <c r="E1586">
        <v>6</v>
      </c>
      <c r="F1586">
        <v>44.950001</v>
      </c>
      <c r="G1586">
        <v>44.990001999999997</v>
      </c>
      <c r="H1586">
        <v>43.880001</v>
      </c>
      <c r="I1586">
        <v>43.939999</v>
      </c>
      <c r="J1586">
        <v>43.439296999999897</v>
      </c>
      <c r="K1586">
        <v>3105800</v>
      </c>
      <c r="L1586">
        <v>2.4809999999999999</v>
      </c>
      <c r="M1586">
        <v>-2.1612758123603599E-2</v>
      </c>
      <c r="N1586">
        <v>4.7907242469380096E-3</v>
      </c>
      <c r="O1586">
        <v>-5.43281042736313E-2</v>
      </c>
      <c r="P1586">
        <v>-5.0687502605346803E-2</v>
      </c>
      <c r="Q1586">
        <v>-4.9902081304064698E-2</v>
      </c>
      <c r="R1586">
        <v>1.6496612356075899E-2</v>
      </c>
      <c r="S1586">
        <v>1.3645327549646201E-2</v>
      </c>
      <c r="T1586">
        <v>1.6919160387722301E-2</v>
      </c>
      <c r="U1586">
        <v>2.3685486768850399E-2</v>
      </c>
      <c r="V1586">
        <v>67.75</v>
      </c>
      <c r="W1586">
        <v>42.540000999999997</v>
      </c>
      <c r="X1586">
        <v>-0.17925635660101699</v>
      </c>
      <c r="Y1586" s="44">
        <v>1.7455614805152698E-5</v>
      </c>
      <c r="Z1586">
        <v>0.77113052838539098</v>
      </c>
      <c r="AA1586">
        <v>-0.42741812705668702</v>
      </c>
      <c r="AB1586">
        <v>-0.37802231799389202</v>
      </c>
      <c r="AC1586" t="s">
        <v>251</v>
      </c>
      <c r="AD1586" t="s">
        <v>311</v>
      </c>
      <c r="AE1586" t="s">
        <v>62</v>
      </c>
      <c r="AF1586" t="s">
        <v>80</v>
      </c>
      <c r="AG1586" t="s">
        <v>312</v>
      </c>
      <c r="AH1586" s="45">
        <v>31655</v>
      </c>
      <c r="AI1586">
        <v>72333</v>
      </c>
      <c r="AK1586" t="s">
        <v>313</v>
      </c>
      <c r="AL1586" t="s">
        <v>314</v>
      </c>
      <c r="AM1586" t="s">
        <v>245</v>
      </c>
    </row>
    <row r="1587" spans="1:39" x14ac:dyDescent="0.3">
      <c r="A1587" s="1">
        <v>43571</v>
      </c>
      <c r="B1587" t="s">
        <v>14</v>
      </c>
      <c r="C1587" t="s">
        <v>246</v>
      </c>
      <c r="D1587">
        <v>800</v>
      </c>
      <c r="E1587">
        <v>6</v>
      </c>
      <c r="F1587">
        <v>43.380001</v>
      </c>
      <c r="G1587">
        <v>43.490001999999997</v>
      </c>
      <c r="H1587">
        <v>43.25</v>
      </c>
      <c r="I1587">
        <v>43.470001000000003</v>
      </c>
      <c r="J1587">
        <v>42.974654999999998</v>
      </c>
      <c r="K1587">
        <v>4309500</v>
      </c>
      <c r="L1587">
        <v>2.5920000000000001</v>
      </c>
      <c r="M1587">
        <v>5.0738565747019803E-3</v>
      </c>
      <c r="N1587">
        <v>-1.5974724959999201E-2</v>
      </c>
      <c r="O1587">
        <v>-6.1919396527986099E-3</v>
      </c>
      <c r="P1587">
        <v>-7.5290609578059095E-2</v>
      </c>
      <c r="Q1587">
        <v>-6.7366152297637802E-2</v>
      </c>
      <c r="R1587">
        <v>1.6148089582669101E-2</v>
      </c>
      <c r="S1587">
        <v>1.5405368202116399E-2</v>
      </c>
      <c r="T1587">
        <v>1.6570671718094499E-2</v>
      </c>
      <c r="U1587">
        <v>2.3522750721425401E-2</v>
      </c>
      <c r="V1587">
        <v>67.75</v>
      </c>
      <c r="W1587">
        <v>42.540000999999997</v>
      </c>
      <c r="X1587">
        <v>-0.17925635660101699</v>
      </c>
      <c r="Y1587">
        <v>5.0922850790659495E-4</v>
      </c>
      <c r="Z1587">
        <v>0.73116477723897799</v>
      </c>
      <c r="AA1587">
        <v>-0.52093089019442596</v>
      </c>
      <c r="AB1587">
        <v>-0.53494426818823704</v>
      </c>
      <c r="AC1587" t="s">
        <v>251</v>
      </c>
      <c r="AD1587" t="s">
        <v>311</v>
      </c>
      <c r="AE1587" t="s">
        <v>62</v>
      </c>
      <c r="AF1587" t="s">
        <v>80</v>
      </c>
      <c r="AG1587" t="s">
        <v>312</v>
      </c>
      <c r="AH1587" s="45">
        <v>31655</v>
      </c>
      <c r="AI1587">
        <v>72333</v>
      </c>
      <c r="AK1587" t="s">
        <v>313</v>
      </c>
      <c r="AL1587" t="s">
        <v>314</v>
      </c>
      <c r="AM1587" t="s">
        <v>245</v>
      </c>
    </row>
    <row r="1588" spans="1:39" x14ac:dyDescent="0.3">
      <c r="A1588" s="1">
        <v>43579</v>
      </c>
      <c r="B1588" t="s">
        <v>14</v>
      </c>
      <c r="C1588" t="s">
        <v>239</v>
      </c>
      <c r="D1588">
        <v>1200</v>
      </c>
      <c r="E1588">
        <v>6</v>
      </c>
      <c r="F1588">
        <v>41.77</v>
      </c>
      <c r="G1588">
        <v>42.5</v>
      </c>
      <c r="H1588">
        <v>41.77</v>
      </c>
      <c r="I1588">
        <v>42</v>
      </c>
      <c r="J1588">
        <v>41.521403999999997</v>
      </c>
      <c r="K1588">
        <v>1843000</v>
      </c>
      <c r="L1588">
        <v>2.5219999999999998</v>
      </c>
      <c r="M1588">
        <v>5.2519089163464497E-3</v>
      </c>
      <c r="N1588">
        <v>-3.4401469998658098E-2</v>
      </c>
      <c r="O1588">
        <v>-2.19012753302914E-2</v>
      </c>
      <c r="P1588">
        <v>-9.6271994084515103E-2</v>
      </c>
      <c r="Q1588">
        <v>-0.108017607808622</v>
      </c>
      <c r="R1588">
        <v>1.9484702478561201E-2</v>
      </c>
      <c r="S1588">
        <v>1.6170541549438401E-2</v>
      </c>
      <c r="T1588">
        <v>1.53267412866644E-2</v>
      </c>
      <c r="U1588">
        <v>2.35672045027326E-2</v>
      </c>
      <c r="V1588">
        <v>67.75</v>
      </c>
      <c r="W1588">
        <v>41.209998999999897</v>
      </c>
      <c r="X1588">
        <v>-0.17925635660101699</v>
      </c>
      <c r="Y1588">
        <v>-2.1941687255359501E-3</v>
      </c>
      <c r="Z1588">
        <v>0.73403160416563595</v>
      </c>
      <c r="AA1588">
        <v>-0.73626169324997903</v>
      </c>
      <c r="AB1588">
        <v>-0.53920779973563504</v>
      </c>
      <c r="AC1588" t="s">
        <v>251</v>
      </c>
      <c r="AD1588" t="s">
        <v>311</v>
      </c>
      <c r="AE1588" t="s">
        <v>62</v>
      </c>
      <c r="AF1588" t="s">
        <v>80</v>
      </c>
      <c r="AG1588" t="s">
        <v>312</v>
      </c>
      <c r="AH1588" s="45">
        <v>31655</v>
      </c>
      <c r="AI1588">
        <v>72333</v>
      </c>
      <c r="AK1588" t="s">
        <v>313</v>
      </c>
      <c r="AL1588" t="s">
        <v>314</v>
      </c>
      <c r="AM1588" t="s">
        <v>245</v>
      </c>
    </row>
    <row r="1589" spans="1:39" x14ac:dyDescent="0.3">
      <c r="A1589" s="1">
        <v>43607</v>
      </c>
      <c r="B1589" t="s">
        <v>14</v>
      </c>
      <c r="C1589" t="s">
        <v>246</v>
      </c>
      <c r="D1589">
        <v>600</v>
      </c>
      <c r="E1589">
        <v>6</v>
      </c>
      <c r="F1589">
        <v>34.279998999999997</v>
      </c>
      <c r="G1589">
        <v>35.209998999999897</v>
      </c>
      <c r="H1589">
        <v>33.75</v>
      </c>
      <c r="I1589">
        <v>34.349997999999999</v>
      </c>
      <c r="J1589">
        <v>33.958576000000001</v>
      </c>
      <c r="K1589">
        <v>15979500</v>
      </c>
      <c r="L1589">
        <v>2.3929999999999998</v>
      </c>
      <c r="M1589">
        <v>-9.7028990234836396E-2</v>
      </c>
      <c r="N1589">
        <v>-8.5870506371333102E-2</v>
      </c>
      <c r="O1589">
        <v>-0.204632745109984</v>
      </c>
      <c r="P1589">
        <v>-0.25035995765021601</v>
      </c>
      <c r="Q1589">
        <v>-0.26719538103171397</v>
      </c>
      <c r="R1589">
        <v>4.5676104194617102E-2</v>
      </c>
      <c r="S1589">
        <v>2.4907957832323E-2</v>
      </c>
      <c r="T1589">
        <v>1.9751211142577E-2</v>
      </c>
      <c r="U1589">
        <v>2.3263932662657499E-2</v>
      </c>
      <c r="V1589">
        <v>67.75</v>
      </c>
      <c r="W1589">
        <v>33.75</v>
      </c>
      <c r="X1589">
        <v>-0.17146336436233101</v>
      </c>
      <c r="Y1589">
        <v>-2.8283920525026501E-3</v>
      </c>
      <c r="Z1589">
        <v>0.75337643899001205</v>
      </c>
      <c r="AA1589">
        <v>-1.43973911800758</v>
      </c>
      <c r="AB1589">
        <v>-1.3973153084816501</v>
      </c>
      <c r="AC1589" t="s">
        <v>251</v>
      </c>
      <c r="AD1589" t="s">
        <v>311</v>
      </c>
      <c r="AE1589" t="s">
        <v>62</v>
      </c>
      <c r="AF1589" t="s">
        <v>80</v>
      </c>
      <c r="AG1589" t="s">
        <v>312</v>
      </c>
      <c r="AH1589" s="45">
        <v>31655</v>
      </c>
      <c r="AI1589">
        <v>72333</v>
      </c>
      <c r="AK1589" t="s">
        <v>313</v>
      </c>
      <c r="AL1589" t="s">
        <v>314</v>
      </c>
      <c r="AM1589" t="s">
        <v>245</v>
      </c>
    </row>
    <row r="1590" spans="1:39" x14ac:dyDescent="0.3">
      <c r="A1590" s="1">
        <v>43609</v>
      </c>
      <c r="B1590" t="s">
        <v>14</v>
      </c>
      <c r="C1590" t="s">
        <v>239</v>
      </c>
      <c r="D1590">
        <v>300</v>
      </c>
      <c r="E1590">
        <v>6</v>
      </c>
      <c r="F1590">
        <v>33.959998999999897</v>
      </c>
      <c r="G1590">
        <v>34.020000000000003</v>
      </c>
      <c r="H1590">
        <v>33.25</v>
      </c>
      <c r="I1590">
        <v>33.5</v>
      </c>
      <c r="J1590">
        <v>33.118262999999999</v>
      </c>
      <c r="K1590">
        <v>4390700</v>
      </c>
      <c r="L1590">
        <v>2.3239999999999998</v>
      </c>
      <c r="M1590">
        <v>-9.2112225156634892E-3</v>
      </c>
      <c r="N1590">
        <v>-0.10180196718581</v>
      </c>
      <c r="O1590">
        <v>-0.22612417082525499</v>
      </c>
      <c r="P1590">
        <v>-0.28258334467614799</v>
      </c>
      <c r="Q1590">
        <v>-0.33034764809116202</v>
      </c>
      <c r="R1590">
        <v>4.4394882098763799E-2</v>
      </c>
      <c r="S1590">
        <v>2.4725476430499799E-2</v>
      </c>
      <c r="T1590">
        <v>1.96117090318822E-2</v>
      </c>
      <c r="U1590">
        <v>2.31449296156752E-2</v>
      </c>
      <c r="V1590">
        <v>67.75</v>
      </c>
      <c r="W1590">
        <v>33.25</v>
      </c>
      <c r="X1590">
        <v>-0.17146336436233101</v>
      </c>
      <c r="Y1590">
        <v>1.3526439988342199E-3</v>
      </c>
      <c r="Z1590">
        <v>0.75097051586965102</v>
      </c>
      <c r="AA1590">
        <v>-1.7203210443355901</v>
      </c>
      <c r="AB1590">
        <v>-1.4235914074888201</v>
      </c>
      <c r="AC1590" t="s">
        <v>251</v>
      </c>
      <c r="AD1590" t="s">
        <v>311</v>
      </c>
      <c r="AE1590" t="s">
        <v>62</v>
      </c>
      <c r="AF1590" t="s">
        <v>80</v>
      </c>
      <c r="AG1590" t="s">
        <v>312</v>
      </c>
      <c r="AH1590" s="45">
        <v>31655</v>
      </c>
      <c r="AI1590">
        <v>72333</v>
      </c>
      <c r="AK1590" t="s">
        <v>313</v>
      </c>
      <c r="AL1590" t="s">
        <v>314</v>
      </c>
      <c r="AM1590" t="s">
        <v>245</v>
      </c>
    </row>
    <row r="1591" spans="1:39" x14ac:dyDescent="0.3">
      <c r="A1591" s="1">
        <v>43620</v>
      </c>
      <c r="B1591" t="s">
        <v>14</v>
      </c>
      <c r="C1591" t="s">
        <v>239</v>
      </c>
      <c r="D1591">
        <v>400</v>
      </c>
      <c r="E1591">
        <v>6</v>
      </c>
      <c r="F1591">
        <v>32.32</v>
      </c>
      <c r="G1591">
        <v>33.18</v>
      </c>
      <c r="H1591">
        <v>32.209998999999897</v>
      </c>
      <c r="I1591">
        <v>32.909999999999997</v>
      </c>
      <c r="J1591">
        <v>32.909999999999997</v>
      </c>
      <c r="K1591">
        <v>3624900</v>
      </c>
      <c r="L1591">
        <v>2.1190000000000002</v>
      </c>
      <c r="M1591">
        <v>2.49205951245762E-2</v>
      </c>
      <c r="N1591">
        <v>9.3358472469078999E-3</v>
      </c>
      <c r="O1591">
        <v>-0.19532384174730799</v>
      </c>
      <c r="P1591">
        <v>-0.30042937623748001</v>
      </c>
      <c r="Q1591">
        <v>-0.37719235852197303</v>
      </c>
      <c r="R1591">
        <v>2.3308704342546699E-2</v>
      </c>
      <c r="S1591">
        <v>2.65258511164937E-2</v>
      </c>
      <c r="T1591">
        <v>1.95080942974417E-2</v>
      </c>
      <c r="U1591">
        <v>2.32837590814652E-2</v>
      </c>
      <c r="V1591">
        <v>67.75</v>
      </c>
      <c r="W1591">
        <v>30.91</v>
      </c>
      <c r="X1591">
        <v>-0.17146336436233101</v>
      </c>
      <c r="Y1591">
        <v>2.1205927310919401E-2</v>
      </c>
      <c r="Z1591">
        <v>0.78332421146399001</v>
      </c>
      <c r="AA1591">
        <v>-1.8226204002767801</v>
      </c>
      <c r="AB1591">
        <v>-1.93304180162411</v>
      </c>
      <c r="AC1591" t="s">
        <v>251</v>
      </c>
      <c r="AD1591" t="s">
        <v>311</v>
      </c>
      <c r="AE1591" t="s">
        <v>62</v>
      </c>
      <c r="AF1591" t="s">
        <v>80</v>
      </c>
      <c r="AG1591" t="s">
        <v>312</v>
      </c>
      <c r="AH1591" s="45">
        <v>31655</v>
      </c>
      <c r="AI1591">
        <v>72333</v>
      </c>
      <c r="AK1591" t="s">
        <v>313</v>
      </c>
      <c r="AL1591" t="s">
        <v>314</v>
      </c>
      <c r="AM1591" t="s">
        <v>245</v>
      </c>
    </row>
    <row r="1592" spans="1:39" x14ac:dyDescent="0.3">
      <c r="A1592" s="1">
        <v>43633</v>
      </c>
      <c r="B1592" t="s">
        <v>14</v>
      </c>
      <c r="C1592" t="s">
        <v>239</v>
      </c>
      <c r="D1592">
        <v>500</v>
      </c>
      <c r="E1592">
        <v>6</v>
      </c>
      <c r="F1592">
        <v>32.479999999999997</v>
      </c>
      <c r="G1592">
        <v>33.119999</v>
      </c>
      <c r="H1592">
        <v>32.299999</v>
      </c>
      <c r="I1592">
        <v>32.470001000000003</v>
      </c>
      <c r="J1592">
        <v>32.470001000000003</v>
      </c>
      <c r="K1592">
        <v>2825400</v>
      </c>
      <c r="L1592">
        <v>2.0859999999999999</v>
      </c>
      <c r="M1592">
        <v>-4.30240355425389E-3</v>
      </c>
      <c r="N1592">
        <v>-2.1535156098852798E-3</v>
      </c>
      <c r="O1592">
        <v>-0.13069531833857401</v>
      </c>
      <c r="P1592">
        <v>-0.29672129978684098</v>
      </c>
      <c r="Q1592">
        <v>-0.39628269275941103</v>
      </c>
      <c r="R1592">
        <v>1.4207823349725699E-2</v>
      </c>
      <c r="S1592">
        <v>2.7116095517819599E-2</v>
      </c>
      <c r="T1592">
        <v>2.0659522277020798E-2</v>
      </c>
      <c r="U1592">
        <v>2.33316211080128E-2</v>
      </c>
      <c r="V1592">
        <v>67.75</v>
      </c>
      <c r="W1592">
        <v>30.549999</v>
      </c>
      <c r="X1592">
        <v>-0.17146336436233101</v>
      </c>
      <c r="Y1592">
        <v>9.3131563797728401E-4</v>
      </c>
      <c r="Z1592">
        <v>0.77209226730034597</v>
      </c>
      <c r="AA1592">
        <v>-1.7476993783215899</v>
      </c>
      <c r="AB1592">
        <v>-1.9320269595255399</v>
      </c>
      <c r="AC1592" t="s">
        <v>251</v>
      </c>
      <c r="AD1592" t="s">
        <v>311</v>
      </c>
      <c r="AE1592" t="s">
        <v>62</v>
      </c>
      <c r="AF1592" t="s">
        <v>80</v>
      </c>
      <c r="AG1592" t="s">
        <v>312</v>
      </c>
      <c r="AH1592" s="45">
        <v>31655</v>
      </c>
      <c r="AI1592">
        <v>72333</v>
      </c>
      <c r="AK1592" t="s">
        <v>313</v>
      </c>
      <c r="AL1592" t="s">
        <v>314</v>
      </c>
      <c r="AM1592" t="s">
        <v>245</v>
      </c>
    </row>
    <row r="1593" spans="1:39" x14ac:dyDescent="0.3">
      <c r="A1593" s="1">
        <v>43559</v>
      </c>
      <c r="B1593" t="s">
        <v>14</v>
      </c>
      <c r="C1593" t="s">
        <v>239</v>
      </c>
      <c r="D1593">
        <v>300</v>
      </c>
      <c r="E1593">
        <v>7</v>
      </c>
      <c r="F1593">
        <v>44.619999</v>
      </c>
      <c r="G1593">
        <v>45.560001</v>
      </c>
      <c r="H1593">
        <v>44.41</v>
      </c>
      <c r="I1593">
        <v>45.549999</v>
      </c>
      <c r="J1593">
        <v>45.030949</v>
      </c>
      <c r="K1593">
        <v>2386000</v>
      </c>
      <c r="L1593">
        <v>2.512</v>
      </c>
      <c r="M1593">
        <v>2.62470657625101E-2</v>
      </c>
      <c r="N1593">
        <v>2.7374514766347498E-2</v>
      </c>
      <c r="O1593">
        <v>1.3144069737676199E-2</v>
      </c>
      <c r="P1593">
        <v>-2.3034519594816401E-2</v>
      </c>
      <c r="Q1593">
        <v>-5.2910665814072902E-2</v>
      </c>
      <c r="R1593">
        <v>1.7596247461075298E-2</v>
      </c>
      <c r="S1593">
        <v>1.38080581524361E-2</v>
      </c>
      <c r="T1593">
        <v>1.70950139193187E-2</v>
      </c>
      <c r="U1593">
        <v>2.3682271167297101E-2</v>
      </c>
      <c r="V1593">
        <v>67.75</v>
      </c>
      <c r="W1593">
        <v>42.540000999999997</v>
      </c>
      <c r="X1593">
        <v>-0.17925635660101699</v>
      </c>
      <c r="Y1593">
        <v>2.0824655091414399E-3</v>
      </c>
      <c r="Z1593">
        <v>0.76321816998673297</v>
      </c>
      <c r="AA1593">
        <v>-0.444403351416986</v>
      </c>
      <c r="AB1593">
        <v>-0.429551213820415</v>
      </c>
      <c r="AC1593" t="s">
        <v>252</v>
      </c>
      <c r="AD1593" t="s">
        <v>311</v>
      </c>
      <c r="AE1593" t="s">
        <v>62</v>
      </c>
      <c r="AF1593" t="s">
        <v>80</v>
      </c>
      <c r="AG1593" t="s">
        <v>312</v>
      </c>
      <c r="AH1593" s="45">
        <v>31655</v>
      </c>
      <c r="AI1593">
        <v>72333</v>
      </c>
      <c r="AK1593" t="s">
        <v>313</v>
      </c>
      <c r="AL1593" t="s">
        <v>314</v>
      </c>
      <c r="AM1593" t="s">
        <v>245</v>
      </c>
    </row>
    <row r="1594" spans="1:39" x14ac:dyDescent="0.3">
      <c r="A1594" s="1">
        <v>43560</v>
      </c>
      <c r="B1594" t="s">
        <v>14</v>
      </c>
      <c r="C1594" t="s">
        <v>246</v>
      </c>
      <c r="D1594">
        <v>300</v>
      </c>
      <c r="E1594">
        <v>7</v>
      </c>
      <c r="F1594">
        <v>45.669998</v>
      </c>
      <c r="G1594">
        <v>46.200001</v>
      </c>
      <c r="H1594">
        <v>45.450001</v>
      </c>
      <c r="I1594">
        <v>45.639998999999897</v>
      </c>
      <c r="J1594">
        <v>45.119923</v>
      </c>
      <c r="K1594">
        <v>3381800</v>
      </c>
      <c r="L1594">
        <v>2.5009999999999999</v>
      </c>
      <c r="M1594">
        <v>1.9738916976583701E-3</v>
      </c>
      <c r="N1594">
        <v>2.7995560855905599E-2</v>
      </c>
      <c r="O1594">
        <v>2.86662240068188E-2</v>
      </c>
      <c r="P1594">
        <v>-2.0422146379491701E-2</v>
      </c>
      <c r="Q1594">
        <v>-6.4003597701952103E-2</v>
      </c>
      <c r="R1594">
        <v>1.75620349208995E-2</v>
      </c>
      <c r="S1594">
        <v>1.34425644920869E-2</v>
      </c>
      <c r="T1594">
        <v>1.7097509548081501E-2</v>
      </c>
      <c r="U1594">
        <v>2.36677996435763E-2</v>
      </c>
      <c r="V1594">
        <v>67.75</v>
      </c>
      <c r="W1594">
        <v>42.540000999999997</v>
      </c>
      <c r="X1594">
        <v>-0.17925635660101699</v>
      </c>
      <c r="Y1594">
        <v>4.62571739556182E-3</v>
      </c>
      <c r="Z1594">
        <v>0.76070728395500098</v>
      </c>
      <c r="AA1594">
        <v>-0.50556852571381306</v>
      </c>
      <c r="AB1594">
        <v>-0.44813827785948102</v>
      </c>
      <c r="AC1594" t="s">
        <v>252</v>
      </c>
      <c r="AD1594" t="s">
        <v>311</v>
      </c>
      <c r="AE1594" t="s">
        <v>62</v>
      </c>
      <c r="AF1594" t="s">
        <v>80</v>
      </c>
      <c r="AG1594" t="s">
        <v>312</v>
      </c>
      <c r="AH1594" s="45">
        <v>31655</v>
      </c>
      <c r="AI1594">
        <v>72333</v>
      </c>
      <c r="AK1594" t="s">
        <v>313</v>
      </c>
      <c r="AL1594" t="s">
        <v>314</v>
      </c>
      <c r="AM1594" t="s">
        <v>245</v>
      </c>
    </row>
    <row r="1595" spans="1:39" x14ac:dyDescent="0.3">
      <c r="A1595" s="1">
        <v>43614</v>
      </c>
      <c r="B1595" t="s">
        <v>14</v>
      </c>
      <c r="C1595" t="s">
        <v>246</v>
      </c>
      <c r="D1595">
        <v>500</v>
      </c>
      <c r="E1595">
        <v>7</v>
      </c>
      <c r="F1595">
        <v>32.779998999999997</v>
      </c>
      <c r="G1595">
        <v>33.040000999999997</v>
      </c>
      <c r="H1595">
        <v>32.270000000000003</v>
      </c>
      <c r="I1595">
        <v>32.419998</v>
      </c>
      <c r="J1595">
        <v>32.050567999999998</v>
      </c>
      <c r="K1595">
        <v>3499900</v>
      </c>
      <c r="L1595">
        <v>2.2360000000000002</v>
      </c>
      <c r="M1595">
        <v>-1.7125810189807501E-2</v>
      </c>
      <c r="N1595">
        <v>-0.15485551359595701</v>
      </c>
      <c r="O1595">
        <v>-0.24426380992691801</v>
      </c>
      <c r="P1595">
        <v>-0.36858622737300301</v>
      </c>
      <c r="Q1595">
        <v>-0.39025550439222001</v>
      </c>
      <c r="R1595">
        <v>3.7055813193185197E-2</v>
      </c>
      <c r="S1595">
        <v>2.4296818403326901E-2</v>
      </c>
      <c r="T1595">
        <v>1.8795771674263301E-2</v>
      </c>
      <c r="U1595">
        <v>2.3128670549012902E-2</v>
      </c>
      <c r="V1595">
        <v>67.75</v>
      </c>
      <c r="W1595">
        <v>32.270000000000003</v>
      </c>
      <c r="X1595">
        <v>-0.17146336436233101</v>
      </c>
      <c r="Y1595">
        <v>-6.9359101493404697E-3</v>
      </c>
      <c r="Z1595">
        <v>0.76017577181018103</v>
      </c>
      <c r="AA1595">
        <v>-1.9658528146365599</v>
      </c>
      <c r="AB1595">
        <v>-1.7016244920189501</v>
      </c>
      <c r="AC1595" t="s">
        <v>252</v>
      </c>
      <c r="AD1595" t="s">
        <v>311</v>
      </c>
      <c r="AE1595" t="s">
        <v>62</v>
      </c>
      <c r="AF1595" t="s">
        <v>80</v>
      </c>
      <c r="AG1595" t="s">
        <v>312</v>
      </c>
      <c r="AH1595" s="45">
        <v>31655</v>
      </c>
      <c r="AI1595">
        <v>72333</v>
      </c>
      <c r="AK1595" t="s">
        <v>313</v>
      </c>
      <c r="AL1595" t="s">
        <v>314</v>
      </c>
      <c r="AM1595" t="s">
        <v>245</v>
      </c>
    </row>
    <row r="1596" spans="1:39" x14ac:dyDescent="0.3">
      <c r="A1596" s="1">
        <v>43627</v>
      </c>
      <c r="B1596" t="s">
        <v>14</v>
      </c>
      <c r="C1596" t="s">
        <v>239</v>
      </c>
      <c r="D1596">
        <v>600</v>
      </c>
      <c r="E1596">
        <v>7</v>
      </c>
      <c r="F1596">
        <v>32.590000000000003</v>
      </c>
      <c r="G1596">
        <v>33.169998</v>
      </c>
      <c r="H1596">
        <v>32.349997999999999</v>
      </c>
      <c r="I1596">
        <v>32.830002</v>
      </c>
      <c r="J1596">
        <v>32.830002</v>
      </c>
      <c r="K1596">
        <v>4183800</v>
      </c>
      <c r="L1596">
        <v>2.14</v>
      </c>
      <c r="M1596">
        <v>8.8726599110908692E-3</v>
      </c>
      <c r="N1596">
        <v>-2.43377052185867E-3</v>
      </c>
      <c r="O1596">
        <v>-0.181063572316045</v>
      </c>
      <c r="P1596">
        <v>-0.29111156403417998</v>
      </c>
      <c r="Q1596">
        <v>-0.43607846899720298</v>
      </c>
      <c r="R1596">
        <v>2.6903854181116699E-2</v>
      </c>
      <c r="S1596">
        <v>2.81517739150869E-2</v>
      </c>
      <c r="T1596">
        <v>2.05400722844594E-2</v>
      </c>
      <c r="U1596">
        <v>2.3425351973803799E-2</v>
      </c>
      <c r="V1596">
        <v>67.75</v>
      </c>
      <c r="W1596">
        <v>30.549999</v>
      </c>
      <c r="X1596">
        <v>-0.17146336436233101</v>
      </c>
      <c r="Y1596">
        <v>-3.4994119269314301E-4</v>
      </c>
      <c r="Z1596">
        <v>0.76983485019707498</v>
      </c>
      <c r="AA1596">
        <v>-1.98787084798896</v>
      </c>
      <c r="AB1596">
        <v>-2.0859100125262602</v>
      </c>
      <c r="AC1596" t="s">
        <v>252</v>
      </c>
      <c r="AD1596" t="s">
        <v>311</v>
      </c>
      <c r="AE1596" t="s">
        <v>62</v>
      </c>
      <c r="AF1596" t="s">
        <v>80</v>
      </c>
      <c r="AG1596" t="s">
        <v>312</v>
      </c>
      <c r="AH1596" s="45">
        <v>31655</v>
      </c>
      <c r="AI1596">
        <v>72333</v>
      </c>
      <c r="AK1596" t="s">
        <v>313</v>
      </c>
      <c r="AL1596" t="s">
        <v>314</v>
      </c>
      <c r="AM1596" t="s">
        <v>245</v>
      </c>
    </row>
    <row r="1597" spans="1:39" x14ac:dyDescent="0.3">
      <c r="A1597" s="1">
        <v>43643</v>
      </c>
      <c r="B1597" t="s">
        <v>14</v>
      </c>
      <c r="C1597" t="s">
        <v>239</v>
      </c>
      <c r="D1597">
        <v>700</v>
      </c>
      <c r="E1597">
        <v>7</v>
      </c>
      <c r="F1597">
        <v>31.35</v>
      </c>
      <c r="G1597">
        <v>31.85</v>
      </c>
      <c r="H1597">
        <v>31.09</v>
      </c>
      <c r="I1597">
        <v>31.450001</v>
      </c>
      <c r="J1597">
        <v>31.450001</v>
      </c>
      <c r="K1597">
        <v>5500100</v>
      </c>
      <c r="L1597">
        <v>2.0049999999999999</v>
      </c>
      <c r="M1597">
        <v>-2.3567468663311199E-2</v>
      </c>
      <c r="N1597">
        <v>-5.4451990334290899E-2</v>
      </c>
      <c r="O1597">
        <v>-3.6041700765389102E-2</v>
      </c>
      <c r="P1597">
        <v>-0.331576479221106</v>
      </c>
      <c r="Q1597">
        <v>-0.46172078052955001</v>
      </c>
      <c r="R1597">
        <v>1.4012044847633499E-2</v>
      </c>
      <c r="S1597">
        <v>1.9836312493323099E-2</v>
      </c>
      <c r="T1597">
        <v>2.0787220551325002E-2</v>
      </c>
      <c r="U1597">
        <v>2.3344542083860199E-2</v>
      </c>
      <c r="V1597">
        <v>67.75</v>
      </c>
      <c r="W1597">
        <v>30.549999</v>
      </c>
      <c r="X1597">
        <v>-0.17146336436233101</v>
      </c>
      <c r="Y1597">
        <v>3.81588593721357E-3</v>
      </c>
      <c r="Z1597">
        <v>0.77166705764687304</v>
      </c>
      <c r="AA1597">
        <v>-1.8997480302929</v>
      </c>
      <c r="AB1597">
        <v>-1.8088588794999001</v>
      </c>
      <c r="AC1597" t="s">
        <v>252</v>
      </c>
      <c r="AD1597" t="s">
        <v>311</v>
      </c>
      <c r="AE1597" t="s">
        <v>62</v>
      </c>
      <c r="AF1597" t="s">
        <v>80</v>
      </c>
      <c r="AG1597" t="s">
        <v>312</v>
      </c>
      <c r="AH1597" s="45">
        <v>31655</v>
      </c>
      <c r="AI1597">
        <v>72333</v>
      </c>
      <c r="AK1597" t="s">
        <v>313</v>
      </c>
      <c r="AL1597" t="s">
        <v>314</v>
      </c>
      <c r="AM1597" t="s">
        <v>245</v>
      </c>
    </row>
    <row r="1598" spans="1:39" x14ac:dyDescent="0.3">
      <c r="A1598" s="1">
        <v>43644</v>
      </c>
      <c r="B1598" t="s">
        <v>14</v>
      </c>
      <c r="C1598" t="s">
        <v>246</v>
      </c>
      <c r="D1598">
        <v>300</v>
      </c>
      <c r="E1598">
        <v>7</v>
      </c>
      <c r="F1598">
        <v>31.549999</v>
      </c>
      <c r="G1598">
        <v>32.159999999999997</v>
      </c>
      <c r="H1598">
        <v>31.469998999999898</v>
      </c>
      <c r="I1598">
        <v>31.860001</v>
      </c>
      <c r="J1598">
        <v>31.860001</v>
      </c>
      <c r="K1598">
        <v>3449100</v>
      </c>
      <c r="L1598">
        <v>2</v>
      </c>
      <c r="M1598">
        <v>1.295232092627E-2</v>
      </c>
      <c r="N1598">
        <v>-4.7204623993670897E-2</v>
      </c>
      <c r="O1598">
        <v>-5.9635696493116098E-3</v>
      </c>
      <c r="P1598">
        <v>-0.31997700390293599</v>
      </c>
      <c r="Q1598">
        <v>-0.44410382843194701</v>
      </c>
      <c r="R1598">
        <v>1.6339478715656001E-2</v>
      </c>
      <c r="S1598">
        <v>1.97544009503254E-2</v>
      </c>
      <c r="T1598">
        <v>2.08978409708745E-2</v>
      </c>
      <c r="U1598">
        <v>2.33623976515034E-2</v>
      </c>
      <c r="V1598">
        <v>67.75</v>
      </c>
      <c r="W1598">
        <v>30.549999</v>
      </c>
      <c r="X1598">
        <v>-0.17146336436233101</v>
      </c>
      <c r="Y1598">
        <v>5.7409418775350302E-3</v>
      </c>
      <c r="Z1598">
        <v>0.775646543147823</v>
      </c>
      <c r="AA1598">
        <v>-1.8165412179101399</v>
      </c>
      <c r="AB1598">
        <v>-1.8247271119513699</v>
      </c>
      <c r="AC1598" t="s">
        <v>252</v>
      </c>
      <c r="AD1598" t="s">
        <v>311</v>
      </c>
      <c r="AE1598" t="s">
        <v>62</v>
      </c>
      <c r="AF1598" t="s">
        <v>80</v>
      </c>
      <c r="AG1598" t="s">
        <v>312</v>
      </c>
      <c r="AH1598" s="45">
        <v>31655</v>
      </c>
      <c r="AI1598">
        <v>72333</v>
      </c>
      <c r="AK1598" t="s">
        <v>313</v>
      </c>
      <c r="AL1598" t="s">
        <v>314</v>
      </c>
      <c r="AM1598" t="s">
        <v>245</v>
      </c>
    </row>
    <row r="1599" spans="1:39" x14ac:dyDescent="0.3">
      <c r="A1599" s="1">
        <v>43558</v>
      </c>
      <c r="B1599" t="s">
        <v>14</v>
      </c>
      <c r="C1599" t="s">
        <v>239</v>
      </c>
      <c r="D1599">
        <v>500</v>
      </c>
      <c r="E1599">
        <v>8</v>
      </c>
      <c r="F1599">
        <v>44.25</v>
      </c>
      <c r="G1599">
        <v>44.669998</v>
      </c>
      <c r="H1599">
        <v>44.09</v>
      </c>
      <c r="I1599">
        <v>44.369999</v>
      </c>
      <c r="J1599">
        <v>43.864395000000002</v>
      </c>
      <c r="K1599">
        <v>2026400</v>
      </c>
      <c r="L1599">
        <v>2.5169999999999999</v>
      </c>
      <c r="M1599">
        <v>9.7384509144174992E-3</v>
      </c>
      <c r="N1599">
        <v>-6.2908474079308102E-3</v>
      </c>
      <c r="O1599">
        <v>-1.61867140761046E-2</v>
      </c>
      <c r="P1599">
        <v>-5.94424921790878E-2</v>
      </c>
      <c r="Q1599">
        <v>-5.41616022031901E-2</v>
      </c>
      <c r="R1599">
        <v>1.36619198767372E-2</v>
      </c>
      <c r="S1599">
        <v>1.2574456758361999E-2</v>
      </c>
      <c r="T1599">
        <v>1.6793585949290101E-2</v>
      </c>
      <c r="U1599">
        <v>2.3676833903754201E-2</v>
      </c>
      <c r="V1599">
        <v>67.75</v>
      </c>
      <c r="W1599">
        <v>42.540000999999997</v>
      </c>
      <c r="X1599">
        <v>-0.17925635660101699</v>
      </c>
      <c r="Y1599">
        <v>2.1460723821998401E-3</v>
      </c>
      <c r="Z1599">
        <v>0.76927449375427803</v>
      </c>
      <c r="AA1599">
        <v>-0.45286767537871703</v>
      </c>
      <c r="AB1599">
        <v>-0.411853140035702</v>
      </c>
      <c r="AC1599" t="s">
        <v>253</v>
      </c>
      <c r="AD1599" t="s">
        <v>311</v>
      </c>
      <c r="AE1599" t="s">
        <v>62</v>
      </c>
      <c r="AF1599" t="s">
        <v>80</v>
      </c>
      <c r="AG1599" t="s">
        <v>312</v>
      </c>
      <c r="AH1599" s="45">
        <v>31655</v>
      </c>
      <c r="AI1599">
        <v>72333</v>
      </c>
      <c r="AK1599" t="s">
        <v>313</v>
      </c>
      <c r="AL1599" t="s">
        <v>314</v>
      </c>
      <c r="AM1599" t="s">
        <v>245</v>
      </c>
    </row>
    <row r="1600" spans="1:39" x14ac:dyDescent="0.3">
      <c r="A1600" s="1">
        <v>43584</v>
      </c>
      <c r="B1600" t="s">
        <v>14</v>
      </c>
      <c r="C1600" t="s">
        <v>239</v>
      </c>
      <c r="D1600">
        <v>1400</v>
      </c>
      <c r="E1600">
        <v>8</v>
      </c>
      <c r="F1600">
        <v>41.25</v>
      </c>
      <c r="G1600">
        <v>41.630001</v>
      </c>
      <c r="H1600">
        <v>40.709998999999897</v>
      </c>
      <c r="I1600">
        <v>40.82</v>
      </c>
      <c r="J1600">
        <v>40.354850999999996</v>
      </c>
      <c r="K1600">
        <v>2387900</v>
      </c>
      <c r="L1600">
        <v>2.536</v>
      </c>
      <c r="M1600">
        <v>-1.38671049073776E-2</v>
      </c>
      <c r="N1600">
        <v>-3.20625634515651E-2</v>
      </c>
      <c r="O1600">
        <v>-8.9682180037752302E-2</v>
      </c>
      <c r="P1600">
        <v>-0.112470146008702</v>
      </c>
      <c r="Q1600">
        <v>-0.16779632971911601</v>
      </c>
      <c r="R1600">
        <v>1.30718412970565E-2</v>
      </c>
      <c r="S1600">
        <v>1.5856049064181501E-2</v>
      </c>
      <c r="T1600">
        <v>1.5425188764081599E-2</v>
      </c>
      <c r="U1600">
        <v>2.3568379095887899E-2</v>
      </c>
      <c r="V1600">
        <v>67.75</v>
      </c>
      <c r="W1600">
        <v>40.119999</v>
      </c>
      <c r="X1600">
        <v>-0.17925635660101699</v>
      </c>
      <c r="Y1600">
        <v>1.07094833958194E-3</v>
      </c>
      <c r="Z1600">
        <v>0.73198062864445901</v>
      </c>
      <c r="AA1600">
        <v>-1.0537314953794801</v>
      </c>
      <c r="AB1600">
        <v>-0.82126361802525105</v>
      </c>
      <c r="AC1600" t="s">
        <v>253</v>
      </c>
      <c r="AD1600" t="s">
        <v>311</v>
      </c>
      <c r="AE1600" t="s">
        <v>62</v>
      </c>
      <c r="AF1600" t="s">
        <v>80</v>
      </c>
      <c r="AG1600" t="s">
        <v>312</v>
      </c>
      <c r="AH1600" s="45">
        <v>31655</v>
      </c>
      <c r="AI1600">
        <v>72333</v>
      </c>
      <c r="AK1600" t="s">
        <v>313</v>
      </c>
      <c r="AL1600" t="s">
        <v>314</v>
      </c>
      <c r="AM1600" t="s">
        <v>245</v>
      </c>
    </row>
    <row r="1601" spans="1:39" x14ac:dyDescent="0.3">
      <c r="A1601" s="1">
        <v>43591</v>
      </c>
      <c r="B1601" t="s">
        <v>14</v>
      </c>
      <c r="C1601" t="s">
        <v>239</v>
      </c>
      <c r="D1601">
        <v>900</v>
      </c>
      <c r="E1601">
        <v>8</v>
      </c>
      <c r="F1601">
        <v>39.93</v>
      </c>
      <c r="G1601">
        <v>40.669998</v>
      </c>
      <c r="H1601">
        <v>39.5</v>
      </c>
      <c r="I1601">
        <v>40.619999</v>
      </c>
      <c r="J1601">
        <v>40.157127000000003</v>
      </c>
      <c r="K1601">
        <v>2841100</v>
      </c>
      <c r="L1601">
        <v>2.5</v>
      </c>
      <c r="M1601">
        <v>8.1571669636713896E-3</v>
      </c>
      <c r="N1601">
        <v>-4.9116765582464198E-3</v>
      </c>
      <c r="O1601">
        <v>-8.8303009188067896E-2</v>
      </c>
      <c r="P1601">
        <v>-0.112157547534099</v>
      </c>
      <c r="Q1601">
        <v>-0.164623918727591</v>
      </c>
      <c r="R1601">
        <v>9.8170546303693908E-3</v>
      </c>
      <c r="S1601">
        <v>1.53167725318084E-2</v>
      </c>
      <c r="T1601">
        <v>1.4930257451579901E-2</v>
      </c>
      <c r="U1601">
        <v>2.3410609912734599E-2</v>
      </c>
      <c r="V1601">
        <v>67.75</v>
      </c>
      <c r="W1601">
        <v>39.5</v>
      </c>
      <c r="X1601">
        <v>-0.17925635660101699</v>
      </c>
      <c r="Y1601">
        <v>-4.4810132310555703E-3</v>
      </c>
      <c r="Z1601">
        <v>0.72284404825834103</v>
      </c>
      <c r="AA1601">
        <v>-1.0058297644385901</v>
      </c>
      <c r="AB1601">
        <v>-1.1428821118946599</v>
      </c>
      <c r="AC1601" t="s">
        <v>253</v>
      </c>
      <c r="AD1601" t="s">
        <v>311</v>
      </c>
      <c r="AE1601" t="s">
        <v>62</v>
      </c>
      <c r="AF1601" t="s">
        <v>80</v>
      </c>
      <c r="AG1601" t="s">
        <v>312</v>
      </c>
      <c r="AH1601" s="45">
        <v>31655</v>
      </c>
      <c r="AI1601">
        <v>72333</v>
      </c>
      <c r="AK1601" t="s">
        <v>313</v>
      </c>
      <c r="AL1601" t="s">
        <v>314</v>
      </c>
      <c r="AM1601" t="s">
        <v>245</v>
      </c>
    </row>
    <row r="1602" spans="1:39" x14ac:dyDescent="0.3">
      <c r="A1602" s="1">
        <v>43593</v>
      </c>
      <c r="B1602" t="s">
        <v>14</v>
      </c>
      <c r="C1602" t="s">
        <v>239</v>
      </c>
      <c r="D1602">
        <v>400</v>
      </c>
      <c r="E1602">
        <v>8</v>
      </c>
      <c r="F1602">
        <v>39.020000000000003</v>
      </c>
      <c r="G1602">
        <v>40.349997999999999</v>
      </c>
      <c r="H1602">
        <v>38.909999999999997</v>
      </c>
      <c r="I1602">
        <v>39.93</v>
      </c>
      <c r="J1602">
        <v>39.474990999999903</v>
      </c>
      <c r="K1602">
        <v>2620400</v>
      </c>
      <c r="L1602">
        <v>2.4820000000000002</v>
      </c>
      <c r="M1602">
        <v>1.41238493470694E-2</v>
      </c>
      <c r="N1602">
        <v>-1.04634728874452E-2</v>
      </c>
      <c r="O1602">
        <v>-0.13365656847878399</v>
      </c>
      <c r="P1602">
        <v>-0.135599386318346</v>
      </c>
      <c r="Q1602">
        <v>-0.16621432826287599</v>
      </c>
      <c r="R1602">
        <v>1.7676116912488601E-2</v>
      </c>
      <c r="S1602">
        <v>1.53572423980967E-2</v>
      </c>
      <c r="T1602">
        <v>1.52845313685339E-2</v>
      </c>
      <c r="U1602">
        <v>2.3475568377705199E-2</v>
      </c>
      <c r="V1602">
        <v>67.75</v>
      </c>
      <c r="W1602">
        <v>38.909999999999997</v>
      </c>
      <c r="X1602">
        <v>-0.17146336436233101</v>
      </c>
      <c r="Y1602">
        <v>-1.60671540560346E-3</v>
      </c>
      <c r="Z1602">
        <v>0.74055108024676497</v>
      </c>
      <c r="AA1602">
        <v>-1.00361593458936</v>
      </c>
      <c r="AB1602">
        <v>-1.0964446886213199</v>
      </c>
      <c r="AC1602" t="s">
        <v>253</v>
      </c>
      <c r="AD1602" t="s">
        <v>311</v>
      </c>
      <c r="AE1602" t="s">
        <v>62</v>
      </c>
      <c r="AF1602" t="s">
        <v>80</v>
      </c>
      <c r="AG1602" t="s">
        <v>312</v>
      </c>
      <c r="AH1602" s="45">
        <v>31655</v>
      </c>
      <c r="AI1602">
        <v>72333</v>
      </c>
      <c r="AK1602" t="s">
        <v>313</v>
      </c>
      <c r="AL1602" t="s">
        <v>314</v>
      </c>
      <c r="AM1602" t="s">
        <v>245</v>
      </c>
    </row>
    <row r="1603" spans="1:39" x14ac:dyDescent="0.3">
      <c r="A1603" s="1">
        <v>43616</v>
      </c>
      <c r="B1603" t="s">
        <v>14</v>
      </c>
      <c r="C1603" t="s">
        <v>246</v>
      </c>
      <c r="D1603">
        <v>400</v>
      </c>
      <c r="E1603">
        <v>8</v>
      </c>
      <c r="F1603">
        <v>32</v>
      </c>
      <c r="G1603">
        <v>32</v>
      </c>
      <c r="H1603">
        <v>30.91</v>
      </c>
      <c r="I1603">
        <v>31.299999</v>
      </c>
      <c r="J1603">
        <v>31.299999</v>
      </c>
      <c r="K1603">
        <v>6560200</v>
      </c>
      <c r="L1603">
        <v>2.1419999999999999</v>
      </c>
      <c r="M1603">
        <v>-2.5238026844039099E-2</v>
      </c>
      <c r="N1603">
        <v>-6.5678039408001807E-2</v>
      </c>
      <c r="O1603">
        <v>-0.25898109150086701</v>
      </c>
      <c r="P1603">
        <v>-0.38207453092988303</v>
      </c>
      <c r="Q1603">
        <v>-0.41538189766029698</v>
      </c>
      <c r="R1603">
        <v>9.9936508992516902E-3</v>
      </c>
      <c r="S1603">
        <v>2.4381430498293999E-2</v>
      </c>
      <c r="T1603">
        <v>1.89519044665587E-2</v>
      </c>
      <c r="U1603">
        <v>2.3176677042699899E-2</v>
      </c>
      <c r="V1603">
        <v>67.75</v>
      </c>
      <c r="W1603">
        <v>30.91</v>
      </c>
      <c r="X1603">
        <v>-0.17146336436233101</v>
      </c>
      <c r="Y1603">
        <v>-1.3283204951564801E-2</v>
      </c>
      <c r="Z1603">
        <v>0.77759779211563995</v>
      </c>
      <c r="AA1603">
        <v>-2.0362357498650399</v>
      </c>
      <c r="AB1603">
        <v>-1.91008837789859</v>
      </c>
      <c r="AC1603" t="s">
        <v>253</v>
      </c>
      <c r="AD1603" t="s">
        <v>311</v>
      </c>
      <c r="AE1603" t="s">
        <v>62</v>
      </c>
      <c r="AF1603" t="s">
        <v>80</v>
      </c>
      <c r="AG1603" t="s">
        <v>312</v>
      </c>
      <c r="AH1603" s="45">
        <v>31655</v>
      </c>
      <c r="AI1603">
        <v>72333</v>
      </c>
      <c r="AK1603" t="s">
        <v>313</v>
      </c>
      <c r="AL1603" t="s">
        <v>314</v>
      </c>
      <c r="AM1603" t="s">
        <v>245</v>
      </c>
    </row>
    <row r="1604" spans="1:39" x14ac:dyDescent="0.3">
      <c r="A1604" s="1">
        <v>43623</v>
      </c>
      <c r="B1604" t="s">
        <v>14</v>
      </c>
      <c r="C1604" t="s">
        <v>246</v>
      </c>
      <c r="D1604">
        <v>600</v>
      </c>
      <c r="E1604">
        <v>8</v>
      </c>
      <c r="F1604">
        <v>31.08</v>
      </c>
      <c r="G1604">
        <v>31.73</v>
      </c>
      <c r="H1604">
        <v>30.92</v>
      </c>
      <c r="I1604">
        <v>31.67</v>
      </c>
      <c r="J1604">
        <v>31.67</v>
      </c>
      <c r="K1604">
        <v>3103900</v>
      </c>
      <c r="L1604">
        <v>2.0840000000000001</v>
      </c>
      <c r="M1604">
        <v>1.9771084377180299E-2</v>
      </c>
      <c r="N1604">
        <v>1.1751794953323199E-2</v>
      </c>
      <c r="O1604">
        <v>-0.206173622251661</v>
      </c>
      <c r="P1604">
        <v>-0.31462822991033401</v>
      </c>
      <c r="Q1604">
        <v>-0.459971991408684</v>
      </c>
      <c r="R1604">
        <v>2.8782252021550301E-2</v>
      </c>
      <c r="S1604">
        <v>2.7253622501318599E-2</v>
      </c>
      <c r="T1604">
        <v>2.01715957098943E-2</v>
      </c>
      <c r="U1604">
        <v>2.3355158710736498E-2</v>
      </c>
      <c r="V1604">
        <v>67.75</v>
      </c>
      <c r="W1604">
        <v>30.549999</v>
      </c>
      <c r="X1604">
        <v>-0.17146336436233101</v>
      </c>
      <c r="Y1604">
        <v>1.0442979367750601E-2</v>
      </c>
      <c r="Z1604">
        <v>0.765478267328075</v>
      </c>
      <c r="AA1604">
        <v>-2.1286337012819598</v>
      </c>
      <c r="AB1604">
        <v>-2.0283170154827399</v>
      </c>
      <c r="AC1604" t="s">
        <v>253</v>
      </c>
      <c r="AD1604" t="s">
        <v>311</v>
      </c>
      <c r="AE1604" t="s">
        <v>62</v>
      </c>
      <c r="AF1604" t="s">
        <v>80</v>
      </c>
      <c r="AG1604" t="s">
        <v>312</v>
      </c>
      <c r="AH1604" s="45">
        <v>31655</v>
      </c>
      <c r="AI1604">
        <v>72333</v>
      </c>
      <c r="AK1604" t="s">
        <v>313</v>
      </c>
      <c r="AL1604" t="s">
        <v>314</v>
      </c>
      <c r="AM1604" t="s">
        <v>245</v>
      </c>
    </row>
    <row r="1605" spans="1:39" x14ac:dyDescent="0.3">
      <c r="A1605" s="1">
        <v>43627</v>
      </c>
      <c r="B1605" t="s">
        <v>14</v>
      </c>
      <c r="C1605" t="s">
        <v>239</v>
      </c>
      <c r="D1605">
        <v>1100</v>
      </c>
      <c r="E1605">
        <v>8</v>
      </c>
      <c r="F1605">
        <v>32.590000000000003</v>
      </c>
      <c r="G1605">
        <v>33.169998</v>
      </c>
      <c r="H1605">
        <v>32.349997999999999</v>
      </c>
      <c r="I1605">
        <v>32.830002</v>
      </c>
      <c r="J1605">
        <v>32.830002</v>
      </c>
      <c r="K1605">
        <v>4183800</v>
      </c>
      <c r="L1605">
        <v>2.14</v>
      </c>
      <c r="M1605">
        <v>8.8726599110908692E-3</v>
      </c>
      <c r="N1605">
        <v>-2.43377052185867E-3</v>
      </c>
      <c r="O1605">
        <v>-0.181063572316045</v>
      </c>
      <c r="P1605">
        <v>-0.29111156403417998</v>
      </c>
      <c r="Q1605">
        <v>-0.43607846899720298</v>
      </c>
      <c r="R1605">
        <v>2.6903854181116699E-2</v>
      </c>
      <c r="S1605">
        <v>2.81517739150869E-2</v>
      </c>
      <c r="T1605">
        <v>2.05400722844594E-2</v>
      </c>
      <c r="U1605">
        <v>2.3425351973803799E-2</v>
      </c>
      <c r="V1605">
        <v>67.75</v>
      </c>
      <c r="W1605">
        <v>30.549999</v>
      </c>
      <c r="X1605">
        <v>-0.17146336436233101</v>
      </c>
      <c r="Y1605">
        <v>-3.4994119269314301E-4</v>
      </c>
      <c r="Z1605">
        <v>0.76983485019707498</v>
      </c>
      <c r="AA1605">
        <v>-1.98787084798896</v>
      </c>
      <c r="AB1605">
        <v>-2.0859100125262602</v>
      </c>
      <c r="AC1605" t="s">
        <v>253</v>
      </c>
      <c r="AD1605" t="s">
        <v>311</v>
      </c>
      <c r="AE1605" t="s">
        <v>62</v>
      </c>
      <c r="AF1605" t="s">
        <v>80</v>
      </c>
      <c r="AG1605" t="s">
        <v>312</v>
      </c>
      <c r="AH1605" s="45">
        <v>31655</v>
      </c>
      <c r="AI1605">
        <v>72333</v>
      </c>
      <c r="AK1605" t="s">
        <v>313</v>
      </c>
      <c r="AL1605" t="s">
        <v>314</v>
      </c>
      <c r="AM1605" t="s">
        <v>245</v>
      </c>
    </row>
    <row r="1606" spans="1:39" x14ac:dyDescent="0.3">
      <c r="A1606" s="1">
        <v>43640</v>
      </c>
      <c r="B1606" t="s">
        <v>14</v>
      </c>
      <c r="C1606" t="s">
        <v>239</v>
      </c>
      <c r="D1606">
        <v>1300</v>
      </c>
      <c r="E1606">
        <v>8</v>
      </c>
      <c r="F1606">
        <v>33.220001000000003</v>
      </c>
      <c r="G1606">
        <v>33.220001000000003</v>
      </c>
      <c r="H1606">
        <v>32.5</v>
      </c>
      <c r="I1606">
        <v>32.68</v>
      </c>
      <c r="J1606">
        <v>32.68</v>
      </c>
      <c r="K1606">
        <v>3081900</v>
      </c>
      <c r="L1606">
        <v>2.0209999999999999</v>
      </c>
      <c r="M1606">
        <v>-2.1792689871090301E-2</v>
      </c>
      <c r="N1606">
        <v>6.4466530793886104E-3</v>
      </c>
      <c r="O1606">
        <v>-3.8378158887852197E-2</v>
      </c>
      <c r="P1606">
        <v>-0.27545627939098999</v>
      </c>
      <c r="Q1606">
        <v>-0.44654876728964399</v>
      </c>
      <c r="R1606">
        <v>2.0163037875645301E-2</v>
      </c>
      <c r="S1606">
        <v>1.9475181792168599E-2</v>
      </c>
      <c r="T1606">
        <v>2.08558997186041E-2</v>
      </c>
      <c r="U1606">
        <v>2.33559292148251E-2</v>
      </c>
      <c r="V1606">
        <v>67.75</v>
      </c>
      <c r="W1606">
        <v>30.549999</v>
      </c>
      <c r="X1606">
        <v>-0.17146336436233101</v>
      </c>
      <c r="Y1606">
        <v>-1.73338836506086E-3</v>
      </c>
      <c r="Z1606">
        <v>0.77744737862033297</v>
      </c>
      <c r="AA1606">
        <v>-1.8826140494649899</v>
      </c>
      <c r="AB1606">
        <v>-1.78727428277375</v>
      </c>
      <c r="AC1606" t="s">
        <v>253</v>
      </c>
      <c r="AD1606" t="s">
        <v>311</v>
      </c>
      <c r="AE1606" t="s">
        <v>62</v>
      </c>
      <c r="AF1606" t="s">
        <v>80</v>
      </c>
      <c r="AG1606" t="s">
        <v>312</v>
      </c>
      <c r="AH1606" s="45">
        <v>31655</v>
      </c>
      <c r="AI1606">
        <v>72333</v>
      </c>
      <c r="AK1606" t="s">
        <v>313</v>
      </c>
      <c r="AL1606" t="s">
        <v>314</v>
      </c>
      <c r="AM1606" t="s">
        <v>245</v>
      </c>
    </row>
    <row r="1607" spans="1:39" x14ac:dyDescent="0.3">
      <c r="A1607" s="1">
        <v>43572</v>
      </c>
      <c r="B1607" t="s">
        <v>14</v>
      </c>
      <c r="C1607" t="s">
        <v>246</v>
      </c>
      <c r="D1607">
        <v>900</v>
      </c>
      <c r="E1607">
        <v>9</v>
      </c>
      <c r="F1607">
        <v>43.59</v>
      </c>
      <c r="G1607">
        <v>44.18</v>
      </c>
      <c r="H1607">
        <v>43.330002</v>
      </c>
      <c r="I1607">
        <v>43.830002</v>
      </c>
      <c r="J1607">
        <v>43.330551</v>
      </c>
      <c r="K1607">
        <v>3163800</v>
      </c>
      <c r="L1607">
        <v>2.5920000000000001</v>
      </c>
      <c r="M1607">
        <v>8.2474287202851607E-3</v>
      </c>
      <c r="N1607">
        <v>-2.50097434525259E-2</v>
      </c>
      <c r="O1607">
        <v>-8.1799646654920101E-3</v>
      </c>
      <c r="P1607">
        <v>-1.8263561540075701E-2</v>
      </c>
      <c r="Q1607">
        <v>-4.4381528504769598E-2</v>
      </c>
      <c r="R1607">
        <v>1.3586033283389601E-2</v>
      </c>
      <c r="S1607">
        <v>1.5346458582944899E-2</v>
      </c>
      <c r="T1607">
        <v>1.5449009379174801E-2</v>
      </c>
      <c r="U1607">
        <v>2.35109788471035E-2</v>
      </c>
      <c r="V1607">
        <v>67.75</v>
      </c>
      <c r="W1607">
        <v>42.540000999999997</v>
      </c>
      <c r="X1607">
        <v>-0.17925635660101699</v>
      </c>
      <c r="Y1607">
        <v>-2.2764010197428601E-3</v>
      </c>
      <c r="Z1607">
        <v>0.74008999895099203</v>
      </c>
      <c r="AA1607">
        <v>-0.39193828733045899</v>
      </c>
      <c r="AB1607">
        <v>-0.50937106465766802</v>
      </c>
      <c r="AC1607" t="s">
        <v>254</v>
      </c>
      <c r="AD1607" t="s">
        <v>311</v>
      </c>
      <c r="AE1607" t="s">
        <v>62</v>
      </c>
      <c r="AF1607" t="s">
        <v>80</v>
      </c>
      <c r="AG1607" t="s">
        <v>312</v>
      </c>
      <c r="AH1607" s="45">
        <v>31655</v>
      </c>
      <c r="AI1607">
        <v>72333</v>
      </c>
      <c r="AK1607" t="s">
        <v>313</v>
      </c>
      <c r="AL1607" t="s">
        <v>314</v>
      </c>
      <c r="AM1607" t="s">
        <v>245</v>
      </c>
    </row>
    <row r="1608" spans="1:39" x14ac:dyDescent="0.3">
      <c r="A1608" s="1">
        <v>43593</v>
      </c>
      <c r="B1608" t="s">
        <v>14</v>
      </c>
      <c r="C1608" t="s">
        <v>246</v>
      </c>
      <c r="D1608">
        <v>2100</v>
      </c>
      <c r="E1608">
        <v>9</v>
      </c>
      <c r="F1608">
        <v>39.020000000000003</v>
      </c>
      <c r="G1608">
        <v>40.349997999999999</v>
      </c>
      <c r="H1608">
        <v>38.909999999999997</v>
      </c>
      <c r="I1608">
        <v>39.93</v>
      </c>
      <c r="J1608">
        <v>39.474990999999903</v>
      </c>
      <c r="K1608">
        <v>2620400</v>
      </c>
      <c r="L1608">
        <v>2.4820000000000002</v>
      </c>
      <c r="M1608">
        <v>1.41238493470694E-2</v>
      </c>
      <c r="N1608">
        <v>-1.04634728874452E-2</v>
      </c>
      <c r="O1608">
        <v>-0.13365656847878399</v>
      </c>
      <c r="P1608">
        <v>-0.135599386318346</v>
      </c>
      <c r="Q1608">
        <v>-0.16621432826287599</v>
      </c>
      <c r="R1608">
        <v>1.7676116912488601E-2</v>
      </c>
      <c r="S1608">
        <v>1.53572423980967E-2</v>
      </c>
      <c r="T1608">
        <v>1.52845313685339E-2</v>
      </c>
      <c r="U1608">
        <v>2.3475568377705199E-2</v>
      </c>
      <c r="V1608">
        <v>67.75</v>
      </c>
      <c r="W1608">
        <v>38.909999999999997</v>
      </c>
      <c r="X1608">
        <v>-0.17146336436233101</v>
      </c>
      <c r="Y1608">
        <v>-1.60671540560346E-3</v>
      </c>
      <c r="Z1608">
        <v>0.74055108024676497</v>
      </c>
      <c r="AA1608">
        <v>-1.00361593458936</v>
      </c>
      <c r="AB1608">
        <v>-1.0964446886213199</v>
      </c>
      <c r="AC1608" t="s">
        <v>254</v>
      </c>
      <c r="AD1608" t="s">
        <v>311</v>
      </c>
      <c r="AE1608" t="s">
        <v>62</v>
      </c>
      <c r="AF1608" t="s">
        <v>80</v>
      </c>
      <c r="AG1608" t="s">
        <v>312</v>
      </c>
      <c r="AH1608" s="45">
        <v>31655</v>
      </c>
      <c r="AI1608">
        <v>72333</v>
      </c>
      <c r="AK1608" t="s">
        <v>313</v>
      </c>
      <c r="AL1608" t="s">
        <v>314</v>
      </c>
      <c r="AM1608" t="s">
        <v>245</v>
      </c>
    </row>
    <row r="1609" spans="1:39" x14ac:dyDescent="0.3">
      <c r="A1609" s="1">
        <v>43599</v>
      </c>
      <c r="B1609" t="s">
        <v>14</v>
      </c>
      <c r="C1609" t="s">
        <v>246</v>
      </c>
      <c r="D1609">
        <v>1400</v>
      </c>
      <c r="E1609">
        <v>9</v>
      </c>
      <c r="F1609">
        <v>37.970001000000003</v>
      </c>
      <c r="G1609">
        <v>38.490001999999997</v>
      </c>
      <c r="H1609">
        <v>37.049999</v>
      </c>
      <c r="I1609">
        <v>38.049999</v>
      </c>
      <c r="J1609">
        <v>37.616413000000001</v>
      </c>
      <c r="K1609">
        <v>3079300</v>
      </c>
      <c r="L1609">
        <v>2.419</v>
      </c>
      <c r="M1609">
        <v>1.18970832975439E-2</v>
      </c>
      <c r="N1609">
        <v>-3.4103011694288601E-2</v>
      </c>
      <c r="O1609">
        <v>-0.142101729185172</v>
      </c>
      <c r="P1609">
        <v>-0.17598819548802699</v>
      </c>
      <c r="Q1609">
        <v>-0.220195297738567</v>
      </c>
      <c r="R1609">
        <v>2.42542031506035E-2</v>
      </c>
      <c r="S1609">
        <v>1.65872083416338E-2</v>
      </c>
      <c r="T1609">
        <v>1.6129893516392001E-2</v>
      </c>
      <c r="U1609">
        <v>2.3624489773456402E-2</v>
      </c>
      <c r="V1609">
        <v>67.75</v>
      </c>
      <c r="W1609">
        <v>37.049999</v>
      </c>
      <c r="X1609">
        <v>-0.16249785125223201</v>
      </c>
      <c r="Y1609">
        <v>7.98398755130913E-3</v>
      </c>
      <c r="Z1609">
        <v>0.77301101907513903</v>
      </c>
      <c r="AA1609">
        <v>-1.2570796951938199</v>
      </c>
      <c r="AB1609">
        <v>-1.14234449401918</v>
      </c>
      <c r="AC1609" t="s">
        <v>254</v>
      </c>
      <c r="AD1609" t="s">
        <v>311</v>
      </c>
      <c r="AE1609" t="s">
        <v>62</v>
      </c>
      <c r="AF1609" t="s">
        <v>80</v>
      </c>
      <c r="AG1609" t="s">
        <v>312</v>
      </c>
      <c r="AH1609" s="45">
        <v>31655</v>
      </c>
      <c r="AI1609">
        <v>72333</v>
      </c>
      <c r="AK1609" t="s">
        <v>313</v>
      </c>
      <c r="AL1609" t="s">
        <v>314</v>
      </c>
      <c r="AM1609" t="s">
        <v>245</v>
      </c>
    </row>
    <row r="1610" spans="1:39" x14ac:dyDescent="0.3">
      <c r="A1610" s="1">
        <v>43606</v>
      </c>
      <c r="B1610" t="s">
        <v>14</v>
      </c>
      <c r="C1610" t="s">
        <v>239</v>
      </c>
      <c r="D1610">
        <v>900</v>
      </c>
      <c r="E1610">
        <v>9</v>
      </c>
      <c r="F1610">
        <v>37</v>
      </c>
      <c r="G1610">
        <v>38.189999</v>
      </c>
      <c r="H1610">
        <v>36.770000000000003</v>
      </c>
      <c r="I1610">
        <v>37.849997999999999</v>
      </c>
      <c r="J1610">
        <v>37.418694000000002</v>
      </c>
      <c r="K1610">
        <v>9394100</v>
      </c>
      <c r="L1610">
        <v>2.4260000000000002</v>
      </c>
      <c r="M1610">
        <v>1.03572856783793E-2</v>
      </c>
      <c r="N1610">
        <v>-5.2700519934306602E-3</v>
      </c>
      <c r="O1610">
        <v>-0.147371781178603</v>
      </c>
      <c r="P1610">
        <v>-0.16472899457748899</v>
      </c>
      <c r="Q1610">
        <v>-0.15963984088286801</v>
      </c>
      <c r="R1610">
        <v>1.2939203079129E-2</v>
      </c>
      <c r="S1610">
        <v>1.7059548094260201E-2</v>
      </c>
      <c r="T1610">
        <v>1.5794205318099101E-2</v>
      </c>
      <c r="U1610">
        <v>2.24692983241522E-2</v>
      </c>
      <c r="V1610">
        <v>67.75</v>
      </c>
      <c r="W1610">
        <v>36.369999</v>
      </c>
      <c r="X1610">
        <v>-0.16249785125223201</v>
      </c>
      <c r="Y1610">
        <v>8.4599491109458805E-3</v>
      </c>
      <c r="Z1610">
        <v>0.74290450259584295</v>
      </c>
      <c r="AA1610">
        <v>-0.91582744729306198</v>
      </c>
      <c r="AB1610">
        <v>-1.38631440896876</v>
      </c>
      <c r="AC1610" t="s">
        <v>254</v>
      </c>
      <c r="AD1610" t="s">
        <v>311</v>
      </c>
      <c r="AE1610" t="s">
        <v>62</v>
      </c>
      <c r="AF1610" t="s">
        <v>80</v>
      </c>
      <c r="AG1610" t="s">
        <v>312</v>
      </c>
      <c r="AH1610" s="45">
        <v>31655</v>
      </c>
      <c r="AI1610">
        <v>72333</v>
      </c>
      <c r="AK1610" t="s">
        <v>313</v>
      </c>
      <c r="AL1610" t="s">
        <v>314</v>
      </c>
      <c r="AM1610" t="s">
        <v>245</v>
      </c>
    </row>
    <row r="1611" spans="1:39" x14ac:dyDescent="0.3">
      <c r="A1611" s="1">
        <v>43615</v>
      </c>
      <c r="B1611" t="s">
        <v>14</v>
      </c>
      <c r="C1611" t="s">
        <v>239</v>
      </c>
      <c r="D1611">
        <v>1600</v>
      </c>
      <c r="E1611">
        <v>9</v>
      </c>
      <c r="F1611">
        <v>32.400002000000001</v>
      </c>
      <c r="G1611">
        <v>32.93</v>
      </c>
      <c r="H1611">
        <v>32.360000999999997</v>
      </c>
      <c r="I1611">
        <v>32.470001000000003</v>
      </c>
      <c r="J1611">
        <v>32.100002000000003</v>
      </c>
      <c r="K1611">
        <v>3375800</v>
      </c>
      <c r="L1611">
        <v>2.2269999999999999</v>
      </c>
      <c r="M1611">
        <v>1.5411869227312501E-3</v>
      </c>
      <c r="N1611">
        <v>-5.62853364383901E-2</v>
      </c>
      <c r="O1611">
        <v>-0.22885551809680901</v>
      </c>
      <c r="P1611">
        <v>-0.367468128469571</v>
      </c>
      <c r="Q1611">
        <v>-0.38932730581055203</v>
      </c>
      <c r="R1611">
        <v>7.7897637221672001E-3</v>
      </c>
      <c r="S1611">
        <v>2.4435029093268602E-2</v>
      </c>
      <c r="T1611">
        <v>1.8802317757212299E-2</v>
      </c>
      <c r="U1611">
        <v>2.31290900725784E-2</v>
      </c>
      <c r="V1611">
        <v>67.75</v>
      </c>
      <c r="W1611">
        <v>32.270000000000003</v>
      </c>
      <c r="X1611">
        <v>-0.17146336436233101</v>
      </c>
      <c r="Y1611">
        <v>2.0962723552933101E-3</v>
      </c>
      <c r="Z1611">
        <v>0.76595419135555598</v>
      </c>
      <c r="AA1611">
        <v>-1.94049381586787</v>
      </c>
      <c r="AB1611">
        <v>-1.8017754315910099</v>
      </c>
      <c r="AC1611" t="s">
        <v>254</v>
      </c>
      <c r="AD1611" t="s">
        <v>311</v>
      </c>
      <c r="AE1611" t="s">
        <v>62</v>
      </c>
      <c r="AF1611" t="s">
        <v>80</v>
      </c>
      <c r="AG1611" t="s">
        <v>312</v>
      </c>
      <c r="AH1611" s="45">
        <v>31655</v>
      </c>
      <c r="AI1611">
        <v>72333</v>
      </c>
      <c r="AK1611" t="s">
        <v>313</v>
      </c>
      <c r="AL1611" t="s">
        <v>314</v>
      </c>
      <c r="AM1611" t="s">
        <v>245</v>
      </c>
    </row>
    <row r="1612" spans="1:39" x14ac:dyDescent="0.3">
      <c r="A1612" s="1">
        <v>43621</v>
      </c>
      <c r="B1612" t="s">
        <v>14</v>
      </c>
      <c r="C1612" t="s">
        <v>239</v>
      </c>
      <c r="D1612">
        <v>1300</v>
      </c>
      <c r="E1612">
        <v>9</v>
      </c>
      <c r="F1612">
        <v>33.139998999999897</v>
      </c>
      <c r="G1612">
        <v>33.32</v>
      </c>
      <c r="H1612">
        <v>31.84</v>
      </c>
      <c r="I1612">
        <v>31.959999</v>
      </c>
      <c r="J1612">
        <v>31.959999</v>
      </c>
      <c r="K1612">
        <v>2672800</v>
      </c>
      <c r="L1612">
        <v>2.1230000000000002</v>
      </c>
      <c r="M1612">
        <v>-2.92914733462863E-2</v>
      </c>
      <c r="N1612">
        <v>-2.8298159095710698E-3</v>
      </c>
      <c r="O1612">
        <v>-0.220157677407193</v>
      </c>
      <c r="P1612">
        <v>-0.31617258701228201</v>
      </c>
      <c r="Q1612">
        <v>-0.433539412360821</v>
      </c>
      <c r="R1612">
        <v>2.6237901334705702E-2</v>
      </c>
      <c r="S1612">
        <v>2.6855128280507901E-2</v>
      </c>
      <c r="T1612">
        <v>1.9722030837893999E-2</v>
      </c>
      <c r="U1612">
        <v>2.3279028016972101E-2</v>
      </c>
      <c r="V1612">
        <v>67.75</v>
      </c>
      <c r="W1612">
        <v>30.91</v>
      </c>
      <c r="X1612">
        <v>-0.17146336436233101</v>
      </c>
      <c r="Y1612">
        <v>8.1287266899663802E-3</v>
      </c>
      <c r="Z1612">
        <v>0.76700296804257195</v>
      </c>
      <c r="AA1612">
        <v>-2.0583394897376799</v>
      </c>
      <c r="AB1612">
        <v>-1.95153913664434</v>
      </c>
      <c r="AC1612" t="s">
        <v>254</v>
      </c>
      <c r="AD1612" t="s">
        <v>311</v>
      </c>
      <c r="AE1612" t="s">
        <v>62</v>
      </c>
      <c r="AF1612" t="s">
        <v>80</v>
      </c>
      <c r="AG1612" t="s">
        <v>312</v>
      </c>
      <c r="AH1612" s="45">
        <v>31655</v>
      </c>
      <c r="AI1612">
        <v>72333</v>
      </c>
      <c r="AK1612" t="s">
        <v>313</v>
      </c>
      <c r="AL1612" t="s">
        <v>314</v>
      </c>
      <c r="AM1612" t="s">
        <v>245</v>
      </c>
    </row>
    <row r="1613" spans="1:39" x14ac:dyDescent="0.3">
      <c r="A1613" s="1">
        <v>43640</v>
      </c>
      <c r="B1613" t="s">
        <v>14</v>
      </c>
      <c r="C1613" t="s">
        <v>239</v>
      </c>
      <c r="D1613">
        <v>700</v>
      </c>
      <c r="E1613">
        <v>9</v>
      </c>
      <c r="F1613">
        <v>33.220001000000003</v>
      </c>
      <c r="G1613">
        <v>33.220001000000003</v>
      </c>
      <c r="H1613">
        <v>32.5</v>
      </c>
      <c r="I1613">
        <v>32.68</v>
      </c>
      <c r="J1613">
        <v>32.68</v>
      </c>
      <c r="K1613">
        <v>3081900</v>
      </c>
      <c r="L1613">
        <v>2.0209999999999999</v>
      </c>
      <c r="M1613">
        <v>-2.1792689871090301E-2</v>
      </c>
      <c r="N1613">
        <v>6.4466530793886104E-3</v>
      </c>
      <c r="O1613">
        <v>-3.8378158887852197E-2</v>
      </c>
      <c r="P1613">
        <v>-0.27545627939098999</v>
      </c>
      <c r="Q1613">
        <v>-0.44654876728964399</v>
      </c>
      <c r="R1613">
        <v>2.0163037875645301E-2</v>
      </c>
      <c r="S1613">
        <v>1.9475181792168599E-2</v>
      </c>
      <c r="T1613">
        <v>2.08558997186041E-2</v>
      </c>
      <c r="U1613">
        <v>2.33559292148251E-2</v>
      </c>
      <c r="V1613">
        <v>67.75</v>
      </c>
      <c r="W1613">
        <v>30.549999</v>
      </c>
      <c r="X1613">
        <v>-0.17146336436233101</v>
      </c>
      <c r="Y1613">
        <v>-1.73338836506086E-3</v>
      </c>
      <c r="Z1613">
        <v>0.77744737862033297</v>
      </c>
      <c r="AA1613">
        <v>-1.8826140494649899</v>
      </c>
      <c r="AB1613">
        <v>-1.78727428277375</v>
      </c>
      <c r="AC1613" t="s">
        <v>254</v>
      </c>
      <c r="AD1613" t="s">
        <v>311</v>
      </c>
      <c r="AE1613" t="s">
        <v>62</v>
      </c>
      <c r="AF1613" t="s">
        <v>80</v>
      </c>
      <c r="AG1613" t="s">
        <v>312</v>
      </c>
      <c r="AH1613" s="45">
        <v>31655</v>
      </c>
      <c r="AI1613">
        <v>72333</v>
      </c>
      <c r="AK1613" t="s">
        <v>313</v>
      </c>
      <c r="AL1613" t="s">
        <v>314</v>
      </c>
      <c r="AM1613" t="s">
        <v>245</v>
      </c>
    </row>
    <row r="1614" spans="1:39" x14ac:dyDescent="0.3">
      <c r="A1614" s="1">
        <v>43567</v>
      </c>
      <c r="B1614" t="s">
        <v>14</v>
      </c>
      <c r="C1614" t="s">
        <v>239</v>
      </c>
      <c r="D1614">
        <v>900</v>
      </c>
      <c r="E1614">
        <v>10</v>
      </c>
      <c r="F1614">
        <v>43.950001</v>
      </c>
      <c r="G1614">
        <v>44.259997999999896</v>
      </c>
      <c r="H1614">
        <v>43.470001000000003</v>
      </c>
      <c r="I1614">
        <v>43.830002</v>
      </c>
      <c r="J1614">
        <v>43.330551</v>
      </c>
      <c r="K1614">
        <v>2358000</v>
      </c>
      <c r="L1614">
        <v>2.56</v>
      </c>
      <c r="M1614">
        <v>-6.8424825933138995E-4</v>
      </c>
      <c r="N1614">
        <v>-4.0465948594300603E-2</v>
      </c>
      <c r="O1614">
        <v>-1.4496264839015701E-2</v>
      </c>
      <c r="P1614">
        <v>-6.95791357157379E-2</v>
      </c>
      <c r="Q1614">
        <v>-6.99273424534987E-2</v>
      </c>
      <c r="R1614">
        <v>1.6794322892881498E-2</v>
      </c>
      <c r="S1614">
        <v>1.54910701942559E-2</v>
      </c>
      <c r="T1614">
        <v>1.6480183695759501E-2</v>
      </c>
      <c r="U1614">
        <v>2.35487919727639E-2</v>
      </c>
      <c r="V1614">
        <v>67.75</v>
      </c>
      <c r="W1614">
        <v>42.540000999999997</v>
      </c>
      <c r="X1614">
        <v>-0.17925635660101699</v>
      </c>
      <c r="Y1614">
        <v>6.5875784763498903E-3</v>
      </c>
      <c r="Z1614">
        <v>0.73460199710512997</v>
      </c>
      <c r="AA1614">
        <v>-0.53575643011627905</v>
      </c>
      <c r="AB1614">
        <v>-0.49074531292545098</v>
      </c>
      <c r="AC1614" t="s">
        <v>255</v>
      </c>
      <c r="AD1614" t="s">
        <v>311</v>
      </c>
      <c r="AE1614" t="s">
        <v>62</v>
      </c>
      <c r="AF1614" t="s">
        <v>80</v>
      </c>
      <c r="AG1614" t="s">
        <v>312</v>
      </c>
      <c r="AH1614" s="45">
        <v>31655</v>
      </c>
      <c r="AI1614">
        <v>72333</v>
      </c>
      <c r="AK1614" t="s">
        <v>313</v>
      </c>
      <c r="AL1614" t="s">
        <v>314</v>
      </c>
      <c r="AM1614" t="s">
        <v>245</v>
      </c>
    </row>
    <row r="1615" spans="1:39" x14ac:dyDescent="0.3">
      <c r="A1615" s="1">
        <v>43572</v>
      </c>
      <c r="B1615" t="s">
        <v>14</v>
      </c>
      <c r="C1615" t="s">
        <v>246</v>
      </c>
      <c r="D1615">
        <v>900</v>
      </c>
      <c r="E1615">
        <v>10</v>
      </c>
      <c r="F1615">
        <v>43.59</v>
      </c>
      <c r="G1615">
        <v>44.18</v>
      </c>
      <c r="H1615">
        <v>43.330002</v>
      </c>
      <c r="I1615">
        <v>43.830002</v>
      </c>
      <c r="J1615">
        <v>43.330551</v>
      </c>
      <c r="K1615">
        <v>3163800</v>
      </c>
      <c r="L1615">
        <v>2.5920000000000001</v>
      </c>
      <c r="M1615">
        <v>8.2474287202851607E-3</v>
      </c>
      <c r="N1615">
        <v>-2.50097434525259E-2</v>
      </c>
      <c r="O1615">
        <v>-8.1799646654920101E-3</v>
      </c>
      <c r="P1615">
        <v>-1.8263561540075701E-2</v>
      </c>
      <c r="Q1615">
        <v>-4.4381528504769598E-2</v>
      </c>
      <c r="R1615">
        <v>1.3586033283389601E-2</v>
      </c>
      <c r="S1615">
        <v>1.5346458582944899E-2</v>
      </c>
      <c r="T1615">
        <v>1.5449009379174801E-2</v>
      </c>
      <c r="U1615">
        <v>2.35109788471035E-2</v>
      </c>
      <c r="V1615">
        <v>67.75</v>
      </c>
      <c r="W1615">
        <v>42.540000999999997</v>
      </c>
      <c r="X1615">
        <v>-0.17925635660101699</v>
      </c>
      <c r="Y1615">
        <v>-2.2764010197428601E-3</v>
      </c>
      <c r="Z1615">
        <v>0.74008999895099203</v>
      </c>
      <c r="AA1615">
        <v>-0.39193828733045899</v>
      </c>
      <c r="AB1615">
        <v>-0.50937106465766802</v>
      </c>
      <c r="AC1615" t="s">
        <v>255</v>
      </c>
      <c r="AD1615" t="s">
        <v>311</v>
      </c>
      <c r="AE1615" t="s">
        <v>62</v>
      </c>
      <c r="AF1615" t="s">
        <v>80</v>
      </c>
      <c r="AG1615" t="s">
        <v>312</v>
      </c>
      <c r="AH1615" s="45">
        <v>31655</v>
      </c>
      <c r="AI1615">
        <v>72333</v>
      </c>
      <c r="AK1615" t="s">
        <v>313</v>
      </c>
      <c r="AL1615" t="s">
        <v>314</v>
      </c>
      <c r="AM1615" t="s">
        <v>245</v>
      </c>
    </row>
    <row r="1616" spans="1:39" x14ac:dyDescent="0.3">
      <c r="A1616" s="1">
        <v>43585</v>
      </c>
      <c r="B1616" t="s">
        <v>14</v>
      </c>
      <c r="C1616" t="s">
        <v>239</v>
      </c>
      <c r="D1616">
        <v>800</v>
      </c>
      <c r="E1616">
        <v>10</v>
      </c>
      <c r="F1616">
        <v>40.860000999999997</v>
      </c>
      <c r="G1616">
        <v>41.130001</v>
      </c>
      <c r="H1616">
        <v>40.450001</v>
      </c>
      <c r="I1616">
        <v>41.02</v>
      </c>
      <c r="J1616">
        <v>40.552570000000003</v>
      </c>
      <c r="K1616">
        <v>4058100</v>
      </c>
      <c r="L1616">
        <v>2.5089999999999999</v>
      </c>
      <c r="M1616">
        <v>4.8875465600195398E-3</v>
      </c>
      <c r="N1616">
        <v>-1.8357987300380199E-2</v>
      </c>
      <c r="O1616">
        <v>-7.7376337065964501E-2</v>
      </c>
      <c r="P1616">
        <v>-0.104538442012129</v>
      </c>
      <c r="Q1616">
        <v>-0.20082796939261499</v>
      </c>
      <c r="R1616">
        <v>1.38549512415196E-2</v>
      </c>
      <c r="S1616">
        <v>1.5949328075669199E-2</v>
      </c>
      <c r="T1616">
        <v>1.54471014157184E-2</v>
      </c>
      <c r="U1616">
        <v>2.3444458116448099E-2</v>
      </c>
      <c r="V1616">
        <v>67.75</v>
      </c>
      <c r="W1616">
        <v>40.119999</v>
      </c>
      <c r="X1616">
        <v>-0.17925635660101699</v>
      </c>
      <c r="Y1616">
        <v>9.5096475723260604E-4</v>
      </c>
      <c r="Z1616">
        <v>0.73086948861089296</v>
      </c>
      <c r="AA1616">
        <v>-1.22449543811737</v>
      </c>
      <c r="AB1616">
        <v>-0.94410166561268605</v>
      </c>
      <c r="AC1616" t="s">
        <v>255</v>
      </c>
      <c r="AD1616" t="s">
        <v>311</v>
      </c>
      <c r="AE1616" t="s">
        <v>62</v>
      </c>
      <c r="AF1616" t="s">
        <v>80</v>
      </c>
      <c r="AG1616" t="s">
        <v>312</v>
      </c>
      <c r="AH1616" s="45">
        <v>31655</v>
      </c>
      <c r="AI1616">
        <v>72333</v>
      </c>
      <c r="AK1616" t="s">
        <v>313</v>
      </c>
      <c r="AL1616" t="s">
        <v>314</v>
      </c>
      <c r="AM1616" t="s">
        <v>245</v>
      </c>
    </row>
    <row r="1617" spans="1:39" x14ac:dyDescent="0.3">
      <c r="A1617" s="1">
        <v>43594</v>
      </c>
      <c r="B1617" t="s">
        <v>14</v>
      </c>
      <c r="C1617" t="s">
        <v>239</v>
      </c>
      <c r="D1617">
        <v>600</v>
      </c>
      <c r="E1617">
        <v>10</v>
      </c>
      <c r="F1617">
        <v>39.119999</v>
      </c>
      <c r="G1617">
        <v>39.979999999999997</v>
      </c>
      <c r="H1617">
        <v>39.099997999999999</v>
      </c>
      <c r="I1617">
        <v>39.799999</v>
      </c>
      <c r="J1617">
        <v>39.346474000000001</v>
      </c>
      <c r="K1617">
        <v>3211300</v>
      </c>
      <c r="L1617">
        <v>2.4569999999999999</v>
      </c>
      <c r="M1617">
        <v>-3.2609673998440498E-3</v>
      </c>
      <c r="N1617">
        <v>-1.6694039953121801E-2</v>
      </c>
      <c r="O1617">
        <v>-0.124349864085512</v>
      </c>
      <c r="P1617">
        <v>-0.14534554284168799</v>
      </c>
      <c r="Q1617">
        <v>-0.16699902201169201</v>
      </c>
      <c r="R1617">
        <v>1.7448169543002101E-2</v>
      </c>
      <c r="S1617">
        <v>1.52979539425996E-2</v>
      </c>
      <c r="T1617">
        <v>1.52449682579177E-2</v>
      </c>
      <c r="U1617">
        <v>2.3475862349043398E-2</v>
      </c>
      <c r="V1617">
        <v>67.75</v>
      </c>
      <c r="W1617">
        <v>38.909999999999997</v>
      </c>
      <c r="X1617">
        <v>-0.16249785125223201</v>
      </c>
      <c r="Y1617">
        <v>-3.0259986019249502E-3</v>
      </c>
      <c r="Z1617">
        <v>0.74053752283177199</v>
      </c>
      <c r="AA1617">
        <v>-1.00229540349087</v>
      </c>
      <c r="AB1617">
        <v>-1.0700613425541301</v>
      </c>
      <c r="AC1617" t="s">
        <v>255</v>
      </c>
      <c r="AD1617" t="s">
        <v>311</v>
      </c>
      <c r="AE1617" t="s">
        <v>62</v>
      </c>
      <c r="AF1617" t="s">
        <v>80</v>
      </c>
      <c r="AG1617" t="s">
        <v>312</v>
      </c>
      <c r="AH1617" s="45">
        <v>31655</v>
      </c>
      <c r="AI1617">
        <v>72333</v>
      </c>
      <c r="AK1617" t="s">
        <v>313</v>
      </c>
      <c r="AL1617" t="s">
        <v>314</v>
      </c>
      <c r="AM1617" t="s">
        <v>245</v>
      </c>
    </row>
    <row r="1618" spans="1:39" x14ac:dyDescent="0.3">
      <c r="A1618" s="1">
        <v>43602</v>
      </c>
      <c r="B1618" t="s">
        <v>14</v>
      </c>
      <c r="C1618" t="s">
        <v>246</v>
      </c>
      <c r="D1618">
        <v>1700</v>
      </c>
      <c r="E1618">
        <v>10</v>
      </c>
      <c r="F1618">
        <v>36.599997999999999</v>
      </c>
      <c r="G1618">
        <v>37.700001</v>
      </c>
      <c r="H1618">
        <v>36.369999</v>
      </c>
      <c r="I1618">
        <v>37.090000000000003</v>
      </c>
      <c r="J1618">
        <v>36.667355000000001</v>
      </c>
      <c r="K1618">
        <v>2422400</v>
      </c>
      <c r="L1618">
        <v>2.3929999999999998</v>
      </c>
      <c r="M1618">
        <v>4.3231686409025798E-3</v>
      </c>
      <c r="N1618">
        <v>-5.9656633126836202E-2</v>
      </c>
      <c r="O1618">
        <v>-0.158723673638103</v>
      </c>
      <c r="P1618">
        <v>-0.17248995461781</v>
      </c>
      <c r="Q1618">
        <v>-0.29082421485033</v>
      </c>
      <c r="R1618">
        <v>2.2445537830560799E-2</v>
      </c>
      <c r="S1618">
        <v>1.6642361105687401E-2</v>
      </c>
      <c r="T1618">
        <v>1.58500731883915E-2</v>
      </c>
      <c r="U1618">
        <v>2.3585583154202099E-2</v>
      </c>
      <c r="V1618">
        <v>67.75</v>
      </c>
      <c r="W1618">
        <v>36.369999</v>
      </c>
      <c r="X1618">
        <v>-0.16249785125223201</v>
      </c>
      <c r="Y1618">
        <v>-5.8544371529206298E-3</v>
      </c>
      <c r="Z1618">
        <v>0.75958171903298699</v>
      </c>
      <c r="AA1618">
        <v>-1.5843840405092899</v>
      </c>
      <c r="AB1618">
        <v>-1.40554628119709</v>
      </c>
      <c r="AC1618" t="s">
        <v>255</v>
      </c>
      <c r="AD1618" t="s">
        <v>311</v>
      </c>
      <c r="AE1618" t="s">
        <v>62</v>
      </c>
      <c r="AF1618" t="s">
        <v>80</v>
      </c>
      <c r="AG1618" t="s">
        <v>312</v>
      </c>
      <c r="AH1618" s="45">
        <v>31655</v>
      </c>
      <c r="AI1618">
        <v>72333</v>
      </c>
      <c r="AK1618" t="s">
        <v>313</v>
      </c>
      <c r="AL1618" t="s">
        <v>314</v>
      </c>
      <c r="AM1618" t="s">
        <v>245</v>
      </c>
    </row>
    <row r="1619" spans="1:39" x14ac:dyDescent="0.3">
      <c r="A1619" s="1">
        <v>43613</v>
      </c>
      <c r="B1619" t="s">
        <v>14</v>
      </c>
      <c r="C1619" t="s">
        <v>239</v>
      </c>
      <c r="D1619">
        <v>1700</v>
      </c>
      <c r="E1619">
        <v>10</v>
      </c>
      <c r="F1619">
        <v>33.580002</v>
      </c>
      <c r="G1619">
        <v>33.959998999999897</v>
      </c>
      <c r="H1619">
        <v>32.970001000000003</v>
      </c>
      <c r="I1619">
        <v>32.979999999999997</v>
      </c>
      <c r="J1619">
        <v>32.604186999999897</v>
      </c>
      <c r="K1619">
        <v>4109200</v>
      </c>
      <c r="L1619">
        <v>2.2679999999999998</v>
      </c>
      <c r="M1619">
        <v>-1.5644166781223001E-2</v>
      </c>
      <c r="N1619">
        <v>-0.12737241772777</v>
      </c>
      <c r="O1619">
        <v>-0.21888957035836301</v>
      </c>
      <c r="P1619">
        <v>-0.31548457445820099</v>
      </c>
      <c r="Q1619">
        <v>-0.36923898122819099</v>
      </c>
      <c r="R1619">
        <v>4.1405955538573201E-2</v>
      </c>
      <c r="S1619">
        <v>2.4597692108104498E-2</v>
      </c>
      <c r="T1619">
        <v>1.9460872170710599E-2</v>
      </c>
      <c r="U1619">
        <v>2.3110161527369999E-2</v>
      </c>
      <c r="V1619">
        <v>67.75</v>
      </c>
      <c r="W1619">
        <v>32.970001000000003</v>
      </c>
      <c r="X1619">
        <v>-0.17146336436233101</v>
      </c>
      <c r="Y1619">
        <v>-8.4109499934704197E-3</v>
      </c>
      <c r="Z1619">
        <v>0.75628823428121505</v>
      </c>
      <c r="AA1619">
        <v>-1.8875384647879201</v>
      </c>
      <c r="AB1619">
        <v>-1.49161941855025</v>
      </c>
      <c r="AC1619" t="s">
        <v>255</v>
      </c>
      <c r="AD1619" t="s">
        <v>311</v>
      </c>
      <c r="AE1619" t="s">
        <v>62</v>
      </c>
      <c r="AF1619" t="s">
        <v>80</v>
      </c>
      <c r="AG1619" t="s">
        <v>312</v>
      </c>
      <c r="AH1619" s="45">
        <v>31655</v>
      </c>
      <c r="AI1619">
        <v>72333</v>
      </c>
      <c r="AK1619" t="s">
        <v>313</v>
      </c>
      <c r="AL1619" t="s">
        <v>314</v>
      </c>
      <c r="AM1619" t="s">
        <v>245</v>
      </c>
    </row>
    <row r="1620" spans="1:39" x14ac:dyDescent="0.3">
      <c r="A1620" s="1">
        <v>43614</v>
      </c>
      <c r="B1620" t="s">
        <v>14</v>
      </c>
      <c r="C1620" t="s">
        <v>246</v>
      </c>
      <c r="D1620">
        <v>1300</v>
      </c>
      <c r="E1620">
        <v>10</v>
      </c>
      <c r="F1620">
        <v>32.779998999999997</v>
      </c>
      <c r="G1620">
        <v>33.040000999999997</v>
      </c>
      <c r="H1620">
        <v>32.270000000000003</v>
      </c>
      <c r="I1620">
        <v>32.419998</v>
      </c>
      <c r="J1620">
        <v>32.050567999999998</v>
      </c>
      <c r="K1620">
        <v>3499900</v>
      </c>
      <c r="L1620">
        <v>2.2360000000000002</v>
      </c>
      <c r="M1620">
        <v>-1.7125810189807501E-2</v>
      </c>
      <c r="N1620">
        <v>-0.15485551359595701</v>
      </c>
      <c r="O1620">
        <v>-0.24426380992691801</v>
      </c>
      <c r="P1620">
        <v>-0.36858622737300301</v>
      </c>
      <c r="Q1620">
        <v>-0.39025550439222001</v>
      </c>
      <c r="R1620">
        <v>3.7055813193185197E-2</v>
      </c>
      <c r="S1620">
        <v>2.4296818403326901E-2</v>
      </c>
      <c r="T1620">
        <v>1.8795771674263301E-2</v>
      </c>
      <c r="U1620">
        <v>2.3128670549012902E-2</v>
      </c>
      <c r="V1620">
        <v>67.75</v>
      </c>
      <c r="W1620">
        <v>32.270000000000003</v>
      </c>
      <c r="X1620">
        <v>-0.17146336436233101</v>
      </c>
      <c r="Y1620">
        <v>-6.9359101493404697E-3</v>
      </c>
      <c r="Z1620">
        <v>0.76017577181018103</v>
      </c>
      <c r="AA1620">
        <v>-1.9658528146365599</v>
      </c>
      <c r="AB1620">
        <v>-1.7016244920189501</v>
      </c>
      <c r="AC1620" t="s">
        <v>255</v>
      </c>
      <c r="AD1620" t="s">
        <v>311</v>
      </c>
      <c r="AE1620" t="s">
        <v>62</v>
      </c>
      <c r="AF1620" t="s">
        <v>80</v>
      </c>
      <c r="AG1620" t="s">
        <v>312</v>
      </c>
      <c r="AH1620" s="45">
        <v>31655</v>
      </c>
      <c r="AI1620">
        <v>72333</v>
      </c>
      <c r="AK1620" t="s">
        <v>313</v>
      </c>
      <c r="AL1620" t="s">
        <v>314</v>
      </c>
      <c r="AM1620" t="s">
        <v>245</v>
      </c>
    </row>
    <row r="1621" spans="1:39" x14ac:dyDescent="0.3">
      <c r="A1621" s="1">
        <v>43621</v>
      </c>
      <c r="B1621" t="s">
        <v>14</v>
      </c>
      <c r="C1621" t="s">
        <v>239</v>
      </c>
      <c r="D1621">
        <v>800</v>
      </c>
      <c r="E1621">
        <v>10</v>
      </c>
      <c r="F1621">
        <v>33.139998999999897</v>
      </c>
      <c r="G1621">
        <v>33.32</v>
      </c>
      <c r="H1621">
        <v>31.84</v>
      </c>
      <c r="I1621">
        <v>31.959999</v>
      </c>
      <c r="J1621">
        <v>31.959999</v>
      </c>
      <c r="K1621">
        <v>2672800</v>
      </c>
      <c r="L1621">
        <v>2.1230000000000002</v>
      </c>
      <c r="M1621">
        <v>-2.92914733462863E-2</v>
      </c>
      <c r="N1621">
        <v>-2.8298159095710698E-3</v>
      </c>
      <c r="O1621">
        <v>-0.220157677407193</v>
      </c>
      <c r="P1621">
        <v>-0.31617258701228201</v>
      </c>
      <c r="Q1621">
        <v>-0.433539412360821</v>
      </c>
      <c r="R1621">
        <v>2.6237901334705702E-2</v>
      </c>
      <c r="S1621">
        <v>2.6855128280507901E-2</v>
      </c>
      <c r="T1621">
        <v>1.9722030837893999E-2</v>
      </c>
      <c r="U1621">
        <v>2.3279028016972101E-2</v>
      </c>
      <c r="V1621">
        <v>67.75</v>
      </c>
      <c r="W1621">
        <v>30.91</v>
      </c>
      <c r="X1621">
        <v>-0.17146336436233101</v>
      </c>
      <c r="Y1621">
        <v>8.1287266899663802E-3</v>
      </c>
      <c r="Z1621">
        <v>0.76700296804257195</v>
      </c>
      <c r="AA1621">
        <v>-2.0583394897376799</v>
      </c>
      <c r="AB1621">
        <v>-1.95153913664434</v>
      </c>
      <c r="AC1621" t="s">
        <v>255</v>
      </c>
      <c r="AD1621" t="s">
        <v>311</v>
      </c>
      <c r="AE1621" t="s">
        <v>62</v>
      </c>
      <c r="AF1621" t="s">
        <v>80</v>
      </c>
      <c r="AG1621" t="s">
        <v>312</v>
      </c>
      <c r="AH1621" s="45">
        <v>31655</v>
      </c>
      <c r="AI1621">
        <v>72333</v>
      </c>
      <c r="AK1621" t="s">
        <v>313</v>
      </c>
      <c r="AL1621" t="s">
        <v>314</v>
      </c>
      <c r="AM1621" t="s">
        <v>245</v>
      </c>
    </row>
    <row r="1622" spans="1:39" x14ac:dyDescent="0.3">
      <c r="A1622" s="1">
        <v>43644</v>
      </c>
      <c r="B1622" t="s">
        <v>14</v>
      </c>
      <c r="C1622" t="s">
        <v>239</v>
      </c>
      <c r="D1622">
        <v>1000</v>
      </c>
      <c r="E1622">
        <v>10</v>
      </c>
      <c r="F1622">
        <v>31.549999</v>
      </c>
      <c r="G1622">
        <v>32.159999999999997</v>
      </c>
      <c r="H1622">
        <v>31.469998999999898</v>
      </c>
      <c r="I1622">
        <v>31.860001</v>
      </c>
      <c r="J1622">
        <v>31.860001</v>
      </c>
      <c r="K1622">
        <v>3449100</v>
      </c>
      <c r="L1622">
        <v>2</v>
      </c>
      <c r="M1622">
        <v>1.295232092627E-2</v>
      </c>
      <c r="N1622">
        <v>-4.7204623993670897E-2</v>
      </c>
      <c r="O1622">
        <v>-5.9635696493116098E-3</v>
      </c>
      <c r="P1622">
        <v>-0.31997700390293599</v>
      </c>
      <c r="Q1622">
        <v>-0.44410382843194701</v>
      </c>
      <c r="R1622">
        <v>1.6339478715656001E-2</v>
      </c>
      <c r="S1622">
        <v>1.97544009503254E-2</v>
      </c>
      <c r="T1622">
        <v>2.08978409708745E-2</v>
      </c>
      <c r="U1622">
        <v>2.33623976515034E-2</v>
      </c>
      <c r="V1622">
        <v>67.75</v>
      </c>
      <c r="W1622">
        <v>30.549999</v>
      </c>
      <c r="X1622">
        <v>-0.17146336436233101</v>
      </c>
      <c r="Y1622">
        <v>5.7409418775350302E-3</v>
      </c>
      <c r="Z1622">
        <v>0.775646543147823</v>
      </c>
      <c r="AA1622">
        <v>-1.8165412179101399</v>
      </c>
      <c r="AB1622">
        <v>-1.8247271119513699</v>
      </c>
      <c r="AC1622" t="s">
        <v>255</v>
      </c>
      <c r="AD1622" t="s">
        <v>311</v>
      </c>
      <c r="AE1622" t="s">
        <v>62</v>
      </c>
      <c r="AF1622" t="s">
        <v>80</v>
      </c>
      <c r="AG1622" t="s">
        <v>312</v>
      </c>
      <c r="AH1622" s="45">
        <v>31655</v>
      </c>
      <c r="AI1622">
        <v>72333</v>
      </c>
      <c r="AK1622" t="s">
        <v>313</v>
      </c>
      <c r="AL1622" t="s">
        <v>314</v>
      </c>
      <c r="AM1622" t="s">
        <v>245</v>
      </c>
    </row>
    <row r="1623" spans="1:39" x14ac:dyDescent="0.3">
      <c r="A1623" s="1">
        <v>43570</v>
      </c>
      <c r="B1623" t="s">
        <v>14</v>
      </c>
      <c r="C1623" t="s">
        <v>239</v>
      </c>
      <c r="D1623">
        <v>400</v>
      </c>
      <c r="E1623">
        <v>11</v>
      </c>
      <c r="F1623">
        <v>43.98</v>
      </c>
      <c r="G1623">
        <v>44.040000999999997</v>
      </c>
      <c r="H1623">
        <v>43.18</v>
      </c>
      <c r="I1623">
        <v>43.25</v>
      </c>
      <c r="J1623">
        <v>42.757159999999999</v>
      </c>
      <c r="K1623">
        <v>3251700</v>
      </c>
      <c r="L1623">
        <v>2.5529999999999999</v>
      </c>
      <c r="M1623">
        <v>-1.3321285294987099E-2</v>
      </c>
      <c r="N1623">
        <v>-4.12195620961716E-2</v>
      </c>
      <c r="O1623">
        <v>-2.7592609744646002E-2</v>
      </c>
      <c r="P1623">
        <v>-8.0787554172059794E-2</v>
      </c>
      <c r="Q1623">
        <v>-6.2780135825986294E-2</v>
      </c>
      <c r="R1623">
        <v>1.6847815381969299E-2</v>
      </c>
      <c r="S1623">
        <v>1.5723487732190899E-2</v>
      </c>
      <c r="T1623">
        <v>1.6551591227841202E-2</v>
      </c>
      <c r="U1623">
        <v>2.3528672663867701E-2</v>
      </c>
      <c r="V1623">
        <v>67.75</v>
      </c>
      <c r="W1623">
        <v>42.540000999999997</v>
      </c>
      <c r="X1623">
        <v>-0.17925635660101699</v>
      </c>
      <c r="Y1623">
        <v>-6.2956724975841202E-4</v>
      </c>
      <c r="Z1623">
        <v>0.732583069301739</v>
      </c>
      <c r="AA1623">
        <v>-0.49425490967276903</v>
      </c>
      <c r="AB1623">
        <v>-0.52138980620984199</v>
      </c>
      <c r="AC1623" t="s">
        <v>256</v>
      </c>
      <c r="AD1623" t="s">
        <v>311</v>
      </c>
      <c r="AE1623" t="s">
        <v>62</v>
      </c>
      <c r="AF1623" t="s">
        <v>80</v>
      </c>
      <c r="AG1623" t="s">
        <v>312</v>
      </c>
      <c r="AH1623" s="45">
        <v>31655</v>
      </c>
      <c r="AI1623">
        <v>72333</v>
      </c>
      <c r="AK1623" t="s">
        <v>313</v>
      </c>
      <c r="AL1623" t="s">
        <v>314</v>
      </c>
      <c r="AM1623" t="s">
        <v>245</v>
      </c>
    </row>
    <row r="1624" spans="1:39" x14ac:dyDescent="0.3">
      <c r="A1624" s="1">
        <v>43591</v>
      </c>
      <c r="B1624" t="s">
        <v>14</v>
      </c>
      <c r="C1624" t="s">
        <v>246</v>
      </c>
      <c r="D1624">
        <v>700</v>
      </c>
      <c r="E1624">
        <v>11</v>
      </c>
      <c r="F1624">
        <v>39.93</v>
      </c>
      <c r="G1624">
        <v>40.669998</v>
      </c>
      <c r="H1624">
        <v>39.5</v>
      </c>
      <c r="I1624">
        <v>40.619999</v>
      </c>
      <c r="J1624">
        <v>40.157127000000003</v>
      </c>
      <c r="K1624">
        <v>2841100</v>
      </c>
      <c r="L1624">
        <v>2.5</v>
      </c>
      <c r="M1624">
        <v>8.1571669636713896E-3</v>
      </c>
      <c r="N1624">
        <v>-4.9116765582464198E-3</v>
      </c>
      <c r="O1624">
        <v>-8.8303009188067896E-2</v>
      </c>
      <c r="P1624">
        <v>-0.112157547534099</v>
      </c>
      <c r="Q1624">
        <v>-0.164623918727591</v>
      </c>
      <c r="R1624">
        <v>9.8170546303693908E-3</v>
      </c>
      <c r="S1624">
        <v>1.53167725318084E-2</v>
      </c>
      <c r="T1624">
        <v>1.4930257451579901E-2</v>
      </c>
      <c r="U1624">
        <v>2.3410609912734599E-2</v>
      </c>
      <c r="V1624">
        <v>67.75</v>
      </c>
      <c r="W1624">
        <v>39.5</v>
      </c>
      <c r="X1624">
        <v>-0.17925635660101699</v>
      </c>
      <c r="Y1624">
        <v>-4.4810132310555703E-3</v>
      </c>
      <c r="Z1624">
        <v>0.72284404825834103</v>
      </c>
      <c r="AA1624">
        <v>-1.0058297644385901</v>
      </c>
      <c r="AB1624">
        <v>-1.1428821118946599</v>
      </c>
      <c r="AC1624" t="s">
        <v>256</v>
      </c>
      <c r="AD1624" t="s">
        <v>311</v>
      </c>
      <c r="AE1624" t="s">
        <v>62</v>
      </c>
      <c r="AF1624" t="s">
        <v>80</v>
      </c>
      <c r="AG1624" t="s">
        <v>312</v>
      </c>
      <c r="AH1624" s="45">
        <v>31655</v>
      </c>
      <c r="AI1624">
        <v>72333</v>
      </c>
      <c r="AK1624" t="s">
        <v>313</v>
      </c>
      <c r="AL1624" t="s">
        <v>314</v>
      </c>
      <c r="AM1624" t="s">
        <v>245</v>
      </c>
    </row>
    <row r="1625" spans="1:39" x14ac:dyDescent="0.3">
      <c r="A1625" s="1">
        <v>43599</v>
      </c>
      <c r="B1625" t="s">
        <v>14</v>
      </c>
      <c r="C1625" t="s">
        <v>246</v>
      </c>
      <c r="D1625">
        <v>1500</v>
      </c>
      <c r="E1625">
        <v>11</v>
      </c>
      <c r="F1625">
        <v>37.970001000000003</v>
      </c>
      <c r="G1625">
        <v>38.490001999999997</v>
      </c>
      <c r="H1625">
        <v>37.049999</v>
      </c>
      <c r="I1625">
        <v>38.049999</v>
      </c>
      <c r="J1625">
        <v>37.616413000000001</v>
      </c>
      <c r="K1625">
        <v>3079300</v>
      </c>
      <c r="L1625">
        <v>2.419</v>
      </c>
      <c r="M1625">
        <v>1.18970832975439E-2</v>
      </c>
      <c r="N1625">
        <v>-3.4103011694288601E-2</v>
      </c>
      <c r="O1625">
        <v>-0.142101729185172</v>
      </c>
      <c r="P1625">
        <v>-0.17598819548802699</v>
      </c>
      <c r="Q1625">
        <v>-0.220195297738567</v>
      </c>
      <c r="R1625">
        <v>2.42542031506035E-2</v>
      </c>
      <c r="S1625">
        <v>1.65872083416338E-2</v>
      </c>
      <c r="T1625">
        <v>1.6129893516392001E-2</v>
      </c>
      <c r="U1625">
        <v>2.3624489773456402E-2</v>
      </c>
      <c r="V1625">
        <v>67.75</v>
      </c>
      <c r="W1625">
        <v>37.049999</v>
      </c>
      <c r="X1625">
        <v>-0.16249785125223201</v>
      </c>
      <c r="Y1625">
        <v>7.98398755130913E-3</v>
      </c>
      <c r="Z1625">
        <v>0.77301101907513903</v>
      </c>
      <c r="AA1625">
        <v>-1.2570796951938199</v>
      </c>
      <c r="AB1625">
        <v>-1.14234449401918</v>
      </c>
      <c r="AC1625" t="s">
        <v>256</v>
      </c>
      <c r="AD1625" t="s">
        <v>311</v>
      </c>
      <c r="AE1625" t="s">
        <v>62</v>
      </c>
      <c r="AF1625" t="s">
        <v>80</v>
      </c>
      <c r="AG1625" t="s">
        <v>312</v>
      </c>
      <c r="AH1625" s="45">
        <v>31655</v>
      </c>
      <c r="AI1625">
        <v>72333</v>
      </c>
      <c r="AK1625" t="s">
        <v>313</v>
      </c>
      <c r="AL1625" t="s">
        <v>314</v>
      </c>
      <c r="AM1625" t="s">
        <v>245</v>
      </c>
    </row>
    <row r="1626" spans="1:39" x14ac:dyDescent="0.3">
      <c r="A1626" s="1">
        <v>43601</v>
      </c>
      <c r="B1626" t="s">
        <v>14</v>
      </c>
      <c r="C1626" t="s">
        <v>239</v>
      </c>
      <c r="D1626">
        <v>400</v>
      </c>
      <c r="E1626">
        <v>11</v>
      </c>
      <c r="F1626">
        <v>37.590000000000003</v>
      </c>
      <c r="G1626">
        <v>37.849997999999999</v>
      </c>
      <c r="H1626">
        <v>36.900002000000001</v>
      </c>
      <c r="I1626">
        <v>36.93</v>
      </c>
      <c r="J1626">
        <v>36.509177999999999</v>
      </c>
      <c r="K1626">
        <v>2862200</v>
      </c>
      <c r="L1626">
        <v>2.4049999999999998</v>
      </c>
      <c r="M1626">
        <v>-1.3448254216516299E-2</v>
      </c>
      <c r="N1626">
        <v>-7.4842683714964095E-2</v>
      </c>
      <c r="O1626">
        <v>-0.15797298570430399</v>
      </c>
      <c r="P1626">
        <v>-0.16458751712046801</v>
      </c>
      <c r="Q1626">
        <v>-0.27156086300751098</v>
      </c>
      <c r="R1626">
        <v>2.06519878291932E-2</v>
      </c>
      <c r="S1626">
        <v>1.66678939454259E-2</v>
      </c>
      <c r="T1626">
        <v>1.5937881426018399E-2</v>
      </c>
      <c r="U1626">
        <v>2.3634571616002398E-2</v>
      </c>
      <c r="V1626">
        <v>67.75</v>
      </c>
      <c r="W1626">
        <v>36.900002000000001</v>
      </c>
      <c r="X1626">
        <v>-0.16249785125223201</v>
      </c>
      <c r="Y1626">
        <v>8.8559569696340101E-3</v>
      </c>
      <c r="Z1626">
        <v>0.76589740248442495</v>
      </c>
      <c r="AA1626">
        <v>-1.4992275271175799</v>
      </c>
      <c r="AB1626">
        <v>-1.3179546559152799</v>
      </c>
      <c r="AC1626" t="s">
        <v>256</v>
      </c>
      <c r="AD1626" t="s">
        <v>311</v>
      </c>
      <c r="AE1626" t="s">
        <v>62</v>
      </c>
      <c r="AF1626" t="s">
        <v>80</v>
      </c>
      <c r="AG1626" t="s">
        <v>312</v>
      </c>
      <c r="AH1626" s="45">
        <v>31655</v>
      </c>
      <c r="AI1626">
        <v>72333</v>
      </c>
      <c r="AK1626" t="s">
        <v>313</v>
      </c>
      <c r="AL1626" t="s">
        <v>314</v>
      </c>
      <c r="AM1626" t="s">
        <v>245</v>
      </c>
    </row>
    <row r="1627" spans="1:39" x14ac:dyDescent="0.3">
      <c r="A1627" s="1">
        <v>43619</v>
      </c>
      <c r="B1627" t="s">
        <v>14</v>
      </c>
      <c r="C1627" t="s">
        <v>246</v>
      </c>
      <c r="D1627">
        <v>1600</v>
      </c>
      <c r="E1627">
        <v>11</v>
      </c>
      <c r="F1627">
        <v>31.219998999999898</v>
      </c>
      <c r="G1627">
        <v>32.43</v>
      </c>
      <c r="H1627">
        <v>31.15</v>
      </c>
      <c r="I1627">
        <v>32.099997999999999</v>
      </c>
      <c r="J1627">
        <v>32.099997999999999</v>
      </c>
      <c r="K1627">
        <v>4044700</v>
      </c>
      <c r="L1627">
        <v>2.081</v>
      </c>
      <c r="M1627">
        <v>2.5237902233447001E-2</v>
      </c>
      <c r="N1627">
        <v>-3.1228914658891299E-2</v>
      </c>
      <c r="O1627">
        <v>-0.21727483720605201</v>
      </c>
      <c r="P1627">
        <v>-0.32843368941332701</v>
      </c>
      <c r="Q1627">
        <v>-0.390756024057691</v>
      </c>
      <c r="R1627">
        <v>2.0120072515014398E-2</v>
      </c>
      <c r="S1627">
        <v>2.55903061662726E-2</v>
      </c>
      <c r="T1627">
        <v>1.9136189149054302E-2</v>
      </c>
      <c r="U1627">
        <v>2.32380802979162E-2</v>
      </c>
      <c r="V1627">
        <v>67.75</v>
      </c>
      <c r="W1627">
        <v>30.91</v>
      </c>
      <c r="X1627">
        <v>-0.17146336436233101</v>
      </c>
      <c r="Y1627">
        <v>-2.7690708645509302E-3</v>
      </c>
      <c r="Z1627">
        <v>0.77634763451492805</v>
      </c>
      <c r="AA1627">
        <v>-1.9000062274743601</v>
      </c>
      <c r="AB1627">
        <v>-1.94602541452634</v>
      </c>
      <c r="AC1627" t="s">
        <v>256</v>
      </c>
      <c r="AD1627" t="s">
        <v>311</v>
      </c>
      <c r="AE1627" t="s">
        <v>62</v>
      </c>
      <c r="AF1627" t="s">
        <v>80</v>
      </c>
      <c r="AG1627" t="s">
        <v>312</v>
      </c>
      <c r="AH1627" s="45">
        <v>31655</v>
      </c>
      <c r="AI1627">
        <v>72333</v>
      </c>
      <c r="AK1627" t="s">
        <v>313</v>
      </c>
      <c r="AL1627" t="s">
        <v>314</v>
      </c>
      <c r="AM1627" t="s">
        <v>245</v>
      </c>
    </row>
    <row r="1628" spans="1:39" x14ac:dyDescent="0.3">
      <c r="A1628" s="1">
        <v>43592</v>
      </c>
      <c r="B1628" t="s">
        <v>14</v>
      </c>
      <c r="C1628" t="s">
        <v>239</v>
      </c>
      <c r="D1628">
        <v>600</v>
      </c>
      <c r="E1628">
        <v>12</v>
      </c>
      <c r="F1628">
        <v>40.590000000000003</v>
      </c>
      <c r="G1628">
        <v>40.619999</v>
      </c>
      <c r="H1628">
        <v>39.200001</v>
      </c>
      <c r="I1628">
        <v>39.369999</v>
      </c>
      <c r="J1628">
        <v>38.921371000000001</v>
      </c>
      <c r="K1628">
        <v>3137100</v>
      </c>
      <c r="L1628">
        <v>2.448</v>
      </c>
      <c r="M1628">
        <v>-3.1256451177617002E-2</v>
      </c>
      <c r="N1628">
        <v>-4.1055674295882902E-2</v>
      </c>
      <c r="O1628">
        <v>-0.145806526128195</v>
      </c>
      <c r="P1628">
        <v>-0.160722941007759</v>
      </c>
      <c r="Q1628">
        <v>-0.20013262237141199</v>
      </c>
      <c r="R1628">
        <v>1.58610143926049E-2</v>
      </c>
      <c r="S1628">
        <v>1.4804787829409499E-2</v>
      </c>
      <c r="T1628">
        <v>1.5180414364217E-2</v>
      </c>
      <c r="U1628">
        <v>2.3487701954178E-2</v>
      </c>
      <c r="V1628">
        <v>67.75</v>
      </c>
      <c r="W1628">
        <v>39.200001</v>
      </c>
      <c r="X1628">
        <v>-0.17925635660101699</v>
      </c>
      <c r="Y1628">
        <v>-1.6649488130547601E-2</v>
      </c>
      <c r="Z1628">
        <v>0.73892938367647398</v>
      </c>
      <c r="AA1628">
        <v>-1.18487131109943</v>
      </c>
      <c r="AB1628">
        <v>-1.13495728649107</v>
      </c>
      <c r="AC1628" t="s">
        <v>257</v>
      </c>
      <c r="AD1628" t="s">
        <v>311</v>
      </c>
      <c r="AE1628" t="s">
        <v>62</v>
      </c>
      <c r="AF1628" t="s">
        <v>80</v>
      </c>
      <c r="AG1628" t="s">
        <v>312</v>
      </c>
      <c r="AH1628" s="45">
        <v>31655</v>
      </c>
      <c r="AI1628">
        <v>72333</v>
      </c>
      <c r="AK1628" t="s">
        <v>313</v>
      </c>
      <c r="AL1628" t="s">
        <v>314</v>
      </c>
      <c r="AM1628" t="s">
        <v>245</v>
      </c>
    </row>
    <row r="1629" spans="1:39" x14ac:dyDescent="0.3">
      <c r="A1629" s="1">
        <v>43608</v>
      </c>
      <c r="B1629" t="s">
        <v>14</v>
      </c>
      <c r="C1629" t="s">
        <v>246</v>
      </c>
      <c r="D1629">
        <v>700</v>
      </c>
      <c r="E1629">
        <v>12</v>
      </c>
      <c r="F1629">
        <v>34.110000999999997</v>
      </c>
      <c r="G1629">
        <v>34.810001</v>
      </c>
      <c r="H1629">
        <v>33.669998</v>
      </c>
      <c r="I1629">
        <v>33.810001</v>
      </c>
      <c r="J1629">
        <v>33.424731999999999</v>
      </c>
      <c r="K1629">
        <v>4992100</v>
      </c>
      <c r="L1629">
        <v>2.2959999999999998</v>
      </c>
      <c r="M1629">
        <v>-1.5845323874427199E-2</v>
      </c>
      <c r="N1629">
        <v>-8.8267576029243899E-2</v>
      </c>
      <c r="O1629">
        <v>-0.21166103939324599</v>
      </c>
      <c r="P1629">
        <v>-0.25603910057047102</v>
      </c>
      <c r="Q1629">
        <v>-0.28151243915388502</v>
      </c>
      <c r="R1629">
        <v>4.5639786650689101E-2</v>
      </c>
      <c r="S1629">
        <v>2.49464907337625E-2</v>
      </c>
      <c r="T1629">
        <v>1.9792844432758899E-2</v>
      </c>
      <c r="U1629">
        <v>2.3282554713830499E-2</v>
      </c>
      <c r="V1629">
        <v>67.75</v>
      </c>
      <c r="W1629">
        <v>33.669998</v>
      </c>
      <c r="X1629">
        <v>-0.17146336436233101</v>
      </c>
      <c r="Y1629">
        <v>-1.1985692488440201E-2</v>
      </c>
      <c r="Z1629">
        <v>0.75661381365389102</v>
      </c>
      <c r="AA1629">
        <v>-1.4946710183271501</v>
      </c>
      <c r="AB1629">
        <v>-1.3964040067235599</v>
      </c>
      <c r="AC1629" t="s">
        <v>257</v>
      </c>
      <c r="AD1629" t="s">
        <v>311</v>
      </c>
      <c r="AE1629" t="s">
        <v>62</v>
      </c>
      <c r="AF1629" t="s">
        <v>80</v>
      </c>
      <c r="AG1629" t="s">
        <v>312</v>
      </c>
      <c r="AH1629" s="45">
        <v>31655</v>
      </c>
      <c r="AI1629">
        <v>72333</v>
      </c>
      <c r="AK1629" t="s">
        <v>313</v>
      </c>
      <c r="AL1629" t="s">
        <v>314</v>
      </c>
      <c r="AM1629" t="s">
        <v>245</v>
      </c>
    </row>
    <row r="1630" spans="1:39" x14ac:dyDescent="0.3">
      <c r="A1630" s="1">
        <v>43614</v>
      </c>
      <c r="B1630" t="s">
        <v>14</v>
      </c>
      <c r="C1630" t="s">
        <v>239</v>
      </c>
      <c r="D1630">
        <v>700</v>
      </c>
      <c r="E1630">
        <v>12</v>
      </c>
      <c r="F1630">
        <v>32.779998999999997</v>
      </c>
      <c r="G1630">
        <v>33.040000999999997</v>
      </c>
      <c r="H1630">
        <v>32.270000000000003</v>
      </c>
      <c r="I1630">
        <v>32.419998</v>
      </c>
      <c r="J1630">
        <v>32.050567999999998</v>
      </c>
      <c r="K1630">
        <v>3499900</v>
      </c>
      <c r="L1630">
        <v>2.2360000000000002</v>
      </c>
      <c r="M1630">
        <v>-1.7125810189807501E-2</v>
      </c>
      <c r="N1630">
        <v>-0.15485551359595701</v>
      </c>
      <c r="O1630">
        <v>-0.24426380992691801</v>
      </c>
      <c r="P1630">
        <v>-0.36858622737300301</v>
      </c>
      <c r="Q1630">
        <v>-0.39025550439222001</v>
      </c>
      <c r="R1630">
        <v>3.7055813193185197E-2</v>
      </c>
      <c r="S1630">
        <v>2.4296818403326901E-2</v>
      </c>
      <c r="T1630">
        <v>1.8795771674263301E-2</v>
      </c>
      <c r="U1630">
        <v>2.3128670549012902E-2</v>
      </c>
      <c r="V1630">
        <v>67.75</v>
      </c>
      <c r="W1630">
        <v>32.270000000000003</v>
      </c>
      <c r="X1630">
        <v>-0.17146336436233101</v>
      </c>
      <c r="Y1630">
        <v>-6.9359101493404697E-3</v>
      </c>
      <c r="Z1630">
        <v>0.76017577181018103</v>
      </c>
      <c r="AA1630">
        <v>-1.9658528146365599</v>
      </c>
      <c r="AB1630">
        <v>-1.7016244920189501</v>
      </c>
      <c r="AC1630" t="s">
        <v>257</v>
      </c>
      <c r="AD1630" t="s">
        <v>311</v>
      </c>
      <c r="AE1630" t="s">
        <v>62</v>
      </c>
      <c r="AF1630" t="s">
        <v>80</v>
      </c>
      <c r="AG1630" t="s">
        <v>312</v>
      </c>
      <c r="AH1630" s="45">
        <v>31655</v>
      </c>
      <c r="AI1630">
        <v>72333</v>
      </c>
      <c r="AK1630" t="s">
        <v>313</v>
      </c>
      <c r="AL1630" t="s">
        <v>314</v>
      </c>
      <c r="AM1630" t="s">
        <v>245</v>
      </c>
    </row>
    <row r="1631" spans="1:39" x14ac:dyDescent="0.3">
      <c r="A1631" s="1">
        <v>43642</v>
      </c>
      <c r="B1631" t="s">
        <v>14</v>
      </c>
      <c r="C1631" t="s">
        <v>246</v>
      </c>
      <c r="D1631">
        <v>1700</v>
      </c>
      <c r="E1631">
        <v>12</v>
      </c>
      <c r="F1631">
        <v>32.689999</v>
      </c>
      <c r="G1631">
        <v>32.93</v>
      </c>
      <c r="H1631">
        <v>32.18</v>
      </c>
      <c r="I1631">
        <v>32.200001</v>
      </c>
      <c r="J1631">
        <v>32.200001</v>
      </c>
      <c r="K1631">
        <v>3654700</v>
      </c>
      <c r="L1631">
        <v>2.0489999999999999</v>
      </c>
      <c r="M1631">
        <v>-1.75469791044605E-2</v>
      </c>
      <c r="N1631">
        <v>-2.96793090572487E-2</v>
      </c>
      <c r="O1631">
        <v>-2.81183988833009E-2</v>
      </c>
      <c r="P1631">
        <v>-0.315427306969563</v>
      </c>
      <c r="Q1631">
        <v>-0.42507617462063302</v>
      </c>
      <c r="R1631">
        <v>1.27299659715424E-2</v>
      </c>
      <c r="S1631">
        <v>1.9488075475418701E-2</v>
      </c>
      <c r="T1631">
        <v>2.0657024627316601E-2</v>
      </c>
      <c r="U1631">
        <v>2.3322733000788E-2</v>
      </c>
      <c r="V1631">
        <v>67.75</v>
      </c>
      <c r="W1631">
        <v>30.549999</v>
      </c>
      <c r="X1631">
        <v>-0.17146336436233101</v>
      </c>
      <c r="Y1631">
        <v>-1.2346958449604901E-3</v>
      </c>
      <c r="Z1631">
        <v>0.77644148234172194</v>
      </c>
      <c r="AA1631">
        <v>-1.7713981970661901</v>
      </c>
      <c r="AB1631">
        <v>-1.7725982113838199</v>
      </c>
      <c r="AC1631" t="s">
        <v>257</v>
      </c>
      <c r="AD1631" t="s">
        <v>311</v>
      </c>
      <c r="AE1631" t="s">
        <v>62</v>
      </c>
      <c r="AF1631" t="s">
        <v>80</v>
      </c>
      <c r="AG1631" t="s">
        <v>312</v>
      </c>
      <c r="AH1631" s="45">
        <v>31655</v>
      </c>
      <c r="AI1631">
        <v>72333</v>
      </c>
      <c r="AK1631" t="s">
        <v>313</v>
      </c>
      <c r="AL1631" t="s">
        <v>314</v>
      </c>
      <c r="AM1631" t="s">
        <v>245</v>
      </c>
    </row>
    <row r="1632" spans="1:39" x14ac:dyDescent="0.3">
      <c r="A1632" s="1">
        <v>43558</v>
      </c>
      <c r="B1632" t="s">
        <v>14</v>
      </c>
      <c r="C1632" t="s">
        <v>239</v>
      </c>
      <c r="D1632">
        <v>1800</v>
      </c>
      <c r="E1632">
        <v>13</v>
      </c>
      <c r="F1632">
        <v>44.25</v>
      </c>
      <c r="G1632">
        <v>44.669998</v>
      </c>
      <c r="H1632">
        <v>44.09</v>
      </c>
      <c r="I1632">
        <v>44.369999</v>
      </c>
      <c r="J1632">
        <v>43.864395000000002</v>
      </c>
      <c r="K1632">
        <v>2026400</v>
      </c>
      <c r="L1632">
        <v>2.5169999999999999</v>
      </c>
      <c r="M1632">
        <v>9.7384509144174992E-3</v>
      </c>
      <c r="N1632">
        <v>-6.2908474079308102E-3</v>
      </c>
      <c r="O1632">
        <v>-1.61867140761046E-2</v>
      </c>
      <c r="P1632">
        <v>-5.94424921790878E-2</v>
      </c>
      <c r="Q1632">
        <v>-5.41616022031901E-2</v>
      </c>
      <c r="R1632">
        <v>1.36619198767372E-2</v>
      </c>
      <c r="S1632">
        <v>1.2574456758361999E-2</v>
      </c>
      <c r="T1632">
        <v>1.6793585949290101E-2</v>
      </c>
      <c r="U1632">
        <v>2.3676833903754201E-2</v>
      </c>
      <c r="V1632">
        <v>67.75</v>
      </c>
      <c r="W1632">
        <v>42.540000999999997</v>
      </c>
      <c r="X1632">
        <v>-0.17925635660101699</v>
      </c>
      <c r="Y1632">
        <v>2.1460723821998401E-3</v>
      </c>
      <c r="Z1632">
        <v>0.76927449375427803</v>
      </c>
      <c r="AA1632">
        <v>-0.45286767537871703</v>
      </c>
      <c r="AB1632">
        <v>-0.411853140035702</v>
      </c>
      <c r="AC1632" t="s">
        <v>258</v>
      </c>
      <c r="AD1632" t="s">
        <v>311</v>
      </c>
      <c r="AE1632" t="s">
        <v>62</v>
      </c>
      <c r="AF1632" t="s">
        <v>80</v>
      </c>
      <c r="AG1632" t="s">
        <v>312</v>
      </c>
      <c r="AH1632" s="45">
        <v>31655</v>
      </c>
      <c r="AI1632">
        <v>72333</v>
      </c>
      <c r="AK1632" t="s">
        <v>313</v>
      </c>
      <c r="AL1632" t="s">
        <v>314</v>
      </c>
      <c r="AM1632" t="s">
        <v>245</v>
      </c>
    </row>
    <row r="1633" spans="1:39" x14ac:dyDescent="0.3">
      <c r="A1633" s="1">
        <v>43560</v>
      </c>
      <c r="B1633" t="s">
        <v>14</v>
      </c>
      <c r="C1633" t="s">
        <v>239</v>
      </c>
      <c r="D1633">
        <v>500</v>
      </c>
      <c r="E1633">
        <v>13</v>
      </c>
      <c r="F1633">
        <v>45.669998</v>
      </c>
      <c r="G1633">
        <v>46.200001</v>
      </c>
      <c r="H1633">
        <v>45.450001</v>
      </c>
      <c r="I1633">
        <v>45.639998999999897</v>
      </c>
      <c r="J1633">
        <v>45.119923</v>
      </c>
      <c r="K1633">
        <v>3381800</v>
      </c>
      <c r="L1633">
        <v>2.5009999999999999</v>
      </c>
      <c r="M1633">
        <v>1.9738916976583701E-3</v>
      </c>
      <c r="N1633">
        <v>2.7995560855905599E-2</v>
      </c>
      <c r="O1633">
        <v>2.86662240068188E-2</v>
      </c>
      <c r="P1633">
        <v>-2.0422146379491701E-2</v>
      </c>
      <c r="Q1633">
        <v>-6.4003597701952103E-2</v>
      </c>
      <c r="R1633">
        <v>1.75620349208995E-2</v>
      </c>
      <c r="S1633">
        <v>1.34425644920869E-2</v>
      </c>
      <c r="T1633">
        <v>1.7097509548081501E-2</v>
      </c>
      <c r="U1633">
        <v>2.36677996435763E-2</v>
      </c>
      <c r="V1633">
        <v>67.75</v>
      </c>
      <c r="W1633">
        <v>42.540000999999997</v>
      </c>
      <c r="X1633">
        <v>-0.17925635660101699</v>
      </c>
      <c r="Y1633">
        <v>4.62571739556182E-3</v>
      </c>
      <c r="Z1633">
        <v>0.76070728395500098</v>
      </c>
      <c r="AA1633">
        <v>-0.50556852571381306</v>
      </c>
      <c r="AB1633">
        <v>-0.44813827785948102</v>
      </c>
      <c r="AC1633" t="s">
        <v>258</v>
      </c>
      <c r="AD1633" t="s">
        <v>311</v>
      </c>
      <c r="AE1633" t="s">
        <v>62</v>
      </c>
      <c r="AF1633" t="s">
        <v>80</v>
      </c>
      <c r="AG1633" t="s">
        <v>312</v>
      </c>
      <c r="AH1633" s="45">
        <v>31655</v>
      </c>
      <c r="AI1633">
        <v>72333</v>
      </c>
      <c r="AK1633" t="s">
        <v>313</v>
      </c>
      <c r="AL1633" t="s">
        <v>314</v>
      </c>
      <c r="AM1633" t="s">
        <v>245</v>
      </c>
    </row>
    <row r="1634" spans="1:39" x14ac:dyDescent="0.3">
      <c r="A1634" s="1">
        <v>43571</v>
      </c>
      <c r="B1634" t="s">
        <v>14</v>
      </c>
      <c r="C1634" t="s">
        <v>239</v>
      </c>
      <c r="D1634">
        <v>1200</v>
      </c>
      <c r="E1634">
        <v>13</v>
      </c>
      <c r="F1634">
        <v>43.380001</v>
      </c>
      <c r="G1634">
        <v>43.490001999999997</v>
      </c>
      <c r="H1634">
        <v>43.25</v>
      </c>
      <c r="I1634">
        <v>43.470001000000003</v>
      </c>
      <c r="J1634">
        <v>42.974654999999998</v>
      </c>
      <c r="K1634">
        <v>4309500</v>
      </c>
      <c r="L1634">
        <v>2.5920000000000001</v>
      </c>
      <c r="M1634">
        <v>5.0738565747019803E-3</v>
      </c>
      <c r="N1634">
        <v>-1.5974724959999201E-2</v>
      </c>
      <c r="O1634">
        <v>-6.1919396527986099E-3</v>
      </c>
      <c r="P1634">
        <v>-7.5290609578059095E-2</v>
      </c>
      <c r="Q1634">
        <v>-6.7366152297637802E-2</v>
      </c>
      <c r="R1634">
        <v>1.6148089582669101E-2</v>
      </c>
      <c r="S1634">
        <v>1.5405368202116399E-2</v>
      </c>
      <c r="T1634">
        <v>1.6570671718094499E-2</v>
      </c>
      <c r="U1634">
        <v>2.3522750721425401E-2</v>
      </c>
      <c r="V1634">
        <v>67.75</v>
      </c>
      <c r="W1634">
        <v>42.540000999999997</v>
      </c>
      <c r="X1634">
        <v>-0.17925635660101699</v>
      </c>
      <c r="Y1634">
        <v>5.0922850790659495E-4</v>
      </c>
      <c r="Z1634">
        <v>0.73116477723897799</v>
      </c>
      <c r="AA1634">
        <v>-0.52093089019442596</v>
      </c>
      <c r="AB1634">
        <v>-0.53494426818823704</v>
      </c>
      <c r="AC1634" t="s">
        <v>258</v>
      </c>
      <c r="AD1634" t="s">
        <v>311</v>
      </c>
      <c r="AE1634" t="s">
        <v>62</v>
      </c>
      <c r="AF1634" t="s">
        <v>80</v>
      </c>
      <c r="AG1634" t="s">
        <v>312</v>
      </c>
      <c r="AH1634" s="45">
        <v>31655</v>
      </c>
      <c r="AI1634">
        <v>72333</v>
      </c>
      <c r="AK1634" t="s">
        <v>313</v>
      </c>
      <c r="AL1634" t="s">
        <v>314</v>
      </c>
      <c r="AM1634" t="s">
        <v>245</v>
      </c>
    </row>
    <row r="1635" spans="1:39" x14ac:dyDescent="0.3">
      <c r="A1635" s="1">
        <v>43585</v>
      </c>
      <c r="B1635" t="s">
        <v>14</v>
      </c>
      <c r="C1635" t="s">
        <v>246</v>
      </c>
      <c r="D1635">
        <v>2200</v>
      </c>
      <c r="E1635">
        <v>13</v>
      </c>
      <c r="F1635">
        <v>40.860000999999997</v>
      </c>
      <c r="G1635">
        <v>41.130001</v>
      </c>
      <c r="H1635">
        <v>40.450001</v>
      </c>
      <c r="I1635">
        <v>41.02</v>
      </c>
      <c r="J1635">
        <v>40.552570000000003</v>
      </c>
      <c r="K1635">
        <v>4058100</v>
      </c>
      <c r="L1635">
        <v>2.5089999999999999</v>
      </c>
      <c r="M1635">
        <v>4.8875465600195398E-3</v>
      </c>
      <c r="N1635">
        <v>-1.8357987300380199E-2</v>
      </c>
      <c r="O1635">
        <v>-7.7376337065964501E-2</v>
      </c>
      <c r="P1635">
        <v>-0.104538442012129</v>
      </c>
      <c r="Q1635">
        <v>-0.20082796939261499</v>
      </c>
      <c r="R1635">
        <v>1.38549512415196E-2</v>
      </c>
      <c r="S1635">
        <v>1.5949328075669199E-2</v>
      </c>
      <c r="T1635">
        <v>1.54471014157184E-2</v>
      </c>
      <c r="U1635">
        <v>2.3444458116448099E-2</v>
      </c>
      <c r="V1635">
        <v>67.75</v>
      </c>
      <c r="W1635">
        <v>40.119999</v>
      </c>
      <c r="X1635">
        <v>-0.17925635660101699</v>
      </c>
      <c r="Y1635">
        <v>9.5096475723260604E-4</v>
      </c>
      <c r="Z1635">
        <v>0.73086948861089296</v>
      </c>
      <c r="AA1635">
        <v>-1.22449543811737</v>
      </c>
      <c r="AB1635">
        <v>-0.94410166561268605</v>
      </c>
      <c r="AC1635" t="s">
        <v>258</v>
      </c>
      <c r="AD1635" t="s">
        <v>311</v>
      </c>
      <c r="AE1635" t="s">
        <v>62</v>
      </c>
      <c r="AF1635" t="s">
        <v>80</v>
      </c>
      <c r="AG1635" t="s">
        <v>312</v>
      </c>
      <c r="AH1635" s="45">
        <v>31655</v>
      </c>
      <c r="AI1635">
        <v>72333</v>
      </c>
      <c r="AK1635" t="s">
        <v>313</v>
      </c>
      <c r="AL1635" t="s">
        <v>314</v>
      </c>
      <c r="AM1635" t="s">
        <v>245</v>
      </c>
    </row>
    <row r="1636" spans="1:39" x14ac:dyDescent="0.3">
      <c r="A1636" s="1">
        <v>43591</v>
      </c>
      <c r="B1636" t="s">
        <v>14</v>
      </c>
      <c r="C1636" t="s">
        <v>246</v>
      </c>
      <c r="D1636">
        <v>1200</v>
      </c>
      <c r="E1636">
        <v>13</v>
      </c>
      <c r="F1636">
        <v>39.93</v>
      </c>
      <c r="G1636">
        <v>40.669998</v>
      </c>
      <c r="H1636">
        <v>39.5</v>
      </c>
      <c r="I1636">
        <v>40.619999</v>
      </c>
      <c r="J1636">
        <v>40.157127000000003</v>
      </c>
      <c r="K1636">
        <v>2841100</v>
      </c>
      <c r="L1636">
        <v>2.5</v>
      </c>
      <c r="M1636">
        <v>8.1571669636713896E-3</v>
      </c>
      <c r="N1636">
        <v>-4.9116765582464198E-3</v>
      </c>
      <c r="O1636">
        <v>-8.8303009188067896E-2</v>
      </c>
      <c r="P1636">
        <v>-0.112157547534099</v>
      </c>
      <c r="Q1636">
        <v>-0.164623918727591</v>
      </c>
      <c r="R1636">
        <v>9.8170546303693908E-3</v>
      </c>
      <c r="S1636">
        <v>1.53167725318084E-2</v>
      </c>
      <c r="T1636">
        <v>1.4930257451579901E-2</v>
      </c>
      <c r="U1636">
        <v>2.3410609912734599E-2</v>
      </c>
      <c r="V1636">
        <v>67.75</v>
      </c>
      <c r="W1636">
        <v>39.5</v>
      </c>
      <c r="X1636">
        <v>-0.17925635660101699</v>
      </c>
      <c r="Y1636">
        <v>-4.4810132310555703E-3</v>
      </c>
      <c r="Z1636">
        <v>0.72284404825834103</v>
      </c>
      <c r="AA1636">
        <v>-1.0058297644385901</v>
      </c>
      <c r="AB1636">
        <v>-1.1428821118946599</v>
      </c>
      <c r="AC1636" t="s">
        <v>258</v>
      </c>
      <c r="AD1636" t="s">
        <v>311</v>
      </c>
      <c r="AE1636" t="s">
        <v>62</v>
      </c>
      <c r="AF1636" t="s">
        <v>80</v>
      </c>
      <c r="AG1636" t="s">
        <v>312</v>
      </c>
      <c r="AH1636" s="45">
        <v>31655</v>
      </c>
      <c r="AI1636">
        <v>72333</v>
      </c>
      <c r="AK1636" t="s">
        <v>313</v>
      </c>
      <c r="AL1636" t="s">
        <v>314</v>
      </c>
      <c r="AM1636" t="s">
        <v>245</v>
      </c>
    </row>
    <row r="1637" spans="1:39" x14ac:dyDescent="0.3">
      <c r="A1637" s="1">
        <v>43609</v>
      </c>
      <c r="B1637" t="s">
        <v>14</v>
      </c>
      <c r="C1637" t="s">
        <v>246</v>
      </c>
      <c r="D1637">
        <v>1100</v>
      </c>
      <c r="E1637">
        <v>13</v>
      </c>
      <c r="F1637">
        <v>33.959998999999897</v>
      </c>
      <c r="G1637">
        <v>34.020000000000003</v>
      </c>
      <c r="H1637">
        <v>33.25</v>
      </c>
      <c r="I1637">
        <v>33.5</v>
      </c>
      <c r="J1637">
        <v>33.118262999999999</v>
      </c>
      <c r="K1637">
        <v>4390700</v>
      </c>
      <c r="L1637">
        <v>2.3239999999999998</v>
      </c>
      <c r="M1637">
        <v>-9.2112225156634892E-3</v>
      </c>
      <c r="N1637">
        <v>-0.10180196718581</v>
      </c>
      <c r="O1637">
        <v>-0.22612417082525499</v>
      </c>
      <c r="P1637">
        <v>-0.28258334467614799</v>
      </c>
      <c r="Q1637">
        <v>-0.33034764809116202</v>
      </c>
      <c r="R1637">
        <v>4.4394882098763799E-2</v>
      </c>
      <c r="S1637">
        <v>2.4725476430499799E-2</v>
      </c>
      <c r="T1637">
        <v>1.96117090318822E-2</v>
      </c>
      <c r="U1637">
        <v>2.31449296156752E-2</v>
      </c>
      <c r="V1637">
        <v>67.75</v>
      </c>
      <c r="W1637">
        <v>33.25</v>
      </c>
      <c r="X1637">
        <v>-0.17146336436233101</v>
      </c>
      <c r="Y1637">
        <v>1.3526439988342199E-3</v>
      </c>
      <c r="Z1637">
        <v>0.75097051586965102</v>
      </c>
      <c r="AA1637">
        <v>-1.7203210443355901</v>
      </c>
      <c r="AB1637">
        <v>-1.4235914074888201</v>
      </c>
      <c r="AC1637" t="s">
        <v>258</v>
      </c>
      <c r="AD1637" t="s">
        <v>311</v>
      </c>
      <c r="AE1637" t="s">
        <v>62</v>
      </c>
      <c r="AF1637" t="s">
        <v>80</v>
      </c>
      <c r="AG1637" t="s">
        <v>312</v>
      </c>
      <c r="AH1637" s="45">
        <v>31655</v>
      </c>
      <c r="AI1637">
        <v>72333</v>
      </c>
      <c r="AK1637" t="s">
        <v>313</v>
      </c>
      <c r="AL1637" t="s">
        <v>314</v>
      </c>
      <c r="AM1637" t="s">
        <v>245</v>
      </c>
    </row>
    <row r="1638" spans="1:39" x14ac:dyDescent="0.3">
      <c r="A1638" s="1">
        <v>43627</v>
      </c>
      <c r="B1638" t="s">
        <v>14</v>
      </c>
      <c r="C1638" t="s">
        <v>239</v>
      </c>
      <c r="D1638">
        <v>1000</v>
      </c>
      <c r="E1638">
        <v>13</v>
      </c>
      <c r="F1638">
        <v>32.590000000000003</v>
      </c>
      <c r="G1638">
        <v>33.169998</v>
      </c>
      <c r="H1638">
        <v>32.349997999999999</v>
      </c>
      <c r="I1638">
        <v>32.830002</v>
      </c>
      <c r="J1638">
        <v>32.830002</v>
      </c>
      <c r="K1638">
        <v>4183800</v>
      </c>
      <c r="L1638">
        <v>2.14</v>
      </c>
      <c r="M1638">
        <v>8.8726599110908692E-3</v>
      </c>
      <c r="N1638">
        <v>-2.43377052185867E-3</v>
      </c>
      <c r="O1638">
        <v>-0.181063572316045</v>
      </c>
      <c r="P1638">
        <v>-0.29111156403417998</v>
      </c>
      <c r="Q1638">
        <v>-0.43607846899720298</v>
      </c>
      <c r="R1638">
        <v>2.6903854181116699E-2</v>
      </c>
      <c r="S1638">
        <v>2.81517739150869E-2</v>
      </c>
      <c r="T1638">
        <v>2.05400722844594E-2</v>
      </c>
      <c r="U1638">
        <v>2.3425351973803799E-2</v>
      </c>
      <c r="V1638">
        <v>67.75</v>
      </c>
      <c r="W1638">
        <v>30.549999</v>
      </c>
      <c r="X1638">
        <v>-0.17146336436233101</v>
      </c>
      <c r="Y1638">
        <v>-3.4994119269314301E-4</v>
      </c>
      <c r="Z1638">
        <v>0.76983485019707498</v>
      </c>
      <c r="AA1638">
        <v>-1.98787084798896</v>
      </c>
      <c r="AB1638">
        <v>-2.0859100125262602</v>
      </c>
      <c r="AC1638" t="s">
        <v>258</v>
      </c>
      <c r="AD1638" t="s">
        <v>311</v>
      </c>
      <c r="AE1638" t="s">
        <v>62</v>
      </c>
      <c r="AF1638" t="s">
        <v>80</v>
      </c>
      <c r="AG1638" t="s">
        <v>312</v>
      </c>
      <c r="AH1638" s="45">
        <v>31655</v>
      </c>
      <c r="AI1638">
        <v>72333</v>
      </c>
      <c r="AK1638" t="s">
        <v>313</v>
      </c>
      <c r="AL1638" t="s">
        <v>314</v>
      </c>
      <c r="AM1638" t="s">
        <v>245</v>
      </c>
    </row>
    <row r="1639" spans="1:39" x14ac:dyDescent="0.3">
      <c r="A1639" s="1">
        <v>43636</v>
      </c>
      <c r="B1639" t="s">
        <v>14</v>
      </c>
      <c r="C1639" t="s">
        <v>239</v>
      </c>
      <c r="D1639">
        <v>1800</v>
      </c>
      <c r="E1639">
        <v>13</v>
      </c>
      <c r="F1639">
        <v>33.740001999999997</v>
      </c>
      <c r="G1639">
        <v>33.869999</v>
      </c>
      <c r="H1639">
        <v>32.700001</v>
      </c>
      <c r="I1639">
        <v>33.209998999999897</v>
      </c>
      <c r="J1639">
        <v>33.209998999999897</v>
      </c>
      <c r="K1639">
        <v>5427100</v>
      </c>
      <c r="L1639">
        <v>2.0009999999999999</v>
      </c>
      <c r="M1639">
        <v>1.20521261373095E-3</v>
      </c>
      <c r="N1639">
        <v>1.6699917734923499E-2</v>
      </c>
      <c r="O1639">
        <v>-0.10896212815886901</v>
      </c>
      <c r="P1639">
        <v>-0.26440850584156</v>
      </c>
      <c r="Q1639">
        <v>-0.39967752997746497</v>
      </c>
      <c r="R1639">
        <v>1.6523595775734399E-2</v>
      </c>
      <c r="S1639">
        <v>2.8036240393326899E-2</v>
      </c>
      <c r="T1639">
        <v>2.09149642529275E-2</v>
      </c>
      <c r="U1639">
        <v>2.3367790204254901E-2</v>
      </c>
      <c r="V1639">
        <v>67.75</v>
      </c>
      <c r="W1639">
        <v>30.549999</v>
      </c>
      <c r="X1639">
        <v>-0.17146336436233101</v>
      </c>
      <c r="Y1639">
        <v>9.4276054361659405E-3</v>
      </c>
      <c r="Z1639">
        <v>0.77023014032328596</v>
      </c>
      <c r="AA1639">
        <v>-1.7184446897125001</v>
      </c>
      <c r="AB1639">
        <v>-1.78849173791862</v>
      </c>
      <c r="AC1639" t="s">
        <v>258</v>
      </c>
      <c r="AD1639" t="s">
        <v>311</v>
      </c>
      <c r="AE1639" t="s">
        <v>62</v>
      </c>
      <c r="AF1639" t="s">
        <v>80</v>
      </c>
      <c r="AG1639" t="s">
        <v>312</v>
      </c>
      <c r="AH1639" s="45">
        <v>31655</v>
      </c>
      <c r="AI1639">
        <v>72333</v>
      </c>
      <c r="AK1639" t="s">
        <v>313</v>
      </c>
      <c r="AL1639" t="s">
        <v>314</v>
      </c>
      <c r="AM1639" t="s">
        <v>245</v>
      </c>
    </row>
    <row r="1640" spans="1:39" x14ac:dyDescent="0.3">
      <c r="A1640" s="1">
        <v>43640</v>
      </c>
      <c r="B1640" t="s">
        <v>14</v>
      </c>
      <c r="C1640" t="s">
        <v>246</v>
      </c>
      <c r="D1640">
        <v>700</v>
      </c>
      <c r="E1640">
        <v>13</v>
      </c>
      <c r="F1640">
        <v>33.220001000000003</v>
      </c>
      <c r="G1640">
        <v>33.220001000000003</v>
      </c>
      <c r="H1640">
        <v>32.5</v>
      </c>
      <c r="I1640">
        <v>32.68</v>
      </c>
      <c r="J1640">
        <v>32.68</v>
      </c>
      <c r="K1640">
        <v>3081900</v>
      </c>
      <c r="L1640">
        <v>2.0209999999999999</v>
      </c>
      <c r="M1640">
        <v>-2.1792689871090301E-2</v>
      </c>
      <c r="N1640">
        <v>6.4466530793886104E-3</v>
      </c>
      <c r="O1640">
        <v>-3.8378158887852197E-2</v>
      </c>
      <c r="P1640">
        <v>-0.27545627939098999</v>
      </c>
      <c r="Q1640">
        <v>-0.44654876728964399</v>
      </c>
      <c r="R1640">
        <v>2.0163037875645301E-2</v>
      </c>
      <c r="S1640">
        <v>1.9475181792168599E-2</v>
      </c>
      <c r="T1640">
        <v>2.08558997186041E-2</v>
      </c>
      <c r="U1640">
        <v>2.33559292148251E-2</v>
      </c>
      <c r="V1640">
        <v>67.75</v>
      </c>
      <c r="W1640">
        <v>30.549999</v>
      </c>
      <c r="X1640">
        <v>-0.17146336436233101</v>
      </c>
      <c r="Y1640">
        <v>-1.73338836506086E-3</v>
      </c>
      <c r="Z1640">
        <v>0.77744737862033297</v>
      </c>
      <c r="AA1640">
        <v>-1.8826140494649899</v>
      </c>
      <c r="AB1640">
        <v>-1.78727428277375</v>
      </c>
      <c r="AC1640" t="s">
        <v>258</v>
      </c>
      <c r="AD1640" t="s">
        <v>311</v>
      </c>
      <c r="AE1640" t="s">
        <v>62</v>
      </c>
      <c r="AF1640" t="s">
        <v>80</v>
      </c>
      <c r="AG1640" t="s">
        <v>312</v>
      </c>
      <c r="AH1640" s="45">
        <v>31655</v>
      </c>
      <c r="AI1640">
        <v>72333</v>
      </c>
      <c r="AK1640" t="s">
        <v>313</v>
      </c>
      <c r="AL1640" t="s">
        <v>314</v>
      </c>
      <c r="AM1640" t="s">
        <v>245</v>
      </c>
    </row>
    <row r="1641" spans="1:39" x14ac:dyDescent="0.3">
      <c r="A1641" s="1">
        <v>43560</v>
      </c>
      <c r="B1641" t="s">
        <v>14</v>
      </c>
      <c r="C1641" t="s">
        <v>239</v>
      </c>
      <c r="D1641">
        <v>2300</v>
      </c>
      <c r="E1641">
        <v>14</v>
      </c>
      <c r="F1641">
        <v>45.669998</v>
      </c>
      <c r="G1641">
        <v>46.200001</v>
      </c>
      <c r="H1641">
        <v>45.450001</v>
      </c>
      <c r="I1641">
        <v>45.639998999999897</v>
      </c>
      <c r="J1641">
        <v>45.119923</v>
      </c>
      <c r="K1641">
        <v>3381800</v>
      </c>
      <c r="L1641">
        <v>2.5009999999999999</v>
      </c>
      <c r="M1641">
        <v>1.9738916976583701E-3</v>
      </c>
      <c r="N1641">
        <v>2.7995560855905599E-2</v>
      </c>
      <c r="O1641">
        <v>2.86662240068188E-2</v>
      </c>
      <c r="P1641">
        <v>-2.0422146379491701E-2</v>
      </c>
      <c r="Q1641">
        <v>-6.4003597701952103E-2</v>
      </c>
      <c r="R1641">
        <v>1.75620349208995E-2</v>
      </c>
      <c r="S1641">
        <v>1.34425644920869E-2</v>
      </c>
      <c r="T1641">
        <v>1.7097509548081501E-2</v>
      </c>
      <c r="U1641">
        <v>2.36677996435763E-2</v>
      </c>
      <c r="V1641">
        <v>67.75</v>
      </c>
      <c r="W1641">
        <v>42.540000999999997</v>
      </c>
      <c r="X1641">
        <v>-0.17925635660101699</v>
      </c>
      <c r="Y1641">
        <v>4.62571739556182E-3</v>
      </c>
      <c r="Z1641">
        <v>0.76070728395500098</v>
      </c>
      <c r="AA1641">
        <v>-0.50556852571381306</v>
      </c>
      <c r="AB1641">
        <v>-0.44813827785948102</v>
      </c>
      <c r="AC1641" t="s">
        <v>259</v>
      </c>
      <c r="AD1641" t="s">
        <v>311</v>
      </c>
      <c r="AE1641" t="s">
        <v>62</v>
      </c>
      <c r="AF1641" t="s">
        <v>80</v>
      </c>
      <c r="AG1641" t="s">
        <v>312</v>
      </c>
      <c r="AH1641" s="45">
        <v>31655</v>
      </c>
      <c r="AI1641">
        <v>72333</v>
      </c>
      <c r="AK1641" t="s">
        <v>313</v>
      </c>
      <c r="AL1641" t="s">
        <v>314</v>
      </c>
      <c r="AM1641" t="s">
        <v>245</v>
      </c>
    </row>
    <row r="1642" spans="1:39" x14ac:dyDescent="0.3">
      <c r="A1642" s="1">
        <v>43573</v>
      </c>
      <c r="B1642" t="s">
        <v>14</v>
      </c>
      <c r="C1642" t="s">
        <v>246</v>
      </c>
      <c r="D1642">
        <v>1000</v>
      </c>
      <c r="E1642">
        <v>14</v>
      </c>
      <c r="F1642">
        <v>43.950001</v>
      </c>
      <c r="G1642">
        <v>44.349997999999999</v>
      </c>
      <c r="H1642">
        <v>43.650002000000001</v>
      </c>
      <c r="I1642">
        <v>43.860000999999997</v>
      </c>
      <c r="J1642">
        <v>43.360209999999903</v>
      </c>
      <c r="K1642">
        <v>1913600</v>
      </c>
      <c r="L1642">
        <v>2.56</v>
      </c>
      <c r="M1642">
        <v>6.8424825933126896E-4</v>
      </c>
      <c r="N1642">
        <v>0</v>
      </c>
      <c r="O1642">
        <v>-1.58338885999325E-2</v>
      </c>
      <c r="P1642">
        <v>-3.67239887382379E-2</v>
      </c>
      <c r="Q1642">
        <v>-4.6450604177698702E-2</v>
      </c>
      <c r="R1642">
        <v>8.2485928240515292E-3</v>
      </c>
      <c r="S1642">
        <v>1.52258835651288E-2</v>
      </c>
      <c r="T1642">
        <v>1.52482120733277E-2</v>
      </c>
      <c r="U1642">
        <v>2.35103130145583E-2</v>
      </c>
      <c r="V1642">
        <v>67.75</v>
      </c>
      <c r="W1642">
        <v>42.540000999999997</v>
      </c>
      <c r="X1642">
        <v>-0.17925635660101699</v>
      </c>
      <c r="Y1642">
        <v>1.5778467813143101E-3</v>
      </c>
      <c r="Z1642">
        <v>0.74002198962596899</v>
      </c>
      <c r="AA1642">
        <v>-0.40101064341704201</v>
      </c>
      <c r="AB1642">
        <v>-0.46877823214618503</v>
      </c>
      <c r="AC1642" t="s">
        <v>259</v>
      </c>
      <c r="AD1642" t="s">
        <v>311</v>
      </c>
      <c r="AE1642" t="s">
        <v>62</v>
      </c>
      <c r="AF1642" t="s">
        <v>80</v>
      </c>
      <c r="AG1642" t="s">
        <v>312</v>
      </c>
      <c r="AH1642" s="45">
        <v>31655</v>
      </c>
      <c r="AI1642">
        <v>72333</v>
      </c>
      <c r="AK1642" t="s">
        <v>313</v>
      </c>
      <c r="AL1642" t="s">
        <v>314</v>
      </c>
      <c r="AM1642" t="s">
        <v>245</v>
      </c>
    </row>
    <row r="1643" spans="1:39" x14ac:dyDescent="0.3">
      <c r="A1643" s="1">
        <v>43579</v>
      </c>
      <c r="B1643" t="s">
        <v>14</v>
      </c>
      <c r="C1643" t="s">
        <v>246</v>
      </c>
      <c r="D1643">
        <v>1000</v>
      </c>
      <c r="E1643">
        <v>14</v>
      </c>
      <c r="F1643">
        <v>41.77</v>
      </c>
      <c r="G1643">
        <v>42.5</v>
      </c>
      <c r="H1643">
        <v>41.77</v>
      </c>
      <c r="I1643">
        <v>42</v>
      </c>
      <c r="J1643">
        <v>41.521403999999997</v>
      </c>
      <c r="K1643">
        <v>1843000</v>
      </c>
      <c r="L1643">
        <v>2.5219999999999998</v>
      </c>
      <c r="M1643">
        <v>5.2519089163464497E-3</v>
      </c>
      <c r="N1643">
        <v>-3.4401469998658098E-2</v>
      </c>
      <c r="O1643">
        <v>-2.19012753302914E-2</v>
      </c>
      <c r="P1643">
        <v>-9.6271994084515103E-2</v>
      </c>
      <c r="Q1643">
        <v>-0.108017607808622</v>
      </c>
      <c r="R1643">
        <v>1.9484702478561201E-2</v>
      </c>
      <c r="S1643">
        <v>1.6170541549438401E-2</v>
      </c>
      <c r="T1643">
        <v>1.53267412866644E-2</v>
      </c>
      <c r="U1643">
        <v>2.35672045027326E-2</v>
      </c>
      <c r="V1643">
        <v>67.75</v>
      </c>
      <c r="W1643">
        <v>41.209998999999897</v>
      </c>
      <c r="X1643">
        <v>-0.17925635660101699</v>
      </c>
      <c r="Y1643">
        <v>-2.1941687255359501E-3</v>
      </c>
      <c r="Z1643">
        <v>0.73403160416563595</v>
      </c>
      <c r="AA1643">
        <v>-0.73626169324997903</v>
      </c>
      <c r="AB1643">
        <v>-0.53920779973563504</v>
      </c>
      <c r="AC1643" t="s">
        <v>259</v>
      </c>
      <c r="AD1643" t="s">
        <v>311</v>
      </c>
      <c r="AE1643" t="s">
        <v>62</v>
      </c>
      <c r="AF1643" t="s">
        <v>80</v>
      </c>
      <c r="AG1643" t="s">
        <v>312</v>
      </c>
      <c r="AH1643" s="45">
        <v>31655</v>
      </c>
      <c r="AI1643">
        <v>72333</v>
      </c>
      <c r="AK1643" t="s">
        <v>313</v>
      </c>
      <c r="AL1643" t="s">
        <v>314</v>
      </c>
      <c r="AM1643" t="s">
        <v>245</v>
      </c>
    </row>
    <row r="1644" spans="1:39" x14ac:dyDescent="0.3">
      <c r="A1644" s="1">
        <v>43585</v>
      </c>
      <c r="B1644" t="s">
        <v>14</v>
      </c>
      <c r="C1644" t="s">
        <v>246</v>
      </c>
      <c r="D1644">
        <v>800</v>
      </c>
      <c r="E1644">
        <v>14</v>
      </c>
      <c r="F1644">
        <v>40.860000999999997</v>
      </c>
      <c r="G1644">
        <v>41.130001</v>
      </c>
      <c r="H1644">
        <v>40.450001</v>
      </c>
      <c r="I1644">
        <v>41.02</v>
      </c>
      <c r="J1644">
        <v>40.552570000000003</v>
      </c>
      <c r="K1644">
        <v>4058100</v>
      </c>
      <c r="L1644">
        <v>2.5089999999999999</v>
      </c>
      <c r="M1644">
        <v>4.8875465600195398E-3</v>
      </c>
      <c r="N1644">
        <v>-1.8357987300380199E-2</v>
      </c>
      <c r="O1644">
        <v>-7.7376337065964501E-2</v>
      </c>
      <c r="P1644">
        <v>-0.104538442012129</v>
      </c>
      <c r="Q1644">
        <v>-0.20082796939261499</v>
      </c>
      <c r="R1644">
        <v>1.38549512415196E-2</v>
      </c>
      <c r="S1644">
        <v>1.5949328075669199E-2</v>
      </c>
      <c r="T1644">
        <v>1.54471014157184E-2</v>
      </c>
      <c r="U1644">
        <v>2.3444458116448099E-2</v>
      </c>
      <c r="V1644">
        <v>67.75</v>
      </c>
      <c r="W1644">
        <v>40.119999</v>
      </c>
      <c r="X1644">
        <v>-0.17925635660101699</v>
      </c>
      <c r="Y1644">
        <v>9.5096475723260604E-4</v>
      </c>
      <c r="Z1644">
        <v>0.73086948861089296</v>
      </c>
      <c r="AA1644">
        <v>-1.22449543811737</v>
      </c>
      <c r="AB1644">
        <v>-0.94410166561268605</v>
      </c>
      <c r="AC1644" t="s">
        <v>259</v>
      </c>
      <c r="AD1644" t="s">
        <v>311</v>
      </c>
      <c r="AE1644" t="s">
        <v>62</v>
      </c>
      <c r="AF1644" t="s">
        <v>80</v>
      </c>
      <c r="AG1644" t="s">
        <v>312</v>
      </c>
      <c r="AH1644" s="45">
        <v>31655</v>
      </c>
      <c r="AI1644">
        <v>72333</v>
      </c>
      <c r="AK1644" t="s">
        <v>313</v>
      </c>
      <c r="AL1644" t="s">
        <v>314</v>
      </c>
      <c r="AM1644" t="s">
        <v>245</v>
      </c>
    </row>
    <row r="1645" spans="1:39" x14ac:dyDescent="0.3">
      <c r="A1645" s="1">
        <v>43607</v>
      </c>
      <c r="B1645" t="s">
        <v>14</v>
      </c>
      <c r="C1645" t="s">
        <v>246</v>
      </c>
      <c r="D1645">
        <v>2700</v>
      </c>
      <c r="E1645">
        <v>14</v>
      </c>
      <c r="F1645">
        <v>34.279998999999997</v>
      </c>
      <c r="G1645">
        <v>35.209998999999897</v>
      </c>
      <c r="H1645">
        <v>33.75</v>
      </c>
      <c r="I1645">
        <v>34.349997999999999</v>
      </c>
      <c r="J1645">
        <v>33.958576000000001</v>
      </c>
      <c r="K1645">
        <v>15979500</v>
      </c>
      <c r="L1645">
        <v>2.3929999999999998</v>
      </c>
      <c r="M1645">
        <v>-9.7028990234836396E-2</v>
      </c>
      <c r="N1645">
        <v>-8.5870506371333102E-2</v>
      </c>
      <c r="O1645">
        <v>-0.204632745109984</v>
      </c>
      <c r="P1645">
        <v>-0.25035995765021601</v>
      </c>
      <c r="Q1645">
        <v>-0.26719538103171397</v>
      </c>
      <c r="R1645">
        <v>4.5676104194617102E-2</v>
      </c>
      <c r="S1645">
        <v>2.4907957832323E-2</v>
      </c>
      <c r="T1645">
        <v>1.9751211142577E-2</v>
      </c>
      <c r="U1645">
        <v>2.3263932662657499E-2</v>
      </c>
      <c r="V1645">
        <v>67.75</v>
      </c>
      <c r="W1645">
        <v>33.75</v>
      </c>
      <c r="X1645">
        <v>-0.17146336436233101</v>
      </c>
      <c r="Y1645">
        <v>-2.8283920525026501E-3</v>
      </c>
      <c r="Z1645">
        <v>0.75337643899001205</v>
      </c>
      <c r="AA1645">
        <v>-1.43973911800758</v>
      </c>
      <c r="AB1645">
        <v>-1.3973153084816501</v>
      </c>
      <c r="AC1645" t="s">
        <v>259</v>
      </c>
      <c r="AD1645" t="s">
        <v>311</v>
      </c>
      <c r="AE1645" t="s">
        <v>62</v>
      </c>
      <c r="AF1645" t="s">
        <v>80</v>
      </c>
      <c r="AG1645" t="s">
        <v>312</v>
      </c>
      <c r="AH1645" s="45">
        <v>31655</v>
      </c>
      <c r="AI1645">
        <v>72333</v>
      </c>
      <c r="AK1645" t="s">
        <v>313</v>
      </c>
      <c r="AL1645" t="s">
        <v>314</v>
      </c>
      <c r="AM1645" t="s">
        <v>245</v>
      </c>
    </row>
    <row r="1646" spans="1:39" x14ac:dyDescent="0.3">
      <c r="A1646" s="1">
        <v>43619</v>
      </c>
      <c r="B1646" t="s">
        <v>14</v>
      </c>
      <c r="C1646" t="s">
        <v>239</v>
      </c>
      <c r="D1646">
        <v>1000</v>
      </c>
      <c r="E1646">
        <v>14</v>
      </c>
      <c r="F1646">
        <v>31.219998999999898</v>
      </c>
      <c r="G1646">
        <v>32.43</v>
      </c>
      <c r="H1646">
        <v>31.15</v>
      </c>
      <c r="I1646">
        <v>32.099997999999999</v>
      </c>
      <c r="J1646">
        <v>32.099997999999999</v>
      </c>
      <c r="K1646">
        <v>4044700</v>
      </c>
      <c r="L1646">
        <v>2.081</v>
      </c>
      <c r="M1646">
        <v>2.5237902233447001E-2</v>
      </c>
      <c r="N1646">
        <v>-3.1228914658891299E-2</v>
      </c>
      <c r="O1646">
        <v>-0.21727483720605201</v>
      </c>
      <c r="P1646">
        <v>-0.32843368941332701</v>
      </c>
      <c r="Q1646">
        <v>-0.390756024057691</v>
      </c>
      <c r="R1646">
        <v>2.0120072515014398E-2</v>
      </c>
      <c r="S1646">
        <v>2.55903061662726E-2</v>
      </c>
      <c r="T1646">
        <v>1.9136189149054302E-2</v>
      </c>
      <c r="U1646">
        <v>2.32380802979162E-2</v>
      </c>
      <c r="V1646">
        <v>67.75</v>
      </c>
      <c r="W1646">
        <v>30.91</v>
      </c>
      <c r="X1646">
        <v>-0.17146336436233101</v>
      </c>
      <c r="Y1646">
        <v>-2.7690708645509302E-3</v>
      </c>
      <c r="Z1646">
        <v>0.77634763451492805</v>
      </c>
      <c r="AA1646">
        <v>-1.9000062274743601</v>
      </c>
      <c r="AB1646">
        <v>-1.94602541452634</v>
      </c>
      <c r="AC1646" t="s">
        <v>259</v>
      </c>
      <c r="AD1646" t="s">
        <v>311</v>
      </c>
      <c r="AE1646" t="s">
        <v>62</v>
      </c>
      <c r="AF1646" t="s">
        <v>80</v>
      </c>
      <c r="AG1646" t="s">
        <v>312</v>
      </c>
      <c r="AH1646" s="45">
        <v>31655</v>
      </c>
      <c r="AI1646">
        <v>72333</v>
      </c>
      <c r="AK1646" t="s">
        <v>313</v>
      </c>
      <c r="AL1646" t="s">
        <v>314</v>
      </c>
      <c r="AM1646" t="s">
        <v>245</v>
      </c>
    </row>
    <row r="1647" spans="1:39" x14ac:dyDescent="0.3">
      <c r="A1647" s="1">
        <v>43622</v>
      </c>
      <c r="B1647" t="s">
        <v>14</v>
      </c>
      <c r="C1647" t="s">
        <v>246</v>
      </c>
      <c r="D1647">
        <v>700</v>
      </c>
      <c r="E1647">
        <v>14</v>
      </c>
      <c r="F1647">
        <v>31.709999</v>
      </c>
      <c r="G1647">
        <v>31.870000999999998</v>
      </c>
      <c r="H1647">
        <v>30.549999</v>
      </c>
      <c r="I1647">
        <v>31.049999</v>
      </c>
      <c r="J1647">
        <v>31.049999</v>
      </c>
      <c r="K1647">
        <v>6394800</v>
      </c>
      <c r="L1647">
        <v>2.1240000000000001</v>
      </c>
      <c r="M1647">
        <v>-2.8886313435593901E-2</v>
      </c>
      <c r="N1647">
        <v>-3.32573162678962E-2</v>
      </c>
      <c r="O1647">
        <v>-0.25720115780645803</v>
      </c>
      <c r="P1647">
        <v>-0.34572947242920399</v>
      </c>
      <c r="Q1647">
        <v>-0.477812125680804</v>
      </c>
      <c r="R1647">
        <v>2.9009246229070799E-2</v>
      </c>
      <c r="S1647">
        <v>2.6823285667155802E-2</v>
      </c>
      <c r="T1647">
        <v>1.9934918518998999E-2</v>
      </c>
      <c r="U1647">
        <v>2.3316441386307899E-2</v>
      </c>
      <c r="V1647">
        <v>67.75</v>
      </c>
      <c r="W1647">
        <v>30.549999</v>
      </c>
      <c r="X1647">
        <v>-0.17146336436233101</v>
      </c>
      <c r="Y1647">
        <v>6.1168407152111899E-3</v>
      </c>
      <c r="Z1647">
        <v>0.75850641054811296</v>
      </c>
      <c r="AA1647">
        <v>-2.2319852586429798</v>
      </c>
      <c r="AB1647">
        <v>-2.0098374251993598</v>
      </c>
      <c r="AC1647" t="s">
        <v>259</v>
      </c>
      <c r="AD1647" t="s">
        <v>311</v>
      </c>
      <c r="AE1647" t="s">
        <v>62</v>
      </c>
      <c r="AF1647" t="s">
        <v>80</v>
      </c>
      <c r="AG1647" t="s">
        <v>312</v>
      </c>
      <c r="AH1647" s="45">
        <v>31655</v>
      </c>
      <c r="AI1647">
        <v>72333</v>
      </c>
      <c r="AK1647" t="s">
        <v>313</v>
      </c>
      <c r="AL1647" t="s">
        <v>314</v>
      </c>
      <c r="AM1647" t="s">
        <v>245</v>
      </c>
    </row>
    <row r="1648" spans="1:39" x14ac:dyDescent="0.3">
      <c r="A1648" s="1">
        <v>43585</v>
      </c>
      <c r="B1648" t="s">
        <v>14</v>
      </c>
      <c r="C1648" t="s">
        <v>246</v>
      </c>
      <c r="D1648">
        <v>1000</v>
      </c>
      <c r="E1648">
        <v>15</v>
      </c>
      <c r="F1648">
        <v>40.860000999999997</v>
      </c>
      <c r="G1648">
        <v>41.130001</v>
      </c>
      <c r="H1648">
        <v>40.450001</v>
      </c>
      <c r="I1648">
        <v>41.02</v>
      </c>
      <c r="J1648">
        <v>40.552570000000003</v>
      </c>
      <c r="K1648">
        <v>4058100</v>
      </c>
      <c r="L1648">
        <v>2.5089999999999999</v>
      </c>
      <c r="M1648">
        <v>4.8875465600195398E-3</v>
      </c>
      <c r="N1648">
        <v>-1.8357987300380199E-2</v>
      </c>
      <c r="O1648">
        <v>-7.7376337065964501E-2</v>
      </c>
      <c r="P1648">
        <v>-0.104538442012129</v>
      </c>
      <c r="Q1648">
        <v>-0.20082796939261499</v>
      </c>
      <c r="R1648">
        <v>1.38549512415196E-2</v>
      </c>
      <c r="S1648">
        <v>1.5949328075669199E-2</v>
      </c>
      <c r="T1648">
        <v>1.54471014157184E-2</v>
      </c>
      <c r="U1648">
        <v>2.3444458116448099E-2</v>
      </c>
      <c r="V1648">
        <v>67.75</v>
      </c>
      <c r="W1648">
        <v>40.119999</v>
      </c>
      <c r="X1648">
        <v>-0.17925635660101699</v>
      </c>
      <c r="Y1648">
        <v>9.5096475723260604E-4</v>
      </c>
      <c r="Z1648">
        <v>0.73086948861089296</v>
      </c>
      <c r="AA1648">
        <v>-1.22449543811737</v>
      </c>
      <c r="AB1648">
        <v>-0.94410166561268605</v>
      </c>
      <c r="AC1648" t="s">
        <v>260</v>
      </c>
      <c r="AD1648" t="s">
        <v>311</v>
      </c>
      <c r="AE1648" t="s">
        <v>62</v>
      </c>
      <c r="AF1648" t="s">
        <v>80</v>
      </c>
      <c r="AG1648" t="s">
        <v>312</v>
      </c>
      <c r="AH1648" s="45">
        <v>31655</v>
      </c>
      <c r="AI1648">
        <v>72333</v>
      </c>
      <c r="AK1648" t="s">
        <v>313</v>
      </c>
      <c r="AL1648" t="s">
        <v>314</v>
      </c>
      <c r="AM1648" t="s">
        <v>245</v>
      </c>
    </row>
    <row r="1649" spans="1:39" x14ac:dyDescent="0.3">
      <c r="A1649" s="1">
        <v>43621</v>
      </c>
      <c r="B1649" t="s">
        <v>14</v>
      </c>
      <c r="C1649" t="s">
        <v>246</v>
      </c>
      <c r="D1649">
        <v>2000</v>
      </c>
      <c r="E1649">
        <v>15</v>
      </c>
      <c r="F1649">
        <v>33.139998999999897</v>
      </c>
      <c r="G1649">
        <v>33.32</v>
      </c>
      <c r="H1649">
        <v>31.84</v>
      </c>
      <c r="I1649">
        <v>31.959999</v>
      </c>
      <c r="J1649">
        <v>31.959999</v>
      </c>
      <c r="K1649">
        <v>2672800</v>
      </c>
      <c r="L1649">
        <v>2.1230000000000002</v>
      </c>
      <c r="M1649">
        <v>-2.92914733462863E-2</v>
      </c>
      <c r="N1649">
        <v>-2.8298159095710698E-3</v>
      </c>
      <c r="O1649">
        <v>-0.220157677407193</v>
      </c>
      <c r="P1649">
        <v>-0.31617258701228201</v>
      </c>
      <c r="Q1649">
        <v>-0.433539412360821</v>
      </c>
      <c r="R1649">
        <v>2.6237901334705702E-2</v>
      </c>
      <c r="S1649">
        <v>2.6855128280507901E-2</v>
      </c>
      <c r="T1649">
        <v>1.9722030837893999E-2</v>
      </c>
      <c r="U1649">
        <v>2.3279028016972101E-2</v>
      </c>
      <c r="V1649">
        <v>67.75</v>
      </c>
      <c r="W1649">
        <v>30.91</v>
      </c>
      <c r="X1649">
        <v>-0.17146336436233101</v>
      </c>
      <c r="Y1649">
        <v>8.1287266899663802E-3</v>
      </c>
      <c r="Z1649">
        <v>0.76700296804257195</v>
      </c>
      <c r="AA1649">
        <v>-2.0583394897376799</v>
      </c>
      <c r="AB1649">
        <v>-1.95153913664434</v>
      </c>
      <c r="AC1649" t="s">
        <v>260</v>
      </c>
      <c r="AD1649" t="s">
        <v>311</v>
      </c>
      <c r="AE1649" t="s">
        <v>62</v>
      </c>
      <c r="AF1649" t="s">
        <v>80</v>
      </c>
      <c r="AG1649" t="s">
        <v>312</v>
      </c>
      <c r="AH1649" s="45">
        <v>31655</v>
      </c>
      <c r="AI1649">
        <v>72333</v>
      </c>
      <c r="AK1649" t="s">
        <v>313</v>
      </c>
      <c r="AL1649" t="s">
        <v>314</v>
      </c>
      <c r="AM1649" t="s">
        <v>245</v>
      </c>
    </row>
    <row r="1650" spans="1:39" x14ac:dyDescent="0.3">
      <c r="A1650" s="1">
        <v>43637</v>
      </c>
      <c r="B1650" t="s">
        <v>14</v>
      </c>
      <c r="C1650" t="s">
        <v>239</v>
      </c>
      <c r="D1650">
        <v>2400</v>
      </c>
      <c r="E1650">
        <v>15</v>
      </c>
      <c r="F1650">
        <v>33.310001</v>
      </c>
      <c r="G1650">
        <v>33.759997999999896</v>
      </c>
      <c r="H1650">
        <v>32.740001999999997</v>
      </c>
      <c r="I1650">
        <v>33.400002000000001</v>
      </c>
      <c r="J1650">
        <v>33.400002000000001</v>
      </c>
      <c r="K1650">
        <v>4827600</v>
      </c>
      <c r="L1650">
        <v>2.0680000000000001</v>
      </c>
      <c r="M1650">
        <v>5.7049545856500301E-3</v>
      </c>
      <c r="N1650">
        <v>2.3936939396225002E-2</v>
      </c>
      <c r="O1650">
        <v>-0.11361445925159799</v>
      </c>
      <c r="P1650">
        <v>-0.239554368782218</v>
      </c>
      <c r="Q1650">
        <v>-0.40659287506592501</v>
      </c>
      <c r="R1650">
        <v>1.6305659935114899E-2</v>
      </c>
      <c r="S1650">
        <v>2.7932615551595302E-2</v>
      </c>
      <c r="T1650">
        <v>2.08627191068834E-2</v>
      </c>
      <c r="U1650">
        <v>2.3355097669195201E-2</v>
      </c>
      <c r="V1650">
        <v>67.75</v>
      </c>
      <c r="W1650">
        <v>30.549999</v>
      </c>
      <c r="X1650">
        <v>-0.17146336436233101</v>
      </c>
      <c r="Y1650">
        <v>-1.26001638019446E-3</v>
      </c>
      <c r="Z1650">
        <v>0.76888371793114196</v>
      </c>
      <c r="AA1650">
        <v>-1.73720005565277</v>
      </c>
      <c r="AB1650">
        <v>-1.76029134854507</v>
      </c>
      <c r="AC1650" t="s">
        <v>260</v>
      </c>
      <c r="AD1650" t="s">
        <v>311</v>
      </c>
      <c r="AE1650" t="s">
        <v>62</v>
      </c>
      <c r="AF1650" t="s">
        <v>80</v>
      </c>
      <c r="AG1650" t="s">
        <v>312</v>
      </c>
      <c r="AH1650" s="45">
        <v>31655</v>
      </c>
      <c r="AI1650">
        <v>72333</v>
      </c>
      <c r="AK1650" t="s">
        <v>313</v>
      </c>
      <c r="AL1650" t="s">
        <v>314</v>
      </c>
      <c r="AM1650" t="s">
        <v>245</v>
      </c>
    </row>
    <row r="1651" spans="1:39" x14ac:dyDescent="0.3">
      <c r="A1651" s="1">
        <v>43640</v>
      </c>
      <c r="B1651" t="s">
        <v>14</v>
      </c>
      <c r="C1651" t="s">
        <v>246</v>
      </c>
      <c r="D1651">
        <v>1200</v>
      </c>
      <c r="E1651">
        <v>15</v>
      </c>
      <c r="F1651">
        <v>33.220001000000003</v>
      </c>
      <c r="G1651">
        <v>33.220001000000003</v>
      </c>
      <c r="H1651">
        <v>32.5</v>
      </c>
      <c r="I1651">
        <v>32.68</v>
      </c>
      <c r="J1651">
        <v>32.68</v>
      </c>
      <c r="K1651">
        <v>3081900</v>
      </c>
      <c r="L1651">
        <v>2.0209999999999999</v>
      </c>
      <c r="M1651">
        <v>-2.1792689871090301E-2</v>
      </c>
      <c r="N1651">
        <v>6.4466530793886104E-3</v>
      </c>
      <c r="O1651">
        <v>-3.8378158887852197E-2</v>
      </c>
      <c r="P1651">
        <v>-0.27545627939098999</v>
      </c>
      <c r="Q1651">
        <v>-0.44654876728964399</v>
      </c>
      <c r="R1651">
        <v>2.0163037875645301E-2</v>
      </c>
      <c r="S1651">
        <v>1.9475181792168599E-2</v>
      </c>
      <c r="T1651">
        <v>2.08558997186041E-2</v>
      </c>
      <c r="U1651">
        <v>2.33559292148251E-2</v>
      </c>
      <c r="V1651">
        <v>67.75</v>
      </c>
      <c r="W1651">
        <v>30.549999</v>
      </c>
      <c r="X1651">
        <v>-0.17146336436233101</v>
      </c>
      <c r="Y1651">
        <v>-1.73338836506086E-3</v>
      </c>
      <c r="Z1651">
        <v>0.77744737862033297</v>
      </c>
      <c r="AA1651">
        <v>-1.8826140494649899</v>
      </c>
      <c r="AB1651">
        <v>-1.78727428277375</v>
      </c>
      <c r="AC1651" t="s">
        <v>260</v>
      </c>
      <c r="AD1651" t="s">
        <v>311</v>
      </c>
      <c r="AE1651" t="s">
        <v>62</v>
      </c>
      <c r="AF1651" t="s">
        <v>80</v>
      </c>
      <c r="AG1651" t="s">
        <v>312</v>
      </c>
      <c r="AH1651" s="45">
        <v>31655</v>
      </c>
      <c r="AI1651">
        <v>72333</v>
      </c>
      <c r="AK1651" t="s">
        <v>313</v>
      </c>
      <c r="AL1651" t="s">
        <v>314</v>
      </c>
      <c r="AM1651" t="s">
        <v>245</v>
      </c>
    </row>
    <row r="1652" spans="1:39" x14ac:dyDescent="0.3">
      <c r="A1652" s="1">
        <v>43560</v>
      </c>
      <c r="B1652" t="s">
        <v>14</v>
      </c>
      <c r="C1652" t="s">
        <v>239</v>
      </c>
      <c r="D1652">
        <v>1200</v>
      </c>
      <c r="E1652">
        <v>16</v>
      </c>
      <c r="F1652">
        <v>45.669998</v>
      </c>
      <c r="G1652">
        <v>46.200001</v>
      </c>
      <c r="H1652">
        <v>45.450001</v>
      </c>
      <c r="I1652">
        <v>45.639998999999897</v>
      </c>
      <c r="J1652">
        <v>45.119923</v>
      </c>
      <c r="K1652">
        <v>3381800</v>
      </c>
      <c r="L1652">
        <v>2.5009999999999999</v>
      </c>
      <c r="M1652">
        <v>1.9738916976583701E-3</v>
      </c>
      <c r="N1652">
        <v>2.7995560855905599E-2</v>
      </c>
      <c r="O1652">
        <v>2.86662240068188E-2</v>
      </c>
      <c r="P1652">
        <v>-2.0422146379491701E-2</v>
      </c>
      <c r="Q1652">
        <v>-6.4003597701952103E-2</v>
      </c>
      <c r="R1652">
        <v>1.75620349208995E-2</v>
      </c>
      <c r="S1652">
        <v>1.34425644920869E-2</v>
      </c>
      <c r="T1652">
        <v>1.7097509548081501E-2</v>
      </c>
      <c r="U1652">
        <v>2.36677996435763E-2</v>
      </c>
      <c r="V1652">
        <v>67.75</v>
      </c>
      <c r="W1652">
        <v>42.540000999999997</v>
      </c>
      <c r="X1652">
        <v>-0.17925635660101699</v>
      </c>
      <c r="Y1652">
        <v>4.62571739556182E-3</v>
      </c>
      <c r="Z1652">
        <v>0.76070728395500098</v>
      </c>
      <c r="AA1652">
        <v>-0.50556852571381306</v>
      </c>
      <c r="AB1652">
        <v>-0.44813827785948102</v>
      </c>
      <c r="AC1652" t="s">
        <v>261</v>
      </c>
      <c r="AD1652" t="s">
        <v>311</v>
      </c>
      <c r="AE1652" t="s">
        <v>62</v>
      </c>
      <c r="AF1652" t="s">
        <v>80</v>
      </c>
      <c r="AG1652" t="s">
        <v>312</v>
      </c>
      <c r="AH1652" s="45">
        <v>31655</v>
      </c>
      <c r="AI1652">
        <v>72333</v>
      </c>
      <c r="AK1652" t="s">
        <v>313</v>
      </c>
      <c r="AL1652" t="s">
        <v>314</v>
      </c>
      <c r="AM1652" t="s">
        <v>245</v>
      </c>
    </row>
    <row r="1653" spans="1:39" x14ac:dyDescent="0.3">
      <c r="A1653" s="1">
        <v>43578</v>
      </c>
      <c r="B1653" t="s">
        <v>14</v>
      </c>
      <c r="C1653" t="s">
        <v>239</v>
      </c>
      <c r="D1653">
        <v>1900</v>
      </c>
      <c r="E1653">
        <v>16</v>
      </c>
      <c r="F1653">
        <v>42.349997999999999</v>
      </c>
      <c r="G1653">
        <v>42.52</v>
      </c>
      <c r="H1653">
        <v>41.209998999999897</v>
      </c>
      <c r="I1653">
        <v>41.779998999999997</v>
      </c>
      <c r="J1653">
        <v>41.303908999999997</v>
      </c>
      <c r="K1653">
        <v>3587400</v>
      </c>
      <c r="L1653">
        <v>2.57</v>
      </c>
      <c r="M1653">
        <v>-8.8170295911653498E-3</v>
      </c>
      <c r="N1653">
        <v>-3.4579522340302399E-2</v>
      </c>
      <c r="O1653">
        <v>-4.6302366720329301E-2</v>
      </c>
      <c r="P1653">
        <v>-0.11091554756684099</v>
      </c>
      <c r="Q1653">
        <v>-8.4404121369198795E-2</v>
      </c>
      <c r="R1653">
        <v>1.94571294808886E-2</v>
      </c>
      <c r="S1653">
        <v>1.6553917552931698E-2</v>
      </c>
      <c r="T1653">
        <v>1.5333297217572201E-2</v>
      </c>
      <c r="U1653">
        <v>2.36367222562558E-2</v>
      </c>
      <c r="V1653">
        <v>67.75</v>
      </c>
      <c r="W1653">
        <v>41.209998999999897</v>
      </c>
      <c r="X1653">
        <v>-0.17925635660101699</v>
      </c>
      <c r="Y1653">
        <v>8.8023511954049196E-3</v>
      </c>
      <c r="Z1653">
        <v>0.73447937716004197</v>
      </c>
      <c r="AA1653">
        <v>-0.61030520018020396</v>
      </c>
      <c r="AB1653">
        <v>-0.49614163912452502</v>
      </c>
      <c r="AC1653" t="s">
        <v>261</v>
      </c>
      <c r="AD1653" t="s">
        <v>311</v>
      </c>
      <c r="AE1653" t="s">
        <v>62</v>
      </c>
      <c r="AF1653" t="s">
        <v>80</v>
      </c>
      <c r="AG1653" t="s">
        <v>312</v>
      </c>
      <c r="AH1653" s="45">
        <v>31655</v>
      </c>
      <c r="AI1653">
        <v>72333</v>
      </c>
      <c r="AK1653" t="s">
        <v>313</v>
      </c>
      <c r="AL1653" t="s">
        <v>314</v>
      </c>
      <c r="AM1653" t="s">
        <v>245</v>
      </c>
    </row>
    <row r="1654" spans="1:39" x14ac:dyDescent="0.3">
      <c r="A1654" s="1">
        <v>43584</v>
      </c>
      <c r="B1654" t="s">
        <v>14</v>
      </c>
      <c r="C1654" t="s">
        <v>246</v>
      </c>
      <c r="D1654">
        <v>2200</v>
      </c>
      <c r="E1654">
        <v>16</v>
      </c>
      <c r="F1654">
        <v>41.25</v>
      </c>
      <c r="G1654">
        <v>41.630001</v>
      </c>
      <c r="H1654">
        <v>40.709998999999897</v>
      </c>
      <c r="I1654">
        <v>40.82</v>
      </c>
      <c r="J1654">
        <v>40.354850999999996</v>
      </c>
      <c r="K1654">
        <v>2387900</v>
      </c>
      <c r="L1654">
        <v>2.536</v>
      </c>
      <c r="M1654">
        <v>-1.38671049073776E-2</v>
      </c>
      <c r="N1654">
        <v>-3.20625634515651E-2</v>
      </c>
      <c r="O1654">
        <v>-8.9682180037752302E-2</v>
      </c>
      <c r="P1654">
        <v>-0.112470146008702</v>
      </c>
      <c r="Q1654">
        <v>-0.16779632971911601</v>
      </c>
      <c r="R1654">
        <v>1.30718412970565E-2</v>
      </c>
      <c r="S1654">
        <v>1.5856049064181501E-2</v>
      </c>
      <c r="T1654">
        <v>1.5425188764081599E-2</v>
      </c>
      <c r="U1654">
        <v>2.3568379095887899E-2</v>
      </c>
      <c r="V1654">
        <v>67.75</v>
      </c>
      <c r="W1654">
        <v>40.119999</v>
      </c>
      <c r="X1654">
        <v>-0.17925635660101699</v>
      </c>
      <c r="Y1654">
        <v>1.07094833958194E-3</v>
      </c>
      <c r="Z1654">
        <v>0.73198062864445901</v>
      </c>
      <c r="AA1654">
        <v>-1.0537314953794801</v>
      </c>
      <c r="AB1654">
        <v>-0.82126361802525105</v>
      </c>
      <c r="AC1654" t="s">
        <v>261</v>
      </c>
      <c r="AD1654" t="s">
        <v>311</v>
      </c>
      <c r="AE1654" t="s">
        <v>62</v>
      </c>
      <c r="AF1654" t="s">
        <v>80</v>
      </c>
      <c r="AG1654" t="s">
        <v>312</v>
      </c>
      <c r="AH1654" s="45">
        <v>31655</v>
      </c>
      <c r="AI1654">
        <v>72333</v>
      </c>
      <c r="AK1654" t="s">
        <v>313</v>
      </c>
      <c r="AL1654" t="s">
        <v>314</v>
      </c>
      <c r="AM1654" t="s">
        <v>245</v>
      </c>
    </row>
    <row r="1655" spans="1:39" x14ac:dyDescent="0.3">
      <c r="A1655" s="1">
        <v>43587</v>
      </c>
      <c r="B1655" t="s">
        <v>14</v>
      </c>
      <c r="C1655" t="s">
        <v>246</v>
      </c>
      <c r="D1655">
        <v>2000</v>
      </c>
      <c r="E1655">
        <v>16</v>
      </c>
      <c r="F1655">
        <v>40.509997999999896</v>
      </c>
      <c r="G1655">
        <v>41.040000999999997</v>
      </c>
      <c r="H1655">
        <v>40.299999</v>
      </c>
      <c r="I1655">
        <v>40.470001000000003</v>
      </c>
      <c r="J1655">
        <v>40.008839000000002</v>
      </c>
      <c r="K1655">
        <v>2721000</v>
      </c>
      <c r="L1655">
        <v>2.552</v>
      </c>
      <c r="M1655">
        <v>2.96959966583252E-3</v>
      </c>
      <c r="N1655">
        <v>-1.42298813641466E-2</v>
      </c>
      <c r="O1655">
        <v>-0.103876845674524</v>
      </c>
      <c r="P1655">
        <v>-0.128651502888566</v>
      </c>
      <c r="Q1655">
        <v>-0.186222308640938</v>
      </c>
      <c r="R1655">
        <v>1.14427764787399E-2</v>
      </c>
      <c r="S1655">
        <v>1.5835716610511599E-2</v>
      </c>
      <c r="T1655">
        <v>1.5208832790512701E-2</v>
      </c>
      <c r="U1655">
        <v>2.3429833057823899E-2</v>
      </c>
      <c r="V1655">
        <v>67.75</v>
      </c>
      <c r="W1655">
        <v>40.119999</v>
      </c>
      <c r="X1655">
        <v>-0.17925635660101699</v>
      </c>
      <c r="Y1655">
        <v>-2.1262443276895502E-3</v>
      </c>
      <c r="Z1655">
        <v>0.72944907988057806</v>
      </c>
      <c r="AA1655">
        <v>-1.1342121338267901</v>
      </c>
      <c r="AB1655">
        <v>-1.0968433485831199</v>
      </c>
      <c r="AC1655" t="s">
        <v>261</v>
      </c>
      <c r="AD1655" t="s">
        <v>311</v>
      </c>
      <c r="AE1655" t="s">
        <v>62</v>
      </c>
      <c r="AF1655" t="s">
        <v>80</v>
      </c>
      <c r="AG1655" t="s">
        <v>312</v>
      </c>
      <c r="AH1655" s="45">
        <v>31655</v>
      </c>
      <c r="AI1655">
        <v>72333</v>
      </c>
      <c r="AK1655" t="s">
        <v>313</v>
      </c>
      <c r="AL1655" t="s">
        <v>314</v>
      </c>
      <c r="AM1655" t="s">
        <v>245</v>
      </c>
    </row>
    <row r="1656" spans="1:39" x14ac:dyDescent="0.3">
      <c r="A1656" s="1">
        <v>43630</v>
      </c>
      <c r="B1656" t="s">
        <v>14</v>
      </c>
      <c r="C1656" t="s">
        <v>239</v>
      </c>
      <c r="D1656">
        <v>2900</v>
      </c>
      <c r="E1656">
        <v>16</v>
      </c>
      <c r="F1656">
        <v>32.590000000000003</v>
      </c>
      <c r="G1656">
        <v>32.669998</v>
      </c>
      <c r="H1656">
        <v>32.080002</v>
      </c>
      <c r="I1656">
        <v>32.610000999999997</v>
      </c>
      <c r="J1656">
        <v>32.610000999999997</v>
      </c>
      <c r="K1656">
        <v>2504300</v>
      </c>
      <c r="L1656">
        <v>2.093</v>
      </c>
      <c r="M1656">
        <v>-1.53206707565151E-3</v>
      </c>
      <c r="N1656">
        <v>2.92491599161189E-2</v>
      </c>
      <c r="O1656">
        <v>-0.14282145064125401</v>
      </c>
      <c r="P1656">
        <v>-0.28218344249960797</v>
      </c>
      <c r="Q1656">
        <v>-0.423948321026626</v>
      </c>
      <c r="R1656">
        <v>1.83928511702501E-2</v>
      </c>
      <c r="S1656">
        <v>2.7204308445475101E-2</v>
      </c>
      <c r="T1656">
        <v>2.0745160745733501E-2</v>
      </c>
      <c r="U1656">
        <v>2.3409476098256801E-2</v>
      </c>
      <c r="V1656">
        <v>67.75</v>
      </c>
      <c r="W1656">
        <v>30.549999</v>
      </c>
      <c r="X1656">
        <v>-0.17146336436233101</v>
      </c>
      <c r="Y1656">
        <v>-1.6128120944145399E-3</v>
      </c>
      <c r="Z1656">
        <v>0.76903935846443905</v>
      </c>
      <c r="AA1656">
        <v>-1.8782020025205199</v>
      </c>
      <c r="AB1656">
        <v>-1.9870312368571701</v>
      </c>
      <c r="AC1656" t="s">
        <v>261</v>
      </c>
      <c r="AD1656" t="s">
        <v>311</v>
      </c>
      <c r="AE1656" t="s">
        <v>62</v>
      </c>
      <c r="AF1656" t="s">
        <v>80</v>
      </c>
      <c r="AG1656" t="s">
        <v>312</v>
      </c>
      <c r="AH1656" s="45">
        <v>31655</v>
      </c>
      <c r="AI1656">
        <v>72333</v>
      </c>
      <c r="AK1656" t="s">
        <v>313</v>
      </c>
      <c r="AL1656" t="s">
        <v>314</v>
      </c>
      <c r="AM1656" t="s">
        <v>245</v>
      </c>
    </row>
    <row r="1657" spans="1:39" x14ac:dyDescent="0.3">
      <c r="A1657" s="1">
        <v>43580</v>
      </c>
      <c r="B1657" t="s">
        <v>14</v>
      </c>
      <c r="C1657" t="s">
        <v>239</v>
      </c>
      <c r="D1657">
        <v>1200</v>
      </c>
      <c r="E1657">
        <v>17</v>
      </c>
      <c r="F1657">
        <v>41.82</v>
      </c>
      <c r="G1657">
        <v>41.98</v>
      </c>
      <c r="H1657">
        <v>40.709998999999897</v>
      </c>
      <c r="I1657">
        <v>41.049999</v>
      </c>
      <c r="J1657">
        <v>40.582229999999903</v>
      </c>
      <c r="K1657">
        <v>2751400</v>
      </c>
      <c r="L1657">
        <v>2.5339999999999998</v>
      </c>
      <c r="M1657">
        <v>-2.28787672481158E-2</v>
      </c>
      <c r="N1657">
        <v>-6.5527665967059098E-2</v>
      </c>
      <c r="O1657">
        <v>-5.8889263316088701E-2</v>
      </c>
      <c r="P1657">
        <v>-0.12107897189222799</v>
      </c>
      <c r="Q1657">
        <v>-0.125481921920233</v>
      </c>
      <c r="R1657">
        <v>1.8384434035380998E-2</v>
      </c>
      <c r="S1657">
        <v>1.6445800867850899E-2</v>
      </c>
      <c r="T1657">
        <v>1.5553494289515499E-2</v>
      </c>
      <c r="U1657">
        <v>2.3607568056525099E-2</v>
      </c>
      <c r="V1657">
        <v>67.75</v>
      </c>
      <c r="W1657">
        <v>40.709998999999897</v>
      </c>
      <c r="X1657">
        <v>-0.17925635660101699</v>
      </c>
      <c r="Y1657">
        <v>-3.6904169755480902E-4</v>
      </c>
      <c r="Z1657">
        <v>0.73803359952203895</v>
      </c>
      <c r="AA1657">
        <v>-0.83042094966276203</v>
      </c>
      <c r="AB1657">
        <v>-0.62690433220209596</v>
      </c>
      <c r="AC1657" t="s">
        <v>262</v>
      </c>
      <c r="AD1657" t="s">
        <v>311</v>
      </c>
      <c r="AE1657" t="s">
        <v>62</v>
      </c>
      <c r="AF1657" t="s">
        <v>80</v>
      </c>
      <c r="AG1657" t="s">
        <v>312</v>
      </c>
      <c r="AH1657" s="45">
        <v>31655</v>
      </c>
      <c r="AI1657">
        <v>72333</v>
      </c>
      <c r="AK1657" t="s">
        <v>313</v>
      </c>
      <c r="AL1657" t="s">
        <v>314</v>
      </c>
      <c r="AM1657" t="s">
        <v>245</v>
      </c>
    </row>
    <row r="1658" spans="1:39" x14ac:dyDescent="0.3">
      <c r="A1658" s="1">
        <v>43599</v>
      </c>
      <c r="B1658" t="s">
        <v>14</v>
      </c>
      <c r="C1658" t="s">
        <v>239</v>
      </c>
      <c r="D1658">
        <v>1500</v>
      </c>
      <c r="E1658">
        <v>17</v>
      </c>
      <c r="F1658">
        <v>37.970001000000003</v>
      </c>
      <c r="G1658">
        <v>38.490001999999997</v>
      </c>
      <c r="H1658">
        <v>37.049999</v>
      </c>
      <c r="I1658">
        <v>38.049999</v>
      </c>
      <c r="J1658">
        <v>37.616413000000001</v>
      </c>
      <c r="K1658">
        <v>3079300</v>
      </c>
      <c r="L1658">
        <v>2.419</v>
      </c>
      <c r="M1658">
        <v>1.18970832975439E-2</v>
      </c>
      <c r="N1658">
        <v>-3.4103011694288601E-2</v>
      </c>
      <c r="O1658">
        <v>-0.142101729185172</v>
      </c>
      <c r="P1658">
        <v>-0.17598819548802699</v>
      </c>
      <c r="Q1658">
        <v>-0.220195297738567</v>
      </c>
      <c r="R1658">
        <v>2.42542031506035E-2</v>
      </c>
      <c r="S1658">
        <v>1.65872083416338E-2</v>
      </c>
      <c r="T1658">
        <v>1.6129893516392001E-2</v>
      </c>
      <c r="U1658">
        <v>2.3624489773456402E-2</v>
      </c>
      <c r="V1658">
        <v>67.75</v>
      </c>
      <c r="W1658">
        <v>37.049999</v>
      </c>
      <c r="X1658">
        <v>-0.16249785125223201</v>
      </c>
      <c r="Y1658">
        <v>7.98398755130913E-3</v>
      </c>
      <c r="Z1658">
        <v>0.77301101907513903</v>
      </c>
      <c r="AA1658">
        <v>-1.2570796951938199</v>
      </c>
      <c r="AB1658">
        <v>-1.14234449401918</v>
      </c>
      <c r="AC1658" t="s">
        <v>262</v>
      </c>
      <c r="AD1658" t="s">
        <v>311</v>
      </c>
      <c r="AE1658" t="s">
        <v>62</v>
      </c>
      <c r="AF1658" t="s">
        <v>80</v>
      </c>
      <c r="AG1658" t="s">
        <v>312</v>
      </c>
      <c r="AH1658" s="45">
        <v>31655</v>
      </c>
      <c r="AI1658">
        <v>72333</v>
      </c>
      <c r="AK1658" t="s">
        <v>313</v>
      </c>
      <c r="AL1658" t="s">
        <v>314</v>
      </c>
      <c r="AM1658" t="s">
        <v>245</v>
      </c>
    </row>
    <row r="1659" spans="1:39" x14ac:dyDescent="0.3">
      <c r="A1659" s="1">
        <v>43558</v>
      </c>
      <c r="B1659" t="s">
        <v>14</v>
      </c>
      <c r="C1659" t="s">
        <v>239</v>
      </c>
      <c r="D1659">
        <v>1600</v>
      </c>
      <c r="E1659">
        <v>18</v>
      </c>
      <c r="F1659">
        <v>44.25</v>
      </c>
      <c r="G1659">
        <v>44.669998</v>
      </c>
      <c r="H1659">
        <v>44.09</v>
      </c>
      <c r="I1659">
        <v>44.369999</v>
      </c>
      <c r="J1659">
        <v>43.864395000000002</v>
      </c>
      <c r="K1659">
        <v>2026400</v>
      </c>
      <c r="L1659">
        <v>2.5169999999999999</v>
      </c>
      <c r="M1659">
        <v>9.7384509144174992E-3</v>
      </c>
      <c r="N1659">
        <v>-6.2908474079308102E-3</v>
      </c>
      <c r="O1659">
        <v>-1.61867140761046E-2</v>
      </c>
      <c r="P1659">
        <v>-5.94424921790878E-2</v>
      </c>
      <c r="Q1659">
        <v>-5.41616022031901E-2</v>
      </c>
      <c r="R1659">
        <v>1.36619198767372E-2</v>
      </c>
      <c r="S1659">
        <v>1.2574456758361999E-2</v>
      </c>
      <c r="T1659">
        <v>1.6793585949290101E-2</v>
      </c>
      <c r="U1659">
        <v>2.3676833903754201E-2</v>
      </c>
      <c r="V1659">
        <v>67.75</v>
      </c>
      <c r="W1659">
        <v>42.540000999999997</v>
      </c>
      <c r="X1659">
        <v>-0.17925635660101699</v>
      </c>
      <c r="Y1659">
        <v>2.1460723821998401E-3</v>
      </c>
      <c r="Z1659">
        <v>0.76927449375427803</v>
      </c>
      <c r="AA1659">
        <v>-0.45286767537871703</v>
      </c>
      <c r="AB1659">
        <v>-0.411853140035702</v>
      </c>
      <c r="AC1659" t="s">
        <v>263</v>
      </c>
      <c r="AD1659" t="s">
        <v>311</v>
      </c>
      <c r="AE1659" t="s">
        <v>62</v>
      </c>
      <c r="AF1659" t="s">
        <v>80</v>
      </c>
      <c r="AG1659" t="s">
        <v>312</v>
      </c>
      <c r="AH1659" s="45">
        <v>31655</v>
      </c>
      <c r="AI1659">
        <v>72333</v>
      </c>
      <c r="AK1659" t="s">
        <v>313</v>
      </c>
      <c r="AL1659" t="s">
        <v>314</v>
      </c>
      <c r="AM1659" t="s">
        <v>245</v>
      </c>
    </row>
    <row r="1660" spans="1:39" x14ac:dyDescent="0.3">
      <c r="A1660" s="1">
        <v>43587</v>
      </c>
      <c r="B1660" t="s">
        <v>14</v>
      </c>
      <c r="C1660" t="s">
        <v>246</v>
      </c>
      <c r="D1660">
        <v>1500</v>
      </c>
      <c r="E1660">
        <v>18</v>
      </c>
      <c r="F1660">
        <v>40.509997999999896</v>
      </c>
      <c r="G1660">
        <v>41.040000999999997</v>
      </c>
      <c r="H1660">
        <v>40.299999</v>
      </c>
      <c r="I1660">
        <v>40.470001000000003</v>
      </c>
      <c r="J1660">
        <v>40.008839000000002</v>
      </c>
      <c r="K1660">
        <v>2721000</v>
      </c>
      <c r="L1660">
        <v>2.552</v>
      </c>
      <c r="M1660">
        <v>2.96959966583252E-3</v>
      </c>
      <c r="N1660">
        <v>-1.42298813641466E-2</v>
      </c>
      <c r="O1660">
        <v>-0.103876845674524</v>
      </c>
      <c r="P1660">
        <v>-0.128651502888566</v>
      </c>
      <c r="Q1660">
        <v>-0.186222308640938</v>
      </c>
      <c r="R1660">
        <v>1.14427764787399E-2</v>
      </c>
      <c r="S1660">
        <v>1.5835716610511599E-2</v>
      </c>
      <c r="T1660">
        <v>1.5208832790512701E-2</v>
      </c>
      <c r="U1660">
        <v>2.3429833057823899E-2</v>
      </c>
      <c r="V1660">
        <v>67.75</v>
      </c>
      <c r="W1660">
        <v>40.119999</v>
      </c>
      <c r="X1660">
        <v>-0.17925635660101699</v>
      </c>
      <c r="Y1660">
        <v>-2.1262443276895502E-3</v>
      </c>
      <c r="Z1660">
        <v>0.72944907988057806</v>
      </c>
      <c r="AA1660">
        <v>-1.1342121338267901</v>
      </c>
      <c r="AB1660">
        <v>-1.0968433485831199</v>
      </c>
      <c r="AC1660" t="s">
        <v>263</v>
      </c>
      <c r="AD1660" t="s">
        <v>311</v>
      </c>
      <c r="AE1660" t="s">
        <v>62</v>
      </c>
      <c r="AF1660" t="s">
        <v>80</v>
      </c>
      <c r="AG1660" t="s">
        <v>312</v>
      </c>
      <c r="AH1660" s="45">
        <v>31655</v>
      </c>
      <c r="AI1660">
        <v>72333</v>
      </c>
      <c r="AK1660" t="s">
        <v>313</v>
      </c>
      <c r="AL1660" t="s">
        <v>314</v>
      </c>
      <c r="AM1660" t="s">
        <v>245</v>
      </c>
    </row>
    <row r="1661" spans="1:39" x14ac:dyDescent="0.3">
      <c r="A1661" s="1">
        <v>43601</v>
      </c>
      <c r="B1661" t="s">
        <v>14</v>
      </c>
      <c r="C1661" t="s">
        <v>246</v>
      </c>
      <c r="D1661">
        <v>1200</v>
      </c>
      <c r="E1661">
        <v>18</v>
      </c>
      <c r="F1661">
        <v>37.590000000000003</v>
      </c>
      <c r="G1661">
        <v>37.849997999999999</v>
      </c>
      <c r="H1661">
        <v>36.900002000000001</v>
      </c>
      <c r="I1661">
        <v>36.93</v>
      </c>
      <c r="J1661">
        <v>36.509177999999999</v>
      </c>
      <c r="K1661">
        <v>2862200</v>
      </c>
      <c r="L1661">
        <v>2.4049999999999998</v>
      </c>
      <c r="M1661">
        <v>-1.3448254216516299E-2</v>
      </c>
      <c r="N1661">
        <v>-7.4842683714964095E-2</v>
      </c>
      <c r="O1661">
        <v>-0.15797298570430399</v>
      </c>
      <c r="P1661">
        <v>-0.16458751712046801</v>
      </c>
      <c r="Q1661">
        <v>-0.27156086300751098</v>
      </c>
      <c r="R1661">
        <v>2.06519878291932E-2</v>
      </c>
      <c r="S1661">
        <v>1.66678939454259E-2</v>
      </c>
      <c r="T1661">
        <v>1.5937881426018399E-2</v>
      </c>
      <c r="U1661">
        <v>2.3634571616002398E-2</v>
      </c>
      <c r="V1661">
        <v>67.75</v>
      </c>
      <c r="W1661">
        <v>36.900002000000001</v>
      </c>
      <c r="X1661">
        <v>-0.16249785125223201</v>
      </c>
      <c r="Y1661">
        <v>8.8559569696340101E-3</v>
      </c>
      <c r="Z1661">
        <v>0.76589740248442495</v>
      </c>
      <c r="AA1661">
        <v>-1.4992275271175799</v>
      </c>
      <c r="AB1661">
        <v>-1.3179546559152799</v>
      </c>
      <c r="AC1661" t="s">
        <v>263</v>
      </c>
      <c r="AD1661" t="s">
        <v>311</v>
      </c>
      <c r="AE1661" t="s">
        <v>62</v>
      </c>
      <c r="AF1661" t="s">
        <v>80</v>
      </c>
      <c r="AG1661" t="s">
        <v>312</v>
      </c>
      <c r="AH1661" s="45">
        <v>31655</v>
      </c>
      <c r="AI1661">
        <v>72333</v>
      </c>
      <c r="AK1661" t="s">
        <v>313</v>
      </c>
      <c r="AL1661" t="s">
        <v>314</v>
      </c>
      <c r="AM1661" t="s">
        <v>245</v>
      </c>
    </row>
    <row r="1662" spans="1:39" x14ac:dyDescent="0.3">
      <c r="A1662" s="1">
        <v>43602</v>
      </c>
      <c r="B1662" t="s">
        <v>14</v>
      </c>
      <c r="C1662" t="s">
        <v>246</v>
      </c>
      <c r="D1662">
        <v>1400</v>
      </c>
      <c r="E1662">
        <v>18</v>
      </c>
      <c r="F1662">
        <v>36.599997999999999</v>
      </c>
      <c r="G1662">
        <v>37.700001</v>
      </c>
      <c r="H1662">
        <v>36.369999</v>
      </c>
      <c r="I1662">
        <v>37.090000000000003</v>
      </c>
      <c r="J1662">
        <v>36.667355000000001</v>
      </c>
      <c r="K1662">
        <v>2422400</v>
      </c>
      <c r="L1662">
        <v>2.3929999999999998</v>
      </c>
      <c r="M1662">
        <v>4.3231686409025798E-3</v>
      </c>
      <c r="N1662">
        <v>-5.9656633126836202E-2</v>
      </c>
      <c r="O1662">
        <v>-0.158723673638103</v>
      </c>
      <c r="P1662">
        <v>-0.17248995461781</v>
      </c>
      <c r="Q1662">
        <v>-0.29082421485033</v>
      </c>
      <c r="R1662">
        <v>2.2445537830560799E-2</v>
      </c>
      <c r="S1662">
        <v>1.6642361105687401E-2</v>
      </c>
      <c r="T1662">
        <v>1.58500731883915E-2</v>
      </c>
      <c r="U1662">
        <v>2.3585583154202099E-2</v>
      </c>
      <c r="V1662">
        <v>67.75</v>
      </c>
      <c r="W1662">
        <v>36.369999</v>
      </c>
      <c r="X1662">
        <v>-0.16249785125223201</v>
      </c>
      <c r="Y1662">
        <v>-5.8544371529206298E-3</v>
      </c>
      <c r="Z1662">
        <v>0.75958171903298699</v>
      </c>
      <c r="AA1662">
        <v>-1.5843840405092899</v>
      </c>
      <c r="AB1662">
        <v>-1.40554628119709</v>
      </c>
      <c r="AC1662" t="s">
        <v>263</v>
      </c>
      <c r="AD1662" t="s">
        <v>311</v>
      </c>
      <c r="AE1662" t="s">
        <v>62</v>
      </c>
      <c r="AF1662" t="s">
        <v>80</v>
      </c>
      <c r="AG1662" t="s">
        <v>312</v>
      </c>
      <c r="AH1662" s="45">
        <v>31655</v>
      </c>
      <c r="AI1662">
        <v>72333</v>
      </c>
      <c r="AK1662" t="s">
        <v>313</v>
      </c>
      <c r="AL1662" t="s">
        <v>314</v>
      </c>
      <c r="AM1662" t="s">
        <v>245</v>
      </c>
    </row>
    <row r="1663" spans="1:39" x14ac:dyDescent="0.3">
      <c r="A1663" s="1">
        <v>43607</v>
      </c>
      <c r="B1663" t="s">
        <v>14</v>
      </c>
      <c r="C1663" t="s">
        <v>246</v>
      </c>
      <c r="D1663">
        <v>1700</v>
      </c>
      <c r="E1663">
        <v>18</v>
      </c>
      <c r="F1663">
        <v>34.279998999999997</v>
      </c>
      <c r="G1663">
        <v>35.209998999999897</v>
      </c>
      <c r="H1663">
        <v>33.75</v>
      </c>
      <c r="I1663">
        <v>34.349997999999999</v>
      </c>
      <c r="J1663">
        <v>33.958576000000001</v>
      </c>
      <c r="K1663">
        <v>15979500</v>
      </c>
      <c r="L1663">
        <v>2.3929999999999998</v>
      </c>
      <c r="M1663">
        <v>-9.7028990234836396E-2</v>
      </c>
      <c r="N1663">
        <v>-8.5870506371333102E-2</v>
      </c>
      <c r="O1663">
        <v>-0.204632745109984</v>
      </c>
      <c r="P1663">
        <v>-0.25035995765021601</v>
      </c>
      <c r="Q1663">
        <v>-0.26719538103171397</v>
      </c>
      <c r="R1663">
        <v>4.5676104194617102E-2</v>
      </c>
      <c r="S1663">
        <v>2.4907957832323E-2</v>
      </c>
      <c r="T1663">
        <v>1.9751211142577E-2</v>
      </c>
      <c r="U1663">
        <v>2.3263932662657499E-2</v>
      </c>
      <c r="V1663">
        <v>67.75</v>
      </c>
      <c r="W1663">
        <v>33.75</v>
      </c>
      <c r="X1663">
        <v>-0.17146336436233101</v>
      </c>
      <c r="Y1663">
        <v>-2.8283920525026501E-3</v>
      </c>
      <c r="Z1663">
        <v>0.75337643899001205</v>
      </c>
      <c r="AA1663">
        <v>-1.43973911800758</v>
      </c>
      <c r="AB1663">
        <v>-1.3973153084816501</v>
      </c>
      <c r="AC1663" t="s">
        <v>263</v>
      </c>
      <c r="AD1663" t="s">
        <v>311</v>
      </c>
      <c r="AE1663" t="s">
        <v>62</v>
      </c>
      <c r="AF1663" t="s">
        <v>80</v>
      </c>
      <c r="AG1663" t="s">
        <v>312</v>
      </c>
      <c r="AH1663" s="45">
        <v>31655</v>
      </c>
      <c r="AI1663">
        <v>72333</v>
      </c>
      <c r="AK1663" t="s">
        <v>313</v>
      </c>
      <c r="AL1663" t="s">
        <v>314</v>
      </c>
      <c r="AM1663" t="s">
        <v>245</v>
      </c>
    </row>
    <row r="1664" spans="1:39" x14ac:dyDescent="0.3">
      <c r="A1664" s="1">
        <v>43616</v>
      </c>
      <c r="B1664" t="s">
        <v>14</v>
      </c>
      <c r="C1664" t="s">
        <v>239</v>
      </c>
      <c r="D1664">
        <v>1200</v>
      </c>
      <c r="E1664">
        <v>18</v>
      </c>
      <c r="F1664">
        <v>32</v>
      </c>
      <c r="G1664">
        <v>32</v>
      </c>
      <c r="H1664">
        <v>30.91</v>
      </c>
      <c r="I1664">
        <v>31.299999</v>
      </c>
      <c r="J1664">
        <v>31.299999</v>
      </c>
      <c r="K1664">
        <v>6560200</v>
      </c>
      <c r="L1664">
        <v>2.1419999999999999</v>
      </c>
      <c r="M1664">
        <v>-2.5238026844039099E-2</v>
      </c>
      <c r="N1664">
        <v>-6.5678039408001807E-2</v>
      </c>
      <c r="O1664">
        <v>-0.25898109150086701</v>
      </c>
      <c r="P1664">
        <v>-0.38207453092988303</v>
      </c>
      <c r="Q1664">
        <v>-0.41538189766029698</v>
      </c>
      <c r="R1664">
        <v>9.9936508992516902E-3</v>
      </c>
      <c r="S1664">
        <v>2.4381430498293999E-2</v>
      </c>
      <c r="T1664">
        <v>1.89519044665587E-2</v>
      </c>
      <c r="U1664">
        <v>2.3176677042699899E-2</v>
      </c>
      <c r="V1664">
        <v>67.75</v>
      </c>
      <c r="W1664">
        <v>30.91</v>
      </c>
      <c r="X1664">
        <v>-0.17146336436233101</v>
      </c>
      <c r="Y1664">
        <v>-1.3283204951564801E-2</v>
      </c>
      <c r="Z1664">
        <v>0.77759779211563995</v>
      </c>
      <c r="AA1664">
        <v>-2.0362357498650399</v>
      </c>
      <c r="AB1664">
        <v>-1.91008837789859</v>
      </c>
      <c r="AC1664" t="s">
        <v>263</v>
      </c>
      <c r="AD1664" t="s">
        <v>311</v>
      </c>
      <c r="AE1664" t="s">
        <v>62</v>
      </c>
      <c r="AF1664" t="s">
        <v>80</v>
      </c>
      <c r="AG1664" t="s">
        <v>312</v>
      </c>
      <c r="AH1664" s="45">
        <v>31655</v>
      </c>
      <c r="AI1664">
        <v>72333</v>
      </c>
      <c r="AK1664" t="s">
        <v>313</v>
      </c>
      <c r="AL1664" t="s">
        <v>314</v>
      </c>
      <c r="AM1664" t="s">
        <v>245</v>
      </c>
    </row>
    <row r="1665" spans="1:39" x14ac:dyDescent="0.3">
      <c r="A1665" s="1">
        <v>43635</v>
      </c>
      <c r="B1665" t="s">
        <v>14</v>
      </c>
      <c r="C1665" t="s">
        <v>246</v>
      </c>
      <c r="D1665">
        <v>1000</v>
      </c>
      <c r="E1665">
        <v>18</v>
      </c>
      <c r="F1665">
        <v>32.25</v>
      </c>
      <c r="G1665">
        <v>33.389998999999897</v>
      </c>
      <c r="H1665">
        <v>31.709999</v>
      </c>
      <c r="I1665">
        <v>33.169998</v>
      </c>
      <c r="J1665">
        <v>33.169998</v>
      </c>
      <c r="K1665">
        <v>8223200</v>
      </c>
      <c r="L1665">
        <v>2.0289999999999999</v>
      </c>
      <c r="M1665">
        <v>3.1855588412184298E-2</v>
      </c>
      <c r="N1665">
        <v>3.1544463468022199E-2</v>
      </c>
      <c r="O1665">
        <v>-0.10024105701186201</v>
      </c>
      <c r="P1665">
        <v>-0.25850446980137398</v>
      </c>
      <c r="Q1665">
        <v>-0.409055459633695</v>
      </c>
      <c r="R1665">
        <v>1.7356741416236301E-2</v>
      </c>
      <c r="S1665">
        <v>2.8188697140535599E-2</v>
      </c>
      <c r="T1665">
        <v>2.09527536244083E-2</v>
      </c>
      <c r="U1665">
        <v>2.33707945019009E-2</v>
      </c>
      <c r="V1665">
        <v>67.75</v>
      </c>
      <c r="W1665">
        <v>30.549999</v>
      </c>
      <c r="X1665">
        <v>-0.17146336436233101</v>
      </c>
      <c r="Y1665">
        <v>2.98071681438073E-3</v>
      </c>
      <c r="Z1665">
        <v>0.77248301530949603</v>
      </c>
      <c r="AA1665">
        <v>-1.77064252514665</v>
      </c>
      <c r="AB1665">
        <v>-1.8458895464388001</v>
      </c>
      <c r="AC1665" t="s">
        <v>263</v>
      </c>
      <c r="AD1665" t="s">
        <v>311</v>
      </c>
      <c r="AE1665" t="s">
        <v>62</v>
      </c>
      <c r="AF1665" t="s">
        <v>80</v>
      </c>
      <c r="AG1665" t="s">
        <v>312</v>
      </c>
      <c r="AH1665" s="45">
        <v>31655</v>
      </c>
      <c r="AI1665">
        <v>72333</v>
      </c>
      <c r="AK1665" t="s">
        <v>313</v>
      </c>
      <c r="AL1665" t="s">
        <v>314</v>
      </c>
      <c r="AM1665" t="s">
        <v>245</v>
      </c>
    </row>
    <row r="1666" spans="1:39" x14ac:dyDescent="0.3">
      <c r="A1666" s="1">
        <v>43644</v>
      </c>
      <c r="B1666" t="s">
        <v>14</v>
      </c>
      <c r="C1666" t="s">
        <v>239</v>
      </c>
      <c r="D1666">
        <v>1300</v>
      </c>
      <c r="E1666">
        <v>18</v>
      </c>
      <c r="F1666">
        <v>31.549999</v>
      </c>
      <c r="G1666">
        <v>32.159999999999997</v>
      </c>
      <c r="H1666">
        <v>31.469998999999898</v>
      </c>
      <c r="I1666">
        <v>31.860001</v>
      </c>
      <c r="J1666">
        <v>31.860001</v>
      </c>
      <c r="K1666">
        <v>3449100</v>
      </c>
      <c r="L1666">
        <v>2</v>
      </c>
      <c r="M1666">
        <v>1.295232092627E-2</v>
      </c>
      <c r="N1666">
        <v>-4.7204623993670897E-2</v>
      </c>
      <c r="O1666">
        <v>-5.9635696493116098E-3</v>
      </c>
      <c r="P1666">
        <v>-0.31997700390293599</v>
      </c>
      <c r="Q1666">
        <v>-0.44410382843194701</v>
      </c>
      <c r="R1666">
        <v>1.6339478715656001E-2</v>
      </c>
      <c r="S1666">
        <v>1.97544009503254E-2</v>
      </c>
      <c r="T1666">
        <v>2.08978409708745E-2</v>
      </c>
      <c r="U1666">
        <v>2.33623976515034E-2</v>
      </c>
      <c r="V1666">
        <v>67.75</v>
      </c>
      <c r="W1666">
        <v>30.549999</v>
      </c>
      <c r="X1666">
        <v>-0.17146336436233101</v>
      </c>
      <c r="Y1666">
        <v>5.7409418775350302E-3</v>
      </c>
      <c r="Z1666">
        <v>0.775646543147823</v>
      </c>
      <c r="AA1666">
        <v>-1.8165412179101399</v>
      </c>
      <c r="AB1666">
        <v>-1.8247271119513699</v>
      </c>
      <c r="AC1666" t="s">
        <v>263</v>
      </c>
      <c r="AD1666" t="s">
        <v>311</v>
      </c>
      <c r="AE1666" t="s">
        <v>62</v>
      </c>
      <c r="AF1666" t="s">
        <v>80</v>
      </c>
      <c r="AG1666" t="s">
        <v>312</v>
      </c>
      <c r="AH1666" s="45">
        <v>31655</v>
      </c>
      <c r="AI1666">
        <v>72333</v>
      </c>
      <c r="AK1666" t="s">
        <v>313</v>
      </c>
      <c r="AL1666" t="s">
        <v>314</v>
      </c>
      <c r="AM1666" t="s">
        <v>245</v>
      </c>
    </row>
    <row r="1667" spans="1:39" x14ac:dyDescent="0.3">
      <c r="A1667" s="1">
        <v>43559</v>
      </c>
      <c r="B1667" t="s">
        <v>14</v>
      </c>
      <c r="C1667" t="s">
        <v>239</v>
      </c>
      <c r="D1667">
        <v>1900</v>
      </c>
      <c r="E1667">
        <v>19</v>
      </c>
      <c r="F1667">
        <v>44.619999</v>
      </c>
      <c r="G1667">
        <v>45.560001</v>
      </c>
      <c r="H1667">
        <v>44.41</v>
      </c>
      <c r="I1667">
        <v>45.549999</v>
      </c>
      <c r="J1667">
        <v>45.030949</v>
      </c>
      <c r="K1667">
        <v>2386000</v>
      </c>
      <c r="L1667">
        <v>2.512</v>
      </c>
      <c r="M1667">
        <v>2.62470657625101E-2</v>
      </c>
      <c r="N1667">
        <v>2.7374514766347498E-2</v>
      </c>
      <c r="O1667">
        <v>1.3144069737676199E-2</v>
      </c>
      <c r="P1667">
        <v>-2.3034519594816401E-2</v>
      </c>
      <c r="Q1667">
        <v>-5.2910665814072902E-2</v>
      </c>
      <c r="R1667">
        <v>1.7596247461075298E-2</v>
      </c>
      <c r="S1667">
        <v>1.38080581524361E-2</v>
      </c>
      <c r="T1667">
        <v>1.70950139193187E-2</v>
      </c>
      <c r="U1667">
        <v>2.3682271167297101E-2</v>
      </c>
      <c r="V1667">
        <v>67.75</v>
      </c>
      <c r="W1667">
        <v>42.540000999999997</v>
      </c>
      <c r="X1667">
        <v>-0.17925635660101699</v>
      </c>
      <c r="Y1667">
        <v>2.0824655091414399E-3</v>
      </c>
      <c r="Z1667">
        <v>0.76321816998673297</v>
      </c>
      <c r="AA1667">
        <v>-0.444403351416986</v>
      </c>
      <c r="AB1667">
        <v>-0.429551213820415</v>
      </c>
      <c r="AC1667" t="s">
        <v>264</v>
      </c>
      <c r="AD1667" t="s">
        <v>311</v>
      </c>
      <c r="AE1667" t="s">
        <v>62</v>
      </c>
      <c r="AF1667" t="s">
        <v>80</v>
      </c>
      <c r="AG1667" t="s">
        <v>312</v>
      </c>
      <c r="AH1667" s="45">
        <v>31655</v>
      </c>
      <c r="AI1667">
        <v>72333</v>
      </c>
      <c r="AK1667" t="s">
        <v>313</v>
      </c>
      <c r="AL1667" t="s">
        <v>314</v>
      </c>
      <c r="AM1667" t="s">
        <v>245</v>
      </c>
    </row>
    <row r="1668" spans="1:39" x14ac:dyDescent="0.3">
      <c r="A1668" s="1">
        <v>43572</v>
      </c>
      <c r="B1668" t="s">
        <v>14</v>
      </c>
      <c r="C1668" t="s">
        <v>246</v>
      </c>
      <c r="D1668">
        <v>1100</v>
      </c>
      <c r="E1668">
        <v>19</v>
      </c>
      <c r="F1668">
        <v>43.59</v>
      </c>
      <c r="G1668">
        <v>44.18</v>
      </c>
      <c r="H1668">
        <v>43.330002</v>
      </c>
      <c r="I1668">
        <v>43.830002</v>
      </c>
      <c r="J1668">
        <v>43.330551</v>
      </c>
      <c r="K1668">
        <v>3163800</v>
      </c>
      <c r="L1668">
        <v>2.5920000000000001</v>
      </c>
      <c r="M1668">
        <v>8.2474287202851607E-3</v>
      </c>
      <c r="N1668">
        <v>-2.50097434525259E-2</v>
      </c>
      <c r="O1668">
        <v>-8.1799646654920101E-3</v>
      </c>
      <c r="P1668">
        <v>-1.8263561540075701E-2</v>
      </c>
      <c r="Q1668">
        <v>-4.4381528504769598E-2</v>
      </c>
      <c r="R1668">
        <v>1.3586033283389601E-2</v>
      </c>
      <c r="S1668">
        <v>1.5346458582944899E-2</v>
      </c>
      <c r="T1668">
        <v>1.5449009379174801E-2</v>
      </c>
      <c r="U1668">
        <v>2.35109788471035E-2</v>
      </c>
      <c r="V1668">
        <v>67.75</v>
      </c>
      <c r="W1668">
        <v>42.540000999999997</v>
      </c>
      <c r="X1668">
        <v>-0.17925635660101699</v>
      </c>
      <c r="Y1668">
        <v>-2.2764010197428601E-3</v>
      </c>
      <c r="Z1668">
        <v>0.74008999895099203</v>
      </c>
      <c r="AA1668">
        <v>-0.39193828733045899</v>
      </c>
      <c r="AB1668">
        <v>-0.50937106465766802</v>
      </c>
      <c r="AC1668" t="s">
        <v>264</v>
      </c>
      <c r="AD1668" t="s">
        <v>311</v>
      </c>
      <c r="AE1668" t="s">
        <v>62</v>
      </c>
      <c r="AF1668" t="s">
        <v>80</v>
      </c>
      <c r="AG1668" t="s">
        <v>312</v>
      </c>
      <c r="AH1668" s="45">
        <v>31655</v>
      </c>
      <c r="AI1668">
        <v>72333</v>
      </c>
      <c r="AK1668" t="s">
        <v>313</v>
      </c>
      <c r="AL1668" t="s">
        <v>314</v>
      </c>
      <c r="AM1668" t="s">
        <v>245</v>
      </c>
    </row>
    <row r="1669" spans="1:39" x14ac:dyDescent="0.3">
      <c r="A1669" s="1">
        <v>43581</v>
      </c>
      <c r="B1669" t="s">
        <v>14</v>
      </c>
      <c r="C1669" t="s">
        <v>246</v>
      </c>
      <c r="D1669">
        <v>2100</v>
      </c>
      <c r="E1669">
        <v>19</v>
      </c>
      <c r="F1669">
        <v>40.770000000000003</v>
      </c>
      <c r="G1669">
        <v>41.389998999999897</v>
      </c>
      <c r="H1669">
        <v>40.119999</v>
      </c>
      <c r="I1669">
        <v>41.389998999999897</v>
      </c>
      <c r="J1669">
        <v>40.918354000000001</v>
      </c>
      <c r="K1669">
        <v>2434300</v>
      </c>
      <c r="L1669">
        <v>2.5049999999999999</v>
      </c>
      <c r="M1669">
        <v>8.2484293787473892E-3</v>
      </c>
      <c r="N1669">
        <v>-5.7963484847643097E-2</v>
      </c>
      <c r="O1669">
        <v>-5.4995052561088303E-2</v>
      </c>
      <c r="P1669">
        <v>-0.120506483473505</v>
      </c>
      <c r="Q1669">
        <v>-0.13462165939604101</v>
      </c>
      <c r="R1669">
        <v>2.00395854312308E-2</v>
      </c>
      <c r="S1669">
        <v>1.65457341246187E-2</v>
      </c>
      <c r="T1669">
        <v>1.5559358390839001E-2</v>
      </c>
      <c r="U1669">
        <v>2.3586991591053302E-2</v>
      </c>
      <c r="V1669">
        <v>67.75</v>
      </c>
      <c r="W1669">
        <v>40.119999</v>
      </c>
      <c r="X1669">
        <v>-0.17925635660101699</v>
      </c>
      <c r="Y1669">
        <v>4.6743503443647796E-3</v>
      </c>
      <c r="Z1669">
        <v>0.73803791431863497</v>
      </c>
      <c r="AA1669">
        <v>-0.87559875165388101</v>
      </c>
      <c r="AB1669">
        <v>-0.72182195384946402</v>
      </c>
      <c r="AC1669" t="s">
        <v>264</v>
      </c>
      <c r="AD1669" t="s">
        <v>311</v>
      </c>
      <c r="AE1669" t="s">
        <v>62</v>
      </c>
      <c r="AF1669" t="s">
        <v>80</v>
      </c>
      <c r="AG1669" t="s">
        <v>312</v>
      </c>
      <c r="AH1669" s="45">
        <v>31655</v>
      </c>
      <c r="AI1669">
        <v>72333</v>
      </c>
      <c r="AK1669" t="s">
        <v>313</v>
      </c>
      <c r="AL1669" t="s">
        <v>314</v>
      </c>
      <c r="AM1669" t="s">
        <v>245</v>
      </c>
    </row>
    <row r="1670" spans="1:39" x14ac:dyDescent="0.3">
      <c r="A1670" s="1">
        <v>43598</v>
      </c>
      <c r="B1670" t="s">
        <v>14</v>
      </c>
      <c r="C1670" t="s">
        <v>239</v>
      </c>
      <c r="D1670">
        <v>1600</v>
      </c>
      <c r="E1670">
        <v>19</v>
      </c>
      <c r="F1670">
        <v>39.040000999999997</v>
      </c>
      <c r="G1670">
        <v>39.119999</v>
      </c>
      <c r="H1670">
        <v>37.409999999999997</v>
      </c>
      <c r="I1670">
        <v>37.599997999999999</v>
      </c>
      <c r="J1670">
        <v>37.171539000000003</v>
      </c>
      <c r="K1670">
        <v>3278200</v>
      </c>
      <c r="L1670">
        <v>2.4049999999999998</v>
      </c>
      <c r="M1670">
        <v>-4.6000094991832503E-2</v>
      </c>
      <c r="N1670">
        <v>-7.7256546169449505E-2</v>
      </c>
      <c r="O1670">
        <v>-0.17832430767591101</v>
      </c>
      <c r="P1670">
        <v>-0.179324102529162</v>
      </c>
      <c r="Q1670">
        <v>-0.22757415659612501</v>
      </c>
      <c r="R1670">
        <v>2.3597557750913298E-2</v>
      </c>
      <c r="S1670">
        <v>1.6475752583236102E-2</v>
      </c>
      <c r="T1670">
        <v>1.6086306469112299E-2</v>
      </c>
      <c r="U1670">
        <v>2.36131680733511E-2</v>
      </c>
      <c r="V1670">
        <v>67.75</v>
      </c>
      <c r="W1670">
        <v>37.409999999999997</v>
      </c>
      <c r="X1670">
        <v>-0.16249785125223201</v>
      </c>
      <c r="Y1670">
        <v>-2.4426469085879299E-2</v>
      </c>
      <c r="Z1670">
        <v>0.77098488859460201</v>
      </c>
      <c r="AA1670">
        <v>-1.30230552272168</v>
      </c>
      <c r="AB1670">
        <v>-1.1279028172003001</v>
      </c>
      <c r="AC1670" t="s">
        <v>264</v>
      </c>
      <c r="AD1670" t="s">
        <v>311</v>
      </c>
      <c r="AE1670" t="s">
        <v>62</v>
      </c>
      <c r="AF1670" t="s">
        <v>80</v>
      </c>
      <c r="AG1670" t="s">
        <v>312</v>
      </c>
      <c r="AH1670" s="45">
        <v>31655</v>
      </c>
      <c r="AI1670">
        <v>72333</v>
      </c>
      <c r="AK1670" t="s">
        <v>313</v>
      </c>
      <c r="AL1670" t="s">
        <v>314</v>
      </c>
      <c r="AM1670" t="s">
        <v>245</v>
      </c>
    </row>
    <row r="1671" spans="1:39" x14ac:dyDescent="0.3">
      <c r="A1671" s="1">
        <v>43615</v>
      </c>
      <c r="B1671" t="s">
        <v>14</v>
      </c>
      <c r="C1671" t="s">
        <v>239</v>
      </c>
      <c r="D1671">
        <v>1500</v>
      </c>
      <c r="E1671">
        <v>19</v>
      </c>
      <c r="F1671">
        <v>32.400002000000001</v>
      </c>
      <c r="G1671">
        <v>32.93</v>
      </c>
      <c r="H1671">
        <v>32.360000999999997</v>
      </c>
      <c r="I1671">
        <v>32.470001000000003</v>
      </c>
      <c r="J1671">
        <v>32.100002000000003</v>
      </c>
      <c r="K1671">
        <v>3375800</v>
      </c>
      <c r="L1671">
        <v>2.2269999999999999</v>
      </c>
      <c r="M1671">
        <v>1.5411869227312501E-3</v>
      </c>
      <c r="N1671">
        <v>-5.62853364383901E-2</v>
      </c>
      <c r="O1671">
        <v>-0.22885551809680901</v>
      </c>
      <c r="P1671">
        <v>-0.367468128469571</v>
      </c>
      <c r="Q1671">
        <v>-0.38932730581055203</v>
      </c>
      <c r="R1671">
        <v>7.7897637221672001E-3</v>
      </c>
      <c r="S1671">
        <v>2.4435029093268602E-2</v>
      </c>
      <c r="T1671">
        <v>1.8802317757212299E-2</v>
      </c>
      <c r="U1671">
        <v>2.31290900725784E-2</v>
      </c>
      <c r="V1671">
        <v>67.75</v>
      </c>
      <c r="W1671">
        <v>32.270000000000003</v>
      </c>
      <c r="X1671">
        <v>-0.17146336436233101</v>
      </c>
      <c r="Y1671">
        <v>2.0962723552933101E-3</v>
      </c>
      <c r="Z1671">
        <v>0.76595419135555598</v>
      </c>
      <c r="AA1671">
        <v>-1.94049381586787</v>
      </c>
      <c r="AB1671">
        <v>-1.8017754315910099</v>
      </c>
      <c r="AC1671" t="s">
        <v>264</v>
      </c>
      <c r="AD1671" t="s">
        <v>311</v>
      </c>
      <c r="AE1671" t="s">
        <v>62</v>
      </c>
      <c r="AF1671" t="s">
        <v>80</v>
      </c>
      <c r="AG1671" t="s">
        <v>312</v>
      </c>
      <c r="AH1671" s="45">
        <v>31655</v>
      </c>
      <c r="AI1671">
        <v>72333</v>
      </c>
      <c r="AK1671" t="s">
        <v>313</v>
      </c>
      <c r="AL1671" t="s">
        <v>314</v>
      </c>
      <c r="AM1671" t="s">
        <v>245</v>
      </c>
    </row>
    <row r="1672" spans="1:39" x14ac:dyDescent="0.3">
      <c r="A1672" s="1">
        <v>43619</v>
      </c>
      <c r="B1672" t="s">
        <v>14</v>
      </c>
      <c r="C1672" t="s">
        <v>246</v>
      </c>
      <c r="D1672">
        <v>2500</v>
      </c>
      <c r="E1672">
        <v>19</v>
      </c>
      <c r="F1672">
        <v>31.219998999999898</v>
      </c>
      <c r="G1672">
        <v>32.43</v>
      </c>
      <c r="H1672">
        <v>31.15</v>
      </c>
      <c r="I1672">
        <v>32.099997999999999</v>
      </c>
      <c r="J1672">
        <v>32.099997999999999</v>
      </c>
      <c r="K1672">
        <v>4044700</v>
      </c>
      <c r="L1672">
        <v>2.081</v>
      </c>
      <c r="M1672">
        <v>2.5237902233447001E-2</v>
      </c>
      <c r="N1672">
        <v>-3.1228914658891299E-2</v>
      </c>
      <c r="O1672">
        <v>-0.21727483720605201</v>
      </c>
      <c r="P1672">
        <v>-0.32843368941332701</v>
      </c>
      <c r="Q1672">
        <v>-0.390756024057691</v>
      </c>
      <c r="R1672">
        <v>2.0120072515014398E-2</v>
      </c>
      <c r="S1672">
        <v>2.55903061662726E-2</v>
      </c>
      <c r="T1672">
        <v>1.9136189149054302E-2</v>
      </c>
      <c r="U1672">
        <v>2.32380802979162E-2</v>
      </c>
      <c r="V1672">
        <v>67.75</v>
      </c>
      <c r="W1672">
        <v>30.91</v>
      </c>
      <c r="X1672">
        <v>-0.17146336436233101</v>
      </c>
      <c r="Y1672">
        <v>-2.7690708645509302E-3</v>
      </c>
      <c r="Z1672">
        <v>0.77634763451492805</v>
      </c>
      <c r="AA1672">
        <v>-1.9000062274743601</v>
      </c>
      <c r="AB1672">
        <v>-1.94602541452634</v>
      </c>
      <c r="AC1672" t="s">
        <v>264</v>
      </c>
      <c r="AD1672" t="s">
        <v>311</v>
      </c>
      <c r="AE1672" t="s">
        <v>62</v>
      </c>
      <c r="AF1672" t="s">
        <v>80</v>
      </c>
      <c r="AG1672" t="s">
        <v>312</v>
      </c>
      <c r="AH1672" s="45">
        <v>31655</v>
      </c>
      <c r="AI1672">
        <v>72333</v>
      </c>
      <c r="AK1672" t="s">
        <v>313</v>
      </c>
      <c r="AL1672" t="s">
        <v>314</v>
      </c>
      <c r="AM1672" t="s">
        <v>245</v>
      </c>
    </row>
    <row r="1673" spans="1:39" x14ac:dyDescent="0.3">
      <c r="A1673" s="1">
        <v>43622</v>
      </c>
      <c r="B1673" t="s">
        <v>14</v>
      </c>
      <c r="C1673" t="s">
        <v>239</v>
      </c>
      <c r="D1673">
        <v>1900</v>
      </c>
      <c r="E1673">
        <v>19</v>
      </c>
      <c r="F1673">
        <v>31.709999</v>
      </c>
      <c r="G1673">
        <v>31.870000999999998</v>
      </c>
      <c r="H1673">
        <v>30.549999</v>
      </c>
      <c r="I1673">
        <v>31.049999</v>
      </c>
      <c r="J1673">
        <v>31.049999</v>
      </c>
      <c r="K1673">
        <v>6394800</v>
      </c>
      <c r="L1673">
        <v>2.1240000000000001</v>
      </c>
      <c r="M1673">
        <v>-2.8886313435593901E-2</v>
      </c>
      <c r="N1673">
        <v>-3.32573162678962E-2</v>
      </c>
      <c r="O1673">
        <v>-0.25720115780645803</v>
      </c>
      <c r="P1673">
        <v>-0.34572947242920399</v>
      </c>
      <c r="Q1673">
        <v>-0.477812125680804</v>
      </c>
      <c r="R1673">
        <v>2.9009246229070799E-2</v>
      </c>
      <c r="S1673">
        <v>2.6823285667155802E-2</v>
      </c>
      <c r="T1673">
        <v>1.9934918518998999E-2</v>
      </c>
      <c r="U1673">
        <v>2.3316441386307899E-2</v>
      </c>
      <c r="V1673">
        <v>67.75</v>
      </c>
      <c r="W1673">
        <v>30.549999</v>
      </c>
      <c r="X1673">
        <v>-0.17146336436233101</v>
      </c>
      <c r="Y1673">
        <v>6.1168407152111899E-3</v>
      </c>
      <c r="Z1673">
        <v>0.75850641054811296</v>
      </c>
      <c r="AA1673">
        <v>-2.2319852586429798</v>
      </c>
      <c r="AB1673">
        <v>-2.0098374251993598</v>
      </c>
      <c r="AC1673" t="s">
        <v>264</v>
      </c>
      <c r="AD1673" t="s">
        <v>311</v>
      </c>
      <c r="AE1673" t="s">
        <v>62</v>
      </c>
      <c r="AF1673" t="s">
        <v>80</v>
      </c>
      <c r="AG1673" t="s">
        <v>312</v>
      </c>
      <c r="AH1673" s="45">
        <v>31655</v>
      </c>
      <c r="AI1673">
        <v>72333</v>
      </c>
      <c r="AK1673" t="s">
        <v>313</v>
      </c>
      <c r="AL1673" t="s">
        <v>314</v>
      </c>
      <c r="AM1673" t="s">
        <v>245</v>
      </c>
    </row>
    <row r="1674" spans="1:39" x14ac:dyDescent="0.3">
      <c r="A1674" s="1">
        <v>43644</v>
      </c>
      <c r="B1674" t="s">
        <v>14</v>
      </c>
      <c r="C1674" t="s">
        <v>239</v>
      </c>
      <c r="D1674">
        <v>2200</v>
      </c>
      <c r="E1674">
        <v>19</v>
      </c>
      <c r="F1674">
        <v>31.549999</v>
      </c>
      <c r="G1674">
        <v>32.159999999999997</v>
      </c>
      <c r="H1674">
        <v>31.469998999999898</v>
      </c>
      <c r="I1674">
        <v>31.860001</v>
      </c>
      <c r="J1674">
        <v>31.860001</v>
      </c>
      <c r="K1674">
        <v>3449100</v>
      </c>
      <c r="L1674">
        <v>2</v>
      </c>
      <c r="M1674">
        <v>1.295232092627E-2</v>
      </c>
      <c r="N1674">
        <v>-4.7204623993670897E-2</v>
      </c>
      <c r="O1674">
        <v>-5.9635696493116098E-3</v>
      </c>
      <c r="P1674">
        <v>-0.31997700390293599</v>
      </c>
      <c r="Q1674">
        <v>-0.44410382843194701</v>
      </c>
      <c r="R1674">
        <v>1.6339478715656001E-2</v>
      </c>
      <c r="S1674">
        <v>1.97544009503254E-2</v>
      </c>
      <c r="T1674">
        <v>2.08978409708745E-2</v>
      </c>
      <c r="U1674">
        <v>2.33623976515034E-2</v>
      </c>
      <c r="V1674">
        <v>67.75</v>
      </c>
      <c r="W1674">
        <v>30.549999</v>
      </c>
      <c r="X1674">
        <v>-0.17146336436233101</v>
      </c>
      <c r="Y1674">
        <v>5.7409418775350302E-3</v>
      </c>
      <c r="Z1674">
        <v>0.775646543147823</v>
      </c>
      <c r="AA1674">
        <v>-1.8165412179101399</v>
      </c>
      <c r="AB1674">
        <v>-1.8247271119513699</v>
      </c>
      <c r="AC1674" t="s">
        <v>264</v>
      </c>
      <c r="AD1674" t="s">
        <v>311</v>
      </c>
      <c r="AE1674" t="s">
        <v>62</v>
      </c>
      <c r="AF1674" t="s">
        <v>80</v>
      </c>
      <c r="AG1674" t="s">
        <v>312</v>
      </c>
      <c r="AH1674" s="45">
        <v>31655</v>
      </c>
      <c r="AI1674">
        <v>72333</v>
      </c>
      <c r="AK1674" t="s">
        <v>313</v>
      </c>
      <c r="AL1674" t="s">
        <v>314</v>
      </c>
      <c r="AM1674" t="s">
        <v>245</v>
      </c>
    </row>
    <row r="1675" spans="1:39" x14ac:dyDescent="0.3">
      <c r="A1675" s="1">
        <v>43557</v>
      </c>
      <c r="B1675" t="s">
        <v>14</v>
      </c>
      <c r="C1675" t="s">
        <v>239</v>
      </c>
      <c r="D1675">
        <v>2000</v>
      </c>
      <c r="E1675">
        <v>20</v>
      </c>
      <c r="F1675">
        <v>44.950001</v>
      </c>
      <c r="G1675">
        <v>44.990001999999997</v>
      </c>
      <c r="H1675">
        <v>43.880001</v>
      </c>
      <c r="I1675">
        <v>43.939999</v>
      </c>
      <c r="J1675">
        <v>43.439296999999897</v>
      </c>
      <c r="K1675">
        <v>3105800</v>
      </c>
      <c r="L1675">
        <v>2.4809999999999999</v>
      </c>
      <c r="M1675">
        <v>-2.1612758123603599E-2</v>
      </c>
      <c r="N1675">
        <v>4.7907242469380096E-3</v>
      </c>
      <c r="O1675">
        <v>-5.43281042736313E-2</v>
      </c>
      <c r="P1675">
        <v>-5.0687502605346803E-2</v>
      </c>
      <c r="Q1675">
        <v>-4.9902081304064698E-2</v>
      </c>
      <c r="R1675">
        <v>1.6496612356075899E-2</v>
      </c>
      <c r="S1675">
        <v>1.3645327549646201E-2</v>
      </c>
      <c r="T1675">
        <v>1.6919160387722301E-2</v>
      </c>
      <c r="U1675">
        <v>2.3685486768850399E-2</v>
      </c>
      <c r="V1675">
        <v>67.75</v>
      </c>
      <c r="W1675">
        <v>42.540000999999997</v>
      </c>
      <c r="X1675">
        <v>-0.17925635660101699</v>
      </c>
      <c r="Y1675" s="44">
        <v>1.7455614805152698E-5</v>
      </c>
      <c r="Z1675">
        <v>0.77113052838539098</v>
      </c>
      <c r="AA1675">
        <v>-0.42741812705668702</v>
      </c>
      <c r="AB1675">
        <v>-0.37802231799389202</v>
      </c>
      <c r="AC1675" t="s">
        <v>265</v>
      </c>
      <c r="AD1675" t="s">
        <v>311</v>
      </c>
      <c r="AE1675" t="s">
        <v>62</v>
      </c>
      <c r="AF1675" t="s">
        <v>80</v>
      </c>
      <c r="AG1675" t="s">
        <v>312</v>
      </c>
      <c r="AH1675" s="45">
        <v>31655</v>
      </c>
      <c r="AI1675">
        <v>72333</v>
      </c>
      <c r="AK1675" t="s">
        <v>313</v>
      </c>
      <c r="AL1675" t="s">
        <v>314</v>
      </c>
      <c r="AM1675" t="s">
        <v>245</v>
      </c>
    </row>
    <row r="1676" spans="1:39" x14ac:dyDescent="0.3">
      <c r="A1676" s="1">
        <v>43560</v>
      </c>
      <c r="B1676" t="s">
        <v>14</v>
      </c>
      <c r="C1676" t="s">
        <v>246</v>
      </c>
      <c r="D1676">
        <v>1900</v>
      </c>
      <c r="E1676">
        <v>20</v>
      </c>
      <c r="F1676">
        <v>45.669998</v>
      </c>
      <c r="G1676">
        <v>46.200001</v>
      </c>
      <c r="H1676">
        <v>45.450001</v>
      </c>
      <c r="I1676">
        <v>45.639998999999897</v>
      </c>
      <c r="J1676">
        <v>45.119923</v>
      </c>
      <c r="K1676">
        <v>3381800</v>
      </c>
      <c r="L1676">
        <v>2.5009999999999999</v>
      </c>
      <c r="M1676">
        <v>1.9738916976583701E-3</v>
      </c>
      <c r="N1676">
        <v>2.7995560855905599E-2</v>
      </c>
      <c r="O1676">
        <v>2.86662240068188E-2</v>
      </c>
      <c r="P1676">
        <v>-2.0422146379491701E-2</v>
      </c>
      <c r="Q1676">
        <v>-6.4003597701952103E-2</v>
      </c>
      <c r="R1676">
        <v>1.75620349208995E-2</v>
      </c>
      <c r="S1676">
        <v>1.34425644920869E-2</v>
      </c>
      <c r="T1676">
        <v>1.7097509548081501E-2</v>
      </c>
      <c r="U1676">
        <v>2.36677996435763E-2</v>
      </c>
      <c r="V1676">
        <v>67.75</v>
      </c>
      <c r="W1676">
        <v>42.540000999999997</v>
      </c>
      <c r="X1676">
        <v>-0.17925635660101699</v>
      </c>
      <c r="Y1676">
        <v>4.62571739556182E-3</v>
      </c>
      <c r="Z1676">
        <v>0.76070728395500098</v>
      </c>
      <c r="AA1676">
        <v>-0.50556852571381306</v>
      </c>
      <c r="AB1676">
        <v>-0.44813827785948102</v>
      </c>
      <c r="AC1676" t="s">
        <v>265</v>
      </c>
      <c r="AD1676" t="s">
        <v>311</v>
      </c>
      <c r="AE1676" t="s">
        <v>62</v>
      </c>
      <c r="AF1676" t="s">
        <v>80</v>
      </c>
      <c r="AG1676" t="s">
        <v>312</v>
      </c>
      <c r="AH1676" s="45">
        <v>31655</v>
      </c>
      <c r="AI1676">
        <v>72333</v>
      </c>
      <c r="AK1676" t="s">
        <v>313</v>
      </c>
      <c r="AL1676" t="s">
        <v>314</v>
      </c>
      <c r="AM1676" t="s">
        <v>245</v>
      </c>
    </row>
    <row r="1677" spans="1:39" x14ac:dyDescent="0.3">
      <c r="A1677" s="1">
        <v>43570</v>
      </c>
      <c r="B1677" t="s">
        <v>14</v>
      </c>
      <c r="C1677" t="s">
        <v>246</v>
      </c>
      <c r="D1677">
        <v>2300</v>
      </c>
      <c r="E1677">
        <v>20</v>
      </c>
      <c r="F1677">
        <v>43.98</v>
      </c>
      <c r="G1677">
        <v>44.040000999999997</v>
      </c>
      <c r="H1677">
        <v>43.18</v>
      </c>
      <c r="I1677">
        <v>43.25</v>
      </c>
      <c r="J1677">
        <v>42.757159999999999</v>
      </c>
      <c r="K1677">
        <v>3251700</v>
      </c>
      <c r="L1677">
        <v>2.5529999999999999</v>
      </c>
      <c r="M1677">
        <v>-1.3321285294987099E-2</v>
      </c>
      <c r="N1677">
        <v>-4.12195620961716E-2</v>
      </c>
      <c r="O1677">
        <v>-2.7592609744646002E-2</v>
      </c>
      <c r="P1677">
        <v>-8.0787554172059794E-2</v>
      </c>
      <c r="Q1677">
        <v>-6.2780135825986294E-2</v>
      </c>
      <c r="R1677">
        <v>1.6847815381969299E-2</v>
      </c>
      <c r="S1677">
        <v>1.5723487732190899E-2</v>
      </c>
      <c r="T1677">
        <v>1.6551591227841202E-2</v>
      </c>
      <c r="U1677">
        <v>2.3528672663867701E-2</v>
      </c>
      <c r="V1677">
        <v>67.75</v>
      </c>
      <c r="W1677">
        <v>42.540000999999997</v>
      </c>
      <c r="X1677">
        <v>-0.17925635660101699</v>
      </c>
      <c r="Y1677">
        <v>-6.2956724975841202E-4</v>
      </c>
      <c r="Z1677">
        <v>0.732583069301739</v>
      </c>
      <c r="AA1677">
        <v>-0.49425490967276903</v>
      </c>
      <c r="AB1677">
        <v>-0.52138980620984199</v>
      </c>
      <c r="AC1677" t="s">
        <v>265</v>
      </c>
      <c r="AD1677" t="s">
        <v>311</v>
      </c>
      <c r="AE1677" t="s">
        <v>62</v>
      </c>
      <c r="AF1677" t="s">
        <v>80</v>
      </c>
      <c r="AG1677" t="s">
        <v>312</v>
      </c>
      <c r="AH1677" s="45">
        <v>31655</v>
      </c>
      <c r="AI1677">
        <v>72333</v>
      </c>
      <c r="AK1677" t="s">
        <v>313</v>
      </c>
      <c r="AL1677" t="s">
        <v>314</v>
      </c>
      <c r="AM1677" t="s">
        <v>245</v>
      </c>
    </row>
    <row r="1678" spans="1:39" x14ac:dyDescent="0.3">
      <c r="A1678" s="1">
        <v>43572</v>
      </c>
      <c r="B1678" t="s">
        <v>14</v>
      </c>
      <c r="C1678" t="s">
        <v>246</v>
      </c>
      <c r="D1678">
        <v>2400</v>
      </c>
      <c r="E1678">
        <v>20</v>
      </c>
      <c r="F1678">
        <v>43.59</v>
      </c>
      <c r="G1678">
        <v>44.18</v>
      </c>
      <c r="H1678">
        <v>43.330002</v>
      </c>
      <c r="I1678">
        <v>43.830002</v>
      </c>
      <c r="J1678">
        <v>43.330551</v>
      </c>
      <c r="K1678">
        <v>3163800</v>
      </c>
      <c r="L1678">
        <v>2.5920000000000001</v>
      </c>
      <c r="M1678">
        <v>8.2474287202851607E-3</v>
      </c>
      <c r="N1678">
        <v>-2.50097434525259E-2</v>
      </c>
      <c r="O1678">
        <v>-8.1799646654920101E-3</v>
      </c>
      <c r="P1678">
        <v>-1.8263561540075701E-2</v>
      </c>
      <c r="Q1678">
        <v>-4.4381528504769598E-2</v>
      </c>
      <c r="R1678">
        <v>1.3586033283389601E-2</v>
      </c>
      <c r="S1678">
        <v>1.5346458582944899E-2</v>
      </c>
      <c r="T1678">
        <v>1.5449009379174801E-2</v>
      </c>
      <c r="U1678">
        <v>2.35109788471035E-2</v>
      </c>
      <c r="V1678">
        <v>67.75</v>
      </c>
      <c r="W1678">
        <v>42.540000999999997</v>
      </c>
      <c r="X1678">
        <v>-0.17925635660101699</v>
      </c>
      <c r="Y1678">
        <v>-2.2764010197428601E-3</v>
      </c>
      <c r="Z1678">
        <v>0.74008999895099203</v>
      </c>
      <c r="AA1678">
        <v>-0.39193828733045899</v>
      </c>
      <c r="AB1678">
        <v>-0.50937106465766802</v>
      </c>
      <c r="AC1678" t="s">
        <v>265</v>
      </c>
      <c r="AD1678" t="s">
        <v>311</v>
      </c>
      <c r="AE1678" t="s">
        <v>62</v>
      </c>
      <c r="AF1678" t="s">
        <v>80</v>
      </c>
      <c r="AG1678" t="s">
        <v>312</v>
      </c>
      <c r="AH1678" s="45">
        <v>31655</v>
      </c>
      <c r="AI1678">
        <v>72333</v>
      </c>
      <c r="AK1678" t="s">
        <v>313</v>
      </c>
      <c r="AL1678" t="s">
        <v>314</v>
      </c>
      <c r="AM1678" t="s">
        <v>245</v>
      </c>
    </row>
    <row r="1679" spans="1:39" x14ac:dyDescent="0.3">
      <c r="A1679" s="1">
        <v>43579</v>
      </c>
      <c r="B1679" t="s">
        <v>14</v>
      </c>
      <c r="C1679" t="s">
        <v>246</v>
      </c>
      <c r="D1679">
        <v>1900</v>
      </c>
      <c r="E1679">
        <v>20</v>
      </c>
      <c r="F1679">
        <v>41.77</v>
      </c>
      <c r="G1679">
        <v>42.5</v>
      </c>
      <c r="H1679">
        <v>41.77</v>
      </c>
      <c r="I1679">
        <v>42</v>
      </c>
      <c r="J1679">
        <v>41.521403999999997</v>
      </c>
      <c r="K1679">
        <v>1843000</v>
      </c>
      <c r="L1679">
        <v>2.5219999999999998</v>
      </c>
      <c r="M1679">
        <v>5.2519089163464497E-3</v>
      </c>
      <c r="N1679">
        <v>-3.4401469998658098E-2</v>
      </c>
      <c r="O1679">
        <v>-2.19012753302914E-2</v>
      </c>
      <c r="P1679">
        <v>-9.6271994084515103E-2</v>
      </c>
      <c r="Q1679">
        <v>-0.108017607808622</v>
      </c>
      <c r="R1679">
        <v>1.9484702478561201E-2</v>
      </c>
      <c r="S1679">
        <v>1.6170541549438401E-2</v>
      </c>
      <c r="T1679">
        <v>1.53267412866644E-2</v>
      </c>
      <c r="U1679">
        <v>2.35672045027326E-2</v>
      </c>
      <c r="V1679">
        <v>67.75</v>
      </c>
      <c r="W1679">
        <v>41.209998999999897</v>
      </c>
      <c r="X1679">
        <v>-0.17925635660101699</v>
      </c>
      <c r="Y1679">
        <v>-2.1941687255359501E-3</v>
      </c>
      <c r="Z1679">
        <v>0.73403160416563595</v>
      </c>
      <c r="AA1679">
        <v>-0.73626169324997903</v>
      </c>
      <c r="AB1679">
        <v>-0.53920779973563504</v>
      </c>
      <c r="AC1679" t="s">
        <v>265</v>
      </c>
      <c r="AD1679" t="s">
        <v>311</v>
      </c>
      <c r="AE1679" t="s">
        <v>62</v>
      </c>
      <c r="AF1679" t="s">
        <v>80</v>
      </c>
      <c r="AG1679" t="s">
        <v>312</v>
      </c>
      <c r="AH1679" s="45">
        <v>31655</v>
      </c>
      <c r="AI1679">
        <v>72333</v>
      </c>
      <c r="AK1679" t="s">
        <v>313</v>
      </c>
      <c r="AL1679" t="s">
        <v>314</v>
      </c>
      <c r="AM1679" t="s">
        <v>245</v>
      </c>
    </row>
    <row r="1680" spans="1:39" x14ac:dyDescent="0.3">
      <c r="A1680" s="1">
        <v>43581</v>
      </c>
      <c r="B1680" t="s">
        <v>14</v>
      </c>
      <c r="C1680" t="s">
        <v>239</v>
      </c>
      <c r="D1680">
        <v>2900</v>
      </c>
      <c r="E1680">
        <v>20</v>
      </c>
      <c r="F1680">
        <v>40.770000000000003</v>
      </c>
      <c r="G1680">
        <v>41.389998999999897</v>
      </c>
      <c r="H1680">
        <v>40.119999</v>
      </c>
      <c r="I1680">
        <v>41.389998999999897</v>
      </c>
      <c r="J1680">
        <v>40.918354000000001</v>
      </c>
      <c r="K1680">
        <v>2434300</v>
      </c>
      <c r="L1680">
        <v>2.5049999999999999</v>
      </c>
      <c r="M1680">
        <v>8.2484293787473892E-3</v>
      </c>
      <c r="N1680">
        <v>-5.7963484847643097E-2</v>
      </c>
      <c r="O1680">
        <v>-5.4995052561088303E-2</v>
      </c>
      <c r="P1680">
        <v>-0.120506483473505</v>
      </c>
      <c r="Q1680">
        <v>-0.13462165939604101</v>
      </c>
      <c r="R1680">
        <v>2.00395854312308E-2</v>
      </c>
      <c r="S1680">
        <v>1.65457341246187E-2</v>
      </c>
      <c r="T1680">
        <v>1.5559358390839001E-2</v>
      </c>
      <c r="U1680">
        <v>2.3586991591053302E-2</v>
      </c>
      <c r="V1680">
        <v>67.75</v>
      </c>
      <c r="W1680">
        <v>40.119999</v>
      </c>
      <c r="X1680">
        <v>-0.17925635660101699</v>
      </c>
      <c r="Y1680">
        <v>4.6743503443647796E-3</v>
      </c>
      <c r="Z1680">
        <v>0.73803791431863497</v>
      </c>
      <c r="AA1680">
        <v>-0.87559875165388101</v>
      </c>
      <c r="AB1680">
        <v>-0.72182195384946402</v>
      </c>
      <c r="AC1680" t="s">
        <v>265</v>
      </c>
      <c r="AD1680" t="s">
        <v>311</v>
      </c>
      <c r="AE1680" t="s">
        <v>62</v>
      </c>
      <c r="AF1680" t="s">
        <v>80</v>
      </c>
      <c r="AG1680" t="s">
        <v>312</v>
      </c>
      <c r="AH1680" s="45">
        <v>31655</v>
      </c>
      <c r="AI1680">
        <v>72333</v>
      </c>
      <c r="AK1680" t="s">
        <v>313</v>
      </c>
      <c r="AL1680" t="s">
        <v>314</v>
      </c>
      <c r="AM1680" t="s">
        <v>245</v>
      </c>
    </row>
    <row r="1681" spans="1:39" x14ac:dyDescent="0.3">
      <c r="A1681" s="1">
        <v>43606</v>
      </c>
      <c r="B1681" t="s">
        <v>14</v>
      </c>
      <c r="C1681" t="s">
        <v>239</v>
      </c>
      <c r="D1681">
        <v>2900</v>
      </c>
      <c r="E1681">
        <v>20</v>
      </c>
      <c r="F1681">
        <v>37</v>
      </c>
      <c r="G1681">
        <v>38.189999</v>
      </c>
      <c r="H1681">
        <v>36.770000000000003</v>
      </c>
      <c r="I1681">
        <v>37.849997999999999</v>
      </c>
      <c r="J1681">
        <v>37.418694000000002</v>
      </c>
      <c r="K1681">
        <v>9394100</v>
      </c>
      <c r="L1681">
        <v>2.4260000000000002</v>
      </c>
      <c r="M1681">
        <v>1.03572856783793E-2</v>
      </c>
      <c r="N1681">
        <v>-5.2700519934306602E-3</v>
      </c>
      <c r="O1681">
        <v>-0.147371781178603</v>
      </c>
      <c r="P1681">
        <v>-0.16472899457748899</v>
      </c>
      <c r="Q1681">
        <v>-0.15963984088286801</v>
      </c>
      <c r="R1681">
        <v>1.2939203079129E-2</v>
      </c>
      <c r="S1681">
        <v>1.7059548094260201E-2</v>
      </c>
      <c r="T1681">
        <v>1.5794205318099101E-2</v>
      </c>
      <c r="U1681">
        <v>2.24692983241522E-2</v>
      </c>
      <c r="V1681">
        <v>67.75</v>
      </c>
      <c r="W1681">
        <v>36.369999</v>
      </c>
      <c r="X1681">
        <v>-0.16249785125223201</v>
      </c>
      <c r="Y1681">
        <v>8.4599491109458805E-3</v>
      </c>
      <c r="Z1681">
        <v>0.74290450259584295</v>
      </c>
      <c r="AA1681">
        <v>-0.91582744729306198</v>
      </c>
      <c r="AB1681">
        <v>-1.38631440896876</v>
      </c>
      <c r="AC1681" t="s">
        <v>265</v>
      </c>
      <c r="AD1681" t="s">
        <v>311</v>
      </c>
      <c r="AE1681" t="s">
        <v>62</v>
      </c>
      <c r="AF1681" t="s">
        <v>80</v>
      </c>
      <c r="AG1681" t="s">
        <v>312</v>
      </c>
      <c r="AH1681" s="45">
        <v>31655</v>
      </c>
      <c r="AI1681">
        <v>72333</v>
      </c>
      <c r="AK1681" t="s">
        <v>313</v>
      </c>
      <c r="AL1681" t="s">
        <v>314</v>
      </c>
      <c r="AM1681" t="s">
        <v>245</v>
      </c>
    </row>
    <row r="1682" spans="1:39" x14ac:dyDescent="0.3">
      <c r="A1682" s="1">
        <v>43614</v>
      </c>
      <c r="B1682" t="s">
        <v>14</v>
      </c>
      <c r="C1682" t="s">
        <v>239</v>
      </c>
      <c r="D1682">
        <v>1400</v>
      </c>
      <c r="E1682">
        <v>20</v>
      </c>
      <c r="F1682">
        <v>32.779998999999997</v>
      </c>
      <c r="G1682">
        <v>33.040000999999997</v>
      </c>
      <c r="H1682">
        <v>32.270000000000003</v>
      </c>
      <c r="I1682">
        <v>32.419998</v>
      </c>
      <c r="J1682">
        <v>32.050567999999998</v>
      </c>
      <c r="K1682">
        <v>3499900</v>
      </c>
      <c r="L1682">
        <v>2.2360000000000002</v>
      </c>
      <c r="M1682">
        <v>-1.7125810189807501E-2</v>
      </c>
      <c r="N1682">
        <v>-0.15485551359595701</v>
      </c>
      <c r="O1682">
        <v>-0.24426380992691801</v>
      </c>
      <c r="P1682">
        <v>-0.36858622737300301</v>
      </c>
      <c r="Q1682">
        <v>-0.39025550439222001</v>
      </c>
      <c r="R1682">
        <v>3.7055813193185197E-2</v>
      </c>
      <c r="S1682">
        <v>2.4296818403326901E-2</v>
      </c>
      <c r="T1682">
        <v>1.8795771674263301E-2</v>
      </c>
      <c r="U1682">
        <v>2.3128670549012902E-2</v>
      </c>
      <c r="V1682">
        <v>67.75</v>
      </c>
      <c r="W1682">
        <v>32.270000000000003</v>
      </c>
      <c r="X1682">
        <v>-0.17146336436233101</v>
      </c>
      <c r="Y1682">
        <v>-6.9359101493404697E-3</v>
      </c>
      <c r="Z1682">
        <v>0.76017577181018103</v>
      </c>
      <c r="AA1682">
        <v>-1.9658528146365599</v>
      </c>
      <c r="AB1682">
        <v>-1.7016244920189501</v>
      </c>
      <c r="AC1682" t="s">
        <v>265</v>
      </c>
      <c r="AD1682" t="s">
        <v>311</v>
      </c>
      <c r="AE1682" t="s">
        <v>62</v>
      </c>
      <c r="AF1682" t="s">
        <v>80</v>
      </c>
      <c r="AG1682" t="s">
        <v>312</v>
      </c>
      <c r="AH1682" s="45">
        <v>31655</v>
      </c>
      <c r="AI1682">
        <v>72333</v>
      </c>
      <c r="AK1682" t="s">
        <v>313</v>
      </c>
      <c r="AL1682" t="s">
        <v>314</v>
      </c>
      <c r="AM1682" t="s">
        <v>245</v>
      </c>
    </row>
    <row r="1683" spans="1:39" x14ac:dyDescent="0.3">
      <c r="A1683" s="1">
        <v>43623</v>
      </c>
      <c r="B1683" t="s">
        <v>14</v>
      </c>
      <c r="C1683" t="s">
        <v>246</v>
      </c>
      <c r="D1683">
        <v>1300</v>
      </c>
      <c r="E1683">
        <v>20</v>
      </c>
      <c r="F1683">
        <v>31.08</v>
      </c>
      <c r="G1683">
        <v>31.73</v>
      </c>
      <c r="H1683">
        <v>30.92</v>
      </c>
      <c r="I1683">
        <v>31.67</v>
      </c>
      <c r="J1683">
        <v>31.67</v>
      </c>
      <c r="K1683">
        <v>3103900</v>
      </c>
      <c r="L1683">
        <v>2.0840000000000001</v>
      </c>
      <c r="M1683">
        <v>1.9771084377180299E-2</v>
      </c>
      <c r="N1683">
        <v>1.1751794953323199E-2</v>
      </c>
      <c r="O1683">
        <v>-0.206173622251661</v>
      </c>
      <c r="P1683">
        <v>-0.31462822991033401</v>
      </c>
      <c r="Q1683">
        <v>-0.459971991408684</v>
      </c>
      <c r="R1683">
        <v>2.8782252021550301E-2</v>
      </c>
      <c r="S1683">
        <v>2.7253622501318599E-2</v>
      </c>
      <c r="T1683">
        <v>2.01715957098943E-2</v>
      </c>
      <c r="U1683">
        <v>2.3355158710736498E-2</v>
      </c>
      <c r="V1683">
        <v>67.75</v>
      </c>
      <c r="W1683">
        <v>30.549999</v>
      </c>
      <c r="X1683">
        <v>-0.17146336436233101</v>
      </c>
      <c r="Y1683">
        <v>1.0442979367750601E-2</v>
      </c>
      <c r="Z1683">
        <v>0.765478267328075</v>
      </c>
      <c r="AA1683">
        <v>-2.1286337012819598</v>
      </c>
      <c r="AB1683">
        <v>-2.0283170154827399</v>
      </c>
      <c r="AC1683" t="s">
        <v>265</v>
      </c>
      <c r="AD1683" t="s">
        <v>311</v>
      </c>
      <c r="AE1683" t="s">
        <v>62</v>
      </c>
      <c r="AF1683" t="s">
        <v>80</v>
      </c>
      <c r="AG1683" t="s">
        <v>312</v>
      </c>
      <c r="AH1683" s="45">
        <v>31655</v>
      </c>
      <c r="AI1683">
        <v>72333</v>
      </c>
      <c r="AK1683" t="s">
        <v>313</v>
      </c>
      <c r="AL1683" t="s">
        <v>314</v>
      </c>
      <c r="AM1683" t="s">
        <v>245</v>
      </c>
    </row>
    <row r="1684" spans="1:39" x14ac:dyDescent="0.3">
      <c r="A1684" s="1">
        <v>43642</v>
      </c>
      <c r="B1684" t="s">
        <v>14</v>
      </c>
      <c r="C1684" t="s">
        <v>246</v>
      </c>
      <c r="D1684">
        <v>1600</v>
      </c>
      <c r="E1684">
        <v>20</v>
      </c>
      <c r="F1684">
        <v>32.689999</v>
      </c>
      <c r="G1684">
        <v>32.93</v>
      </c>
      <c r="H1684">
        <v>32.18</v>
      </c>
      <c r="I1684">
        <v>32.200001</v>
      </c>
      <c r="J1684">
        <v>32.200001</v>
      </c>
      <c r="K1684">
        <v>3654700</v>
      </c>
      <c r="L1684">
        <v>2.0489999999999999</v>
      </c>
      <c r="M1684">
        <v>-1.75469791044605E-2</v>
      </c>
      <c r="N1684">
        <v>-2.96793090572487E-2</v>
      </c>
      <c r="O1684">
        <v>-2.81183988833009E-2</v>
      </c>
      <c r="P1684">
        <v>-0.315427306969563</v>
      </c>
      <c r="Q1684">
        <v>-0.42507617462063302</v>
      </c>
      <c r="R1684">
        <v>1.27299659715424E-2</v>
      </c>
      <c r="S1684">
        <v>1.9488075475418701E-2</v>
      </c>
      <c r="T1684">
        <v>2.0657024627316601E-2</v>
      </c>
      <c r="U1684">
        <v>2.3322733000788E-2</v>
      </c>
      <c r="V1684">
        <v>67.75</v>
      </c>
      <c r="W1684">
        <v>30.549999</v>
      </c>
      <c r="X1684">
        <v>-0.17146336436233101</v>
      </c>
      <c r="Y1684">
        <v>-1.2346958449604901E-3</v>
      </c>
      <c r="Z1684">
        <v>0.77644148234172194</v>
      </c>
      <c r="AA1684">
        <v>-1.7713981970661901</v>
      </c>
      <c r="AB1684">
        <v>-1.7725982113838199</v>
      </c>
      <c r="AC1684" t="s">
        <v>265</v>
      </c>
      <c r="AD1684" t="s">
        <v>311</v>
      </c>
      <c r="AE1684" t="s">
        <v>62</v>
      </c>
      <c r="AF1684" t="s">
        <v>80</v>
      </c>
      <c r="AG1684" t="s">
        <v>312</v>
      </c>
      <c r="AH1684" s="45">
        <v>31655</v>
      </c>
      <c r="AI1684">
        <v>72333</v>
      </c>
      <c r="AK1684" t="s">
        <v>313</v>
      </c>
      <c r="AL1684" t="s">
        <v>314</v>
      </c>
      <c r="AM1684" t="s">
        <v>245</v>
      </c>
    </row>
    <row r="1685" spans="1:39" x14ac:dyDescent="0.3">
      <c r="A1685" s="1">
        <v>43573</v>
      </c>
      <c r="B1685" t="s">
        <v>15</v>
      </c>
      <c r="C1685" t="s">
        <v>239</v>
      </c>
      <c r="D1685">
        <v>100</v>
      </c>
      <c r="E1685">
        <v>1</v>
      </c>
      <c r="F1685">
        <v>100.349998</v>
      </c>
      <c r="G1685">
        <v>100.349998</v>
      </c>
      <c r="H1685">
        <v>98.720000999999996</v>
      </c>
      <c r="I1685">
        <v>100.110001</v>
      </c>
      <c r="J1685">
        <v>99.740905999999995</v>
      </c>
      <c r="K1685">
        <v>2223600</v>
      </c>
      <c r="L1685">
        <v>2.56</v>
      </c>
      <c r="M1685">
        <v>-8.9852527652078604E-4</v>
      </c>
      <c r="N1685">
        <v>-1.78205031185595E-2</v>
      </c>
      <c r="O1685">
        <v>-1.1421874376456699E-2</v>
      </c>
      <c r="P1685">
        <v>-6.3830097306007999E-2</v>
      </c>
      <c r="Q1685">
        <v>2.5662826392303498E-2</v>
      </c>
      <c r="R1685">
        <v>7.3079337613902E-3</v>
      </c>
      <c r="S1685">
        <v>1.0279957316749499E-2</v>
      </c>
      <c r="T1685">
        <v>1.19748152959965E-2</v>
      </c>
      <c r="U1685">
        <v>1.10591698694607E-2</v>
      </c>
      <c r="V1685">
        <v>116.82</v>
      </c>
      <c r="W1685">
        <v>93.910004000000001</v>
      </c>
      <c r="X1685">
        <v>-9.0234552439904706E-2</v>
      </c>
      <c r="Y1685">
        <v>1.5778467813143101E-3</v>
      </c>
      <c r="Z1685">
        <v>0.68261853610650902</v>
      </c>
      <c r="AA1685">
        <v>6.5039161526398998E-4</v>
      </c>
      <c r="AB1685">
        <v>0.34238742698237901</v>
      </c>
      <c r="AC1685" t="s">
        <v>240</v>
      </c>
      <c r="AD1685" t="s">
        <v>315</v>
      </c>
      <c r="AE1685" t="s">
        <v>56</v>
      </c>
      <c r="AF1685" t="s">
        <v>68</v>
      </c>
      <c r="AG1685" t="s">
        <v>316</v>
      </c>
      <c r="AH1685" s="45">
        <v>36495</v>
      </c>
      <c r="AI1685">
        <v>877890</v>
      </c>
      <c r="AK1685" t="s">
        <v>317</v>
      </c>
      <c r="AL1685" t="s">
        <v>318</v>
      </c>
      <c r="AM1685" t="s">
        <v>245</v>
      </c>
    </row>
    <row r="1686" spans="1:39" x14ac:dyDescent="0.3">
      <c r="A1686" s="1">
        <v>43587</v>
      </c>
      <c r="B1686" t="s">
        <v>15</v>
      </c>
      <c r="C1686" t="s">
        <v>239</v>
      </c>
      <c r="D1686">
        <v>100</v>
      </c>
      <c r="E1686">
        <v>1</v>
      </c>
      <c r="F1686">
        <v>101.139999</v>
      </c>
      <c r="G1686">
        <v>101.139999</v>
      </c>
      <c r="H1686">
        <v>99.129997000000003</v>
      </c>
      <c r="I1686">
        <v>99.25</v>
      </c>
      <c r="J1686">
        <v>98.884070999999906</v>
      </c>
      <c r="K1686">
        <v>1972600</v>
      </c>
      <c r="L1686">
        <v>2.552</v>
      </c>
      <c r="M1686">
        <v>-1.5298023816531401E-2</v>
      </c>
      <c r="N1686">
        <v>-2.7167142076640902E-3</v>
      </c>
      <c r="O1686">
        <v>-4.4235245072816298E-3</v>
      </c>
      <c r="P1686">
        <v>-2.9228036362948701E-2</v>
      </c>
      <c r="Q1686">
        <v>-4.6949641408422303E-2</v>
      </c>
      <c r="R1686">
        <v>1.063349208743E-2</v>
      </c>
      <c r="S1686">
        <v>1.02990028903279E-2</v>
      </c>
      <c r="T1686">
        <v>8.8847276472377498E-3</v>
      </c>
      <c r="U1686">
        <v>1.06148249901497E-2</v>
      </c>
      <c r="V1686">
        <v>116.82</v>
      </c>
      <c r="W1686">
        <v>96.809997999999993</v>
      </c>
      <c r="X1686">
        <v>-8.4341160899488496E-2</v>
      </c>
      <c r="Y1686">
        <v>-2.1262443276895502E-3</v>
      </c>
      <c r="Z1686">
        <v>0.66928202686327698</v>
      </c>
      <c r="AA1686">
        <v>-0.69891692413038498</v>
      </c>
      <c r="AB1686">
        <v>-0.28978886701919598</v>
      </c>
      <c r="AC1686" t="s">
        <v>240</v>
      </c>
      <c r="AD1686" t="s">
        <v>315</v>
      </c>
      <c r="AE1686" t="s">
        <v>56</v>
      </c>
      <c r="AF1686" t="s">
        <v>68</v>
      </c>
      <c r="AG1686" t="s">
        <v>316</v>
      </c>
      <c r="AH1686" s="45">
        <v>36495</v>
      </c>
      <c r="AI1686">
        <v>877890</v>
      </c>
      <c r="AK1686" t="s">
        <v>317</v>
      </c>
      <c r="AL1686" t="s">
        <v>318</v>
      </c>
      <c r="AM1686" t="s">
        <v>245</v>
      </c>
    </row>
    <row r="1687" spans="1:39" x14ac:dyDescent="0.3">
      <c r="A1687" s="1">
        <v>43557</v>
      </c>
      <c r="B1687" t="s">
        <v>15</v>
      </c>
      <c r="C1687" t="s">
        <v>246</v>
      </c>
      <c r="D1687">
        <v>100</v>
      </c>
      <c r="E1687">
        <v>2</v>
      </c>
      <c r="F1687">
        <v>99.699996999999996</v>
      </c>
      <c r="G1687">
        <v>100.25</v>
      </c>
      <c r="H1687">
        <v>99.110000999999997</v>
      </c>
      <c r="I1687">
        <v>100.129997</v>
      </c>
      <c r="J1687">
        <v>99.760825999999994</v>
      </c>
      <c r="K1687">
        <v>2385000</v>
      </c>
      <c r="L1687">
        <v>2.4809999999999999</v>
      </c>
      <c r="M1687">
        <v>4.4038927235350396E-3</v>
      </c>
      <c r="N1687">
        <v>1.3991223122312301E-3</v>
      </c>
      <c r="O1687">
        <v>-5.3963960557994101E-2</v>
      </c>
      <c r="P1687">
        <v>-1.96200414212984E-2</v>
      </c>
      <c r="Q1687">
        <v>9.8593074567777897E-2</v>
      </c>
      <c r="R1687">
        <v>4.0554677478259896E-3</v>
      </c>
      <c r="S1687">
        <v>9.3146729032740593E-3</v>
      </c>
      <c r="T1687">
        <v>1.16624252607087E-2</v>
      </c>
      <c r="U1687">
        <v>1.09449252118934E-2</v>
      </c>
      <c r="V1687">
        <v>116.82</v>
      </c>
      <c r="W1687">
        <v>90.32</v>
      </c>
      <c r="X1687">
        <v>-9.0234552439904706E-2</v>
      </c>
      <c r="Y1687" s="44">
        <v>1.7455614805152698E-5</v>
      </c>
      <c r="Z1687">
        <v>0.68188545204253403</v>
      </c>
      <c r="AA1687">
        <v>0.78423443273664895</v>
      </c>
      <c r="AB1687">
        <v>0.61389349376969604</v>
      </c>
      <c r="AC1687" t="s">
        <v>247</v>
      </c>
      <c r="AD1687" t="s">
        <v>315</v>
      </c>
      <c r="AE1687" t="s">
        <v>56</v>
      </c>
      <c r="AF1687" t="s">
        <v>68</v>
      </c>
      <c r="AG1687" t="s">
        <v>316</v>
      </c>
      <c r="AH1687" s="45">
        <v>36495</v>
      </c>
      <c r="AI1687">
        <v>877890</v>
      </c>
      <c r="AK1687" t="s">
        <v>317</v>
      </c>
      <c r="AL1687" t="s">
        <v>318</v>
      </c>
      <c r="AM1687" t="s">
        <v>245</v>
      </c>
    </row>
    <row r="1688" spans="1:39" x14ac:dyDescent="0.3">
      <c r="A1688" s="1">
        <v>43599</v>
      </c>
      <c r="B1688" t="s">
        <v>15</v>
      </c>
      <c r="C1688" t="s">
        <v>239</v>
      </c>
      <c r="D1688">
        <v>100</v>
      </c>
      <c r="E1688">
        <v>2</v>
      </c>
      <c r="F1688">
        <v>95.639999000000003</v>
      </c>
      <c r="G1688">
        <v>96.589995999999999</v>
      </c>
      <c r="H1688">
        <v>95.379997000000003</v>
      </c>
      <c r="I1688">
        <v>95.82</v>
      </c>
      <c r="J1688">
        <v>95.466720999999893</v>
      </c>
      <c r="K1688">
        <v>1673500</v>
      </c>
      <c r="L1688">
        <v>2.419</v>
      </c>
      <c r="M1688">
        <v>4.9171293478463404E-3</v>
      </c>
      <c r="N1688">
        <v>-1.7791144267703101E-2</v>
      </c>
      <c r="O1688">
        <v>-6.1618671260388599E-2</v>
      </c>
      <c r="P1688">
        <v>-9.2287562210076599E-2</v>
      </c>
      <c r="Q1688">
        <v>-0.108137217618688</v>
      </c>
      <c r="R1688">
        <v>9.8054309362347707E-3</v>
      </c>
      <c r="S1688">
        <v>8.0457178298704492E-3</v>
      </c>
      <c r="T1688">
        <v>8.88319380684305E-3</v>
      </c>
      <c r="U1688">
        <v>1.06561010897725E-2</v>
      </c>
      <c r="V1688">
        <v>116.82</v>
      </c>
      <c r="W1688">
        <v>95</v>
      </c>
      <c r="X1688">
        <v>-8.4341160899488496E-2</v>
      </c>
      <c r="Y1688">
        <v>7.98398755130913E-3</v>
      </c>
      <c r="Z1688">
        <v>0.67238174136620898</v>
      </c>
      <c r="AA1688">
        <v>-1.1358813744227301</v>
      </c>
      <c r="AB1688">
        <v>-1.1041300850873099</v>
      </c>
      <c r="AC1688" t="s">
        <v>247</v>
      </c>
      <c r="AD1688" t="s">
        <v>315</v>
      </c>
      <c r="AE1688" t="s">
        <v>56</v>
      </c>
      <c r="AF1688" t="s">
        <v>68</v>
      </c>
      <c r="AG1688" t="s">
        <v>316</v>
      </c>
      <c r="AH1688" s="45">
        <v>36495</v>
      </c>
      <c r="AI1688">
        <v>877890</v>
      </c>
      <c r="AK1688" t="s">
        <v>317</v>
      </c>
      <c r="AL1688" t="s">
        <v>318</v>
      </c>
      <c r="AM1688" t="s">
        <v>245</v>
      </c>
    </row>
    <row r="1689" spans="1:39" x14ac:dyDescent="0.3">
      <c r="A1689" s="1">
        <v>43600</v>
      </c>
      <c r="B1689" t="s">
        <v>15</v>
      </c>
      <c r="C1689" t="s">
        <v>246</v>
      </c>
      <c r="D1689">
        <v>400</v>
      </c>
      <c r="E1689">
        <v>2</v>
      </c>
      <c r="F1689">
        <v>95.720000999999996</v>
      </c>
      <c r="G1689">
        <v>96.629997000000003</v>
      </c>
      <c r="H1689">
        <v>95.459998999999996</v>
      </c>
      <c r="I1689">
        <v>96.040001000000004</v>
      </c>
      <c r="J1689">
        <v>95.685912999999999</v>
      </c>
      <c r="K1689">
        <v>1352400</v>
      </c>
      <c r="L1689">
        <v>2.379</v>
      </c>
      <c r="M1689">
        <v>2.2933724896625199E-3</v>
      </c>
      <c r="N1689">
        <v>-1.5497771778040501E-2</v>
      </c>
      <c r="O1689">
        <v>-6.28515367324472E-2</v>
      </c>
      <c r="P1689">
        <v>-8.5907661646932296E-2</v>
      </c>
      <c r="Q1689">
        <v>-9.9027953166395594E-2</v>
      </c>
      <c r="R1689">
        <v>1.0063724926827699E-2</v>
      </c>
      <c r="S1689">
        <v>8.0037344209669802E-3</v>
      </c>
      <c r="T1689">
        <v>8.8891883981966294E-3</v>
      </c>
      <c r="U1689">
        <v>1.0649797868400901E-2</v>
      </c>
      <c r="V1689">
        <v>116.82</v>
      </c>
      <c r="W1689">
        <v>95</v>
      </c>
      <c r="X1689">
        <v>-8.4341160899488496E-2</v>
      </c>
      <c r="Y1689">
        <v>5.8219943882337104E-3</v>
      </c>
      <c r="Z1689">
        <v>0.67232642581046398</v>
      </c>
      <c r="AA1689">
        <v>-1.04005859808124</v>
      </c>
      <c r="AB1689">
        <v>-1.1169176538190699</v>
      </c>
      <c r="AC1689" t="s">
        <v>247</v>
      </c>
      <c r="AD1689" t="s">
        <v>315</v>
      </c>
      <c r="AE1689" t="s">
        <v>56</v>
      </c>
      <c r="AF1689" t="s">
        <v>68</v>
      </c>
      <c r="AG1689" t="s">
        <v>316</v>
      </c>
      <c r="AH1689" s="45">
        <v>36495</v>
      </c>
      <c r="AI1689">
        <v>877890</v>
      </c>
      <c r="AK1689" t="s">
        <v>317</v>
      </c>
      <c r="AL1689" t="s">
        <v>318</v>
      </c>
      <c r="AM1689" t="s">
        <v>245</v>
      </c>
    </row>
    <row r="1690" spans="1:39" x14ac:dyDescent="0.3">
      <c r="A1690" s="1">
        <v>43633</v>
      </c>
      <c r="B1690" t="s">
        <v>15</v>
      </c>
      <c r="C1690" t="s">
        <v>246</v>
      </c>
      <c r="D1690">
        <v>500</v>
      </c>
      <c r="E1690">
        <v>2</v>
      </c>
      <c r="F1690">
        <v>97.160004000000001</v>
      </c>
      <c r="G1690">
        <v>98.330001999999993</v>
      </c>
      <c r="H1690">
        <v>96.910004000000001</v>
      </c>
      <c r="I1690">
        <v>97.110000999999997</v>
      </c>
      <c r="J1690">
        <v>97.110000999999997</v>
      </c>
      <c r="K1690">
        <v>2100600</v>
      </c>
      <c r="L1690">
        <v>2.0859999999999999</v>
      </c>
      <c r="M1690">
        <v>3.3006734112202901E-3</v>
      </c>
      <c r="N1690">
        <v>1.17044992172526E-2</v>
      </c>
      <c r="O1690">
        <v>1.4773278861903501E-2</v>
      </c>
      <c r="P1690">
        <v>-4.1111642607434697E-2</v>
      </c>
      <c r="Q1690">
        <v>-8.5004006262371798E-2</v>
      </c>
      <c r="R1690">
        <v>3.2969093711739598E-3</v>
      </c>
      <c r="S1690">
        <v>6.1127760072618798E-3</v>
      </c>
      <c r="T1690">
        <v>8.2908809092725692E-3</v>
      </c>
      <c r="U1690">
        <v>1.0623547421826101E-2</v>
      </c>
      <c r="V1690">
        <v>116.82</v>
      </c>
      <c r="W1690">
        <v>93.120002999999997</v>
      </c>
      <c r="X1690">
        <v>-8.3469917232435895E-2</v>
      </c>
      <c r="Y1690">
        <v>9.3131563797728401E-4</v>
      </c>
      <c r="Z1690">
        <v>0.66427518959315801</v>
      </c>
      <c r="AA1690">
        <v>-0.72884475228525203</v>
      </c>
      <c r="AB1690">
        <v>-0.77790355036501802</v>
      </c>
      <c r="AC1690" t="s">
        <v>247</v>
      </c>
      <c r="AD1690" t="s">
        <v>315</v>
      </c>
      <c r="AE1690" t="s">
        <v>56</v>
      </c>
      <c r="AF1690" t="s">
        <v>68</v>
      </c>
      <c r="AG1690" t="s">
        <v>316</v>
      </c>
      <c r="AH1690" s="45">
        <v>36495</v>
      </c>
      <c r="AI1690">
        <v>877890</v>
      </c>
      <c r="AK1690" t="s">
        <v>317</v>
      </c>
      <c r="AL1690" t="s">
        <v>318</v>
      </c>
      <c r="AM1690" t="s">
        <v>245</v>
      </c>
    </row>
    <row r="1691" spans="1:39" x14ac:dyDescent="0.3">
      <c r="A1691" s="1">
        <v>43581</v>
      </c>
      <c r="B1691" t="s">
        <v>15</v>
      </c>
      <c r="C1691" t="s">
        <v>246</v>
      </c>
      <c r="D1691">
        <v>200</v>
      </c>
      <c r="E1691">
        <v>3</v>
      </c>
      <c r="F1691">
        <v>99.32</v>
      </c>
      <c r="G1691">
        <v>101.410004</v>
      </c>
      <c r="H1691">
        <v>98.870002999999997</v>
      </c>
      <c r="I1691">
        <v>100.980003</v>
      </c>
      <c r="J1691">
        <v>100.607697</v>
      </c>
      <c r="K1691">
        <v>2180300</v>
      </c>
      <c r="L1691">
        <v>2.5049999999999999</v>
      </c>
      <c r="M1691">
        <v>1.4563887487177799E-2</v>
      </c>
      <c r="N1691">
        <v>8.6528819790942495E-3</v>
      </c>
      <c r="O1691">
        <v>9.8523067762564202E-3</v>
      </c>
      <c r="P1691">
        <v>-1.30195891759666E-2</v>
      </c>
      <c r="Q1691">
        <v>5.1153889742778E-2</v>
      </c>
      <c r="R1691">
        <v>1.0185819596781E-2</v>
      </c>
      <c r="S1691">
        <v>9.8296600107653301E-3</v>
      </c>
      <c r="T1691">
        <v>8.86484577221394E-3</v>
      </c>
      <c r="U1691">
        <v>1.11005447142475E-2</v>
      </c>
      <c r="V1691">
        <v>116.82</v>
      </c>
      <c r="W1691">
        <v>96.809997999999993</v>
      </c>
      <c r="X1691">
        <v>-8.4341160899488496E-2</v>
      </c>
      <c r="Y1691">
        <v>4.6743503443647796E-3</v>
      </c>
      <c r="Z1691">
        <v>0.68813756804413095</v>
      </c>
      <c r="AA1691">
        <v>0.26304350453790998</v>
      </c>
      <c r="AB1691">
        <v>0.17326681612806399</v>
      </c>
      <c r="AC1691" t="s">
        <v>248</v>
      </c>
      <c r="AD1691" t="s">
        <v>315</v>
      </c>
      <c r="AE1691" t="s">
        <v>56</v>
      </c>
      <c r="AF1691" t="s">
        <v>68</v>
      </c>
      <c r="AG1691" t="s">
        <v>316</v>
      </c>
      <c r="AH1691" s="45">
        <v>36495</v>
      </c>
      <c r="AI1691">
        <v>877890</v>
      </c>
      <c r="AK1691" t="s">
        <v>317</v>
      </c>
      <c r="AL1691" t="s">
        <v>318</v>
      </c>
      <c r="AM1691" t="s">
        <v>245</v>
      </c>
    </row>
    <row r="1692" spans="1:39" x14ac:dyDescent="0.3">
      <c r="A1692" s="1">
        <v>43626</v>
      </c>
      <c r="B1692" t="s">
        <v>15</v>
      </c>
      <c r="C1692" t="s">
        <v>246</v>
      </c>
      <c r="D1692">
        <v>200</v>
      </c>
      <c r="E1692">
        <v>3</v>
      </c>
      <c r="F1692">
        <v>96.489998</v>
      </c>
      <c r="G1692">
        <v>96.779999000000004</v>
      </c>
      <c r="H1692">
        <v>95.779999000000004</v>
      </c>
      <c r="I1692">
        <v>95.980002999999996</v>
      </c>
      <c r="J1692">
        <v>95.980002999999996</v>
      </c>
      <c r="K1692">
        <v>1273900</v>
      </c>
      <c r="L1692">
        <v>2.1429999999999998</v>
      </c>
      <c r="M1692">
        <v>1.25106352324568E-3</v>
      </c>
      <c r="N1692">
        <v>3.0086024011801799E-2</v>
      </c>
      <c r="O1692">
        <v>-1.2428992133389501E-2</v>
      </c>
      <c r="P1692">
        <v>-3.8735587419343603E-2</v>
      </c>
      <c r="Q1692">
        <v>-0.11000663098466899</v>
      </c>
      <c r="R1692">
        <v>3.1383973009704402E-3</v>
      </c>
      <c r="S1692">
        <v>7.4637479137120303E-3</v>
      </c>
      <c r="T1692">
        <v>8.4528809458988292E-3</v>
      </c>
      <c r="U1692">
        <v>1.06492001015941E-2</v>
      </c>
      <c r="V1692">
        <v>116.82</v>
      </c>
      <c r="W1692">
        <v>93.120002999999997</v>
      </c>
      <c r="X1692">
        <v>-8.3469917232435895E-2</v>
      </c>
      <c r="Y1692">
        <v>4.6492198743191201E-3</v>
      </c>
      <c r="Z1692">
        <v>0.66545411610885796</v>
      </c>
      <c r="AA1692">
        <v>-0.93248554174322096</v>
      </c>
      <c r="AB1692">
        <v>-1.0015659350206001</v>
      </c>
      <c r="AC1692" t="s">
        <v>248</v>
      </c>
      <c r="AD1692" t="s">
        <v>315</v>
      </c>
      <c r="AE1692" t="s">
        <v>56</v>
      </c>
      <c r="AF1692" t="s">
        <v>68</v>
      </c>
      <c r="AG1692" t="s">
        <v>316</v>
      </c>
      <c r="AH1692" s="45">
        <v>36495</v>
      </c>
      <c r="AI1692">
        <v>877890</v>
      </c>
      <c r="AK1692" t="s">
        <v>317</v>
      </c>
      <c r="AL1692" t="s">
        <v>318</v>
      </c>
      <c r="AM1692" t="s">
        <v>245</v>
      </c>
    </row>
    <row r="1693" spans="1:39" x14ac:dyDescent="0.3">
      <c r="A1693" s="1">
        <v>43629</v>
      </c>
      <c r="B1693" t="s">
        <v>15</v>
      </c>
      <c r="C1693" t="s">
        <v>239</v>
      </c>
      <c r="D1693">
        <v>200</v>
      </c>
      <c r="E1693">
        <v>3</v>
      </c>
      <c r="F1693">
        <v>96.940002000000007</v>
      </c>
      <c r="G1693">
        <v>98.389999000000003</v>
      </c>
      <c r="H1693">
        <v>96.639999000000003</v>
      </c>
      <c r="I1693">
        <v>96.75</v>
      </c>
      <c r="J1693">
        <v>96.75</v>
      </c>
      <c r="K1693">
        <v>1360300</v>
      </c>
      <c r="L1693">
        <v>2.0910000000000002</v>
      </c>
      <c r="M1693">
        <v>2.1728913191436201E-3</v>
      </c>
      <c r="N1693">
        <v>1.4471118106274499E-2</v>
      </c>
      <c r="O1693">
        <v>1.8269745705440502E-2</v>
      </c>
      <c r="P1693">
        <v>-4.5809908741317601E-2</v>
      </c>
      <c r="Q1693">
        <v>-8.6750189567057406E-2</v>
      </c>
      <c r="R1693">
        <v>3.4221088763896901E-3</v>
      </c>
      <c r="S1693">
        <v>6.1636704752431699E-3</v>
      </c>
      <c r="T1693">
        <v>8.3749910648557701E-3</v>
      </c>
      <c r="U1693">
        <v>1.06470053252905E-2</v>
      </c>
      <c r="V1693">
        <v>116.82</v>
      </c>
      <c r="W1693">
        <v>93.120002999999997</v>
      </c>
      <c r="X1693">
        <v>-8.3469917232435895E-2</v>
      </c>
      <c r="Y1693">
        <v>4.0890106107655602E-3</v>
      </c>
      <c r="Z1693">
        <v>0.66583873328288401</v>
      </c>
      <c r="AA1693">
        <v>-0.749189670069208</v>
      </c>
      <c r="AB1693">
        <v>-0.88189481695837502</v>
      </c>
      <c r="AC1693" t="s">
        <v>248</v>
      </c>
      <c r="AD1693" t="s">
        <v>315</v>
      </c>
      <c r="AE1693" t="s">
        <v>56</v>
      </c>
      <c r="AF1693" t="s">
        <v>68</v>
      </c>
      <c r="AG1693" t="s">
        <v>316</v>
      </c>
      <c r="AH1693" s="45">
        <v>36495</v>
      </c>
      <c r="AI1693">
        <v>877890</v>
      </c>
      <c r="AK1693" t="s">
        <v>317</v>
      </c>
      <c r="AL1693" t="s">
        <v>318</v>
      </c>
      <c r="AM1693" t="s">
        <v>245</v>
      </c>
    </row>
    <row r="1694" spans="1:39" x14ac:dyDescent="0.3">
      <c r="A1694" s="1">
        <v>43560</v>
      </c>
      <c r="B1694" t="s">
        <v>15</v>
      </c>
      <c r="C1694" t="s">
        <v>246</v>
      </c>
      <c r="D1694">
        <v>400</v>
      </c>
      <c r="E1694">
        <v>4</v>
      </c>
      <c r="F1694">
        <v>100.33000199999999</v>
      </c>
      <c r="G1694">
        <v>101.389999</v>
      </c>
      <c r="H1694">
        <v>100.010002</v>
      </c>
      <c r="I1694">
        <v>100.980003</v>
      </c>
      <c r="J1694">
        <v>100.607697</v>
      </c>
      <c r="K1694">
        <v>2256700</v>
      </c>
      <c r="L1694">
        <v>2.5009999999999999</v>
      </c>
      <c r="M1694">
        <v>9.6522993672760703E-3</v>
      </c>
      <c r="N1694">
        <v>1.3158081615379499E-2</v>
      </c>
      <c r="O1694">
        <v>-2.25212580901396E-2</v>
      </c>
      <c r="P1694">
        <v>-1.29221314991521E-2</v>
      </c>
      <c r="Q1694">
        <v>9.2049274112110294E-2</v>
      </c>
      <c r="R1694">
        <v>1.7402814296691198E-2</v>
      </c>
      <c r="S1694">
        <v>1.1885443009558299E-2</v>
      </c>
      <c r="T1694">
        <v>1.21135985293227E-2</v>
      </c>
      <c r="U1694">
        <v>1.11465072492572E-2</v>
      </c>
      <c r="V1694">
        <v>116.82</v>
      </c>
      <c r="W1694">
        <v>91.25</v>
      </c>
      <c r="X1694">
        <v>-9.0234552439904706E-2</v>
      </c>
      <c r="Y1694">
        <v>4.62571739556182E-3</v>
      </c>
      <c r="Z1694">
        <v>0.68505293892028196</v>
      </c>
      <c r="AA1694">
        <v>0.71207419554435203</v>
      </c>
      <c r="AB1694">
        <v>0.72764298551926498</v>
      </c>
      <c r="AC1694" t="s">
        <v>249</v>
      </c>
      <c r="AD1694" t="s">
        <v>315</v>
      </c>
      <c r="AE1694" t="s">
        <v>56</v>
      </c>
      <c r="AF1694" t="s">
        <v>68</v>
      </c>
      <c r="AG1694" t="s">
        <v>316</v>
      </c>
      <c r="AH1694" s="45">
        <v>36495</v>
      </c>
      <c r="AI1694">
        <v>877890</v>
      </c>
      <c r="AK1694" t="s">
        <v>317</v>
      </c>
      <c r="AL1694" t="s">
        <v>318</v>
      </c>
      <c r="AM1694" t="s">
        <v>245</v>
      </c>
    </row>
    <row r="1695" spans="1:39" x14ac:dyDescent="0.3">
      <c r="A1695" s="1">
        <v>43594</v>
      </c>
      <c r="B1695" t="s">
        <v>15</v>
      </c>
      <c r="C1695" t="s">
        <v>239</v>
      </c>
      <c r="D1695">
        <v>500</v>
      </c>
      <c r="E1695">
        <v>4</v>
      </c>
      <c r="F1695">
        <v>96.489998</v>
      </c>
      <c r="G1695">
        <v>97.349997999999999</v>
      </c>
      <c r="H1695">
        <v>95.760002</v>
      </c>
      <c r="I1695">
        <v>96.870002999999997</v>
      </c>
      <c r="J1695">
        <v>96.512855999999999</v>
      </c>
      <c r="K1695">
        <v>2079300</v>
      </c>
      <c r="L1695">
        <v>2.4569999999999999</v>
      </c>
      <c r="M1695">
        <v>-6.8926375505013598E-3</v>
      </c>
      <c r="N1695">
        <v>-2.4271941708879401E-2</v>
      </c>
      <c r="O1695">
        <v>-4.1057299627221398E-2</v>
      </c>
      <c r="P1695">
        <v>-7.8349562662980002E-2</v>
      </c>
      <c r="Q1695">
        <v>-9.5562364990704099E-2</v>
      </c>
      <c r="R1695">
        <v>4.0315041458069698E-3</v>
      </c>
      <c r="S1695">
        <v>7.1990388293913903E-3</v>
      </c>
      <c r="T1695">
        <v>8.5823434129763208E-3</v>
      </c>
      <c r="U1695">
        <v>1.0597906338482E-2</v>
      </c>
      <c r="V1695">
        <v>116.82</v>
      </c>
      <c r="W1695">
        <v>95.760002</v>
      </c>
      <c r="X1695">
        <v>-8.4341160899488496E-2</v>
      </c>
      <c r="Y1695">
        <v>-3.0259986019249502E-3</v>
      </c>
      <c r="Z1695">
        <v>0.66792840368062101</v>
      </c>
      <c r="AA1695">
        <v>-1.0805353219863201</v>
      </c>
      <c r="AB1695">
        <v>-0.872911595825825</v>
      </c>
      <c r="AC1695" t="s">
        <v>249</v>
      </c>
      <c r="AD1695" t="s">
        <v>315</v>
      </c>
      <c r="AE1695" t="s">
        <v>56</v>
      </c>
      <c r="AF1695" t="s">
        <v>68</v>
      </c>
      <c r="AG1695" t="s">
        <v>316</v>
      </c>
      <c r="AH1695" s="45">
        <v>36495</v>
      </c>
      <c r="AI1695">
        <v>877890</v>
      </c>
      <c r="AK1695" t="s">
        <v>317</v>
      </c>
      <c r="AL1695" t="s">
        <v>318</v>
      </c>
      <c r="AM1695" t="s">
        <v>245</v>
      </c>
    </row>
    <row r="1696" spans="1:39" x14ac:dyDescent="0.3">
      <c r="A1696" s="1">
        <v>43626</v>
      </c>
      <c r="B1696" t="s">
        <v>15</v>
      </c>
      <c r="C1696" t="s">
        <v>246</v>
      </c>
      <c r="D1696">
        <v>100</v>
      </c>
      <c r="E1696">
        <v>4</v>
      </c>
      <c r="F1696">
        <v>96.489998</v>
      </c>
      <c r="G1696">
        <v>96.779999000000004</v>
      </c>
      <c r="H1696">
        <v>95.779999000000004</v>
      </c>
      <c r="I1696">
        <v>95.980002999999996</v>
      </c>
      <c r="J1696">
        <v>95.980002999999996</v>
      </c>
      <c r="K1696">
        <v>1273900</v>
      </c>
      <c r="L1696">
        <v>2.1429999999999998</v>
      </c>
      <c r="M1696">
        <v>1.25106352324568E-3</v>
      </c>
      <c r="N1696">
        <v>3.0086024011801799E-2</v>
      </c>
      <c r="O1696">
        <v>-1.2428992133389501E-2</v>
      </c>
      <c r="P1696">
        <v>-3.8735587419343603E-2</v>
      </c>
      <c r="Q1696">
        <v>-0.11000663098466899</v>
      </c>
      <c r="R1696">
        <v>3.1383973009704402E-3</v>
      </c>
      <c r="S1696">
        <v>7.4637479137120303E-3</v>
      </c>
      <c r="T1696">
        <v>8.4528809458988292E-3</v>
      </c>
      <c r="U1696">
        <v>1.06492001015941E-2</v>
      </c>
      <c r="V1696">
        <v>116.82</v>
      </c>
      <c r="W1696">
        <v>93.120002999999997</v>
      </c>
      <c r="X1696">
        <v>-8.3469917232435895E-2</v>
      </c>
      <c r="Y1696">
        <v>4.6492198743191201E-3</v>
      </c>
      <c r="Z1696">
        <v>0.66545411610885796</v>
      </c>
      <c r="AA1696">
        <v>-0.93248554174322096</v>
      </c>
      <c r="AB1696">
        <v>-1.0015659350206001</v>
      </c>
      <c r="AC1696" t="s">
        <v>249</v>
      </c>
      <c r="AD1696" t="s">
        <v>315</v>
      </c>
      <c r="AE1696" t="s">
        <v>56</v>
      </c>
      <c r="AF1696" t="s">
        <v>68</v>
      </c>
      <c r="AG1696" t="s">
        <v>316</v>
      </c>
      <c r="AH1696" s="45">
        <v>36495</v>
      </c>
      <c r="AI1696">
        <v>877890</v>
      </c>
      <c r="AK1696" t="s">
        <v>317</v>
      </c>
      <c r="AL1696" t="s">
        <v>318</v>
      </c>
      <c r="AM1696" t="s">
        <v>245</v>
      </c>
    </row>
    <row r="1697" spans="1:39" x14ac:dyDescent="0.3">
      <c r="A1697" s="1">
        <v>43637</v>
      </c>
      <c r="B1697" t="s">
        <v>15</v>
      </c>
      <c r="C1697" t="s">
        <v>239</v>
      </c>
      <c r="D1697">
        <v>200</v>
      </c>
      <c r="E1697">
        <v>4</v>
      </c>
      <c r="F1697">
        <v>99.629997000000003</v>
      </c>
      <c r="G1697">
        <v>100</v>
      </c>
      <c r="H1697">
        <v>99.110000999999997</v>
      </c>
      <c r="I1697">
        <v>99.790001000000004</v>
      </c>
      <c r="J1697">
        <v>99.790001000000004</v>
      </c>
      <c r="K1697">
        <v>3040200</v>
      </c>
      <c r="L1697">
        <v>2.0680000000000001</v>
      </c>
      <c r="M1697">
        <v>4.1171319302516097E-3</v>
      </c>
      <c r="N1697">
        <v>3.05242944246223E-2</v>
      </c>
      <c r="O1697">
        <v>4.59614540723908E-2</v>
      </c>
      <c r="P1697">
        <v>-2.99794676814857E-3</v>
      </c>
      <c r="Q1697">
        <v>-7.4858950595483698E-2</v>
      </c>
      <c r="R1697">
        <v>3.7729939197682599E-3</v>
      </c>
      <c r="S1697">
        <v>5.92411636800256E-3</v>
      </c>
      <c r="T1697">
        <v>8.1875104548029196E-3</v>
      </c>
      <c r="U1697">
        <v>1.0649404502364601E-2</v>
      </c>
      <c r="V1697">
        <v>116.82</v>
      </c>
      <c r="W1697">
        <v>93.120002999999997</v>
      </c>
      <c r="X1697">
        <v>-8.3469917232435895E-2</v>
      </c>
      <c r="Y1697">
        <v>-1.26001638019446E-3</v>
      </c>
      <c r="Z1697">
        <v>0.66741998472014497</v>
      </c>
      <c r="AA1697">
        <v>-0.646562578793482</v>
      </c>
      <c r="AB1697">
        <v>-0.67044582103152295</v>
      </c>
      <c r="AC1697" t="s">
        <v>249</v>
      </c>
      <c r="AD1697" t="s">
        <v>315</v>
      </c>
      <c r="AE1697" t="s">
        <v>56</v>
      </c>
      <c r="AF1697" t="s">
        <v>68</v>
      </c>
      <c r="AG1697" t="s">
        <v>316</v>
      </c>
      <c r="AH1697" s="45">
        <v>36495</v>
      </c>
      <c r="AI1697">
        <v>877890</v>
      </c>
      <c r="AK1697" t="s">
        <v>317</v>
      </c>
      <c r="AL1697" t="s">
        <v>318</v>
      </c>
      <c r="AM1697" t="s">
        <v>245</v>
      </c>
    </row>
    <row r="1698" spans="1:39" x14ac:dyDescent="0.3">
      <c r="A1698" s="1">
        <v>43640</v>
      </c>
      <c r="B1698" t="s">
        <v>15</v>
      </c>
      <c r="C1698" t="s">
        <v>239</v>
      </c>
      <c r="D1698">
        <v>100</v>
      </c>
      <c r="E1698">
        <v>4</v>
      </c>
      <c r="F1698">
        <v>100</v>
      </c>
      <c r="G1698">
        <v>100.370003</v>
      </c>
      <c r="H1698">
        <v>99.449996999999996</v>
      </c>
      <c r="I1698">
        <v>99.580001999999993</v>
      </c>
      <c r="J1698">
        <v>99.580001999999993</v>
      </c>
      <c r="K1698">
        <v>1574000</v>
      </c>
      <c r="L1698">
        <v>2.0209999999999999</v>
      </c>
      <c r="M1698">
        <v>-2.1066266188745101E-3</v>
      </c>
      <c r="N1698">
        <v>2.5116994394527501E-2</v>
      </c>
      <c r="O1698">
        <v>3.89536775163771E-2</v>
      </c>
      <c r="P1698">
        <v>8.5256455852849907E-3</v>
      </c>
      <c r="Q1698">
        <v>-6.2784874320139697E-2</v>
      </c>
      <c r="R1698">
        <v>5.2597336377307796E-3</v>
      </c>
      <c r="S1698">
        <v>5.9540435292999598E-3</v>
      </c>
      <c r="T1698">
        <v>8.0058791036840098E-3</v>
      </c>
      <c r="U1698">
        <v>1.06137932414194E-2</v>
      </c>
      <c r="V1698">
        <v>116.82</v>
      </c>
      <c r="W1698">
        <v>93.120002999999997</v>
      </c>
      <c r="X1698">
        <v>-8.3469917232435895E-2</v>
      </c>
      <c r="Y1698">
        <v>-1.73338836506086E-3</v>
      </c>
      <c r="Z1698">
        <v>0.66480357518543398</v>
      </c>
      <c r="AA1698">
        <v>-0.55961939594203503</v>
      </c>
      <c r="AB1698">
        <v>-0.63660074976287995</v>
      </c>
      <c r="AC1698" t="s">
        <v>249</v>
      </c>
      <c r="AD1698" t="s">
        <v>315</v>
      </c>
      <c r="AE1698" t="s">
        <v>56</v>
      </c>
      <c r="AF1698" t="s">
        <v>68</v>
      </c>
      <c r="AG1698" t="s">
        <v>316</v>
      </c>
      <c r="AH1698" s="45">
        <v>36495</v>
      </c>
      <c r="AI1698">
        <v>877890</v>
      </c>
      <c r="AK1698" t="s">
        <v>317</v>
      </c>
      <c r="AL1698" t="s">
        <v>318</v>
      </c>
      <c r="AM1698" t="s">
        <v>245</v>
      </c>
    </row>
    <row r="1699" spans="1:39" x14ac:dyDescent="0.3">
      <c r="A1699" s="1">
        <v>43567</v>
      </c>
      <c r="B1699" t="s">
        <v>15</v>
      </c>
      <c r="C1699" t="s">
        <v>239</v>
      </c>
      <c r="D1699">
        <v>400</v>
      </c>
      <c r="E1699">
        <v>5</v>
      </c>
      <c r="F1699">
        <v>102</v>
      </c>
      <c r="G1699">
        <v>102.83000199999999</v>
      </c>
      <c r="H1699">
        <v>101.260002</v>
      </c>
      <c r="I1699">
        <v>102.269997</v>
      </c>
      <c r="J1699">
        <v>101.892937</v>
      </c>
      <c r="K1699">
        <v>1337800</v>
      </c>
      <c r="L1699">
        <v>2.56</v>
      </c>
      <c r="M1699">
        <v>3.5262379617212701E-3</v>
      </c>
      <c r="N1699">
        <v>1.2693859101186601E-2</v>
      </c>
      <c r="O1699">
        <v>1.6861827119389699E-2</v>
      </c>
      <c r="P1699">
        <v>-3.3759533711316403E-2</v>
      </c>
      <c r="Q1699">
        <v>8.5090594294850205E-2</v>
      </c>
      <c r="R1699">
        <v>1.8586108568024299E-3</v>
      </c>
      <c r="S1699">
        <v>1.0186596485811999E-2</v>
      </c>
      <c r="T1699">
        <v>1.1956376317189999E-2</v>
      </c>
      <c r="U1699">
        <v>1.10873043448294E-2</v>
      </c>
      <c r="V1699">
        <v>116.82</v>
      </c>
      <c r="W1699">
        <v>93.910004000000001</v>
      </c>
      <c r="X1699">
        <v>-9.0234552439904706E-2</v>
      </c>
      <c r="Y1699">
        <v>6.5875784763498903E-3</v>
      </c>
      <c r="Z1699">
        <v>0.686473923825899</v>
      </c>
      <c r="AA1699">
        <v>0.629226596458206</v>
      </c>
      <c r="AB1699">
        <v>0.72854690898304497</v>
      </c>
      <c r="AC1699" t="s">
        <v>250</v>
      </c>
      <c r="AD1699" t="s">
        <v>315</v>
      </c>
      <c r="AE1699" t="s">
        <v>56</v>
      </c>
      <c r="AF1699" t="s">
        <v>68</v>
      </c>
      <c r="AG1699" t="s">
        <v>316</v>
      </c>
      <c r="AH1699" s="45">
        <v>36495</v>
      </c>
      <c r="AI1699">
        <v>877890</v>
      </c>
      <c r="AK1699" t="s">
        <v>317</v>
      </c>
      <c r="AL1699" t="s">
        <v>318</v>
      </c>
      <c r="AM1699" t="s">
        <v>245</v>
      </c>
    </row>
    <row r="1700" spans="1:39" x14ac:dyDescent="0.3">
      <c r="A1700" s="1">
        <v>43578</v>
      </c>
      <c r="B1700" t="s">
        <v>15</v>
      </c>
      <c r="C1700" t="s">
        <v>246</v>
      </c>
      <c r="D1700">
        <v>200</v>
      </c>
      <c r="E1700">
        <v>5</v>
      </c>
      <c r="F1700">
        <v>100.18</v>
      </c>
      <c r="G1700">
        <v>101.519997</v>
      </c>
      <c r="H1700">
        <v>99.919997999999893</v>
      </c>
      <c r="I1700">
        <v>100.879997</v>
      </c>
      <c r="J1700">
        <v>100.508064</v>
      </c>
      <c r="K1700">
        <v>2303800</v>
      </c>
      <c r="L1700">
        <v>2.57</v>
      </c>
      <c r="M1700">
        <v>1.0262677256406E-2</v>
      </c>
      <c r="N1700">
        <v>-1.3489133438624E-2</v>
      </c>
      <c r="O1700">
        <v>-8.0955548513160693E-3</v>
      </c>
      <c r="P1700">
        <v>-6.7128606992008399E-2</v>
      </c>
      <c r="Q1700">
        <v>5.0266690534771098E-2</v>
      </c>
      <c r="R1700">
        <v>9.2244156156437093E-3</v>
      </c>
      <c r="S1700">
        <v>1.00683865622918E-2</v>
      </c>
      <c r="T1700">
        <v>1.1870172436644601E-2</v>
      </c>
      <c r="U1700">
        <v>1.10510518138878E-2</v>
      </c>
      <c r="V1700">
        <v>116.82</v>
      </c>
      <c r="W1700">
        <v>93.910004000000001</v>
      </c>
      <c r="X1700">
        <v>-9.0234552439904706E-2</v>
      </c>
      <c r="Y1700">
        <v>8.8023511954049196E-3</v>
      </c>
      <c r="Z1700">
        <v>0.68215486129689495</v>
      </c>
      <c r="AA1700">
        <v>0.25141961516225902</v>
      </c>
      <c r="AB1700">
        <v>0.16458582405234301</v>
      </c>
      <c r="AC1700" t="s">
        <v>250</v>
      </c>
      <c r="AD1700" t="s">
        <v>315</v>
      </c>
      <c r="AE1700" t="s">
        <v>56</v>
      </c>
      <c r="AF1700" t="s">
        <v>68</v>
      </c>
      <c r="AG1700" t="s">
        <v>316</v>
      </c>
      <c r="AH1700" s="45">
        <v>36495</v>
      </c>
      <c r="AI1700">
        <v>877890</v>
      </c>
      <c r="AK1700" t="s">
        <v>317</v>
      </c>
      <c r="AL1700" t="s">
        <v>318</v>
      </c>
      <c r="AM1700" t="s">
        <v>245</v>
      </c>
    </row>
    <row r="1701" spans="1:39" x14ac:dyDescent="0.3">
      <c r="A1701" s="1">
        <v>43599</v>
      </c>
      <c r="B1701" t="s">
        <v>15</v>
      </c>
      <c r="C1701" t="s">
        <v>246</v>
      </c>
      <c r="D1701">
        <v>1000</v>
      </c>
      <c r="E1701">
        <v>5</v>
      </c>
      <c r="F1701">
        <v>95.639999000000003</v>
      </c>
      <c r="G1701">
        <v>96.589995999999999</v>
      </c>
      <c r="H1701">
        <v>95.379997000000003</v>
      </c>
      <c r="I1701">
        <v>95.82</v>
      </c>
      <c r="J1701">
        <v>95.466720999999893</v>
      </c>
      <c r="K1701">
        <v>1673500</v>
      </c>
      <c r="L1701">
        <v>2.419</v>
      </c>
      <c r="M1701">
        <v>4.9171293478463404E-3</v>
      </c>
      <c r="N1701">
        <v>-1.7791144267703101E-2</v>
      </c>
      <c r="O1701">
        <v>-6.1618671260388599E-2</v>
      </c>
      <c r="P1701">
        <v>-9.2287562210076599E-2</v>
      </c>
      <c r="Q1701">
        <v>-0.108137217618688</v>
      </c>
      <c r="R1701">
        <v>9.8054309362347707E-3</v>
      </c>
      <c r="S1701">
        <v>8.0457178298704492E-3</v>
      </c>
      <c r="T1701">
        <v>8.88319380684305E-3</v>
      </c>
      <c r="U1701">
        <v>1.06561010897725E-2</v>
      </c>
      <c r="V1701">
        <v>116.82</v>
      </c>
      <c r="W1701">
        <v>95</v>
      </c>
      <c r="X1701">
        <v>-8.4341160899488496E-2</v>
      </c>
      <c r="Y1701">
        <v>7.98398755130913E-3</v>
      </c>
      <c r="Z1701">
        <v>0.67238174136620898</v>
      </c>
      <c r="AA1701">
        <v>-1.1358813744227301</v>
      </c>
      <c r="AB1701">
        <v>-1.1041300850873099</v>
      </c>
      <c r="AC1701" t="s">
        <v>250</v>
      </c>
      <c r="AD1701" t="s">
        <v>315</v>
      </c>
      <c r="AE1701" t="s">
        <v>56</v>
      </c>
      <c r="AF1701" t="s">
        <v>68</v>
      </c>
      <c r="AG1701" t="s">
        <v>316</v>
      </c>
      <c r="AH1701" s="45">
        <v>36495</v>
      </c>
      <c r="AI1701">
        <v>877890</v>
      </c>
      <c r="AK1701" t="s">
        <v>317</v>
      </c>
      <c r="AL1701" t="s">
        <v>318</v>
      </c>
      <c r="AM1701" t="s">
        <v>245</v>
      </c>
    </row>
    <row r="1702" spans="1:39" x14ac:dyDescent="0.3">
      <c r="A1702" s="1">
        <v>43623</v>
      </c>
      <c r="B1702" t="s">
        <v>15</v>
      </c>
      <c r="C1702" t="s">
        <v>239</v>
      </c>
      <c r="D1702">
        <v>300</v>
      </c>
      <c r="E1702">
        <v>5</v>
      </c>
      <c r="F1702">
        <v>95.809997999999993</v>
      </c>
      <c r="G1702">
        <v>96.529999000000004</v>
      </c>
      <c r="H1702">
        <v>95.550003000000004</v>
      </c>
      <c r="I1702">
        <v>95.860000999999997</v>
      </c>
      <c r="J1702">
        <v>95.860000999999997</v>
      </c>
      <c r="K1702">
        <v>1202700</v>
      </c>
      <c r="L1702">
        <v>2.0840000000000001</v>
      </c>
      <c r="M1702">
        <v>5.2295903597483102E-3</v>
      </c>
      <c r="N1702">
        <v>2.2011889389065901E-2</v>
      </c>
      <c r="O1702">
        <v>-1.3680055656635199E-2</v>
      </c>
      <c r="P1702">
        <v>-3.8387701279581403E-2</v>
      </c>
      <c r="Q1702">
        <v>-0.120178632727844</v>
      </c>
      <c r="R1702">
        <v>6.4906933958726303E-3</v>
      </c>
      <c r="S1702">
        <v>7.4540123442150899E-3</v>
      </c>
      <c r="T1702">
        <v>8.4542330729034092E-3</v>
      </c>
      <c r="U1702">
        <v>1.06620482874206E-2</v>
      </c>
      <c r="V1702">
        <v>116.82</v>
      </c>
      <c r="W1702">
        <v>93.120002999999997</v>
      </c>
      <c r="X1702">
        <v>-8.3469917232435895E-2</v>
      </c>
      <c r="Y1702">
        <v>1.0442979367750601E-2</v>
      </c>
      <c r="Z1702">
        <v>0.66599047470734996</v>
      </c>
      <c r="AA1702">
        <v>-1.008530809449</v>
      </c>
      <c r="AB1702">
        <v>-1.0173789297845801</v>
      </c>
      <c r="AC1702" t="s">
        <v>250</v>
      </c>
      <c r="AD1702" t="s">
        <v>315</v>
      </c>
      <c r="AE1702" t="s">
        <v>56</v>
      </c>
      <c r="AF1702" t="s">
        <v>68</v>
      </c>
      <c r="AG1702" t="s">
        <v>316</v>
      </c>
      <c r="AH1702" s="45">
        <v>36495</v>
      </c>
      <c r="AI1702">
        <v>877890</v>
      </c>
      <c r="AK1702" t="s">
        <v>317</v>
      </c>
      <c r="AL1702" t="s">
        <v>318</v>
      </c>
      <c r="AM1702" t="s">
        <v>245</v>
      </c>
    </row>
    <row r="1703" spans="1:39" x14ac:dyDescent="0.3">
      <c r="A1703" s="1">
        <v>43628</v>
      </c>
      <c r="B1703" t="s">
        <v>15</v>
      </c>
      <c r="C1703" t="s">
        <v>246</v>
      </c>
      <c r="D1703">
        <v>200</v>
      </c>
      <c r="E1703">
        <v>5</v>
      </c>
      <c r="F1703">
        <v>95.599997999999999</v>
      </c>
      <c r="G1703">
        <v>96.900002000000001</v>
      </c>
      <c r="H1703">
        <v>94.5</v>
      </c>
      <c r="I1703">
        <v>96.540001000000004</v>
      </c>
      <c r="J1703">
        <v>96.540001000000004</v>
      </c>
      <c r="K1703">
        <v>1541100</v>
      </c>
      <c r="L1703">
        <v>2.1269999999999998</v>
      </c>
      <c r="M1703">
        <v>7.2773479598361498E-3</v>
      </c>
      <c r="N1703">
        <v>2.0511382228898201E-2</v>
      </c>
      <c r="O1703">
        <v>-3.0167005866255201E-3</v>
      </c>
      <c r="P1703">
        <v>-3.7103357064269399E-2</v>
      </c>
      <c r="Q1703">
        <v>-9.3602136828952201E-2</v>
      </c>
      <c r="R1703">
        <v>4.1023491420904799E-3</v>
      </c>
      <c r="S1703">
        <v>7.4743127067029101E-3</v>
      </c>
      <c r="T1703">
        <v>8.4945987049623098E-3</v>
      </c>
      <c r="U1703">
        <v>1.06493004467935E-2</v>
      </c>
      <c r="V1703">
        <v>116.82</v>
      </c>
      <c r="W1703">
        <v>93.120002999999997</v>
      </c>
      <c r="X1703">
        <v>-8.3469917232435895E-2</v>
      </c>
      <c r="Y1703">
        <v>-2.0396578921351798E-3</v>
      </c>
      <c r="Z1703">
        <v>0.66548884990450197</v>
      </c>
      <c r="AA1703">
        <v>-0.80410356518122295</v>
      </c>
      <c r="AB1703">
        <v>-0.93767937543241497</v>
      </c>
      <c r="AC1703" t="s">
        <v>250</v>
      </c>
      <c r="AD1703" t="s">
        <v>315</v>
      </c>
      <c r="AE1703" t="s">
        <v>56</v>
      </c>
      <c r="AF1703" t="s">
        <v>68</v>
      </c>
      <c r="AG1703" t="s">
        <v>316</v>
      </c>
      <c r="AH1703" s="45">
        <v>36495</v>
      </c>
      <c r="AI1703">
        <v>877890</v>
      </c>
      <c r="AK1703" t="s">
        <v>317</v>
      </c>
      <c r="AL1703" t="s">
        <v>318</v>
      </c>
      <c r="AM1703" t="s">
        <v>245</v>
      </c>
    </row>
    <row r="1704" spans="1:39" x14ac:dyDescent="0.3">
      <c r="A1704" s="1">
        <v>43578</v>
      </c>
      <c r="B1704" t="s">
        <v>15</v>
      </c>
      <c r="C1704" t="s">
        <v>246</v>
      </c>
      <c r="D1704">
        <v>900</v>
      </c>
      <c r="E1704">
        <v>6</v>
      </c>
      <c r="F1704">
        <v>100.18</v>
      </c>
      <c r="G1704">
        <v>101.519997</v>
      </c>
      <c r="H1704">
        <v>99.919997999999893</v>
      </c>
      <c r="I1704">
        <v>100.879997</v>
      </c>
      <c r="J1704">
        <v>100.508064</v>
      </c>
      <c r="K1704">
        <v>2303800</v>
      </c>
      <c r="L1704">
        <v>2.57</v>
      </c>
      <c r="M1704">
        <v>1.0262677256406E-2</v>
      </c>
      <c r="N1704">
        <v>-1.3489133438624E-2</v>
      </c>
      <c r="O1704">
        <v>-8.0955548513160693E-3</v>
      </c>
      <c r="P1704">
        <v>-6.7128606992008399E-2</v>
      </c>
      <c r="Q1704">
        <v>5.0266690534771098E-2</v>
      </c>
      <c r="R1704">
        <v>9.2244156156437093E-3</v>
      </c>
      <c r="S1704">
        <v>1.00683865622918E-2</v>
      </c>
      <c r="T1704">
        <v>1.1870172436644601E-2</v>
      </c>
      <c r="U1704">
        <v>1.10510518138878E-2</v>
      </c>
      <c r="V1704">
        <v>116.82</v>
      </c>
      <c r="W1704">
        <v>93.910004000000001</v>
      </c>
      <c r="X1704">
        <v>-9.0234552439904706E-2</v>
      </c>
      <c r="Y1704">
        <v>8.8023511954049196E-3</v>
      </c>
      <c r="Z1704">
        <v>0.68215486129689495</v>
      </c>
      <c r="AA1704">
        <v>0.25141961516225902</v>
      </c>
      <c r="AB1704">
        <v>0.16458582405234301</v>
      </c>
      <c r="AC1704" t="s">
        <v>251</v>
      </c>
      <c r="AD1704" t="s">
        <v>315</v>
      </c>
      <c r="AE1704" t="s">
        <v>56</v>
      </c>
      <c r="AF1704" t="s">
        <v>68</v>
      </c>
      <c r="AG1704" t="s">
        <v>316</v>
      </c>
      <c r="AH1704" s="45">
        <v>36495</v>
      </c>
      <c r="AI1704">
        <v>877890</v>
      </c>
      <c r="AK1704" t="s">
        <v>317</v>
      </c>
      <c r="AL1704" t="s">
        <v>318</v>
      </c>
      <c r="AM1704" t="s">
        <v>245</v>
      </c>
    </row>
    <row r="1705" spans="1:39" x14ac:dyDescent="0.3">
      <c r="A1705" s="1">
        <v>43588</v>
      </c>
      <c r="B1705" t="s">
        <v>15</v>
      </c>
      <c r="C1705" t="s">
        <v>239</v>
      </c>
      <c r="D1705">
        <v>100</v>
      </c>
      <c r="E1705">
        <v>6</v>
      </c>
      <c r="F1705">
        <v>99.459998999999996</v>
      </c>
      <c r="G1705">
        <v>99.889999000000003</v>
      </c>
      <c r="H1705">
        <v>98.660004000000001</v>
      </c>
      <c r="I1705">
        <v>99.150002000000001</v>
      </c>
      <c r="J1705">
        <v>98.784447</v>
      </c>
      <c r="K1705">
        <v>1248800</v>
      </c>
      <c r="L1705">
        <v>2.5310000000000001</v>
      </c>
      <c r="M1705">
        <v>-1.0079906445719399E-3</v>
      </c>
      <c r="N1705">
        <v>-1.8288592339413899E-2</v>
      </c>
      <c r="O1705">
        <v>-9.8354078753887502E-3</v>
      </c>
      <c r="P1705">
        <v>-4.2352636501075597E-2</v>
      </c>
      <c r="Q1705">
        <v>-4.5088520215199497E-2</v>
      </c>
      <c r="R1705">
        <v>6.6290162837310601E-3</v>
      </c>
      <c r="S1705">
        <v>1.02482816759007E-2</v>
      </c>
      <c r="T1705">
        <v>8.7376378352969492E-3</v>
      </c>
      <c r="U1705">
        <v>1.0613598336846299E-2</v>
      </c>
      <c r="V1705">
        <v>116.82</v>
      </c>
      <c r="W1705">
        <v>96.809997999999993</v>
      </c>
      <c r="X1705">
        <v>-8.4341160899488496E-2</v>
      </c>
      <c r="Y1705">
        <v>9.5921274614703799E-3</v>
      </c>
      <c r="Z1705">
        <v>0.66723032294974205</v>
      </c>
      <c r="AA1705">
        <v>-0.67051367742188905</v>
      </c>
      <c r="AB1705">
        <v>-0.47650030341115601</v>
      </c>
      <c r="AC1705" t="s">
        <v>251</v>
      </c>
      <c r="AD1705" t="s">
        <v>315</v>
      </c>
      <c r="AE1705" t="s">
        <v>56</v>
      </c>
      <c r="AF1705" t="s">
        <v>68</v>
      </c>
      <c r="AG1705" t="s">
        <v>316</v>
      </c>
      <c r="AH1705" s="45">
        <v>36495</v>
      </c>
      <c r="AI1705">
        <v>877890</v>
      </c>
      <c r="AK1705" t="s">
        <v>317</v>
      </c>
      <c r="AL1705" t="s">
        <v>318</v>
      </c>
      <c r="AM1705" t="s">
        <v>245</v>
      </c>
    </row>
    <row r="1706" spans="1:39" x14ac:dyDescent="0.3">
      <c r="A1706" s="1">
        <v>43594</v>
      </c>
      <c r="B1706" t="s">
        <v>15</v>
      </c>
      <c r="C1706" t="s">
        <v>246</v>
      </c>
      <c r="D1706">
        <v>200</v>
      </c>
      <c r="E1706">
        <v>6</v>
      </c>
      <c r="F1706">
        <v>96.489998</v>
      </c>
      <c r="G1706">
        <v>97.349997999999999</v>
      </c>
      <c r="H1706">
        <v>95.760002</v>
      </c>
      <c r="I1706">
        <v>96.870002999999997</v>
      </c>
      <c r="J1706">
        <v>96.512855999999999</v>
      </c>
      <c r="K1706">
        <v>2079300</v>
      </c>
      <c r="L1706">
        <v>2.4569999999999999</v>
      </c>
      <c r="M1706">
        <v>-6.8926375505013598E-3</v>
      </c>
      <c r="N1706">
        <v>-2.4271941708879401E-2</v>
      </c>
      <c r="O1706">
        <v>-4.1057299627221398E-2</v>
      </c>
      <c r="P1706">
        <v>-7.8349562662980002E-2</v>
      </c>
      <c r="Q1706">
        <v>-9.5562364990704099E-2</v>
      </c>
      <c r="R1706">
        <v>4.0315041458069698E-3</v>
      </c>
      <c r="S1706">
        <v>7.1990388293913903E-3</v>
      </c>
      <c r="T1706">
        <v>8.5823434129763208E-3</v>
      </c>
      <c r="U1706">
        <v>1.0597906338482E-2</v>
      </c>
      <c r="V1706">
        <v>116.82</v>
      </c>
      <c r="W1706">
        <v>95.760002</v>
      </c>
      <c r="X1706">
        <v>-8.4341160899488496E-2</v>
      </c>
      <c r="Y1706">
        <v>-3.0259986019249502E-3</v>
      </c>
      <c r="Z1706">
        <v>0.66792840368062101</v>
      </c>
      <c r="AA1706">
        <v>-1.0805353219863201</v>
      </c>
      <c r="AB1706">
        <v>-0.872911595825825</v>
      </c>
      <c r="AC1706" t="s">
        <v>251</v>
      </c>
      <c r="AD1706" t="s">
        <v>315</v>
      </c>
      <c r="AE1706" t="s">
        <v>56</v>
      </c>
      <c r="AF1706" t="s">
        <v>68</v>
      </c>
      <c r="AG1706" t="s">
        <v>316</v>
      </c>
      <c r="AH1706" s="45">
        <v>36495</v>
      </c>
      <c r="AI1706">
        <v>877890</v>
      </c>
      <c r="AK1706" t="s">
        <v>317</v>
      </c>
      <c r="AL1706" t="s">
        <v>318</v>
      </c>
      <c r="AM1706" t="s">
        <v>245</v>
      </c>
    </row>
    <row r="1707" spans="1:39" x14ac:dyDescent="0.3">
      <c r="A1707" s="1">
        <v>43609</v>
      </c>
      <c r="B1707" t="s">
        <v>15</v>
      </c>
      <c r="C1707" t="s">
        <v>246</v>
      </c>
      <c r="D1707">
        <v>300</v>
      </c>
      <c r="E1707">
        <v>6</v>
      </c>
      <c r="F1707">
        <v>95.669997999999893</v>
      </c>
      <c r="G1707">
        <v>95.800003000000004</v>
      </c>
      <c r="H1707">
        <v>93.989998</v>
      </c>
      <c r="I1707">
        <v>94.650002000000001</v>
      </c>
      <c r="J1707">
        <v>94.301032999999904</v>
      </c>
      <c r="K1707">
        <v>1347800</v>
      </c>
      <c r="L1707">
        <v>2.3239999999999998</v>
      </c>
      <c r="M1707">
        <v>-5.6890264869940898E-3</v>
      </c>
      <c r="N1707">
        <v>-1.20768802235348E-2</v>
      </c>
      <c r="O1707">
        <v>-5.9573790705152799E-2</v>
      </c>
      <c r="P1707">
        <v>-0.10485765880452</v>
      </c>
      <c r="Q1707">
        <v>-0.11182540454828201</v>
      </c>
      <c r="R1707">
        <v>7.4257231635958404E-3</v>
      </c>
      <c r="S1707">
        <v>7.9169169223546193E-3</v>
      </c>
      <c r="T1707">
        <v>8.9376373638958909E-3</v>
      </c>
      <c r="U1707">
        <v>1.06802398952669E-2</v>
      </c>
      <c r="V1707">
        <v>116.82</v>
      </c>
      <c r="W1707">
        <v>93.989998</v>
      </c>
      <c r="X1707">
        <v>-8.4341160899488496E-2</v>
      </c>
      <c r="Y1707">
        <v>1.3526439988342199E-3</v>
      </c>
      <c r="Z1707">
        <v>0.67406890454466295</v>
      </c>
      <c r="AA1707">
        <v>-1.0555931202961999</v>
      </c>
      <c r="AB1707">
        <v>-0.96057991475260196</v>
      </c>
      <c r="AC1707" t="s">
        <v>251</v>
      </c>
      <c r="AD1707" t="s">
        <v>315</v>
      </c>
      <c r="AE1707" t="s">
        <v>56</v>
      </c>
      <c r="AF1707" t="s">
        <v>68</v>
      </c>
      <c r="AG1707" t="s">
        <v>316</v>
      </c>
      <c r="AH1707" s="45">
        <v>36495</v>
      </c>
      <c r="AI1707">
        <v>877890</v>
      </c>
      <c r="AK1707" t="s">
        <v>317</v>
      </c>
      <c r="AL1707" t="s">
        <v>318</v>
      </c>
      <c r="AM1707" t="s">
        <v>245</v>
      </c>
    </row>
    <row r="1708" spans="1:39" x14ac:dyDescent="0.3">
      <c r="A1708" s="1">
        <v>43643</v>
      </c>
      <c r="B1708" t="s">
        <v>15</v>
      </c>
      <c r="C1708" t="s">
        <v>239</v>
      </c>
      <c r="D1708">
        <v>400</v>
      </c>
      <c r="E1708">
        <v>6</v>
      </c>
      <c r="F1708">
        <v>97.650002000000001</v>
      </c>
      <c r="G1708">
        <v>98.43</v>
      </c>
      <c r="H1708">
        <v>97.470000999999996</v>
      </c>
      <c r="I1708">
        <v>97.720000999999996</v>
      </c>
      <c r="J1708">
        <v>97.720000999999996</v>
      </c>
      <c r="K1708">
        <v>780500</v>
      </c>
      <c r="L1708">
        <v>2.0049999999999999</v>
      </c>
      <c r="M1708">
        <v>3.2800254404892599E-3</v>
      </c>
      <c r="N1708">
        <v>-1.6844599364154399E-2</v>
      </c>
      <c r="O1708">
        <v>3.2028382686670999E-2</v>
      </c>
      <c r="P1708">
        <v>-1.38550171932944E-2</v>
      </c>
      <c r="Q1708">
        <v>-5.8504921826997999E-2</v>
      </c>
      <c r="R1708">
        <v>7.7796941307885703E-3</v>
      </c>
      <c r="S1708">
        <v>6.5555453124884304E-3</v>
      </c>
      <c r="T1708">
        <v>8.1589193167995195E-3</v>
      </c>
      <c r="U1708">
        <v>1.0603067890547E-2</v>
      </c>
      <c r="V1708">
        <v>116.82</v>
      </c>
      <c r="W1708">
        <v>93.120002999999997</v>
      </c>
      <c r="X1708">
        <v>-8.3469917232435895E-2</v>
      </c>
      <c r="Y1708">
        <v>3.81588593721357E-3</v>
      </c>
      <c r="Z1708">
        <v>0.66932292862609299</v>
      </c>
      <c r="AA1708">
        <v>-0.52362183362395498</v>
      </c>
      <c r="AB1708">
        <v>-0.56318771940898305</v>
      </c>
      <c r="AC1708" t="s">
        <v>251</v>
      </c>
      <c r="AD1708" t="s">
        <v>315</v>
      </c>
      <c r="AE1708" t="s">
        <v>56</v>
      </c>
      <c r="AF1708" t="s">
        <v>68</v>
      </c>
      <c r="AG1708" t="s">
        <v>316</v>
      </c>
      <c r="AH1708" s="45">
        <v>36495</v>
      </c>
      <c r="AI1708">
        <v>877890</v>
      </c>
      <c r="AK1708" t="s">
        <v>317</v>
      </c>
      <c r="AL1708" t="s">
        <v>318</v>
      </c>
      <c r="AM1708" t="s">
        <v>245</v>
      </c>
    </row>
    <row r="1709" spans="1:39" x14ac:dyDescent="0.3">
      <c r="A1709" s="1">
        <v>43557</v>
      </c>
      <c r="B1709" t="s">
        <v>15</v>
      </c>
      <c r="C1709" t="s">
        <v>246</v>
      </c>
      <c r="D1709">
        <v>500</v>
      </c>
      <c r="E1709">
        <v>7</v>
      </c>
      <c r="F1709">
        <v>99.699996999999996</v>
      </c>
      <c r="G1709">
        <v>100.25</v>
      </c>
      <c r="H1709">
        <v>99.110000999999997</v>
      </c>
      <c r="I1709">
        <v>100.129997</v>
      </c>
      <c r="J1709">
        <v>99.760825999999994</v>
      </c>
      <c r="K1709">
        <v>2385000</v>
      </c>
      <c r="L1709">
        <v>2.4809999999999999</v>
      </c>
      <c r="M1709">
        <v>4.4038927235350396E-3</v>
      </c>
      <c r="N1709">
        <v>1.3991223122312301E-3</v>
      </c>
      <c r="O1709">
        <v>-5.3963960557994101E-2</v>
      </c>
      <c r="P1709">
        <v>-1.96200414212984E-2</v>
      </c>
      <c r="Q1709">
        <v>9.8593074567777897E-2</v>
      </c>
      <c r="R1709">
        <v>4.0554677478259896E-3</v>
      </c>
      <c r="S1709">
        <v>9.3146729032740593E-3</v>
      </c>
      <c r="T1709">
        <v>1.16624252607087E-2</v>
      </c>
      <c r="U1709">
        <v>1.09449252118934E-2</v>
      </c>
      <c r="V1709">
        <v>116.82</v>
      </c>
      <c r="W1709">
        <v>90.32</v>
      </c>
      <c r="X1709">
        <v>-9.0234552439904706E-2</v>
      </c>
      <c r="Y1709" s="44">
        <v>1.7455614805152698E-5</v>
      </c>
      <c r="Z1709">
        <v>0.68188545204253403</v>
      </c>
      <c r="AA1709">
        <v>0.78423443273664895</v>
      </c>
      <c r="AB1709">
        <v>0.61389349376969604</v>
      </c>
      <c r="AC1709" t="s">
        <v>252</v>
      </c>
      <c r="AD1709" t="s">
        <v>315</v>
      </c>
      <c r="AE1709" t="s">
        <v>56</v>
      </c>
      <c r="AF1709" t="s">
        <v>68</v>
      </c>
      <c r="AG1709" t="s">
        <v>316</v>
      </c>
      <c r="AH1709" s="45">
        <v>36495</v>
      </c>
      <c r="AI1709">
        <v>877890</v>
      </c>
      <c r="AK1709" t="s">
        <v>317</v>
      </c>
      <c r="AL1709" t="s">
        <v>318</v>
      </c>
      <c r="AM1709" t="s">
        <v>245</v>
      </c>
    </row>
    <row r="1710" spans="1:39" x14ac:dyDescent="0.3">
      <c r="A1710" s="1">
        <v>43578</v>
      </c>
      <c r="B1710" t="s">
        <v>15</v>
      </c>
      <c r="C1710" t="s">
        <v>239</v>
      </c>
      <c r="D1710">
        <v>1100</v>
      </c>
      <c r="E1710">
        <v>7</v>
      </c>
      <c r="F1710">
        <v>100.18</v>
      </c>
      <c r="G1710">
        <v>101.519997</v>
      </c>
      <c r="H1710">
        <v>99.919997999999893</v>
      </c>
      <c r="I1710">
        <v>100.879997</v>
      </c>
      <c r="J1710">
        <v>100.508064</v>
      </c>
      <c r="K1710">
        <v>2303800</v>
      </c>
      <c r="L1710">
        <v>2.57</v>
      </c>
      <c r="M1710">
        <v>1.0262677256406E-2</v>
      </c>
      <c r="N1710">
        <v>-1.3489133438624E-2</v>
      </c>
      <c r="O1710">
        <v>-8.0955548513160693E-3</v>
      </c>
      <c r="P1710">
        <v>-6.7128606992008399E-2</v>
      </c>
      <c r="Q1710">
        <v>5.0266690534771098E-2</v>
      </c>
      <c r="R1710">
        <v>9.2244156156437093E-3</v>
      </c>
      <c r="S1710">
        <v>1.00683865622918E-2</v>
      </c>
      <c r="T1710">
        <v>1.1870172436644601E-2</v>
      </c>
      <c r="U1710">
        <v>1.10510518138878E-2</v>
      </c>
      <c r="V1710">
        <v>116.82</v>
      </c>
      <c r="W1710">
        <v>93.910004000000001</v>
      </c>
      <c r="X1710">
        <v>-9.0234552439904706E-2</v>
      </c>
      <c r="Y1710">
        <v>8.8023511954049196E-3</v>
      </c>
      <c r="Z1710">
        <v>0.68215486129689495</v>
      </c>
      <c r="AA1710">
        <v>0.25141961516225902</v>
      </c>
      <c r="AB1710">
        <v>0.16458582405234301</v>
      </c>
      <c r="AC1710" t="s">
        <v>252</v>
      </c>
      <c r="AD1710" t="s">
        <v>315</v>
      </c>
      <c r="AE1710" t="s">
        <v>56</v>
      </c>
      <c r="AF1710" t="s">
        <v>68</v>
      </c>
      <c r="AG1710" t="s">
        <v>316</v>
      </c>
      <c r="AH1710" s="45">
        <v>36495</v>
      </c>
      <c r="AI1710">
        <v>877890</v>
      </c>
      <c r="AK1710" t="s">
        <v>317</v>
      </c>
      <c r="AL1710" t="s">
        <v>318</v>
      </c>
      <c r="AM1710" t="s">
        <v>245</v>
      </c>
    </row>
    <row r="1711" spans="1:39" x14ac:dyDescent="0.3">
      <c r="A1711" s="1">
        <v>43587</v>
      </c>
      <c r="B1711" t="s">
        <v>15</v>
      </c>
      <c r="C1711" t="s">
        <v>239</v>
      </c>
      <c r="D1711">
        <v>1000</v>
      </c>
      <c r="E1711">
        <v>7</v>
      </c>
      <c r="F1711">
        <v>101.139999</v>
      </c>
      <c r="G1711">
        <v>101.139999</v>
      </c>
      <c r="H1711">
        <v>99.129997000000003</v>
      </c>
      <c r="I1711">
        <v>99.25</v>
      </c>
      <c r="J1711">
        <v>98.884070999999906</v>
      </c>
      <c r="K1711">
        <v>1972600</v>
      </c>
      <c r="L1711">
        <v>2.552</v>
      </c>
      <c r="M1711">
        <v>-1.5298023816531401E-2</v>
      </c>
      <c r="N1711">
        <v>-2.7167142076640902E-3</v>
      </c>
      <c r="O1711">
        <v>-4.4235245072816298E-3</v>
      </c>
      <c r="P1711">
        <v>-2.9228036362948701E-2</v>
      </c>
      <c r="Q1711">
        <v>-4.6949641408422303E-2</v>
      </c>
      <c r="R1711">
        <v>1.063349208743E-2</v>
      </c>
      <c r="S1711">
        <v>1.02990028903279E-2</v>
      </c>
      <c r="T1711">
        <v>8.8847276472377498E-3</v>
      </c>
      <c r="U1711">
        <v>1.06148249901497E-2</v>
      </c>
      <c r="V1711">
        <v>116.82</v>
      </c>
      <c r="W1711">
        <v>96.809997999999993</v>
      </c>
      <c r="X1711">
        <v>-8.4341160899488496E-2</v>
      </c>
      <c r="Y1711">
        <v>-2.1262443276895502E-3</v>
      </c>
      <c r="Z1711">
        <v>0.66928202686327698</v>
      </c>
      <c r="AA1711">
        <v>-0.69891692413038498</v>
      </c>
      <c r="AB1711">
        <v>-0.28978886701919598</v>
      </c>
      <c r="AC1711" t="s">
        <v>252</v>
      </c>
      <c r="AD1711" t="s">
        <v>315</v>
      </c>
      <c r="AE1711" t="s">
        <v>56</v>
      </c>
      <c r="AF1711" t="s">
        <v>68</v>
      </c>
      <c r="AG1711" t="s">
        <v>316</v>
      </c>
      <c r="AH1711" s="45">
        <v>36495</v>
      </c>
      <c r="AI1711">
        <v>877890</v>
      </c>
      <c r="AK1711" t="s">
        <v>317</v>
      </c>
      <c r="AL1711" t="s">
        <v>318</v>
      </c>
      <c r="AM1711" t="s">
        <v>245</v>
      </c>
    </row>
    <row r="1712" spans="1:39" x14ac:dyDescent="0.3">
      <c r="A1712" s="1">
        <v>43595</v>
      </c>
      <c r="B1712" t="s">
        <v>15</v>
      </c>
      <c r="C1712" t="s">
        <v>239</v>
      </c>
      <c r="D1712">
        <v>600</v>
      </c>
      <c r="E1712">
        <v>7</v>
      </c>
      <c r="F1712">
        <v>96.580001999999993</v>
      </c>
      <c r="G1712">
        <v>97.43</v>
      </c>
      <c r="H1712">
        <v>95.279999000000004</v>
      </c>
      <c r="I1712">
        <v>97.190002000000007</v>
      </c>
      <c r="J1712">
        <v>96.831672999999995</v>
      </c>
      <c r="K1712">
        <v>1501300</v>
      </c>
      <c r="L1712">
        <v>2.4550000000000001</v>
      </c>
      <c r="M1712">
        <v>3.2979189078742601E-3</v>
      </c>
      <c r="N1712">
        <v>-1.9966032156433201E-2</v>
      </c>
      <c r="O1712">
        <v>-4.1912031375725203E-2</v>
      </c>
      <c r="P1712">
        <v>-7.7996248261150605E-2</v>
      </c>
      <c r="Q1712">
        <v>-9.6821152824537696E-2</v>
      </c>
      <c r="R1712">
        <v>5.3143501376816801E-3</v>
      </c>
      <c r="S1712">
        <v>7.1672457511805596E-3</v>
      </c>
      <c r="T1712">
        <v>8.5852393309863804E-3</v>
      </c>
      <c r="U1712">
        <v>1.0595867045358601E-2</v>
      </c>
      <c r="V1712">
        <v>116.82</v>
      </c>
      <c r="W1712">
        <v>95.279999000000004</v>
      </c>
      <c r="X1712">
        <v>-8.4341160899488496E-2</v>
      </c>
      <c r="Y1712">
        <v>3.7133938472042301E-3</v>
      </c>
      <c r="Z1712">
        <v>0.66869519450822101</v>
      </c>
      <c r="AA1712">
        <v>-1.0753250236709799</v>
      </c>
      <c r="AB1712">
        <v>-0.95387386507564398</v>
      </c>
      <c r="AC1712" t="s">
        <v>252</v>
      </c>
      <c r="AD1712" t="s">
        <v>315</v>
      </c>
      <c r="AE1712" t="s">
        <v>56</v>
      </c>
      <c r="AF1712" t="s">
        <v>68</v>
      </c>
      <c r="AG1712" t="s">
        <v>316</v>
      </c>
      <c r="AH1712" s="45">
        <v>36495</v>
      </c>
      <c r="AI1712">
        <v>877890</v>
      </c>
      <c r="AK1712" t="s">
        <v>317</v>
      </c>
      <c r="AL1712" t="s">
        <v>318</v>
      </c>
      <c r="AM1712" t="s">
        <v>245</v>
      </c>
    </row>
    <row r="1713" spans="1:39" x14ac:dyDescent="0.3">
      <c r="A1713" s="1">
        <v>43587</v>
      </c>
      <c r="B1713" t="s">
        <v>15</v>
      </c>
      <c r="C1713" t="s">
        <v>246</v>
      </c>
      <c r="D1713">
        <v>800</v>
      </c>
      <c r="E1713">
        <v>8</v>
      </c>
      <c r="F1713">
        <v>101.139999</v>
      </c>
      <c r="G1713">
        <v>101.139999</v>
      </c>
      <c r="H1713">
        <v>99.129997000000003</v>
      </c>
      <c r="I1713">
        <v>99.25</v>
      </c>
      <c r="J1713">
        <v>98.884070999999906</v>
      </c>
      <c r="K1713">
        <v>1972600</v>
      </c>
      <c r="L1713">
        <v>2.552</v>
      </c>
      <c r="M1713">
        <v>-1.5298023816531401E-2</v>
      </c>
      <c r="N1713">
        <v>-2.7167142076640902E-3</v>
      </c>
      <c r="O1713">
        <v>-4.4235245072816298E-3</v>
      </c>
      <c r="P1713">
        <v>-2.9228036362948701E-2</v>
      </c>
      <c r="Q1713">
        <v>-4.6949641408422303E-2</v>
      </c>
      <c r="R1713">
        <v>1.063349208743E-2</v>
      </c>
      <c r="S1713">
        <v>1.02990028903279E-2</v>
      </c>
      <c r="T1713">
        <v>8.8847276472377498E-3</v>
      </c>
      <c r="U1713">
        <v>1.06148249901497E-2</v>
      </c>
      <c r="V1713">
        <v>116.82</v>
      </c>
      <c r="W1713">
        <v>96.809997999999993</v>
      </c>
      <c r="X1713">
        <v>-8.4341160899488496E-2</v>
      </c>
      <c r="Y1713">
        <v>-2.1262443276895502E-3</v>
      </c>
      <c r="Z1713">
        <v>0.66928202686327698</v>
      </c>
      <c r="AA1713">
        <v>-0.69891692413038498</v>
      </c>
      <c r="AB1713">
        <v>-0.28978886701919598</v>
      </c>
      <c r="AC1713" t="s">
        <v>253</v>
      </c>
      <c r="AD1713" t="s">
        <v>315</v>
      </c>
      <c r="AE1713" t="s">
        <v>56</v>
      </c>
      <c r="AF1713" t="s">
        <v>68</v>
      </c>
      <c r="AG1713" t="s">
        <v>316</v>
      </c>
      <c r="AH1713" s="45">
        <v>36495</v>
      </c>
      <c r="AI1713">
        <v>877890</v>
      </c>
      <c r="AK1713" t="s">
        <v>317</v>
      </c>
      <c r="AL1713" t="s">
        <v>318</v>
      </c>
      <c r="AM1713" t="s">
        <v>245</v>
      </c>
    </row>
    <row r="1714" spans="1:39" x14ac:dyDescent="0.3">
      <c r="A1714" s="1">
        <v>43588</v>
      </c>
      <c r="B1714" t="s">
        <v>15</v>
      </c>
      <c r="C1714" t="s">
        <v>246</v>
      </c>
      <c r="D1714">
        <v>700</v>
      </c>
      <c r="E1714">
        <v>8</v>
      </c>
      <c r="F1714">
        <v>99.459998999999996</v>
      </c>
      <c r="G1714">
        <v>99.889999000000003</v>
      </c>
      <c r="H1714">
        <v>98.660004000000001</v>
      </c>
      <c r="I1714">
        <v>99.150002000000001</v>
      </c>
      <c r="J1714">
        <v>98.784447</v>
      </c>
      <c r="K1714">
        <v>1248800</v>
      </c>
      <c r="L1714">
        <v>2.5310000000000001</v>
      </c>
      <c r="M1714">
        <v>-1.0079906445719399E-3</v>
      </c>
      <c r="N1714">
        <v>-1.8288592339413899E-2</v>
      </c>
      <c r="O1714">
        <v>-9.8354078753887502E-3</v>
      </c>
      <c r="P1714">
        <v>-4.2352636501075597E-2</v>
      </c>
      <c r="Q1714">
        <v>-4.5088520215199497E-2</v>
      </c>
      <c r="R1714">
        <v>6.6290162837310601E-3</v>
      </c>
      <c r="S1714">
        <v>1.02482816759007E-2</v>
      </c>
      <c r="T1714">
        <v>8.7376378352969492E-3</v>
      </c>
      <c r="U1714">
        <v>1.0613598336846299E-2</v>
      </c>
      <c r="V1714">
        <v>116.82</v>
      </c>
      <c r="W1714">
        <v>96.809997999999993</v>
      </c>
      <c r="X1714">
        <v>-8.4341160899488496E-2</v>
      </c>
      <c r="Y1714">
        <v>9.5921274614703799E-3</v>
      </c>
      <c r="Z1714">
        <v>0.66723032294974205</v>
      </c>
      <c r="AA1714">
        <v>-0.67051367742188905</v>
      </c>
      <c r="AB1714">
        <v>-0.47650030341115601</v>
      </c>
      <c r="AC1714" t="s">
        <v>253</v>
      </c>
      <c r="AD1714" t="s">
        <v>315</v>
      </c>
      <c r="AE1714" t="s">
        <v>56</v>
      </c>
      <c r="AF1714" t="s">
        <v>68</v>
      </c>
      <c r="AG1714" t="s">
        <v>316</v>
      </c>
      <c r="AH1714" s="45">
        <v>36495</v>
      </c>
      <c r="AI1714">
        <v>877890</v>
      </c>
      <c r="AK1714" t="s">
        <v>317</v>
      </c>
      <c r="AL1714" t="s">
        <v>318</v>
      </c>
      <c r="AM1714" t="s">
        <v>245</v>
      </c>
    </row>
    <row r="1715" spans="1:39" x14ac:dyDescent="0.3">
      <c r="A1715" s="1">
        <v>43593</v>
      </c>
      <c r="B1715" t="s">
        <v>15</v>
      </c>
      <c r="C1715" t="s">
        <v>246</v>
      </c>
      <c r="D1715">
        <v>400</v>
      </c>
      <c r="E1715">
        <v>8</v>
      </c>
      <c r="F1715">
        <v>97.389999000000003</v>
      </c>
      <c r="G1715">
        <v>97.699996999999996</v>
      </c>
      <c r="H1715">
        <v>96.5</v>
      </c>
      <c r="I1715">
        <v>97.540001000000004</v>
      </c>
      <c r="J1715">
        <v>97.180381999999994</v>
      </c>
      <c r="K1715">
        <v>1098300</v>
      </c>
      <c r="L1715">
        <v>2.4820000000000002</v>
      </c>
      <c r="M1715">
        <v>0</v>
      </c>
      <c r="N1715">
        <v>-3.2677327974909402E-2</v>
      </c>
      <c r="O1715">
        <v>-3.4659905853219902E-2</v>
      </c>
      <c r="P1715">
        <v>-7.6012673539711098E-2</v>
      </c>
      <c r="Q1715">
        <v>-8.2030210060196299E-2</v>
      </c>
      <c r="R1715">
        <v>6.2409346484942297E-3</v>
      </c>
      <c r="S1715">
        <v>7.1150545592121601E-3</v>
      </c>
      <c r="T1715">
        <v>8.5625615778119907E-3</v>
      </c>
      <c r="U1715">
        <v>1.05990549822633E-2</v>
      </c>
      <c r="V1715">
        <v>116.82</v>
      </c>
      <c r="W1715">
        <v>96.5</v>
      </c>
      <c r="X1715">
        <v>-8.4341160899488496E-2</v>
      </c>
      <c r="Y1715">
        <v>-1.60671540560346E-3</v>
      </c>
      <c r="Z1715">
        <v>0.667102458782173</v>
      </c>
      <c r="AA1715">
        <v>-0.97612075442245905</v>
      </c>
      <c r="AB1715">
        <v>-0.79658791625463599</v>
      </c>
      <c r="AC1715" t="s">
        <v>253</v>
      </c>
      <c r="AD1715" t="s">
        <v>315</v>
      </c>
      <c r="AE1715" t="s">
        <v>56</v>
      </c>
      <c r="AF1715" t="s">
        <v>68</v>
      </c>
      <c r="AG1715" t="s">
        <v>316</v>
      </c>
      <c r="AH1715" s="45">
        <v>36495</v>
      </c>
      <c r="AI1715">
        <v>877890</v>
      </c>
      <c r="AK1715" t="s">
        <v>317</v>
      </c>
      <c r="AL1715" t="s">
        <v>318</v>
      </c>
      <c r="AM1715" t="s">
        <v>245</v>
      </c>
    </row>
    <row r="1716" spans="1:39" x14ac:dyDescent="0.3">
      <c r="A1716" s="1">
        <v>43598</v>
      </c>
      <c r="B1716" t="s">
        <v>15</v>
      </c>
      <c r="C1716" t="s">
        <v>239</v>
      </c>
      <c r="D1716">
        <v>700</v>
      </c>
      <c r="E1716">
        <v>8</v>
      </c>
      <c r="F1716">
        <v>95.599997999999999</v>
      </c>
      <c r="G1716">
        <v>96.360000999999997</v>
      </c>
      <c r="H1716">
        <v>95</v>
      </c>
      <c r="I1716">
        <v>95.349997999999999</v>
      </c>
      <c r="J1716">
        <v>94.998451000000003</v>
      </c>
      <c r="K1716">
        <v>2843300</v>
      </c>
      <c r="L1716">
        <v>2.4049999999999998</v>
      </c>
      <c r="M1716">
        <v>-1.91135549729223E-2</v>
      </c>
      <c r="N1716">
        <v>-3.1283213655320698E-2</v>
      </c>
      <c r="O1716">
        <v>-6.3095423306847198E-2</v>
      </c>
      <c r="P1716">
        <v>-9.3403853438910903E-2</v>
      </c>
      <c r="Q1716">
        <v>-0.11973147094759801</v>
      </c>
      <c r="R1716">
        <v>8.68208515555529E-3</v>
      </c>
      <c r="S1716">
        <v>7.9841857774615808E-3</v>
      </c>
      <c r="T1716">
        <v>8.8713640050408805E-3</v>
      </c>
      <c r="U1716">
        <v>1.0657955696301701E-2</v>
      </c>
      <c r="V1716">
        <v>116.82</v>
      </c>
      <c r="W1716">
        <v>95</v>
      </c>
      <c r="X1716">
        <v>-8.4341160899488496E-2</v>
      </c>
      <c r="Y1716">
        <v>-2.4426469085879299E-2</v>
      </c>
      <c r="Z1716">
        <v>0.67184860045768002</v>
      </c>
      <c r="AA1716">
        <v>-1.25278795093414</v>
      </c>
      <c r="AB1716">
        <v>-1.05080662823525</v>
      </c>
      <c r="AC1716" t="s">
        <v>253</v>
      </c>
      <c r="AD1716" t="s">
        <v>315</v>
      </c>
      <c r="AE1716" t="s">
        <v>56</v>
      </c>
      <c r="AF1716" t="s">
        <v>68</v>
      </c>
      <c r="AG1716" t="s">
        <v>316</v>
      </c>
      <c r="AH1716" s="45">
        <v>36495</v>
      </c>
      <c r="AI1716">
        <v>877890</v>
      </c>
      <c r="AK1716" t="s">
        <v>317</v>
      </c>
      <c r="AL1716" t="s">
        <v>318</v>
      </c>
      <c r="AM1716" t="s">
        <v>245</v>
      </c>
    </row>
    <row r="1717" spans="1:39" x14ac:dyDescent="0.3">
      <c r="A1717" s="1">
        <v>43599</v>
      </c>
      <c r="B1717" t="s">
        <v>15</v>
      </c>
      <c r="C1717" t="s">
        <v>246</v>
      </c>
      <c r="D1717">
        <v>1000</v>
      </c>
      <c r="E1717">
        <v>8</v>
      </c>
      <c r="F1717">
        <v>95.639999000000003</v>
      </c>
      <c r="G1717">
        <v>96.589995999999999</v>
      </c>
      <c r="H1717">
        <v>95.379997000000003</v>
      </c>
      <c r="I1717">
        <v>95.82</v>
      </c>
      <c r="J1717">
        <v>95.466720999999893</v>
      </c>
      <c r="K1717">
        <v>1673500</v>
      </c>
      <c r="L1717">
        <v>2.419</v>
      </c>
      <c r="M1717">
        <v>4.9171293478463404E-3</v>
      </c>
      <c r="N1717">
        <v>-1.7791144267703101E-2</v>
      </c>
      <c r="O1717">
        <v>-6.1618671260388599E-2</v>
      </c>
      <c r="P1717">
        <v>-9.2287562210076599E-2</v>
      </c>
      <c r="Q1717">
        <v>-0.108137217618688</v>
      </c>
      <c r="R1717">
        <v>9.8054309362347707E-3</v>
      </c>
      <c r="S1717">
        <v>8.0457178298704492E-3</v>
      </c>
      <c r="T1717">
        <v>8.88319380684305E-3</v>
      </c>
      <c r="U1717">
        <v>1.06561010897725E-2</v>
      </c>
      <c r="V1717">
        <v>116.82</v>
      </c>
      <c r="W1717">
        <v>95</v>
      </c>
      <c r="X1717">
        <v>-8.4341160899488496E-2</v>
      </c>
      <c r="Y1717">
        <v>7.98398755130913E-3</v>
      </c>
      <c r="Z1717">
        <v>0.67238174136620898</v>
      </c>
      <c r="AA1717">
        <v>-1.1358813744227301</v>
      </c>
      <c r="AB1717">
        <v>-1.1041300850873099</v>
      </c>
      <c r="AC1717" t="s">
        <v>253</v>
      </c>
      <c r="AD1717" t="s">
        <v>315</v>
      </c>
      <c r="AE1717" t="s">
        <v>56</v>
      </c>
      <c r="AF1717" t="s">
        <v>68</v>
      </c>
      <c r="AG1717" t="s">
        <v>316</v>
      </c>
      <c r="AH1717" s="45">
        <v>36495</v>
      </c>
      <c r="AI1717">
        <v>877890</v>
      </c>
      <c r="AK1717" t="s">
        <v>317</v>
      </c>
      <c r="AL1717" t="s">
        <v>318</v>
      </c>
      <c r="AM1717" t="s">
        <v>245</v>
      </c>
    </row>
    <row r="1718" spans="1:39" x14ac:dyDescent="0.3">
      <c r="A1718" s="1">
        <v>43600</v>
      </c>
      <c r="B1718" t="s">
        <v>15</v>
      </c>
      <c r="C1718" t="s">
        <v>239</v>
      </c>
      <c r="D1718">
        <v>600</v>
      </c>
      <c r="E1718">
        <v>8</v>
      </c>
      <c r="F1718">
        <v>95.720000999999996</v>
      </c>
      <c r="G1718">
        <v>96.629997000000003</v>
      </c>
      <c r="H1718">
        <v>95.459998999999996</v>
      </c>
      <c r="I1718">
        <v>96.040001000000004</v>
      </c>
      <c r="J1718">
        <v>95.685912999999999</v>
      </c>
      <c r="K1718">
        <v>1352400</v>
      </c>
      <c r="L1718">
        <v>2.379</v>
      </c>
      <c r="M1718">
        <v>2.2933724896625199E-3</v>
      </c>
      <c r="N1718">
        <v>-1.5497771778040501E-2</v>
      </c>
      <c r="O1718">
        <v>-6.28515367324472E-2</v>
      </c>
      <c r="P1718">
        <v>-8.5907661646932296E-2</v>
      </c>
      <c r="Q1718">
        <v>-9.9027953166395594E-2</v>
      </c>
      <c r="R1718">
        <v>1.0063724926827699E-2</v>
      </c>
      <c r="S1718">
        <v>8.0037344209669802E-3</v>
      </c>
      <c r="T1718">
        <v>8.8891883981966294E-3</v>
      </c>
      <c r="U1718">
        <v>1.0649797868400901E-2</v>
      </c>
      <c r="V1718">
        <v>116.82</v>
      </c>
      <c r="W1718">
        <v>95</v>
      </c>
      <c r="X1718">
        <v>-8.4341160899488496E-2</v>
      </c>
      <c r="Y1718">
        <v>5.8219943882337104E-3</v>
      </c>
      <c r="Z1718">
        <v>0.67232642581046398</v>
      </c>
      <c r="AA1718">
        <v>-1.04005859808124</v>
      </c>
      <c r="AB1718">
        <v>-1.1169176538190699</v>
      </c>
      <c r="AC1718" t="s">
        <v>253</v>
      </c>
      <c r="AD1718" t="s">
        <v>315</v>
      </c>
      <c r="AE1718" t="s">
        <v>56</v>
      </c>
      <c r="AF1718" t="s">
        <v>68</v>
      </c>
      <c r="AG1718" t="s">
        <v>316</v>
      </c>
      <c r="AH1718" s="45">
        <v>36495</v>
      </c>
      <c r="AI1718">
        <v>877890</v>
      </c>
      <c r="AK1718" t="s">
        <v>317</v>
      </c>
      <c r="AL1718" t="s">
        <v>318</v>
      </c>
      <c r="AM1718" t="s">
        <v>245</v>
      </c>
    </row>
    <row r="1719" spans="1:39" x14ac:dyDescent="0.3">
      <c r="A1719" s="1">
        <v>43613</v>
      </c>
      <c r="B1719" t="s">
        <v>15</v>
      </c>
      <c r="C1719" t="s">
        <v>246</v>
      </c>
      <c r="D1719">
        <v>900</v>
      </c>
      <c r="E1719">
        <v>8</v>
      </c>
      <c r="F1719">
        <v>94.980002999999996</v>
      </c>
      <c r="G1719">
        <v>95.660004000000001</v>
      </c>
      <c r="H1719">
        <v>94.519997000000004</v>
      </c>
      <c r="I1719">
        <v>94.989998</v>
      </c>
      <c r="J1719">
        <v>94.639778000000007</v>
      </c>
      <c r="K1719">
        <v>3789400</v>
      </c>
      <c r="L1719">
        <v>2.2679999999999998</v>
      </c>
      <c r="M1719">
        <v>3.5857299559273101E-3</v>
      </c>
      <c r="N1719">
        <v>-8.4182843455362299E-4</v>
      </c>
      <c r="O1719">
        <v>-4.6587004249854E-2</v>
      </c>
      <c r="P1719">
        <v>-0.100892515502335</v>
      </c>
      <c r="Q1719">
        <v>-0.108333498565177</v>
      </c>
      <c r="R1719">
        <v>7.1403652740026297E-3</v>
      </c>
      <c r="S1719">
        <v>7.8781622756696392E-3</v>
      </c>
      <c r="T1719">
        <v>8.9607635696050108E-3</v>
      </c>
      <c r="U1719">
        <v>1.0683204960818E-2</v>
      </c>
      <c r="V1719">
        <v>116.82</v>
      </c>
      <c r="W1719">
        <v>93.989998</v>
      </c>
      <c r="X1719">
        <v>-8.4341160899488496E-2</v>
      </c>
      <c r="Y1719">
        <v>-8.4109499934704197E-3</v>
      </c>
      <c r="Z1719">
        <v>0.67065515606030301</v>
      </c>
      <c r="AA1719">
        <v>-1.0129875991833901</v>
      </c>
      <c r="AB1719">
        <v>-0.96221450482044801</v>
      </c>
      <c r="AC1719" t="s">
        <v>253</v>
      </c>
      <c r="AD1719" t="s">
        <v>315</v>
      </c>
      <c r="AE1719" t="s">
        <v>56</v>
      </c>
      <c r="AF1719" t="s">
        <v>68</v>
      </c>
      <c r="AG1719" t="s">
        <v>316</v>
      </c>
      <c r="AH1719" s="45">
        <v>36495</v>
      </c>
      <c r="AI1719">
        <v>877890</v>
      </c>
      <c r="AK1719" t="s">
        <v>317</v>
      </c>
      <c r="AL1719" t="s">
        <v>318</v>
      </c>
      <c r="AM1719" t="s">
        <v>245</v>
      </c>
    </row>
    <row r="1720" spans="1:39" x14ac:dyDescent="0.3">
      <c r="A1720" s="1">
        <v>43564</v>
      </c>
      <c r="B1720" t="s">
        <v>15</v>
      </c>
      <c r="C1720" t="s">
        <v>246</v>
      </c>
      <c r="D1720">
        <v>700</v>
      </c>
      <c r="E1720">
        <v>9</v>
      </c>
      <c r="F1720">
        <v>100.779999</v>
      </c>
      <c r="G1720">
        <v>101.699997</v>
      </c>
      <c r="H1720">
        <v>100.209999</v>
      </c>
      <c r="I1720">
        <v>101.349998</v>
      </c>
      <c r="J1720">
        <v>100.97633399999999</v>
      </c>
      <c r="K1720">
        <v>1544600</v>
      </c>
      <c r="L1720">
        <v>2.4990000000000001</v>
      </c>
      <c r="M1720">
        <v>4.1526506563779198E-3</v>
      </c>
      <c r="N1720">
        <v>1.2110591343903101E-2</v>
      </c>
      <c r="O1720">
        <v>1.36096671101519E-2</v>
      </c>
      <c r="P1720">
        <v>-2.0984571392333101E-2</v>
      </c>
      <c r="Q1720">
        <v>0.100572331433417</v>
      </c>
      <c r="R1720">
        <v>1.7426491461896301E-2</v>
      </c>
      <c r="S1720">
        <v>1.0167241898179399E-2</v>
      </c>
      <c r="T1720">
        <v>1.20718877041285E-2</v>
      </c>
      <c r="U1720">
        <v>1.11254206794547E-2</v>
      </c>
      <c r="V1720">
        <v>116.82</v>
      </c>
      <c r="W1720">
        <v>92.489998</v>
      </c>
      <c r="X1720">
        <v>-9.0234552439904706E-2</v>
      </c>
      <c r="Y1720">
        <v>-6.0859766572597396E-3</v>
      </c>
      <c r="Z1720">
        <v>0.68722317096299002</v>
      </c>
      <c r="AA1720">
        <v>0.802887839733472</v>
      </c>
      <c r="AB1720">
        <v>0.78072850233408198</v>
      </c>
      <c r="AC1720" t="s">
        <v>254</v>
      </c>
      <c r="AD1720" t="s">
        <v>315</v>
      </c>
      <c r="AE1720" t="s">
        <v>56</v>
      </c>
      <c r="AF1720" t="s">
        <v>68</v>
      </c>
      <c r="AG1720" t="s">
        <v>316</v>
      </c>
      <c r="AH1720" s="45">
        <v>36495</v>
      </c>
      <c r="AI1720">
        <v>877890</v>
      </c>
      <c r="AK1720" t="s">
        <v>317</v>
      </c>
      <c r="AL1720" t="s">
        <v>318</v>
      </c>
      <c r="AM1720" t="s">
        <v>245</v>
      </c>
    </row>
    <row r="1721" spans="1:39" x14ac:dyDescent="0.3">
      <c r="A1721" s="1">
        <v>43599</v>
      </c>
      <c r="B1721" t="s">
        <v>15</v>
      </c>
      <c r="C1721" t="s">
        <v>246</v>
      </c>
      <c r="D1721">
        <v>200</v>
      </c>
      <c r="E1721">
        <v>9</v>
      </c>
      <c r="F1721">
        <v>95.639999000000003</v>
      </c>
      <c r="G1721">
        <v>96.589995999999999</v>
      </c>
      <c r="H1721">
        <v>95.379997000000003</v>
      </c>
      <c r="I1721">
        <v>95.82</v>
      </c>
      <c r="J1721">
        <v>95.466720999999893</v>
      </c>
      <c r="K1721">
        <v>1673500</v>
      </c>
      <c r="L1721">
        <v>2.419</v>
      </c>
      <c r="M1721">
        <v>4.9171293478463404E-3</v>
      </c>
      <c r="N1721">
        <v>-1.7791144267703101E-2</v>
      </c>
      <c r="O1721">
        <v>-6.1618671260388599E-2</v>
      </c>
      <c r="P1721">
        <v>-9.2287562210076599E-2</v>
      </c>
      <c r="Q1721">
        <v>-0.108137217618688</v>
      </c>
      <c r="R1721">
        <v>9.8054309362347707E-3</v>
      </c>
      <c r="S1721">
        <v>8.0457178298704492E-3</v>
      </c>
      <c r="T1721">
        <v>8.88319380684305E-3</v>
      </c>
      <c r="U1721">
        <v>1.06561010897725E-2</v>
      </c>
      <c r="V1721">
        <v>116.82</v>
      </c>
      <c r="W1721">
        <v>95</v>
      </c>
      <c r="X1721">
        <v>-8.4341160899488496E-2</v>
      </c>
      <c r="Y1721">
        <v>7.98398755130913E-3</v>
      </c>
      <c r="Z1721">
        <v>0.67238174136620898</v>
      </c>
      <c r="AA1721">
        <v>-1.1358813744227301</v>
      </c>
      <c r="AB1721">
        <v>-1.1041300850873099</v>
      </c>
      <c r="AC1721" t="s">
        <v>254</v>
      </c>
      <c r="AD1721" t="s">
        <v>315</v>
      </c>
      <c r="AE1721" t="s">
        <v>56</v>
      </c>
      <c r="AF1721" t="s">
        <v>68</v>
      </c>
      <c r="AG1721" t="s">
        <v>316</v>
      </c>
      <c r="AH1721" s="45">
        <v>36495</v>
      </c>
      <c r="AI1721">
        <v>877890</v>
      </c>
      <c r="AK1721" t="s">
        <v>317</v>
      </c>
      <c r="AL1721" t="s">
        <v>318</v>
      </c>
      <c r="AM1721" t="s">
        <v>245</v>
      </c>
    </row>
    <row r="1722" spans="1:39" x14ac:dyDescent="0.3">
      <c r="A1722" s="1">
        <v>43630</v>
      </c>
      <c r="B1722" t="s">
        <v>15</v>
      </c>
      <c r="C1722" t="s">
        <v>246</v>
      </c>
      <c r="D1722">
        <v>400</v>
      </c>
      <c r="E1722">
        <v>9</v>
      </c>
      <c r="F1722">
        <v>96.370002999999997</v>
      </c>
      <c r="G1722">
        <v>97.040001000000004</v>
      </c>
      <c r="H1722">
        <v>96</v>
      </c>
      <c r="I1722">
        <v>96.790001000000004</v>
      </c>
      <c r="J1722">
        <v>96.790001000000004</v>
      </c>
      <c r="K1722">
        <v>1213800</v>
      </c>
      <c r="L1722">
        <v>2.093</v>
      </c>
      <c r="M1722">
        <v>4.1336158275186798E-4</v>
      </c>
      <c r="N1722">
        <v>9.6548893292779901E-3</v>
      </c>
      <c r="O1722">
        <v>1.3765977940345901E-2</v>
      </c>
      <c r="P1722">
        <v>-3.7694269593496803E-2</v>
      </c>
      <c r="Q1722">
        <v>-7.9087928232754304E-2</v>
      </c>
      <c r="R1722">
        <v>3.2750894404508101E-3</v>
      </c>
      <c r="S1722">
        <v>6.0958942592075497E-3</v>
      </c>
      <c r="T1722">
        <v>8.3282576108059201E-3</v>
      </c>
      <c r="U1722">
        <v>1.06381456915181E-2</v>
      </c>
      <c r="V1722">
        <v>116.82</v>
      </c>
      <c r="W1722">
        <v>93.120002999999997</v>
      </c>
      <c r="X1722">
        <v>-8.3469917232435895E-2</v>
      </c>
      <c r="Y1722">
        <v>-1.6128120944145399E-3</v>
      </c>
      <c r="Z1722">
        <v>0.66495992935612402</v>
      </c>
      <c r="AA1722">
        <v>-0.69221526594018201</v>
      </c>
      <c r="AB1722">
        <v>-0.81863170825661102</v>
      </c>
      <c r="AC1722" t="s">
        <v>254</v>
      </c>
      <c r="AD1722" t="s">
        <v>315</v>
      </c>
      <c r="AE1722" t="s">
        <v>56</v>
      </c>
      <c r="AF1722" t="s">
        <v>68</v>
      </c>
      <c r="AG1722" t="s">
        <v>316</v>
      </c>
      <c r="AH1722" s="45">
        <v>36495</v>
      </c>
      <c r="AI1722">
        <v>877890</v>
      </c>
      <c r="AK1722" t="s">
        <v>317</v>
      </c>
      <c r="AL1722" t="s">
        <v>318</v>
      </c>
      <c r="AM1722" t="s">
        <v>245</v>
      </c>
    </row>
    <row r="1723" spans="1:39" x14ac:dyDescent="0.3">
      <c r="A1723" s="1">
        <v>43557</v>
      </c>
      <c r="B1723" t="s">
        <v>15</v>
      </c>
      <c r="C1723" t="s">
        <v>239</v>
      </c>
      <c r="D1723">
        <v>1300</v>
      </c>
      <c r="E1723">
        <v>10</v>
      </c>
      <c r="F1723">
        <v>99.699996999999996</v>
      </c>
      <c r="G1723">
        <v>100.25</v>
      </c>
      <c r="H1723">
        <v>99.110000999999997</v>
      </c>
      <c r="I1723">
        <v>100.129997</v>
      </c>
      <c r="J1723">
        <v>99.760825999999994</v>
      </c>
      <c r="K1723">
        <v>2385000</v>
      </c>
      <c r="L1723">
        <v>2.4809999999999999</v>
      </c>
      <c r="M1723">
        <v>4.4038927235350396E-3</v>
      </c>
      <c r="N1723">
        <v>1.3991223122312301E-3</v>
      </c>
      <c r="O1723">
        <v>-5.3963960557994101E-2</v>
      </c>
      <c r="P1723">
        <v>-1.96200414212984E-2</v>
      </c>
      <c r="Q1723">
        <v>9.8593074567777897E-2</v>
      </c>
      <c r="R1723">
        <v>4.0554677478259896E-3</v>
      </c>
      <c r="S1723">
        <v>9.3146729032740593E-3</v>
      </c>
      <c r="T1723">
        <v>1.16624252607087E-2</v>
      </c>
      <c r="U1723">
        <v>1.09449252118934E-2</v>
      </c>
      <c r="V1723">
        <v>116.82</v>
      </c>
      <c r="W1723">
        <v>90.32</v>
      </c>
      <c r="X1723">
        <v>-9.0234552439904706E-2</v>
      </c>
      <c r="Y1723" s="44">
        <v>1.7455614805152698E-5</v>
      </c>
      <c r="Z1723">
        <v>0.68188545204253403</v>
      </c>
      <c r="AA1723">
        <v>0.78423443273664895</v>
      </c>
      <c r="AB1723">
        <v>0.61389349376969604</v>
      </c>
      <c r="AC1723" t="s">
        <v>255</v>
      </c>
      <c r="AD1723" t="s">
        <v>315</v>
      </c>
      <c r="AE1723" t="s">
        <v>56</v>
      </c>
      <c r="AF1723" t="s">
        <v>68</v>
      </c>
      <c r="AG1723" t="s">
        <v>316</v>
      </c>
      <c r="AH1723" s="45">
        <v>36495</v>
      </c>
      <c r="AI1723">
        <v>877890</v>
      </c>
      <c r="AK1723" t="s">
        <v>317</v>
      </c>
      <c r="AL1723" t="s">
        <v>318</v>
      </c>
      <c r="AM1723" t="s">
        <v>245</v>
      </c>
    </row>
    <row r="1724" spans="1:39" x14ac:dyDescent="0.3">
      <c r="A1724" s="1">
        <v>43567</v>
      </c>
      <c r="B1724" t="s">
        <v>15</v>
      </c>
      <c r="C1724" t="s">
        <v>246</v>
      </c>
      <c r="D1724">
        <v>800</v>
      </c>
      <c r="E1724">
        <v>10</v>
      </c>
      <c r="F1724">
        <v>102</v>
      </c>
      <c r="G1724">
        <v>102.83000199999999</v>
      </c>
      <c r="H1724">
        <v>101.260002</v>
      </c>
      <c r="I1724">
        <v>102.269997</v>
      </c>
      <c r="J1724">
        <v>101.892937</v>
      </c>
      <c r="K1724">
        <v>1337800</v>
      </c>
      <c r="L1724">
        <v>2.56</v>
      </c>
      <c r="M1724">
        <v>3.5262379617212701E-3</v>
      </c>
      <c r="N1724">
        <v>1.2693859101186601E-2</v>
      </c>
      <c r="O1724">
        <v>1.6861827119389699E-2</v>
      </c>
      <c r="P1724">
        <v>-3.3759533711316403E-2</v>
      </c>
      <c r="Q1724">
        <v>8.5090594294850205E-2</v>
      </c>
      <c r="R1724">
        <v>1.8586108568024299E-3</v>
      </c>
      <c r="S1724">
        <v>1.0186596485811999E-2</v>
      </c>
      <c r="T1724">
        <v>1.1956376317189999E-2</v>
      </c>
      <c r="U1724">
        <v>1.10873043448294E-2</v>
      </c>
      <c r="V1724">
        <v>116.82</v>
      </c>
      <c r="W1724">
        <v>93.910004000000001</v>
      </c>
      <c r="X1724">
        <v>-9.0234552439904706E-2</v>
      </c>
      <c r="Y1724">
        <v>6.5875784763498903E-3</v>
      </c>
      <c r="Z1724">
        <v>0.686473923825899</v>
      </c>
      <c r="AA1724">
        <v>0.629226596458206</v>
      </c>
      <c r="AB1724">
        <v>0.72854690898304497</v>
      </c>
      <c r="AC1724" t="s">
        <v>255</v>
      </c>
      <c r="AD1724" t="s">
        <v>315</v>
      </c>
      <c r="AE1724" t="s">
        <v>56</v>
      </c>
      <c r="AF1724" t="s">
        <v>68</v>
      </c>
      <c r="AG1724" t="s">
        <v>316</v>
      </c>
      <c r="AH1724" s="45">
        <v>36495</v>
      </c>
      <c r="AI1724">
        <v>877890</v>
      </c>
      <c r="AK1724" t="s">
        <v>317</v>
      </c>
      <c r="AL1724" t="s">
        <v>318</v>
      </c>
      <c r="AM1724" t="s">
        <v>245</v>
      </c>
    </row>
    <row r="1725" spans="1:39" x14ac:dyDescent="0.3">
      <c r="A1725" s="1">
        <v>43585</v>
      </c>
      <c r="B1725" t="s">
        <v>15</v>
      </c>
      <c r="C1725" t="s">
        <v>246</v>
      </c>
      <c r="D1725">
        <v>300</v>
      </c>
      <c r="E1725">
        <v>10</v>
      </c>
      <c r="F1725">
        <v>100.80999799999999</v>
      </c>
      <c r="G1725">
        <v>101.279999</v>
      </c>
      <c r="H1725">
        <v>100.099998</v>
      </c>
      <c r="I1725">
        <v>100.959999</v>
      </c>
      <c r="J1725">
        <v>100.58776899999999</v>
      </c>
      <c r="K1725">
        <v>1694600</v>
      </c>
      <c r="L1725">
        <v>2.5089999999999999</v>
      </c>
      <c r="M1725">
        <v>1.38762194665223E-3</v>
      </c>
      <c r="N1725">
        <v>7.9270667109015405E-4</v>
      </c>
      <c r="O1725">
        <v>1.50693959410761E-2</v>
      </c>
      <c r="P1725">
        <v>1.10754689004199E-3</v>
      </c>
      <c r="Q1725">
        <v>-1.6019366956797201E-2</v>
      </c>
      <c r="R1725">
        <v>8.9750601955296896E-3</v>
      </c>
      <c r="S1725">
        <v>9.7231983039205508E-3</v>
      </c>
      <c r="T1725">
        <v>8.7768489491669207E-3</v>
      </c>
      <c r="U1725">
        <v>1.0630460164341901E-2</v>
      </c>
      <c r="V1725">
        <v>116.82</v>
      </c>
      <c r="W1725">
        <v>96.809997999999993</v>
      </c>
      <c r="X1725">
        <v>-8.4341160899488496E-2</v>
      </c>
      <c r="Y1725">
        <v>9.5096475723260604E-4</v>
      </c>
      <c r="Z1725">
        <v>0.66968824162087104</v>
      </c>
      <c r="AA1725">
        <v>-0.40596153636814902</v>
      </c>
      <c r="AB1725">
        <v>-1.7794492490314898E-2</v>
      </c>
      <c r="AC1725" t="s">
        <v>255</v>
      </c>
      <c r="AD1725" t="s">
        <v>315</v>
      </c>
      <c r="AE1725" t="s">
        <v>56</v>
      </c>
      <c r="AF1725" t="s">
        <v>68</v>
      </c>
      <c r="AG1725" t="s">
        <v>316</v>
      </c>
      <c r="AH1725" s="45">
        <v>36495</v>
      </c>
      <c r="AI1725">
        <v>877890</v>
      </c>
      <c r="AK1725" t="s">
        <v>317</v>
      </c>
      <c r="AL1725" t="s">
        <v>318</v>
      </c>
      <c r="AM1725" t="s">
        <v>245</v>
      </c>
    </row>
    <row r="1726" spans="1:39" x14ac:dyDescent="0.3">
      <c r="A1726" s="1">
        <v>43586</v>
      </c>
      <c r="B1726" t="s">
        <v>15</v>
      </c>
      <c r="C1726" t="s">
        <v>239</v>
      </c>
      <c r="D1726">
        <v>1100</v>
      </c>
      <c r="E1726">
        <v>10</v>
      </c>
      <c r="F1726">
        <v>101</v>
      </c>
      <c r="G1726">
        <v>101.370003</v>
      </c>
      <c r="H1726">
        <v>100.260002</v>
      </c>
      <c r="I1726">
        <v>100.779999</v>
      </c>
      <c r="J1726">
        <v>100.408431999999</v>
      </c>
      <c r="K1726">
        <v>2384100</v>
      </c>
      <c r="L1726">
        <v>2.5110000000000001</v>
      </c>
      <c r="M1726">
        <v>-1.78448196232027E-3</v>
      </c>
      <c r="N1726">
        <v>3.1802531094958998E-3</v>
      </c>
      <c r="O1726">
        <v>1.1175503737068999E-2</v>
      </c>
      <c r="P1726">
        <v>-4.3267063533310801E-3</v>
      </c>
      <c r="Q1726">
        <v>-1.43118702930472E-2</v>
      </c>
      <c r="R1726">
        <v>8.7476890056187896E-3</v>
      </c>
      <c r="S1726">
        <v>9.7314714625588595E-3</v>
      </c>
      <c r="T1726">
        <v>8.7672748099653208E-3</v>
      </c>
      <c r="U1726">
        <v>1.06288102591303E-2</v>
      </c>
      <c r="V1726">
        <v>116.82</v>
      </c>
      <c r="W1726">
        <v>96.809997999999993</v>
      </c>
      <c r="X1726">
        <v>-8.4341160899488496E-2</v>
      </c>
      <c r="Y1726">
        <v>-7.5304459681844096E-3</v>
      </c>
      <c r="Z1726">
        <v>0.66931579298448995</v>
      </c>
      <c r="AA1726">
        <v>-0.38523824489882702</v>
      </c>
      <c r="AB1726">
        <v>-0.12765289282298301</v>
      </c>
      <c r="AC1726" t="s">
        <v>255</v>
      </c>
      <c r="AD1726" t="s">
        <v>315</v>
      </c>
      <c r="AE1726" t="s">
        <v>56</v>
      </c>
      <c r="AF1726" t="s">
        <v>68</v>
      </c>
      <c r="AG1726" t="s">
        <v>316</v>
      </c>
      <c r="AH1726" s="45">
        <v>36495</v>
      </c>
      <c r="AI1726">
        <v>877890</v>
      </c>
      <c r="AK1726" t="s">
        <v>317</v>
      </c>
      <c r="AL1726" t="s">
        <v>318</v>
      </c>
      <c r="AM1726" t="s">
        <v>245</v>
      </c>
    </row>
    <row r="1727" spans="1:39" x14ac:dyDescent="0.3">
      <c r="A1727" s="1">
        <v>43587</v>
      </c>
      <c r="B1727" t="s">
        <v>15</v>
      </c>
      <c r="C1727" t="s">
        <v>246</v>
      </c>
      <c r="D1727">
        <v>1100</v>
      </c>
      <c r="E1727">
        <v>10</v>
      </c>
      <c r="F1727">
        <v>101.139999</v>
      </c>
      <c r="G1727">
        <v>101.139999</v>
      </c>
      <c r="H1727">
        <v>99.129997000000003</v>
      </c>
      <c r="I1727">
        <v>99.25</v>
      </c>
      <c r="J1727">
        <v>98.884070999999906</v>
      </c>
      <c r="K1727">
        <v>1972600</v>
      </c>
      <c r="L1727">
        <v>2.552</v>
      </c>
      <c r="M1727">
        <v>-1.5298023816531401E-2</v>
      </c>
      <c r="N1727">
        <v>-2.7167142076640902E-3</v>
      </c>
      <c r="O1727">
        <v>-4.4235245072816298E-3</v>
      </c>
      <c r="P1727">
        <v>-2.9228036362948701E-2</v>
      </c>
      <c r="Q1727">
        <v>-4.6949641408422303E-2</v>
      </c>
      <c r="R1727">
        <v>1.063349208743E-2</v>
      </c>
      <c r="S1727">
        <v>1.02990028903279E-2</v>
      </c>
      <c r="T1727">
        <v>8.8847276472377498E-3</v>
      </c>
      <c r="U1727">
        <v>1.06148249901497E-2</v>
      </c>
      <c r="V1727">
        <v>116.82</v>
      </c>
      <c r="W1727">
        <v>96.809997999999993</v>
      </c>
      <c r="X1727">
        <v>-8.4341160899488496E-2</v>
      </c>
      <c r="Y1727">
        <v>-2.1262443276895502E-3</v>
      </c>
      <c r="Z1727">
        <v>0.66928202686327698</v>
      </c>
      <c r="AA1727">
        <v>-0.69891692413038498</v>
      </c>
      <c r="AB1727">
        <v>-0.28978886701919598</v>
      </c>
      <c r="AC1727" t="s">
        <v>255</v>
      </c>
      <c r="AD1727" t="s">
        <v>315</v>
      </c>
      <c r="AE1727" t="s">
        <v>56</v>
      </c>
      <c r="AF1727" t="s">
        <v>68</v>
      </c>
      <c r="AG1727" t="s">
        <v>316</v>
      </c>
      <c r="AH1727" s="45">
        <v>36495</v>
      </c>
      <c r="AI1727">
        <v>877890</v>
      </c>
      <c r="AK1727" t="s">
        <v>317</v>
      </c>
      <c r="AL1727" t="s">
        <v>318</v>
      </c>
      <c r="AM1727" t="s">
        <v>245</v>
      </c>
    </row>
    <row r="1728" spans="1:39" x14ac:dyDescent="0.3">
      <c r="A1728" s="1">
        <v>43588</v>
      </c>
      <c r="B1728" t="s">
        <v>15</v>
      </c>
      <c r="C1728" t="s">
        <v>246</v>
      </c>
      <c r="D1728">
        <v>600</v>
      </c>
      <c r="E1728">
        <v>10</v>
      </c>
      <c r="F1728">
        <v>99.459998999999996</v>
      </c>
      <c r="G1728">
        <v>99.889999000000003</v>
      </c>
      <c r="H1728">
        <v>98.660004000000001</v>
      </c>
      <c r="I1728">
        <v>99.150002000000001</v>
      </c>
      <c r="J1728">
        <v>98.784447</v>
      </c>
      <c r="K1728">
        <v>1248800</v>
      </c>
      <c r="L1728">
        <v>2.5310000000000001</v>
      </c>
      <c r="M1728">
        <v>-1.0079906445719399E-3</v>
      </c>
      <c r="N1728">
        <v>-1.8288592339413899E-2</v>
      </c>
      <c r="O1728">
        <v>-9.8354078753887502E-3</v>
      </c>
      <c r="P1728">
        <v>-4.2352636501075597E-2</v>
      </c>
      <c r="Q1728">
        <v>-4.5088520215199497E-2</v>
      </c>
      <c r="R1728">
        <v>6.6290162837310601E-3</v>
      </c>
      <c r="S1728">
        <v>1.02482816759007E-2</v>
      </c>
      <c r="T1728">
        <v>8.7376378352969492E-3</v>
      </c>
      <c r="U1728">
        <v>1.0613598336846299E-2</v>
      </c>
      <c r="V1728">
        <v>116.82</v>
      </c>
      <c r="W1728">
        <v>96.809997999999993</v>
      </c>
      <c r="X1728">
        <v>-8.4341160899488496E-2</v>
      </c>
      <c r="Y1728">
        <v>9.5921274614703799E-3</v>
      </c>
      <c r="Z1728">
        <v>0.66723032294974205</v>
      </c>
      <c r="AA1728">
        <v>-0.67051367742188905</v>
      </c>
      <c r="AB1728">
        <v>-0.47650030341115601</v>
      </c>
      <c r="AC1728" t="s">
        <v>255</v>
      </c>
      <c r="AD1728" t="s">
        <v>315</v>
      </c>
      <c r="AE1728" t="s">
        <v>56</v>
      </c>
      <c r="AF1728" t="s">
        <v>68</v>
      </c>
      <c r="AG1728" t="s">
        <v>316</v>
      </c>
      <c r="AH1728" s="45">
        <v>36495</v>
      </c>
      <c r="AI1728">
        <v>877890</v>
      </c>
      <c r="AK1728" t="s">
        <v>317</v>
      </c>
      <c r="AL1728" t="s">
        <v>318</v>
      </c>
      <c r="AM1728" t="s">
        <v>245</v>
      </c>
    </row>
    <row r="1729" spans="1:39" x14ac:dyDescent="0.3">
      <c r="A1729" s="1">
        <v>43601</v>
      </c>
      <c r="B1729" t="s">
        <v>15</v>
      </c>
      <c r="C1729" t="s">
        <v>246</v>
      </c>
      <c r="D1729">
        <v>500</v>
      </c>
      <c r="E1729">
        <v>10</v>
      </c>
      <c r="F1729">
        <v>96.389999000000003</v>
      </c>
      <c r="G1729">
        <v>97.199996999999996</v>
      </c>
      <c r="H1729">
        <v>95.919997999999893</v>
      </c>
      <c r="I1729">
        <v>96.580001999999993</v>
      </c>
      <c r="J1729">
        <v>96.223922999999999</v>
      </c>
      <c r="K1729">
        <v>1463600</v>
      </c>
      <c r="L1729">
        <v>2.4049999999999998</v>
      </c>
      <c r="M1729">
        <v>5.6069185476765098E-3</v>
      </c>
      <c r="N1729">
        <v>-2.99821567986278E-3</v>
      </c>
      <c r="O1729">
        <v>-5.7049089935127702E-2</v>
      </c>
      <c r="P1729">
        <v>-9.15692179680275E-2</v>
      </c>
      <c r="Q1729">
        <v>-8.7784084341597596E-2</v>
      </c>
      <c r="R1729">
        <v>1.0431702250512201E-2</v>
      </c>
      <c r="S1729">
        <v>8.1890689712687398E-3</v>
      </c>
      <c r="T1729">
        <v>8.7874593934486704E-3</v>
      </c>
      <c r="U1729">
        <v>1.06512937057634E-2</v>
      </c>
      <c r="V1729">
        <v>116.82</v>
      </c>
      <c r="W1729">
        <v>95</v>
      </c>
      <c r="X1729">
        <v>-8.4341160899488496E-2</v>
      </c>
      <c r="Y1729">
        <v>8.8559569696340101E-3</v>
      </c>
      <c r="Z1729">
        <v>0.67222825898321503</v>
      </c>
      <c r="AA1729">
        <v>-0.93557955941159399</v>
      </c>
      <c r="AB1729">
        <v>-1.0879265013041299</v>
      </c>
      <c r="AC1729" t="s">
        <v>255</v>
      </c>
      <c r="AD1729" t="s">
        <v>315</v>
      </c>
      <c r="AE1729" t="s">
        <v>56</v>
      </c>
      <c r="AF1729" t="s">
        <v>68</v>
      </c>
      <c r="AG1729" t="s">
        <v>316</v>
      </c>
      <c r="AH1729" s="45">
        <v>36495</v>
      </c>
      <c r="AI1729">
        <v>877890</v>
      </c>
      <c r="AK1729" t="s">
        <v>317</v>
      </c>
      <c r="AL1729" t="s">
        <v>318</v>
      </c>
      <c r="AM1729" t="s">
        <v>245</v>
      </c>
    </row>
    <row r="1730" spans="1:39" x14ac:dyDescent="0.3">
      <c r="A1730" s="1">
        <v>43614</v>
      </c>
      <c r="B1730" t="s">
        <v>15</v>
      </c>
      <c r="C1730" t="s">
        <v>239</v>
      </c>
      <c r="D1730">
        <v>2500</v>
      </c>
      <c r="E1730">
        <v>10</v>
      </c>
      <c r="F1730">
        <v>94.75</v>
      </c>
      <c r="G1730">
        <v>95.07</v>
      </c>
      <c r="H1730">
        <v>94.010002</v>
      </c>
      <c r="I1730">
        <v>94.389999000000003</v>
      </c>
      <c r="J1730">
        <v>94.041991999999993</v>
      </c>
      <c r="K1730">
        <v>1410200</v>
      </c>
      <c r="L1730">
        <v>2.2360000000000002</v>
      </c>
      <c r="M1730">
        <v>-6.3364680131226198E-3</v>
      </c>
      <c r="N1730">
        <v>-1.3365127921808599E-2</v>
      </c>
      <c r="O1730">
        <v>-6.7487359750154505E-2</v>
      </c>
      <c r="P1730">
        <v>-0.10656484757625199</v>
      </c>
      <c r="Q1730">
        <v>-0.11457614260547801</v>
      </c>
      <c r="R1730">
        <v>6.5236035732967601E-3</v>
      </c>
      <c r="S1730">
        <v>6.9797181573608104E-3</v>
      </c>
      <c r="T1730">
        <v>8.9796710378014198E-3</v>
      </c>
      <c r="U1730">
        <v>1.0689658394574499E-2</v>
      </c>
      <c r="V1730">
        <v>116.82</v>
      </c>
      <c r="W1730">
        <v>93.989998</v>
      </c>
      <c r="X1730">
        <v>-8.4341160899488496E-2</v>
      </c>
      <c r="Y1730">
        <v>-6.9359101493404697E-3</v>
      </c>
      <c r="Z1730">
        <v>0.671222967554713</v>
      </c>
      <c r="AA1730">
        <v>-1.0472643362604199</v>
      </c>
      <c r="AB1730">
        <v>-0.98749049366536101</v>
      </c>
      <c r="AC1730" t="s">
        <v>255</v>
      </c>
      <c r="AD1730" t="s">
        <v>315</v>
      </c>
      <c r="AE1730" t="s">
        <v>56</v>
      </c>
      <c r="AF1730" t="s">
        <v>68</v>
      </c>
      <c r="AG1730" t="s">
        <v>316</v>
      </c>
      <c r="AH1730" s="45">
        <v>36495</v>
      </c>
      <c r="AI1730">
        <v>877890</v>
      </c>
      <c r="AK1730" t="s">
        <v>317</v>
      </c>
      <c r="AL1730" t="s">
        <v>318</v>
      </c>
      <c r="AM1730" t="s">
        <v>245</v>
      </c>
    </row>
    <row r="1731" spans="1:39" x14ac:dyDescent="0.3">
      <c r="A1731" s="1">
        <v>43636</v>
      </c>
      <c r="B1731" t="s">
        <v>15</v>
      </c>
      <c r="C1731" t="s">
        <v>246</v>
      </c>
      <c r="D1731">
        <v>1000</v>
      </c>
      <c r="E1731">
        <v>10</v>
      </c>
      <c r="F1731">
        <v>100.07</v>
      </c>
      <c r="G1731">
        <v>100.730003</v>
      </c>
      <c r="H1731">
        <v>99.120002999999997</v>
      </c>
      <c r="I1731">
        <v>99.379997000000003</v>
      </c>
      <c r="J1731">
        <v>99.379997000000003</v>
      </c>
      <c r="K1731">
        <v>1987900</v>
      </c>
      <c r="L1731">
        <v>2.0009999999999999</v>
      </c>
      <c r="M1731">
        <v>4.4372299731800496E-3</v>
      </c>
      <c r="N1731">
        <v>2.6820524077122501E-2</v>
      </c>
      <c r="O1731">
        <v>4.8031153616271798E-2</v>
      </c>
      <c r="P1731">
        <v>-1.93826619504422E-2</v>
      </c>
      <c r="Q1731">
        <v>-7.6211347508695695E-2</v>
      </c>
      <c r="R1731">
        <v>4.5453391680746399E-3</v>
      </c>
      <c r="S1731">
        <v>5.9740780986071796E-3</v>
      </c>
      <c r="T1731">
        <v>8.3123620453605697E-3</v>
      </c>
      <c r="U1731">
        <v>1.0647511749857499E-2</v>
      </c>
      <c r="V1731">
        <v>116.82</v>
      </c>
      <c r="W1731">
        <v>93.120002999999997</v>
      </c>
      <c r="X1731">
        <v>-8.3469917232435895E-2</v>
      </c>
      <c r="Y1731">
        <v>9.4276054361659405E-3</v>
      </c>
      <c r="Z1731">
        <v>0.66789698555951305</v>
      </c>
      <c r="AA1731">
        <v>-0.653745176203403</v>
      </c>
      <c r="AB1731">
        <v>-0.67957635846086295</v>
      </c>
      <c r="AC1731" t="s">
        <v>255</v>
      </c>
      <c r="AD1731" t="s">
        <v>315</v>
      </c>
      <c r="AE1731" t="s">
        <v>56</v>
      </c>
      <c r="AF1731" t="s">
        <v>68</v>
      </c>
      <c r="AG1731" t="s">
        <v>316</v>
      </c>
      <c r="AH1731" s="45">
        <v>36495</v>
      </c>
      <c r="AI1731">
        <v>877890</v>
      </c>
      <c r="AK1731" t="s">
        <v>317</v>
      </c>
      <c r="AL1731" t="s">
        <v>318</v>
      </c>
      <c r="AM1731" t="s">
        <v>245</v>
      </c>
    </row>
    <row r="1732" spans="1:39" x14ac:dyDescent="0.3">
      <c r="A1732" s="1">
        <v>43559</v>
      </c>
      <c r="B1732" t="s">
        <v>15</v>
      </c>
      <c r="C1732" t="s">
        <v>239</v>
      </c>
      <c r="D1732">
        <v>1500</v>
      </c>
      <c r="E1732">
        <v>11</v>
      </c>
      <c r="F1732">
        <v>102.669997999999</v>
      </c>
      <c r="G1732">
        <v>103.160004</v>
      </c>
      <c r="H1732">
        <v>99.230002999999996</v>
      </c>
      <c r="I1732">
        <v>100.010002</v>
      </c>
      <c r="J1732">
        <v>99.641272999999998</v>
      </c>
      <c r="K1732">
        <v>3839800</v>
      </c>
      <c r="L1732">
        <v>2.512</v>
      </c>
      <c r="M1732">
        <v>-2.4397541694022199E-2</v>
      </c>
      <c r="N1732">
        <v>5.6151924897904996E-3</v>
      </c>
      <c r="O1732">
        <v>-3.9384798742727101E-2</v>
      </c>
      <c r="P1732">
        <v>-3.8896159005428399E-3</v>
      </c>
      <c r="Q1732">
        <v>8.2612679570832598E-2</v>
      </c>
      <c r="R1732">
        <v>1.6963456717990998E-2</v>
      </c>
      <c r="S1732">
        <v>1.1706574201197599E-2</v>
      </c>
      <c r="T1732">
        <v>1.2284399023439399E-2</v>
      </c>
      <c r="U1732">
        <v>1.11310235075422E-2</v>
      </c>
      <c r="V1732">
        <v>116.82</v>
      </c>
      <c r="W1732">
        <v>91.25</v>
      </c>
      <c r="X1732">
        <v>-9.0234552439904706E-2</v>
      </c>
      <c r="Y1732">
        <v>2.0824655091414399E-3</v>
      </c>
      <c r="Z1732">
        <v>0.68261445774125196</v>
      </c>
      <c r="AA1732">
        <v>0.61108234032130204</v>
      </c>
      <c r="AB1732">
        <v>0.72494584984872901</v>
      </c>
      <c r="AC1732" t="s">
        <v>256</v>
      </c>
      <c r="AD1732" t="s">
        <v>315</v>
      </c>
      <c r="AE1732" t="s">
        <v>56</v>
      </c>
      <c r="AF1732" t="s">
        <v>68</v>
      </c>
      <c r="AG1732" t="s">
        <v>316</v>
      </c>
      <c r="AH1732" s="45">
        <v>36495</v>
      </c>
      <c r="AI1732">
        <v>877890</v>
      </c>
      <c r="AK1732" t="s">
        <v>317</v>
      </c>
      <c r="AL1732" t="s">
        <v>318</v>
      </c>
      <c r="AM1732" t="s">
        <v>245</v>
      </c>
    </row>
    <row r="1733" spans="1:39" x14ac:dyDescent="0.3">
      <c r="A1733" s="1">
        <v>43579</v>
      </c>
      <c r="B1733" t="s">
        <v>15</v>
      </c>
      <c r="C1733" t="s">
        <v>246</v>
      </c>
      <c r="D1733">
        <v>800</v>
      </c>
      <c r="E1733">
        <v>11</v>
      </c>
      <c r="F1733">
        <v>101.480003</v>
      </c>
      <c r="G1733">
        <v>101.93</v>
      </c>
      <c r="H1733">
        <v>100.110001</v>
      </c>
      <c r="I1733">
        <v>100.459999</v>
      </c>
      <c r="J1733">
        <v>100.08961499999999</v>
      </c>
      <c r="K1733">
        <v>2234400</v>
      </c>
      <c r="L1733">
        <v>2.5219999999999998</v>
      </c>
      <c r="M1733">
        <v>-4.1720284007258799E-3</v>
      </c>
      <c r="N1733">
        <v>-1.29557054439453E-2</v>
      </c>
      <c r="O1733">
        <v>0</v>
      </c>
      <c r="P1733">
        <v>-7.5080965555419696E-2</v>
      </c>
      <c r="Q1733">
        <v>4.1342542780732197E-2</v>
      </c>
      <c r="R1733">
        <v>9.1984395193272003E-3</v>
      </c>
      <c r="S1733">
        <v>9.7558573122405907E-3</v>
      </c>
      <c r="T1733">
        <v>1.1860088746797099E-2</v>
      </c>
      <c r="U1733">
        <v>1.1050703437254301E-2</v>
      </c>
      <c r="V1733">
        <v>116.82</v>
      </c>
      <c r="W1733">
        <v>93.910004000000001</v>
      </c>
      <c r="X1733">
        <v>-8.4341160899488496E-2</v>
      </c>
      <c r="Y1733">
        <v>-2.1941687255359501E-3</v>
      </c>
      <c r="Z1733">
        <v>0.68251925020013504</v>
      </c>
      <c r="AA1733">
        <v>0.164053756764517</v>
      </c>
      <c r="AB1733">
        <v>0.114697257425436</v>
      </c>
      <c r="AC1733" t="s">
        <v>256</v>
      </c>
      <c r="AD1733" t="s">
        <v>315</v>
      </c>
      <c r="AE1733" t="s">
        <v>56</v>
      </c>
      <c r="AF1733" t="s">
        <v>68</v>
      </c>
      <c r="AG1733" t="s">
        <v>316</v>
      </c>
      <c r="AH1733" s="45">
        <v>36495</v>
      </c>
      <c r="AI1733">
        <v>877890</v>
      </c>
      <c r="AK1733" t="s">
        <v>317</v>
      </c>
      <c r="AL1733" t="s">
        <v>318</v>
      </c>
      <c r="AM1733" t="s">
        <v>245</v>
      </c>
    </row>
    <row r="1734" spans="1:39" x14ac:dyDescent="0.3">
      <c r="A1734" s="1">
        <v>43584</v>
      </c>
      <c r="B1734" t="s">
        <v>15</v>
      </c>
      <c r="C1734" t="s">
        <v>246</v>
      </c>
      <c r="D1734">
        <v>900</v>
      </c>
      <c r="E1734">
        <v>11</v>
      </c>
      <c r="F1734">
        <v>100.900002</v>
      </c>
      <c r="G1734">
        <v>101.720001</v>
      </c>
      <c r="H1734">
        <v>100.510002</v>
      </c>
      <c r="I1734">
        <v>100.82</v>
      </c>
      <c r="J1734">
        <v>100.44828800000001</v>
      </c>
      <c r="K1734">
        <v>2284600</v>
      </c>
      <c r="L1734">
        <v>2.536</v>
      </c>
      <c r="M1734">
        <v>-1.5857178626424401E-3</v>
      </c>
      <c r="N1734">
        <v>9.6677619808438805E-3</v>
      </c>
      <c r="O1734">
        <v>1.46878172856583E-2</v>
      </c>
      <c r="P1734">
        <v>-8.0569511854020406E-3</v>
      </c>
      <c r="Q1734">
        <v>3.1376935564631199E-3</v>
      </c>
      <c r="R1734">
        <v>1.00875718620176E-2</v>
      </c>
      <c r="S1734">
        <v>9.7222255005645197E-3</v>
      </c>
      <c r="T1734">
        <v>8.8295637872211098E-3</v>
      </c>
      <c r="U1734">
        <v>1.0709085999346901E-2</v>
      </c>
      <c r="V1734">
        <v>116.82</v>
      </c>
      <c r="W1734">
        <v>96.809997999999993</v>
      </c>
      <c r="X1734">
        <v>-8.4341160899488496E-2</v>
      </c>
      <c r="Y1734">
        <v>1.07094833958194E-3</v>
      </c>
      <c r="Z1734">
        <v>0.67031685719571099</v>
      </c>
      <c r="AA1734">
        <v>-0.221871134236586</v>
      </c>
      <c r="AB1734">
        <v>0.113681737815766</v>
      </c>
      <c r="AC1734" t="s">
        <v>256</v>
      </c>
      <c r="AD1734" t="s">
        <v>315</v>
      </c>
      <c r="AE1734" t="s">
        <v>56</v>
      </c>
      <c r="AF1734" t="s">
        <v>68</v>
      </c>
      <c r="AG1734" t="s">
        <v>316</v>
      </c>
      <c r="AH1734" s="45">
        <v>36495</v>
      </c>
      <c r="AI1734">
        <v>877890</v>
      </c>
      <c r="AK1734" t="s">
        <v>317</v>
      </c>
      <c r="AL1734" t="s">
        <v>318</v>
      </c>
      <c r="AM1734" t="s">
        <v>245</v>
      </c>
    </row>
    <row r="1735" spans="1:39" x14ac:dyDescent="0.3">
      <c r="A1735" s="1">
        <v>43587</v>
      </c>
      <c r="B1735" t="s">
        <v>15</v>
      </c>
      <c r="C1735" t="s">
        <v>239</v>
      </c>
      <c r="D1735">
        <v>1200</v>
      </c>
      <c r="E1735">
        <v>11</v>
      </c>
      <c r="F1735">
        <v>101.139999</v>
      </c>
      <c r="G1735">
        <v>101.139999</v>
      </c>
      <c r="H1735">
        <v>99.129997000000003</v>
      </c>
      <c r="I1735">
        <v>99.25</v>
      </c>
      <c r="J1735">
        <v>98.884070999999906</v>
      </c>
      <c r="K1735">
        <v>1972600</v>
      </c>
      <c r="L1735">
        <v>2.552</v>
      </c>
      <c r="M1735">
        <v>-1.5298023816531401E-2</v>
      </c>
      <c r="N1735">
        <v>-2.7167142076640902E-3</v>
      </c>
      <c r="O1735">
        <v>-4.4235245072816298E-3</v>
      </c>
      <c r="P1735">
        <v>-2.9228036362948701E-2</v>
      </c>
      <c r="Q1735">
        <v>-4.6949641408422303E-2</v>
      </c>
      <c r="R1735">
        <v>1.063349208743E-2</v>
      </c>
      <c r="S1735">
        <v>1.02990028903279E-2</v>
      </c>
      <c r="T1735">
        <v>8.8847276472377498E-3</v>
      </c>
      <c r="U1735">
        <v>1.06148249901497E-2</v>
      </c>
      <c r="V1735">
        <v>116.82</v>
      </c>
      <c r="W1735">
        <v>96.809997999999993</v>
      </c>
      <c r="X1735">
        <v>-8.4341160899488496E-2</v>
      </c>
      <c r="Y1735">
        <v>-2.1262443276895502E-3</v>
      </c>
      <c r="Z1735">
        <v>0.66928202686327698</v>
      </c>
      <c r="AA1735">
        <v>-0.69891692413038498</v>
      </c>
      <c r="AB1735">
        <v>-0.28978886701919598</v>
      </c>
      <c r="AC1735" t="s">
        <v>256</v>
      </c>
      <c r="AD1735" t="s">
        <v>315</v>
      </c>
      <c r="AE1735" t="s">
        <v>56</v>
      </c>
      <c r="AF1735" t="s">
        <v>68</v>
      </c>
      <c r="AG1735" t="s">
        <v>316</v>
      </c>
      <c r="AH1735" s="45">
        <v>36495</v>
      </c>
      <c r="AI1735">
        <v>877890</v>
      </c>
      <c r="AK1735" t="s">
        <v>317</v>
      </c>
      <c r="AL1735" t="s">
        <v>318</v>
      </c>
      <c r="AM1735" t="s">
        <v>245</v>
      </c>
    </row>
    <row r="1736" spans="1:39" x14ac:dyDescent="0.3">
      <c r="A1736" s="1">
        <v>43560</v>
      </c>
      <c r="B1736" t="s">
        <v>15</v>
      </c>
      <c r="C1736" t="s">
        <v>246</v>
      </c>
      <c r="D1736">
        <v>900</v>
      </c>
      <c r="E1736">
        <v>12</v>
      </c>
      <c r="F1736">
        <v>100.33000199999999</v>
      </c>
      <c r="G1736">
        <v>101.389999</v>
      </c>
      <c r="H1736">
        <v>100.010002</v>
      </c>
      <c r="I1736">
        <v>100.980003</v>
      </c>
      <c r="J1736">
        <v>100.607697</v>
      </c>
      <c r="K1736">
        <v>2256700</v>
      </c>
      <c r="L1736">
        <v>2.5009999999999999</v>
      </c>
      <c r="M1736">
        <v>9.6522993672760703E-3</v>
      </c>
      <c r="N1736">
        <v>1.3158081615379499E-2</v>
      </c>
      <c r="O1736">
        <v>-2.25212580901396E-2</v>
      </c>
      <c r="P1736">
        <v>-1.29221314991521E-2</v>
      </c>
      <c r="Q1736">
        <v>9.2049274112110294E-2</v>
      </c>
      <c r="R1736">
        <v>1.7402814296691198E-2</v>
      </c>
      <c r="S1736">
        <v>1.1885443009558299E-2</v>
      </c>
      <c r="T1736">
        <v>1.21135985293227E-2</v>
      </c>
      <c r="U1736">
        <v>1.11465072492572E-2</v>
      </c>
      <c r="V1736">
        <v>116.82</v>
      </c>
      <c r="W1736">
        <v>91.25</v>
      </c>
      <c r="X1736">
        <v>-9.0234552439904706E-2</v>
      </c>
      <c r="Y1736">
        <v>4.62571739556182E-3</v>
      </c>
      <c r="Z1736">
        <v>0.68505293892028196</v>
      </c>
      <c r="AA1736">
        <v>0.71207419554435203</v>
      </c>
      <c r="AB1736">
        <v>0.72764298551926498</v>
      </c>
      <c r="AC1736" t="s">
        <v>257</v>
      </c>
      <c r="AD1736" t="s">
        <v>315</v>
      </c>
      <c r="AE1736" t="s">
        <v>56</v>
      </c>
      <c r="AF1736" t="s">
        <v>68</v>
      </c>
      <c r="AG1736" t="s">
        <v>316</v>
      </c>
      <c r="AH1736" s="45">
        <v>36495</v>
      </c>
      <c r="AI1736">
        <v>877890</v>
      </c>
      <c r="AK1736" t="s">
        <v>317</v>
      </c>
      <c r="AL1736" t="s">
        <v>318</v>
      </c>
      <c r="AM1736" t="s">
        <v>245</v>
      </c>
    </row>
    <row r="1737" spans="1:39" x14ac:dyDescent="0.3">
      <c r="A1737" s="1">
        <v>43586</v>
      </c>
      <c r="B1737" t="s">
        <v>15</v>
      </c>
      <c r="C1737" t="s">
        <v>239</v>
      </c>
      <c r="D1737">
        <v>1500</v>
      </c>
      <c r="E1737">
        <v>12</v>
      </c>
      <c r="F1737">
        <v>101</v>
      </c>
      <c r="G1737">
        <v>101.370003</v>
      </c>
      <c r="H1737">
        <v>100.260002</v>
      </c>
      <c r="I1737">
        <v>100.779999</v>
      </c>
      <c r="J1737">
        <v>100.408431999999</v>
      </c>
      <c r="K1737">
        <v>2384100</v>
      </c>
      <c r="L1737">
        <v>2.5110000000000001</v>
      </c>
      <c r="M1737">
        <v>-1.78448196232027E-3</v>
      </c>
      <c r="N1737">
        <v>3.1802531094958998E-3</v>
      </c>
      <c r="O1737">
        <v>1.1175503737068999E-2</v>
      </c>
      <c r="P1737">
        <v>-4.3267063533310801E-3</v>
      </c>
      <c r="Q1737">
        <v>-1.43118702930472E-2</v>
      </c>
      <c r="R1737">
        <v>8.7476890056187896E-3</v>
      </c>
      <c r="S1737">
        <v>9.7314714625588595E-3</v>
      </c>
      <c r="T1737">
        <v>8.7672748099653208E-3</v>
      </c>
      <c r="U1737">
        <v>1.06288102591303E-2</v>
      </c>
      <c r="V1737">
        <v>116.82</v>
      </c>
      <c r="W1737">
        <v>96.809997999999993</v>
      </c>
      <c r="X1737">
        <v>-8.4341160899488496E-2</v>
      </c>
      <c r="Y1737">
        <v>-7.5304459681844096E-3</v>
      </c>
      <c r="Z1737">
        <v>0.66931579298448995</v>
      </c>
      <c r="AA1737">
        <v>-0.38523824489882702</v>
      </c>
      <c r="AB1737">
        <v>-0.12765289282298301</v>
      </c>
      <c r="AC1737" t="s">
        <v>257</v>
      </c>
      <c r="AD1737" t="s">
        <v>315</v>
      </c>
      <c r="AE1737" t="s">
        <v>56</v>
      </c>
      <c r="AF1737" t="s">
        <v>68</v>
      </c>
      <c r="AG1737" t="s">
        <v>316</v>
      </c>
      <c r="AH1737" s="45">
        <v>36495</v>
      </c>
      <c r="AI1737">
        <v>877890</v>
      </c>
      <c r="AK1737" t="s">
        <v>317</v>
      </c>
      <c r="AL1737" t="s">
        <v>318</v>
      </c>
      <c r="AM1737" t="s">
        <v>245</v>
      </c>
    </row>
    <row r="1738" spans="1:39" x14ac:dyDescent="0.3">
      <c r="A1738" s="1">
        <v>43619</v>
      </c>
      <c r="B1738" t="s">
        <v>15</v>
      </c>
      <c r="C1738" t="s">
        <v>246</v>
      </c>
      <c r="D1738">
        <v>600</v>
      </c>
      <c r="E1738">
        <v>12</v>
      </c>
      <c r="F1738">
        <v>93.989998</v>
      </c>
      <c r="G1738">
        <v>94.489998</v>
      </c>
      <c r="H1738">
        <v>93.120002999999997</v>
      </c>
      <c r="I1738">
        <v>93.480002999999996</v>
      </c>
      <c r="J1738">
        <v>93.135352999999995</v>
      </c>
      <c r="K1738">
        <v>2050700</v>
      </c>
      <c r="L1738">
        <v>2.081</v>
      </c>
      <c r="M1738">
        <v>-6.8230710994899701E-3</v>
      </c>
      <c r="N1738">
        <v>-1.2438300305452E-2</v>
      </c>
      <c r="O1738">
        <v>-7.5192344120100701E-2</v>
      </c>
      <c r="P1738">
        <v>-0.112067499691656</v>
      </c>
      <c r="Q1738">
        <v>-0.115497113668647</v>
      </c>
      <c r="R1738">
        <v>5.5997009109027404E-3</v>
      </c>
      <c r="S1738">
        <v>7.1341291078369099E-3</v>
      </c>
      <c r="T1738">
        <v>8.9289561850085103E-3</v>
      </c>
      <c r="U1738">
        <v>1.06810247031315E-2</v>
      </c>
      <c r="V1738">
        <v>116.82</v>
      </c>
      <c r="W1738">
        <v>93.120002999999997</v>
      </c>
      <c r="X1738">
        <v>-8.4341160899488496E-2</v>
      </c>
      <c r="Y1738">
        <v>-2.7690708645509302E-3</v>
      </c>
      <c r="Z1738">
        <v>0.67179917111423904</v>
      </c>
      <c r="AA1738">
        <v>-1.0115505155631099</v>
      </c>
      <c r="AB1738">
        <v>-1.0170217211035999</v>
      </c>
      <c r="AC1738" t="s">
        <v>257</v>
      </c>
      <c r="AD1738" t="s">
        <v>315</v>
      </c>
      <c r="AE1738" t="s">
        <v>56</v>
      </c>
      <c r="AF1738" t="s">
        <v>68</v>
      </c>
      <c r="AG1738" t="s">
        <v>316</v>
      </c>
      <c r="AH1738" s="45">
        <v>36495</v>
      </c>
      <c r="AI1738">
        <v>877890</v>
      </c>
      <c r="AK1738" t="s">
        <v>317</v>
      </c>
      <c r="AL1738" t="s">
        <v>318</v>
      </c>
      <c r="AM1738" t="s">
        <v>245</v>
      </c>
    </row>
    <row r="1739" spans="1:39" x14ac:dyDescent="0.3">
      <c r="A1739" s="1">
        <v>43622</v>
      </c>
      <c r="B1739" t="s">
        <v>15</v>
      </c>
      <c r="C1739" t="s">
        <v>239</v>
      </c>
      <c r="D1739">
        <v>1100</v>
      </c>
      <c r="E1739">
        <v>12</v>
      </c>
      <c r="F1739">
        <v>96.400002000000001</v>
      </c>
      <c r="G1739">
        <v>96.459998999999996</v>
      </c>
      <c r="H1739">
        <v>95.150002000000001</v>
      </c>
      <c r="I1739">
        <v>95.360000999999997</v>
      </c>
      <c r="J1739">
        <v>95.360000999999997</v>
      </c>
      <c r="K1739">
        <v>1854400</v>
      </c>
      <c r="L1739">
        <v>2.1240000000000001</v>
      </c>
      <c r="M1739">
        <v>8.2131554417674193E-3</v>
      </c>
      <c r="N1739">
        <v>1.02166518601635E-2</v>
      </c>
      <c r="O1739">
        <v>-2.74845860561546E-2</v>
      </c>
      <c r="P1739">
        <v>-7.2113141660600705E-2</v>
      </c>
      <c r="Q1739">
        <v>-0.121279533887843</v>
      </c>
      <c r="R1739">
        <v>8.0669723302005704E-3</v>
      </c>
      <c r="S1739">
        <v>7.5187364311430204E-3</v>
      </c>
      <c r="T1739">
        <v>9.1200793845923195E-3</v>
      </c>
      <c r="U1739">
        <v>1.06599261312705E-2</v>
      </c>
      <c r="V1739">
        <v>116.82</v>
      </c>
      <c r="W1739">
        <v>93.120002999999997</v>
      </c>
      <c r="X1739">
        <v>-8.3469917232435895E-2</v>
      </c>
      <c r="Y1739">
        <v>6.1168407152111899E-3</v>
      </c>
      <c r="Z1739">
        <v>0.66614611346150199</v>
      </c>
      <c r="AA1739">
        <v>-1.02811246243941</v>
      </c>
      <c r="AB1739">
        <v>-1.02466975970258</v>
      </c>
      <c r="AC1739" t="s">
        <v>257</v>
      </c>
      <c r="AD1739" t="s">
        <v>315</v>
      </c>
      <c r="AE1739" t="s">
        <v>56</v>
      </c>
      <c r="AF1739" t="s">
        <v>68</v>
      </c>
      <c r="AG1739" t="s">
        <v>316</v>
      </c>
      <c r="AH1739" s="45">
        <v>36495</v>
      </c>
      <c r="AI1739">
        <v>877890</v>
      </c>
      <c r="AK1739" t="s">
        <v>317</v>
      </c>
      <c r="AL1739" t="s">
        <v>318</v>
      </c>
      <c r="AM1739" t="s">
        <v>245</v>
      </c>
    </row>
    <row r="1740" spans="1:39" x14ac:dyDescent="0.3">
      <c r="A1740" s="1">
        <v>43626</v>
      </c>
      <c r="B1740" t="s">
        <v>15</v>
      </c>
      <c r="C1740" t="s">
        <v>239</v>
      </c>
      <c r="D1740">
        <v>1000</v>
      </c>
      <c r="E1740">
        <v>12</v>
      </c>
      <c r="F1740">
        <v>96.489998</v>
      </c>
      <c r="G1740">
        <v>96.779999000000004</v>
      </c>
      <c r="H1740">
        <v>95.779999000000004</v>
      </c>
      <c r="I1740">
        <v>95.980002999999996</v>
      </c>
      <c r="J1740">
        <v>95.980002999999996</v>
      </c>
      <c r="K1740">
        <v>1273900</v>
      </c>
      <c r="L1740">
        <v>2.1429999999999998</v>
      </c>
      <c r="M1740">
        <v>1.25106352324568E-3</v>
      </c>
      <c r="N1740">
        <v>3.0086024011801799E-2</v>
      </c>
      <c r="O1740">
        <v>-1.2428992133389501E-2</v>
      </c>
      <c r="P1740">
        <v>-3.8735587419343603E-2</v>
      </c>
      <c r="Q1740">
        <v>-0.11000663098466899</v>
      </c>
      <c r="R1740">
        <v>3.1383973009704402E-3</v>
      </c>
      <c r="S1740">
        <v>7.4637479137120303E-3</v>
      </c>
      <c r="T1740">
        <v>8.4528809458988292E-3</v>
      </c>
      <c r="U1740">
        <v>1.06492001015941E-2</v>
      </c>
      <c r="V1740">
        <v>116.82</v>
      </c>
      <c r="W1740">
        <v>93.120002999999997</v>
      </c>
      <c r="X1740">
        <v>-8.3469917232435895E-2</v>
      </c>
      <c r="Y1740">
        <v>4.6492198743191201E-3</v>
      </c>
      <c r="Z1740">
        <v>0.66545411610885796</v>
      </c>
      <c r="AA1740">
        <v>-0.93248554174322096</v>
      </c>
      <c r="AB1740">
        <v>-1.0015659350206001</v>
      </c>
      <c r="AC1740" t="s">
        <v>257</v>
      </c>
      <c r="AD1740" t="s">
        <v>315</v>
      </c>
      <c r="AE1740" t="s">
        <v>56</v>
      </c>
      <c r="AF1740" t="s">
        <v>68</v>
      </c>
      <c r="AG1740" t="s">
        <v>316</v>
      </c>
      <c r="AH1740" s="45">
        <v>36495</v>
      </c>
      <c r="AI1740">
        <v>877890</v>
      </c>
      <c r="AK1740" t="s">
        <v>317</v>
      </c>
      <c r="AL1740" t="s">
        <v>318</v>
      </c>
      <c r="AM1740" t="s">
        <v>245</v>
      </c>
    </row>
    <row r="1741" spans="1:39" x14ac:dyDescent="0.3">
      <c r="A1741" s="1">
        <v>43641</v>
      </c>
      <c r="B1741" t="s">
        <v>15</v>
      </c>
      <c r="C1741" t="s">
        <v>246</v>
      </c>
      <c r="D1741">
        <v>1200</v>
      </c>
      <c r="E1741">
        <v>12</v>
      </c>
      <c r="F1741">
        <v>99.610000999999997</v>
      </c>
      <c r="G1741">
        <v>99.669997999999893</v>
      </c>
      <c r="H1741">
        <v>97.959998999999996</v>
      </c>
      <c r="I1741">
        <v>98.160004000000001</v>
      </c>
      <c r="J1741">
        <v>98.160004000000001</v>
      </c>
      <c r="K1741">
        <v>1855600</v>
      </c>
      <c r="L1741">
        <v>1.994</v>
      </c>
      <c r="M1741">
        <v>-1.4362520145939301E-2</v>
      </c>
      <c r="N1741">
        <v>4.69731280995848E-3</v>
      </c>
      <c r="O1741">
        <v>3.44176706851963E-2</v>
      </c>
      <c r="P1741">
        <v>-1.4777617744512301E-2</v>
      </c>
      <c r="Q1741">
        <v>-6.1910115216911303E-2</v>
      </c>
      <c r="R1741">
        <v>1.0025114761991701E-2</v>
      </c>
      <c r="S1741">
        <v>6.4339605039687104E-3</v>
      </c>
      <c r="T1741">
        <v>8.1298600838147807E-3</v>
      </c>
      <c r="U1741">
        <v>1.0609013777365299E-2</v>
      </c>
      <c r="V1741">
        <v>116.82</v>
      </c>
      <c r="W1741">
        <v>93.120002999999997</v>
      </c>
      <c r="X1741">
        <v>-8.3469917232435895E-2</v>
      </c>
      <c r="Y1741">
        <v>-9.5417756928269908E-3</v>
      </c>
      <c r="Z1741">
        <v>0.66903007209312604</v>
      </c>
      <c r="AA1741">
        <v>-0.54975735059477104</v>
      </c>
      <c r="AB1741">
        <v>-0.60857491402084896</v>
      </c>
      <c r="AC1741" t="s">
        <v>257</v>
      </c>
      <c r="AD1741" t="s">
        <v>315</v>
      </c>
      <c r="AE1741" t="s">
        <v>56</v>
      </c>
      <c r="AF1741" t="s">
        <v>68</v>
      </c>
      <c r="AG1741" t="s">
        <v>316</v>
      </c>
      <c r="AH1741" s="45">
        <v>36495</v>
      </c>
      <c r="AI1741">
        <v>877890</v>
      </c>
      <c r="AK1741" t="s">
        <v>317</v>
      </c>
      <c r="AL1741" t="s">
        <v>318</v>
      </c>
      <c r="AM1741" t="s">
        <v>245</v>
      </c>
    </row>
    <row r="1742" spans="1:39" x14ac:dyDescent="0.3">
      <c r="A1742" s="1">
        <v>43565</v>
      </c>
      <c r="B1742" t="s">
        <v>15</v>
      </c>
      <c r="C1742" t="s">
        <v>246</v>
      </c>
      <c r="D1742">
        <v>1400</v>
      </c>
      <c r="E1742">
        <v>13</v>
      </c>
      <c r="F1742">
        <v>101.419997999999</v>
      </c>
      <c r="G1742">
        <v>102.19000200000001</v>
      </c>
      <c r="H1742">
        <v>101.150002</v>
      </c>
      <c r="I1742">
        <v>101.55999799999999</v>
      </c>
      <c r="J1742">
        <v>101.18555499999999</v>
      </c>
      <c r="K1742">
        <v>1376800</v>
      </c>
      <c r="L1742">
        <v>2.4769999999999999</v>
      </c>
      <c r="M1742">
        <v>2.0698369581996202E-3</v>
      </c>
      <c r="N1742">
        <v>-9.0179984886684297E-3</v>
      </c>
      <c r="O1742">
        <v>1.40805544053435E-2</v>
      </c>
      <c r="P1742">
        <v>-2.8211760864381201E-2</v>
      </c>
      <c r="Q1742">
        <v>9.0361456211042704E-2</v>
      </c>
      <c r="R1742">
        <v>1.31711433002644E-2</v>
      </c>
      <c r="S1742">
        <v>1.0169899256261E-2</v>
      </c>
      <c r="T1742">
        <v>1.20130944446682E-2</v>
      </c>
      <c r="U1742">
        <v>1.11005412729382E-2</v>
      </c>
      <c r="V1742">
        <v>116.82</v>
      </c>
      <c r="W1742">
        <v>92.489998</v>
      </c>
      <c r="X1742">
        <v>-9.0234552439904706E-2</v>
      </c>
      <c r="Y1742">
        <v>3.47183783585567E-3</v>
      </c>
      <c r="Z1742">
        <v>0.68662700008903799</v>
      </c>
      <c r="AA1742">
        <v>0.69588090397105096</v>
      </c>
      <c r="AB1742">
        <v>0.726811958056504</v>
      </c>
      <c r="AC1742" t="s">
        <v>258</v>
      </c>
      <c r="AD1742" t="s">
        <v>315</v>
      </c>
      <c r="AE1742" t="s">
        <v>56</v>
      </c>
      <c r="AF1742" t="s">
        <v>68</v>
      </c>
      <c r="AG1742" t="s">
        <v>316</v>
      </c>
      <c r="AH1742" s="45">
        <v>36495</v>
      </c>
      <c r="AI1742">
        <v>877890</v>
      </c>
      <c r="AK1742" t="s">
        <v>317</v>
      </c>
      <c r="AL1742" t="s">
        <v>318</v>
      </c>
      <c r="AM1742" t="s">
        <v>245</v>
      </c>
    </row>
    <row r="1743" spans="1:39" x14ac:dyDescent="0.3">
      <c r="A1743" s="1">
        <v>43573</v>
      </c>
      <c r="B1743" t="s">
        <v>15</v>
      </c>
      <c r="C1743" t="s">
        <v>246</v>
      </c>
      <c r="D1743">
        <v>700</v>
      </c>
      <c r="E1743">
        <v>13</v>
      </c>
      <c r="F1743">
        <v>100.349998</v>
      </c>
      <c r="G1743">
        <v>100.349998</v>
      </c>
      <c r="H1743">
        <v>98.720000999999996</v>
      </c>
      <c r="I1743">
        <v>100.110001</v>
      </c>
      <c r="J1743">
        <v>99.740905999999995</v>
      </c>
      <c r="K1743">
        <v>2223600</v>
      </c>
      <c r="L1743">
        <v>2.56</v>
      </c>
      <c r="M1743">
        <v>-8.9852527652078604E-4</v>
      </c>
      <c r="N1743">
        <v>-1.78205031185595E-2</v>
      </c>
      <c r="O1743">
        <v>-1.1421874376456699E-2</v>
      </c>
      <c r="P1743">
        <v>-6.3830097306007999E-2</v>
      </c>
      <c r="Q1743">
        <v>2.5662826392303498E-2</v>
      </c>
      <c r="R1743">
        <v>7.3079337613902E-3</v>
      </c>
      <c r="S1743">
        <v>1.0279957316749499E-2</v>
      </c>
      <c r="T1743">
        <v>1.19748152959965E-2</v>
      </c>
      <c r="U1743">
        <v>1.10591698694607E-2</v>
      </c>
      <c r="V1743">
        <v>116.82</v>
      </c>
      <c r="W1743">
        <v>93.910004000000001</v>
      </c>
      <c r="X1743">
        <v>-9.0234552439904706E-2</v>
      </c>
      <c r="Y1743">
        <v>1.5778467813143101E-3</v>
      </c>
      <c r="Z1743">
        <v>0.68261853610650902</v>
      </c>
      <c r="AA1743">
        <v>6.5039161526398998E-4</v>
      </c>
      <c r="AB1743">
        <v>0.34238742698237901</v>
      </c>
      <c r="AC1743" t="s">
        <v>258</v>
      </c>
      <c r="AD1743" t="s">
        <v>315</v>
      </c>
      <c r="AE1743" t="s">
        <v>56</v>
      </c>
      <c r="AF1743" t="s">
        <v>68</v>
      </c>
      <c r="AG1743" t="s">
        <v>316</v>
      </c>
      <c r="AH1743" s="45">
        <v>36495</v>
      </c>
      <c r="AI1743">
        <v>877890</v>
      </c>
      <c r="AK1743" t="s">
        <v>317</v>
      </c>
      <c r="AL1743" t="s">
        <v>318</v>
      </c>
      <c r="AM1743" t="s">
        <v>245</v>
      </c>
    </row>
    <row r="1744" spans="1:39" x14ac:dyDescent="0.3">
      <c r="A1744" s="1">
        <v>43586</v>
      </c>
      <c r="B1744" t="s">
        <v>15</v>
      </c>
      <c r="C1744" t="s">
        <v>246</v>
      </c>
      <c r="D1744">
        <v>2300</v>
      </c>
      <c r="E1744">
        <v>13</v>
      </c>
      <c r="F1744">
        <v>101</v>
      </c>
      <c r="G1744">
        <v>101.370003</v>
      </c>
      <c r="H1744">
        <v>100.260002</v>
      </c>
      <c r="I1744">
        <v>100.779999</v>
      </c>
      <c r="J1744">
        <v>100.408431999999</v>
      </c>
      <c r="K1744">
        <v>2384100</v>
      </c>
      <c r="L1744">
        <v>2.5110000000000001</v>
      </c>
      <c r="M1744">
        <v>-1.78448196232027E-3</v>
      </c>
      <c r="N1744">
        <v>3.1802531094958998E-3</v>
      </c>
      <c r="O1744">
        <v>1.1175503737068999E-2</v>
      </c>
      <c r="P1744">
        <v>-4.3267063533310801E-3</v>
      </c>
      <c r="Q1744">
        <v>-1.43118702930472E-2</v>
      </c>
      <c r="R1744">
        <v>8.7476890056187896E-3</v>
      </c>
      <c r="S1744">
        <v>9.7314714625588595E-3</v>
      </c>
      <c r="T1744">
        <v>8.7672748099653208E-3</v>
      </c>
      <c r="U1744">
        <v>1.06288102591303E-2</v>
      </c>
      <c r="V1744">
        <v>116.82</v>
      </c>
      <c r="W1744">
        <v>96.809997999999993</v>
      </c>
      <c r="X1744">
        <v>-8.4341160899488496E-2</v>
      </c>
      <c r="Y1744">
        <v>-7.5304459681844096E-3</v>
      </c>
      <c r="Z1744">
        <v>0.66931579298448995</v>
      </c>
      <c r="AA1744">
        <v>-0.38523824489882702</v>
      </c>
      <c r="AB1744">
        <v>-0.12765289282298301</v>
      </c>
      <c r="AC1744" t="s">
        <v>258</v>
      </c>
      <c r="AD1744" t="s">
        <v>315</v>
      </c>
      <c r="AE1744" t="s">
        <v>56</v>
      </c>
      <c r="AF1744" t="s">
        <v>68</v>
      </c>
      <c r="AG1744" t="s">
        <v>316</v>
      </c>
      <c r="AH1744" s="45">
        <v>36495</v>
      </c>
      <c r="AI1744">
        <v>877890</v>
      </c>
      <c r="AK1744" t="s">
        <v>317</v>
      </c>
      <c r="AL1744" t="s">
        <v>318</v>
      </c>
      <c r="AM1744" t="s">
        <v>245</v>
      </c>
    </row>
    <row r="1745" spans="1:39" x14ac:dyDescent="0.3">
      <c r="A1745" s="1">
        <v>43619</v>
      </c>
      <c r="B1745" t="s">
        <v>15</v>
      </c>
      <c r="C1745" t="s">
        <v>246</v>
      </c>
      <c r="D1745">
        <v>400</v>
      </c>
      <c r="E1745">
        <v>13</v>
      </c>
      <c r="F1745">
        <v>93.989998</v>
      </c>
      <c r="G1745">
        <v>94.489998</v>
      </c>
      <c r="H1745">
        <v>93.120002999999997</v>
      </c>
      <c r="I1745">
        <v>93.480002999999996</v>
      </c>
      <c r="J1745">
        <v>93.135352999999995</v>
      </c>
      <c r="K1745">
        <v>2050700</v>
      </c>
      <c r="L1745">
        <v>2.081</v>
      </c>
      <c r="M1745">
        <v>-6.8230710994899701E-3</v>
      </c>
      <c r="N1745">
        <v>-1.2438300305452E-2</v>
      </c>
      <c r="O1745">
        <v>-7.5192344120100701E-2</v>
      </c>
      <c r="P1745">
        <v>-0.112067499691656</v>
      </c>
      <c r="Q1745">
        <v>-0.115497113668647</v>
      </c>
      <c r="R1745">
        <v>5.5997009109027404E-3</v>
      </c>
      <c r="S1745">
        <v>7.1341291078369099E-3</v>
      </c>
      <c r="T1745">
        <v>8.9289561850085103E-3</v>
      </c>
      <c r="U1745">
        <v>1.06810247031315E-2</v>
      </c>
      <c r="V1745">
        <v>116.82</v>
      </c>
      <c r="W1745">
        <v>93.120002999999997</v>
      </c>
      <c r="X1745">
        <v>-8.4341160899488496E-2</v>
      </c>
      <c r="Y1745">
        <v>-2.7690708645509302E-3</v>
      </c>
      <c r="Z1745">
        <v>0.67179917111423904</v>
      </c>
      <c r="AA1745">
        <v>-1.0115505155631099</v>
      </c>
      <c r="AB1745">
        <v>-1.0170217211035999</v>
      </c>
      <c r="AC1745" t="s">
        <v>258</v>
      </c>
      <c r="AD1745" t="s">
        <v>315</v>
      </c>
      <c r="AE1745" t="s">
        <v>56</v>
      </c>
      <c r="AF1745" t="s">
        <v>68</v>
      </c>
      <c r="AG1745" t="s">
        <v>316</v>
      </c>
      <c r="AH1745" s="45">
        <v>36495</v>
      </c>
      <c r="AI1745">
        <v>877890</v>
      </c>
      <c r="AK1745" t="s">
        <v>317</v>
      </c>
      <c r="AL1745" t="s">
        <v>318</v>
      </c>
      <c r="AM1745" t="s">
        <v>245</v>
      </c>
    </row>
    <row r="1746" spans="1:39" x14ac:dyDescent="0.3">
      <c r="A1746" s="1">
        <v>43630</v>
      </c>
      <c r="B1746" t="s">
        <v>15</v>
      </c>
      <c r="C1746" t="s">
        <v>239</v>
      </c>
      <c r="D1746">
        <v>1400</v>
      </c>
      <c r="E1746">
        <v>13</v>
      </c>
      <c r="F1746">
        <v>96.370002999999997</v>
      </c>
      <c r="G1746">
        <v>97.040001000000004</v>
      </c>
      <c r="H1746">
        <v>96</v>
      </c>
      <c r="I1746">
        <v>96.790001000000004</v>
      </c>
      <c r="J1746">
        <v>96.790001000000004</v>
      </c>
      <c r="K1746">
        <v>1213800</v>
      </c>
      <c r="L1746">
        <v>2.093</v>
      </c>
      <c r="M1746">
        <v>4.1336158275186798E-4</v>
      </c>
      <c r="N1746">
        <v>9.6548893292779901E-3</v>
      </c>
      <c r="O1746">
        <v>1.3765977940345901E-2</v>
      </c>
      <c r="P1746">
        <v>-3.7694269593496803E-2</v>
      </c>
      <c r="Q1746">
        <v>-7.9087928232754304E-2</v>
      </c>
      <c r="R1746">
        <v>3.2750894404508101E-3</v>
      </c>
      <c r="S1746">
        <v>6.0958942592075497E-3</v>
      </c>
      <c r="T1746">
        <v>8.3282576108059201E-3</v>
      </c>
      <c r="U1746">
        <v>1.06381456915181E-2</v>
      </c>
      <c r="V1746">
        <v>116.82</v>
      </c>
      <c r="W1746">
        <v>93.120002999999997</v>
      </c>
      <c r="X1746">
        <v>-8.3469917232435895E-2</v>
      </c>
      <c r="Y1746">
        <v>-1.6128120944145399E-3</v>
      </c>
      <c r="Z1746">
        <v>0.66495992935612402</v>
      </c>
      <c r="AA1746">
        <v>-0.69221526594018201</v>
      </c>
      <c r="AB1746">
        <v>-0.81863170825661102</v>
      </c>
      <c r="AC1746" t="s">
        <v>258</v>
      </c>
      <c r="AD1746" t="s">
        <v>315</v>
      </c>
      <c r="AE1746" t="s">
        <v>56</v>
      </c>
      <c r="AF1746" t="s">
        <v>68</v>
      </c>
      <c r="AG1746" t="s">
        <v>316</v>
      </c>
      <c r="AH1746" s="45">
        <v>36495</v>
      </c>
      <c r="AI1746">
        <v>877890</v>
      </c>
      <c r="AK1746" t="s">
        <v>317</v>
      </c>
      <c r="AL1746" t="s">
        <v>318</v>
      </c>
      <c r="AM1746" t="s">
        <v>245</v>
      </c>
    </row>
    <row r="1747" spans="1:39" x14ac:dyDescent="0.3">
      <c r="A1747" s="1">
        <v>43644</v>
      </c>
      <c r="B1747" t="s">
        <v>15</v>
      </c>
      <c r="C1747" t="s">
        <v>239</v>
      </c>
      <c r="D1747">
        <v>1200</v>
      </c>
      <c r="E1747">
        <v>13</v>
      </c>
      <c r="F1747">
        <v>97.870002999999997</v>
      </c>
      <c r="G1747">
        <v>98.290001000000004</v>
      </c>
      <c r="H1747">
        <v>97.540001000000004</v>
      </c>
      <c r="I1747">
        <v>98.139999000000003</v>
      </c>
      <c r="J1747">
        <v>98.139999000000003</v>
      </c>
      <c r="K1747">
        <v>1969800</v>
      </c>
      <c r="L1747">
        <v>2</v>
      </c>
      <c r="M1747">
        <v>4.2887638493729098E-3</v>
      </c>
      <c r="N1747">
        <v>-1.6672967445033101E-2</v>
      </c>
      <c r="O1747">
        <v>4.2653614549166503E-2</v>
      </c>
      <c r="P1747">
        <v>-1.16756635856085E-2</v>
      </c>
      <c r="Q1747">
        <v>-3.4146075478588798E-2</v>
      </c>
      <c r="R1747">
        <v>7.8212502191504305E-3</v>
      </c>
      <c r="S1747">
        <v>6.3420461343801499E-3</v>
      </c>
      <c r="T1747">
        <v>8.1735616850144594E-3</v>
      </c>
      <c r="U1747">
        <v>1.0532293035753201E-2</v>
      </c>
      <c r="V1747">
        <v>116.82</v>
      </c>
      <c r="W1747">
        <v>93.120002999999997</v>
      </c>
      <c r="X1747">
        <v>-8.3469917232435895E-2</v>
      </c>
      <c r="Y1747">
        <v>5.7409418775350302E-3</v>
      </c>
      <c r="Z1747">
        <v>0.66422340218329301</v>
      </c>
      <c r="AA1747">
        <v>-0.359890032160608</v>
      </c>
      <c r="AB1747">
        <v>-0.50585321008240802</v>
      </c>
      <c r="AC1747" t="s">
        <v>258</v>
      </c>
      <c r="AD1747" t="s">
        <v>315</v>
      </c>
      <c r="AE1747" t="s">
        <v>56</v>
      </c>
      <c r="AF1747" t="s">
        <v>68</v>
      </c>
      <c r="AG1747" t="s">
        <v>316</v>
      </c>
      <c r="AH1747" s="45">
        <v>36495</v>
      </c>
      <c r="AI1747">
        <v>877890</v>
      </c>
      <c r="AK1747" t="s">
        <v>317</v>
      </c>
      <c r="AL1747" t="s">
        <v>318</v>
      </c>
      <c r="AM1747" t="s">
        <v>245</v>
      </c>
    </row>
    <row r="1748" spans="1:39" x14ac:dyDescent="0.3">
      <c r="A1748" s="1">
        <v>43609</v>
      </c>
      <c r="B1748" t="s">
        <v>15</v>
      </c>
      <c r="C1748" t="s">
        <v>239</v>
      </c>
      <c r="D1748">
        <v>700</v>
      </c>
      <c r="E1748">
        <v>14</v>
      </c>
      <c r="F1748">
        <v>95.669997999999893</v>
      </c>
      <c r="G1748">
        <v>95.800003000000004</v>
      </c>
      <c r="H1748">
        <v>93.989998</v>
      </c>
      <c r="I1748">
        <v>94.650002000000001</v>
      </c>
      <c r="J1748">
        <v>94.301032999999904</v>
      </c>
      <c r="K1748">
        <v>1347800</v>
      </c>
      <c r="L1748">
        <v>2.3239999999999998</v>
      </c>
      <c r="M1748">
        <v>-5.6890264869940898E-3</v>
      </c>
      <c r="N1748">
        <v>-1.20768802235348E-2</v>
      </c>
      <c r="O1748">
        <v>-5.9573790705152799E-2</v>
      </c>
      <c r="P1748">
        <v>-0.10485765880452</v>
      </c>
      <c r="Q1748">
        <v>-0.11182540454828201</v>
      </c>
      <c r="R1748">
        <v>7.4257231635958404E-3</v>
      </c>
      <c r="S1748">
        <v>7.9169169223546193E-3</v>
      </c>
      <c r="T1748">
        <v>8.9376373638958909E-3</v>
      </c>
      <c r="U1748">
        <v>1.06802398952669E-2</v>
      </c>
      <c r="V1748">
        <v>116.82</v>
      </c>
      <c r="W1748">
        <v>93.989998</v>
      </c>
      <c r="X1748">
        <v>-8.4341160899488496E-2</v>
      </c>
      <c r="Y1748">
        <v>1.3526439988342199E-3</v>
      </c>
      <c r="Z1748">
        <v>0.67406890454466295</v>
      </c>
      <c r="AA1748">
        <v>-1.0555931202961999</v>
      </c>
      <c r="AB1748">
        <v>-0.96057991475260196</v>
      </c>
      <c r="AC1748" t="s">
        <v>259</v>
      </c>
      <c r="AD1748" t="s">
        <v>315</v>
      </c>
      <c r="AE1748" t="s">
        <v>56</v>
      </c>
      <c r="AF1748" t="s">
        <v>68</v>
      </c>
      <c r="AG1748" t="s">
        <v>316</v>
      </c>
      <c r="AH1748" s="45">
        <v>36495</v>
      </c>
      <c r="AI1748">
        <v>877890</v>
      </c>
      <c r="AK1748" t="s">
        <v>317</v>
      </c>
      <c r="AL1748" t="s">
        <v>318</v>
      </c>
      <c r="AM1748" t="s">
        <v>245</v>
      </c>
    </row>
    <row r="1749" spans="1:39" x14ac:dyDescent="0.3">
      <c r="A1749" s="1">
        <v>43615</v>
      </c>
      <c r="B1749" t="s">
        <v>15</v>
      </c>
      <c r="C1749" t="s">
        <v>239</v>
      </c>
      <c r="D1749">
        <v>600</v>
      </c>
      <c r="E1749">
        <v>14</v>
      </c>
      <c r="F1749">
        <v>94.5</v>
      </c>
      <c r="G1749">
        <v>95.150002000000001</v>
      </c>
      <c r="H1749">
        <v>94.230002999999996</v>
      </c>
      <c r="I1749">
        <v>94.739998</v>
      </c>
      <c r="J1749">
        <v>94.390701000000007</v>
      </c>
      <c r="K1749">
        <v>928200</v>
      </c>
      <c r="L1749">
        <v>2.2269999999999999</v>
      </c>
      <c r="M1749">
        <v>3.7011560203874601E-3</v>
      </c>
      <c r="N1749">
        <v>-1.45651218385606E-2</v>
      </c>
      <c r="O1749">
        <v>-6.2200485867124497E-2</v>
      </c>
      <c r="P1749">
        <v>-0.104191532196444</v>
      </c>
      <c r="Q1749">
        <v>-0.105605257699002</v>
      </c>
      <c r="R1749">
        <v>6.1887735769272003E-3</v>
      </c>
      <c r="S1749">
        <v>7.1227182987919401E-3</v>
      </c>
      <c r="T1749">
        <v>8.9975027370499897E-3</v>
      </c>
      <c r="U1749">
        <v>1.0688496747055101E-2</v>
      </c>
      <c r="V1749">
        <v>116.82</v>
      </c>
      <c r="W1749">
        <v>93.989998</v>
      </c>
      <c r="X1749">
        <v>-8.4341160899488496E-2</v>
      </c>
      <c r="Y1749">
        <v>2.0962723552933101E-3</v>
      </c>
      <c r="Z1749">
        <v>0.67301697903046798</v>
      </c>
      <c r="AA1749">
        <v>-0.96832119547216999</v>
      </c>
      <c r="AB1749">
        <v>-1.0039247133301901</v>
      </c>
      <c r="AC1749" t="s">
        <v>259</v>
      </c>
      <c r="AD1749" t="s">
        <v>315</v>
      </c>
      <c r="AE1749" t="s">
        <v>56</v>
      </c>
      <c r="AF1749" t="s">
        <v>68</v>
      </c>
      <c r="AG1749" t="s">
        <v>316</v>
      </c>
      <c r="AH1749" s="45">
        <v>36495</v>
      </c>
      <c r="AI1749">
        <v>877890</v>
      </c>
      <c r="AK1749" t="s">
        <v>317</v>
      </c>
      <c r="AL1749" t="s">
        <v>318</v>
      </c>
      <c r="AM1749" t="s">
        <v>245</v>
      </c>
    </row>
    <row r="1750" spans="1:39" x14ac:dyDescent="0.3">
      <c r="A1750" s="1">
        <v>43626</v>
      </c>
      <c r="B1750" t="s">
        <v>15</v>
      </c>
      <c r="C1750" t="s">
        <v>239</v>
      </c>
      <c r="D1750">
        <v>1300</v>
      </c>
      <c r="E1750">
        <v>14</v>
      </c>
      <c r="F1750">
        <v>96.489998</v>
      </c>
      <c r="G1750">
        <v>96.779999000000004</v>
      </c>
      <c r="H1750">
        <v>95.779999000000004</v>
      </c>
      <c r="I1750">
        <v>95.980002999999996</v>
      </c>
      <c r="J1750">
        <v>95.980002999999996</v>
      </c>
      <c r="K1750">
        <v>1273900</v>
      </c>
      <c r="L1750">
        <v>2.1429999999999998</v>
      </c>
      <c r="M1750">
        <v>1.25106352324568E-3</v>
      </c>
      <c r="N1750">
        <v>3.0086024011801799E-2</v>
      </c>
      <c r="O1750">
        <v>-1.2428992133389501E-2</v>
      </c>
      <c r="P1750">
        <v>-3.8735587419343603E-2</v>
      </c>
      <c r="Q1750">
        <v>-0.11000663098466899</v>
      </c>
      <c r="R1750">
        <v>3.1383973009704402E-3</v>
      </c>
      <c r="S1750">
        <v>7.4637479137120303E-3</v>
      </c>
      <c r="T1750">
        <v>8.4528809458988292E-3</v>
      </c>
      <c r="U1750">
        <v>1.06492001015941E-2</v>
      </c>
      <c r="V1750">
        <v>116.82</v>
      </c>
      <c r="W1750">
        <v>93.120002999999997</v>
      </c>
      <c r="X1750">
        <v>-8.3469917232435895E-2</v>
      </c>
      <c r="Y1750">
        <v>4.6492198743191201E-3</v>
      </c>
      <c r="Z1750">
        <v>0.66545411610885796</v>
      </c>
      <c r="AA1750">
        <v>-0.93248554174322096</v>
      </c>
      <c r="AB1750">
        <v>-1.0015659350206001</v>
      </c>
      <c r="AC1750" t="s">
        <v>259</v>
      </c>
      <c r="AD1750" t="s">
        <v>315</v>
      </c>
      <c r="AE1750" t="s">
        <v>56</v>
      </c>
      <c r="AF1750" t="s">
        <v>68</v>
      </c>
      <c r="AG1750" t="s">
        <v>316</v>
      </c>
      <c r="AH1750" s="45">
        <v>36495</v>
      </c>
      <c r="AI1750">
        <v>877890</v>
      </c>
      <c r="AK1750" t="s">
        <v>317</v>
      </c>
      <c r="AL1750" t="s">
        <v>318</v>
      </c>
      <c r="AM1750" t="s">
        <v>245</v>
      </c>
    </row>
    <row r="1751" spans="1:39" x14ac:dyDescent="0.3">
      <c r="A1751" s="1">
        <v>43567</v>
      </c>
      <c r="B1751" t="s">
        <v>15</v>
      </c>
      <c r="C1751" t="s">
        <v>246</v>
      </c>
      <c r="D1751">
        <v>1600</v>
      </c>
      <c r="E1751">
        <v>15</v>
      </c>
      <c r="F1751">
        <v>102</v>
      </c>
      <c r="G1751">
        <v>102.83000199999999</v>
      </c>
      <c r="H1751">
        <v>101.260002</v>
      </c>
      <c r="I1751">
        <v>102.269997</v>
      </c>
      <c r="J1751">
        <v>101.892937</v>
      </c>
      <c r="K1751">
        <v>1337800</v>
      </c>
      <c r="L1751">
        <v>2.56</v>
      </c>
      <c r="M1751">
        <v>3.5262379617212701E-3</v>
      </c>
      <c r="N1751">
        <v>1.2693859101186601E-2</v>
      </c>
      <c r="O1751">
        <v>1.6861827119389699E-2</v>
      </c>
      <c r="P1751">
        <v>-3.3759533711316403E-2</v>
      </c>
      <c r="Q1751">
        <v>8.5090594294850205E-2</v>
      </c>
      <c r="R1751">
        <v>1.8586108568024299E-3</v>
      </c>
      <c r="S1751">
        <v>1.0186596485811999E-2</v>
      </c>
      <c r="T1751">
        <v>1.1956376317189999E-2</v>
      </c>
      <c r="U1751">
        <v>1.10873043448294E-2</v>
      </c>
      <c r="V1751">
        <v>116.82</v>
      </c>
      <c r="W1751">
        <v>93.910004000000001</v>
      </c>
      <c r="X1751">
        <v>-9.0234552439904706E-2</v>
      </c>
      <c r="Y1751">
        <v>6.5875784763498903E-3</v>
      </c>
      <c r="Z1751">
        <v>0.686473923825899</v>
      </c>
      <c r="AA1751">
        <v>0.629226596458206</v>
      </c>
      <c r="AB1751">
        <v>0.72854690898304497</v>
      </c>
      <c r="AC1751" t="s">
        <v>260</v>
      </c>
      <c r="AD1751" t="s">
        <v>315</v>
      </c>
      <c r="AE1751" t="s">
        <v>56</v>
      </c>
      <c r="AF1751" t="s">
        <v>68</v>
      </c>
      <c r="AG1751" t="s">
        <v>316</v>
      </c>
      <c r="AH1751" s="45">
        <v>36495</v>
      </c>
      <c r="AI1751">
        <v>877890</v>
      </c>
      <c r="AK1751" t="s">
        <v>317</v>
      </c>
      <c r="AL1751" t="s">
        <v>318</v>
      </c>
      <c r="AM1751" t="s">
        <v>245</v>
      </c>
    </row>
    <row r="1752" spans="1:39" x14ac:dyDescent="0.3">
      <c r="A1752" s="1">
        <v>43585</v>
      </c>
      <c r="B1752" t="s">
        <v>15</v>
      </c>
      <c r="C1752" t="s">
        <v>239</v>
      </c>
      <c r="D1752">
        <v>600</v>
      </c>
      <c r="E1752">
        <v>15</v>
      </c>
      <c r="F1752">
        <v>100.80999799999999</v>
      </c>
      <c r="G1752">
        <v>101.279999</v>
      </c>
      <c r="H1752">
        <v>100.099998</v>
      </c>
      <c r="I1752">
        <v>100.959999</v>
      </c>
      <c r="J1752">
        <v>100.58776899999999</v>
      </c>
      <c r="K1752">
        <v>1694600</v>
      </c>
      <c r="L1752">
        <v>2.5089999999999999</v>
      </c>
      <c r="M1752">
        <v>1.38762194665223E-3</v>
      </c>
      <c r="N1752">
        <v>7.9270667109015405E-4</v>
      </c>
      <c r="O1752">
        <v>1.50693959410761E-2</v>
      </c>
      <c r="P1752">
        <v>1.10754689004199E-3</v>
      </c>
      <c r="Q1752">
        <v>-1.6019366956797201E-2</v>
      </c>
      <c r="R1752">
        <v>8.9750601955296896E-3</v>
      </c>
      <c r="S1752">
        <v>9.7231983039205508E-3</v>
      </c>
      <c r="T1752">
        <v>8.7768489491669207E-3</v>
      </c>
      <c r="U1752">
        <v>1.0630460164341901E-2</v>
      </c>
      <c r="V1752">
        <v>116.82</v>
      </c>
      <c r="W1752">
        <v>96.809997999999993</v>
      </c>
      <c r="X1752">
        <v>-8.4341160899488496E-2</v>
      </c>
      <c r="Y1752">
        <v>9.5096475723260604E-4</v>
      </c>
      <c r="Z1752">
        <v>0.66968824162087104</v>
      </c>
      <c r="AA1752">
        <v>-0.40596153636814902</v>
      </c>
      <c r="AB1752">
        <v>-1.7794492490314898E-2</v>
      </c>
      <c r="AC1752" t="s">
        <v>260</v>
      </c>
      <c r="AD1752" t="s">
        <v>315</v>
      </c>
      <c r="AE1752" t="s">
        <v>56</v>
      </c>
      <c r="AF1752" t="s">
        <v>68</v>
      </c>
      <c r="AG1752" t="s">
        <v>316</v>
      </c>
      <c r="AH1752" s="45">
        <v>36495</v>
      </c>
      <c r="AI1752">
        <v>877890</v>
      </c>
      <c r="AK1752" t="s">
        <v>317</v>
      </c>
      <c r="AL1752" t="s">
        <v>318</v>
      </c>
      <c r="AM1752" t="s">
        <v>245</v>
      </c>
    </row>
    <row r="1753" spans="1:39" x14ac:dyDescent="0.3">
      <c r="A1753" s="1">
        <v>43600</v>
      </c>
      <c r="B1753" t="s">
        <v>15</v>
      </c>
      <c r="C1753" t="s">
        <v>239</v>
      </c>
      <c r="D1753">
        <v>500</v>
      </c>
      <c r="E1753">
        <v>15</v>
      </c>
      <c r="F1753">
        <v>95.720000999999996</v>
      </c>
      <c r="G1753">
        <v>96.629997000000003</v>
      </c>
      <c r="H1753">
        <v>95.459998999999996</v>
      </c>
      <c r="I1753">
        <v>96.040001000000004</v>
      </c>
      <c r="J1753">
        <v>95.685912999999999</v>
      </c>
      <c r="K1753">
        <v>1352400</v>
      </c>
      <c r="L1753">
        <v>2.379</v>
      </c>
      <c r="M1753">
        <v>2.2933724896625199E-3</v>
      </c>
      <c r="N1753">
        <v>-1.5497771778040501E-2</v>
      </c>
      <c r="O1753">
        <v>-6.28515367324472E-2</v>
      </c>
      <c r="P1753">
        <v>-8.5907661646932296E-2</v>
      </c>
      <c r="Q1753">
        <v>-9.9027953166395594E-2</v>
      </c>
      <c r="R1753">
        <v>1.0063724926827699E-2</v>
      </c>
      <c r="S1753">
        <v>8.0037344209669802E-3</v>
      </c>
      <c r="T1753">
        <v>8.8891883981966294E-3</v>
      </c>
      <c r="U1753">
        <v>1.0649797868400901E-2</v>
      </c>
      <c r="V1753">
        <v>116.82</v>
      </c>
      <c r="W1753">
        <v>95</v>
      </c>
      <c r="X1753">
        <v>-8.4341160899488496E-2</v>
      </c>
      <c r="Y1753">
        <v>5.8219943882337104E-3</v>
      </c>
      <c r="Z1753">
        <v>0.67232642581046398</v>
      </c>
      <c r="AA1753">
        <v>-1.04005859808124</v>
      </c>
      <c r="AB1753">
        <v>-1.1169176538190699</v>
      </c>
      <c r="AC1753" t="s">
        <v>260</v>
      </c>
      <c r="AD1753" t="s">
        <v>315</v>
      </c>
      <c r="AE1753" t="s">
        <v>56</v>
      </c>
      <c r="AF1753" t="s">
        <v>68</v>
      </c>
      <c r="AG1753" t="s">
        <v>316</v>
      </c>
      <c r="AH1753" s="45">
        <v>36495</v>
      </c>
      <c r="AI1753">
        <v>877890</v>
      </c>
      <c r="AK1753" t="s">
        <v>317</v>
      </c>
      <c r="AL1753" t="s">
        <v>318</v>
      </c>
      <c r="AM1753" t="s">
        <v>245</v>
      </c>
    </row>
    <row r="1754" spans="1:39" x14ac:dyDescent="0.3">
      <c r="A1754" s="1">
        <v>43613</v>
      </c>
      <c r="B1754" t="s">
        <v>15</v>
      </c>
      <c r="C1754" t="s">
        <v>246</v>
      </c>
      <c r="D1754">
        <v>1700</v>
      </c>
      <c r="E1754">
        <v>15</v>
      </c>
      <c r="F1754">
        <v>94.980002999999996</v>
      </c>
      <c r="G1754">
        <v>95.660004000000001</v>
      </c>
      <c r="H1754">
        <v>94.519997000000004</v>
      </c>
      <c r="I1754">
        <v>94.989998</v>
      </c>
      <c r="J1754">
        <v>94.639778000000007</v>
      </c>
      <c r="K1754">
        <v>3789400</v>
      </c>
      <c r="L1754">
        <v>2.2679999999999998</v>
      </c>
      <c r="M1754">
        <v>3.5857299559273101E-3</v>
      </c>
      <c r="N1754">
        <v>-8.4182843455362299E-4</v>
      </c>
      <c r="O1754">
        <v>-4.6587004249854E-2</v>
      </c>
      <c r="P1754">
        <v>-0.100892515502335</v>
      </c>
      <c r="Q1754">
        <v>-0.108333498565177</v>
      </c>
      <c r="R1754">
        <v>7.1403652740026297E-3</v>
      </c>
      <c r="S1754">
        <v>7.8781622756696392E-3</v>
      </c>
      <c r="T1754">
        <v>8.9607635696050108E-3</v>
      </c>
      <c r="U1754">
        <v>1.0683204960818E-2</v>
      </c>
      <c r="V1754">
        <v>116.82</v>
      </c>
      <c r="W1754">
        <v>93.989998</v>
      </c>
      <c r="X1754">
        <v>-8.4341160899488496E-2</v>
      </c>
      <c r="Y1754">
        <v>-8.4109499934704197E-3</v>
      </c>
      <c r="Z1754">
        <v>0.67065515606030301</v>
      </c>
      <c r="AA1754">
        <v>-1.0129875991833901</v>
      </c>
      <c r="AB1754">
        <v>-0.96221450482044801</v>
      </c>
      <c r="AC1754" t="s">
        <v>260</v>
      </c>
      <c r="AD1754" t="s">
        <v>315</v>
      </c>
      <c r="AE1754" t="s">
        <v>56</v>
      </c>
      <c r="AF1754" t="s">
        <v>68</v>
      </c>
      <c r="AG1754" t="s">
        <v>316</v>
      </c>
      <c r="AH1754" s="45">
        <v>36495</v>
      </c>
      <c r="AI1754">
        <v>877890</v>
      </c>
      <c r="AK1754" t="s">
        <v>317</v>
      </c>
      <c r="AL1754" t="s">
        <v>318</v>
      </c>
      <c r="AM1754" t="s">
        <v>245</v>
      </c>
    </row>
    <row r="1755" spans="1:39" x14ac:dyDescent="0.3">
      <c r="A1755" s="1">
        <v>43615</v>
      </c>
      <c r="B1755" t="s">
        <v>15</v>
      </c>
      <c r="C1755" t="s">
        <v>239</v>
      </c>
      <c r="D1755">
        <v>1600</v>
      </c>
      <c r="E1755">
        <v>15</v>
      </c>
      <c r="F1755">
        <v>94.5</v>
      </c>
      <c r="G1755">
        <v>95.150002000000001</v>
      </c>
      <c r="H1755">
        <v>94.230002999999996</v>
      </c>
      <c r="I1755">
        <v>94.739998</v>
      </c>
      <c r="J1755">
        <v>94.390701000000007</v>
      </c>
      <c r="K1755">
        <v>928200</v>
      </c>
      <c r="L1755">
        <v>2.2269999999999999</v>
      </c>
      <c r="M1755">
        <v>3.7011560203874601E-3</v>
      </c>
      <c r="N1755">
        <v>-1.45651218385606E-2</v>
      </c>
      <c r="O1755">
        <v>-6.2200485867124497E-2</v>
      </c>
      <c r="P1755">
        <v>-0.104191532196444</v>
      </c>
      <c r="Q1755">
        <v>-0.105605257699002</v>
      </c>
      <c r="R1755">
        <v>6.1887735769272003E-3</v>
      </c>
      <c r="S1755">
        <v>7.1227182987919401E-3</v>
      </c>
      <c r="T1755">
        <v>8.9975027370499897E-3</v>
      </c>
      <c r="U1755">
        <v>1.0688496747055101E-2</v>
      </c>
      <c r="V1755">
        <v>116.82</v>
      </c>
      <c r="W1755">
        <v>93.989998</v>
      </c>
      <c r="X1755">
        <v>-8.4341160899488496E-2</v>
      </c>
      <c r="Y1755">
        <v>2.0962723552933101E-3</v>
      </c>
      <c r="Z1755">
        <v>0.67301697903046798</v>
      </c>
      <c r="AA1755">
        <v>-0.96832119547216999</v>
      </c>
      <c r="AB1755">
        <v>-1.0039247133301901</v>
      </c>
      <c r="AC1755" t="s">
        <v>260</v>
      </c>
      <c r="AD1755" t="s">
        <v>315</v>
      </c>
      <c r="AE1755" t="s">
        <v>56</v>
      </c>
      <c r="AF1755" t="s">
        <v>68</v>
      </c>
      <c r="AG1755" t="s">
        <v>316</v>
      </c>
      <c r="AH1755" s="45">
        <v>36495</v>
      </c>
      <c r="AI1755">
        <v>877890</v>
      </c>
      <c r="AK1755" t="s">
        <v>317</v>
      </c>
      <c r="AL1755" t="s">
        <v>318</v>
      </c>
      <c r="AM1755" t="s">
        <v>245</v>
      </c>
    </row>
    <row r="1756" spans="1:39" x14ac:dyDescent="0.3">
      <c r="A1756" s="1">
        <v>43622</v>
      </c>
      <c r="B1756" t="s">
        <v>15</v>
      </c>
      <c r="C1756" t="s">
        <v>246</v>
      </c>
      <c r="D1756">
        <v>1100</v>
      </c>
      <c r="E1756">
        <v>15</v>
      </c>
      <c r="F1756">
        <v>96.400002000000001</v>
      </c>
      <c r="G1756">
        <v>96.459998999999996</v>
      </c>
      <c r="H1756">
        <v>95.150002000000001</v>
      </c>
      <c r="I1756">
        <v>95.360000999999997</v>
      </c>
      <c r="J1756">
        <v>95.360000999999997</v>
      </c>
      <c r="K1756">
        <v>1854400</v>
      </c>
      <c r="L1756">
        <v>2.1240000000000001</v>
      </c>
      <c r="M1756">
        <v>8.2131554417674193E-3</v>
      </c>
      <c r="N1756">
        <v>1.02166518601635E-2</v>
      </c>
      <c r="O1756">
        <v>-2.74845860561546E-2</v>
      </c>
      <c r="P1756">
        <v>-7.2113141660600705E-2</v>
      </c>
      <c r="Q1756">
        <v>-0.121279533887843</v>
      </c>
      <c r="R1756">
        <v>8.0669723302005704E-3</v>
      </c>
      <c r="S1756">
        <v>7.5187364311430204E-3</v>
      </c>
      <c r="T1756">
        <v>9.1200793845923195E-3</v>
      </c>
      <c r="U1756">
        <v>1.06599261312705E-2</v>
      </c>
      <c r="V1756">
        <v>116.82</v>
      </c>
      <c r="W1756">
        <v>93.120002999999997</v>
      </c>
      <c r="X1756">
        <v>-8.3469917232435895E-2</v>
      </c>
      <c r="Y1756">
        <v>6.1168407152111899E-3</v>
      </c>
      <c r="Z1756">
        <v>0.66614611346150199</v>
      </c>
      <c r="AA1756">
        <v>-1.02811246243941</v>
      </c>
      <c r="AB1756">
        <v>-1.02466975970258</v>
      </c>
      <c r="AC1756" t="s">
        <v>260</v>
      </c>
      <c r="AD1756" t="s">
        <v>315</v>
      </c>
      <c r="AE1756" t="s">
        <v>56</v>
      </c>
      <c r="AF1756" t="s">
        <v>68</v>
      </c>
      <c r="AG1756" t="s">
        <v>316</v>
      </c>
      <c r="AH1756" s="45">
        <v>36495</v>
      </c>
      <c r="AI1756">
        <v>877890</v>
      </c>
      <c r="AK1756" t="s">
        <v>317</v>
      </c>
      <c r="AL1756" t="s">
        <v>318</v>
      </c>
      <c r="AM1756" t="s">
        <v>245</v>
      </c>
    </row>
    <row r="1757" spans="1:39" x14ac:dyDescent="0.3">
      <c r="A1757" s="1">
        <v>43642</v>
      </c>
      <c r="B1757" t="s">
        <v>15</v>
      </c>
      <c r="C1757" t="s">
        <v>246</v>
      </c>
      <c r="D1757">
        <v>1500</v>
      </c>
      <c r="E1757">
        <v>15</v>
      </c>
      <c r="F1757">
        <v>98.580001999999993</v>
      </c>
      <c r="G1757">
        <v>98.93</v>
      </c>
      <c r="H1757">
        <v>97.239998</v>
      </c>
      <c r="I1757">
        <v>97.400002000000001</v>
      </c>
      <c r="J1757">
        <v>97.400002000000001</v>
      </c>
      <c r="K1757">
        <v>1558000</v>
      </c>
      <c r="L1757">
        <v>2.0489999999999999</v>
      </c>
      <c r="M1757">
        <v>-7.7726099700812599E-3</v>
      </c>
      <c r="N1757">
        <v>-1.5687394831463499E-2</v>
      </c>
      <c r="O1757">
        <v>3.2334087202109001E-2</v>
      </c>
      <c r="P1757">
        <v>-1.6128999342549199E-2</v>
      </c>
      <c r="Q1757">
        <v>-5.96811922860939E-2</v>
      </c>
      <c r="R1757">
        <v>8.0398109468951904E-3</v>
      </c>
      <c r="S1757">
        <v>6.5599186793284803E-3</v>
      </c>
      <c r="T1757">
        <v>8.1482088655315203E-3</v>
      </c>
      <c r="U1757">
        <v>1.06017744094165E-2</v>
      </c>
      <c r="V1757">
        <v>116.82</v>
      </c>
      <c r="W1757">
        <v>93.120002999999997</v>
      </c>
      <c r="X1757">
        <v>-8.3469917232435895E-2</v>
      </c>
      <c r="Y1757">
        <v>-1.2346958449604901E-3</v>
      </c>
      <c r="Z1757">
        <v>0.669236372926863</v>
      </c>
      <c r="AA1757">
        <v>-0.53637743809072402</v>
      </c>
      <c r="AB1757">
        <v>-0.58921238792487196</v>
      </c>
      <c r="AC1757" t="s">
        <v>260</v>
      </c>
      <c r="AD1757" t="s">
        <v>315</v>
      </c>
      <c r="AE1757" t="s">
        <v>56</v>
      </c>
      <c r="AF1757" t="s">
        <v>68</v>
      </c>
      <c r="AG1757" t="s">
        <v>316</v>
      </c>
      <c r="AH1757" s="45">
        <v>36495</v>
      </c>
      <c r="AI1757">
        <v>877890</v>
      </c>
      <c r="AK1757" t="s">
        <v>317</v>
      </c>
      <c r="AL1757" t="s">
        <v>318</v>
      </c>
      <c r="AM1757" t="s">
        <v>245</v>
      </c>
    </row>
    <row r="1758" spans="1:39" x14ac:dyDescent="0.3">
      <c r="A1758" s="1">
        <v>43577</v>
      </c>
      <c r="B1758" t="s">
        <v>15</v>
      </c>
      <c r="C1758" t="s">
        <v>239</v>
      </c>
      <c r="D1758">
        <v>900</v>
      </c>
      <c r="E1758">
        <v>16</v>
      </c>
      <c r="F1758">
        <v>99.650002000000001</v>
      </c>
      <c r="G1758">
        <v>100.169997999999</v>
      </c>
      <c r="H1758">
        <v>99.32</v>
      </c>
      <c r="I1758">
        <v>99.849997999999999</v>
      </c>
      <c r="J1758">
        <v>99.481856999999906</v>
      </c>
      <c r="K1758">
        <v>1299100</v>
      </c>
      <c r="L1758">
        <v>2.59</v>
      </c>
      <c r="M1758">
        <v>-2.6005978643922401E-3</v>
      </c>
      <c r="N1758">
        <v>-2.3947338944672901E-2</v>
      </c>
      <c r="O1758">
        <v>-6.2897306127153597E-3</v>
      </c>
      <c r="P1758">
        <v>-8.1907604906001796E-2</v>
      </c>
      <c r="Q1758">
        <v>3.3295616453318799E-2</v>
      </c>
      <c r="R1758">
        <v>6.26041924128429E-3</v>
      </c>
      <c r="S1758">
        <v>1.01660675953631E-2</v>
      </c>
      <c r="T1758">
        <v>1.17884403588594E-2</v>
      </c>
      <c r="U1758">
        <v>1.10411887109801E-2</v>
      </c>
      <c r="V1758">
        <v>116.82</v>
      </c>
      <c r="W1758">
        <v>93.910004000000001</v>
      </c>
      <c r="X1758">
        <v>-9.0234552439904706E-2</v>
      </c>
      <c r="Y1758">
        <v>1.0115060212163699E-3</v>
      </c>
      <c r="Z1758">
        <v>0.68083949415713296</v>
      </c>
      <c r="AA1758">
        <v>7.6054257324900704E-2</v>
      </c>
      <c r="AB1758">
        <v>0.231752959155718</v>
      </c>
      <c r="AC1758" t="s">
        <v>261</v>
      </c>
      <c r="AD1758" t="s">
        <v>315</v>
      </c>
      <c r="AE1758" t="s">
        <v>56</v>
      </c>
      <c r="AF1758" t="s">
        <v>68</v>
      </c>
      <c r="AG1758" t="s">
        <v>316</v>
      </c>
      <c r="AH1758" s="45">
        <v>36495</v>
      </c>
      <c r="AI1758">
        <v>877890</v>
      </c>
      <c r="AK1758" t="s">
        <v>317</v>
      </c>
      <c r="AL1758" t="s">
        <v>318</v>
      </c>
      <c r="AM1758" t="s">
        <v>245</v>
      </c>
    </row>
    <row r="1759" spans="1:39" x14ac:dyDescent="0.3">
      <c r="A1759" s="1">
        <v>43578</v>
      </c>
      <c r="B1759" t="s">
        <v>15</v>
      </c>
      <c r="C1759" t="s">
        <v>246</v>
      </c>
      <c r="D1759">
        <v>1500</v>
      </c>
      <c r="E1759">
        <v>16</v>
      </c>
      <c r="F1759">
        <v>100.18</v>
      </c>
      <c r="G1759">
        <v>101.519997</v>
      </c>
      <c r="H1759">
        <v>99.919997999999893</v>
      </c>
      <c r="I1759">
        <v>100.879997</v>
      </c>
      <c r="J1759">
        <v>100.508064</v>
      </c>
      <c r="K1759">
        <v>2303800</v>
      </c>
      <c r="L1759">
        <v>2.57</v>
      </c>
      <c r="M1759">
        <v>1.0262677256406E-2</v>
      </c>
      <c r="N1759">
        <v>-1.3489133438624E-2</v>
      </c>
      <c r="O1759">
        <v>-8.0955548513160693E-3</v>
      </c>
      <c r="P1759">
        <v>-6.7128606992008399E-2</v>
      </c>
      <c r="Q1759">
        <v>5.0266690534771098E-2</v>
      </c>
      <c r="R1759">
        <v>9.2244156156437093E-3</v>
      </c>
      <c r="S1759">
        <v>1.00683865622918E-2</v>
      </c>
      <c r="T1759">
        <v>1.1870172436644601E-2</v>
      </c>
      <c r="U1759">
        <v>1.10510518138878E-2</v>
      </c>
      <c r="V1759">
        <v>116.82</v>
      </c>
      <c r="W1759">
        <v>93.910004000000001</v>
      </c>
      <c r="X1759">
        <v>-9.0234552439904706E-2</v>
      </c>
      <c r="Y1759">
        <v>8.8023511954049196E-3</v>
      </c>
      <c r="Z1759">
        <v>0.68215486129689495</v>
      </c>
      <c r="AA1759">
        <v>0.25141961516225902</v>
      </c>
      <c r="AB1759">
        <v>0.16458582405234301</v>
      </c>
      <c r="AC1759" t="s">
        <v>261</v>
      </c>
      <c r="AD1759" t="s">
        <v>315</v>
      </c>
      <c r="AE1759" t="s">
        <v>56</v>
      </c>
      <c r="AF1759" t="s">
        <v>68</v>
      </c>
      <c r="AG1759" t="s">
        <v>316</v>
      </c>
      <c r="AH1759" s="45">
        <v>36495</v>
      </c>
      <c r="AI1759">
        <v>877890</v>
      </c>
      <c r="AK1759" t="s">
        <v>317</v>
      </c>
      <c r="AL1759" t="s">
        <v>318</v>
      </c>
      <c r="AM1759" t="s">
        <v>245</v>
      </c>
    </row>
    <row r="1760" spans="1:39" x14ac:dyDescent="0.3">
      <c r="A1760" s="1">
        <v>43586</v>
      </c>
      <c r="B1760" t="s">
        <v>15</v>
      </c>
      <c r="C1760" t="s">
        <v>246</v>
      </c>
      <c r="D1760">
        <v>1400</v>
      </c>
      <c r="E1760">
        <v>16</v>
      </c>
      <c r="F1760">
        <v>101</v>
      </c>
      <c r="G1760">
        <v>101.370003</v>
      </c>
      <c r="H1760">
        <v>100.260002</v>
      </c>
      <c r="I1760">
        <v>100.779999</v>
      </c>
      <c r="J1760">
        <v>100.408431999999</v>
      </c>
      <c r="K1760">
        <v>2384100</v>
      </c>
      <c r="L1760">
        <v>2.5110000000000001</v>
      </c>
      <c r="M1760">
        <v>-1.78448196232027E-3</v>
      </c>
      <c r="N1760">
        <v>3.1802531094958998E-3</v>
      </c>
      <c r="O1760">
        <v>1.1175503737068999E-2</v>
      </c>
      <c r="P1760">
        <v>-4.3267063533310801E-3</v>
      </c>
      <c r="Q1760">
        <v>-1.43118702930472E-2</v>
      </c>
      <c r="R1760">
        <v>8.7476890056187896E-3</v>
      </c>
      <c r="S1760">
        <v>9.7314714625588595E-3</v>
      </c>
      <c r="T1760">
        <v>8.7672748099653208E-3</v>
      </c>
      <c r="U1760">
        <v>1.06288102591303E-2</v>
      </c>
      <c r="V1760">
        <v>116.82</v>
      </c>
      <c r="W1760">
        <v>96.809997999999993</v>
      </c>
      <c r="X1760">
        <v>-8.4341160899488496E-2</v>
      </c>
      <c r="Y1760">
        <v>-7.5304459681844096E-3</v>
      </c>
      <c r="Z1760">
        <v>0.66931579298448995</v>
      </c>
      <c r="AA1760">
        <v>-0.38523824489882702</v>
      </c>
      <c r="AB1760">
        <v>-0.12765289282298301</v>
      </c>
      <c r="AC1760" t="s">
        <v>261</v>
      </c>
      <c r="AD1760" t="s">
        <v>315</v>
      </c>
      <c r="AE1760" t="s">
        <v>56</v>
      </c>
      <c r="AF1760" t="s">
        <v>68</v>
      </c>
      <c r="AG1760" t="s">
        <v>316</v>
      </c>
      <c r="AH1760" s="45">
        <v>36495</v>
      </c>
      <c r="AI1760">
        <v>877890</v>
      </c>
      <c r="AK1760" t="s">
        <v>317</v>
      </c>
      <c r="AL1760" t="s">
        <v>318</v>
      </c>
      <c r="AM1760" t="s">
        <v>245</v>
      </c>
    </row>
    <row r="1761" spans="1:39" x14ac:dyDescent="0.3">
      <c r="A1761" s="1">
        <v>43609</v>
      </c>
      <c r="B1761" t="s">
        <v>15</v>
      </c>
      <c r="C1761" t="s">
        <v>239</v>
      </c>
      <c r="D1761">
        <v>1400</v>
      </c>
      <c r="E1761">
        <v>16</v>
      </c>
      <c r="F1761">
        <v>95.669997999999893</v>
      </c>
      <c r="G1761">
        <v>95.800003000000004</v>
      </c>
      <c r="H1761">
        <v>93.989998</v>
      </c>
      <c r="I1761">
        <v>94.650002000000001</v>
      </c>
      <c r="J1761">
        <v>94.301032999999904</v>
      </c>
      <c r="K1761">
        <v>1347800</v>
      </c>
      <c r="L1761">
        <v>2.3239999999999998</v>
      </c>
      <c r="M1761">
        <v>-5.6890264869940898E-3</v>
      </c>
      <c r="N1761">
        <v>-1.20768802235348E-2</v>
      </c>
      <c r="O1761">
        <v>-5.9573790705152799E-2</v>
      </c>
      <c r="P1761">
        <v>-0.10485765880452</v>
      </c>
      <c r="Q1761">
        <v>-0.11182540454828201</v>
      </c>
      <c r="R1761">
        <v>7.4257231635958404E-3</v>
      </c>
      <c r="S1761">
        <v>7.9169169223546193E-3</v>
      </c>
      <c r="T1761">
        <v>8.9376373638958909E-3</v>
      </c>
      <c r="U1761">
        <v>1.06802398952669E-2</v>
      </c>
      <c r="V1761">
        <v>116.82</v>
      </c>
      <c r="W1761">
        <v>93.989998</v>
      </c>
      <c r="X1761">
        <v>-8.4341160899488496E-2</v>
      </c>
      <c r="Y1761">
        <v>1.3526439988342199E-3</v>
      </c>
      <c r="Z1761">
        <v>0.67406890454466295</v>
      </c>
      <c r="AA1761">
        <v>-1.0555931202961999</v>
      </c>
      <c r="AB1761">
        <v>-0.96057991475260196</v>
      </c>
      <c r="AC1761" t="s">
        <v>261</v>
      </c>
      <c r="AD1761" t="s">
        <v>315</v>
      </c>
      <c r="AE1761" t="s">
        <v>56</v>
      </c>
      <c r="AF1761" t="s">
        <v>68</v>
      </c>
      <c r="AG1761" t="s">
        <v>316</v>
      </c>
      <c r="AH1761" s="45">
        <v>36495</v>
      </c>
      <c r="AI1761">
        <v>877890</v>
      </c>
      <c r="AK1761" t="s">
        <v>317</v>
      </c>
      <c r="AL1761" t="s">
        <v>318</v>
      </c>
      <c r="AM1761" t="s">
        <v>245</v>
      </c>
    </row>
    <row r="1762" spans="1:39" x14ac:dyDescent="0.3">
      <c r="A1762" s="1">
        <v>43644</v>
      </c>
      <c r="B1762" t="s">
        <v>15</v>
      </c>
      <c r="C1762" t="s">
        <v>239</v>
      </c>
      <c r="D1762">
        <v>900</v>
      </c>
      <c r="E1762">
        <v>16</v>
      </c>
      <c r="F1762">
        <v>97.870002999999997</v>
      </c>
      <c r="G1762">
        <v>98.290001000000004</v>
      </c>
      <c r="H1762">
        <v>97.540001000000004</v>
      </c>
      <c r="I1762">
        <v>98.139999000000003</v>
      </c>
      <c r="J1762">
        <v>98.139999000000003</v>
      </c>
      <c r="K1762">
        <v>1969800</v>
      </c>
      <c r="L1762">
        <v>2</v>
      </c>
      <c r="M1762">
        <v>4.2887638493729098E-3</v>
      </c>
      <c r="N1762">
        <v>-1.6672967445033101E-2</v>
      </c>
      <c r="O1762">
        <v>4.2653614549166503E-2</v>
      </c>
      <c r="P1762">
        <v>-1.16756635856085E-2</v>
      </c>
      <c r="Q1762">
        <v>-3.4146075478588798E-2</v>
      </c>
      <c r="R1762">
        <v>7.8212502191504305E-3</v>
      </c>
      <c r="S1762">
        <v>6.3420461343801499E-3</v>
      </c>
      <c r="T1762">
        <v>8.1735616850144594E-3</v>
      </c>
      <c r="U1762">
        <v>1.0532293035753201E-2</v>
      </c>
      <c r="V1762">
        <v>116.82</v>
      </c>
      <c r="W1762">
        <v>93.120002999999997</v>
      </c>
      <c r="X1762">
        <v>-8.3469917232435895E-2</v>
      </c>
      <c r="Y1762">
        <v>5.7409418775350302E-3</v>
      </c>
      <c r="Z1762">
        <v>0.66422340218329301</v>
      </c>
      <c r="AA1762">
        <v>-0.359890032160608</v>
      </c>
      <c r="AB1762">
        <v>-0.50585321008240802</v>
      </c>
      <c r="AC1762" t="s">
        <v>261</v>
      </c>
      <c r="AD1762" t="s">
        <v>315</v>
      </c>
      <c r="AE1762" t="s">
        <v>56</v>
      </c>
      <c r="AF1762" t="s">
        <v>68</v>
      </c>
      <c r="AG1762" t="s">
        <v>316</v>
      </c>
      <c r="AH1762" s="45">
        <v>36495</v>
      </c>
      <c r="AI1762">
        <v>877890</v>
      </c>
      <c r="AK1762" t="s">
        <v>317</v>
      </c>
      <c r="AL1762" t="s">
        <v>318</v>
      </c>
      <c r="AM1762" t="s">
        <v>245</v>
      </c>
    </row>
    <row r="1763" spans="1:39" x14ac:dyDescent="0.3">
      <c r="A1763" s="1">
        <v>43573</v>
      </c>
      <c r="B1763" t="s">
        <v>15</v>
      </c>
      <c r="C1763" t="s">
        <v>246</v>
      </c>
      <c r="D1763">
        <v>1200</v>
      </c>
      <c r="E1763">
        <v>17</v>
      </c>
      <c r="F1763">
        <v>100.349998</v>
      </c>
      <c r="G1763">
        <v>100.349998</v>
      </c>
      <c r="H1763">
        <v>98.720000999999996</v>
      </c>
      <c r="I1763">
        <v>100.110001</v>
      </c>
      <c r="J1763">
        <v>99.740905999999995</v>
      </c>
      <c r="K1763">
        <v>2223600</v>
      </c>
      <c r="L1763">
        <v>2.56</v>
      </c>
      <c r="M1763">
        <v>-8.9852527652078604E-4</v>
      </c>
      <c r="N1763">
        <v>-1.78205031185595E-2</v>
      </c>
      <c r="O1763">
        <v>-1.1421874376456699E-2</v>
      </c>
      <c r="P1763">
        <v>-6.3830097306007999E-2</v>
      </c>
      <c r="Q1763">
        <v>2.5662826392303498E-2</v>
      </c>
      <c r="R1763">
        <v>7.3079337613902E-3</v>
      </c>
      <c r="S1763">
        <v>1.0279957316749499E-2</v>
      </c>
      <c r="T1763">
        <v>1.19748152959965E-2</v>
      </c>
      <c r="U1763">
        <v>1.10591698694607E-2</v>
      </c>
      <c r="V1763">
        <v>116.82</v>
      </c>
      <c r="W1763">
        <v>93.910004000000001</v>
      </c>
      <c r="X1763">
        <v>-9.0234552439904706E-2</v>
      </c>
      <c r="Y1763">
        <v>1.5778467813143101E-3</v>
      </c>
      <c r="Z1763">
        <v>0.68261853610650902</v>
      </c>
      <c r="AA1763">
        <v>6.5039161526398998E-4</v>
      </c>
      <c r="AB1763">
        <v>0.34238742698237901</v>
      </c>
      <c r="AC1763" t="s">
        <v>262</v>
      </c>
      <c r="AD1763" t="s">
        <v>315</v>
      </c>
      <c r="AE1763" t="s">
        <v>56</v>
      </c>
      <c r="AF1763" t="s">
        <v>68</v>
      </c>
      <c r="AG1763" t="s">
        <v>316</v>
      </c>
      <c r="AH1763" s="45">
        <v>36495</v>
      </c>
      <c r="AI1763">
        <v>877890</v>
      </c>
      <c r="AK1763" t="s">
        <v>317</v>
      </c>
      <c r="AL1763" t="s">
        <v>318</v>
      </c>
      <c r="AM1763" t="s">
        <v>245</v>
      </c>
    </row>
    <row r="1764" spans="1:39" x14ac:dyDescent="0.3">
      <c r="A1764" s="1">
        <v>43578</v>
      </c>
      <c r="B1764" t="s">
        <v>15</v>
      </c>
      <c r="C1764" t="s">
        <v>246</v>
      </c>
      <c r="D1764">
        <v>2500</v>
      </c>
      <c r="E1764">
        <v>17</v>
      </c>
      <c r="F1764">
        <v>100.18</v>
      </c>
      <c r="G1764">
        <v>101.519997</v>
      </c>
      <c r="H1764">
        <v>99.919997999999893</v>
      </c>
      <c r="I1764">
        <v>100.879997</v>
      </c>
      <c r="J1764">
        <v>100.508064</v>
      </c>
      <c r="K1764">
        <v>2303800</v>
      </c>
      <c r="L1764">
        <v>2.57</v>
      </c>
      <c r="M1764">
        <v>1.0262677256406E-2</v>
      </c>
      <c r="N1764">
        <v>-1.3489133438624E-2</v>
      </c>
      <c r="O1764">
        <v>-8.0955548513160693E-3</v>
      </c>
      <c r="P1764">
        <v>-6.7128606992008399E-2</v>
      </c>
      <c r="Q1764">
        <v>5.0266690534771098E-2</v>
      </c>
      <c r="R1764">
        <v>9.2244156156437093E-3</v>
      </c>
      <c r="S1764">
        <v>1.00683865622918E-2</v>
      </c>
      <c r="T1764">
        <v>1.1870172436644601E-2</v>
      </c>
      <c r="U1764">
        <v>1.10510518138878E-2</v>
      </c>
      <c r="V1764">
        <v>116.82</v>
      </c>
      <c r="W1764">
        <v>93.910004000000001</v>
      </c>
      <c r="X1764">
        <v>-9.0234552439904706E-2</v>
      </c>
      <c r="Y1764">
        <v>8.8023511954049196E-3</v>
      </c>
      <c r="Z1764">
        <v>0.68215486129689495</v>
      </c>
      <c r="AA1764">
        <v>0.25141961516225902</v>
      </c>
      <c r="AB1764">
        <v>0.16458582405234301</v>
      </c>
      <c r="AC1764" t="s">
        <v>262</v>
      </c>
      <c r="AD1764" t="s">
        <v>315</v>
      </c>
      <c r="AE1764" t="s">
        <v>56</v>
      </c>
      <c r="AF1764" t="s">
        <v>68</v>
      </c>
      <c r="AG1764" t="s">
        <v>316</v>
      </c>
      <c r="AH1764" s="45">
        <v>36495</v>
      </c>
      <c r="AI1764">
        <v>877890</v>
      </c>
      <c r="AK1764" t="s">
        <v>317</v>
      </c>
      <c r="AL1764" t="s">
        <v>318</v>
      </c>
      <c r="AM1764" t="s">
        <v>245</v>
      </c>
    </row>
    <row r="1765" spans="1:39" x14ac:dyDescent="0.3">
      <c r="A1765" s="1">
        <v>43584</v>
      </c>
      <c r="B1765" t="s">
        <v>15</v>
      </c>
      <c r="C1765" t="s">
        <v>246</v>
      </c>
      <c r="D1765">
        <v>1100</v>
      </c>
      <c r="E1765">
        <v>17</v>
      </c>
      <c r="F1765">
        <v>100.900002</v>
      </c>
      <c r="G1765">
        <v>101.720001</v>
      </c>
      <c r="H1765">
        <v>100.510002</v>
      </c>
      <c r="I1765">
        <v>100.82</v>
      </c>
      <c r="J1765">
        <v>100.44828800000001</v>
      </c>
      <c r="K1765">
        <v>2284600</v>
      </c>
      <c r="L1765">
        <v>2.536</v>
      </c>
      <c r="M1765">
        <v>-1.5857178626424401E-3</v>
      </c>
      <c r="N1765">
        <v>9.6677619808438805E-3</v>
      </c>
      <c r="O1765">
        <v>1.46878172856583E-2</v>
      </c>
      <c r="P1765">
        <v>-8.0569511854020406E-3</v>
      </c>
      <c r="Q1765">
        <v>3.1376935564631199E-3</v>
      </c>
      <c r="R1765">
        <v>1.00875718620176E-2</v>
      </c>
      <c r="S1765">
        <v>9.7222255005645197E-3</v>
      </c>
      <c r="T1765">
        <v>8.8295637872211098E-3</v>
      </c>
      <c r="U1765">
        <v>1.0709085999346901E-2</v>
      </c>
      <c r="V1765">
        <v>116.82</v>
      </c>
      <c r="W1765">
        <v>96.809997999999993</v>
      </c>
      <c r="X1765">
        <v>-8.4341160899488496E-2</v>
      </c>
      <c r="Y1765">
        <v>1.07094833958194E-3</v>
      </c>
      <c r="Z1765">
        <v>0.67031685719571099</v>
      </c>
      <c r="AA1765">
        <v>-0.221871134236586</v>
      </c>
      <c r="AB1765">
        <v>0.113681737815766</v>
      </c>
      <c r="AC1765" t="s">
        <v>262</v>
      </c>
      <c r="AD1765" t="s">
        <v>315</v>
      </c>
      <c r="AE1765" t="s">
        <v>56</v>
      </c>
      <c r="AF1765" t="s">
        <v>68</v>
      </c>
      <c r="AG1765" t="s">
        <v>316</v>
      </c>
      <c r="AH1765" s="45">
        <v>36495</v>
      </c>
      <c r="AI1765">
        <v>877890</v>
      </c>
      <c r="AK1765" t="s">
        <v>317</v>
      </c>
      <c r="AL1765" t="s">
        <v>318</v>
      </c>
      <c r="AM1765" t="s">
        <v>245</v>
      </c>
    </row>
    <row r="1766" spans="1:39" x14ac:dyDescent="0.3">
      <c r="A1766" s="1">
        <v>43601</v>
      </c>
      <c r="B1766" t="s">
        <v>15</v>
      </c>
      <c r="C1766" t="s">
        <v>239</v>
      </c>
      <c r="D1766">
        <v>500</v>
      </c>
      <c r="E1766">
        <v>17</v>
      </c>
      <c r="F1766">
        <v>96.389999000000003</v>
      </c>
      <c r="G1766">
        <v>97.199996999999996</v>
      </c>
      <c r="H1766">
        <v>95.919997999999893</v>
      </c>
      <c r="I1766">
        <v>96.580001999999993</v>
      </c>
      <c r="J1766">
        <v>96.223922999999999</v>
      </c>
      <c r="K1766">
        <v>1463600</v>
      </c>
      <c r="L1766">
        <v>2.4049999999999998</v>
      </c>
      <c r="M1766">
        <v>5.6069185476765098E-3</v>
      </c>
      <c r="N1766">
        <v>-2.99821567986278E-3</v>
      </c>
      <c r="O1766">
        <v>-5.7049089935127702E-2</v>
      </c>
      <c r="P1766">
        <v>-9.15692179680275E-2</v>
      </c>
      <c r="Q1766">
        <v>-8.7784084341597596E-2</v>
      </c>
      <c r="R1766">
        <v>1.0431702250512201E-2</v>
      </c>
      <c r="S1766">
        <v>8.1890689712687398E-3</v>
      </c>
      <c r="T1766">
        <v>8.7874593934486704E-3</v>
      </c>
      <c r="U1766">
        <v>1.06512937057634E-2</v>
      </c>
      <c r="V1766">
        <v>116.82</v>
      </c>
      <c r="W1766">
        <v>95</v>
      </c>
      <c r="X1766">
        <v>-8.4341160899488496E-2</v>
      </c>
      <c r="Y1766">
        <v>8.8559569696340101E-3</v>
      </c>
      <c r="Z1766">
        <v>0.67222825898321503</v>
      </c>
      <c r="AA1766">
        <v>-0.93557955941159399</v>
      </c>
      <c r="AB1766">
        <v>-1.0879265013041299</v>
      </c>
      <c r="AC1766" t="s">
        <v>262</v>
      </c>
      <c r="AD1766" t="s">
        <v>315</v>
      </c>
      <c r="AE1766" t="s">
        <v>56</v>
      </c>
      <c r="AF1766" t="s">
        <v>68</v>
      </c>
      <c r="AG1766" t="s">
        <v>316</v>
      </c>
      <c r="AH1766" s="45">
        <v>36495</v>
      </c>
      <c r="AI1766">
        <v>877890</v>
      </c>
      <c r="AK1766" t="s">
        <v>317</v>
      </c>
      <c r="AL1766" t="s">
        <v>318</v>
      </c>
      <c r="AM1766" t="s">
        <v>245</v>
      </c>
    </row>
    <row r="1767" spans="1:39" x14ac:dyDescent="0.3">
      <c r="A1767" s="1">
        <v>43630</v>
      </c>
      <c r="B1767" t="s">
        <v>15</v>
      </c>
      <c r="C1767" t="s">
        <v>239</v>
      </c>
      <c r="D1767">
        <v>2800</v>
      </c>
      <c r="E1767">
        <v>17</v>
      </c>
      <c r="F1767">
        <v>96.370002999999997</v>
      </c>
      <c r="G1767">
        <v>97.040001000000004</v>
      </c>
      <c r="H1767">
        <v>96</v>
      </c>
      <c r="I1767">
        <v>96.790001000000004</v>
      </c>
      <c r="J1767">
        <v>96.790001000000004</v>
      </c>
      <c r="K1767">
        <v>1213800</v>
      </c>
      <c r="L1767">
        <v>2.093</v>
      </c>
      <c r="M1767">
        <v>4.1336158275186798E-4</v>
      </c>
      <c r="N1767">
        <v>9.6548893292779901E-3</v>
      </c>
      <c r="O1767">
        <v>1.3765977940345901E-2</v>
      </c>
      <c r="P1767">
        <v>-3.7694269593496803E-2</v>
      </c>
      <c r="Q1767">
        <v>-7.9087928232754304E-2</v>
      </c>
      <c r="R1767">
        <v>3.2750894404508101E-3</v>
      </c>
      <c r="S1767">
        <v>6.0958942592075497E-3</v>
      </c>
      <c r="T1767">
        <v>8.3282576108059201E-3</v>
      </c>
      <c r="U1767">
        <v>1.06381456915181E-2</v>
      </c>
      <c r="V1767">
        <v>116.82</v>
      </c>
      <c r="W1767">
        <v>93.120002999999997</v>
      </c>
      <c r="X1767">
        <v>-8.3469917232435895E-2</v>
      </c>
      <c r="Y1767">
        <v>-1.6128120944145399E-3</v>
      </c>
      <c r="Z1767">
        <v>0.66495992935612402</v>
      </c>
      <c r="AA1767">
        <v>-0.69221526594018201</v>
      </c>
      <c r="AB1767">
        <v>-0.81863170825661102</v>
      </c>
      <c r="AC1767" t="s">
        <v>262</v>
      </c>
      <c r="AD1767" t="s">
        <v>315</v>
      </c>
      <c r="AE1767" t="s">
        <v>56</v>
      </c>
      <c r="AF1767" t="s">
        <v>68</v>
      </c>
      <c r="AG1767" t="s">
        <v>316</v>
      </c>
      <c r="AH1767" s="45">
        <v>36495</v>
      </c>
      <c r="AI1767">
        <v>877890</v>
      </c>
      <c r="AK1767" t="s">
        <v>317</v>
      </c>
      <c r="AL1767" t="s">
        <v>318</v>
      </c>
      <c r="AM1767" t="s">
        <v>245</v>
      </c>
    </row>
    <row r="1768" spans="1:39" x14ac:dyDescent="0.3">
      <c r="A1768" s="1">
        <v>43635</v>
      </c>
      <c r="B1768" t="s">
        <v>15</v>
      </c>
      <c r="C1768" t="s">
        <v>239</v>
      </c>
      <c r="D1768">
        <v>1400</v>
      </c>
      <c r="E1768">
        <v>17</v>
      </c>
      <c r="F1768">
        <v>98.040001000000004</v>
      </c>
      <c r="G1768">
        <v>99.099997999999999</v>
      </c>
      <c r="H1768">
        <v>97.230002999999996</v>
      </c>
      <c r="I1768">
        <v>98.940002000000007</v>
      </c>
      <c r="J1768">
        <v>98.940002000000007</v>
      </c>
      <c r="K1768">
        <v>2083700</v>
      </c>
      <c r="L1768">
        <v>2.0289999999999999</v>
      </c>
      <c r="M1768">
        <v>1.26120976713406E-2</v>
      </c>
      <c r="N1768">
        <v>2.4556185423086199E-2</v>
      </c>
      <c r="O1768">
        <v>3.59446018100378E-2</v>
      </c>
      <c r="P1768">
        <v>-1.1751390428615499E-2</v>
      </c>
      <c r="Q1768">
        <v>-7.2494403186958198E-2</v>
      </c>
      <c r="R1768">
        <v>4.7681163290381303E-3</v>
      </c>
      <c r="S1768">
        <v>6.3035902053624601E-3</v>
      </c>
      <c r="T1768">
        <v>8.4372862156787305E-3</v>
      </c>
      <c r="U1768">
        <v>1.0656674217127101E-2</v>
      </c>
      <c r="V1768">
        <v>116.82</v>
      </c>
      <c r="W1768">
        <v>93.120002999999997</v>
      </c>
      <c r="X1768">
        <v>-8.3469917232435895E-2</v>
      </c>
      <c r="Y1768">
        <v>2.98071681438073E-3</v>
      </c>
      <c r="Z1768">
        <v>0.66639972343720899</v>
      </c>
      <c r="AA1768">
        <v>-0.633190068570609</v>
      </c>
      <c r="AB1768">
        <v>-0.69866525723402395</v>
      </c>
      <c r="AC1768" t="s">
        <v>262</v>
      </c>
      <c r="AD1768" t="s">
        <v>315</v>
      </c>
      <c r="AE1768" t="s">
        <v>56</v>
      </c>
      <c r="AF1768" t="s">
        <v>68</v>
      </c>
      <c r="AG1768" t="s">
        <v>316</v>
      </c>
      <c r="AH1768" s="45">
        <v>36495</v>
      </c>
      <c r="AI1768">
        <v>877890</v>
      </c>
      <c r="AK1768" t="s">
        <v>317</v>
      </c>
      <c r="AL1768" t="s">
        <v>318</v>
      </c>
      <c r="AM1768" t="s">
        <v>245</v>
      </c>
    </row>
    <row r="1769" spans="1:39" x14ac:dyDescent="0.3">
      <c r="A1769" s="1">
        <v>43641</v>
      </c>
      <c r="B1769" t="s">
        <v>15</v>
      </c>
      <c r="C1769" t="s">
        <v>239</v>
      </c>
      <c r="D1769">
        <v>1900</v>
      </c>
      <c r="E1769">
        <v>17</v>
      </c>
      <c r="F1769">
        <v>99.610000999999997</v>
      </c>
      <c r="G1769">
        <v>99.669997999999893</v>
      </c>
      <c r="H1769">
        <v>97.959998999999996</v>
      </c>
      <c r="I1769">
        <v>98.160004000000001</v>
      </c>
      <c r="J1769">
        <v>98.160004000000001</v>
      </c>
      <c r="K1769">
        <v>1855600</v>
      </c>
      <c r="L1769">
        <v>1.994</v>
      </c>
      <c r="M1769">
        <v>-1.4362520145939301E-2</v>
      </c>
      <c r="N1769">
        <v>4.69731280995848E-3</v>
      </c>
      <c r="O1769">
        <v>3.44176706851963E-2</v>
      </c>
      <c r="P1769">
        <v>-1.4777617744512301E-2</v>
      </c>
      <c r="Q1769">
        <v>-6.1910115216911303E-2</v>
      </c>
      <c r="R1769">
        <v>1.0025114761991701E-2</v>
      </c>
      <c r="S1769">
        <v>6.4339605039687104E-3</v>
      </c>
      <c r="T1769">
        <v>8.1298600838147807E-3</v>
      </c>
      <c r="U1769">
        <v>1.0609013777365299E-2</v>
      </c>
      <c r="V1769">
        <v>116.82</v>
      </c>
      <c r="W1769">
        <v>93.120002999999997</v>
      </c>
      <c r="X1769">
        <v>-8.3469917232435895E-2</v>
      </c>
      <c r="Y1769">
        <v>-9.5417756928269908E-3</v>
      </c>
      <c r="Z1769">
        <v>0.66903007209312604</v>
      </c>
      <c r="AA1769">
        <v>-0.54975735059477104</v>
      </c>
      <c r="AB1769">
        <v>-0.60857491402084896</v>
      </c>
      <c r="AC1769" t="s">
        <v>262</v>
      </c>
      <c r="AD1769" t="s">
        <v>315</v>
      </c>
      <c r="AE1769" t="s">
        <v>56</v>
      </c>
      <c r="AF1769" t="s">
        <v>68</v>
      </c>
      <c r="AG1769" t="s">
        <v>316</v>
      </c>
      <c r="AH1769" s="45">
        <v>36495</v>
      </c>
      <c r="AI1769">
        <v>877890</v>
      </c>
      <c r="AK1769" t="s">
        <v>317</v>
      </c>
      <c r="AL1769" t="s">
        <v>318</v>
      </c>
      <c r="AM1769" t="s">
        <v>245</v>
      </c>
    </row>
    <row r="1770" spans="1:39" x14ac:dyDescent="0.3">
      <c r="A1770" s="1">
        <v>43643</v>
      </c>
      <c r="B1770" t="s">
        <v>15</v>
      </c>
      <c r="C1770" t="s">
        <v>246</v>
      </c>
      <c r="D1770">
        <v>1800</v>
      </c>
      <c r="E1770">
        <v>17</v>
      </c>
      <c r="F1770">
        <v>97.650002000000001</v>
      </c>
      <c r="G1770">
        <v>98.43</v>
      </c>
      <c r="H1770">
        <v>97.470000999999996</v>
      </c>
      <c r="I1770">
        <v>97.720000999999996</v>
      </c>
      <c r="J1770">
        <v>97.720000999999996</v>
      </c>
      <c r="K1770">
        <v>780500</v>
      </c>
      <c r="L1770">
        <v>2.0049999999999999</v>
      </c>
      <c r="M1770">
        <v>3.2800254404892599E-3</v>
      </c>
      <c r="N1770">
        <v>-1.6844599364154399E-2</v>
      </c>
      <c r="O1770">
        <v>3.2028382686670999E-2</v>
      </c>
      <c r="P1770">
        <v>-1.38550171932944E-2</v>
      </c>
      <c r="Q1770">
        <v>-5.8504921826997999E-2</v>
      </c>
      <c r="R1770">
        <v>7.7796941307885703E-3</v>
      </c>
      <c r="S1770">
        <v>6.5555453124884304E-3</v>
      </c>
      <c r="T1770">
        <v>8.1589193167995195E-3</v>
      </c>
      <c r="U1770">
        <v>1.0603067890547E-2</v>
      </c>
      <c r="V1770">
        <v>116.82</v>
      </c>
      <c r="W1770">
        <v>93.120002999999997</v>
      </c>
      <c r="X1770">
        <v>-8.3469917232435895E-2</v>
      </c>
      <c r="Y1770">
        <v>3.81588593721357E-3</v>
      </c>
      <c r="Z1770">
        <v>0.66932292862609299</v>
      </c>
      <c r="AA1770">
        <v>-0.52362183362395498</v>
      </c>
      <c r="AB1770">
        <v>-0.56318771940898305</v>
      </c>
      <c r="AC1770" t="s">
        <v>262</v>
      </c>
      <c r="AD1770" t="s">
        <v>315</v>
      </c>
      <c r="AE1770" t="s">
        <v>56</v>
      </c>
      <c r="AF1770" t="s">
        <v>68</v>
      </c>
      <c r="AG1770" t="s">
        <v>316</v>
      </c>
      <c r="AH1770" s="45">
        <v>36495</v>
      </c>
      <c r="AI1770">
        <v>877890</v>
      </c>
      <c r="AK1770" t="s">
        <v>317</v>
      </c>
      <c r="AL1770" t="s">
        <v>318</v>
      </c>
      <c r="AM1770" t="s">
        <v>245</v>
      </c>
    </row>
    <row r="1771" spans="1:39" x14ac:dyDescent="0.3">
      <c r="A1771" s="1">
        <v>43560</v>
      </c>
      <c r="B1771" t="s">
        <v>15</v>
      </c>
      <c r="C1771" t="s">
        <v>246</v>
      </c>
      <c r="D1771">
        <v>2200</v>
      </c>
      <c r="E1771">
        <v>18</v>
      </c>
      <c r="F1771">
        <v>100.33000199999999</v>
      </c>
      <c r="G1771">
        <v>101.389999</v>
      </c>
      <c r="H1771">
        <v>100.010002</v>
      </c>
      <c r="I1771">
        <v>100.980003</v>
      </c>
      <c r="J1771">
        <v>100.607697</v>
      </c>
      <c r="K1771">
        <v>2256700</v>
      </c>
      <c r="L1771">
        <v>2.5009999999999999</v>
      </c>
      <c r="M1771">
        <v>9.6522993672760703E-3</v>
      </c>
      <c r="N1771">
        <v>1.3158081615379499E-2</v>
      </c>
      <c r="O1771">
        <v>-2.25212580901396E-2</v>
      </c>
      <c r="P1771">
        <v>-1.29221314991521E-2</v>
      </c>
      <c r="Q1771">
        <v>9.2049274112110294E-2</v>
      </c>
      <c r="R1771">
        <v>1.7402814296691198E-2</v>
      </c>
      <c r="S1771">
        <v>1.1885443009558299E-2</v>
      </c>
      <c r="T1771">
        <v>1.21135985293227E-2</v>
      </c>
      <c r="U1771">
        <v>1.11465072492572E-2</v>
      </c>
      <c r="V1771">
        <v>116.82</v>
      </c>
      <c r="W1771">
        <v>91.25</v>
      </c>
      <c r="X1771">
        <v>-9.0234552439904706E-2</v>
      </c>
      <c r="Y1771">
        <v>4.62571739556182E-3</v>
      </c>
      <c r="Z1771">
        <v>0.68505293892028196</v>
      </c>
      <c r="AA1771">
        <v>0.71207419554435203</v>
      </c>
      <c r="AB1771">
        <v>0.72764298551926498</v>
      </c>
      <c r="AC1771" t="s">
        <v>263</v>
      </c>
      <c r="AD1771" t="s">
        <v>315</v>
      </c>
      <c r="AE1771" t="s">
        <v>56</v>
      </c>
      <c r="AF1771" t="s">
        <v>68</v>
      </c>
      <c r="AG1771" t="s">
        <v>316</v>
      </c>
      <c r="AH1771" s="45">
        <v>36495</v>
      </c>
      <c r="AI1771">
        <v>877890</v>
      </c>
      <c r="AK1771" t="s">
        <v>317</v>
      </c>
      <c r="AL1771" t="s">
        <v>318</v>
      </c>
      <c r="AM1771" t="s">
        <v>245</v>
      </c>
    </row>
    <row r="1772" spans="1:39" x14ac:dyDescent="0.3">
      <c r="A1772" s="1">
        <v>43591</v>
      </c>
      <c r="B1772" t="s">
        <v>15</v>
      </c>
      <c r="C1772" t="s">
        <v>239</v>
      </c>
      <c r="D1772">
        <v>2700</v>
      </c>
      <c r="E1772">
        <v>18</v>
      </c>
      <c r="F1772">
        <v>97.669997999999893</v>
      </c>
      <c r="G1772">
        <v>98.800003000000004</v>
      </c>
      <c r="H1772">
        <v>96.980002999999996</v>
      </c>
      <c r="I1772">
        <v>98.379997000000003</v>
      </c>
      <c r="J1772">
        <v>98.017280999999997</v>
      </c>
      <c r="K1772">
        <v>1489100</v>
      </c>
      <c r="L1772">
        <v>2.5</v>
      </c>
      <c r="M1772">
        <v>-7.7963734740349299E-3</v>
      </c>
      <c r="N1772">
        <v>-2.44992479508063E-2</v>
      </c>
      <c r="O1772">
        <v>-4.0830208140195001E-2</v>
      </c>
      <c r="P1772">
        <v>-6.0786903558897598E-2</v>
      </c>
      <c r="Q1772">
        <v>-5.6708572254258398E-2</v>
      </c>
      <c r="R1772">
        <v>6.7248839708773604E-3</v>
      </c>
      <c r="S1772">
        <v>8.8823226617839295E-3</v>
      </c>
      <c r="T1772">
        <v>8.6611021347752608E-3</v>
      </c>
      <c r="U1772">
        <v>1.0621378653010501E-2</v>
      </c>
      <c r="V1772">
        <v>116.82</v>
      </c>
      <c r="W1772">
        <v>96.809997999999993</v>
      </c>
      <c r="X1772">
        <v>-8.4341160899488496E-2</v>
      </c>
      <c r="Y1772">
        <v>-4.4810132310555703E-3</v>
      </c>
      <c r="Z1772">
        <v>0.66889271873545098</v>
      </c>
      <c r="AA1772">
        <v>-0.768124135136106</v>
      </c>
      <c r="AB1772">
        <v>-0.58575090359105997</v>
      </c>
      <c r="AC1772" t="s">
        <v>263</v>
      </c>
      <c r="AD1772" t="s">
        <v>315</v>
      </c>
      <c r="AE1772" t="s">
        <v>56</v>
      </c>
      <c r="AF1772" t="s">
        <v>68</v>
      </c>
      <c r="AG1772" t="s">
        <v>316</v>
      </c>
      <c r="AH1772" s="45">
        <v>36495</v>
      </c>
      <c r="AI1772">
        <v>877890</v>
      </c>
      <c r="AK1772" t="s">
        <v>317</v>
      </c>
      <c r="AL1772" t="s">
        <v>318</v>
      </c>
      <c r="AM1772" t="s">
        <v>245</v>
      </c>
    </row>
    <row r="1773" spans="1:39" x14ac:dyDescent="0.3">
      <c r="A1773" s="1">
        <v>43599</v>
      </c>
      <c r="B1773" t="s">
        <v>15</v>
      </c>
      <c r="C1773" t="s">
        <v>246</v>
      </c>
      <c r="D1773">
        <v>1700</v>
      </c>
      <c r="E1773">
        <v>18</v>
      </c>
      <c r="F1773">
        <v>95.639999000000003</v>
      </c>
      <c r="G1773">
        <v>96.589995999999999</v>
      </c>
      <c r="H1773">
        <v>95.379997000000003</v>
      </c>
      <c r="I1773">
        <v>95.82</v>
      </c>
      <c r="J1773">
        <v>95.466720999999893</v>
      </c>
      <c r="K1773">
        <v>1673500</v>
      </c>
      <c r="L1773">
        <v>2.419</v>
      </c>
      <c r="M1773">
        <v>4.9171293478463404E-3</v>
      </c>
      <c r="N1773">
        <v>-1.7791144267703101E-2</v>
      </c>
      <c r="O1773">
        <v>-6.1618671260388599E-2</v>
      </c>
      <c r="P1773">
        <v>-9.2287562210076599E-2</v>
      </c>
      <c r="Q1773">
        <v>-0.108137217618688</v>
      </c>
      <c r="R1773">
        <v>9.8054309362347707E-3</v>
      </c>
      <c r="S1773">
        <v>8.0457178298704492E-3</v>
      </c>
      <c r="T1773">
        <v>8.88319380684305E-3</v>
      </c>
      <c r="U1773">
        <v>1.06561010897725E-2</v>
      </c>
      <c r="V1773">
        <v>116.82</v>
      </c>
      <c r="W1773">
        <v>95</v>
      </c>
      <c r="X1773">
        <v>-8.4341160899488496E-2</v>
      </c>
      <c r="Y1773">
        <v>7.98398755130913E-3</v>
      </c>
      <c r="Z1773">
        <v>0.67238174136620898</v>
      </c>
      <c r="AA1773">
        <v>-1.1358813744227301</v>
      </c>
      <c r="AB1773">
        <v>-1.1041300850873099</v>
      </c>
      <c r="AC1773" t="s">
        <v>263</v>
      </c>
      <c r="AD1773" t="s">
        <v>315</v>
      </c>
      <c r="AE1773" t="s">
        <v>56</v>
      </c>
      <c r="AF1773" t="s">
        <v>68</v>
      </c>
      <c r="AG1773" t="s">
        <v>316</v>
      </c>
      <c r="AH1773" s="45">
        <v>36495</v>
      </c>
      <c r="AI1773">
        <v>877890</v>
      </c>
      <c r="AK1773" t="s">
        <v>317</v>
      </c>
      <c r="AL1773" t="s">
        <v>318</v>
      </c>
      <c r="AM1773" t="s">
        <v>245</v>
      </c>
    </row>
    <row r="1774" spans="1:39" x14ac:dyDescent="0.3">
      <c r="A1774" s="1">
        <v>43600</v>
      </c>
      <c r="B1774" t="s">
        <v>15</v>
      </c>
      <c r="C1774" t="s">
        <v>246</v>
      </c>
      <c r="D1774">
        <v>2400</v>
      </c>
      <c r="E1774">
        <v>18</v>
      </c>
      <c r="F1774">
        <v>95.720000999999996</v>
      </c>
      <c r="G1774">
        <v>96.629997000000003</v>
      </c>
      <c r="H1774">
        <v>95.459998999999996</v>
      </c>
      <c r="I1774">
        <v>96.040001000000004</v>
      </c>
      <c r="J1774">
        <v>95.685912999999999</v>
      </c>
      <c r="K1774">
        <v>1352400</v>
      </c>
      <c r="L1774">
        <v>2.379</v>
      </c>
      <c r="M1774">
        <v>2.2933724896625199E-3</v>
      </c>
      <c r="N1774">
        <v>-1.5497771778040501E-2</v>
      </c>
      <c r="O1774">
        <v>-6.28515367324472E-2</v>
      </c>
      <c r="P1774">
        <v>-8.5907661646932296E-2</v>
      </c>
      <c r="Q1774">
        <v>-9.9027953166395594E-2</v>
      </c>
      <c r="R1774">
        <v>1.0063724926827699E-2</v>
      </c>
      <c r="S1774">
        <v>8.0037344209669802E-3</v>
      </c>
      <c r="T1774">
        <v>8.8891883981966294E-3</v>
      </c>
      <c r="U1774">
        <v>1.0649797868400901E-2</v>
      </c>
      <c r="V1774">
        <v>116.82</v>
      </c>
      <c r="W1774">
        <v>95</v>
      </c>
      <c r="X1774">
        <v>-8.4341160899488496E-2</v>
      </c>
      <c r="Y1774">
        <v>5.8219943882337104E-3</v>
      </c>
      <c r="Z1774">
        <v>0.67232642581046398</v>
      </c>
      <c r="AA1774">
        <v>-1.04005859808124</v>
      </c>
      <c r="AB1774">
        <v>-1.1169176538190699</v>
      </c>
      <c r="AC1774" t="s">
        <v>263</v>
      </c>
      <c r="AD1774" t="s">
        <v>315</v>
      </c>
      <c r="AE1774" t="s">
        <v>56</v>
      </c>
      <c r="AF1774" t="s">
        <v>68</v>
      </c>
      <c r="AG1774" t="s">
        <v>316</v>
      </c>
      <c r="AH1774" s="45">
        <v>36495</v>
      </c>
      <c r="AI1774">
        <v>877890</v>
      </c>
      <c r="AK1774" t="s">
        <v>317</v>
      </c>
      <c r="AL1774" t="s">
        <v>318</v>
      </c>
      <c r="AM1774" t="s">
        <v>245</v>
      </c>
    </row>
    <row r="1775" spans="1:39" x14ac:dyDescent="0.3">
      <c r="A1775" s="1">
        <v>43601</v>
      </c>
      <c r="B1775" t="s">
        <v>15</v>
      </c>
      <c r="C1775" t="s">
        <v>246</v>
      </c>
      <c r="D1775">
        <v>1300</v>
      </c>
      <c r="E1775">
        <v>18</v>
      </c>
      <c r="F1775">
        <v>96.389999000000003</v>
      </c>
      <c r="G1775">
        <v>97.199996999999996</v>
      </c>
      <c r="H1775">
        <v>95.919997999999893</v>
      </c>
      <c r="I1775">
        <v>96.580001999999993</v>
      </c>
      <c r="J1775">
        <v>96.223922999999999</v>
      </c>
      <c r="K1775">
        <v>1463600</v>
      </c>
      <c r="L1775">
        <v>2.4049999999999998</v>
      </c>
      <c r="M1775">
        <v>5.6069185476765098E-3</v>
      </c>
      <c r="N1775">
        <v>-2.99821567986278E-3</v>
      </c>
      <c r="O1775">
        <v>-5.7049089935127702E-2</v>
      </c>
      <c r="P1775">
        <v>-9.15692179680275E-2</v>
      </c>
      <c r="Q1775">
        <v>-8.7784084341597596E-2</v>
      </c>
      <c r="R1775">
        <v>1.0431702250512201E-2</v>
      </c>
      <c r="S1775">
        <v>8.1890689712687398E-3</v>
      </c>
      <c r="T1775">
        <v>8.7874593934486704E-3</v>
      </c>
      <c r="U1775">
        <v>1.06512937057634E-2</v>
      </c>
      <c r="V1775">
        <v>116.82</v>
      </c>
      <c r="W1775">
        <v>95</v>
      </c>
      <c r="X1775">
        <v>-8.4341160899488496E-2</v>
      </c>
      <c r="Y1775">
        <v>8.8559569696340101E-3</v>
      </c>
      <c r="Z1775">
        <v>0.67222825898321503</v>
      </c>
      <c r="AA1775">
        <v>-0.93557955941159399</v>
      </c>
      <c r="AB1775">
        <v>-1.0879265013041299</v>
      </c>
      <c r="AC1775" t="s">
        <v>263</v>
      </c>
      <c r="AD1775" t="s">
        <v>315</v>
      </c>
      <c r="AE1775" t="s">
        <v>56</v>
      </c>
      <c r="AF1775" t="s">
        <v>68</v>
      </c>
      <c r="AG1775" t="s">
        <v>316</v>
      </c>
      <c r="AH1775" s="45">
        <v>36495</v>
      </c>
      <c r="AI1775">
        <v>877890</v>
      </c>
      <c r="AK1775" t="s">
        <v>317</v>
      </c>
      <c r="AL1775" t="s">
        <v>318</v>
      </c>
      <c r="AM1775" t="s">
        <v>245</v>
      </c>
    </row>
    <row r="1776" spans="1:39" x14ac:dyDescent="0.3">
      <c r="A1776" s="1">
        <v>43623</v>
      </c>
      <c r="B1776" t="s">
        <v>15</v>
      </c>
      <c r="C1776" t="s">
        <v>239</v>
      </c>
      <c r="D1776">
        <v>1400</v>
      </c>
      <c r="E1776">
        <v>18</v>
      </c>
      <c r="F1776">
        <v>95.809997999999993</v>
      </c>
      <c r="G1776">
        <v>96.529999000000004</v>
      </c>
      <c r="H1776">
        <v>95.550003000000004</v>
      </c>
      <c r="I1776">
        <v>95.860000999999997</v>
      </c>
      <c r="J1776">
        <v>95.860000999999997</v>
      </c>
      <c r="K1776">
        <v>1202700</v>
      </c>
      <c r="L1776">
        <v>2.0840000000000001</v>
      </c>
      <c r="M1776">
        <v>5.2295903597483102E-3</v>
      </c>
      <c r="N1776">
        <v>2.2011889389065901E-2</v>
      </c>
      <c r="O1776">
        <v>-1.3680055656635199E-2</v>
      </c>
      <c r="P1776">
        <v>-3.8387701279581403E-2</v>
      </c>
      <c r="Q1776">
        <v>-0.120178632727844</v>
      </c>
      <c r="R1776">
        <v>6.4906933958726303E-3</v>
      </c>
      <c r="S1776">
        <v>7.4540123442150899E-3</v>
      </c>
      <c r="T1776">
        <v>8.4542330729034092E-3</v>
      </c>
      <c r="U1776">
        <v>1.06620482874206E-2</v>
      </c>
      <c r="V1776">
        <v>116.82</v>
      </c>
      <c r="W1776">
        <v>93.120002999999997</v>
      </c>
      <c r="X1776">
        <v>-8.3469917232435895E-2</v>
      </c>
      <c r="Y1776">
        <v>1.0442979367750601E-2</v>
      </c>
      <c r="Z1776">
        <v>0.66599047470734996</v>
      </c>
      <c r="AA1776">
        <v>-1.008530809449</v>
      </c>
      <c r="AB1776">
        <v>-1.0173789297845801</v>
      </c>
      <c r="AC1776" t="s">
        <v>263</v>
      </c>
      <c r="AD1776" t="s">
        <v>315</v>
      </c>
      <c r="AE1776" t="s">
        <v>56</v>
      </c>
      <c r="AF1776" t="s">
        <v>68</v>
      </c>
      <c r="AG1776" t="s">
        <v>316</v>
      </c>
      <c r="AH1776" s="45">
        <v>36495</v>
      </c>
      <c r="AI1776">
        <v>877890</v>
      </c>
      <c r="AK1776" t="s">
        <v>317</v>
      </c>
      <c r="AL1776" t="s">
        <v>318</v>
      </c>
      <c r="AM1776" t="s">
        <v>245</v>
      </c>
    </row>
    <row r="1777" spans="1:39" x14ac:dyDescent="0.3">
      <c r="A1777" s="1">
        <v>43592</v>
      </c>
      <c r="B1777" t="s">
        <v>15</v>
      </c>
      <c r="C1777" t="s">
        <v>239</v>
      </c>
      <c r="D1777">
        <v>1600</v>
      </c>
      <c r="E1777">
        <v>19</v>
      </c>
      <c r="F1777">
        <v>97.580001999999993</v>
      </c>
      <c r="G1777">
        <v>97.910004000000001</v>
      </c>
      <c r="H1777">
        <v>96.980002999999996</v>
      </c>
      <c r="I1777">
        <v>97.540001000000004</v>
      </c>
      <c r="J1777">
        <v>97.180381999999994</v>
      </c>
      <c r="K1777">
        <v>1911900</v>
      </c>
      <c r="L1777">
        <v>2.448</v>
      </c>
      <c r="M1777">
        <v>-8.5749400397711895E-3</v>
      </c>
      <c r="N1777">
        <v>-3.44618099372297E-2</v>
      </c>
      <c r="O1777">
        <v>-2.5007606485943999E-2</v>
      </c>
      <c r="P1777">
        <v>-8.0547903619785199E-2</v>
      </c>
      <c r="Q1777">
        <v>-6.9282731606164299E-2</v>
      </c>
      <c r="R1777">
        <v>5.8098993301725996E-3</v>
      </c>
      <c r="S1777">
        <v>7.5038069352709501E-3</v>
      </c>
      <c r="T1777">
        <v>8.57131415341017E-3</v>
      </c>
      <c r="U1777">
        <v>1.06309860574478E-2</v>
      </c>
      <c r="V1777">
        <v>116.82</v>
      </c>
      <c r="W1777">
        <v>96.809997999999993</v>
      </c>
      <c r="X1777">
        <v>-8.4341160899488496E-2</v>
      </c>
      <c r="Y1777">
        <v>-1.6649488130547601E-2</v>
      </c>
      <c r="Z1777">
        <v>0.66878018921308902</v>
      </c>
      <c r="AA1777">
        <v>-0.86926409016239803</v>
      </c>
      <c r="AB1777">
        <v>-0.67841141434991004</v>
      </c>
      <c r="AC1777" t="s">
        <v>264</v>
      </c>
      <c r="AD1777" t="s">
        <v>315</v>
      </c>
      <c r="AE1777" t="s">
        <v>56</v>
      </c>
      <c r="AF1777" t="s">
        <v>68</v>
      </c>
      <c r="AG1777" t="s">
        <v>316</v>
      </c>
      <c r="AH1777" s="45">
        <v>36495</v>
      </c>
      <c r="AI1777">
        <v>877890</v>
      </c>
      <c r="AK1777" t="s">
        <v>317</v>
      </c>
      <c r="AL1777" t="s">
        <v>318</v>
      </c>
      <c r="AM1777" t="s">
        <v>245</v>
      </c>
    </row>
    <row r="1778" spans="1:39" x14ac:dyDescent="0.3">
      <c r="A1778" s="1">
        <v>43643</v>
      </c>
      <c r="B1778" t="s">
        <v>15</v>
      </c>
      <c r="C1778" t="s">
        <v>246</v>
      </c>
      <c r="D1778">
        <v>2400</v>
      </c>
      <c r="E1778">
        <v>19</v>
      </c>
      <c r="F1778">
        <v>97.650002000000001</v>
      </c>
      <c r="G1778">
        <v>98.43</v>
      </c>
      <c r="H1778">
        <v>97.470000999999996</v>
      </c>
      <c r="I1778">
        <v>97.720000999999996</v>
      </c>
      <c r="J1778">
        <v>97.720000999999996</v>
      </c>
      <c r="K1778">
        <v>780500</v>
      </c>
      <c r="L1778">
        <v>2.0049999999999999</v>
      </c>
      <c r="M1778">
        <v>3.2800254404892599E-3</v>
      </c>
      <c r="N1778">
        <v>-1.6844599364154399E-2</v>
      </c>
      <c r="O1778">
        <v>3.2028382686670999E-2</v>
      </c>
      <c r="P1778">
        <v>-1.38550171932944E-2</v>
      </c>
      <c r="Q1778">
        <v>-5.8504921826997999E-2</v>
      </c>
      <c r="R1778">
        <v>7.7796941307885703E-3</v>
      </c>
      <c r="S1778">
        <v>6.5555453124884304E-3</v>
      </c>
      <c r="T1778">
        <v>8.1589193167995195E-3</v>
      </c>
      <c r="U1778">
        <v>1.0603067890547E-2</v>
      </c>
      <c r="V1778">
        <v>116.82</v>
      </c>
      <c r="W1778">
        <v>93.120002999999997</v>
      </c>
      <c r="X1778">
        <v>-8.3469917232435895E-2</v>
      </c>
      <c r="Y1778">
        <v>3.81588593721357E-3</v>
      </c>
      <c r="Z1778">
        <v>0.66932292862609299</v>
      </c>
      <c r="AA1778">
        <v>-0.52362183362395498</v>
      </c>
      <c r="AB1778">
        <v>-0.56318771940898305</v>
      </c>
      <c r="AC1778" t="s">
        <v>264</v>
      </c>
      <c r="AD1778" t="s">
        <v>315</v>
      </c>
      <c r="AE1778" t="s">
        <v>56</v>
      </c>
      <c r="AF1778" t="s">
        <v>68</v>
      </c>
      <c r="AG1778" t="s">
        <v>316</v>
      </c>
      <c r="AH1778" s="45">
        <v>36495</v>
      </c>
      <c r="AI1778">
        <v>877890</v>
      </c>
      <c r="AK1778" t="s">
        <v>317</v>
      </c>
      <c r="AL1778" t="s">
        <v>318</v>
      </c>
      <c r="AM1778" t="s">
        <v>245</v>
      </c>
    </row>
    <row r="1779" spans="1:39" x14ac:dyDescent="0.3">
      <c r="A1779" s="1">
        <v>43606</v>
      </c>
      <c r="B1779" t="s">
        <v>15</v>
      </c>
      <c r="C1779" t="s">
        <v>246</v>
      </c>
      <c r="D1779">
        <v>1500</v>
      </c>
      <c r="E1779">
        <v>20</v>
      </c>
      <c r="F1779">
        <v>95.779999000000004</v>
      </c>
      <c r="G1779">
        <v>96.160004000000001</v>
      </c>
      <c r="H1779">
        <v>95.559997999999993</v>
      </c>
      <c r="I1779">
        <v>95.660004000000001</v>
      </c>
      <c r="J1779">
        <v>95.307311999999996</v>
      </c>
      <c r="K1779">
        <v>1171400</v>
      </c>
      <c r="L1779">
        <v>2.4260000000000002</v>
      </c>
      <c r="M1779">
        <v>6.1868314741325096E-3</v>
      </c>
      <c r="N1779">
        <v>-1.67118170742267E-3</v>
      </c>
      <c r="O1779">
        <v>-4.5469349849251599E-2</v>
      </c>
      <c r="P1779">
        <v>-9.32946614572117E-2</v>
      </c>
      <c r="Q1779">
        <v>-8.9789753036107006E-2</v>
      </c>
      <c r="R1779">
        <v>7.0477501169814803E-3</v>
      </c>
      <c r="S1779">
        <v>8.04782777489782E-3</v>
      </c>
      <c r="T1779">
        <v>8.8534744442214808E-3</v>
      </c>
      <c r="U1779">
        <v>1.0677771547826301E-2</v>
      </c>
      <c r="V1779">
        <v>116.82</v>
      </c>
      <c r="W1779">
        <v>94.169997999999893</v>
      </c>
      <c r="X1779">
        <v>-8.4341160899488496E-2</v>
      </c>
      <c r="Y1779">
        <v>8.4599491109458805E-3</v>
      </c>
      <c r="Z1779">
        <v>0.67498712073214695</v>
      </c>
      <c r="AA1779">
        <v>-0.92088439203586103</v>
      </c>
      <c r="AB1779">
        <v>-0.97425896459922701</v>
      </c>
      <c r="AC1779" t="s">
        <v>265</v>
      </c>
      <c r="AD1779" t="s">
        <v>315</v>
      </c>
      <c r="AE1779" t="s">
        <v>56</v>
      </c>
      <c r="AF1779" t="s">
        <v>68</v>
      </c>
      <c r="AG1779" t="s">
        <v>316</v>
      </c>
      <c r="AH1779" s="45">
        <v>36495</v>
      </c>
      <c r="AI1779">
        <v>877890</v>
      </c>
      <c r="AK1779" t="s">
        <v>317</v>
      </c>
      <c r="AL1779" t="s">
        <v>318</v>
      </c>
      <c r="AM1779" t="s">
        <v>245</v>
      </c>
    </row>
    <row r="1780" spans="1:39" x14ac:dyDescent="0.3">
      <c r="A1780" s="1">
        <v>43620</v>
      </c>
      <c r="B1780" t="s">
        <v>15</v>
      </c>
      <c r="C1780" t="s">
        <v>246</v>
      </c>
      <c r="D1780">
        <v>2200</v>
      </c>
      <c r="E1780">
        <v>20</v>
      </c>
      <c r="F1780">
        <v>94.610000999999997</v>
      </c>
      <c r="G1780">
        <v>94.839995999999999</v>
      </c>
      <c r="H1780">
        <v>93.540001000000004</v>
      </c>
      <c r="I1780">
        <v>94.360000999999997</v>
      </c>
      <c r="J1780">
        <v>94.012107999999998</v>
      </c>
      <c r="K1780">
        <v>1983000</v>
      </c>
      <c r="L1780">
        <v>2.1190000000000002</v>
      </c>
      <c r="M1780">
        <v>9.3697388107293698E-3</v>
      </c>
      <c r="N1780">
        <v>-6.6542914506500404E-3</v>
      </c>
      <c r="O1780">
        <v>-5.05245814928399E-2</v>
      </c>
      <c r="P1780">
        <v>-9.7537682563132999E-2</v>
      </c>
      <c r="Q1780">
        <v>-0.11761188939060301</v>
      </c>
      <c r="R1780">
        <v>7.4573368434448098E-3</v>
      </c>
      <c r="S1780">
        <v>7.1164993968254502E-3</v>
      </c>
      <c r="T1780">
        <v>9.0273199087991494E-3</v>
      </c>
      <c r="U1780">
        <v>1.06724312815234E-2</v>
      </c>
      <c r="V1780">
        <v>116.82</v>
      </c>
      <c r="W1780">
        <v>93.120002999999997</v>
      </c>
      <c r="X1780">
        <v>-8.4341160899488496E-2</v>
      </c>
      <c r="Y1780">
        <v>2.1205927310919401E-2</v>
      </c>
      <c r="Z1780">
        <v>0.66568692829023901</v>
      </c>
      <c r="AA1780">
        <v>-1.0201313001982599</v>
      </c>
      <c r="AB1780">
        <v>-1.0184504613065699</v>
      </c>
      <c r="AC1780" t="s">
        <v>265</v>
      </c>
      <c r="AD1780" t="s">
        <v>315</v>
      </c>
      <c r="AE1780" t="s">
        <v>56</v>
      </c>
      <c r="AF1780" t="s">
        <v>68</v>
      </c>
      <c r="AG1780" t="s">
        <v>316</v>
      </c>
      <c r="AH1780" s="45">
        <v>36495</v>
      </c>
      <c r="AI1780">
        <v>877890</v>
      </c>
      <c r="AK1780" t="s">
        <v>317</v>
      </c>
      <c r="AL1780" t="s">
        <v>318</v>
      </c>
      <c r="AM1780" t="s">
        <v>245</v>
      </c>
    </row>
    <row r="1781" spans="1:39" x14ac:dyDescent="0.3">
      <c r="A1781" s="1">
        <v>43628</v>
      </c>
      <c r="B1781" t="s">
        <v>15</v>
      </c>
      <c r="C1781" t="s">
        <v>246</v>
      </c>
      <c r="D1781">
        <v>1300</v>
      </c>
      <c r="E1781">
        <v>20</v>
      </c>
      <c r="F1781">
        <v>95.599997999999999</v>
      </c>
      <c r="G1781">
        <v>96.900002000000001</v>
      </c>
      <c r="H1781">
        <v>94.5</v>
      </c>
      <c r="I1781">
        <v>96.540001000000004</v>
      </c>
      <c r="J1781">
        <v>96.540001000000004</v>
      </c>
      <c r="K1781">
        <v>1541100</v>
      </c>
      <c r="L1781">
        <v>2.1269999999999998</v>
      </c>
      <c r="M1781">
        <v>7.2773479598361498E-3</v>
      </c>
      <c r="N1781">
        <v>2.0511382228898201E-2</v>
      </c>
      <c r="O1781">
        <v>-3.0167005866255201E-3</v>
      </c>
      <c r="P1781">
        <v>-3.7103357064269399E-2</v>
      </c>
      <c r="Q1781">
        <v>-9.3602136828952201E-2</v>
      </c>
      <c r="R1781">
        <v>4.1023491420904799E-3</v>
      </c>
      <c r="S1781">
        <v>7.4743127067029101E-3</v>
      </c>
      <c r="T1781">
        <v>8.4945987049623098E-3</v>
      </c>
      <c r="U1781">
        <v>1.06493004467935E-2</v>
      </c>
      <c r="V1781">
        <v>116.82</v>
      </c>
      <c r="W1781">
        <v>93.120002999999997</v>
      </c>
      <c r="X1781">
        <v>-8.3469917232435895E-2</v>
      </c>
      <c r="Y1781">
        <v>-2.0396578921351798E-3</v>
      </c>
      <c r="Z1781">
        <v>0.66548884990450197</v>
      </c>
      <c r="AA1781">
        <v>-0.80410356518122295</v>
      </c>
      <c r="AB1781">
        <v>-0.93767937543241497</v>
      </c>
      <c r="AC1781" t="s">
        <v>265</v>
      </c>
      <c r="AD1781" t="s">
        <v>315</v>
      </c>
      <c r="AE1781" t="s">
        <v>56</v>
      </c>
      <c r="AF1781" t="s">
        <v>68</v>
      </c>
      <c r="AG1781" t="s">
        <v>316</v>
      </c>
      <c r="AH1781" s="45">
        <v>36495</v>
      </c>
      <c r="AI1781">
        <v>877890</v>
      </c>
      <c r="AK1781" t="s">
        <v>317</v>
      </c>
      <c r="AL1781" t="s">
        <v>318</v>
      </c>
      <c r="AM1781" t="s">
        <v>245</v>
      </c>
    </row>
    <row r="1782" spans="1:39" x14ac:dyDescent="0.3">
      <c r="A1782" s="1">
        <v>43578</v>
      </c>
      <c r="B1782" t="s">
        <v>16</v>
      </c>
      <c r="C1782" t="s">
        <v>246</v>
      </c>
      <c r="D1782">
        <v>100</v>
      </c>
      <c r="E1782">
        <v>1</v>
      </c>
      <c r="F1782">
        <v>113</v>
      </c>
      <c r="G1782">
        <v>114.370003</v>
      </c>
      <c r="H1782">
        <v>112.849998</v>
      </c>
      <c r="I1782">
        <v>113.739998</v>
      </c>
      <c r="J1782">
        <v>112.940413999999</v>
      </c>
      <c r="K1782">
        <v>9193100</v>
      </c>
      <c r="L1782">
        <v>2.57</v>
      </c>
      <c r="M1782">
        <v>1.2316284318380701E-3</v>
      </c>
      <c r="N1782">
        <v>3.39802951062936E-2</v>
      </c>
      <c r="O1782">
        <v>0.108071717615064</v>
      </c>
      <c r="P1782">
        <v>0.107391499087009</v>
      </c>
      <c r="Q1782">
        <v>4.8268519357391397E-2</v>
      </c>
      <c r="R1782">
        <v>1.3629056771697399E-2</v>
      </c>
      <c r="S1782">
        <v>1.5930183988593499E-2</v>
      </c>
      <c r="T1782">
        <v>1.20239988970009E-2</v>
      </c>
      <c r="U1782">
        <v>1.27444402513149E-2</v>
      </c>
      <c r="V1782">
        <v>119.239998</v>
      </c>
      <c r="W1782">
        <v>91.110000999999997</v>
      </c>
      <c r="X1782">
        <v>-0.123033426299841</v>
      </c>
      <c r="Y1782">
        <v>8.8023511954049196E-3</v>
      </c>
      <c r="Z1782">
        <v>0.90209058018136401</v>
      </c>
      <c r="AA1782">
        <v>0.16396968135208001</v>
      </c>
      <c r="AB1782">
        <v>0.18784147208426499</v>
      </c>
      <c r="AC1782" t="s">
        <v>240</v>
      </c>
      <c r="AD1782" t="s">
        <v>319</v>
      </c>
      <c r="AE1782" t="s">
        <v>60</v>
      </c>
      <c r="AF1782" t="s">
        <v>61</v>
      </c>
      <c r="AG1782" t="s">
        <v>320</v>
      </c>
      <c r="AH1782" s="45">
        <v>27575</v>
      </c>
      <c r="AI1782">
        <v>19617</v>
      </c>
      <c r="AK1782" t="s">
        <v>302</v>
      </c>
      <c r="AL1782" t="s">
        <v>302</v>
      </c>
      <c r="AM1782" t="s">
        <v>245</v>
      </c>
    </row>
    <row r="1783" spans="1:39" x14ac:dyDescent="0.3">
      <c r="A1783" s="1">
        <v>43565</v>
      </c>
      <c r="B1783" t="s">
        <v>16</v>
      </c>
      <c r="C1783" t="s">
        <v>239</v>
      </c>
      <c r="D1783">
        <v>100</v>
      </c>
      <c r="E1783">
        <v>2</v>
      </c>
      <c r="F1783">
        <v>105.129997</v>
      </c>
      <c r="G1783">
        <v>105.720001</v>
      </c>
      <c r="H1783">
        <v>104.470001</v>
      </c>
      <c r="I1783">
        <v>105.339996</v>
      </c>
      <c r="J1783">
        <v>104.599464</v>
      </c>
      <c r="K1783">
        <v>10882300</v>
      </c>
      <c r="L1783">
        <v>2.4769999999999999</v>
      </c>
      <c r="M1783">
        <v>4.4716693705368904E-3</v>
      </c>
      <c r="N1783">
        <v>7.52778498744018E-3</v>
      </c>
      <c r="O1783">
        <v>1.7065207191050698E-2</v>
      </c>
      <c r="P1783">
        <v>5.5653637394024E-2</v>
      </c>
      <c r="Q1783">
        <v>-3.7740122613881703E-2</v>
      </c>
      <c r="R1783">
        <v>6.5578090014936198E-3</v>
      </c>
      <c r="S1783">
        <v>1.30420000870078E-2</v>
      </c>
      <c r="T1783">
        <v>1.0315045763544599E-2</v>
      </c>
      <c r="U1783">
        <v>1.25736644860864E-2</v>
      </c>
      <c r="V1783">
        <v>119.239998</v>
      </c>
      <c r="W1783">
        <v>91.110000999999997</v>
      </c>
      <c r="X1783">
        <v>-0.123033426299841</v>
      </c>
      <c r="Y1783">
        <v>3.47183783585567E-3</v>
      </c>
      <c r="Z1783">
        <v>0.89300491344815702</v>
      </c>
      <c r="AA1783">
        <v>-0.44579426534004302</v>
      </c>
      <c r="AB1783">
        <v>-0.34126819679795101</v>
      </c>
      <c r="AC1783" t="s">
        <v>247</v>
      </c>
      <c r="AD1783" t="s">
        <v>319</v>
      </c>
      <c r="AE1783" t="s">
        <v>60</v>
      </c>
      <c r="AF1783" t="s">
        <v>61</v>
      </c>
      <c r="AG1783" t="s">
        <v>320</v>
      </c>
      <c r="AH1783" s="45">
        <v>27575</v>
      </c>
      <c r="AI1783">
        <v>19617</v>
      </c>
      <c r="AK1783" t="s">
        <v>302</v>
      </c>
      <c r="AL1783" t="s">
        <v>302</v>
      </c>
      <c r="AM1783" t="s">
        <v>245</v>
      </c>
    </row>
    <row r="1784" spans="1:39" x14ac:dyDescent="0.3">
      <c r="A1784" s="1">
        <v>43581</v>
      </c>
      <c r="B1784" t="s">
        <v>16</v>
      </c>
      <c r="C1784" t="s">
        <v>239</v>
      </c>
      <c r="D1784">
        <v>200</v>
      </c>
      <c r="E1784">
        <v>2</v>
      </c>
      <c r="F1784">
        <v>113.949997</v>
      </c>
      <c r="G1784">
        <v>114.58000199999999</v>
      </c>
      <c r="H1784">
        <v>113.599998</v>
      </c>
      <c r="I1784">
        <v>114.470001</v>
      </c>
      <c r="J1784">
        <v>113.665291</v>
      </c>
      <c r="K1784">
        <v>7889300</v>
      </c>
      <c r="L1784">
        <v>2.5049999999999999</v>
      </c>
      <c r="M1784">
        <v>7.5412820275169799E-3</v>
      </c>
      <c r="N1784">
        <v>8.8624916447518493E-3</v>
      </c>
      <c r="O1784">
        <v>0.143565644612835</v>
      </c>
      <c r="P1784">
        <v>0.109427267583955</v>
      </c>
      <c r="Q1784">
        <v>6.8032145755227896E-2</v>
      </c>
      <c r="R1784">
        <v>3.4377875239982101E-3</v>
      </c>
      <c r="S1784">
        <v>1.3578313152427799E-2</v>
      </c>
      <c r="T1784">
        <v>1.2028308468542699E-2</v>
      </c>
      <c r="U1784">
        <v>1.27429771181583E-2</v>
      </c>
      <c r="V1784">
        <v>119.239998</v>
      </c>
      <c r="W1784">
        <v>91.110000999999997</v>
      </c>
      <c r="X1784">
        <v>-0.123033426299841</v>
      </c>
      <c r="Y1784">
        <v>4.6743503443647796E-3</v>
      </c>
      <c r="Z1784">
        <v>0.90766521626067298</v>
      </c>
      <c r="AA1784">
        <v>0.314426433897941</v>
      </c>
      <c r="AB1784">
        <v>0.20707393710452199</v>
      </c>
      <c r="AC1784" t="s">
        <v>247</v>
      </c>
      <c r="AD1784" t="s">
        <v>319</v>
      </c>
      <c r="AE1784" t="s">
        <v>60</v>
      </c>
      <c r="AF1784" t="s">
        <v>61</v>
      </c>
      <c r="AG1784" t="s">
        <v>320</v>
      </c>
      <c r="AH1784" s="45">
        <v>27575</v>
      </c>
      <c r="AI1784">
        <v>19617</v>
      </c>
      <c r="AK1784" t="s">
        <v>302</v>
      </c>
      <c r="AL1784" t="s">
        <v>302</v>
      </c>
      <c r="AM1784" t="s">
        <v>245</v>
      </c>
    </row>
    <row r="1785" spans="1:39" x14ac:dyDescent="0.3">
      <c r="A1785" s="1">
        <v>43601</v>
      </c>
      <c r="B1785" t="s">
        <v>16</v>
      </c>
      <c r="C1785" t="s">
        <v>239</v>
      </c>
      <c r="D1785">
        <v>100</v>
      </c>
      <c r="E1785">
        <v>2</v>
      </c>
      <c r="F1785">
        <v>110.620003</v>
      </c>
      <c r="G1785">
        <v>112.169997999999</v>
      </c>
      <c r="H1785">
        <v>110.589996</v>
      </c>
      <c r="I1785">
        <v>111.30999799999999</v>
      </c>
      <c r="J1785">
        <v>110.52750399999999</v>
      </c>
      <c r="K1785">
        <v>9672700</v>
      </c>
      <c r="L1785">
        <v>2.4049999999999998</v>
      </c>
      <c r="M1785">
        <v>1.27482138099976E-2</v>
      </c>
      <c r="N1785">
        <v>-1.08118656071259E-2</v>
      </c>
      <c r="O1785">
        <v>1.23843201686159E-2</v>
      </c>
      <c r="P1785">
        <v>9.0859867054398594E-2</v>
      </c>
      <c r="Q1785">
        <v>1.2774788602659E-2</v>
      </c>
      <c r="R1785">
        <v>1.5626312202637601E-2</v>
      </c>
      <c r="S1785">
        <v>1.13668252783879E-2</v>
      </c>
      <c r="T1785">
        <v>1.2642545508269499E-2</v>
      </c>
      <c r="U1785">
        <v>1.28234758661602E-2</v>
      </c>
      <c r="V1785">
        <v>119.239998</v>
      </c>
      <c r="W1785">
        <v>91.110000999999997</v>
      </c>
      <c r="X1785">
        <v>-9.7455769527301103E-2</v>
      </c>
      <c r="Y1785">
        <v>8.8559569696340101E-3</v>
      </c>
      <c r="Z1785">
        <v>0.91254484074092301</v>
      </c>
      <c r="AA1785">
        <v>-8.52184362905824E-2</v>
      </c>
      <c r="AB1785">
        <v>-0.171324438792437</v>
      </c>
      <c r="AC1785" t="s">
        <v>247</v>
      </c>
      <c r="AD1785" t="s">
        <v>319</v>
      </c>
      <c r="AE1785" t="s">
        <v>60</v>
      </c>
      <c r="AF1785" t="s">
        <v>61</v>
      </c>
      <c r="AG1785" t="s">
        <v>320</v>
      </c>
      <c r="AH1785" s="45">
        <v>27575</v>
      </c>
      <c r="AI1785">
        <v>19617</v>
      </c>
      <c r="AK1785" t="s">
        <v>302</v>
      </c>
      <c r="AL1785" t="s">
        <v>302</v>
      </c>
      <c r="AM1785" t="s">
        <v>245</v>
      </c>
    </row>
    <row r="1786" spans="1:39" x14ac:dyDescent="0.3">
      <c r="A1786" s="1">
        <v>43623</v>
      </c>
      <c r="B1786" t="s">
        <v>16</v>
      </c>
      <c r="C1786" t="s">
        <v>239</v>
      </c>
      <c r="D1786">
        <v>500</v>
      </c>
      <c r="E1786">
        <v>2</v>
      </c>
      <c r="F1786">
        <v>109.699997</v>
      </c>
      <c r="G1786">
        <v>110.019997</v>
      </c>
      <c r="H1786">
        <v>108.959999</v>
      </c>
      <c r="I1786">
        <v>109.160004</v>
      </c>
      <c r="J1786">
        <v>108.392624</v>
      </c>
      <c r="K1786">
        <v>10618900</v>
      </c>
      <c r="L1786">
        <v>2.0840000000000001</v>
      </c>
      <c r="M1786">
        <v>-1.10236445313902E-2</v>
      </c>
      <c r="N1786">
        <v>2.9753111737301E-2</v>
      </c>
      <c r="O1786">
        <v>-3.6429741223169498E-2</v>
      </c>
      <c r="P1786">
        <v>6.56114253018589E-2</v>
      </c>
      <c r="Q1786">
        <v>1.7175876719094599E-2</v>
      </c>
      <c r="R1786">
        <v>1.5039552227989E-2</v>
      </c>
      <c r="S1786">
        <v>1.19921778404693E-2</v>
      </c>
      <c r="T1786">
        <v>1.3172058686909301E-2</v>
      </c>
      <c r="U1786">
        <v>1.25317493126097E-2</v>
      </c>
      <c r="V1786">
        <v>119.239998</v>
      </c>
      <c r="W1786">
        <v>91.110000999999997</v>
      </c>
      <c r="X1786">
        <v>-9.7455769527301103E-2</v>
      </c>
      <c r="Y1786">
        <v>1.0442979367750601E-2</v>
      </c>
      <c r="Z1786">
        <v>0.87757050125522396</v>
      </c>
      <c r="AA1786">
        <v>-2.9552404120931599E-2</v>
      </c>
      <c r="AB1786">
        <v>0.11163030193376</v>
      </c>
      <c r="AC1786" t="s">
        <v>247</v>
      </c>
      <c r="AD1786" t="s">
        <v>319</v>
      </c>
      <c r="AE1786" t="s">
        <v>60</v>
      </c>
      <c r="AF1786" t="s">
        <v>61</v>
      </c>
      <c r="AG1786" t="s">
        <v>320</v>
      </c>
      <c r="AH1786" s="45">
        <v>27575</v>
      </c>
      <c r="AI1786">
        <v>19617</v>
      </c>
      <c r="AK1786" t="s">
        <v>302</v>
      </c>
      <c r="AL1786" t="s">
        <v>302</v>
      </c>
      <c r="AM1786" t="s">
        <v>245</v>
      </c>
    </row>
    <row r="1787" spans="1:39" x14ac:dyDescent="0.3">
      <c r="A1787" s="1">
        <v>43627</v>
      </c>
      <c r="B1787" t="s">
        <v>16</v>
      </c>
      <c r="C1787" t="s">
        <v>246</v>
      </c>
      <c r="D1787">
        <v>300</v>
      </c>
      <c r="E1787">
        <v>2</v>
      </c>
      <c r="F1787">
        <v>110.82</v>
      </c>
      <c r="G1787">
        <v>111.57</v>
      </c>
      <c r="H1787">
        <v>110.370003</v>
      </c>
      <c r="I1787">
        <v>110.68</v>
      </c>
      <c r="J1787">
        <v>109.901932</v>
      </c>
      <c r="K1787">
        <v>9847700</v>
      </c>
      <c r="L1787">
        <v>2.14</v>
      </c>
      <c r="M1787">
        <v>3.0767033145398998E-3</v>
      </c>
      <c r="N1787">
        <v>8.5292608646813008E-3</v>
      </c>
      <c r="O1787">
        <v>-1.6487819697713998E-2</v>
      </c>
      <c r="P1787">
        <v>6.9490460195807902E-2</v>
      </c>
      <c r="Q1787">
        <v>2.4231272631973499E-2</v>
      </c>
      <c r="R1787">
        <v>7.8955757283440692E-3</v>
      </c>
      <c r="S1787">
        <v>1.2275049692008599E-2</v>
      </c>
      <c r="T1787">
        <v>1.3135794001201E-2</v>
      </c>
      <c r="U1787">
        <v>1.25476774767544E-2</v>
      </c>
      <c r="V1787">
        <v>119.239998</v>
      </c>
      <c r="W1787">
        <v>91.110000999999997</v>
      </c>
      <c r="X1787">
        <v>-9.7455769527301103E-2</v>
      </c>
      <c r="Y1787">
        <v>-3.4994119269314301E-4</v>
      </c>
      <c r="Z1787">
        <v>0.87894123416640901</v>
      </c>
      <c r="AA1787">
        <v>2.3097016313044401E-2</v>
      </c>
      <c r="AB1787">
        <v>8.6480655593661304E-2</v>
      </c>
      <c r="AC1787" t="s">
        <v>247</v>
      </c>
      <c r="AD1787" t="s">
        <v>319</v>
      </c>
      <c r="AE1787" t="s">
        <v>60</v>
      </c>
      <c r="AF1787" t="s">
        <v>61</v>
      </c>
      <c r="AG1787" t="s">
        <v>320</v>
      </c>
      <c r="AH1787" s="45">
        <v>27575</v>
      </c>
      <c r="AI1787">
        <v>19617</v>
      </c>
      <c r="AK1787" t="s">
        <v>302</v>
      </c>
      <c r="AL1787" t="s">
        <v>302</v>
      </c>
      <c r="AM1787" t="s">
        <v>245</v>
      </c>
    </row>
    <row r="1788" spans="1:39" x14ac:dyDescent="0.3">
      <c r="A1788" s="1">
        <v>43557</v>
      </c>
      <c r="B1788" t="s">
        <v>16</v>
      </c>
      <c r="C1788" t="s">
        <v>246</v>
      </c>
      <c r="D1788">
        <v>400</v>
      </c>
      <c r="E1788">
        <v>3</v>
      </c>
      <c r="F1788">
        <v>104.599998</v>
      </c>
      <c r="G1788">
        <v>105.44000200000001</v>
      </c>
      <c r="H1788">
        <v>104.33000199999999</v>
      </c>
      <c r="I1788">
        <v>105.139999</v>
      </c>
      <c r="J1788">
        <v>103.60807800000001</v>
      </c>
      <c r="K1788">
        <v>10295400</v>
      </c>
      <c r="L1788">
        <v>2.4809999999999999</v>
      </c>
      <c r="M1788">
        <v>4.7668218865613201E-3</v>
      </c>
      <c r="N1788">
        <v>5.0922858468583701E-2</v>
      </c>
      <c r="O1788">
        <v>6.7757166412172496E-3</v>
      </c>
      <c r="P1788">
        <v>8.22985002053888E-2</v>
      </c>
      <c r="Q1788" s="44">
        <v>9.5730708721039205E-5</v>
      </c>
      <c r="R1788">
        <v>1.38492200239245E-2</v>
      </c>
      <c r="S1788">
        <v>1.31576857621079E-2</v>
      </c>
      <c r="T1788">
        <v>1.14779681146571E-2</v>
      </c>
      <c r="U1788">
        <v>1.28153217981737E-2</v>
      </c>
      <c r="V1788">
        <v>119.239998</v>
      </c>
      <c r="W1788">
        <v>91.110000999999997</v>
      </c>
      <c r="X1788">
        <v>-0.123033426299841</v>
      </c>
      <c r="Y1788" s="44">
        <v>1.7455614805152698E-5</v>
      </c>
      <c r="Z1788">
        <v>0.90770828758045596</v>
      </c>
      <c r="AA1788">
        <v>-0.1760439306903</v>
      </c>
      <c r="AB1788">
        <v>-0.439133493865073</v>
      </c>
      <c r="AC1788" t="s">
        <v>248</v>
      </c>
      <c r="AD1788" t="s">
        <v>319</v>
      </c>
      <c r="AE1788" t="s">
        <v>60</v>
      </c>
      <c r="AF1788" t="s">
        <v>61</v>
      </c>
      <c r="AG1788" t="s">
        <v>320</v>
      </c>
      <c r="AH1788" s="45">
        <v>27575</v>
      </c>
      <c r="AI1788">
        <v>19617</v>
      </c>
      <c r="AK1788" t="s">
        <v>302</v>
      </c>
      <c r="AL1788" t="s">
        <v>302</v>
      </c>
      <c r="AM1788" t="s">
        <v>245</v>
      </c>
    </row>
    <row r="1789" spans="1:39" x14ac:dyDescent="0.3">
      <c r="A1789" s="1">
        <v>43598</v>
      </c>
      <c r="B1789" t="s">
        <v>16</v>
      </c>
      <c r="C1789" t="s">
        <v>239</v>
      </c>
      <c r="D1789">
        <v>100</v>
      </c>
      <c r="E1789">
        <v>3</v>
      </c>
      <c r="F1789">
        <v>110.08000199999999</v>
      </c>
      <c r="G1789">
        <v>110.449997</v>
      </c>
      <c r="H1789">
        <v>108.980003</v>
      </c>
      <c r="I1789">
        <v>109.449997</v>
      </c>
      <c r="J1789">
        <v>108.680573</v>
      </c>
      <c r="K1789">
        <v>13783700</v>
      </c>
      <c r="L1789">
        <v>2.4049999999999998</v>
      </c>
      <c r="M1789">
        <v>-2.7574359756475701E-2</v>
      </c>
      <c r="N1789">
        <v>-5.0246658332887197E-2</v>
      </c>
      <c r="O1789">
        <v>3.8274629568757199E-2</v>
      </c>
      <c r="P1789">
        <v>8.9158845837362596E-2</v>
      </c>
      <c r="Q1789">
        <v>-1.5162540984693501E-2</v>
      </c>
      <c r="R1789">
        <v>1.1784989615725799E-2</v>
      </c>
      <c r="S1789">
        <v>1.4984964913041901E-2</v>
      </c>
      <c r="T1789">
        <v>1.27164170302849E-2</v>
      </c>
      <c r="U1789">
        <v>1.2797524557054E-2</v>
      </c>
      <c r="V1789">
        <v>119.239998</v>
      </c>
      <c r="W1789">
        <v>91.110000999999997</v>
      </c>
      <c r="X1789">
        <v>-0.123033426299841</v>
      </c>
      <c r="Y1789">
        <v>-2.4426469085879299E-2</v>
      </c>
      <c r="Z1789">
        <v>0.91267395090677905</v>
      </c>
      <c r="AA1789">
        <v>-0.29375395247713698</v>
      </c>
      <c r="AB1789">
        <v>7.79460231106235E-2</v>
      </c>
      <c r="AC1789" t="s">
        <v>248</v>
      </c>
      <c r="AD1789" t="s">
        <v>319</v>
      </c>
      <c r="AE1789" t="s">
        <v>60</v>
      </c>
      <c r="AF1789" t="s">
        <v>61</v>
      </c>
      <c r="AG1789" t="s">
        <v>320</v>
      </c>
      <c r="AH1789" s="45">
        <v>27575</v>
      </c>
      <c r="AI1789">
        <v>19617</v>
      </c>
      <c r="AK1789" t="s">
        <v>302</v>
      </c>
      <c r="AL1789" t="s">
        <v>302</v>
      </c>
      <c r="AM1789" t="s">
        <v>245</v>
      </c>
    </row>
    <row r="1790" spans="1:39" x14ac:dyDescent="0.3">
      <c r="A1790" s="1">
        <v>43628</v>
      </c>
      <c r="B1790" t="s">
        <v>16</v>
      </c>
      <c r="C1790" t="s">
        <v>239</v>
      </c>
      <c r="D1790">
        <v>500</v>
      </c>
      <c r="E1790">
        <v>3</v>
      </c>
      <c r="F1790">
        <v>110.699997</v>
      </c>
      <c r="G1790">
        <v>110.900002</v>
      </c>
      <c r="H1790">
        <v>108.889999</v>
      </c>
      <c r="I1790">
        <v>109.269997</v>
      </c>
      <c r="J1790">
        <v>108.50183899999899</v>
      </c>
      <c r="K1790">
        <v>9670500</v>
      </c>
      <c r="L1790">
        <v>2.1269999999999998</v>
      </c>
      <c r="M1790">
        <v>-1.28213187272583E-2</v>
      </c>
      <c r="N1790">
        <v>-7.8396368321653302E-3</v>
      </c>
      <c r="O1790">
        <v>-2.9220294514311601E-2</v>
      </c>
      <c r="P1790">
        <v>5.3310681124927102E-2</v>
      </c>
      <c r="Q1790">
        <v>1.39332222759942E-2</v>
      </c>
      <c r="R1790">
        <v>1.0042647045675399E-2</v>
      </c>
      <c r="S1790">
        <v>1.2539724584304201E-2</v>
      </c>
      <c r="T1790">
        <v>1.3248668947044301E-2</v>
      </c>
      <c r="U1790">
        <v>1.25729862285603E-2</v>
      </c>
      <c r="V1790">
        <v>119.239998</v>
      </c>
      <c r="W1790">
        <v>91.110000999999997</v>
      </c>
      <c r="X1790">
        <v>-9.7455769527301103E-2</v>
      </c>
      <c r="Y1790">
        <v>-2.0396578921351798E-3</v>
      </c>
      <c r="Z1790">
        <v>0.88009365101964199</v>
      </c>
      <c r="AA1790">
        <v>-6.0098499711003103E-2</v>
      </c>
      <c r="AB1790">
        <v>3.8969267073661801E-2</v>
      </c>
      <c r="AC1790" t="s">
        <v>248</v>
      </c>
      <c r="AD1790" t="s">
        <v>319</v>
      </c>
      <c r="AE1790" t="s">
        <v>60</v>
      </c>
      <c r="AF1790" t="s">
        <v>61</v>
      </c>
      <c r="AG1790" t="s">
        <v>320</v>
      </c>
      <c r="AH1790" s="45">
        <v>27575</v>
      </c>
      <c r="AI1790">
        <v>19617</v>
      </c>
      <c r="AK1790" t="s">
        <v>302</v>
      </c>
      <c r="AL1790" t="s">
        <v>302</v>
      </c>
      <c r="AM1790" t="s">
        <v>245</v>
      </c>
    </row>
    <row r="1791" spans="1:39" x14ac:dyDescent="0.3">
      <c r="A1791" s="1">
        <v>43630</v>
      </c>
      <c r="B1791" t="s">
        <v>16</v>
      </c>
      <c r="C1791" t="s">
        <v>239</v>
      </c>
      <c r="D1791">
        <v>200</v>
      </c>
      <c r="E1791">
        <v>3</v>
      </c>
      <c r="F1791">
        <v>109.57</v>
      </c>
      <c r="G1791">
        <v>110.300003</v>
      </c>
      <c r="H1791">
        <v>108.629997</v>
      </c>
      <c r="I1791">
        <v>109.82</v>
      </c>
      <c r="J1791">
        <v>109.047974</v>
      </c>
      <c r="K1791">
        <v>9077400</v>
      </c>
      <c r="L1791">
        <v>2.093</v>
      </c>
      <c r="M1791">
        <v>2.5528767773327198E-3</v>
      </c>
      <c r="N1791">
        <v>6.0278714314128297E-3</v>
      </c>
      <c r="O1791">
        <v>-4.5426169204524297E-3</v>
      </c>
      <c r="P1791">
        <v>3.7850963957659703E-2</v>
      </c>
      <c r="Q1791">
        <v>2.6743834822046099E-2</v>
      </c>
      <c r="R1791">
        <v>8.5847539691185307E-3</v>
      </c>
      <c r="S1791">
        <v>1.0975268529169401E-2</v>
      </c>
      <c r="T1791">
        <v>1.31401570999431E-2</v>
      </c>
      <c r="U1791">
        <v>1.2568708833261499E-2</v>
      </c>
      <c r="V1791">
        <v>119.239998</v>
      </c>
      <c r="W1791">
        <v>91.110000999999997</v>
      </c>
      <c r="X1791">
        <v>-9.7455769527301103E-2</v>
      </c>
      <c r="Y1791">
        <v>-1.6128120944145399E-3</v>
      </c>
      <c r="Z1791">
        <v>0.88038923471133601</v>
      </c>
      <c r="AA1791">
        <v>4.8002554528835603E-2</v>
      </c>
      <c r="AB1791">
        <v>8.3961755249374204E-3</v>
      </c>
      <c r="AC1791" t="s">
        <v>248</v>
      </c>
      <c r="AD1791" t="s">
        <v>319</v>
      </c>
      <c r="AE1791" t="s">
        <v>60</v>
      </c>
      <c r="AF1791" t="s">
        <v>61</v>
      </c>
      <c r="AG1791" t="s">
        <v>320</v>
      </c>
      <c r="AH1791" s="45">
        <v>27575</v>
      </c>
      <c r="AI1791">
        <v>19617</v>
      </c>
      <c r="AK1791" t="s">
        <v>302</v>
      </c>
      <c r="AL1791" t="s">
        <v>302</v>
      </c>
      <c r="AM1791" t="s">
        <v>245</v>
      </c>
    </row>
    <row r="1792" spans="1:39" x14ac:dyDescent="0.3">
      <c r="A1792" s="1">
        <v>43642</v>
      </c>
      <c r="B1792" t="s">
        <v>16</v>
      </c>
      <c r="C1792" t="s">
        <v>239</v>
      </c>
      <c r="D1792">
        <v>300</v>
      </c>
      <c r="E1792">
        <v>3</v>
      </c>
      <c r="F1792">
        <v>108.300003</v>
      </c>
      <c r="G1792">
        <v>109.30999799999999</v>
      </c>
      <c r="H1792">
        <v>108.160004</v>
      </c>
      <c r="I1792">
        <v>108.480003</v>
      </c>
      <c r="J1792">
        <v>107.7174</v>
      </c>
      <c r="K1792">
        <v>10324600</v>
      </c>
      <c r="L1792">
        <v>2.0489999999999999</v>
      </c>
      <c r="M1792">
        <v>6.65926876738089E-3</v>
      </c>
      <c r="N1792">
        <v>-1.3096068046973299E-2</v>
      </c>
      <c r="O1792">
        <v>-1.1274675861655301E-2</v>
      </c>
      <c r="P1792">
        <v>9.3227202904341E-2</v>
      </c>
      <c r="Q1792">
        <v>6.2716343266996794E-2</v>
      </c>
      <c r="R1792">
        <v>6.77310516831524E-3</v>
      </c>
      <c r="S1792">
        <v>1.02620465136811E-2</v>
      </c>
      <c r="T1792">
        <v>1.21701200744993E-2</v>
      </c>
      <c r="U1792">
        <v>1.25300516156831E-2</v>
      </c>
      <c r="V1792">
        <v>119.239998</v>
      </c>
      <c r="W1792">
        <v>91.110000999999997</v>
      </c>
      <c r="X1792">
        <v>-9.7455769527301103E-2</v>
      </c>
      <c r="Y1792">
        <v>-1.2346958449604901E-3</v>
      </c>
      <c r="Z1792">
        <v>0.88573833764550103</v>
      </c>
      <c r="AA1792">
        <v>0.35807892766761101</v>
      </c>
      <c r="AB1792">
        <v>0.24464743441129599</v>
      </c>
      <c r="AC1792" t="s">
        <v>248</v>
      </c>
      <c r="AD1792" t="s">
        <v>319</v>
      </c>
      <c r="AE1792" t="s">
        <v>60</v>
      </c>
      <c r="AF1792" t="s">
        <v>61</v>
      </c>
      <c r="AG1792" t="s">
        <v>320</v>
      </c>
      <c r="AH1792" s="45">
        <v>27575</v>
      </c>
      <c r="AI1792">
        <v>19617</v>
      </c>
      <c r="AK1792" t="s">
        <v>302</v>
      </c>
      <c r="AL1792" t="s">
        <v>302</v>
      </c>
      <c r="AM1792" t="s">
        <v>245</v>
      </c>
    </row>
    <row r="1793" spans="1:39" x14ac:dyDescent="0.3">
      <c r="A1793" s="1">
        <v>43644</v>
      </c>
      <c r="B1793" t="s">
        <v>16</v>
      </c>
      <c r="C1793" t="s">
        <v>246</v>
      </c>
      <c r="D1793">
        <v>100</v>
      </c>
      <c r="E1793">
        <v>3</v>
      </c>
      <c r="F1793">
        <v>111.040001</v>
      </c>
      <c r="G1793">
        <v>112.43</v>
      </c>
      <c r="H1793">
        <v>110.900002</v>
      </c>
      <c r="I1793">
        <v>111.800003</v>
      </c>
      <c r="J1793">
        <v>111.014061</v>
      </c>
      <c r="K1793">
        <v>21634700</v>
      </c>
      <c r="L1793">
        <v>2</v>
      </c>
      <c r="M1793">
        <v>2.68327338091826E-2</v>
      </c>
      <c r="N1793">
        <v>2.1335083688373099E-2</v>
      </c>
      <c r="O1793">
        <v>3.2545358453089701E-2</v>
      </c>
      <c r="P1793">
        <v>0.10693910771397799</v>
      </c>
      <c r="Q1793">
        <v>0.107764067740277</v>
      </c>
      <c r="R1793">
        <v>1.41828901843985E-2</v>
      </c>
      <c r="S1793">
        <v>1.14922336656512E-2</v>
      </c>
      <c r="T1793">
        <v>1.2518690801690499E-2</v>
      </c>
      <c r="U1793">
        <v>1.2602596252153099E-2</v>
      </c>
      <c r="V1793">
        <v>119.239998</v>
      </c>
      <c r="W1793">
        <v>91.110000999999997</v>
      </c>
      <c r="X1793">
        <v>-9.7455769527301103E-2</v>
      </c>
      <c r="Y1793">
        <v>5.7409418775350302E-3</v>
      </c>
      <c r="Z1793">
        <v>0.88779966257631304</v>
      </c>
      <c r="AA1793">
        <v>0.74728079372013201</v>
      </c>
      <c r="AB1793">
        <v>0.37504878118874402</v>
      </c>
      <c r="AC1793" t="s">
        <v>248</v>
      </c>
      <c r="AD1793" t="s">
        <v>319</v>
      </c>
      <c r="AE1793" t="s">
        <v>60</v>
      </c>
      <c r="AF1793" t="s">
        <v>61</v>
      </c>
      <c r="AG1793" t="s">
        <v>320</v>
      </c>
      <c r="AH1793" s="45">
        <v>27575</v>
      </c>
      <c r="AI1793">
        <v>19617</v>
      </c>
      <c r="AK1793" t="s">
        <v>302</v>
      </c>
      <c r="AL1793" t="s">
        <v>302</v>
      </c>
      <c r="AM1793" t="s">
        <v>245</v>
      </c>
    </row>
    <row r="1794" spans="1:39" x14ac:dyDescent="0.3">
      <c r="A1794" s="1">
        <v>43564</v>
      </c>
      <c r="B1794" t="s">
        <v>16</v>
      </c>
      <c r="C1794" t="s">
        <v>246</v>
      </c>
      <c r="D1794">
        <v>400</v>
      </c>
      <c r="E1794">
        <v>4</v>
      </c>
      <c r="F1794">
        <v>105.08000199999999</v>
      </c>
      <c r="G1794">
        <v>105.199997</v>
      </c>
      <c r="H1794">
        <v>104.25</v>
      </c>
      <c r="I1794">
        <v>104.870003</v>
      </c>
      <c r="J1794">
        <v>104.132774</v>
      </c>
      <c r="K1794">
        <v>9092200</v>
      </c>
      <c r="L1794">
        <v>2.4990000000000001</v>
      </c>
      <c r="M1794">
        <v>-7.4102974414693703E-3</v>
      </c>
      <c r="N1794">
        <v>5.0514582055519999E-3</v>
      </c>
      <c r="O1794">
        <v>2.5518140856046499E-2</v>
      </c>
      <c r="P1794">
        <v>4.9490213802167997E-2</v>
      </c>
      <c r="Q1794">
        <v>-2.3279811933679399E-2</v>
      </c>
      <c r="R1794">
        <v>6.3685764510190901E-3</v>
      </c>
      <c r="S1794">
        <v>1.32784413045415E-2</v>
      </c>
      <c r="T1794">
        <v>1.03096909748092E-2</v>
      </c>
      <c r="U1794">
        <v>1.26277191761701E-2</v>
      </c>
      <c r="V1794">
        <v>119.239998</v>
      </c>
      <c r="W1794">
        <v>91.110000999999997</v>
      </c>
      <c r="X1794">
        <v>-0.123033426299841</v>
      </c>
      <c r="Y1794">
        <v>-6.0859766572597396E-3</v>
      </c>
      <c r="Z1794">
        <v>0.89598313678841102</v>
      </c>
      <c r="AA1794">
        <v>-0.34404343934409998</v>
      </c>
      <c r="AB1794">
        <v>-0.30439281310008898</v>
      </c>
      <c r="AC1794" t="s">
        <v>249</v>
      </c>
      <c r="AD1794" t="s">
        <v>319</v>
      </c>
      <c r="AE1794" t="s">
        <v>60</v>
      </c>
      <c r="AF1794" t="s">
        <v>61</v>
      </c>
      <c r="AG1794" t="s">
        <v>320</v>
      </c>
      <c r="AH1794" s="45">
        <v>27575</v>
      </c>
      <c r="AI1794">
        <v>19617</v>
      </c>
      <c r="AK1794" t="s">
        <v>302</v>
      </c>
      <c r="AL1794" t="s">
        <v>302</v>
      </c>
      <c r="AM1794" t="s">
        <v>245</v>
      </c>
    </row>
    <row r="1795" spans="1:39" x14ac:dyDescent="0.3">
      <c r="A1795" s="1">
        <v>43586</v>
      </c>
      <c r="B1795" t="s">
        <v>16</v>
      </c>
      <c r="C1795" t="s">
        <v>246</v>
      </c>
      <c r="D1795">
        <v>700</v>
      </c>
      <c r="E1795">
        <v>4</v>
      </c>
      <c r="F1795">
        <v>115.720001</v>
      </c>
      <c r="G1795">
        <v>117</v>
      </c>
      <c r="H1795">
        <v>115.110001</v>
      </c>
      <c r="I1795">
        <v>115.160004</v>
      </c>
      <c r="J1795">
        <v>114.35044099999899</v>
      </c>
      <c r="K1795">
        <v>10412900</v>
      </c>
      <c r="L1795">
        <v>2.5110000000000001</v>
      </c>
      <c r="M1795">
        <v>-7.6986633134229297E-3</v>
      </c>
      <c r="N1795">
        <v>1.40791712868901E-2</v>
      </c>
      <c r="O1795">
        <v>0.13655001579068099</v>
      </c>
      <c r="P1795">
        <v>0.105619712605905</v>
      </c>
      <c r="Q1795">
        <v>8.5103780955076702E-2</v>
      </c>
      <c r="R1795">
        <v>8.3957189651976804E-3</v>
      </c>
      <c r="S1795">
        <v>1.39045933098611E-2</v>
      </c>
      <c r="T1795">
        <v>1.21894941974999E-2</v>
      </c>
      <c r="U1795">
        <v>1.2771098891129901E-2</v>
      </c>
      <c r="V1795">
        <v>119.239998</v>
      </c>
      <c r="W1795">
        <v>91.110000999999997</v>
      </c>
      <c r="X1795">
        <v>-0.123033426299841</v>
      </c>
      <c r="Y1795">
        <v>-7.5304459681844096E-3</v>
      </c>
      <c r="Z1795">
        <v>0.913028621062701</v>
      </c>
      <c r="AA1795">
        <v>0.44140375371308499</v>
      </c>
      <c r="AB1795">
        <v>0.37008712119633502</v>
      </c>
      <c r="AC1795" t="s">
        <v>249</v>
      </c>
      <c r="AD1795" t="s">
        <v>319</v>
      </c>
      <c r="AE1795" t="s">
        <v>60</v>
      </c>
      <c r="AF1795" t="s">
        <v>61</v>
      </c>
      <c r="AG1795" t="s">
        <v>320</v>
      </c>
      <c r="AH1795" s="45">
        <v>27575</v>
      </c>
      <c r="AI1795">
        <v>19617</v>
      </c>
      <c r="AK1795" t="s">
        <v>302</v>
      </c>
      <c r="AL1795" t="s">
        <v>302</v>
      </c>
      <c r="AM1795" t="s">
        <v>245</v>
      </c>
    </row>
    <row r="1796" spans="1:39" x14ac:dyDescent="0.3">
      <c r="A1796" s="1">
        <v>43601</v>
      </c>
      <c r="B1796" t="s">
        <v>16</v>
      </c>
      <c r="C1796" t="s">
        <v>246</v>
      </c>
      <c r="D1796">
        <v>700</v>
      </c>
      <c r="E1796">
        <v>4</v>
      </c>
      <c r="F1796">
        <v>110.620003</v>
      </c>
      <c r="G1796">
        <v>112.169997999999</v>
      </c>
      <c r="H1796">
        <v>110.589996</v>
      </c>
      <c r="I1796">
        <v>111.30999799999999</v>
      </c>
      <c r="J1796">
        <v>110.52750399999999</v>
      </c>
      <c r="K1796">
        <v>9672700</v>
      </c>
      <c r="L1796">
        <v>2.4049999999999998</v>
      </c>
      <c r="M1796">
        <v>1.27482138099976E-2</v>
      </c>
      <c r="N1796">
        <v>-1.08118656071259E-2</v>
      </c>
      <c r="O1796">
        <v>1.23843201686159E-2</v>
      </c>
      <c r="P1796">
        <v>9.0859867054398594E-2</v>
      </c>
      <c r="Q1796">
        <v>1.2774788602659E-2</v>
      </c>
      <c r="R1796">
        <v>1.5626312202637601E-2</v>
      </c>
      <c r="S1796">
        <v>1.13668252783879E-2</v>
      </c>
      <c r="T1796">
        <v>1.2642545508269499E-2</v>
      </c>
      <c r="U1796">
        <v>1.28234758661602E-2</v>
      </c>
      <c r="V1796">
        <v>119.239998</v>
      </c>
      <c r="W1796">
        <v>91.110000999999997</v>
      </c>
      <c r="X1796">
        <v>-9.7455769527301103E-2</v>
      </c>
      <c r="Y1796">
        <v>8.8559569696340101E-3</v>
      </c>
      <c r="Z1796">
        <v>0.91254484074092301</v>
      </c>
      <c r="AA1796">
        <v>-8.52184362905824E-2</v>
      </c>
      <c r="AB1796">
        <v>-0.171324438792437</v>
      </c>
      <c r="AC1796" t="s">
        <v>249</v>
      </c>
      <c r="AD1796" t="s">
        <v>319</v>
      </c>
      <c r="AE1796" t="s">
        <v>60</v>
      </c>
      <c r="AF1796" t="s">
        <v>61</v>
      </c>
      <c r="AG1796" t="s">
        <v>320</v>
      </c>
      <c r="AH1796" s="45">
        <v>27575</v>
      </c>
      <c r="AI1796">
        <v>19617</v>
      </c>
      <c r="AK1796" t="s">
        <v>302</v>
      </c>
      <c r="AL1796" t="s">
        <v>302</v>
      </c>
      <c r="AM1796" t="s">
        <v>245</v>
      </c>
    </row>
    <row r="1797" spans="1:39" x14ac:dyDescent="0.3">
      <c r="A1797" s="1">
        <v>43602</v>
      </c>
      <c r="B1797" t="s">
        <v>16</v>
      </c>
      <c r="C1797" t="s">
        <v>246</v>
      </c>
      <c r="D1797">
        <v>600</v>
      </c>
      <c r="E1797">
        <v>4</v>
      </c>
      <c r="F1797">
        <v>110</v>
      </c>
      <c r="G1797">
        <v>111.75</v>
      </c>
      <c r="H1797">
        <v>109.83000199999999</v>
      </c>
      <c r="I1797">
        <v>110.769997</v>
      </c>
      <c r="J1797">
        <v>109.99129499999999</v>
      </c>
      <c r="K1797">
        <v>9570100</v>
      </c>
      <c r="L1797">
        <v>2.3929999999999998</v>
      </c>
      <c r="M1797">
        <v>-4.8631686661459103E-3</v>
      </c>
      <c r="N1797">
        <v>-1.5586190362611E-2</v>
      </c>
      <c r="O1797">
        <v>-2.9747341207887299E-3</v>
      </c>
      <c r="P1797">
        <v>5.5893910855677298E-2</v>
      </c>
      <c r="Q1797">
        <v>5.1726908917293099E-3</v>
      </c>
      <c r="R1797">
        <v>1.5613795743104199E-2</v>
      </c>
      <c r="S1797">
        <v>1.1198118564258499E-2</v>
      </c>
      <c r="T1797">
        <v>1.21207822700508E-2</v>
      </c>
      <c r="U1797">
        <v>1.2826068287332701E-2</v>
      </c>
      <c r="V1797">
        <v>119.239998</v>
      </c>
      <c r="W1797">
        <v>91.110000999999997</v>
      </c>
      <c r="X1797">
        <v>-9.7455769527301103E-2</v>
      </c>
      <c r="Y1797">
        <v>-5.8544371529206298E-3</v>
      </c>
      <c r="Z1797">
        <v>0.91250926331608495</v>
      </c>
      <c r="AA1797">
        <v>-0.142176502107352</v>
      </c>
      <c r="AB1797">
        <v>-0.193171333100396</v>
      </c>
      <c r="AC1797" t="s">
        <v>249</v>
      </c>
      <c r="AD1797" t="s">
        <v>319</v>
      </c>
      <c r="AE1797" t="s">
        <v>60</v>
      </c>
      <c r="AF1797" t="s">
        <v>61</v>
      </c>
      <c r="AG1797" t="s">
        <v>320</v>
      </c>
      <c r="AH1797" s="45">
        <v>27575</v>
      </c>
      <c r="AI1797">
        <v>19617</v>
      </c>
      <c r="AK1797" t="s">
        <v>302</v>
      </c>
      <c r="AL1797" t="s">
        <v>302</v>
      </c>
      <c r="AM1797" t="s">
        <v>245</v>
      </c>
    </row>
    <row r="1798" spans="1:39" x14ac:dyDescent="0.3">
      <c r="A1798" s="1">
        <v>43608</v>
      </c>
      <c r="B1798" t="s">
        <v>16</v>
      </c>
      <c r="C1798" t="s">
        <v>239</v>
      </c>
      <c r="D1798">
        <v>200</v>
      </c>
      <c r="E1798">
        <v>4</v>
      </c>
      <c r="F1798">
        <v>109.639999</v>
      </c>
      <c r="G1798">
        <v>109.790001</v>
      </c>
      <c r="H1798">
        <v>107.5</v>
      </c>
      <c r="I1798">
        <v>108.639999</v>
      </c>
      <c r="J1798">
        <v>107.876274</v>
      </c>
      <c r="K1798">
        <v>14558000</v>
      </c>
      <c r="L1798">
        <v>2.2959999999999998</v>
      </c>
      <c r="M1798">
        <v>-1.9867582681718801E-2</v>
      </c>
      <c r="N1798">
        <v>-2.42794356643861E-2</v>
      </c>
      <c r="O1798">
        <v>-4.5875410602063599E-2</v>
      </c>
      <c r="P1798">
        <v>4.1702054932577302E-2</v>
      </c>
      <c r="Q1798">
        <v>-1.13277509117876E-2</v>
      </c>
      <c r="R1798">
        <v>1.0077631331904299E-2</v>
      </c>
      <c r="S1798">
        <v>1.0176548520123001E-2</v>
      </c>
      <c r="T1798">
        <v>1.2424661812811599E-2</v>
      </c>
      <c r="U1798">
        <v>1.2838517981101199E-2</v>
      </c>
      <c r="V1798">
        <v>119.239998</v>
      </c>
      <c r="W1798">
        <v>91.110000999999997</v>
      </c>
      <c r="X1798">
        <v>-9.7455769527301103E-2</v>
      </c>
      <c r="Y1798">
        <v>-1.1985692488440201E-2</v>
      </c>
      <c r="Z1798">
        <v>0.91180785000418896</v>
      </c>
      <c r="AA1798">
        <v>-0.26464014727106899</v>
      </c>
      <c r="AB1798">
        <v>-9.4998172140403805E-2</v>
      </c>
      <c r="AC1798" t="s">
        <v>249</v>
      </c>
      <c r="AD1798" t="s">
        <v>319</v>
      </c>
      <c r="AE1798" t="s">
        <v>60</v>
      </c>
      <c r="AF1798" t="s">
        <v>61</v>
      </c>
      <c r="AG1798" t="s">
        <v>320</v>
      </c>
      <c r="AH1798" s="45">
        <v>27575</v>
      </c>
      <c r="AI1798">
        <v>19617</v>
      </c>
      <c r="AK1798" t="s">
        <v>302</v>
      </c>
      <c r="AL1798" t="s">
        <v>302</v>
      </c>
      <c r="AM1798" t="s">
        <v>245</v>
      </c>
    </row>
    <row r="1799" spans="1:39" x14ac:dyDescent="0.3">
      <c r="A1799" s="1">
        <v>43633</v>
      </c>
      <c r="B1799" t="s">
        <v>16</v>
      </c>
      <c r="C1799" t="s">
        <v>239</v>
      </c>
      <c r="D1799">
        <v>400</v>
      </c>
      <c r="E1799">
        <v>4</v>
      </c>
      <c r="F1799">
        <v>109.699997</v>
      </c>
      <c r="G1799">
        <v>110.370003</v>
      </c>
      <c r="H1799">
        <v>109.05999799999999</v>
      </c>
      <c r="I1799">
        <v>109.220001</v>
      </c>
      <c r="J1799">
        <v>108.452193999999</v>
      </c>
      <c r="K1799">
        <v>8128600</v>
      </c>
      <c r="L1799">
        <v>2.0859999999999999</v>
      </c>
      <c r="M1799">
        <v>-5.4784462521723504E-3</v>
      </c>
      <c r="N1799">
        <v>-1.0202269969123901E-2</v>
      </c>
      <c r="O1799">
        <v>-6.2067135642543698E-3</v>
      </c>
      <c r="P1799">
        <v>2.6383897169452501E-2</v>
      </c>
      <c r="Q1799">
        <v>3.9064040722264298E-2</v>
      </c>
      <c r="R1799">
        <v>6.9938582325836402E-3</v>
      </c>
      <c r="S1799">
        <v>1.1007006270786599E-2</v>
      </c>
      <c r="T1799">
        <v>1.3143741797800999E-2</v>
      </c>
      <c r="U1799">
        <v>1.25226626279685E-2</v>
      </c>
      <c r="V1799">
        <v>119.239998</v>
      </c>
      <c r="W1799">
        <v>91.110000999999997</v>
      </c>
      <c r="X1799">
        <v>-9.7455769527301103E-2</v>
      </c>
      <c r="Y1799">
        <v>9.3131563797728401E-4</v>
      </c>
      <c r="Z1799">
        <v>0.88214613785778895</v>
      </c>
      <c r="AA1799">
        <v>0.150814077645956</v>
      </c>
      <c r="AB1799">
        <v>3.4472385545778E-2</v>
      </c>
      <c r="AC1799" t="s">
        <v>249</v>
      </c>
      <c r="AD1799" t="s">
        <v>319</v>
      </c>
      <c r="AE1799" t="s">
        <v>60</v>
      </c>
      <c r="AF1799" t="s">
        <v>61</v>
      </c>
      <c r="AG1799" t="s">
        <v>320</v>
      </c>
      <c r="AH1799" s="45">
        <v>27575</v>
      </c>
      <c r="AI1799">
        <v>19617</v>
      </c>
      <c r="AK1799" t="s">
        <v>302</v>
      </c>
      <c r="AL1799" t="s">
        <v>302</v>
      </c>
      <c r="AM1799" t="s">
        <v>245</v>
      </c>
    </row>
    <row r="1800" spans="1:39" x14ac:dyDescent="0.3">
      <c r="A1800" s="1">
        <v>43593</v>
      </c>
      <c r="B1800" t="s">
        <v>16</v>
      </c>
      <c r="C1800" t="s">
        <v>239</v>
      </c>
      <c r="D1800">
        <v>600</v>
      </c>
      <c r="E1800">
        <v>5</v>
      </c>
      <c r="F1800">
        <v>112.660004</v>
      </c>
      <c r="G1800">
        <v>113.669997999999</v>
      </c>
      <c r="H1800">
        <v>112.459999</v>
      </c>
      <c r="I1800">
        <v>112.610001</v>
      </c>
      <c r="J1800">
        <v>111.81836699999999</v>
      </c>
      <c r="K1800">
        <v>9575800</v>
      </c>
      <c r="L1800">
        <v>2.4820000000000002</v>
      </c>
      <c r="M1800">
        <v>-5.3139519688733096E-3</v>
      </c>
      <c r="N1800">
        <v>-2.2391945377744499E-2</v>
      </c>
      <c r="O1800">
        <v>6.7022197772563394E-2</v>
      </c>
      <c r="P1800">
        <v>8.9665474529771305E-2</v>
      </c>
      <c r="Q1800">
        <v>5.7302729178916101E-2</v>
      </c>
      <c r="R1800">
        <v>8.9570763009082892E-3</v>
      </c>
      <c r="S1800">
        <v>1.3631627669352201E-2</v>
      </c>
      <c r="T1800">
        <v>1.2417700130548701E-2</v>
      </c>
      <c r="U1800">
        <v>1.2792553290293799E-2</v>
      </c>
      <c r="V1800">
        <v>119.239998</v>
      </c>
      <c r="W1800">
        <v>91.110000999999997</v>
      </c>
      <c r="X1800">
        <v>-0.123033426299841</v>
      </c>
      <c r="Y1800">
        <v>-1.60671540560346E-3</v>
      </c>
      <c r="Z1800">
        <v>0.91263767670076001</v>
      </c>
      <c r="AA1800">
        <v>0.24134667180624</v>
      </c>
      <c r="AB1800">
        <v>0.430158192780422</v>
      </c>
      <c r="AC1800" t="s">
        <v>250</v>
      </c>
      <c r="AD1800" t="s">
        <v>319</v>
      </c>
      <c r="AE1800" t="s">
        <v>60</v>
      </c>
      <c r="AF1800" t="s">
        <v>61</v>
      </c>
      <c r="AG1800" t="s">
        <v>320</v>
      </c>
      <c r="AH1800" s="45">
        <v>27575</v>
      </c>
      <c r="AI1800">
        <v>19617</v>
      </c>
      <c r="AK1800" t="s">
        <v>302</v>
      </c>
      <c r="AL1800" t="s">
        <v>302</v>
      </c>
      <c r="AM1800" t="s">
        <v>245</v>
      </c>
    </row>
    <row r="1801" spans="1:39" x14ac:dyDescent="0.3">
      <c r="A1801" s="1">
        <v>43594</v>
      </c>
      <c r="B1801" t="s">
        <v>16</v>
      </c>
      <c r="C1801" t="s">
        <v>239</v>
      </c>
      <c r="D1801">
        <v>300</v>
      </c>
      <c r="E1801">
        <v>5</v>
      </c>
      <c r="F1801">
        <v>111.139999</v>
      </c>
      <c r="G1801">
        <v>112.739998</v>
      </c>
      <c r="H1801">
        <v>110.58000199999999</v>
      </c>
      <c r="I1801">
        <v>112.519997</v>
      </c>
      <c r="J1801">
        <v>111.728996</v>
      </c>
      <c r="K1801">
        <v>12205900</v>
      </c>
      <c r="L1801">
        <v>2.4569999999999999</v>
      </c>
      <c r="M1801">
        <v>-7.99571093677769E-4</v>
      </c>
      <c r="N1801">
        <v>-2.5360077675713601E-2</v>
      </c>
      <c r="O1801">
        <v>6.2999205164961394E-2</v>
      </c>
      <c r="P1801">
        <v>0.10206239544649701</v>
      </c>
      <c r="Q1801">
        <v>4.1799670873921502E-2</v>
      </c>
      <c r="R1801">
        <v>8.49274183192022E-3</v>
      </c>
      <c r="S1801">
        <v>1.36561023194882E-2</v>
      </c>
      <c r="T1801">
        <v>1.2279749599497E-2</v>
      </c>
      <c r="U1801">
        <v>1.2759895449987501E-2</v>
      </c>
      <c r="V1801">
        <v>119.239998</v>
      </c>
      <c r="W1801">
        <v>91.110000999999997</v>
      </c>
      <c r="X1801">
        <v>-0.123033426299841</v>
      </c>
      <c r="Y1801">
        <v>-3.0259986019249502E-3</v>
      </c>
      <c r="Z1801">
        <v>0.91270993853156601</v>
      </c>
      <c r="AA1801">
        <v>0.12833375150916801</v>
      </c>
      <c r="AB1801">
        <v>0.36477342832118598</v>
      </c>
      <c r="AC1801" t="s">
        <v>250</v>
      </c>
      <c r="AD1801" t="s">
        <v>319</v>
      </c>
      <c r="AE1801" t="s">
        <v>60</v>
      </c>
      <c r="AF1801" t="s">
        <v>61</v>
      </c>
      <c r="AG1801" t="s">
        <v>320</v>
      </c>
      <c r="AH1801" s="45">
        <v>27575</v>
      </c>
      <c r="AI1801">
        <v>19617</v>
      </c>
      <c r="AK1801" t="s">
        <v>302</v>
      </c>
      <c r="AL1801" t="s">
        <v>302</v>
      </c>
      <c r="AM1801" t="s">
        <v>245</v>
      </c>
    </row>
    <row r="1802" spans="1:39" x14ac:dyDescent="0.3">
      <c r="A1802" s="1">
        <v>43613</v>
      </c>
      <c r="B1802" t="s">
        <v>16</v>
      </c>
      <c r="C1802" t="s">
        <v>246</v>
      </c>
      <c r="D1802">
        <v>600</v>
      </c>
      <c r="E1802">
        <v>5</v>
      </c>
      <c r="F1802">
        <v>109.199997</v>
      </c>
      <c r="G1802">
        <v>109.83000199999999</v>
      </c>
      <c r="H1802">
        <v>108.44000200000001</v>
      </c>
      <c r="I1802">
        <v>108.519997</v>
      </c>
      <c r="J1802">
        <v>107.75711099999999</v>
      </c>
      <c r="K1802">
        <v>11665500</v>
      </c>
      <c r="L1802">
        <v>2.2679999999999998</v>
      </c>
      <c r="M1802">
        <v>-1.09060846972962E-2</v>
      </c>
      <c r="N1802">
        <v>-2.5743966761460201E-2</v>
      </c>
      <c r="O1802">
        <v>-4.5837081709468298E-2</v>
      </c>
      <c r="P1802">
        <v>3.78387164781065E-2</v>
      </c>
      <c r="Q1802">
        <v>3.4431417704649599E-3</v>
      </c>
      <c r="R1802">
        <v>1.17861912673493E-2</v>
      </c>
      <c r="S1802">
        <v>1.0661211909073201E-2</v>
      </c>
      <c r="T1802">
        <v>1.24587129641085E-2</v>
      </c>
      <c r="U1802">
        <v>1.28489575315515E-2</v>
      </c>
      <c r="V1802">
        <v>119.239998</v>
      </c>
      <c r="W1802">
        <v>91.110000999999997</v>
      </c>
      <c r="X1802">
        <v>-9.7455769527301103E-2</v>
      </c>
      <c r="Y1802">
        <v>-8.4109499934704197E-3</v>
      </c>
      <c r="Z1802">
        <v>0.91355378779656704</v>
      </c>
      <c r="AA1802">
        <v>-0.14961506882127701</v>
      </c>
      <c r="AB1802">
        <v>-0.11187222239655099</v>
      </c>
      <c r="AC1802" t="s">
        <v>250</v>
      </c>
      <c r="AD1802" t="s">
        <v>319</v>
      </c>
      <c r="AE1802" t="s">
        <v>60</v>
      </c>
      <c r="AF1802" t="s">
        <v>61</v>
      </c>
      <c r="AG1802" t="s">
        <v>320</v>
      </c>
      <c r="AH1802" s="45">
        <v>27575</v>
      </c>
      <c r="AI1802">
        <v>19617</v>
      </c>
      <c r="AK1802" t="s">
        <v>302</v>
      </c>
      <c r="AL1802" t="s">
        <v>302</v>
      </c>
      <c r="AM1802" t="s">
        <v>245</v>
      </c>
    </row>
    <row r="1803" spans="1:39" x14ac:dyDescent="0.3">
      <c r="A1803" s="1">
        <v>43629</v>
      </c>
      <c r="B1803" t="s">
        <v>16</v>
      </c>
      <c r="C1803" t="s">
        <v>239</v>
      </c>
      <c r="D1803">
        <v>600</v>
      </c>
      <c r="E1803">
        <v>5</v>
      </c>
      <c r="F1803">
        <v>109.459999</v>
      </c>
      <c r="G1803">
        <v>110.160004</v>
      </c>
      <c r="H1803">
        <v>109.050003</v>
      </c>
      <c r="I1803">
        <v>109.540001</v>
      </c>
      <c r="J1803">
        <v>108.769943</v>
      </c>
      <c r="K1803">
        <v>8406900</v>
      </c>
      <c r="L1803">
        <v>2.0910000000000002</v>
      </c>
      <c r="M1803">
        <v>2.4679149184340101E-3</v>
      </c>
      <c r="N1803">
        <v>-7.5486498773102697E-3</v>
      </c>
      <c r="O1803">
        <v>8.2198016059810398E-4</v>
      </c>
      <c r="P1803">
        <v>4.6719346951736199E-2</v>
      </c>
      <c r="Q1803">
        <v>2.2192368162152799E-2</v>
      </c>
      <c r="R1803">
        <v>1.0070578254996999E-2</v>
      </c>
      <c r="S1803">
        <v>1.1098398377288699E-2</v>
      </c>
      <c r="T1803">
        <v>1.3208730236551501E-2</v>
      </c>
      <c r="U1803">
        <v>1.2568449069059099E-2</v>
      </c>
      <c r="V1803">
        <v>119.239998</v>
      </c>
      <c r="W1803">
        <v>91.110000999999997</v>
      </c>
      <c r="X1803">
        <v>-9.7455769527301103E-2</v>
      </c>
      <c r="Y1803">
        <v>4.0890106107655602E-3</v>
      </c>
      <c r="Z1803">
        <v>0.880407084338094</v>
      </c>
      <c r="AA1803">
        <v>1.05467789520702E-2</v>
      </c>
      <c r="AB1803">
        <v>-7.1148162050160202E-3</v>
      </c>
      <c r="AC1803" t="s">
        <v>250</v>
      </c>
      <c r="AD1803" t="s">
        <v>319</v>
      </c>
      <c r="AE1803" t="s">
        <v>60</v>
      </c>
      <c r="AF1803" t="s">
        <v>61</v>
      </c>
      <c r="AG1803" t="s">
        <v>320</v>
      </c>
      <c r="AH1803" s="45">
        <v>27575</v>
      </c>
      <c r="AI1803">
        <v>19617</v>
      </c>
      <c r="AK1803" t="s">
        <v>302</v>
      </c>
      <c r="AL1803" t="s">
        <v>302</v>
      </c>
      <c r="AM1803" t="s">
        <v>245</v>
      </c>
    </row>
    <row r="1804" spans="1:39" x14ac:dyDescent="0.3">
      <c r="A1804" s="1">
        <v>43642</v>
      </c>
      <c r="B1804" t="s">
        <v>16</v>
      </c>
      <c r="C1804" t="s">
        <v>239</v>
      </c>
      <c r="D1804">
        <v>300</v>
      </c>
      <c r="E1804">
        <v>5</v>
      </c>
      <c r="F1804">
        <v>108.300003</v>
      </c>
      <c r="G1804">
        <v>109.30999799999999</v>
      </c>
      <c r="H1804">
        <v>108.160004</v>
      </c>
      <c r="I1804">
        <v>108.480003</v>
      </c>
      <c r="J1804">
        <v>107.7174</v>
      </c>
      <c r="K1804">
        <v>10324600</v>
      </c>
      <c r="L1804">
        <v>2.0489999999999999</v>
      </c>
      <c r="M1804">
        <v>6.65926876738089E-3</v>
      </c>
      <c r="N1804">
        <v>-1.3096068046973299E-2</v>
      </c>
      <c r="O1804">
        <v>-1.1274675861655301E-2</v>
      </c>
      <c r="P1804">
        <v>9.3227202904341E-2</v>
      </c>
      <c r="Q1804">
        <v>6.2716343266996794E-2</v>
      </c>
      <c r="R1804">
        <v>6.77310516831524E-3</v>
      </c>
      <c r="S1804">
        <v>1.02620465136811E-2</v>
      </c>
      <c r="T1804">
        <v>1.21701200744993E-2</v>
      </c>
      <c r="U1804">
        <v>1.25300516156831E-2</v>
      </c>
      <c r="V1804">
        <v>119.239998</v>
      </c>
      <c r="W1804">
        <v>91.110000999999997</v>
      </c>
      <c r="X1804">
        <v>-9.7455769527301103E-2</v>
      </c>
      <c r="Y1804">
        <v>-1.2346958449604901E-3</v>
      </c>
      <c r="Z1804">
        <v>0.88573833764550103</v>
      </c>
      <c r="AA1804">
        <v>0.35807892766761101</v>
      </c>
      <c r="AB1804">
        <v>0.24464743441129599</v>
      </c>
      <c r="AC1804" t="s">
        <v>250</v>
      </c>
      <c r="AD1804" t="s">
        <v>319</v>
      </c>
      <c r="AE1804" t="s">
        <v>60</v>
      </c>
      <c r="AF1804" t="s">
        <v>61</v>
      </c>
      <c r="AG1804" t="s">
        <v>320</v>
      </c>
      <c r="AH1804" s="45">
        <v>27575</v>
      </c>
      <c r="AI1804">
        <v>19617</v>
      </c>
      <c r="AK1804" t="s">
        <v>302</v>
      </c>
      <c r="AL1804" t="s">
        <v>302</v>
      </c>
      <c r="AM1804" t="s">
        <v>245</v>
      </c>
    </row>
    <row r="1805" spans="1:39" x14ac:dyDescent="0.3">
      <c r="A1805" s="1">
        <v>43643</v>
      </c>
      <c r="B1805" t="s">
        <v>16</v>
      </c>
      <c r="C1805" t="s">
        <v>246</v>
      </c>
      <c r="D1805">
        <v>100</v>
      </c>
      <c r="E1805">
        <v>5</v>
      </c>
      <c r="F1805">
        <v>108.839996</v>
      </c>
      <c r="G1805">
        <v>109.550003</v>
      </c>
      <c r="H1805">
        <v>108.44000200000001</v>
      </c>
      <c r="I1805">
        <v>108.839996</v>
      </c>
      <c r="J1805">
        <v>108.07486</v>
      </c>
      <c r="K1805">
        <v>10906600</v>
      </c>
      <c r="L1805">
        <v>2.0049999999999999</v>
      </c>
      <c r="M1805">
        <v>3.3130041546123399E-3</v>
      </c>
      <c r="N1805">
        <v>-1.2327348238699701E-2</v>
      </c>
      <c r="O1805">
        <v>2.94441299025327E-3</v>
      </c>
      <c r="P1805">
        <v>8.5256475272975807E-2</v>
      </c>
      <c r="Q1805">
        <v>6.5361570970902894E-2</v>
      </c>
      <c r="R1805">
        <v>6.92659954299808E-3</v>
      </c>
      <c r="S1805">
        <v>1.0021213021169199E-2</v>
      </c>
      <c r="T1805">
        <v>1.2107827420049899E-2</v>
      </c>
      <c r="U1805">
        <v>1.25315118676527E-2</v>
      </c>
      <c r="V1805">
        <v>119.239998</v>
      </c>
      <c r="W1805">
        <v>91.110000999999997</v>
      </c>
      <c r="X1805">
        <v>-9.7455769527301103E-2</v>
      </c>
      <c r="Y1805">
        <v>3.81588593721357E-3</v>
      </c>
      <c r="Z1805">
        <v>0.885832575336571</v>
      </c>
      <c r="AA1805">
        <v>0.385246582662221</v>
      </c>
      <c r="AB1805">
        <v>0.26750975012761902</v>
      </c>
      <c r="AC1805" t="s">
        <v>250</v>
      </c>
      <c r="AD1805" t="s">
        <v>319</v>
      </c>
      <c r="AE1805" t="s">
        <v>60</v>
      </c>
      <c r="AF1805" t="s">
        <v>61</v>
      </c>
      <c r="AG1805" t="s">
        <v>320</v>
      </c>
      <c r="AH1805" s="45">
        <v>27575</v>
      </c>
      <c r="AI1805">
        <v>19617</v>
      </c>
      <c r="AK1805" t="s">
        <v>302</v>
      </c>
      <c r="AL1805" t="s">
        <v>302</v>
      </c>
      <c r="AM1805" t="s">
        <v>245</v>
      </c>
    </row>
    <row r="1806" spans="1:39" x14ac:dyDescent="0.3">
      <c r="A1806" s="1">
        <v>43577</v>
      </c>
      <c r="B1806" t="s">
        <v>16</v>
      </c>
      <c r="C1806" t="s">
        <v>246</v>
      </c>
      <c r="D1806">
        <v>300</v>
      </c>
      <c r="E1806">
        <v>6</v>
      </c>
      <c r="F1806">
        <v>112.83000199999999</v>
      </c>
      <c r="G1806">
        <v>113.93</v>
      </c>
      <c r="H1806">
        <v>112.660004</v>
      </c>
      <c r="I1806">
        <v>113.599998</v>
      </c>
      <c r="J1806">
        <v>112.801399</v>
      </c>
      <c r="K1806">
        <v>7975900</v>
      </c>
      <c r="L1806">
        <v>2.59</v>
      </c>
      <c r="M1806">
        <v>1.2331472111963E-3</v>
      </c>
      <c r="N1806">
        <v>2.1263142072020701E-2</v>
      </c>
      <c r="O1806">
        <v>9.0927831303770301E-2</v>
      </c>
      <c r="P1806">
        <v>9.0258279416364703E-2</v>
      </c>
      <c r="Q1806">
        <v>4.4796552173947499E-2</v>
      </c>
      <c r="R1806">
        <v>1.59210000446799E-2</v>
      </c>
      <c r="S1806">
        <v>1.6526951920158399E-2</v>
      </c>
      <c r="T1806">
        <v>1.2226914903669599E-2</v>
      </c>
      <c r="U1806">
        <v>1.27451880637761E-2</v>
      </c>
      <c r="V1806">
        <v>119.239998</v>
      </c>
      <c r="W1806">
        <v>91.110000999999997</v>
      </c>
      <c r="X1806">
        <v>-0.123033426299841</v>
      </c>
      <c r="Y1806">
        <v>1.0115060212163699E-3</v>
      </c>
      <c r="Z1806">
        <v>0.90234531306739996</v>
      </c>
      <c r="AA1806">
        <v>0.13690447570539099</v>
      </c>
      <c r="AB1806">
        <v>0.15405781613401701</v>
      </c>
      <c r="AC1806" t="s">
        <v>251</v>
      </c>
      <c r="AD1806" t="s">
        <v>319</v>
      </c>
      <c r="AE1806" t="s">
        <v>60</v>
      </c>
      <c r="AF1806" t="s">
        <v>61</v>
      </c>
      <c r="AG1806" t="s">
        <v>320</v>
      </c>
      <c r="AH1806" s="45">
        <v>27575</v>
      </c>
      <c r="AI1806">
        <v>19617</v>
      </c>
      <c r="AK1806" t="s">
        <v>302</v>
      </c>
      <c r="AL1806" t="s">
        <v>302</v>
      </c>
      <c r="AM1806" t="s">
        <v>245</v>
      </c>
    </row>
    <row r="1807" spans="1:39" x14ac:dyDescent="0.3">
      <c r="A1807" s="1">
        <v>43578</v>
      </c>
      <c r="B1807" t="s">
        <v>16</v>
      </c>
      <c r="C1807" t="s">
        <v>239</v>
      </c>
      <c r="D1807">
        <v>500</v>
      </c>
      <c r="E1807">
        <v>6</v>
      </c>
      <c r="F1807">
        <v>113</v>
      </c>
      <c r="G1807">
        <v>114.370003</v>
      </c>
      <c r="H1807">
        <v>112.849998</v>
      </c>
      <c r="I1807">
        <v>113.739998</v>
      </c>
      <c r="J1807">
        <v>112.940413999999</v>
      </c>
      <c r="K1807">
        <v>9193100</v>
      </c>
      <c r="L1807">
        <v>2.57</v>
      </c>
      <c r="M1807">
        <v>1.2316284318380701E-3</v>
      </c>
      <c r="N1807">
        <v>3.39802951062936E-2</v>
      </c>
      <c r="O1807">
        <v>0.108071717615064</v>
      </c>
      <c r="P1807">
        <v>0.107391499087009</v>
      </c>
      <c r="Q1807">
        <v>4.8268519357391397E-2</v>
      </c>
      <c r="R1807">
        <v>1.3629056771697399E-2</v>
      </c>
      <c r="S1807">
        <v>1.5930183988593499E-2</v>
      </c>
      <c r="T1807">
        <v>1.20239988970009E-2</v>
      </c>
      <c r="U1807">
        <v>1.27444402513149E-2</v>
      </c>
      <c r="V1807">
        <v>119.239998</v>
      </c>
      <c r="W1807">
        <v>91.110000999999997</v>
      </c>
      <c r="X1807">
        <v>-0.123033426299841</v>
      </c>
      <c r="Y1807">
        <v>8.8023511954049196E-3</v>
      </c>
      <c r="Z1807">
        <v>0.90209058018136401</v>
      </c>
      <c r="AA1807">
        <v>0.16396968135208001</v>
      </c>
      <c r="AB1807">
        <v>0.18784147208426499</v>
      </c>
      <c r="AC1807" t="s">
        <v>251</v>
      </c>
      <c r="AD1807" t="s">
        <v>319</v>
      </c>
      <c r="AE1807" t="s">
        <v>60</v>
      </c>
      <c r="AF1807" t="s">
        <v>61</v>
      </c>
      <c r="AG1807" t="s">
        <v>320</v>
      </c>
      <c r="AH1807" s="45">
        <v>27575</v>
      </c>
      <c r="AI1807">
        <v>19617</v>
      </c>
      <c r="AK1807" t="s">
        <v>302</v>
      </c>
      <c r="AL1807" t="s">
        <v>302</v>
      </c>
      <c r="AM1807" t="s">
        <v>245</v>
      </c>
    </row>
    <row r="1808" spans="1:39" x14ac:dyDescent="0.3">
      <c r="A1808" s="1">
        <v>43584</v>
      </c>
      <c r="B1808" t="s">
        <v>16</v>
      </c>
      <c r="C1808" t="s">
        <v>246</v>
      </c>
      <c r="D1808">
        <v>1000</v>
      </c>
      <c r="E1808">
        <v>6</v>
      </c>
      <c r="F1808">
        <v>114.599998</v>
      </c>
      <c r="G1808">
        <v>117.160004</v>
      </c>
      <c r="H1808">
        <v>114.449997</v>
      </c>
      <c r="I1808">
        <v>116.120003</v>
      </c>
      <c r="J1808">
        <v>115.30368799999999</v>
      </c>
      <c r="K1808">
        <v>14242200</v>
      </c>
      <c r="L1808">
        <v>2.536</v>
      </c>
      <c r="M1808">
        <v>1.4311326983751701E-2</v>
      </c>
      <c r="N1808">
        <v>2.19406714173071E-2</v>
      </c>
      <c r="O1808">
        <v>0.16128548478943699</v>
      </c>
      <c r="P1808">
        <v>0.119010488372864</v>
      </c>
      <c r="Q1808">
        <v>8.1343930776769102E-2</v>
      </c>
      <c r="R1808">
        <v>6.5191467887719401E-3</v>
      </c>
      <c r="S1808">
        <v>1.3486213337739099E-2</v>
      </c>
      <c r="T1808">
        <v>1.21269381932645E-2</v>
      </c>
      <c r="U1808">
        <v>1.2773568046007801E-2</v>
      </c>
      <c r="V1808">
        <v>119.239998</v>
      </c>
      <c r="W1808">
        <v>91.110000999999997</v>
      </c>
      <c r="X1808">
        <v>-0.123033426299841</v>
      </c>
      <c r="Y1808">
        <v>1.07094833958194E-3</v>
      </c>
      <c r="Z1808">
        <v>0.911821617002332</v>
      </c>
      <c r="AA1808">
        <v>0.41027551010711399</v>
      </c>
      <c r="AB1808">
        <v>0.26174814398486701</v>
      </c>
      <c r="AC1808" t="s">
        <v>251</v>
      </c>
      <c r="AD1808" t="s">
        <v>319</v>
      </c>
      <c r="AE1808" t="s">
        <v>60</v>
      </c>
      <c r="AF1808" t="s">
        <v>61</v>
      </c>
      <c r="AG1808" t="s">
        <v>320</v>
      </c>
      <c r="AH1808" s="45">
        <v>27575</v>
      </c>
      <c r="AI1808">
        <v>19617</v>
      </c>
      <c r="AK1808" t="s">
        <v>302</v>
      </c>
      <c r="AL1808" t="s">
        <v>302</v>
      </c>
      <c r="AM1808" t="s">
        <v>245</v>
      </c>
    </row>
    <row r="1809" spans="1:39" x14ac:dyDescent="0.3">
      <c r="A1809" s="1">
        <v>43593</v>
      </c>
      <c r="B1809" t="s">
        <v>16</v>
      </c>
      <c r="C1809" t="s">
        <v>246</v>
      </c>
      <c r="D1809">
        <v>600</v>
      </c>
      <c r="E1809">
        <v>6</v>
      </c>
      <c r="F1809">
        <v>112.660004</v>
      </c>
      <c r="G1809">
        <v>113.669997999999</v>
      </c>
      <c r="H1809">
        <v>112.459999</v>
      </c>
      <c r="I1809">
        <v>112.610001</v>
      </c>
      <c r="J1809">
        <v>111.81836699999999</v>
      </c>
      <c r="K1809">
        <v>9575800</v>
      </c>
      <c r="L1809">
        <v>2.4820000000000002</v>
      </c>
      <c r="M1809">
        <v>-5.3139519688733096E-3</v>
      </c>
      <c r="N1809">
        <v>-2.2391945377744499E-2</v>
      </c>
      <c r="O1809">
        <v>6.7022197772563394E-2</v>
      </c>
      <c r="P1809">
        <v>8.9665474529771305E-2</v>
      </c>
      <c r="Q1809">
        <v>5.7302729178916101E-2</v>
      </c>
      <c r="R1809">
        <v>8.9570763009082892E-3</v>
      </c>
      <c r="S1809">
        <v>1.3631627669352201E-2</v>
      </c>
      <c r="T1809">
        <v>1.2417700130548701E-2</v>
      </c>
      <c r="U1809">
        <v>1.2792553290293799E-2</v>
      </c>
      <c r="V1809">
        <v>119.239998</v>
      </c>
      <c r="W1809">
        <v>91.110000999999997</v>
      </c>
      <c r="X1809">
        <v>-0.123033426299841</v>
      </c>
      <c r="Y1809">
        <v>-1.60671540560346E-3</v>
      </c>
      <c r="Z1809">
        <v>0.91263767670076001</v>
      </c>
      <c r="AA1809">
        <v>0.24134667180624</v>
      </c>
      <c r="AB1809">
        <v>0.430158192780422</v>
      </c>
      <c r="AC1809" t="s">
        <v>251</v>
      </c>
      <c r="AD1809" t="s">
        <v>319</v>
      </c>
      <c r="AE1809" t="s">
        <v>60</v>
      </c>
      <c r="AF1809" t="s">
        <v>61</v>
      </c>
      <c r="AG1809" t="s">
        <v>320</v>
      </c>
      <c r="AH1809" s="45">
        <v>27575</v>
      </c>
      <c r="AI1809">
        <v>19617</v>
      </c>
      <c r="AK1809" t="s">
        <v>302</v>
      </c>
      <c r="AL1809" t="s">
        <v>302</v>
      </c>
      <c r="AM1809" t="s">
        <v>245</v>
      </c>
    </row>
    <row r="1810" spans="1:39" x14ac:dyDescent="0.3">
      <c r="A1810" s="1">
        <v>43598</v>
      </c>
      <c r="B1810" t="s">
        <v>16</v>
      </c>
      <c r="C1810" t="s">
        <v>239</v>
      </c>
      <c r="D1810">
        <v>300</v>
      </c>
      <c r="E1810">
        <v>6</v>
      </c>
      <c r="F1810">
        <v>110.08000199999999</v>
      </c>
      <c r="G1810">
        <v>110.449997</v>
      </c>
      <c r="H1810">
        <v>108.980003</v>
      </c>
      <c r="I1810">
        <v>109.449997</v>
      </c>
      <c r="J1810">
        <v>108.680573</v>
      </c>
      <c r="K1810">
        <v>13783700</v>
      </c>
      <c r="L1810">
        <v>2.4049999999999998</v>
      </c>
      <c r="M1810">
        <v>-2.7574359756475701E-2</v>
      </c>
      <c r="N1810">
        <v>-5.0246658332887197E-2</v>
      </c>
      <c r="O1810">
        <v>3.8274629568757199E-2</v>
      </c>
      <c r="P1810">
        <v>8.9158845837362596E-2</v>
      </c>
      <c r="Q1810">
        <v>-1.5162540984693501E-2</v>
      </c>
      <c r="R1810">
        <v>1.1784989615725799E-2</v>
      </c>
      <c r="S1810">
        <v>1.4984964913041901E-2</v>
      </c>
      <c r="T1810">
        <v>1.27164170302849E-2</v>
      </c>
      <c r="U1810">
        <v>1.2797524557054E-2</v>
      </c>
      <c r="V1810">
        <v>119.239998</v>
      </c>
      <c r="W1810">
        <v>91.110000999999997</v>
      </c>
      <c r="X1810">
        <v>-0.123033426299841</v>
      </c>
      <c r="Y1810">
        <v>-2.4426469085879299E-2</v>
      </c>
      <c r="Z1810">
        <v>0.91267395090677905</v>
      </c>
      <c r="AA1810">
        <v>-0.29375395247713698</v>
      </c>
      <c r="AB1810">
        <v>7.79460231106235E-2</v>
      </c>
      <c r="AC1810" t="s">
        <v>251</v>
      </c>
      <c r="AD1810" t="s">
        <v>319</v>
      </c>
      <c r="AE1810" t="s">
        <v>60</v>
      </c>
      <c r="AF1810" t="s">
        <v>61</v>
      </c>
      <c r="AG1810" t="s">
        <v>320</v>
      </c>
      <c r="AH1810" s="45">
        <v>27575</v>
      </c>
      <c r="AI1810">
        <v>19617</v>
      </c>
      <c r="AK1810" t="s">
        <v>302</v>
      </c>
      <c r="AL1810" t="s">
        <v>302</v>
      </c>
      <c r="AM1810" t="s">
        <v>245</v>
      </c>
    </row>
    <row r="1811" spans="1:39" x14ac:dyDescent="0.3">
      <c r="A1811" s="1">
        <v>43623</v>
      </c>
      <c r="B1811" t="s">
        <v>16</v>
      </c>
      <c r="C1811" t="s">
        <v>246</v>
      </c>
      <c r="D1811">
        <v>300</v>
      </c>
      <c r="E1811">
        <v>6</v>
      </c>
      <c r="F1811">
        <v>109.699997</v>
      </c>
      <c r="G1811">
        <v>110.019997</v>
      </c>
      <c r="H1811">
        <v>108.959999</v>
      </c>
      <c r="I1811">
        <v>109.160004</v>
      </c>
      <c r="J1811">
        <v>108.392624</v>
      </c>
      <c r="K1811">
        <v>10618900</v>
      </c>
      <c r="L1811">
        <v>2.0840000000000001</v>
      </c>
      <c r="M1811">
        <v>-1.10236445313902E-2</v>
      </c>
      <c r="N1811">
        <v>2.9753111737301E-2</v>
      </c>
      <c r="O1811">
        <v>-3.6429741223169498E-2</v>
      </c>
      <c r="P1811">
        <v>6.56114253018589E-2</v>
      </c>
      <c r="Q1811">
        <v>1.7175876719094599E-2</v>
      </c>
      <c r="R1811">
        <v>1.5039552227989E-2</v>
      </c>
      <c r="S1811">
        <v>1.19921778404693E-2</v>
      </c>
      <c r="T1811">
        <v>1.3172058686909301E-2</v>
      </c>
      <c r="U1811">
        <v>1.25317493126097E-2</v>
      </c>
      <c r="V1811">
        <v>119.239998</v>
      </c>
      <c r="W1811">
        <v>91.110000999999997</v>
      </c>
      <c r="X1811">
        <v>-9.7455769527301103E-2</v>
      </c>
      <c r="Y1811">
        <v>1.0442979367750601E-2</v>
      </c>
      <c r="Z1811">
        <v>0.87757050125522396</v>
      </c>
      <c r="AA1811">
        <v>-2.9552404120931599E-2</v>
      </c>
      <c r="AB1811">
        <v>0.11163030193376</v>
      </c>
      <c r="AC1811" t="s">
        <v>251</v>
      </c>
      <c r="AD1811" t="s">
        <v>319</v>
      </c>
      <c r="AE1811" t="s">
        <v>60</v>
      </c>
      <c r="AF1811" t="s">
        <v>61</v>
      </c>
      <c r="AG1811" t="s">
        <v>320</v>
      </c>
      <c r="AH1811" s="45">
        <v>27575</v>
      </c>
      <c r="AI1811">
        <v>19617</v>
      </c>
      <c r="AK1811" t="s">
        <v>302</v>
      </c>
      <c r="AL1811" t="s">
        <v>302</v>
      </c>
      <c r="AM1811" t="s">
        <v>245</v>
      </c>
    </row>
    <row r="1812" spans="1:39" x14ac:dyDescent="0.3">
      <c r="A1812" s="1">
        <v>43640</v>
      </c>
      <c r="B1812" t="s">
        <v>16</v>
      </c>
      <c r="C1812" t="s">
        <v>246</v>
      </c>
      <c r="D1812">
        <v>200</v>
      </c>
      <c r="E1812">
        <v>6</v>
      </c>
      <c r="F1812">
        <v>109.279999</v>
      </c>
      <c r="G1812">
        <v>109.769997</v>
      </c>
      <c r="H1812">
        <v>108.540001</v>
      </c>
      <c r="I1812">
        <v>108.660004</v>
      </c>
      <c r="J1812">
        <v>107.89613300000001</v>
      </c>
      <c r="K1812">
        <v>13039600</v>
      </c>
      <c r="L1812">
        <v>2.0209999999999999</v>
      </c>
      <c r="M1812">
        <v>-7.1527523946584301E-3</v>
      </c>
      <c r="N1812">
        <v>-5.1404347069341104E-3</v>
      </c>
      <c r="O1812">
        <v>-1.96835090985189E-2</v>
      </c>
      <c r="P1812">
        <v>0.101433954065463</v>
      </c>
      <c r="Q1812">
        <v>3.8748679761298997E-2</v>
      </c>
      <c r="R1812">
        <v>9.1541120385832397E-3</v>
      </c>
      <c r="S1812">
        <v>1.10774868435995E-2</v>
      </c>
      <c r="T1812">
        <v>1.21514774989596E-2</v>
      </c>
      <c r="U1812">
        <v>1.25700104951064E-2</v>
      </c>
      <c r="V1812">
        <v>119.239998</v>
      </c>
      <c r="W1812">
        <v>91.110000999999997</v>
      </c>
      <c r="X1812">
        <v>-9.7455769527301103E-2</v>
      </c>
      <c r="Y1812">
        <v>-1.73338836506086E-3</v>
      </c>
      <c r="Z1812">
        <v>0.88320944375929999</v>
      </c>
      <c r="AA1812">
        <v>0.15632096029468601</v>
      </c>
      <c r="AB1812">
        <v>0.222169714398643</v>
      </c>
      <c r="AC1812" t="s">
        <v>251</v>
      </c>
      <c r="AD1812" t="s">
        <v>319</v>
      </c>
      <c r="AE1812" t="s">
        <v>60</v>
      </c>
      <c r="AF1812" t="s">
        <v>61</v>
      </c>
      <c r="AG1812" t="s">
        <v>320</v>
      </c>
      <c r="AH1812" s="45">
        <v>27575</v>
      </c>
      <c r="AI1812">
        <v>19617</v>
      </c>
      <c r="AK1812" t="s">
        <v>302</v>
      </c>
      <c r="AL1812" t="s">
        <v>302</v>
      </c>
      <c r="AM1812" t="s">
        <v>245</v>
      </c>
    </row>
    <row r="1813" spans="1:39" x14ac:dyDescent="0.3">
      <c r="A1813" s="1">
        <v>43558</v>
      </c>
      <c r="B1813" t="s">
        <v>16</v>
      </c>
      <c r="C1813" t="s">
        <v>246</v>
      </c>
      <c r="D1813">
        <v>500</v>
      </c>
      <c r="E1813">
        <v>7</v>
      </c>
      <c r="F1813">
        <v>105.80999799999999</v>
      </c>
      <c r="G1813">
        <v>106.360001</v>
      </c>
      <c r="H1813">
        <v>104.790001</v>
      </c>
      <c r="I1813">
        <v>105.349998</v>
      </c>
      <c r="J1813">
        <v>103.81501799999999</v>
      </c>
      <c r="K1813">
        <v>11499200</v>
      </c>
      <c r="L1813">
        <v>2.5169999999999999</v>
      </c>
      <c r="M1813">
        <v>1.9953425886489302E-3</v>
      </c>
      <c r="N1813">
        <v>5.6326714250082503E-2</v>
      </c>
      <c r="O1813">
        <v>1.10719026016288E-2</v>
      </c>
      <c r="P1813">
        <v>6.7130021949877605E-2</v>
      </c>
      <c r="Q1813">
        <v>-1.1538394769653701E-2</v>
      </c>
      <c r="R1813">
        <v>1.2685176055387701E-2</v>
      </c>
      <c r="S1813">
        <v>1.31490010386093E-2</v>
      </c>
      <c r="T1813">
        <v>1.12976411344739E-2</v>
      </c>
      <c r="U1813">
        <v>1.2786951981827799E-2</v>
      </c>
      <c r="V1813">
        <v>119.239998</v>
      </c>
      <c r="W1813">
        <v>91.110000999999997</v>
      </c>
      <c r="X1813">
        <v>-0.123033426299841</v>
      </c>
      <c r="Y1813">
        <v>2.1460723821998401E-3</v>
      </c>
      <c r="Z1813">
        <v>0.90638430563984596</v>
      </c>
      <c r="AA1813">
        <v>-0.26141734685073298</v>
      </c>
      <c r="AB1813">
        <v>-0.347559939063256</v>
      </c>
      <c r="AC1813" t="s">
        <v>252</v>
      </c>
      <c r="AD1813" t="s">
        <v>319</v>
      </c>
      <c r="AE1813" t="s">
        <v>60</v>
      </c>
      <c r="AF1813" t="s">
        <v>61</v>
      </c>
      <c r="AG1813" t="s">
        <v>320</v>
      </c>
      <c r="AH1813" s="45">
        <v>27575</v>
      </c>
      <c r="AI1813">
        <v>19617</v>
      </c>
      <c r="AK1813" t="s">
        <v>302</v>
      </c>
      <c r="AL1813" t="s">
        <v>302</v>
      </c>
      <c r="AM1813" t="s">
        <v>245</v>
      </c>
    </row>
    <row r="1814" spans="1:39" x14ac:dyDescent="0.3">
      <c r="A1814" s="1">
        <v>43560</v>
      </c>
      <c r="B1814" t="s">
        <v>16</v>
      </c>
      <c r="C1814" t="s">
        <v>246</v>
      </c>
      <c r="D1814">
        <v>100</v>
      </c>
      <c r="E1814">
        <v>7</v>
      </c>
      <c r="F1814">
        <v>105.800003</v>
      </c>
      <c r="G1814">
        <v>106.110001</v>
      </c>
      <c r="H1814">
        <v>104.989998</v>
      </c>
      <c r="I1814">
        <v>105.30999799999999</v>
      </c>
      <c r="J1814">
        <v>104.56967899999999</v>
      </c>
      <c r="K1814">
        <v>9933700</v>
      </c>
      <c r="L1814">
        <v>2.5009999999999999</v>
      </c>
      <c r="M1814">
        <v>-2.3711539055198301E-3</v>
      </c>
      <c r="N1814">
        <v>4.7135872640373402E-2</v>
      </c>
      <c r="O1814">
        <v>2.2836069399525899E-2</v>
      </c>
      <c r="P1814">
        <v>5.2484567666413601E-2</v>
      </c>
      <c r="Q1814">
        <v>-3.2409612295378802E-2</v>
      </c>
      <c r="R1814">
        <v>1.39467239200583E-2</v>
      </c>
      <c r="S1814">
        <v>1.32666215824313E-2</v>
      </c>
      <c r="T1814">
        <v>1.02578523818024E-2</v>
      </c>
      <c r="U1814">
        <v>1.27396864422891E-2</v>
      </c>
      <c r="V1814">
        <v>119.239998</v>
      </c>
      <c r="W1814">
        <v>91.110000999999997</v>
      </c>
      <c r="X1814">
        <v>-0.123033426299841</v>
      </c>
      <c r="Y1814">
        <v>4.62571739556182E-3</v>
      </c>
      <c r="Z1814">
        <v>0.901448609707166</v>
      </c>
      <c r="AA1814">
        <v>-0.40901219289889901</v>
      </c>
      <c r="AB1814">
        <v>-0.29928654426199602</v>
      </c>
      <c r="AC1814" t="s">
        <v>252</v>
      </c>
      <c r="AD1814" t="s">
        <v>319</v>
      </c>
      <c r="AE1814" t="s">
        <v>60</v>
      </c>
      <c r="AF1814" t="s">
        <v>61</v>
      </c>
      <c r="AG1814" t="s">
        <v>320</v>
      </c>
      <c r="AH1814" s="45">
        <v>27575</v>
      </c>
      <c r="AI1814">
        <v>19617</v>
      </c>
      <c r="AK1814" t="s">
        <v>302</v>
      </c>
      <c r="AL1814" t="s">
        <v>302</v>
      </c>
      <c r="AM1814" t="s">
        <v>245</v>
      </c>
    </row>
    <row r="1815" spans="1:39" x14ac:dyDescent="0.3">
      <c r="A1815" s="1">
        <v>43571</v>
      </c>
      <c r="B1815" t="s">
        <v>16</v>
      </c>
      <c r="C1815" t="s">
        <v>246</v>
      </c>
      <c r="D1815">
        <v>1700</v>
      </c>
      <c r="E1815">
        <v>7</v>
      </c>
      <c r="F1815">
        <v>109.900002</v>
      </c>
      <c r="G1815">
        <v>111.389999</v>
      </c>
      <c r="H1815">
        <v>109.860001</v>
      </c>
      <c r="I1815">
        <v>111.099998</v>
      </c>
      <c r="J1815">
        <v>110.318977</v>
      </c>
      <c r="K1815">
        <v>11583200</v>
      </c>
      <c r="L1815">
        <v>2.5920000000000001</v>
      </c>
      <c r="M1815">
        <v>1.04958856232587E-2</v>
      </c>
      <c r="N1815">
        <v>5.7709202453947603E-2</v>
      </c>
      <c r="O1815">
        <v>4.9439010534382197E-2</v>
      </c>
      <c r="P1815">
        <v>9.6222801820427306E-2</v>
      </c>
      <c r="Q1815">
        <v>3.61517934578095E-2</v>
      </c>
      <c r="R1815">
        <v>2.10100708935149E-2</v>
      </c>
      <c r="S1815">
        <v>1.64073533610746E-2</v>
      </c>
      <c r="T1815">
        <v>1.18656779408243E-2</v>
      </c>
      <c r="U1815">
        <v>1.2694740256541799E-2</v>
      </c>
      <c r="V1815">
        <v>119.239998</v>
      </c>
      <c r="W1815">
        <v>91.110000999999997</v>
      </c>
      <c r="X1815">
        <v>-0.123033426299841</v>
      </c>
      <c r="Y1815">
        <v>5.0922850790659495E-4</v>
      </c>
      <c r="Z1815">
        <v>0.89456846770707299</v>
      </c>
      <c r="AA1815">
        <v>7.3533916718426906E-2</v>
      </c>
      <c r="AB1815">
        <v>-0.15280778971106901</v>
      </c>
      <c r="AC1815" t="s">
        <v>252</v>
      </c>
      <c r="AD1815" t="s">
        <v>319</v>
      </c>
      <c r="AE1815" t="s">
        <v>60</v>
      </c>
      <c r="AF1815" t="s">
        <v>61</v>
      </c>
      <c r="AG1815" t="s">
        <v>320</v>
      </c>
      <c r="AH1815" s="45">
        <v>27575</v>
      </c>
      <c r="AI1815">
        <v>19617</v>
      </c>
      <c r="AK1815" t="s">
        <v>302</v>
      </c>
      <c r="AL1815" t="s">
        <v>302</v>
      </c>
      <c r="AM1815" t="s">
        <v>245</v>
      </c>
    </row>
    <row r="1816" spans="1:39" x14ac:dyDescent="0.3">
      <c r="A1816" s="1">
        <v>43608</v>
      </c>
      <c r="B1816" t="s">
        <v>16</v>
      </c>
      <c r="C1816" t="s">
        <v>246</v>
      </c>
      <c r="D1816">
        <v>700</v>
      </c>
      <c r="E1816">
        <v>7</v>
      </c>
      <c r="F1816">
        <v>109.639999</v>
      </c>
      <c r="G1816">
        <v>109.790001</v>
      </c>
      <c r="H1816">
        <v>107.5</v>
      </c>
      <c r="I1816">
        <v>108.639999</v>
      </c>
      <c r="J1816">
        <v>107.876274</v>
      </c>
      <c r="K1816">
        <v>14558000</v>
      </c>
      <c r="L1816">
        <v>2.2959999999999998</v>
      </c>
      <c r="M1816">
        <v>-1.9867582681718801E-2</v>
      </c>
      <c r="N1816">
        <v>-2.42794356643861E-2</v>
      </c>
      <c r="O1816">
        <v>-4.5875410602063599E-2</v>
      </c>
      <c r="P1816">
        <v>4.1702054932577302E-2</v>
      </c>
      <c r="Q1816">
        <v>-1.13277509117876E-2</v>
      </c>
      <c r="R1816">
        <v>1.0077631331904299E-2</v>
      </c>
      <c r="S1816">
        <v>1.0176548520123001E-2</v>
      </c>
      <c r="T1816">
        <v>1.2424661812811599E-2</v>
      </c>
      <c r="U1816">
        <v>1.2838517981101199E-2</v>
      </c>
      <c r="V1816">
        <v>119.239998</v>
      </c>
      <c r="W1816">
        <v>91.110000999999997</v>
      </c>
      <c r="X1816">
        <v>-9.7455769527301103E-2</v>
      </c>
      <c r="Y1816">
        <v>-1.1985692488440201E-2</v>
      </c>
      <c r="Z1816">
        <v>0.91180785000418896</v>
      </c>
      <c r="AA1816">
        <v>-0.26464014727106899</v>
      </c>
      <c r="AB1816">
        <v>-9.4998172140403805E-2</v>
      </c>
      <c r="AC1816" t="s">
        <v>252</v>
      </c>
      <c r="AD1816" t="s">
        <v>319</v>
      </c>
      <c r="AE1816" t="s">
        <v>60</v>
      </c>
      <c r="AF1816" t="s">
        <v>61</v>
      </c>
      <c r="AG1816" t="s">
        <v>320</v>
      </c>
      <c r="AH1816" s="45">
        <v>27575</v>
      </c>
      <c r="AI1816">
        <v>19617</v>
      </c>
      <c r="AK1816" t="s">
        <v>302</v>
      </c>
      <c r="AL1816" t="s">
        <v>302</v>
      </c>
      <c r="AM1816" t="s">
        <v>245</v>
      </c>
    </row>
    <row r="1817" spans="1:39" x14ac:dyDescent="0.3">
      <c r="A1817" s="1">
        <v>43635</v>
      </c>
      <c r="B1817" t="s">
        <v>16</v>
      </c>
      <c r="C1817" t="s">
        <v>246</v>
      </c>
      <c r="D1817">
        <v>500</v>
      </c>
      <c r="E1817">
        <v>7</v>
      </c>
      <c r="F1817">
        <v>110.82</v>
      </c>
      <c r="G1817">
        <v>111.589996</v>
      </c>
      <c r="H1817">
        <v>109.699997</v>
      </c>
      <c r="I1817">
        <v>109.910004</v>
      </c>
      <c r="J1817">
        <v>109.13735200000001</v>
      </c>
      <c r="K1817">
        <v>13126500</v>
      </c>
      <c r="L1817">
        <v>2.0289999999999999</v>
      </c>
      <c r="M1817">
        <v>-7.2522194505862201E-3</v>
      </c>
      <c r="N1817">
        <v>5.8400769028702504E-3</v>
      </c>
      <c r="O1817">
        <v>-7.7940272488302501E-3</v>
      </c>
      <c r="P1817">
        <v>5.7906288882954599E-2</v>
      </c>
      <c r="Q1817">
        <v>4.3974338606433301E-2</v>
      </c>
      <c r="R1817">
        <v>8.2461462847151501E-3</v>
      </c>
      <c r="S1817">
        <v>1.11125331593863E-2</v>
      </c>
      <c r="T1817">
        <v>1.29677324396654E-2</v>
      </c>
      <c r="U1817">
        <v>1.25586272301355E-2</v>
      </c>
      <c r="V1817">
        <v>119.239998</v>
      </c>
      <c r="W1817">
        <v>91.110000999999997</v>
      </c>
      <c r="X1817">
        <v>-9.7455769527301103E-2</v>
      </c>
      <c r="Y1817">
        <v>2.98071681438073E-3</v>
      </c>
      <c r="Z1817">
        <v>0.883409716476106</v>
      </c>
      <c r="AA1817">
        <v>0.19776896978824701</v>
      </c>
      <c r="AB1817">
        <v>0.136674076066055</v>
      </c>
      <c r="AC1817" t="s">
        <v>252</v>
      </c>
      <c r="AD1817" t="s">
        <v>319</v>
      </c>
      <c r="AE1817" t="s">
        <v>60</v>
      </c>
      <c r="AF1817" t="s">
        <v>61</v>
      </c>
      <c r="AG1817" t="s">
        <v>320</v>
      </c>
      <c r="AH1817" s="45">
        <v>27575</v>
      </c>
      <c r="AI1817">
        <v>19617</v>
      </c>
      <c r="AK1817" t="s">
        <v>302</v>
      </c>
      <c r="AL1817" t="s">
        <v>302</v>
      </c>
      <c r="AM1817" t="s">
        <v>245</v>
      </c>
    </row>
    <row r="1818" spans="1:39" x14ac:dyDescent="0.3">
      <c r="A1818" s="1">
        <v>43640</v>
      </c>
      <c r="B1818" t="s">
        <v>16</v>
      </c>
      <c r="C1818" t="s">
        <v>239</v>
      </c>
      <c r="D1818">
        <v>800</v>
      </c>
      <c r="E1818">
        <v>7</v>
      </c>
      <c r="F1818">
        <v>109.279999</v>
      </c>
      <c r="G1818">
        <v>109.769997</v>
      </c>
      <c r="H1818">
        <v>108.540001</v>
      </c>
      <c r="I1818">
        <v>108.660004</v>
      </c>
      <c r="J1818">
        <v>107.89613300000001</v>
      </c>
      <c r="K1818">
        <v>13039600</v>
      </c>
      <c r="L1818">
        <v>2.0209999999999999</v>
      </c>
      <c r="M1818">
        <v>-7.1527523946584301E-3</v>
      </c>
      <c r="N1818">
        <v>-5.1404347069341104E-3</v>
      </c>
      <c r="O1818">
        <v>-1.96835090985189E-2</v>
      </c>
      <c r="P1818">
        <v>0.101433954065463</v>
      </c>
      <c r="Q1818">
        <v>3.8748679761298997E-2</v>
      </c>
      <c r="R1818">
        <v>9.1541120385832397E-3</v>
      </c>
      <c r="S1818">
        <v>1.10774868435995E-2</v>
      </c>
      <c r="T1818">
        <v>1.21514774989596E-2</v>
      </c>
      <c r="U1818">
        <v>1.25700104951064E-2</v>
      </c>
      <c r="V1818">
        <v>119.239998</v>
      </c>
      <c r="W1818">
        <v>91.110000999999997</v>
      </c>
      <c r="X1818">
        <v>-9.7455769527301103E-2</v>
      </c>
      <c r="Y1818">
        <v>-1.73338836506086E-3</v>
      </c>
      <c r="Z1818">
        <v>0.88320944375929999</v>
      </c>
      <c r="AA1818">
        <v>0.15632096029468601</v>
      </c>
      <c r="AB1818">
        <v>0.222169714398643</v>
      </c>
      <c r="AC1818" t="s">
        <v>252</v>
      </c>
      <c r="AD1818" t="s">
        <v>319</v>
      </c>
      <c r="AE1818" t="s">
        <v>60</v>
      </c>
      <c r="AF1818" t="s">
        <v>61</v>
      </c>
      <c r="AG1818" t="s">
        <v>320</v>
      </c>
      <c r="AH1818" s="45">
        <v>27575</v>
      </c>
      <c r="AI1818">
        <v>19617</v>
      </c>
      <c r="AK1818" t="s">
        <v>302</v>
      </c>
      <c r="AL1818" t="s">
        <v>302</v>
      </c>
      <c r="AM1818" t="s">
        <v>245</v>
      </c>
    </row>
    <row r="1819" spans="1:39" x14ac:dyDescent="0.3">
      <c r="A1819" s="1">
        <v>43642</v>
      </c>
      <c r="B1819" t="s">
        <v>16</v>
      </c>
      <c r="C1819" t="s">
        <v>246</v>
      </c>
      <c r="D1819">
        <v>400</v>
      </c>
      <c r="E1819">
        <v>7</v>
      </c>
      <c r="F1819">
        <v>108.300003</v>
      </c>
      <c r="G1819">
        <v>109.30999799999999</v>
      </c>
      <c r="H1819">
        <v>108.160004</v>
      </c>
      <c r="I1819">
        <v>108.480003</v>
      </c>
      <c r="J1819">
        <v>107.7174</v>
      </c>
      <c r="K1819">
        <v>10324600</v>
      </c>
      <c r="L1819">
        <v>2.0489999999999999</v>
      </c>
      <c r="M1819">
        <v>6.65926876738089E-3</v>
      </c>
      <c r="N1819">
        <v>-1.3096068046973299E-2</v>
      </c>
      <c r="O1819">
        <v>-1.1274675861655301E-2</v>
      </c>
      <c r="P1819">
        <v>9.3227202904341E-2</v>
      </c>
      <c r="Q1819">
        <v>6.2716343266996794E-2</v>
      </c>
      <c r="R1819">
        <v>6.77310516831524E-3</v>
      </c>
      <c r="S1819">
        <v>1.02620465136811E-2</v>
      </c>
      <c r="T1819">
        <v>1.21701200744993E-2</v>
      </c>
      <c r="U1819">
        <v>1.25300516156831E-2</v>
      </c>
      <c r="V1819">
        <v>119.239998</v>
      </c>
      <c r="W1819">
        <v>91.110000999999997</v>
      </c>
      <c r="X1819">
        <v>-9.7455769527301103E-2</v>
      </c>
      <c r="Y1819">
        <v>-1.2346958449604901E-3</v>
      </c>
      <c r="Z1819">
        <v>0.88573833764550103</v>
      </c>
      <c r="AA1819">
        <v>0.35807892766761101</v>
      </c>
      <c r="AB1819">
        <v>0.24464743441129599</v>
      </c>
      <c r="AC1819" t="s">
        <v>252</v>
      </c>
      <c r="AD1819" t="s">
        <v>319</v>
      </c>
      <c r="AE1819" t="s">
        <v>60</v>
      </c>
      <c r="AF1819" t="s">
        <v>61</v>
      </c>
      <c r="AG1819" t="s">
        <v>320</v>
      </c>
      <c r="AH1819" s="45">
        <v>27575</v>
      </c>
      <c r="AI1819">
        <v>19617</v>
      </c>
      <c r="AK1819" t="s">
        <v>302</v>
      </c>
      <c r="AL1819" t="s">
        <v>302</v>
      </c>
      <c r="AM1819" t="s">
        <v>245</v>
      </c>
    </row>
    <row r="1820" spans="1:39" x14ac:dyDescent="0.3">
      <c r="A1820" s="1">
        <v>43559</v>
      </c>
      <c r="B1820" t="s">
        <v>16</v>
      </c>
      <c r="C1820" t="s">
        <v>246</v>
      </c>
      <c r="D1820">
        <v>500</v>
      </c>
      <c r="E1820">
        <v>8</v>
      </c>
      <c r="F1820">
        <v>104.550003</v>
      </c>
      <c r="G1820">
        <v>105.730003</v>
      </c>
      <c r="H1820">
        <v>104.449997</v>
      </c>
      <c r="I1820">
        <v>105.55999799999999</v>
      </c>
      <c r="J1820">
        <v>104.817924</v>
      </c>
      <c r="K1820">
        <v>11952100</v>
      </c>
      <c r="L1820">
        <v>2.512</v>
      </c>
      <c r="M1820">
        <v>9.6141454499682893E-3</v>
      </c>
      <c r="N1820">
        <v>5.46571279140729E-2</v>
      </c>
      <c r="O1820">
        <v>2.1454245245466901E-2</v>
      </c>
      <c r="P1820">
        <v>9.1057859518779094E-2</v>
      </c>
      <c r="Q1820">
        <v>-1.6993536610470601E-2</v>
      </c>
      <c r="R1820">
        <v>1.2706527625781601E-2</v>
      </c>
      <c r="S1820">
        <v>1.32867864346104E-2</v>
      </c>
      <c r="T1820">
        <v>1.11738059600119E-2</v>
      </c>
      <c r="U1820">
        <v>1.27658614905953E-2</v>
      </c>
      <c r="V1820">
        <v>119.239998</v>
      </c>
      <c r="W1820">
        <v>91.110000999999997</v>
      </c>
      <c r="X1820">
        <v>-0.123033426299841</v>
      </c>
      <c r="Y1820">
        <v>2.0824655091414399E-3</v>
      </c>
      <c r="Z1820">
        <v>0.904592770840141</v>
      </c>
      <c r="AA1820">
        <v>-0.29996162502866203</v>
      </c>
      <c r="AB1820">
        <v>-0.307819013062955</v>
      </c>
      <c r="AC1820" t="s">
        <v>253</v>
      </c>
      <c r="AD1820" t="s">
        <v>319</v>
      </c>
      <c r="AE1820" t="s">
        <v>60</v>
      </c>
      <c r="AF1820" t="s">
        <v>61</v>
      </c>
      <c r="AG1820" t="s">
        <v>320</v>
      </c>
      <c r="AH1820" s="45">
        <v>27575</v>
      </c>
      <c r="AI1820">
        <v>19617</v>
      </c>
      <c r="AK1820" t="s">
        <v>302</v>
      </c>
      <c r="AL1820" t="s">
        <v>302</v>
      </c>
      <c r="AM1820" t="s">
        <v>245</v>
      </c>
    </row>
    <row r="1821" spans="1:39" x14ac:dyDescent="0.3">
      <c r="A1821" s="1">
        <v>43571</v>
      </c>
      <c r="B1821" t="s">
        <v>16</v>
      </c>
      <c r="C1821" t="s">
        <v>239</v>
      </c>
      <c r="D1821">
        <v>800</v>
      </c>
      <c r="E1821">
        <v>8</v>
      </c>
      <c r="F1821">
        <v>109.900002</v>
      </c>
      <c r="G1821">
        <v>111.389999</v>
      </c>
      <c r="H1821">
        <v>109.860001</v>
      </c>
      <c r="I1821">
        <v>111.099998</v>
      </c>
      <c r="J1821">
        <v>110.318977</v>
      </c>
      <c r="K1821">
        <v>11583200</v>
      </c>
      <c r="L1821">
        <v>2.5920000000000001</v>
      </c>
      <c r="M1821">
        <v>1.04958856232587E-2</v>
      </c>
      <c r="N1821">
        <v>5.7709202453947603E-2</v>
      </c>
      <c r="O1821">
        <v>4.9439010534382197E-2</v>
      </c>
      <c r="P1821">
        <v>9.6222801820427306E-2</v>
      </c>
      <c r="Q1821">
        <v>3.61517934578095E-2</v>
      </c>
      <c r="R1821">
        <v>2.10100708935149E-2</v>
      </c>
      <c r="S1821">
        <v>1.64073533610746E-2</v>
      </c>
      <c r="T1821">
        <v>1.18656779408243E-2</v>
      </c>
      <c r="U1821">
        <v>1.2694740256541799E-2</v>
      </c>
      <c r="V1821">
        <v>119.239998</v>
      </c>
      <c r="W1821">
        <v>91.110000999999997</v>
      </c>
      <c r="X1821">
        <v>-0.123033426299841</v>
      </c>
      <c r="Y1821">
        <v>5.0922850790659495E-4</v>
      </c>
      <c r="Z1821">
        <v>0.89456846770707299</v>
      </c>
      <c r="AA1821">
        <v>7.3533916718426906E-2</v>
      </c>
      <c r="AB1821">
        <v>-0.15280778971106901</v>
      </c>
      <c r="AC1821" t="s">
        <v>253</v>
      </c>
      <c r="AD1821" t="s">
        <v>319</v>
      </c>
      <c r="AE1821" t="s">
        <v>60</v>
      </c>
      <c r="AF1821" t="s">
        <v>61</v>
      </c>
      <c r="AG1821" t="s">
        <v>320</v>
      </c>
      <c r="AH1821" s="45">
        <v>27575</v>
      </c>
      <c r="AI1821">
        <v>19617</v>
      </c>
      <c r="AK1821" t="s">
        <v>302</v>
      </c>
      <c r="AL1821" t="s">
        <v>302</v>
      </c>
      <c r="AM1821" t="s">
        <v>245</v>
      </c>
    </row>
    <row r="1822" spans="1:39" x14ac:dyDescent="0.3">
      <c r="A1822" s="1">
        <v>43578</v>
      </c>
      <c r="B1822" t="s">
        <v>16</v>
      </c>
      <c r="C1822" t="s">
        <v>239</v>
      </c>
      <c r="D1822">
        <v>600</v>
      </c>
      <c r="E1822">
        <v>8</v>
      </c>
      <c r="F1822">
        <v>113</v>
      </c>
      <c r="G1822">
        <v>114.370003</v>
      </c>
      <c r="H1822">
        <v>112.849998</v>
      </c>
      <c r="I1822">
        <v>113.739998</v>
      </c>
      <c r="J1822">
        <v>112.940413999999</v>
      </c>
      <c r="K1822">
        <v>9193100</v>
      </c>
      <c r="L1822">
        <v>2.57</v>
      </c>
      <c r="M1822">
        <v>1.2316284318380701E-3</v>
      </c>
      <c r="N1822">
        <v>3.39802951062936E-2</v>
      </c>
      <c r="O1822">
        <v>0.108071717615064</v>
      </c>
      <c r="P1822">
        <v>0.107391499087009</v>
      </c>
      <c r="Q1822">
        <v>4.8268519357391397E-2</v>
      </c>
      <c r="R1822">
        <v>1.3629056771697399E-2</v>
      </c>
      <c r="S1822">
        <v>1.5930183988593499E-2</v>
      </c>
      <c r="T1822">
        <v>1.20239988970009E-2</v>
      </c>
      <c r="U1822">
        <v>1.27444402513149E-2</v>
      </c>
      <c r="V1822">
        <v>119.239998</v>
      </c>
      <c r="W1822">
        <v>91.110000999999997</v>
      </c>
      <c r="X1822">
        <v>-0.123033426299841</v>
      </c>
      <c r="Y1822">
        <v>8.8023511954049196E-3</v>
      </c>
      <c r="Z1822">
        <v>0.90209058018136401</v>
      </c>
      <c r="AA1822">
        <v>0.16396968135208001</v>
      </c>
      <c r="AB1822">
        <v>0.18784147208426499</v>
      </c>
      <c r="AC1822" t="s">
        <v>253</v>
      </c>
      <c r="AD1822" t="s">
        <v>319</v>
      </c>
      <c r="AE1822" t="s">
        <v>60</v>
      </c>
      <c r="AF1822" t="s">
        <v>61</v>
      </c>
      <c r="AG1822" t="s">
        <v>320</v>
      </c>
      <c r="AH1822" s="45">
        <v>27575</v>
      </c>
      <c r="AI1822">
        <v>19617</v>
      </c>
      <c r="AK1822" t="s">
        <v>302</v>
      </c>
      <c r="AL1822" t="s">
        <v>302</v>
      </c>
      <c r="AM1822" t="s">
        <v>245</v>
      </c>
    </row>
    <row r="1823" spans="1:39" x14ac:dyDescent="0.3">
      <c r="A1823" s="1">
        <v>43591</v>
      </c>
      <c r="B1823" t="s">
        <v>16</v>
      </c>
      <c r="C1823" t="s">
        <v>239</v>
      </c>
      <c r="D1823">
        <v>1200</v>
      </c>
      <c r="E1823">
        <v>8</v>
      </c>
      <c r="F1823">
        <v>114.18</v>
      </c>
      <c r="G1823">
        <v>115.470001</v>
      </c>
      <c r="H1823">
        <v>113.720001</v>
      </c>
      <c r="I1823">
        <v>115.089996</v>
      </c>
      <c r="J1823">
        <v>114.28093</v>
      </c>
      <c r="K1823">
        <v>9387000</v>
      </c>
      <c r="L1823">
        <v>2.5</v>
      </c>
      <c r="M1823">
        <v>-8.9096976502700403E-3</v>
      </c>
      <c r="N1823">
        <v>-8.9096976502700403E-3</v>
      </c>
      <c r="O1823">
        <v>9.6049072889084597E-2</v>
      </c>
      <c r="P1823">
        <v>0.10654531682698599</v>
      </c>
      <c r="Q1823">
        <v>9.8753936148514201E-2</v>
      </c>
      <c r="R1823">
        <v>6.43149330837205E-3</v>
      </c>
      <c r="S1823">
        <v>1.28834470597493E-2</v>
      </c>
      <c r="T1823">
        <v>1.2199996561770499E-2</v>
      </c>
      <c r="U1823">
        <v>1.2772469223670899E-2</v>
      </c>
      <c r="V1823">
        <v>119.239998</v>
      </c>
      <c r="W1823">
        <v>91.110000999999997</v>
      </c>
      <c r="X1823">
        <v>-0.123033426299841</v>
      </c>
      <c r="Y1823">
        <v>-4.4810132310555703E-3</v>
      </c>
      <c r="Z1823">
        <v>0.91179189762325097</v>
      </c>
      <c r="AA1823">
        <v>0.545768163048582</v>
      </c>
      <c r="AB1823">
        <v>0.49191291993035102</v>
      </c>
      <c r="AC1823" t="s">
        <v>253</v>
      </c>
      <c r="AD1823" t="s">
        <v>319</v>
      </c>
      <c r="AE1823" t="s">
        <v>60</v>
      </c>
      <c r="AF1823" t="s">
        <v>61</v>
      </c>
      <c r="AG1823" t="s">
        <v>320</v>
      </c>
      <c r="AH1823" s="45">
        <v>27575</v>
      </c>
      <c r="AI1823">
        <v>19617</v>
      </c>
      <c r="AK1823" t="s">
        <v>302</v>
      </c>
      <c r="AL1823" t="s">
        <v>302</v>
      </c>
      <c r="AM1823" t="s">
        <v>245</v>
      </c>
    </row>
    <row r="1824" spans="1:39" x14ac:dyDescent="0.3">
      <c r="A1824" s="1">
        <v>43601</v>
      </c>
      <c r="B1824" t="s">
        <v>16</v>
      </c>
      <c r="C1824" t="s">
        <v>246</v>
      </c>
      <c r="D1824">
        <v>600</v>
      </c>
      <c r="E1824">
        <v>8</v>
      </c>
      <c r="F1824">
        <v>110.620003</v>
      </c>
      <c r="G1824">
        <v>112.169997999999</v>
      </c>
      <c r="H1824">
        <v>110.589996</v>
      </c>
      <c r="I1824">
        <v>111.30999799999999</v>
      </c>
      <c r="J1824">
        <v>110.52750399999999</v>
      </c>
      <c r="K1824">
        <v>9672700</v>
      </c>
      <c r="L1824">
        <v>2.4049999999999998</v>
      </c>
      <c r="M1824">
        <v>1.27482138099976E-2</v>
      </c>
      <c r="N1824">
        <v>-1.08118656071259E-2</v>
      </c>
      <c r="O1824">
        <v>1.23843201686159E-2</v>
      </c>
      <c r="P1824">
        <v>9.0859867054398594E-2</v>
      </c>
      <c r="Q1824">
        <v>1.2774788602659E-2</v>
      </c>
      <c r="R1824">
        <v>1.5626312202637601E-2</v>
      </c>
      <c r="S1824">
        <v>1.13668252783879E-2</v>
      </c>
      <c r="T1824">
        <v>1.2642545508269499E-2</v>
      </c>
      <c r="U1824">
        <v>1.28234758661602E-2</v>
      </c>
      <c r="V1824">
        <v>119.239998</v>
      </c>
      <c r="W1824">
        <v>91.110000999999997</v>
      </c>
      <c r="X1824">
        <v>-9.7455769527301103E-2</v>
      </c>
      <c r="Y1824">
        <v>8.8559569696340101E-3</v>
      </c>
      <c r="Z1824">
        <v>0.91254484074092301</v>
      </c>
      <c r="AA1824">
        <v>-8.52184362905824E-2</v>
      </c>
      <c r="AB1824">
        <v>-0.171324438792437</v>
      </c>
      <c r="AC1824" t="s">
        <v>253</v>
      </c>
      <c r="AD1824" t="s">
        <v>319</v>
      </c>
      <c r="AE1824" t="s">
        <v>60</v>
      </c>
      <c r="AF1824" t="s">
        <v>61</v>
      </c>
      <c r="AG1824" t="s">
        <v>320</v>
      </c>
      <c r="AH1824" s="45">
        <v>27575</v>
      </c>
      <c r="AI1824">
        <v>19617</v>
      </c>
      <c r="AK1824" t="s">
        <v>302</v>
      </c>
      <c r="AL1824" t="s">
        <v>302</v>
      </c>
      <c r="AM1824" t="s">
        <v>245</v>
      </c>
    </row>
    <row r="1825" spans="1:39" x14ac:dyDescent="0.3">
      <c r="A1825" s="1">
        <v>43607</v>
      </c>
      <c r="B1825" t="s">
        <v>16</v>
      </c>
      <c r="C1825" t="s">
        <v>239</v>
      </c>
      <c r="D1825">
        <v>1000</v>
      </c>
      <c r="E1825">
        <v>8</v>
      </c>
      <c r="F1825">
        <v>111.400002</v>
      </c>
      <c r="G1825">
        <v>111.790001</v>
      </c>
      <c r="H1825">
        <v>110.75</v>
      </c>
      <c r="I1825">
        <v>110.82</v>
      </c>
      <c r="J1825">
        <v>110.040947</v>
      </c>
      <c r="K1825">
        <v>7918900</v>
      </c>
      <c r="L1825">
        <v>2.3929999999999998</v>
      </c>
      <c r="M1825">
        <v>-8.1780480601073395E-3</v>
      </c>
      <c r="N1825">
        <v>8.3363608273302903E-3</v>
      </c>
      <c r="O1825">
        <v>-2.4776199488506599E-2</v>
      </c>
      <c r="P1825">
        <v>5.7103377553274E-2</v>
      </c>
      <c r="Q1825">
        <v>1.61788090248139E-2</v>
      </c>
      <c r="R1825">
        <v>8.3371149632999308E-3</v>
      </c>
      <c r="S1825">
        <v>9.3842821627226798E-3</v>
      </c>
      <c r="T1825">
        <v>1.21629725224235E-2</v>
      </c>
      <c r="U1825">
        <v>1.2786138092272401E-2</v>
      </c>
      <c r="V1825">
        <v>119.239998</v>
      </c>
      <c r="W1825">
        <v>91.110000999999997</v>
      </c>
      <c r="X1825">
        <v>-9.7455769527301103E-2</v>
      </c>
      <c r="Y1825">
        <v>-2.8283920525026501E-3</v>
      </c>
      <c r="Z1825">
        <v>0.90562932719788403</v>
      </c>
      <c r="AA1825">
        <v>-5.9562299975792703E-2</v>
      </c>
      <c r="AB1825">
        <v>-5.91138299443063E-2</v>
      </c>
      <c r="AC1825" t="s">
        <v>253</v>
      </c>
      <c r="AD1825" t="s">
        <v>319</v>
      </c>
      <c r="AE1825" t="s">
        <v>60</v>
      </c>
      <c r="AF1825" t="s">
        <v>61</v>
      </c>
      <c r="AG1825" t="s">
        <v>320</v>
      </c>
      <c r="AH1825" s="45">
        <v>27575</v>
      </c>
      <c r="AI1825">
        <v>19617</v>
      </c>
      <c r="AK1825" t="s">
        <v>302</v>
      </c>
      <c r="AL1825" t="s">
        <v>302</v>
      </c>
      <c r="AM1825" t="s">
        <v>245</v>
      </c>
    </row>
    <row r="1826" spans="1:39" x14ac:dyDescent="0.3">
      <c r="A1826" s="1">
        <v>43608</v>
      </c>
      <c r="B1826" t="s">
        <v>16</v>
      </c>
      <c r="C1826" t="s">
        <v>239</v>
      </c>
      <c r="D1826">
        <v>700</v>
      </c>
      <c r="E1826">
        <v>8</v>
      </c>
      <c r="F1826">
        <v>109.639999</v>
      </c>
      <c r="G1826">
        <v>109.790001</v>
      </c>
      <c r="H1826">
        <v>107.5</v>
      </c>
      <c r="I1826">
        <v>108.639999</v>
      </c>
      <c r="J1826">
        <v>107.876274</v>
      </c>
      <c r="K1826">
        <v>14558000</v>
      </c>
      <c r="L1826">
        <v>2.2959999999999998</v>
      </c>
      <c r="M1826">
        <v>-1.9867582681718801E-2</v>
      </c>
      <c r="N1826">
        <v>-2.42794356643861E-2</v>
      </c>
      <c r="O1826">
        <v>-4.5875410602063599E-2</v>
      </c>
      <c r="P1826">
        <v>4.1702054932577302E-2</v>
      </c>
      <c r="Q1826">
        <v>-1.13277509117876E-2</v>
      </c>
      <c r="R1826">
        <v>1.0077631331904299E-2</v>
      </c>
      <c r="S1826">
        <v>1.0176548520123001E-2</v>
      </c>
      <c r="T1826">
        <v>1.2424661812811599E-2</v>
      </c>
      <c r="U1826">
        <v>1.2838517981101199E-2</v>
      </c>
      <c r="V1826">
        <v>119.239998</v>
      </c>
      <c r="W1826">
        <v>91.110000999999997</v>
      </c>
      <c r="X1826">
        <v>-9.7455769527301103E-2</v>
      </c>
      <c r="Y1826">
        <v>-1.1985692488440201E-2</v>
      </c>
      <c r="Z1826">
        <v>0.91180785000418896</v>
      </c>
      <c r="AA1826">
        <v>-0.26464014727106899</v>
      </c>
      <c r="AB1826">
        <v>-9.4998172140403805E-2</v>
      </c>
      <c r="AC1826" t="s">
        <v>253</v>
      </c>
      <c r="AD1826" t="s">
        <v>319</v>
      </c>
      <c r="AE1826" t="s">
        <v>60</v>
      </c>
      <c r="AF1826" t="s">
        <v>61</v>
      </c>
      <c r="AG1826" t="s">
        <v>320</v>
      </c>
      <c r="AH1826" s="45">
        <v>27575</v>
      </c>
      <c r="AI1826">
        <v>19617</v>
      </c>
      <c r="AK1826" t="s">
        <v>302</v>
      </c>
      <c r="AL1826" t="s">
        <v>302</v>
      </c>
      <c r="AM1826" t="s">
        <v>245</v>
      </c>
    </row>
    <row r="1827" spans="1:39" x14ac:dyDescent="0.3">
      <c r="A1827" s="1">
        <v>43619</v>
      </c>
      <c r="B1827" t="s">
        <v>16</v>
      </c>
      <c r="C1827" t="s">
        <v>246</v>
      </c>
      <c r="D1827">
        <v>500</v>
      </c>
      <c r="E1827">
        <v>8</v>
      </c>
      <c r="F1827">
        <v>105.800003</v>
      </c>
      <c r="G1827">
        <v>106.860001</v>
      </c>
      <c r="H1827">
        <v>105.300003</v>
      </c>
      <c r="I1827">
        <v>106.459999</v>
      </c>
      <c r="J1827">
        <v>105.711593999999</v>
      </c>
      <c r="K1827">
        <v>11680700</v>
      </c>
      <c r="L1827">
        <v>2.081</v>
      </c>
      <c r="M1827">
        <v>4.7076439838885801E-3</v>
      </c>
      <c r="N1827">
        <v>-3.0071232206610701E-2</v>
      </c>
      <c r="O1827">
        <v>-7.85532023854532E-2</v>
      </c>
      <c r="P1827">
        <v>2.91758349109318E-2</v>
      </c>
      <c r="Q1827">
        <v>2.2955831259306201E-2</v>
      </c>
      <c r="R1827">
        <v>6.9049662790977998E-3</v>
      </c>
      <c r="S1827">
        <v>1.00787830699255E-2</v>
      </c>
      <c r="T1827">
        <v>1.25851086665414E-2</v>
      </c>
      <c r="U1827">
        <v>1.24794377742149E-2</v>
      </c>
      <c r="V1827">
        <v>119.239998</v>
      </c>
      <c r="W1827">
        <v>91.110000999999997</v>
      </c>
      <c r="X1827">
        <v>-9.7455769527301103E-2</v>
      </c>
      <c r="Y1827">
        <v>-2.7690708645509302E-3</v>
      </c>
      <c r="Z1827">
        <v>0.88443793130877402</v>
      </c>
      <c r="AA1827">
        <v>1.6937345207232599E-2</v>
      </c>
      <c r="AB1827">
        <v>-5.1161092619294198E-2</v>
      </c>
      <c r="AC1827" t="s">
        <v>253</v>
      </c>
      <c r="AD1827" t="s">
        <v>319</v>
      </c>
      <c r="AE1827" t="s">
        <v>60</v>
      </c>
      <c r="AF1827" t="s">
        <v>61</v>
      </c>
      <c r="AG1827" t="s">
        <v>320</v>
      </c>
      <c r="AH1827" s="45">
        <v>27575</v>
      </c>
      <c r="AI1827">
        <v>19617</v>
      </c>
      <c r="AK1827" t="s">
        <v>302</v>
      </c>
      <c r="AL1827" t="s">
        <v>302</v>
      </c>
      <c r="AM1827" t="s">
        <v>245</v>
      </c>
    </row>
    <row r="1828" spans="1:39" x14ac:dyDescent="0.3">
      <c r="A1828" s="1">
        <v>43580</v>
      </c>
      <c r="B1828" t="s">
        <v>16</v>
      </c>
      <c r="C1828" t="s">
        <v>239</v>
      </c>
      <c r="D1828">
        <v>500</v>
      </c>
      <c r="E1828">
        <v>9</v>
      </c>
      <c r="F1828">
        <v>113.010002</v>
      </c>
      <c r="G1828">
        <v>114.150002</v>
      </c>
      <c r="H1828">
        <v>112.5</v>
      </c>
      <c r="I1828">
        <v>113.610001</v>
      </c>
      <c r="J1828">
        <v>112.811333</v>
      </c>
      <c r="K1828">
        <v>9311800</v>
      </c>
      <c r="L1828">
        <v>2.5339999999999998</v>
      </c>
      <c r="M1828">
        <v>5.2819812021972796E-4</v>
      </c>
      <c r="N1828">
        <v>-6.0550457818597404E-3</v>
      </c>
      <c r="O1828">
        <v>0.145981725058527</v>
      </c>
      <c r="P1828">
        <v>0.108192742219984</v>
      </c>
      <c r="Q1828">
        <v>5.6679615918230099E-2</v>
      </c>
      <c r="R1828">
        <v>3.6464975346669698E-3</v>
      </c>
      <c r="S1828">
        <v>1.3596676515700601E-2</v>
      </c>
      <c r="T1828">
        <v>1.20197024643877E-2</v>
      </c>
      <c r="U1828">
        <v>1.2737234501562699E-2</v>
      </c>
      <c r="V1828">
        <v>119.239998</v>
      </c>
      <c r="W1828">
        <v>91.110000999999997</v>
      </c>
      <c r="X1828">
        <v>-0.123033426299841</v>
      </c>
      <c r="Y1828">
        <v>-3.6904169755480902E-4</v>
      </c>
      <c r="Z1828">
        <v>0.90666926864143704</v>
      </c>
      <c r="AA1828">
        <v>0.228867679138332</v>
      </c>
      <c r="AB1828">
        <v>0.20149527525754099</v>
      </c>
      <c r="AC1828" t="s">
        <v>254</v>
      </c>
      <c r="AD1828" t="s">
        <v>319</v>
      </c>
      <c r="AE1828" t="s">
        <v>60</v>
      </c>
      <c r="AF1828" t="s">
        <v>61</v>
      </c>
      <c r="AG1828" t="s">
        <v>320</v>
      </c>
      <c r="AH1828" s="45">
        <v>27575</v>
      </c>
      <c r="AI1828">
        <v>19617</v>
      </c>
      <c r="AK1828" t="s">
        <v>302</v>
      </c>
      <c r="AL1828" t="s">
        <v>302</v>
      </c>
      <c r="AM1828" t="s">
        <v>245</v>
      </c>
    </row>
    <row r="1829" spans="1:39" x14ac:dyDescent="0.3">
      <c r="A1829" s="1">
        <v>43601</v>
      </c>
      <c r="B1829" t="s">
        <v>16</v>
      </c>
      <c r="C1829" t="s">
        <v>246</v>
      </c>
      <c r="D1829">
        <v>400</v>
      </c>
      <c r="E1829">
        <v>9</v>
      </c>
      <c r="F1829">
        <v>110.620003</v>
      </c>
      <c r="G1829">
        <v>112.169997999999</v>
      </c>
      <c r="H1829">
        <v>110.589996</v>
      </c>
      <c r="I1829">
        <v>111.30999799999999</v>
      </c>
      <c r="J1829">
        <v>110.52750399999999</v>
      </c>
      <c r="K1829">
        <v>9672700</v>
      </c>
      <c r="L1829">
        <v>2.4049999999999998</v>
      </c>
      <c r="M1829">
        <v>1.27482138099976E-2</v>
      </c>
      <c r="N1829">
        <v>-1.08118656071259E-2</v>
      </c>
      <c r="O1829">
        <v>1.23843201686159E-2</v>
      </c>
      <c r="P1829">
        <v>9.0859867054398594E-2</v>
      </c>
      <c r="Q1829">
        <v>1.2774788602659E-2</v>
      </c>
      <c r="R1829">
        <v>1.5626312202637601E-2</v>
      </c>
      <c r="S1829">
        <v>1.13668252783879E-2</v>
      </c>
      <c r="T1829">
        <v>1.2642545508269499E-2</v>
      </c>
      <c r="U1829">
        <v>1.28234758661602E-2</v>
      </c>
      <c r="V1829">
        <v>119.239998</v>
      </c>
      <c r="W1829">
        <v>91.110000999999997</v>
      </c>
      <c r="X1829">
        <v>-9.7455769527301103E-2</v>
      </c>
      <c r="Y1829">
        <v>8.8559569696340101E-3</v>
      </c>
      <c r="Z1829">
        <v>0.91254484074092301</v>
      </c>
      <c r="AA1829">
        <v>-8.52184362905824E-2</v>
      </c>
      <c r="AB1829">
        <v>-0.171324438792437</v>
      </c>
      <c r="AC1829" t="s">
        <v>254</v>
      </c>
      <c r="AD1829" t="s">
        <v>319</v>
      </c>
      <c r="AE1829" t="s">
        <v>60</v>
      </c>
      <c r="AF1829" t="s">
        <v>61</v>
      </c>
      <c r="AG1829" t="s">
        <v>320</v>
      </c>
      <c r="AH1829" s="45">
        <v>27575</v>
      </c>
      <c r="AI1829">
        <v>19617</v>
      </c>
      <c r="AK1829" t="s">
        <v>302</v>
      </c>
      <c r="AL1829" t="s">
        <v>302</v>
      </c>
      <c r="AM1829" t="s">
        <v>245</v>
      </c>
    </row>
    <row r="1830" spans="1:39" x14ac:dyDescent="0.3">
      <c r="A1830" s="1">
        <v>43605</v>
      </c>
      <c r="B1830" t="s">
        <v>16</v>
      </c>
      <c r="C1830" t="s">
        <v>239</v>
      </c>
      <c r="D1830">
        <v>1200</v>
      </c>
      <c r="E1830">
        <v>9</v>
      </c>
      <c r="F1830">
        <v>110.58000199999999</v>
      </c>
      <c r="G1830">
        <v>111.80999799999999</v>
      </c>
      <c r="H1830">
        <v>110.370003</v>
      </c>
      <c r="I1830">
        <v>111.349998</v>
      </c>
      <c r="J1830">
        <v>110.567223</v>
      </c>
      <c r="K1830">
        <v>8518200</v>
      </c>
      <c r="L1830">
        <v>2.4159999999999999</v>
      </c>
      <c r="M1830">
        <v>5.22246263001585E-3</v>
      </c>
      <c r="N1830">
        <v>1.7210632023880498E-2</v>
      </c>
      <c r="O1830">
        <v>-2.6148160729867798E-2</v>
      </c>
      <c r="P1830">
        <v>6.4627979617910405E-2</v>
      </c>
      <c r="Q1830">
        <v>1.3753502755686899E-2</v>
      </c>
      <c r="R1830">
        <v>7.6065097949636201E-3</v>
      </c>
      <c r="S1830">
        <v>9.3187634521539001E-3</v>
      </c>
      <c r="T1830">
        <v>1.2119607254351201E-2</v>
      </c>
      <c r="U1830">
        <v>1.28284522716336E-2</v>
      </c>
      <c r="V1830">
        <v>119.239998</v>
      </c>
      <c r="W1830">
        <v>91.110000999999997</v>
      </c>
      <c r="X1830">
        <v>-9.7455769527301103E-2</v>
      </c>
      <c r="Y1830">
        <v>-6.7722580366252503E-3</v>
      </c>
      <c r="Z1830">
        <v>0.90890583110592404</v>
      </c>
      <c r="AA1830">
        <v>-7.9254066647796301E-2</v>
      </c>
      <c r="AB1830">
        <v>-0.15027135593452801</v>
      </c>
      <c r="AC1830" t="s">
        <v>254</v>
      </c>
      <c r="AD1830" t="s">
        <v>319</v>
      </c>
      <c r="AE1830" t="s">
        <v>60</v>
      </c>
      <c r="AF1830" t="s">
        <v>61</v>
      </c>
      <c r="AG1830" t="s">
        <v>320</v>
      </c>
      <c r="AH1830" s="45">
        <v>27575</v>
      </c>
      <c r="AI1830">
        <v>19617</v>
      </c>
      <c r="AK1830" t="s">
        <v>302</v>
      </c>
      <c r="AL1830" t="s">
        <v>302</v>
      </c>
      <c r="AM1830" t="s">
        <v>245</v>
      </c>
    </row>
    <row r="1831" spans="1:39" x14ac:dyDescent="0.3">
      <c r="A1831" s="1">
        <v>43613</v>
      </c>
      <c r="B1831" t="s">
        <v>16</v>
      </c>
      <c r="C1831" t="s">
        <v>246</v>
      </c>
      <c r="D1831">
        <v>1200</v>
      </c>
      <c r="E1831">
        <v>9</v>
      </c>
      <c r="F1831">
        <v>109.199997</v>
      </c>
      <c r="G1831">
        <v>109.83000199999999</v>
      </c>
      <c r="H1831">
        <v>108.44000200000001</v>
      </c>
      <c r="I1831">
        <v>108.519997</v>
      </c>
      <c r="J1831">
        <v>107.75711099999999</v>
      </c>
      <c r="K1831">
        <v>11665500</v>
      </c>
      <c r="L1831">
        <v>2.2679999999999998</v>
      </c>
      <c r="M1831">
        <v>-1.09060846972962E-2</v>
      </c>
      <c r="N1831">
        <v>-2.5743966761460201E-2</v>
      </c>
      <c r="O1831">
        <v>-4.5837081709468298E-2</v>
      </c>
      <c r="P1831">
        <v>3.78387164781065E-2</v>
      </c>
      <c r="Q1831">
        <v>3.4431417704649599E-3</v>
      </c>
      <c r="R1831">
        <v>1.17861912673493E-2</v>
      </c>
      <c r="S1831">
        <v>1.0661211909073201E-2</v>
      </c>
      <c r="T1831">
        <v>1.24587129641085E-2</v>
      </c>
      <c r="U1831">
        <v>1.28489575315515E-2</v>
      </c>
      <c r="V1831">
        <v>119.239998</v>
      </c>
      <c r="W1831">
        <v>91.110000999999997</v>
      </c>
      <c r="X1831">
        <v>-9.7455769527301103E-2</v>
      </c>
      <c r="Y1831">
        <v>-8.4109499934704197E-3</v>
      </c>
      <c r="Z1831">
        <v>0.91355378779656704</v>
      </c>
      <c r="AA1831">
        <v>-0.14961506882127701</v>
      </c>
      <c r="AB1831">
        <v>-0.11187222239655099</v>
      </c>
      <c r="AC1831" t="s">
        <v>254</v>
      </c>
      <c r="AD1831" t="s">
        <v>319</v>
      </c>
      <c r="AE1831" t="s">
        <v>60</v>
      </c>
      <c r="AF1831" t="s">
        <v>61</v>
      </c>
      <c r="AG1831" t="s">
        <v>320</v>
      </c>
      <c r="AH1831" s="45">
        <v>27575</v>
      </c>
      <c r="AI1831">
        <v>19617</v>
      </c>
      <c r="AK1831" t="s">
        <v>302</v>
      </c>
      <c r="AL1831" t="s">
        <v>302</v>
      </c>
      <c r="AM1831" t="s">
        <v>245</v>
      </c>
    </row>
    <row r="1832" spans="1:39" x14ac:dyDescent="0.3">
      <c r="A1832" s="1">
        <v>43643</v>
      </c>
      <c r="B1832" t="s">
        <v>16</v>
      </c>
      <c r="C1832" t="s">
        <v>239</v>
      </c>
      <c r="D1832">
        <v>300</v>
      </c>
      <c r="E1832">
        <v>9</v>
      </c>
      <c r="F1832">
        <v>108.839996</v>
      </c>
      <c r="G1832">
        <v>109.550003</v>
      </c>
      <c r="H1832">
        <v>108.44000200000001</v>
      </c>
      <c r="I1832">
        <v>108.839996</v>
      </c>
      <c r="J1832">
        <v>108.07486</v>
      </c>
      <c r="K1832">
        <v>10906600</v>
      </c>
      <c r="L1832">
        <v>2.0049999999999999</v>
      </c>
      <c r="M1832">
        <v>3.3130041546123399E-3</v>
      </c>
      <c r="N1832">
        <v>-1.2327348238699701E-2</v>
      </c>
      <c r="O1832">
        <v>2.94441299025327E-3</v>
      </c>
      <c r="P1832">
        <v>8.5256475272975807E-2</v>
      </c>
      <c r="Q1832">
        <v>6.5361570970902894E-2</v>
      </c>
      <c r="R1832">
        <v>6.92659954299808E-3</v>
      </c>
      <c r="S1832">
        <v>1.0021213021169199E-2</v>
      </c>
      <c r="T1832">
        <v>1.2107827420049899E-2</v>
      </c>
      <c r="U1832">
        <v>1.25315118676527E-2</v>
      </c>
      <c r="V1832">
        <v>119.239998</v>
      </c>
      <c r="W1832">
        <v>91.110000999999997</v>
      </c>
      <c r="X1832">
        <v>-9.7455769527301103E-2</v>
      </c>
      <c r="Y1832">
        <v>3.81588593721357E-3</v>
      </c>
      <c r="Z1832">
        <v>0.885832575336571</v>
      </c>
      <c r="AA1832">
        <v>0.385246582662221</v>
      </c>
      <c r="AB1832">
        <v>0.26750975012761902</v>
      </c>
      <c r="AC1832" t="s">
        <v>254</v>
      </c>
      <c r="AD1832" t="s">
        <v>319</v>
      </c>
      <c r="AE1832" t="s">
        <v>60</v>
      </c>
      <c r="AF1832" t="s">
        <v>61</v>
      </c>
      <c r="AG1832" t="s">
        <v>320</v>
      </c>
      <c r="AH1832" s="45">
        <v>27575</v>
      </c>
      <c r="AI1832">
        <v>19617</v>
      </c>
      <c r="AK1832" t="s">
        <v>302</v>
      </c>
      <c r="AL1832" t="s">
        <v>302</v>
      </c>
      <c r="AM1832" t="s">
        <v>245</v>
      </c>
    </row>
    <row r="1833" spans="1:39" x14ac:dyDescent="0.3">
      <c r="A1833" s="1">
        <v>43556</v>
      </c>
      <c r="B1833" t="s">
        <v>16</v>
      </c>
      <c r="C1833" t="s">
        <v>239</v>
      </c>
      <c r="D1833">
        <v>1400</v>
      </c>
      <c r="E1833">
        <v>10</v>
      </c>
      <c r="F1833">
        <v>102.150002</v>
      </c>
      <c r="G1833">
        <v>104.68</v>
      </c>
      <c r="H1833">
        <v>102.120003</v>
      </c>
      <c r="I1833">
        <v>104.639999</v>
      </c>
      <c r="J1833">
        <v>103.11537199999999</v>
      </c>
      <c r="K1833">
        <v>17499300</v>
      </c>
      <c r="L1833">
        <v>2.4969999999999999</v>
      </c>
      <c r="M1833">
        <v>3.3130716620714797E-2</v>
      </c>
      <c r="N1833">
        <v>5.6113399055231598E-2</v>
      </c>
      <c r="O1833">
        <v>2.6793949827740001E-3</v>
      </c>
      <c r="P1833">
        <v>8.5657180263111796E-2</v>
      </c>
      <c r="Q1833">
        <v>-2.41373303170852E-2</v>
      </c>
      <c r="R1833">
        <v>1.35325057715202E-2</v>
      </c>
      <c r="S1833">
        <v>1.3120514788598599E-2</v>
      </c>
      <c r="T1833">
        <v>1.15020753387697E-2</v>
      </c>
      <c r="U1833">
        <v>1.28702149480236E-2</v>
      </c>
      <c r="V1833">
        <v>119.239998</v>
      </c>
      <c r="W1833">
        <v>91.110000999999997</v>
      </c>
      <c r="X1833">
        <v>-0.123033426299841</v>
      </c>
      <c r="Y1833">
        <v>1.1502195497633099E-2</v>
      </c>
      <c r="Z1833">
        <v>0.90643419601418496</v>
      </c>
      <c r="AA1833">
        <v>-0.34999762584137301</v>
      </c>
      <c r="AB1833">
        <v>-0.50024059131431098</v>
      </c>
      <c r="AC1833" t="s">
        <v>255</v>
      </c>
      <c r="AD1833" t="s">
        <v>319</v>
      </c>
      <c r="AE1833" t="s">
        <v>60</v>
      </c>
      <c r="AF1833" t="s">
        <v>61</v>
      </c>
      <c r="AG1833" t="s">
        <v>320</v>
      </c>
      <c r="AH1833" s="45">
        <v>27575</v>
      </c>
      <c r="AI1833">
        <v>19617</v>
      </c>
      <c r="AK1833" t="s">
        <v>302</v>
      </c>
      <c r="AL1833" t="s">
        <v>302</v>
      </c>
      <c r="AM1833" t="s">
        <v>245</v>
      </c>
    </row>
    <row r="1834" spans="1:39" x14ac:dyDescent="0.3">
      <c r="A1834" s="1">
        <v>43559</v>
      </c>
      <c r="B1834" t="s">
        <v>16</v>
      </c>
      <c r="C1834" t="s">
        <v>246</v>
      </c>
      <c r="D1834">
        <v>900</v>
      </c>
      <c r="E1834">
        <v>10</v>
      </c>
      <c r="F1834">
        <v>104.550003</v>
      </c>
      <c r="G1834">
        <v>105.730003</v>
      </c>
      <c r="H1834">
        <v>104.449997</v>
      </c>
      <c r="I1834">
        <v>105.55999799999999</v>
      </c>
      <c r="J1834">
        <v>104.817924</v>
      </c>
      <c r="K1834">
        <v>11952100</v>
      </c>
      <c r="L1834">
        <v>2.512</v>
      </c>
      <c r="M1834">
        <v>9.6141454499682893E-3</v>
      </c>
      <c r="N1834">
        <v>5.46571279140729E-2</v>
      </c>
      <c r="O1834">
        <v>2.1454245245466901E-2</v>
      </c>
      <c r="P1834">
        <v>9.1057859518779094E-2</v>
      </c>
      <c r="Q1834">
        <v>-1.6993536610470601E-2</v>
      </c>
      <c r="R1834">
        <v>1.2706527625781601E-2</v>
      </c>
      <c r="S1834">
        <v>1.32867864346104E-2</v>
      </c>
      <c r="T1834">
        <v>1.11738059600119E-2</v>
      </c>
      <c r="U1834">
        <v>1.27658614905953E-2</v>
      </c>
      <c r="V1834">
        <v>119.239998</v>
      </c>
      <c r="W1834">
        <v>91.110000999999997</v>
      </c>
      <c r="X1834">
        <v>-0.123033426299841</v>
      </c>
      <c r="Y1834">
        <v>2.0824655091414399E-3</v>
      </c>
      <c r="Z1834">
        <v>0.904592770840141</v>
      </c>
      <c r="AA1834">
        <v>-0.29996162502866203</v>
      </c>
      <c r="AB1834">
        <v>-0.307819013062955</v>
      </c>
      <c r="AC1834" t="s">
        <v>255</v>
      </c>
      <c r="AD1834" t="s">
        <v>319</v>
      </c>
      <c r="AE1834" t="s">
        <v>60</v>
      </c>
      <c r="AF1834" t="s">
        <v>61</v>
      </c>
      <c r="AG1834" t="s">
        <v>320</v>
      </c>
      <c r="AH1834" s="45">
        <v>27575</v>
      </c>
      <c r="AI1834">
        <v>19617</v>
      </c>
      <c r="AK1834" t="s">
        <v>302</v>
      </c>
      <c r="AL1834" t="s">
        <v>302</v>
      </c>
      <c r="AM1834" t="s">
        <v>245</v>
      </c>
    </row>
    <row r="1835" spans="1:39" x14ac:dyDescent="0.3">
      <c r="A1835" s="1">
        <v>43579</v>
      </c>
      <c r="B1835" t="s">
        <v>16</v>
      </c>
      <c r="C1835" t="s">
        <v>239</v>
      </c>
      <c r="D1835">
        <v>500</v>
      </c>
      <c r="E1835">
        <v>10</v>
      </c>
      <c r="F1835">
        <v>113.260002</v>
      </c>
      <c r="G1835">
        <v>114.150002</v>
      </c>
      <c r="H1835">
        <v>112.80999799999999</v>
      </c>
      <c r="I1835">
        <v>113.550003</v>
      </c>
      <c r="J1835">
        <v>112.751762</v>
      </c>
      <c r="K1835">
        <v>9245700</v>
      </c>
      <c r="L1835">
        <v>2.5219999999999998</v>
      </c>
      <c r="M1835">
        <v>-1.67176414601941E-3</v>
      </c>
      <c r="N1835">
        <v>2.18126453370153E-2</v>
      </c>
      <c r="O1835">
        <v>0.13709873132950601</v>
      </c>
      <c r="P1835">
        <v>0.108248665860343</v>
      </c>
      <c r="Q1835">
        <v>5.14527155030223E-2</v>
      </c>
      <c r="R1835">
        <v>1.3887131867942199E-2</v>
      </c>
      <c r="S1835">
        <v>1.3914852567290701E-2</v>
      </c>
      <c r="T1835">
        <v>1.20196152919777E-2</v>
      </c>
      <c r="U1835">
        <v>1.27409939264437E-2</v>
      </c>
      <c r="V1835">
        <v>119.239998</v>
      </c>
      <c r="W1835">
        <v>91.110000999999997</v>
      </c>
      <c r="X1835">
        <v>-0.123033426299841</v>
      </c>
      <c r="Y1835">
        <v>-2.1941687255359501E-3</v>
      </c>
      <c r="Z1835">
        <v>0.90197346539116796</v>
      </c>
      <c r="AA1835">
        <v>0.191201415428879</v>
      </c>
      <c r="AB1835">
        <v>0.21137497182635601</v>
      </c>
      <c r="AC1835" t="s">
        <v>255</v>
      </c>
      <c r="AD1835" t="s">
        <v>319</v>
      </c>
      <c r="AE1835" t="s">
        <v>60</v>
      </c>
      <c r="AF1835" t="s">
        <v>61</v>
      </c>
      <c r="AG1835" t="s">
        <v>320</v>
      </c>
      <c r="AH1835" s="45">
        <v>27575</v>
      </c>
      <c r="AI1835">
        <v>19617</v>
      </c>
      <c r="AK1835" t="s">
        <v>302</v>
      </c>
      <c r="AL1835" t="s">
        <v>302</v>
      </c>
      <c r="AM1835" t="s">
        <v>245</v>
      </c>
    </row>
    <row r="1836" spans="1:39" x14ac:dyDescent="0.3">
      <c r="A1836" s="1">
        <v>43591</v>
      </c>
      <c r="B1836" t="s">
        <v>16</v>
      </c>
      <c r="C1836" t="s">
        <v>246</v>
      </c>
      <c r="D1836">
        <v>200</v>
      </c>
      <c r="E1836">
        <v>10</v>
      </c>
      <c r="F1836">
        <v>114.18</v>
      </c>
      <c r="G1836">
        <v>115.470001</v>
      </c>
      <c r="H1836">
        <v>113.720001</v>
      </c>
      <c r="I1836">
        <v>115.089996</v>
      </c>
      <c r="J1836">
        <v>114.28093</v>
      </c>
      <c r="K1836">
        <v>9387000</v>
      </c>
      <c r="L1836">
        <v>2.5</v>
      </c>
      <c r="M1836">
        <v>-8.9096976502700403E-3</v>
      </c>
      <c r="N1836">
        <v>-8.9096976502700403E-3</v>
      </c>
      <c r="O1836">
        <v>9.6049072889084597E-2</v>
      </c>
      <c r="P1836">
        <v>0.10654531682698599</v>
      </c>
      <c r="Q1836">
        <v>9.8753936148514201E-2</v>
      </c>
      <c r="R1836">
        <v>6.43149330837205E-3</v>
      </c>
      <c r="S1836">
        <v>1.28834470597493E-2</v>
      </c>
      <c r="T1836">
        <v>1.2199996561770499E-2</v>
      </c>
      <c r="U1836">
        <v>1.2772469223670899E-2</v>
      </c>
      <c r="V1836">
        <v>119.239998</v>
      </c>
      <c r="W1836">
        <v>91.110000999999997</v>
      </c>
      <c r="X1836">
        <v>-0.123033426299841</v>
      </c>
      <c r="Y1836">
        <v>-4.4810132310555703E-3</v>
      </c>
      <c r="Z1836">
        <v>0.91179189762325097</v>
      </c>
      <c r="AA1836">
        <v>0.545768163048582</v>
      </c>
      <c r="AB1836">
        <v>0.49191291993035102</v>
      </c>
      <c r="AC1836" t="s">
        <v>255</v>
      </c>
      <c r="AD1836" t="s">
        <v>319</v>
      </c>
      <c r="AE1836" t="s">
        <v>60</v>
      </c>
      <c r="AF1836" t="s">
        <v>61</v>
      </c>
      <c r="AG1836" t="s">
        <v>320</v>
      </c>
      <c r="AH1836" s="45">
        <v>27575</v>
      </c>
      <c r="AI1836">
        <v>19617</v>
      </c>
      <c r="AK1836" t="s">
        <v>302</v>
      </c>
      <c r="AL1836" t="s">
        <v>302</v>
      </c>
      <c r="AM1836" t="s">
        <v>245</v>
      </c>
    </row>
    <row r="1837" spans="1:39" x14ac:dyDescent="0.3">
      <c r="A1837" s="1">
        <v>43595</v>
      </c>
      <c r="B1837" t="s">
        <v>16</v>
      </c>
      <c r="C1837" t="s">
        <v>246</v>
      </c>
      <c r="D1837">
        <v>1200</v>
      </c>
      <c r="E1837">
        <v>10</v>
      </c>
      <c r="F1837">
        <v>111.75</v>
      </c>
      <c r="G1837">
        <v>112.839996</v>
      </c>
      <c r="H1837">
        <v>110.540001</v>
      </c>
      <c r="I1837">
        <v>112.510002</v>
      </c>
      <c r="J1837">
        <v>111.71907</v>
      </c>
      <c r="K1837">
        <v>13189000</v>
      </c>
      <c r="L1837">
        <v>2.4550000000000001</v>
      </c>
      <c r="M1837" s="44">
        <v>-8.8843910660894407E-5</v>
      </c>
      <c r="N1837">
        <v>-3.1581996226681501E-2</v>
      </c>
      <c r="O1837">
        <v>7.0320658695770005E-2</v>
      </c>
      <c r="P1837">
        <v>0.111986283748189</v>
      </c>
      <c r="Q1837">
        <v>2.0141391034232702E-2</v>
      </c>
      <c r="R1837">
        <v>6.7089893948846799E-3</v>
      </c>
      <c r="S1837">
        <v>1.3481908801808501E-2</v>
      </c>
      <c r="T1837">
        <v>1.2191453389933601E-2</v>
      </c>
      <c r="U1837">
        <v>1.268789283794E-2</v>
      </c>
      <c r="V1837">
        <v>119.239998</v>
      </c>
      <c r="W1837">
        <v>91.110000999999997</v>
      </c>
      <c r="X1837">
        <v>-0.123033426299841</v>
      </c>
      <c r="Y1837">
        <v>3.7133938472042301E-3</v>
      </c>
      <c r="Z1837">
        <v>0.90676492212155801</v>
      </c>
      <c r="AA1837">
        <v>-3.2942030567556103E-2</v>
      </c>
      <c r="AB1837">
        <v>0.24585044621576699</v>
      </c>
      <c r="AC1837" t="s">
        <v>255</v>
      </c>
      <c r="AD1837" t="s">
        <v>319</v>
      </c>
      <c r="AE1837" t="s">
        <v>60</v>
      </c>
      <c r="AF1837" t="s">
        <v>61</v>
      </c>
      <c r="AG1837" t="s">
        <v>320</v>
      </c>
      <c r="AH1837" s="45">
        <v>27575</v>
      </c>
      <c r="AI1837">
        <v>19617</v>
      </c>
      <c r="AK1837" t="s">
        <v>302</v>
      </c>
      <c r="AL1837" t="s">
        <v>302</v>
      </c>
      <c r="AM1837" t="s">
        <v>245</v>
      </c>
    </row>
    <row r="1838" spans="1:39" x14ac:dyDescent="0.3">
      <c r="A1838" s="1">
        <v>43598</v>
      </c>
      <c r="B1838" t="s">
        <v>16</v>
      </c>
      <c r="C1838" t="s">
        <v>239</v>
      </c>
      <c r="D1838">
        <v>1300</v>
      </c>
      <c r="E1838">
        <v>10</v>
      </c>
      <c r="F1838">
        <v>110.08000199999999</v>
      </c>
      <c r="G1838">
        <v>110.449997</v>
      </c>
      <c r="H1838">
        <v>108.980003</v>
      </c>
      <c r="I1838">
        <v>109.449997</v>
      </c>
      <c r="J1838">
        <v>108.680573</v>
      </c>
      <c r="K1838">
        <v>13783700</v>
      </c>
      <c r="L1838">
        <v>2.4049999999999998</v>
      </c>
      <c r="M1838">
        <v>-2.7574359756475701E-2</v>
      </c>
      <c r="N1838">
        <v>-5.0246658332887197E-2</v>
      </c>
      <c r="O1838">
        <v>3.8274629568757199E-2</v>
      </c>
      <c r="P1838">
        <v>8.9158845837362596E-2</v>
      </c>
      <c r="Q1838">
        <v>-1.5162540984693501E-2</v>
      </c>
      <c r="R1838">
        <v>1.1784989615725799E-2</v>
      </c>
      <c r="S1838">
        <v>1.4984964913041901E-2</v>
      </c>
      <c r="T1838">
        <v>1.27164170302849E-2</v>
      </c>
      <c r="U1838">
        <v>1.2797524557054E-2</v>
      </c>
      <c r="V1838">
        <v>119.239998</v>
      </c>
      <c r="W1838">
        <v>91.110000999999997</v>
      </c>
      <c r="X1838">
        <v>-0.123033426299841</v>
      </c>
      <c r="Y1838">
        <v>-2.4426469085879299E-2</v>
      </c>
      <c r="Z1838">
        <v>0.91267395090677905</v>
      </c>
      <c r="AA1838">
        <v>-0.29375395247713698</v>
      </c>
      <c r="AB1838">
        <v>7.79460231106235E-2</v>
      </c>
      <c r="AC1838" t="s">
        <v>255</v>
      </c>
      <c r="AD1838" t="s">
        <v>319</v>
      </c>
      <c r="AE1838" t="s">
        <v>60</v>
      </c>
      <c r="AF1838" t="s">
        <v>61</v>
      </c>
      <c r="AG1838" t="s">
        <v>320</v>
      </c>
      <c r="AH1838" s="45">
        <v>27575</v>
      </c>
      <c r="AI1838">
        <v>19617</v>
      </c>
      <c r="AK1838" t="s">
        <v>302</v>
      </c>
      <c r="AL1838" t="s">
        <v>302</v>
      </c>
      <c r="AM1838" t="s">
        <v>245</v>
      </c>
    </row>
    <row r="1839" spans="1:39" x14ac:dyDescent="0.3">
      <c r="A1839" s="1">
        <v>43609</v>
      </c>
      <c r="B1839" t="s">
        <v>16</v>
      </c>
      <c r="C1839" t="s">
        <v>246</v>
      </c>
      <c r="D1839">
        <v>900</v>
      </c>
      <c r="E1839">
        <v>10</v>
      </c>
      <c r="F1839">
        <v>109.519997</v>
      </c>
      <c r="G1839">
        <v>109.959999</v>
      </c>
      <c r="H1839">
        <v>109.19000200000001</v>
      </c>
      <c r="I1839">
        <v>109.709999</v>
      </c>
      <c r="J1839">
        <v>108.938751</v>
      </c>
      <c r="K1839">
        <v>8537300</v>
      </c>
      <c r="L1839">
        <v>2.3239999999999998</v>
      </c>
      <c r="M1839">
        <v>9.8008475640919204E-3</v>
      </c>
      <c r="N1839">
        <v>-9.6154194341482799E-3</v>
      </c>
      <c r="O1839">
        <v>-3.4402798891952302E-2</v>
      </c>
      <c r="P1839">
        <v>4.1081166071182097E-2</v>
      </c>
      <c r="Q1839">
        <v>3.08504436143066E-3</v>
      </c>
      <c r="R1839">
        <v>1.2021311883521599E-2</v>
      </c>
      <c r="S1839">
        <v>1.04879305290439E-2</v>
      </c>
      <c r="T1839">
        <v>1.2417039278125199E-2</v>
      </c>
      <c r="U1839">
        <v>1.28501897475168E-2</v>
      </c>
      <c r="V1839">
        <v>119.239998</v>
      </c>
      <c r="W1839">
        <v>91.110000999999997</v>
      </c>
      <c r="X1839">
        <v>-9.7455769527301103E-2</v>
      </c>
      <c r="Y1839">
        <v>1.3526439988342199E-3</v>
      </c>
      <c r="Z1839">
        <v>0.91326482004905696</v>
      </c>
      <c r="AA1839">
        <v>-0.15618575121460801</v>
      </c>
      <c r="AB1839">
        <v>-9.7800021961854805E-2</v>
      </c>
      <c r="AC1839" t="s">
        <v>255</v>
      </c>
      <c r="AD1839" t="s">
        <v>319</v>
      </c>
      <c r="AE1839" t="s">
        <v>60</v>
      </c>
      <c r="AF1839" t="s">
        <v>61</v>
      </c>
      <c r="AG1839" t="s">
        <v>320</v>
      </c>
      <c r="AH1839" s="45">
        <v>27575</v>
      </c>
      <c r="AI1839">
        <v>19617</v>
      </c>
      <c r="AK1839" t="s">
        <v>302</v>
      </c>
      <c r="AL1839" t="s">
        <v>302</v>
      </c>
      <c r="AM1839" t="s">
        <v>245</v>
      </c>
    </row>
    <row r="1840" spans="1:39" x14ac:dyDescent="0.3">
      <c r="A1840" s="1">
        <v>43619</v>
      </c>
      <c r="B1840" t="s">
        <v>16</v>
      </c>
      <c r="C1840" t="s">
        <v>246</v>
      </c>
      <c r="D1840">
        <v>1600</v>
      </c>
      <c r="E1840">
        <v>10</v>
      </c>
      <c r="F1840">
        <v>105.800003</v>
      </c>
      <c r="G1840">
        <v>106.860001</v>
      </c>
      <c r="H1840">
        <v>105.300003</v>
      </c>
      <c r="I1840">
        <v>106.459999</v>
      </c>
      <c r="J1840">
        <v>105.711593999999</v>
      </c>
      <c r="K1840">
        <v>11680700</v>
      </c>
      <c r="L1840">
        <v>2.081</v>
      </c>
      <c r="M1840">
        <v>4.7076439838885801E-3</v>
      </c>
      <c r="N1840">
        <v>-3.0071232206610701E-2</v>
      </c>
      <c r="O1840">
        <v>-7.85532023854532E-2</v>
      </c>
      <c r="P1840">
        <v>2.91758349109318E-2</v>
      </c>
      <c r="Q1840">
        <v>2.2955831259306201E-2</v>
      </c>
      <c r="R1840">
        <v>6.9049662790977998E-3</v>
      </c>
      <c r="S1840">
        <v>1.00787830699255E-2</v>
      </c>
      <c r="T1840">
        <v>1.25851086665414E-2</v>
      </c>
      <c r="U1840">
        <v>1.24794377742149E-2</v>
      </c>
      <c r="V1840">
        <v>119.239998</v>
      </c>
      <c r="W1840">
        <v>91.110000999999997</v>
      </c>
      <c r="X1840">
        <v>-9.7455769527301103E-2</v>
      </c>
      <c r="Y1840">
        <v>-2.7690708645509302E-3</v>
      </c>
      <c r="Z1840">
        <v>0.88443793130877402</v>
      </c>
      <c r="AA1840">
        <v>1.6937345207232599E-2</v>
      </c>
      <c r="AB1840">
        <v>-5.1161092619294198E-2</v>
      </c>
      <c r="AC1840" t="s">
        <v>255</v>
      </c>
      <c r="AD1840" t="s">
        <v>319</v>
      </c>
      <c r="AE1840" t="s">
        <v>60</v>
      </c>
      <c r="AF1840" t="s">
        <v>61</v>
      </c>
      <c r="AG1840" t="s">
        <v>320</v>
      </c>
      <c r="AH1840" s="45">
        <v>27575</v>
      </c>
      <c r="AI1840">
        <v>19617</v>
      </c>
      <c r="AK1840" t="s">
        <v>302</v>
      </c>
      <c r="AL1840" t="s">
        <v>302</v>
      </c>
      <c r="AM1840" t="s">
        <v>245</v>
      </c>
    </row>
    <row r="1841" spans="1:39" x14ac:dyDescent="0.3">
      <c r="A1841" s="1">
        <v>43623</v>
      </c>
      <c r="B1841" t="s">
        <v>16</v>
      </c>
      <c r="C1841" t="s">
        <v>239</v>
      </c>
      <c r="D1841">
        <v>1200</v>
      </c>
      <c r="E1841">
        <v>10</v>
      </c>
      <c r="F1841">
        <v>109.699997</v>
      </c>
      <c r="G1841">
        <v>110.019997</v>
      </c>
      <c r="H1841">
        <v>108.959999</v>
      </c>
      <c r="I1841">
        <v>109.160004</v>
      </c>
      <c r="J1841">
        <v>108.392624</v>
      </c>
      <c r="K1841">
        <v>10618900</v>
      </c>
      <c r="L1841">
        <v>2.0840000000000001</v>
      </c>
      <c r="M1841">
        <v>-1.10236445313902E-2</v>
      </c>
      <c r="N1841">
        <v>2.9753111737301E-2</v>
      </c>
      <c r="O1841">
        <v>-3.6429741223169498E-2</v>
      </c>
      <c r="P1841">
        <v>6.56114253018589E-2</v>
      </c>
      <c r="Q1841">
        <v>1.7175876719094599E-2</v>
      </c>
      <c r="R1841">
        <v>1.5039552227989E-2</v>
      </c>
      <c r="S1841">
        <v>1.19921778404693E-2</v>
      </c>
      <c r="T1841">
        <v>1.3172058686909301E-2</v>
      </c>
      <c r="U1841">
        <v>1.25317493126097E-2</v>
      </c>
      <c r="V1841">
        <v>119.239998</v>
      </c>
      <c r="W1841">
        <v>91.110000999999997</v>
      </c>
      <c r="X1841">
        <v>-9.7455769527301103E-2</v>
      </c>
      <c r="Y1841">
        <v>1.0442979367750601E-2</v>
      </c>
      <c r="Z1841">
        <v>0.87757050125522396</v>
      </c>
      <c r="AA1841">
        <v>-2.9552404120931599E-2</v>
      </c>
      <c r="AB1841">
        <v>0.11163030193376</v>
      </c>
      <c r="AC1841" t="s">
        <v>255</v>
      </c>
      <c r="AD1841" t="s">
        <v>319</v>
      </c>
      <c r="AE1841" t="s">
        <v>60</v>
      </c>
      <c r="AF1841" t="s">
        <v>61</v>
      </c>
      <c r="AG1841" t="s">
        <v>320</v>
      </c>
      <c r="AH1841" s="45">
        <v>27575</v>
      </c>
      <c r="AI1841">
        <v>19617</v>
      </c>
      <c r="AK1841" t="s">
        <v>302</v>
      </c>
      <c r="AL1841" t="s">
        <v>302</v>
      </c>
      <c r="AM1841" t="s">
        <v>245</v>
      </c>
    </row>
    <row r="1842" spans="1:39" x14ac:dyDescent="0.3">
      <c r="A1842" s="1">
        <v>43563</v>
      </c>
      <c r="B1842" t="s">
        <v>16</v>
      </c>
      <c r="C1842" t="s">
        <v>239</v>
      </c>
      <c r="D1842">
        <v>900</v>
      </c>
      <c r="E1842">
        <v>11</v>
      </c>
      <c r="F1842">
        <v>105.110001</v>
      </c>
      <c r="G1842">
        <v>105.650002</v>
      </c>
      <c r="H1842">
        <v>104.910004</v>
      </c>
      <c r="I1842">
        <v>105.650002</v>
      </c>
      <c r="J1842">
        <v>104.907294999999</v>
      </c>
      <c r="K1842">
        <v>8056300</v>
      </c>
      <c r="L1842">
        <v>2.5190000000000001</v>
      </c>
      <c r="M1842">
        <v>3.2234215139241898E-3</v>
      </c>
      <c r="N1842">
        <v>1.7228577533582701E-2</v>
      </c>
      <c r="O1842">
        <v>3.3316784237266299E-2</v>
      </c>
      <c r="P1842">
        <v>5.5012978108073103E-2</v>
      </c>
      <c r="Q1842">
        <v>-3.9325078396040304E-3</v>
      </c>
      <c r="R1842">
        <v>4.3526950275491402E-3</v>
      </c>
      <c r="S1842">
        <v>1.3142152013028201E-2</v>
      </c>
      <c r="T1842">
        <v>1.02622486636911E-2</v>
      </c>
      <c r="U1842">
        <v>1.26418565879544E-2</v>
      </c>
      <c r="V1842">
        <v>119.239998</v>
      </c>
      <c r="W1842">
        <v>91.110000999999997</v>
      </c>
      <c r="X1842">
        <v>-0.123033426299841</v>
      </c>
      <c r="Y1842">
        <v>1.0469119934194001E-3</v>
      </c>
      <c r="Z1842">
        <v>0.896743434790083</v>
      </c>
      <c r="AA1842">
        <v>-0.20752946137803899</v>
      </c>
      <c r="AB1842">
        <v>-0.27079291136932898</v>
      </c>
      <c r="AC1842" t="s">
        <v>256</v>
      </c>
      <c r="AD1842" t="s">
        <v>319</v>
      </c>
      <c r="AE1842" t="s">
        <v>60</v>
      </c>
      <c r="AF1842" t="s">
        <v>61</v>
      </c>
      <c r="AG1842" t="s">
        <v>320</v>
      </c>
      <c r="AH1842" s="45">
        <v>27575</v>
      </c>
      <c r="AI1842">
        <v>19617</v>
      </c>
      <c r="AK1842" t="s">
        <v>302</v>
      </c>
      <c r="AL1842" t="s">
        <v>302</v>
      </c>
      <c r="AM1842" t="s">
        <v>245</v>
      </c>
    </row>
    <row r="1843" spans="1:39" x14ac:dyDescent="0.3">
      <c r="A1843" s="1">
        <v>43571</v>
      </c>
      <c r="B1843" t="s">
        <v>16</v>
      </c>
      <c r="C1843" t="s">
        <v>246</v>
      </c>
      <c r="D1843">
        <v>800</v>
      </c>
      <c r="E1843">
        <v>11</v>
      </c>
      <c r="F1843">
        <v>109.900002</v>
      </c>
      <c r="G1843">
        <v>111.389999</v>
      </c>
      <c r="H1843">
        <v>109.860001</v>
      </c>
      <c r="I1843">
        <v>111.099998</v>
      </c>
      <c r="J1843">
        <v>110.318977</v>
      </c>
      <c r="K1843">
        <v>11583200</v>
      </c>
      <c r="L1843">
        <v>2.5920000000000001</v>
      </c>
      <c r="M1843">
        <v>1.04958856232587E-2</v>
      </c>
      <c r="N1843">
        <v>5.7709202453947603E-2</v>
      </c>
      <c r="O1843">
        <v>4.9439010534382197E-2</v>
      </c>
      <c r="P1843">
        <v>9.6222801820427306E-2</v>
      </c>
      <c r="Q1843">
        <v>3.61517934578095E-2</v>
      </c>
      <c r="R1843">
        <v>2.10100708935149E-2</v>
      </c>
      <c r="S1843">
        <v>1.64073533610746E-2</v>
      </c>
      <c r="T1843">
        <v>1.18656779408243E-2</v>
      </c>
      <c r="U1843">
        <v>1.2694740256541799E-2</v>
      </c>
      <c r="V1843">
        <v>119.239998</v>
      </c>
      <c r="W1843">
        <v>91.110000999999997</v>
      </c>
      <c r="X1843">
        <v>-0.123033426299841</v>
      </c>
      <c r="Y1843">
        <v>5.0922850790659495E-4</v>
      </c>
      <c r="Z1843">
        <v>0.89456846770707299</v>
      </c>
      <c r="AA1843">
        <v>7.3533916718426906E-2</v>
      </c>
      <c r="AB1843">
        <v>-0.15280778971106901</v>
      </c>
      <c r="AC1843" t="s">
        <v>256</v>
      </c>
      <c r="AD1843" t="s">
        <v>319</v>
      </c>
      <c r="AE1843" t="s">
        <v>60</v>
      </c>
      <c r="AF1843" t="s">
        <v>61</v>
      </c>
      <c r="AG1843" t="s">
        <v>320</v>
      </c>
      <c r="AH1843" s="45">
        <v>27575</v>
      </c>
      <c r="AI1843">
        <v>19617</v>
      </c>
      <c r="AK1843" t="s">
        <v>302</v>
      </c>
      <c r="AL1843" t="s">
        <v>302</v>
      </c>
      <c r="AM1843" t="s">
        <v>245</v>
      </c>
    </row>
    <row r="1844" spans="1:39" x14ac:dyDescent="0.3">
      <c r="A1844" s="1">
        <v>43594</v>
      </c>
      <c r="B1844" t="s">
        <v>16</v>
      </c>
      <c r="C1844" t="s">
        <v>246</v>
      </c>
      <c r="D1844">
        <v>1100</v>
      </c>
      <c r="E1844">
        <v>11</v>
      </c>
      <c r="F1844">
        <v>111.139999</v>
      </c>
      <c r="G1844">
        <v>112.739998</v>
      </c>
      <c r="H1844">
        <v>110.58000199999999</v>
      </c>
      <c r="I1844">
        <v>112.519997</v>
      </c>
      <c r="J1844">
        <v>111.728996</v>
      </c>
      <c r="K1844">
        <v>12205900</v>
      </c>
      <c r="L1844">
        <v>2.4569999999999999</v>
      </c>
      <c r="M1844">
        <v>-7.99571093677769E-4</v>
      </c>
      <c r="N1844">
        <v>-2.5360077675713601E-2</v>
      </c>
      <c r="O1844">
        <v>6.2999205164961394E-2</v>
      </c>
      <c r="P1844">
        <v>0.10206239544649701</v>
      </c>
      <c r="Q1844">
        <v>4.1799670873921502E-2</v>
      </c>
      <c r="R1844">
        <v>8.49274183192022E-3</v>
      </c>
      <c r="S1844">
        <v>1.36561023194882E-2</v>
      </c>
      <c r="T1844">
        <v>1.2279749599497E-2</v>
      </c>
      <c r="U1844">
        <v>1.2759895449987501E-2</v>
      </c>
      <c r="V1844">
        <v>119.239998</v>
      </c>
      <c r="W1844">
        <v>91.110000999999997</v>
      </c>
      <c r="X1844">
        <v>-0.123033426299841</v>
      </c>
      <c r="Y1844">
        <v>-3.0259986019249502E-3</v>
      </c>
      <c r="Z1844">
        <v>0.91270993853156601</v>
      </c>
      <c r="AA1844">
        <v>0.12833375150916801</v>
      </c>
      <c r="AB1844">
        <v>0.36477342832118598</v>
      </c>
      <c r="AC1844" t="s">
        <v>256</v>
      </c>
      <c r="AD1844" t="s">
        <v>319</v>
      </c>
      <c r="AE1844" t="s">
        <v>60</v>
      </c>
      <c r="AF1844" t="s">
        <v>61</v>
      </c>
      <c r="AG1844" t="s">
        <v>320</v>
      </c>
      <c r="AH1844" s="45">
        <v>27575</v>
      </c>
      <c r="AI1844">
        <v>19617</v>
      </c>
      <c r="AK1844" t="s">
        <v>302</v>
      </c>
      <c r="AL1844" t="s">
        <v>302</v>
      </c>
      <c r="AM1844" t="s">
        <v>245</v>
      </c>
    </row>
    <row r="1845" spans="1:39" x14ac:dyDescent="0.3">
      <c r="A1845" s="1">
        <v>43643</v>
      </c>
      <c r="B1845" t="s">
        <v>16</v>
      </c>
      <c r="C1845" t="s">
        <v>239</v>
      </c>
      <c r="D1845">
        <v>1700</v>
      </c>
      <c r="E1845">
        <v>11</v>
      </c>
      <c r="F1845">
        <v>108.839996</v>
      </c>
      <c r="G1845">
        <v>109.550003</v>
      </c>
      <c r="H1845">
        <v>108.44000200000001</v>
      </c>
      <c r="I1845">
        <v>108.839996</v>
      </c>
      <c r="J1845">
        <v>108.07486</v>
      </c>
      <c r="K1845">
        <v>10906600</v>
      </c>
      <c r="L1845">
        <v>2.0049999999999999</v>
      </c>
      <c r="M1845">
        <v>3.3130041546123399E-3</v>
      </c>
      <c r="N1845">
        <v>-1.2327348238699701E-2</v>
      </c>
      <c r="O1845">
        <v>2.94441299025327E-3</v>
      </c>
      <c r="P1845">
        <v>8.5256475272975807E-2</v>
      </c>
      <c r="Q1845">
        <v>6.5361570970902894E-2</v>
      </c>
      <c r="R1845">
        <v>6.92659954299808E-3</v>
      </c>
      <c r="S1845">
        <v>1.0021213021169199E-2</v>
      </c>
      <c r="T1845">
        <v>1.2107827420049899E-2</v>
      </c>
      <c r="U1845">
        <v>1.25315118676527E-2</v>
      </c>
      <c r="V1845">
        <v>119.239998</v>
      </c>
      <c r="W1845">
        <v>91.110000999999997</v>
      </c>
      <c r="X1845">
        <v>-9.7455769527301103E-2</v>
      </c>
      <c r="Y1845">
        <v>3.81588593721357E-3</v>
      </c>
      <c r="Z1845">
        <v>0.885832575336571</v>
      </c>
      <c r="AA1845">
        <v>0.385246582662221</v>
      </c>
      <c r="AB1845">
        <v>0.26750975012761902</v>
      </c>
      <c r="AC1845" t="s">
        <v>256</v>
      </c>
      <c r="AD1845" t="s">
        <v>319</v>
      </c>
      <c r="AE1845" t="s">
        <v>60</v>
      </c>
      <c r="AF1845" t="s">
        <v>61</v>
      </c>
      <c r="AG1845" t="s">
        <v>320</v>
      </c>
      <c r="AH1845" s="45">
        <v>27575</v>
      </c>
      <c r="AI1845">
        <v>19617</v>
      </c>
      <c r="AK1845" t="s">
        <v>302</v>
      </c>
      <c r="AL1845" t="s">
        <v>302</v>
      </c>
      <c r="AM1845" t="s">
        <v>245</v>
      </c>
    </row>
    <row r="1846" spans="1:39" x14ac:dyDescent="0.3">
      <c r="A1846" s="1">
        <v>43570</v>
      </c>
      <c r="B1846" t="s">
        <v>16</v>
      </c>
      <c r="C1846" t="s">
        <v>246</v>
      </c>
      <c r="D1846">
        <v>1100</v>
      </c>
      <c r="E1846">
        <v>12</v>
      </c>
      <c r="F1846">
        <v>110.919997999999</v>
      </c>
      <c r="G1846">
        <v>111</v>
      </c>
      <c r="H1846">
        <v>109.120003</v>
      </c>
      <c r="I1846">
        <v>109.94000200000001</v>
      </c>
      <c r="J1846">
        <v>109.167137</v>
      </c>
      <c r="K1846">
        <v>15163800</v>
      </c>
      <c r="L1846">
        <v>2.5529999999999999</v>
      </c>
      <c r="M1846">
        <v>-1.1485524602434599E-2</v>
      </c>
      <c r="N1846">
        <v>3.9803019389219298E-2</v>
      </c>
      <c r="O1846">
        <v>5.0364384682532598E-2</v>
      </c>
      <c r="P1846">
        <v>9.3031181806642702E-2</v>
      </c>
      <c r="Q1846">
        <v>2.4839686664755799E-2</v>
      </c>
      <c r="R1846">
        <v>2.2691714060594E-2</v>
      </c>
      <c r="S1846">
        <v>1.6430676469164001E-2</v>
      </c>
      <c r="T1846">
        <v>1.18335388687457E-2</v>
      </c>
      <c r="U1846">
        <v>1.2677976707606099E-2</v>
      </c>
      <c r="V1846">
        <v>119.239998</v>
      </c>
      <c r="W1846">
        <v>91.110000999999997</v>
      </c>
      <c r="X1846">
        <v>-0.123033426299841</v>
      </c>
      <c r="Y1846">
        <v>-6.2956724975841202E-4</v>
      </c>
      <c r="Z1846">
        <v>0.89180650964811403</v>
      </c>
      <c r="AA1846">
        <v>-4.9485983991623596E-3</v>
      </c>
      <c r="AB1846">
        <v>-0.236323260923575</v>
      </c>
      <c r="AC1846" t="s">
        <v>257</v>
      </c>
      <c r="AD1846" t="s">
        <v>319</v>
      </c>
      <c r="AE1846" t="s">
        <v>60</v>
      </c>
      <c r="AF1846" t="s">
        <v>61</v>
      </c>
      <c r="AG1846" t="s">
        <v>320</v>
      </c>
      <c r="AH1846" s="45">
        <v>27575</v>
      </c>
      <c r="AI1846">
        <v>19617</v>
      </c>
      <c r="AK1846" t="s">
        <v>302</v>
      </c>
      <c r="AL1846" t="s">
        <v>302</v>
      </c>
      <c r="AM1846" t="s">
        <v>245</v>
      </c>
    </row>
    <row r="1847" spans="1:39" x14ac:dyDescent="0.3">
      <c r="A1847" s="1">
        <v>43635</v>
      </c>
      <c r="B1847" t="s">
        <v>16</v>
      </c>
      <c r="C1847" t="s">
        <v>239</v>
      </c>
      <c r="D1847">
        <v>800</v>
      </c>
      <c r="E1847">
        <v>12</v>
      </c>
      <c r="F1847">
        <v>110.82</v>
      </c>
      <c r="G1847">
        <v>111.589996</v>
      </c>
      <c r="H1847">
        <v>109.699997</v>
      </c>
      <c r="I1847">
        <v>109.910004</v>
      </c>
      <c r="J1847">
        <v>109.13735200000001</v>
      </c>
      <c r="K1847">
        <v>13126500</v>
      </c>
      <c r="L1847">
        <v>2.0289999999999999</v>
      </c>
      <c r="M1847">
        <v>-7.2522194505862201E-3</v>
      </c>
      <c r="N1847">
        <v>5.8400769028702504E-3</v>
      </c>
      <c r="O1847">
        <v>-7.7940272488302501E-3</v>
      </c>
      <c r="P1847">
        <v>5.7906288882954599E-2</v>
      </c>
      <c r="Q1847">
        <v>4.3974338606433301E-2</v>
      </c>
      <c r="R1847">
        <v>8.2461462847151501E-3</v>
      </c>
      <c r="S1847">
        <v>1.11125331593863E-2</v>
      </c>
      <c r="T1847">
        <v>1.29677324396654E-2</v>
      </c>
      <c r="U1847">
        <v>1.25586272301355E-2</v>
      </c>
      <c r="V1847">
        <v>119.239998</v>
      </c>
      <c r="W1847">
        <v>91.110000999999997</v>
      </c>
      <c r="X1847">
        <v>-9.7455769527301103E-2</v>
      </c>
      <c r="Y1847">
        <v>2.98071681438073E-3</v>
      </c>
      <c r="Z1847">
        <v>0.883409716476106</v>
      </c>
      <c r="AA1847">
        <v>0.19776896978824701</v>
      </c>
      <c r="AB1847">
        <v>0.136674076066055</v>
      </c>
      <c r="AC1847" t="s">
        <v>257</v>
      </c>
      <c r="AD1847" t="s">
        <v>319</v>
      </c>
      <c r="AE1847" t="s">
        <v>60</v>
      </c>
      <c r="AF1847" t="s">
        <v>61</v>
      </c>
      <c r="AG1847" t="s">
        <v>320</v>
      </c>
      <c r="AH1847" s="45">
        <v>27575</v>
      </c>
      <c r="AI1847">
        <v>19617</v>
      </c>
      <c r="AK1847" t="s">
        <v>302</v>
      </c>
      <c r="AL1847" t="s">
        <v>302</v>
      </c>
      <c r="AM1847" t="s">
        <v>245</v>
      </c>
    </row>
    <row r="1848" spans="1:39" x14ac:dyDescent="0.3">
      <c r="A1848" s="1">
        <v>43637</v>
      </c>
      <c r="B1848" t="s">
        <v>16</v>
      </c>
      <c r="C1848" t="s">
        <v>239</v>
      </c>
      <c r="D1848">
        <v>700</v>
      </c>
      <c r="E1848">
        <v>12</v>
      </c>
      <c r="F1848">
        <v>110.19000200000001</v>
      </c>
      <c r="G1848">
        <v>111.669997999999</v>
      </c>
      <c r="H1848">
        <v>109.089996</v>
      </c>
      <c r="I1848">
        <v>109.44000200000001</v>
      </c>
      <c r="J1848">
        <v>108.670654</v>
      </c>
      <c r="K1848">
        <v>27089500</v>
      </c>
      <c r="L1848">
        <v>2.0680000000000001</v>
      </c>
      <c r="M1848">
        <v>-6.8296981178903003E-3</v>
      </c>
      <c r="N1848">
        <v>-3.4661285644479799E-3</v>
      </c>
      <c r="O1848">
        <v>-2.0708804763967699E-2</v>
      </c>
      <c r="P1848">
        <v>0.10023191085131999</v>
      </c>
      <c r="Q1848">
        <v>4.5622450639835402E-2</v>
      </c>
      <c r="R1848">
        <v>8.9011878382688602E-3</v>
      </c>
      <c r="S1848">
        <v>1.11071859107121E-2</v>
      </c>
      <c r="T1848">
        <v>1.2166393210805201E-2</v>
      </c>
      <c r="U1848">
        <v>1.25615473945379E-2</v>
      </c>
      <c r="V1848">
        <v>119.239998</v>
      </c>
      <c r="W1848">
        <v>91.110000999999997</v>
      </c>
      <c r="X1848">
        <v>-9.7455769527301103E-2</v>
      </c>
      <c r="Y1848">
        <v>-1.26001638019446E-3</v>
      </c>
      <c r="Z1848">
        <v>0.88122718041277004</v>
      </c>
      <c r="AA1848">
        <v>0.20958563841451</v>
      </c>
      <c r="AB1848">
        <v>0.22106833786889701</v>
      </c>
      <c r="AC1848" t="s">
        <v>257</v>
      </c>
      <c r="AD1848" t="s">
        <v>319</v>
      </c>
      <c r="AE1848" t="s">
        <v>60</v>
      </c>
      <c r="AF1848" t="s">
        <v>61</v>
      </c>
      <c r="AG1848" t="s">
        <v>320</v>
      </c>
      <c r="AH1848" s="45">
        <v>27575</v>
      </c>
      <c r="AI1848">
        <v>19617</v>
      </c>
      <c r="AK1848" t="s">
        <v>302</v>
      </c>
      <c r="AL1848" t="s">
        <v>302</v>
      </c>
      <c r="AM1848" t="s">
        <v>245</v>
      </c>
    </row>
    <row r="1849" spans="1:39" x14ac:dyDescent="0.3">
      <c r="A1849" s="1">
        <v>43556</v>
      </c>
      <c r="B1849" t="s">
        <v>16</v>
      </c>
      <c r="C1849" t="s">
        <v>239</v>
      </c>
      <c r="D1849">
        <v>1100</v>
      </c>
      <c r="E1849">
        <v>13</v>
      </c>
      <c r="F1849">
        <v>102.150002</v>
      </c>
      <c r="G1849">
        <v>104.68</v>
      </c>
      <c r="H1849">
        <v>102.120003</v>
      </c>
      <c r="I1849">
        <v>104.639999</v>
      </c>
      <c r="J1849">
        <v>103.11537199999999</v>
      </c>
      <c r="K1849">
        <v>17499300</v>
      </c>
      <c r="L1849">
        <v>2.4969999999999999</v>
      </c>
      <c r="M1849">
        <v>3.3130716620714797E-2</v>
      </c>
      <c r="N1849">
        <v>5.6113399055231598E-2</v>
      </c>
      <c r="O1849">
        <v>2.6793949827740001E-3</v>
      </c>
      <c r="P1849">
        <v>8.5657180263111796E-2</v>
      </c>
      <c r="Q1849">
        <v>-2.41373303170852E-2</v>
      </c>
      <c r="R1849">
        <v>1.35325057715202E-2</v>
      </c>
      <c r="S1849">
        <v>1.3120514788598599E-2</v>
      </c>
      <c r="T1849">
        <v>1.15020753387697E-2</v>
      </c>
      <c r="U1849">
        <v>1.28702149480236E-2</v>
      </c>
      <c r="V1849">
        <v>119.239998</v>
      </c>
      <c r="W1849">
        <v>91.110000999999997</v>
      </c>
      <c r="X1849">
        <v>-0.123033426299841</v>
      </c>
      <c r="Y1849">
        <v>1.1502195497633099E-2</v>
      </c>
      <c r="Z1849">
        <v>0.90643419601418496</v>
      </c>
      <c r="AA1849">
        <v>-0.34999762584137301</v>
      </c>
      <c r="AB1849">
        <v>-0.50024059131431098</v>
      </c>
      <c r="AC1849" t="s">
        <v>258</v>
      </c>
      <c r="AD1849" t="s">
        <v>319</v>
      </c>
      <c r="AE1849" t="s">
        <v>60</v>
      </c>
      <c r="AF1849" t="s">
        <v>61</v>
      </c>
      <c r="AG1849" t="s">
        <v>320</v>
      </c>
      <c r="AH1849" s="45">
        <v>27575</v>
      </c>
      <c r="AI1849">
        <v>19617</v>
      </c>
      <c r="AK1849" t="s">
        <v>302</v>
      </c>
      <c r="AL1849" t="s">
        <v>302</v>
      </c>
      <c r="AM1849" t="s">
        <v>245</v>
      </c>
    </row>
    <row r="1850" spans="1:39" x14ac:dyDescent="0.3">
      <c r="A1850" s="1">
        <v>43559</v>
      </c>
      <c r="B1850" t="s">
        <v>16</v>
      </c>
      <c r="C1850" t="s">
        <v>246</v>
      </c>
      <c r="D1850">
        <v>1400</v>
      </c>
      <c r="E1850">
        <v>13</v>
      </c>
      <c r="F1850">
        <v>104.550003</v>
      </c>
      <c r="G1850">
        <v>105.730003</v>
      </c>
      <c r="H1850">
        <v>104.449997</v>
      </c>
      <c r="I1850">
        <v>105.55999799999999</v>
      </c>
      <c r="J1850">
        <v>104.817924</v>
      </c>
      <c r="K1850">
        <v>11952100</v>
      </c>
      <c r="L1850">
        <v>2.512</v>
      </c>
      <c r="M1850">
        <v>9.6141454499682893E-3</v>
      </c>
      <c r="N1850">
        <v>5.46571279140729E-2</v>
      </c>
      <c r="O1850">
        <v>2.1454245245466901E-2</v>
      </c>
      <c r="P1850">
        <v>9.1057859518779094E-2</v>
      </c>
      <c r="Q1850">
        <v>-1.6993536610470601E-2</v>
      </c>
      <c r="R1850">
        <v>1.2706527625781601E-2</v>
      </c>
      <c r="S1850">
        <v>1.32867864346104E-2</v>
      </c>
      <c r="T1850">
        <v>1.11738059600119E-2</v>
      </c>
      <c r="U1850">
        <v>1.27658614905953E-2</v>
      </c>
      <c r="V1850">
        <v>119.239998</v>
      </c>
      <c r="W1850">
        <v>91.110000999999997</v>
      </c>
      <c r="X1850">
        <v>-0.123033426299841</v>
      </c>
      <c r="Y1850">
        <v>2.0824655091414399E-3</v>
      </c>
      <c r="Z1850">
        <v>0.904592770840141</v>
      </c>
      <c r="AA1850">
        <v>-0.29996162502866203</v>
      </c>
      <c r="AB1850">
        <v>-0.307819013062955</v>
      </c>
      <c r="AC1850" t="s">
        <v>258</v>
      </c>
      <c r="AD1850" t="s">
        <v>319</v>
      </c>
      <c r="AE1850" t="s">
        <v>60</v>
      </c>
      <c r="AF1850" t="s">
        <v>61</v>
      </c>
      <c r="AG1850" t="s">
        <v>320</v>
      </c>
      <c r="AH1850" s="45">
        <v>27575</v>
      </c>
      <c r="AI1850">
        <v>19617</v>
      </c>
      <c r="AK1850" t="s">
        <v>302</v>
      </c>
      <c r="AL1850" t="s">
        <v>302</v>
      </c>
      <c r="AM1850" t="s">
        <v>245</v>
      </c>
    </row>
    <row r="1851" spans="1:39" x14ac:dyDescent="0.3">
      <c r="A1851" s="1">
        <v>43588</v>
      </c>
      <c r="B1851" t="s">
        <v>16</v>
      </c>
      <c r="C1851" t="s">
        <v>246</v>
      </c>
      <c r="D1851">
        <v>1400</v>
      </c>
      <c r="E1851">
        <v>13</v>
      </c>
      <c r="F1851">
        <v>116</v>
      </c>
      <c r="G1851">
        <v>116.68</v>
      </c>
      <c r="H1851">
        <v>115.669997999999</v>
      </c>
      <c r="I1851">
        <v>116.120003</v>
      </c>
      <c r="J1851">
        <v>115.30368799999999</v>
      </c>
      <c r="K1851">
        <v>8185400</v>
      </c>
      <c r="L1851">
        <v>2.5310000000000001</v>
      </c>
      <c r="M1851">
        <v>6.1330746403068202E-3</v>
      </c>
      <c r="N1851">
        <v>1.4311326983751701E-2</v>
      </c>
      <c r="O1851">
        <v>0.106954113128003</v>
      </c>
      <c r="P1851">
        <v>0.119010488372864</v>
      </c>
      <c r="Q1851">
        <v>0.101342834251666</v>
      </c>
      <c r="R1851">
        <v>8.1517102339914594E-3</v>
      </c>
      <c r="S1851">
        <v>1.25539231036746E-2</v>
      </c>
      <c r="T1851">
        <v>1.2126154776869799E-2</v>
      </c>
      <c r="U1851">
        <v>1.27659973240319E-2</v>
      </c>
      <c r="V1851">
        <v>119.239998</v>
      </c>
      <c r="W1851">
        <v>91.110000999999997</v>
      </c>
      <c r="X1851">
        <v>-0.123033426299841</v>
      </c>
      <c r="Y1851">
        <v>9.5921274614703799E-3</v>
      </c>
      <c r="Z1851">
        <v>0.91123998255779604</v>
      </c>
      <c r="AA1851">
        <v>0.56167287995953696</v>
      </c>
      <c r="AB1851">
        <v>0.46481438934205699</v>
      </c>
      <c r="AC1851" t="s">
        <v>258</v>
      </c>
      <c r="AD1851" t="s">
        <v>319</v>
      </c>
      <c r="AE1851" t="s">
        <v>60</v>
      </c>
      <c r="AF1851" t="s">
        <v>61</v>
      </c>
      <c r="AG1851" t="s">
        <v>320</v>
      </c>
      <c r="AH1851" s="45">
        <v>27575</v>
      </c>
      <c r="AI1851">
        <v>19617</v>
      </c>
      <c r="AK1851" t="s">
        <v>302</v>
      </c>
      <c r="AL1851" t="s">
        <v>302</v>
      </c>
      <c r="AM1851" t="s">
        <v>245</v>
      </c>
    </row>
    <row r="1852" spans="1:39" x14ac:dyDescent="0.3">
      <c r="A1852" s="1">
        <v>43602</v>
      </c>
      <c r="B1852" t="s">
        <v>16</v>
      </c>
      <c r="C1852" t="s">
        <v>246</v>
      </c>
      <c r="D1852">
        <v>800</v>
      </c>
      <c r="E1852">
        <v>13</v>
      </c>
      <c r="F1852">
        <v>110</v>
      </c>
      <c r="G1852">
        <v>111.75</v>
      </c>
      <c r="H1852">
        <v>109.83000199999999</v>
      </c>
      <c r="I1852">
        <v>110.769997</v>
      </c>
      <c r="J1852">
        <v>109.99129499999999</v>
      </c>
      <c r="K1852">
        <v>9570100</v>
      </c>
      <c r="L1852">
        <v>2.3929999999999998</v>
      </c>
      <c r="M1852">
        <v>-4.8631686661459103E-3</v>
      </c>
      <c r="N1852">
        <v>-1.5586190362611E-2</v>
      </c>
      <c r="O1852">
        <v>-2.9747341207887299E-3</v>
      </c>
      <c r="P1852">
        <v>5.5893910855677298E-2</v>
      </c>
      <c r="Q1852">
        <v>5.1726908917293099E-3</v>
      </c>
      <c r="R1852">
        <v>1.5613795743104199E-2</v>
      </c>
      <c r="S1852">
        <v>1.1198118564258499E-2</v>
      </c>
      <c r="T1852">
        <v>1.21207822700508E-2</v>
      </c>
      <c r="U1852">
        <v>1.2826068287332701E-2</v>
      </c>
      <c r="V1852">
        <v>119.239998</v>
      </c>
      <c r="W1852">
        <v>91.110000999999997</v>
      </c>
      <c r="X1852">
        <v>-9.7455769527301103E-2</v>
      </c>
      <c r="Y1852">
        <v>-5.8544371529206298E-3</v>
      </c>
      <c r="Z1852">
        <v>0.91250926331608495</v>
      </c>
      <c r="AA1852">
        <v>-0.142176502107352</v>
      </c>
      <c r="AB1852">
        <v>-0.193171333100396</v>
      </c>
      <c r="AC1852" t="s">
        <v>258</v>
      </c>
      <c r="AD1852" t="s">
        <v>319</v>
      </c>
      <c r="AE1852" t="s">
        <v>60</v>
      </c>
      <c r="AF1852" t="s">
        <v>61</v>
      </c>
      <c r="AG1852" t="s">
        <v>320</v>
      </c>
      <c r="AH1852" s="45">
        <v>27575</v>
      </c>
      <c r="AI1852">
        <v>19617</v>
      </c>
      <c r="AK1852" t="s">
        <v>302</v>
      </c>
      <c r="AL1852" t="s">
        <v>302</v>
      </c>
      <c r="AM1852" t="s">
        <v>245</v>
      </c>
    </row>
    <row r="1853" spans="1:39" x14ac:dyDescent="0.3">
      <c r="A1853" s="1">
        <v>43607</v>
      </c>
      <c r="B1853" t="s">
        <v>16</v>
      </c>
      <c r="C1853" t="s">
        <v>239</v>
      </c>
      <c r="D1853">
        <v>1700</v>
      </c>
      <c r="E1853">
        <v>13</v>
      </c>
      <c r="F1853">
        <v>111.400002</v>
      </c>
      <c r="G1853">
        <v>111.790001</v>
      </c>
      <c r="H1853">
        <v>110.75</v>
      </c>
      <c r="I1853">
        <v>110.82</v>
      </c>
      <c r="J1853">
        <v>110.040947</v>
      </c>
      <c r="K1853">
        <v>7918900</v>
      </c>
      <c r="L1853">
        <v>2.3929999999999998</v>
      </c>
      <c r="M1853">
        <v>-8.1780480601073395E-3</v>
      </c>
      <c r="N1853">
        <v>8.3363608273302903E-3</v>
      </c>
      <c r="O1853">
        <v>-2.4776199488506599E-2</v>
      </c>
      <c r="P1853">
        <v>5.7103377553274E-2</v>
      </c>
      <c r="Q1853">
        <v>1.61788090248139E-2</v>
      </c>
      <c r="R1853">
        <v>8.3371149632999308E-3</v>
      </c>
      <c r="S1853">
        <v>9.3842821627226798E-3</v>
      </c>
      <c r="T1853">
        <v>1.21629725224235E-2</v>
      </c>
      <c r="U1853">
        <v>1.2786138092272401E-2</v>
      </c>
      <c r="V1853">
        <v>119.239998</v>
      </c>
      <c r="W1853">
        <v>91.110000999999997</v>
      </c>
      <c r="X1853">
        <v>-9.7455769527301103E-2</v>
      </c>
      <c r="Y1853">
        <v>-2.8283920525026501E-3</v>
      </c>
      <c r="Z1853">
        <v>0.90562932719788403</v>
      </c>
      <c r="AA1853">
        <v>-5.9562299975792703E-2</v>
      </c>
      <c r="AB1853">
        <v>-5.91138299443063E-2</v>
      </c>
      <c r="AC1853" t="s">
        <v>258</v>
      </c>
      <c r="AD1853" t="s">
        <v>319</v>
      </c>
      <c r="AE1853" t="s">
        <v>60</v>
      </c>
      <c r="AF1853" t="s">
        <v>61</v>
      </c>
      <c r="AG1853" t="s">
        <v>320</v>
      </c>
      <c r="AH1853" s="45">
        <v>27575</v>
      </c>
      <c r="AI1853">
        <v>19617</v>
      </c>
      <c r="AK1853" t="s">
        <v>302</v>
      </c>
      <c r="AL1853" t="s">
        <v>302</v>
      </c>
      <c r="AM1853" t="s">
        <v>245</v>
      </c>
    </row>
    <row r="1854" spans="1:39" x14ac:dyDescent="0.3">
      <c r="A1854" s="1">
        <v>43613</v>
      </c>
      <c r="B1854" t="s">
        <v>16</v>
      </c>
      <c r="C1854" t="s">
        <v>246</v>
      </c>
      <c r="D1854">
        <v>1300</v>
      </c>
      <c r="E1854">
        <v>13</v>
      </c>
      <c r="F1854">
        <v>109.199997</v>
      </c>
      <c r="G1854">
        <v>109.83000199999999</v>
      </c>
      <c r="H1854">
        <v>108.44000200000001</v>
      </c>
      <c r="I1854">
        <v>108.519997</v>
      </c>
      <c r="J1854">
        <v>107.75711099999999</v>
      </c>
      <c r="K1854">
        <v>11665500</v>
      </c>
      <c r="L1854">
        <v>2.2679999999999998</v>
      </c>
      <c r="M1854">
        <v>-1.09060846972962E-2</v>
      </c>
      <c r="N1854">
        <v>-2.5743966761460201E-2</v>
      </c>
      <c r="O1854">
        <v>-4.5837081709468298E-2</v>
      </c>
      <c r="P1854">
        <v>3.78387164781065E-2</v>
      </c>
      <c r="Q1854">
        <v>3.4431417704649599E-3</v>
      </c>
      <c r="R1854">
        <v>1.17861912673493E-2</v>
      </c>
      <c r="S1854">
        <v>1.0661211909073201E-2</v>
      </c>
      <c r="T1854">
        <v>1.24587129641085E-2</v>
      </c>
      <c r="U1854">
        <v>1.28489575315515E-2</v>
      </c>
      <c r="V1854">
        <v>119.239998</v>
      </c>
      <c r="W1854">
        <v>91.110000999999997</v>
      </c>
      <c r="X1854">
        <v>-9.7455769527301103E-2</v>
      </c>
      <c r="Y1854">
        <v>-8.4109499934704197E-3</v>
      </c>
      <c r="Z1854">
        <v>0.91355378779656704</v>
      </c>
      <c r="AA1854">
        <v>-0.14961506882127701</v>
      </c>
      <c r="AB1854">
        <v>-0.11187222239655099</v>
      </c>
      <c r="AC1854" t="s">
        <v>258</v>
      </c>
      <c r="AD1854" t="s">
        <v>319</v>
      </c>
      <c r="AE1854" t="s">
        <v>60</v>
      </c>
      <c r="AF1854" t="s">
        <v>61</v>
      </c>
      <c r="AG1854" t="s">
        <v>320</v>
      </c>
      <c r="AH1854" s="45">
        <v>27575</v>
      </c>
      <c r="AI1854">
        <v>19617</v>
      </c>
      <c r="AK1854" t="s">
        <v>302</v>
      </c>
      <c r="AL1854" t="s">
        <v>302</v>
      </c>
      <c r="AM1854" t="s">
        <v>245</v>
      </c>
    </row>
    <row r="1855" spans="1:39" x14ac:dyDescent="0.3">
      <c r="A1855" s="1">
        <v>43622</v>
      </c>
      <c r="B1855" t="s">
        <v>16</v>
      </c>
      <c r="C1855" t="s">
        <v>246</v>
      </c>
      <c r="D1855">
        <v>1200</v>
      </c>
      <c r="E1855">
        <v>13</v>
      </c>
      <c r="F1855">
        <v>110.150002</v>
      </c>
      <c r="G1855">
        <v>110.870003</v>
      </c>
      <c r="H1855">
        <v>108.93</v>
      </c>
      <c r="I1855">
        <v>110.370003</v>
      </c>
      <c r="J1855">
        <v>109.594115999999</v>
      </c>
      <c r="K1855">
        <v>8726700</v>
      </c>
      <c r="L1855">
        <v>2.1240000000000001</v>
      </c>
      <c r="M1855">
        <v>2.17692796357898E-3</v>
      </c>
      <c r="N1855">
        <v>3.0448968444274201E-2</v>
      </c>
      <c r="O1855">
        <v>-4.1876028294978801E-2</v>
      </c>
      <c r="P1855">
        <v>7.7023415772999496E-2</v>
      </c>
      <c r="Q1855">
        <v>5.1298646206668803E-2</v>
      </c>
      <c r="R1855">
        <v>1.4845172474678E-2</v>
      </c>
      <c r="S1855">
        <v>1.2248248787687901E-2</v>
      </c>
      <c r="T1855">
        <v>1.30816214812833E-2</v>
      </c>
      <c r="U1855">
        <v>1.2595611516604601E-2</v>
      </c>
      <c r="V1855">
        <v>119.239998</v>
      </c>
      <c r="W1855">
        <v>91.110000999999997</v>
      </c>
      <c r="X1855">
        <v>-9.7455769527301103E-2</v>
      </c>
      <c r="Y1855">
        <v>6.1168407152111899E-3</v>
      </c>
      <c r="Z1855">
        <v>0.89201032989168705</v>
      </c>
      <c r="AA1855">
        <v>0.24096719534545899</v>
      </c>
      <c r="AB1855">
        <v>9.3002079497733897E-2</v>
      </c>
      <c r="AC1855" t="s">
        <v>258</v>
      </c>
      <c r="AD1855" t="s">
        <v>319</v>
      </c>
      <c r="AE1855" t="s">
        <v>60</v>
      </c>
      <c r="AF1855" t="s">
        <v>61</v>
      </c>
      <c r="AG1855" t="s">
        <v>320</v>
      </c>
      <c r="AH1855" s="45">
        <v>27575</v>
      </c>
      <c r="AI1855">
        <v>19617</v>
      </c>
      <c r="AK1855" t="s">
        <v>302</v>
      </c>
      <c r="AL1855" t="s">
        <v>302</v>
      </c>
      <c r="AM1855" t="s">
        <v>245</v>
      </c>
    </row>
    <row r="1856" spans="1:39" x14ac:dyDescent="0.3">
      <c r="A1856" s="1">
        <v>43629</v>
      </c>
      <c r="B1856" t="s">
        <v>16</v>
      </c>
      <c r="C1856" t="s">
        <v>239</v>
      </c>
      <c r="D1856">
        <v>1100</v>
      </c>
      <c r="E1856">
        <v>13</v>
      </c>
      <c r="F1856">
        <v>109.459999</v>
      </c>
      <c r="G1856">
        <v>110.160004</v>
      </c>
      <c r="H1856">
        <v>109.050003</v>
      </c>
      <c r="I1856">
        <v>109.540001</v>
      </c>
      <c r="J1856">
        <v>108.769943</v>
      </c>
      <c r="K1856">
        <v>8406900</v>
      </c>
      <c r="L1856">
        <v>2.0910000000000002</v>
      </c>
      <c r="M1856">
        <v>2.4679149184340101E-3</v>
      </c>
      <c r="N1856">
        <v>-7.5486498773102697E-3</v>
      </c>
      <c r="O1856">
        <v>8.2198016059810398E-4</v>
      </c>
      <c r="P1856">
        <v>4.6719346951736199E-2</v>
      </c>
      <c r="Q1856">
        <v>2.2192368162152799E-2</v>
      </c>
      <c r="R1856">
        <v>1.0070578254996999E-2</v>
      </c>
      <c r="S1856">
        <v>1.1098398377288699E-2</v>
      </c>
      <c r="T1856">
        <v>1.3208730236551501E-2</v>
      </c>
      <c r="U1856">
        <v>1.2568449069059099E-2</v>
      </c>
      <c r="V1856">
        <v>119.239998</v>
      </c>
      <c r="W1856">
        <v>91.110000999999997</v>
      </c>
      <c r="X1856">
        <v>-9.7455769527301103E-2</v>
      </c>
      <c r="Y1856">
        <v>4.0890106107655602E-3</v>
      </c>
      <c r="Z1856">
        <v>0.880407084338094</v>
      </c>
      <c r="AA1856">
        <v>1.05467789520702E-2</v>
      </c>
      <c r="AB1856">
        <v>-7.1148162050160202E-3</v>
      </c>
      <c r="AC1856" t="s">
        <v>258</v>
      </c>
      <c r="AD1856" t="s">
        <v>319</v>
      </c>
      <c r="AE1856" t="s">
        <v>60</v>
      </c>
      <c r="AF1856" t="s">
        <v>61</v>
      </c>
      <c r="AG1856" t="s">
        <v>320</v>
      </c>
      <c r="AH1856" s="45">
        <v>27575</v>
      </c>
      <c r="AI1856">
        <v>19617</v>
      </c>
      <c r="AK1856" t="s">
        <v>302</v>
      </c>
      <c r="AL1856" t="s">
        <v>302</v>
      </c>
      <c r="AM1856" t="s">
        <v>245</v>
      </c>
    </row>
    <row r="1857" spans="1:39" x14ac:dyDescent="0.3">
      <c r="A1857" s="1">
        <v>43581</v>
      </c>
      <c r="B1857" t="s">
        <v>16</v>
      </c>
      <c r="C1857" t="s">
        <v>246</v>
      </c>
      <c r="D1857">
        <v>1600</v>
      </c>
      <c r="E1857">
        <v>14</v>
      </c>
      <c r="F1857">
        <v>113.949997</v>
      </c>
      <c r="G1857">
        <v>114.58000199999999</v>
      </c>
      <c r="H1857">
        <v>113.599998</v>
      </c>
      <c r="I1857">
        <v>114.470001</v>
      </c>
      <c r="J1857">
        <v>113.665291</v>
      </c>
      <c r="K1857">
        <v>7889300</v>
      </c>
      <c r="L1857">
        <v>2.5049999999999999</v>
      </c>
      <c r="M1857">
        <v>7.5412820275169799E-3</v>
      </c>
      <c r="N1857">
        <v>8.8624916447518493E-3</v>
      </c>
      <c r="O1857">
        <v>0.143565644612835</v>
      </c>
      <c r="P1857">
        <v>0.109427267583955</v>
      </c>
      <c r="Q1857">
        <v>6.8032145755227896E-2</v>
      </c>
      <c r="R1857">
        <v>3.4377875239982101E-3</v>
      </c>
      <c r="S1857">
        <v>1.3578313152427799E-2</v>
      </c>
      <c r="T1857">
        <v>1.2028308468542699E-2</v>
      </c>
      <c r="U1857">
        <v>1.27429771181583E-2</v>
      </c>
      <c r="V1857">
        <v>119.239998</v>
      </c>
      <c r="W1857">
        <v>91.110000999999997</v>
      </c>
      <c r="X1857">
        <v>-0.123033426299841</v>
      </c>
      <c r="Y1857">
        <v>4.6743503443647796E-3</v>
      </c>
      <c r="Z1857">
        <v>0.90766521626067298</v>
      </c>
      <c r="AA1857">
        <v>0.314426433897941</v>
      </c>
      <c r="AB1857">
        <v>0.20707393710452199</v>
      </c>
      <c r="AC1857" t="s">
        <v>259</v>
      </c>
      <c r="AD1857" t="s">
        <v>319</v>
      </c>
      <c r="AE1857" t="s">
        <v>60</v>
      </c>
      <c r="AF1857" t="s">
        <v>61</v>
      </c>
      <c r="AG1857" t="s">
        <v>320</v>
      </c>
      <c r="AH1857" s="45">
        <v>27575</v>
      </c>
      <c r="AI1857">
        <v>19617</v>
      </c>
      <c r="AK1857" t="s">
        <v>302</v>
      </c>
      <c r="AL1857" t="s">
        <v>302</v>
      </c>
      <c r="AM1857" t="s">
        <v>245</v>
      </c>
    </row>
    <row r="1858" spans="1:39" x14ac:dyDescent="0.3">
      <c r="A1858" s="1">
        <v>43587</v>
      </c>
      <c r="B1858" t="s">
        <v>16</v>
      </c>
      <c r="C1858" t="s">
        <v>239</v>
      </c>
      <c r="D1858">
        <v>1100</v>
      </c>
      <c r="E1858">
        <v>14</v>
      </c>
      <c r="F1858">
        <v>115.169997999999</v>
      </c>
      <c r="G1858">
        <v>115.779999</v>
      </c>
      <c r="H1858">
        <v>114.58000199999999</v>
      </c>
      <c r="I1858">
        <v>115.410004</v>
      </c>
      <c r="J1858">
        <v>114.598686</v>
      </c>
      <c r="K1858">
        <v>8613300</v>
      </c>
      <c r="L1858">
        <v>2.552</v>
      </c>
      <c r="M1858">
        <v>2.16856120429142E-3</v>
      </c>
      <c r="N1858">
        <v>1.57195343709618E-2</v>
      </c>
      <c r="O1858">
        <v>0.10558786037425701</v>
      </c>
      <c r="P1858">
        <v>0.116542135894942</v>
      </c>
      <c r="Q1858">
        <v>8.7272342159367994E-2</v>
      </c>
      <c r="R1858">
        <v>8.3156465904646003E-3</v>
      </c>
      <c r="S1858">
        <v>1.25507124512543E-2</v>
      </c>
      <c r="T1858">
        <v>1.2116204573240599E-2</v>
      </c>
      <c r="U1858">
        <v>1.2771601025372101E-2</v>
      </c>
      <c r="V1858">
        <v>119.239998</v>
      </c>
      <c r="W1858">
        <v>91.110000999999997</v>
      </c>
      <c r="X1858">
        <v>-0.123033426299841</v>
      </c>
      <c r="Y1858">
        <v>-2.1262443276895502E-3</v>
      </c>
      <c r="Z1858">
        <v>0.91278801062273296</v>
      </c>
      <c r="AA1858">
        <v>0.45525757380534998</v>
      </c>
      <c r="AB1858">
        <v>0.41536510012973799</v>
      </c>
      <c r="AC1858" t="s">
        <v>259</v>
      </c>
      <c r="AD1858" t="s">
        <v>319</v>
      </c>
      <c r="AE1858" t="s">
        <v>60</v>
      </c>
      <c r="AF1858" t="s">
        <v>61</v>
      </c>
      <c r="AG1858" t="s">
        <v>320</v>
      </c>
      <c r="AH1858" s="45">
        <v>27575</v>
      </c>
      <c r="AI1858">
        <v>19617</v>
      </c>
      <c r="AK1858" t="s">
        <v>302</v>
      </c>
      <c r="AL1858" t="s">
        <v>302</v>
      </c>
      <c r="AM1858" t="s">
        <v>245</v>
      </c>
    </row>
    <row r="1859" spans="1:39" x14ac:dyDescent="0.3">
      <c r="A1859" s="1">
        <v>43591</v>
      </c>
      <c r="B1859" t="s">
        <v>16</v>
      </c>
      <c r="C1859" t="s">
        <v>246</v>
      </c>
      <c r="D1859">
        <v>1500</v>
      </c>
      <c r="E1859">
        <v>14</v>
      </c>
      <c r="F1859">
        <v>114.18</v>
      </c>
      <c r="G1859">
        <v>115.470001</v>
      </c>
      <c r="H1859">
        <v>113.720001</v>
      </c>
      <c r="I1859">
        <v>115.089996</v>
      </c>
      <c r="J1859">
        <v>114.28093</v>
      </c>
      <c r="K1859">
        <v>9387000</v>
      </c>
      <c r="L1859">
        <v>2.5</v>
      </c>
      <c r="M1859">
        <v>-8.9096976502700403E-3</v>
      </c>
      <c r="N1859">
        <v>-8.9096976502700403E-3</v>
      </c>
      <c r="O1859">
        <v>9.6049072889084597E-2</v>
      </c>
      <c r="P1859">
        <v>0.10654531682698599</v>
      </c>
      <c r="Q1859">
        <v>9.8753936148514201E-2</v>
      </c>
      <c r="R1859">
        <v>6.43149330837205E-3</v>
      </c>
      <c r="S1859">
        <v>1.28834470597493E-2</v>
      </c>
      <c r="T1859">
        <v>1.2199996561770499E-2</v>
      </c>
      <c r="U1859">
        <v>1.2772469223670899E-2</v>
      </c>
      <c r="V1859">
        <v>119.239998</v>
      </c>
      <c r="W1859">
        <v>91.110000999999997</v>
      </c>
      <c r="X1859">
        <v>-0.123033426299841</v>
      </c>
      <c r="Y1859">
        <v>-4.4810132310555703E-3</v>
      </c>
      <c r="Z1859">
        <v>0.91179189762325097</v>
      </c>
      <c r="AA1859">
        <v>0.545768163048582</v>
      </c>
      <c r="AB1859">
        <v>0.49191291993035102</v>
      </c>
      <c r="AC1859" t="s">
        <v>259</v>
      </c>
      <c r="AD1859" t="s">
        <v>319</v>
      </c>
      <c r="AE1859" t="s">
        <v>60</v>
      </c>
      <c r="AF1859" t="s">
        <v>61</v>
      </c>
      <c r="AG1859" t="s">
        <v>320</v>
      </c>
      <c r="AH1859" s="45">
        <v>27575</v>
      </c>
      <c r="AI1859">
        <v>19617</v>
      </c>
      <c r="AK1859" t="s">
        <v>302</v>
      </c>
      <c r="AL1859" t="s">
        <v>302</v>
      </c>
      <c r="AM1859" t="s">
        <v>245</v>
      </c>
    </row>
    <row r="1860" spans="1:39" x14ac:dyDescent="0.3">
      <c r="A1860" s="1">
        <v>43602</v>
      </c>
      <c r="B1860" t="s">
        <v>16</v>
      </c>
      <c r="C1860" t="s">
        <v>239</v>
      </c>
      <c r="D1860">
        <v>1600</v>
      </c>
      <c r="E1860">
        <v>14</v>
      </c>
      <c r="F1860">
        <v>110</v>
      </c>
      <c r="G1860">
        <v>111.75</v>
      </c>
      <c r="H1860">
        <v>109.83000199999999</v>
      </c>
      <c r="I1860">
        <v>110.769997</v>
      </c>
      <c r="J1860">
        <v>109.99129499999999</v>
      </c>
      <c r="K1860">
        <v>9570100</v>
      </c>
      <c r="L1860">
        <v>2.3929999999999998</v>
      </c>
      <c r="M1860">
        <v>-4.8631686661459103E-3</v>
      </c>
      <c r="N1860">
        <v>-1.5586190362611E-2</v>
      </c>
      <c r="O1860">
        <v>-2.9747341207887299E-3</v>
      </c>
      <c r="P1860">
        <v>5.5893910855677298E-2</v>
      </c>
      <c r="Q1860">
        <v>5.1726908917293099E-3</v>
      </c>
      <c r="R1860">
        <v>1.5613795743104199E-2</v>
      </c>
      <c r="S1860">
        <v>1.1198118564258499E-2</v>
      </c>
      <c r="T1860">
        <v>1.21207822700508E-2</v>
      </c>
      <c r="U1860">
        <v>1.2826068287332701E-2</v>
      </c>
      <c r="V1860">
        <v>119.239998</v>
      </c>
      <c r="W1860">
        <v>91.110000999999997</v>
      </c>
      <c r="X1860">
        <v>-9.7455769527301103E-2</v>
      </c>
      <c r="Y1860">
        <v>-5.8544371529206298E-3</v>
      </c>
      <c r="Z1860">
        <v>0.91250926331608495</v>
      </c>
      <c r="AA1860">
        <v>-0.142176502107352</v>
      </c>
      <c r="AB1860">
        <v>-0.193171333100396</v>
      </c>
      <c r="AC1860" t="s">
        <v>259</v>
      </c>
      <c r="AD1860" t="s">
        <v>319</v>
      </c>
      <c r="AE1860" t="s">
        <v>60</v>
      </c>
      <c r="AF1860" t="s">
        <v>61</v>
      </c>
      <c r="AG1860" t="s">
        <v>320</v>
      </c>
      <c r="AH1860" s="45">
        <v>27575</v>
      </c>
      <c r="AI1860">
        <v>19617</v>
      </c>
      <c r="AK1860" t="s">
        <v>302</v>
      </c>
      <c r="AL1860" t="s">
        <v>302</v>
      </c>
      <c r="AM1860" t="s">
        <v>245</v>
      </c>
    </row>
    <row r="1861" spans="1:39" x14ac:dyDescent="0.3">
      <c r="A1861" s="1">
        <v>43622</v>
      </c>
      <c r="B1861" t="s">
        <v>16</v>
      </c>
      <c r="C1861" t="s">
        <v>239</v>
      </c>
      <c r="D1861">
        <v>2100</v>
      </c>
      <c r="E1861">
        <v>14</v>
      </c>
      <c r="F1861">
        <v>110.150002</v>
      </c>
      <c r="G1861">
        <v>110.870003</v>
      </c>
      <c r="H1861">
        <v>108.93</v>
      </c>
      <c r="I1861">
        <v>110.370003</v>
      </c>
      <c r="J1861">
        <v>109.594115999999</v>
      </c>
      <c r="K1861">
        <v>8726700</v>
      </c>
      <c r="L1861">
        <v>2.1240000000000001</v>
      </c>
      <c r="M1861">
        <v>2.17692796357898E-3</v>
      </c>
      <c r="N1861">
        <v>3.0448968444274201E-2</v>
      </c>
      <c r="O1861">
        <v>-4.1876028294978801E-2</v>
      </c>
      <c r="P1861">
        <v>7.7023415772999496E-2</v>
      </c>
      <c r="Q1861">
        <v>5.1298646206668803E-2</v>
      </c>
      <c r="R1861">
        <v>1.4845172474678E-2</v>
      </c>
      <c r="S1861">
        <v>1.2248248787687901E-2</v>
      </c>
      <c r="T1861">
        <v>1.30816214812833E-2</v>
      </c>
      <c r="U1861">
        <v>1.2595611516604601E-2</v>
      </c>
      <c r="V1861">
        <v>119.239998</v>
      </c>
      <c r="W1861">
        <v>91.110000999999997</v>
      </c>
      <c r="X1861">
        <v>-9.7455769527301103E-2</v>
      </c>
      <c r="Y1861">
        <v>6.1168407152111899E-3</v>
      </c>
      <c r="Z1861">
        <v>0.89201032989168705</v>
      </c>
      <c r="AA1861">
        <v>0.24096719534545899</v>
      </c>
      <c r="AB1861">
        <v>9.3002079497733897E-2</v>
      </c>
      <c r="AC1861" t="s">
        <v>259</v>
      </c>
      <c r="AD1861" t="s">
        <v>319</v>
      </c>
      <c r="AE1861" t="s">
        <v>60</v>
      </c>
      <c r="AF1861" t="s">
        <v>61</v>
      </c>
      <c r="AG1861" t="s">
        <v>320</v>
      </c>
      <c r="AH1861" s="45">
        <v>27575</v>
      </c>
      <c r="AI1861">
        <v>19617</v>
      </c>
      <c r="AK1861" t="s">
        <v>302</v>
      </c>
      <c r="AL1861" t="s">
        <v>302</v>
      </c>
      <c r="AM1861" t="s">
        <v>245</v>
      </c>
    </row>
    <row r="1862" spans="1:39" x14ac:dyDescent="0.3">
      <c r="A1862" s="1">
        <v>43629</v>
      </c>
      <c r="B1862" t="s">
        <v>16</v>
      </c>
      <c r="C1862" t="s">
        <v>246</v>
      </c>
      <c r="D1862">
        <v>1900</v>
      </c>
      <c r="E1862">
        <v>14</v>
      </c>
      <c r="F1862">
        <v>109.459999</v>
      </c>
      <c r="G1862">
        <v>110.160004</v>
      </c>
      <c r="H1862">
        <v>109.050003</v>
      </c>
      <c r="I1862">
        <v>109.540001</v>
      </c>
      <c r="J1862">
        <v>108.769943</v>
      </c>
      <c r="K1862">
        <v>8406900</v>
      </c>
      <c r="L1862">
        <v>2.0910000000000002</v>
      </c>
      <c r="M1862">
        <v>2.4679149184340101E-3</v>
      </c>
      <c r="N1862">
        <v>-7.5486498773102697E-3</v>
      </c>
      <c r="O1862">
        <v>8.2198016059810398E-4</v>
      </c>
      <c r="P1862">
        <v>4.6719346951736199E-2</v>
      </c>
      <c r="Q1862">
        <v>2.2192368162152799E-2</v>
      </c>
      <c r="R1862">
        <v>1.0070578254996999E-2</v>
      </c>
      <c r="S1862">
        <v>1.1098398377288699E-2</v>
      </c>
      <c r="T1862">
        <v>1.3208730236551501E-2</v>
      </c>
      <c r="U1862">
        <v>1.2568449069059099E-2</v>
      </c>
      <c r="V1862">
        <v>119.239998</v>
      </c>
      <c r="W1862">
        <v>91.110000999999997</v>
      </c>
      <c r="X1862">
        <v>-9.7455769527301103E-2</v>
      </c>
      <c r="Y1862">
        <v>4.0890106107655602E-3</v>
      </c>
      <c r="Z1862">
        <v>0.880407084338094</v>
      </c>
      <c r="AA1862">
        <v>1.05467789520702E-2</v>
      </c>
      <c r="AB1862">
        <v>-7.1148162050160202E-3</v>
      </c>
      <c r="AC1862" t="s">
        <v>259</v>
      </c>
      <c r="AD1862" t="s">
        <v>319</v>
      </c>
      <c r="AE1862" t="s">
        <v>60</v>
      </c>
      <c r="AF1862" t="s">
        <v>61</v>
      </c>
      <c r="AG1862" t="s">
        <v>320</v>
      </c>
      <c r="AH1862" s="45">
        <v>27575</v>
      </c>
      <c r="AI1862">
        <v>19617</v>
      </c>
      <c r="AK1862" t="s">
        <v>302</v>
      </c>
      <c r="AL1862" t="s">
        <v>302</v>
      </c>
      <c r="AM1862" t="s">
        <v>245</v>
      </c>
    </row>
    <row r="1863" spans="1:39" x14ac:dyDescent="0.3">
      <c r="A1863" s="1">
        <v>43556</v>
      </c>
      <c r="B1863" t="s">
        <v>16</v>
      </c>
      <c r="C1863" t="s">
        <v>239</v>
      </c>
      <c r="D1863">
        <v>3100</v>
      </c>
      <c r="E1863">
        <v>15</v>
      </c>
      <c r="F1863">
        <v>102.150002</v>
      </c>
      <c r="G1863">
        <v>104.68</v>
      </c>
      <c r="H1863">
        <v>102.120003</v>
      </c>
      <c r="I1863">
        <v>104.639999</v>
      </c>
      <c r="J1863">
        <v>103.11537199999999</v>
      </c>
      <c r="K1863">
        <v>17499300</v>
      </c>
      <c r="L1863">
        <v>2.4969999999999999</v>
      </c>
      <c r="M1863">
        <v>3.3130716620714797E-2</v>
      </c>
      <c r="N1863">
        <v>5.6113399055231598E-2</v>
      </c>
      <c r="O1863">
        <v>2.6793949827740001E-3</v>
      </c>
      <c r="P1863">
        <v>8.5657180263111796E-2</v>
      </c>
      <c r="Q1863">
        <v>-2.41373303170852E-2</v>
      </c>
      <c r="R1863">
        <v>1.35325057715202E-2</v>
      </c>
      <c r="S1863">
        <v>1.3120514788598599E-2</v>
      </c>
      <c r="T1863">
        <v>1.15020753387697E-2</v>
      </c>
      <c r="U1863">
        <v>1.28702149480236E-2</v>
      </c>
      <c r="V1863">
        <v>119.239998</v>
      </c>
      <c r="W1863">
        <v>91.110000999999997</v>
      </c>
      <c r="X1863">
        <v>-0.123033426299841</v>
      </c>
      <c r="Y1863">
        <v>1.1502195497633099E-2</v>
      </c>
      <c r="Z1863">
        <v>0.90643419601418496</v>
      </c>
      <c r="AA1863">
        <v>-0.34999762584137301</v>
      </c>
      <c r="AB1863">
        <v>-0.50024059131431098</v>
      </c>
      <c r="AC1863" t="s">
        <v>260</v>
      </c>
      <c r="AD1863" t="s">
        <v>319</v>
      </c>
      <c r="AE1863" t="s">
        <v>60</v>
      </c>
      <c r="AF1863" t="s">
        <v>61</v>
      </c>
      <c r="AG1863" t="s">
        <v>320</v>
      </c>
      <c r="AH1863" s="45">
        <v>27575</v>
      </c>
      <c r="AI1863">
        <v>19617</v>
      </c>
      <c r="AK1863" t="s">
        <v>302</v>
      </c>
      <c r="AL1863" t="s">
        <v>302</v>
      </c>
      <c r="AM1863" t="s">
        <v>245</v>
      </c>
    </row>
    <row r="1864" spans="1:39" x14ac:dyDescent="0.3">
      <c r="A1864" s="1">
        <v>43557</v>
      </c>
      <c r="B1864" t="s">
        <v>16</v>
      </c>
      <c r="C1864" t="s">
        <v>246</v>
      </c>
      <c r="D1864">
        <v>1400</v>
      </c>
      <c r="E1864">
        <v>15</v>
      </c>
      <c r="F1864">
        <v>104.599998</v>
      </c>
      <c r="G1864">
        <v>105.44000200000001</v>
      </c>
      <c r="H1864">
        <v>104.33000199999999</v>
      </c>
      <c r="I1864">
        <v>105.139999</v>
      </c>
      <c r="J1864">
        <v>103.60807800000001</v>
      </c>
      <c r="K1864">
        <v>10295400</v>
      </c>
      <c r="L1864">
        <v>2.4809999999999999</v>
      </c>
      <c r="M1864">
        <v>4.7668218865613201E-3</v>
      </c>
      <c r="N1864">
        <v>5.0922858468583701E-2</v>
      </c>
      <c r="O1864">
        <v>6.7757166412172496E-3</v>
      </c>
      <c r="P1864">
        <v>8.22985002053888E-2</v>
      </c>
      <c r="Q1864" s="44">
        <v>9.5730708721039205E-5</v>
      </c>
      <c r="R1864">
        <v>1.38492200239245E-2</v>
      </c>
      <c r="S1864">
        <v>1.31576857621079E-2</v>
      </c>
      <c r="T1864">
        <v>1.14779681146571E-2</v>
      </c>
      <c r="U1864">
        <v>1.28153217981737E-2</v>
      </c>
      <c r="V1864">
        <v>119.239998</v>
      </c>
      <c r="W1864">
        <v>91.110000999999997</v>
      </c>
      <c r="X1864">
        <v>-0.123033426299841</v>
      </c>
      <c r="Y1864" s="44">
        <v>1.7455614805152698E-5</v>
      </c>
      <c r="Z1864">
        <v>0.90770828758045596</v>
      </c>
      <c r="AA1864">
        <v>-0.1760439306903</v>
      </c>
      <c r="AB1864">
        <v>-0.439133493865073</v>
      </c>
      <c r="AC1864" t="s">
        <v>260</v>
      </c>
      <c r="AD1864" t="s">
        <v>319</v>
      </c>
      <c r="AE1864" t="s">
        <v>60</v>
      </c>
      <c r="AF1864" t="s">
        <v>61</v>
      </c>
      <c r="AG1864" t="s">
        <v>320</v>
      </c>
      <c r="AH1864" s="45">
        <v>27575</v>
      </c>
      <c r="AI1864">
        <v>19617</v>
      </c>
      <c r="AK1864" t="s">
        <v>302</v>
      </c>
      <c r="AL1864" t="s">
        <v>302</v>
      </c>
      <c r="AM1864" t="s">
        <v>245</v>
      </c>
    </row>
    <row r="1865" spans="1:39" x14ac:dyDescent="0.3">
      <c r="A1865" s="1">
        <v>43581</v>
      </c>
      <c r="B1865" t="s">
        <v>16</v>
      </c>
      <c r="C1865" t="s">
        <v>239</v>
      </c>
      <c r="D1865">
        <v>700</v>
      </c>
      <c r="E1865">
        <v>15</v>
      </c>
      <c r="F1865">
        <v>113.949997</v>
      </c>
      <c r="G1865">
        <v>114.58000199999999</v>
      </c>
      <c r="H1865">
        <v>113.599998</v>
      </c>
      <c r="I1865">
        <v>114.470001</v>
      </c>
      <c r="J1865">
        <v>113.665291</v>
      </c>
      <c r="K1865">
        <v>7889300</v>
      </c>
      <c r="L1865">
        <v>2.5049999999999999</v>
      </c>
      <c r="M1865">
        <v>7.5412820275169799E-3</v>
      </c>
      <c r="N1865">
        <v>8.8624916447518493E-3</v>
      </c>
      <c r="O1865">
        <v>0.143565644612835</v>
      </c>
      <c r="P1865">
        <v>0.109427267583955</v>
      </c>
      <c r="Q1865">
        <v>6.8032145755227896E-2</v>
      </c>
      <c r="R1865">
        <v>3.4377875239982101E-3</v>
      </c>
      <c r="S1865">
        <v>1.3578313152427799E-2</v>
      </c>
      <c r="T1865">
        <v>1.2028308468542699E-2</v>
      </c>
      <c r="U1865">
        <v>1.27429771181583E-2</v>
      </c>
      <c r="V1865">
        <v>119.239998</v>
      </c>
      <c r="W1865">
        <v>91.110000999999997</v>
      </c>
      <c r="X1865">
        <v>-0.123033426299841</v>
      </c>
      <c r="Y1865">
        <v>4.6743503443647796E-3</v>
      </c>
      <c r="Z1865">
        <v>0.90766521626067298</v>
      </c>
      <c r="AA1865">
        <v>0.314426433897941</v>
      </c>
      <c r="AB1865">
        <v>0.20707393710452199</v>
      </c>
      <c r="AC1865" t="s">
        <v>260</v>
      </c>
      <c r="AD1865" t="s">
        <v>319</v>
      </c>
      <c r="AE1865" t="s">
        <v>60</v>
      </c>
      <c r="AF1865" t="s">
        <v>61</v>
      </c>
      <c r="AG1865" t="s">
        <v>320</v>
      </c>
      <c r="AH1865" s="45">
        <v>27575</v>
      </c>
      <c r="AI1865">
        <v>19617</v>
      </c>
      <c r="AK1865" t="s">
        <v>302</v>
      </c>
      <c r="AL1865" t="s">
        <v>302</v>
      </c>
      <c r="AM1865" t="s">
        <v>245</v>
      </c>
    </row>
    <row r="1866" spans="1:39" x14ac:dyDescent="0.3">
      <c r="A1866" s="1">
        <v>43601</v>
      </c>
      <c r="B1866" t="s">
        <v>16</v>
      </c>
      <c r="C1866" t="s">
        <v>239</v>
      </c>
      <c r="D1866">
        <v>1100</v>
      </c>
      <c r="E1866">
        <v>15</v>
      </c>
      <c r="F1866">
        <v>110.620003</v>
      </c>
      <c r="G1866">
        <v>112.169997999999</v>
      </c>
      <c r="H1866">
        <v>110.589996</v>
      </c>
      <c r="I1866">
        <v>111.30999799999999</v>
      </c>
      <c r="J1866">
        <v>110.52750399999999</v>
      </c>
      <c r="K1866">
        <v>9672700</v>
      </c>
      <c r="L1866">
        <v>2.4049999999999998</v>
      </c>
      <c r="M1866">
        <v>1.27482138099976E-2</v>
      </c>
      <c r="N1866">
        <v>-1.08118656071259E-2</v>
      </c>
      <c r="O1866">
        <v>1.23843201686159E-2</v>
      </c>
      <c r="P1866">
        <v>9.0859867054398594E-2</v>
      </c>
      <c r="Q1866">
        <v>1.2774788602659E-2</v>
      </c>
      <c r="R1866">
        <v>1.5626312202637601E-2</v>
      </c>
      <c r="S1866">
        <v>1.13668252783879E-2</v>
      </c>
      <c r="T1866">
        <v>1.2642545508269499E-2</v>
      </c>
      <c r="U1866">
        <v>1.28234758661602E-2</v>
      </c>
      <c r="V1866">
        <v>119.239998</v>
      </c>
      <c r="W1866">
        <v>91.110000999999997</v>
      </c>
      <c r="X1866">
        <v>-9.7455769527301103E-2</v>
      </c>
      <c r="Y1866">
        <v>8.8559569696340101E-3</v>
      </c>
      <c r="Z1866">
        <v>0.91254484074092301</v>
      </c>
      <c r="AA1866">
        <v>-8.52184362905824E-2</v>
      </c>
      <c r="AB1866">
        <v>-0.171324438792437</v>
      </c>
      <c r="AC1866" t="s">
        <v>260</v>
      </c>
      <c r="AD1866" t="s">
        <v>319</v>
      </c>
      <c r="AE1866" t="s">
        <v>60</v>
      </c>
      <c r="AF1866" t="s">
        <v>61</v>
      </c>
      <c r="AG1866" t="s">
        <v>320</v>
      </c>
      <c r="AH1866" s="45">
        <v>27575</v>
      </c>
      <c r="AI1866">
        <v>19617</v>
      </c>
      <c r="AK1866" t="s">
        <v>302</v>
      </c>
      <c r="AL1866" t="s">
        <v>302</v>
      </c>
      <c r="AM1866" t="s">
        <v>245</v>
      </c>
    </row>
    <row r="1867" spans="1:39" x14ac:dyDescent="0.3">
      <c r="A1867" s="1">
        <v>43627</v>
      </c>
      <c r="B1867" t="s">
        <v>16</v>
      </c>
      <c r="C1867" t="s">
        <v>239</v>
      </c>
      <c r="D1867">
        <v>1400</v>
      </c>
      <c r="E1867">
        <v>15</v>
      </c>
      <c r="F1867">
        <v>110.82</v>
      </c>
      <c r="G1867">
        <v>111.57</v>
      </c>
      <c r="H1867">
        <v>110.370003</v>
      </c>
      <c r="I1867">
        <v>110.68</v>
      </c>
      <c r="J1867">
        <v>109.901932</v>
      </c>
      <c r="K1867">
        <v>9847700</v>
      </c>
      <c r="L1867">
        <v>2.14</v>
      </c>
      <c r="M1867">
        <v>3.0767033145398998E-3</v>
      </c>
      <c r="N1867">
        <v>8.5292608646813008E-3</v>
      </c>
      <c r="O1867">
        <v>-1.6487819697713998E-2</v>
      </c>
      <c r="P1867">
        <v>6.9490460195807902E-2</v>
      </c>
      <c r="Q1867">
        <v>2.4231272631973499E-2</v>
      </c>
      <c r="R1867">
        <v>7.8955757283440692E-3</v>
      </c>
      <c r="S1867">
        <v>1.2275049692008599E-2</v>
      </c>
      <c r="T1867">
        <v>1.3135794001201E-2</v>
      </c>
      <c r="U1867">
        <v>1.25476774767544E-2</v>
      </c>
      <c r="V1867">
        <v>119.239998</v>
      </c>
      <c r="W1867">
        <v>91.110000999999997</v>
      </c>
      <c r="X1867">
        <v>-9.7455769527301103E-2</v>
      </c>
      <c r="Y1867">
        <v>-3.4994119269314301E-4</v>
      </c>
      <c r="Z1867">
        <v>0.87894123416640901</v>
      </c>
      <c r="AA1867">
        <v>2.3097016313044401E-2</v>
      </c>
      <c r="AB1867">
        <v>8.6480655593661304E-2</v>
      </c>
      <c r="AC1867" t="s">
        <v>260</v>
      </c>
      <c r="AD1867" t="s">
        <v>319</v>
      </c>
      <c r="AE1867" t="s">
        <v>60</v>
      </c>
      <c r="AF1867" t="s">
        <v>61</v>
      </c>
      <c r="AG1867" t="s">
        <v>320</v>
      </c>
      <c r="AH1867" s="45">
        <v>27575</v>
      </c>
      <c r="AI1867">
        <v>19617</v>
      </c>
      <c r="AK1867" t="s">
        <v>302</v>
      </c>
      <c r="AL1867" t="s">
        <v>302</v>
      </c>
      <c r="AM1867" t="s">
        <v>245</v>
      </c>
    </row>
    <row r="1868" spans="1:39" x14ac:dyDescent="0.3">
      <c r="A1868" s="1">
        <v>43628</v>
      </c>
      <c r="B1868" t="s">
        <v>16</v>
      </c>
      <c r="C1868" t="s">
        <v>246</v>
      </c>
      <c r="D1868">
        <v>1200</v>
      </c>
      <c r="E1868">
        <v>15</v>
      </c>
      <c r="F1868">
        <v>110.699997</v>
      </c>
      <c r="G1868">
        <v>110.900002</v>
      </c>
      <c r="H1868">
        <v>108.889999</v>
      </c>
      <c r="I1868">
        <v>109.269997</v>
      </c>
      <c r="J1868">
        <v>108.50183899999899</v>
      </c>
      <c r="K1868">
        <v>9670500</v>
      </c>
      <c r="L1868">
        <v>2.1269999999999998</v>
      </c>
      <c r="M1868">
        <v>-1.28213187272583E-2</v>
      </c>
      <c r="N1868">
        <v>-7.8396368321653302E-3</v>
      </c>
      <c r="O1868">
        <v>-2.9220294514311601E-2</v>
      </c>
      <c r="P1868">
        <v>5.3310681124927102E-2</v>
      </c>
      <c r="Q1868">
        <v>1.39332222759942E-2</v>
      </c>
      <c r="R1868">
        <v>1.0042647045675399E-2</v>
      </c>
      <c r="S1868">
        <v>1.2539724584304201E-2</v>
      </c>
      <c r="T1868">
        <v>1.3248668947044301E-2</v>
      </c>
      <c r="U1868">
        <v>1.25729862285603E-2</v>
      </c>
      <c r="V1868">
        <v>119.239998</v>
      </c>
      <c r="W1868">
        <v>91.110000999999997</v>
      </c>
      <c r="X1868">
        <v>-9.7455769527301103E-2</v>
      </c>
      <c r="Y1868">
        <v>-2.0396578921351798E-3</v>
      </c>
      <c r="Z1868">
        <v>0.88009365101964199</v>
      </c>
      <c r="AA1868">
        <v>-6.0098499711003103E-2</v>
      </c>
      <c r="AB1868">
        <v>3.8969267073661801E-2</v>
      </c>
      <c r="AC1868" t="s">
        <v>260</v>
      </c>
      <c r="AD1868" t="s">
        <v>319</v>
      </c>
      <c r="AE1868" t="s">
        <v>60</v>
      </c>
      <c r="AF1868" t="s">
        <v>61</v>
      </c>
      <c r="AG1868" t="s">
        <v>320</v>
      </c>
      <c r="AH1868" s="45">
        <v>27575</v>
      </c>
      <c r="AI1868">
        <v>19617</v>
      </c>
      <c r="AK1868" t="s">
        <v>302</v>
      </c>
      <c r="AL1868" t="s">
        <v>302</v>
      </c>
      <c r="AM1868" t="s">
        <v>245</v>
      </c>
    </row>
    <row r="1869" spans="1:39" x14ac:dyDescent="0.3">
      <c r="A1869" s="1">
        <v>43580</v>
      </c>
      <c r="B1869" t="s">
        <v>16</v>
      </c>
      <c r="C1869" t="s">
        <v>246</v>
      </c>
      <c r="D1869">
        <v>2600</v>
      </c>
      <c r="E1869">
        <v>16</v>
      </c>
      <c r="F1869">
        <v>113.010002</v>
      </c>
      <c r="G1869">
        <v>114.150002</v>
      </c>
      <c r="H1869">
        <v>112.5</v>
      </c>
      <c r="I1869">
        <v>113.610001</v>
      </c>
      <c r="J1869">
        <v>112.811333</v>
      </c>
      <c r="K1869">
        <v>9311800</v>
      </c>
      <c r="L1869">
        <v>2.5339999999999998</v>
      </c>
      <c r="M1869">
        <v>5.2819812021972796E-4</v>
      </c>
      <c r="N1869">
        <v>-6.0550457818597404E-3</v>
      </c>
      <c r="O1869">
        <v>0.145981725058527</v>
      </c>
      <c r="P1869">
        <v>0.108192742219984</v>
      </c>
      <c r="Q1869">
        <v>5.6679615918230099E-2</v>
      </c>
      <c r="R1869">
        <v>3.6464975346669698E-3</v>
      </c>
      <c r="S1869">
        <v>1.3596676515700601E-2</v>
      </c>
      <c r="T1869">
        <v>1.20197024643877E-2</v>
      </c>
      <c r="U1869">
        <v>1.2737234501562699E-2</v>
      </c>
      <c r="V1869">
        <v>119.239998</v>
      </c>
      <c r="W1869">
        <v>91.110000999999997</v>
      </c>
      <c r="X1869">
        <v>-0.123033426299841</v>
      </c>
      <c r="Y1869">
        <v>-3.6904169755480902E-4</v>
      </c>
      <c r="Z1869">
        <v>0.90666926864143704</v>
      </c>
      <c r="AA1869">
        <v>0.228867679138332</v>
      </c>
      <c r="AB1869">
        <v>0.20149527525754099</v>
      </c>
      <c r="AC1869" t="s">
        <v>261</v>
      </c>
      <c r="AD1869" t="s">
        <v>319</v>
      </c>
      <c r="AE1869" t="s">
        <v>60</v>
      </c>
      <c r="AF1869" t="s">
        <v>61</v>
      </c>
      <c r="AG1869" t="s">
        <v>320</v>
      </c>
      <c r="AH1869" s="45">
        <v>27575</v>
      </c>
      <c r="AI1869">
        <v>19617</v>
      </c>
      <c r="AK1869" t="s">
        <v>302</v>
      </c>
      <c r="AL1869" t="s">
        <v>302</v>
      </c>
      <c r="AM1869" t="s">
        <v>245</v>
      </c>
    </row>
    <row r="1870" spans="1:39" x14ac:dyDescent="0.3">
      <c r="A1870" s="1">
        <v>43584</v>
      </c>
      <c r="B1870" t="s">
        <v>16</v>
      </c>
      <c r="C1870" t="s">
        <v>239</v>
      </c>
      <c r="D1870">
        <v>1300</v>
      </c>
      <c r="E1870">
        <v>16</v>
      </c>
      <c r="F1870">
        <v>114.599998</v>
      </c>
      <c r="G1870">
        <v>117.160004</v>
      </c>
      <c r="H1870">
        <v>114.449997</v>
      </c>
      <c r="I1870">
        <v>116.120003</v>
      </c>
      <c r="J1870">
        <v>115.30368799999999</v>
      </c>
      <c r="K1870">
        <v>14242200</v>
      </c>
      <c r="L1870">
        <v>2.536</v>
      </c>
      <c r="M1870">
        <v>1.4311326983751701E-2</v>
      </c>
      <c r="N1870">
        <v>2.19406714173071E-2</v>
      </c>
      <c r="O1870">
        <v>0.16128548478943699</v>
      </c>
      <c r="P1870">
        <v>0.119010488372864</v>
      </c>
      <c r="Q1870">
        <v>8.1343930776769102E-2</v>
      </c>
      <c r="R1870">
        <v>6.5191467887719401E-3</v>
      </c>
      <c r="S1870">
        <v>1.3486213337739099E-2</v>
      </c>
      <c r="T1870">
        <v>1.21269381932645E-2</v>
      </c>
      <c r="U1870">
        <v>1.2773568046007801E-2</v>
      </c>
      <c r="V1870">
        <v>119.239998</v>
      </c>
      <c r="W1870">
        <v>91.110000999999997</v>
      </c>
      <c r="X1870">
        <v>-0.123033426299841</v>
      </c>
      <c r="Y1870">
        <v>1.07094833958194E-3</v>
      </c>
      <c r="Z1870">
        <v>0.911821617002332</v>
      </c>
      <c r="AA1870">
        <v>0.41027551010711399</v>
      </c>
      <c r="AB1870">
        <v>0.26174814398486701</v>
      </c>
      <c r="AC1870" t="s">
        <v>261</v>
      </c>
      <c r="AD1870" t="s">
        <v>319</v>
      </c>
      <c r="AE1870" t="s">
        <v>60</v>
      </c>
      <c r="AF1870" t="s">
        <v>61</v>
      </c>
      <c r="AG1870" t="s">
        <v>320</v>
      </c>
      <c r="AH1870" s="45">
        <v>27575</v>
      </c>
      <c r="AI1870">
        <v>19617</v>
      </c>
      <c r="AK1870" t="s">
        <v>302</v>
      </c>
      <c r="AL1870" t="s">
        <v>302</v>
      </c>
      <c r="AM1870" t="s">
        <v>245</v>
      </c>
    </row>
    <row r="1871" spans="1:39" x14ac:dyDescent="0.3">
      <c r="A1871" s="1">
        <v>43619</v>
      </c>
      <c r="B1871" t="s">
        <v>16</v>
      </c>
      <c r="C1871" t="s">
        <v>239</v>
      </c>
      <c r="D1871">
        <v>1300</v>
      </c>
      <c r="E1871">
        <v>16</v>
      </c>
      <c r="F1871">
        <v>105.800003</v>
      </c>
      <c r="G1871">
        <v>106.860001</v>
      </c>
      <c r="H1871">
        <v>105.300003</v>
      </c>
      <c r="I1871">
        <v>106.459999</v>
      </c>
      <c r="J1871">
        <v>105.711593999999</v>
      </c>
      <c r="K1871">
        <v>11680700</v>
      </c>
      <c r="L1871">
        <v>2.081</v>
      </c>
      <c r="M1871">
        <v>4.7076439838885801E-3</v>
      </c>
      <c r="N1871">
        <v>-3.0071232206610701E-2</v>
      </c>
      <c r="O1871">
        <v>-7.85532023854532E-2</v>
      </c>
      <c r="P1871">
        <v>2.91758349109318E-2</v>
      </c>
      <c r="Q1871">
        <v>2.2955831259306201E-2</v>
      </c>
      <c r="R1871">
        <v>6.9049662790977998E-3</v>
      </c>
      <c r="S1871">
        <v>1.00787830699255E-2</v>
      </c>
      <c r="T1871">
        <v>1.25851086665414E-2</v>
      </c>
      <c r="U1871">
        <v>1.24794377742149E-2</v>
      </c>
      <c r="V1871">
        <v>119.239998</v>
      </c>
      <c r="W1871">
        <v>91.110000999999997</v>
      </c>
      <c r="X1871">
        <v>-9.7455769527301103E-2</v>
      </c>
      <c r="Y1871">
        <v>-2.7690708645509302E-3</v>
      </c>
      <c r="Z1871">
        <v>0.88443793130877402</v>
      </c>
      <c r="AA1871">
        <v>1.6937345207232599E-2</v>
      </c>
      <c r="AB1871">
        <v>-5.1161092619294198E-2</v>
      </c>
      <c r="AC1871" t="s">
        <v>261</v>
      </c>
      <c r="AD1871" t="s">
        <v>319</v>
      </c>
      <c r="AE1871" t="s">
        <v>60</v>
      </c>
      <c r="AF1871" t="s">
        <v>61</v>
      </c>
      <c r="AG1871" t="s">
        <v>320</v>
      </c>
      <c r="AH1871" s="45">
        <v>27575</v>
      </c>
      <c r="AI1871">
        <v>19617</v>
      </c>
      <c r="AK1871" t="s">
        <v>302</v>
      </c>
      <c r="AL1871" t="s">
        <v>302</v>
      </c>
      <c r="AM1871" t="s">
        <v>245</v>
      </c>
    </row>
    <row r="1872" spans="1:39" x14ac:dyDescent="0.3">
      <c r="A1872" s="1">
        <v>43637</v>
      </c>
      <c r="B1872" t="s">
        <v>16</v>
      </c>
      <c r="C1872" t="s">
        <v>239</v>
      </c>
      <c r="D1872">
        <v>4100</v>
      </c>
      <c r="E1872">
        <v>16</v>
      </c>
      <c r="F1872">
        <v>110.19000200000001</v>
      </c>
      <c r="G1872">
        <v>111.669997999999</v>
      </c>
      <c r="H1872">
        <v>109.089996</v>
      </c>
      <c r="I1872">
        <v>109.44000200000001</v>
      </c>
      <c r="J1872">
        <v>108.670654</v>
      </c>
      <c r="K1872">
        <v>27089500</v>
      </c>
      <c r="L1872">
        <v>2.0680000000000001</v>
      </c>
      <c r="M1872">
        <v>-6.8296981178903003E-3</v>
      </c>
      <c r="N1872">
        <v>-3.4661285644479799E-3</v>
      </c>
      <c r="O1872">
        <v>-2.0708804763967699E-2</v>
      </c>
      <c r="P1872">
        <v>0.10023191085131999</v>
      </c>
      <c r="Q1872">
        <v>4.5622450639835402E-2</v>
      </c>
      <c r="R1872">
        <v>8.9011878382688602E-3</v>
      </c>
      <c r="S1872">
        <v>1.11071859107121E-2</v>
      </c>
      <c r="T1872">
        <v>1.2166393210805201E-2</v>
      </c>
      <c r="U1872">
        <v>1.25615473945379E-2</v>
      </c>
      <c r="V1872">
        <v>119.239998</v>
      </c>
      <c r="W1872">
        <v>91.110000999999997</v>
      </c>
      <c r="X1872">
        <v>-9.7455769527301103E-2</v>
      </c>
      <c r="Y1872">
        <v>-1.26001638019446E-3</v>
      </c>
      <c r="Z1872">
        <v>0.88122718041277004</v>
      </c>
      <c r="AA1872">
        <v>0.20958563841451</v>
      </c>
      <c r="AB1872">
        <v>0.22106833786889701</v>
      </c>
      <c r="AC1872" t="s">
        <v>261</v>
      </c>
      <c r="AD1872" t="s">
        <v>319</v>
      </c>
      <c r="AE1872" t="s">
        <v>60</v>
      </c>
      <c r="AF1872" t="s">
        <v>61</v>
      </c>
      <c r="AG1872" t="s">
        <v>320</v>
      </c>
      <c r="AH1872" s="45">
        <v>27575</v>
      </c>
      <c r="AI1872">
        <v>19617</v>
      </c>
      <c r="AK1872" t="s">
        <v>302</v>
      </c>
      <c r="AL1872" t="s">
        <v>302</v>
      </c>
      <c r="AM1872" t="s">
        <v>245</v>
      </c>
    </row>
    <row r="1873" spans="1:39" x14ac:dyDescent="0.3">
      <c r="A1873" s="1">
        <v>43571</v>
      </c>
      <c r="B1873" t="s">
        <v>16</v>
      </c>
      <c r="C1873" t="s">
        <v>246</v>
      </c>
      <c r="D1873">
        <v>1700</v>
      </c>
      <c r="E1873">
        <v>17</v>
      </c>
      <c r="F1873">
        <v>109.900002</v>
      </c>
      <c r="G1873">
        <v>111.389999</v>
      </c>
      <c r="H1873">
        <v>109.860001</v>
      </c>
      <c r="I1873">
        <v>111.099998</v>
      </c>
      <c r="J1873">
        <v>110.318977</v>
      </c>
      <c r="K1873">
        <v>11583200</v>
      </c>
      <c r="L1873">
        <v>2.5920000000000001</v>
      </c>
      <c r="M1873">
        <v>1.04958856232587E-2</v>
      </c>
      <c r="N1873">
        <v>5.7709202453947603E-2</v>
      </c>
      <c r="O1873">
        <v>4.9439010534382197E-2</v>
      </c>
      <c r="P1873">
        <v>9.6222801820427306E-2</v>
      </c>
      <c r="Q1873">
        <v>3.61517934578095E-2</v>
      </c>
      <c r="R1873">
        <v>2.10100708935149E-2</v>
      </c>
      <c r="S1873">
        <v>1.64073533610746E-2</v>
      </c>
      <c r="T1873">
        <v>1.18656779408243E-2</v>
      </c>
      <c r="U1873">
        <v>1.2694740256541799E-2</v>
      </c>
      <c r="V1873">
        <v>119.239998</v>
      </c>
      <c r="W1873">
        <v>91.110000999999997</v>
      </c>
      <c r="X1873">
        <v>-0.123033426299841</v>
      </c>
      <c r="Y1873">
        <v>5.0922850790659495E-4</v>
      </c>
      <c r="Z1873">
        <v>0.89456846770707299</v>
      </c>
      <c r="AA1873">
        <v>7.3533916718426906E-2</v>
      </c>
      <c r="AB1873">
        <v>-0.15280778971106901</v>
      </c>
      <c r="AC1873" t="s">
        <v>262</v>
      </c>
      <c r="AD1873" t="s">
        <v>319</v>
      </c>
      <c r="AE1873" t="s">
        <v>60</v>
      </c>
      <c r="AF1873" t="s">
        <v>61</v>
      </c>
      <c r="AG1873" t="s">
        <v>320</v>
      </c>
      <c r="AH1873" s="45">
        <v>27575</v>
      </c>
      <c r="AI1873">
        <v>19617</v>
      </c>
      <c r="AK1873" t="s">
        <v>302</v>
      </c>
      <c r="AL1873" t="s">
        <v>302</v>
      </c>
      <c r="AM1873" t="s">
        <v>245</v>
      </c>
    </row>
    <row r="1874" spans="1:39" x14ac:dyDescent="0.3">
      <c r="A1874" s="1">
        <v>43602</v>
      </c>
      <c r="B1874" t="s">
        <v>16</v>
      </c>
      <c r="C1874" t="s">
        <v>246</v>
      </c>
      <c r="D1874">
        <v>2500</v>
      </c>
      <c r="E1874">
        <v>17</v>
      </c>
      <c r="F1874">
        <v>110</v>
      </c>
      <c r="G1874">
        <v>111.75</v>
      </c>
      <c r="H1874">
        <v>109.83000199999999</v>
      </c>
      <c r="I1874">
        <v>110.769997</v>
      </c>
      <c r="J1874">
        <v>109.99129499999999</v>
      </c>
      <c r="K1874">
        <v>9570100</v>
      </c>
      <c r="L1874">
        <v>2.3929999999999998</v>
      </c>
      <c r="M1874">
        <v>-4.8631686661459103E-3</v>
      </c>
      <c r="N1874">
        <v>-1.5586190362611E-2</v>
      </c>
      <c r="O1874">
        <v>-2.9747341207887299E-3</v>
      </c>
      <c r="P1874">
        <v>5.5893910855677298E-2</v>
      </c>
      <c r="Q1874">
        <v>5.1726908917293099E-3</v>
      </c>
      <c r="R1874">
        <v>1.5613795743104199E-2</v>
      </c>
      <c r="S1874">
        <v>1.1198118564258499E-2</v>
      </c>
      <c r="T1874">
        <v>1.21207822700508E-2</v>
      </c>
      <c r="U1874">
        <v>1.2826068287332701E-2</v>
      </c>
      <c r="V1874">
        <v>119.239998</v>
      </c>
      <c r="W1874">
        <v>91.110000999999997</v>
      </c>
      <c r="X1874">
        <v>-9.7455769527301103E-2</v>
      </c>
      <c r="Y1874">
        <v>-5.8544371529206298E-3</v>
      </c>
      <c r="Z1874">
        <v>0.91250926331608495</v>
      </c>
      <c r="AA1874">
        <v>-0.142176502107352</v>
      </c>
      <c r="AB1874">
        <v>-0.193171333100396</v>
      </c>
      <c r="AC1874" t="s">
        <v>262</v>
      </c>
      <c r="AD1874" t="s">
        <v>319</v>
      </c>
      <c r="AE1874" t="s">
        <v>60</v>
      </c>
      <c r="AF1874" t="s">
        <v>61</v>
      </c>
      <c r="AG1874" t="s">
        <v>320</v>
      </c>
      <c r="AH1874" s="45">
        <v>27575</v>
      </c>
      <c r="AI1874">
        <v>19617</v>
      </c>
      <c r="AK1874" t="s">
        <v>302</v>
      </c>
      <c r="AL1874" t="s">
        <v>302</v>
      </c>
      <c r="AM1874" t="s">
        <v>245</v>
      </c>
    </row>
    <row r="1875" spans="1:39" x14ac:dyDescent="0.3">
      <c r="A1875" s="1">
        <v>43609</v>
      </c>
      <c r="B1875" t="s">
        <v>16</v>
      </c>
      <c r="C1875" t="s">
        <v>239</v>
      </c>
      <c r="D1875">
        <v>1100</v>
      </c>
      <c r="E1875">
        <v>17</v>
      </c>
      <c r="F1875">
        <v>109.519997</v>
      </c>
      <c r="G1875">
        <v>109.959999</v>
      </c>
      <c r="H1875">
        <v>109.19000200000001</v>
      </c>
      <c r="I1875">
        <v>109.709999</v>
      </c>
      <c r="J1875">
        <v>108.938751</v>
      </c>
      <c r="K1875">
        <v>8537300</v>
      </c>
      <c r="L1875">
        <v>2.3239999999999998</v>
      </c>
      <c r="M1875">
        <v>9.8008475640919204E-3</v>
      </c>
      <c r="N1875">
        <v>-9.6154194341482799E-3</v>
      </c>
      <c r="O1875">
        <v>-3.4402798891952302E-2</v>
      </c>
      <c r="P1875">
        <v>4.1081166071182097E-2</v>
      </c>
      <c r="Q1875">
        <v>3.08504436143066E-3</v>
      </c>
      <c r="R1875">
        <v>1.2021311883521599E-2</v>
      </c>
      <c r="S1875">
        <v>1.04879305290439E-2</v>
      </c>
      <c r="T1875">
        <v>1.2417039278125199E-2</v>
      </c>
      <c r="U1875">
        <v>1.28501897475168E-2</v>
      </c>
      <c r="V1875">
        <v>119.239998</v>
      </c>
      <c r="W1875">
        <v>91.110000999999997</v>
      </c>
      <c r="X1875">
        <v>-9.7455769527301103E-2</v>
      </c>
      <c r="Y1875">
        <v>1.3526439988342199E-3</v>
      </c>
      <c r="Z1875">
        <v>0.91326482004905696</v>
      </c>
      <c r="AA1875">
        <v>-0.15618575121460801</v>
      </c>
      <c r="AB1875">
        <v>-9.7800021961854805E-2</v>
      </c>
      <c r="AC1875" t="s">
        <v>262</v>
      </c>
      <c r="AD1875" t="s">
        <v>319</v>
      </c>
      <c r="AE1875" t="s">
        <v>60</v>
      </c>
      <c r="AF1875" t="s">
        <v>61</v>
      </c>
      <c r="AG1875" t="s">
        <v>320</v>
      </c>
      <c r="AH1875" s="45">
        <v>27575</v>
      </c>
      <c r="AI1875">
        <v>19617</v>
      </c>
      <c r="AK1875" t="s">
        <v>302</v>
      </c>
      <c r="AL1875" t="s">
        <v>302</v>
      </c>
      <c r="AM1875" t="s">
        <v>245</v>
      </c>
    </row>
    <row r="1876" spans="1:39" x14ac:dyDescent="0.3">
      <c r="A1876" s="1">
        <v>43627</v>
      </c>
      <c r="B1876" t="s">
        <v>16</v>
      </c>
      <c r="C1876" t="s">
        <v>246</v>
      </c>
      <c r="D1876">
        <v>1300</v>
      </c>
      <c r="E1876">
        <v>17</v>
      </c>
      <c r="F1876">
        <v>110.82</v>
      </c>
      <c r="G1876">
        <v>111.57</v>
      </c>
      <c r="H1876">
        <v>110.370003</v>
      </c>
      <c r="I1876">
        <v>110.68</v>
      </c>
      <c r="J1876">
        <v>109.901932</v>
      </c>
      <c r="K1876">
        <v>9847700</v>
      </c>
      <c r="L1876">
        <v>2.14</v>
      </c>
      <c r="M1876">
        <v>3.0767033145398998E-3</v>
      </c>
      <c r="N1876">
        <v>8.5292608646813008E-3</v>
      </c>
      <c r="O1876">
        <v>-1.6487819697713998E-2</v>
      </c>
      <c r="P1876">
        <v>6.9490460195807902E-2</v>
      </c>
      <c r="Q1876">
        <v>2.4231272631973499E-2</v>
      </c>
      <c r="R1876">
        <v>7.8955757283440692E-3</v>
      </c>
      <c r="S1876">
        <v>1.2275049692008599E-2</v>
      </c>
      <c r="T1876">
        <v>1.3135794001201E-2</v>
      </c>
      <c r="U1876">
        <v>1.25476774767544E-2</v>
      </c>
      <c r="V1876">
        <v>119.239998</v>
      </c>
      <c r="W1876">
        <v>91.110000999999997</v>
      </c>
      <c r="X1876">
        <v>-9.7455769527301103E-2</v>
      </c>
      <c r="Y1876">
        <v>-3.4994119269314301E-4</v>
      </c>
      <c r="Z1876">
        <v>0.87894123416640901</v>
      </c>
      <c r="AA1876">
        <v>2.3097016313044401E-2</v>
      </c>
      <c r="AB1876">
        <v>8.6480655593661304E-2</v>
      </c>
      <c r="AC1876" t="s">
        <v>262</v>
      </c>
      <c r="AD1876" t="s">
        <v>319</v>
      </c>
      <c r="AE1876" t="s">
        <v>60</v>
      </c>
      <c r="AF1876" t="s">
        <v>61</v>
      </c>
      <c r="AG1876" t="s">
        <v>320</v>
      </c>
      <c r="AH1876" s="45">
        <v>27575</v>
      </c>
      <c r="AI1876">
        <v>19617</v>
      </c>
      <c r="AK1876" t="s">
        <v>302</v>
      </c>
      <c r="AL1876" t="s">
        <v>302</v>
      </c>
      <c r="AM1876" t="s">
        <v>245</v>
      </c>
    </row>
    <row r="1877" spans="1:39" x14ac:dyDescent="0.3">
      <c r="A1877" s="1">
        <v>43636</v>
      </c>
      <c r="B1877" t="s">
        <v>16</v>
      </c>
      <c r="C1877" t="s">
        <v>239</v>
      </c>
      <c r="D1877">
        <v>1700</v>
      </c>
      <c r="E1877">
        <v>17</v>
      </c>
      <c r="F1877">
        <v>110.879997</v>
      </c>
      <c r="G1877">
        <v>111.089996</v>
      </c>
      <c r="H1877">
        <v>109.029999</v>
      </c>
      <c r="I1877">
        <v>110.19000200000001</v>
      </c>
      <c r="J1877">
        <v>109.41538199999999</v>
      </c>
      <c r="K1877">
        <v>13638000</v>
      </c>
      <c r="L1877">
        <v>2.0009999999999999</v>
      </c>
      <c r="M1877">
        <v>2.5442843463387402E-3</v>
      </c>
      <c r="N1877">
        <v>5.91644633077517E-3</v>
      </c>
      <c r="O1877">
        <v>-1.0472205532507099E-2</v>
      </c>
      <c r="P1877">
        <v>7.6362831108749599E-2</v>
      </c>
      <c r="Q1877">
        <v>5.2359120847951801E-2</v>
      </c>
      <c r="R1877">
        <v>8.2492261030259698E-3</v>
      </c>
      <c r="S1877">
        <v>1.10630915290338E-2</v>
      </c>
      <c r="T1877">
        <v>1.2788595640862E-2</v>
      </c>
      <c r="U1877">
        <v>1.2553733950885699E-2</v>
      </c>
      <c r="V1877">
        <v>119.239998</v>
      </c>
      <c r="W1877">
        <v>91.110000999999997</v>
      </c>
      <c r="X1877">
        <v>-9.7455769527301103E-2</v>
      </c>
      <c r="Y1877">
        <v>9.4276054361659405E-3</v>
      </c>
      <c r="Z1877">
        <v>0.880766444976534</v>
      </c>
      <c r="AA1877">
        <v>0.270935004080605</v>
      </c>
      <c r="AB1877">
        <v>0.188751721091762</v>
      </c>
      <c r="AC1877" t="s">
        <v>262</v>
      </c>
      <c r="AD1877" t="s">
        <v>319</v>
      </c>
      <c r="AE1877" t="s">
        <v>60</v>
      </c>
      <c r="AF1877" t="s">
        <v>61</v>
      </c>
      <c r="AG1877" t="s">
        <v>320</v>
      </c>
      <c r="AH1877" s="45">
        <v>27575</v>
      </c>
      <c r="AI1877">
        <v>19617</v>
      </c>
      <c r="AK1877" t="s">
        <v>302</v>
      </c>
      <c r="AL1877" t="s">
        <v>302</v>
      </c>
      <c r="AM1877" t="s">
        <v>245</v>
      </c>
    </row>
    <row r="1878" spans="1:39" x14ac:dyDescent="0.3">
      <c r="A1878" s="1">
        <v>43641</v>
      </c>
      <c r="B1878" t="s">
        <v>16</v>
      </c>
      <c r="C1878" t="s">
        <v>239</v>
      </c>
      <c r="D1878">
        <v>1900</v>
      </c>
      <c r="E1878">
        <v>17</v>
      </c>
      <c r="F1878">
        <v>108.68</v>
      </c>
      <c r="G1878">
        <v>108.980003</v>
      </c>
      <c r="H1878">
        <v>107.669997999999</v>
      </c>
      <c r="I1878">
        <v>107.760002</v>
      </c>
      <c r="J1878">
        <v>107.00246399999899</v>
      </c>
      <c r="K1878">
        <v>18660100</v>
      </c>
      <c r="L1878">
        <v>1.994</v>
      </c>
      <c r="M1878">
        <v>-8.3171706481442592E-3</v>
      </c>
      <c r="N1878">
        <v>-2.7007556264940401E-2</v>
      </c>
      <c r="O1878">
        <v>-8.1330970649443508E-3</v>
      </c>
      <c r="P1878">
        <v>8.3159420944110302E-2</v>
      </c>
      <c r="Q1878">
        <v>4.6937639273876598E-2</v>
      </c>
      <c r="R1878">
        <v>4.4768410041257896E-3</v>
      </c>
      <c r="S1878">
        <v>1.03876844098131E-2</v>
      </c>
      <c r="T1878">
        <v>1.2167111113430801E-2</v>
      </c>
      <c r="U1878">
        <v>1.2537312386134701E-2</v>
      </c>
      <c r="V1878">
        <v>119.239998</v>
      </c>
      <c r="W1878">
        <v>91.110000999999997</v>
      </c>
      <c r="X1878">
        <v>-9.7455769527301103E-2</v>
      </c>
      <c r="Y1878">
        <v>-9.5417756928269908E-3</v>
      </c>
      <c r="Z1878">
        <v>0.884370589456003</v>
      </c>
      <c r="AA1878">
        <v>0.22831664159908099</v>
      </c>
      <c r="AB1878">
        <v>0.21258544283542299</v>
      </c>
      <c r="AC1878" t="s">
        <v>262</v>
      </c>
      <c r="AD1878" t="s">
        <v>319</v>
      </c>
      <c r="AE1878" t="s">
        <v>60</v>
      </c>
      <c r="AF1878" t="s">
        <v>61</v>
      </c>
      <c r="AG1878" t="s">
        <v>320</v>
      </c>
      <c r="AH1878" s="45">
        <v>27575</v>
      </c>
      <c r="AI1878">
        <v>19617</v>
      </c>
      <c r="AK1878" t="s">
        <v>302</v>
      </c>
      <c r="AL1878" t="s">
        <v>302</v>
      </c>
      <c r="AM1878" t="s">
        <v>245</v>
      </c>
    </row>
    <row r="1879" spans="1:39" x14ac:dyDescent="0.3">
      <c r="A1879" s="1">
        <v>43570</v>
      </c>
      <c r="B1879" t="s">
        <v>16</v>
      </c>
      <c r="C1879" t="s">
        <v>246</v>
      </c>
      <c r="D1879">
        <v>3400</v>
      </c>
      <c r="E1879">
        <v>18</v>
      </c>
      <c r="F1879">
        <v>110.919997999999</v>
      </c>
      <c r="G1879">
        <v>111</v>
      </c>
      <c r="H1879">
        <v>109.120003</v>
      </c>
      <c r="I1879">
        <v>109.94000200000001</v>
      </c>
      <c r="J1879">
        <v>109.167137</v>
      </c>
      <c r="K1879">
        <v>15163800</v>
      </c>
      <c r="L1879">
        <v>2.5529999999999999</v>
      </c>
      <c r="M1879">
        <v>-1.1485524602434599E-2</v>
      </c>
      <c r="N1879">
        <v>3.9803019389219298E-2</v>
      </c>
      <c r="O1879">
        <v>5.0364384682532598E-2</v>
      </c>
      <c r="P1879">
        <v>9.3031181806642702E-2</v>
      </c>
      <c r="Q1879">
        <v>2.4839686664755799E-2</v>
      </c>
      <c r="R1879">
        <v>2.2691714060594E-2</v>
      </c>
      <c r="S1879">
        <v>1.6430676469164001E-2</v>
      </c>
      <c r="T1879">
        <v>1.18335388687457E-2</v>
      </c>
      <c r="U1879">
        <v>1.2677976707606099E-2</v>
      </c>
      <c r="V1879">
        <v>119.239998</v>
      </c>
      <c r="W1879">
        <v>91.110000999999997</v>
      </c>
      <c r="X1879">
        <v>-0.123033426299841</v>
      </c>
      <c r="Y1879">
        <v>-6.2956724975841202E-4</v>
      </c>
      <c r="Z1879">
        <v>0.89180650964811403</v>
      </c>
      <c r="AA1879">
        <v>-4.9485983991623596E-3</v>
      </c>
      <c r="AB1879">
        <v>-0.236323260923575</v>
      </c>
      <c r="AC1879" t="s">
        <v>263</v>
      </c>
      <c r="AD1879" t="s">
        <v>319</v>
      </c>
      <c r="AE1879" t="s">
        <v>60</v>
      </c>
      <c r="AF1879" t="s">
        <v>61</v>
      </c>
      <c r="AG1879" t="s">
        <v>320</v>
      </c>
      <c r="AH1879" s="45">
        <v>27575</v>
      </c>
      <c r="AI1879">
        <v>19617</v>
      </c>
      <c r="AK1879" t="s">
        <v>302</v>
      </c>
      <c r="AL1879" t="s">
        <v>302</v>
      </c>
      <c r="AM1879" t="s">
        <v>245</v>
      </c>
    </row>
    <row r="1880" spans="1:39" x14ac:dyDescent="0.3">
      <c r="A1880" s="1">
        <v>43585</v>
      </c>
      <c r="B1880" t="s">
        <v>16</v>
      </c>
      <c r="C1880" t="s">
        <v>239</v>
      </c>
      <c r="D1880">
        <v>1500</v>
      </c>
      <c r="E1880">
        <v>18</v>
      </c>
      <c r="F1880">
        <v>116.43</v>
      </c>
      <c r="G1880">
        <v>116.720001</v>
      </c>
      <c r="H1880">
        <v>115.260002</v>
      </c>
      <c r="I1880">
        <v>116.050003</v>
      </c>
      <c r="J1880">
        <v>115.234184</v>
      </c>
      <c r="K1880">
        <v>11389100</v>
      </c>
      <c r="L1880">
        <v>2.5089999999999999</v>
      </c>
      <c r="M1880">
        <v>-6.02972531175351E-4</v>
      </c>
      <c r="N1880">
        <v>2.0106070454293801E-2</v>
      </c>
      <c r="O1880">
        <v>0.149398780472284</v>
      </c>
      <c r="P1880">
        <v>0.11561972868666801</v>
      </c>
      <c r="Q1880">
        <v>8.7119100196609206E-2</v>
      </c>
      <c r="R1880">
        <v>6.7873331530009899E-3</v>
      </c>
      <c r="S1880">
        <v>1.3558237890416699E-2</v>
      </c>
      <c r="T1880">
        <v>1.21304090327253E-2</v>
      </c>
      <c r="U1880">
        <v>1.27666766733686E-2</v>
      </c>
      <c r="V1880">
        <v>119.239998</v>
      </c>
      <c r="W1880">
        <v>91.110000999999997</v>
      </c>
      <c r="X1880">
        <v>-0.123033426299841</v>
      </c>
      <c r="Y1880">
        <v>9.5096475723260604E-4</v>
      </c>
      <c r="Z1880">
        <v>0.91202530983909702</v>
      </c>
      <c r="AA1880">
        <v>0.455462229125214</v>
      </c>
      <c r="AB1880">
        <v>0.32004665353949302</v>
      </c>
      <c r="AC1880" t="s">
        <v>263</v>
      </c>
      <c r="AD1880" t="s">
        <v>319</v>
      </c>
      <c r="AE1880" t="s">
        <v>60</v>
      </c>
      <c r="AF1880" t="s">
        <v>61</v>
      </c>
      <c r="AG1880" t="s">
        <v>320</v>
      </c>
      <c r="AH1880" s="45">
        <v>27575</v>
      </c>
      <c r="AI1880">
        <v>19617</v>
      </c>
      <c r="AK1880" t="s">
        <v>302</v>
      </c>
      <c r="AL1880" t="s">
        <v>302</v>
      </c>
      <c r="AM1880" t="s">
        <v>245</v>
      </c>
    </row>
    <row r="1881" spans="1:39" x14ac:dyDescent="0.3">
      <c r="A1881" s="1">
        <v>43592</v>
      </c>
      <c r="B1881" t="s">
        <v>16</v>
      </c>
      <c r="C1881" t="s">
        <v>246</v>
      </c>
      <c r="D1881">
        <v>1900</v>
      </c>
      <c r="E1881">
        <v>18</v>
      </c>
      <c r="F1881">
        <v>114.029999</v>
      </c>
      <c r="G1881">
        <v>114.029999</v>
      </c>
      <c r="H1881">
        <v>112.290001</v>
      </c>
      <c r="I1881">
        <v>113.209999</v>
      </c>
      <c r="J1881">
        <v>112.414146</v>
      </c>
      <c r="K1881">
        <v>15017700</v>
      </c>
      <c r="L1881">
        <v>2.448</v>
      </c>
      <c r="M1881">
        <v>-1.6469931603199501E-2</v>
      </c>
      <c r="N1881">
        <v>-2.4776656722294201E-2</v>
      </c>
      <c r="O1881">
        <v>6.9964995835917004E-2</v>
      </c>
      <c r="P1881">
        <v>9.4497573224021594E-2</v>
      </c>
      <c r="Q1881">
        <v>7.1248538771916795E-2</v>
      </c>
      <c r="R1881">
        <v>9.0753993661466699E-3</v>
      </c>
      <c r="S1881">
        <v>1.35599324402299E-2</v>
      </c>
      <c r="T1881">
        <v>1.23903083484394E-2</v>
      </c>
      <c r="U1881">
        <v>1.27986492576919E-2</v>
      </c>
      <c r="V1881">
        <v>119.239998</v>
      </c>
      <c r="W1881">
        <v>91.110000999999997</v>
      </c>
      <c r="X1881">
        <v>-0.123033426299841</v>
      </c>
      <c r="Y1881">
        <v>-1.6649488130547601E-2</v>
      </c>
      <c r="Z1881">
        <v>0.91308591911062997</v>
      </c>
      <c r="AA1881">
        <v>0.34674567528241301</v>
      </c>
      <c r="AB1881">
        <v>0.47016960916179101</v>
      </c>
      <c r="AC1881" t="s">
        <v>263</v>
      </c>
      <c r="AD1881" t="s">
        <v>319</v>
      </c>
      <c r="AE1881" t="s">
        <v>60</v>
      </c>
      <c r="AF1881" t="s">
        <v>61</v>
      </c>
      <c r="AG1881" t="s">
        <v>320</v>
      </c>
      <c r="AH1881" s="45">
        <v>27575</v>
      </c>
      <c r="AI1881">
        <v>19617</v>
      </c>
      <c r="AK1881" t="s">
        <v>302</v>
      </c>
      <c r="AL1881" t="s">
        <v>302</v>
      </c>
      <c r="AM1881" t="s">
        <v>245</v>
      </c>
    </row>
    <row r="1882" spans="1:39" x14ac:dyDescent="0.3">
      <c r="A1882" s="1">
        <v>43605</v>
      </c>
      <c r="B1882" t="s">
        <v>16</v>
      </c>
      <c r="C1882" t="s">
        <v>239</v>
      </c>
      <c r="D1882">
        <v>600</v>
      </c>
      <c r="E1882">
        <v>18</v>
      </c>
      <c r="F1882">
        <v>110.58000199999999</v>
      </c>
      <c r="G1882">
        <v>111.80999799999999</v>
      </c>
      <c r="H1882">
        <v>110.370003</v>
      </c>
      <c r="I1882">
        <v>111.349998</v>
      </c>
      <c r="J1882">
        <v>110.567223</v>
      </c>
      <c r="K1882">
        <v>8518200</v>
      </c>
      <c r="L1882">
        <v>2.4159999999999999</v>
      </c>
      <c r="M1882">
        <v>5.22246263001585E-3</v>
      </c>
      <c r="N1882">
        <v>1.7210632023880498E-2</v>
      </c>
      <c r="O1882">
        <v>-2.6148160729867798E-2</v>
      </c>
      <c r="P1882">
        <v>6.4627979617910405E-2</v>
      </c>
      <c r="Q1882">
        <v>1.3753502755686899E-2</v>
      </c>
      <c r="R1882">
        <v>7.6065097949636201E-3</v>
      </c>
      <c r="S1882">
        <v>9.3187634521539001E-3</v>
      </c>
      <c r="T1882">
        <v>1.2119607254351201E-2</v>
      </c>
      <c r="U1882">
        <v>1.28284522716336E-2</v>
      </c>
      <c r="V1882">
        <v>119.239998</v>
      </c>
      <c r="W1882">
        <v>91.110000999999997</v>
      </c>
      <c r="X1882">
        <v>-9.7455769527301103E-2</v>
      </c>
      <c r="Y1882">
        <v>-6.7722580366252503E-3</v>
      </c>
      <c r="Z1882">
        <v>0.90890583110592404</v>
      </c>
      <c r="AA1882">
        <v>-7.9254066647796301E-2</v>
      </c>
      <c r="AB1882">
        <v>-0.15027135593452801</v>
      </c>
      <c r="AC1882" t="s">
        <v>263</v>
      </c>
      <c r="AD1882" t="s">
        <v>319</v>
      </c>
      <c r="AE1882" t="s">
        <v>60</v>
      </c>
      <c r="AF1882" t="s">
        <v>61</v>
      </c>
      <c r="AG1882" t="s">
        <v>320</v>
      </c>
      <c r="AH1882" s="45">
        <v>27575</v>
      </c>
      <c r="AI1882">
        <v>19617</v>
      </c>
      <c r="AK1882" t="s">
        <v>302</v>
      </c>
      <c r="AL1882" t="s">
        <v>302</v>
      </c>
      <c r="AM1882" t="s">
        <v>245</v>
      </c>
    </row>
    <row r="1883" spans="1:39" x14ac:dyDescent="0.3">
      <c r="A1883" s="1">
        <v>43630</v>
      </c>
      <c r="B1883" t="s">
        <v>16</v>
      </c>
      <c r="C1883" t="s">
        <v>246</v>
      </c>
      <c r="D1883">
        <v>2000</v>
      </c>
      <c r="E1883">
        <v>18</v>
      </c>
      <c r="F1883">
        <v>109.57</v>
      </c>
      <c r="G1883">
        <v>110.300003</v>
      </c>
      <c r="H1883">
        <v>108.629997</v>
      </c>
      <c r="I1883">
        <v>109.82</v>
      </c>
      <c r="J1883">
        <v>109.047974</v>
      </c>
      <c r="K1883">
        <v>9077400</v>
      </c>
      <c r="L1883">
        <v>2.093</v>
      </c>
      <c r="M1883">
        <v>2.5528767773327198E-3</v>
      </c>
      <c r="N1883">
        <v>6.0278714314128297E-3</v>
      </c>
      <c r="O1883">
        <v>-4.5426169204524297E-3</v>
      </c>
      <c r="P1883">
        <v>3.7850963957659703E-2</v>
      </c>
      <c r="Q1883">
        <v>2.6743834822046099E-2</v>
      </c>
      <c r="R1883">
        <v>8.5847539691185307E-3</v>
      </c>
      <c r="S1883">
        <v>1.0975268529169401E-2</v>
      </c>
      <c r="T1883">
        <v>1.31401570999431E-2</v>
      </c>
      <c r="U1883">
        <v>1.2568708833261499E-2</v>
      </c>
      <c r="V1883">
        <v>119.239998</v>
      </c>
      <c r="W1883">
        <v>91.110000999999997</v>
      </c>
      <c r="X1883">
        <v>-9.7455769527301103E-2</v>
      </c>
      <c r="Y1883">
        <v>-1.6128120944145399E-3</v>
      </c>
      <c r="Z1883">
        <v>0.88038923471133601</v>
      </c>
      <c r="AA1883">
        <v>4.8002554528835603E-2</v>
      </c>
      <c r="AB1883">
        <v>8.3961755249374204E-3</v>
      </c>
      <c r="AC1883" t="s">
        <v>263</v>
      </c>
      <c r="AD1883" t="s">
        <v>319</v>
      </c>
      <c r="AE1883" t="s">
        <v>60</v>
      </c>
      <c r="AF1883" t="s">
        <v>61</v>
      </c>
      <c r="AG1883" t="s">
        <v>320</v>
      </c>
      <c r="AH1883" s="45">
        <v>27575</v>
      </c>
      <c r="AI1883">
        <v>19617</v>
      </c>
      <c r="AK1883" t="s">
        <v>302</v>
      </c>
      <c r="AL1883" t="s">
        <v>302</v>
      </c>
      <c r="AM1883" t="s">
        <v>245</v>
      </c>
    </row>
    <row r="1884" spans="1:39" x14ac:dyDescent="0.3">
      <c r="A1884" s="1">
        <v>43633</v>
      </c>
      <c r="B1884" t="s">
        <v>16</v>
      </c>
      <c r="C1884" t="s">
        <v>246</v>
      </c>
      <c r="D1884">
        <v>1700</v>
      </c>
      <c r="E1884">
        <v>18</v>
      </c>
      <c r="F1884">
        <v>109.699997</v>
      </c>
      <c r="G1884">
        <v>110.370003</v>
      </c>
      <c r="H1884">
        <v>109.05999799999999</v>
      </c>
      <c r="I1884">
        <v>109.220001</v>
      </c>
      <c r="J1884">
        <v>108.452193999999</v>
      </c>
      <c r="K1884">
        <v>8128600</v>
      </c>
      <c r="L1884">
        <v>2.0859999999999999</v>
      </c>
      <c r="M1884">
        <v>-5.4784462521723504E-3</v>
      </c>
      <c r="N1884">
        <v>-1.0202269969123901E-2</v>
      </c>
      <c r="O1884">
        <v>-6.2067135642543698E-3</v>
      </c>
      <c r="P1884">
        <v>2.6383897169452501E-2</v>
      </c>
      <c r="Q1884">
        <v>3.9064040722264298E-2</v>
      </c>
      <c r="R1884">
        <v>6.9938582325836402E-3</v>
      </c>
      <c r="S1884">
        <v>1.1007006270786599E-2</v>
      </c>
      <c r="T1884">
        <v>1.3143741797800999E-2</v>
      </c>
      <c r="U1884">
        <v>1.25226626279685E-2</v>
      </c>
      <c r="V1884">
        <v>119.239998</v>
      </c>
      <c r="W1884">
        <v>91.110000999999997</v>
      </c>
      <c r="X1884">
        <v>-9.7455769527301103E-2</v>
      </c>
      <c r="Y1884">
        <v>9.3131563797728401E-4</v>
      </c>
      <c r="Z1884">
        <v>0.88214613785778895</v>
      </c>
      <c r="AA1884">
        <v>0.150814077645956</v>
      </c>
      <c r="AB1884">
        <v>3.4472385545778E-2</v>
      </c>
      <c r="AC1884" t="s">
        <v>263</v>
      </c>
      <c r="AD1884" t="s">
        <v>319</v>
      </c>
      <c r="AE1884" t="s">
        <v>60</v>
      </c>
      <c r="AF1884" t="s">
        <v>61</v>
      </c>
      <c r="AG1884" t="s">
        <v>320</v>
      </c>
      <c r="AH1884" s="45">
        <v>27575</v>
      </c>
      <c r="AI1884">
        <v>19617</v>
      </c>
      <c r="AK1884" t="s">
        <v>302</v>
      </c>
      <c r="AL1884" t="s">
        <v>302</v>
      </c>
      <c r="AM1884" t="s">
        <v>245</v>
      </c>
    </row>
    <row r="1885" spans="1:39" x14ac:dyDescent="0.3">
      <c r="A1885" s="1">
        <v>43578</v>
      </c>
      <c r="B1885" t="s">
        <v>16</v>
      </c>
      <c r="C1885" t="s">
        <v>246</v>
      </c>
      <c r="D1885">
        <v>1800</v>
      </c>
      <c r="E1885">
        <v>19</v>
      </c>
      <c r="F1885">
        <v>113</v>
      </c>
      <c r="G1885">
        <v>114.370003</v>
      </c>
      <c r="H1885">
        <v>112.849998</v>
      </c>
      <c r="I1885">
        <v>113.739998</v>
      </c>
      <c r="J1885">
        <v>112.940413999999</v>
      </c>
      <c r="K1885">
        <v>9193100</v>
      </c>
      <c r="L1885">
        <v>2.57</v>
      </c>
      <c r="M1885">
        <v>1.2316284318380701E-3</v>
      </c>
      <c r="N1885">
        <v>3.39802951062936E-2</v>
      </c>
      <c r="O1885">
        <v>0.108071717615064</v>
      </c>
      <c r="P1885">
        <v>0.107391499087009</v>
      </c>
      <c r="Q1885">
        <v>4.8268519357391397E-2</v>
      </c>
      <c r="R1885">
        <v>1.3629056771697399E-2</v>
      </c>
      <c r="S1885">
        <v>1.5930183988593499E-2</v>
      </c>
      <c r="T1885">
        <v>1.20239988970009E-2</v>
      </c>
      <c r="U1885">
        <v>1.27444402513149E-2</v>
      </c>
      <c r="V1885">
        <v>119.239998</v>
      </c>
      <c r="W1885">
        <v>91.110000999999997</v>
      </c>
      <c r="X1885">
        <v>-0.123033426299841</v>
      </c>
      <c r="Y1885">
        <v>8.8023511954049196E-3</v>
      </c>
      <c r="Z1885">
        <v>0.90209058018136401</v>
      </c>
      <c r="AA1885">
        <v>0.16396968135208001</v>
      </c>
      <c r="AB1885">
        <v>0.18784147208426499</v>
      </c>
      <c r="AC1885" t="s">
        <v>264</v>
      </c>
      <c r="AD1885" t="s">
        <v>319</v>
      </c>
      <c r="AE1885" t="s">
        <v>60</v>
      </c>
      <c r="AF1885" t="s">
        <v>61</v>
      </c>
      <c r="AG1885" t="s">
        <v>320</v>
      </c>
      <c r="AH1885" s="45">
        <v>27575</v>
      </c>
      <c r="AI1885">
        <v>19617</v>
      </c>
      <c r="AK1885" t="s">
        <v>302</v>
      </c>
      <c r="AL1885" t="s">
        <v>302</v>
      </c>
      <c r="AM1885" t="s">
        <v>245</v>
      </c>
    </row>
    <row r="1886" spans="1:39" x14ac:dyDescent="0.3">
      <c r="A1886" s="1">
        <v>43619</v>
      </c>
      <c r="B1886" t="s">
        <v>16</v>
      </c>
      <c r="C1886" t="s">
        <v>239</v>
      </c>
      <c r="D1886">
        <v>2200</v>
      </c>
      <c r="E1886">
        <v>19</v>
      </c>
      <c r="F1886">
        <v>105.800003</v>
      </c>
      <c r="G1886">
        <v>106.860001</v>
      </c>
      <c r="H1886">
        <v>105.300003</v>
      </c>
      <c r="I1886">
        <v>106.459999</v>
      </c>
      <c r="J1886">
        <v>105.711593999999</v>
      </c>
      <c r="K1886">
        <v>11680700</v>
      </c>
      <c r="L1886">
        <v>2.081</v>
      </c>
      <c r="M1886">
        <v>4.7076439838885801E-3</v>
      </c>
      <c r="N1886">
        <v>-3.0071232206610701E-2</v>
      </c>
      <c r="O1886">
        <v>-7.85532023854532E-2</v>
      </c>
      <c r="P1886">
        <v>2.91758349109318E-2</v>
      </c>
      <c r="Q1886">
        <v>2.2955831259306201E-2</v>
      </c>
      <c r="R1886">
        <v>6.9049662790977998E-3</v>
      </c>
      <c r="S1886">
        <v>1.00787830699255E-2</v>
      </c>
      <c r="T1886">
        <v>1.25851086665414E-2</v>
      </c>
      <c r="U1886">
        <v>1.24794377742149E-2</v>
      </c>
      <c r="V1886">
        <v>119.239998</v>
      </c>
      <c r="W1886">
        <v>91.110000999999997</v>
      </c>
      <c r="X1886">
        <v>-9.7455769527301103E-2</v>
      </c>
      <c r="Y1886">
        <v>-2.7690708645509302E-3</v>
      </c>
      <c r="Z1886">
        <v>0.88443793130877402</v>
      </c>
      <c r="AA1886">
        <v>1.6937345207232599E-2</v>
      </c>
      <c r="AB1886">
        <v>-5.1161092619294198E-2</v>
      </c>
      <c r="AC1886" t="s">
        <v>264</v>
      </c>
      <c r="AD1886" t="s">
        <v>319</v>
      </c>
      <c r="AE1886" t="s">
        <v>60</v>
      </c>
      <c r="AF1886" t="s">
        <v>61</v>
      </c>
      <c r="AG1886" t="s">
        <v>320</v>
      </c>
      <c r="AH1886" s="45">
        <v>27575</v>
      </c>
      <c r="AI1886">
        <v>19617</v>
      </c>
      <c r="AK1886" t="s">
        <v>302</v>
      </c>
      <c r="AL1886" t="s">
        <v>302</v>
      </c>
      <c r="AM1886" t="s">
        <v>245</v>
      </c>
    </row>
    <row r="1887" spans="1:39" x14ac:dyDescent="0.3">
      <c r="A1887" s="1">
        <v>43622</v>
      </c>
      <c r="B1887" t="s">
        <v>16</v>
      </c>
      <c r="C1887" t="s">
        <v>246</v>
      </c>
      <c r="D1887">
        <v>1900</v>
      </c>
      <c r="E1887">
        <v>19</v>
      </c>
      <c r="F1887">
        <v>110.150002</v>
      </c>
      <c r="G1887">
        <v>110.870003</v>
      </c>
      <c r="H1887">
        <v>108.93</v>
      </c>
      <c r="I1887">
        <v>110.370003</v>
      </c>
      <c r="J1887">
        <v>109.594115999999</v>
      </c>
      <c r="K1887">
        <v>8726700</v>
      </c>
      <c r="L1887">
        <v>2.1240000000000001</v>
      </c>
      <c r="M1887">
        <v>2.17692796357898E-3</v>
      </c>
      <c r="N1887">
        <v>3.0448968444274201E-2</v>
      </c>
      <c r="O1887">
        <v>-4.1876028294978801E-2</v>
      </c>
      <c r="P1887">
        <v>7.7023415772999496E-2</v>
      </c>
      <c r="Q1887">
        <v>5.1298646206668803E-2</v>
      </c>
      <c r="R1887">
        <v>1.4845172474678E-2</v>
      </c>
      <c r="S1887">
        <v>1.2248248787687901E-2</v>
      </c>
      <c r="T1887">
        <v>1.30816214812833E-2</v>
      </c>
      <c r="U1887">
        <v>1.2595611516604601E-2</v>
      </c>
      <c r="V1887">
        <v>119.239998</v>
      </c>
      <c r="W1887">
        <v>91.110000999999997</v>
      </c>
      <c r="X1887">
        <v>-9.7455769527301103E-2</v>
      </c>
      <c r="Y1887">
        <v>6.1168407152111899E-3</v>
      </c>
      <c r="Z1887">
        <v>0.89201032989168705</v>
      </c>
      <c r="AA1887">
        <v>0.24096719534545899</v>
      </c>
      <c r="AB1887">
        <v>9.3002079497733897E-2</v>
      </c>
      <c r="AC1887" t="s">
        <v>264</v>
      </c>
      <c r="AD1887" t="s">
        <v>319</v>
      </c>
      <c r="AE1887" t="s">
        <v>60</v>
      </c>
      <c r="AF1887" t="s">
        <v>61</v>
      </c>
      <c r="AG1887" t="s">
        <v>320</v>
      </c>
      <c r="AH1887" s="45">
        <v>27575</v>
      </c>
      <c r="AI1887">
        <v>19617</v>
      </c>
      <c r="AK1887" t="s">
        <v>302</v>
      </c>
      <c r="AL1887" t="s">
        <v>302</v>
      </c>
      <c r="AM1887" t="s">
        <v>245</v>
      </c>
    </row>
    <row r="1888" spans="1:39" x14ac:dyDescent="0.3">
      <c r="A1888" s="1">
        <v>43637</v>
      </c>
      <c r="B1888" t="s">
        <v>16</v>
      </c>
      <c r="C1888" t="s">
        <v>239</v>
      </c>
      <c r="D1888">
        <v>700</v>
      </c>
      <c r="E1888">
        <v>19</v>
      </c>
      <c r="F1888">
        <v>110.19000200000001</v>
      </c>
      <c r="G1888">
        <v>111.669997999999</v>
      </c>
      <c r="H1888">
        <v>109.089996</v>
      </c>
      <c r="I1888">
        <v>109.44000200000001</v>
      </c>
      <c r="J1888">
        <v>108.670654</v>
      </c>
      <c r="K1888">
        <v>27089500</v>
      </c>
      <c r="L1888">
        <v>2.0680000000000001</v>
      </c>
      <c r="M1888">
        <v>-6.8296981178903003E-3</v>
      </c>
      <c r="N1888">
        <v>-3.4661285644479799E-3</v>
      </c>
      <c r="O1888">
        <v>-2.0708804763967699E-2</v>
      </c>
      <c r="P1888">
        <v>0.10023191085131999</v>
      </c>
      <c r="Q1888">
        <v>4.5622450639835402E-2</v>
      </c>
      <c r="R1888">
        <v>8.9011878382688602E-3</v>
      </c>
      <c r="S1888">
        <v>1.11071859107121E-2</v>
      </c>
      <c r="T1888">
        <v>1.2166393210805201E-2</v>
      </c>
      <c r="U1888">
        <v>1.25615473945379E-2</v>
      </c>
      <c r="V1888">
        <v>119.239998</v>
      </c>
      <c r="W1888">
        <v>91.110000999999997</v>
      </c>
      <c r="X1888">
        <v>-9.7455769527301103E-2</v>
      </c>
      <c r="Y1888">
        <v>-1.26001638019446E-3</v>
      </c>
      <c r="Z1888">
        <v>0.88122718041277004</v>
      </c>
      <c r="AA1888">
        <v>0.20958563841451</v>
      </c>
      <c r="AB1888">
        <v>0.22106833786889701</v>
      </c>
      <c r="AC1888" t="s">
        <v>264</v>
      </c>
      <c r="AD1888" t="s">
        <v>319</v>
      </c>
      <c r="AE1888" t="s">
        <v>60</v>
      </c>
      <c r="AF1888" t="s">
        <v>61</v>
      </c>
      <c r="AG1888" t="s">
        <v>320</v>
      </c>
      <c r="AH1888" s="45">
        <v>27575</v>
      </c>
      <c r="AI1888">
        <v>19617</v>
      </c>
      <c r="AK1888" t="s">
        <v>302</v>
      </c>
      <c r="AL1888" t="s">
        <v>302</v>
      </c>
      <c r="AM1888" t="s">
        <v>245</v>
      </c>
    </row>
    <row r="1889" spans="1:39" x14ac:dyDescent="0.3">
      <c r="A1889" s="1">
        <v>43642</v>
      </c>
      <c r="B1889" t="s">
        <v>16</v>
      </c>
      <c r="C1889" t="s">
        <v>246</v>
      </c>
      <c r="D1889">
        <v>1900</v>
      </c>
      <c r="E1889">
        <v>19</v>
      </c>
      <c r="F1889">
        <v>108.300003</v>
      </c>
      <c r="G1889">
        <v>109.30999799999999</v>
      </c>
      <c r="H1889">
        <v>108.160004</v>
      </c>
      <c r="I1889">
        <v>108.480003</v>
      </c>
      <c r="J1889">
        <v>107.7174</v>
      </c>
      <c r="K1889">
        <v>10324600</v>
      </c>
      <c r="L1889">
        <v>2.0489999999999999</v>
      </c>
      <c r="M1889">
        <v>6.65926876738089E-3</v>
      </c>
      <c r="N1889">
        <v>-1.3096068046973299E-2</v>
      </c>
      <c r="O1889">
        <v>-1.1274675861655301E-2</v>
      </c>
      <c r="P1889">
        <v>9.3227202904341E-2</v>
      </c>
      <c r="Q1889">
        <v>6.2716343266996794E-2</v>
      </c>
      <c r="R1889">
        <v>6.77310516831524E-3</v>
      </c>
      <c r="S1889">
        <v>1.02620465136811E-2</v>
      </c>
      <c r="T1889">
        <v>1.21701200744993E-2</v>
      </c>
      <c r="U1889">
        <v>1.25300516156831E-2</v>
      </c>
      <c r="V1889">
        <v>119.239998</v>
      </c>
      <c r="W1889">
        <v>91.110000999999997</v>
      </c>
      <c r="X1889">
        <v>-9.7455769527301103E-2</v>
      </c>
      <c r="Y1889">
        <v>-1.2346958449604901E-3</v>
      </c>
      <c r="Z1889">
        <v>0.88573833764550103</v>
      </c>
      <c r="AA1889">
        <v>0.35807892766761101</v>
      </c>
      <c r="AB1889">
        <v>0.24464743441129599</v>
      </c>
      <c r="AC1889" t="s">
        <v>264</v>
      </c>
      <c r="AD1889" t="s">
        <v>319</v>
      </c>
      <c r="AE1889" t="s">
        <v>60</v>
      </c>
      <c r="AF1889" t="s">
        <v>61</v>
      </c>
      <c r="AG1889" t="s">
        <v>320</v>
      </c>
      <c r="AH1889" s="45">
        <v>27575</v>
      </c>
      <c r="AI1889">
        <v>19617</v>
      </c>
      <c r="AK1889" t="s">
        <v>302</v>
      </c>
      <c r="AL1889" t="s">
        <v>302</v>
      </c>
      <c r="AM1889" t="s">
        <v>245</v>
      </c>
    </row>
    <row r="1890" spans="1:39" x14ac:dyDescent="0.3">
      <c r="A1890" s="1">
        <v>43572</v>
      </c>
      <c r="B1890" t="s">
        <v>16</v>
      </c>
      <c r="C1890" t="s">
        <v>239</v>
      </c>
      <c r="D1890">
        <v>1200</v>
      </c>
      <c r="E1890">
        <v>20</v>
      </c>
      <c r="F1890">
        <v>111.699997</v>
      </c>
      <c r="G1890">
        <v>114.660004</v>
      </c>
      <c r="H1890">
        <v>111.010002</v>
      </c>
      <c r="I1890">
        <v>114.300003</v>
      </c>
      <c r="J1890">
        <v>113.496483</v>
      </c>
      <c r="K1890">
        <v>17791900</v>
      </c>
      <c r="L1890">
        <v>2.5920000000000001</v>
      </c>
      <c r="M1890">
        <v>2.83958892390948E-2</v>
      </c>
      <c r="N1890">
        <v>8.1633422322505603E-2</v>
      </c>
      <c r="O1890">
        <v>7.1846279237442204E-2</v>
      </c>
      <c r="P1890">
        <v>0.116586523034967</v>
      </c>
      <c r="Q1890">
        <v>6.4547682696904404E-2</v>
      </c>
      <c r="R1890">
        <v>2.17099648553312E-2</v>
      </c>
      <c r="S1890">
        <v>1.7320725998460899E-2</v>
      </c>
      <c r="T1890">
        <v>1.2314606504995501E-2</v>
      </c>
      <c r="U1890">
        <v>1.2818879794037201E-2</v>
      </c>
      <c r="V1890">
        <v>119.239998</v>
      </c>
      <c r="W1890">
        <v>91.110000999999997</v>
      </c>
      <c r="X1890">
        <v>-0.123033426299841</v>
      </c>
      <c r="Y1890">
        <v>-2.2764010197428601E-3</v>
      </c>
      <c r="Z1890">
        <v>0.89538987701625705</v>
      </c>
      <c r="AA1890">
        <v>0.278266161982405</v>
      </c>
      <c r="AB1890">
        <v>-7.9957042465798097E-3</v>
      </c>
      <c r="AC1890" t="s">
        <v>265</v>
      </c>
      <c r="AD1890" t="s">
        <v>319</v>
      </c>
      <c r="AE1890" t="s">
        <v>60</v>
      </c>
      <c r="AF1890" t="s">
        <v>61</v>
      </c>
      <c r="AG1890" t="s">
        <v>320</v>
      </c>
      <c r="AH1890" s="45">
        <v>27575</v>
      </c>
      <c r="AI1890">
        <v>19617</v>
      </c>
      <c r="AK1890" t="s">
        <v>302</v>
      </c>
      <c r="AL1890" t="s">
        <v>302</v>
      </c>
      <c r="AM1890" t="s">
        <v>245</v>
      </c>
    </row>
    <row r="1891" spans="1:39" x14ac:dyDescent="0.3">
      <c r="A1891" s="1">
        <v>43591</v>
      </c>
      <c r="B1891" t="s">
        <v>16</v>
      </c>
      <c r="C1891" t="s">
        <v>239</v>
      </c>
      <c r="D1891">
        <v>2600</v>
      </c>
      <c r="E1891">
        <v>20</v>
      </c>
      <c r="F1891">
        <v>114.18</v>
      </c>
      <c r="G1891">
        <v>115.470001</v>
      </c>
      <c r="H1891">
        <v>113.720001</v>
      </c>
      <c r="I1891">
        <v>115.089996</v>
      </c>
      <c r="J1891">
        <v>114.28093</v>
      </c>
      <c r="K1891">
        <v>9387000</v>
      </c>
      <c r="L1891">
        <v>2.5</v>
      </c>
      <c r="M1891">
        <v>-8.9096976502700403E-3</v>
      </c>
      <c r="N1891">
        <v>-8.9096976502700403E-3</v>
      </c>
      <c r="O1891">
        <v>9.6049072889084597E-2</v>
      </c>
      <c r="P1891">
        <v>0.10654531682698599</v>
      </c>
      <c r="Q1891">
        <v>9.8753936148514201E-2</v>
      </c>
      <c r="R1891">
        <v>6.43149330837205E-3</v>
      </c>
      <c r="S1891">
        <v>1.28834470597493E-2</v>
      </c>
      <c r="T1891">
        <v>1.2199996561770499E-2</v>
      </c>
      <c r="U1891">
        <v>1.2772469223670899E-2</v>
      </c>
      <c r="V1891">
        <v>119.239998</v>
      </c>
      <c r="W1891">
        <v>91.110000999999997</v>
      </c>
      <c r="X1891">
        <v>-0.123033426299841</v>
      </c>
      <c r="Y1891">
        <v>-4.4810132310555703E-3</v>
      </c>
      <c r="Z1891">
        <v>0.91179189762325097</v>
      </c>
      <c r="AA1891">
        <v>0.545768163048582</v>
      </c>
      <c r="AB1891">
        <v>0.49191291993035102</v>
      </c>
      <c r="AC1891" t="s">
        <v>265</v>
      </c>
      <c r="AD1891" t="s">
        <v>319</v>
      </c>
      <c r="AE1891" t="s">
        <v>60</v>
      </c>
      <c r="AF1891" t="s">
        <v>61</v>
      </c>
      <c r="AG1891" t="s">
        <v>320</v>
      </c>
      <c r="AH1891" s="45">
        <v>27575</v>
      </c>
      <c r="AI1891">
        <v>19617</v>
      </c>
      <c r="AK1891" t="s">
        <v>302</v>
      </c>
      <c r="AL1891" t="s">
        <v>302</v>
      </c>
      <c r="AM1891" t="s">
        <v>245</v>
      </c>
    </row>
    <row r="1892" spans="1:39" x14ac:dyDescent="0.3">
      <c r="A1892" s="1">
        <v>43620</v>
      </c>
      <c r="B1892" t="s">
        <v>16</v>
      </c>
      <c r="C1892" t="s">
        <v>239</v>
      </c>
      <c r="D1892">
        <v>1000</v>
      </c>
      <c r="E1892">
        <v>20</v>
      </c>
      <c r="F1892">
        <v>107.849998</v>
      </c>
      <c r="G1892">
        <v>109.900002</v>
      </c>
      <c r="H1892">
        <v>107.129997</v>
      </c>
      <c r="I1892">
        <v>109.739998</v>
      </c>
      <c r="J1892">
        <v>108.968536</v>
      </c>
      <c r="K1892">
        <v>12858600</v>
      </c>
      <c r="L1892">
        <v>2.1190000000000002</v>
      </c>
      <c r="M1892">
        <v>3.0344605351635599E-2</v>
      </c>
      <c r="N1892">
        <v>1.11794578423211E-2</v>
      </c>
      <c r="O1892">
        <v>-5.0377158238109003E-2</v>
      </c>
      <c r="P1892">
        <v>6.0288637456437498E-2</v>
      </c>
      <c r="Q1892">
        <v>4.0394636010407298E-2</v>
      </c>
      <c r="R1892">
        <v>1.6944220058318998E-2</v>
      </c>
      <c r="S1892">
        <v>1.2372081735158099E-2</v>
      </c>
      <c r="T1892">
        <v>1.3134472058549901E-2</v>
      </c>
      <c r="U1892">
        <v>1.2598564325342201E-2</v>
      </c>
      <c r="V1892">
        <v>119.239998</v>
      </c>
      <c r="W1892">
        <v>91.110000999999997</v>
      </c>
      <c r="X1892">
        <v>-9.7455769527301103E-2</v>
      </c>
      <c r="Y1892">
        <v>2.1205927310919401E-2</v>
      </c>
      <c r="Z1892">
        <v>0.89333660378675495</v>
      </c>
      <c r="AA1892">
        <v>0.15234093034806101</v>
      </c>
      <c r="AB1892">
        <v>9.2301072145735807E-3</v>
      </c>
      <c r="AC1892" t="s">
        <v>265</v>
      </c>
      <c r="AD1892" t="s">
        <v>319</v>
      </c>
      <c r="AE1892" t="s">
        <v>60</v>
      </c>
      <c r="AF1892" t="s">
        <v>61</v>
      </c>
      <c r="AG1892" t="s">
        <v>320</v>
      </c>
      <c r="AH1892" s="45">
        <v>27575</v>
      </c>
      <c r="AI1892">
        <v>19617</v>
      </c>
      <c r="AK1892" t="s">
        <v>302</v>
      </c>
      <c r="AL1892" t="s">
        <v>302</v>
      </c>
      <c r="AM1892" t="s">
        <v>245</v>
      </c>
    </row>
    <row r="1893" spans="1:39" x14ac:dyDescent="0.3">
      <c r="A1893" s="1">
        <v>43627</v>
      </c>
      <c r="B1893" t="s">
        <v>16</v>
      </c>
      <c r="C1893" t="s">
        <v>246</v>
      </c>
      <c r="D1893">
        <v>1500</v>
      </c>
      <c r="E1893">
        <v>20</v>
      </c>
      <c r="F1893">
        <v>110.82</v>
      </c>
      <c r="G1893">
        <v>111.57</v>
      </c>
      <c r="H1893">
        <v>110.370003</v>
      </c>
      <c r="I1893">
        <v>110.68</v>
      </c>
      <c r="J1893">
        <v>109.901932</v>
      </c>
      <c r="K1893">
        <v>9847700</v>
      </c>
      <c r="L1893">
        <v>2.14</v>
      </c>
      <c r="M1893">
        <v>3.0767033145398998E-3</v>
      </c>
      <c r="N1893">
        <v>8.5292608646813008E-3</v>
      </c>
      <c r="O1893">
        <v>-1.6487819697713998E-2</v>
      </c>
      <c r="P1893">
        <v>6.9490460195807902E-2</v>
      </c>
      <c r="Q1893">
        <v>2.4231272631973499E-2</v>
      </c>
      <c r="R1893">
        <v>7.8955757283440692E-3</v>
      </c>
      <c r="S1893">
        <v>1.2275049692008599E-2</v>
      </c>
      <c r="T1893">
        <v>1.3135794001201E-2</v>
      </c>
      <c r="U1893">
        <v>1.25476774767544E-2</v>
      </c>
      <c r="V1893">
        <v>119.239998</v>
      </c>
      <c r="W1893">
        <v>91.110000999999997</v>
      </c>
      <c r="X1893">
        <v>-9.7455769527301103E-2</v>
      </c>
      <c r="Y1893">
        <v>-3.4994119269314301E-4</v>
      </c>
      <c r="Z1893">
        <v>0.87894123416640901</v>
      </c>
      <c r="AA1893">
        <v>2.3097016313044401E-2</v>
      </c>
      <c r="AB1893">
        <v>8.6480655593661304E-2</v>
      </c>
      <c r="AC1893" t="s">
        <v>265</v>
      </c>
      <c r="AD1893" t="s">
        <v>319</v>
      </c>
      <c r="AE1893" t="s">
        <v>60</v>
      </c>
      <c r="AF1893" t="s">
        <v>61</v>
      </c>
      <c r="AG1893" t="s">
        <v>320</v>
      </c>
      <c r="AH1893" s="45">
        <v>27575</v>
      </c>
      <c r="AI1893">
        <v>19617</v>
      </c>
      <c r="AK1893" t="s">
        <v>302</v>
      </c>
      <c r="AL1893" t="s">
        <v>302</v>
      </c>
      <c r="AM1893" t="s">
        <v>245</v>
      </c>
    </row>
    <row r="1894" spans="1:39" x14ac:dyDescent="0.3">
      <c r="A1894" s="1">
        <v>43630</v>
      </c>
      <c r="B1894" t="s">
        <v>16</v>
      </c>
      <c r="C1894" t="s">
        <v>239</v>
      </c>
      <c r="D1894">
        <v>2700</v>
      </c>
      <c r="E1894">
        <v>20</v>
      </c>
      <c r="F1894">
        <v>109.57</v>
      </c>
      <c r="G1894">
        <v>110.300003</v>
      </c>
      <c r="H1894">
        <v>108.629997</v>
      </c>
      <c r="I1894">
        <v>109.82</v>
      </c>
      <c r="J1894">
        <v>109.047974</v>
      </c>
      <c r="K1894">
        <v>9077400</v>
      </c>
      <c r="L1894">
        <v>2.093</v>
      </c>
      <c r="M1894">
        <v>2.5528767773327198E-3</v>
      </c>
      <c r="N1894">
        <v>6.0278714314128297E-3</v>
      </c>
      <c r="O1894">
        <v>-4.5426169204524297E-3</v>
      </c>
      <c r="P1894">
        <v>3.7850963957659703E-2</v>
      </c>
      <c r="Q1894">
        <v>2.6743834822046099E-2</v>
      </c>
      <c r="R1894">
        <v>8.5847539691185307E-3</v>
      </c>
      <c r="S1894">
        <v>1.0975268529169401E-2</v>
      </c>
      <c r="T1894">
        <v>1.31401570999431E-2</v>
      </c>
      <c r="U1894">
        <v>1.2568708833261499E-2</v>
      </c>
      <c r="V1894">
        <v>119.239998</v>
      </c>
      <c r="W1894">
        <v>91.110000999999997</v>
      </c>
      <c r="X1894">
        <v>-9.7455769527301103E-2</v>
      </c>
      <c r="Y1894">
        <v>-1.6128120944145399E-3</v>
      </c>
      <c r="Z1894">
        <v>0.88038923471133601</v>
      </c>
      <c r="AA1894">
        <v>4.8002554528835603E-2</v>
      </c>
      <c r="AB1894">
        <v>8.3961755249374204E-3</v>
      </c>
      <c r="AC1894" t="s">
        <v>265</v>
      </c>
      <c r="AD1894" t="s">
        <v>319</v>
      </c>
      <c r="AE1894" t="s">
        <v>60</v>
      </c>
      <c r="AF1894" t="s">
        <v>61</v>
      </c>
      <c r="AG1894" t="s">
        <v>320</v>
      </c>
      <c r="AH1894" s="45">
        <v>27575</v>
      </c>
      <c r="AI1894">
        <v>19617</v>
      </c>
      <c r="AK1894" t="s">
        <v>302</v>
      </c>
      <c r="AL1894" t="s">
        <v>302</v>
      </c>
      <c r="AM1894" t="s">
        <v>245</v>
      </c>
    </row>
    <row r="1895" spans="1:39" x14ac:dyDescent="0.3">
      <c r="A1895" s="1">
        <v>43644</v>
      </c>
      <c r="B1895" t="s">
        <v>16</v>
      </c>
      <c r="C1895" t="s">
        <v>246</v>
      </c>
      <c r="D1895">
        <v>1100</v>
      </c>
      <c r="E1895">
        <v>20</v>
      </c>
      <c r="F1895">
        <v>111.040001</v>
      </c>
      <c r="G1895">
        <v>112.43</v>
      </c>
      <c r="H1895">
        <v>110.900002</v>
      </c>
      <c r="I1895">
        <v>111.800003</v>
      </c>
      <c r="J1895">
        <v>111.014061</v>
      </c>
      <c r="K1895">
        <v>21634700</v>
      </c>
      <c r="L1895">
        <v>2</v>
      </c>
      <c r="M1895">
        <v>2.68327338091826E-2</v>
      </c>
      <c r="N1895">
        <v>2.1335083688373099E-2</v>
      </c>
      <c r="O1895">
        <v>3.2545358453089701E-2</v>
      </c>
      <c r="P1895">
        <v>0.10693910771397799</v>
      </c>
      <c r="Q1895">
        <v>0.107764067740277</v>
      </c>
      <c r="R1895">
        <v>1.41828901843985E-2</v>
      </c>
      <c r="S1895">
        <v>1.14922336656512E-2</v>
      </c>
      <c r="T1895">
        <v>1.2518690801690499E-2</v>
      </c>
      <c r="U1895">
        <v>1.2602596252153099E-2</v>
      </c>
      <c r="V1895">
        <v>119.239998</v>
      </c>
      <c r="W1895">
        <v>91.110000999999997</v>
      </c>
      <c r="X1895">
        <v>-9.7455769527301103E-2</v>
      </c>
      <c r="Y1895">
        <v>5.7409418775350302E-3</v>
      </c>
      <c r="Z1895">
        <v>0.88779966257631304</v>
      </c>
      <c r="AA1895">
        <v>0.74728079372013201</v>
      </c>
      <c r="AB1895">
        <v>0.37504878118874402</v>
      </c>
      <c r="AC1895" t="s">
        <v>265</v>
      </c>
      <c r="AD1895" t="s">
        <v>319</v>
      </c>
      <c r="AE1895" t="s">
        <v>60</v>
      </c>
      <c r="AF1895" t="s">
        <v>61</v>
      </c>
      <c r="AG1895" t="s">
        <v>320</v>
      </c>
      <c r="AH1895" s="45">
        <v>27575</v>
      </c>
      <c r="AI1895">
        <v>19617</v>
      </c>
      <c r="AK1895" t="s">
        <v>302</v>
      </c>
      <c r="AL1895" t="s">
        <v>302</v>
      </c>
      <c r="AM1895" t="s">
        <v>245</v>
      </c>
    </row>
    <row r="1896" spans="1:39" x14ac:dyDescent="0.3">
      <c r="A1896" s="1">
        <v>43581</v>
      </c>
      <c r="B1896" t="s">
        <v>17</v>
      </c>
      <c r="C1896" t="s">
        <v>246</v>
      </c>
      <c r="D1896">
        <v>100</v>
      </c>
      <c r="E1896">
        <v>1</v>
      </c>
      <c r="F1896">
        <v>72.410004000000001</v>
      </c>
      <c r="G1896">
        <v>73.330001999999993</v>
      </c>
      <c r="H1896">
        <v>71.400002000000001</v>
      </c>
      <c r="I1896">
        <v>72.800003000000004</v>
      </c>
      <c r="J1896">
        <v>72.244445999999996</v>
      </c>
      <c r="K1896">
        <v>3032900</v>
      </c>
      <c r="L1896">
        <v>2.5049999999999999</v>
      </c>
      <c r="M1896">
        <v>-1.3507264828414399E-2</v>
      </c>
      <c r="N1896">
        <v>-1.14723633733377E-2</v>
      </c>
      <c r="O1896">
        <v>3.2103243146153398E-2</v>
      </c>
      <c r="P1896">
        <v>0.211576266519406</v>
      </c>
      <c r="Q1896">
        <v>4.9813218135050796E-3</v>
      </c>
      <c r="R1896">
        <v>1.5068712864431901E-2</v>
      </c>
      <c r="S1896">
        <v>1.0643568334766901E-2</v>
      </c>
      <c r="T1896">
        <v>1.9144043323835399E-2</v>
      </c>
      <c r="U1896">
        <v>2.0656813745002101E-2</v>
      </c>
      <c r="V1896">
        <v>84.370002999999997</v>
      </c>
      <c r="W1896">
        <v>47.720001000000003</v>
      </c>
      <c r="X1896">
        <v>-0.20815335553873801</v>
      </c>
      <c r="Y1896">
        <v>4.6743503443647796E-3</v>
      </c>
      <c r="Z1896">
        <v>1.0708861651053101</v>
      </c>
      <c r="AA1896">
        <v>-9.3500649165988298E-2</v>
      </c>
      <c r="AB1896">
        <v>1.4839121190307799E-2</v>
      </c>
      <c r="AC1896" t="s">
        <v>240</v>
      </c>
      <c r="AD1896" t="s">
        <v>321</v>
      </c>
      <c r="AE1896" t="s">
        <v>62</v>
      </c>
      <c r="AF1896" t="s">
        <v>63</v>
      </c>
      <c r="AG1896" t="s">
        <v>322</v>
      </c>
      <c r="AH1896" s="45">
        <v>36340</v>
      </c>
      <c r="AI1896">
        <v>764478</v>
      </c>
      <c r="AK1896" t="s">
        <v>323</v>
      </c>
      <c r="AL1896" t="s">
        <v>324</v>
      </c>
      <c r="AM1896" t="s">
        <v>245</v>
      </c>
    </row>
    <row r="1897" spans="1:39" x14ac:dyDescent="0.3">
      <c r="A1897" s="1">
        <v>43587</v>
      </c>
      <c r="B1897" t="s">
        <v>17</v>
      </c>
      <c r="C1897" t="s">
        <v>246</v>
      </c>
      <c r="D1897">
        <v>100</v>
      </c>
      <c r="E1897">
        <v>1</v>
      </c>
      <c r="F1897">
        <v>74</v>
      </c>
      <c r="G1897">
        <v>75.180000000000007</v>
      </c>
      <c r="H1897">
        <v>73.849997999999999</v>
      </c>
      <c r="I1897">
        <v>75.180000000000007</v>
      </c>
      <c r="J1897">
        <v>74.606285</v>
      </c>
      <c r="K1897">
        <v>2288200</v>
      </c>
      <c r="L1897">
        <v>2.552</v>
      </c>
      <c r="M1897">
        <v>1.8120100690803099E-2</v>
      </c>
      <c r="N1897">
        <v>1.8662036096862199E-2</v>
      </c>
      <c r="O1897">
        <v>4.1969920196020201E-2</v>
      </c>
      <c r="P1897">
        <v>0.245432184997014</v>
      </c>
      <c r="Q1897">
        <v>2.3795741633473699E-2</v>
      </c>
      <c r="R1897">
        <v>1.3766189827648399E-2</v>
      </c>
      <c r="S1897">
        <v>1.1363655005248E-2</v>
      </c>
      <c r="T1897">
        <v>1.9233682512367501E-2</v>
      </c>
      <c r="U1897">
        <v>2.0632715824289299E-2</v>
      </c>
      <c r="V1897">
        <v>84.370002999999997</v>
      </c>
      <c r="W1897">
        <v>47.720001000000003</v>
      </c>
      <c r="X1897">
        <v>-0.20815335553873801</v>
      </c>
      <c r="Y1897">
        <v>-2.1262443276895502E-3</v>
      </c>
      <c r="Z1897">
        <v>1.06834470407338</v>
      </c>
      <c r="AA1897">
        <v>-8.1010981881600198E-3</v>
      </c>
      <c r="AB1897">
        <v>-0.110861914638373</v>
      </c>
      <c r="AC1897" t="s">
        <v>240</v>
      </c>
      <c r="AD1897" t="s">
        <v>321</v>
      </c>
      <c r="AE1897" t="s">
        <v>62</v>
      </c>
      <c r="AF1897" t="s">
        <v>63</v>
      </c>
      <c r="AG1897" t="s">
        <v>322</v>
      </c>
      <c r="AH1897" s="45">
        <v>36340</v>
      </c>
      <c r="AI1897">
        <v>764478</v>
      </c>
      <c r="AK1897" t="s">
        <v>323</v>
      </c>
      <c r="AL1897" t="s">
        <v>324</v>
      </c>
      <c r="AM1897" t="s">
        <v>245</v>
      </c>
    </row>
    <row r="1898" spans="1:39" x14ac:dyDescent="0.3">
      <c r="A1898" s="1">
        <v>43564</v>
      </c>
      <c r="B1898" t="s">
        <v>17</v>
      </c>
      <c r="C1898" t="s">
        <v>239</v>
      </c>
      <c r="D1898">
        <v>300</v>
      </c>
      <c r="E1898">
        <v>2</v>
      </c>
      <c r="F1898">
        <v>74.5</v>
      </c>
      <c r="G1898">
        <v>75.209998999999996</v>
      </c>
      <c r="H1898">
        <v>74.389999000000003</v>
      </c>
      <c r="I1898">
        <v>74.75</v>
      </c>
      <c r="J1898">
        <v>74.179564999999997</v>
      </c>
      <c r="K1898">
        <v>1772400</v>
      </c>
      <c r="L1898">
        <v>2.4990000000000001</v>
      </c>
      <c r="M1898">
        <v>-9.3601916266571603E-4</v>
      </c>
      <c r="N1898">
        <v>4.5151323177563603E-2</v>
      </c>
      <c r="O1898">
        <v>0.111093293322424</v>
      </c>
      <c r="P1898">
        <v>0.27124878162168098</v>
      </c>
      <c r="Q1898">
        <v>9.4681146442818304E-2</v>
      </c>
      <c r="R1898">
        <v>1.2163103511535199E-2</v>
      </c>
      <c r="S1898">
        <v>1.03602741458237E-2</v>
      </c>
      <c r="T1898">
        <v>1.9698757506030701E-2</v>
      </c>
      <c r="U1898">
        <v>2.09296648157349E-2</v>
      </c>
      <c r="V1898">
        <v>84.370002999999997</v>
      </c>
      <c r="W1898">
        <v>47.720001000000003</v>
      </c>
      <c r="X1898">
        <v>-0.20815335553873801</v>
      </c>
      <c r="Y1898">
        <v>-6.0859766572597396E-3</v>
      </c>
      <c r="Z1898">
        <v>1.0896532352955599</v>
      </c>
      <c r="AA1898">
        <v>0.31631780546552501</v>
      </c>
      <c r="AB1898">
        <v>0.20333616679990599</v>
      </c>
      <c r="AC1898" t="s">
        <v>247</v>
      </c>
      <c r="AD1898" t="s">
        <v>321</v>
      </c>
      <c r="AE1898" t="s">
        <v>62</v>
      </c>
      <c r="AF1898" t="s">
        <v>63</v>
      </c>
      <c r="AG1898" t="s">
        <v>322</v>
      </c>
      <c r="AH1898" s="45">
        <v>36340</v>
      </c>
      <c r="AI1898">
        <v>764478</v>
      </c>
      <c r="AK1898" t="s">
        <v>323</v>
      </c>
      <c r="AL1898" t="s">
        <v>324</v>
      </c>
      <c r="AM1898" t="s">
        <v>245</v>
      </c>
    </row>
    <row r="1899" spans="1:39" x14ac:dyDescent="0.3">
      <c r="A1899" s="1">
        <v>43572</v>
      </c>
      <c r="B1899" t="s">
        <v>17</v>
      </c>
      <c r="C1899" t="s">
        <v>239</v>
      </c>
      <c r="D1899">
        <v>100</v>
      </c>
      <c r="E1899">
        <v>2</v>
      </c>
      <c r="F1899">
        <v>73.629997000000003</v>
      </c>
      <c r="G1899">
        <v>74.410004000000001</v>
      </c>
      <c r="H1899">
        <v>73.169997999999893</v>
      </c>
      <c r="I1899">
        <v>73.400002000000001</v>
      </c>
      <c r="J1899">
        <v>72.839866999999998</v>
      </c>
      <c r="K1899">
        <v>1702000</v>
      </c>
      <c r="L1899">
        <v>2.5920000000000001</v>
      </c>
      <c r="M1899">
        <v>3.2750914033538498E-3</v>
      </c>
      <c r="N1899">
        <v>-1.47409262068277E-2</v>
      </c>
      <c r="O1899">
        <v>5.11499425987774E-2</v>
      </c>
      <c r="P1899">
        <v>0.271840535106595</v>
      </c>
      <c r="Q1899">
        <v>3.5347472660420001E-2</v>
      </c>
      <c r="R1899">
        <v>4.0852089316935E-3</v>
      </c>
      <c r="S1899">
        <v>1.00408025907804E-2</v>
      </c>
      <c r="T1899">
        <v>1.94544703962224E-2</v>
      </c>
      <c r="U1899">
        <v>2.08355602632447E-2</v>
      </c>
      <c r="V1899">
        <v>84.370002999999997</v>
      </c>
      <c r="W1899">
        <v>47.720001000000003</v>
      </c>
      <c r="X1899">
        <v>-0.20815335553873801</v>
      </c>
      <c r="Y1899">
        <v>-2.2764010197428601E-3</v>
      </c>
      <c r="Z1899">
        <v>1.0773742608857699</v>
      </c>
      <c r="AA1899">
        <v>4.3376957353459297E-2</v>
      </c>
      <c r="AB1899">
        <v>0.121938047828345</v>
      </c>
      <c r="AC1899" t="s">
        <v>247</v>
      </c>
      <c r="AD1899" t="s">
        <v>321</v>
      </c>
      <c r="AE1899" t="s">
        <v>62</v>
      </c>
      <c r="AF1899" t="s">
        <v>63</v>
      </c>
      <c r="AG1899" t="s">
        <v>322</v>
      </c>
      <c r="AH1899" s="45">
        <v>36340</v>
      </c>
      <c r="AI1899">
        <v>764478</v>
      </c>
      <c r="AK1899" t="s">
        <v>323</v>
      </c>
      <c r="AL1899" t="s">
        <v>324</v>
      </c>
      <c r="AM1899" t="s">
        <v>245</v>
      </c>
    </row>
    <row r="1900" spans="1:39" x14ac:dyDescent="0.3">
      <c r="A1900" s="1">
        <v>43605</v>
      </c>
      <c r="B1900" t="s">
        <v>17</v>
      </c>
      <c r="C1900" t="s">
        <v>246</v>
      </c>
      <c r="D1900">
        <v>100</v>
      </c>
      <c r="E1900">
        <v>2</v>
      </c>
      <c r="F1900">
        <v>68.480002999999996</v>
      </c>
      <c r="G1900">
        <v>69.290001000000004</v>
      </c>
      <c r="H1900">
        <v>68.300003000000004</v>
      </c>
      <c r="I1900">
        <v>68.839995999999999</v>
      </c>
      <c r="J1900">
        <v>68.314658999999907</v>
      </c>
      <c r="K1900">
        <v>2794500</v>
      </c>
      <c r="L1900">
        <v>2.4159999999999999</v>
      </c>
      <c r="M1900">
        <v>-1.30658139918533E-3</v>
      </c>
      <c r="N1900">
        <v>2.56008300558456E-2</v>
      </c>
      <c r="O1900">
        <v>-6.4139058743030497E-2</v>
      </c>
      <c r="P1900">
        <v>0.13893355934631299</v>
      </c>
      <c r="Q1900">
        <v>-0.10842181274091001</v>
      </c>
      <c r="R1900">
        <v>5.3944715242486702E-3</v>
      </c>
      <c r="S1900">
        <v>1.7374526889526402E-2</v>
      </c>
      <c r="T1900">
        <v>2.0971139712985899E-2</v>
      </c>
      <c r="U1900">
        <v>2.1017834362670001E-2</v>
      </c>
      <c r="V1900">
        <v>84.370002999999997</v>
      </c>
      <c r="W1900">
        <v>47.720001000000003</v>
      </c>
      <c r="X1900">
        <v>-0.20815335553873801</v>
      </c>
      <c r="Y1900">
        <v>-6.7722580366252503E-3</v>
      </c>
      <c r="Z1900">
        <v>1.10765797046</v>
      </c>
      <c r="AA1900">
        <v>-0.64024930336200003</v>
      </c>
      <c r="AB1900">
        <v>-0.64293589758877101</v>
      </c>
      <c r="AC1900" t="s">
        <v>247</v>
      </c>
      <c r="AD1900" t="s">
        <v>321</v>
      </c>
      <c r="AE1900" t="s">
        <v>62</v>
      </c>
      <c r="AF1900" t="s">
        <v>63</v>
      </c>
      <c r="AG1900" t="s">
        <v>322</v>
      </c>
      <c r="AH1900" s="45">
        <v>36340</v>
      </c>
      <c r="AI1900">
        <v>764478</v>
      </c>
      <c r="AK1900" t="s">
        <v>323</v>
      </c>
      <c r="AL1900" t="s">
        <v>324</v>
      </c>
      <c r="AM1900" t="s">
        <v>245</v>
      </c>
    </row>
    <row r="1901" spans="1:39" x14ac:dyDescent="0.3">
      <c r="A1901" s="1">
        <v>43634</v>
      </c>
      <c r="B1901" t="s">
        <v>17</v>
      </c>
      <c r="C1901" t="s">
        <v>246</v>
      </c>
      <c r="D1901">
        <v>100</v>
      </c>
      <c r="E1901">
        <v>2</v>
      </c>
      <c r="F1901">
        <v>66.940002000000007</v>
      </c>
      <c r="G1901">
        <v>69.709998999999996</v>
      </c>
      <c r="H1901">
        <v>66.720000999999996</v>
      </c>
      <c r="I1901">
        <v>68.650002000000001</v>
      </c>
      <c r="J1901">
        <v>68.650002000000001</v>
      </c>
      <c r="K1901">
        <v>3482500</v>
      </c>
      <c r="L1901">
        <v>2.06</v>
      </c>
      <c r="M1901">
        <v>2.98662797975832E-2</v>
      </c>
      <c r="N1901">
        <v>5.4326292611155499E-2</v>
      </c>
      <c r="O1901">
        <v>6.35046371002291E-3</v>
      </c>
      <c r="P1901">
        <v>-1.0240885645571501E-2</v>
      </c>
      <c r="Q1901">
        <v>-5.7912936086431097E-2</v>
      </c>
      <c r="R1901">
        <v>1.52043411917033E-2</v>
      </c>
      <c r="S1901">
        <v>1.9039421518040299E-2</v>
      </c>
      <c r="T1901">
        <v>1.62446825681106E-2</v>
      </c>
      <c r="U1901">
        <v>2.0780701412423899E-2</v>
      </c>
      <c r="V1901">
        <v>84.370002999999997</v>
      </c>
      <c r="W1901">
        <v>47.720001000000003</v>
      </c>
      <c r="X1901">
        <v>-0.20815335553873801</v>
      </c>
      <c r="Y1901">
        <v>9.6704895497130797E-3</v>
      </c>
      <c r="Z1901">
        <v>1.12615264342274</v>
      </c>
      <c r="AA1901">
        <v>-0.38076955293923598</v>
      </c>
      <c r="AB1901">
        <v>-0.47337259004154197</v>
      </c>
      <c r="AC1901" t="s">
        <v>247</v>
      </c>
      <c r="AD1901" t="s">
        <v>321</v>
      </c>
      <c r="AE1901" t="s">
        <v>62</v>
      </c>
      <c r="AF1901" t="s">
        <v>63</v>
      </c>
      <c r="AG1901" t="s">
        <v>322</v>
      </c>
      <c r="AH1901" s="45">
        <v>36340</v>
      </c>
      <c r="AI1901">
        <v>764478</v>
      </c>
      <c r="AK1901" t="s">
        <v>323</v>
      </c>
      <c r="AL1901" t="s">
        <v>324</v>
      </c>
      <c r="AM1901" t="s">
        <v>245</v>
      </c>
    </row>
    <row r="1902" spans="1:39" x14ac:dyDescent="0.3">
      <c r="A1902" s="1">
        <v>43627</v>
      </c>
      <c r="B1902" t="s">
        <v>17</v>
      </c>
      <c r="C1902" t="s">
        <v>239</v>
      </c>
      <c r="D1902">
        <v>800</v>
      </c>
      <c r="E1902">
        <v>3</v>
      </c>
      <c r="F1902">
        <v>65.489998</v>
      </c>
      <c r="G1902">
        <v>66.040001000000004</v>
      </c>
      <c r="H1902">
        <v>64.819999999999993</v>
      </c>
      <c r="I1902">
        <v>65.519997000000004</v>
      </c>
      <c r="J1902">
        <v>65.019997000000004</v>
      </c>
      <c r="K1902">
        <v>2212100</v>
      </c>
      <c r="L1902">
        <v>2.14</v>
      </c>
      <c r="M1902">
        <v>5.0492844227105101E-3</v>
      </c>
      <c r="N1902">
        <v>2.4410255873465701E-2</v>
      </c>
      <c r="O1902">
        <v>-9.83303942891086E-2</v>
      </c>
      <c r="P1902">
        <v>-4.2140327290137301E-2</v>
      </c>
      <c r="Q1902">
        <v>-7.21546627312913E-2</v>
      </c>
      <c r="R1902">
        <v>1.7871525068339701E-2</v>
      </c>
      <c r="S1902">
        <v>2.1603173149704401E-2</v>
      </c>
      <c r="T1902">
        <v>1.5621214076207901E-2</v>
      </c>
      <c r="U1902">
        <v>2.0710370243948902E-2</v>
      </c>
      <c r="V1902">
        <v>84.370002999999997</v>
      </c>
      <c r="W1902">
        <v>47.720001000000003</v>
      </c>
      <c r="X1902">
        <v>-0.20815335553873801</v>
      </c>
      <c r="Y1902">
        <v>-3.4994119269314301E-4</v>
      </c>
      <c r="Z1902">
        <v>1.1146234137177899</v>
      </c>
      <c r="AA1902">
        <v>-0.45318328059047602</v>
      </c>
      <c r="AB1902">
        <v>-0.50880136467673798</v>
      </c>
      <c r="AC1902" t="s">
        <v>248</v>
      </c>
      <c r="AD1902" t="s">
        <v>321</v>
      </c>
      <c r="AE1902" t="s">
        <v>62</v>
      </c>
      <c r="AF1902" t="s">
        <v>63</v>
      </c>
      <c r="AG1902" t="s">
        <v>322</v>
      </c>
      <c r="AH1902" s="45">
        <v>36340</v>
      </c>
      <c r="AI1902">
        <v>764478</v>
      </c>
      <c r="AK1902" t="s">
        <v>323</v>
      </c>
      <c r="AL1902" t="s">
        <v>324</v>
      </c>
      <c r="AM1902" t="s">
        <v>245</v>
      </c>
    </row>
    <row r="1903" spans="1:39" x14ac:dyDescent="0.3">
      <c r="A1903" s="1">
        <v>43633</v>
      </c>
      <c r="B1903" t="s">
        <v>17</v>
      </c>
      <c r="C1903" t="s">
        <v>239</v>
      </c>
      <c r="D1903">
        <v>100</v>
      </c>
      <c r="E1903">
        <v>3</v>
      </c>
      <c r="F1903">
        <v>65.800003000000004</v>
      </c>
      <c r="G1903">
        <v>66.910004000000001</v>
      </c>
      <c r="H1903">
        <v>65.629997000000003</v>
      </c>
      <c r="I1903">
        <v>66.629997000000003</v>
      </c>
      <c r="J1903">
        <v>66.629997000000003</v>
      </c>
      <c r="K1903">
        <v>1968600</v>
      </c>
      <c r="L1903">
        <v>2.0859999999999999</v>
      </c>
      <c r="M1903">
        <v>9.0457124878325201E-3</v>
      </c>
      <c r="N1903">
        <v>2.9509297236282601E-2</v>
      </c>
      <c r="O1903">
        <v>-1.0631429506419999E-2</v>
      </c>
      <c r="P1903">
        <v>-3.7958604789457298E-2</v>
      </c>
      <c r="Q1903">
        <v>-6.7661120063892702E-2</v>
      </c>
      <c r="R1903">
        <v>1.0889192550730301E-2</v>
      </c>
      <c r="S1903">
        <v>1.810445782984E-2</v>
      </c>
      <c r="T1903">
        <v>1.5787182296223098E-2</v>
      </c>
      <c r="U1903">
        <v>2.0733473795679001E-2</v>
      </c>
      <c r="V1903">
        <v>84.370002999999997</v>
      </c>
      <c r="W1903">
        <v>47.720001000000003</v>
      </c>
      <c r="X1903">
        <v>-0.20815335553873801</v>
      </c>
      <c r="Y1903">
        <v>9.3131563797728401E-4</v>
      </c>
      <c r="Z1903">
        <v>1.1172159717991901</v>
      </c>
      <c r="AA1903">
        <v>-0.42882393511192601</v>
      </c>
      <c r="AB1903">
        <v>-0.48785533557179001</v>
      </c>
      <c r="AC1903" t="s">
        <v>248</v>
      </c>
      <c r="AD1903" t="s">
        <v>321</v>
      </c>
      <c r="AE1903" t="s">
        <v>62</v>
      </c>
      <c r="AF1903" t="s">
        <v>63</v>
      </c>
      <c r="AG1903" t="s">
        <v>322</v>
      </c>
      <c r="AH1903" s="45">
        <v>36340</v>
      </c>
      <c r="AI1903">
        <v>764478</v>
      </c>
      <c r="AK1903" t="s">
        <v>323</v>
      </c>
      <c r="AL1903" t="s">
        <v>324</v>
      </c>
      <c r="AM1903" t="s">
        <v>245</v>
      </c>
    </row>
    <row r="1904" spans="1:39" x14ac:dyDescent="0.3">
      <c r="A1904" s="1">
        <v>43560</v>
      </c>
      <c r="B1904" t="s">
        <v>17</v>
      </c>
      <c r="C1904" t="s">
        <v>246</v>
      </c>
      <c r="D1904">
        <v>400</v>
      </c>
      <c r="E1904">
        <v>4</v>
      </c>
      <c r="F1904">
        <v>74.949996999999996</v>
      </c>
      <c r="G1904">
        <v>75.150002000000001</v>
      </c>
      <c r="H1904">
        <v>74.330001999999993</v>
      </c>
      <c r="I1904">
        <v>74.769997000000004</v>
      </c>
      <c r="J1904">
        <v>74.199409000000003</v>
      </c>
      <c r="K1904">
        <v>3171600</v>
      </c>
      <c r="L1904">
        <v>2.5009999999999999</v>
      </c>
      <c r="M1904">
        <v>2.6784163825358102E-3</v>
      </c>
      <c r="N1904">
        <v>5.08921168860898E-2</v>
      </c>
      <c r="O1904">
        <v>0.112548987989045</v>
      </c>
      <c r="P1904">
        <v>0.35599683388751502</v>
      </c>
      <c r="Q1904">
        <v>6.2537632287710795E-2</v>
      </c>
      <c r="R1904">
        <v>1.3845424651510899E-2</v>
      </c>
      <c r="S1904">
        <v>1.0421661257965099E-2</v>
      </c>
      <c r="T1904">
        <v>2.09196600703263E-2</v>
      </c>
      <c r="U1904">
        <v>2.0989782835285398E-2</v>
      </c>
      <c r="V1904">
        <v>84.370002999999997</v>
      </c>
      <c r="W1904">
        <v>47.720001000000003</v>
      </c>
      <c r="X1904">
        <v>-0.20815335553873801</v>
      </c>
      <c r="Y1904">
        <v>4.62571739556182E-3</v>
      </c>
      <c r="Z1904">
        <v>1.08827409521786</v>
      </c>
      <c r="AA1904">
        <v>0.169614959804951</v>
      </c>
      <c r="AB1904">
        <v>0.146677112966487</v>
      </c>
      <c r="AC1904" t="s">
        <v>249</v>
      </c>
      <c r="AD1904" t="s">
        <v>321</v>
      </c>
      <c r="AE1904" t="s">
        <v>62</v>
      </c>
      <c r="AF1904" t="s">
        <v>63</v>
      </c>
      <c r="AG1904" t="s">
        <v>322</v>
      </c>
      <c r="AH1904" s="45">
        <v>36340</v>
      </c>
      <c r="AI1904">
        <v>764478</v>
      </c>
      <c r="AK1904" t="s">
        <v>323</v>
      </c>
      <c r="AL1904" t="s">
        <v>324</v>
      </c>
      <c r="AM1904" t="s">
        <v>245</v>
      </c>
    </row>
    <row r="1905" spans="1:39" x14ac:dyDescent="0.3">
      <c r="A1905" s="1">
        <v>43567</v>
      </c>
      <c r="B1905" t="s">
        <v>17</v>
      </c>
      <c r="C1905" t="s">
        <v>246</v>
      </c>
      <c r="D1905">
        <v>400</v>
      </c>
      <c r="E1905">
        <v>4</v>
      </c>
      <c r="F1905">
        <v>74.120002999999997</v>
      </c>
      <c r="G1905">
        <v>74.319999999999993</v>
      </c>
      <c r="H1905">
        <v>73.440002000000007</v>
      </c>
      <c r="I1905">
        <v>73.569999999999993</v>
      </c>
      <c r="J1905">
        <v>73.008567999999997</v>
      </c>
      <c r="K1905">
        <v>1711800</v>
      </c>
      <c r="L1905">
        <v>2.56</v>
      </c>
      <c r="M1905">
        <v>-5.5575044617923001E-3</v>
      </c>
      <c r="N1905">
        <v>-1.6179381057944101E-2</v>
      </c>
      <c r="O1905">
        <v>8.07397386242691E-2</v>
      </c>
      <c r="P1905">
        <v>0.27096365450818699</v>
      </c>
      <c r="Q1905">
        <v>5.7793377306910698E-2</v>
      </c>
      <c r="R1905">
        <v>3.13020429727719E-3</v>
      </c>
      <c r="S1905">
        <v>1.01506799612532E-2</v>
      </c>
      <c r="T1905">
        <v>1.95823206329463E-2</v>
      </c>
      <c r="U1905">
        <v>2.0856496249999301E-2</v>
      </c>
      <c r="V1905">
        <v>84.370002999999997</v>
      </c>
      <c r="W1905">
        <v>47.720001000000003</v>
      </c>
      <c r="X1905">
        <v>-0.20815335553873801</v>
      </c>
      <c r="Y1905">
        <v>6.5875784763498903E-3</v>
      </c>
      <c r="Z1905">
        <v>1.07874420936662</v>
      </c>
      <c r="AA1905">
        <v>0.14706856795425099</v>
      </c>
      <c r="AB1905">
        <v>0.223769214571019</v>
      </c>
      <c r="AC1905" t="s">
        <v>249</v>
      </c>
      <c r="AD1905" t="s">
        <v>321</v>
      </c>
      <c r="AE1905" t="s">
        <v>62</v>
      </c>
      <c r="AF1905" t="s">
        <v>63</v>
      </c>
      <c r="AG1905" t="s">
        <v>322</v>
      </c>
      <c r="AH1905" s="45">
        <v>36340</v>
      </c>
      <c r="AI1905">
        <v>764478</v>
      </c>
      <c r="AK1905" t="s">
        <v>323</v>
      </c>
      <c r="AL1905" t="s">
        <v>324</v>
      </c>
      <c r="AM1905" t="s">
        <v>245</v>
      </c>
    </row>
    <row r="1906" spans="1:39" x14ac:dyDescent="0.3">
      <c r="A1906" s="1">
        <v>43572</v>
      </c>
      <c r="B1906" t="s">
        <v>17</v>
      </c>
      <c r="C1906" t="s">
        <v>246</v>
      </c>
      <c r="D1906">
        <v>500</v>
      </c>
      <c r="E1906">
        <v>4</v>
      </c>
      <c r="F1906">
        <v>73.629997000000003</v>
      </c>
      <c r="G1906">
        <v>74.410004000000001</v>
      </c>
      <c r="H1906">
        <v>73.169997999999893</v>
      </c>
      <c r="I1906">
        <v>73.400002000000001</v>
      </c>
      <c r="J1906">
        <v>72.839866999999998</v>
      </c>
      <c r="K1906">
        <v>1702000</v>
      </c>
      <c r="L1906">
        <v>2.5920000000000001</v>
      </c>
      <c r="M1906">
        <v>3.2750914033538498E-3</v>
      </c>
      <c r="N1906">
        <v>-1.47409262068277E-2</v>
      </c>
      <c r="O1906">
        <v>5.11499425987774E-2</v>
      </c>
      <c r="P1906">
        <v>0.271840535106595</v>
      </c>
      <c r="Q1906">
        <v>3.5347472660420001E-2</v>
      </c>
      <c r="R1906">
        <v>4.0852089316935E-3</v>
      </c>
      <c r="S1906">
        <v>1.00408025907804E-2</v>
      </c>
      <c r="T1906">
        <v>1.94544703962224E-2</v>
      </c>
      <c r="U1906">
        <v>2.08355602632447E-2</v>
      </c>
      <c r="V1906">
        <v>84.370002999999997</v>
      </c>
      <c r="W1906">
        <v>47.720001000000003</v>
      </c>
      <c r="X1906">
        <v>-0.20815335553873801</v>
      </c>
      <c r="Y1906">
        <v>-2.2764010197428601E-3</v>
      </c>
      <c r="Z1906">
        <v>1.0773742608857699</v>
      </c>
      <c r="AA1906">
        <v>4.3376957353459297E-2</v>
      </c>
      <c r="AB1906">
        <v>0.121938047828345</v>
      </c>
      <c r="AC1906" t="s">
        <v>249</v>
      </c>
      <c r="AD1906" t="s">
        <v>321</v>
      </c>
      <c r="AE1906" t="s">
        <v>62</v>
      </c>
      <c r="AF1906" t="s">
        <v>63</v>
      </c>
      <c r="AG1906" t="s">
        <v>322</v>
      </c>
      <c r="AH1906" s="45">
        <v>36340</v>
      </c>
      <c r="AI1906">
        <v>764478</v>
      </c>
      <c r="AK1906" t="s">
        <v>323</v>
      </c>
      <c r="AL1906" t="s">
        <v>324</v>
      </c>
      <c r="AM1906" t="s">
        <v>245</v>
      </c>
    </row>
    <row r="1907" spans="1:39" x14ac:dyDescent="0.3">
      <c r="A1907" s="1">
        <v>43608</v>
      </c>
      <c r="B1907" t="s">
        <v>17</v>
      </c>
      <c r="C1907" t="s">
        <v>239</v>
      </c>
      <c r="D1907">
        <v>600</v>
      </c>
      <c r="E1907">
        <v>4</v>
      </c>
      <c r="F1907">
        <v>69.059997999999993</v>
      </c>
      <c r="G1907">
        <v>70</v>
      </c>
      <c r="H1907">
        <v>64.410004000000001</v>
      </c>
      <c r="I1907">
        <v>65.819999999999993</v>
      </c>
      <c r="J1907">
        <v>65.317711000000003</v>
      </c>
      <c r="K1907">
        <v>7999700</v>
      </c>
      <c r="L1907">
        <v>2.2959999999999998</v>
      </c>
      <c r="M1907">
        <v>-4.96434509324589E-2</v>
      </c>
      <c r="N1907">
        <v>-4.3407473014883603E-2</v>
      </c>
      <c r="O1907">
        <v>-0.111993008591948</v>
      </c>
      <c r="P1907">
        <v>9.2416585032895501E-2</v>
      </c>
      <c r="Q1907">
        <v>-0.110359030567204</v>
      </c>
      <c r="R1907">
        <v>2.4892584598337899E-2</v>
      </c>
      <c r="S1907">
        <v>1.9993688527252099E-2</v>
      </c>
      <c r="T1907">
        <v>2.20247383701099E-2</v>
      </c>
      <c r="U1907">
        <v>2.1154182282898001E-2</v>
      </c>
      <c r="V1907">
        <v>84.370002999999997</v>
      </c>
      <c r="W1907">
        <v>47.720001000000003</v>
      </c>
      <c r="X1907">
        <v>-0.20815335553873801</v>
      </c>
      <c r="Y1907">
        <v>-1.1985692488440201E-2</v>
      </c>
      <c r="Z1907">
        <v>1.1270965794244601</v>
      </c>
      <c r="AA1907">
        <v>-0.64912490098506304</v>
      </c>
      <c r="AB1907">
        <v>-0.60537147756270404</v>
      </c>
      <c r="AC1907" t="s">
        <v>249</v>
      </c>
      <c r="AD1907" t="s">
        <v>321</v>
      </c>
      <c r="AE1907" t="s">
        <v>62</v>
      </c>
      <c r="AF1907" t="s">
        <v>63</v>
      </c>
      <c r="AG1907" t="s">
        <v>322</v>
      </c>
      <c r="AH1907" s="45">
        <v>36340</v>
      </c>
      <c r="AI1907">
        <v>764478</v>
      </c>
      <c r="AK1907" t="s">
        <v>323</v>
      </c>
      <c r="AL1907" t="s">
        <v>324</v>
      </c>
      <c r="AM1907" t="s">
        <v>245</v>
      </c>
    </row>
    <row r="1908" spans="1:39" x14ac:dyDescent="0.3">
      <c r="A1908" s="1">
        <v>43613</v>
      </c>
      <c r="B1908" t="s">
        <v>17</v>
      </c>
      <c r="C1908" t="s">
        <v>246</v>
      </c>
      <c r="D1908">
        <v>300</v>
      </c>
      <c r="E1908">
        <v>4</v>
      </c>
      <c r="F1908">
        <v>65.680000000000007</v>
      </c>
      <c r="G1908">
        <v>66.709998999999996</v>
      </c>
      <c r="H1908">
        <v>65.370002999999997</v>
      </c>
      <c r="I1908">
        <v>65.400002000000001</v>
      </c>
      <c r="J1908">
        <v>64.900917000000007</v>
      </c>
      <c r="K1908">
        <v>3484000</v>
      </c>
      <c r="L1908">
        <v>2.2679999999999998</v>
      </c>
      <c r="M1908">
        <v>-8.2230077393989996E-3</v>
      </c>
      <c r="N1908">
        <v>-5.1262617154768202E-2</v>
      </c>
      <c r="O1908">
        <v>-0.12070096385371901</v>
      </c>
      <c r="P1908">
        <v>8.8168195640357605E-2</v>
      </c>
      <c r="Q1908">
        <v>-5.4295720844196899E-2</v>
      </c>
      <c r="R1908">
        <v>2.4451192836613799E-2</v>
      </c>
      <c r="S1908">
        <v>1.9540375800115601E-2</v>
      </c>
      <c r="T1908">
        <v>2.2048172555759801E-2</v>
      </c>
      <c r="U1908">
        <v>2.0710068155061E-2</v>
      </c>
      <c r="V1908">
        <v>84.370002999999997</v>
      </c>
      <c r="W1908">
        <v>47.720001000000003</v>
      </c>
      <c r="X1908">
        <v>-0.20815335553873801</v>
      </c>
      <c r="Y1908">
        <v>-8.4109499934704197E-3</v>
      </c>
      <c r="Z1908">
        <v>1.11995518408325</v>
      </c>
      <c r="AA1908">
        <v>-0.37622722672811298</v>
      </c>
      <c r="AB1908">
        <v>-0.564465937996524</v>
      </c>
      <c r="AC1908" t="s">
        <v>249</v>
      </c>
      <c r="AD1908" t="s">
        <v>321</v>
      </c>
      <c r="AE1908" t="s">
        <v>62</v>
      </c>
      <c r="AF1908" t="s">
        <v>63</v>
      </c>
      <c r="AG1908" t="s">
        <v>322</v>
      </c>
      <c r="AH1908" s="45">
        <v>36340</v>
      </c>
      <c r="AI1908">
        <v>764478</v>
      </c>
      <c r="AK1908" t="s">
        <v>323</v>
      </c>
      <c r="AL1908" t="s">
        <v>324</v>
      </c>
      <c r="AM1908" t="s">
        <v>245</v>
      </c>
    </row>
    <row r="1909" spans="1:39" x14ac:dyDescent="0.3">
      <c r="A1909" s="1">
        <v>43560</v>
      </c>
      <c r="B1909" t="s">
        <v>17</v>
      </c>
      <c r="C1909" t="s">
        <v>246</v>
      </c>
      <c r="D1909">
        <v>300</v>
      </c>
      <c r="E1909">
        <v>5</v>
      </c>
      <c r="F1909">
        <v>74.949996999999996</v>
      </c>
      <c r="G1909">
        <v>75.150002000000001</v>
      </c>
      <c r="H1909">
        <v>74.330001999999993</v>
      </c>
      <c r="I1909">
        <v>74.769997000000004</v>
      </c>
      <c r="J1909">
        <v>74.199409000000003</v>
      </c>
      <c r="K1909">
        <v>3171600</v>
      </c>
      <c r="L1909">
        <v>2.5009999999999999</v>
      </c>
      <c r="M1909">
        <v>2.6784163825358102E-3</v>
      </c>
      <c r="N1909">
        <v>5.08921168860898E-2</v>
      </c>
      <c r="O1909">
        <v>0.112548987989045</v>
      </c>
      <c r="P1909">
        <v>0.35599683388751502</v>
      </c>
      <c r="Q1909">
        <v>6.2537632287710795E-2</v>
      </c>
      <c r="R1909">
        <v>1.3845424651510899E-2</v>
      </c>
      <c r="S1909">
        <v>1.0421661257965099E-2</v>
      </c>
      <c r="T1909">
        <v>2.09196600703263E-2</v>
      </c>
      <c r="U1909">
        <v>2.0989782835285398E-2</v>
      </c>
      <c r="V1909">
        <v>84.370002999999997</v>
      </c>
      <c r="W1909">
        <v>47.720001000000003</v>
      </c>
      <c r="X1909">
        <v>-0.20815335553873801</v>
      </c>
      <c r="Y1909">
        <v>4.62571739556182E-3</v>
      </c>
      <c r="Z1909">
        <v>1.08827409521786</v>
      </c>
      <c r="AA1909">
        <v>0.169614959804951</v>
      </c>
      <c r="AB1909">
        <v>0.146677112966487</v>
      </c>
      <c r="AC1909" t="s">
        <v>250</v>
      </c>
      <c r="AD1909" t="s">
        <v>321</v>
      </c>
      <c r="AE1909" t="s">
        <v>62</v>
      </c>
      <c r="AF1909" t="s">
        <v>63</v>
      </c>
      <c r="AG1909" t="s">
        <v>322</v>
      </c>
      <c r="AH1909" s="45">
        <v>36340</v>
      </c>
      <c r="AI1909">
        <v>764478</v>
      </c>
      <c r="AK1909" t="s">
        <v>323</v>
      </c>
      <c r="AL1909" t="s">
        <v>324</v>
      </c>
      <c r="AM1909" t="s">
        <v>245</v>
      </c>
    </row>
    <row r="1910" spans="1:39" x14ac:dyDescent="0.3">
      <c r="A1910" s="1">
        <v>43573</v>
      </c>
      <c r="B1910" t="s">
        <v>17</v>
      </c>
      <c r="C1910" t="s">
        <v>246</v>
      </c>
      <c r="D1910">
        <v>700</v>
      </c>
      <c r="E1910">
        <v>5</v>
      </c>
      <c r="F1910">
        <v>73.370002999999997</v>
      </c>
      <c r="G1910">
        <v>74.080001999999993</v>
      </c>
      <c r="H1910">
        <v>72.980002999999996</v>
      </c>
      <c r="I1910">
        <v>73.639999000000003</v>
      </c>
      <c r="J1910">
        <v>73.078032999999905</v>
      </c>
      <c r="K1910">
        <v>2377400</v>
      </c>
      <c r="L1910">
        <v>2.56</v>
      </c>
      <c r="M1910">
        <v>3.2643865008434099E-3</v>
      </c>
      <c r="N1910">
        <v>-4.6064931471343998E-3</v>
      </c>
      <c r="O1910">
        <v>5.22657684459234E-2</v>
      </c>
      <c r="P1910">
        <v>0.24899756050084201</v>
      </c>
      <c r="Q1910">
        <v>2.8333693343017201E-3</v>
      </c>
      <c r="R1910">
        <v>4.1662162939706902E-3</v>
      </c>
      <c r="S1910">
        <v>1.00426869341779E-2</v>
      </c>
      <c r="T1910">
        <v>1.9253591590222101E-2</v>
      </c>
      <c r="U1910">
        <v>2.0714310312328701E-2</v>
      </c>
      <c r="V1910">
        <v>84.370002999999997</v>
      </c>
      <c r="W1910">
        <v>47.720001000000003</v>
      </c>
      <c r="X1910">
        <v>-0.20815335553873801</v>
      </c>
      <c r="Y1910">
        <v>1.5778467813143101E-3</v>
      </c>
      <c r="Z1910">
        <v>1.07661107726244</v>
      </c>
      <c r="AA1910">
        <v>-0.105077010798031</v>
      </c>
      <c r="AB1910">
        <v>6.0991048762813499E-2</v>
      </c>
      <c r="AC1910" t="s">
        <v>250</v>
      </c>
      <c r="AD1910" t="s">
        <v>321</v>
      </c>
      <c r="AE1910" t="s">
        <v>62</v>
      </c>
      <c r="AF1910" t="s">
        <v>63</v>
      </c>
      <c r="AG1910" t="s">
        <v>322</v>
      </c>
      <c r="AH1910" s="45">
        <v>36340</v>
      </c>
      <c r="AI1910">
        <v>764478</v>
      </c>
      <c r="AK1910" t="s">
        <v>323</v>
      </c>
      <c r="AL1910" t="s">
        <v>324</v>
      </c>
      <c r="AM1910" t="s">
        <v>245</v>
      </c>
    </row>
    <row r="1911" spans="1:39" x14ac:dyDescent="0.3">
      <c r="A1911" s="1">
        <v>43600</v>
      </c>
      <c r="B1911" t="s">
        <v>17</v>
      </c>
      <c r="C1911" t="s">
        <v>239</v>
      </c>
      <c r="D1911">
        <v>500</v>
      </c>
      <c r="E1911">
        <v>5</v>
      </c>
      <c r="F1911">
        <v>67.150002000000001</v>
      </c>
      <c r="G1911">
        <v>68.150002000000001</v>
      </c>
      <c r="H1911">
        <v>67.019997000000004</v>
      </c>
      <c r="I1911">
        <v>67.860000999999997</v>
      </c>
      <c r="J1911">
        <v>67.342147999999995</v>
      </c>
      <c r="K1911">
        <v>2370000</v>
      </c>
      <c r="L1911">
        <v>2.379</v>
      </c>
      <c r="M1911">
        <v>3.5429394792163898E-3</v>
      </c>
      <c r="N1911">
        <v>-7.9566463167757201E-2</v>
      </c>
      <c r="O1911">
        <v>-8.0790493068000305E-2</v>
      </c>
      <c r="P1911">
        <v>0.138782503928946</v>
      </c>
      <c r="Q1911">
        <v>-0.116009583766994</v>
      </c>
      <c r="R1911">
        <v>2.7272612989273599E-2</v>
      </c>
      <c r="S1911">
        <v>1.7024437404425202E-2</v>
      </c>
      <c r="T1911">
        <v>2.0947277386236401E-2</v>
      </c>
      <c r="U1911">
        <v>2.1003700549123899E-2</v>
      </c>
      <c r="V1911">
        <v>84.370002999999997</v>
      </c>
      <c r="W1911">
        <v>47.720001000000003</v>
      </c>
      <c r="X1911">
        <v>-0.20815335553873801</v>
      </c>
      <c r="Y1911">
        <v>5.8219943882337104E-3</v>
      </c>
      <c r="Z1911">
        <v>1.1059437257789799</v>
      </c>
      <c r="AA1911">
        <v>-0.66967607400236495</v>
      </c>
      <c r="AB1911">
        <v>-0.49527843191222898</v>
      </c>
      <c r="AC1911" t="s">
        <v>250</v>
      </c>
      <c r="AD1911" t="s">
        <v>321</v>
      </c>
      <c r="AE1911" t="s">
        <v>62</v>
      </c>
      <c r="AF1911" t="s">
        <v>63</v>
      </c>
      <c r="AG1911" t="s">
        <v>322</v>
      </c>
      <c r="AH1911" s="45">
        <v>36340</v>
      </c>
      <c r="AI1911">
        <v>764478</v>
      </c>
      <c r="AK1911" t="s">
        <v>323</v>
      </c>
      <c r="AL1911" t="s">
        <v>324</v>
      </c>
      <c r="AM1911" t="s">
        <v>245</v>
      </c>
    </row>
    <row r="1912" spans="1:39" x14ac:dyDescent="0.3">
      <c r="A1912" s="1">
        <v>43608</v>
      </c>
      <c r="B1912" t="s">
        <v>17</v>
      </c>
      <c r="C1912" t="s">
        <v>246</v>
      </c>
      <c r="D1912">
        <v>200</v>
      </c>
      <c r="E1912">
        <v>5</v>
      </c>
      <c r="F1912">
        <v>69.059997999999993</v>
      </c>
      <c r="G1912">
        <v>70</v>
      </c>
      <c r="H1912">
        <v>64.410004000000001</v>
      </c>
      <c r="I1912">
        <v>65.819999999999993</v>
      </c>
      <c r="J1912">
        <v>65.317711000000003</v>
      </c>
      <c r="K1912">
        <v>7999700</v>
      </c>
      <c r="L1912">
        <v>2.2959999999999998</v>
      </c>
      <c r="M1912">
        <v>-4.96434509324589E-2</v>
      </c>
      <c r="N1912">
        <v>-4.3407473014883603E-2</v>
      </c>
      <c r="O1912">
        <v>-0.111993008591948</v>
      </c>
      <c r="P1912">
        <v>9.2416585032895501E-2</v>
      </c>
      <c r="Q1912">
        <v>-0.110359030567204</v>
      </c>
      <c r="R1912">
        <v>2.4892584598337899E-2</v>
      </c>
      <c r="S1912">
        <v>1.9993688527252099E-2</v>
      </c>
      <c r="T1912">
        <v>2.20247383701099E-2</v>
      </c>
      <c r="U1912">
        <v>2.1154182282898001E-2</v>
      </c>
      <c r="V1912">
        <v>84.370002999999997</v>
      </c>
      <c r="W1912">
        <v>47.720001000000003</v>
      </c>
      <c r="X1912">
        <v>-0.20815335553873801</v>
      </c>
      <c r="Y1912">
        <v>-1.1985692488440201E-2</v>
      </c>
      <c r="Z1912">
        <v>1.1270965794244601</v>
      </c>
      <c r="AA1912">
        <v>-0.64912490098506304</v>
      </c>
      <c r="AB1912">
        <v>-0.60537147756270404</v>
      </c>
      <c r="AC1912" t="s">
        <v>250</v>
      </c>
      <c r="AD1912" t="s">
        <v>321</v>
      </c>
      <c r="AE1912" t="s">
        <v>62</v>
      </c>
      <c r="AF1912" t="s">
        <v>63</v>
      </c>
      <c r="AG1912" t="s">
        <v>322</v>
      </c>
      <c r="AH1912" s="45">
        <v>36340</v>
      </c>
      <c r="AI1912">
        <v>764478</v>
      </c>
      <c r="AK1912" t="s">
        <v>323</v>
      </c>
      <c r="AL1912" t="s">
        <v>324</v>
      </c>
      <c r="AM1912" t="s">
        <v>245</v>
      </c>
    </row>
    <row r="1913" spans="1:39" x14ac:dyDescent="0.3">
      <c r="A1913" s="1">
        <v>43613</v>
      </c>
      <c r="B1913" t="s">
        <v>17</v>
      </c>
      <c r="C1913" t="s">
        <v>246</v>
      </c>
      <c r="D1913">
        <v>200</v>
      </c>
      <c r="E1913">
        <v>5</v>
      </c>
      <c r="F1913">
        <v>65.680000000000007</v>
      </c>
      <c r="G1913">
        <v>66.709998999999996</v>
      </c>
      <c r="H1913">
        <v>65.370002999999997</v>
      </c>
      <c r="I1913">
        <v>65.400002000000001</v>
      </c>
      <c r="J1913">
        <v>64.900917000000007</v>
      </c>
      <c r="K1913">
        <v>3484000</v>
      </c>
      <c r="L1913">
        <v>2.2679999999999998</v>
      </c>
      <c r="M1913">
        <v>-8.2230077393989996E-3</v>
      </c>
      <c r="N1913">
        <v>-5.1262617154768202E-2</v>
      </c>
      <c r="O1913">
        <v>-0.12070096385371901</v>
      </c>
      <c r="P1913">
        <v>8.8168195640357605E-2</v>
      </c>
      <c r="Q1913">
        <v>-5.4295720844196899E-2</v>
      </c>
      <c r="R1913">
        <v>2.4451192836613799E-2</v>
      </c>
      <c r="S1913">
        <v>1.9540375800115601E-2</v>
      </c>
      <c r="T1913">
        <v>2.2048172555759801E-2</v>
      </c>
      <c r="U1913">
        <v>2.0710068155061E-2</v>
      </c>
      <c r="V1913">
        <v>84.370002999999997</v>
      </c>
      <c r="W1913">
        <v>47.720001000000003</v>
      </c>
      <c r="X1913">
        <v>-0.20815335553873801</v>
      </c>
      <c r="Y1913">
        <v>-8.4109499934704197E-3</v>
      </c>
      <c r="Z1913">
        <v>1.11995518408325</v>
      </c>
      <c r="AA1913">
        <v>-0.37622722672811298</v>
      </c>
      <c r="AB1913">
        <v>-0.564465937996524</v>
      </c>
      <c r="AC1913" t="s">
        <v>250</v>
      </c>
      <c r="AD1913" t="s">
        <v>321</v>
      </c>
      <c r="AE1913" t="s">
        <v>62</v>
      </c>
      <c r="AF1913" t="s">
        <v>63</v>
      </c>
      <c r="AG1913" t="s">
        <v>322</v>
      </c>
      <c r="AH1913" s="45">
        <v>36340</v>
      </c>
      <c r="AI1913">
        <v>764478</v>
      </c>
      <c r="AK1913" t="s">
        <v>323</v>
      </c>
      <c r="AL1913" t="s">
        <v>324</v>
      </c>
      <c r="AM1913" t="s">
        <v>245</v>
      </c>
    </row>
    <row r="1914" spans="1:39" x14ac:dyDescent="0.3">
      <c r="A1914" s="1">
        <v>43637</v>
      </c>
      <c r="B1914" t="s">
        <v>17</v>
      </c>
      <c r="C1914" t="s">
        <v>246</v>
      </c>
      <c r="D1914">
        <v>100</v>
      </c>
      <c r="E1914">
        <v>5</v>
      </c>
      <c r="F1914">
        <v>68.360000999999997</v>
      </c>
      <c r="G1914">
        <v>68.5</v>
      </c>
      <c r="H1914">
        <v>67.209998999999996</v>
      </c>
      <c r="I1914">
        <v>67.540001000000004</v>
      </c>
      <c r="J1914">
        <v>67.540001000000004</v>
      </c>
      <c r="K1914">
        <v>2868300</v>
      </c>
      <c r="L1914">
        <v>2.0680000000000001</v>
      </c>
      <c r="M1914">
        <v>-1.25065707245213E-2</v>
      </c>
      <c r="N1914">
        <v>2.2610860701613701E-2</v>
      </c>
      <c r="O1914">
        <v>-2.74001102509661E-2</v>
      </c>
      <c r="P1914">
        <v>-2.9684903950973299E-2</v>
      </c>
      <c r="Q1914">
        <v>-8.8152120066616005E-2</v>
      </c>
      <c r="R1914">
        <v>1.8605925891328499E-2</v>
      </c>
      <c r="S1914">
        <v>1.9307240328433901E-2</v>
      </c>
      <c r="T1914">
        <v>1.6196353955554001E-2</v>
      </c>
      <c r="U1914">
        <v>2.0732099727152099E-2</v>
      </c>
      <c r="V1914">
        <v>84.370002999999997</v>
      </c>
      <c r="W1914">
        <v>47.720001000000003</v>
      </c>
      <c r="X1914">
        <v>-0.20815335553873801</v>
      </c>
      <c r="Y1914">
        <v>-1.26001638019446E-3</v>
      </c>
      <c r="Z1914">
        <v>1.1283759075665001</v>
      </c>
      <c r="AA1914">
        <v>-0.53045072182570696</v>
      </c>
      <c r="AB1914">
        <v>-0.48755220792384402</v>
      </c>
      <c r="AC1914" t="s">
        <v>250</v>
      </c>
      <c r="AD1914" t="s">
        <v>321</v>
      </c>
      <c r="AE1914" t="s">
        <v>62</v>
      </c>
      <c r="AF1914" t="s">
        <v>63</v>
      </c>
      <c r="AG1914" t="s">
        <v>322</v>
      </c>
      <c r="AH1914" s="45">
        <v>36340</v>
      </c>
      <c r="AI1914">
        <v>764478</v>
      </c>
      <c r="AK1914" t="s">
        <v>323</v>
      </c>
      <c r="AL1914" t="s">
        <v>324</v>
      </c>
      <c r="AM1914" t="s">
        <v>245</v>
      </c>
    </row>
    <row r="1915" spans="1:39" x14ac:dyDescent="0.3">
      <c r="A1915" s="1">
        <v>43641</v>
      </c>
      <c r="B1915" t="s">
        <v>17</v>
      </c>
      <c r="C1915" t="s">
        <v>246</v>
      </c>
      <c r="D1915">
        <v>200</v>
      </c>
      <c r="E1915">
        <v>5</v>
      </c>
      <c r="F1915">
        <v>67.529999000000004</v>
      </c>
      <c r="G1915">
        <v>68</v>
      </c>
      <c r="H1915">
        <v>66.260002</v>
      </c>
      <c r="I1915">
        <v>66.389999000000003</v>
      </c>
      <c r="J1915">
        <v>66.389999000000003</v>
      </c>
      <c r="K1915">
        <v>1963700</v>
      </c>
      <c r="L1915">
        <v>1.994</v>
      </c>
      <c r="M1915">
        <v>-1.61366417921774E-2</v>
      </c>
      <c r="N1915">
        <v>-3.3474733678705799E-2</v>
      </c>
      <c r="O1915">
        <v>1.6283203046200598E-2</v>
      </c>
      <c r="P1915">
        <v>-5.24057812507095E-2</v>
      </c>
      <c r="Q1915">
        <v>-0.11058481336515499</v>
      </c>
      <c r="R1915">
        <v>1.17314478016818E-2</v>
      </c>
      <c r="S1915">
        <v>1.62150523670982E-2</v>
      </c>
      <c r="T1915">
        <v>1.6235650048970499E-2</v>
      </c>
      <c r="U1915">
        <v>2.0709379087312199E-2</v>
      </c>
      <c r="V1915">
        <v>84.370002999999997</v>
      </c>
      <c r="W1915">
        <v>47.720001000000003</v>
      </c>
      <c r="X1915">
        <v>-0.20815335553873801</v>
      </c>
      <c r="Y1915">
        <v>-9.5417756928269908E-3</v>
      </c>
      <c r="Z1915">
        <v>1.1383081819963701</v>
      </c>
      <c r="AA1915">
        <v>-0.63846058493465896</v>
      </c>
      <c r="AB1915">
        <v>-0.57765789240653198</v>
      </c>
      <c r="AC1915" t="s">
        <v>250</v>
      </c>
      <c r="AD1915" t="s">
        <v>321</v>
      </c>
      <c r="AE1915" t="s">
        <v>62</v>
      </c>
      <c r="AF1915" t="s">
        <v>63</v>
      </c>
      <c r="AG1915" t="s">
        <v>322</v>
      </c>
      <c r="AH1915" s="45">
        <v>36340</v>
      </c>
      <c r="AI1915">
        <v>764478</v>
      </c>
      <c r="AK1915" t="s">
        <v>323</v>
      </c>
      <c r="AL1915" t="s">
        <v>324</v>
      </c>
      <c r="AM1915" t="s">
        <v>245</v>
      </c>
    </row>
    <row r="1916" spans="1:39" x14ac:dyDescent="0.3">
      <c r="A1916" s="1">
        <v>43566</v>
      </c>
      <c r="B1916" t="s">
        <v>17</v>
      </c>
      <c r="C1916" t="s">
        <v>239</v>
      </c>
      <c r="D1916">
        <v>700</v>
      </c>
      <c r="E1916">
        <v>6</v>
      </c>
      <c r="F1916">
        <v>74.529999000000004</v>
      </c>
      <c r="G1916">
        <v>74.540001000000004</v>
      </c>
      <c r="H1916">
        <v>73.599997999999999</v>
      </c>
      <c r="I1916">
        <v>73.980002999999996</v>
      </c>
      <c r="J1916">
        <v>73.415442999999996</v>
      </c>
      <c r="K1916">
        <v>1771100</v>
      </c>
      <c r="L1916">
        <v>2.504</v>
      </c>
      <c r="M1916">
        <v>-6.87004655884982E-3</v>
      </c>
      <c r="N1916">
        <v>-7.9434602136160392E-3</v>
      </c>
      <c r="O1916">
        <v>7.92991125596475E-2</v>
      </c>
      <c r="P1916">
        <v>0.27017082289259298</v>
      </c>
      <c r="Q1916">
        <v>6.8835664100833499E-2</v>
      </c>
      <c r="R1916">
        <v>3.7153578729625099E-3</v>
      </c>
      <c r="S1916">
        <v>1.0217469113462101E-2</v>
      </c>
      <c r="T1916">
        <v>1.95890120344108E-2</v>
      </c>
      <c r="U1916">
        <v>2.0855889579350698E-2</v>
      </c>
      <c r="V1916">
        <v>84.370002999999997</v>
      </c>
      <c r="W1916">
        <v>47.720001000000003</v>
      </c>
      <c r="X1916">
        <v>-0.20815335553873801</v>
      </c>
      <c r="Y1916" s="44">
        <v>3.8122194279549302E-5</v>
      </c>
      <c r="Z1916">
        <v>1.08106594117848</v>
      </c>
      <c r="AA1916">
        <v>0.19965798452962499</v>
      </c>
      <c r="AB1916">
        <v>0.22827849294115901</v>
      </c>
      <c r="AC1916" t="s">
        <v>251</v>
      </c>
      <c r="AD1916" t="s">
        <v>321</v>
      </c>
      <c r="AE1916" t="s">
        <v>62</v>
      </c>
      <c r="AF1916" t="s">
        <v>63</v>
      </c>
      <c r="AG1916" t="s">
        <v>322</v>
      </c>
      <c r="AH1916" s="45">
        <v>36340</v>
      </c>
      <c r="AI1916">
        <v>764478</v>
      </c>
      <c r="AK1916" t="s">
        <v>323</v>
      </c>
      <c r="AL1916" t="s">
        <v>324</v>
      </c>
      <c r="AM1916" t="s">
        <v>245</v>
      </c>
    </row>
    <row r="1917" spans="1:39" x14ac:dyDescent="0.3">
      <c r="A1917" s="1">
        <v>43567</v>
      </c>
      <c r="B1917" t="s">
        <v>17</v>
      </c>
      <c r="C1917" t="s">
        <v>246</v>
      </c>
      <c r="D1917">
        <v>500</v>
      </c>
      <c r="E1917">
        <v>6</v>
      </c>
      <c r="F1917">
        <v>74.120002999999997</v>
      </c>
      <c r="G1917">
        <v>74.319999999999993</v>
      </c>
      <c r="H1917">
        <v>73.440002000000007</v>
      </c>
      <c r="I1917">
        <v>73.569999999999993</v>
      </c>
      <c r="J1917">
        <v>73.008567999999997</v>
      </c>
      <c r="K1917">
        <v>1711800</v>
      </c>
      <c r="L1917">
        <v>2.56</v>
      </c>
      <c r="M1917">
        <v>-5.5575044617923001E-3</v>
      </c>
      <c r="N1917">
        <v>-1.6179381057944101E-2</v>
      </c>
      <c r="O1917">
        <v>8.07397386242691E-2</v>
      </c>
      <c r="P1917">
        <v>0.27096365450818699</v>
      </c>
      <c r="Q1917">
        <v>5.7793377306910698E-2</v>
      </c>
      <c r="R1917">
        <v>3.13020429727719E-3</v>
      </c>
      <c r="S1917">
        <v>1.01506799612532E-2</v>
      </c>
      <c r="T1917">
        <v>1.95823206329463E-2</v>
      </c>
      <c r="U1917">
        <v>2.0856496249999301E-2</v>
      </c>
      <c r="V1917">
        <v>84.370002999999997</v>
      </c>
      <c r="W1917">
        <v>47.720001000000003</v>
      </c>
      <c r="X1917">
        <v>-0.20815335553873801</v>
      </c>
      <c r="Y1917">
        <v>6.5875784763498903E-3</v>
      </c>
      <c r="Z1917">
        <v>1.07874420936662</v>
      </c>
      <c r="AA1917">
        <v>0.14706856795425099</v>
      </c>
      <c r="AB1917">
        <v>0.223769214571019</v>
      </c>
      <c r="AC1917" t="s">
        <v>251</v>
      </c>
      <c r="AD1917" t="s">
        <v>321</v>
      </c>
      <c r="AE1917" t="s">
        <v>62</v>
      </c>
      <c r="AF1917" t="s">
        <v>63</v>
      </c>
      <c r="AG1917" t="s">
        <v>322</v>
      </c>
      <c r="AH1917" s="45">
        <v>36340</v>
      </c>
      <c r="AI1917">
        <v>764478</v>
      </c>
      <c r="AK1917" t="s">
        <v>323</v>
      </c>
      <c r="AL1917" t="s">
        <v>324</v>
      </c>
      <c r="AM1917" t="s">
        <v>245</v>
      </c>
    </row>
    <row r="1918" spans="1:39" x14ac:dyDescent="0.3">
      <c r="A1918" s="1">
        <v>43581</v>
      </c>
      <c r="B1918" t="s">
        <v>17</v>
      </c>
      <c r="C1918" t="s">
        <v>239</v>
      </c>
      <c r="D1918">
        <v>600</v>
      </c>
      <c r="E1918">
        <v>6</v>
      </c>
      <c r="F1918">
        <v>72.410004000000001</v>
      </c>
      <c r="G1918">
        <v>73.330001999999993</v>
      </c>
      <c r="H1918">
        <v>71.400002000000001</v>
      </c>
      <c r="I1918">
        <v>72.800003000000004</v>
      </c>
      <c r="J1918">
        <v>72.244445999999996</v>
      </c>
      <c r="K1918">
        <v>3032900</v>
      </c>
      <c r="L1918">
        <v>2.5049999999999999</v>
      </c>
      <c r="M1918">
        <v>-1.3507264828414399E-2</v>
      </c>
      <c r="N1918">
        <v>-1.14723633733377E-2</v>
      </c>
      <c r="O1918">
        <v>3.2103243146153398E-2</v>
      </c>
      <c r="P1918">
        <v>0.211576266519406</v>
      </c>
      <c r="Q1918">
        <v>4.9813218135050796E-3</v>
      </c>
      <c r="R1918">
        <v>1.5068712864431901E-2</v>
      </c>
      <c r="S1918">
        <v>1.0643568334766901E-2</v>
      </c>
      <c r="T1918">
        <v>1.9144043323835399E-2</v>
      </c>
      <c r="U1918">
        <v>2.0656813745002101E-2</v>
      </c>
      <c r="V1918">
        <v>84.370002999999997</v>
      </c>
      <c r="W1918">
        <v>47.720001000000003</v>
      </c>
      <c r="X1918">
        <v>-0.20815335553873801</v>
      </c>
      <c r="Y1918">
        <v>4.6743503443647796E-3</v>
      </c>
      <c r="Z1918">
        <v>1.0708861651053101</v>
      </c>
      <c r="AA1918">
        <v>-9.3500649165988298E-2</v>
      </c>
      <c r="AB1918">
        <v>1.4839121190307799E-2</v>
      </c>
      <c r="AC1918" t="s">
        <v>251</v>
      </c>
      <c r="AD1918" t="s">
        <v>321</v>
      </c>
      <c r="AE1918" t="s">
        <v>62</v>
      </c>
      <c r="AF1918" t="s">
        <v>63</v>
      </c>
      <c r="AG1918" t="s">
        <v>322</v>
      </c>
      <c r="AH1918" s="45">
        <v>36340</v>
      </c>
      <c r="AI1918">
        <v>764478</v>
      </c>
      <c r="AK1918" t="s">
        <v>323</v>
      </c>
      <c r="AL1918" t="s">
        <v>324</v>
      </c>
      <c r="AM1918" t="s">
        <v>245</v>
      </c>
    </row>
    <row r="1919" spans="1:39" x14ac:dyDescent="0.3">
      <c r="A1919" s="1">
        <v>43586</v>
      </c>
      <c r="B1919" t="s">
        <v>17</v>
      </c>
      <c r="C1919" t="s">
        <v>239</v>
      </c>
      <c r="D1919">
        <v>400</v>
      </c>
      <c r="E1919">
        <v>6</v>
      </c>
      <c r="F1919">
        <v>74.410004000000001</v>
      </c>
      <c r="G1919">
        <v>74.980002999999996</v>
      </c>
      <c r="H1919">
        <v>73.760002</v>
      </c>
      <c r="I1919">
        <v>73.830001999999993</v>
      </c>
      <c r="J1919">
        <v>73.266586000000004</v>
      </c>
      <c r="K1919">
        <v>1752600</v>
      </c>
      <c r="L1919">
        <v>2.5110000000000001</v>
      </c>
      <c r="M1919">
        <v>-7.8252305317567505E-3</v>
      </c>
      <c r="N1919">
        <v>-1.1581099899717E-2</v>
      </c>
      <c r="O1919">
        <v>3.8240584003939503E-2</v>
      </c>
      <c r="P1919">
        <v>0.23171068404074699</v>
      </c>
      <c r="Q1919">
        <v>-9.4652372300908297E-3</v>
      </c>
      <c r="R1919">
        <v>1.2444796188993299E-2</v>
      </c>
      <c r="S1919">
        <v>1.1135825319879999E-2</v>
      </c>
      <c r="T1919">
        <v>1.9147506271235602E-2</v>
      </c>
      <c r="U1919">
        <v>2.0623329258065499E-2</v>
      </c>
      <c r="V1919">
        <v>84.370002999999997</v>
      </c>
      <c r="W1919">
        <v>47.720001000000003</v>
      </c>
      <c r="X1919">
        <v>-0.20815335553873801</v>
      </c>
      <c r="Y1919">
        <v>-7.5304459681844096E-3</v>
      </c>
      <c r="Z1919">
        <v>1.0689926056107499</v>
      </c>
      <c r="AA1919">
        <v>-0.16204804986485699</v>
      </c>
      <c r="AB1919">
        <v>-0.10035677196172101</v>
      </c>
      <c r="AC1919" t="s">
        <v>251</v>
      </c>
      <c r="AD1919" t="s">
        <v>321</v>
      </c>
      <c r="AE1919" t="s">
        <v>62</v>
      </c>
      <c r="AF1919" t="s">
        <v>63</v>
      </c>
      <c r="AG1919" t="s">
        <v>322</v>
      </c>
      <c r="AH1919" s="45">
        <v>36340</v>
      </c>
      <c r="AI1919">
        <v>764478</v>
      </c>
      <c r="AK1919" t="s">
        <v>323</v>
      </c>
      <c r="AL1919" t="s">
        <v>324</v>
      </c>
      <c r="AM1919" t="s">
        <v>245</v>
      </c>
    </row>
    <row r="1920" spans="1:39" x14ac:dyDescent="0.3">
      <c r="A1920" s="1">
        <v>43602</v>
      </c>
      <c r="B1920" t="s">
        <v>17</v>
      </c>
      <c r="C1920" t="s">
        <v>246</v>
      </c>
      <c r="D1920">
        <v>300</v>
      </c>
      <c r="E1920">
        <v>6</v>
      </c>
      <c r="F1920">
        <v>68.010002</v>
      </c>
      <c r="G1920">
        <v>69.819999999999993</v>
      </c>
      <c r="H1920">
        <v>68</v>
      </c>
      <c r="I1920">
        <v>68.930000000000007</v>
      </c>
      <c r="J1920">
        <v>68.403976</v>
      </c>
      <c r="K1920">
        <v>2439200</v>
      </c>
      <c r="L1920">
        <v>2.3929999999999998</v>
      </c>
      <c r="M1920">
        <v>2.7602539568292498E-3</v>
      </c>
      <c r="N1920">
        <v>-3.4085363276877299E-2</v>
      </c>
      <c r="O1920">
        <v>-5.95573859404913E-2</v>
      </c>
      <c r="P1920">
        <v>0.14289532452721401</v>
      </c>
      <c r="Q1920">
        <v>-0.103682142591644</v>
      </c>
      <c r="R1920">
        <v>3.0551312609340599E-2</v>
      </c>
      <c r="S1920">
        <v>1.7422122912411901E-2</v>
      </c>
      <c r="T1920">
        <v>2.0966378402050099E-2</v>
      </c>
      <c r="U1920">
        <v>2.1019167682434399E-2</v>
      </c>
      <c r="V1920">
        <v>84.370002999999997</v>
      </c>
      <c r="W1920">
        <v>47.720001000000003</v>
      </c>
      <c r="X1920">
        <v>-0.20815335553873801</v>
      </c>
      <c r="Y1920">
        <v>-5.8544371529206298E-3</v>
      </c>
      <c r="Z1920">
        <v>1.10950035386349</v>
      </c>
      <c r="AA1920">
        <v>-0.61429172925601205</v>
      </c>
      <c r="AB1920">
        <v>-0.64185106882975995</v>
      </c>
      <c r="AC1920" t="s">
        <v>251</v>
      </c>
      <c r="AD1920" t="s">
        <v>321</v>
      </c>
      <c r="AE1920" t="s">
        <v>62</v>
      </c>
      <c r="AF1920" t="s">
        <v>63</v>
      </c>
      <c r="AG1920" t="s">
        <v>322</v>
      </c>
      <c r="AH1920" s="45">
        <v>36340</v>
      </c>
      <c r="AI1920">
        <v>764478</v>
      </c>
      <c r="AK1920" t="s">
        <v>323</v>
      </c>
      <c r="AL1920" t="s">
        <v>324</v>
      </c>
      <c r="AM1920" t="s">
        <v>245</v>
      </c>
    </row>
    <row r="1921" spans="1:39" x14ac:dyDescent="0.3">
      <c r="A1921" s="1">
        <v>43644</v>
      </c>
      <c r="B1921" t="s">
        <v>17</v>
      </c>
      <c r="C1921" t="s">
        <v>246</v>
      </c>
      <c r="D1921">
        <v>500</v>
      </c>
      <c r="E1921">
        <v>6</v>
      </c>
      <c r="F1921">
        <v>68.160004000000001</v>
      </c>
      <c r="G1921">
        <v>69.819999999999993</v>
      </c>
      <c r="H1921">
        <v>68.160004000000001</v>
      </c>
      <c r="I1921">
        <v>69.730002999999996</v>
      </c>
      <c r="J1921">
        <v>69.730002999999996</v>
      </c>
      <c r="K1921">
        <v>3051900</v>
      </c>
      <c r="L1921">
        <v>2</v>
      </c>
      <c r="M1921">
        <v>1.8234976518099699E-2</v>
      </c>
      <c r="N1921">
        <v>3.1910654492544897E-2</v>
      </c>
      <c r="O1921">
        <v>8.5006032176399196E-2</v>
      </c>
      <c r="P1921">
        <v>-1.12333840399484E-2</v>
      </c>
      <c r="Q1921">
        <v>-3.2497536308012998E-2</v>
      </c>
      <c r="R1921">
        <v>1.6512110743119399E-2</v>
      </c>
      <c r="S1921">
        <v>1.68914131699981E-2</v>
      </c>
      <c r="T1921">
        <v>1.6726074615668999E-2</v>
      </c>
      <c r="U1921">
        <v>2.0656422045783201E-2</v>
      </c>
      <c r="V1921">
        <v>84.370002999999997</v>
      </c>
      <c r="W1921">
        <v>47.720001000000003</v>
      </c>
      <c r="X1921">
        <v>-0.20815335553873801</v>
      </c>
      <c r="Y1921">
        <v>5.7409418775350302E-3</v>
      </c>
      <c r="Z1921">
        <v>1.1305008616688299</v>
      </c>
      <c r="AA1921">
        <v>-0.25825384944350999</v>
      </c>
      <c r="AB1921">
        <v>-0.49309969118605101</v>
      </c>
      <c r="AC1921" t="s">
        <v>251</v>
      </c>
      <c r="AD1921" t="s">
        <v>321</v>
      </c>
      <c r="AE1921" t="s">
        <v>62</v>
      </c>
      <c r="AF1921" t="s">
        <v>63</v>
      </c>
      <c r="AG1921" t="s">
        <v>322</v>
      </c>
      <c r="AH1921" s="45">
        <v>36340</v>
      </c>
      <c r="AI1921">
        <v>764478</v>
      </c>
      <c r="AK1921" t="s">
        <v>323</v>
      </c>
      <c r="AL1921" t="s">
        <v>324</v>
      </c>
      <c r="AM1921" t="s">
        <v>245</v>
      </c>
    </row>
    <row r="1922" spans="1:39" x14ac:dyDescent="0.3">
      <c r="A1922" s="1">
        <v>43563</v>
      </c>
      <c r="B1922" t="s">
        <v>17</v>
      </c>
      <c r="C1922" t="s">
        <v>246</v>
      </c>
      <c r="D1922">
        <v>400</v>
      </c>
      <c r="E1922">
        <v>7</v>
      </c>
      <c r="F1922">
        <v>74.620002999999997</v>
      </c>
      <c r="G1922">
        <v>75.290001000000004</v>
      </c>
      <c r="H1922">
        <v>74.379997000000003</v>
      </c>
      <c r="I1922">
        <v>74.819999999999993</v>
      </c>
      <c r="J1922">
        <v>74.249031000000002</v>
      </c>
      <c r="K1922">
        <v>2236000</v>
      </c>
      <c r="L1922">
        <v>2.5190000000000001</v>
      </c>
      <c r="M1922">
        <v>6.6854191055431601E-4</v>
      </c>
      <c r="N1922">
        <v>3.7169894297921599E-2</v>
      </c>
      <c r="O1922">
        <v>0.108029637254001</v>
      </c>
      <c r="P1922">
        <v>0.30117245310699098</v>
      </c>
      <c r="Q1922">
        <v>8.60668081475255E-2</v>
      </c>
      <c r="R1922">
        <v>1.41581891882127E-2</v>
      </c>
      <c r="S1922">
        <v>1.0464626538817599E-2</v>
      </c>
      <c r="T1922">
        <v>1.9929741420400202E-2</v>
      </c>
      <c r="U1922">
        <v>2.0938848552660799E-2</v>
      </c>
      <c r="V1922">
        <v>84.370002999999997</v>
      </c>
      <c r="W1922">
        <v>47.720001000000003</v>
      </c>
      <c r="X1922">
        <v>-0.20815335553873801</v>
      </c>
      <c r="Y1922">
        <v>1.0469119934194001E-3</v>
      </c>
      <c r="Z1922">
        <v>1.0896138573477401</v>
      </c>
      <c r="AA1922">
        <v>0.2757426966646</v>
      </c>
      <c r="AB1922">
        <v>0.17395387731901699</v>
      </c>
      <c r="AC1922" t="s">
        <v>252</v>
      </c>
      <c r="AD1922" t="s">
        <v>321</v>
      </c>
      <c r="AE1922" t="s">
        <v>62</v>
      </c>
      <c r="AF1922" t="s">
        <v>63</v>
      </c>
      <c r="AG1922" t="s">
        <v>322</v>
      </c>
      <c r="AH1922" s="45">
        <v>36340</v>
      </c>
      <c r="AI1922">
        <v>764478</v>
      </c>
      <c r="AK1922" t="s">
        <v>323</v>
      </c>
      <c r="AL1922" t="s">
        <v>324</v>
      </c>
      <c r="AM1922" t="s">
        <v>245</v>
      </c>
    </row>
    <row r="1923" spans="1:39" x14ac:dyDescent="0.3">
      <c r="A1923" s="1">
        <v>43566</v>
      </c>
      <c r="B1923" t="s">
        <v>17</v>
      </c>
      <c r="C1923" t="s">
        <v>239</v>
      </c>
      <c r="D1923">
        <v>1200</v>
      </c>
      <c r="E1923">
        <v>7</v>
      </c>
      <c r="F1923">
        <v>74.529999000000004</v>
      </c>
      <c r="G1923">
        <v>74.540001000000004</v>
      </c>
      <c r="H1923">
        <v>73.599997999999999</v>
      </c>
      <c r="I1923">
        <v>73.980002999999996</v>
      </c>
      <c r="J1923">
        <v>73.415442999999996</v>
      </c>
      <c r="K1923">
        <v>1771100</v>
      </c>
      <c r="L1923">
        <v>2.504</v>
      </c>
      <c r="M1923">
        <v>-6.87004655884982E-3</v>
      </c>
      <c r="N1923">
        <v>-7.9434602136160392E-3</v>
      </c>
      <c r="O1923">
        <v>7.92991125596475E-2</v>
      </c>
      <c r="P1923">
        <v>0.27017082289259298</v>
      </c>
      <c r="Q1923">
        <v>6.8835664100833499E-2</v>
      </c>
      <c r="R1923">
        <v>3.7153578729625099E-3</v>
      </c>
      <c r="S1923">
        <v>1.0217469113462101E-2</v>
      </c>
      <c r="T1923">
        <v>1.95890120344108E-2</v>
      </c>
      <c r="U1923">
        <v>2.0855889579350698E-2</v>
      </c>
      <c r="V1923">
        <v>84.370002999999997</v>
      </c>
      <c r="W1923">
        <v>47.720001000000003</v>
      </c>
      <c r="X1923">
        <v>-0.20815335553873801</v>
      </c>
      <c r="Y1923" s="44">
        <v>3.8122194279549302E-5</v>
      </c>
      <c r="Z1923">
        <v>1.08106594117848</v>
      </c>
      <c r="AA1923">
        <v>0.19965798452962499</v>
      </c>
      <c r="AB1923">
        <v>0.22827849294115901</v>
      </c>
      <c r="AC1923" t="s">
        <v>252</v>
      </c>
      <c r="AD1923" t="s">
        <v>321</v>
      </c>
      <c r="AE1923" t="s">
        <v>62</v>
      </c>
      <c r="AF1923" t="s">
        <v>63</v>
      </c>
      <c r="AG1923" t="s">
        <v>322</v>
      </c>
      <c r="AH1923" s="45">
        <v>36340</v>
      </c>
      <c r="AI1923">
        <v>764478</v>
      </c>
      <c r="AK1923" t="s">
        <v>323</v>
      </c>
      <c r="AL1923" t="s">
        <v>324</v>
      </c>
      <c r="AM1923" t="s">
        <v>245</v>
      </c>
    </row>
    <row r="1924" spans="1:39" x14ac:dyDescent="0.3">
      <c r="A1924" s="1">
        <v>43584</v>
      </c>
      <c r="B1924" t="s">
        <v>17</v>
      </c>
      <c r="C1924" t="s">
        <v>246</v>
      </c>
      <c r="D1924">
        <v>700</v>
      </c>
      <c r="E1924">
        <v>7</v>
      </c>
      <c r="F1924">
        <v>72.879997000000003</v>
      </c>
      <c r="G1924">
        <v>74.019997000000004</v>
      </c>
      <c r="H1924">
        <v>72.800003000000004</v>
      </c>
      <c r="I1924">
        <v>73.389999000000003</v>
      </c>
      <c r="J1924">
        <v>72.829941000000005</v>
      </c>
      <c r="K1924">
        <v>2231800</v>
      </c>
      <c r="L1924">
        <v>2.536</v>
      </c>
      <c r="M1924">
        <v>8.0716960583484404E-3</v>
      </c>
      <c r="N1924">
        <v>1.08228022622476E-2</v>
      </c>
      <c r="O1924">
        <v>4.0174939204501998E-2</v>
      </c>
      <c r="P1924">
        <v>0.21695531160550699</v>
      </c>
      <c r="Q1924">
        <v>-3.48074289258451E-3</v>
      </c>
      <c r="R1924">
        <v>1.39104819697144E-2</v>
      </c>
      <c r="S1924">
        <v>1.07296434913365E-2</v>
      </c>
      <c r="T1924">
        <v>1.9153019488943102E-2</v>
      </c>
      <c r="U1924">
        <v>2.0636729903550699E-2</v>
      </c>
      <c r="V1924">
        <v>84.370002999999997</v>
      </c>
      <c r="W1924">
        <v>47.720001000000003</v>
      </c>
      <c r="X1924">
        <v>-0.20815335553873801</v>
      </c>
      <c r="Y1924">
        <v>1.07094833958194E-3</v>
      </c>
      <c r="Z1924">
        <v>1.06847212823761</v>
      </c>
      <c r="AA1924">
        <v>-0.134595905762637</v>
      </c>
      <c r="AB1924">
        <v>-3.2092099023775101E-3</v>
      </c>
      <c r="AC1924" t="s">
        <v>252</v>
      </c>
      <c r="AD1924" t="s">
        <v>321</v>
      </c>
      <c r="AE1924" t="s">
        <v>62</v>
      </c>
      <c r="AF1924" t="s">
        <v>63</v>
      </c>
      <c r="AG1924" t="s">
        <v>322</v>
      </c>
      <c r="AH1924" s="45">
        <v>36340</v>
      </c>
      <c r="AI1924">
        <v>764478</v>
      </c>
      <c r="AK1924" t="s">
        <v>323</v>
      </c>
      <c r="AL1924" t="s">
        <v>324</v>
      </c>
      <c r="AM1924" t="s">
        <v>245</v>
      </c>
    </row>
    <row r="1925" spans="1:39" x14ac:dyDescent="0.3">
      <c r="A1925" s="1">
        <v>43585</v>
      </c>
      <c r="B1925" t="s">
        <v>17</v>
      </c>
      <c r="C1925" t="s">
        <v>246</v>
      </c>
      <c r="D1925">
        <v>900</v>
      </c>
      <c r="E1925">
        <v>7</v>
      </c>
      <c r="F1925">
        <v>73.139999000000003</v>
      </c>
      <c r="G1925">
        <v>74.540001000000004</v>
      </c>
      <c r="H1925">
        <v>73.139999000000003</v>
      </c>
      <c r="I1925">
        <v>74.410004000000001</v>
      </c>
      <c r="J1925">
        <v>73.842162999999999</v>
      </c>
      <c r="K1925">
        <v>2552800</v>
      </c>
      <c r="L1925">
        <v>2.5089999999999999</v>
      </c>
      <c r="M1925">
        <v>1.3802734707882E-2</v>
      </c>
      <c r="N1925">
        <v>1.0673649617345699E-2</v>
      </c>
      <c r="O1925">
        <v>4.5503050600322698E-2</v>
      </c>
      <c r="P1925">
        <v>0.24293264104332701</v>
      </c>
      <c r="Q1925">
        <v>-8.2819694716367194E-3</v>
      </c>
      <c r="R1925">
        <v>1.3879009418553301E-2</v>
      </c>
      <c r="S1925">
        <v>1.0944832219198701E-2</v>
      </c>
      <c r="T1925">
        <v>1.9090882317511701E-2</v>
      </c>
      <c r="U1925">
        <v>2.0621683739193701E-2</v>
      </c>
      <c r="V1925">
        <v>84.370002999999997</v>
      </c>
      <c r="W1925">
        <v>47.720001000000003</v>
      </c>
      <c r="X1925">
        <v>-0.20815335553873801</v>
      </c>
      <c r="Y1925">
        <v>9.5096475723260604E-4</v>
      </c>
      <c r="Z1925">
        <v>1.06822451162808</v>
      </c>
      <c r="AA1925">
        <v>-0.15606387021019399</v>
      </c>
      <c r="AB1925">
        <v>-5.18869221509939E-2</v>
      </c>
      <c r="AC1925" t="s">
        <v>252</v>
      </c>
      <c r="AD1925" t="s">
        <v>321</v>
      </c>
      <c r="AE1925" t="s">
        <v>62</v>
      </c>
      <c r="AF1925" t="s">
        <v>63</v>
      </c>
      <c r="AG1925" t="s">
        <v>322</v>
      </c>
      <c r="AH1925" s="45">
        <v>36340</v>
      </c>
      <c r="AI1925">
        <v>764478</v>
      </c>
      <c r="AK1925" t="s">
        <v>323</v>
      </c>
      <c r="AL1925" t="s">
        <v>324</v>
      </c>
      <c r="AM1925" t="s">
        <v>245</v>
      </c>
    </row>
    <row r="1926" spans="1:39" x14ac:dyDescent="0.3">
      <c r="A1926" s="1">
        <v>43601</v>
      </c>
      <c r="B1926" t="s">
        <v>17</v>
      </c>
      <c r="C1926" t="s">
        <v>239</v>
      </c>
      <c r="D1926">
        <v>800</v>
      </c>
      <c r="E1926">
        <v>7</v>
      </c>
      <c r="F1926">
        <v>68.440002000000007</v>
      </c>
      <c r="G1926">
        <v>69.639999000000003</v>
      </c>
      <c r="H1926">
        <v>68.059997999999993</v>
      </c>
      <c r="I1926">
        <v>68.739998</v>
      </c>
      <c r="J1926">
        <v>68.215423999999999</v>
      </c>
      <c r="K1926">
        <v>3272400</v>
      </c>
      <c r="L1926">
        <v>2.4049999999999998</v>
      </c>
      <c r="M1926">
        <v>1.28843865811402E-2</v>
      </c>
      <c r="N1926">
        <v>-5.0354565387976197E-2</v>
      </c>
      <c r="O1926">
        <v>-6.3410460474057406E-2</v>
      </c>
      <c r="P1926">
        <v>0.15032305340722901</v>
      </c>
      <c r="Q1926">
        <v>-0.107588095859044</v>
      </c>
      <c r="R1926">
        <v>3.01398798678932E-2</v>
      </c>
      <c r="S1926">
        <v>1.7383868273446099E-2</v>
      </c>
      <c r="T1926">
        <v>2.0990060956617901E-2</v>
      </c>
      <c r="U1926">
        <v>2.1018259648455499E-2</v>
      </c>
      <c r="V1926">
        <v>84.370002999999997</v>
      </c>
      <c r="W1926">
        <v>47.720001000000003</v>
      </c>
      <c r="X1926">
        <v>-0.20815335553873801</v>
      </c>
      <c r="Y1926">
        <v>8.8559569696340101E-3</v>
      </c>
      <c r="Z1926">
        <v>1.11129253135271</v>
      </c>
      <c r="AA1926">
        <v>-0.63219168174472895</v>
      </c>
      <c r="AB1926">
        <v>-0.58053486198426096</v>
      </c>
      <c r="AC1926" t="s">
        <v>252</v>
      </c>
      <c r="AD1926" t="s">
        <v>321</v>
      </c>
      <c r="AE1926" t="s">
        <v>62</v>
      </c>
      <c r="AF1926" t="s">
        <v>63</v>
      </c>
      <c r="AG1926" t="s">
        <v>322</v>
      </c>
      <c r="AH1926" s="45">
        <v>36340</v>
      </c>
      <c r="AI1926">
        <v>764478</v>
      </c>
      <c r="AK1926" t="s">
        <v>323</v>
      </c>
      <c r="AL1926" t="s">
        <v>324</v>
      </c>
      <c r="AM1926" t="s">
        <v>245</v>
      </c>
    </row>
    <row r="1927" spans="1:39" x14ac:dyDescent="0.3">
      <c r="A1927" s="1">
        <v>43633</v>
      </c>
      <c r="B1927" t="s">
        <v>17</v>
      </c>
      <c r="C1927" t="s">
        <v>246</v>
      </c>
      <c r="D1927">
        <v>900</v>
      </c>
      <c r="E1927">
        <v>7</v>
      </c>
      <c r="F1927">
        <v>65.800003000000004</v>
      </c>
      <c r="G1927">
        <v>66.910004000000001</v>
      </c>
      <c r="H1927">
        <v>65.629997000000003</v>
      </c>
      <c r="I1927">
        <v>66.629997000000003</v>
      </c>
      <c r="J1927">
        <v>66.629997000000003</v>
      </c>
      <c r="K1927">
        <v>1968600</v>
      </c>
      <c r="L1927">
        <v>2.0859999999999999</v>
      </c>
      <c r="M1927">
        <v>9.0457124878325201E-3</v>
      </c>
      <c r="N1927">
        <v>2.9509297236282601E-2</v>
      </c>
      <c r="O1927">
        <v>-1.0631429506419999E-2</v>
      </c>
      <c r="P1927">
        <v>-3.7958604789457298E-2</v>
      </c>
      <c r="Q1927">
        <v>-6.7661120063892702E-2</v>
      </c>
      <c r="R1927">
        <v>1.0889192550730301E-2</v>
      </c>
      <c r="S1927">
        <v>1.810445782984E-2</v>
      </c>
      <c r="T1927">
        <v>1.5787182296223098E-2</v>
      </c>
      <c r="U1927">
        <v>2.0733473795679001E-2</v>
      </c>
      <c r="V1927">
        <v>84.370002999999997</v>
      </c>
      <c r="W1927">
        <v>47.720001000000003</v>
      </c>
      <c r="X1927">
        <v>-0.20815335553873801</v>
      </c>
      <c r="Y1927">
        <v>9.3131563797728401E-4</v>
      </c>
      <c r="Z1927">
        <v>1.1172159717991901</v>
      </c>
      <c r="AA1927">
        <v>-0.42882393511192601</v>
      </c>
      <c r="AB1927">
        <v>-0.48785533557179001</v>
      </c>
      <c r="AC1927" t="s">
        <v>252</v>
      </c>
      <c r="AD1927" t="s">
        <v>321</v>
      </c>
      <c r="AE1927" t="s">
        <v>62</v>
      </c>
      <c r="AF1927" t="s">
        <v>63</v>
      </c>
      <c r="AG1927" t="s">
        <v>322</v>
      </c>
      <c r="AH1927" s="45">
        <v>36340</v>
      </c>
      <c r="AI1927">
        <v>764478</v>
      </c>
      <c r="AK1927" t="s">
        <v>323</v>
      </c>
      <c r="AL1927" t="s">
        <v>324</v>
      </c>
      <c r="AM1927" t="s">
        <v>245</v>
      </c>
    </row>
    <row r="1928" spans="1:39" x14ac:dyDescent="0.3">
      <c r="A1928" s="1">
        <v>43643</v>
      </c>
      <c r="B1928" t="s">
        <v>17</v>
      </c>
      <c r="C1928" t="s">
        <v>239</v>
      </c>
      <c r="D1928">
        <v>100</v>
      </c>
      <c r="E1928">
        <v>7</v>
      </c>
      <c r="F1928">
        <v>68.400002000000001</v>
      </c>
      <c r="G1928">
        <v>68.589995999999999</v>
      </c>
      <c r="H1928">
        <v>68.010002</v>
      </c>
      <c r="I1928">
        <v>68.470000999999996</v>
      </c>
      <c r="J1928">
        <v>68.470000999999996</v>
      </c>
      <c r="K1928">
        <v>1679900</v>
      </c>
      <c r="L1928">
        <v>2.0049999999999999</v>
      </c>
      <c r="M1928">
        <v>4.8313101807551002E-3</v>
      </c>
      <c r="N1928">
        <v>1.1691072499240001E-3</v>
      </c>
      <c r="O1928">
        <v>5.3533954697790702E-2</v>
      </c>
      <c r="P1928">
        <v>-3.00311244934214E-2</v>
      </c>
      <c r="Q1928">
        <v>-8.3139115398529001E-2</v>
      </c>
      <c r="R1928">
        <v>1.6717384358207101E-2</v>
      </c>
      <c r="S1928">
        <v>1.69489588472116E-2</v>
      </c>
      <c r="T1928">
        <v>1.65591351984677E-2</v>
      </c>
      <c r="U1928">
        <v>2.07232827124769E-2</v>
      </c>
      <c r="V1928">
        <v>84.370002999999997</v>
      </c>
      <c r="W1928">
        <v>47.720001000000003</v>
      </c>
      <c r="X1928">
        <v>-0.20815335553873801</v>
      </c>
      <c r="Y1928">
        <v>3.81588593721357E-3</v>
      </c>
      <c r="Z1928">
        <v>1.1360442582249599</v>
      </c>
      <c r="AA1928">
        <v>-0.50668637182794696</v>
      </c>
      <c r="AB1928">
        <v>-0.547539065662491</v>
      </c>
      <c r="AC1928" t="s">
        <v>252</v>
      </c>
      <c r="AD1928" t="s">
        <v>321</v>
      </c>
      <c r="AE1928" t="s">
        <v>62</v>
      </c>
      <c r="AF1928" t="s">
        <v>63</v>
      </c>
      <c r="AG1928" t="s">
        <v>322</v>
      </c>
      <c r="AH1928" s="45">
        <v>36340</v>
      </c>
      <c r="AI1928">
        <v>764478</v>
      </c>
      <c r="AK1928" t="s">
        <v>323</v>
      </c>
      <c r="AL1928" t="s">
        <v>324</v>
      </c>
      <c r="AM1928" t="s">
        <v>245</v>
      </c>
    </row>
    <row r="1929" spans="1:39" x14ac:dyDescent="0.3">
      <c r="A1929" s="1">
        <v>43556</v>
      </c>
      <c r="B1929" t="s">
        <v>17</v>
      </c>
      <c r="C1929" t="s">
        <v>239</v>
      </c>
      <c r="D1929">
        <v>900</v>
      </c>
      <c r="E1929">
        <v>8</v>
      </c>
      <c r="F1929">
        <v>71.360000999999997</v>
      </c>
      <c r="G1929">
        <v>72.260002</v>
      </c>
      <c r="H1929">
        <v>71.089995999999999</v>
      </c>
      <c r="I1929">
        <v>72.089995999999999</v>
      </c>
      <c r="J1929">
        <v>71.539863999999994</v>
      </c>
      <c r="K1929">
        <v>2787100</v>
      </c>
      <c r="L1929">
        <v>2.4969999999999999</v>
      </c>
      <c r="M1929">
        <v>1.43907644987223E-2</v>
      </c>
      <c r="N1929">
        <v>1.6785951249889401E-2</v>
      </c>
      <c r="O1929">
        <v>5.3274406735083497E-2</v>
      </c>
      <c r="P1929">
        <v>0.34658912739797498</v>
      </c>
      <c r="Q1929">
        <v>5.6015392352217003E-2</v>
      </c>
      <c r="R1929">
        <v>7.9578591871574296E-3</v>
      </c>
      <c r="S1929">
        <v>9.9189052267178203E-3</v>
      </c>
      <c r="T1929">
        <v>2.11455779501552E-2</v>
      </c>
      <c r="U1929">
        <v>2.1077088676522599E-2</v>
      </c>
      <c r="V1929">
        <v>84.370002999999997</v>
      </c>
      <c r="W1929">
        <v>47.720001000000003</v>
      </c>
      <c r="X1929">
        <v>-0.20815335553873801</v>
      </c>
      <c r="Y1929">
        <v>1.1502195497633099E-2</v>
      </c>
      <c r="Z1929">
        <v>1.0862153086817901</v>
      </c>
      <c r="AA1929">
        <v>0.13935887490194901</v>
      </c>
      <c r="AB1929">
        <v>0.17440961078247499</v>
      </c>
      <c r="AC1929" t="s">
        <v>253</v>
      </c>
      <c r="AD1929" t="s">
        <v>321</v>
      </c>
      <c r="AE1929" t="s">
        <v>62</v>
      </c>
      <c r="AF1929" t="s">
        <v>63</v>
      </c>
      <c r="AG1929" t="s">
        <v>322</v>
      </c>
      <c r="AH1929" s="45">
        <v>36340</v>
      </c>
      <c r="AI1929">
        <v>764478</v>
      </c>
      <c r="AK1929" t="s">
        <v>323</v>
      </c>
      <c r="AL1929" t="s">
        <v>324</v>
      </c>
      <c r="AM1929" t="s">
        <v>245</v>
      </c>
    </row>
    <row r="1930" spans="1:39" x14ac:dyDescent="0.3">
      <c r="A1930" s="1">
        <v>43560</v>
      </c>
      <c r="B1930" t="s">
        <v>17</v>
      </c>
      <c r="C1930" t="s">
        <v>239</v>
      </c>
      <c r="D1930">
        <v>400</v>
      </c>
      <c r="E1930">
        <v>9</v>
      </c>
      <c r="F1930">
        <v>74.949996999999996</v>
      </c>
      <c r="G1930">
        <v>75.150002000000001</v>
      </c>
      <c r="H1930">
        <v>74.330001999999993</v>
      </c>
      <c r="I1930">
        <v>74.769997000000004</v>
      </c>
      <c r="J1930">
        <v>74.199409000000003</v>
      </c>
      <c r="K1930">
        <v>3171600</v>
      </c>
      <c r="L1930">
        <v>2.5009999999999999</v>
      </c>
      <c r="M1930">
        <v>2.6784163825358102E-3</v>
      </c>
      <c r="N1930">
        <v>5.08921168860898E-2</v>
      </c>
      <c r="O1930">
        <v>0.112548987989045</v>
      </c>
      <c r="P1930">
        <v>0.35599683388751502</v>
      </c>
      <c r="Q1930">
        <v>6.2537632287710795E-2</v>
      </c>
      <c r="R1930">
        <v>1.3845424651510899E-2</v>
      </c>
      <c r="S1930">
        <v>1.0421661257965099E-2</v>
      </c>
      <c r="T1930">
        <v>2.09196600703263E-2</v>
      </c>
      <c r="U1930">
        <v>2.0989782835285398E-2</v>
      </c>
      <c r="V1930">
        <v>84.370002999999997</v>
      </c>
      <c r="W1930">
        <v>47.720001000000003</v>
      </c>
      <c r="X1930">
        <v>-0.20815335553873801</v>
      </c>
      <c r="Y1930">
        <v>4.62571739556182E-3</v>
      </c>
      <c r="Z1930">
        <v>1.08827409521786</v>
      </c>
      <c r="AA1930">
        <v>0.169614959804951</v>
      </c>
      <c r="AB1930">
        <v>0.146677112966487</v>
      </c>
      <c r="AC1930" t="s">
        <v>254</v>
      </c>
      <c r="AD1930" t="s">
        <v>321</v>
      </c>
      <c r="AE1930" t="s">
        <v>62</v>
      </c>
      <c r="AF1930" t="s">
        <v>63</v>
      </c>
      <c r="AG1930" t="s">
        <v>322</v>
      </c>
      <c r="AH1930" s="45">
        <v>36340</v>
      </c>
      <c r="AI1930">
        <v>764478</v>
      </c>
      <c r="AK1930" t="s">
        <v>323</v>
      </c>
      <c r="AL1930" t="s">
        <v>324</v>
      </c>
      <c r="AM1930" t="s">
        <v>245</v>
      </c>
    </row>
    <row r="1931" spans="1:39" x14ac:dyDescent="0.3">
      <c r="A1931" s="1">
        <v>43570</v>
      </c>
      <c r="B1931" t="s">
        <v>17</v>
      </c>
      <c r="C1931" t="s">
        <v>239</v>
      </c>
      <c r="D1931">
        <v>1300</v>
      </c>
      <c r="E1931">
        <v>9</v>
      </c>
      <c r="F1931">
        <v>72.940002000000007</v>
      </c>
      <c r="G1931">
        <v>73.519997000000004</v>
      </c>
      <c r="H1931">
        <v>72.699996999999996</v>
      </c>
      <c r="I1931">
        <v>73.239998</v>
      </c>
      <c r="J1931">
        <v>72.681083999999998</v>
      </c>
      <c r="K1931">
        <v>2295800</v>
      </c>
      <c r="L1931">
        <v>2.5529999999999999</v>
      </c>
      <c r="M1931">
        <v>-4.4956460128025497E-3</v>
      </c>
      <c r="N1931">
        <v>-2.1343568981300999E-2</v>
      </c>
      <c r="O1931">
        <v>6.8955316733712996E-2</v>
      </c>
      <c r="P1931">
        <v>0.25293407342280799</v>
      </c>
      <c r="Q1931">
        <v>5.5684875710057202E-2</v>
      </c>
      <c r="R1931">
        <v>2.2473032432646502E-3</v>
      </c>
      <c r="S1931">
        <v>1.0260956843558501E-2</v>
      </c>
      <c r="T1931">
        <v>1.9576955649915798E-2</v>
      </c>
      <c r="U1931">
        <v>2.0857972980193401E-2</v>
      </c>
      <c r="V1931">
        <v>84.370002999999997</v>
      </c>
      <c r="W1931">
        <v>47.720001000000003</v>
      </c>
      <c r="X1931">
        <v>-0.20815335553873801</v>
      </c>
      <c r="Y1931">
        <v>-6.2956724975841202E-4</v>
      </c>
      <c r="Z1931">
        <v>1.0790298392133</v>
      </c>
      <c r="AA1931">
        <v>0.13805591253452801</v>
      </c>
      <c r="AB1931">
        <v>0.19623185774500501</v>
      </c>
      <c r="AC1931" t="s">
        <v>254</v>
      </c>
      <c r="AD1931" t="s">
        <v>321</v>
      </c>
      <c r="AE1931" t="s">
        <v>62</v>
      </c>
      <c r="AF1931" t="s">
        <v>63</v>
      </c>
      <c r="AG1931" t="s">
        <v>322</v>
      </c>
      <c r="AH1931" s="45">
        <v>36340</v>
      </c>
      <c r="AI1931">
        <v>764478</v>
      </c>
      <c r="AK1931" t="s">
        <v>323</v>
      </c>
      <c r="AL1931" t="s">
        <v>324</v>
      </c>
      <c r="AM1931" t="s">
        <v>245</v>
      </c>
    </row>
    <row r="1932" spans="1:39" x14ac:dyDescent="0.3">
      <c r="A1932" s="1">
        <v>43591</v>
      </c>
      <c r="B1932" t="s">
        <v>17</v>
      </c>
      <c r="C1932" t="s">
        <v>246</v>
      </c>
      <c r="D1932">
        <v>800</v>
      </c>
      <c r="E1932">
        <v>9</v>
      </c>
      <c r="F1932">
        <v>73.75</v>
      </c>
      <c r="G1932">
        <v>75.069999999999993</v>
      </c>
      <c r="H1932">
        <v>72.889999000000003</v>
      </c>
      <c r="I1932">
        <v>74.959998999999996</v>
      </c>
      <c r="J1932">
        <v>74.387962000000002</v>
      </c>
      <c r="K1932">
        <v>2804300</v>
      </c>
      <c r="L1932">
        <v>2.5</v>
      </c>
      <c r="M1932">
        <v>-9.33398139417321E-4</v>
      </c>
      <c r="N1932">
        <v>2.1166979548801201E-2</v>
      </c>
      <c r="O1932">
        <v>3.2816540316381197E-2</v>
      </c>
      <c r="P1932">
        <v>0.24300818586102699</v>
      </c>
      <c r="Q1932">
        <v>2.5785541265742101E-2</v>
      </c>
      <c r="R1932">
        <v>1.11281142964836E-2</v>
      </c>
      <c r="S1932">
        <v>1.0776993018589099E-2</v>
      </c>
      <c r="T1932">
        <v>1.9105080465710099E-2</v>
      </c>
      <c r="U1932">
        <v>2.06165402643044E-2</v>
      </c>
      <c r="V1932">
        <v>84.370002999999997</v>
      </c>
      <c r="W1932">
        <v>47.720001000000003</v>
      </c>
      <c r="X1932">
        <v>-0.20815335553873801</v>
      </c>
      <c r="Y1932">
        <v>-4.4810132310555703E-3</v>
      </c>
      <c r="Z1932">
        <v>1.0664554494335301</v>
      </c>
      <c r="AA1932">
        <v>3.7090771714876499E-3</v>
      </c>
      <c r="AB1932">
        <v>-7.3913004836996005E-2</v>
      </c>
      <c r="AC1932" t="s">
        <v>254</v>
      </c>
      <c r="AD1932" t="s">
        <v>321</v>
      </c>
      <c r="AE1932" t="s">
        <v>62</v>
      </c>
      <c r="AF1932" t="s">
        <v>63</v>
      </c>
      <c r="AG1932" t="s">
        <v>322</v>
      </c>
      <c r="AH1932" s="45">
        <v>36340</v>
      </c>
      <c r="AI1932">
        <v>764478</v>
      </c>
      <c r="AK1932" t="s">
        <v>323</v>
      </c>
      <c r="AL1932" t="s">
        <v>324</v>
      </c>
      <c r="AM1932" t="s">
        <v>245</v>
      </c>
    </row>
    <row r="1933" spans="1:39" x14ac:dyDescent="0.3">
      <c r="A1933" s="1">
        <v>43627</v>
      </c>
      <c r="B1933" t="s">
        <v>17</v>
      </c>
      <c r="C1933" t="s">
        <v>239</v>
      </c>
      <c r="D1933">
        <v>700</v>
      </c>
      <c r="E1933">
        <v>9</v>
      </c>
      <c r="F1933">
        <v>65.489998</v>
      </c>
      <c r="G1933">
        <v>66.040001000000004</v>
      </c>
      <c r="H1933">
        <v>64.819999999999993</v>
      </c>
      <c r="I1933">
        <v>65.519997000000004</v>
      </c>
      <c r="J1933">
        <v>65.019997000000004</v>
      </c>
      <c r="K1933">
        <v>2212100</v>
      </c>
      <c r="L1933">
        <v>2.14</v>
      </c>
      <c r="M1933">
        <v>5.0492844227105101E-3</v>
      </c>
      <c r="N1933">
        <v>2.4410255873465701E-2</v>
      </c>
      <c r="O1933">
        <v>-9.83303942891086E-2</v>
      </c>
      <c r="P1933">
        <v>-4.2140327290137301E-2</v>
      </c>
      <c r="Q1933">
        <v>-7.21546627312913E-2</v>
      </c>
      <c r="R1933">
        <v>1.7871525068339701E-2</v>
      </c>
      <c r="S1933">
        <v>2.1603173149704401E-2</v>
      </c>
      <c r="T1933">
        <v>1.5621214076207901E-2</v>
      </c>
      <c r="U1933">
        <v>2.0710370243948902E-2</v>
      </c>
      <c r="V1933">
        <v>84.370002999999997</v>
      </c>
      <c r="W1933">
        <v>47.720001000000003</v>
      </c>
      <c r="X1933">
        <v>-0.20815335553873801</v>
      </c>
      <c r="Y1933">
        <v>-3.4994119269314301E-4</v>
      </c>
      <c r="Z1933">
        <v>1.1146234137177899</v>
      </c>
      <c r="AA1933">
        <v>-0.45318328059047602</v>
      </c>
      <c r="AB1933">
        <v>-0.50880136467673798</v>
      </c>
      <c r="AC1933" t="s">
        <v>254</v>
      </c>
      <c r="AD1933" t="s">
        <v>321</v>
      </c>
      <c r="AE1933" t="s">
        <v>62</v>
      </c>
      <c r="AF1933" t="s">
        <v>63</v>
      </c>
      <c r="AG1933" t="s">
        <v>322</v>
      </c>
      <c r="AH1933" s="45">
        <v>36340</v>
      </c>
      <c r="AI1933">
        <v>764478</v>
      </c>
      <c r="AK1933" t="s">
        <v>323</v>
      </c>
      <c r="AL1933" t="s">
        <v>324</v>
      </c>
      <c r="AM1933" t="s">
        <v>245</v>
      </c>
    </row>
    <row r="1934" spans="1:39" x14ac:dyDescent="0.3">
      <c r="A1934" s="1">
        <v>43641</v>
      </c>
      <c r="B1934" t="s">
        <v>17</v>
      </c>
      <c r="C1934" t="s">
        <v>246</v>
      </c>
      <c r="D1934">
        <v>600</v>
      </c>
      <c r="E1934">
        <v>9</v>
      </c>
      <c r="F1934">
        <v>67.529999000000004</v>
      </c>
      <c r="G1934">
        <v>68</v>
      </c>
      <c r="H1934">
        <v>66.260002</v>
      </c>
      <c r="I1934">
        <v>66.389999000000003</v>
      </c>
      <c r="J1934">
        <v>66.389999000000003</v>
      </c>
      <c r="K1934">
        <v>1963700</v>
      </c>
      <c r="L1934">
        <v>1.994</v>
      </c>
      <c r="M1934">
        <v>-1.61366417921774E-2</v>
      </c>
      <c r="N1934">
        <v>-3.3474733678705799E-2</v>
      </c>
      <c r="O1934">
        <v>1.6283203046200598E-2</v>
      </c>
      <c r="P1934">
        <v>-5.24057812507095E-2</v>
      </c>
      <c r="Q1934">
        <v>-0.11058481336515499</v>
      </c>
      <c r="R1934">
        <v>1.17314478016818E-2</v>
      </c>
      <c r="S1934">
        <v>1.62150523670982E-2</v>
      </c>
      <c r="T1934">
        <v>1.6235650048970499E-2</v>
      </c>
      <c r="U1934">
        <v>2.0709379087312199E-2</v>
      </c>
      <c r="V1934">
        <v>84.370002999999997</v>
      </c>
      <c r="W1934">
        <v>47.720001000000003</v>
      </c>
      <c r="X1934">
        <v>-0.20815335553873801</v>
      </c>
      <c r="Y1934">
        <v>-9.5417756928269908E-3</v>
      </c>
      <c r="Z1934">
        <v>1.1383081819963701</v>
      </c>
      <c r="AA1934">
        <v>-0.63846058493465896</v>
      </c>
      <c r="AB1934">
        <v>-0.57765789240653198</v>
      </c>
      <c r="AC1934" t="s">
        <v>254</v>
      </c>
      <c r="AD1934" t="s">
        <v>321</v>
      </c>
      <c r="AE1934" t="s">
        <v>62</v>
      </c>
      <c r="AF1934" t="s">
        <v>63</v>
      </c>
      <c r="AG1934" t="s">
        <v>322</v>
      </c>
      <c r="AH1934" s="45">
        <v>36340</v>
      </c>
      <c r="AI1934">
        <v>764478</v>
      </c>
      <c r="AK1934" t="s">
        <v>323</v>
      </c>
      <c r="AL1934" t="s">
        <v>324</v>
      </c>
      <c r="AM1934" t="s">
        <v>245</v>
      </c>
    </row>
    <row r="1935" spans="1:39" x14ac:dyDescent="0.3">
      <c r="A1935" s="1">
        <v>43567</v>
      </c>
      <c r="B1935" t="s">
        <v>17</v>
      </c>
      <c r="C1935" t="s">
        <v>246</v>
      </c>
      <c r="D1935">
        <v>300</v>
      </c>
      <c r="E1935">
        <v>10</v>
      </c>
      <c r="F1935">
        <v>74.120002999999997</v>
      </c>
      <c r="G1935">
        <v>74.319999999999993</v>
      </c>
      <c r="H1935">
        <v>73.440002000000007</v>
      </c>
      <c r="I1935">
        <v>73.569999999999993</v>
      </c>
      <c r="J1935">
        <v>73.008567999999997</v>
      </c>
      <c r="K1935">
        <v>1711800</v>
      </c>
      <c r="L1935">
        <v>2.56</v>
      </c>
      <c r="M1935">
        <v>-5.5575044617923001E-3</v>
      </c>
      <c r="N1935">
        <v>-1.6179381057944101E-2</v>
      </c>
      <c r="O1935">
        <v>8.07397386242691E-2</v>
      </c>
      <c r="P1935">
        <v>0.27096365450818699</v>
      </c>
      <c r="Q1935">
        <v>5.7793377306910698E-2</v>
      </c>
      <c r="R1935">
        <v>3.13020429727719E-3</v>
      </c>
      <c r="S1935">
        <v>1.01506799612532E-2</v>
      </c>
      <c r="T1935">
        <v>1.95823206329463E-2</v>
      </c>
      <c r="U1935">
        <v>2.0856496249999301E-2</v>
      </c>
      <c r="V1935">
        <v>84.370002999999997</v>
      </c>
      <c r="W1935">
        <v>47.720001000000003</v>
      </c>
      <c r="X1935">
        <v>-0.20815335553873801</v>
      </c>
      <c r="Y1935">
        <v>6.5875784763498903E-3</v>
      </c>
      <c r="Z1935">
        <v>1.07874420936662</v>
      </c>
      <c r="AA1935">
        <v>0.14706856795425099</v>
      </c>
      <c r="AB1935">
        <v>0.223769214571019</v>
      </c>
      <c r="AC1935" t="s">
        <v>255</v>
      </c>
      <c r="AD1935" t="s">
        <v>321</v>
      </c>
      <c r="AE1935" t="s">
        <v>62</v>
      </c>
      <c r="AF1935" t="s">
        <v>63</v>
      </c>
      <c r="AG1935" t="s">
        <v>322</v>
      </c>
      <c r="AH1935" s="45">
        <v>36340</v>
      </c>
      <c r="AI1935">
        <v>764478</v>
      </c>
      <c r="AK1935" t="s">
        <v>323</v>
      </c>
      <c r="AL1935" t="s">
        <v>324</v>
      </c>
      <c r="AM1935" t="s">
        <v>245</v>
      </c>
    </row>
    <row r="1936" spans="1:39" x14ac:dyDescent="0.3">
      <c r="A1936" s="1">
        <v>43570</v>
      </c>
      <c r="B1936" t="s">
        <v>17</v>
      </c>
      <c r="C1936" t="s">
        <v>246</v>
      </c>
      <c r="D1936">
        <v>1000</v>
      </c>
      <c r="E1936">
        <v>10</v>
      </c>
      <c r="F1936">
        <v>72.940002000000007</v>
      </c>
      <c r="G1936">
        <v>73.519997000000004</v>
      </c>
      <c r="H1936">
        <v>72.699996999999996</v>
      </c>
      <c r="I1936">
        <v>73.239998</v>
      </c>
      <c r="J1936">
        <v>72.681083999999998</v>
      </c>
      <c r="K1936">
        <v>2295800</v>
      </c>
      <c r="L1936">
        <v>2.5529999999999999</v>
      </c>
      <c r="M1936">
        <v>-4.4956460128025497E-3</v>
      </c>
      <c r="N1936">
        <v>-2.1343568981300999E-2</v>
      </c>
      <c r="O1936">
        <v>6.8955316733712996E-2</v>
      </c>
      <c r="P1936">
        <v>0.25293407342280799</v>
      </c>
      <c r="Q1936">
        <v>5.5684875710057202E-2</v>
      </c>
      <c r="R1936">
        <v>2.2473032432646502E-3</v>
      </c>
      <c r="S1936">
        <v>1.0260956843558501E-2</v>
      </c>
      <c r="T1936">
        <v>1.9576955649915798E-2</v>
      </c>
      <c r="U1936">
        <v>2.0857972980193401E-2</v>
      </c>
      <c r="V1936">
        <v>84.370002999999997</v>
      </c>
      <c r="W1936">
        <v>47.720001000000003</v>
      </c>
      <c r="X1936">
        <v>-0.20815335553873801</v>
      </c>
      <c r="Y1936">
        <v>-6.2956724975841202E-4</v>
      </c>
      <c r="Z1936">
        <v>1.0790298392133</v>
      </c>
      <c r="AA1936">
        <v>0.13805591253452801</v>
      </c>
      <c r="AB1936">
        <v>0.19623185774500501</v>
      </c>
      <c r="AC1936" t="s">
        <v>255</v>
      </c>
      <c r="AD1936" t="s">
        <v>321</v>
      </c>
      <c r="AE1936" t="s">
        <v>62</v>
      </c>
      <c r="AF1936" t="s">
        <v>63</v>
      </c>
      <c r="AG1936" t="s">
        <v>322</v>
      </c>
      <c r="AH1936" s="45">
        <v>36340</v>
      </c>
      <c r="AI1936">
        <v>764478</v>
      </c>
      <c r="AK1936" t="s">
        <v>323</v>
      </c>
      <c r="AL1936" t="s">
        <v>324</v>
      </c>
      <c r="AM1936" t="s">
        <v>245</v>
      </c>
    </row>
    <row r="1937" spans="1:39" x14ac:dyDescent="0.3">
      <c r="A1937" s="1">
        <v>43577</v>
      </c>
      <c r="B1937" t="s">
        <v>17</v>
      </c>
      <c r="C1937" t="s">
        <v>246</v>
      </c>
      <c r="D1937">
        <v>400</v>
      </c>
      <c r="E1937">
        <v>10</v>
      </c>
      <c r="F1937">
        <v>73.209998999999996</v>
      </c>
      <c r="G1937">
        <v>73.629997000000003</v>
      </c>
      <c r="H1937">
        <v>72.569999999999993</v>
      </c>
      <c r="I1937">
        <v>72.599997999999999</v>
      </c>
      <c r="J1937">
        <v>72.045967000000005</v>
      </c>
      <c r="K1937">
        <v>2439500</v>
      </c>
      <c r="L1937">
        <v>2.59</v>
      </c>
      <c r="M1937">
        <v>-1.4223469577237E-2</v>
      </c>
      <c r="N1937">
        <v>-1.32724582625791E-2</v>
      </c>
      <c r="O1937">
        <v>4.9265443874838499E-2</v>
      </c>
      <c r="P1937">
        <v>0.219498723962126</v>
      </c>
      <c r="Q1937">
        <v>1.6311228628187999E-2</v>
      </c>
      <c r="R1937">
        <v>7.2433243397087904E-3</v>
      </c>
      <c r="S1937">
        <v>1.0254294209028099E-2</v>
      </c>
      <c r="T1937">
        <v>1.9332316988504301E-2</v>
      </c>
      <c r="U1937">
        <v>2.0659800364345501E-2</v>
      </c>
      <c r="V1937">
        <v>84.370002999999997</v>
      </c>
      <c r="W1937">
        <v>47.720001000000003</v>
      </c>
      <c r="X1937">
        <v>-0.20815335553873801</v>
      </c>
      <c r="Y1937">
        <v>1.0115060212163699E-3</v>
      </c>
      <c r="Z1937">
        <v>1.07041486575816</v>
      </c>
      <c r="AA1937">
        <v>-4.4354250299211098E-2</v>
      </c>
      <c r="AB1937">
        <v>2.2706485112120998E-2</v>
      </c>
      <c r="AC1937" t="s">
        <v>255</v>
      </c>
      <c r="AD1937" t="s">
        <v>321</v>
      </c>
      <c r="AE1937" t="s">
        <v>62</v>
      </c>
      <c r="AF1937" t="s">
        <v>63</v>
      </c>
      <c r="AG1937" t="s">
        <v>322</v>
      </c>
      <c r="AH1937" s="45">
        <v>36340</v>
      </c>
      <c r="AI1937">
        <v>764478</v>
      </c>
      <c r="AK1937" t="s">
        <v>323</v>
      </c>
      <c r="AL1937" t="s">
        <v>324</v>
      </c>
      <c r="AM1937" t="s">
        <v>245</v>
      </c>
    </row>
    <row r="1938" spans="1:39" x14ac:dyDescent="0.3">
      <c r="A1938" s="1">
        <v>43593</v>
      </c>
      <c r="B1938" t="s">
        <v>17</v>
      </c>
      <c r="C1938" t="s">
        <v>239</v>
      </c>
      <c r="D1938">
        <v>1000</v>
      </c>
      <c r="E1938">
        <v>10</v>
      </c>
      <c r="F1938">
        <v>73.129997000000003</v>
      </c>
      <c r="G1938">
        <v>74.690002000000007</v>
      </c>
      <c r="H1938">
        <v>72.459998999999996</v>
      </c>
      <c r="I1938">
        <v>73.480002999999996</v>
      </c>
      <c r="J1938">
        <v>72.919257999999999</v>
      </c>
      <c r="K1938">
        <v>2746600</v>
      </c>
      <c r="L1938">
        <v>2.4820000000000002</v>
      </c>
      <c r="M1938">
        <v>2.5891267178917601E-3</v>
      </c>
      <c r="N1938">
        <v>-4.7518780760368298E-3</v>
      </c>
      <c r="O1938">
        <v>-1.74034109581871E-2</v>
      </c>
      <c r="P1938">
        <v>0.21885339542833901</v>
      </c>
      <c r="Q1938">
        <v>-6.6688530326331798E-4</v>
      </c>
      <c r="R1938">
        <v>1.45173021097596E-2</v>
      </c>
      <c r="S1938">
        <v>1.02807755619544E-2</v>
      </c>
      <c r="T1938">
        <v>1.93829719808973E-2</v>
      </c>
      <c r="U1938">
        <v>2.0633037296789801E-2</v>
      </c>
      <c r="V1938">
        <v>84.370002999999997</v>
      </c>
      <c r="W1938">
        <v>47.720001000000003</v>
      </c>
      <c r="X1938">
        <v>-0.20815335553873801</v>
      </c>
      <c r="Y1938">
        <v>-1.60671540560346E-3</v>
      </c>
      <c r="Z1938">
        <v>1.0696704916463999</v>
      </c>
      <c r="AA1938">
        <v>-0.120971897343733</v>
      </c>
      <c r="AB1938">
        <v>-6.9738823179909801E-2</v>
      </c>
      <c r="AC1938" t="s">
        <v>255</v>
      </c>
      <c r="AD1938" t="s">
        <v>321</v>
      </c>
      <c r="AE1938" t="s">
        <v>62</v>
      </c>
      <c r="AF1938" t="s">
        <v>63</v>
      </c>
      <c r="AG1938" t="s">
        <v>322</v>
      </c>
      <c r="AH1938" s="45">
        <v>36340</v>
      </c>
      <c r="AI1938">
        <v>764478</v>
      </c>
      <c r="AK1938" t="s">
        <v>323</v>
      </c>
      <c r="AL1938" t="s">
        <v>324</v>
      </c>
      <c r="AM1938" t="s">
        <v>245</v>
      </c>
    </row>
    <row r="1939" spans="1:39" x14ac:dyDescent="0.3">
      <c r="A1939" s="1">
        <v>43633</v>
      </c>
      <c r="B1939" t="s">
        <v>17</v>
      </c>
      <c r="C1939" t="s">
        <v>239</v>
      </c>
      <c r="D1939">
        <v>500</v>
      </c>
      <c r="E1939">
        <v>10</v>
      </c>
      <c r="F1939">
        <v>65.800003000000004</v>
      </c>
      <c r="G1939">
        <v>66.910004000000001</v>
      </c>
      <c r="H1939">
        <v>65.629997000000003</v>
      </c>
      <c r="I1939">
        <v>66.629997000000003</v>
      </c>
      <c r="J1939">
        <v>66.629997000000003</v>
      </c>
      <c r="K1939">
        <v>1968600</v>
      </c>
      <c r="L1939">
        <v>2.0859999999999999</v>
      </c>
      <c r="M1939">
        <v>9.0457124878325201E-3</v>
      </c>
      <c r="N1939">
        <v>2.9509297236282601E-2</v>
      </c>
      <c r="O1939">
        <v>-1.0631429506419999E-2</v>
      </c>
      <c r="P1939">
        <v>-3.7958604789457298E-2</v>
      </c>
      <c r="Q1939">
        <v>-6.7661120063892702E-2</v>
      </c>
      <c r="R1939">
        <v>1.0889192550730301E-2</v>
      </c>
      <c r="S1939">
        <v>1.810445782984E-2</v>
      </c>
      <c r="T1939">
        <v>1.5787182296223098E-2</v>
      </c>
      <c r="U1939">
        <v>2.0733473795679001E-2</v>
      </c>
      <c r="V1939">
        <v>84.370002999999997</v>
      </c>
      <c r="W1939">
        <v>47.720001000000003</v>
      </c>
      <c r="X1939">
        <v>-0.20815335553873801</v>
      </c>
      <c r="Y1939">
        <v>9.3131563797728401E-4</v>
      </c>
      <c r="Z1939">
        <v>1.1172159717991901</v>
      </c>
      <c r="AA1939">
        <v>-0.42882393511192601</v>
      </c>
      <c r="AB1939">
        <v>-0.48785533557179001</v>
      </c>
      <c r="AC1939" t="s">
        <v>255</v>
      </c>
      <c r="AD1939" t="s">
        <v>321</v>
      </c>
      <c r="AE1939" t="s">
        <v>62</v>
      </c>
      <c r="AF1939" t="s">
        <v>63</v>
      </c>
      <c r="AG1939" t="s">
        <v>322</v>
      </c>
      <c r="AH1939" s="45">
        <v>36340</v>
      </c>
      <c r="AI1939">
        <v>764478</v>
      </c>
      <c r="AK1939" t="s">
        <v>323</v>
      </c>
      <c r="AL1939" t="s">
        <v>324</v>
      </c>
      <c r="AM1939" t="s">
        <v>245</v>
      </c>
    </row>
    <row r="1940" spans="1:39" x14ac:dyDescent="0.3">
      <c r="A1940" s="1">
        <v>43559</v>
      </c>
      <c r="B1940" t="s">
        <v>17</v>
      </c>
      <c r="C1940" t="s">
        <v>246</v>
      </c>
      <c r="D1940">
        <v>800</v>
      </c>
      <c r="E1940">
        <v>11</v>
      </c>
      <c r="F1940">
        <v>72.480002999999996</v>
      </c>
      <c r="G1940">
        <v>74.589995999999999</v>
      </c>
      <c r="H1940">
        <v>72.290001000000004</v>
      </c>
      <c r="I1940">
        <v>74.569999999999993</v>
      </c>
      <c r="J1940">
        <v>74.000938000000005</v>
      </c>
      <c r="K1940">
        <v>2465500</v>
      </c>
      <c r="L1940">
        <v>2.512</v>
      </c>
      <c r="M1940">
        <v>2.7600181443319698E-2</v>
      </c>
      <c r="N1940">
        <v>4.7650936568180501E-2</v>
      </c>
      <c r="O1940">
        <v>0.117029435659113</v>
      </c>
      <c r="P1940">
        <v>0.35806901724013501</v>
      </c>
      <c r="Q1940">
        <v>4.9650853956920003E-2</v>
      </c>
      <c r="R1940">
        <v>1.43510024485741E-2</v>
      </c>
      <c r="S1940">
        <v>1.0415537212963099E-2</v>
      </c>
      <c r="T1940">
        <v>2.0916540134889899E-2</v>
      </c>
      <c r="U1940">
        <v>2.0999534303959799E-2</v>
      </c>
      <c r="V1940">
        <v>84.370002999999997</v>
      </c>
      <c r="W1940">
        <v>47.720001000000003</v>
      </c>
      <c r="X1940">
        <v>-0.20815335553873801</v>
      </c>
      <c r="Y1940">
        <v>2.0824655091414399E-3</v>
      </c>
      <c r="Z1940">
        <v>1.08382037081202</v>
      </c>
      <c r="AA1940">
        <v>0.110639097562467</v>
      </c>
      <c r="AB1940">
        <v>0.14692711354791499</v>
      </c>
      <c r="AC1940" t="s">
        <v>256</v>
      </c>
      <c r="AD1940" t="s">
        <v>321</v>
      </c>
      <c r="AE1940" t="s">
        <v>62</v>
      </c>
      <c r="AF1940" t="s">
        <v>63</v>
      </c>
      <c r="AG1940" t="s">
        <v>322</v>
      </c>
      <c r="AH1940" s="45">
        <v>36340</v>
      </c>
      <c r="AI1940">
        <v>764478</v>
      </c>
      <c r="AK1940" t="s">
        <v>323</v>
      </c>
      <c r="AL1940" t="s">
        <v>324</v>
      </c>
      <c r="AM1940" t="s">
        <v>245</v>
      </c>
    </row>
    <row r="1941" spans="1:39" x14ac:dyDescent="0.3">
      <c r="A1941" s="1">
        <v>43571</v>
      </c>
      <c r="B1941" t="s">
        <v>17</v>
      </c>
      <c r="C1941" t="s">
        <v>246</v>
      </c>
      <c r="D1941">
        <v>1600</v>
      </c>
      <c r="E1941">
        <v>11</v>
      </c>
      <c r="F1941">
        <v>73.389999000000003</v>
      </c>
      <c r="G1941">
        <v>73.75</v>
      </c>
      <c r="H1941">
        <v>72.989998</v>
      </c>
      <c r="I1941">
        <v>73.160004000000001</v>
      </c>
      <c r="J1941">
        <v>72.601699999999994</v>
      </c>
      <c r="K1941">
        <v>2111000</v>
      </c>
      <c r="L1941">
        <v>2.5920000000000001</v>
      </c>
      <c r="M1941">
        <v>-1.0928205767369E-3</v>
      </c>
      <c r="N1941">
        <v>-2.1500370395372101E-2</v>
      </c>
      <c r="O1941">
        <v>5.6597294535287598E-2</v>
      </c>
      <c r="P1941">
        <v>0.262547808693669</v>
      </c>
      <c r="Q1941">
        <v>4.3685844250875301E-2</v>
      </c>
      <c r="R1941">
        <v>2.1895213148702599E-3</v>
      </c>
      <c r="S1941">
        <v>1.01320986499187E-2</v>
      </c>
      <c r="T1941">
        <v>1.9497662328563301E-2</v>
      </c>
      <c r="U1941">
        <v>2.0847176294752301E-2</v>
      </c>
      <c r="V1941">
        <v>84.370002999999997</v>
      </c>
      <c r="W1941">
        <v>47.720001000000003</v>
      </c>
      <c r="X1941">
        <v>-0.20815335553873801</v>
      </c>
      <c r="Y1941">
        <v>5.0922850790659495E-4</v>
      </c>
      <c r="Z1941">
        <v>1.07820917612603</v>
      </c>
      <c r="AA1941">
        <v>8.1530816769890699E-2</v>
      </c>
      <c r="AB1941">
        <v>0.14927446000587799</v>
      </c>
      <c r="AC1941" t="s">
        <v>256</v>
      </c>
      <c r="AD1941" t="s">
        <v>321</v>
      </c>
      <c r="AE1941" t="s">
        <v>62</v>
      </c>
      <c r="AF1941" t="s">
        <v>63</v>
      </c>
      <c r="AG1941" t="s">
        <v>322</v>
      </c>
      <c r="AH1941" s="45">
        <v>36340</v>
      </c>
      <c r="AI1941">
        <v>764478</v>
      </c>
      <c r="AK1941" t="s">
        <v>323</v>
      </c>
      <c r="AL1941" t="s">
        <v>324</v>
      </c>
      <c r="AM1941" t="s">
        <v>245</v>
      </c>
    </row>
    <row r="1942" spans="1:39" x14ac:dyDescent="0.3">
      <c r="A1942" s="1">
        <v>43578</v>
      </c>
      <c r="B1942" t="s">
        <v>17</v>
      </c>
      <c r="C1942" t="s">
        <v>239</v>
      </c>
      <c r="D1942">
        <v>700</v>
      </c>
      <c r="E1942">
        <v>11</v>
      </c>
      <c r="F1942">
        <v>72.910004000000001</v>
      </c>
      <c r="G1942">
        <v>73.900002000000001</v>
      </c>
      <c r="H1942">
        <v>72.209998999999996</v>
      </c>
      <c r="I1942">
        <v>73.620002999999997</v>
      </c>
      <c r="J1942">
        <v>73.058188999999999</v>
      </c>
      <c r="K1942">
        <v>2075500</v>
      </c>
      <c r="L1942">
        <v>2.57</v>
      </c>
      <c r="M1942">
        <v>1.3951887352783901E-2</v>
      </c>
      <c r="N1942">
        <v>5.1750751030073599E-3</v>
      </c>
      <c r="O1942">
        <v>4.2453352776203497E-2</v>
      </c>
      <c r="P1942">
        <v>0.24959099565152601</v>
      </c>
      <c r="Q1942">
        <v>4.45450244635546E-2</v>
      </c>
      <c r="R1942">
        <v>1.01757391229734E-2</v>
      </c>
      <c r="S1942">
        <v>9.7591806795810608E-3</v>
      </c>
      <c r="T1942">
        <v>1.9210995601171101E-2</v>
      </c>
      <c r="U1942">
        <v>2.06582444603013E-2</v>
      </c>
      <c r="V1942">
        <v>84.370002999999997</v>
      </c>
      <c r="W1942">
        <v>47.720001000000003</v>
      </c>
      <c r="X1942">
        <v>-0.20815335553873801</v>
      </c>
      <c r="Y1942">
        <v>8.8023511954049196E-3</v>
      </c>
      <c r="Z1942">
        <v>1.0702831876933101</v>
      </c>
      <c r="AA1942">
        <v>8.7324691032887897E-2</v>
      </c>
      <c r="AB1942">
        <v>1.25602408117928E-2</v>
      </c>
      <c r="AC1942" t="s">
        <v>256</v>
      </c>
      <c r="AD1942" t="s">
        <v>321</v>
      </c>
      <c r="AE1942" t="s">
        <v>62</v>
      </c>
      <c r="AF1942" t="s">
        <v>63</v>
      </c>
      <c r="AG1942" t="s">
        <v>322</v>
      </c>
      <c r="AH1942" s="45">
        <v>36340</v>
      </c>
      <c r="AI1942">
        <v>764478</v>
      </c>
      <c r="AK1942" t="s">
        <v>323</v>
      </c>
      <c r="AL1942" t="s">
        <v>324</v>
      </c>
      <c r="AM1942" t="s">
        <v>245</v>
      </c>
    </row>
    <row r="1943" spans="1:39" x14ac:dyDescent="0.3">
      <c r="A1943" s="1">
        <v>43588</v>
      </c>
      <c r="B1943" t="s">
        <v>17</v>
      </c>
      <c r="C1943" t="s">
        <v>246</v>
      </c>
      <c r="D1943">
        <v>500</v>
      </c>
      <c r="E1943">
        <v>11</v>
      </c>
      <c r="F1943">
        <v>75.279999000000004</v>
      </c>
      <c r="G1943">
        <v>75.529999000000004</v>
      </c>
      <c r="H1943">
        <v>74.580001999999993</v>
      </c>
      <c r="I1943">
        <v>75.029999000000004</v>
      </c>
      <c r="J1943">
        <v>74.457427999999993</v>
      </c>
      <c r="K1943">
        <v>2031100</v>
      </c>
      <c r="L1943">
        <v>2.5310000000000001</v>
      </c>
      <c r="M1943">
        <v>-1.9972271787098098E-3</v>
      </c>
      <c r="N1943">
        <v>3.0172073746566799E-2</v>
      </c>
      <c r="O1943">
        <v>4.88901410596181E-2</v>
      </c>
      <c r="P1943">
        <v>0.25651817000057198</v>
      </c>
      <c r="Q1943">
        <v>1.53189829124659E-2</v>
      </c>
      <c r="R1943">
        <v>1.08069208630895E-2</v>
      </c>
      <c r="S1943">
        <v>1.1143379973747E-2</v>
      </c>
      <c r="T1943">
        <v>1.9126249877985699E-2</v>
      </c>
      <c r="U1943">
        <v>2.0629174198832902E-2</v>
      </c>
      <c r="V1943">
        <v>84.370002999999997</v>
      </c>
      <c r="W1943">
        <v>47.720001000000003</v>
      </c>
      <c r="X1943">
        <v>-0.20815335553873801</v>
      </c>
      <c r="Y1943">
        <v>9.5921274614703799E-3</v>
      </c>
      <c r="Z1943">
        <v>1.0684390908466399</v>
      </c>
      <c r="AA1943">
        <v>-4.7061083093225202E-2</v>
      </c>
      <c r="AB1943">
        <v>-0.101574001423821</v>
      </c>
      <c r="AC1943" t="s">
        <v>256</v>
      </c>
      <c r="AD1943" t="s">
        <v>321</v>
      </c>
      <c r="AE1943" t="s">
        <v>62</v>
      </c>
      <c r="AF1943" t="s">
        <v>63</v>
      </c>
      <c r="AG1943" t="s">
        <v>322</v>
      </c>
      <c r="AH1943" s="45">
        <v>36340</v>
      </c>
      <c r="AI1943">
        <v>764478</v>
      </c>
      <c r="AK1943" t="s">
        <v>323</v>
      </c>
      <c r="AL1943" t="s">
        <v>324</v>
      </c>
      <c r="AM1943" t="s">
        <v>245</v>
      </c>
    </row>
    <row r="1944" spans="1:39" x14ac:dyDescent="0.3">
      <c r="A1944" s="1">
        <v>43608</v>
      </c>
      <c r="B1944" t="s">
        <v>17</v>
      </c>
      <c r="C1944" t="s">
        <v>239</v>
      </c>
      <c r="D1944">
        <v>900</v>
      </c>
      <c r="E1944">
        <v>11</v>
      </c>
      <c r="F1944">
        <v>69.059997999999993</v>
      </c>
      <c r="G1944">
        <v>70</v>
      </c>
      <c r="H1944">
        <v>64.410004000000001</v>
      </c>
      <c r="I1944">
        <v>65.819999999999993</v>
      </c>
      <c r="J1944">
        <v>65.317711000000003</v>
      </c>
      <c r="K1944">
        <v>7999700</v>
      </c>
      <c r="L1944">
        <v>2.2959999999999998</v>
      </c>
      <c r="M1944">
        <v>-4.96434509324589E-2</v>
      </c>
      <c r="N1944">
        <v>-4.3407473014883603E-2</v>
      </c>
      <c r="O1944">
        <v>-0.111993008591948</v>
      </c>
      <c r="P1944">
        <v>9.2416585032895501E-2</v>
      </c>
      <c r="Q1944">
        <v>-0.110359030567204</v>
      </c>
      <c r="R1944">
        <v>2.4892584598337899E-2</v>
      </c>
      <c r="S1944">
        <v>1.9993688527252099E-2</v>
      </c>
      <c r="T1944">
        <v>2.20247383701099E-2</v>
      </c>
      <c r="U1944">
        <v>2.1154182282898001E-2</v>
      </c>
      <c r="V1944">
        <v>84.370002999999997</v>
      </c>
      <c r="W1944">
        <v>47.720001000000003</v>
      </c>
      <c r="X1944">
        <v>-0.20815335553873801</v>
      </c>
      <c r="Y1944">
        <v>-1.1985692488440201E-2</v>
      </c>
      <c r="Z1944">
        <v>1.1270965794244601</v>
      </c>
      <c r="AA1944">
        <v>-0.64912490098506304</v>
      </c>
      <c r="AB1944">
        <v>-0.60537147756270404</v>
      </c>
      <c r="AC1944" t="s">
        <v>256</v>
      </c>
      <c r="AD1944" t="s">
        <v>321</v>
      </c>
      <c r="AE1944" t="s">
        <v>62</v>
      </c>
      <c r="AF1944" t="s">
        <v>63</v>
      </c>
      <c r="AG1944" t="s">
        <v>322</v>
      </c>
      <c r="AH1944" s="45">
        <v>36340</v>
      </c>
      <c r="AI1944">
        <v>764478</v>
      </c>
      <c r="AK1944" t="s">
        <v>323</v>
      </c>
      <c r="AL1944" t="s">
        <v>324</v>
      </c>
      <c r="AM1944" t="s">
        <v>245</v>
      </c>
    </row>
    <row r="1945" spans="1:39" x14ac:dyDescent="0.3">
      <c r="A1945" s="1">
        <v>43641</v>
      </c>
      <c r="B1945" t="s">
        <v>17</v>
      </c>
      <c r="C1945" t="s">
        <v>246</v>
      </c>
      <c r="D1945">
        <v>800</v>
      </c>
      <c r="E1945">
        <v>11</v>
      </c>
      <c r="F1945">
        <v>67.529999000000004</v>
      </c>
      <c r="G1945">
        <v>68</v>
      </c>
      <c r="H1945">
        <v>66.260002</v>
      </c>
      <c r="I1945">
        <v>66.389999000000003</v>
      </c>
      <c r="J1945">
        <v>66.389999000000003</v>
      </c>
      <c r="K1945">
        <v>1963700</v>
      </c>
      <c r="L1945">
        <v>1.994</v>
      </c>
      <c r="M1945">
        <v>-1.61366417921774E-2</v>
      </c>
      <c r="N1945">
        <v>-3.3474733678705799E-2</v>
      </c>
      <c r="O1945">
        <v>1.6283203046200598E-2</v>
      </c>
      <c r="P1945">
        <v>-5.24057812507095E-2</v>
      </c>
      <c r="Q1945">
        <v>-0.11058481336515499</v>
      </c>
      <c r="R1945">
        <v>1.17314478016818E-2</v>
      </c>
      <c r="S1945">
        <v>1.62150523670982E-2</v>
      </c>
      <c r="T1945">
        <v>1.6235650048970499E-2</v>
      </c>
      <c r="U1945">
        <v>2.0709379087312199E-2</v>
      </c>
      <c r="V1945">
        <v>84.370002999999997</v>
      </c>
      <c r="W1945">
        <v>47.720001000000003</v>
      </c>
      <c r="X1945">
        <v>-0.20815335553873801</v>
      </c>
      <c r="Y1945">
        <v>-9.5417756928269908E-3</v>
      </c>
      <c r="Z1945">
        <v>1.1383081819963701</v>
      </c>
      <c r="AA1945">
        <v>-0.63846058493465896</v>
      </c>
      <c r="AB1945">
        <v>-0.57765789240653198</v>
      </c>
      <c r="AC1945" t="s">
        <v>256</v>
      </c>
      <c r="AD1945" t="s">
        <v>321</v>
      </c>
      <c r="AE1945" t="s">
        <v>62</v>
      </c>
      <c r="AF1945" t="s">
        <v>63</v>
      </c>
      <c r="AG1945" t="s">
        <v>322</v>
      </c>
      <c r="AH1945" s="45">
        <v>36340</v>
      </c>
      <c r="AI1945">
        <v>764478</v>
      </c>
      <c r="AK1945" t="s">
        <v>323</v>
      </c>
      <c r="AL1945" t="s">
        <v>324</v>
      </c>
      <c r="AM1945" t="s">
        <v>245</v>
      </c>
    </row>
    <row r="1946" spans="1:39" x14ac:dyDescent="0.3">
      <c r="A1946" s="1">
        <v>43559</v>
      </c>
      <c r="B1946" t="s">
        <v>17</v>
      </c>
      <c r="C1946" t="s">
        <v>246</v>
      </c>
      <c r="D1946">
        <v>700</v>
      </c>
      <c r="E1946">
        <v>12</v>
      </c>
      <c r="F1946">
        <v>72.480002999999996</v>
      </c>
      <c r="G1946">
        <v>74.589995999999999</v>
      </c>
      <c r="H1946">
        <v>72.290001000000004</v>
      </c>
      <c r="I1946">
        <v>74.569999999999993</v>
      </c>
      <c r="J1946">
        <v>74.000938000000005</v>
      </c>
      <c r="K1946">
        <v>2465500</v>
      </c>
      <c r="L1946">
        <v>2.512</v>
      </c>
      <c r="M1946">
        <v>2.7600181443319698E-2</v>
      </c>
      <c r="N1946">
        <v>4.7650936568180501E-2</v>
      </c>
      <c r="O1946">
        <v>0.117029435659113</v>
      </c>
      <c r="P1946">
        <v>0.35806901724013501</v>
      </c>
      <c r="Q1946">
        <v>4.9650853956920003E-2</v>
      </c>
      <c r="R1946">
        <v>1.43510024485741E-2</v>
      </c>
      <c r="S1946">
        <v>1.0415537212963099E-2</v>
      </c>
      <c r="T1946">
        <v>2.0916540134889899E-2</v>
      </c>
      <c r="U1946">
        <v>2.0999534303959799E-2</v>
      </c>
      <c r="V1946">
        <v>84.370002999999997</v>
      </c>
      <c r="W1946">
        <v>47.720001000000003</v>
      </c>
      <c r="X1946">
        <v>-0.20815335553873801</v>
      </c>
      <c r="Y1946">
        <v>2.0824655091414399E-3</v>
      </c>
      <c r="Z1946">
        <v>1.08382037081202</v>
      </c>
      <c r="AA1946">
        <v>0.110639097562467</v>
      </c>
      <c r="AB1946">
        <v>0.14692711354791499</v>
      </c>
      <c r="AC1946" t="s">
        <v>257</v>
      </c>
      <c r="AD1946" t="s">
        <v>321</v>
      </c>
      <c r="AE1946" t="s">
        <v>62</v>
      </c>
      <c r="AF1946" t="s">
        <v>63</v>
      </c>
      <c r="AG1946" t="s">
        <v>322</v>
      </c>
      <c r="AH1946" s="45">
        <v>36340</v>
      </c>
      <c r="AI1946">
        <v>764478</v>
      </c>
      <c r="AK1946" t="s">
        <v>323</v>
      </c>
      <c r="AL1946" t="s">
        <v>324</v>
      </c>
      <c r="AM1946" t="s">
        <v>245</v>
      </c>
    </row>
    <row r="1947" spans="1:39" x14ac:dyDescent="0.3">
      <c r="A1947" s="1">
        <v>43573</v>
      </c>
      <c r="B1947" t="s">
        <v>17</v>
      </c>
      <c r="C1947" t="s">
        <v>239</v>
      </c>
      <c r="D1947">
        <v>1600</v>
      </c>
      <c r="E1947">
        <v>12</v>
      </c>
      <c r="F1947">
        <v>73.370002999999997</v>
      </c>
      <c r="G1947">
        <v>74.080001999999993</v>
      </c>
      <c r="H1947">
        <v>72.980002999999996</v>
      </c>
      <c r="I1947">
        <v>73.639999000000003</v>
      </c>
      <c r="J1947">
        <v>73.078032999999905</v>
      </c>
      <c r="K1947">
        <v>2377400</v>
      </c>
      <c r="L1947">
        <v>2.56</v>
      </c>
      <c r="M1947">
        <v>3.2643865008434099E-3</v>
      </c>
      <c r="N1947">
        <v>-4.6064931471343998E-3</v>
      </c>
      <c r="O1947">
        <v>5.22657684459234E-2</v>
      </c>
      <c r="P1947">
        <v>0.24899756050084201</v>
      </c>
      <c r="Q1947">
        <v>2.8333693343017201E-3</v>
      </c>
      <c r="R1947">
        <v>4.1662162939706902E-3</v>
      </c>
      <c r="S1947">
        <v>1.00426869341779E-2</v>
      </c>
      <c r="T1947">
        <v>1.9253591590222101E-2</v>
      </c>
      <c r="U1947">
        <v>2.0714310312328701E-2</v>
      </c>
      <c r="V1947">
        <v>84.370002999999997</v>
      </c>
      <c r="W1947">
        <v>47.720001000000003</v>
      </c>
      <c r="X1947">
        <v>-0.20815335553873801</v>
      </c>
      <c r="Y1947">
        <v>1.5778467813143101E-3</v>
      </c>
      <c r="Z1947">
        <v>1.07661107726244</v>
      </c>
      <c r="AA1947">
        <v>-0.105077010798031</v>
      </c>
      <c r="AB1947">
        <v>6.0991048762813499E-2</v>
      </c>
      <c r="AC1947" t="s">
        <v>257</v>
      </c>
      <c r="AD1947" t="s">
        <v>321</v>
      </c>
      <c r="AE1947" t="s">
        <v>62</v>
      </c>
      <c r="AF1947" t="s">
        <v>63</v>
      </c>
      <c r="AG1947" t="s">
        <v>322</v>
      </c>
      <c r="AH1947" s="45">
        <v>36340</v>
      </c>
      <c r="AI1947">
        <v>764478</v>
      </c>
      <c r="AK1947" t="s">
        <v>323</v>
      </c>
      <c r="AL1947" t="s">
        <v>324</v>
      </c>
      <c r="AM1947" t="s">
        <v>245</v>
      </c>
    </row>
    <row r="1948" spans="1:39" x14ac:dyDescent="0.3">
      <c r="A1948" s="1">
        <v>43588</v>
      </c>
      <c r="B1948" t="s">
        <v>17</v>
      </c>
      <c r="C1948" t="s">
        <v>246</v>
      </c>
      <c r="D1948">
        <v>500</v>
      </c>
      <c r="E1948">
        <v>12</v>
      </c>
      <c r="F1948">
        <v>75.279999000000004</v>
      </c>
      <c r="G1948">
        <v>75.529999000000004</v>
      </c>
      <c r="H1948">
        <v>74.580001999999993</v>
      </c>
      <c r="I1948">
        <v>75.029999000000004</v>
      </c>
      <c r="J1948">
        <v>74.457427999999993</v>
      </c>
      <c r="K1948">
        <v>2031100</v>
      </c>
      <c r="L1948">
        <v>2.5310000000000001</v>
      </c>
      <c r="M1948">
        <v>-1.9972271787098098E-3</v>
      </c>
      <c r="N1948">
        <v>3.0172073746566799E-2</v>
      </c>
      <c r="O1948">
        <v>4.88901410596181E-2</v>
      </c>
      <c r="P1948">
        <v>0.25651817000057198</v>
      </c>
      <c r="Q1948">
        <v>1.53189829124659E-2</v>
      </c>
      <c r="R1948">
        <v>1.08069208630895E-2</v>
      </c>
      <c r="S1948">
        <v>1.1143379973747E-2</v>
      </c>
      <c r="T1948">
        <v>1.9126249877985699E-2</v>
      </c>
      <c r="U1948">
        <v>2.0629174198832902E-2</v>
      </c>
      <c r="V1948">
        <v>84.370002999999997</v>
      </c>
      <c r="W1948">
        <v>47.720001000000003</v>
      </c>
      <c r="X1948">
        <v>-0.20815335553873801</v>
      </c>
      <c r="Y1948">
        <v>9.5921274614703799E-3</v>
      </c>
      <c r="Z1948">
        <v>1.0684390908466399</v>
      </c>
      <c r="AA1948">
        <v>-4.7061083093225202E-2</v>
      </c>
      <c r="AB1948">
        <v>-0.101574001423821</v>
      </c>
      <c r="AC1948" t="s">
        <v>257</v>
      </c>
      <c r="AD1948" t="s">
        <v>321</v>
      </c>
      <c r="AE1948" t="s">
        <v>62</v>
      </c>
      <c r="AF1948" t="s">
        <v>63</v>
      </c>
      <c r="AG1948" t="s">
        <v>322</v>
      </c>
      <c r="AH1948" s="45">
        <v>36340</v>
      </c>
      <c r="AI1948">
        <v>764478</v>
      </c>
      <c r="AK1948" t="s">
        <v>323</v>
      </c>
      <c r="AL1948" t="s">
        <v>324</v>
      </c>
      <c r="AM1948" t="s">
        <v>245</v>
      </c>
    </row>
    <row r="1949" spans="1:39" x14ac:dyDescent="0.3">
      <c r="A1949" s="1">
        <v>43599</v>
      </c>
      <c r="B1949" t="s">
        <v>17</v>
      </c>
      <c r="C1949" t="s">
        <v>239</v>
      </c>
      <c r="D1949">
        <v>1100</v>
      </c>
      <c r="E1949">
        <v>12</v>
      </c>
      <c r="F1949">
        <v>67.25</v>
      </c>
      <c r="G1949">
        <v>68.529999000000004</v>
      </c>
      <c r="H1949">
        <v>66.529999000000004</v>
      </c>
      <c r="I1949">
        <v>67.620002999999997</v>
      </c>
      <c r="J1949">
        <v>67.103981000000005</v>
      </c>
      <c r="K1949">
        <v>3780600</v>
      </c>
      <c r="L1949">
        <v>2.419</v>
      </c>
      <c r="M1949">
        <v>7.7198314378449104E-3</v>
      </c>
      <c r="N1949">
        <v>-8.0520275929081897E-2</v>
      </c>
      <c r="O1949">
        <v>-8.9890937009009006E-2</v>
      </c>
      <c r="P1949">
        <v>0.129039356133613</v>
      </c>
      <c r="Q1949">
        <v>-0.11352810643082099</v>
      </c>
      <c r="R1949">
        <v>2.71053236428049E-2</v>
      </c>
      <c r="S1949">
        <v>1.69511775024196E-2</v>
      </c>
      <c r="T1949">
        <v>2.0973174997721101E-2</v>
      </c>
      <c r="U1949">
        <v>2.1006166434038499E-2</v>
      </c>
      <c r="V1949">
        <v>84.370002999999997</v>
      </c>
      <c r="W1949">
        <v>47.720001000000003</v>
      </c>
      <c r="X1949">
        <v>-0.20815335553873801</v>
      </c>
      <c r="Y1949">
        <v>7.98398755130913E-3</v>
      </c>
      <c r="Z1949">
        <v>1.10668348871981</v>
      </c>
      <c r="AA1949">
        <v>-0.65827069957871598</v>
      </c>
      <c r="AB1949">
        <v>-0.38553759658050202</v>
      </c>
      <c r="AC1949" t="s">
        <v>257</v>
      </c>
      <c r="AD1949" t="s">
        <v>321</v>
      </c>
      <c r="AE1949" t="s">
        <v>62</v>
      </c>
      <c r="AF1949" t="s">
        <v>63</v>
      </c>
      <c r="AG1949" t="s">
        <v>322</v>
      </c>
      <c r="AH1949" s="45">
        <v>36340</v>
      </c>
      <c r="AI1949">
        <v>764478</v>
      </c>
      <c r="AK1949" t="s">
        <v>323</v>
      </c>
      <c r="AL1949" t="s">
        <v>324</v>
      </c>
      <c r="AM1949" t="s">
        <v>245</v>
      </c>
    </row>
    <row r="1950" spans="1:39" x14ac:dyDescent="0.3">
      <c r="A1950" s="1">
        <v>43608</v>
      </c>
      <c r="B1950" t="s">
        <v>17</v>
      </c>
      <c r="C1950" t="s">
        <v>239</v>
      </c>
      <c r="D1950">
        <v>1600</v>
      </c>
      <c r="E1950">
        <v>12</v>
      </c>
      <c r="F1950">
        <v>69.059997999999993</v>
      </c>
      <c r="G1950">
        <v>70</v>
      </c>
      <c r="H1950">
        <v>64.410004000000001</v>
      </c>
      <c r="I1950">
        <v>65.819999999999993</v>
      </c>
      <c r="J1950">
        <v>65.317711000000003</v>
      </c>
      <c r="K1950">
        <v>7999700</v>
      </c>
      <c r="L1950">
        <v>2.2959999999999998</v>
      </c>
      <c r="M1950">
        <v>-4.96434509324589E-2</v>
      </c>
      <c r="N1950">
        <v>-4.3407473014883603E-2</v>
      </c>
      <c r="O1950">
        <v>-0.111993008591948</v>
      </c>
      <c r="P1950">
        <v>9.2416585032895501E-2</v>
      </c>
      <c r="Q1950">
        <v>-0.110359030567204</v>
      </c>
      <c r="R1950">
        <v>2.4892584598337899E-2</v>
      </c>
      <c r="S1950">
        <v>1.9993688527252099E-2</v>
      </c>
      <c r="T1950">
        <v>2.20247383701099E-2</v>
      </c>
      <c r="U1950">
        <v>2.1154182282898001E-2</v>
      </c>
      <c r="V1950">
        <v>84.370002999999997</v>
      </c>
      <c r="W1950">
        <v>47.720001000000003</v>
      </c>
      <c r="X1950">
        <v>-0.20815335553873801</v>
      </c>
      <c r="Y1950">
        <v>-1.1985692488440201E-2</v>
      </c>
      <c r="Z1950">
        <v>1.1270965794244601</v>
      </c>
      <c r="AA1950">
        <v>-0.64912490098506304</v>
      </c>
      <c r="AB1950">
        <v>-0.60537147756270404</v>
      </c>
      <c r="AC1950" t="s">
        <v>257</v>
      </c>
      <c r="AD1950" t="s">
        <v>321</v>
      </c>
      <c r="AE1950" t="s">
        <v>62</v>
      </c>
      <c r="AF1950" t="s">
        <v>63</v>
      </c>
      <c r="AG1950" t="s">
        <v>322</v>
      </c>
      <c r="AH1950" s="45">
        <v>36340</v>
      </c>
      <c r="AI1950">
        <v>764478</v>
      </c>
      <c r="AK1950" t="s">
        <v>323</v>
      </c>
      <c r="AL1950" t="s">
        <v>324</v>
      </c>
      <c r="AM1950" t="s">
        <v>245</v>
      </c>
    </row>
    <row r="1951" spans="1:39" x14ac:dyDescent="0.3">
      <c r="A1951" s="1">
        <v>43623</v>
      </c>
      <c r="B1951" t="s">
        <v>17</v>
      </c>
      <c r="C1951" t="s">
        <v>239</v>
      </c>
      <c r="D1951">
        <v>1600</v>
      </c>
      <c r="E1951">
        <v>12</v>
      </c>
      <c r="F1951">
        <v>62.630001</v>
      </c>
      <c r="G1951">
        <v>64.129997000000003</v>
      </c>
      <c r="H1951">
        <v>62.540000999999997</v>
      </c>
      <c r="I1951">
        <v>63.720001000000003</v>
      </c>
      <c r="J1951">
        <v>63.233738000000002</v>
      </c>
      <c r="K1951">
        <v>2655100</v>
      </c>
      <c r="L1951">
        <v>2.0840000000000001</v>
      </c>
      <c r="M1951">
        <v>2.25370648634204E-2</v>
      </c>
      <c r="N1951">
        <v>1.6615633538497002E-2</v>
      </c>
      <c r="O1951">
        <v>-0.13992565967530299</v>
      </c>
      <c r="P1951">
        <v>-4.8557426776846498E-2</v>
      </c>
      <c r="Q1951">
        <v>-8.9585280271691603E-2</v>
      </c>
      <c r="R1951">
        <v>1.5814806676353502E-2</v>
      </c>
      <c r="S1951">
        <v>2.0791228803184202E-2</v>
      </c>
      <c r="T1951">
        <v>1.5539059265095301E-2</v>
      </c>
      <c r="U1951">
        <v>2.0664787532529798E-2</v>
      </c>
      <c r="V1951">
        <v>84.370002999999997</v>
      </c>
      <c r="W1951">
        <v>47.720001000000003</v>
      </c>
      <c r="X1951">
        <v>-0.20815335553873801</v>
      </c>
      <c r="Y1951">
        <v>1.0442979367750601E-2</v>
      </c>
      <c r="Z1951">
        <v>1.11194619937743</v>
      </c>
      <c r="AA1951">
        <v>-0.53553124905638205</v>
      </c>
      <c r="AB1951">
        <v>-0.46728288951284902</v>
      </c>
      <c r="AC1951" t="s">
        <v>257</v>
      </c>
      <c r="AD1951" t="s">
        <v>321</v>
      </c>
      <c r="AE1951" t="s">
        <v>62</v>
      </c>
      <c r="AF1951" t="s">
        <v>63</v>
      </c>
      <c r="AG1951" t="s">
        <v>322</v>
      </c>
      <c r="AH1951" s="45">
        <v>36340</v>
      </c>
      <c r="AI1951">
        <v>764478</v>
      </c>
      <c r="AK1951" t="s">
        <v>323</v>
      </c>
      <c r="AL1951" t="s">
        <v>324</v>
      </c>
      <c r="AM1951" t="s">
        <v>245</v>
      </c>
    </row>
    <row r="1952" spans="1:39" x14ac:dyDescent="0.3">
      <c r="A1952" s="1">
        <v>43641</v>
      </c>
      <c r="B1952" t="s">
        <v>17</v>
      </c>
      <c r="C1952" t="s">
        <v>239</v>
      </c>
      <c r="D1952">
        <v>1000</v>
      </c>
      <c r="E1952">
        <v>12</v>
      </c>
      <c r="F1952">
        <v>67.529999000000004</v>
      </c>
      <c r="G1952">
        <v>68</v>
      </c>
      <c r="H1952">
        <v>66.260002</v>
      </c>
      <c r="I1952">
        <v>66.389999000000003</v>
      </c>
      <c r="J1952">
        <v>66.389999000000003</v>
      </c>
      <c r="K1952">
        <v>1963700</v>
      </c>
      <c r="L1952">
        <v>1.994</v>
      </c>
      <c r="M1952">
        <v>-1.61366417921774E-2</v>
      </c>
      <c r="N1952">
        <v>-3.3474733678705799E-2</v>
      </c>
      <c r="O1952">
        <v>1.6283203046200598E-2</v>
      </c>
      <c r="P1952">
        <v>-5.24057812507095E-2</v>
      </c>
      <c r="Q1952">
        <v>-0.11058481336515499</v>
      </c>
      <c r="R1952">
        <v>1.17314478016818E-2</v>
      </c>
      <c r="S1952">
        <v>1.62150523670982E-2</v>
      </c>
      <c r="T1952">
        <v>1.6235650048970499E-2</v>
      </c>
      <c r="U1952">
        <v>2.0709379087312199E-2</v>
      </c>
      <c r="V1952">
        <v>84.370002999999997</v>
      </c>
      <c r="W1952">
        <v>47.720001000000003</v>
      </c>
      <c r="X1952">
        <v>-0.20815335553873801</v>
      </c>
      <c r="Y1952">
        <v>-9.5417756928269908E-3</v>
      </c>
      <c r="Z1952">
        <v>1.1383081819963701</v>
      </c>
      <c r="AA1952">
        <v>-0.63846058493465896</v>
      </c>
      <c r="AB1952">
        <v>-0.57765789240653198</v>
      </c>
      <c r="AC1952" t="s">
        <v>257</v>
      </c>
      <c r="AD1952" t="s">
        <v>321</v>
      </c>
      <c r="AE1952" t="s">
        <v>62</v>
      </c>
      <c r="AF1952" t="s">
        <v>63</v>
      </c>
      <c r="AG1952" t="s">
        <v>322</v>
      </c>
      <c r="AH1952" s="45">
        <v>36340</v>
      </c>
      <c r="AI1952">
        <v>764478</v>
      </c>
      <c r="AK1952" t="s">
        <v>323</v>
      </c>
      <c r="AL1952" t="s">
        <v>324</v>
      </c>
      <c r="AM1952" t="s">
        <v>245</v>
      </c>
    </row>
    <row r="1953" spans="1:39" x14ac:dyDescent="0.3">
      <c r="A1953" s="1">
        <v>43557</v>
      </c>
      <c r="B1953" t="s">
        <v>17</v>
      </c>
      <c r="C1953" t="s">
        <v>246</v>
      </c>
      <c r="D1953">
        <v>900</v>
      </c>
      <c r="E1953">
        <v>13</v>
      </c>
      <c r="F1953">
        <v>72.029999000000004</v>
      </c>
      <c r="G1953">
        <v>72.029999000000004</v>
      </c>
      <c r="H1953">
        <v>71.120002999999997</v>
      </c>
      <c r="I1953">
        <v>71.449996999999996</v>
      </c>
      <c r="J1953">
        <v>70.904747</v>
      </c>
      <c r="K1953">
        <v>1997700</v>
      </c>
      <c r="L1953">
        <v>2.4809999999999999</v>
      </c>
      <c r="M1953">
        <v>-8.9174480423077403E-3</v>
      </c>
      <c r="N1953">
        <v>1.33851758331023E-2</v>
      </c>
      <c r="O1953">
        <v>5.9432243787029403E-2</v>
      </c>
      <c r="P1953">
        <v>0.30660491280048202</v>
      </c>
      <c r="Q1953">
        <v>6.2503956648757797E-2</v>
      </c>
      <c r="R1953">
        <v>8.9849643788485808E-3</v>
      </c>
      <c r="S1953">
        <v>9.4787686975222694E-3</v>
      </c>
      <c r="T1953">
        <v>2.0965154865453101E-2</v>
      </c>
      <c r="U1953">
        <v>2.10618785206678E-2</v>
      </c>
      <c r="V1953">
        <v>84.370002999999997</v>
      </c>
      <c r="W1953">
        <v>47.720001000000003</v>
      </c>
      <c r="X1953">
        <v>-0.20815335553873801</v>
      </c>
      <c r="Y1953" s="44">
        <v>1.7455614805152698E-5</v>
      </c>
      <c r="Z1953">
        <v>1.0953519616896401</v>
      </c>
      <c r="AA1953">
        <v>0.16940635806108101</v>
      </c>
      <c r="AB1953">
        <v>0.15659406123410599</v>
      </c>
      <c r="AC1953" t="s">
        <v>258</v>
      </c>
      <c r="AD1953" t="s">
        <v>321</v>
      </c>
      <c r="AE1953" t="s">
        <v>62</v>
      </c>
      <c r="AF1953" t="s">
        <v>63</v>
      </c>
      <c r="AG1953" t="s">
        <v>322</v>
      </c>
      <c r="AH1953" s="45">
        <v>36340</v>
      </c>
      <c r="AI1953">
        <v>764478</v>
      </c>
      <c r="AK1953" t="s">
        <v>323</v>
      </c>
      <c r="AL1953" t="s">
        <v>324</v>
      </c>
      <c r="AM1953" t="s">
        <v>245</v>
      </c>
    </row>
    <row r="1954" spans="1:39" x14ac:dyDescent="0.3">
      <c r="A1954" s="1">
        <v>43588</v>
      </c>
      <c r="B1954" t="s">
        <v>17</v>
      </c>
      <c r="C1954" t="s">
        <v>239</v>
      </c>
      <c r="D1954">
        <v>2000</v>
      </c>
      <c r="E1954">
        <v>13</v>
      </c>
      <c r="F1954">
        <v>75.279999000000004</v>
      </c>
      <c r="G1954">
        <v>75.529999000000004</v>
      </c>
      <c r="H1954">
        <v>74.580001999999993</v>
      </c>
      <c r="I1954">
        <v>75.029999000000004</v>
      </c>
      <c r="J1954">
        <v>74.457427999999993</v>
      </c>
      <c r="K1954">
        <v>2031100</v>
      </c>
      <c r="L1954">
        <v>2.5310000000000001</v>
      </c>
      <c r="M1954">
        <v>-1.9972271787098098E-3</v>
      </c>
      <c r="N1954">
        <v>3.0172073746566799E-2</v>
      </c>
      <c r="O1954">
        <v>4.88901410596181E-2</v>
      </c>
      <c r="P1954">
        <v>0.25651817000057198</v>
      </c>
      <c r="Q1954">
        <v>1.53189829124659E-2</v>
      </c>
      <c r="R1954">
        <v>1.08069208630895E-2</v>
      </c>
      <c r="S1954">
        <v>1.1143379973747E-2</v>
      </c>
      <c r="T1954">
        <v>1.9126249877985699E-2</v>
      </c>
      <c r="U1954">
        <v>2.0629174198832902E-2</v>
      </c>
      <c r="V1954">
        <v>84.370002999999997</v>
      </c>
      <c r="W1954">
        <v>47.720001000000003</v>
      </c>
      <c r="X1954">
        <v>-0.20815335553873801</v>
      </c>
      <c r="Y1954">
        <v>9.5921274614703799E-3</v>
      </c>
      <c r="Z1954">
        <v>1.0684390908466399</v>
      </c>
      <c r="AA1954">
        <v>-4.7061083093225202E-2</v>
      </c>
      <c r="AB1954">
        <v>-0.101574001423821</v>
      </c>
      <c r="AC1954" t="s">
        <v>258</v>
      </c>
      <c r="AD1954" t="s">
        <v>321</v>
      </c>
      <c r="AE1954" t="s">
        <v>62</v>
      </c>
      <c r="AF1954" t="s">
        <v>63</v>
      </c>
      <c r="AG1954" t="s">
        <v>322</v>
      </c>
      <c r="AH1954" s="45">
        <v>36340</v>
      </c>
      <c r="AI1954">
        <v>764478</v>
      </c>
      <c r="AK1954" t="s">
        <v>323</v>
      </c>
      <c r="AL1954" t="s">
        <v>324</v>
      </c>
      <c r="AM1954" t="s">
        <v>245</v>
      </c>
    </row>
    <row r="1955" spans="1:39" x14ac:dyDescent="0.3">
      <c r="A1955" s="1">
        <v>43598</v>
      </c>
      <c r="B1955" t="s">
        <v>17</v>
      </c>
      <c r="C1955" t="s">
        <v>239</v>
      </c>
      <c r="D1955">
        <v>1100</v>
      </c>
      <c r="E1955">
        <v>13</v>
      </c>
      <c r="F1955">
        <v>70.300003000000004</v>
      </c>
      <c r="G1955">
        <v>70.330001999999993</v>
      </c>
      <c r="H1955">
        <v>66</v>
      </c>
      <c r="I1955">
        <v>67.099997999999999</v>
      </c>
      <c r="J1955">
        <v>66.587943999999993</v>
      </c>
      <c r="K1955">
        <v>5408500</v>
      </c>
      <c r="L1955">
        <v>2.4049999999999998</v>
      </c>
      <c r="M1955">
        <v>-6.09927747319082E-2</v>
      </c>
      <c r="N1955">
        <v>-0.110770587533531</v>
      </c>
      <c r="O1955">
        <v>-0.104480815005703</v>
      </c>
      <c r="P1955">
        <v>0.14515624490800699</v>
      </c>
      <c r="Q1955">
        <v>-0.108958734870246</v>
      </c>
      <c r="R1955">
        <v>2.3608787415219799E-2</v>
      </c>
      <c r="S1955">
        <v>1.6751531275259499E-2</v>
      </c>
      <c r="T1955">
        <v>2.1141092849786498E-2</v>
      </c>
      <c r="U1955">
        <v>2.1015217312459498E-2</v>
      </c>
      <c r="V1955">
        <v>84.370002999999997</v>
      </c>
      <c r="W1955">
        <v>47.720001000000003</v>
      </c>
      <c r="X1955">
        <v>-0.20815335553873801</v>
      </c>
      <c r="Y1955">
        <v>-2.4426469085879299E-2</v>
      </c>
      <c r="Z1955">
        <v>1.1076186249001201</v>
      </c>
      <c r="AA1955">
        <v>-0.63482515956694496</v>
      </c>
      <c r="AB1955">
        <v>-0.28913727955393598</v>
      </c>
      <c r="AC1955" t="s">
        <v>258</v>
      </c>
      <c r="AD1955" t="s">
        <v>321</v>
      </c>
      <c r="AE1955" t="s">
        <v>62</v>
      </c>
      <c r="AF1955" t="s">
        <v>63</v>
      </c>
      <c r="AG1955" t="s">
        <v>322</v>
      </c>
      <c r="AH1955" s="45">
        <v>36340</v>
      </c>
      <c r="AI1955">
        <v>764478</v>
      </c>
      <c r="AK1955" t="s">
        <v>323</v>
      </c>
      <c r="AL1955" t="s">
        <v>324</v>
      </c>
      <c r="AM1955" t="s">
        <v>245</v>
      </c>
    </row>
    <row r="1956" spans="1:39" x14ac:dyDescent="0.3">
      <c r="A1956" s="1">
        <v>43634</v>
      </c>
      <c r="B1956" t="s">
        <v>17</v>
      </c>
      <c r="C1956" t="s">
        <v>246</v>
      </c>
      <c r="D1956">
        <v>700</v>
      </c>
      <c r="E1956">
        <v>13</v>
      </c>
      <c r="F1956">
        <v>66.940002000000007</v>
      </c>
      <c r="G1956">
        <v>69.709998999999996</v>
      </c>
      <c r="H1956">
        <v>66.720000999999996</v>
      </c>
      <c r="I1956">
        <v>68.650002000000001</v>
      </c>
      <c r="J1956">
        <v>68.650002000000001</v>
      </c>
      <c r="K1956">
        <v>3482500</v>
      </c>
      <c r="L1956">
        <v>2.06</v>
      </c>
      <c r="M1956">
        <v>2.98662797975832E-2</v>
      </c>
      <c r="N1956">
        <v>5.4326292611155499E-2</v>
      </c>
      <c r="O1956">
        <v>6.35046371002291E-3</v>
      </c>
      <c r="P1956">
        <v>-1.0240885645571501E-2</v>
      </c>
      <c r="Q1956">
        <v>-5.7912936086431097E-2</v>
      </c>
      <c r="R1956">
        <v>1.52043411917033E-2</v>
      </c>
      <c r="S1956">
        <v>1.9039421518040299E-2</v>
      </c>
      <c r="T1956">
        <v>1.62446825681106E-2</v>
      </c>
      <c r="U1956">
        <v>2.0780701412423899E-2</v>
      </c>
      <c r="V1956">
        <v>84.370002999999997</v>
      </c>
      <c r="W1956">
        <v>47.720001000000003</v>
      </c>
      <c r="X1956">
        <v>-0.20815335553873801</v>
      </c>
      <c r="Y1956">
        <v>9.6704895497130797E-3</v>
      </c>
      <c r="Z1956">
        <v>1.12615264342274</v>
      </c>
      <c r="AA1956">
        <v>-0.38076955293923598</v>
      </c>
      <c r="AB1956">
        <v>-0.47337259004154197</v>
      </c>
      <c r="AC1956" t="s">
        <v>258</v>
      </c>
      <c r="AD1956" t="s">
        <v>321</v>
      </c>
      <c r="AE1956" t="s">
        <v>62</v>
      </c>
      <c r="AF1956" t="s">
        <v>63</v>
      </c>
      <c r="AG1956" t="s">
        <v>322</v>
      </c>
      <c r="AH1956" s="45">
        <v>36340</v>
      </c>
      <c r="AI1956">
        <v>764478</v>
      </c>
      <c r="AK1956" t="s">
        <v>323</v>
      </c>
      <c r="AL1956" t="s">
        <v>324</v>
      </c>
      <c r="AM1956" t="s">
        <v>245</v>
      </c>
    </row>
    <row r="1957" spans="1:39" x14ac:dyDescent="0.3">
      <c r="A1957" s="1">
        <v>43637</v>
      </c>
      <c r="B1957" t="s">
        <v>17</v>
      </c>
      <c r="C1957" t="s">
        <v>246</v>
      </c>
      <c r="D1957">
        <v>700</v>
      </c>
      <c r="E1957">
        <v>13</v>
      </c>
      <c r="F1957">
        <v>68.360000999999997</v>
      </c>
      <c r="G1957">
        <v>68.5</v>
      </c>
      <c r="H1957">
        <v>67.209998999999996</v>
      </c>
      <c r="I1957">
        <v>67.540001000000004</v>
      </c>
      <c r="J1957">
        <v>67.540001000000004</v>
      </c>
      <c r="K1957">
        <v>2868300</v>
      </c>
      <c r="L1957">
        <v>2.0680000000000001</v>
      </c>
      <c r="M1957">
        <v>-1.25065707245213E-2</v>
      </c>
      <c r="N1957">
        <v>2.2610860701613701E-2</v>
      </c>
      <c r="O1957">
        <v>-2.74001102509661E-2</v>
      </c>
      <c r="P1957">
        <v>-2.9684903950973299E-2</v>
      </c>
      <c r="Q1957">
        <v>-8.8152120066616005E-2</v>
      </c>
      <c r="R1957">
        <v>1.8605925891328499E-2</v>
      </c>
      <c r="S1957">
        <v>1.9307240328433901E-2</v>
      </c>
      <c r="T1957">
        <v>1.6196353955554001E-2</v>
      </c>
      <c r="U1957">
        <v>2.0732099727152099E-2</v>
      </c>
      <c r="V1957">
        <v>84.370002999999997</v>
      </c>
      <c r="W1957">
        <v>47.720001000000003</v>
      </c>
      <c r="X1957">
        <v>-0.20815335553873801</v>
      </c>
      <c r="Y1957">
        <v>-1.26001638019446E-3</v>
      </c>
      <c r="Z1957">
        <v>1.1283759075665001</v>
      </c>
      <c r="AA1957">
        <v>-0.53045072182570696</v>
      </c>
      <c r="AB1957">
        <v>-0.48755220792384402</v>
      </c>
      <c r="AC1957" t="s">
        <v>258</v>
      </c>
      <c r="AD1957" t="s">
        <v>321</v>
      </c>
      <c r="AE1957" t="s">
        <v>62</v>
      </c>
      <c r="AF1957" t="s">
        <v>63</v>
      </c>
      <c r="AG1957" t="s">
        <v>322</v>
      </c>
      <c r="AH1957" s="45">
        <v>36340</v>
      </c>
      <c r="AI1957">
        <v>764478</v>
      </c>
      <c r="AK1957" t="s">
        <v>323</v>
      </c>
      <c r="AL1957" t="s">
        <v>324</v>
      </c>
      <c r="AM1957" t="s">
        <v>245</v>
      </c>
    </row>
    <row r="1958" spans="1:39" x14ac:dyDescent="0.3">
      <c r="A1958" s="1">
        <v>43586</v>
      </c>
      <c r="B1958" t="s">
        <v>17</v>
      </c>
      <c r="C1958" t="s">
        <v>239</v>
      </c>
      <c r="D1958">
        <v>1200</v>
      </c>
      <c r="E1958">
        <v>14</v>
      </c>
      <c r="F1958">
        <v>74.410004000000001</v>
      </c>
      <c r="G1958">
        <v>74.980002999999996</v>
      </c>
      <c r="H1958">
        <v>73.760002</v>
      </c>
      <c r="I1958">
        <v>73.830001999999993</v>
      </c>
      <c r="J1958">
        <v>73.266586000000004</v>
      </c>
      <c r="K1958">
        <v>1752600</v>
      </c>
      <c r="L1958">
        <v>2.5110000000000001</v>
      </c>
      <c r="M1958">
        <v>-7.8252305317567505E-3</v>
      </c>
      <c r="N1958">
        <v>-1.1581099899717E-2</v>
      </c>
      <c r="O1958">
        <v>3.8240584003939503E-2</v>
      </c>
      <c r="P1958">
        <v>0.23171068404074699</v>
      </c>
      <c r="Q1958">
        <v>-9.4652372300908297E-3</v>
      </c>
      <c r="R1958">
        <v>1.2444796188993299E-2</v>
      </c>
      <c r="S1958">
        <v>1.1135825319879999E-2</v>
      </c>
      <c r="T1958">
        <v>1.9147506271235602E-2</v>
      </c>
      <c r="U1958">
        <v>2.0623329258065499E-2</v>
      </c>
      <c r="V1958">
        <v>84.370002999999997</v>
      </c>
      <c r="W1958">
        <v>47.720001000000003</v>
      </c>
      <c r="X1958">
        <v>-0.20815335553873801</v>
      </c>
      <c r="Y1958">
        <v>-7.5304459681844096E-3</v>
      </c>
      <c r="Z1958">
        <v>1.0689926056107499</v>
      </c>
      <c r="AA1958">
        <v>-0.16204804986485699</v>
      </c>
      <c r="AB1958">
        <v>-0.10035677196172101</v>
      </c>
      <c r="AC1958" t="s">
        <v>259</v>
      </c>
      <c r="AD1958" t="s">
        <v>321</v>
      </c>
      <c r="AE1958" t="s">
        <v>62</v>
      </c>
      <c r="AF1958" t="s">
        <v>63</v>
      </c>
      <c r="AG1958" t="s">
        <v>322</v>
      </c>
      <c r="AH1958" s="45">
        <v>36340</v>
      </c>
      <c r="AI1958">
        <v>764478</v>
      </c>
      <c r="AK1958" t="s">
        <v>323</v>
      </c>
      <c r="AL1958" t="s">
        <v>324</v>
      </c>
      <c r="AM1958" t="s">
        <v>245</v>
      </c>
    </row>
    <row r="1959" spans="1:39" x14ac:dyDescent="0.3">
      <c r="A1959" s="1">
        <v>43593</v>
      </c>
      <c r="B1959" t="s">
        <v>17</v>
      </c>
      <c r="C1959" t="s">
        <v>239</v>
      </c>
      <c r="D1959">
        <v>1100</v>
      </c>
      <c r="E1959">
        <v>14</v>
      </c>
      <c r="F1959">
        <v>73.129997000000003</v>
      </c>
      <c r="G1959">
        <v>74.690002000000007</v>
      </c>
      <c r="H1959">
        <v>72.459998999999996</v>
      </c>
      <c r="I1959">
        <v>73.480002999999996</v>
      </c>
      <c r="J1959">
        <v>72.919257999999999</v>
      </c>
      <c r="K1959">
        <v>2746600</v>
      </c>
      <c r="L1959">
        <v>2.4820000000000002</v>
      </c>
      <c r="M1959">
        <v>2.5891267178917601E-3</v>
      </c>
      <c r="N1959">
        <v>-4.7518780760368298E-3</v>
      </c>
      <c r="O1959">
        <v>-1.74034109581871E-2</v>
      </c>
      <c r="P1959">
        <v>0.21885339542833901</v>
      </c>
      <c r="Q1959">
        <v>-6.6688530326331798E-4</v>
      </c>
      <c r="R1959">
        <v>1.45173021097596E-2</v>
      </c>
      <c r="S1959">
        <v>1.02807755619544E-2</v>
      </c>
      <c r="T1959">
        <v>1.93829719808973E-2</v>
      </c>
      <c r="U1959">
        <v>2.0633037296789801E-2</v>
      </c>
      <c r="V1959">
        <v>84.370002999999997</v>
      </c>
      <c r="W1959">
        <v>47.720001000000003</v>
      </c>
      <c r="X1959">
        <v>-0.20815335553873801</v>
      </c>
      <c r="Y1959">
        <v>-1.60671540560346E-3</v>
      </c>
      <c r="Z1959">
        <v>1.0696704916463999</v>
      </c>
      <c r="AA1959">
        <v>-0.120971897343733</v>
      </c>
      <c r="AB1959">
        <v>-6.9738823179909801E-2</v>
      </c>
      <c r="AC1959" t="s">
        <v>259</v>
      </c>
      <c r="AD1959" t="s">
        <v>321</v>
      </c>
      <c r="AE1959" t="s">
        <v>62</v>
      </c>
      <c r="AF1959" t="s">
        <v>63</v>
      </c>
      <c r="AG1959" t="s">
        <v>322</v>
      </c>
      <c r="AH1959" s="45">
        <v>36340</v>
      </c>
      <c r="AI1959">
        <v>764478</v>
      </c>
      <c r="AK1959" t="s">
        <v>323</v>
      </c>
      <c r="AL1959" t="s">
        <v>324</v>
      </c>
      <c r="AM1959" t="s">
        <v>245</v>
      </c>
    </row>
    <row r="1960" spans="1:39" x14ac:dyDescent="0.3">
      <c r="A1960" s="1">
        <v>43599</v>
      </c>
      <c r="B1960" t="s">
        <v>17</v>
      </c>
      <c r="C1960" t="s">
        <v>239</v>
      </c>
      <c r="D1960">
        <v>1400</v>
      </c>
      <c r="E1960">
        <v>14</v>
      </c>
      <c r="F1960">
        <v>67.25</v>
      </c>
      <c r="G1960">
        <v>68.529999000000004</v>
      </c>
      <c r="H1960">
        <v>66.529999000000004</v>
      </c>
      <c r="I1960">
        <v>67.620002999999997</v>
      </c>
      <c r="J1960">
        <v>67.103981000000005</v>
      </c>
      <c r="K1960">
        <v>3780600</v>
      </c>
      <c r="L1960">
        <v>2.419</v>
      </c>
      <c r="M1960">
        <v>7.7198314378449104E-3</v>
      </c>
      <c r="N1960">
        <v>-8.0520275929081897E-2</v>
      </c>
      <c r="O1960">
        <v>-8.9890937009009006E-2</v>
      </c>
      <c r="P1960">
        <v>0.129039356133613</v>
      </c>
      <c r="Q1960">
        <v>-0.11352810643082099</v>
      </c>
      <c r="R1960">
        <v>2.71053236428049E-2</v>
      </c>
      <c r="S1960">
        <v>1.69511775024196E-2</v>
      </c>
      <c r="T1960">
        <v>2.0973174997721101E-2</v>
      </c>
      <c r="U1960">
        <v>2.1006166434038499E-2</v>
      </c>
      <c r="V1960">
        <v>84.370002999999997</v>
      </c>
      <c r="W1960">
        <v>47.720001000000003</v>
      </c>
      <c r="X1960">
        <v>-0.20815335553873801</v>
      </c>
      <c r="Y1960">
        <v>7.98398755130913E-3</v>
      </c>
      <c r="Z1960">
        <v>1.10668348871981</v>
      </c>
      <c r="AA1960">
        <v>-0.65827069957871598</v>
      </c>
      <c r="AB1960">
        <v>-0.38553759658050202</v>
      </c>
      <c r="AC1960" t="s">
        <v>259</v>
      </c>
      <c r="AD1960" t="s">
        <v>321</v>
      </c>
      <c r="AE1960" t="s">
        <v>62</v>
      </c>
      <c r="AF1960" t="s">
        <v>63</v>
      </c>
      <c r="AG1960" t="s">
        <v>322</v>
      </c>
      <c r="AH1960" s="45">
        <v>36340</v>
      </c>
      <c r="AI1960">
        <v>764478</v>
      </c>
      <c r="AK1960" t="s">
        <v>323</v>
      </c>
      <c r="AL1960" t="s">
        <v>324</v>
      </c>
      <c r="AM1960" t="s">
        <v>245</v>
      </c>
    </row>
    <row r="1961" spans="1:39" x14ac:dyDescent="0.3">
      <c r="A1961" s="1">
        <v>43613</v>
      </c>
      <c r="B1961" t="s">
        <v>17</v>
      </c>
      <c r="C1961" t="s">
        <v>239</v>
      </c>
      <c r="D1961">
        <v>800</v>
      </c>
      <c r="E1961">
        <v>14</v>
      </c>
      <c r="F1961">
        <v>65.680000000000007</v>
      </c>
      <c r="G1961">
        <v>66.709998999999996</v>
      </c>
      <c r="H1961">
        <v>65.370002999999997</v>
      </c>
      <c r="I1961">
        <v>65.400002000000001</v>
      </c>
      <c r="J1961">
        <v>64.900917000000007</v>
      </c>
      <c r="K1961">
        <v>3484000</v>
      </c>
      <c r="L1961">
        <v>2.2679999999999998</v>
      </c>
      <c r="M1961">
        <v>-8.2230077393989996E-3</v>
      </c>
      <c r="N1961">
        <v>-5.1262617154768202E-2</v>
      </c>
      <c r="O1961">
        <v>-0.12070096385371901</v>
      </c>
      <c r="P1961">
        <v>8.8168195640357605E-2</v>
      </c>
      <c r="Q1961">
        <v>-5.4295720844196899E-2</v>
      </c>
      <c r="R1961">
        <v>2.4451192836613799E-2</v>
      </c>
      <c r="S1961">
        <v>1.9540375800115601E-2</v>
      </c>
      <c r="T1961">
        <v>2.2048172555759801E-2</v>
      </c>
      <c r="U1961">
        <v>2.0710068155061E-2</v>
      </c>
      <c r="V1961">
        <v>84.370002999999997</v>
      </c>
      <c r="W1961">
        <v>47.720001000000003</v>
      </c>
      <c r="X1961">
        <v>-0.20815335553873801</v>
      </c>
      <c r="Y1961">
        <v>-8.4109499934704197E-3</v>
      </c>
      <c r="Z1961">
        <v>1.11995518408325</v>
      </c>
      <c r="AA1961">
        <v>-0.37622722672811298</v>
      </c>
      <c r="AB1961">
        <v>-0.564465937996524</v>
      </c>
      <c r="AC1961" t="s">
        <v>259</v>
      </c>
      <c r="AD1961" t="s">
        <v>321</v>
      </c>
      <c r="AE1961" t="s">
        <v>62</v>
      </c>
      <c r="AF1961" t="s">
        <v>63</v>
      </c>
      <c r="AG1961" t="s">
        <v>322</v>
      </c>
      <c r="AH1961" s="45">
        <v>36340</v>
      </c>
      <c r="AI1961">
        <v>764478</v>
      </c>
      <c r="AK1961" t="s">
        <v>323</v>
      </c>
      <c r="AL1961" t="s">
        <v>324</v>
      </c>
      <c r="AM1961" t="s">
        <v>245</v>
      </c>
    </row>
    <row r="1962" spans="1:39" x14ac:dyDescent="0.3">
      <c r="A1962" s="1">
        <v>43627</v>
      </c>
      <c r="B1962" t="s">
        <v>17</v>
      </c>
      <c r="C1962" t="s">
        <v>246</v>
      </c>
      <c r="D1962">
        <v>800</v>
      </c>
      <c r="E1962">
        <v>14</v>
      </c>
      <c r="F1962">
        <v>65.489998</v>
      </c>
      <c r="G1962">
        <v>66.040001000000004</v>
      </c>
      <c r="H1962">
        <v>64.819999999999993</v>
      </c>
      <c r="I1962">
        <v>65.519997000000004</v>
      </c>
      <c r="J1962">
        <v>65.019997000000004</v>
      </c>
      <c r="K1962">
        <v>2212100</v>
      </c>
      <c r="L1962">
        <v>2.14</v>
      </c>
      <c r="M1962">
        <v>5.0492844227105101E-3</v>
      </c>
      <c r="N1962">
        <v>2.4410255873465701E-2</v>
      </c>
      <c r="O1962">
        <v>-9.83303942891086E-2</v>
      </c>
      <c r="P1962">
        <v>-4.2140327290137301E-2</v>
      </c>
      <c r="Q1962">
        <v>-7.21546627312913E-2</v>
      </c>
      <c r="R1962">
        <v>1.7871525068339701E-2</v>
      </c>
      <c r="S1962">
        <v>2.1603173149704401E-2</v>
      </c>
      <c r="T1962">
        <v>1.5621214076207901E-2</v>
      </c>
      <c r="U1962">
        <v>2.0710370243948902E-2</v>
      </c>
      <c r="V1962">
        <v>84.370002999999997</v>
      </c>
      <c r="W1962">
        <v>47.720001000000003</v>
      </c>
      <c r="X1962">
        <v>-0.20815335553873801</v>
      </c>
      <c r="Y1962">
        <v>-3.4994119269314301E-4</v>
      </c>
      <c r="Z1962">
        <v>1.1146234137177899</v>
      </c>
      <c r="AA1962">
        <v>-0.45318328059047602</v>
      </c>
      <c r="AB1962">
        <v>-0.50880136467673798</v>
      </c>
      <c r="AC1962" t="s">
        <v>259</v>
      </c>
      <c r="AD1962" t="s">
        <v>321</v>
      </c>
      <c r="AE1962" t="s">
        <v>62</v>
      </c>
      <c r="AF1962" t="s">
        <v>63</v>
      </c>
      <c r="AG1962" t="s">
        <v>322</v>
      </c>
      <c r="AH1962" s="45">
        <v>36340</v>
      </c>
      <c r="AI1962">
        <v>764478</v>
      </c>
      <c r="AK1962" t="s">
        <v>323</v>
      </c>
      <c r="AL1962" t="s">
        <v>324</v>
      </c>
      <c r="AM1962" t="s">
        <v>245</v>
      </c>
    </row>
    <row r="1963" spans="1:39" x14ac:dyDescent="0.3">
      <c r="A1963" s="1">
        <v>43557</v>
      </c>
      <c r="B1963" t="s">
        <v>17</v>
      </c>
      <c r="C1963" t="s">
        <v>246</v>
      </c>
      <c r="D1963">
        <v>1200</v>
      </c>
      <c r="E1963">
        <v>15</v>
      </c>
      <c r="F1963">
        <v>72.029999000000004</v>
      </c>
      <c r="G1963">
        <v>72.029999000000004</v>
      </c>
      <c r="H1963">
        <v>71.120002999999997</v>
      </c>
      <c r="I1963">
        <v>71.449996999999996</v>
      </c>
      <c r="J1963">
        <v>70.904747</v>
      </c>
      <c r="K1963">
        <v>1997700</v>
      </c>
      <c r="L1963">
        <v>2.4809999999999999</v>
      </c>
      <c r="M1963">
        <v>-8.9174480423077403E-3</v>
      </c>
      <c r="N1963">
        <v>1.33851758331023E-2</v>
      </c>
      <c r="O1963">
        <v>5.9432243787029403E-2</v>
      </c>
      <c r="P1963">
        <v>0.30660491280048202</v>
      </c>
      <c r="Q1963">
        <v>6.2503956648757797E-2</v>
      </c>
      <c r="R1963">
        <v>8.9849643788485808E-3</v>
      </c>
      <c r="S1963">
        <v>9.4787686975222694E-3</v>
      </c>
      <c r="T1963">
        <v>2.0965154865453101E-2</v>
      </c>
      <c r="U1963">
        <v>2.10618785206678E-2</v>
      </c>
      <c r="V1963">
        <v>84.370002999999997</v>
      </c>
      <c r="W1963">
        <v>47.720001000000003</v>
      </c>
      <c r="X1963">
        <v>-0.20815335553873801</v>
      </c>
      <c r="Y1963" s="44">
        <v>1.7455614805152698E-5</v>
      </c>
      <c r="Z1963">
        <v>1.0953519616896401</v>
      </c>
      <c r="AA1963">
        <v>0.16940635806108101</v>
      </c>
      <c r="AB1963">
        <v>0.15659406123410599</v>
      </c>
      <c r="AC1963" t="s">
        <v>260</v>
      </c>
      <c r="AD1963" t="s">
        <v>321</v>
      </c>
      <c r="AE1963" t="s">
        <v>62</v>
      </c>
      <c r="AF1963" t="s">
        <v>63</v>
      </c>
      <c r="AG1963" t="s">
        <v>322</v>
      </c>
      <c r="AH1963" s="45">
        <v>36340</v>
      </c>
      <c r="AI1963">
        <v>764478</v>
      </c>
      <c r="AK1963" t="s">
        <v>323</v>
      </c>
      <c r="AL1963" t="s">
        <v>324</v>
      </c>
      <c r="AM1963" t="s">
        <v>245</v>
      </c>
    </row>
    <row r="1964" spans="1:39" x14ac:dyDescent="0.3">
      <c r="A1964" s="1">
        <v>43565</v>
      </c>
      <c r="B1964" t="s">
        <v>17</v>
      </c>
      <c r="C1964" t="s">
        <v>239</v>
      </c>
      <c r="D1964">
        <v>1300</v>
      </c>
      <c r="E1964">
        <v>15</v>
      </c>
      <c r="F1964">
        <v>74.779999000000004</v>
      </c>
      <c r="G1964">
        <v>75.529999000000004</v>
      </c>
      <c r="H1964">
        <v>74.209998999999996</v>
      </c>
      <c r="I1964">
        <v>74.489998</v>
      </c>
      <c r="J1964">
        <v>73.921547000000004</v>
      </c>
      <c r="K1964">
        <v>2360600</v>
      </c>
      <c r="L1964">
        <v>2.4769999999999999</v>
      </c>
      <c r="M1964">
        <v>-3.4843527851905602E-3</v>
      </c>
      <c r="N1964">
        <v>2.6526767788553701E-2</v>
      </c>
      <c r="O1964">
        <v>8.7768467083263704E-2</v>
      </c>
      <c r="P1964">
        <v>0.260301025026483</v>
      </c>
      <c r="Q1964">
        <v>6.4347725332166802E-2</v>
      </c>
      <c r="R1964">
        <v>1.26656409495497E-2</v>
      </c>
      <c r="S1964">
        <v>9.9603363554646804E-3</v>
      </c>
      <c r="T1964">
        <v>1.97187289143472E-2</v>
      </c>
      <c r="U1964">
        <v>2.0863928235746999E-2</v>
      </c>
      <c r="V1964">
        <v>84.370002999999997</v>
      </c>
      <c r="W1964">
        <v>47.720001000000003</v>
      </c>
      <c r="X1964">
        <v>-0.20815335553873801</v>
      </c>
      <c r="Y1964">
        <v>3.47183783585567E-3</v>
      </c>
      <c r="Z1964">
        <v>1.08233878704622</v>
      </c>
      <c r="AA1964">
        <v>0.180059018241125</v>
      </c>
      <c r="AB1964">
        <v>0.21047471554772801</v>
      </c>
      <c r="AC1964" t="s">
        <v>260</v>
      </c>
      <c r="AD1964" t="s">
        <v>321</v>
      </c>
      <c r="AE1964" t="s">
        <v>62</v>
      </c>
      <c r="AF1964" t="s">
        <v>63</v>
      </c>
      <c r="AG1964" t="s">
        <v>322</v>
      </c>
      <c r="AH1964" s="45">
        <v>36340</v>
      </c>
      <c r="AI1964">
        <v>764478</v>
      </c>
      <c r="AK1964" t="s">
        <v>323</v>
      </c>
      <c r="AL1964" t="s">
        <v>324</v>
      </c>
      <c r="AM1964" t="s">
        <v>245</v>
      </c>
    </row>
    <row r="1965" spans="1:39" x14ac:dyDescent="0.3">
      <c r="A1965" s="1">
        <v>43585</v>
      </c>
      <c r="B1965" t="s">
        <v>17</v>
      </c>
      <c r="C1965" t="s">
        <v>239</v>
      </c>
      <c r="D1965">
        <v>1200</v>
      </c>
      <c r="E1965">
        <v>15</v>
      </c>
      <c r="F1965">
        <v>73.139999000000003</v>
      </c>
      <c r="G1965">
        <v>74.540001000000004</v>
      </c>
      <c r="H1965">
        <v>73.139999000000003</v>
      </c>
      <c r="I1965">
        <v>74.410004000000001</v>
      </c>
      <c r="J1965">
        <v>73.842162999999999</v>
      </c>
      <c r="K1965">
        <v>2552800</v>
      </c>
      <c r="L1965">
        <v>2.5089999999999999</v>
      </c>
      <c r="M1965">
        <v>1.3802734707882E-2</v>
      </c>
      <c r="N1965">
        <v>1.0673649617345699E-2</v>
      </c>
      <c r="O1965">
        <v>4.5503050600322698E-2</v>
      </c>
      <c r="P1965">
        <v>0.24293264104332701</v>
      </c>
      <c r="Q1965">
        <v>-8.2819694716367194E-3</v>
      </c>
      <c r="R1965">
        <v>1.3879009418553301E-2</v>
      </c>
      <c r="S1965">
        <v>1.0944832219198701E-2</v>
      </c>
      <c r="T1965">
        <v>1.9090882317511701E-2</v>
      </c>
      <c r="U1965">
        <v>2.0621683739193701E-2</v>
      </c>
      <c r="V1965">
        <v>84.370002999999997</v>
      </c>
      <c r="W1965">
        <v>47.720001000000003</v>
      </c>
      <c r="X1965">
        <v>-0.20815335553873801</v>
      </c>
      <c r="Y1965">
        <v>9.5096475723260604E-4</v>
      </c>
      <c r="Z1965">
        <v>1.06822451162808</v>
      </c>
      <c r="AA1965">
        <v>-0.15606387021019399</v>
      </c>
      <c r="AB1965">
        <v>-5.18869221509939E-2</v>
      </c>
      <c r="AC1965" t="s">
        <v>260</v>
      </c>
      <c r="AD1965" t="s">
        <v>321</v>
      </c>
      <c r="AE1965" t="s">
        <v>62</v>
      </c>
      <c r="AF1965" t="s">
        <v>63</v>
      </c>
      <c r="AG1965" t="s">
        <v>322</v>
      </c>
      <c r="AH1965" s="45">
        <v>36340</v>
      </c>
      <c r="AI1965">
        <v>764478</v>
      </c>
      <c r="AK1965" t="s">
        <v>323</v>
      </c>
      <c r="AL1965" t="s">
        <v>324</v>
      </c>
      <c r="AM1965" t="s">
        <v>245</v>
      </c>
    </row>
    <row r="1966" spans="1:39" x14ac:dyDescent="0.3">
      <c r="A1966" s="1">
        <v>43599</v>
      </c>
      <c r="B1966" t="s">
        <v>17</v>
      </c>
      <c r="C1966" t="s">
        <v>246</v>
      </c>
      <c r="D1966">
        <v>2100</v>
      </c>
      <c r="E1966">
        <v>15</v>
      </c>
      <c r="F1966">
        <v>67.25</v>
      </c>
      <c r="G1966">
        <v>68.529999000000004</v>
      </c>
      <c r="H1966">
        <v>66.529999000000004</v>
      </c>
      <c r="I1966">
        <v>67.620002999999997</v>
      </c>
      <c r="J1966">
        <v>67.103981000000005</v>
      </c>
      <c r="K1966">
        <v>3780600</v>
      </c>
      <c r="L1966">
        <v>2.419</v>
      </c>
      <c r="M1966">
        <v>7.7198314378449104E-3</v>
      </c>
      <c r="N1966">
        <v>-8.0520275929081897E-2</v>
      </c>
      <c r="O1966">
        <v>-8.9890937009009006E-2</v>
      </c>
      <c r="P1966">
        <v>0.129039356133613</v>
      </c>
      <c r="Q1966">
        <v>-0.11352810643082099</v>
      </c>
      <c r="R1966">
        <v>2.71053236428049E-2</v>
      </c>
      <c r="S1966">
        <v>1.69511775024196E-2</v>
      </c>
      <c r="T1966">
        <v>2.0973174997721101E-2</v>
      </c>
      <c r="U1966">
        <v>2.1006166434038499E-2</v>
      </c>
      <c r="V1966">
        <v>84.370002999999997</v>
      </c>
      <c r="W1966">
        <v>47.720001000000003</v>
      </c>
      <c r="X1966">
        <v>-0.20815335553873801</v>
      </c>
      <c r="Y1966">
        <v>7.98398755130913E-3</v>
      </c>
      <c r="Z1966">
        <v>1.10668348871981</v>
      </c>
      <c r="AA1966">
        <v>-0.65827069957871598</v>
      </c>
      <c r="AB1966">
        <v>-0.38553759658050202</v>
      </c>
      <c r="AC1966" t="s">
        <v>260</v>
      </c>
      <c r="AD1966" t="s">
        <v>321</v>
      </c>
      <c r="AE1966" t="s">
        <v>62</v>
      </c>
      <c r="AF1966" t="s">
        <v>63</v>
      </c>
      <c r="AG1966" t="s">
        <v>322</v>
      </c>
      <c r="AH1966" s="45">
        <v>36340</v>
      </c>
      <c r="AI1966">
        <v>764478</v>
      </c>
      <c r="AK1966" t="s">
        <v>323</v>
      </c>
      <c r="AL1966" t="s">
        <v>324</v>
      </c>
      <c r="AM1966" t="s">
        <v>245</v>
      </c>
    </row>
    <row r="1967" spans="1:39" x14ac:dyDescent="0.3">
      <c r="A1967" s="1">
        <v>43605</v>
      </c>
      <c r="B1967" t="s">
        <v>17</v>
      </c>
      <c r="C1967" t="s">
        <v>246</v>
      </c>
      <c r="D1967">
        <v>1200</v>
      </c>
      <c r="E1967">
        <v>15</v>
      </c>
      <c r="F1967">
        <v>68.480002999999996</v>
      </c>
      <c r="G1967">
        <v>69.290001000000004</v>
      </c>
      <c r="H1967">
        <v>68.300003000000004</v>
      </c>
      <c r="I1967">
        <v>68.839995999999999</v>
      </c>
      <c r="J1967">
        <v>68.314658999999907</v>
      </c>
      <c r="K1967">
        <v>2794500</v>
      </c>
      <c r="L1967">
        <v>2.4159999999999999</v>
      </c>
      <c r="M1967">
        <v>-1.30658139918533E-3</v>
      </c>
      <c r="N1967">
        <v>2.56008300558456E-2</v>
      </c>
      <c r="O1967">
        <v>-6.4139058743030497E-2</v>
      </c>
      <c r="P1967">
        <v>0.13893355934631299</v>
      </c>
      <c r="Q1967">
        <v>-0.10842181274091001</v>
      </c>
      <c r="R1967">
        <v>5.3944715242486702E-3</v>
      </c>
      <c r="S1967">
        <v>1.7374526889526402E-2</v>
      </c>
      <c r="T1967">
        <v>2.0971139712985899E-2</v>
      </c>
      <c r="U1967">
        <v>2.1017834362670001E-2</v>
      </c>
      <c r="V1967">
        <v>84.370002999999997</v>
      </c>
      <c r="W1967">
        <v>47.720001000000003</v>
      </c>
      <c r="X1967">
        <v>-0.20815335553873801</v>
      </c>
      <c r="Y1967">
        <v>-6.7722580366252503E-3</v>
      </c>
      <c r="Z1967">
        <v>1.10765797046</v>
      </c>
      <c r="AA1967">
        <v>-0.64024930336200003</v>
      </c>
      <c r="AB1967">
        <v>-0.64293589758877101</v>
      </c>
      <c r="AC1967" t="s">
        <v>260</v>
      </c>
      <c r="AD1967" t="s">
        <v>321</v>
      </c>
      <c r="AE1967" t="s">
        <v>62</v>
      </c>
      <c r="AF1967" t="s">
        <v>63</v>
      </c>
      <c r="AG1967" t="s">
        <v>322</v>
      </c>
      <c r="AH1967" s="45">
        <v>36340</v>
      </c>
      <c r="AI1967">
        <v>764478</v>
      </c>
      <c r="AK1967" t="s">
        <v>323</v>
      </c>
      <c r="AL1967" t="s">
        <v>324</v>
      </c>
      <c r="AM1967" t="s">
        <v>245</v>
      </c>
    </row>
    <row r="1968" spans="1:39" x14ac:dyDescent="0.3">
      <c r="A1968" s="1">
        <v>43613</v>
      </c>
      <c r="B1968" t="s">
        <v>17</v>
      </c>
      <c r="C1968" t="s">
        <v>246</v>
      </c>
      <c r="D1968">
        <v>2300</v>
      </c>
      <c r="E1968">
        <v>15</v>
      </c>
      <c r="F1968">
        <v>65.680000000000007</v>
      </c>
      <c r="G1968">
        <v>66.709998999999996</v>
      </c>
      <c r="H1968">
        <v>65.370002999999997</v>
      </c>
      <c r="I1968">
        <v>65.400002000000001</v>
      </c>
      <c r="J1968">
        <v>64.900917000000007</v>
      </c>
      <c r="K1968">
        <v>3484000</v>
      </c>
      <c r="L1968">
        <v>2.2679999999999998</v>
      </c>
      <c r="M1968">
        <v>-8.2230077393989996E-3</v>
      </c>
      <c r="N1968">
        <v>-5.1262617154768202E-2</v>
      </c>
      <c r="O1968">
        <v>-0.12070096385371901</v>
      </c>
      <c r="P1968">
        <v>8.8168195640357605E-2</v>
      </c>
      <c r="Q1968">
        <v>-5.4295720844196899E-2</v>
      </c>
      <c r="R1968">
        <v>2.4451192836613799E-2</v>
      </c>
      <c r="S1968">
        <v>1.9540375800115601E-2</v>
      </c>
      <c r="T1968">
        <v>2.2048172555759801E-2</v>
      </c>
      <c r="U1968">
        <v>2.0710068155061E-2</v>
      </c>
      <c r="V1968">
        <v>84.370002999999997</v>
      </c>
      <c r="W1968">
        <v>47.720001000000003</v>
      </c>
      <c r="X1968">
        <v>-0.20815335553873801</v>
      </c>
      <c r="Y1968">
        <v>-8.4109499934704197E-3</v>
      </c>
      <c r="Z1968">
        <v>1.11995518408325</v>
      </c>
      <c r="AA1968">
        <v>-0.37622722672811298</v>
      </c>
      <c r="AB1968">
        <v>-0.564465937996524</v>
      </c>
      <c r="AC1968" t="s">
        <v>260</v>
      </c>
      <c r="AD1968" t="s">
        <v>321</v>
      </c>
      <c r="AE1968" t="s">
        <v>62</v>
      </c>
      <c r="AF1968" t="s">
        <v>63</v>
      </c>
      <c r="AG1968" t="s">
        <v>322</v>
      </c>
      <c r="AH1968" s="45">
        <v>36340</v>
      </c>
      <c r="AI1968">
        <v>764478</v>
      </c>
      <c r="AK1968" t="s">
        <v>323</v>
      </c>
      <c r="AL1968" t="s">
        <v>324</v>
      </c>
      <c r="AM1968" t="s">
        <v>245</v>
      </c>
    </row>
    <row r="1969" spans="1:39" x14ac:dyDescent="0.3">
      <c r="A1969" s="1">
        <v>43635</v>
      </c>
      <c r="B1969" t="s">
        <v>17</v>
      </c>
      <c r="C1969" t="s">
        <v>246</v>
      </c>
      <c r="D1969">
        <v>1700</v>
      </c>
      <c r="E1969">
        <v>15</v>
      </c>
      <c r="F1969">
        <v>68.690002000000007</v>
      </c>
      <c r="G1969">
        <v>69</v>
      </c>
      <c r="H1969">
        <v>67.309997999999993</v>
      </c>
      <c r="I1969">
        <v>67.620002999999997</v>
      </c>
      <c r="J1969">
        <v>67.620002999999997</v>
      </c>
      <c r="K1969">
        <v>2750100</v>
      </c>
      <c r="L1969">
        <v>2.0289999999999999</v>
      </c>
      <c r="M1969">
        <v>-1.51173197019531E-2</v>
      </c>
      <c r="N1969">
        <v>4.8014158807827403E-2</v>
      </c>
      <c r="O1969">
        <v>-1.15271099487595E-2</v>
      </c>
      <c r="P1969">
        <v>-1.41350603413724E-2</v>
      </c>
      <c r="Q1969">
        <v>-0.102663034348636</v>
      </c>
      <c r="R1969">
        <v>1.7355743610736898E-2</v>
      </c>
      <c r="S1969">
        <v>1.9308521100654098E-2</v>
      </c>
      <c r="T1969">
        <v>1.6294779376572598E-2</v>
      </c>
      <c r="U1969">
        <v>2.0715598574336001E-2</v>
      </c>
      <c r="V1969">
        <v>84.370002999999997</v>
      </c>
      <c r="W1969">
        <v>47.720001000000003</v>
      </c>
      <c r="X1969">
        <v>-0.20815335553873801</v>
      </c>
      <c r="Y1969">
        <v>2.98071681438073E-3</v>
      </c>
      <c r="Z1969">
        <v>1.1272588606865701</v>
      </c>
      <c r="AA1969">
        <v>-0.59719344519663098</v>
      </c>
      <c r="AB1969">
        <v>-0.476166830946467</v>
      </c>
      <c r="AC1969" t="s">
        <v>260</v>
      </c>
      <c r="AD1969" t="s">
        <v>321</v>
      </c>
      <c r="AE1969" t="s">
        <v>62</v>
      </c>
      <c r="AF1969" t="s">
        <v>63</v>
      </c>
      <c r="AG1969" t="s">
        <v>322</v>
      </c>
      <c r="AH1969" s="45">
        <v>36340</v>
      </c>
      <c r="AI1969">
        <v>764478</v>
      </c>
      <c r="AK1969" t="s">
        <v>323</v>
      </c>
      <c r="AL1969" t="s">
        <v>324</v>
      </c>
      <c r="AM1969" t="s">
        <v>245</v>
      </c>
    </row>
    <row r="1970" spans="1:39" x14ac:dyDescent="0.3">
      <c r="A1970" s="1">
        <v>43572</v>
      </c>
      <c r="B1970" t="s">
        <v>17</v>
      </c>
      <c r="C1970" t="s">
        <v>239</v>
      </c>
      <c r="D1970">
        <v>900</v>
      </c>
      <c r="E1970">
        <v>16</v>
      </c>
      <c r="F1970">
        <v>73.629997000000003</v>
      </c>
      <c r="G1970">
        <v>74.410004000000001</v>
      </c>
      <c r="H1970">
        <v>73.169997999999893</v>
      </c>
      <c r="I1970">
        <v>73.400002000000001</v>
      </c>
      <c r="J1970">
        <v>72.839866999999998</v>
      </c>
      <c r="K1970">
        <v>1702000</v>
      </c>
      <c r="L1970">
        <v>2.5920000000000001</v>
      </c>
      <c r="M1970">
        <v>3.2750914033538498E-3</v>
      </c>
      <c r="N1970">
        <v>-1.47409262068277E-2</v>
      </c>
      <c r="O1970">
        <v>5.11499425987774E-2</v>
      </c>
      <c r="P1970">
        <v>0.271840535106595</v>
      </c>
      <c r="Q1970">
        <v>3.5347472660420001E-2</v>
      </c>
      <c r="R1970">
        <v>4.0852089316935E-3</v>
      </c>
      <c r="S1970">
        <v>1.00408025907804E-2</v>
      </c>
      <c r="T1970">
        <v>1.94544703962224E-2</v>
      </c>
      <c r="U1970">
        <v>2.08355602632447E-2</v>
      </c>
      <c r="V1970">
        <v>84.370002999999997</v>
      </c>
      <c r="W1970">
        <v>47.720001000000003</v>
      </c>
      <c r="X1970">
        <v>-0.20815335553873801</v>
      </c>
      <c r="Y1970">
        <v>-2.2764010197428601E-3</v>
      </c>
      <c r="Z1970">
        <v>1.0773742608857699</v>
      </c>
      <c r="AA1970">
        <v>4.3376957353459297E-2</v>
      </c>
      <c r="AB1970">
        <v>0.121938047828345</v>
      </c>
      <c r="AC1970" t="s">
        <v>261</v>
      </c>
      <c r="AD1970" t="s">
        <v>321</v>
      </c>
      <c r="AE1970" t="s">
        <v>62</v>
      </c>
      <c r="AF1970" t="s">
        <v>63</v>
      </c>
      <c r="AG1970" t="s">
        <v>322</v>
      </c>
      <c r="AH1970" s="45">
        <v>36340</v>
      </c>
      <c r="AI1970">
        <v>764478</v>
      </c>
      <c r="AK1970" t="s">
        <v>323</v>
      </c>
      <c r="AL1970" t="s">
        <v>324</v>
      </c>
      <c r="AM1970" t="s">
        <v>245</v>
      </c>
    </row>
    <row r="1971" spans="1:39" x14ac:dyDescent="0.3">
      <c r="A1971" s="1">
        <v>43593</v>
      </c>
      <c r="B1971" t="s">
        <v>17</v>
      </c>
      <c r="C1971" t="s">
        <v>239</v>
      </c>
      <c r="D1971">
        <v>2100</v>
      </c>
      <c r="E1971">
        <v>16</v>
      </c>
      <c r="F1971">
        <v>73.129997000000003</v>
      </c>
      <c r="G1971">
        <v>74.690002000000007</v>
      </c>
      <c r="H1971">
        <v>72.459998999999996</v>
      </c>
      <c r="I1971">
        <v>73.480002999999996</v>
      </c>
      <c r="J1971">
        <v>72.919257999999999</v>
      </c>
      <c r="K1971">
        <v>2746600</v>
      </c>
      <c r="L1971">
        <v>2.4820000000000002</v>
      </c>
      <c r="M1971">
        <v>2.5891267178917601E-3</v>
      </c>
      <c r="N1971">
        <v>-4.7518780760368298E-3</v>
      </c>
      <c r="O1971">
        <v>-1.74034109581871E-2</v>
      </c>
      <c r="P1971">
        <v>0.21885339542833901</v>
      </c>
      <c r="Q1971">
        <v>-6.6688530326331798E-4</v>
      </c>
      <c r="R1971">
        <v>1.45173021097596E-2</v>
      </c>
      <c r="S1971">
        <v>1.02807755619544E-2</v>
      </c>
      <c r="T1971">
        <v>1.93829719808973E-2</v>
      </c>
      <c r="U1971">
        <v>2.0633037296789801E-2</v>
      </c>
      <c r="V1971">
        <v>84.370002999999997</v>
      </c>
      <c r="W1971">
        <v>47.720001000000003</v>
      </c>
      <c r="X1971">
        <v>-0.20815335553873801</v>
      </c>
      <c r="Y1971">
        <v>-1.60671540560346E-3</v>
      </c>
      <c r="Z1971">
        <v>1.0696704916463999</v>
      </c>
      <c r="AA1971">
        <v>-0.120971897343733</v>
      </c>
      <c r="AB1971">
        <v>-6.9738823179909801E-2</v>
      </c>
      <c r="AC1971" t="s">
        <v>261</v>
      </c>
      <c r="AD1971" t="s">
        <v>321</v>
      </c>
      <c r="AE1971" t="s">
        <v>62</v>
      </c>
      <c r="AF1971" t="s">
        <v>63</v>
      </c>
      <c r="AG1971" t="s">
        <v>322</v>
      </c>
      <c r="AH1971" s="45">
        <v>36340</v>
      </c>
      <c r="AI1971">
        <v>764478</v>
      </c>
      <c r="AK1971" t="s">
        <v>323</v>
      </c>
      <c r="AL1971" t="s">
        <v>324</v>
      </c>
      <c r="AM1971" t="s">
        <v>245</v>
      </c>
    </row>
    <row r="1972" spans="1:39" x14ac:dyDescent="0.3">
      <c r="A1972" s="1">
        <v>43600</v>
      </c>
      <c r="B1972" t="s">
        <v>17</v>
      </c>
      <c r="C1972" t="s">
        <v>239</v>
      </c>
      <c r="D1972">
        <v>1500</v>
      </c>
      <c r="E1972">
        <v>16</v>
      </c>
      <c r="F1972">
        <v>67.150002000000001</v>
      </c>
      <c r="G1972">
        <v>68.150002000000001</v>
      </c>
      <c r="H1972">
        <v>67.019997000000004</v>
      </c>
      <c r="I1972">
        <v>67.860000999999997</v>
      </c>
      <c r="J1972">
        <v>67.342147999999995</v>
      </c>
      <c r="K1972">
        <v>2370000</v>
      </c>
      <c r="L1972">
        <v>2.379</v>
      </c>
      <c r="M1972">
        <v>3.5429394792163898E-3</v>
      </c>
      <c r="N1972">
        <v>-7.9566463167757201E-2</v>
      </c>
      <c r="O1972">
        <v>-8.0790493068000305E-2</v>
      </c>
      <c r="P1972">
        <v>0.138782503928946</v>
      </c>
      <c r="Q1972">
        <v>-0.116009583766994</v>
      </c>
      <c r="R1972">
        <v>2.7272612989273599E-2</v>
      </c>
      <c r="S1972">
        <v>1.7024437404425202E-2</v>
      </c>
      <c r="T1972">
        <v>2.0947277386236401E-2</v>
      </c>
      <c r="U1972">
        <v>2.1003700549123899E-2</v>
      </c>
      <c r="V1972">
        <v>84.370002999999997</v>
      </c>
      <c r="W1972">
        <v>47.720001000000003</v>
      </c>
      <c r="X1972">
        <v>-0.20815335553873801</v>
      </c>
      <c r="Y1972">
        <v>5.8219943882337104E-3</v>
      </c>
      <c r="Z1972">
        <v>1.1059437257789799</v>
      </c>
      <c r="AA1972">
        <v>-0.66967607400236495</v>
      </c>
      <c r="AB1972">
        <v>-0.49527843191222898</v>
      </c>
      <c r="AC1972" t="s">
        <v>261</v>
      </c>
      <c r="AD1972" t="s">
        <v>321</v>
      </c>
      <c r="AE1972" t="s">
        <v>62</v>
      </c>
      <c r="AF1972" t="s">
        <v>63</v>
      </c>
      <c r="AG1972" t="s">
        <v>322</v>
      </c>
      <c r="AH1972" s="45">
        <v>36340</v>
      </c>
      <c r="AI1972">
        <v>764478</v>
      </c>
      <c r="AK1972" t="s">
        <v>323</v>
      </c>
      <c r="AL1972" t="s">
        <v>324</v>
      </c>
      <c r="AM1972" t="s">
        <v>245</v>
      </c>
    </row>
    <row r="1973" spans="1:39" x14ac:dyDescent="0.3">
      <c r="A1973" s="1">
        <v>43609</v>
      </c>
      <c r="B1973" t="s">
        <v>17</v>
      </c>
      <c r="C1973" t="s">
        <v>246</v>
      </c>
      <c r="D1973">
        <v>900</v>
      </c>
      <c r="E1973">
        <v>16</v>
      </c>
      <c r="F1973">
        <v>65.430000000000007</v>
      </c>
      <c r="G1973">
        <v>66.209998999999996</v>
      </c>
      <c r="H1973">
        <v>63.34</v>
      </c>
      <c r="I1973">
        <v>65.940002000000007</v>
      </c>
      <c r="J1973">
        <v>65.436797999999996</v>
      </c>
      <c r="K1973">
        <v>6090000</v>
      </c>
      <c r="L1973">
        <v>2.3239999999999998</v>
      </c>
      <c r="M1973">
        <v>1.8215361571581601E-3</v>
      </c>
      <c r="N1973">
        <v>-4.4346190814554598E-2</v>
      </c>
      <c r="O1973">
        <v>-0.12460099142009599</v>
      </c>
      <c r="P1973">
        <v>9.2419729938227405E-2</v>
      </c>
      <c r="Q1973">
        <v>-0.114877443863453</v>
      </c>
      <c r="R1973">
        <v>2.4788035817520201E-2</v>
      </c>
      <c r="S1973">
        <v>1.9584027127766801E-2</v>
      </c>
      <c r="T1973">
        <v>2.2024739183110199E-2</v>
      </c>
      <c r="U1973">
        <v>2.1150329030231899E-2</v>
      </c>
      <c r="V1973">
        <v>84.370002999999997</v>
      </c>
      <c r="W1973">
        <v>47.720001000000003</v>
      </c>
      <c r="X1973">
        <v>-0.20815335553873801</v>
      </c>
      <c r="Y1973">
        <v>1.3526439988342199E-3</v>
      </c>
      <c r="Z1973">
        <v>1.12670219850898</v>
      </c>
      <c r="AA1973">
        <v>-0.67378610805899797</v>
      </c>
      <c r="AB1973">
        <v>-0.61727035332330105</v>
      </c>
      <c r="AC1973" t="s">
        <v>261</v>
      </c>
      <c r="AD1973" t="s">
        <v>321</v>
      </c>
      <c r="AE1973" t="s">
        <v>62</v>
      </c>
      <c r="AF1973" t="s">
        <v>63</v>
      </c>
      <c r="AG1973" t="s">
        <v>322</v>
      </c>
      <c r="AH1973" s="45">
        <v>36340</v>
      </c>
      <c r="AI1973">
        <v>764478</v>
      </c>
      <c r="AK1973" t="s">
        <v>323</v>
      </c>
      <c r="AL1973" t="s">
        <v>324</v>
      </c>
      <c r="AM1973" t="s">
        <v>245</v>
      </c>
    </row>
    <row r="1974" spans="1:39" x14ac:dyDescent="0.3">
      <c r="A1974" s="1">
        <v>43627</v>
      </c>
      <c r="B1974" t="s">
        <v>17</v>
      </c>
      <c r="C1974" t="s">
        <v>239</v>
      </c>
      <c r="D1974">
        <v>1200</v>
      </c>
      <c r="E1974">
        <v>16</v>
      </c>
      <c r="F1974">
        <v>65.489998</v>
      </c>
      <c r="G1974">
        <v>66.040001000000004</v>
      </c>
      <c r="H1974">
        <v>64.819999999999993</v>
      </c>
      <c r="I1974">
        <v>65.519997000000004</v>
      </c>
      <c r="J1974">
        <v>65.019997000000004</v>
      </c>
      <c r="K1974">
        <v>2212100</v>
      </c>
      <c r="L1974">
        <v>2.14</v>
      </c>
      <c r="M1974">
        <v>5.0492844227105101E-3</v>
      </c>
      <c r="N1974">
        <v>2.4410255873465701E-2</v>
      </c>
      <c r="O1974">
        <v>-9.83303942891086E-2</v>
      </c>
      <c r="P1974">
        <v>-4.2140327290137301E-2</v>
      </c>
      <c r="Q1974">
        <v>-7.21546627312913E-2</v>
      </c>
      <c r="R1974">
        <v>1.7871525068339701E-2</v>
      </c>
      <c r="S1974">
        <v>2.1603173149704401E-2</v>
      </c>
      <c r="T1974">
        <v>1.5621214076207901E-2</v>
      </c>
      <c r="U1974">
        <v>2.0710370243948902E-2</v>
      </c>
      <c r="V1974">
        <v>84.370002999999997</v>
      </c>
      <c r="W1974">
        <v>47.720001000000003</v>
      </c>
      <c r="X1974">
        <v>-0.20815335553873801</v>
      </c>
      <c r="Y1974">
        <v>-3.4994119269314301E-4</v>
      </c>
      <c r="Z1974">
        <v>1.1146234137177899</v>
      </c>
      <c r="AA1974">
        <v>-0.45318328059047602</v>
      </c>
      <c r="AB1974">
        <v>-0.50880136467673798</v>
      </c>
      <c r="AC1974" t="s">
        <v>261</v>
      </c>
      <c r="AD1974" t="s">
        <v>321</v>
      </c>
      <c r="AE1974" t="s">
        <v>62</v>
      </c>
      <c r="AF1974" t="s">
        <v>63</v>
      </c>
      <c r="AG1974" t="s">
        <v>322</v>
      </c>
      <c r="AH1974" s="45">
        <v>36340</v>
      </c>
      <c r="AI1974">
        <v>764478</v>
      </c>
      <c r="AK1974" t="s">
        <v>323</v>
      </c>
      <c r="AL1974" t="s">
        <v>324</v>
      </c>
      <c r="AM1974" t="s">
        <v>245</v>
      </c>
    </row>
    <row r="1975" spans="1:39" x14ac:dyDescent="0.3">
      <c r="A1975" s="1">
        <v>43644</v>
      </c>
      <c r="B1975" t="s">
        <v>17</v>
      </c>
      <c r="C1975" t="s">
        <v>246</v>
      </c>
      <c r="D1975">
        <v>1100</v>
      </c>
      <c r="E1975">
        <v>16</v>
      </c>
      <c r="F1975">
        <v>68.160004000000001</v>
      </c>
      <c r="G1975">
        <v>69.819999999999993</v>
      </c>
      <c r="H1975">
        <v>68.160004000000001</v>
      </c>
      <c r="I1975">
        <v>69.730002999999996</v>
      </c>
      <c r="J1975">
        <v>69.730002999999996</v>
      </c>
      <c r="K1975">
        <v>3051900</v>
      </c>
      <c r="L1975">
        <v>2</v>
      </c>
      <c r="M1975">
        <v>1.8234976518099699E-2</v>
      </c>
      <c r="N1975">
        <v>3.1910654492544897E-2</v>
      </c>
      <c r="O1975">
        <v>8.5006032176399196E-2</v>
      </c>
      <c r="P1975">
        <v>-1.12333840399484E-2</v>
      </c>
      <c r="Q1975">
        <v>-3.2497536308012998E-2</v>
      </c>
      <c r="R1975">
        <v>1.6512110743119399E-2</v>
      </c>
      <c r="S1975">
        <v>1.68914131699981E-2</v>
      </c>
      <c r="T1975">
        <v>1.6726074615668999E-2</v>
      </c>
      <c r="U1975">
        <v>2.0656422045783201E-2</v>
      </c>
      <c r="V1975">
        <v>84.370002999999997</v>
      </c>
      <c r="W1975">
        <v>47.720001000000003</v>
      </c>
      <c r="X1975">
        <v>-0.20815335553873801</v>
      </c>
      <c r="Y1975">
        <v>5.7409418775350302E-3</v>
      </c>
      <c r="Z1975">
        <v>1.1305008616688299</v>
      </c>
      <c r="AA1975">
        <v>-0.25825384944350999</v>
      </c>
      <c r="AB1975">
        <v>-0.49309969118605101</v>
      </c>
      <c r="AC1975" t="s">
        <v>261</v>
      </c>
      <c r="AD1975" t="s">
        <v>321</v>
      </c>
      <c r="AE1975" t="s">
        <v>62</v>
      </c>
      <c r="AF1975" t="s">
        <v>63</v>
      </c>
      <c r="AG1975" t="s">
        <v>322</v>
      </c>
      <c r="AH1975" s="45">
        <v>36340</v>
      </c>
      <c r="AI1975">
        <v>764478</v>
      </c>
      <c r="AK1975" t="s">
        <v>323</v>
      </c>
      <c r="AL1975" t="s">
        <v>324</v>
      </c>
      <c r="AM1975" t="s">
        <v>245</v>
      </c>
    </row>
    <row r="1976" spans="1:39" x14ac:dyDescent="0.3">
      <c r="A1976" s="1">
        <v>43556</v>
      </c>
      <c r="B1976" t="s">
        <v>17</v>
      </c>
      <c r="C1976" t="s">
        <v>239</v>
      </c>
      <c r="D1976">
        <v>1100</v>
      </c>
      <c r="E1976">
        <v>17</v>
      </c>
      <c r="F1976">
        <v>71.360000999999997</v>
      </c>
      <c r="G1976">
        <v>72.260002</v>
      </c>
      <c r="H1976">
        <v>71.089995999999999</v>
      </c>
      <c r="I1976">
        <v>72.089995999999999</v>
      </c>
      <c r="J1976">
        <v>71.539863999999994</v>
      </c>
      <c r="K1976">
        <v>2787100</v>
      </c>
      <c r="L1976">
        <v>2.4969999999999999</v>
      </c>
      <c r="M1976">
        <v>1.43907644987223E-2</v>
      </c>
      <c r="N1976">
        <v>1.6785951249889401E-2</v>
      </c>
      <c r="O1976">
        <v>5.3274406735083497E-2</v>
      </c>
      <c r="P1976">
        <v>0.34658912739797498</v>
      </c>
      <c r="Q1976">
        <v>5.6015392352217003E-2</v>
      </c>
      <c r="R1976">
        <v>7.9578591871574296E-3</v>
      </c>
      <c r="S1976">
        <v>9.9189052267178203E-3</v>
      </c>
      <c r="T1976">
        <v>2.11455779501552E-2</v>
      </c>
      <c r="U1976">
        <v>2.1077088676522599E-2</v>
      </c>
      <c r="V1976">
        <v>84.370002999999997</v>
      </c>
      <c r="W1976">
        <v>47.720001000000003</v>
      </c>
      <c r="X1976">
        <v>-0.20815335553873801</v>
      </c>
      <c r="Y1976">
        <v>1.1502195497633099E-2</v>
      </c>
      <c r="Z1976">
        <v>1.0862153086817901</v>
      </c>
      <c r="AA1976">
        <v>0.13935887490194901</v>
      </c>
      <c r="AB1976">
        <v>0.17440961078247499</v>
      </c>
      <c r="AC1976" t="s">
        <v>262</v>
      </c>
      <c r="AD1976" t="s">
        <v>321</v>
      </c>
      <c r="AE1976" t="s">
        <v>62</v>
      </c>
      <c r="AF1976" t="s">
        <v>63</v>
      </c>
      <c r="AG1976" t="s">
        <v>322</v>
      </c>
      <c r="AH1976" s="45">
        <v>36340</v>
      </c>
      <c r="AI1976">
        <v>764478</v>
      </c>
      <c r="AK1976" t="s">
        <v>323</v>
      </c>
      <c r="AL1976" t="s">
        <v>324</v>
      </c>
      <c r="AM1976" t="s">
        <v>245</v>
      </c>
    </row>
    <row r="1977" spans="1:39" x14ac:dyDescent="0.3">
      <c r="A1977" s="1">
        <v>43581</v>
      </c>
      <c r="B1977" t="s">
        <v>17</v>
      </c>
      <c r="C1977" t="s">
        <v>246</v>
      </c>
      <c r="D1977">
        <v>1400</v>
      </c>
      <c r="E1977">
        <v>17</v>
      </c>
      <c r="F1977">
        <v>72.410004000000001</v>
      </c>
      <c r="G1977">
        <v>73.330001999999993</v>
      </c>
      <c r="H1977">
        <v>71.400002000000001</v>
      </c>
      <c r="I1977">
        <v>72.800003000000004</v>
      </c>
      <c r="J1977">
        <v>72.244445999999996</v>
      </c>
      <c r="K1977">
        <v>3032900</v>
      </c>
      <c r="L1977">
        <v>2.5049999999999999</v>
      </c>
      <c r="M1977">
        <v>-1.3507264828414399E-2</v>
      </c>
      <c r="N1977">
        <v>-1.14723633733377E-2</v>
      </c>
      <c r="O1977">
        <v>3.2103243146153398E-2</v>
      </c>
      <c r="P1977">
        <v>0.211576266519406</v>
      </c>
      <c r="Q1977">
        <v>4.9813218135050796E-3</v>
      </c>
      <c r="R1977">
        <v>1.5068712864431901E-2</v>
      </c>
      <c r="S1977">
        <v>1.0643568334766901E-2</v>
      </c>
      <c r="T1977">
        <v>1.9144043323835399E-2</v>
      </c>
      <c r="U1977">
        <v>2.0656813745002101E-2</v>
      </c>
      <c r="V1977">
        <v>84.370002999999997</v>
      </c>
      <c r="W1977">
        <v>47.720001000000003</v>
      </c>
      <c r="X1977">
        <v>-0.20815335553873801</v>
      </c>
      <c r="Y1977">
        <v>4.6743503443647796E-3</v>
      </c>
      <c r="Z1977">
        <v>1.0708861651053101</v>
      </c>
      <c r="AA1977">
        <v>-9.3500649165988298E-2</v>
      </c>
      <c r="AB1977">
        <v>1.4839121190307799E-2</v>
      </c>
      <c r="AC1977" t="s">
        <v>262</v>
      </c>
      <c r="AD1977" t="s">
        <v>321</v>
      </c>
      <c r="AE1977" t="s">
        <v>62</v>
      </c>
      <c r="AF1977" t="s">
        <v>63</v>
      </c>
      <c r="AG1977" t="s">
        <v>322</v>
      </c>
      <c r="AH1977" s="45">
        <v>36340</v>
      </c>
      <c r="AI1977">
        <v>764478</v>
      </c>
      <c r="AK1977" t="s">
        <v>323</v>
      </c>
      <c r="AL1977" t="s">
        <v>324</v>
      </c>
      <c r="AM1977" t="s">
        <v>245</v>
      </c>
    </row>
    <row r="1978" spans="1:39" x14ac:dyDescent="0.3">
      <c r="A1978" s="1">
        <v>43584</v>
      </c>
      <c r="B1978" t="s">
        <v>17</v>
      </c>
      <c r="C1978" t="s">
        <v>239</v>
      </c>
      <c r="D1978">
        <v>1700</v>
      </c>
      <c r="E1978">
        <v>17</v>
      </c>
      <c r="F1978">
        <v>72.879997000000003</v>
      </c>
      <c r="G1978">
        <v>74.019997000000004</v>
      </c>
      <c r="H1978">
        <v>72.800003000000004</v>
      </c>
      <c r="I1978">
        <v>73.389999000000003</v>
      </c>
      <c r="J1978">
        <v>72.829941000000005</v>
      </c>
      <c r="K1978">
        <v>2231800</v>
      </c>
      <c r="L1978">
        <v>2.536</v>
      </c>
      <c r="M1978">
        <v>8.0716960583484404E-3</v>
      </c>
      <c r="N1978">
        <v>1.08228022622476E-2</v>
      </c>
      <c r="O1978">
        <v>4.0174939204501998E-2</v>
      </c>
      <c r="P1978">
        <v>0.21695531160550699</v>
      </c>
      <c r="Q1978">
        <v>-3.48074289258451E-3</v>
      </c>
      <c r="R1978">
        <v>1.39104819697144E-2</v>
      </c>
      <c r="S1978">
        <v>1.07296434913365E-2</v>
      </c>
      <c r="T1978">
        <v>1.9153019488943102E-2</v>
      </c>
      <c r="U1978">
        <v>2.0636729903550699E-2</v>
      </c>
      <c r="V1978">
        <v>84.370002999999997</v>
      </c>
      <c r="W1978">
        <v>47.720001000000003</v>
      </c>
      <c r="X1978">
        <v>-0.20815335553873801</v>
      </c>
      <c r="Y1978">
        <v>1.07094833958194E-3</v>
      </c>
      <c r="Z1978">
        <v>1.06847212823761</v>
      </c>
      <c r="AA1978">
        <v>-0.134595905762637</v>
      </c>
      <c r="AB1978">
        <v>-3.2092099023775101E-3</v>
      </c>
      <c r="AC1978" t="s">
        <v>262</v>
      </c>
      <c r="AD1978" t="s">
        <v>321</v>
      </c>
      <c r="AE1978" t="s">
        <v>62</v>
      </c>
      <c r="AF1978" t="s">
        <v>63</v>
      </c>
      <c r="AG1978" t="s">
        <v>322</v>
      </c>
      <c r="AH1978" s="45">
        <v>36340</v>
      </c>
      <c r="AI1978">
        <v>764478</v>
      </c>
      <c r="AK1978" t="s">
        <v>323</v>
      </c>
      <c r="AL1978" t="s">
        <v>324</v>
      </c>
      <c r="AM1978" t="s">
        <v>245</v>
      </c>
    </row>
    <row r="1979" spans="1:39" x14ac:dyDescent="0.3">
      <c r="A1979" s="1">
        <v>43592</v>
      </c>
      <c r="B1979" t="s">
        <v>17</v>
      </c>
      <c r="C1979" t="s">
        <v>239</v>
      </c>
      <c r="D1979">
        <v>1300</v>
      </c>
      <c r="E1979">
        <v>17</v>
      </c>
      <c r="F1979">
        <v>74.279999000000004</v>
      </c>
      <c r="G1979">
        <v>75.169997999999893</v>
      </c>
      <c r="H1979">
        <v>72.75</v>
      </c>
      <c r="I1979">
        <v>73.290001000000004</v>
      </c>
      <c r="J1979">
        <v>72.730705</v>
      </c>
      <c r="K1979">
        <v>3156900</v>
      </c>
      <c r="L1979">
        <v>2.448</v>
      </c>
      <c r="M1979">
        <v>-2.25304801666045E-2</v>
      </c>
      <c r="N1979">
        <v>-1.5166235325685199E-2</v>
      </c>
      <c r="O1979">
        <v>-1.7314121293543001E-2</v>
      </c>
      <c r="P1979">
        <v>0.21525566636683599</v>
      </c>
      <c r="Q1979">
        <v>-1.27472668260634E-2</v>
      </c>
      <c r="R1979">
        <v>1.46291834030223E-2</v>
      </c>
      <c r="S1979">
        <v>1.02821910573283E-2</v>
      </c>
      <c r="T1979">
        <v>1.9390918917075901E-2</v>
      </c>
      <c r="U1979">
        <v>2.06410236843741E-2</v>
      </c>
      <c r="V1979">
        <v>84.370002999999997</v>
      </c>
      <c r="W1979">
        <v>47.720001000000003</v>
      </c>
      <c r="X1979">
        <v>-0.20815335553873801</v>
      </c>
      <c r="Y1979">
        <v>-1.6649488130547601E-2</v>
      </c>
      <c r="Z1979">
        <v>1.06826194939763</v>
      </c>
      <c r="AA1979">
        <v>-0.176269114445886</v>
      </c>
      <c r="AB1979">
        <v>-7.7954053684134494E-2</v>
      </c>
      <c r="AC1979" t="s">
        <v>262</v>
      </c>
      <c r="AD1979" t="s">
        <v>321</v>
      </c>
      <c r="AE1979" t="s">
        <v>62</v>
      </c>
      <c r="AF1979" t="s">
        <v>63</v>
      </c>
      <c r="AG1979" t="s">
        <v>322</v>
      </c>
      <c r="AH1979" s="45">
        <v>36340</v>
      </c>
      <c r="AI1979">
        <v>764478</v>
      </c>
      <c r="AK1979" t="s">
        <v>323</v>
      </c>
      <c r="AL1979" t="s">
        <v>324</v>
      </c>
      <c r="AM1979" t="s">
        <v>245</v>
      </c>
    </row>
    <row r="1980" spans="1:39" x14ac:dyDescent="0.3">
      <c r="A1980" s="1">
        <v>43613</v>
      </c>
      <c r="B1980" t="s">
        <v>17</v>
      </c>
      <c r="C1980" t="s">
        <v>246</v>
      </c>
      <c r="D1980">
        <v>1400</v>
      </c>
      <c r="E1980">
        <v>17</v>
      </c>
      <c r="F1980">
        <v>65.680000000000007</v>
      </c>
      <c r="G1980">
        <v>66.709998999999996</v>
      </c>
      <c r="H1980">
        <v>65.370002999999997</v>
      </c>
      <c r="I1980">
        <v>65.400002000000001</v>
      </c>
      <c r="J1980">
        <v>64.900917000000007</v>
      </c>
      <c r="K1980">
        <v>3484000</v>
      </c>
      <c r="L1980">
        <v>2.2679999999999998</v>
      </c>
      <c r="M1980">
        <v>-8.2230077393989996E-3</v>
      </c>
      <c r="N1980">
        <v>-5.1262617154768202E-2</v>
      </c>
      <c r="O1980">
        <v>-0.12070096385371901</v>
      </c>
      <c r="P1980">
        <v>8.8168195640357605E-2</v>
      </c>
      <c r="Q1980">
        <v>-5.4295720844196899E-2</v>
      </c>
      <c r="R1980">
        <v>2.4451192836613799E-2</v>
      </c>
      <c r="S1980">
        <v>1.9540375800115601E-2</v>
      </c>
      <c r="T1980">
        <v>2.2048172555759801E-2</v>
      </c>
      <c r="U1980">
        <v>2.0710068155061E-2</v>
      </c>
      <c r="V1980">
        <v>84.370002999999997</v>
      </c>
      <c r="W1980">
        <v>47.720001000000003</v>
      </c>
      <c r="X1980">
        <v>-0.20815335553873801</v>
      </c>
      <c r="Y1980">
        <v>-8.4109499934704197E-3</v>
      </c>
      <c r="Z1980">
        <v>1.11995518408325</v>
      </c>
      <c r="AA1980">
        <v>-0.37622722672811298</v>
      </c>
      <c r="AB1980">
        <v>-0.564465937996524</v>
      </c>
      <c r="AC1980" t="s">
        <v>262</v>
      </c>
      <c r="AD1980" t="s">
        <v>321</v>
      </c>
      <c r="AE1980" t="s">
        <v>62</v>
      </c>
      <c r="AF1980" t="s">
        <v>63</v>
      </c>
      <c r="AG1980" t="s">
        <v>322</v>
      </c>
      <c r="AH1980" s="45">
        <v>36340</v>
      </c>
      <c r="AI1980">
        <v>764478</v>
      </c>
      <c r="AK1980" t="s">
        <v>323</v>
      </c>
      <c r="AL1980" t="s">
        <v>324</v>
      </c>
      <c r="AM1980" t="s">
        <v>245</v>
      </c>
    </row>
    <row r="1981" spans="1:39" x14ac:dyDescent="0.3">
      <c r="A1981" s="1">
        <v>43622</v>
      </c>
      <c r="B1981" t="s">
        <v>17</v>
      </c>
      <c r="C1981" t="s">
        <v>246</v>
      </c>
      <c r="D1981">
        <v>2600</v>
      </c>
      <c r="E1981">
        <v>17</v>
      </c>
      <c r="F1981">
        <v>63.040000999999997</v>
      </c>
      <c r="G1981">
        <v>63.41</v>
      </c>
      <c r="H1981">
        <v>61.580002</v>
      </c>
      <c r="I1981">
        <v>62.299999</v>
      </c>
      <c r="J1981">
        <v>61.824573999999998</v>
      </c>
      <c r="K1981">
        <v>2605500</v>
      </c>
      <c r="L1981">
        <v>2.1240000000000001</v>
      </c>
      <c r="M1981">
        <v>-1.46592768032514E-2</v>
      </c>
      <c r="N1981">
        <v>-4.2579672989073801E-2</v>
      </c>
      <c r="O1981">
        <v>-0.18499320470532801</v>
      </c>
      <c r="P1981">
        <v>-7.5094166871355603E-2</v>
      </c>
      <c r="Q1981">
        <v>-0.114913384133509</v>
      </c>
      <c r="R1981">
        <v>1.9550894962231301E-2</v>
      </c>
      <c r="S1981">
        <v>2.0014135479348098E-2</v>
      </c>
      <c r="T1981">
        <v>1.5254116481270201E-2</v>
      </c>
      <c r="U1981">
        <v>2.06145339175299E-2</v>
      </c>
      <c r="V1981">
        <v>84.370002999999997</v>
      </c>
      <c r="W1981">
        <v>47.720001000000003</v>
      </c>
      <c r="X1981">
        <v>-0.20815335553873801</v>
      </c>
      <c r="Y1981">
        <v>6.1168407152111899E-3</v>
      </c>
      <c r="Z1981">
        <v>1.10271892544062</v>
      </c>
      <c r="AA1981">
        <v>-0.66088342154389401</v>
      </c>
      <c r="AB1981">
        <v>-0.45753278301246902</v>
      </c>
      <c r="AC1981" t="s">
        <v>262</v>
      </c>
      <c r="AD1981" t="s">
        <v>321</v>
      </c>
      <c r="AE1981" t="s">
        <v>62</v>
      </c>
      <c r="AF1981" t="s">
        <v>63</v>
      </c>
      <c r="AG1981" t="s">
        <v>322</v>
      </c>
      <c r="AH1981" s="45">
        <v>36340</v>
      </c>
      <c r="AI1981">
        <v>764478</v>
      </c>
      <c r="AK1981" t="s">
        <v>323</v>
      </c>
      <c r="AL1981" t="s">
        <v>324</v>
      </c>
      <c r="AM1981" t="s">
        <v>245</v>
      </c>
    </row>
    <row r="1982" spans="1:39" x14ac:dyDescent="0.3">
      <c r="A1982" s="1">
        <v>43627</v>
      </c>
      <c r="B1982" t="s">
        <v>17</v>
      </c>
      <c r="C1982" t="s">
        <v>239</v>
      </c>
      <c r="D1982">
        <v>2200</v>
      </c>
      <c r="E1982">
        <v>17</v>
      </c>
      <c r="F1982">
        <v>65.489998</v>
      </c>
      <c r="G1982">
        <v>66.040001000000004</v>
      </c>
      <c r="H1982">
        <v>64.819999999999993</v>
      </c>
      <c r="I1982">
        <v>65.519997000000004</v>
      </c>
      <c r="J1982">
        <v>65.019997000000004</v>
      </c>
      <c r="K1982">
        <v>2212100</v>
      </c>
      <c r="L1982">
        <v>2.14</v>
      </c>
      <c r="M1982">
        <v>5.0492844227105101E-3</v>
      </c>
      <c r="N1982">
        <v>2.4410255873465701E-2</v>
      </c>
      <c r="O1982">
        <v>-9.83303942891086E-2</v>
      </c>
      <c r="P1982">
        <v>-4.2140327290137301E-2</v>
      </c>
      <c r="Q1982">
        <v>-7.21546627312913E-2</v>
      </c>
      <c r="R1982">
        <v>1.7871525068339701E-2</v>
      </c>
      <c r="S1982">
        <v>2.1603173149704401E-2</v>
      </c>
      <c r="T1982">
        <v>1.5621214076207901E-2</v>
      </c>
      <c r="U1982">
        <v>2.0710370243948902E-2</v>
      </c>
      <c r="V1982">
        <v>84.370002999999997</v>
      </c>
      <c r="W1982">
        <v>47.720001000000003</v>
      </c>
      <c r="X1982">
        <v>-0.20815335553873801</v>
      </c>
      <c r="Y1982">
        <v>-3.4994119269314301E-4</v>
      </c>
      <c r="Z1982">
        <v>1.1146234137177899</v>
      </c>
      <c r="AA1982">
        <v>-0.45318328059047602</v>
      </c>
      <c r="AB1982">
        <v>-0.50880136467673798</v>
      </c>
      <c r="AC1982" t="s">
        <v>262</v>
      </c>
      <c r="AD1982" t="s">
        <v>321</v>
      </c>
      <c r="AE1982" t="s">
        <v>62</v>
      </c>
      <c r="AF1982" t="s">
        <v>63</v>
      </c>
      <c r="AG1982" t="s">
        <v>322</v>
      </c>
      <c r="AH1982" s="45">
        <v>36340</v>
      </c>
      <c r="AI1982">
        <v>764478</v>
      </c>
      <c r="AK1982" t="s">
        <v>323</v>
      </c>
      <c r="AL1982" t="s">
        <v>324</v>
      </c>
      <c r="AM1982" t="s">
        <v>245</v>
      </c>
    </row>
    <row r="1983" spans="1:39" x14ac:dyDescent="0.3">
      <c r="A1983" s="1">
        <v>43567</v>
      </c>
      <c r="B1983" t="s">
        <v>17</v>
      </c>
      <c r="C1983" t="s">
        <v>239</v>
      </c>
      <c r="D1983">
        <v>2300</v>
      </c>
      <c r="E1983">
        <v>18</v>
      </c>
      <c r="F1983">
        <v>74.120002999999997</v>
      </c>
      <c r="G1983">
        <v>74.319999999999993</v>
      </c>
      <c r="H1983">
        <v>73.440002000000007</v>
      </c>
      <c r="I1983">
        <v>73.569999999999993</v>
      </c>
      <c r="J1983">
        <v>73.008567999999997</v>
      </c>
      <c r="K1983">
        <v>1711800</v>
      </c>
      <c r="L1983">
        <v>2.56</v>
      </c>
      <c r="M1983">
        <v>-5.5575044617923001E-3</v>
      </c>
      <c r="N1983">
        <v>-1.6179381057944101E-2</v>
      </c>
      <c r="O1983">
        <v>8.07397386242691E-2</v>
      </c>
      <c r="P1983">
        <v>0.27096365450818699</v>
      </c>
      <c r="Q1983">
        <v>5.7793377306910698E-2</v>
      </c>
      <c r="R1983">
        <v>3.13020429727719E-3</v>
      </c>
      <c r="S1983">
        <v>1.01506799612532E-2</v>
      </c>
      <c r="T1983">
        <v>1.95823206329463E-2</v>
      </c>
      <c r="U1983">
        <v>2.0856496249999301E-2</v>
      </c>
      <c r="V1983">
        <v>84.370002999999997</v>
      </c>
      <c r="W1983">
        <v>47.720001000000003</v>
      </c>
      <c r="X1983">
        <v>-0.20815335553873801</v>
      </c>
      <c r="Y1983">
        <v>6.5875784763498903E-3</v>
      </c>
      <c r="Z1983">
        <v>1.07874420936662</v>
      </c>
      <c r="AA1983">
        <v>0.14706856795425099</v>
      </c>
      <c r="AB1983">
        <v>0.223769214571019</v>
      </c>
      <c r="AC1983" t="s">
        <v>263</v>
      </c>
      <c r="AD1983" t="s">
        <v>321</v>
      </c>
      <c r="AE1983" t="s">
        <v>62</v>
      </c>
      <c r="AF1983" t="s">
        <v>63</v>
      </c>
      <c r="AG1983" t="s">
        <v>322</v>
      </c>
      <c r="AH1983" s="45">
        <v>36340</v>
      </c>
      <c r="AI1983">
        <v>764478</v>
      </c>
      <c r="AK1983" t="s">
        <v>323</v>
      </c>
      <c r="AL1983" t="s">
        <v>324</v>
      </c>
      <c r="AM1983" t="s">
        <v>245</v>
      </c>
    </row>
    <row r="1984" spans="1:39" x14ac:dyDescent="0.3">
      <c r="A1984" s="1">
        <v>43606</v>
      </c>
      <c r="B1984" t="s">
        <v>17</v>
      </c>
      <c r="C1984" t="s">
        <v>239</v>
      </c>
      <c r="D1984">
        <v>1000</v>
      </c>
      <c r="E1984">
        <v>18</v>
      </c>
      <c r="F1984">
        <v>68.930000000000007</v>
      </c>
      <c r="G1984">
        <v>70.239998</v>
      </c>
      <c r="H1984">
        <v>68.5</v>
      </c>
      <c r="I1984">
        <v>69.949996999999996</v>
      </c>
      <c r="J1984">
        <v>69.416190999999998</v>
      </c>
      <c r="K1984">
        <v>2616200</v>
      </c>
      <c r="L1984">
        <v>2.4260000000000002</v>
      </c>
      <c r="M1984">
        <v>1.59957698195431E-2</v>
      </c>
      <c r="N1984">
        <v>3.3876768437543697E-2</v>
      </c>
      <c r="O1984">
        <v>-5.14076754243308E-2</v>
      </c>
      <c r="P1984">
        <v>0.15526083764111501</v>
      </c>
      <c r="Q1984">
        <v>-8.5675754808667098E-2</v>
      </c>
      <c r="R1984">
        <v>7.31818896227496E-3</v>
      </c>
      <c r="S1984">
        <v>1.7797047799157799E-2</v>
      </c>
      <c r="T1984">
        <v>2.1040057747742601E-2</v>
      </c>
      <c r="U1984">
        <v>2.1039415448754501E-2</v>
      </c>
      <c r="V1984">
        <v>84.370002999999997</v>
      </c>
      <c r="W1984">
        <v>47.720001000000003</v>
      </c>
      <c r="X1984">
        <v>-0.20815335553873801</v>
      </c>
      <c r="Y1984">
        <v>8.4599491109458805E-3</v>
      </c>
      <c r="Z1984">
        <v>1.10985461716761</v>
      </c>
      <c r="AA1984">
        <v>-0.53277683402645903</v>
      </c>
      <c r="AB1984">
        <v>-0.61783712447831896</v>
      </c>
      <c r="AC1984" t="s">
        <v>263</v>
      </c>
      <c r="AD1984" t="s">
        <v>321</v>
      </c>
      <c r="AE1984" t="s">
        <v>62</v>
      </c>
      <c r="AF1984" t="s">
        <v>63</v>
      </c>
      <c r="AG1984" t="s">
        <v>322</v>
      </c>
      <c r="AH1984" s="45">
        <v>36340</v>
      </c>
      <c r="AI1984">
        <v>764478</v>
      </c>
      <c r="AK1984" t="s">
        <v>323</v>
      </c>
      <c r="AL1984" t="s">
        <v>324</v>
      </c>
      <c r="AM1984" t="s">
        <v>245</v>
      </c>
    </row>
    <row r="1985" spans="1:39" x14ac:dyDescent="0.3">
      <c r="A1985" s="1">
        <v>43608</v>
      </c>
      <c r="B1985" t="s">
        <v>17</v>
      </c>
      <c r="C1985" t="s">
        <v>239</v>
      </c>
      <c r="D1985">
        <v>1500</v>
      </c>
      <c r="E1985">
        <v>18</v>
      </c>
      <c r="F1985">
        <v>69.059997999999993</v>
      </c>
      <c r="G1985">
        <v>70</v>
      </c>
      <c r="H1985">
        <v>64.410004000000001</v>
      </c>
      <c r="I1985">
        <v>65.819999999999993</v>
      </c>
      <c r="J1985">
        <v>65.317711000000003</v>
      </c>
      <c r="K1985">
        <v>7999700</v>
      </c>
      <c r="L1985">
        <v>2.2959999999999998</v>
      </c>
      <c r="M1985">
        <v>-4.96434509324589E-2</v>
      </c>
      <c r="N1985">
        <v>-4.3407473014883603E-2</v>
      </c>
      <c r="O1985">
        <v>-0.111993008591948</v>
      </c>
      <c r="P1985">
        <v>9.2416585032895501E-2</v>
      </c>
      <c r="Q1985">
        <v>-0.110359030567204</v>
      </c>
      <c r="R1985">
        <v>2.4892584598337899E-2</v>
      </c>
      <c r="S1985">
        <v>1.9993688527252099E-2</v>
      </c>
      <c r="T1985">
        <v>2.20247383701099E-2</v>
      </c>
      <c r="U1985">
        <v>2.1154182282898001E-2</v>
      </c>
      <c r="V1985">
        <v>84.370002999999997</v>
      </c>
      <c r="W1985">
        <v>47.720001000000003</v>
      </c>
      <c r="X1985">
        <v>-0.20815335553873801</v>
      </c>
      <c r="Y1985">
        <v>-1.1985692488440201E-2</v>
      </c>
      <c r="Z1985">
        <v>1.1270965794244601</v>
      </c>
      <c r="AA1985">
        <v>-0.64912490098506304</v>
      </c>
      <c r="AB1985">
        <v>-0.60537147756270404</v>
      </c>
      <c r="AC1985" t="s">
        <v>263</v>
      </c>
      <c r="AD1985" t="s">
        <v>321</v>
      </c>
      <c r="AE1985" t="s">
        <v>62</v>
      </c>
      <c r="AF1985" t="s">
        <v>63</v>
      </c>
      <c r="AG1985" t="s">
        <v>322</v>
      </c>
      <c r="AH1985" s="45">
        <v>36340</v>
      </c>
      <c r="AI1985">
        <v>764478</v>
      </c>
      <c r="AK1985" t="s">
        <v>323</v>
      </c>
      <c r="AL1985" t="s">
        <v>324</v>
      </c>
      <c r="AM1985" t="s">
        <v>245</v>
      </c>
    </row>
    <row r="1986" spans="1:39" x14ac:dyDescent="0.3">
      <c r="A1986" s="1">
        <v>43626</v>
      </c>
      <c r="B1986" t="s">
        <v>17</v>
      </c>
      <c r="C1986" t="s">
        <v>239</v>
      </c>
      <c r="D1986">
        <v>1100</v>
      </c>
      <c r="E1986">
        <v>18</v>
      </c>
      <c r="F1986">
        <v>64.580001999999993</v>
      </c>
      <c r="G1986">
        <v>66.050003000000004</v>
      </c>
      <c r="H1986">
        <v>63.939999</v>
      </c>
      <c r="I1986">
        <v>65.190002000000007</v>
      </c>
      <c r="J1986">
        <v>64.692520000000002</v>
      </c>
      <c r="K1986">
        <v>3210400</v>
      </c>
      <c r="L1986">
        <v>2.1429999999999998</v>
      </c>
      <c r="M1986">
        <v>2.2807596482735198E-2</v>
      </c>
      <c r="N1986">
        <v>3.06853845429042E-2</v>
      </c>
      <c r="O1986">
        <v>-0.11970718991046</v>
      </c>
      <c r="P1986">
        <v>-4.5590303748081401E-2</v>
      </c>
      <c r="Q1986">
        <v>-6.8174292537473494E-2</v>
      </c>
      <c r="R1986">
        <v>1.8105014810998001E-2</v>
      </c>
      <c r="S1986">
        <v>2.1635365790790399E-2</v>
      </c>
      <c r="T1986">
        <v>1.56068857117511E-2</v>
      </c>
      <c r="U1986">
        <v>2.0715972843881401E-2</v>
      </c>
      <c r="V1986">
        <v>84.370002999999997</v>
      </c>
      <c r="W1986">
        <v>47.720001000000003</v>
      </c>
      <c r="X1986">
        <v>-0.20815335553873801</v>
      </c>
      <c r="Y1986">
        <v>4.6492198743191201E-3</v>
      </c>
      <c r="Z1986">
        <v>1.11550630371939</v>
      </c>
      <c r="AA1986">
        <v>-0.43427542665553098</v>
      </c>
      <c r="AB1986">
        <v>-0.48505488187440399</v>
      </c>
      <c r="AC1986" t="s">
        <v>263</v>
      </c>
      <c r="AD1986" t="s">
        <v>321</v>
      </c>
      <c r="AE1986" t="s">
        <v>62</v>
      </c>
      <c r="AF1986" t="s">
        <v>63</v>
      </c>
      <c r="AG1986" t="s">
        <v>322</v>
      </c>
      <c r="AH1986" s="45">
        <v>36340</v>
      </c>
      <c r="AI1986">
        <v>764478</v>
      </c>
      <c r="AK1986" t="s">
        <v>323</v>
      </c>
      <c r="AL1986" t="s">
        <v>324</v>
      </c>
      <c r="AM1986" t="s">
        <v>245</v>
      </c>
    </row>
    <row r="1987" spans="1:39" x14ac:dyDescent="0.3">
      <c r="A1987" s="1">
        <v>43629</v>
      </c>
      <c r="B1987" t="s">
        <v>17</v>
      </c>
      <c r="C1987" t="s">
        <v>246</v>
      </c>
      <c r="D1987">
        <v>1900</v>
      </c>
      <c r="E1987">
        <v>18</v>
      </c>
      <c r="F1987">
        <v>64.809997999999993</v>
      </c>
      <c r="G1987">
        <v>65.860000999999997</v>
      </c>
      <c r="H1987">
        <v>64.809997999999993</v>
      </c>
      <c r="I1987">
        <v>65.839995999999999</v>
      </c>
      <c r="J1987">
        <v>65.839995999999999</v>
      </c>
      <c r="K1987">
        <v>1619700</v>
      </c>
      <c r="L1987">
        <v>2.0910000000000002</v>
      </c>
      <c r="M1987">
        <v>2.1337812777987099E-2</v>
      </c>
      <c r="N1987">
        <v>6.2926572648228499E-2</v>
      </c>
      <c r="O1987">
        <v>-1.12960445235686E-2</v>
      </c>
      <c r="P1987">
        <v>-2.98983457621146E-2</v>
      </c>
      <c r="Q1987">
        <v>-8.3400206580123398E-2</v>
      </c>
      <c r="R1987">
        <v>1.40932950987876E-2</v>
      </c>
      <c r="S1987">
        <v>1.8079923220517002E-2</v>
      </c>
      <c r="T1987">
        <v>1.58491458151735E-2</v>
      </c>
      <c r="U1987">
        <v>2.0726030780895799E-2</v>
      </c>
      <c r="V1987">
        <v>84.370002999999997</v>
      </c>
      <c r="W1987">
        <v>47.720001000000003</v>
      </c>
      <c r="X1987">
        <v>-0.20815335553873801</v>
      </c>
      <c r="Y1987">
        <v>4.0890106107655602E-3</v>
      </c>
      <c r="Z1987">
        <v>1.11711332041015</v>
      </c>
      <c r="AA1987">
        <v>-0.50516363694031097</v>
      </c>
      <c r="AB1987">
        <v>-0.50227516678294704</v>
      </c>
      <c r="AC1987" t="s">
        <v>263</v>
      </c>
      <c r="AD1987" t="s">
        <v>321</v>
      </c>
      <c r="AE1987" t="s">
        <v>62</v>
      </c>
      <c r="AF1987" t="s">
        <v>63</v>
      </c>
      <c r="AG1987" t="s">
        <v>322</v>
      </c>
      <c r="AH1987" s="45">
        <v>36340</v>
      </c>
      <c r="AI1987">
        <v>764478</v>
      </c>
      <c r="AK1987" t="s">
        <v>323</v>
      </c>
      <c r="AL1987" t="s">
        <v>324</v>
      </c>
      <c r="AM1987" t="s">
        <v>245</v>
      </c>
    </row>
    <row r="1988" spans="1:39" x14ac:dyDescent="0.3">
      <c r="A1988" s="1">
        <v>43633</v>
      </c>
      <c r="B1988" t="s">
        <v>17</v>
      </c>
      <c r="C1988" t="s">
        <v>246</v>
      </c>
      <c r="D1988">
        <v>1500</v>
      </c>
      <c r="E1988">
        <v>18</v>
      </c>
      <c r="F1988">
        <v>65.800003000000004</v>
      </c>
      <c r="G1988">
        <v>66.910004000000001</v>
      </c>
      <c r="H1988">
        <v>65.629997000000003</v>
      </c>
      <c r="I1988">
        <v>66.629997000000003</v>
      </c>
      <c r="J1988">
        <v>66.629997000000003</v>
      </c>
      <c r="K1988">
        <v>1968600</v>
      </c>
      <c r="L1988">
        <v>2.0859999999999999</v>
      </c>
      <c r="M1988">
        <v>9.0457124878325201E-3</v>
      </c>
      <c r="N1988">
        <v>2.9509297236282601E-2</v>
      </c>
      <c r="O1988">
        <v>-1.0631429506419999E-2</v>
      </c>
      <c r="P1988">
        <v>-3.7958604789457298E-2</v>
      </c>
      <c r="Q1988">
        <v>-6.7661120063892702E-2</v>
      </c>
      <c r="R1988">
        <v>1.0889192550730301E-2</v>
      </c>
      <c r="S1988">
        <v>1.810445782984E-2</v>
      </c>
      <c r="T1988">
        <v>1.5787182296223098E-2</v>
      </c>
      <c r="U1988">
        <v>2.0733473795679001E-2</v>
      </c>
      <c r="V1988">
        <v>84.370002999999997</v>
      </c>
      <c r="W1988">
        <v>47.720001000000003</v>
      </c>
      <c r="X1988">
        <v>-0.20815335553873801</v>
      </c>
      <c r="Y1988">
        <v>9.3131563797728401E-4</v>
      </c>
      <c r="Z1988">
        <v>1.1172159717991901</v>
      </c>
      <c r="AA1988">
        <v>-0.42882393511192601</v>
      </c>
      <c r="AB1988">
        <v>-0.48785533557179001</v>
      </c>
      <c r="AC1988" t="s">
        <v>263</v>
      </c>
      <c r="AD1988" t="s">
        <v>321</v>
      </c>
      <c r="AE1988" t="s">
        <v>62</v>
      </c>
      <c r="AF1988" t="s">
        <v>63</v>
      </c>
      <c r="AG1988" t="s">
        <v>322</v>
      </c>
      <c r="AH1988" s="45">
        <v>36340</v>
      </c>
      <c r="AI1988">
        <v>764478</v>
      </c>
      <c r="AK1988" t="s">
        <v>323</v>
      </c>
      <c r="AL1988" t="s">
        <v>324</v>
      </c>
      <c r="AM1988" t="s">
        <v>245</v>
      </c>
    </row>
    <row r="1989" spans="1:39" x14ac:dyDescent="0.3">
      <c r="A1989" s="1">
        <v>43564</v>
      </c>
      <c r="B1989" t="s">
        <v>17</v>
      </c>
      <c r="C1989" t="s">
        <v>239</v>
      </c>
      <c r="D1989">
        <v>1800</v>
      </c>
      <c r="E1989">
        <v>19</v>
      </c>
      <c r="F1989">
        <v>74.5</v>
      </c>
      <c r="G1989">
        <v>75.209998999999996</v>
      </c>
      <c r="H1989">
        <v>74.389999000000003</v>
      </c>
      <c r="I1989">
        <v>74.75</v>
      </c>
      <c r="J1989">
        <v>74.179564999999997</v>
      </c>
      <c r="K1989">
        <v>1772400</v>
      </c>
      <c r="L1989">
        <v>2.4990000000000001</v>
      </c>
      <c r="M1989">
        <v>-9.3601916266571603E-4</v>
      </c>
      <c r="N1989">
        <v>4.5151323177563603E-2</v>
      </c>
      <c r="O1989">
        <v>0.111093293322424</v>
      </c>
      <c r="P1989">
        <v>0.27124878162168098</v>
      </c>
      <c r="Q1989">
        <v>9.4681146442818304E-2</v>
      </c>
      <c r="R1989">
        <v>1.2163103511535199E-2</v>
      </c>
      <c r="S1989">
        <v>1.03602741458237E-2</v>
      </c>
      <c r="T1989">
        <v>1.9698757506030701E-2</v>
      </c>
      <c r="U1989">
        <v>2.09296648157349E-2</v>
      </c>
      <c r="V1989">
        <v>84.370002999999997</v>
      </c>
      <c r="W1989">
        <v>47.720001000000003</v>
      </c>
      <c r="X1989">
        <v>-0.20815335553873801</v>
      </c>
      <c r="Y1989">
        <v>-6.0859766572597396E-3</v>
      </c>
      <c r="Z1989">
        <v>1.0896532352955599</v>
      </c>
      <c r="AA1989">
        <v>0.31631780546552501</v>
      </c>
      <c r="AB1989">
        <v>0.20333616679990599</v>
      </c>
      <c r="AC1989" t="s">
        <v>264</v>
      </c>
      <c r="AD1989" t="s">
        <v>321</v>
      </c>
      <c r="AE1989" t="s">
        <v>62</v>
      </c>
      <c r="AF1989" t="s">
        <v>63</v>
      </c>
      <c r="AG1989" t="s">
        <v>322</v>
      </c>
      <c r="AH1989" s="45">
        <v>36340</v>
      </c>
      <c r="AI1989">
        <v>764478</v>
      </c>
      <c r="AK1989" t="s">
        <v>323</v>
      </c>
      <c r="AL1989" t="s">
        <v>324</v>
      </c>
      <c r="AM1989" t="s">
        <v>245</v>
      </c>
    </row>
    <row r="1990" spans="1:39" x14ac:dyDescent="0.3">
      <c r="A1990" s="1">
        <v>43567</v>
      </c>
      <c r="B1990" t="s">
        <v>17</v>
      </c>
      <c r="C1990" t="s">
        <v>239</v>
      </c>
      <c r="D1990">
        <v>1400</v>
      </c>
      <c r="E1990">
        <v>19</v>
      </c>
      <c r="F1990">
        <v>74.120002999999997</v>
      </c>
      <c r="G1990">
        <v>74.319999999999993</v>
      </c>
      <c r="H1990">
        <v>73.440002000000007</v>
      </c>
      <c r="I1990">
        <v>73.569999999999993</v>
      </c>
      <c r="J1990">
        <v>73.008567999999997</v>
      </c>
      <c r="K1990">
        <v>1711800</v>
      </c>
      <c r="L1990">
        <v>2.56</v>
      </c>
      <c r="M1990">
        <v>-5.5575044617923001E-3</v>
      </c>
      <c r="N1990">
        <v>-1.6179381057944101E-2</v>
      </c>
      <c r="O1990">
        <v>8.07397386242691E-2</v>
      </c>
      <c r="P1990">
        <v>0.27096365450818699</v>
      </c>
      <c r="Q1990">
        <v>5.7793377306910698E-2</v>
      </c>
      <c r="R1990">
        <v>3.13020429727719E-3</v>
      </c>
      <c r="S1990">
        <v>1.01506799612532E-2</v>
      </c>
      <c r="T1990">
        <v>1.95823206329463E-2</v>
      </c>
      <c r="U1990">
        <v>2.0856496249999301E-2</v>
      </c>
      <c r="V1990">
        <v>84.370002999999997</v>
      </c>
      <c r="W1990">
        <v>47.720001000000003</v>
      </c>
      <c r="X1990">
        <v>-0.20815335553873801</v>
      </c>
      <c r="Y1990">
        <v>6.5875784763498903E-3</v>
      </c>
      <c r="Z1990">
        <v>1.07874420936662</v>
      </c>
      <c r="AA1990">
        <v>0.14706856795425099</v>
      </c>
      <c r="AB1990">
        <v>0.223769214571019</v>
      </c>
      <c r="AC1990" t="s">
        <v>264</v>
      </c>
      <c r="AD1990" t="s">
        <v>321</v>
      </c>
      <c r="AE1990" t="s">
        <v>62</v>
      </c>
      <c r="AF1990" t="s">
        <v>63</v>
      </c>
      <c r="AG1990" t="s">
        <v>322</v>
      </c>
      <c r="AH1990" s="45">
        <v>36340</v>
      </c>
      <c r="AI1990">
        <v>764478</v>
      </c>
      <c r="AK1990" t="s">
        <v>323</v>
      </c>
      <c r="AL1990" t="s">
        <v>324</v>
      </c>
      <c r="AM1990" t="s">
        <v>245</v>
      </c>
    </row>
    <row r="1991" spans="1:39" x14ac:dyDescent="0.3">
      <c r="A1991" s="1">
        <v>43595</v>
      </c>
      <c r="B1991" t="s">
        <v>17</v>
      </c>
      <c r="C1991" t="s">
        <v>239</v>
      </c>
      <c r="D1991">
        <v>3200</v>
      </c>
      <c r="E1991">
        <v>19</v>
      </c>
      <c r="F1991">
        <v>72.069999999999993</v>
      </c>
      <c r="G1991">
        <v>72.199996999999996</v>
      </c>
      <c r="H1991">
        <v>68.540001000000004</v>
      </c>
      <c r="I1991">
        <v>71.319999999999993</v>
      </c>
      <c r="J1991">
        <v>70.775741999999994</v>
      </c>
      <c r="K1991">
        <v>3965800</v>
      </c>
      <c r="L1991">
        <v>2.4550000000000001</v>
      </c>
      <c r="M1991">
        <v>-1.35089481542695E-2</v>
      </c>
      <c r="N1991">
        <v>-5.0711210941040502E-2</v>
      </c>
      <c r="O1991">
        <v>-4.6972393058985998E-2</v>
      </c>
      <c r="P1991">
        <v>0.197631068984014</v>
      </c>
      <c r="Q1991">
        <v>-3.9994599461082102E-2</v>
      </c>
      <c r="R1991">
        <v>1.0606027354067999E-2</v>
      </c>
      <c r="S1991">
        <v>1.1085841542647501E-2</v>
      </c>
      <c r="T1991">
        <v>1.9583385745385599E-2</v>
      </c>
      <c r="U1991">
        <v>2.06696330846383E-2</v>
      </c>
      <c r="V1991">
        <v>84.370002999999997</v>
      </c>
      <c r="W1991">
        <v>47.720001000000003</v>
      </c>
      <c r="X1991">
        <v>-0.20815335553873801</v>
      </c>
      <c r="Y1991">
        <v>3.7133938472042301E-3</v>
      </c>
      <c r="Z1991">
        <v>1.06988378094378</v>
      </c>
      <c r="AA1991">
        <v>-0.307710695028518</v>
      </c>
      <c r="AB1991">
        <v>-0.161430432206249</v>
      </c>
      <c r="AC1991" t="s">
        <v>264</v>
      </c>
      <c r="AD1991" t="s">
        <v>321</v>
      </c>
      <c r="AE1991" t="s">
        <v>62</v>
      </c>
      <c r="AF1991" t="s">
        <v>63</v>
      </c>
      <c r="AG1991" t="s">
        <v>322</v>
      </c>
      <c r="AH1991" s="45">
        <v>36340</v>
      </c>
      <c r="AI1991">
        <v>764478</v>
      </c>
      <c r="AK1991" t="s">
        <v>323</v>
      </c>
      <c r="AL1991" t="s">
        <v>324</v>
      </c>
      <c r="AM1991" t="s">
        <v>245</v>
      </c>
    </row>
    <row r="1992" spans="1:39" x14ac:dyDescent="0.3">
      <c r="A1992" s="1">
        <v>43602</v>
      </c>
      <c r="B1992" t="s">
        <v>17</v>
      </c>
      <c r="C1992" t="s">
        <v>246</v>
      </c>
      <c r="D1992">
        <v>1500</v>
      </c>
      <c r="E1992">
        <v>19</v>
      </c>
      <c r="F1992">
        <v>68.010002</v>
      </c>
      <c r="G1992">
        <v>69.819999999999993</v>
      </c>
      <c r="H1992">
        <v>68</v>
      </c>
      <c r="I1992">
        <v>68.930000000000007</v>
      </c>
      <c r="J1992">
        <v>68.403976</v>
      </c>
      <c r="K1992">
        <v>2439200</v>
      </c>
      <c r="L1992">
        <v>2.3929999999999998</v>
      </c>
      <c r="M1992">
        <v>2.7602539568292498E-3</v>
      </c>
      <c r="N1992">
        <v>-3.4085363276877299E-2</v>
      </c>
      <c r="O1992">
        <v>-5.95573859404913E-2</v>
      </c>
      <c r="P1992">
        <v>0.14289532452721401</v>
      </c>
      <c r="Q1992">
        <v>-0.103682142591644</v>
      </c>
      <c r="R1992">
        <v>3.0551312609340599E-2</v>
      </c>
      <c r="S1992">
        <v>1.7422122912411901E-2</v>
      </c>
      <c r="T1992">
        <v>2.0966378402050099E-2</v>
      </c>
      <c r="U1992">
        <v>2.1019167682434399E-2</v>
      </c>
      <c r="V1992">
        <v>84.370002999999997</v>
      </c>
      <c r="W1992">
        <v>47.720001000000003</v>
      </c>
      <c r="X1992">
        <v>-0.20815335553873801</v>
      </c>
      <c r="Y1992">
        <v>-5.8544371529206298E-3</v>
      </c>
      <c r="Z1992">
        <v>1.10950035386349</v>
      </c>
      <c r="AA1992">
        <v>-0.61429172925601205</v>
      </c>
      <c r="AB1992">
        <v>-0.64185106882975995</v>
      </c>
      <c r="AC1992" t="s">
        <v>264</v>
      </c>
      <c r="AD1992" t="s">
        <v>321</v>
      </c>
      <c r="AE1992" t="s">
        <v>62</v>
      </c>
      <c r="AF1992" t="s">
        <v>63</v>
      </c>
      <c r="AG1992" t="s">
        <v>322</v>
      </c>
      <c r="AH1992" s="45">
        <v>36340</v>
      </c>
      <c r="AI1992">
        <v>764478</v>
      </c>
      <c r="AK1992" t="s">
        <v>323</v>
      </c>
      <c r="AL1992" t="s">
        <v>324</v>
      </c>
      <c r="AM1992" t="s">
        <v>245</v>
      </c>
    </row>
    <row r="1993" spans="1:39" x14ac:dyDescent="0.3">
      <c r="A1993" s="1">
        <v>43560</v>
      </c>
      <c r="B1993" t="s">
        <v>17</v>
      </c>
      <c r="C1993" t="s">
        <v>239</v>
      </c>
      <c r="D1993">
        <v>1600</v>
      </c>
      <c r="E1993">
        <v>20</v>
      </c>
      <c r="F1993">
        <v>74.949996999999996</v>
      </c>
      <c r="G1993">
        <v>75.150002000000001</v>
      </c>
      <c r="H1993">
        <v>74.330001999999993</v>
      </c>
      <c r="I1993">
        <v>74.769997000000004</v>
      </c>
      <c r="J1993">
        <v>74.199409000000003</v>
      </c>
      <c r="K1993">
        <v>3171600</v>
      </c>
      <c r="L1993">
        <v>2.5009999999999999</v>
      </c>
      <c r="M1993">
        <v>2.6784163825358102E-3</v>
      </c>
      <c r="N1993">
        <v>5.08921168860898E-2</v>
      </c>
      <c r="O1993">
        <v>0.112548987989045</v>
      </c>
      <c r="P1993">
        <v>0.35599683388751502</v>
      </c>
      <c r="Q1993">
        <v>6.2537632287710795E-2</v>
      </c>
      <c r="R1993">
        <v>1.3845424651510899E-2</v>
      </c>
      <c r="S1993">
        <v>1.0421661257965099E-2</v>
      </c>
      <c r="T1993">
        <v>2.09196600703263E-2</v>
      </c>
      <c r="U1993">
        <v>2.0989782835285398E-2</v>
      </c>
      <c r="V1993">
        <v>84.370002999999997</v>
      </c>
      <c r="W1993">
        <v>47.720001000000003</v>
      </c>
      <c r="X1993">
        <v>-0.20815335553873801</v>
      </c>
      <c r="Y1993">
        <v>4.62571739556182E-3</v>
      </c>
      <c r="Z1993">
        <v>1.08827409521786</v>
      </c>
      <c r="AA1993">
        <v>0.169614959804951</v>
      </c>
      <c r="AB1993">
        <v>0.146677112966487</v>
      </c>
      <c r="AC1993" t="s">
        <v>265</v>
      </c>
      <c r="AD1993" t="s">
        <v>321</v>
      </c>
      <c r="AE1993" t="s">
        <v>62</v>
      </c>
      <c r="AF1993" t="s">
        <v>63</v>
      </c>
      <c r="AG1993" t="s">
        <v>322</v>
      </c>
      <c r="AH1993" s="45">
        <v>36340</v>
      </c>
      <c r="AI1993">
        <v>764478</v>
      </c>
      <c r="AK1993" t="s">
        <v>323</v>
      </c>
      <c r="AL1993" t="s">
        <v>324</v>
      </c>
      <c r="AM1993" t="s">
        <v>245</v>
      </c>
    </row>
    <row r="1994" spans="1:39" x14ac:dyDescent="0.3">
      <c r="A1994" s="1">
        <v>43613</v>
      </c>
      <c r="B1994" t="s">
        <v>17</v>
      </c>
      <c r="C1994" t="s">
        <v>239</v>
      </c>
      <c r="D1994">
        <v>1400</v>
      </c>
      <c r="E1994">
        <v>20</v>
      </c>
      <c r="F1994">
        <v>65.680000000000007</v>
      </c>
      <c r="G1994">
        <v>66.709998999999996</v>
      </c>
      <c r="H1994">
        <v>65.370002999999997</v>
      </c>
      <c r="I1994">
        <v>65.400002000000001</v>
      </c>
      <c r="J1994">
        <v>64.900917000000007</v>
      </c>
      <c r="K1994">
        <v>3484000</v>
      </c>
      <c r="L1994">
        <v>2.2679999999999998</v>
      </c>
      <c r="M1994">
        <v>-8.2230077393989996E-3</v>
      </c>
      <c r="N1994">
        <v>-5.1262617154768202E-2</v>
      </c>
      <c r="O1994">
        <v>-0.12070096385371901</v>
      </c>
      <c r="P1994">
        <v>8.8168195640357605E-2</v>
      </c>
      <c r="Q1994">
        <v>-5.4295720844196899E-2</v>
      </c>
      <c r="R1994">
        <v>2.4451192836613799E-2</v>
      </c>
      <c r="S1994">
        <v>1.9540375800115601E-2</v>
      </c>
      <c r="T1994">
        <v>2.2048172555759801E-2</v>
      </c>
      <c r="U1994">
        <v>2.0710068155061E-2</v>
      </c>
      <c r="V1994">
        <v>84.370002999999997</v>
      </c>
      <c r="W1994">
        <v>47.720001000000003</v>
      </c>
      <c r="X1994">
        <v>-0.20815335553873801</v>
      </c>
      <c r="Y1994">
        <v>-8.4109499934704197E-3</v>
      </c>
      <c r="Z1994">
        <v>1.11995518408325</v>
      </c>
      <c r="AA1994">
        <v>-0.37622722672811298</v>
      </c>
      <c r="AB1994">
        <v>-0.564465937996524</v>
      </c>
      <c r="AC1994" t="s">
        <v>265</v>
      </c>
      <c r="AD1994" t="s">
        <v>321</v>
      </c>
      <c r="AE1994" t="s">
        <v>62</v>
      </c>
      <c r="AF1994" t="s">
        <v>63</v>
      </c>
      <c r="AG1994" t="s">
        <v>322</v>
      </c>
      <c r="AH1994" s="45">
        <v>36340</v>
      </c>
      <c r="AI1994">
        <v>764478</v>
      </c>
      <c r="AK1994" t="s">
        <v>323</v>
      </c>
      <c r="AL1994" t="s">
        <v>324</v>
      </c>
      <c r="AM1994" t="s">
        <v>245</v>
      </c>
    </row>
    <row r="1995" spans="1:39" x14ac:dyDescent="0.3">
      <c r="A1995" s="1">
        <v>43615</v>
      </c>
      <c r="B1995" t="s">
        <v>17</v>
      </c>
      <c r="C1995" t="s">
        <v>239</v>
      </c>
      <c r="D1995">
        <v>1600</v>
      </c>
      <c r="E1995">
        <v>20</v>
      </c>
      <c r="F1995">
        <v>65.239998</v>
      </c>
      <c r="G1995">
        <v>65.489998</v>
      </c>
      <c r="H1995">
        <v>64.410004000000001</v>
      </c>
      <c r="I1995">
        <v>65.010002</v>
      </c>
      <c r="J1995">
        <v>64.513892999999996</v>
      </c>
      <c r="K1995">
        <v>3604900</v>
      </c>
      <c r="L1995">
        <v>2.2269999999999999</v>
      </c>
      <c r="M1995">
        <v>7.2559438767083899E-3</v>
      </c>
      <c r="N1995">
        <v>-6.2026079598500199E-2</v>
      </c>
      <c r="O1995">
        <v>-0.121246552167453</v>
      </c>
      <c r="P1995">
        <v>-5.0099830103278002E-2</v>
      </c>
      <c r="Q1995">
        <v>-2.1157719143608901E-2</v>
      </c>
      <c r="R1995">
        <v>2.2326165837679799E-2</v>
      </c>
      <c r="S1995">
        <v>1.9509000276680202E-2</v>
      </c>
      <c r="T1995">
        <v>1.44957431381986E-2</v>
      </c>
      <c r="U1995">
        <v>2.0612252456618099E-2</v>
      </c>
      <c r="V1995">
        <v>84.370002999999997</v>
      </c>
      <c r="W1995">
        <v>47.720001000000003</v>
      </c>
      <c r="X1995">
        <v>-0.20815335553873801</v>
      </c>
      <c r="Y1995">
        <v>2.0962723552933101E-3</v>
      </c>
      <c r="Z1995">
        <v>1.1232816217805199</v>
      </c>
      <c r="AA1995">
        <v>-0.21197262989799501</v>
      </c>
      <c r="AB1995">
        <v>-0.43567407712475598</v>
      </c>
      <c r="AC1995" t="s">
        <v>265</v>
      </c>
      <c r="AD1995" t="s">
        <v>321</v>
      </c>
      <c r="AE1995" t="s">
        <v>62</v>
      </c>
      <c r="AF1995" t="s">
        <v>63</v>
      </c>
      <c r="AG1995" t="s">
        <v>322</v>
      </c>
      <c r="AH1995" s="45">
        <v>36340</v>
      </c>
      <c r="AI1995">
        <v>764478</v>
      </c>
      <c r="AK1995" t="s">
        <v>323</v>
      </c>
      <c r="AL1995" t="s">
        <v>324</v>
      </c>
      <c r="AM1995" t="s">
        <v>245</v>
      </c>
    </row>
    <row r="1996" spans="1:39" x14ac:dyDescent="0.3">
      <c r="A1996" s="1">
        <v>43628</v>
      </c>
      <c r="B1996" t="s">
        <v>17</v>
      </c>
      <c r="C1996" t="s">
        <v>239</v>
      </c>
      <c r="D1996">
        <v>2000</v>
      </c>
      <c r="E1996">
        <v>20</v>
      </c>
      <c r="F1996">
        <v>65.069999999999993</v>
      </c>
      <c r="G1996">
        <v>65.379997000000003</v>
      </c>
      <c r="H1996">
        <v>64.360000999999997</v>
      </c>
      <c r="I1996">
        <v>64.449996999999996</v>
      </c>
      <c r="J1996">
        <v>64.449996999999996</v>
      </c>
      <c r="K1996">
        <v>1555000</v>
      </c>
      <c r="L1996">
        <v>2.1269999999999998</v>
      </c>
      <c r="M1996">
        <v>-8.8051858986251206E-3</v>
      </c>
      <c r="N1996">
        <v>2.6929483066989699E-2</v>
      </c>
      <c r="O1996">
        <v>-9.3626632033464205E-2</v>
      </c>
      <c r="P1996">
        <v>-4.3947382662348398E-2</v>
      </c>
      <c r="Q1996">
        <v>-9.9185857520828799E-2</v>
      </c>
      <c r="R1996">
        <v>1.7327631882425899E-2</v>
      </c>
      <c r="S1996">
        <v>2.15326113021654E-2</v>
      </c>
      <c r="T1996">
        <v>1.5634676404697501E-2</v>
      </c>
      <c r="U1996">
        <v>2.0684091614164499E-2</v>
      </c>
      <c r="V1996">
        <v>84.370002999999997</v>
      </c>
      <c r="W1996">
        <v>47.720001000000003</v>
      </c>
      <c r="X1996">
        <v>-0.20815335553873801</v>
      </c>
      <c r="Y1996">
        <v>-2.0396578921351798E-3</v>
      </c>
      <c r="Z1996">
        <v>1.11449386129823</v>
      </c>
      <c r="AA1996">
        <v>-0.58322224067200501</v>
      </c>
      <c r="AB1996">
        <v>-0.53341912370366396</v>
      </c>
      <c r="AC1996" t="s">
        <v>265</v>
      </c>
      <c r="AD1996" t="s">
        <v>321</v>
      </c>
      <c r="AE1996" t="s">
        <v>62</v>
      </c>
      <c r="AF1996" t="s">
        <v>63</v>
      </c>
      <c r="AG1996" t="s">
        <v>322</v>
      </c>
      <c r="AH1996" s="45">
        <v>36340</v>
      </c>
      <c r="AI1996">
        <v>764478</v>
      </c>
      <c r="AK1996" t="s">
        <v>323</v>
      </c>
      <c r="AL1996" t="s">
        <v>324</v>
      </c>
      <c r="AM1996" t="s">
        <v>245</v>
      </c>
    </row>
    <row r="1997" spans="1:39" x14ac:dyDescent="0.3">
      <c r="A1997" s="1">
        <v>43640</v>
      </c>
      <c r="B1997" t="s">
        <v>17</v>
      </c>
      <c r="C1997" t="s">
        <v>239</v>
      </c>
      <c r="D1997">
        <v>2400</v>
      </c>
      <c r="E1997">
        <v>20</v>
      </c>
      <c r="F1997">
        <v>67.510002</v>
      </c>
      <c r="G1997">
        <v>67.709998999999996</v>
      </c>
      <c r="H1997">
        <v>66.819999999999993</v>
      </c>
      <c r="I1997">
        <v>67.470000999999996</v>
      </c>
      <c r="J1997">
        <v>67.470000999999996</v>
      </c>
      <c r="K1997">
        <v>1472400</v>
      </c>
      <c r="L1997">
        <v>2.0209999999999999</v>
      </c>
      <c r="M1997">
        <v>-1.03696030272652E-3</v>
      </c>
      <c r="N1997">
        <v>1.2528187911054599E-2</v>
      </c>
      <c r="O1997">
        <v>-1.7223606094080801E-2</v>
      </c>
      <c r="P1997">
        <v>-4.1785812084052798E-2</v>
      </c>
      <c r="Q1997">
        <v>-0.107087581273022</v>
      </c>
      <c r="R1997">
        <v>1.85393594227116E-2</v>
      </c>
      <c r="S1997">
        <v>1.9178528584936499E-2</v>
      </c>
      <c r="T1997">
        <v>1.6128962653712199E-2</v>
      </c>
      <c r="U1997">
        <v>2.06999873196798E-2</v>
      </c>
      <c r="V1997">
        <v>84.370002999999997</v>
      </c>
      <c r="W1997">
        <v>47.720001000000003</v>
      </c>
      <c r="X1997">
        <v>-0.20815335553873801</v>
      </c>
      <c r="Y1997">
        <v>-1.73338836506086E-3</v>
      </c>
      <c r="Z1997">
        <v>1.13546429482949</v>
      </c>
      <c r="AA1997">
        <v>-0.62166132552994002</v>
      </c>
      <c r="AB1997">
        <v>-0.52611968600744696</v>
      </c>
      <c r="AC1997" t="s">
        <v>265</v>
      </c>
      <c r="AD1997" t="s">
        <v>321</v>
      </c>
      <c r="AE1997" t="s">
        <v>62</v>
      </c>
      <c r="AF1997" t="s">
        <v>63</v>
      </c>
      <c r="AG1997" t="s">
        <v>322</v>
      </c>
      <c r="AH1997" s="45">
        <v>36340</v>
      </c>
      <c r="AI1997">
        <v>764478</v>
      </c>
      <c r="AK1997" t="s">
        <v>323</v>
      </c>
      <c r="AL1997" t="s">
        <v>324</v>
      </c>
      <c r="AM1997" t="s">
        <v>245</v>
      </c>
    </row>
    <row r="1998" spans="1:39" x14ac:dyDescent="0.3">
      <c r="A1998" s="1">
        <v>43581</v>
      </c>
      <c r="B1998" t="s">
        <v>18</v>
      </c>
      <c r="C1998" t="s">
        <v>246</v>
      </c>
      <c r="D1998">
        <v>100</v>
      </c>
      <c r="E1998">
        <v>1</v>
      </c>
      <c r="F1998">
        <v>30.17</v>
      </c>
      <c r="G1998">
        <v>30.389999</v>
      </c>
      <c r="H1998">
        <v>30.049999</v>
      </c>
      <c r="I1998">
        <v>30.35</v>
      </c>
      <c r="J1998">
        <v>30.186885999999902</v>
      </c>
      <c r="K1998">
        <v>40627500</v>
      </c>
      <c r="L1998">
        <v>2.5049999999999999</v>
      </c>
      <c r="M1998">
        <v>8.9360216506637995E-3</v>
      </c>
      <c r="N1998">
        <v>1.0599595941026999E-2</v>
      </c>
      <c r="O1998">
        <v>0.109211991141314</v>
      </c>
      <c r="P1998">
        <v>3.0790580555681998E-2</v>
      </c>
      <c r="Q1998">
        <v>2.6508704217134402E-2</v>
      </c>
      <c r="R1998">
        <v>4.0318727951712896E-3</v>
      </c>
      <c r="S1998">
        <v>1.16878682744252E-2</v>
      </c>
      <c r="T1998">
        <v>1.2928977678407101E-2</v>
      </c>
      <c r="U1998">
        <v>1.49858036236545E-2</v>
      </c>
      <c r="V1998">
        <v>31.91</v>
      </c>
      <c r="W1998">
        <v>22.66</v>
      </c>
      <c r="X1998">
        <v>-0.134218103997919</v>
      </c>
      <c r="Y1998">
        <v>4.6743503443647796E-3</v>
      </c>
      <c r="Z1998">
        <v>1.0270281814918401</v>
      </c>
      <c r="AA1998">
        <v>9.1729134115767896E-3</v>
      </c>
      <c r="AB1998">
        <v>-5.8356146186568397E-2</v>
      </c>
      <c r="AC1998" t="s">
        <v>240</v>
      </c>
      <c r="AD1998" t="s">
        <v>325</v>
      </c>
      <c r="AE1998" t="s">
        <v>60</v>
      </c>
      <c r="AF1998" t="s">
        <v>61</v>
      </c>
      <c r="AG1998" t="s">
        <v>326</v>
      </c>
      <c r="AH1998" s="45">
        <v>27941</v>
      </c>
      <c r="AI1998">
        <v>70858</v>
      </c>
      <c r="AK1998" t="s">
        <v>327</v>
      </c>
      <c r="AL1998" t="s">
        <v>328</v>
      </c>
      <c r="AM1998" t="s">
        <v>245</v>
      </c>
    </row>
    <row r="1999" spans="1:39" x14ac:dyDescent="0.3">
      <c r="A1999" s="1">
        <v>43592</v>
      </c>
      <c r="B1999" t="s">
        <v>18</v>
      </c>
      <c r="C1999" t="s">
        <v>239</v>
      </c>
      <c r="D1999">
        <v>100</v>
      </c>
      <c r="E1999">
        <v>1</v>
      </c>
      <c r="F1999">
        <v>30.16</v>
      </c>
      <c r="G1999">
        <v>30.17</v>
      </c>
      <c r="H1999">
        <v>29.629998999999899</v>
      </c>
      <c r="I1999">
        <v>29.92</v>
      </c>
      <c r="J1999">
        <v>29.759196999999901</v>
      </c>
      <c r="K1999">
        <v>58528400</v>
      </c>
      <c r="L1999">
        <v>2.448</v>
      </c>
      <c r="M1999">
        <v>-1.8215404832555401E-2</v>
      </c>
      <c r="N1999">
        <v>-2.1819018626554401E-2</v>
      </c>
      <c r="O1999">
        <v>2.6072216597429101E-2</v>
      </c>
      <c r="P1999">
        <v>4.3938984635367301E-2</v>
      </c>
      <c r="Q1999">
        <v>4.0505060109755603E-2</v>
      </c>
      <c r="R1999">
        <v>1.1383022319726099E-2</v>
      </c>
      <c r="S1999">
        <v>1.10660565382162E-2</v>
      </c>
      <c r="T1999">
        <v>1.28503205855821E-2</v>
      </c>
      <c r="U1999">
        <v>1.50430578868183E-2</v>
      </c>
      <c r="V1999">
        <v>31.91</v>
      </c>
      <c r="W1999">
        <v>22.66</v>
      </c>
      <c r="X1999">
        <v>-0.134218103997919</v>
      </c>
      <c r="Y1999">
        <v>-1.6649488130547601E-2</v>
      </c>
      <c r="Z1999">
        <v>1.03572258258568</v>
      </c>
      <c r="AA1999">
        <v>0.102123875729835</v>
      </c>
      <c r="AB1999">
        <v>0.13084571530946201</v>
      </c>
      <c r="AC1999" t="s">
        <v>240</v>
      </c>
      <c r="AD1999" t="s">
        <v>325</v>
      </c>
      <c r="AE1999" t="s">
        <v>60</v>
      </c>
      <c r="AF1999" t="s">
        <v>61</v>
      </c>
      <c r="AG1999" t="s">
        <v>326</v>
      </c>
      <c r="AH1999" s="45">
        <v>27941</v>
      </c>
      <c r="AI1999">
        <v>70858</v>
      </c>
      <c r="AK1999" t="s">
        <v>327</v>
      </c>
      <c r="AL1999" t="s">
        <v>328</v>
      </c>
      <c r="AM1999" t="s">
        <v>245</v>
      </c>
    </row>
    <row r="2000" spans="1:39" x14ac:dyDescent="0.3">
      <c r="A2000" s="1">
        <v>43620</v>
      </c>
      <c r="B2000" t="s">
        <v>18</v>
      </c>
      <c r="C2000" t="s">
        <v>239</v>
      </c>
      <c r="D2000">
        <v>100</v>
      </c>
      <c r="E2000">
        <v>1</v>
      </c>
      <c r="F2000">
        <v>27.18</v>
      </c>
      <c r="G2000">
        <v>27.950001</v>
      </c>
      <c r="H2000">
        <v>27.139999</v>
      </c>
      <c r="I2000">
        <v>27.92</v>
      </c>
      <c r="J2000">
        <v>27.769945</v>
      </c>
      <c r="K2000">
        <v>58426400</v>
      </c>
      <c r="L2000">
        <v>2.1190000000000002</v>
      </c>
      <c r="M2000">
        <v>4.5429031742218899E-2</v>
      </c>
      <c r="N2000">
        <v>7.1657066166197004E-4</v>
      </c>
      <c r="O2000">
        <v>-8.83834754017917E-2</v>
      </c>
      <c r="P2000">
        <v>-4.0707422371913403E-2</v>
      </c>
      <c r="Q2000">
        <v>-3.6163394296219502E-2</v>
      </c>
      <c r="R2000">
        <v>2.73755070586429E-2</v>
      </c>
      <c r="S2000">
        <v>1.80670809054518E-2</v>
      </c>
      <c r="T2000">
        <v>1.5718257438391701E-2</v>
      </c>
      <c r="U2000">
        <v>1.53859352253216E-2</v>
      </c>
      <c r="V2000">
        <v>31.91</v>
      </c>
      <c r="W2000">
        <v>22.66</v>
      </c>
      <c r="X2000">
        <v>-0.1342111763296</v>
      </c>
      <c r="Y2000">
        <v>2.1205927310919401E-2</v>
      </c>
      <c r="Z2000">
        <v>1.0640850859814901</v>
      </c>
      <c r="AA2000">
        <v>-0.38203965372409598</v>
      </c>
      <c r="AB2000">
        <v>-0.53682766904499801</v>
      </c>
      <c r="AC2000" t="s">
        <v>240</v>
      </c>
      <c r="AD2000" t="s">
        <v>325</v>
      </c>
      <c r="AE2000" t="s">
        <v>60</v>
      </c>
      <c r="AF2000" t="s">
        <v>61</v>
      </c>
      <c r="AG2000" t="s">
        <v>326</v>
      </c>
      <c r="AH2000" s="45">
        <v>27941</v>
      </c>
      <c r="AI2000">
        <v>70858</v>
      </c>
      <c r="AK2000" t="s">
        <v>327</v>
      </c>
      <c r="AL2000" t="s">
        <v>328</v>
      </c>
      <c r="AM2000" t="s">
        <v>245</v>
      </c>
    </row>
    <row r="2001" spans="1:39" x14ac:dyDescent="0.3">
      <c r="A2001" s="1">
        <v>43559</v>
      </c>
      <c r="B2001" t="s">
        <v>18</v>
      </c>
      <c r="C2001" t="s">
        <v>246</v>
      </c>
      <c r="D2001">
        <v>100</v>
      </c>
      <c r="E2001">
        <v>2</v>
      </c>
      <c r="F2001">
        <v>28.85</v>
      </c>
      <c r="G2001">
        <v>29.309998999999902</v>
      </c>
      <c r="H2001">
        <v>28.84</v>
      </c>
      <c r="I2001">
        <v>29.15</v>
      </c>
      <c r="J2001">
        <v>28.993335999999999</v>
      </c>
      <c r="K2001">
        <v>53712100</v>
      </c>
      <c r="L2001">
        <v>2.512</v>
      </c>
      <c r="M2001">
        <v>1.06916375612856E-2</v>
      </c>
      <c r="N2001">
        <v>6.4469928417086E-2</v>
      </c>
      <c r="O2001">
        <v>2.4042673424399998E-3</v>
      </c>
      <c r="P2001">
        <v>0.17642831512215601</v>
      </c>
      <c r="Q2001">
        <v>-5.16901536786142E-3</v>
      </c>
      <c r="R2001">
        <v>1.2766933244820399E-2</v>
      </c>
      <c r="S2001">
        <v>1.6863643939951E-2</v>
      </c>
      <c r="T2001">
        <v>1.6004046882670001E-2</v>
      </c>
      <c r="U2001">
        <v>1.5257697570411601E-2</v>
      </c>
      <c r="V2001">
        <v>31.91</v>
      </c>
      <c r="W2001">
        <v>22.66</v>
      </c>
      <c r="X2001">
        <v>-0.134218103997919</v>
      </c>
      <c r="Y2001">
        <v>2.0824655091414399E-3</v>
      </c>
      <c r="Z2001">
        <v>1.0167015431818101</v>
      </c>
      <c r="AA2001">
        <v>-0.18452120160362001</v>
      </c>
      <c r="AB2001">
        <v>-0.24902246042068801</v>
      </c>
      <c r="AC2001" t="s">
        <v>247</v>
      </c>
      <c r="AD2001" t="s">
        <v>325</v>
      </c>
      <c r="AE2001" t="s">
        <v>60</v>
      </c>
      <c r="AF2001" t="s">
        <v>61</v>
      </c>
      <c r="AG2001" t="s">
        <v>326</v>
      </c>
      <c r="AH2001" s="45">
        <v>27941</v>
      </c>
      <c r="AI2001">
        <v>70858</v>
      </c>
      <c r="AK2001" t="s">
        <v>327</v>
      </c>
      <c r="AL2001" t="s">
        <v>328</v>
      </c>
      <c r="AM2001" t="s">
        <v>245</v>
      </c>
    </row>
    <row r="2002" spans="1:39" x14ac:dyDescent="0.3">
      <c r="A2002" s="1">
        <v>43581</v>
      </c>
      <c r="B2002" t="s">
        <v>18</v>
      </c>
      <c r="C2002" t="s">
        <v>246</v>
      </c>
      <c r="D2002">
        <v>100</v>
      </c>
      <c r="E2002">
        <v>2</v>
      </c>
      <c r="F2002">
        <v>30.17</v>
      </c>
      <c r="G2002">
        <v>30.389999</v>
      </c>
      <c r="H2002">
        <v>30.049999</v>
      </c>
      <c r="I2002">
        <v>30.35</v>
      </c>
      <c r="J2002">
        <v>30.186885999999902</v>
      </c>
      <c r="K2002">
        <v>40627500</v>
      </c>
      <c r="L2002">
        <v>2.5049999999999999</v>
      </c>
      <c r="M2002">
        <v>8.9360216506637995E-3</v>
      </c>
      <c r="N2002">
        <v>1.0599595941026999E-2</v>
      </c>
      <c r="O2002">
        <v>0.109211991141314</v>
      </c>
      <c r="P2002">
        <v>3.0790580555681998E-2</v>
      </c>
      <c r="Q2002">
        <v>2.6508704217134402E-2</v>
      </c>
      <c r="R2002">
        <v>4.0318727951712896E-3</v>
      </c>
      <c r="S2002">
        <v>1.16878682744252E-2</v>
      </c>
      <c r="T2002">
        <v>1.2928977678407101E-2</v>
      </c>
      <c r="U2002">
        <v>1.49858036236545E-2</v>
      </c>
      <c r="V2002">
        <v>31.91</v>
      </c>
      <c r="W2002">
        <v>22.66</v>
      </c>
      <c r="X2002">
        <v>-0.134218103997919</v>
      </c>
      <c r="Y2002">
        <v>4.6743503443647796E-3</v>
      </c>
      <c r="Z2002">
        <v>1.0270281814918401</v>
      </c>
      <c r="AA2002">
        <v>9.1729134115767896E-3</v>
      </c>
      <c r="AB2002">
        <v>-5.8356146186568397E-2</v>
      </c>
      <c r="AC2002" t="s">
        <v>247</v>
      </c>
      <c r="AD2002" t="s">
        <v>325</v>
      </c>
      <c r="AE2002" t="s">
        <v>60</v>
      </c>
      <c r="AF2002" t="s">
        <v>61</v>
      </c>
      <c r="AG2002" t="s">
        <v>326</v>
      </c>
      <c r="AH2002" s="45">
        <v>27941</v>
      </c>
      <c r="AI2002">
        <v>70858</v>
      </c>
      <c r="AK2002" t="s">
        <v>327</v>
      </c>
      <c r="AL2002" t="s">
        <v>328</v>
      </c>
      <c r="AM2002" t="s">
        <v>245</v>
      </c>
    </row>
    <row r="2003" spans="1:39" x14ac:dyDescent="0.3">
      <c r="A2003" s="1">
        <v>43567</v>
      </c>
      <c r="B2003" t="s">
        <v>18</v>
      </c>
      <c r="C2003" t="s">
        <v>246</v>
      </c>
      <c r="D2003">
        <v>400</v>
      </c>
      <c r="E2003">
        <v>3</v>
      </c>
      <c r="F2003">
        <v>29.559998999999902</v>
      </c>
      <c r="G2003">
        <v>30.219998999999898</v>
      </c>
      <c r="H2003">
        <v>29.559998999999902</v>
      </c>
      <c r="I2003">
        <v>30.17</v>
      </c>
      <c r="J2003">
        <v>30.007853000000001</v>
      </c>
      <c r="K2003">
        <v>100192000</v>
      </c>
      <c r="L2003">
        <v>2.56</v>
      </c>
      <c r="M2003">
        <v>3.7141334771351502E-2</v>
      </c>
      <c r="N2003">
        <v>3.6797370939800997E-2</v>
      </c>
      <c r="O2003">
        <v>2.9601841235110601E-2</v>
      </c>
      <c r="P2003">
        <v>0.15269075625068301</v>
      </c>
      <c r="Q2003">
        <v>3.7808171334095101E-3</v>
      </c>
      <c r="R2003">
        <v>1.76764559514235E-2</v>
      </c>
      <c r="S2003">
        <v>1.8296356542797099E-2</v>
      </c>
      <c r="T2003">
        <v>1.5882308137553099E-2</v>
      </c>
      <c r="U2003">
        <v>1.5169472329726499E-2</v>
      </c>
      <c r="V2003">
        <v>31.91</v>
      </c>
      <c r="W2003">
        <v>22.66</v>
      </c>
      <c r="X2003">
        <v>-0.134218103997919</v>
      </c>
      <c r="Y2003">
        <v>6.5875784763498903E-3</v>
      </c>
      <c r="Z2003">
        <v>1.0102631351406699</v>
      </c>
      <c r="AA2003">
        <v>-0.134158796554876</v>
      </c>
      <c r="AB2003">
        <v>-0.20583470461959899</v>
      </c>
      <c r="AC2003" t="s">
        <v>248</v>
      </c>
      <c r="AD2003" t="s">
        <v>325</v>
      </c>
      <c r="AE2003" t="s">
        <v>60</v>
      </c>
      <c r="AF2003" t="s">
        <v>61</v>
      </c>
      <c r="AG2003" t="s">
        <v>326</v>
      </c>
      <c r="AH2003" s="45">
        <v>27941</v>
      </c>
      <c r="AI2003">
        <v>70858</v>
      </c>
      <c r="AK2003" t="s">
        <v>327</v>
      </c>
      <c r="AL2003" t="s">
        <v>328</v>
      </c>
      <c r="AM2003" t="s">
        <v>245</v>
      </c>
    </row>
    <row r="2004" spans="1:39" x14ac:dyDescent="0.3">
      <c r="A2004" s="1">
        <v>43595</v>
      </c>
      <c r="B2004" t="s">
        <v>18</v>
      </c>
      <c r="C2004" t="s">
        <v>246</v>
      </c>
      <c r="D2004">
        <v>100</v>
      </c>
      <c r="E2004">
        <v>3</v>
      </c>
      <c r="F2004">
        <v>29.459999</v>
      </c>
      <c r="G2004">
        <v>29.709999</v>
      </c>
      <c r="H2004">
        <v>29.190000999999999</v>
      </c>
      <c r="I2004">
        <v>29.58</v>
      </c>
      <c r="J2004">
        <v>29.421023999999999</v>
      </c>
      <c r="K2004">
        <v>59649900</v>
      </c>
      <c r="L2004">
        <v>2.4550000000000001</v>
      </c>
      <c r="M2004">
        <v>-4.3852212777622697E-3</v>
      </c>
      <c r="N2004">
        <v>-3.7489848349452799E-2</v>
      </c>
      <c r="O2004">
        <v>2.36029555107901E-2</v>
      </c>
      <c r="P2004">
        <v>4.9682562122228699E-2</v>
      </c>
      <c r="Q2004">
        <v>-1.8250061749694801E-2</v>
      </c>
      <c r="R2004">
        <v>6.2607595595326696E-3</v>
      </c>
      <c r="S2004">
        <v>1.09399978612454E-2</v>
      </c>
      <c r="T2004">
        <v>1.2682233774576701E-2</v>
      </c>
      <c r="U2004">
        <v>1.4929150649087199E-2</v>
      </c>
      <c r="V2004">
        <v>31.91</v>
      </c>
      <c r="W2004">
        <v>22.66</v>
      </c>
      <c r="X2004">
        <v>-0.134218103997919</v>
      </c>
      <c r="Y2004">
        <v>3.7133938472042301E-3</v>
      </c>
      <c r="Z2004">
        <v>1.02685080076297</v>
      </c>
      <c r="AA2004">
        <v>-0.27422181209429902</v>
      </c>
      <c r="AB2004">
        <v>-2.8221036716171398E-3</v>
      </c>
      <c r="AC2004" t="s">
        <v>248</v>
      </c>
      <c r="AD2004" t="s">
        <v>325</v>
      </c>
      <c r="AE2004" t="s">
        <v>60</v>
      </c>
      <c r="AF2004" t="s">
        <v>61</v>
      </c>
      <c r="AG2004" t="s">
        <v>326</v>
      </c>
      <c r="AH2004" s="45">
        <v>27941</v>
      </c>
      <c r="AI2004">
        <v>70858</v>
      </c>
      <c r="AK2004" t="s">
        <v>327</v>
      </c>
      <c r="AL2004" t="s">
        <v>328</v>
      </c>
      <c r="AM2004" t="s">
        <v>245</v>
      </c>
    </row>
    <row r="2005" spans="1:39" x14ac:dyDescent="0.3">
      <c r="A2005" s="1">
        <v>43599</v>
      </c>
      <c r="B2005" t="s">
        <v>18</v>
      </c>
      <c r="C2005" t="s">
        <v>239</v>
      </c>
      <c r="D2005">
        <v>1200</v>
      </c>
      <c r="E2005">
        <v>3</v>
      </c>
      <c r="F2005">
        <v>28.360001</v>
      </c>
      <c r="G2005">
        <v>28.99</v>
      </c>
      <c r="H2005">
        <v>28.209999</v>
      </c>
      <c r="I2005">
        <v>28.620000999999998</v>
      </c>
      <c r="J2005">
        <v>28.466184999999999</v>
      </c>
      <c r="K2005">
        <v>52216100</v>
      </c>
      <c r="L2005">
        <v>2.419</v>
      </c>
      <c r="M2005">
        <v>1.3012335176198601E-2</v>
      </c>
      <c r="N2005">
        <v>-4.4421335465418203E-2</v>
      </c>
      <c r="O2005">
        <v>-1.5600887693998399E-2</v>
      </c>
      <c r="P2005">
        <v>2.6496996712260198E-3</v>
      </c>
      <c r="Q2005">
        <v>-5.7731976827524997E-2</v>
      </c>
      <c r="R2005">
        <v>2.19980466562818E-2</v>
      </c>
      <c r="S2005">
        <v>1.50788604487147E-2</v>
      </c>
      <c r="T2005">
        <v>1.40177106975353E-2</v>
      </c>
      <c r="U2005">
        <v>1.52254297290288E-2</v>
      </c>
      <c r="V2005">
        <v>31.91</v>
      </c>
      <c r="W2005">
        <v>22.66</v>
      </c>
      <c r="X2005">
        <v>-0.1342111763296</v>
      </c>
      <c r="Y2005">
        <v>7.98398755130913E-3</v>
      </c>
      <c r="Z2005">
        <v>1.0522915240431101</v>
      </c>
      <c r="AA2005">
        <v>-0.52619720500930101</v>
      </c>
      <c r="AB2005">
        <v>-0.29610341734371398</v>
      </c>
      <c r="AC2005" t="s">
        <v>248</v>
      </c>
      <c r="AD2005" t="s">
        <v>325</v>
      </c>
      <c r="AE2005" t="s">
        <v>60</v>
      </c>
      <c r="AF2005" t="s">
        <v>61</v>
      </c>
      <c r="AG2005" t="s">
        <v>326</v>
      </c>
      <c r="AH2005" s="45">
        <v>27941</v>
      </c>
      <c r="AI2005">
        <v>70858</v>
      </c>
      <c r="AK2005" t="s">
        <v>327</v>
      </c>
      <c r="AL2005" t="s">
        <v>328</v>
      </c>
      <c r="AM2005" t="s">
        <v>245</v>
      </c>
    </row>
    <row r="2006" spans="1:39" x14ac:dyDescent="0.3">
      <c r="A2006" s="1">
        <v>43601</v>
      </c>
      <c r="B2006" t="s">
        <v>18</v>
      </c>
      <c r="C2006" t="s">
        <v>239</v>
      </c>
      <c r="D2006">
        <v>1000</v>
      </c>
      <c r="E2006">
        <v>3</v>
      </c>
      <c r="F2006">
        <v>28.459999</v>
      </c>
      <c r="G2006">
        <v>28.83</v>
      </c>
      <c r="H2006">
        <v>28.43</v>
      </c>
      <c r="I2006">
        <v>28.59</v>
      </c>
      <c r="J2006">
        <v>28.436346</v>
      </c>
      <c r="K2006">
        <v>42791500</v>
      </c>
      <c r="L2006">
        <v>2.4049999999999998</v>
      </c>
      <c r="M2006">
        <v>1.0548596818301399E-2</v>
      </c>
      <c r="N2006">
        <v>-3.8426626431589297E-2</v>
      </c>
      <c r="O2006">
        <v>-4.2792701473628798E-2</v>
      </c>
      <c r="P2006">
        <v>1.21126191812479E-2</v>
      </c>
      <c r="Q2006">
        <v>-6.8436433323984594E-2</v>
      </c>
      <c r="R2006">
        <v>2.3745834407474201E-2</v>
      </c>
      <c r="S2006">
        <v>1.2813626238292601E-2</v>
      </c>
      <c r="T2006">
        <v>1.4089721279839099E-2</v>
      </c>
      <c r="U2006">
        <v>1.5250078904523999E-2</v>
      </c>
      <c r="V2006">
        <v>31.91</v>
      </c>
      <c r="W2006">
        <v>22.66</v>
      </c>
      <c r="X2006">
        <v>-0.1342111763296</v>
      </c>
      <c r="Y2006">
        <v>8.8559569696340101E-3</v>
      </c>
      <c r="Z2006">
        <v>1.0518591197065701</v>
      </c>
      <c r="AA2006">
        <v>-0.59592810497718296</v>
      </c>
      <c r="AB2006">
        <v>-0.52771088604628702</v>
      </c>
      <c r="AC2006" t="s">
        <v>248</v>
      </c>
      <c r="AD2006" t="s">
        <v>325</v>
      </c>
      <c r="AE2006" t="s">
        <v>60</v>
      </c>
      <c r="AF2006" t="s">
        <v>61</v>
      </c>
      <c r="AG2006" t="s">
        <v>326</v>
      </c>
      <c r="AH2006" s="45">
        <v>27941</v>
      </c>
      <c r="AI2006">
        <v>70858</v>
      </c>
      <c r="AK2006" t="s">
        <v>327</v>
      </c>
      <c r="AL2006" t="s">
        <v>328</v>
      </c>
      <c r="AM2006" t="s">
        <v>245</v>
      </c>
    </row>
    <row r="2007" spans="1:39" x14ac:dyDescent="0.3">
      <c r="A2007" s="1">
        <v>43622</v>
      </c>
      <c r="B2007" t="s">
        <v>18</v>
      </c>
      <c r="C2007" t="s">
        <v>239</v>
      </c>
      <c r="D2007">
        <v>200</v>
      </c>
      <c r="E2007">
        <v>3</v>
      </c>
      <c r="F2007">
        <v>27.76</v>
      </c>
      <c r="G2007">
        <v>28.040001</v>
      </c>
      <c r="H2007">
        <v>27.540001</v>
      </c>
      <c r="I2007">
        <v>27.879998999999899</v>
      </c>
      <c r="J2007">
        <v>27.879998999999899</v>
      </c>
      <c r="K2007">
        <v>38633600</v>
      </c>
      <c r="L2007">
        <v>2.1240000000000001</v>
      </c>
      <c r="M2007">
        <v>4.3134143857129501E-3</v>
      </c>
      <c r="N2007">
        <v>3.1553189351083102E-2</v>
      </c>
      <c r="O2007">
        <v>-8.3444081882213E-2</v>
      </c>
      <c r="P2007">
        <v>-1.8358425830308101E-2</v>
      </c>
      <c r="Q2007">
        <v>-2.26388208830774E-2</v>
      </c>
      <c r="R2007">
        <v>2.4116824687623401E-2</v>
      </c>
      <c r="S2007">
        <v>1.7999316236145601E-2</v>
      </c>
      <c r="T2007">
        <v>1.5650833067256301E-2</v>
      </c>
      <c r="U2007">
        <v>1.53769106981907E-2</v>
      </c>
      <c r="V2007">
        <v>31.91</v>
      </c>
      <c r="W2007">
        <v>22.66</v>
      </c>
      <c r="X2007">
        <v>-0.1342111763296</v>
      </c>
      <c r="Y2007">
        <v>6.1168407152111899E-3</v>
      </c>
      <c r="Z2007">
        <v>1.0616827002856899</v>
      </c>
      <c r="AA2007">
        <v>-0.29460298816297198</v>
      </c>
      <c r="AB2007">
        <v>-0.47114315523848299</v>
      </c>
      <c r="AC2007" t="s">
        <v>248</v>
      </c>
      <c r="AD2007" t="s">
        <v>325</v>
      </c>
      <c r="AE2007" t="s">
        <v>60</v>
      </c>
      <c r="AF2007" t="s">
        <v>61</v>
      </c>
      <c r="AG2007" t="s">
        <v>326</v>
      </c>
      <c r="AH2007" s="45">
        <v>27941</v>
      </c>
      <c r="AI2007">
        <v>70858</v>
      </c>
      <c r="AK2007" t="s">
        <v>327</v>
      </c>
      <c r="AL2007" t="s">
        <v>328</v>
      </c>
      <c r="AM2007" t="s">
        <v>245</v>
      </c>
    </row>
    <row r="2008" spans="1:39" x14ac:dyDescent="0.3">
      <c r="A2008" s="1">
        <v>43628</v>
      </c>
      <c r="B2008" t="s">
        <v>18</v>
      </c>
      <c r="C2008" t="s">
        <v>239</v>
      </c>
      <c r="D2008">
        <v>700</v>
      </c>
      <c r="E2008">
        <v>3</v>
      </c>
      <c r="F2008">
        <v>28.200001</v>
      </c>
      <c r="G2008">
        <v>28.27</v>
      </c>
      <c r="H2008">
        <v>27.860001</v>
      </c>
      <c r="I2008">
        <v>27.950001</v>
      </c>
      <c r="J2008">
        <v>27.950001</v>
      </c>
      <c r="K2008">
        <v>33528900</v>
      </c>
      <c r="L2008">
        <v>2.1269999999999998</v>
      </c>
      <c r="M2008">
        <v>-1.03221772457584E-2</v>
      </c>
      <c r="N2008">
        <v>6.8210997406790101E-3</v>
      </c>
      <c r="O2008">
        <v>-5.1292285442533697E-2</v>
      </c>
      <c r="P2008">
        <v>-4.1440037459512503E-2</v>
      </c>
      <c r="Q2008">
        <v>-5.1901188272847003E-2</v>
      </c>
      <c r="R2008">
        <v>1.31266399379466E-2</v>
      </c>
      <c r="S2008">
        <v>1.86496482302674E-2</v>
      </c>
      <c r="T2008">
        <v>1.5855529522782501E-2</v>
      </c>
      <c r="U2008">
        <v>1.53368493235022E-2</v>
      </c>
      <c r="V2008">
        <v>31.91</v>
      </c>
      <c r="W2008">
        <v>22.66</v>
      </c>
      <c r="X2008">
        <v>-0.1342111763296</v>
      </c>
      <c r="Y2008">
        <v>-2.0396578921351798E-3</v>
      </c>
      <c r="Z2008">
        <v>1.0476625892766001</v>
      </c>
      <c r="AA2008">
        <v>-0.49974503742709703</v>
      </c>
      <c r="AB2008">
        <v>-0.45506219148787402</v>
      </c>
      <c r="AC2008" t="s">
        <v>248</v>
      </c>
      <c r="AD2008" t="s">
        <v>325</v>
      </c>
      <c r="AE2008" t="s">
        <v>60</v>
      </c>
      <c r="AF2008" t="s">
        <v>61</v>
      </c>
      <c r="AG2008" t="s">
        <v>326</v>
      </c>
      <c r="AH2008" s="45">
        <v>27941</v>
      </c>
      <c r="AI2008">
        <v>70858</v>
      </c>
      <c r="AK2008" t="s">
        <v>327</v>
      </c>
      <c r="AL2008" t="s">
        <v>328</v>
      </c>
      <c r="AM2008" t="s">
        <v>245</v>
      </c>
    </row>
    <row r="2009" spans="1:39" x14ac:dyDescent="0.3">
      <c r="A2009" s="1">
        <v>43640</v>
      </c>
      <c r="B2009" t="s">
        <v>18</v>
      </c>
      <c r="C2009" t="s">
        <v>239</v>
      </c>
      <c r="D2009">
        <v>500</v>
      </c>
      <c r="E2009">
        <v>3</v>
      </c>
      <c r="F2009">
        <v>28.08</v>
      </c>
      <c r="G2009">
        <v>28.379998999999899</v>
      </c>
      <c r="H2009">
        <v>27.889999</v>
      </c>
      <c r="I2009">
        <v>27.98</v>
      </c>
      <c r="J2009">
        <v>27.98</v>
      </c>
      <c r="K2009">
        <v>40046400</v>
      </c>
      <c r="L2009">
        <v>2.0209999999999999</v>
      </c>
      <c r="M2009">
        <v>-4.9911332670061603E-3</v>
      </c>
      <c r="N2009">
        <v>1.78858928024984E-3</v>
      </c>
      <c r="O2009">
        <v>-1.2674237800937E-2</v>
      </c>
      <c r="P2009">
        <v>4.6985555071796997E-2</v>
      </c>
      <c r="Q2009">
        <v>-2.48793487585789E-2</v>
      </c>
      <c r="R2009">
        <v>1.38050107221787E-2</v>
      </c>
      <c r="S2009">
        <v>1.61531555533991E-2</v>
      </c>
      <c r="T2009">
        <v>1.42915821555163E-2</v>
      </c>
      <c r="U2009">
        <v>1.5406408735598801E-2</v>
      </c>
      <c r="V2009">
        <v>31.91</v>
      </c>
      <c r="W2009">
        <v>22.66</v>
      </c>
      <c r="X2009">
        <v>-0.1342111763296</v>
      </c>
      <c r="Y2009">
        <v>-1.73338836506086E-3</v>
      </c>
      <c r="Z2009">
        <v>1.0518381475195799</v>
      </c>
      <c r="AA2009">
        <v>-0.31571201555822298</v>
      </c>
      <c r="AB2009">
        <v>-0.24620474090811501</v>
      </c>
      <c r="AC2009" t="s">
        <v>248</v>
      </c>
      <c r="AD2009" t="s">
        <v>325</v>
      </c>
      <c r="AE2009" t="s">
        <v>60</v>
      </c>
      <c r="AF2009" t="s">
        <v>61</v>
      </c>
      <c r="AG2009" t="s">
        <v>326</v>
      </c>
      <c r="AH2009" s="45">
        <v>27941</v>
      </c>
      <c r="AI2009">
        <v>70858</v>
      </c>
      <c r="AK2009" t="s">
        <v>327</v>
      </c>
      <c r="AL2009" t="s">
        <v>328</v>
      </c>
      <c r="AM2009" t="s">
        <v>245</v>
      </c>
    </row>
    <row r="2010" spans="1:39" x14ac:dyDescent="0.3">
      <c r="A2010" s="1">
        <v>43565</v>
      </c>
      <c r="B2010" t="s">
        <v>18</v>
      </c>
      <c r="C2010" t="s">
        <v>239</v>
      </c>
      <c r="D2010">
        <v>1100</v>
      </c>
      <c r="E2010">
        <v>4</v>
      </c>
      <c r="F2010">
        <v>28.9</v>
      </c>
      <c r="G2010">
        <v>29.15</v>
      </c>
      <c r="H2010">
        <v>28.75</v>
      </c>
      <c r="I2010">
        <v>29.07</v>
      </c>
      <c r="J2010">
        <v>28.913765000000001</v>
      </c>
      <c r="K2010">
        <v>42669700</v>
      </c>
      <c r="L2010">
        <v>2.4769999999999999</v>
      </c>
      <c r="M2010">
        <v>6.2112139915279198E-3</v>
      </c>
      <c r="N2010">
        <v>7.9434063872948994E-3</v>
      </c>
      <c r="O2010">
        <v>4.4819821576002998E-3</v>
      </c>
      <c r="P2010">
        <v>0.125976364320981</v>
      </c>
      <c r="Q2010">
        <v>-2.77985608982372E-2</v>
      </c>
      <c r="R2010">
        <v>7.8840187597790795E-3</v>
      </c>
      <c r="S2010">
        <v>1.6667396685565099E-2</v>
      </c>
      <c r="T2010">
        <v>1.5300105945023301E-2</v>
      </c>
      <c r="U2010">
        <v>1.51169039834695E-2</v>
      </c>
      <c r="V2010">
        <v>31.91</v>
      </c>
      <c r="W2010">
        <v>22.66</v>
      </c>
      <c r="X2010">
        <v>-0.134218103997919</v>
      </c>
      <c r="Y2010">
        <v>3.47183783585567E-3</v>
      </c>
      <c r="Z2010">
        <v>1.01104647261572</v>
      </c>
      <c r="AA2010">
        <v>-0.32184971795624401</v>
      </c>
      <c r="AB2010">
        <v>-0.232236632495431</v>
      </c>
      <c r="AC2010" t="s">
        <v>249</v>
      </c>
      <c r="AD2010" t="s">
        <v>325</v>
      </c>
      <c r="AE2010" t="s">
        <v>60</v>
      </c>
      <c r="AF2010" t="s">
        <v>61</v>
      </c>
      <c r="AG2010" t="s">
        <v>326</v>
      </c>
      <c r="AH2010" s="45">
        <v>27941</v>
      </c>
      <c r="AI2010">
        <v>70858</v>
      </c>
      <c r="AK2010" t="s">
        <v>327</v>
      </c>
      <c r="AL2010" t="s">
        <v>328</v>
      </c>
      <c r="AM2010" t="s">
        <v>245</v>
      </c>
    </row>
    <row r="2011" spans="1:39" x14ac:dyDescent="0.3">
      <c r="A2011" s="1">
        <v>43585</v>
      </c>
      <c r="B2011" t="s">
        <v>18</v>
      </c>
      <c r="C2011" t="s">
        <v>246</v>
      </c>
      <c r="D2011">
        <v>100</v>
      </c>
      <c r="E2011">
        <v>4</v>
      </c>
      <c r="F2011">
        <v>30.799999</v>
      </c>
      <c r="G2011">
        <v>30.879998999999899</v>
      </c>
      <c r="H2011">
        <v>30.41</v>
      </c>
      <c r="I2011">
        <v>30.58</v>
      </c>
      <c r="J2011">
        <v>30.415648999999998</v>
      </c>
      <c r="K2011">
        <v>47764200</v>
      </c>
      <c r="L2011">
        <v>2.5089999999999999</v>
      </c>
      <c r="M2011">
        <v>-6.1940590015705597E-3</v>
      </c>
      <c r="N2011">
        <v>1.6818202658578901E-2</v>
      </c>
      <c r="O2011">
        <v>0.112361163641069</v>
      </c>
      <c r="P2011">
        <v>4.4784214003884097E-2</v>
      </c>
      <c r="Q2011">
        <v>3.3726714818491502E-2</v>
      </c>
      <c r="R2011">
        <v>8.0201942483447801E-3</v>
      </c>
      <c r="S2011">
        <v>1.17481282721661E-2</v>
      </c>
      <c r="T2011">
        <v>1.30169233889045E-2</v>
      </c>
      <c r="U2011">
        <v>1.5014099149750699E-2</v>
      </c>
      <c r="V2011">
        <v>31.91</v>
      </c>
      <c r="W2011">
        <v>22.66</v>
      </c>
      <c r="X2011">
        <v>-0.134218103997919</v>
      </c>
      <c r="Y2011">
        <v>9.5096475723260604E-4</v>
      </c>
      <c r="Z2011">
        <v>1.0328974831455799</v>
      </c>
      <c r="AA2011">
        <v>5.4526611148338101E-2</v>
      </c>
      <c r="AB2011">
        <v>3.0508642431303699E-3</v>
      </c>
      <c r="AC2011" t="s">
        <v>249</v>
      </c>
      <c r="AD2011" t="s">
        <v>325</v>
      </c>
      <c r="AE2011" t="s">
        <v>60</v>
      </c>
      <c r="AF2011" t="s">
        <v>61</v>
      </c>
      <c r="AG2011" t="s">
        <v>326</v>
      </c>
      <c r="AH2011" s="45">
        <v>27941</v>
      </c>
      <c r="AI2011">
        <v>70858</v>
      </c>
      <c r="AK2011" t="s">
        <v>327</v>
      </c>
      <c r="AL2011" t="s">
        <v>328</v>
      </c>
      <c r="AM2011" t="s">
        <v>245</v>
      </c>
    </row>
    <row r="2012" spans="1:39" x14ac:dyDescent="0.3">
      <c r="A2012" s="1">
        <v>43602</v>
      </c>
      <c r="B2012" t="s">
        <v>18</v>
      </c>
      <c r="C2012" t="s">
        <v>239</v>
      </c>
      <c r="D2012">
        <v>100</v>
      </c>
      <c r="E2012">
        <v>4</v>
      </c>
      <c r="F2012">
        <v>28.25</v>
      </c>
      <c r="G2012">
        <v>28.639999</v>
      </c>
      <c r="H2012">
        <v>28.219998999999898</v>
      </c>
      <c r="I2012">
        <v>28.4</v>
      </c>
      <c r="J2012">
        <v>28.2473659999999</v>
      </c>
      <c r="K2012">
        <v>43772500</v>
      </c>
      <c r="L2012">
        <v>2.3929999999999998</v>
      </c>
      <c r="M2012">
        <v>-6.6679013606128204E-3</v>
      </c>
      <c r="N2012">
        <v>-4.0709306514439901E-2</v>
      </c>
      <c r="O2012">
        <v>-5.0800220689665901E-2</v>
      </c>
      <c r="P2012">
        <v>-1.9600147525819699E-2</v>
      </c>
      <c r="Q2012">
        <v>-6.9966227654019997E-2</v>
      </c>
      <c r="R2012">
        <v>2.36883987752123E-2</v>
      </c>
      <c r="S2012">
        <v>1.2829597327161499E-2</v>
      </c>
      <c r="T2012">
        <v>1.3749898423678001E-2</v>
      </c>
      <c r="U2012">
        <v>1.5252328165426401E-2</v>
      </c>
      <c r="V2012">
        <v>31.91</v>
      </c>
      <c r="W2012">
        <v>22.66</v>
      </c>
      <c r="X2012">
        <v>-0.1342111763296</v>
      </c>
      <c r="Y2012">
        <v>-5.8544371529206298E-3</v>
      </c>
      <c r="Z2012">
        <v>1.0533520698785199</v>
      </c>
      <c r="AA2012">
        <v>-0.60602125411437802</v>
      </c>
      <c r="AB2012">
        <v>-0.59407077445030299</v>
      </c>
      <c r="AC2012" t="s">
        <v>249</v>
      </c>
      <c r="AD2012" t="s">
        <v>325</v>
      </c>
      <c r="AE2012" t="s">
        <v>60</v>
      </c>
      <c r="AF2012" t="s">
        <v>61</v>
      </c>
      <c r="AG2012" t="s">
        <v>326</v>
      </c>
      <c r="AH2012" s="45">
        <v>27941</v>
      </c>
      <c r="AI2012">
        <v>70858</v>
      </c>
      <c r="AK2012" t="s">
        <v>327</v>
      </c>
      <c r="AL2012" t="s">
        <v>328</v>
      </c>
      <c r="AM2012" t="s">
        <v>245</v>
      </c>
    </row>
    <row r="2013" spans="1:39" x14ac:dyDescent="0.3">
      <c r="A2013" s="1">
        <v>43605</v>
      </c>
      <c r="B2013" t="s">
        <v>18</v>
      </c>
      <c r="C2013" t="s">
        <v>239</v>
      </c>
      <c r="D2013">
        <v>100</v>
      </c>
      <c r="E2013">
        <v>4</v>
      </c>
      <c r="F2013">
        <v>28.4</v>
      </c>
      <c r="G2013">
        <v>28.52</v>
      </c>
      <c r="H2013">
        <v>28.24</v>
      </c>
      <c r="I2013">
        <v>28.4</v>
      </c>
      <c r="J2013">
        <v>28.2473659999999</v>
      </c>
      <c r="K2013">
        <v>41717600</v>
      </c>
      <c r="L2013">
        <v>2.4159999999999999</v>
      </c>
      <c r="M2013">
        <v>0</v>
      </c>
      <c r="N2013">
        <v>5.2956578750194098E-3</v>
      </c>
      <c r="O2013">
        <v>-5.58077814130227E-2</v>
      </c>
      <c r="P2013">
        <v>-2.0286875163180899E-2</v>
      </c>
      <c r="Q2013">
        <v>-6.18847093212E-2</v>
      </c>
      <c r="R2013">
        <v>1.06529916756983E-2</v>
      </c>
      <c r="S2013">
        <v>1.2737699062312501E-2</v>
      </c>
      <c r="T2013">
        <v>1.37493668077769E-2</v>
      </c>
      <c r="U2013">
        <v>1.5244348386275501E-2</v>
      </c>
      <c r="V2013">
        <v>31.91</v>
      </c>
      <c r="W2013">
        <v>22.66</v>
      </c>
      <c r="X2013">
        <v>-0.1342111763296</v>
      </c>
      <c r="Y2013">
        <v>-6.7722580366252503E-3</v>
      </c>
      <c r="Z2013">
        <v>1.05074945446608</v>
      </c>
      <c r="AA2013">
        <v>-0.55752922178444497</v>
      </c>
      <c r="AB2013">
        <v>-0.58522759477279296</v>
      </c>
      <c r="AC2013" t="s">
        <v>249</v>
      </c>
      <c r="AD2013" t="s">
        <v>325</v>
      </c>
      <c r="AE2013" t="s">
        <v>60</v>
      </c>
      <c r="AF2013" t="s">
        <v>61</v>
      </c>
      <c r="AG2013" t="s">
        <v>326</v>
      </c>
      <c r="AH2013" s="45">
        <v>27941</v>
      </c>
      <c r="AI2013">
        <v>70858</v>
      </c>
      <c r="AK2013" t="s">
        <v>327</v>
      </c>
      <c r="AL2013" t="s">
        <v>328</v>
      </c>
      <c r="AM2013" t="s">
        <v>245</v>
      </c>
    </row>
    <row r="2014" spans="1:39" x14ac:dyDescent="0.3">
      <c r="A2014" s="1">
        <v>43613</v>
      </c>
      <c r="B2014" t="s">
        <v>18</v>
      </c>
      <c r="C2014" t="s">
        <v>239</v>
      </c>
      <c r="D2014">
        <v>300</v>
      </c>
      <c r="E2014">
        <v>4</v>
      </c>
      <c r="F2014">
        <v>28.049999</v>
      </c>
      <c r="G2014">
        <v>28.25</v>
      </c>
      <c r="H2014">
        <v>27.879998999999899</v>
      </c>
      <c r="I2014">
        <v>27.9</v>
      </c>
      <c r="J2014">
        <v>27.750053000000001</v>
      </c>
      <c r="K2014">
        <v>44273400</v>
      </c>
      <c r="L2014">
        <v>2.2679999999999998</v>
      </c>
      <c r="M2014">
        <v>-9.9858477712260005E-3</v>
      </c>
      <c r="N2014">
        <v>-1.7762464206847101E-2</v>
      </c>
      <c r="O2014">
        <v>-7.5233819910233105E-2</v>
      </c>
      <c r="P2014">
        <v>-4.35269733565955E-2</v>
      </c>
      <c r="Q2014">
        <v>-5.9980844058056003E-2</v>
      </c>
      <c r="R2014">
        <v>1.6492627411398699E-2</v>
      </c>
      <c r="S2014">
        <v>1.4532401938272601E-2</v>
      </c>
      <c r="T2014">
        <v>1.42814446162475E-2</v>
      </c>
      <c r="U2014">
        <v>1.5288875637709301E-2</v>
      </c>
      <c r="V2014">
        <v>31.91</v>
      </c>
      <c r="W2014">
        <v>22.66</v>
      </c>
      <c r="X2014">
        <v>-0.1342111763296</v>
      </c>
      <c r="Y2014">
        <v>-8.4109499934704197E-3</v>
      </c>
      <c r="Z2014">
        <v>1.0611320201421699</v>
      </c>
      <c r="AA2014">
        <v>-0.54360450089059797</v>
      </c>
      <c r="AB2014">
        <v>-0.53118175509277199</v>
      </c>
      <c r="AC2014" t="s">
        <v>249</v>
      </c>
      <c r="AD2014" t="s">
        <v>325</v>
      </c>
      <c r="AE2014" t="s">
        <v>60</v>
      </c>
      <c r="AF2014" t="s">
        <v>61</v>
      </c>
      <c r="AG2014" t="s">
        <v>326</v>
      </c>
      <c r="AH2014" s="45">
        <v>27941</v>
      </c>
      <c r="AI2014">
        <v>70858</v>
      </c>
      <c r="AK2014" t="s">
        <v>327</v>
      </c>
      <c r="AL2014" t="s">
        <v>328</v>
      </c>
      <c r="AM2014" t="s">
        <v>245</v>
      </c>
    </row>
    <row r="2015" spans="1:39" x14ac:dyDescent="0.3">
      <c r="A2015" s="1">
        <v>43614</v>
      </c>
      <c r="B2015" t="s">
        <v>18</v>
      </c>
      <c r="C2015" t="s">
        <v>246</v>
      </c>
      <c r="D2015">
        <v>1000</v>
      </c>
      <c r="E2015">
        <v>4</v>
      </c>
      <c r="F2015">
        <v>27.530000999999999</v>
      </c>
      <c r="G2015">
        <v>27.85</v>
      </c>
      <c r="H2015">
        <v>27.379998999999899</v>
      </c>
      <c r="I2015">
        <v>27.75</v>
      </c>
      <c r="J2015">
        <v>27.600859</v>
      </c>
      <c r="K2015">
        <v>49818900</v>
      </c>
      <c r="L2015">
        <v>2.2360000000000002</v>
      </c>
      <c r="M2015">
        <v>-5.3908546733357496E-3</v>
      </c>
      <c r="N2015">
        <v>-3.33128593073048E-2</v>
      </c>
      <c r="O2015">
        <v>-8.9560696234232601E-2</v>
      </c>
      <c r="P2015">
        <v>-5.7078411116773801E-2</v>
      </c>
      <c r="Q2015">
        <v>-6.3715338913227698E-2</v>
      </c>
      <c r="R2015">
        <v>1.46203949676285E-2</v>
      </c>
      <c r="S2015">
        <v>1.42710094118232E-2</v>
      </c>
      <c r="T2015">
        <v>1.42479906335841E-2</v>
      </c>
      <c r="U2015">
        <v>1.5292065484804201E-2</v>
      </c>
      <c r="V2015">
        <v>31.91</v>
      </c>
      <c r="W2015">
        <v>22.66</v>
      </c>
      <c r="X2015">
        <v>-0.1342111763296</v>
      </c>
      <c r="Y2015">
        <v>-6.9359101493404697E-3</v>
      </c>
      <c r="Z2015">
        <v>1.06055651192863</v>
      </c>
      <c r="AA2015">
        <v>-0.56753321842583904</v>
      </c>
      <c r="AB2015">
        <v>-0.56929317527572199</v>
      </c>
      <c r="AC2015" t="s">
        <v>249</v>
      </c>
      <c r="AD2015" t="s">
        <v>325</v>
      </c>
      <c r="AE2015" t="s">
        <v>60</v>
      </c>
      <c r="AF2015" t="s">
        <v>61</v>
      </c>
      <c r="AG2015" t="s">
        <v>326</v>
      </c>
      <c r="AH2015" s="45">
        <v>27941</v>
      </c>
      <c r="AI2015">
        <v>70858</v>
      </c>
      <c r="AK2015" t="s">
        <v>327</v>
      </c>
      <c r="AL2015" t="s">
        <v>328</v>
      </c>
      <c r="AM2015" t="s">
        <v>245</v>
      </c>
    </row>
    <row r="2016" spans="1:39" x14ac:dyDescent="0.3">
      <c r="A2016" s="1">
        <v>43570</v>
      </c>
      <c r="B2016" t="s">
        <v>18</v>
      </c>
      <c r="C2016" t="s">
        <v>246</v>
      </c>
      <c r="D2016">
        <v>400</v>
      </c>
      <c r="E2016">
        <v>5</v>
      </c>
      <c r="F2016">
        <v>30.1</v>
      </c>
      <c r="G2016">
        <v>30.139999</v>
      </c>
      <c r="H2016">
        <v>29.66</v>
      </c>
      <c r="I2016">
        <v>29.84</v>
      </c>
      <c r="J2016">
        <v>29.679625999999999</v>
      </c>
      <c r="K2016">
        <v>57438800</v>
      </c>
      <c r="L2016">
        <v>2.5529999999999999</v>
      </c>
      <c r="M2016">
        <v>-1.0998296932287601E-2</v>
      </c>
      <c r="N2016">
        <v>2.27089876904292E-2</v>
      </c>
      <c r="O2016">
        <v>1.28163744113074E-2</v>
      </c>
      <c r="P2016">
        <v>0.12871521429364499</v>
      </c>
      <c r="Q2016">
        <v>2.09068146091205E-2</v>
      </c>
      <c r="R2016">
        <v>1.95506519022106E-2</v>
      </c>
      <c r="S2016">
        <v>1.8451642317074801E-2</v>
      </c>
      <c r="T2016">
        <v>1.5912565943076901E-2</v>
      </c>
      <c r="U2016">
        <v>1.50810089279837E-2</v>
      </c>
      <c r="V2016">
        <v>31.91</v>
      </c>
      <c r="W2016">
        <v>22.66</v>
      </c>
      <c r="X2016">
        <v>-0.134218103997919</v>
      </c>
      <c r="Y2016">
        <v>-6.2956724975841202E-4</v>
      </c>
      <c r="Z2016">
        <v>1.0071316767772001</v>
      </c>
      <c r="AA2016">
        <v>-2.8496103665767498E-2</v>
      </c>
      <c r="AB2016">
        <v>-0.18555766119469999</v>
      </c>
      <c r="AC2016" t="s">
        <v>250</v>
      </c>
      <c r="AD2016" t="s">
        <v>325</v>
      </c>
      <c r="AE2016" t="s">
        <v>60</v>
      </c>
      <c r="AF2016" t="s">
        <v>61</v>
      </c>
      <c r="AG2016" t="s">
        <v>326</v>
      </c>
      <c r="AH2016" s="45">
        <v>27941</v>
      </c>
      <c r="AI2016">
        <v>70858</v>
      </c>
      <c r="AK2016" t="s">
        <v>327</v>
      </c>
      <c r="AL2016" t="s">
        <v>328</v>
      </c>
      <c r="AM2016" t="s">
        <v>245</v>
      </c>
    </row>
    <row r="2017" spans="1:39" x14ac:dyDescent="0.3">
      <c r="A2017" s="1">
        <v>43571</v>
      </c>
      <c r="B2017" t="s">
        <v>18</v>
      </c>
      <c r="C2017" t="s">
        <v>246</v>
      </c>
      <c r="D2017">
        <v>1200</v>
      </c>
      <c r="E2017">
        <v>5</v>
      </c>
      <c r="F2017">
        <v>29.299999</v>
      </c>
      <c r="G2017">
        <v>30.049999</v>
      </c>
      <c r="H2017">
        <v>29</v>
      </c>
      <c r="I2017">
        <v>29.879998999999899</v>
      </c>
      <c r="J2017">
        <v>29.719411999999998</v>
      </c>
      <c r="K2017">
        <v>105168400</v>
      </c>
      <c r="L2017">
        <v>2.5920000000000001</v>
      </c>
      <c r="M2017">
        <v>1.3396178554242299E-3</v>
      </c>
      <c r="N2017">
        <v>3.3693869686016203E-2</v>
      </c>
      <c r="O2017">
        <v>1.96018500754533E-2</v>
      </c>
      <c r="P2017">
        <v>0.12325216861388801</v>
      </c>
      <c r="Q2017">
        <v>1.7893403793143099E-2</v>
      </c>
      <c r="R2017">
        <v>1.8122911385673301E-2</v>
      </c>
      <c r="S2017">
        <v>1.84027218752939E-2</v>
      </c>
      <c r="T2017">
        <v>1.5901091716682199E-2</v>
      </c>
      <c r="U2017">
        <v>1.50788041643016E-2</v>
      </c>
      <c r="V2017">
        <v>31.91</v>
      </c>
      <c r="W2017">
        <v>22.66</v>
      </c>
      <c r="X2017">
        <v>-0.134218103997919</v>
      </c>
      <c r="Y2017">
        <v>5.0922850790659495E-4</v>
      </c>
      <c r="Z2017">
        <v>1.00834444024684</v>
      </c>
      <c r="AA2017">
        <v>-4.9624012660774701E-2</v>
      </c>
      <c r="AB2017">
        <v>-0.14806692184092701</v>
      </c>
      <c r="AC2017" t="s">
        <v>250</v>
      </c>
      <c r="AD2017" t="s">
        <v>325</v>
      </c>
      <c r="AE2017" t="s">
        <v>60</v>
      </c>
      <c r="AF2017" t="s">
        <v>61</v>
      </c>
      <c r="AG2017" t="s">
        <v>326</v>
      </c>
      <c r="AH2017" s="45">
        <v>27941</v>
      </c>
      <c r="AI2017">
        <v>70858</v>
      </c>
      <c r="AK2017" t="s">
        <v>327</v>
      </c>
      <c r="AL2017" t="s">
        <v>328</v>
      </c>
      <c r="AM2017" t="s">
        <v>245</v>
      </c>
    </row>
    <row r="2018" spans="1:39" x14ac:dyDescent="0.3">
      <c r="A2018" s="1">
        <v>43594</v>
      </c>
      <c r="B2018" t="s">
        <v>18</v>
      </c>
      <c r="C2018" t="s">
        <v>239</v>
      </c>
      <c r="D2018">
        <v>400</v>
      </c>
      <c r="E2018">
        <v>5</v>
      </c>
      <c r="F2018">
        <v>29.42</v>
      </c>
      <c r="G2018">
        <v>29.780000999999999</v>
      </c>
      <c r="H2018">
        <v>29.280000999999999</v>
      </c>
      <c r="I2018">
        <v>29.709999</v>
      </c>
      <c r="J2018">
        <v>29.550325000000001</v>
      </c>
      <c r="K2018">
        <v>44173500</v>
      </c>
      <c r="L2018">
        <v>2.4569999999999999</v>
      </c>
      <c r="M2018">
        <v>-3.02469394144919E-3</v>
      </c>
      <c r="N2018">
        <v>-2.62430540644043E-2</v>
      </c>
      <c r="O2018">
        <v>1.83429126483898E-2</v>
      </c>
      <c r="P2018">
        <v>5.5836803838203199E-2</v>
      </c>
      <c r="Q2018">
        <v>1.2187710895679301E-2</v>
      </c>
      <c r="R2018">
        <v>9.0553523959043293E-3</v>
      </c>
      <c r="S2018">
        <v>1.1120946622600301E-2</v>
      </c>
      <c r="T2018">
        <v>1.2665429695445801E-2</v>
      </c>
      <c r="U2018">
        <v>1.50169892927292E-2</v>
      </c>
      <c r="V2018">
        <v>31.91</v>
      </c>
      <c r="W2018">
        <v>22.66</v>
      </c>
      <c r="X2018">
        <v>-0.134218103997919</v>
      </c>
      <c r="Y2018">
        <v>-3.0259986019249502E-3</v>
      </c>
      <c r="Z2018">
        <v>1.03496517632204</v>
      </c>
      <c r="AA2018">
        <v>-7.9176249734079204E-2</v>
      </c>
      <c r="AB2018">
        <v>9.2364582518905197E-2</v>
      </c>
      <c r="AC2018" t="s">
        <v>250</v>
      </c>
      <c r="AD2018" t="s">
        <v>325</v>
      </c>
      <c r="AE2018" t="s">
        <v>60</v>
      </c>
      <c r="AF2018" t="s">
        <v>61</v>
      </c>
      <c r="AG2018" t="s">
        <v>326</v>
      </c>
      <c r="AH2018" s="45">
        <v>27941</v>
      </c>
      <c r="AI2018">
        <v>70858</v>
      </c>
      <c r="AK2018" t="s">
        <v>327</v>
      </c>
      <c r="AL2018" t="s">
        <v>328</v>
      </c>
      <c r="AM2018" t="s">
        <v>245</v>
      </c>
    </row>
    <row r="2019" spans="1:39" x14ac:dyDescent="0.3">
      <c r="A2019" s="1">
        <v>43602</v>
      </c>
      <c r="B2019" t="s">
        <v>18</v>
      </c>
      <c r="C2019" t="s">
        <v>246</v>
      </c>
      <c r="D2019">
        <v>100</v>
      </c>
      <c r="E2019">
        <v>5</v>
      </c>
      <c r="F2019">
        <v>28.25</v>
      </c>
      <c r="G2019">
        <v>28.639999</v>
      </c>
      <c r="H2019">
        <v>28.219998999999898</v>
      </c>
      <c r="I2019">
        <v>28.4</v>
      </c>
      <c r="J2019">
        <v>28.2473659999999</v>
      </c>
      <c r="K2019">
        <v>43772500</v>
      </c>
      <c r="L2019">
        <v>2.3929999999999998</v>
      </c>
      <c r="M2019">
        <v>-6.6679013606128204E-3</v>
      </c>
      <c r="N2019">
        <v>-4.0709306514439901E-2</v>
      </c>
      <c r="O2019">
        <v>-5.0800220689665901E-2</v>
      </c>
      <c r="P2019">
        <v>-1.9600147525819699E-2</v>
      </c>
      <c r="Q2019">
        <v>-6.9966227654019997E-2</v>
      </c>
      <c r="R2019">
        <v>2.36883987752123E-2</v>
      </c>
      <c r="S2019">
        <v>1.2829597327161499E-2</v>
      </c>
      <c r="T2019">
        <v>1.3749898423678001E-2</v>
      </c>
      <c r="U2019">
        <v>1.5252328165426401E-2</v>
      </c>
      <c r="V2019">
        <v>31.91</v>
      </c>
      <c r="W2019">
        <v>22.66</v>
      </c>
      <c r="X2019">
        <v>-0.1342111763296</v>
      </c>
      <c r="Y2019">
        <v>-5.8544371529206298E-3</v>
      </c>
      <c r="Z2019">
        <v>1.0533520698785199</v>
      </c>
      <c r="AA2019">
        <v>-0.60602125411437802</v>
      </c>
      <c r="AB2019">
        <v>-0.59407077445030299</v>
      </c>
      <c r="AC2019" t="s">
        <v>250</v>
      </c>
      <c r="AD2019" t="s">
        <v>325</v>
      </c>
      <c r="AE2019" t="s">
        <v>60</v>
      </c>
      <c r="AF2019" t="s">
        <v>61</v>
      </c>
      <c r="AG2019" t="s">
        <v>326</v>
      </c>
      <c r="AH2019" s="45">
        <v>27941</v>
      </c>
      <c r="AI2019">
        <v>70858</v>
      </c>
      <c r="AK2019" t="s">
        <v>327</v>
      </c>
      <c r="AL2019" t="s">
        <v>328</v>
      </c>
      <c r="AM2019" t="s">
        <v>245</v>
      </c>
    </row>
    <row r="2020" spans="1:39" x14ac:dyDescent="0.3">
      <c r="A2020" s="1">
        <v>43606</v>
      </c>
      <c r="B2020" t="s">
        <v>18</v>
      </c>
      <c r="C2020" t="s">
        <v>246</v>
      </c>
      <c r="D2020">
        <v>300</v>
      </c>
      <c r="E2020">
        <v>5</v>
      </c>
      <c r="F2020">
        <v>28.57</v>
      </c>
      <c r="G2020">
        <v>28.75</v>
      </c>
      <c r="H2020">
        <v>28.450001</v>
      </c>
      <c r="I2020">
        <v>28.690000999999999</v>
      </c>
      <c r="J2020">
        <v>28.535809</v>
      </c>
      <c r="K2020">
        <v>39258700</v>
      </c>
      <c r="L2020">
        <v>2.4260000000000002</v>
      </c>
      <c r="M2020">
        <v>1.01595404271219E-2</v>
      </c>
      <c r="N2020">
        <v>2.4428631259425801E-3</v>
      </c>
      <c r="O2020">
        <v>-4.5648240985900701E-2</v>
      </c>
      <c r="P2020">
        <v>-1.9693601812640699E-2</v>
      </c>
      <c r="Q2020">
        <v>-3.3712595778411798E-2</v>
      </c>
      <c r="R2020">
        <v>9.9027218977664495E-3</v>
      </c>
      <c r="S2020">
        <v>1.3015186923174099E-2</v>
      </c>
      <c r="T2020">
        <v>1.3756449939216601E-2</v>
      </c>
      <c r="U2020">
        <v>1.5216810304223701E-2</v>
      </c>
      <c r="V2020">
        <v>31.91</v>
      </c>
      <c r="W2020">
        <v>22.66</v>
      </c>
      <c r="X2020">
        <v>-0.1342111763296</v>
      </c>
      <c r="Y2020">
        <v>8.4599491109458805E-3</v>
      </c>
      <c r="Z2020">
        <v>1.04952192927217</v>
      </c>
      <c r="AA2020">
        <v>-0.376976117511092</v>
      </c>
      <c r="AB2020">
        <v>-0.55538337727315101</v>
      </c>
      <c r="AC2020" t="s">
        <v>250</v>
      </c>
      <c r="AD2020" t="s">
        <v>325</v>
      </c>
      <c r="AE2020" t="s">
        <v>60</v>
      </c>
      <c r="AF2020" t="s">
        <v>61</v>
      </c>
      <c r="AG2020" t="s">
        <v>326</v>
      </c>
      <c r="AH2020" s="45">
        <v>27941</v>
      </c>
      <c r="AI2020">
        <v>70858</v>
      </c>
      <c r="AK2020" t="s">
        <v>327</v>
      </c>
      <c r="AL2020" t="s">
        <v>328</v>
      </c>
      <c r="AM2020" t="s">
        <v>245</v>
      </c>
    </row>
    <row r="2021" spans="1:39" x14ac:dyDescent="0.3">
      <c r="A2021" s="1">
        <v>43572</v>
      </c>
      <c r="B2021" t="s">
        <v>18</v>
      </c>
      <c r="C2021" t="s">
        <v>246</v>
      </c>
      <c r="D2021">
        <v>500</v>
      </c>
      <c r="E2021">
        <v>6</v>
      </c>
      <c r="F2021">
        <v>29.83</v>
      </c>
      <c r="G2021">
        <v>30.120000999999998</v>
      </c>
      <c r="H2021">
        <v>29.459999</v>
      </c>
      <c r="I2021">
        <v>30.030000999999999</v>
      </c>
      <c r="J2021">
        <v>29.868607000000001</v>
      </c>
      <c r="K2021">
        <v>94831600</v>
      </c>
      <c r="L2021">
        <v>2.5920000000000001</v>
      </c>
      <c r="M2021">
        <v>5.0075607233567802E-3</v>
      </c>
      <c r="N2021">
        <v>3.2490216417844997E-2</v>
      </c>
      <c r="O2021">
        <v>7.0175936425703701E-3</v>
      </c>
      <c r="P2021">
        <v>5.9141287689222298E-2</v>
      </c>
      <c r="Q2021">
        <v>1.92324934214195E-2</v>
      </c>
      <c r="R2021">
        <v>1.81396574652706E-2</v>
      </c>
      <c r="S2021">
        <v>1.8051109827945298E-2</v>
      </c>
      <c r="T2021">
        <v>1.33861379893544E-2</v>
      </c>
      <c r="U2021">
        <v>1.50803128559575E-2</v>
      </c>
      <c r="V2021">
        <v>31.91</v>
      </c>
      <c r="W2021">
        <v>22.66</v>
      </c>
      <c r="X2021">
        <v>-0.134218103997919</v>
      </c>
      <c r="Y2021">
        <v>-2.2764010197428601E-3</v>
      </c>
      <c r="Z2021">
        <v>1.0105973758467599</v>
      </c>
      <c r="AA2021">
        <v>-4.1451875886529599E-2</v>
      </c>
      <c r="AB2021">
        <v>-9.1987353426984095E-2</v>
      </c>
      <c r="AC2021" t="s">
        <v>251</v>
      </c>
      <c r="AD2021" t="s">
        <v>325</v>
      </c>
      <c r="AE2021" t="s">
        <v>60</v>
      </c>
      <c r="AF2021" t="s">
        <v>61</v>
      </c>
      <c r="AG2021" t="s">
        <v>326</v>
      </c>
      <c r="AH2021" s="45">
        <v>27941</v>
      </c>
      <c r="AI2021">
        <v>70858</v>
      </c>
      <c r="AK2021" t="s">
        <v>327</v>
      </c>
      <c r="AL2021" t="s">
        <v>328</v>
      </c>
      <c r="AM2021" t="s">
        <v>245</v>
      </c>
    </row>
    <row r="2022" spans="1:39" x14ac:dyDescent="0.3">
      <c r="A2022" s="1">
        <v>43578</v>
      </c>
      <c r="B2022" t="s">
        <v>18</v>
      </c>
      <c r="C2022" t="s">
        <v>239</v>
      </c>
      <c r="D2022">
        <v>200</v>
      </c>
      <c r="E2022">
        <v>6</v>
      </c>
      <c r="F2022">
        <v>29.99</v>
      </c>
      <c r="G2022">
        <v>30.209999</v>
      </c>
      <c r="H2022">
        <v>29.92</v>
      </c>
      <c r="I2022">
        <v>30.07</v>
      </c>
      <c r="J2022">
        <v>29.908390000000001</v>
      </c>
      <c r="K2022">
        <v>41889700</v>
      </c>
      <c r="L2022">
        <v>2.57</v>
      </c>
      <c r="M2022">
        <v>6.6531892876329796E-4</v>
      </c>
      <c r="N2022">
        <v>7.6782259003312899E-3</v>
      </c>
      <c r="O2022">
        <v>6.4915445170194E-2</v>
      </c>
      <c r="P2022">
        <v>3.8225984979892103E-2</v>
      </c>
      <c r="Q2022">
        <v>1.3266692529039101E-2</v>
      </c>
      <c r="R2022">
        <v>1.9978146417610199E-3</v>
      </c>
      <c r="S2022">
        <v>1.56726157630739E-2</v>
      </c>
      <c r="T2022">
        <v>1.30905589882427E-2</v>
      </c>
      <c r="U2022">
        <v>1.49779077477088E-2</v>
      </c>
      <c r="V2022">
        <v>31.91</v>
      </c>
      <c r="W2022">
        <v>22.66</v>
      </c>
      <c r="X2022">
        <v>-0.134218103997919</v>
      </c>
      <c r="Y2022">
        <v>8.8023511954049196E-3</v>
      </c>
      <c r="Z2022">
        <v>1.02003104700167</v>
      </c>
      <c r="AA2022">
        <v>-7.7669017404956894E-2</v>
      </c>
      <c r="AB2022">
        <v>-3.3657286221951299E-2</v>
      </c>
      <c r="AC2022" t="s">
        <v>251</v>
      </c>
      <c r="AD2022" t="s">
        <v>325</v>
      </c>
      <c r="AE2022" t="s">
        <v>60</v>
      </c>
      <c r="AF2022" t="s">
        <v>61</v>
      </c>
      <c r="AG2022" t="s">
        <v>326</v>
      </c>
      <c r="AH2022" s="45">
        <v>27941</v>
      </c>
      <c r="AI2022">
        <v>70858</v>
      </c>
      <c r="AK2022" t="s">
        <v>327</v>
      </c>
      <c r="AL2022" t="s">
        <v>328</v>
      </c>
      <c r="AM2022" t="s">
        <v>245</v>
      </c>
    </row>
    <row r="2023" spans="1:39" x14ac:dyDescent="0.3">
      <c r="A2023" s="1">
        <v>43593</v>
      </c>
      <c r="B2023" t="s">
        <v>18</v>
      </c>
      <c r="C2023" t="s">
        <v>246</v>
      </c>
      <c r="D2023">
        <v>400</v>
      </c>
      <c r="E2023">
        <v>6</v>
      </c>
      <c r="F2023">
        <v>29.73</v>
      </c>
      <c r="G2023">
        <v>30.110001</v>
      </c>
      <c r="H2023">
        <v>29.67</v>
      </c>
      <c r="I2023">
        <v>29.799999</v>
      </c>
      <c r="J2023">
        <v>29.639840999999901</v>
      </c>
      <c r="K2023">
        <v>39903400</v>
      </c>
      <c r="L2023">
        <v>2.4820000000000002</v>
      </c>
      <c r="M2023">
        <v>-4.0187910329462896E-3</v>
      </c>
      <c r="N2023">
        <v>-1.5318356481065601E-2</v>
      </c>
      <c r="O2023">
        <v>2.4457692906923002E-2</v>
      </c>
      <c r="P2023">
        <v>4.1658998715098802E-2</v>
      </c>
      <c r="Q2023">
        <v>2.49489676717379E-2</v>
      </c>
      <c r="R2023">
        <v>1.08635638768743E-2</v>
      </c>
      <c r="S2023">
        <v>1.1096306107988001E-2</v>
      </c>
      <c r="T2023">
        <v>1.28604989607672E-2</v>
      </c>
      <c r="U2023">
        <v>1.5028097602659E-2</v>
      </c>
      <c r="V2023">
        <v>31.91</v>
      </c>
      <c r="W2023">
        <v>22.66</v>
      </c>
      <c r="X2023">
        <v>-0.134218103997919</v>
      </c>
      <c r="Y2023">
        <v>-1.60671540560346E-3</v>
      </c>
      <c r="Z2023">
        <v>1.0347597892739699</v>
      </c>
      <c r="AA2023">
        <v>8.2330029120164505E-4</v>
      </c>
      <c r="AB2023">
        <v>0.123726931336663</v>
      </c>
      <c r="AC2023" t="s">
        <v>251</v>
      </c>
      <c r="AD2023" t="s">
        <v>325</v>
      </c>
      <c r="AE2023" t="s">
        <v>60</v>
      </c>
      <c r="AF2023" t="s">
        <v>61</v>
      </c>
      <c r="AG2023" t="s">
        <v>326</v>
      </c>
      <c r="AH2023" s="45">
        <v>27941</v>
      </c>
      <c r="AI2023">
        <v>70858</v>
      </c>
      <c r="AK2023" t="s">
        <v>327</v>
      </c>
      <c r="AL2023" t="s">
        <v>328</v>
      </c>
      <c r="AM2023" t="s">
        <v>245</v>
      </c>
    </row>
    <row r="2024" spans="1:39" x14ac:dyDescent="0.3">
      <c r="A2024" s="1">
        <v>43600</v>
      </c>
      <c r="B2024" t="s">
        <v>18</v>
      </c>
      <c r="C2024" t="s">
        <v>246</v>
      </c>
      <c r="D2024">
        <v>900</v>
      </c>
      <c r="E2024">
        <v>6</v>
      </c>
      <c r="F2024">
        <v>28.1</v>
      </c>
      <c r="G2024">
        <v>28.49</v>
      </c>
      <c r="H2024">
        <v>28.01</v>
      </c>
      <c r="I2024">
        <v>28.290001</v>
      </c>
      <c r="J2024">
        <v>28.137958999999999</v>
      </c>
      <c r="K2024">
        <v>51973200</v>
      </c>
      <c r="L2024">
        <v>2.379</v>
      </c>
      <c r="M2024">
        <v>-1.1597372758867901E-2</v>
      </c>
      <c r="N2024">
        <v>-5.1999917191339902E-2</v>
      </c>
      <c r="O2024">
        <v>-6.4339595224217797E-2</v>
      </c>
      <c r="P2024">
        <v>-9.2961400504871297E-3</v>
      </c>
      <c r="Q2024">
        <v>-7.5776795982325201E-2</v>
      </c>
      <c r="R2024">
        <v>2.1839513110612399E-2</v>
      </c>
      <c r="S2024">
        <v>1.26354248379123E-2</v>
      </c>
      <c r="T2024">
        <v>1.4094086250855099E-2</v>
      </c>
      <c r="U2024">
        <v>1.52363335305187E-2</v>
      </c>
      <c r="V2024">
        <v>31.91</v>
      </c>
      <c r="W2024">
        <v>22.66</v>
      </c>
      <c r="X2024">
        <v>-0.1342111763296</v>
      </c>
      <c r="Y2024">
        <v>5.8219943882337104E-3</v>
      </c>
      <c r="Z2024">
        <v>1.0478253701034801</v>
      </c>
      <c r="AA2024">
        <v>-0.64046218797855803</v>
      </c>
      <c r="AB2024">
        <v>-0.42436051499766603</v>
      </c>
      <c r="AC2024" t="s">
        <v>251</v>
      </c>
      <c r="AD2024" t="s">
        <v>325</v>
      </c>
      <c r="AE2024" t="s">
        <v>60</v>
      </c>
      <c r="AF2024" t="s">
        <v>61</v>
      </c>
      <c r="AG2024" t="s">
        <v>326</v>
      </c>
      <c r="AH2024" s="45">
        <v>27941</v>
      </c>
      <c r="AI2024">
        <v>70858</v>
      </c>
      <c r="AK2024" t="s">
        <v>327</v>
      </c>
      <c r="AL2024" t="s">
        <v>328</v>
      </c>
      <c r="AM2024" t="s">
        <v>245</v>
      </c>
    </row>
    <row r="2025" spans="1:39" x14ac:dyDescent="0.3">
      <c r="A2025" s="1">
        <v>43601</v>
      </c>
      <c r="B2025" t="s">
        <v>18</v>
      </c>
      <c r="C2025" t="s">
        <v>239</v>
      </c>
      <c r="D2025">
        <v>700</v>
      </c>
      <c r="E2025">
        <v>6</v>
      </c>
      <c r="F2025">
        <v>28.459999</v>
      </c>
      <c r="G2025">
        <v>28.83</v>
      </c>
      <c r="H2025">
        <v>28.43</v>
      </c>
      <c r="I2025">
        <v>28.59</v>
      </c>
      <c r="J2025">
        <v>28.436346</v>
      </c>
      <c r="K2025">
        <v>42791500</v>
      </c>
      <c r="L2025">
        <v>2.4049999999999998</v>
      </c>
      <c r="M2025">
        <v>1.0548596818301399E-2</v>
      </c>
      <c r="N2025">
        <v>-3.8426626431589297E-2</v>
      </c>
      <c r="O2025">
        <v>-4.2792701473628798E-2</v>
      </c>
      <c r="P2025">
        <v>1.21126191812479E-2</v>
      </c>
      <c r="Q2025">
        <v>-6.8436433323984594E-2</v>
      </c>
      <c r="R2025">
        <v>2.3745834407474201E-2</v>
      </c>
      <c r="S2025">
        <v>1.2813626238292601E-2</v>
      </c>
      <c r="T2025">
        <v>1.4089721279839099E-2</v>
      </c>
      <c r="U2025">
        <v>1.5250078904523999E-2</v>
      </c>
      <c r="V2025">
        <v>31.91</v>
      </c>
      <c r="W2025">
        <v>22.66</v>
      </c>
      <c r="X2025">
        <v>-0.1342111763296</v>
      </c>
      <c r="Y2025">
        <v>8.8559569696340101E-3</v>
      </c>
      <c r="Z2025">
        <v>1.0518591197065701</v>
      </c>
      <c r="AA2025">
        <v>-0.59592810497718296</v>
      </c>
      <c r="AB2025">
        <v>-0.52771088604628702</v>
      </c>
      <c r="AC2025" t="s">
        <v>251</v>
      </c>
      <c r="AD2025" t="s">
        <v>325</v>
      </c>
      <c r="AE2025" t="s">
        <v>60</v>
      </c>
      <c r="AF2025" t="s">
        <v>61</v>
      </c>
      <c r="AG2025" t="s">
        <v>326</v>
      </c>
      <c r="AH2025" s="45">
        <v>27941</v>
      </c>
      <c r="AI2025">
        <v>70858</v>
      </c>
      <c r="AK2025" t="s">
        <v>327</v>
      </c>
      <c r="AL2025" t="s">
        <v>328</v>
      </c>
      <c r="AM2025" t="s">
        <v>245</v>
      </c>
    </row>
    <row r="2026" spans="1:39" x14ac:dyDescent="0.3">
      <c r="A2026" s="1">
        <v>43607</v>
      </c>
      <c r="B2026" t="s">
        <v>18</v>
      </c>
      <c r="C2026" t="s">
        <v>239</v>
      </c>
      <c r="D2026">
        <v>400</v>
      </c>
      <c r="E2026">
        <v>6</v>
      </c>
      <c r="F2026">
        <v>28.51</v>
      </c>
      <c r="G2026">
        <v>28.629998999999899</v>
      </c>
      <c r="H2026">
        <v>28.35</v>
      </c>
      <c r="I2026">
        <v>28.49</v>
      </c>
      <c r="J2026">
        <v>28.336881999999999</v>
      </c>
      <c r="K2026">
        <v>29177600</v>
      </c>
      <c r="L2026">
        <v>2.3929999999999998</v>
      </c>
      <c r="M2026">
        <v>-6.9955476962264901E-3</v>
      </c>
      <c r="N2026">
        <v>7.0446881885840697E-3</v>
      </c>
      <c r="O2026">
        <v>-5.3309517074914201E-2</v>
      </c>
      <c r="P2026">
        <v>-2.2600516418852998E-2</v>
      </c>
      <c r="Q2026">
        <v>-5.0246161534570802E-2</v>
      </c>
      <c r="R2026">
        <v>8.6307911907832005E-3</v>
      </c>
      <c r="S2026">
        <v>1.3040833972656899E-2</v>
      </c>
      <c r="T2026">
        <v>1.3774183412695901E-2</v>
      </c>
      <c r="U2026">
        <v>1.5210584971751E-2</v>
      </c>
      <c r="V2026">
        <v>31.91</v>
      </c>
      <c r="W2026">
        <v>22.66</v>
      </c>
      <c r="X2026">
        <v>-0.1342111763296</v>
      </c>
      <c r="Y2026">
        <v>-2.8283920525026501E-3</v>
      </c>
      <c r="Z2026">
        <v>1.0493215965346401</v>
      </c>
      <c r="AA2026">
        <v>-0.48389566730384898</v>
      </c>
      <c r="AB2026">
        <v>-0.52407007313820897</v>
      </c>
      <c r="AC2026" t="s">
        <v>251</v>
      </c>
      <c r="AD2026" t="s">
        <v>325</v>
      </c>
      <c r="AE2026" t="s">
        <v>60</v>
      </c>
      <c r="AF2026" t="s">
        <v>61</v>
      </c>
      <c r="AG2026" t="s">
        <v>326</v>
      </c>
      <c r="AH2026" s="45">
        <v>27941</v>
      </c>
      <c r="AI2026">
        <v>70858</v>
      </c>
      <c r="AK2026" t="s">
        <v>327</v>
      </c>
      <c r="AL2026" t="s">
        <v>328</v>
      </c>
      <c r="AM2026" t="s">
        <v>245</v>
      </c>
    </row>
    <row r="2027" spans="1:39" x14ac:dyDescent="0.3">
      <c r="A2027" s="1">
        <v>43621</v>
      </c>
      <c r="B2027" t="s">
        <v>18</v>
      </c>
      <c r="C2027" t="s">
        <v>239</v>
      </c>
      <c r="D2027">
        <v>400</v>
      </c>
      <c r="E2027">
        <v>6</v>
      </c>
      <c r="F2027">
        <v>27.84</v>
      </c>
      <c r="G2027">
        <v>28.01</v>
      </c>
      <c r="H2027">
        <v>27.459999</v>
      </c>
      <c r="I2027">
        <v>27.91</v>
      </c>
      <c r="J2027">
        <v>27.76</v>
      </c>
      <c r="K2027">
        <v>44874400</v>
      </c>
      <c r="L2027">
        <v>2.1230000000000002</v>
      </c>
      <c r="M2027">
        <v>-3.5818512358781198E-4</v>
      </c>
      <c r="N2027">
        <v>5.7492402114099903E-3</v>
      </c>
      <c r="O2027">
        <v>-9.5603233532665699E-2</v>
      </c>
      <c r="P2027">
        <v>-3.2778237276655797E-2</v>
      </c>
      <c r="Q2027">
        <v>-3.6521579419807298E-2</v>
      </c>
      <c r="R2027">
        <v>2.7213197494257699E-2</v>
      </c>
      <c r="S2027">
        <v>1.7925076481041999E-2</v>
      </c>
      <c r="T2027">
        <v>1.5687801378818301E-2</v>
      </c>
      <c r="U2027">
        <v>1.53859384600724E-2</v>
      </c>
      <c r="V2027">
        <v>31.91</v>
      </c>
      <c r="W2027">
        <v>22.66</v>
      </c>
      <c r="X2027">
        <v>-0.1342111763296</v>
      </c>
      <c r="Y2027">
        <v>8.1287266899663802E-3</v>
      </c>
      <c r="Z2027">
        <v>1.0619280937793001</v>
      </c>
      <c r="AA2027">
        <v>-0.38621779503986198</v>
      </c>
      <c r="AB2027">
        <v>-0.50056458436780304</v>
      </c>
      <c r="AC2027" t="s">
        <v>251</v>
      </c>
      <c r="AD2027" t="s">
        <v>325</v>
      </c>
      <c r="AE2027" t="s">
        <v>60</v>
      </c>
      <c r="AF2027" t="s">
        <v>61</v>
      </c>
      <c r="AG2027" t="s">
        <v>326</v>
      </c>
      <c r="AH2027" s="45">
        <v>27941</v>
      </c>
      <c r="AI2027">
        <v>70858</v>
      </c>
      <c r="AK2027" t="s">
        <v>327</v>
      </c>
      <c r="AL2027" t="s">
        <v>328</v>
      </c>
      <c r="AM2027" t="s">
        <v>245</v>
      </c>
    </row>
    <row r="2028" spans="1:39" x14ac:dyDescent="0.3">
      <c r="A2028" s="1">
        <v>43635</v>
      </c>
      <c r="B2028" t="s">
        <v>18</v>
      </c>
      <c r="C2028" t="s">
        <v>239</v>
      </c>
      <c r="D2028">
        <v>400</v>
      </c>
      <c r="E2028">
        <v>6</v>
      </c>
      <c r="F2028">
        <v>28.700001</v>
      </c>
      <c r="G2028">
        <v>28.969998999999898</v>
      </c>
      <c r="H2028">
        <v>28.299999</v>
      </c>
      <c r="I2028">
        <v>28.32</v>
      </c>
      <c r="J2028">
        <v>28.32</v>
      </c>
      <c r="K2028">
        <v>61953500</v>
      </c>
      <c r="L2028">
        <v>2.0289999999999999</v>
      </c>
      <c r="M2028">
        <v>-1.05375402433862E-2</v>
      </c>
      <c r="N2028">
        <v>1.31510334462361E-2</v>
      </c>
      <c r="O2028">
        <v>2.5680545181423898E-3</v>
      </c>
      <c r="P2028">
        <v>-5.8471376605684104E-3</v>
      </c>
      <c r="Q2028">
        <v>-1.65494462328921E-2</v>
      </c>
      <c r="R2028">
        <v>1.32322411088338E-2</v>
      </c>
      <c r="S2028">
        <v>1.6304004433944301E-2</v>
      </c>
      <c r="T2028">
        <v>1.54198601996807E-2</v>
      </c>
      <c r="U2028">
        <v>1.54026847624397E-2</v>
      </c>
      <c r="V2028">
        <v>31.91</v>
      </c>
      <c r="W2028">
        <v>22.66</v>
      </c>
      <c r="X2028">
        <v>-0.1342111763296</v>
      </c>
      <c r="Y2028">
        <v>2.98071681438073E-3</v>
      </c>
      <c r="Z2028">
        <v>1.0532369544550499</v>
      </c>
      <c r="AA2028">
        <v>-0.25541916045199498</v>
      </c>
      <c r="AB2028">
        <v>-0.33598050656426998</v>
      </c>
      <c r="AC2028" t="s">
        <v>251</v>
      </c>
      <c r="AD2028" t="s">
        <v>325</v>
      </c>
      <c r="AE2028" t="s">
        <v>60</v>
      </c>
      <c r="AF2028" t="s">
        <v>61</v>
      </c>
      <c r="AG2028" t="s">
        <v>326</v>
      </c>
      <c r="AH2028" s="45">
        <v>27941</v>
      </c>
      <c r="AI2028">
        <v>70858</v>
      </c>
      <c r="AK2028" t="s">
        <v>327</v>
      </c>
      <c r="AL2028" t="s">
        <v>328</v>
      </c>
      <c r="AM2028" t="s">
        <v>245</v>
      </c>
    </row>
    <row r="2029" spans="1:39" x14ac:dyDescent="0.3">
      <c r="A2029" s="1">
        <v>43643</v>
      </c>
      <c r="B2029" t="s">
        <v>18</v>
      </c>
      <c r="C2029" t="s">
        <v>239</v>
      </c>
      <c r="D2029">
        <v>200</v>
      </c>
      <c r="E2029">
        <v>6</v>
      </c>
      <c r="F2029">
        <v>28.08</v>
      </c>
      <c r="G2029">
        <v>28.32</v>
      </c>
      <c r="H2029">
        <v>28.059998999999902</v>
      </c>
      <c r="I2029">
        <v>28.209999</v>
      </c>
      <c r="J2029">
        <v>28.209999</v>
      </c>
      <c r="K2029">
        <v>35575600</v>
      </c>
      <c r="L2029">
        <v>2.0049999999999999</v>
      </c>
      <c r="M2029">
        <v>1.0691442017250899E-2</v>
      </c>
      <c r="N2029">
        <v>-2.1246821400171699E-3</v>
      </c>
      <c r="O2029">
        <v>1.6438739464952098E-2</v>
      </c>
      <c r="P2029">
        <v>3.7080407506022699E-2</v>
      </c>
      <c r="Q2029">
        <v>9.2466961259660106E-3</v>
      </c>
      <c r="R2029">
        <v>8.0307472506820996E-3</v>
      </c>
      <c r="S2029">
        <v>1.49301824229427E-2</v>
      </c>
      <c r="T2029">
        <v>1.4215509844101099E-2</v>
      </c>
      <c r="U2029">
        <v>1.5378239021343601E-2</v>
      </c>
      <c r="V2029">
        <v>31.91</v>
      </c>
      <c r="W2029">
        <v>22.66</v>
      </c>
      <c r="X2029">
        <v>-0.1342111763296</v>
      </c>
      <c r="Y2029">
        <v>3.81588593721357E-3</v>
      </c>
      <c r="Z2029">
        <v>1.0504738247227301</v>
      </c>
      <c r="AA2029">
        <v>-7.6524391149993903E-2</v>
      </c>
      <c r="AB2029">
        <v>-0.22027613610704999</v>
      </c>
      <c r="AC2029" t="s">
        <v>251</v>
      </c>
      <c r="AD2029" t="s">
        <v>325</v>
      </c>
      <c r="AE2029" t="s">
        <v>60</v>
      </c>
      <c r="AF2029" t="s">
        <v>61</v>
      </c>
      <c r="AG2029" t="s">
        <v>326</v>
      </c>
      <c r="AH2029" s="45">
        <v>27941</v>
      </c>
      <c r="AI2029">
        <v>70858</v>
      </c>
      <c r="AK2029" t="s">
        <v>327</v>
      </c>
      <c r="AL2029" t="s">
        <v>328</v>
      </c>
      <c r="AM2029" t="s">
        <v>245</v>
      </c>
    </row>
    <row r="2030" spans="1:39" x14ac:dyDescent="0.3">
      <c r="A2030" s="1">
        <v>43585</v>
      </c>
      <c r="B2030" t="s">
        <v>18</v>
      </c>
      <c r="C2030" t="s">
        <v>239</v>
      </c>
      <c r="D2030">
        <v>700</v>
      </c>
      <c r="E2030">
        <v>7</v>
      </c>
      <c r="F2030">
        <v>30.799999</v>
      </c>
      <c r="G2030">
        <v>30.879998999999899</v>
      </c>
      <c r="H2030">
        <v>30.41</v>
      </c>
      <c r="I2030">
        <v>30.58</v>
      </c>
      <c r="J2030">
        <v>30.415648999999998</v>
      </c>
      <c r="K2030">
        <v>47764200</v>
      </c>
      <c r="L2030">
        <v>2.5089999999999999</v>
      </c>
      <c r="M2030">
        <v>-6.1940590015705597E-3</v>
      </c>
      <c r="N2030">
        <v>1.6818202658578901E-2</v>
      </c>
      <c r="O2030">
        <v>0.112361163641069</v>
      </c>
      <c r="P2030">
        <v>4.4784214003884097E-2</v>
      </c>
      <c r="Q2030">
        <v>3.3726714818491502E-2</v>
      </c>
      <c r="R2030">
        <v>8.0201942483447801E-3</v>
      </c>
      <c r="S2030">
        <v>1.17481282721661E-2</v>
      </c>
      <c r="T2030">
        <v>1.30169233889045E-2</v>
      </c>
      <c r="U2030">
        <v>1.5014099149750699E-2</v>
      </c>
      <c r="V2030">
        <v>31.91</v>
      </c>
      <c r="W2030">
        <v>22.66</v>
      </c>
      <c r="X2030">
        <v>-0.134218103997919</v>
      </c>
      <c r="Y2030">
        <v>9.5096475723260604E-4</v>
      </c>
      <c r="Z2030">
        <v>1.0328974831455799</v>
      </c>
      <c r="AA2030">
        <v>5.4526611148338101E-2</v>
      </c>
      <c r="AB2030">
        <v>3.0508642431303699E-3</v>
      </c>
      <c r="AC2030" t="s">
        <v>252</v>
      </c>
      <c r="AD2030" t="s">
        <v>325</v>
      </c>
      <c r="AE2030" t="s">
        <v>60</v>
      </c>
      <c r="AF2030" t="s">
        <v>61</v>
      </c>
      <c r="AG2030" t="s">
        <v>326</v>
      </c>
      <c r="AH2030" s="45">
        <v>27941</v>
      </c>
      <c r="AI2030">
        <v>70858</v>
      </c>
      <c r="AK2030" t="s">
        <v>327</v>
      </c>
      <c r="AL2030" t="s">
        <v>328</v>
      </c>
      <c r="AM2030" t="s">
        <v>245</v>
      </c>
    </row>
    <row r="2031" spans="1:39" x14ac:dyDescent="0.3">
      <c r="A2031" s="1">
        <v>43595</v>
      </c>
      <c r="B2031" t="s">
        <v>18</v>
      </c>
      <c r="C2031" t="s">
        <v>246</v>
      </c>
      <c r="D2031">
        <v>400</v>
      </c>
      <c r="E2031">
        <v>7</v>
      </c>
      <c r="F2031">
        <v>29.459999</v>
      </c>
      <c r="G2031">
        <v>29.709999</v>
      </c>
      <c r="H2031">
        <v>29.190000999999999</v>
      </c>
      <c r="I2031">
        <v>29.58</v>
      </c>
      <c r="J2031">
        <v>29.421023999999999</v>
      </c>
      <c r="K2031">
        <v>59649900</v>
      </c>
      <c r="L2031">
        <v>2.4550000000000001</v>
      </c>
      <c r="M2031">
        <v>-4.3852212777622697E-3</v>
      </c>
      <c r="N2031">
        <v>-3.7489848349452799E-2</v>
      </c>
      <c r="O2031">
        <v>2.36029555107901E-2</v>
      </c>
      <c r="P2031">
        <v>4.9682562122228699E-2</v>
      </c>
      <c r="Q2031">
        <v>-1.8250061749694801E-2</v>
      </c>
      <c r="R2031">
        <v>6.2607595595326696E-3</v>
      </c>
      <c r="S2031">
        <v>1.09399978612454E-2</v>
      </c>
      <c r="T2031">
        <v>1.2682233774576701E-2</v>
      </c>
      <c r="U2031">
        <v>1.4929150649087199E-2</v>
      </c>
      <c r="V2031">
        <v>31.91</v>
      </c>
      <c r="W2031">
        <v>22.66</v>
      </c>
      <c r="X2031">
        <v>-0.134218103997919</v>
      </c>
      <c r="Y2031">
        <v>3.7133938472042301E-3</v>
      </c>
      <c r="Z2031">
        <v>1.02685080076297</v>
      </c>
      <c r="AA2031">
        <v>-0.27422181209429902</v>
      </c>
      <c r="AB2031">
        <v>-2.8221036716171398E-3</v>
      </c>
      <c r="AC2031" t="s">
        <v>252</v>
      </c>
      <c r="AD2031" t="s">
        <v>325</v>
      </c>
      <c r="AE2031" t="s">
        <v>60</v>
      </c>
      <c r="AF2031" t="s">
        <v>61</v>
      </c>
      <c r="AG2031" t="s">
        <v>326</v>
      </c>
      <c r="AH2031" s="45">
        <v>27941</v>
      </c>
      <c r="AI2031">
        <v>70858</v>
      </c>
      <c r="AK2031" t="s">
        <v>327</v>
      </c>
      <c r="AL2031" t="s">
        <v>328</v>
      </c>
      <c r="AM2031" t="s">
        <v>245</v>
      </c>
    </row>
    <row r="2032" spans="1:39" x14ac:dyDescent="0.3">
      <c r="A2032" s="1">
        <v>43598</v>
      </c>
      <c r="B2032" t="s">
        <v>18</v>
      </c>
      <c r="C2032" t="s">
        <v>239</v>
      </c>
      <c r="D2032">
        <v>600</v>
      </c>
      <c r="E2032">
        <v>7</v>
      </c>
      <c r="F2032">
        <v>28.959999</v>
      </c>
      <c r="G2032">
        <v>29</v>
      </c>
      <c r="H2032">
        <v>28.049999</v>
      </c>
      <c r="I2032">
        <v>28.25</v>
      </c>
      <c r="J2032">
        <v>28.098172999999999</v>
      </c>
      <c r="K2032">
        <v>72547000</v>
      </c>
      <c r="L2032">
        <v>2.4049999999999998</v>
      </c>
      <c r="M2032">
        <v>-4.6004964389459203E-2</v>
      </c>
      <c r="N2032">
        <v>-7.5649075474172295E-2</v>
      </c>
      <c r="O2032">
        <v>-2.8613222870197099E-2</v>
      </c>
      <c r="P2032">
        <v>-5.5518445457967405E-4</v>
      </c>
      <c r="Q2032">
        <v>-6.9773516649487305E-2</v>
      </c>
      <c r="R2032">
        <v>1.8359131366507998E-2</v>
      </c>
      <c r="S2032">
        <v>1.4766984577975499E-2</v>
      </c>
      <c r="T2032">
        <v>1.39756337488069E-2</v>
      </c>
      <c r="U2032">
        <v>1.5202585514463801E-2</v>
      </c>
      <c r="V2032">
        <v>31.91</v>
      </c>
      <c r="W2032">
        <v>22.66</v>
      </c>
      <c r="X2032">
        <v>-0.14548739881394701</v>
      </c>
      <c r="Y2032">
        <v>-2.4426469085879299E-2</v>
      </c>
      <c r="Z2032">
        <v>1.05053684925805</v>
      </c>
      <c r="AA2032">
        <v>-0.601745120171994</v>
      </c>
      <c r="AB2032">
        <v>-0.17043920119588701</v>
      </c>
      <c r="AC2032" t="s">
        <v>252</v>
      </c>
      <c r="AD2032" t="s">
        <v>325</v>
      </c>
      <c r="AE2032" t="s">
        <v>60</v>
      </c>
      <c r="AF2032" t="s">
        <v>61</v>
      </c>
      <c r="AG2032" t="s">
        <v>326</v>
      </c>
      <c r="AH2032" s="45">
        <v>27941</v>
      </c>
      <c r="AI2032">
        <v>70858</v>
      </c>
      <c r="AK2032" t="s">
        <v>327</v>
      </c>
      <c r="AL2032" t="s">
        <v>328</v>
      </c>
      <c r="AM2032" t="s">
        <v>245</v>
      </c>
    </row>
    <row r="2033" spans="1:39" x14ac:dyDescent="0.3">
      <c r="A2033" s="1">
        <v>43616</v>
      </c>
      <c r="B2033" t="s">
        <v>18</v>
      </c>
      <c r="C2033" t="s">
        <v>239</v>
      </c>
      <c r="D2033">
        <v>1000</v>
      </c>
      <c r="E2033">
        <v>7</v>
      </c>
      <c r="F2033">
        <v>26.5</v>
      </c>
      <c r="G2033">
        <v>26.870000999999998</v>
      </c>
      <c r="H2033">
        <v>26.48</v>
      </c>
      <c r="I2033">
        <v>26.6</v>
      </c>
      <c r="J2033">
        <v>26.457040999999901</v>
      </c>
      <c r="K2033">
        <v>68304200</v>
      </c>
      <c r="L2033">
        <v>2.1419999999999999</v>
      </c>
      <c r="M2033">
        <v>-2.0834037415887501E-2</v>
      </c>
      <c r="N2033">
        <v>-4.2684894580252097E-2</v>
      </c>
      <c r="O2033">
        <v>-0.13943492244318201</v>
      </c>
      <c r="P2033">
        <v>-9.7017491595250999E-2</v>
      </c>
      <c r="Q2033">
        <v>-8.3574642885884606E-2</v>
      </c>
      <c r="R2033">
        <v>1.4880946652865599E-2</v>
      </c>
      <c r="S2033">
        <v>1.4518304807497599E-2</v>
      </c>
      <c r="T2033">
        <v>1.4600668615817099E-2</v>
      </c>
      <c r="U2033">
        <v>1.51490084666989E-2</v>
      </c>
      <c r="V2033">
        <v>31.91</v>
      </c>
      <c r="W2033">
        <v>22.66</v>
      </c>
      <c r="X2033">
        <v>-0.1342111763296</v>
      </c>
      <c r="Y2033">
        <v>-1.3283204951564801E-2</v>
      </c>
      <c r="Z2033">
        <v>1.0452908564135901</v>
      </c>
      <c r="AA2033">
        <v>-0.69494240350431202</v>
      </c>
      <c r="AB2033">
        <v>-0.55559650936895699</v>
      </c>
      <c r="AC2033" t="s">
        <v>252</v>
      </c>
      <c r="AD2033" t="s">
        <v>325</v>
      </c>
      <c r="AE2033" t="s">
        <v>60</v>
      </c>
      <c r="AF2033" t="s">
        <v>61</v>
      </c>
      <c r="AG2033" t="s">
        <v>326</v>
      </c>
      <c r="AH2033" s="45">
        <v>27941</v>
      </c>
      <c r="AI2033">
        <v>70858</v>
      </c>
      <c r="AK2033" t="s">
        <v>327</v>
      </c>
      <c r="AL2033" t="s">
        <v>328</v>
      </c>
      <c r="AM2033" t="s">
        <v>245</v>
      </c>
    </row>
    <row r="2034" spans="1:39" x14ac:dyDescent="0.3">
      <c r="A2034" s="1">
        <v>43626</v>
      </c>
      <c r="B2034" t="s">
        <v>18</v>
      </c>
      <c r="C2034" t="s">
        <v>239</v>
      </c>
      <c r="D2034">
        <v>700</v>
      </c>
      <c r="E2034">
        <v>7</v>
      </c>
      <c r="F2034">
        <v>27.860001</v>
      </c>
      <c r="G2034">
        <v>28.469998999999898</v>
      </c>
      <c r="H2034">
        <v>27.84</v>
      </c>
      <c r="I2034">
        <v>28.07</v>
      </c>
      <c r="J2034">
        <v>28.07</v>
      </c>
      <c r="K2034">
        <v>48305800</v>
      </c>
      <c r="L2034">
        <v>2.1429999999999998</v>
      </c>
      <c r="M2034">
        <v>1.9425034895265599E-2</v>
      </c>
      <c r="N2034">
        <v>5.6176101353818501E-2</v>
      </c>
      <c r="O2034">
        <v>-5.4418045667236903E-2</v>
      </c>
      <c r="P2034">
        <v>-2.5134406771162899E-2</v>
      </c>
      <c r="Q2034">
        <v>-4.8614635168158199E-2</v>
      </c>
      <c r="R2034">
        <v>2.2295231988770502E-2</v>
      </c>
      <c r="S2034">
        <v>1.8483392184720799E-2</v>
      </c>
      <c r="T2034">
        <v>1.5865059096554598E-2</v>
      </c>
      <c r="U2034">
        <v>1.5319716302601301E-2</v>
      </c>
      <c r="V2034">
        <v>31.91</v>
      </c>
      <c r="W2034">
        <v>22.66</v>
      </c>
      <c r="X2034">
        <v>-0.1342111763296</v>
      </c>
      <c r="Y2034">
        <v>4.6492198743191201E-3</v>
      </c>
      <c r="Z2034">
        <v>1.0464094792021901</v>
      </c>
      <c r="AA2034">
        <v>-0.474932473774001</v>
      </c>
      <c r="AB2034">
        <v>-0.42526286210575298</v>
      </c>
      <c r="AC2034" t="s">
        <v>252</v>
      </c>
      <c r="AD2034" t="s">
        <v>325</v>
      </c>
      <c r="AE2034" t="s">
        <v>60</v>
      </c>
      <c r="AF2034" t="s">
        <v>61</v>
      </c>
      <c r="AG2034" t="s">
        <v>326</v>
      </c>
      <c r="AH2034" s="45">
        <v>27941</v>
      </c>
      <c r="AI2034">
        <v>70858</v>
      </c>
      <c r="AK2034" t="s">
        <v>327</v>
      </c>
      <c r="AL2034" t="s">
        <v>328</v>
      </c>
      <c r="AM2034" t="s">
        <v>245</v>
      </c>
    </row>
    <row r="2035" spans="1:39" x14ac:dyDescent="0.3">
      <c r="A2035" s="1">
        <v>43628</v>
      </c>
      <c r="B2035" t="s">
        <v>18</v>
      </c>
      <c r="C2035" t="s">
        <v>246</v>
      </c>
      <c r="D2035">
        <v>300</v>
      </c>
      <c r="E2035">
        <v>7</v>
      </c>
      <c r="F2035">
        <v>28.200001</v>
      </c>
      <c r="G2035">
        <v>28.27</v>
      </c>
      <c r="H2035">
        <v>27.860001</v>
      </c>
      <c r="I2035">
        <v>27.950001</v>
      </c>
      <c r="J2035">
        <v>27.950001</v>
      </c>
      <c r="K2035">
        <v>33528900</v>
      </c>
      <c r="L2035">
        <v>2.1269999999999998</v>
      </c>
      <c r="M2035">
        <v>-1.03221772457584E-2</v>
      </c>
      <c r="N2035">
        <v>6.8210997406790101E-3</v>
      </c>
      <c r="O2035">
        <v>-5.1292285442533697E-2</v>
      </c>
      <c r="P2035">
        <v>-4.1440037459512503E-2</v>
      </c>
      <c r="Q2035">
        <v>-5.1901188272847003E-2</v>
      </c>
      <c r="R2035">
        <v>1.31266399379466E-2</v>
      </c>
      <c r="S2035">
        <v>1.86496482302674E-2</v>
      </c>
      <c r="T2035">
        <v>1.5855529522782501E-2</v>
      </c>
      <c r="U2035">
        <v>1.53368493235022E-2</v>
      </c>
      <c r="V2035">
        <v>31.91</v>
      </c>
      <c r="W2035">
        <v>22.66</v>
      </c>
      <c r="X2035">
        <v>-0.1342111763296</v>
      </c>
      <c r="Y2035">
        <v>-2.0396578921351798E-3</v>
      </c>
      <c r="Z2035">
        <v>1.0476625892766001</v>
      </c>
      <c r="AA2035">
        <v>-0.49974503742709703</v>
      </c>
      <c r="AB2035">
        <v>-0.45506219148787402</v>
      </c>
      <c r="AC2035" t="s">
        <v>252</v>
      </c>
      <c r="AD2035" t="s">
        <v>325</v>
      </c>
      <c r="AE2035" t="s">
        <v>60</v>
      </c>
      <c r="AF2035" t="s">
        <v>61</v>
      </c>
      <c r="AG2035" t="s">
        <v>326</v>
      </c>
      <c r="AH2035" s="45">
        <v>27941</v>
      </c>
      <c r="AI2035">
        <v>70858</v>
      </c>
      <c r="AK2035" t="s">
        <v>327</v>
      </c>
      <c r="AL2035" t="s">
        <v>328</v>
      </c>
      <c r="AM2035" t="s">
        <v>245</v>
      </c>
    </row>
    <row r="2036" spans="1:39" x14ac:dyDescent="0.3">
      <c r="A2036" s="1">
        <v>43642</v>
      </c>
      <c r="B2036" t="s">
        <v>18</v>
      </c>
      <c r="C2036" t="s">
        <v>246</v>
      </c>
      <c r="D2036">
        <v>800</v>
      </c>
      <c r="E2036">
        <v>7</v>
      </c>
      <c r="F2036">
        <v>27.940000999999999</v>
      </c>
      <c r="G2036">
        <v>28.18</v>
      </c>
      <c r="H2036">
        <v>27.85</v>
      </c>
      <c r="I2036">
        <v>27.91</v>
      </c>
      <c r="J2036">
        <v>27.91</v>
      </c>
      <c r="K2036">
        <v>42312300</v>
      </c>
      <c r="L2036">
        <v>2.0489999999999999</v>
      </c>
      <c r="M2036">
        <v>5.38891190962706E-3</v>
      </c>
      <c r="N2036">
        <v>-1.45832212772882E-2</v>
      </c>
      <c r="O2036">
        <v>-4.2385503235247398E-3</v>
      </c>
      <c r="P2036">
        <v>3.7426617307636502E-2</v>
      </c>
      <c r="Q2036">
        <v>6.5983785293408895E-4</v>
      </c>
      <c r="R2036">
        <v>5.1272822166194701E-3</v>
      </c>
      <c r="S2036">
        <v>1.49252011057127E-2</v>
      </c>
      <c r="T2036">
        <v>1.42195447205784E-2</v>
      </c>
      <c r="U2036">
        <v>1.53640431095403E-2</v>
      </c>
      <c r="V2036">
        <v>31.91</v>
      </c>
      <c r="W2036">
        <v>22.66</v>
      </c>
      <c r="X2036">
        <v>-0.1342111763296</v>
      </c>
      <c r="Y2036">
        <v>-1.2346958449604901E-3</v>
      </c>
      <c r="Z2036">
        <v>1.04943438292822</v>
      </c>
      <c r="AA2036">
        <v>-0.13992829645916599</v>
      </c>
      <c r="AB2036">
        <v>-0.25162228202905801</v>
      </c>
      <c r="AC2036" t="s">
        <v>252</v>
      </c>
      <c r="AD2036" t="s">
        <v>325</v>
      </c>
      <c r="AE2036" t="s">
        <v>60</v>
      </c>
      <c r="AF2036" t="s">
        <v>61</v>
      </c>
      <c r="AG2036" t="s">
        <v>326</v>
      </c>
      <c r="AH2036" s="45">
        <v>27941</v>
      </c>
      <c r="AI2036">
        <v>70858</v>
      </c>
      <c r="AK2036" t="s">
        <v>327</v>
      </c>
      <c r="AL2036" t="s">
        <v>328</v>
      </c>
      <c r="AM2036" t="s">
        <v>245</v>
      </c>
    </row>
    <row r="2037" spans="1:39" x14ac:dyDescent="0.3">
      <c r="A2037" s="1">
        <v>43557</v>
      </c>
      <c r="B2037" t="s">
        <v>18</v>
      </c>
      <c r="C2037" t="s">
        <v>246</v>
      </c>
      <c r="D2037">
        <v>300</v>
      </c>
      <c r="E2037">
        <v>8</v>
      </c>
      <c r="F2037">
        <v>28.469998999999898</v>
      </c>
      <c r="G2037">
        <v>28.870000999999998</v>
      </c>
      <c r="H2037">
        <v>28.35</v>
      </c>
      <c r="I2037">
        <v>28.870000999999998</v>
      </c>
      <c r="J2037">
        <v>28.714841999999901</v>
      </c>
      <c r="K2037">
        <v>66694000</v>
      </c>
      <c r="L2037">
        <v>2.4809999999999999</v>
      </c>
      <c r="M2037">
        <v>1.14964359261272E-2</v>
      </c>
      <c r="N2037">
        <v>5.9218531430321797E-2</v>
      </c>
      <c r="O2037">
        <v>-1.5125682902163101E-2</v>
      </c>
      <c r="P2037">
        <v>0.16352447775656201</v>
      </c>
      <c r="Q2037">
        <v>4.4397103483792598E-3</v>
      </c>
      <c r="R2037">
        <v>1.4425457994285001E-2</v>
      </c>
      <c r="S2037">
        <v>1.68206284182617E-2</v>
      </c>
      <c r="T2037">
        <v>1.61952615790035E-2</v>
      </c>
      <c r="U2037">
        <v>1.52668536919233E-2</v>
      </c>
      <c r="V2037">
        <v>31.91</v>
      </c>
      <c r="W2037">
        <v>22.66</v>
      </c>
      <c r="X2037">
        <v>-0.134218103997919</v>
      </c>
      <c r="Y2037" s="44">
        <v>1.7455614805152698E-5</v>
      </c>
      <c r="Z2037">
        <v>1.0140763837159601</v>
      </c>
      <c r="AA2037">
        <v>-0.12392983042615099</v>
      </c>
      <c r="AB2037">
        <v>-0.42262753860135299</v>
      </c>
      <c r="AC2037" t="s">
        <v>253</v>
      </c>
      <c r="AD2037" t="s">
        <v>325</v>
      </c>
      <c r="AE2037" t="s">
        <v>60</v>
      </c>
      <c r="AF2037" t="s">
        <v>61</v>
      </c>
      <c r="AG2037" t="s">
        <v>326</v>
      </c>
      <c r="AH2037" s="45">
        <v>27941</v>
      </c>
      <c r="AI2037">
        <v>70858</v>
      </c>
      <c r="AK2037" t="s">
        <v>327</v>
      </c>
      <c r="AL2037" t="s">
        <v>328</v>
      </c>
      <c r="AM2037" t="s">
        <v>245</v>
      </c>
    </row>
    <row r="2038" spans="1:39" x14ac:dyDescent="0.3">
      <c r="A2038" s="1">
        <v>43587</v>
      </c>
      <c r="B2038" t="s">
        <v>18</v>
      </c>
      <c r="C2038" t="s">
        <v>246</v>
      </c>
      <c r="D2038">
        <v>300</v>
      </c>
      <c r="E2038">
        <v>8</v>
      </c>
      <c r="F2038">
        <v>30.26</v>
      </c>
      <c r="G2038">
        <v>30.559998999999902</v>
      </c>
      <c r="H2038">
        <v>30.15</v>
      </c>
      <c r="I2038">
        <v>30.5</v>
      </c>
      <c r="J2038">
        <v>30.336081</v>
      </c>
      <c r="K2038">
        <v>40634100</v>
      </c>
      <c r="L2038">
        <v>2.552</v>
      </c>
      <c r="M2038">
        <v>7.9000036418896101E-3</v>
      </c>
      <c r="N2038">
        <v>1.38662261532206E-2</v>
      </c>
      <c r="O2038">
        <v>6.6420100139676599E-2</v>
      </c>
      <c r="P2038">
        <v>7.3968363946163795E-2</v>
      </c>
      <c r="Q2038">
        <v>3.7762799572604401E-2</v>
      </c>
      <c r="R2038">
        <v>1.05086036794757E-2</v>
      </c>
      <c r="S2038">
        <v>1.0256477245376599E-2</v>
      </c>
      <c r="T2038">
        <v>1.2743459559315299E-2</v>
      </c>
      <c r="U2038">
        <v>1.5028988724954499E-2</v>
      </c>
      <c r="V2038">
        <v>31.91</v>
      </c>
      <c r="W2038">
        <v>22.66</v>
      </c>
      <c r="X2038">
        <v>-0.134218103997919</v>
      </c>
      <c r="Y2038">
        <v>-2.1262443276895502E-3</v>
      </c>
      <c r="Z2038">
        <v>1.03317072752879</v>
      </c>
      <c r="AA2038">
        <v>7.7635494354711898E-2</v>
      </c>
      <c r="AB2038">
        <v>5.7244295807755502E-2</v>
      </c>
      <c r="AC2038" t="s">
        <v>253</v>
      </c>
      <c r="AD2038" t="s">
        <v>325</v>
      </c>
      <c r="AE2038" t="s">
        <v>60</v>
      </c>
      <c r="AF2038" t="s">
        <v>61</v>
      </c>
      <c r="AG2038" t="s">
        <v>326</v>
      </c>
      <c r="AH2038" s="45">
        <v>27941</v>
      </c>
      <c r="AI2038">
        <v>70858</v>
      </c>
      <c r="AK2038" t="s">
        <v>327</v>
      </c>
      <c r="AL2038" t="s">
        <v>328</v>
      </c>
      <c r="AM2038" t="s">
        <v>245</v>
      </c>
    </row>
    <row r="2039" spans="1:39" x14ac:dyDescent="0.3">
      <c r="A2039" s="1">
        <v>43595</v>
      </c>
      <c r="B2039" t="s">
        <v>18</v>
      </c>
      <c r="C2039" t="s">
        <v>239</v>
      </c>
      <c r="D2039">
        <v>900</v>
      </c>
      <c r="E2039">
        <v>8</v>
      </c>
      <c r="F2039">
        <v>29.459999</v>
      </c>
      <c r="G2039">
        <v>29.709999</v>
      </c>
      <c r="H2039">
        <v>29.190000999999999</v>
      </c>
      <c r="I2039">
        <v>29.58</v>
      </c>
      <c r="J2039">
        <v>29.421023999999999</v>
      </c>
      <c r="K2039">
        <v>59649900</v>
      </c>
      <c r="L2039">
        <v>2.4550000000000001</v>
      </c>
      <c r="M2039">
        <v>-4.3852212777622697E-3</v>
      </c>
      <c r="N2039">
        <v>-3.7489848349452799E-2</v>
      </c>
      <c r="O2039">
        <v>2.36029555107901E-2</v>
      </c>
      <c r="P2039">
        <v>4.9682562122228699E-2</v>
      </c>
      <c r="Q2039">
        <v>-1.8250061749694801E-2</v>
      </c>
      <c r="R2039">
        <v>6.2607595595326696E-3</v>
      </c>
      <c r="S2039">
        <v>1.09399978612454E-2</v>
      </c>
      <c r="T2039">
        <v>1.2682233774576701E-2</v>
      </c>
      <c r="U2039">
        <v>1.4929150649087199E-2</v>
      </c>
      <c r="V2039">
        <v>31.91</v>
      </c>
      <c r="W2039">
        <v>22.66</v>
      </c>
      <c r="X2039">
        <v>-0.134218103997919</v>
      </c>
      <c r="Y2039">
        <v>3.7133938472042301E-3</v>
      </c>
      <c r="Z2039">
        <v>1.02685080076297</v>
      </c>
      <c r="AA2039">
        <v>-0.27422181209429902</v>
      </c>
      <c r="AB2039">
        <v>-2.8221036716171398E-3</v>
      </c>
      <c r="AC2039" t="s">
        <v>253</v>
      </c>
      <c r="AD2039" t="s">
        <v>325</v>
      </c>
      <c r="AE2039" t="s">
        <v>60</v>
      </c>
      <c r="AF2039" t="s">
        <v>61</v>
      </c>
      <c r="AG2039" t="s">
        <v>326</v>
      </c>
      <c r="AH2039" s="45">
        <v>27941</v>
      </c>
      <c r="AI2039">
        <v>70858</v>
      </c>
      <c r="AK2039" t="s">
        <v>327</v>
      </c>
      <c r="AL2039" t="s">
        <v>328</v>
      </c>
      <c r="AM2039" t="s">
        <v>245</v>
      </c>
    </row>
    <row r="2040" spans="1:39" x14ac:dyDescent="0.3">
      <c r="A2040" s="1">
        <v>43616</v>
      </c>
      <c r="B2040" t="s">
        <v>18</v>
      </c>
      <c r="C2040" t="s">
        <v>239</v>
      </c>
      <c r="D2040">
        <v>900</v>
      </c>
      <c r="E2040">
        <v>8</v>
      </c>
      <c r="F2040">
        <v>26.5</v>
      </c>
      <c r="G2040">
        <v>26.870000999999998</v>
      </c>
      <c r="H2040">
        <v>26.48</v>
      </c>
      <c r="I2040">
        <v>26.6</v>
      </c>
      <c r="J2040">
        <v>26.457040999999901</v>
      </c>
      <c r="K2040">
        <v>68304200</v>
      </c>
      <c r="L2040">
        <v>2.1419999999999999</v>
      </c>
      <c r="M2040">
        <v>-2.0834037415887501E-2</v>
      </c>
      <c r="N2040">
        <v>-4.2684894580252097E-2</v>
      </c>
      <c r="O2040">
        <v>-0.13943492244318201</v>
      </c>
      <c r="P2040">
        <v>-9.7017491595250999E-2</v>
      </c>
      <c r="Q2040">
        <v>-8.3574642885884606E-2</v>
      </c>
      <c r="R2040">
        <v>1.4880946652865599E-2</v>
      </c>
      <c r="S2040">
        <v>1.4518304807497599E-2</v>
      </c>
      <c r="T2040">
        <v>1.4600668615817099E-2</v>
      </c>
      <c r="U2040">
        <v>1.51490084666989E-2</v>
      </c>
      <c r="V2040">
        <v>31.91</v>
      </c>
      <c r="W2040">
        <v>22.66</v>
      </c>
      <c r="X2040">
        <v>-0.1342111763296</v>
      </c>
      <c r="Y2040">
        <v>-1.3283204951564801E-2</v>
      </c>
      <c r="Z2040">
        <v>1.0452908564135901</v>
      </c>
      <c r="AA2040">
        <v>-0.69494240350431202</v>
      </c>
      <c r="AB2040">
        <v>-0.55559650936895699</v>
      </c>
      <c r="AC2040" t="s">
        <v>253</v>
      </c>
      <c r="AD2040" t="s">
        <v>325</v>
      </c>
      <c r="AE2040" t="s">
        <v>60</v>
      </c>
      <c r="AF2040" t="s">
        <v>61</v>
      </c>
      <c r="AG2040" t="s">
        <v>326</v>
      </c>
      <c r="AH2040" s="45">
        <v>27941</v>
      </c>
      <c r="AI2040">
        <v>70858</v>
      </c>
      <c r="AK2040" t="s">
        <v>327</v>
      </c>
      <c r="AL2040" t="s">
        <v>328</v>
      </c>
      <c r="AM2040" t="s">
        <v>245</v>
      </c>
    </row>
    <row r="2041" spans="1:39" x14ac:dyDescent="0.3">
      <c r="A2041" s="1">
        <v>43637</v>
      </c>
      <c r="B2041" t="s">
        <v>18</v>
      </c>
      <c r="C2041" t="s">
        <v>246</v>
      </c>
      <c r="D2041">
        <v>400</v>
      </c>
      <c r="E2041">
        <v>8</v>
      </c>
      <c r="F2041">
        <v>28.190000999999999</v>
      </c>
      <c r="G2041">
        <v>28.549999</v>
      </c>
      <c r="H2041">
        <v>28.08</v>
      </c>
      <c r="I2041">
        <v>28.120000999999998</v>
      </c>
      <c r="J2041">
        <v>28.120000999999998</v>
      </c>
      <c r="K2041">
        <v>69444000</v>
      </c>
      <c r="L2041">
        <v>2.0680000000000001</v>
      </c>
      <c r="M2041">
        <v>-5.3200692011577504E-3</v>
      </c>
      <c r="N2041">
        <v>2.8490046746144E-3</v>
      </c>
      <c r="O2041">
        <v>-1.46786522301574E-2</v>
      </c>
      <c r="P2041">
        <v>4.5662808492491699E-2</v>
      </c>
      <c r="Q2041">
        <v>-1.81796189399565E-2</v>
      </c>
      <c r="R2041">
        <v>1.37101136087439E-2</v>
      </c>
      <c r="S2041">
        <v>1.6184865479493299E-2</v>
      </c>
      <c r="T2041">
        <v>1.4301114766984599E-2</v>
      </c>
      <c r="U2041">
        <v>1.54037129622271E-2</v>
      </c>
      <c r="V2041">
        <v>31.91</v>
      </c>
      <c r="W2041">
        <v>22.66</v>
      </c>
      <c r="X2041">
        <v>-0.1342111763296</v>
      </c>
      <c r="Y2041">
        <v>-1.26001638019446E-3</v>
      </c>
      <c r="Z2041">
        <v>1.04914788782394</v>
      </c>
      <c r="AA2041">
        <v>-0.27102247123950501</v>
      </c>
      <c r="AB2041">
        <v>-0.25837306076444999</v>
      </c>
      <c r="AC2041" t="s">
        <v>253</v>
      </c>
      <c r="AD2041" t="s">
        <v>325</v>
      </c>
      <c r="AE2041" t="s">
        <v>60</v>
      </c>
      <c r="AF2041" t="s">
        <v>61</v>
      </c>
      <c r="AG2041" t="s">
        <v>326</v>
      </c>
      <c r="AH2041" s="45">
        <v>27941</v>
      </c>
      <c r="AI2041">
        <v>70858</v>
      </c>
      <c r="AK2041" t="s">
        <v>327</v>
      </c>
      <c r="AL2041" t="s">
        <v>328</v>
      </c>
      <c r="AM2041" t="s">
        <v>245</v>
      </c>
    </row>
    <row r="2042" spans="1:39" x14ac:dyDescent="0.3">
      <c r="A2042" s="1">
        <v>43641</v>
      </c>
      <c r="B2042" t="s">
        <v>18</v>
      </c>
      <c r="C2042" t="s">
        <v>246</v>
      </c>
      <c r="D2042">
        <v>600</v>
      </c>
      <c r="E2042">
        <v>8</v>
      </c>
      <c r="F2042">
        <v>28.02</v>
      </c>
      <c r="G2042">
        <v>28.02</v>
      </c>
      <c r="H2042">
        <v>27.379998999999899</v>
      </c>
      <c r="I2042">
        <v>27.76</v>
      </c>
      <c r="J2042">
        <v>27.76</v>
      </c>
      <c r="K2042">
        <v>46901300</v>
      </c>
      <c r="L2042">
        <v>1.994</v>
      </c>
      <c r="M2042">
        <v>-7.8938335987312792E-3</v>
      </c>
      <c r="N2042">
        <v>-3.05096734303014E-2</v>
      </c>
      <c r="O2042">
        <v>5.38891780100559E-3</v>
      </c>
      <c r="P2042">
        <v>2.54005351184916E-2</v>
      </c>
      <c r="Q2042">
        <v>-2.2477889460907698E-2</v>
      </c>
      <c r="R2042">
        <v>3.29854166740607E-3</v>
      </c>
      <c r="S2042">
        <v>1.52345817013193E-2</v>
      </c>
      <c r="T2042">
        <v>1.42348520352082E-2</v>
      </c>
      <c r="U2042">
        <v>1.54008182390931E-2</v>
      </c>
      <c r="V2042">
        <v>31.91</v>
      </c>
      <c r="W2042">
        <v>22.66</v>
      </c>
      <c r="X2042">
        <v>-0.1342111763296</v>
      </c>
      <c r="Y2042">
        <v>-9.5417756928269908E-3</v>
      </c>
      <c r="Z2042">
        <v>1.0516139357832299</v>
      </c>
      <c r="AA2042">
        <v>-0.29819350612826001</v>
      </c>
      <c r="AB2042">
        <v>-0.27472045482762403</v>
      </c>
      <c r="AC2042" t="s">
        <v>253</v>
      </c>
      <c r="AD2042" t="s">
        <v>325</v>
      </c>
      <c r="AE2042" t="s">
        <v>60</v>
      </c>
      <c r="AF2042" t="s">
        <v>61</v>
      </c>
      <c r="AG2042" t="s">
        <v>326</v>
      </c>
      <c r="AH2042" s="45">
        <v>27941</v>
      </c>
      <c r="AI2042">
        <v>70858</v>
      </c>
      <c r="AK2042" t="s">
        <v>327</v>
      </c>
      <c r="AL2042" t="s">
        <v>328</v>
      </c>
      <c r="AM2042" t="s">
        <v>245</v>
      </c>
    </row>
    <row r="2043" spans="1:39" x14ac:dyDescent="0.3">
      <c r="A2043" s="1">
        <v>43577</v>
      </c>
      <c r="B2043" t="s">
        <v>18</v>
      </c>
      <c r="C2043" t="s">
        <v>246</v>
      </c>
      <c r="D2043">
        <v>1100</v>
      </c>
      <c r="E2043">
        <v>9</v>
      </c>
      <c r="F2043">
        <v>29.93</v>
      </c>
      <c r="G2043">
        <v>30.1</v>
      </c>
      <c r="H2043">
        <v>29.780000999999999</v>
      </c>
      <c r="I2043">
        <v>30.049999</v>
      </c>
      <c r="J2043">
        <v>29.888497999999998</v>
      </c>
      <c r="K2043">
        <v>34763400</v>
      </c>
      <c r="L2043">
        <v>2.59</v>
      </c>
      <c r="M2043">
        <v>6.6572839278701004E-4</v>
      </c>
      <c r="N2043">
        <v>-3.9853899607195297E-3</v>
      </c>
      <c r="O2043">
        <v>4.8058317627099202E-2</v>
      </c>
      <c r="P2043">
        <v>3.03676707538473E-2</v>
      </c>
      <c r="Q2043">
        <v>1.52486165858367E-2</v>
      </c>
      <c r="R2043">
        <v>6.02285861266557E-3</v>
      </c>
      <c r="S2043">
        <v>1.6193097930079E-2</v>
      </c>
      <c r="T2043">
        <v>1.31273797341798E-2</v>
      </c>
      <c r="U2043">
        <v>1.4978751061610399E-2</v>
      </c>
      <c r="V2043">
        <v>31.91</v>
      </c>
      <c r="W2043">
        <v>22.66</v>
      </c>
      <c r="X2043">
        <v>-0.134218103997919</v>
      </c>
      <c r="Y2043">
        <v>1.0115060212163699E-3</v>
      </c>
      <c r="Z2043">
        <v>1.0184175955310499</v>
      </c>
      <c r="AA2043">
        <v>-6.6370183626144205E-2</v>
      </c>
      <c r="AB2043">
        <v>-2.3822703474113499E-2</v>
      </c>
      <c r="AC2043" t="s">
        <v>254</v>
      </c>
      <c r="AD2043" t="s">
        <v>325</v>
      </c>
      <c r="AE2043" t="s">
        <v>60</v>
      </c>
      <c r="AF2043" t="s">
        <v>61</v>
      </c>
      <c r="AG2043" t="s">
        <v>326</v>
      </c>
      <c r="AH2043" s="45">
        <v>27941</v>
      </c>
      <c r="AI2043">
        <v>70858</v>
      </c>
      <c r="AK2043" t="s">
        <v>327</v>
      </c>
      <c r="AL2043" t="s">
        <v>328</v>
      </c>
      <c r="AM2043" t="s">
        <v>245</v>
      </c>
    </row>
    <row r="2044" spans="1:39" x14ac:dyDescent="0.3">
      <c r="A2044" s="1">
        <v>43580</v>
      </c>
      <c r="B2044" t="s">
        <v>18</v>
      </c>
      <c r="C2044" t="s">
        <v>246</v>
      </c>
      <c r="D2044">
        <v>200</v>
      </c>
      <c r="E2044">
        <v>9</v>
      </c>
      <c r="F2044">
        <v>29.91</v>
      </c>
      <c r="G2044">
        <v>30.32</v>
      </c>
      <c r="H2044">
        <v>29.9</v>
      </c>
      <c r="I2044">
        <v>30.08</v>
      </c>
      <c r="J2044">
        <v>29.918337000000001</v>
      </c>
      <c r="K2044">
        <v>43243800</v>
      </c>
      <c r="L2044">
        <v>2.5339999999999998</v>
      </c>
      <c r="M2044">
        <v>1.9966549950929699E-3</v>
      </c>
      <c r="N2044">
        <v>1.66357429036328E-3</v>
      </c>
      <c r="O2044">
        <v>0.113967155845224</v>
      </c>
      <c r="P2044">
        <v>3.8902375810635E-2</v>
      </c>
      <c r="Q2044">
        <v>1.5915156631961101E-2</v>
      </c>
      <c r="R2044">
        <v>1.3311931624800601E-3</v>
      </c>
      <c r="S2044">
        <v>1.18081667896017E-2</v>
      </c>
      <c r="T2044">
        <v>1.3054245856780699E-2</v>
      </c>
      <c r="U2044">
        <v>1.49757879214183E-2</v>
      </c>
      <c r="V2044">
        <v>31.91</v>
      </c>
      <c r="W2044">
        <v>22.66</v>
      </c>
      <c r="X2044">
        <v>-0.134218103997919</v>
      </c>
      <c r="Y2044">
        <v>-3.6904169755480902E-4</v>
      </c>
      <c r="Z2044">
        <v>1.02596790402948</v>
      </c>
      <c r="AA2044">
        <v>-5.9171085629489403E-2</v>
      </c>
      <c r="AB2044">
        <v>-4.6824997175133901E-2</v>
      </c>
      <c r="AC2044" t="s">
        <v>254</v>
      </c>
      <c r="AD2044" t="s">
        <v>325</v>
      </c>
      <c r="AE2044" t="s">
        <v>60</v>
      </c>
      <c r="AF2044" t="s">
        <v>61</v>
      </c>
      <c r="AG2044" t="s">
        <v>326</v>
      </c>
      <c r="AH2044" s="45">
        <v>27941</v>
      </c>
      <c r="AI2044">
        <v>70858</v>
      </c>
      <c r="AK2044" t="s">
        <v>327</v>
      </c>
      <c r="AL2044" t="s">
        <v>328</v>
      </c>
      <c r="AM2044" t="s">
        <v>245</v>
      </c>
    </row>
    <row r="2045" spans="1:39" x14ac:dyDescent="0.3">
      <c r="A2045" s="1">
        <v>43581</v>
      </c>
      <c r="B2045" t="s">
        <v>18</v>
      </c>
      <c r="C2045" t="s">
        <v>239</v>
      </c>
      <c r="D2045">
        <v>400</v>
      </c>
      <c r="E2045">
        <v>9</v>
      </c>
      <c r="F2045">
        <v>30.17</v>
      </c>
      <c r="G2045">
        <v>30.389999</v>
      </c>
      <c r="H2045">
        <v>30.049999</v>
      </c>
      <c r="I2045">
        <v>30.35</v>
      </c>
      <c r="J2045">
        <v>30.186885999999902</v>
      </c>
      <c r="K2045">
        <v>40627500</v>
      </c>
      <c r="L2045">
        <v>2.5049999999999999</v>
      </c>
      <c r="M2045">
        <v>8.9360216506637995E-3</v>
      </c>
      <c r="N2045">
        <v>1.0599595941026999E-2</v>
      </c>
      <c r="O2045">
        <v>0.109211991141314</v>
      </c>
      <c r="P2045">
        <v>3.0790580555681998E-2</v>
      </c>
      <c r="Q2045">
        <v>2.6508704217134402E-2</v>
      </c>
      <c r="R2045">
        <v>4.0318727951712896E-3</v>
      </c>
      <c r="S2045">
        <v>1.16878682744252E-2</v>
      </c>
      <c r="T2045">
        <v>1.2928977678407101E-2</v>
      </c>
      <c r="U2045">
        <v>1.49858036236545E-2</v>
      </c>
      <c r="V2045">
        <v>31.91</v>
      </c>
      <c r="W2045">
        <v>22.66</v>
      </c>
      <c r="X2045">
        <v>-0.134218103997919</v>
      </c>
      <c r="Y2045">
        <v>4.6743503443647796E-3</v>
      </c>
      <c r="Z2045">
        <v>1.0270281814918401</v>
      </c>
      <c r="AA2045">
        <v>9.1729134115767896E-3</v>
      </c>
      <c r="AB2045">
        <v>-5.8356146186568397E-2</v>
      </c>
      <c r="AC2045" t="s">
        <v>254</v>
      </c>
      <c r="AD2045" t="s">
        <v>325</v>
      </c>
      <c r="AE2045" t="s">
        <v>60</v>
      </c>
      <c r="AF2045" t="s">
        <v>61</v>
      </c>
      <c r="AG2045" t="s">
        <v>326</v>
      </c>
      <c r="AH2045" s="45">
        <v>27941</v>
      </c>
      <c r="AI2045">
        <v>70858</v>
      </c>
      <c r="AK2045" t="s">
        <v>327</v>
      </c>
      <c r="AL2045" t="s">
        <v>328</v>
      </c>
      <c r="AM2045" t="s">
        <v>245</v>
      </c>
    </row>
    <row r="2046" spans="1:39" x14ac:dyDescent="0.3">
      <c r="A2046" s="1">
        <v>43598</v>
      </c>
      <c r="B2046" t="s">
        <v>18</v>
      </c>
      <c r="C2046" t="s">
        <v>239</v>
      </c>
      <c r="D2046">
        <v>400</v>
      </c>
      <c r="E2046">
        <v>9</v>
      </c>
      <c r="F2046">
        <v>28.959999</v>
      </c>
      <c r="G2046">
        <v>29</v>
      </c>
      <c r="H2046">
        <v>28.049999</v>
      </c>
      <c r="I2046">
        <v>28.25</v>
      </c>
      <c r="J2046">
        <v>28.098172999999999</v>
      </c>
      <c r="K2046">
        <v>72547000</v>
      </c>
      <c r="L2046">
        <v>2.4049999999999998</v>
      </c>
      <c r="M2046">
        <v>-4.6004964389459203E-2</v>
      </c>
      <c r="N2046">
        <v>-7.5649075474172295E-2</v>
      </c>
      <c r="O2046">
        <v>-2.8613222870197099E-2</v>
      </c>
      <c r="P2046">
        <v>-5.5518445457967405E-4</v>
      </c>
      <c r="Q2046">
        <v>-6.9773516649487305E-2</v>
      </c>
      <c r="R2046">
        <v>1.8359131366507998E-2</v>
      </c>
      <c r="S2046">
        <v>1.4766984577975499E-2</v>
      </c>
      <c r="T2046">
        <v>1.39756337488069E-2</v>
      </c>
      <c r="U2046">
        <v>1.5202585514463801E-2</v>
      </c>
      <c r="V2046">
        <v>31.91</v>
      </c>
      <c r="W2046">
        <v>22.66</v>
      </c>
      <c r="X2046">
        <v>-0.14548739881394701</v>
      </c>
      <c r="Y2046">
        <v>-2.4426469085879299E-2</v>
      </c>
      <c r="Z2046">
        <v>1.05053684925805</v>
      </c>
      <c r="AA2046">
        <v>-0.601745120171994</v>
      </c>
      <c r="AB2046">
        <v>-0.17043920119588701</v>
      </c>
      <c r="AC2046" t="s">
        <v>254</v>
      </c>
      <c r="AD2046" t="s">
        <v>325</v>
      </c>
      <c r="AE2046" t="s">
        <v>60</v>
      </c>
      <c r="AF2046" t="s">
        <v>61</v>
      </c>
      <c r="AG2046" t="s">
        <v>326</v>
      </c>
      <c r="AH2046" s="45">
        <v>27941</v>
      </c>
      <c r="AI2046">
        <v>70858</v>
      </c>
      <c r="AK2046" t="s">
        <v>327</v>
      </c>
      <c r="AL2046" t="s">
        <v>328</v>
      </c>
      <c r="AM2046" t="s">
        <v>245</v>
      </c>
    </row>
    <row r="2047" spans="1:39" x14ac:dyDescent="0.3">
      <c r="A2047" s="1">
        <v>43605</v>
      </c>
      <c r="B2047" t="s">
        <v>18</v>
      </c>
      <c r="C2047" t="s">
        <v>246</v>
      </c>
      <c r="D2047">
        <v>600</v>
      </c>
      <c r="E2047">
        <v>9</v>
      </c>
      <c r="F2047">
        <v>28.4</v>
      </c>
      <c r="G2047">
        <v>28.52</v>
      </c>
      <c r="H2047">
        <v>28.24</v>
      </c>
      <c r="I2047">
        <v>28.4</v>
      </c>
      <c r="J2047">
        <v>28.2473659999999</v>
      </c>
      <c r="K2047">
        <v>41717600</v>
      </c>
      <c r="L2047">
        <v>2.4159999999999999</v>
      </c>
      <c r="M2047">
        <v>0</v>
      </c>
      <c r="N2047">
        <v>5.2956578750194098E-3</v>
      </c>
      <c r="O2047">
        <v>-5.58077814130227E-2</v>
      </c>
      <c r="P2047">
        <v>-2.0286875163180899E-2</v>
      </c>
      <c r="Q2047">
        <v>-6.18847093212E-2</v>
      </c>
      <c r="R2047">
        <v>1.06529916756983E-2</v>
      </c>
      <c r="S2047">
        <v>1.2737699062312501E-2</v>
      </c>
      <c r="T2047">
        <v>1.37493668077769E-2</v>
      </c>
      <c r="U2047">
        <v>1.5244348386275501E-2</v>
      </c>
      <c r="V2047">
        <v>31.91</v>
      </c>
      <c r="W2047">
        <v>22.66</v>
      </c>
      <c r="X2047">
        <v>-0.1342111763296</v>
      </c>
      <c r="Y2047">
        <v>-6.7722580366252503E-3</v>
      </c>
      <c r="Z2047">
        <v>1.05074945446608</v>
      </c>
      <c r="AA2047">
        <v>-0.55752922178444497</v>
      </c>
      <c r="AB2047">
        <v>-0.58522759477279296</v>
      </c>
      <c r="AC2047" t="s">
        <v>254</v>
      </c>
      <c r="AD2047" t="s">
        <v>325</v>
      </c>
      <c r="AE2047" t="s">
        <v>60</v>
      </c>
      <c r="AF2047" t="s">
        <v>61</v>
      </c>
      <c r="AG2047" t="s">
        <v>326</v>
      </c>
      <c r="AH2047" s="45">
        <v>27941</v>
      </c>
      <c r="AI2047">
        <v>70858</v>
      </c>
      <c r="AK2047" t="s">
        <v>327</v>
      </c>
      <c r="AL2047" t="s">
        <v>328</v>
      </c>
      <c r="AM2047" t="s">
        <v>245</v>
      </c>
    </row>
    <row r="2048" spans="1:39" x14ac:dyDescent="0.3">
      <c r="A2048" s="1">
        <v>43608</v>
      </c>
      <c r="B2048" t="s">
        <v>18</v>
      </c>
      <c r="C2048" t="s">
        <v>246</v>
      </c>
      <c r="D2048">
        <v>800</v>
      </c>
      <c r="E2048">
        <v>9</v>
      </c>
      <c r="F2048">
        <v>28.129998999999899</v>
      </c>
      <c r="G2048">
        <v>28.200001</v>
      </c>
      <c r="H2048">
        <v>27.5</v>
      </c>
      <c r="I2048">
        <v>27.76</v>
      </c>
      <c r="J2048">
        <v>27.610806</v>
      </c>
      <c r="K2048">
        <v>59772900</v>
      </c>
      <c r="L2048">
        <v>2.2959999999999998</v>
      </c>
      <c r="M2048">
        <v>-2.5956989200674001E-2</v>
      </c>
      <c r="N2048">
        <v>-2.9460897830391401E-2</v>
      </c>
      <c r="O2048">
        <v>-7.9931825204351603E-2</v>
      </c>
      <c r="P2048">
        <v>-4.1361976362529501E-2</v>
      </c>
      <c r="Q2048">
        <v>-8.7270855244246506E-2</v>
      </c>
      <c r="R2048">
        <v>1.31984018538681E-2</v>
      </c>
      <c r="S2048">
        <v>1.39444766342524E-2</v>
      </c>
      <c r="T2048">
        <v>1.41227827460056E-2</v>
      </c>
      <c r="U2048">
        <v>1.52799770590484E-2</v>
      </c>
      <c r="V2048">
        <v>31.91</v>
      </c>
      <c r="W2048">
        <v>22.66</v>
      </c>
      <c r="X2048">
        <v>-0.1342111763296</v>
      </c>
      <c r="Y2048">
        <v>-1.1985692488440201E-2</v>
      </c>
      <c r="Z2048">
        <v>1.05823066867761</v>
      </c>
      <c r="AA2048">
        <v>-0.72124019954385898</v>
      </c>
      <c r="AB2048">
        <v>-0.54913249205154402</v>
      </c>
      <c r="AC2048" t="s">
        <v>254</v>
      </c>
      <c r="AD2048" t="s">
        <v>325</v>
      </c>
      <c r="AE2048" t="s">
        <v>60</v>
      </c>
      <c r="AF2048" t="s">
        <v>61</v>
      </c>
      <c r="AG2048" t="s">
        <v>326</v>
      </c>
      <c r="AH2048" s="45">
        <v>27941</v>
      </c>
      <c r="AI2048">
        <v>70858</v>
      </c>
      <c r="AK2048" t="s">
        <v>327</v>
      </c>
      <c r="AL2048" t="s">
        <v>328</v>
      </c>
      <c r="AM2048" t="s">
        <v>245</v>
      </c>
    </row>
    <row r="2049" spans="1:39" x14ac:dyDescent="0.3">
      <c r="A2049" s="1">
        <v>43609</v>
      </c>
      <c r="B2049" t="s">
        <v>18</v>
      </c>
      <c r="C2049" t="s">
        <v>246</v>
      </c>
      <c r="D2049">
        <v>1600</v>
      </c>
      <c r="E2049">
        <v>9</v>
      </c>
      <c r="F2049">
        <v>27.93</v>
      </c>
      <c r="G2049">
        <v>28.26</v>
      </c>
      <c r="H2049">
        <v>27.860001</v>
      </c>
      <c r="I2049">
        <v>28.18</v>
      </c>
      <c r="J2049">
        <v>28.028548999999899</v>
      </c>
      <c r="K2049">
        <v>35524400</v>
      </c>
      <c r="L2049">
        <v>2.3239999999999998</v>
      </c>
      <c r="M2049">
        <v>1.50163800341574E-2</v>
      </c>
      <c r="N2049">
        <v>-7.7766164356211503E-3</v>
      </c>
      <c r="O2049">
        <v>-6.3251317143914298E-2</v>
      </c>
      <c r="P2049">
        <v>-3.28580124897183E-2</v>
      </c>
      <c r="Q2049">
        <v>-5.7579584108703397E-2</v>
      </c>
      <c r="R2049">
        <v>1.6119210234354898E-2</v>
      </c>
      <c r="S2049">
        <v>1.4499099331191199E-2</v>
      </c>
      <c r="T2049">
        <v>1.4232620481261501E-2</v>
      </c>
      <c r="U2049">
        <v>1.5283523444981999E-2</v>
      </c>
      <c r="V2049">
        <v>31.91</v>
      </c>
      <c r="W2049">
        <v>22.66</v>
      </c>
      <c r="X2049">
        <v>-0.1342111763296</v>
      </c>
      <c r="Y2049">
        <v>1.3526439988342199E-3</v>
      </c>
      <c r="Z2049">
        <v>1.06134454745374</v>
      </c>
      <c r="AA2049">
        <v>-0.53019229021436398</v>
      </c>
      <c r="AB2049">
        <v>-0.53396669927154194</v>
      </c>
      <c r="AC2049" t="s">
        <v>254</v>
      </c>
      <c r="AD2049" t="s">
        <v>325</v>
      </c>
      <c r="AE2049" t="s">
        <v>60</v>
      </c>
      <c r="AF2049" t="s">
        <v>61</v>
      </c>
      <c r="AG2049" t="s">
        <v>326</v>
      </c>
      <c r="AH2049" s="45">
        <v>27941</v>
      </c>
      <c r="AI2049">
        <v>70858</v>
      </c>
      <c r="AK2049" t="s">
        <v>327</v>
      </c>
      <c r="AL2049" t="s">
        <v>328</v>
      </c>
      <c r="AM2049" t="s">
        <v>245</v>
      </c>
    </row>
    <row r="2050" spans="1:39" x14ac:dyDescent="0.3">
      <c r="A2050" s="1">
        <v>43615</v>
      </c>
      <c r="B2050" t="s">
        <v>18</v>
      </c>
      <c r="C2050" t="s">
        <v>239</v>
      </c>
      <c r="D2050">
        <v>900</v>
      </c>
      <c r="E2050">
        <v>9</v>
      </c>
      <c r="F2050">
        <v>27.77</v>
      </c>
      <c r="G2050">
        <v>27.93</v>
      </c>
      <c r="H2050">
        <v>26.98</v>
      </c>
      <c r="I2050">
        <v>27.16</v>
      </c>
      <c r="J2050">
        <v>27.014029999999899</v>
      </c>
      <c r="K2050">
        <v>58649300</v>
      </c>
      <c r="L2050">
        <v>2.2269999999999999</v>
      </c>
      <c r="M2050">
        <v>-2.1490534753960198E-2</v>
      </c>
      <c r="N2050">
        <v>-4.78078463650385E-2</v>
      </c>
      <c r="O2050">
        <v>-0.124794944028865</v>
      </c>
      <c r="P2050">
        <v>-6.8305382460871297E-2</v>
      </c>
      <c r="Q2050">
        <v>-4.4604840386095898E-2</v>
      </c>
      <c r="R2050">
        <v>1.60682954658533E-2</v>
      </c>
      <c r="S2050">
        <v>1.41531531443145E-2</v>
      </c>
      <c r="T2050">
        <v>1.4435888811895101E-2</v>
      </c>
      <c r="U2050">
        <v>1.51377838720454E-2</v>
      </c>
      <c r="V2050">
        <v>31.91</v>
      </c>
      <c r="W2050">
        <v>22.66</v>
      </c>
      <c r="X2050">
        <v>-0.1342111763296</v>
      </c>
      <c r="Y2050">
        <v>2.0962723552933101E-3</v>
      </c>
      <c r="Z2050">
        <v>1.0443425803161901</v>
      </c>
      <c r="AA2050">
        <v>-0.44171013380957203</v>
      </c>
      <c r="AB2050">
        <v>-0.56085606857686598</v>
      </c>
      <c r="AC2050" t="s">
        <v>254</v>
      </c>
      <c r="AD2050" t="s">
        <v>325</v>
      </c>
      <c r="AE2050" t="s">
        <v>60</v>
      </c>
      <c r="AF2050" t="s">
        <v>61</v>
      </c>
      <c r="AG2050" t="s">
        <v>326</v>
      </c>
      <c r="AH2050" s="45">
        <v>27941</v>
      </c>
      <c r="AI2050">
        <v>70858</v>
      </c>
      <c r="AK2050" t="s">
        <v>327</v>
      </c>
      <c r="AL2050" t="s">
        <v>328</v>
      </c>
      <c r="AM2050" t="s">
        <v>245</v>
      </c>
    </row>
    <row r="2051" spans="1:39" x14ac:dyDescent="0.3">
      <c r="A2051" s="1">
        <v>43623</v>
      </c>
      <c r="B2051" t="s">
        <v>18</v>
      </c>
      <c r="C2051" t="s">
        <v>246</v>
      </c>
      <c r="D2051">
        <v>1400</v>
      </c>
      <c r="E2051">
        <v>9</v>
      </c>
      <c r="F2051">
        <v>27.75</v>
      </c>
      <c r="G2051">
        <v>27.790001</v>
      </c>
      <c r="H2051">
        <v>27.42</v>
      </c>
      <c r="I2051">
        <v>27.530000999999999</v>
      </c>
      <c r="J2051">
        <v>27.530000999999999</v>
      </c>
      <c r="K2051">
        <v>51317200</v>
      </c>
      <c r="L2051">
        <v>2.0840000000000001</v>
      </c>
      <c r="M2051">
        <v>-1.26331945457911E-2</v>
      </c>
      <c r="N2051">
        <v>3.9754032221179403E-2</v>
      </c>
      <c r="O2051">
        <v>-7.7861871595448801E-2</v>
      </c>
      <c r="P2051">
        <v>-3.4488108014044998E-2</v>
      </c>
      <c r="Q2051">
        <v>-6.6376571558018099E-2</v>
      </c>
      <c r="R2051">
        <v>2.19947127596383E-2</v>
      </c>
      <c r="S2051">
        <v>1.78248208126357E-2</v>
      </c>
      <c r="T2051">
        <v>1.5719647531671099E-2</v>
      </c>
      <c r="U2051">
        <v>1.52698762764218E-2</v>
      </c>
      <c r="V2051">
        <v>31.91</v>
      </c>
      <c r="W2051">
        <v>22.66</v>
      </c>
      <c r="X2051">
        <v>-0.1342111763296</v>
      </c>
      <c r="Y2051">
        <v>1.0442979367750601E-2</v>
      </c>
      <c r="Z2051">
        <v>1.0434484193820299</v>
      </c>
      <c r="AA2051">
        <v>-0.58852139982773299</v>
      </c>
      <c r="AB2051">
        <v>-0.44985895450316699</v>
      </c>
      <c r="AC2051" t="s">
        <v>254</v>
      </c>
      <c r="AD2051" t="s">
        <v>325</v>
      </c>
      <c r="AE2051" t="s">
        <v>60</v>
      </c>
      <c r="AF2051" t="s">
        <v>61</v>
      </c>
      <c r="AG2051" t="s">
        <v>326</v>
      </c>
      <c r="AH2051" s="45">
        <v>27941</v>
      </c>
      <c r="AI2051">
        <v>70858</v>
      </c>
      <c r="AK2051" t="s">
        <v>327</v>
      </c>
      <c r="AL2051" t="s">
        <v>328</v>
      </c>
      <c r="AM2051" t="s">
        <v>245</v>
      </c>
    </row>
    <row r="2052" spans="1:39" x14ac:dyDescent="0.3">
      <c r="A2052" s="1">
        <v>43628</v>
      </c>
      <c r="B2052" t="s">
        <v>18</v>
      </c>
      <c r="C2052" t="s">
        <v>239</v>
      </c>
      <c r="D2052">
        <v>400</v>
      </c>
      <c r="E2052">
        <v>9</v>
      </c>
      <c r="F2052">
        <v>28.200001</v>
      </c>
      <c r="G2052">
        <v>28.27</v>
      </c>
      <c r="H2052">
        <v>27.860001</v>
      </c>
      <c r="I2052">
        <v>27.950001</v>
      </c>
      <c r="J2052">
        <v>27.950001</v>
      </c>
      <c r="K2052">
        <v>33528900</v>
      </c>
      <c r="L2052">
        <v>2.1269999999999998</v>
      </c>
      <c r="M2052">
        <v>-1.03221772457584E-2</v>
      </c>
      <c r="N2052">
        <v>6.8210997406790101E-3</v>
      </c>
      <c r="O2052">
        <v>-5.1292285442533697E-2</v>
      </c>
      <c r="P2052">
        <v>-4.1440037459512503E-2</v>
      </c>
      <c r="Q2052">
        <v>-5.1901188272847003E-2</v>
      </c>
      <c r="R2052">
        <v>1.31266399379466E-2</v>
      </c>
      <c r="S2052">
        <v>1.86496482302674E-2</v>
      </c>
      <c r="T2052">
        <v>1.5855529522782501E-2</v>
      </c>
      <c r="U2052">
        <v>1.53368493235022E-2</v>
      </c>
      <c r="V2052">
        <v>31.91</v>
      </c>
      <c r="W2052">
        <v>22.66</v>
      </c>
      <c r="X2052">
        <v>-0.1342111763296</v>
      </c>
      <c r="Y2052">
        <v>-2.0396578921351798E-3</v>
      </c>
      <c r="Z2052">
        <v>1.0476625892766001</v>
      </c>
      <c r="AA2052">
        <v>-0.49974503742709703</v>
      </c>
      <c r="AB2052">
        <v>-0.45506219148787402</v>
      </c>
      <c r="AC2052" t="s">
        <v>254</v>
      </c>
      <c r="AD2052" t="s">
        <v>325</v>
      </c>
      <c r="AE2052" t="s">
        <v>60</v>
      </c>
      <c r="AF2052" t="s">
        <v>61</v>
      </c>
      <c r="AG2052" t="s">
        <v>326</v>
      </c>
      <c r="AH2052" s="45">
        <v>27941</v>
      </c>
      <c r="AI2052">
        <v>70858</v>
      </c>
      <c r="AK2052" t="s">
        <v>327</v>
      </c>
      <c r="AL2052" t="s">
        <v>328</v>
      </c>
      <c r="AM2052" t="s">
        <v>245</v>
      </c>
    </row>
    <row r="2053" spans="1:39" x14ac:dyDescent="0.3">
      <c r="A2053" s="1">
        <v>43640</v>
      </c>
      <c r="B2053" t="s">
        <v>18</v>
      </c>
      <c r="C2053" t="s">
        <v>246</v>
      </c>
      <c r="D2053">
        <v>1100</v>
      </c>
      <c r="E2053">
        <v>9</v>
      </c>
      <c r="F2053">
        <v>28.08</v>
      </c>
      <c r="G2053">
        <v>28.379998999999899</v>
      </c>
      <c r="H2053">
        <v>27.889999</v>
      </c>
      <c r="I2053">
        <v>27.98</v>
      </c>
      <c r="J2053">
        <v>27.98</v>
      </c>
      <c r="K2053">
        <v>40046400</v>
      </c>
      <c r="L2053">
        <v>2.0209999999999999</v>
      </c>
      <c r="M2053">
        <v>-4.9911332670061603E-3</v>
      </c>
      <c r="N2053">
        <v>1.78858928024984E-3</v>
      </c>
      <c r="O2053">
        <v>-1.2674237800937E-2</v>
      </c>
      <c r="P2053">
        <v>4.6985555071796997E-2</v>
      </c>
      <c r="Q2053">
        <v>-2.48793487585789E-2</v>
      </c>
      <c r="R2053">
        <v>1.38050107221787E-2</v>
      </c>
      <c r="S2053">
        <v>1.61531555533991E-2</v>
      </c>
      <c r="T2053">
        <v>1.42915821555163E-2</v>
      </c>
      <c r="U2053">
        <v>1.5406408735598801E-2</v>
      </c>
      <c r="V2053">
        <v>31.91</v>
      </c>
      <c r="W2053">
        <v>22.66</v>
      </c>
      <c r="X2053">
        <v>-0.1342111763296</v>
      </c>
      <c r="Y2053">
        <v>-1.73338836506086E-3</v>
      </c>
      <c r="Z2053">
        <v>1.0518381475195799</v>
      </c>
      <c r="AA2053">
        <v>-0.31571201555822298</v>
      </c>
      <c r="AB2053">
        <v>-0.24620474090811501</v>
      </c>
      <c r="AC2053" t="s">
        <v>254</v>
      </c>
      <c r="AD2053" t="s">
        <v>325</v>
      </c>
      <c r="AE2053" t="s">
        <v>60</v>
      </c>
      <c r="AF2053" t="s">
        <v>61</v>
      </c>
      <c r="AG2053" t="s">
        <v>326</v>
      </c>
      <c r="AH2053" s="45">
        <v>27941</v>
      </c>
      <c r="AI2053">
        <v>70858</v>
      </c>
      <c r="AK2053" t="s">
        <v>327</v>
      </c>
      <c r="AL2053" t="s">
        <v>328</v>
      </c>
      <c r="AM2053" t="s">
        <v>245</v>
      </c>
    </row>
    <row r="2054" spans="1:39" x14ac:dyDescent="0.3">
      <c r="A2054" s="1">
        <v>43571</v>
      </c>
      <c r="B2054" t="s">
        <v>18</v>
      </c>
      <c r="C2054" t="s">
        <v>239</v>
      </c>
      <c r="D2054">
        <v>300</v>
      </c>
      <c r="E2054">
        <v>10</v>
      </c>
      <c r="F2054">
        <v>29.299999</v>
      </c>
      <c r="G2054">
        <v>30.049999</v>
      </c>
      <c r="H2054">
        <v>29</v>
      </c>
      <c r="I2054">
        <v>29.879998999999899</v>
      </c>
      <c r="J2054">
        <v>29.719411999999998</v>
      </c>
      <c r="K2054">
        <v>105168400</v>
      </c>
      <c r="L2054">
        <v>2.5920000000000001</v>
      </c>
      <c r="M2054">
        <v>1.3396178554242299E-3</v>
      </c>
      <c r="N2054">
        <v>3.3693869686016203E-2</v>
      </c>
      <c r="O2054">
        <v>1.96018500754533E-2</v>
      </c>
      <c r="P2054">
        <v>0.12325216861388801</v>
      </c>
      <c r="Q2054">
        <v>1.7893403793143099E-2</v>
      </c>
      <c r="R2054">
        <v>1.8122911385673301E-2</v>
      </c>
      <c r="S2054">
        <v>1.84027218752939E-2</v>
      </c>
      <c r="T2054">
        <v>1.5901091716682199E-2</v>
      </c>
      <c r="U2054">
        <v>1.50788041643016E-2</v>
      </c>
      <c r="V2054">
        <v>31.91</v>
      </c>
      <c r="W2054">
        <v>22.66</v>
      </c>
      <c r="X2054">
        <v>-0.134218103997919</v>
      </c>
      <c r="Y2054">
        <v>5.0922850790659495E-4</v>
      </c>
      <c r="Z2054">
        <v>1.00834444024684</v>
      </c>
      <c r="AA2054">
        <v>-4.9624012660774701E-2</v>
      </c>
      <c r="AB2054">
        <v>-0.14806692184092701</v>
      </c>
      <c r="AC2054" t="s">
        <v>255</v>
      </c>
      <c r="AD2054" t="s">
        <v>325</v>
      </c>
      <c r="AE2054" t="s">
        <v>60</v>
      </c>
      <c r="AF2054" t="s">
        <v>61</v>
      </c>
      <c r="AG2054" t="s">
        <v>326</v>
      </c>
      <c r="AH2054" s="45">
        <v>27941</v>
      </c>
      <c r="AI2054">
        <v>70858</v>
      </c>
      <c r="AK2054" t="s">
        <v>327</v>
      </c>
      <c r="AL2054" t="s">
        <v>328</v>
      </c>
      <c r="AM2054" t="s">
        <v>245</v>
      </c>
    </row>
    <row r="2055" spans="1:39" x14ac:dyDescent="0.3">
      <c r="A2055" s="1">
        <v>43593</v>
      </c>
      <c r="B2055" t="s">
        <v>18</v>
      </c>
      <c r="C2055" t="s">
        <v>246</v>
      </c>
      <c r="D2055">
        <v>400</v>
      </c>
      <c r="E2055">
        <v>10</v>
      </c>
      <c r="F2055">
        <v>29.73</v>
      </c>
      <c r="G2055">
        <v>30.110001</v>
      </c>
      <c r="H2055">
        <v>29.67</v>
      </c>
      <c r="I2055">
        <v>29.799999</v>
      </c>
      <c r="J2055">
        <v>29.639840999999901</v>
      </c>
      <c r="K2055">
        <v>39903400</v>
      </c>
      <c r="L2055">
        <v>2.4820000000000002</v>
      </c>
      <c r="M2055">
        <v>-4.0187910329462896E-3</v>
      </c>
      <c r="N2055">
        <v>-1.5318356481065601E-2</v>
      </c>
      <c r="O2055">
        <v>2.4457692906923002E-2</v>
      </c>
      <c r="P2055">
        <v>4.1658998715098802E-2</v>
      </c>
      <c r="Q2055">
        <v>2.49489676717379E-2</v>
      </c>
      <c r="R2055">
        <v>1.08635638768743E-2</v>
      </c>
      <c r="S2055">
        <v>1.1096306107988001E-2</v>
      </c>
      <c r="T2055">
        <v>1.28604989607672E-2</v>
      </c>
      <c r="U2055">
        <v>1.5028097602659E-2</v>
      </c>
      <c r="V2055">
        <v>31.91</v>
      </c>
      <c r="W2055">
        <v>22.66</v>
      </c>
      <c r="X2055">
        <v>-0.134218103997919</v>
      </c>
      <c r="Y2055">
        <v>-1.60671540560346E-3</v>
      </c>
      <c r="Z2055">
        <v>1.0347597892739699</v>
      </c>
      <c r="AA2055">
        <v>8.2330029120164505E-4</v>
      </c>
      <c r="AB2055">
        <v>0.123726931336663</v>
      </c>
      <c r="AC2055" t="s">
        <v>255</v>
      </c>
      <c r="AD2055" t="s">
        <v>325</v>
      </c>
      <c r="AE2055" t="s">
        <v>60</v>
      </c>
      <c r="AF2055" t="s">
        <v>61</v>
      </c>
      <c r="AG2055" t="s">
        <v>326</v>
      </c>
      <c r="AH2055" s="45">
        <v>27941</v>
      </c>
      <c r="AI2055">
        <v>70858</v>
      </c>
      <c r="AK2055" t="s">
        <v>327</v>
      </c>
      <c r="AL2055" t="s">
        <v>328</v>
      </c>
      <c r="AM2055" t="s">
        <v>245</v>
      </c>
    </row>
    <row r="2056" spans="1:39" x14ac:dyDescent="0.3">
      <c r="A2056" s="1">
        <v>43595</v>
      </c>
      <c r="B2056" t="s">
        <v>18</v>
      </c>
      <c r="C2056" t="s">
        <v>239</v>
      </c>
      <c r="D2056">
        <v>1300</v>
      </c>
      <c r="E2056">
        <v>10</v>
      </c>
      <c r="F2056">
        <v>29.459999</v>
      </c>
      <c r="G2056">
        <v>29.709999</v>
      </c>
      <c r="H2056">
        <v>29.190000999999999</v>
      </c>
      <c r="I2056">
        <v>29.58</v>
      </c>
      <c r="J2056">
        <v>29.421023999999999</v>
      </c>
      <c r="K2056">
        <v>59649900</v>
      </c>
      <c r="L2056">
        <v>2.4550000000000001</v>
      </c>
      <c r="M2056">
        <v>-4.3852212777622697E-3</v>
      </c>
      <c r="N2056">
        <v>-3.7489848349452799E-2</v>
      </c>
      <c r="O2056">
        <v>2.36029555107901E-2</v>
      </c>
      <c r="P2056">
        <v>4.9682562122228699E-2</v>
      </c>
      <c r="Q2056">
        <v>-1.8250061749694801E-2</v>
      </c>
      <c r="R2056">
        <v>6.2607595595326696E-3</v>
      </c>
      <c r="S2056">
        <v>1.09399978612454E-2</v>
      </c>
      <c r="T2056">
        <v>1.2682233774576701E-2</v>
      </c>
      <c r="U2056">
        <v>1.4929150649087199E-2</v>
      </c>
      <c r="V2056">
        <v>31.91</v>
      </c>
      <c r="W2056">
        <v>22.66</v>
      </c>
      <c r="X2056">
        <v>-0.134218103997919</v>
      </c>
      <c r="Y2056">
        <v>3.7133938472042301E-3</v>
      </c>
      <c r="Z2056">
        <v>1.02685080076297</v>
      </c>
      <c r="AA2056">
        <v>-0.27422181209429902</v>
      </c>
      <c r="AB2056">
        <v>-2.8221036716171398E-3</v>
      </c>
      <c r="AC2056" t="s">
        <v>255</v>
      </c>
      <c r="AD2056" t="s">
        <v>325</v>
      </c>
      <c r="AE2056" t="s">
        <v>60</v>
      </c>
      <c r="AF2056" t="s">
        <v>61</v>
      </c>
      <c r="AG2056" t="s">
        <v>326</v>
      </c>
      <c r="AH2056" s="45">
        <v>27941</v>
      </c>
      <c r="AI2056">
        <v>70858</v>
      </c>
      <c r="AK2056" t="s">
        <v>327</v>
      </c>
      <c r="AL2056" t="s">
        <v>328</v>
      </c>
      <c r="AM2056" t="s">
        <v>245</v>
      </c>
    </row>
    <row r="2057" spans="1:39" x14ac:dyDescent="0.3">
      <c r="A2057" s="1">
        <v>43620</v>
      </c>
      <c r="B2057" t="s">
        <v>18</v>
      </c>
      <c r="C2057" t="s">
        <v>239</v>
      </c>
      <c r="D2057">
        <v>200</v>
      </c>
      <c r="E2057">
        <v>10</v>
      </c>
      <c r="F2057">
        <v>27.18</v>
      </c>
      <c r="G2057">
        <v>27.950001</v>
      </c>
      <c r="H2057">
        <v>27.139999</v>
      </c>
      <c r="I2057">
        <v>27.92</v>
      </c>
      <c r="J2057">
        <v>27.769945</v>
      </c>
      <c r="K2057">
        <v>58426400</v>
      </c>
      <c r="L2057">
        <v>2.1190000000000002</v>
      </c>
      <c r="M2057">
        <v>4.5429031742218899E-2</v>
      </c>
      <c r="N2057">
        <v>7.1657066166197004E-4</v>
      </c>
      <c r="O2057">
        <v>-8.83834754017917E-2</v>
      </c>
      <c r="P2057">
        <v>-4.0707422371913403E-2</v>
      </c>
      <c r="Q2057">
        <v>-3.6163394296219502E-2</v>
      </c>
      <c r="R2057">
        <v>2.73755070586429E-2</v>
      </c>
      <c r="S2057">
        <v>1.80670809054518E-2</v>
      </c>
      <c r="T2057">
        <v>1.5718257438391701E-2</v>
      </c>
      <c r="U2057">
        <v>1.53859352253216E-2</v>
      </c>
      <c r="V2057">
        <v>31.91</v>
      </c>
      <c r="W2057">
        <v>22.66</v>
      </c>
      <c r="X2057">
        <v>-0.1342111763296</v>
      </c>
      <c r="Y2057">
        <v>2.1205927310919401E-2</v>
      </c>
      <c r="Z2057">
        <v>1.0640850859814901</v>
      </c>
      <c r="AA2057">
        <v>-0.38203965372409598</v>
      </c>
      <c r="AB2057">
        <v>-0.53682766904499801</v>
      </c>
      <c r="AC2057" t="s">
        <v>255</v>
      </c>
      <c r="AD2057" t="s">
        <v>325</v>
      </c>
      <c r="AE2057" t="s">
        <v>60</v>
      </c>
      <c r="AF2057" t="s">
        <v>61</v>
      </c>
      <c r="AG2057" t="s">
        <v>326</v>
      </c>
      <c r="AH2057" s="45">
        <v>27941</v>
      </c>
      <c r="AI2057">
        <v>70858</v>
      </c>
      <c r="AK2057" t="s">
        <v>327</v>
      </c>
      <c r="AL2057" t="s">
        <v>328</v>
      </c>
      <c r="AM2057" t="s">
        <v>245</v>
      </c>
    </row>
    <row r="2058" spans="1:39" x14ac:dyDescent="0.3">
      <c r="A2058" s="1">
        <v>43636</v>
      </c>
      <c r="B2058" t="s">
        <v>18</v>
      </c>
      <c r="C2058" t="s">
        <v>239</v>
      </c>
      <c r="D2058">
        <v>1700</v>
      </c>
      <c r="E2058">
        <v>10</v>
      </c>
      <c r="F2058">
        <v>28.59</v>
      </c>
      <c r="G2058">
        <v>28.610001</v>
      </c>
      <c r="H2058">
        <v>27.85</v>
      </c>
      <c r="I2058">
        <v>28.27</v>
      </c>
      <c r="J2058">
        <v>28.27</v>
      </c>
      <c r="K2058">
        <v>60887200</v>
      </c>
      <c r="L2058">
        <v>2.0009999999999999</v>
      </c>
      <c r="M2058">
        <v>-1.76709712002001E-3</v>
      </c>
      <c r="N2058">
        <v>1.1741782085702999E-2</v>
      </c>
      <c r="O2058">
        <v>8.0095739812227802E-4</v>
      </c>
      <c r="P2058">
        <v>8.5775738337433502E-3</v>
      </c>
      <c r="Q2058">
        <v>-1.35433875718548E-2</v>
      </c>
      <c r="R2058">
        <v>1.3326472193761801E-2</v>
      </c>
      <c r="S2058">
        <v>1.6308958993141599E-2</v>
      </c>
      <c r="T2058">
        <v>1.52834468156525E-2</v>
      </c>
      <c r="U2058">
        <v>1.54001883051441E-2</v>
      </c>
      <c r="V2058">
        <v>31.91</v>
      </c>
      <c r="W2058">
        <v>22.66</v>
      </c>
      <c r="X2058">
        <v>-0.1342111763296</v>
      </c>
      <c r="Y2058">
        <v>9.4276054361659405E-3</v>
      </c>
      <c r="Z2058">
        <v>1.0487816109183199</v>
      </c>
      <c r="AA2058">
        <v>-0.23325512076003699</v>
      </c>
      <c r="AB2058">
        <v>-0.28971511865766703</v>
      </c>
      <c r="AC2058" t="s">
        <v>255</v>
      </c>
      <c r="AD2058" t="s">
        <v>325</v>
      </c>
      <c r="AE2058" t="s">
        <v>60</v>
      </c>
      <c r="AF2058" t="s">
        <v>61</v>
      </c>
      <c r="AG2058" t="s">
        <v>326</v>
      </c>
      <c r="AH2058" s="45">
        <v>27941</v>
      </c>
      <c r="AI2058">
        <v>70858</v>
      </c>
      <c r="AK2058" t="s">
        <v>327</v>
      </c>
      <c r="AL2058" t="s">
        <v>328</v>
      </c>
      <c r="AM2058" t="s">
        <v>245</v>
      </c>
    </row>
    <row r="2059" spans="1:39" x14ac:dyDescent="0.3">
      <c r="A2059" s="1">
        <v>43640</v>
      </c>
      <c r="B2059" t="s">
        <v>18</v>
      </c>
      <c r="C2059" t="s">
        <v>239</v>
      </c>
      <c r="D2059">
        <v>500</v>
      </c>
      <c r="E2059">
        <v>10</v>
      </c>
      <c r="F2059">
        <v>28.08</v>
      </c>
      <c r="G2059">
        <v>28.379998999999899</v>
      </c>
      <c r="H2059">
        <v>27.889999</v>
      </c>
      <c r="I2059">
        <v>27.98</v>
      </c>
      <c r="J2059">
        <v>27.98</v>
      </c>
      <c r="K2059">
        <v>40046400</v>
      </c>
      <c r="L2059">
        <v>2.0209999999999999</v>
      </c>
      <c r="M2059">
        <v>-4.9911332670061603E-3</v>
      </c>
      <c r="N2059">
        <v>1.78858928024984E-3</v>
      </c>
      <c r="O2059">
        <v>-1.2674237800937E-2</v>
      </c>
      <c r="P2059">
        <v>4.6985555071796997E-2</v>
      </c>
      <c r="Q2059">
        <v>-2.48793487585789E-2</v>
      </c>
      <c r="R2059">
        <v>1.38050107221787E-2</v>
      </c>
      <c r="S2059">
        <v>1.61531555533991E-2</v>
      </c>
      <c r="T2059">
        <v>1.42915821555163E-2</v>
      </c>
      <c r="U2059">
        <v>1.5406408735598801E-2</v>
      </c>
      <c r="V2059">
        <v>31.91</v>
      </c>
      <c r="W2059">
        <v>22.66</v>
      </c>
      <c r="X2059">
        <v>-0.1342111763296</v>
      </c>
      <c r="Y2059">
        <v>-1.73338836506086E-3</v>
      </c>
      <c r="Z2059">
        <v>1.0518381475195799</v>
      </c>
      <c r="AA2059">
        <v>-0.31571201555822298</v>
      </c>
      <c r="AB2059">
        <v>-0.24620474090811501</v>
      </c>
      <c r="AC2059" t="s">
        <v>255</v>
      </c>
      <c r="AD2059" t="s">
        <v>325</v>
      </c>
      <c r="AE2059" t="s">
        <v>60</v>
      </c>
      <c r="AF2059" t="s">
        <v>61</v>
      </c>
      <c r="AG2059" t="s">
        <v>326</v>
      </c>
      <c r="AH2059" s="45">
        <v>27941</v>
      </c>
      <c r="AI2059">
        <v>70858</v>
      </c>
      <c r="AK2059" t="s">
        <v>327</v>
      </c>
      <c r="AL2059" t="s">
        <v>328</v>
      </c>
      <c r="AM2059" t="s">
        <v>245</v>
      </c>
    </row>
    <row r="2060" spans="1:39" x14ac:dyDescent="0.3">
      <c r="A2060" s="1">
        <v>43557</v>
      </c>
      <c r="B2060" t="s">
        <v>18</v>
      </c>
      <c r="C2060" t="s">
        <v>239</v>
      </c>
      <c r="D2060">
        <v>800</v>
      </c>
      <c r="E2060">
        <v>11</v>
      </c>
      <c r="F2060">
        <v>28.469998999999898</v>
      </c>
      <c r="G2060">
        <v>28.870000999999998</v>
      </c>
      <c r="H2060">
        <v>28.35</v>
      </c>
      <c r="I2060">
        <v>28.870000999999998</v>
      </c>
      <c r="J2060">
        <v>28.714841999999901</v>
      </c>
      <c r="K2060">
        <v>66694000</v>
      </c>
      <c r="L2060">
        <v>2.4809999999999999</v>
      </c>
      <c r="M2060">
        <v>1.14964359261272E-2</v>
      </c>
      <c r="N2060">
        <v>5.9218531430321797E-2</v>
      </c>
      <c r="O2060">
        <v>-1.5125682902163101E-2</v>
      </c>
      <c r="P2060">
        <v>0.16352447775656201</v>
      </c>
      <c r="Q2060">
        <v>4.4397103483792598E-3</v>
      </c>
      <c r="R2060">
        <v>1.4425457994285001E-2</v>
      </c>
      <c r="S2060">
        <v>1.68206284182617E-2</v>
      </c>
      <c r="T2060">
        <v>1.61952615790035E-2</v>
      </c>
      <c r="U2060">
        <v>1.52668536919233E-2</v>
      </c>
      <c r="V2060">
        <v>31.91</v>
      </c>
      <c r="W2060">
        <v>22.66</v>
      </c>
      <c r="X2060">
        <v>-0.134218103997919</v>
      </c>
      <c r="Y2060" s="44">
        <v>1.7455614805152698E-5</v>
      </c>
      <c r="Z2060">
        <v>1.0140763837159601</v>
      </c>
      <c r="AA2060">
        <v>-0.12392983042615099</v>
      </c>
      <c r="AB2060">
        <v>-0.42262753860135299</v>
      </c>
      <c r="AC2060" t="s">
        <v>256</v>
      </c>
      <c r="AD2060" t="s">
        <v>325</v>
      </c>
      <c r="AE2060" t="s">
        <v>60</v>
      </c>
      <c r="AF2060" t="s">
        <v>61</v>
      </c>
      <c r="AG2060" t="s">
        <v>326</v>
      </c>
      <c r="AH2060" s="45">
        <v>27941</v>
      </c>
      <c r="AI2060">
        <v>70858</v>
      </c>
      <c r="AK2060" t="s">
        <v>327</v>
      </c>
      <c r="AL2060" t="s">
        <v>328</v>
      </c>
      <c r="AM2060" t="s">
        <v>245</v>
      </c>
    </row>
    <row r="2061" spans="1:39" x14ac:dyDescent="0.3">
      <c r="A2061" s="1">
        <v>43564</v>
      </c>
      <c r="B2061" t="s">
        <v>18</v>
      </c>
      <c r="C2061" t="s">
        <v>239</v>
      </c>
      <c r="D2061">
        <v>1800</v>
      </c>
      <c r="E2061">
        <v>11</v>
      </c>
      <c r="F2061">
        <v>29</v>
      </c>
      <c r="G2061">
        <v>29.07</v>
      </c>
      <c r="H2061">
        <v>28.74</v>
      </c>
      <c r="I2061">
        <v>28.889999</v>
      </c>
      <c r="J2061">
        <v>28.734732000000001</v>
      </c>
      <c r="K2061">
        <v>40535300</v>
      </c>
      <c r="L2061">
        <v>2.4990000000000001</v>
      </c>
      <c r="M2061">
        <v>-9.6452641401626096E-3</v>
      </c>
      <c r="N2061">
        <v>6.9243336059261805E-4</v>
      </c>
      <c r="O2061">
        <v>8.3421018184558302E-3</v>
      </c>
      <c r="P2061">
        <v>0.129517467388607</v>
      </c>
      <c r="Q2061">
        <v>-1.3793785511128E-2</v>
      </c>
      <c r="R2061">
        <v>7.4775760617301701E-3</v>
      </c>
      <c r="S2061">
        <v>1.6753744182045699E-2</v>
      </c>
      <c r="T2061">
        <v>1.5322315959692599E-2</v>
      </c>
      <c r="U2061">
        <v>1.51659000779542E-2</v>
      </c>
      <c r="V2061">
        <v>31.91</v>
      </c>
      <c r="W2061">
        <v>22.66</v>
      </c>
      <c r="X2061">
        <v>-0.134218103997919</v>
      </c>
      <c r="Y2061">
        <v>-6.0859766572597396E-3</v>
      </c>
      <c r="Z2061">
        <v>1.0133695132507301</v>
      </c>
      <c r="AA2061">
        <v>-0.23707770942964099</v>
      </c>
      <c r="AB2061">
        <v>-0.20594508607786499</v>
      </c>
      <c r="AC2061" t="s">
        <v>256</v>
      </c>
      <c r="AD2061" t="s">
        <v>325</v>
      </c>
      <c r="AE2061" t="s">
        <v>60</v>
      </c>
      <c r="AF2061" t="s">
        <v>61</v>
      </c>
      <c r="AG2061" t="s">
        <v>326</v>
      </c>
      <c r="AH2061" s="45">
        <v>27941</v>
      </c>
      <c r="AI2061">
        <v>70858</v>
      </c>
      <c r="AK2061" t="s">
        <v>327</v>
      </c>
      <c r="AL2061" t="s">
        <v>328</v>
      </c>
      <c r="AM2061" t="s">
        <v>245</v>
      </c>
    </row>
    <row r="2062" spans="1:39" x14ac:dyDescent="0.3">
      <c r="A2062" s="1">
        <v>43567</v>
      </c>
      <c r="B2062" t="s">
        <v>18</v>
      </c>
      <c r="C2062" t="s">
        <v>246</v>
      </c>
      <c r="D2062">
        <v>1100</v>
      </c>
      <c r="E2062">
        <v>11</v>
      </c>
      <c r="F2062">
        <v>29.559998999999902</v>
      </c>
      <c r="G2062">
        <v>30.219998999999898</v>
      </c>
      <c r="H2062">
        <v>29.559998999999902</v>
      </c>
      <c r="I2062">
        <v>30.17</v>
      </c>
      <c r="J2062">
        <v>30.007853000000001</v>
      </c>
      <c r="K2062">
        <v>100192000</v>
      </c>
      <c r="L2062">
        <v>2.56</v>
      </c>
      <c r="M2062">
        <v>3.7141334771351502E-2</v>
      </c>
      <c r="N2062">
        <v>3.6797370939800997E-2</v>
      </c>
      <c r="O2062">
        <v>2.9601841235110601E-2</v>
      </c>
      <c r="P2062">
        <v>0.15269075625068301</v>
      </c>
      <c r="Q2062">
        <v>3.7808171334095101E-3</v>
      </c>
      <c r="R2062">
        <v>1.76764559514235E-2</v>
      </c>
      <c r="S2062">
        <v>1.8296356542797099E-2</v>
      </c>
      <c r="T2062">
        <v>1.5882308137553099E-2</v>
      </c>
      <c r="U2062">
        <v>1.5169472329726499E-2</v>
      </c>
      <c r="V2062">
        <v>31.91</v>
      </c>
      <c r="W2062">
        <v>22.66</v>
      </c>
      <c r="X2062">
        <v>-0.134218103997919</v>
      </c>
      <c r="Y2062">
        <v>6.5875784763498903E-3</v>
      </c>
      <c r="Z2062">
        <v>1.0102631351406699</v>
      </c>
      <c r="AA2062">
        <v>-0.134158796554876</v>
      </c>
      <c r="AB2062">
        <v>-0.20583470461959899</v>
      </c>
      <c r="AC2062" t="s">
        <v>256</v>
      </c>
      <c r="AD2062" t="s">
        <v>325</v>
      </c>
      <c r="AE2062" t="s">
        <v>60</v>
      </c>
      <c r="AF2062" t="s">
        <v>61</v>
      </c>
      <c r="AG2062" t="s">
        <v>326</v>
      </c>
      <c r="AH2062" s="45">
        <v>27941</v>
      </c>
      <c r="AI2062">
        <v>70858</v>
      </c>
      <c r="AK2062" t="s">
        <v>327</v>
      </c>
      <c r="AL2062" t="s">
        <v>328</v>
      </c>
      <c r="AM2062" t="s">
        <v>245</v>
      </c>
    </row>
    <row r="2063" spans="1:39" x14ac:dyDescent="0.3">
      <c r="A2063" s="1">
        <v>43621</v>
      </c>
      <c r="B2063" t="s">
        <v>18</v>
      </c>
      <c r="C2063" t="s">
        <v>239</v>
      </c>
      <c r="D2063">
        <v>800</v>
      </c>
      <c r="E2063">
        <v>11</v>
      </c>
      <c r="F2063">
        <v>27.84</v>
      </c>
      <c r="G2063">
        <v>28.01</v>
      </c>
      <c r="H2063">
        <v>27.459999</v>
      </c>
      <c r="I2063">
        <v>27.91</v>
      </c>
      <c r="J2063">
        <v>27.76</v>
      </c>
      <c r="K2063">
        <v>44874400</v>
      </c>
      <c r="L2063">
        <v>2.1230000000000002</v>
      </c>
      <c r="M2063">
        <v>-3.5818512358781198E-4</v>
      </c>
      <c r="N2063">
        <v>5.7492402114099903E-3</v>
      </c>
      <c r="O2063">
        <v>-9.5603233532665699E-2</v>
      </c>
      <c r="P2063">
        <v>-3.2778237276655797E-2</v>
      </c>
      <c r="Q2063">
        <v>-3.6521579419807298E-2</v>
      </c>
      <c r="R2063">
        <v>2.7213197494257699E-2</v>
      </c>
      <c r="S2063">
        <v>1.7925076481041999E-2</v>
      </c>
      <c r="T2063">
        <v>1.5687801378818301E-2</v>
      </c>
      <c r="U2063">
        <v>1.53859384600724E-2</v>
      </c>
      <c r="V2063">
        <v>31.91</v>
      </c>
      <c r="W2063">
        <v>22.66</v>
      </c>
      <c r="X2063">
        <v>-0.1342111763296</v>
      </c>
      <c r="Y2063">
        <v>8.1287266899663802E-3</v>
      </c>
      <c r="Z2063">
        <v>1.0619280937793001</v>
      </c>
      <c r="AA2063">
        <v>-0.38621779503986198</v>
      </c>
      <c r="AB2063">
        <v>-0.50056458436780304</v>
      </c>
      <c r="AC2063" t="s">
        <v>256</v>
      </c>
      <c r="AD2063" t="s">
        <v>325</v>
      </c>
      <c r="AE2063" t="s">
        <v>60</v>
      </c>
      <c r="AF2063" t="s">
        <v>61</v>
      </c>
      <c r="AG2063" t="s">
        <v>326</v>
      </c>
      <c r="AH2063" s="45">
        <v>27941</v>
      </c>
      <c r="AI2063">
        <v>70858</v>
      </c>
      <c r="AK2063" t="s">
        <v>327</v>
      </c>
      <c r="AL2063" t="s">
        <v>328</v>
      </c>
      <c r="AM2063" t="s">
        <v>245</v>
      </c>
    </row>
    <row r="2064" spans="1:39" x14ac:dyDescent="0.3">
      <c r="A2064" s="1">
        <v>43629</v>
      </c>
      <c r="B2064" t="s">
        <v>18</v>
      </c>
      <c r="C2064" t="s">
        <v>239</v>
      </c>
      <c r="D2064">
        <v>1100</v>
      </c>
      <c r="E2064">
        <v>11</v>
      </c>
      <c r="F2064">
        <v>27.969998999999898</v>
      </c>
      <c r="G2064">
        <v>28.16</v>
      </c>
      <c r="H2064">
        <v>27.809998999999902</v>
      </c>
      <c r="I2064">
        <v>27.940000999999999</v>
      </c>
      <c r="J2064">
        <v>27.940000999999999</v>
      </c>
      <c r="K2064">
        <v>33404200</v>
      </c>
      <c r="L2064">
        <v>2.0910000000000002</v>
      </c>
      <c r="M2064">
        <v>-3.5784575948697898E-4</v>
      </c>
      <c r="N2064">
        <v>2.1498395954791302E-3</v>
      </c>
      <c r="O2064">
        <v>-5.6451668125614904E-3</v>
      </c>
      <c r="P2064">
        <v>-4.7585053110515002E-2</v>
      </c>
      <c r="Q2064">
        <v>-4.6922174933621601E-2</v>
      </c>
      <c r="R2064">
        <v>1.30301413311972E-2</v>
      </c>
      <c r="S2064">
        <v>1.5895201466289699E-2</v>
      </c>
      <c r="T2064">
        <v>1.5834129042331599E-2</v>
      </c>
      <c r="U2064">
        <v>1.53334197774103E-2</v>
      </c>
      <c r="V2064">
        <v>31.91</v>
      </c>
      <c r="W2064">
        <v>22.66</v>
      </c>
      <c r="X2064">
        <v>-0.1342111763296</v>
      </c>
      <c r="Y2064">
        <v>4.0890106107655602E-3</v>
      </c>
      <c r="Z2064">
        <v>1.0474054950289999</v>
      </c>
      <c r="AA2064">
        <v>-0.46458206029305399</v>
      </c>
      <c r="AB2064">
        <v>-0.48905800591389098</v>
      </c>
      <c r="AC2064" t="s">
        <v>256</v>
      </c>
      <c r="AD2064" t="s">
        <v>325</v>
      </c>
      <c r="AE2064" t="s">
        <v>60</v>
      </c>
      <c r="AF2064" t="s">
        <v>61</v>
      </c>
      <c r="AG2064" t="s">
        <v>326</v>
      </c>
      <c r="AH2064" s="45">
        <v>27941</v>
      </c>
      <c r="AI2064">
        <v>70858</v>
      </c>
      <c r="AK2064" t="s">
        <v>327</v>
      </c>
      <c r="AL2064" t="s">
        <v>328</v>
      </c>
      <c r="AM2064" t="s">
        <v>245</v>
      </c>
    </row>
    <row r="2065" spans="1:39" x14ac:dyDescent="0.3">
      <c r="A2065" s="1">
        <v>43644</v>
      </c>
      <c r="B2065" t="s">
        <v>18</v>
      </c>
      <c r="C2065" t="s">
        <v>246</v>
      </c>
      <c r="D2065">
        <v>900</v>
      </c>
      <c r="E2065">
        <v>11</v>
      </c>
      <c r="F2065">
        <v>29.01</v>
      </c>
      <c r="G2065">
        <v>29.27</v>
      </c>
      <c r="H2065">
        <v>28.73</v>
      </c>
      <c r="I2065">
        <v>29</v>
      </c>
      <c r="J2065">
        <v>29</v>
      </c>
      <c r="K2065">
        <v>101856900</v>
      </c>
      <c r="L2065">
        <v>2</v>
      </c>
      <c r="M2065">
        <v>2.7619340420992199E-2</v>
      </c>
      <c r="N2065">
        <v>3.0814727482132799E-2</v>
      </c>
      <c r="O2065">
        <v>4.9448934559280101E-2</v>
      </c>
      <c r="P2065">
        <v>5.5231383318359202E-2</v>
      </c>
      <c r="Q2065">
        <v>4.7433312695079499E-2</v>
      </c>
      <c r="R2065">
        <v>1.41729478539442E-2</v>
      </c>
      <c r="S2065">
        <v>1.5910496531931901E-2</v>
      </c>
      <c r="T2065">
        <v>1.45777042905154E-2</v>
      </c>
      <c r="U2065">
        <v>1.54612509821911E-2</v>
      </c>
      <c r="V2065">
        <v>31.91</v>
      </c>
      <c r="W2065">
        <v>22.66</v>
      </c>
      <c r="X2065">
        <v>-0.1342111763296</v>
      </c>
      <c r="Y2065">
        <v>5.7409418775350302E-3</v>
      </c>
      <c r="Z2065">
        <v>1.05502518464093</v>
      </c>
      <c r="AA2065">
        <v>0.19489137810392401</v>
      </c>
      <c r="AB2065">
        <v>-0.12709336623836401</v>
      </c>
      <c r="AC2065" t="s">
        <v>256</v>
      </c>
      <c r="AD2065" t="s">
        <v>325</v>
      </c>
      <c r="AE2065" t="s">
        <v>60</v>
      </c>
      <c r="AF2065" t="s">
        <v>61</v>
      </c>
      <c r="AG2065" t="s">
        <v>326</v>
      </c>
      <c r="AH2065" s="45">
        <v>27941</v>
      </c>
      <c r="AI2065">
        <v>70858</v>
      </c>
      <c r="AK2065" t="s">
        <v>327</v>
      </c>
      <c r="AL2065" t="s">
        <v>328</v>
      </c>
      <c r="AM2065" t="s">
        <v>245</v>
      </c>
    </row>
    <row r="2066" spans="1:39" x14ac:dyDescent="0.3">
      <c r="A2066" s="1">
        <v>43556</v>
      </c>
      <c r="B2066" t="s">
        <v>18</v>
      </c>
      <c r="C2066" t="s">
        <v>246</v>
      </c>
      <c r="D2066">
        <v>1200</v>
      </c>
      <c r="E2066">
        <v>12</v>
      </c>
      <c r="F2066">
        <v>27.9</v>
      </c>
      <c r="G2066">
        <v>28.74</v>
      </c>
      <c r="H2066">
        <v>27.85</v>
      </c>
      <c r="I2066">
        <v>28.540001</v>
      </c>
      <c r="J2066">
        <v>28.386614000000002</v>
      </c>
      <c r="K2066">
        <v>91751100</v>
      </c>
      <c r="L2066">
        <v>2.4969999999999999</v>
      </c>
      <c r="M2066">
        <v>3.38532493561918E-2</v>
      </c>
      <c r="N2066">
        <v>6.1413281858768501E-2</v>
      </c>
      <c r="O2066">
        <v>-1.8744047109798399E-2</v>
      </c>
      <c r="P2066">
        <v>0.16222591383743701</v>
      </c>
      <c r="Q2066">
        <v>-2.9991928484079299E-2</v>
      </c>
      <c r="R2066">
        <v>1.4445626962783E-2</v>
      </c>
      <c r="S2066">
        <v>1.6713168078073399E-2</v>
      </c>
      <c r="T2066">
        <v>1.6184573406862499E-2</v>
      </c>
      <c r="U2066">
        <v>1.5317704055301201E-2</v>
      </c>
      <c r="V2066">
        <v>31.91</v>
      </c>
      <c r="W2066">
        <v>22.66</v>
      </c>
      <c r="X2066">
        <v>-0.134218103997919</v>
      </c>
      <c r="Y2066">
        <v>1.1502195497633099E-2</v>
      </c>
      <c r="Z2066">
        <v>1.01387067925145</v>
      </c>
      <c r="AA2066">
        <v>-0.33428472641680201</v>
      </c>
      <c r="AB2066">
        <v>-0.48807274508354198</v>
      </c>
      <c r="AC2066" t="s">
        <v>257</v>
      </c>
      <c r="AD2066" t="s">
        <v>325</v>
      </c>
      <c r="AE2066" t="s">
        <v>60</v>
      </c>
      <c r="AF2066" t="s">
        <v>61</v>
      </c>
      <c r="AG2066" t="s">
        <v>326</v>
      </c>
      <c r="AH2066" s="45">
        <v>27941</v>
      </c>
      <c r="AI2066">
        <v>70858</v>
      </c>
      <c r="AK2066" t="s">
        <v>327</v>
      </c>
      <c r="AL2066" t="s">
        <v>328</v>
      </c>
      <c r="AM2066" t="s">
        <v>245</v>
      </c>
    </row>
    <row r="2067" spans="1:39" x14ac:dyDescent="0.3">
      <c r="A2067" s="1">
        <v>43558</v>
      </c>
      <c r="B2067" t="s">
        <v>18</v>
      </c>
      <c r="C2067" t="s">
        <v>246</v>
      </c>
      <c r="D2067">
        <v>500</v>
      </c>
      <c r="E2067">
        <v>12</v>
      </c>
      <c r="F2067">
        <v>29.07</v>
      </c>
      <c r="G2067">
        <v>29.24</v>
      </c>
      <c r="H2067">
        <v>28.700001</v>
      </c>
      <c r="I2067">
        <v>28.84</v>
      </c>
      <c r="J2067">
        <v>28.685001</v>
      </c>
      <c r="K2067">
        <v>63110600</v>
      </c>
      <c r="L2067">
        <v>2.5169999999999999</v>
      </c>
      <c r="M2067">
        <v>-1.0397590351743701E-3</v>
      </c>
      <c r="N2067">
        <v>6.48159426746652E-2</v>
      </c>
      <c r="O2067">
        <v>-6.5665052606997702E-3</v>
      </c>
      <c r="P2067">
        <v>0.14958129127628</v>
      </c>
      <c r="Q2067">
        <v>-6.10771717993671E-3</v>
      </c>
      <c r="R2067">
        <v>1.2752941140214901E-2</v>
      </c>
      <c r="S2067">
        <v>1.6703272111688001E-2</v>
      </c>
      <c r="T2067">
        <v>1.61473268592634E-2</v>
      </c>
      <c r="U2067">
        <v>1.5255186272289299E-2</v>
      </c>
      <c r="V2067">
        <v>31.91</v>
      </c>
      <c r="W2067">
        <v>22.66</v>
      </c>
      <c r="X2067">
        <v>-0.134218103997919</v>
      </c>
      <c r="Y2067">
        <v>2.1460723821998401E-3</v>
      </c>
      <c r="Z2067">
        <v>1.0153101224041501</v>
      </c>
      <c r="AA2067">
        <v>-0.19039198586841299</v>
      </c>
      <c r="AB2067">
        <v>-0.31111829298778498</v>
      </c>
      <c r="AC2067" t="s">
        <v>257</v>
      </c>
      <c r="AD2067" t="s">
        <v>325</v>
      </c>
      <c r="AE2067" t="s">
        <v>60</v>
      </c>
      <c r="AF2067" t="s">
        <v>61</v>
      </c>
      <c r="AG2067" t="s">
        <v>326</v>
      </c>
      <c r="AH2067" s="45">
        <v>27941</v>
      </c>
      <c r="AI2067">
        <v>70858</v>
      </c>
      <c r="AK2067" t="s">
        <v>327</v>
      </c>
      <c r="AL2067" t="s">
        <v>328</v>
      </c>
      <c r="AM2067" t="s">
        <v>245</v>
      </c>
    </row>
    <row r="2068" spans="1:39" x14ac:dyDescent="0.3">
      <c r="A2068" s="1">
        <v>43595</v>
      </c>
      <c r="B2068" t="s">
        <v>18</v>
      </c>
      <c r="C2068" t="s">
        <v>239</v>
      </c>
      <c r="D2068">
        <v>3800</v>
      </c>
      <c r="E2068">
        <v>12</v>
      </c>
      <c r="F2068">
        <v>29.459999</v>
      </c>
      <c r="G2068">
        <v>29.709999</v>
      </c>
      <c r="H2068">
        <v>29.190000999999999</v>
      </c>
      <c r="I2068">
        <v>29.58</v>
      </c>
      <c r="J2068">
        <v>29.421023999999999</v>
      </c>
      <c r="K2068">
        <v>59649900</v>
      </c>
      <c r="L2068">
        <v>2.4550000000000001</v>
      </c>
      <c r="M2068">
        <v>-4.3852212777622697E-3</v>
      </c>
      <c r="N2068">
        <v>-3.7489848349452799E-2</v>
      </c>
      <c r="O2068">
        <v>2.36029555107901E-2</v>
      </c>
      <c r="P2068">
        <v>4.9682562122228699E-2</v>
      </c>
      <c r="Q2068">
        <v>-1.8250061749694801E-2</v>
      </c>
      <c r="R2068">
        <v>6.2607595595326696E-3</v>
      </c>
      <c r="S2068">
        <v>1.09399978612454E-2</v>
      </c>
      <c r="T2068">
        <v>1.2682233774576701E-2</v>
      </c>
      <c r="U2068">
        <v>1.4929150649087199E-2</v>
      </c>
      <c r="V2068">
        <v>31.91</v>
      </c>
      <c r="W2068">
        <v>22.66</v>
      </c>
      <c r="X2068">
        <v>-0.134218103997919</v>
      </c>
      <c r="Y2068">
        <v>3.7133938472042301E-3</v>
      </c>
      <c r="Z2068">
        <v>1.02685080076297</v>
      </c>
      <c r="AA2068">
        <v>-0.27422181209429902</v>
      </c>
      <c r="AB2068">
        <v>-2.8221036716171398E-3</v>
      </c>
      <c r="AC2068" t="s">
        <v>257</v>
      </c>
      <c r="AD2068" t="s">
        <v>325</v>
      </c>
      <c r="AE2068" t="s">
        <v>60</v>
      </c>
      <c r="AF2068" t="s">
        <v>61</v>
      </c>
      <c r="AG2068" t="s">
        <v>326</v>
      </c>
      <c r="AH2068" s="45">
        <v>27941</v>
      </c>
      <c r="AI2068">
        <v>70858</v>
      </c>
      <c r="AK2068" t="s">
        <v>327</v>
      </c>
      <c r="AL2068" t="s">
        <v>328</v>
      </c>
      <c r="AM2068" t="s">
        <v>245</v>
      </c>
    </row>
    <row r="2069" spans="1:39" x14ac:dyDescent="0.3">
      <c r="A2069" s="1">
        <v>43598</v>
      </c>
      <c r="B2069" t="s">
        <v>18</v>
      </c>
      <c r="C2069" t="s">
        <v>246</v>
      </c>
      <c r="D2069">
        <v>800</v>
      </c>
      <c r="E2069">
        <v>12</v>
      </c>
      <c r="F2069">
        <v>28.959999</v>
      </c>
      <c r="G2069">
        <v>29</v>
      </c>
      <c r="H2069">
        <v>28.049999</v>
      </c>
      <c r="I2069">
        <v>28.25</v>
      </c>
      <c r="J2069">
        <v>28.098172999999999</v>
      </c>
      <c r="K2069">
        <v>72547000</v>
      </c>
      <c r="L2069">
        <v>2.4049999999999998</v>
      </c>
      <c r="M2069">
        <v>-4.6004964389459203E-2</v>
      </c>
      <c r="N2069">
        <v>-7.5649075474172295E-2</v>
      </c>
      <c r="O2069">
        <v>-2.8613222870197099E-2</v>
      </c>
      <c r="P2069">
        <v>-5.5518445457967405E-4</v>
      </c>
      <c r="Q2069">
        <v>-6.9773516649487305E-2</v>
      </c>
      <c r="R2069">
        <v>1.8359131366507998E-2</v>
      </c>
      <c r="S2069">
        <v>1.4766984577975499E-2</v>
      </c>
      <c r="T2069">
        <v>1.39756337488069E-2</v>
      </c>
      <c r="U2069">
        <v>1.5202585514463801E-2</v>
      </c>
      <c r="V2069">
        <v>31.91</v>
      </c>
      <c r="W2069">
        <v>22.66</v>
      </c>
      <c r="X2069">
        <v>-0.14548739881394701</v>
      </c>
      <c r="Y2069">
        <v>-2.4426469085879299E-2</v>
      </c>
      <c r="Z2069">
        <v>1.05053684925805</v>
      </c>
      <c r="AA2069">
        <v>-0.601745120171994</v>
      </c>
      <c r="AB2069">
        <v>-0.17043920119588701</v>
      </c>
      <c r="AC2069" t="s">
        <v>257</v>
      </c>
      <c r="AD2069" t="s">
        <v>325</v>
      </c>
      <c r="AE2069" t="s">
        <v>60</v>
      </c>
      <c r="AF2069" t="s">
        <v>61</v>
      </c>
      <c r="AG2069" t="s">
        <v>326</v>
      </c>
      <c r="AH2069" s="45">
        <v>27941</v>
      </c>
      <c r="AI2069">
        <v>70858</v>
      </c>
      <c r="AK2069" t="s">
        <v>327</v>
      </c>
      <c r="AL2069" t="s">
        <v>328</v>
      </c>
      <c r="AM2069" t="s">
        <v>245</v>
      </c>
    </row>
    <row r="2070" spans="1:39" x14ac:dyDescent="0.3">
      <c r="A2070" s="1">
        <v>43620</v>
      </c>
      <c r="B2070" t="s">
        <v>18</v>
      </c>
      <c r="C2070" t="s">
        <v>246</v>
      </c>
      <c r="D2070">
        <v>1200</v>
      </c>
      <c r="E2070">
        <v>12</v>
      </c>
      <c r="F2070">
        <v>27.18</v>
      </c>
      <c r="G2070">
        <v>27.950001</v>
      </c>
      <c r="H2070">
        <v>27.139999</v>
      </c>
      <c r="I2070">
        <v>27.92</v>
      </c>
      <c r="J2070">
        <v>27.769945</v>
      </c>
      <c r="K2070">
        <v>58426400</v>
      </c>
      <c r="L2070">
        <v>2.1190000000000002</v>
      </c>
      <c r="M2070">
        <v>4.5429031742218899E-2</v>
      </c>
      <c r="N2070">
        <v>7.1657066166197004E-4</v>
      </c>
      <c r="O2070">
        <v>-8.83834754017917E-2</v>
      </c>
      <c r="P2070">
        <v>-4.0707422371913403E-2</v>
      </c>
      <c r="Q2070">
        <v>-3.6163394296219502E-2</v>
      </c>
      <c r="R2070">
        <v>2.73755070586429E-2</v>
      </c>
      <c r="S2070">
        <v>1.80670809054518E-2</v>
      </c>
      <c r="T2070">
        <v>1.5718257438391701E-2</v>
      </c>
      <c r="U2070">
        <v>1.53859352253216E-2</v>
      </c>
      <c r="V2070">
        <v>31.91</v>
      </c>
      <c r="W2070">
        <v>22.66</v>
      </c>
      <c r="X2070">
        <v>-0.1342111763296</v>
      </c>
      <c r="Y2070">
        <v>2.1205927310919401E-2</v>
      </c>
      <c r="Z2070">
        <v>1.0640850859814901</v>
      </c>
      <c r="AA2070">
        <v>-0.38203965372409598</v>
      </c>
      <c r="AB2070">
        <v>-0.53682766904499801</v>
      </c>
      <c r="AC2070" t="s">
        <v>257</v>
      </c>
      <c r="AD2070" t="s">
        <v>325</v>
      </c>
      <c r="AE2070" t="s">
        <v>60</v>
      </c>
      <c r="AF2070" t="s">
        <v>61</v>
      </c>
      <c r="AG2070" t="s">
        <v>326</v>
      </c>
      <c r="AH2070" s="45">
        <v>27941</v>
      </c>
      <c r="AI2070">
        <v>70858</v>
      </c>
      <c r="AK2070" t="s">
        <v>327</v>
      </c>
      <c r="AL2070" t="s">
        <v>328</v>
      </c>
      <c r="AM2070" t="s">
        <v>245</v>
      </c>
    </row>
    <row r="2071" spans="1:39" x14ac:dyDescent="0.3">
      <c r="A2071" s="1">
        <v>43621</v>
      </c>
      <c r="B2071" t="s">
        <v>18</v>
      </c>
      <c r="C2071" t="s">
        <v>239</v>
      </c>
      <c r="D2071">
        <v>1000</v>
      </c>
      <c r="E2071">
        <v>12</v>
      </c>
      <c r="F2071">
        <v>27.84</v>
      </c>
      <c r="G2071">
        <v>28.01</v>
      </c>
      <c r="H2071">
        <v>27.459999</v>
      </c>
      <c r="I2071">
        <v>27.91</v>
      </c>
      <c r="J2071">
        <v>27.76</v>
      </c>
      <c r="K2071">
        <v>44874400</v>
      </c>
      <c r="L2071">
        <v>2.1230000000000002</v>
      </c>
      <c r="M2071">
        <v>-3.5818512358781198E-4</v>
      </c>
      <c r="N2071">
        <v>5.7492402114099903E-3</v>
      </c>
      <c r="O2071">
        <v>-9.5603233532665699E-2</v>
      </c>
      <c r="P2071">
        <v>-3.2778237276655797E-2</v>
      </c>
      <c r="Q2071">
        <v>-3.6521579419807298E-2</v>
      </c>
      <c r="R2071">
        <v>2.7213197494257699E-2</v>
      </c>
      <c r="S2071">
        <v>1.7925076481041999E-2</v>
      </c>
      <c r="T2071">
        <v>1.5687801378818301E-2</v>
      </c>
      <c r="U2071">
        <v>1.53859384600724E-2</v>
      </c>
      <c r="V2071">
        <v>31.91</v>
      </c>
      <c r="W2071">
        <v>22.66</v>
      </c>
      <c r="X2071">
        <v>-0.1342111763296</v>
      </c>
      <c r="Y2071">
        <v>8.1287266899663802E-3</v>
      </c>
      <c r="Z2071">
        <v>1.0619280937793001</v>
      </c>
      <c r="AA2071">
        <v>-0.38621779503986198</v>
      </c>
      <c r="AB2071">
        <v>-0.50056458436780304</v>
      </c>
      <c r="AC2071" t="s">
        <v>257</v>
      </c>
      <c r="AD2071" t="s">
        <v>325</v>
      </c>
      <c r="AE2071" t="s">
        <v>60</v>
      </c>
      <c r="AF2071" t="s">
        <v>61</v>
      </c>
      <c r="AG2071" t="s">
        <v>326</v>
      </c>
      <c r="AH2071" s="45">
        <v>27941</v>
      </c>
      <c r="AI2071">
        <v>70858</v>
      </c>
      <c r="AK2071" t="s">
        <v>327</v>
      </c>
      <c r="AL2071" t="s">
        <v>328</v>
      </c>
      <c r="AM2071" t="s">
        <v>245</v>
      </c>
    </row>
    <row r="2072" spans="1:39" x14ac:dyDescent="0.3">
      <c r="A2072" s="1">
        <v>43623</v>
      </c>
      <c r="B2072" t="s">
        <v>18</v>
      </c>
      <c r="C2072" t="s">
        <v>246</v>
      </c>
      <c r="D2072">
        <v>1000</v>
      </c>
      <c r="E2072">
        <v>12</v>
      </c>
      <c r="F2072">
        <v>27.75</v>
      </c>
      <c r="G2072">
        <v>27.790001</v>
      </c>
      <c r="H2072">
        <v>27.42</v>
      </c>
      <c r="I2072">
        <v>27.530000999999999</v>
      </c>
      <c r="J2072">
        <v>27.530000999999999</v>
      </c>
      <c r="K2072">
        <v>51317200</v>
      </c>
      <c r="L2072">
        <v>2.0840000000000001</v>
      </c>
      <c r="M2072">
        <v>-1.26331945457911E-2</v>
      </c>
      <c r="N2072">
        <v>3.9754032221179403E-2</v>
      </c>
      <c r="O2072">
        <v>-7.7861871595448801E-2</v>
      </c>
      <c r="P2072">
        <v>-3.4488108014044998E-2</v>
      </c>
      <c r="Q2072">
        <v>-6.6376571558018099E-2</v>
      </c>
      <c r="R2072">
        <v>2.19947127596383E-2</v>
      </c>
      <c r="S2072">
        <v>1.78248208126357E-2</v>
      </c>
      <c r="T2072">
        <v>1.5719647531671099E-2</v>
      </c>
      <c r="U2072">
        <v>1.52698762764218E-2</v>
      </c>
      <c r="V2072">
        <v>31.91</v>
      </c>
      <c r="W2072">
        <v>22.66</v>
      </c>
      <c r="X2072">
        <v>-0.1342111763296</v>
      </c>
      <c r="Y2072">
        <v>1.0442979367750601E-2</v>
      </c>
      <c r="Z2072">
        <v>1.0434484193820299</v>
      </c>
      <c r="AA2072">
        <v>-0.58852139982773299</v>
      </c>
      <c r="AB2072">
        <v>-0.44985895450316699</v>
      </c>
      <c r="AC2072" t="s">
        <v>257</v>
      </c>
      <c r="AD2072" t="s">
        <v>325</v>
      </c>
      <c r="AE2072" t="s">
        <v>60</v>
      </c>
      <c r="AF2072" t="s">
        <v>61</v>
      </c>
      <c r="AG2072" t="s">
        <v>326</v>
      </c>
      <c r="AH2072" s="45">
        <v>27941</v>
      </c>
      <c r="AI2072">
        <v>70858</v>
      </c>
      <c r="AK2072" t="s">
        <v>327</v>
      </c>
      <c r="AL2072" t="s">
        <v>328</v>
      </c>
      <c r="AM2072" t="s">
        <v>245</v>
      </c>
    </row>
    <row r="2073" spans="1:39" x14ac:dyDescent="0.3">
      <c r="A2073" s="1">
        <v>43572</v>
      </c>
      <c r="B2073" t="s">
        <v>18</v>
      </c>
      <c r="C2073" t="s">
        <v>239</v>
      </c>
      <c r="D2073">
        <v>600</v>
      </c>
      <c r="E2073">
        <v>13</v>
      </c>
      <c r="F2073">
        <v>29.83</v>
      </c>
      <c r="G2073">
        <v>30.120000999999998</v>
      </c>
      <c r="H2073">
        <v>29.459999</v>
      </c>
      <c r="I2073">
        <v>30.030000999999999</v>
      </c>
      <c r="J2073">
        <v>29.868607000000001</v>
      </c>
      <c r="K2073">
        <v>94831600</v>
      </c>
      <c r="L2073">
        <v>2.5920000000000001</v>
      </c>
      <c r="M2073">
        <v>5.0075607233567802E-3</v>
      </c>
      <c r="N2073">
        <v>3.2490216417844997E-2</v>
      </c>
      <c r="O2073">
        <v>7.0175936425703701E-3</v>
      </c>
      <c r="P2073">
        <v>5.9141287689222298E-2</v>
      </c>
      <c r="Q2073">
        <v>1.92324934214195E-2</v>
      </c>
      <c r="R2073">
        <v>1.81396574652706E-2</v>
      </c>
      <c r="S2073">
        <v>1.8051109827945298E-2</v>
      </c>
      <c r="T2073">
        <v>1.33861379893544E-2</v>
      </c>
      <c r="U2073">
        <v>1.50803128559575E-2</v>
      </c>
      <c r="V2073">
        <v>31.91</v>
      </c>
      <c r="W2073">
        <v>22.66</v>
      </c>
      <c r="X2073">
        <v>-0.134218103997919</v>
      </c>
      <c r="Y2073">
        <v>-2.2764010197428601E-3</v>
      </c>
      <c r="Z2073">
        <v>1.0105973758467599</v>
      </c>
      <c r="AA2073">
        <v>-4.1451875886529599E-2</v>
      </c>
      <c r="AB2073">
        <v>-9.1987353426984095E-2</v>
      </c>
      <c r="AC2073" t="s">
        <v>258</v>
      </c>
      <c r="AD2073" t="s">
        <v>325</v>
      </c>
      <c r="AE2073" t="s">
        <v>60</v>
      </c>
      <c r="AF2073" t="s">
        <v>61</v>
      </c>
      <c r="AG2073" t="s">
        <v>326</v>
      </c>
      <c r="AH2073" s="45">
        <v>27941</v>
      </c>
      <c r="AI2073">
        <v>70858</v>
      </c>
      <c r="AK2073" t="s">
        <v>327</v>
      </c>
      <c r="AL2073" t="s">
        <v>328</v>
      </c>
      <c r="AM2073" t="s">
        <v>245</v>
      </c>
    </row>
    <row r="2074" spans="1:39" x14ac:dyDescent="0.3">
      <c r="A2074" s="1">
        <v>43585</v>
      </c>
      <c r="B2074" t="s">
        <v>18</v>
      </c>
      <c r="C2074" t="s">
        <v>246</v>
      </c>
      <c r="D2074">
        <v>1800</v>
      </c>
      <c r="E2074">
        <v>13</v>
      </c>
      <c r="F2074">
        <v>30.799999</v>
      </c>
      <c r="G2074">
        <v>30.879998999999899</v>
      </c>
      <c r="H2074">
        <v>30.41</v>
      </c>
      <c r="I2074">
        <v>30.58</v>
      </c>
      <c r="J2074">
        <v>30.415648999999998</v>
      </c>
      <c r="K2074">
        <v>47764200</v>
      </c>
      <c r="L2074">
        <v>2.5089999999999999</v>
      </c>
      <c r="M2074">
        <v>-6.1940590015705597E-3</v>
      </c>
      <c r="N2074">
        <v>1.6818202658578901E-2</v>
      </c>
      <c r="O2074">
        <v>0.112361163641069</v>
      </c>
      <c r="P2074">
        <v>4.4784214003884097E-2</v>
      </c>
      <c r="Q2074">
        <v>3.3726714818491502E-2</v>
      </c>
      <c r="R2074">
        <v>8.0201942483447801E-3</v>
      </c>
      <c r="S2074">
        <v>1.17481282721661E-2</v>
      </c>
      <c r="T2074">
        <v>1.30169233889045E-2</v>
      </c>
      <c r="U2074">
        <v>1.5014099149750699E-2</v>
      </c>
      <c r="V2074">
        <v>31.91</v>
      </c>
      <c r="W2074">
        <v>22.66</v>
      </c>
      <c r="X2074">
        <v>-0.134218103997919</v>
      </c>
      <c r="Y2074">
        <v>9.5096475723260604E-4</v>
      </c>
      <c r="Z2074">
        <v>1.0328974831455799</v>
      </c>
      <c r="AA2074">
        <v>5.4526611148338101E-2</v>
      </c>
      <c r="AB2074">
        <v>3.0508642431303699E-3</v>
      </c>
      <c r="AC2074" t="s">
        <v>258</v>
      </c>
      <c r="AD2074" t="s">
        <v>325</v>
      </c>
      <c r="AE2074" t="s">
        <v>60</v>
      </c>
      <c r="AF2074" t="s">
        <v>61</v>
      </c>
      <c r="AG2074" t="s">
        <v>326</v>
      </c>
      <c r="AH2074" s="45">
        <v>27941</v>
      </c>
      <c r="AI2074">
        <v>70858</v>
      </c>
      <c r="AK2074" t="s">
        <v>327</v>
      </c>
      <c r="AL2074" t="s">
        <v>328</v>
      </c>
      <c r="AM2074" t="s">
        <v>245</v>
      </c>
    </row>
    <row r="2075" spans="1:39" x14ac:dyDescent="0.3">
      <c r="A2075" s="1">
        <v>43588</v>
      </c>
      <c r="B2075" t="s">
        <v>18</v>
      </c>
      <c r="C2075" t="s">
        <v>239</v>
      </c>
      <c r="D2075">
        <v>700</v>
      </c>
      <c r="E2075">
        <v>13</v>
      </c>
      <c r="F2075">
        <v>30.66</v>
      </c>
      <c r="G2075">
        <v>30.799999</v>
      </c>
      <c r="H2075">
        <v>30.5</v>
      </c>
      <c r="I2075">
        <v>30.709999</v>
      </c>
      <c r="J2075">
        <v>30.54495</v>
      </c>
      <c r="K2075">
        <v>35256100</v>
      </c>
      <c r="L2075">
        <v>2.5310000000000001</v>
      </c>
      <c r="M2075">
        <v>6.86157300728619E-3</v>
      </c>
      <c r="N2075">
        <v>1.17917775098429E-2</v>
      </c>
      <c r="O2075">
        <v>6.1785237220835502E-2</v>
      </c>
      <c r="P2075">
        <v>8.3996180957052496E-2</v>
      </c>
      <c r="Q2075">
        <v>5.7055234685604903E-2</v>
      </c>
      <c r="R2075">
        <v>1.0242032861454701E-2</v>
      </c>
      <c r="S2075">
        <v>1.0120758288566701E-2</v>
      </c>
      <c r="T2075">
        <v>1.2750996048120499E-2</v>
      </c>
      <c r="U2075">
        <v>1.50137774531026E-2</v>
      </c>
      <c r="V2075">
        <v>31.91</v>
      </c>
      <c r="W2075">
        <v>22.66</v>
      </c>
      <c r="X2075">
        <v>-0.134218103997919</v>
      </c>
      <c r="Y2075">
        <v>9.5921274614703799E-3</v>
      </c>
      <c r="Z2075">
        <v>1.03037644202703</v>
      </c>
      <c r="AA2075">
        <v>0.20171161885831199</v>
      </c>
      <c r="AB2075">
        <v>9.5752036897102599E-2</v>
      </c>
      <c r="AC2075" t="s">
        <v>258</v>
      </c>
      <c r="AD2075" t="s">
        <v>325</v>
      </c>
      <c r="AE2075" t="s">
        <v>60</v>
      </c>
      <c r="AF2075" t="s">
        <v>61</v>
      </c>
      <c r="AG2075" t="s">
        <v>326</v>
      </c>
      <c r="AH2075" s="45">
        <v>27941</v>
      </c>
      <c r="AI2075">
        <v>70858</v>
      </c>
      <c r="AK2075" t="s">
        <v>327</v>
      </c>
      <c r="AL2075" t="s">
        <v>328</v>
      </c>
      <c r="AM2075" t="s">
        <v>245</v>
      </c>
    </row>
    <row r="2076" spans="1:39" x14ac:dyDescent="0.3">
      <c r="A2076" s="1">
        <v>43601</v>
      </c>
      <c r="B2076" t="s">
        <v>18</v>
      </c>
      <c r="C2076" t="s">
        <v>246</v>
      </c>
      <c r="D2076">
        <v>1600</v>
      </c>
      <c r="E2076">
        <v>13</v>
      </c>
      <c r="F2076">
        <v>28.459999</v>
      </c>
      <c r="G2076">
        <v>28.83</v>
      </c>
      <c r="H2076">
        <v>28.43</v>
      </c>
      <c r="I2076">
        <v>28.59</v>
      </c>
      <c r="J2076">
        <v>28.436346</v>
      </c>
      <c r="K2076">
        <v>42791500</v>
      </c>
      <c r="L2076">
        <v>2.4049999999999998</v>
      </c>
      <c r="M2076">
        <v>1.0548596818301399E-2</v>
      </c>
      <c r="N2076">
        <v>-3.8426626431589297E-2</v>
      </c>
      <c r="O2076">
        <v>-4.2792701473628798E-2</v>
      </c>
      <c r="P2076">
        <v>1.21126191812479E-2</v>
      </c>
      <c r="Q2076">
        <v>-6.8436433323984594E-2</v>
      </c>
      <c r="R2076">
        <v>2.3745834407474201E-2</v>
      </c>
      <c r="S2076">
        <v>1.2813626238292601E-2</v>
      </c>
      <c r="T2076">
        <v>1.4089721279839099E-2</v>
      </c>
      <c r="U2076">
        <v>1.5250078904523999E-2</v>
      </c>
      <c r="V2076">
        <v>31.91</v>
      </c>
      <c r="W2076">
        <v>22.66</v>
      </c>
      <c r="X2076">
        <v>-0.1342111763296</v>
      </c>
      <c r="Y2076">
        <v>8.8559569696340101E-3</v>
      </c>
      <c r="Z2076">
        <v>1.0518591197065701</v>
      </c>
      <c r="AA2076">
        <v>-0.59592810497718296</v>
      </c>
      <c r="AB2076">
        <v>-0.52771088604628702</v>
      </c>
      <c r="AC2076" t="s">
        <v>258</v>
      </c>
      <c r="AD2076" t="s">
        <v>325</v>
      </c>
      <c r="AE2076" t="s">
        <v>60</v>
      </c>
      <c r="AF2076" t="s">
        <v>61</v>
      </c>
      <c r="AG2076" t="s">
        <v>326</v>
      </c>
      <c r="AH2076" s="45">
        <v>27941</v>
      </c>
      <c r="AI2076">
        <v>70858</v>
      </c>
      <c r="AK2076" t="s">
        <v>327</v>
      </c>
      <c r="AL2076" t="s">
        <v>328</v>
      </c>
      <c r="AM2076" t="s">
        <v>245</v>
      </c>
    </row>
    <row r="2077" spans="1:39" x14ac:dyDescent="0.3">
      <c r="A2077" s="1">
        <v>43605</v>
      </c>
      <c r="B2077" t="s">
        <v>18</v>
      </c>
      <c r="C2077" t="s">
        <v>246</v>
      </c>
      <c r="D2077">
        <v>1500</v>
      </c>
      <c r="E2077">
        <v>13</v>
      </c>
      <c r="F2077">
        <v>28.4</v>
      </c>
      <c r="G2077">
        <v>28.52</v>
      </c>
      <c r="H2077">
        <v>28.24</v>
      </c>
      <c r="I2077">
        <v>28.4</v>
      </c>
      <c r="J2077">
        <v>28.2473659999999</v>
      </c>
      <c r="K2077">
        <v>41717600</v>
      </c>
      <c r="L2077">
        <v>2.4159999999999999</v>
      </c>
      <c r="M2077">
        <v>0</v>
      </c>
      <c r="N2077">
        <v>5.2956578750194098E-3</v>
      </c>
      <c r="O2077">
        <v>-5.58077814130227E-2</v>
      </c>
      <c r="P2077">
        <v>-2.0286875163180899E-2</v>
      </c>
      <c r="Q2077">
        <v>-6.18847093212E-2</v>
      </c>
      <c r="R2077">
        <v>1.06529916756983E-2</v>
      </c>
      <c r="S2077">
        <v>1.2737699062312501E-2</v>
      </c>
      <c r="T2077">
        <v>1.37493668077769E-2</v>
      </c>
      <c r="U2077">
        <v>1.5244348386275501E-2</v>
      </c>
      <c r="V2077">
        <v>31.91</v>
      </c>
      <c r="W2077">
        <v>22.66</v>
      </c>
      <c r="X2077">
        <v>-0.1342111763296</v>
      </c>
      <c r="Y2077">
        <v>-6.7722580366252503E-3</v>
      </c>
      <c r="Z2077">
        <v>1.05074945446608</v>
      </c>
      <c r="AA2077">
        <v>-0.55752922178444497</v>
      </c>
      <c r="AB2077">
        <v>-0.58522759477279296</v>
      </c>
      <c r="AC2077" t="s">
        <v>258</v>
      </c>
      <c r="AD2077" t="s">
        <v>325</v>
      </c>
      <c r="AE2077" t="s">
        <v>60</v>
      </c>
      <c r="AF2077" t="s">
        <v>61</v>
      </c>
      <c r="AG2077" t="s">
        <v>326</v>
      </c>
      <c r="AH2077" s="45">
        <v>27941</v>
      </c>
      <c r="AI2077">
        <v>70858</v>
      </c>
      <c r="AK2077" t="s">
        <v>327</v>
      </c>
      <c r="AL2077" t="s">
        <v>328</v>
      </c>
      <c r="AM2077" t="s">
        <v>245</v>
      </c>
    </row>
    <row r="2078" spans="1:39" x14ac:dyDescent="0.3">
      <c r="A2078" s="1">
        <v>43606</v>
      </c>
      <c r="B2078" t="s">
        <v>18</v>
      </c>
      <c r="C2078" t="s">
        <v>239</v>
      </c>
      <c r="D2078">
        <v>1700</v>
      </c>
      <c r="E2078">
        <v>13</v>
      </c>
      <c r="F2078">
        <v>28.57</v>
      </c>
      <c r="G2078">
        <v>28.75</v>
      </c>
      <c r="H2078">
        <v>28.450001</v>
      </c>
      <c r="I2078">
        <v>28.690000999999999</v>
      </c>
      <c r="J2078">
        <v>28.535809</v>
      </c>
      <c r="K2078">
        <v>39258700</v>
      </c>
      <c r="L2078">
        <v>2.4260000000000002</v>
      </c>
      <c r="M2078">
        <v>1.01595404271219E-2</v>
      </c>
      <c r="N2078">
        <v>2.4428631259425801E-3</v>
      </c>
      <c r="O2078">
        <v>-4.5648240985900701E-2</v>
      </c>
      <c r="P2078">
        <v>-1.9693601812640699E-2</v>
      </c>
      <c r="Q2078">
        <v>-3.3712595778411798E-2</v>
      </c>
      <c r="R2078">
        <v>9.9027218977664495E-3</v>
      </c>
      <c r="S2078">
        <v>1.3015186923174099E-2</v>
      </c>
      <c r="T2078">
        <v>1.3756449939216601E-2</v>
      </c>
      <c r="U2078">
        <v>1.5216810304223701E-2</v>
      </c>
      <c r="V2078">
        <v>31.91</v>
      </c>
      <c r="W2078">
        <v>22.66</v>
      </c>
      <c r="X2078">
        <v>-0.1342111763296</v>
      </c>
      <c r="Y2078">
        <v>8.4599491109458805E-3</v>
      </c>
      <c r="Z2078">
        <v>1.04952192927217</v>
      </c>
      <c r="AA2078">
        <v>-0.376976117511092</v>
      </c>
      <c r="AB2078">
        <v>-0.55538337727315101</v>
      </c>
      <c r="AC2078" t="s">
        <v>258</v>
      </c>
      <c r="AD2078" t="s">
        <v>325</v>
      </c>
      <c r="AE2078" t="s">
        <v>60</v>
      </c>
      <c r="AF2078" t="s">
        <v>61</v>
      </c>
      <c r="AG2078" t="s">
        <v>326</v>
      </c>
      <c r="AH2078" s="45">
        <v>27941</v>
      </c>
      <c r="AI2078">
        <v>70858</v>
      </c>
      <c r="AK2078" t="s">
        <v>327</v>
      </c>
      <c r="AL2078" t="s">
        <v>328</v>
      </c>
      <c r="AM2078" t="s">
        <v>245</v>
      </c>
    </row>
    <row r="2079" spans="1:39" x14ac:dyDescent="0.3">
      <c r="A2079" s="1">
        <v>43608</v>
      </c>
      <c r="B2079" t="s">
        <v>18</v>
      </c>
      <c r="C2079" t="s">
        <v>246</v>
      </c>
      <c r="D2079">
        <v>1500</v>
      </c>
      <c r="E2079">
        <v>13</v>
      </c>
      <c r="F2079">
        <v>28.129998999999899</v>
      </c>
      <c r="G2079">
        <v>28.200001</v>
      </c>
      <c r="H2079">
        <v>27.5</v>
      </c>
      <c r="I2079">
        <v>27.76</v>
      </c>
      <c r="J2079">
        <v>27.610806</v>
      </c>
      <c r="K2079">
        <v>59772900</v>
      </c>
      <c r="L2079">
        <v>2.2959999999999998</v>
      </c>
      <c r="M2079">
        <v>-2.5956989200674001E-2</v>
      </c>
      <c r="N2079">
        <v>-2.9460897830391401E-2</v>
      </c>
      <c r="O2079">
        <v>-7.9931825204351603E-2</v>
      </c>
      <c r="P2079">
        <v>-4.1361976362529501E-2</v>
      </c>
      <c r="Q2079">
        <v>-8.7270855244246506E-2</v>
      </c>
      <c r="R2079">
        <v>1.31984018538681E-2</v>
      </c>
      <c r="S2079">
        <v>1.39444766342524E-2</v>
      </c>
      <c r="T2079">
        <v>1.41227827460056E-2</v>
      </c>
      <c r="U2079">
        <v>1.52799770590484E-2</v>
      </c>
      <c r="V2079">
        <v>31.91</v>
      </c>
      <c r="W2079">
        <v>22.66</v>
      </c>
      <c r="X2079">
        <v>-0.1342111763296</v>
      </c>
      <c r="Y2079">
        <v>-1.1985692488440201E-2</v>
      </c>
      <c r="Z2079">
        <v>1.05823066867761</v>
      </c>
      <c r="AA2079">
        <v>-0.72124019954385898</v>
      </c>
      <c r="AB2079">
        <v>-0.54913249205154402</v>
      </c>
      <c r="AC2079" t="s">
        <v>258</v>
      </c>
      <c r="AD2079" t="s">
        <v>325</v>
      </c>
      <c r="AE2079" t="s">
        <v>60</v>
      </c>
      <c r="AF2079" t="s">
        <v>61</v>
      </c>
      <c r="AG2079" t="s">
        <v>326</v>
      </c>
      <c r="AH2079" s="45">
        <v>27941</v>
      </c>
      <c r="AI2079">
        <v>70858</v>
      </c>
      <c r="AK2079" t="s">
        <v>327</v>
      </c>
      <c r="AL2079" t="s">
        <v>328</v>
      </c>
      <c r="AM2079" t="s">
        <v>245</v>
      </c>
    </row>
    <row r="2080" spans="1:39" x14ac:dyDescent="0.3">
      <c r="A2080" s="1">
        <v>43623</v>
      </c>
      <c r="B2080" t="s">
        <v>18</v>
      </c>
      <c r="C2080" t="s">
        <v>239</v>
      </c>
      <c r="D2080">
        <v>1500</v>
      </c>
      <c r="E2080">
        <v>13</v>
      </c>
      <c r="F2080">
        <v>27.75</v>
      </c>
      <c r="G2080">
        <v>27.790001</v>
      </c>
      <c r="H2080">
        <v>27.42</v>
      </c>
      <c r="I2080">
        <v>27.530000999999999</v>
      </c>
      <c r="J2080">
        <v>27.530000999999999</v>
      </c>
      <c r="K2080">
        <v>51317200</v>
      </c>
      <c r="L2080">
        <v>2.0840000000000001</v>
      </c>
      <c r="M2080">
        <v>-1.26331945457911E-2</v>
      </c>
      <c r="N2080">
        <v>3.9754032221179403E-2</v>
      </c>
      <c r="O2080">
        <v>-7.7861871595448801E-2</v>
      </c>
      <c r="P2080">
        <v>-3.4488108014044998E-2</v>
      </c>
      <c r="Q2080">
        <v>-6.6376571558018099E-2</v>
      </c>
      <c r="R2080">
        <v>2.19947127596383E-2</v>
      </c>
      <c r="S2080">
        <v>1.78248208126357E-2</v>
      </c>
      <c r="T2080">
        <v>1.5719647531671099E-2</v>
      </c>
      <c r="U2080">
        <v>1.52698762764218E-2</v>
      </c>
      <c r="V2080">
        <v>31.91</v>
      </c>
      <c r="W2080">
        <v>22.66</v>
      </c>
      <c r="X2080">
        <v>-0.1342111763296</v>
      </c>
      <c r="Y2080">
        <v>1.0442979367750601E-2</v>
      </c>
      <c r="Z2080">
        <v>1.0434484193820299</v>
      </c>
      <c r="AA2080">
        <v>-0.58852139982773299</v>
      </c>
      <c r="AB2080">
        <v>-0.44985895450316699</v>
      </c>
      <c r="AC2080" t="s">
        <v>258</v>
      </c>
      <c r="AD2080" t="s">
        <v>325</v>
      </c>
      <c r="AE2080" t="s">
        <v>60</v>
      </c>
      <c r="AF2080" t="s">
        <v>61</v>
      </c>
      <c r="AG2080" t="s">
        <v>326</v>
      </c>
      <c r="AH2080" s="45">
        <v>27941</v>
      </c>
      <c r="AI2080">
        <v>70858</v>
      </c>
      <c r="AK2080" t="s">
        <v>327</v>
      </c>
      <c r="AL2080" t="s">
        <v>328</v>
      </c>
      <c r="AM2080" t="s">
        <v>245</v>
      </c>
    </row>
    <row r="2081" spans="1:39" x14ac:dyDescent="0.3">
      <c r="A2081" s="1">
        <v>43628</v>
      </c>
      <c r="B2081" t="s">
        <v>18</v>
      </c>
      <c r="C2081" t="s">
        <v>246</v>
      </c>
      <c r="D2081">
        <v>1000</v>
      </c>
      <c r="E2081">
        <v>13</v>
      </c>
      <c r="F2081">
        <v>28.200001</v>
      </c>
      <c r="G2081">
        <v>28.27</v>
      </c>
      <c r="H2081">
        <v>27.860001</v>
      </c>
      <c r="I2081">
        <v>27.950001</v>
      </c>
      <c r="J2081">
        <v>27.950001</v>
      </c>
      <c r="K2081">
        <v>33528900</v>
      </c>
      <c r="L2081">
        <v>2.1269999999999998</v>
      </c>
      <c r="M2081">
        <v>-1.03221772457584E-2</v>
      </c>
      <c r="N2081">
        <v>6.8210997406790101E-3</v>
      </c>
      <c r="O2081">
        <v>-5.1292285442533697E-2</v>
      </c>
      <c r="P2081">
        <v>-4.1440037459512503E-2</v>
      </c>
      <c r="Q2081">
        <v>-5.1901188272847003E-2</v>
      </c>
      <c r="R2081">
        <v>1.31266399379466E-2</v>
      </c>
      <c r="S2081">
        <v>1.86496482302674E-2</v>
      </c>
      <c r="T2081">
        <v>1.5855529522782501E-2</v>
      </c>
      <c r="U2081">
        <v>1.53368493235022E-2</v>
      </c>
      <c r="V2081">
        <v>31.91</v>
      </c>
      <c r="W2081">
        <v>22.66</v>
      </c>
      <c r="X2081">
        <v>-0.1342111763296</v>
      </c>
      <c r="Y2081">
        <v>-2.0396578921351798E-3</v>
      </c>
      <c r="Z2081">
        <v>1.0476625892766001</v>
      </c>
      <c r="AA2081">
        <v>-0.49974503742709703</v>
      </c>
      <c r="AB2081">
        <v>-0.45506219148787402</v>
      </c>
      <c r="AC2081" t="s">
        <v>258</v>
      </c>
      <c r="AD2081" t="s">
        <v>325</v>
      </c>
      <c r="AE2081" t="s">
        <v>60</v>
      </c>
      <c r="AF2081" t="s">
        <v>61</v>
      </c>
      <c r="AG2081" t="s">
        <v>326</v>
      </c>
      <c r="AH2081" s="45">
        <v>27941</v>
      </c>
      <c r="AI2081">
        <v>70858</v>
      </c>
      <c r="AK2081" t="s">
        <v>327</v>
      </c>
      <c r="AL2081" t="s">
        <v>328</v>
      </c>
      <c r="AM2081" t="s">
        <v>245</v>
      </c>
    </row>
    <row r="2082" spans="1:39" x14ac:dyDescent="0.3">
      <c r="A2082" s="1">
        <v>43593</v>
      </c>
      <c r="B2082" t="s">
        <v>18</v>
      </c>
      <c r="C2082" t="s">
        <v>239</v>
      </c>
      <c r="D2082">
        <v>1200</v>
      </c>
      <c r="E2082">
        <v>14</v>
      </c>
      <c r="F2082">
        <v>29.73</v>
      </c>
      <c r="G2082">
        <v>30.110001</v>
      </c>
      <c r="H2082">
        <v>29.67</v>
      </c>
      <c r="I2082">
        <v>29.799999</v>
      </c>
      <c r="J2082">
        <v>29.639840999999901</v>
      </c>
      <c r="K2082">
        <v>39903400</v>
      </c>
      <c r="L2082">
        <v>2.4820000000000002</v>
      </c>
      <c r="M2082">
        <v>-4.0187910329462896E-3</v>
      </c>
      <c r="N2082">
        <v>-1.5318356481065601E-2</v>
      </c>
      <c r="O2082">
        <v>2.4457692906923002E-2</v>
      </c>
      <c r="P2082">
        <v>4.1658998715098802E-2</v>
      </c>
      <c r="Q2082">
        <v>2.49489676717379E-2</v>
      </c>
      <c r="R2082">
        <v>1.08635638768743E-2</v>
      </c>
      <c r="S2082">
        <v>1.1096306107988001E-2</v>
      </c>
      <c r="T2082">
        <v>1.28604989607672E-2</v>
      </c>
      <c r="U2082">
        <v>1.5028097602659E-2</v>
      </c>
      <c r="V2082">
        <v>31.91</v>
      </c>
      <c r="W2082">
        <v>22.66</v>
      </c>
      <c r="X2082">
        <v>-0.134218103997919</v>
      </c>
      <c r="Y2082">
        <v>-1.60671540560346E-3</v>
      </c>
      <c r="Z2082">
        <v>1.0347597892739699</v>
      </c>
      <c r="AA2082">
        <v>8.2330029120164505E-4</v>
      </c>
      <c r="AB2082">
        <v>0.123726931336663</v>
      </c>
      <c r="AC2082" t="s">
        <v>259</v>
      </c>
      <c r="AD2082" t="s">
        <v>325</v>
      </c>
      <c r="AE2082" t="s">
        <v>60</v>
      </c>
      <c r="AF2082" t="s">
        <v>61</v>
      </c>
      <c r="AG2082" t="s">
        <v>326</v>
      </c>
      <c r="AH2082" s="45">
        <v>27941</v>
      </c>
      <c r="AI2082">
        <v>70858</v>
      </c>
      <c r="AK2082" t="s">
        <v>327</v>
      </c>
      <c r="AL2082" t="s">
        <v>328</v>
      </c>
      <c r="AM2082" t="s">
        <v>245</v>
      </c>
    </row>
    <row r="2083" spans="1:39" x14ac:dyDescent="0.3">
      <c r="A2083" s="1">
        <v>43601</v>
      </c>
      <c r="B2083" t="s">
        <v>18</v>
      </c>
      <c r="C2083" t="s">
        <v>246</v>
      </c>
      <c r="D2083">
        <v>1000</v>
      </c>
      <c r="E2083">
        <v>14</v>
      </c>
      <c r="F2083">
        <v>28.459999</v>
      </c>
      <c r="G2083">
        <v>28.83</v>
      </c>
      <c r="H2083">
        <v>28.43</v>
      </c>
      <c r="I2083">
        <v>28.59</v>
      </c>
      <c r="J2083">
        <v>28.436346</v>
      </c>
      <c r="K2083">
        <v>42791500</v>
      </c>
      <c r="L2083">
        <v>2.4049999999999998</v>
      </c>
      <c r="M2083">
        <v>1.0548596818301399E-2</v>
      </c>
      <c r="N2083">
        <v>-3.8426626431589297E-2</v>
      </c>
      <c r="O2083">
        <v>-4.2792701473628798E-2</v>
      </c>
      <c r="P2083">
        <v>1.21126191812479E-2</v>
      </c>
      <c r="Q2083">
        <v>-6.8436433323984594E-2</v>
      </c>
      <c r="R2083">
        <v>2.3745834407474201E-2</v>
      </c>
      <c r="S2083">
        <v>1.2813626238292601E-2</v>
      </c>
      <c r="T2083">
        <v>1.4089721279839099E-2</v>
      </c>
      <c r="U2083">
        <v>1.5250078904523999E-2</v>
      </c>
      <c r="V2083">
        <v>31.91</v>
      </c>
      <c r="W2083">
        <v>22.66</v>
      </c>
      <c r="X2083">
        <v>-0.1342111763296</v>
      </c>
      <c r="Y2083">
        <v>8.8559569696340101E-3</v>
      </c>
      <c r="Z2083">
        <v>1.0518591197065701</v>
      </c>
      <c r="AA2083">
        <v>-0.59592810497718296</v>
      </c>
      <c r="AB2083">
        <v>-0.52771088604628702</v>
      </c>
      <c r="AC2083" t="s">
        <v>259</v>
      </c>
      <c r="AD2083" t="s">
        <v>325</v>
      </c>
      <c r="AE2083" t="s">
        <v>60</v>
      </c>
      <c r="AF2083" t="s">
        <v>61</v>
      </c>
      <c r="AG2083" t="s">
        <v>326</v>
      </c>
      <c r="AH2083" s="45">
        <v>27941</v>
      </c>
      <c r="AI2083">
        <v>70858</v>
      </c>
      <c r="AK2083" t="s">
        <v>327</v>
      </c>
      <c r="AL2083" t="s">
        <v>328</v>
      </c>
      <c r="AM2083" t="s">
        <v>245</v>
      </c>
    </row>
    <row r="2084" spans="1:39" x14ac:dyDescent="0.3">
      <c r="A2084" s="1">
        <v>43606</v>
      </c>
      <c r="B2084" t="s">
        <v>18</v>
      </c>
      <c r="C2084" t="s">
        <v>239</v>
      </c>
      <c r="D2084">
        <v>500</v>
      </c>
      <c r="E2084">
        <v>14</v>
      </c>
      <c r="F2084">
        <v>28.57</v>
      </c>
      <c r="G2084">
        <v>28.75</v>
      </c>
      <c r="H2084">
        <v>28.450001</v>
      </c>
      <c r="I2084">
        <v>28.690000999999999</v>
      </c>
      <c r="J2084">
        <v>28.535809</v>
      </c>
      <c r="K2084">
        <v>39258700</v>
      </c>
      <c r="L2084">
        <v>2.4260000000000002</v>
      </c>
      <c r="M2084">
        <v>1.01595404271219E-2</v>
      </c>
      <c r="N2084">
        <v>2.4428631259425801E-3</v>
      </c>
      <c r="O2084">
        <v>-4.5648240985900701E-2</v>
      </c>
      <c r="P2084">
        <v>-1.9693601812640699E-2</v>
      </c>
      <c r="Q2084">
        <v>-3.3712595778411798E-2</v>
      </c>
      <c r="R2084">
        <v>9.9027218977664495E-3</v>
      </c>
      <c r="S2084">
        <v>1.3015186923174099E-2</v>
      </c>
      <c r="T2084">
        <v>1.3756449939216601E-2</v>
      </c>
      <c r="U2084">
        <v>1.5216810304223701E-2</v>
      </c>
      <c r="V2084">
        <v>31.91</v>
      </c>
      <c r="W2084">
        <v>22.66</v>
      </c>
      <c r="X2084">
        <v>-0.1342111763296</v>
      </c>
      <c r="Y2084">
        <v>8.4599491109458805E-3</v>
      </c>
      <c r="Z2084">
        <v>1.04952192927217</v>
      </c>
      <c r="AA2084">
        <v>-0.376976117511092</v>
      </c>
      <c r="AB2084">
        <v>-0.55538337727315101</v>
      </c>
      <c r="AC2084" t="s">
        <v>259</v>
      </c>
      <c r="AD2084" t="s">
        <v>325</v>
      </c>
      <c r="AE2084" t="s">
        <v>60</v>
      </c>
      <c r="AF2084" t="s">
        <v>61</v>
      </c>
      <c r="AG2084" t="s">
        <v>326</v>
      </c>
      <c r="AH2084" s="45">
        <v>27941</v>
      </c>
      <c r="AI2084">
        <v>70858</v>
      </c>
      <c r="AK2084" t="s">
        <v>327</v>
      </c>
      <c r="AL2084" t="s">
        <v>328</v>
      </c>
      <c r="AM2084" t="s">
        <v>245</v>
      </c>
    </row>
    <row r="2085" spans="1:39" x14ac:dyDescent="0.3">
      <c r="A2085" s="1">
        <v>43607</v>
      </c>
      <c r="B2085" t="s">
        <v>18</v>
      </c>
      <c r="C2085" t="s">
        <v>246</v>
      </c>
      <c r="D2085">
        <v>2400</v>
      </c>
      <c r="E2085">
        <v>14</v>
      </c>
      <c r="F2085">
        <v>28.51</v>
      </c>
      <c r="G2085">
        <v>28.629998999999899</v>
      </c>
      <c r="H2085">
        <v>28.35</v>
      </c>
      <c r="I2085">
        <v>28.49</v>
      </c>
      <c r="J2085">
        <v>28.336881999999999</v>
      </c>
      <c r="K2085">
        <v>29177600</v>
      </c>
      <c r="L2085">
        <v>2.3929999999999998</v>
      </c>
      <c r="M2085">
        <v>-6.9955476962264901E-3</v>
      </c>
      <c r="N2085">
        <v>7.0446881885840697E-3</v>
      </c>
      <c r="O2085">
        <v>-5.3309517074914201E-2</v>
      </c>
      <c r="P2085">
        <v>-2.2600516418852998E-2</v>
      </c>
      <c r="Q2085">
        <v>-5.0246161534570802E-2</v>
      </c>
      <c r="R2085">
        <v>8.6307911907832005E-3</v>
      </c>
      <c r="S2085">
        <v>1.3040833972656899E-2</v>
      </c>
      <c r="T2085">
        <v>1.3774183412695901E-2</v>
      </c>
      <c r="U2085">
        <v>1.5210584971751E-2</v>
      </c>
      <c r="V2085">
        <v>31.91</v>
      </c>
      <c r="W2085">
        <v>22.66</v>
      </c>
      <c r="X2085">
        <v>-0.1342111763296</v>
      </c>
      <c r="Y2085">
        <v>-2.8283920525026501E-3</v>
      </c>
      <c r="Z2085">
        <v>1.0493215965346401</v>
      </c>
      <c r="AA2085">
        <v>-0.48389566730384898</v>
      </c>
      <c r="AB2085">
        <v>-0.52407007313820897</v>
      </c>
      <c r="AC2085" t="s">
        <v>259</v>
      </c>
      <c r="AD2085" t="s">
        <v>325</v>
      </c>
      <c r="AE2085" t="s">
        <v>60</v>
      </c>
      <c r="AF2085" t="s">
        <v>61</v>
      </c>
      <c r="AG2085" t="s">
        <v>326</v>
      </c>
      <c r="AH2085" s="45">
        <v>27941</v>
      </c>
      <c r="AI2085">
        <v>70858</v>
      </c>
      <c r="AK2085" t="s">
        <v>327</v>
      </c>
      <c r="AL2085" t="s">
        <v>328</v>
      </c>
      <c r="AM2085" t="s">
        <v>245</v>
      </c>
    </row>
    <row r="2086" spans="1:39" x14ac:dyDescent="0.3">
      <c r="A2086" s="1">
        <v>43635</v>
      </c>
      <c r="B2086" t="s">
        <v>18</v>
      </c>
      <c r="C2086" t="s">
        <v>239</v>
      </c>
      <c r="D2086">
        <v>1600</v>
      </c>
      <c r="E2086">
        <v>14</v>
      </c>
      <c r="F2086">
        <v>28.700001</v>
      </c>
      <c r="G2086">
        <v>28.969998999999898</v>
      </c>
      <c r="H2086">
        <v>28.299999</v>
      </c>
      <c r="I2086">
        <v>28.32</v>
      </c>
      <c r="J2086">
        <v>28.32</v>
      </c>
      <c r="K2086">
        <v>61953500</v>
      </c>
      <c r="L2086">
        <v>2.0289999999999999</v>
      </c>
      <c r="M2086">
        <v>-1.05375402433862E-2</v>
      </c>
      <c r="N2086">
        <v>1.31510334462361E-2</v>
      </c>
      <c r="O2086">
        <v>2.5680545181423898E-3</v>
      </c>
      <c r="P2086">
        <v>-5.8471376605684104E-3</v>
      </c>
      <c r="Q2086">
        <v>-1.65494462328921E-2</v>
      </c>
      <c r="R2086">
        <v>1.32322411088338E-2</v>
      </c>
      <c r="S2086">
        <v>1.6304004433944301E-2</v>
      </c>
      <c r="T2086">
        <v>1.54198601996807E-2</v>
      </c>
      <c r="U2086">
        <v>1.54026847624397E-2</v>
      </c>
      <c r="V2086">
        <v>31.91</v>
      </c>
      <c r="W2086">
        <v>22.66</v>
      </c>
      <c r="X2086">
        <v>-0.1342111763296</v>
      </c>
      <c r="Y2086">
        <v>2.98071681438073E-3</v>
      </c>
      <c r="Z2086">
        <v>1.0532369544550499</v>
      </c>
      <c r="AA2086">
        <v>-0.25541916045199498</v>
      </c>
      <c r="AB2086">
        <v>-0.33598050656426998</v>
      </c>
      <c r="AC2086" t="s">
        <v>259</v>
      </c>
      <c r="AD2086" t="s">
        <v>325</v>
      </c>
      <c r="AE2086" t="s">
        <v>60</v>
      </c>
      <c r="AF2086" t="s">
        <v>61</v>
      </c>
      <c r="AG2086" t="s">
        <v>326</v>
      </c>
      <c r="AH2086" s="45">
        <v>27941</v>
      </c>
      <c r="AI2086">
        <v>70858</v>
      </c>
      <c r="AK2086" t="s">
        <v>327</v>
      </c>
      <c r="AL2086" t="s">
        <v>328</v>
      </c>
      <c r="AM2086" t="s">
        <v>245</v>
      </c>
    </row>
    <row r="2087" spans="1:39" x14ac:dyDescent="0.3">
      <c r="A2087" s="1">
        <v>43580</v>
      </c>
      <c r="B2087" t="s">
        <v>18</v>
      </c>
      <c r="C2087" t="s">
        <v>246</v>
      </c>
      <c r="D2087">
        <v>1500</v>
      </c>
      <c r="E2087">
        <v>15</v>
      </c>
      <c r="F2087">
        <v>29.91</v>
      </c>
      <c r="G2087">
        <v>30.32</v>
      </c>
      <c r="H2087">
        <v>29.9</v>
      </c>
      <c r="I2087">
        <v>30.08</v>
      </c>
      <c r="J2087">
        <v>29.918337000000001</v>
      </c>
      <c r="K2087">
        <v>43243800</v>
      </c>
      <c r="L2087">
        <v>2.5339999999999998</v>
      </c>
      <c r="M2087">
        <v>1.9966549950929699E-3</v>
      </c>
      <c r="N2087">
        <v>1.66357429036328E-3</v>
      </c>
      <c r="O2087">
        <v>0.113967155845224</v>
      </c>
      <c r="P2087">
        <v>3.8902375810635E-2</v>
      </c>
      <c r="Q2087">
        <v>1.5915156631961101E-2</v>
      </c>
      <c r="R2087">
        <v>1.3311931624800601E-3</v>
      </c>
      <c r="S2087">
        <v>1.18081667896017E-2</v>
      </c>
      <c r="T2087">
        <v>1.3054245856780699E-2</v>
      </c>
      <c r="U2087">
        <v>1.49757879214183E-2</v>
      </c>
      <c r="V2087">
        <v>31.91</v>
      </c>
      <c r="W2087">
        <v>22.66</v>
      </c>
      <c r="X2087">
        <v>-0.134218103997919</v>
      </c>
      <c r="Y2087">
        <v>-3.6904169755480902E-4</v>
      </c>
      <c r="Z2087">
        <v>1.02596790402948</v>
      </c>
      <c r="AA2087">
        <v>-5.9171085629489403E-2</v>
      </c>
      <c r="AB2087">
        <v>-4.6824997175133901E-2</v>
      </c>
      <c r="AC2087" t="s">
        <v>260</v>
      </c>
      <c r="AD2087" t="s">
        <v>325</v>
      </c>
      <c r="AE2087" t="s">
        <v>60</v>
      </c>
      <c r="AF2087" t="s">
        <v>61</v>
      </c>
      <c r="AG2087" t="s">
        <v>326</v>
      </c>
      <c r="AH2087" s="45">
        <v>27941</v>
      </c>
      <c r="AI2087">
        <v>70858</v>
      </c>
      <c r="AK2087" t="s">
        <v>327</v>
      </c>
      <c r="AL2087" t="s">
        <v>328</v>
      </c>
      <c r="AM2087" t="s">
        <v>245</v>
      </c>
    </row>
    <row r="2088" spans="1:39" x14ac:dyDescent="0.3">
      <c r="A2088" s="1">
        <v>43602</v>
      </c>
      <c r="B2088" t="s">
        <v>18</v>
      </c>
      <c r="C2088" t="s">
        <v>239</v>
      </c>
      <c r="D2088">
        <v>1800</v>
      </c>
      <c r="E2088">
        <v>15</v>
      </c>
      <c r="F2088">
        <v>28.25</v>
      </c>
      <c r="G2088">
        <v>28.639999</v>
      </c>
      <c r="H2088">
        <v>28.219998999999898</v>
      </c>
      <c r="I2088">
        <v>28.4</v>
      </c>
      <c r="J2088">
        <v>28.2473659999999</v>
      </c>
      <c r="K2088">
        <v>43772500</v>
      </c>
      <c r="L2088">
        <v>2.3929999999999998</v>
      </c>
      <c r="M2088">
        <v>-6.6679013606128204E-3</v>
      </c>
      <c r="N2088">
        <v>-4.0709306514439901E-2</v>
      </c>
      <c r="O2088">
        <v>-5.0800220689665901E-2</v>
      </c>
      <c r="P2088">
        <v>-1.9600147525819699E-2</v>
      </c>
      <c r="Q2088">
        <v>-6.9966227654019997E-2</v>
      </c>
      <c r="R2088">
        <v>2.36883987752123E-2</v>
      </c>
      <c r="S2088">
        <v>1.2829597327161499E-2</v>
      </c>
      <c r="T2088">
        <v>1.3749898423678001E-2</v>
      </c>
      <c r="U2088">
        <v>1.5252328165426401E-2</v>
      </c>
      <c r="V2088">
        <v>31.91</v>
      </c>
      <c r="W2088">
        <v>22.66</v>
      </c>
      <c r="X2088">
        <v>-0.1342111763296</v>
      </c>
      <c r="Y2088">
        <v>-5.8544371529206298E-3</v>
      </c>
      <c r="Z2088">
        <v>1.0533520698785199</v>
      </c>
      <c r="AA2088">
        <v>-0.60602125411437802</v>
      </c>
      <c r="AB2088">
        <v>-0.59407077445030299</v>
      </c>
      <c r="AC2088" t="s">
        <v>260</v>
      </c>
      <c r="AD2088" t="s">
        <v>325</v>
      </c>
      <c r="AE2088" t="s">
        <v>60</v>
      </c>
      <c r="AF2088" t="s">
        <v>61</v>
      </c>
      <c r="AG2088" t="s">
        <v>326</v>
      </c>
      <c r="AH2088" s="45">
        <v>27941</v>
      </c>
      <c r="AI2088">
        <v>70858</v>
      </c>
      <c r="AK2088" t="s">
        <v>327</v>
      </c>
      <c r="AL2088" t="s">
        <v>328</v>
      </c>
      <c r="AM2088" t="s">
        <v>245</v>
      </c>
    </row>
    <row r="2089" spans="1:39" x14ac:dyDescent="0.3">
      <c r="A2089" s="1">
        <v>43633</v>
      </c>
      <c r="B2089" t="s">
        <v>18</v>
      </c>
      <c r="C2089" t="s">
        <v>246</v>
      </c>
      <c r="D2089">
        <v>2200</v>
      </c>
      <c r="E2089">
        <v>15</v>
      </c>
      <c r="F2089">
        <v>28.01</v>
      </c>
      <c r="G2089">
        <v>28.219998999999898</v>
      </c>
      <c r="H2089">
        <v>27.790001</v>
      </c>
      <c r="I2089">
        <v>27.93</v>
      </c>
      <c r="J2089">
        <v>27.93</v>
      </c>
      <c r="K2089">
        <v>33410100</v>
      </c>
      <c r="L2089">
        <v>2.0859999999999999</v>
      </c>
      <c r="M2089">
        <v>-3.9307178726414298E-3</v>
      </c>
      <c r="N2089">
        <v>-5.0000104167057498E-3</v>
      </c>
      <c r="O2089">
        <v>-7.4181388926028002E-3</v>
      </c>
      <c r="P2089">
        <v>-6.0089022120743601E-2</v>
      </c>
      <c r="Q2089">
        <v>-3.3811995213060997E-2</v>
      </c>
      <c r="R2089">
        <v>6.4487959244582402E-3</v>
      </c>
      <c r="S2089">
        <v>1.54752461645633E-2</v>
      </c>
      <c r="T2089">
        <v>1.5663977854653802E-2</v>
      </c>
      <c r="U2089">
        <v>1.5320040472554201E-2</v>
      </c>
      <c r="V2089">
        <v>31.91</v>
      </c>
      <c r="W2089">
        <v>22.66</v>
      </c>
      <c r="X2089">
        <v>-0.1342111763296</v>
      </c>
      <c r="Y2089">
        <v>9.3131563797728401E-4</v>
      </c>
      <c r="Z2089">
        <v>1.04863938520969</v>
      </c>
      <c r="AA2089">
        <v>-0.37655361483989602</v>
      </c>
      <c r="AB2089">
        <v>-0.43722450630264098</v>
      </c>
      <c r="AC2089" t="s">
        <v>260</v>
      </c>
      <c r="AD2089" t="s">
        <v>325</v>
      </c>
      <c r="AE2089" t="s">
        <v>60</v>
      </c>
      <c r="AF2089" t="s">
        <v>61</v>
      </c>
      <c r="AG2089" t="s">
        <v>326</v>
      </c>
      <c r="AH2089" s="45">
        <v>27941</v>
      </c>
      <c r="AI2089">
        <v>70858</v>
      </c>
      <c r="AK2089" t="s">
        <v>327</v>
      </c>
      <c r="AL2089" t="s">
        <v>328</v>
      </c>
      <c r="AM2089" t="s">
        <v>245</v>
      </c>
    </row>
    <row r="2090" spans="1:39" x14ac:dyDescent="0.3">
      <c r="A2090" s="1">
        <v>43636</v>
      </c>
      <c r="B2090" t="s">
        <v>18</v>
      </c>
      <c r="C2090" t="s">
        <v>246</v>
      </c>
      <c r="D2090">
        <v>1100</v>
      </c>
      <c r="E2090">
        <v>15</v>
      </c>
      <c r="F2090">
        <v>28.59</v>
      </c>
      <c r="G2090">
        <v>28.610001</v>
      </c>
      <c r="H2090">
        <v>27.85</v>
      </c>
      <c r="I2090">
        <v>28.27</v>
      </c>
      <c r="J2090">
        <v>28.27</v>
      </c>
      <c r="K2090">
        <v>60887200</v>
      </c>
      <c r="L2090">
        <v>2.0009999999999999</v>
      </c>
      <c r="M2090">
        <v>-1.76709712002001E-3</v>
      </c>
      <c r="N2090">
        <v>1.1741782085702999E-2</v>
      </c>
      <c r="O2090">
        <v>8.0095739812227802E-4</v>
      </c>
      <c r="P2090">
        <v>8.5775738337433502E-3</v>
      </c>
      <c r="Q2090">
        <v>-1.35433875718548E-2</v>
      </c>
      <c r="R2090">
        <v>1.3326472193761801E-2</v>
      </c>
      <c r="S2090">
        <v>1.6308958993141599E-2</v>
      </c>
      <c r="T2090">
        <v>1.52834468156525E-2</v>
      </c>
      <c r="U2090">
        <v>1.54001883051441E-2</v>
      </c>
      <c r="V2090">
        <v>31.91</v>
      </c>
      <c r="W2090">
        <v>22.66</v>
      </c>
      <c r="X2090">
        <v>-0.1342111763296</v>
      </c>
      <c r="Y2090">
        <v>9.4276054361659405E-3</v>
      </c>
      <c r="Z2090">
        <v>1.0487816109183199</v>
      </c>
      <c r="AA2090">
        <v>-0.23325512076003699</v>
      </c>
      <c r="AB2090">
        <v>-0.28971511865766703</v>
      </c>
      <c r="AC2090" t="s">
        <v>260</v>
      </c>
      <c r="AD2090" t="s">
        <v>325</v>
      </c>
      <c r="AE2090" t="s">
        <v>60</v>
      </c>
      <c r="AF2090" t="s">
        <v>61</v>
      </c>
      <c r="AG2090" t="s">
        <v>326</v>
      </c>
      <c r="AH2090" s="45">
        <v>27941</v>
      </c>
      <c r="AI2090">
        <v>70858</v>
      </c>
      <c r="AK2090" t="s">
        <v>327</v>
      </c>
      <c r="AL2090" t="s">
        <v>328</v>
      </c>
      <c r="AM2090" t="s">
        <v>245</v>
      </c>
    </row>
    <row r="2091" spans="1:39" x14ac:dyDescent="0.3">
      <c r="A2091" s="1">
        <v>43571</v>
      </c>
      <c r="B2091" t="s">
        <v>18</v>
      </c>
      <c r="C2091" t="s">
        <v>246</v>
      </c>
      <c r="D2091">
        <v>1100</v>
      </c>
      <c r="E2091">
        <v>16</v>
      </c>
      <c r="F2091">
        <v>29.299999</v>
      </c>
      <c r="G2091">
        <v>30.049999</v>
      </c>
      <c r="H2091">
        <v>29</v>
      </c>
      <c r="I2091">
        <v>29.879998999999899</v>
      </c>
      <c r="J2091">
        <v>29.719411999999998</v>
      </c>
      <c r="K2091">
        <v>105168400</v>
      </c>
      <c r="L2091">
        <v>2.5920000000000001</v>
      </c>
      <c r="M2091">
        <v>1.3396178554242299E-3</v>
      </c>
      <c r="N2091">
        <v>3.3693869686016203E-2</v>
      </c>
      <c r="O2091">
        <v>1.96018500754533E-2</v>
      </c>
      <c r="P2091">
        <v>0.12325216861388801</v>
      </c>
      <c r="Q2091">
        <v>1.7893403793143099E-2</v>
      </c>
      <c r="R2091">
        <v>1.8122911385673301E-2</v>
      </c>
      <c r="S2091">
        <v>1.84027218752939E-2</v>
      </c>
      <c r="T2091">
        <v>1.5901091716682199E-2</v>
      </c>
      <c r="U2091">
        <v>1.50788041643016E-2</v>
      </c>
      <c r="V2091">
        <v>31.91</v>
      </c>
      <c r="W2091">
        <v>22.66</v>
      </c>
      <c r="X2091">
        <v>-0.134218103997919</v>
      </c>
      <c r="Y2091">
        <v>5.0922850790659495E-4</v>
      </c>
      <c r="Z2091">
        <v>1.00834444024684</v>
      </c>
      <c r="AA2091">
        <v>-4.9624012660774701E-2</v>
      </c>
      <c r="AB2091">
        <v>-0.14806692184092701</v>
      </c>
      <c r="AC2091" t="s">
        <v>261</v>
      </c>
      <c r="AD2091" t="s">
        <v>325</v>
      </c>
      <c r="AE2091" t="s">
        <v>60</v>
      </c>
      <c r="AF2091" t="s">
        <v>61</v>
      </c>
      <c r="AG2091" t="s">
        <v>326</v>
      </c>
      <c r="AH2091" s="45">
        <v>27941</v>
      </c>
      <c r="AI2091">
        <v>70858</v>
      </c>
      <c r="AK2091" t="s">
        <v>327</v>
      </c>
      <c r="AL2091" t="s">
        <v>328</v>
      </c>
      <c r="AM2091" t="s">
        <v>245</v>
      </c>
    </row>
    <row r="2092" spans="1:39" x14ac:dyDescent="0.3">
      <c r="A2092" s="1">
        <v>43587</v>
      </c>
      <c r="B2092" t="s">
        <v>18</v>
      </c>
      <c r="C2092" t="s">
        <v>246</v>
      </c>
      <c r="D2092">
        <v>1400</v>
      </c>
      <c r="E2092">
        <v>16</v>
      </c>
      <c r="F2092">
        <v>30.26</v>
      </c>
      <c r="G2092">
        <v>30.559998999999902</v>
      </c>
      <c r="H2092">
        <v>30.15</v>
      </c>
      <c r="I2092">
        <v>30.5</v>
      </c>
      <c r="J2092">
        <v>30.336081</v>
      </c>
      <c r="K2092">
        <v>40634100</v>
      </c>
      <c r="L2092">
        <v>2.552</v>
      </c>
      <c r="M2092">
        <v>7.9000036418896101E-3</v>
      </c>
      <c r="N2092">
        <v>1.38662261532206E-2</v>
      </c>
      <c r="O2092">
        <v>6.6420100139676599E-2</v>
      </c>
      <c r="P2092">
        <v>7.3968363946163795E-2</v>
      </c>
      <c r="Q2092">
        <v>3.7762799572604401E-2</v>
      </c>
      <c r="R2092">
        <v>1.05086036794757E-2</v>
      </c>
      <c r="S2092">
        <v>1.0256477245376599E-2</v>
      </c>
      <c r="T2092">
        <v>1.2743459559315299E-2</v>
      </c>
      <c r="U2092">
        <v>1.5028988724954499E-2</v>
      </c>
      <c r="V2092">
        <v>31.91</v>
      </c>
      <c r="W2092">
        <v>22.66</v>
      </c>
      <c r="X2092">
        <v>-0.134218103997919</v>
      </c>
      <c r="Y2092">
        <v>-2.1262443276895502E-3</v>
      </c>
      <c r="Z2092">
        <v>1.03317072752879</v>
      </c>
      <c r="AA2092">
        <v>7.7635494354711898E-2</v>
      </c>
      <c r="AB2092">
        <v>5.7244295807755502E-2</v>
      </c>
      <c r="AC2092" t="s">
        <v>261</v>
      </c>
      <c r="AD2092" t="s">
        <v>325</v>
      </c>
      <c r="AE2092" t="s">
        <v>60</v>
      </c>
      <c r="AF2092" t="s">
        <v>61</v>
      </c>
      <c r="AG2092" t="s">
        <v>326</v>
      </c>
      <c r="AH2092" s="45">
        <v>27941</v>
      </c>
      <c r="AI2092">
        <v>70858</v>
      </c>
      <c r="AK2092" t="s">
        <v>327</v>
      </c>
      <c r="AL2092" t="s">
        <v>328</v>
      </c>
      <c r="AM2092" t="s">
        <v>245</v>
      </c>
    </row>
    <row r="2093" spans="1:39" x14ac:dyDescent="0.3">
      <c r="A2093" s="1">
        <v>43609</v>
      </c>
      <c r="B2093" t="s">
        <v>18</v>
      </c>
      <c r="C2093" t="s">
        <v>246</v>
      </c>
      <c r="D2093">
        <v>2300</v>
      </c>
      <c r="E2093">
        <v>16</v>
      </c>
      <c r="F2093">
        <v>27.93</v>
      </c>
      <c r="G2093">
        <v>28.26</v>
      </c>
      <c r="H2093">
        <v>27.860001</v>
      </c>
      <c r="I2093">
        <v>28.18</v>
      </c>
      <c r="J2093">
        <v>28.028548999999899</v>
      </c>
      <c r="K2093">
        <v>35524400</v>
      </c>
      <c r="L2093">
        <v>2.3239999999999998</v>
      </c>
      <c r="M2093">
        <v>1.50163800341574E-2</v>
      </c>
      <c r="N2093">
        <v>-7.7766164356211503E-3</v>
      </c>
      <c r="O2093">
        <v>-6.3251317143914298E-2</v>
      </c>
      <c r="P2093">
        <v>-3.28580124897183E-2</v>
      </c>
      <c r="Q2093">
        <v>-5.7579584108703397E-2</v>
      </c>
      <c r="R2093">
        <v>1.6119210234354898E-2</v>
      </c>
      <c r="S2093">
        <v>1.4499099331191199E-2</v>
      </c>
      <c r="T2093">
        <v>1.4232620481261501E-2</v>
      </c>
      <c r="U2093">
        <v>1.5283523444981999E-2</v>
      </c>
      <c r="V2093">
        <v>31.91</v>
      </c>
      <c r="W2093">
        <v>22.66</v>
      </c>
      <c r="X2093">
        <v>-0.1342111763296</v>
      </c>
      <c r="Y2093">
        <v>1.3526439988342199E-3</v>
      </c>
      <c r="Z2093">
        <v>1.06134454745374</v>
      </c>
      <c r="AA2093">
        <v>-0.53019229021436398</v>
      </c>
      <c r="AB2093">
        <v>-0.53396669927154194</v>
      </c>
      <c r="AC2093" t="s">
        <v>261</v>
      </c>
      <c r="AD2093" t="s">
        <v>325</v>
      </c>
      <c r="AE2093" t="s">
        <v>60</v>
      </c>
      <c r="AF2093" t="s">
        <v>61</v>
      </c>
      <c r="AG2093" t="s">
        <v>326</v>
      </c>
      <c r="AH2093" s="45">
        <v>27941</v>
      </c>
      <c r="AI2093">
        <v>70858</v>
      </c>
      <c r="AK2093" t="s">
        <v>327</v>
      </c>
      <c r="AL2093" t="s">
        <v>328</v>
      </c>
      <c r="AM2093" t="s">
        <v>245</v>
      </c>
    </row>
    <row r="2094" spans="1:39" x14ac:dyDescent="0.3">
      <c r="A2094" s="1">
        <v>43619</v>
      </c>
      <c r="B2094" t="s">
        <v>18</v>
      </c>
      <c r="C2094" t="s">
        <v>239</v>
      </c>
      <c r="D2094">
        <v>1000</v>
      </c>
      <c r="E2094">
        <v>16</v>
      </c>
      <c r="F2094">
        <v>26.59</v>
      </c>
      <c r="G2094">
        <v>26.99</v>
      </c>
      <c r="H2094">
        <v>26.4</v>
      </c>
      <c r="I2094">
        <v>26.68</v>
      </c>
      <c r="J2094">
        <v>26.5366099999999</v>
      </c>
      <c r="K2094">
        <v>50109900</v>
      </c>
      <c r="L2094">
        <v>2.081</v>
      </c>
      <c r="M2094">
        <v>3.0029657626266301E-3</v>
      </c>
      <c r="N2094">
        <v>-5.4698308851782798E-2</v>
      </c>
      <c r="O2094">
        <v>-0.12591250350212099</v>
      </c>
      <c r="P2094">
        <v>-8.4415589155986695E-2</v>
      </c>
      <c r="Q2094">
        <v>-6.9272089473136594E-2</v>
      </c>
      <c r="R2094">
        <v>1.04321075770843E-2</v>
      </c>
      <c r="S2094">
        <v>1.4618743354052201E-2</v>
      </c>
      <c r="T2094">
        <v>1.4574779809551301E-2</v>
      </c>
      <c r="U2094">
        <v>1.5134538604970601E-2</v>
      </c>
      <c r="V2094">
        <v>31.91</v>
      </c>
      <c r="W2094">
        <v>22.66</v>
      </c>
      <c r="X2094">
        <v>-0.1342111763296</v>
      </c>
      <c r="Y2094">
        <v>-2.7690708645509302E-3</v>
      </c>
      <c r="Z2094">
        <v>1.0434034610596099</v>
      </c>
      <c r="AA2094">
        <v>-0.59791293576107096</v>
      </c>
      <c r="AB2094">
        <v>-0.56914063847829899</v>
      </c>
      <c r="AC2094" t="s">
        <v>261</v>
      </c>
      <c r="AD2094" t="s">
        <v>325</v>
      </c>
      <c r="AE2094" t="s">
        <v>60</v>
      </c>
      <c r="AF2094" t="s">
        <v>61</v>
      </c>
      <c r="AG2094" t="s">
        <v>326</v>
      </c>
      <c r="AH2094" s="45">
        <v>27941</v>
      </c>
      <c r="AI2094">
        <v>70858</v>
      </c>
      <c r="AK2094" t="s">
        <v>327</v>
      </c>
      <c r="AL2094" t="s">
        <v>328</v>
      </c>
      <c r="AM2094" t="s">
        <v>245</v>
      </c>
    </row>
    <row r="2095" spans="1:39" x14ac:dyDescent="0.3">
      <c r="A2095" s="1">
        <v>43573</v>
      </c>
      <c r="B2095" t="s">
        <v>18</v>
      </c>
      <c r="C2095" t="s">
        <v>246</v>
      </c>
      <c r="D2095">
        <v>1300</v>
      </c>
      <c r="E2095">
        <v>17</v>
      </c>
      <c r="F2095">
        <v>29.950001</v>
      </c>
      <c r="G2095">
        <v>30.16</v>
      </c>
      <c r="H2095">
        <v>29.82</v>
      </c>
      <c r="I2095">
        <v>30.030000999999999</v>
      </c>
      <c r="J2095">
        <v>29.868607000000001</v>
      </c>
      <c r="K2095">
        <v>61796600</v>
      </c>
      <c r="L2095">
        <v>2.56</v>
      </c>
      <c r="M2095">
        <v>0</v>
      </c>
      <c r="N2095">
        <v>3.2490216417844997E-2</v>
      </c>
      <c r="O2095">
        <v>1.2734799584273499E-2</v>
      </c>
      <c r="P2095">
        <v>4.0338525360689902E-2</v>
      </c>
      <c r="Q2095">
        <v>3.6355632374576403E-2</v>
      </c>
      <c r="R2095">
        <v>1.81396574652706E-2</v>
      </c>
      <c r="S2095">
        <v>1.8001156482714799E-2</v>
      </c>
      <c r="T2095">
        <v>1.3189588591280599E-2</v>
      </c>
      <c r="U2095">
        <v>1.5041032291522399E-2</v>
      </c>
      <c r="V2095">
        <v>31.91</v>
      </c>
      <c r="W2095">
        <v>22.66</v>
      </c>
      <c r="X2095">
        <v>-0.134218103997919</v>
      </c>
      <c r="Y2095">
        <v>1.5778467813143101E-3</v>
      </c>
      <c r="Z2095">
        <v>1.01095408741363</v>
      </c>
      <c r="AA2095">
        <v>6.68286584687494E-2</v>
      </c>
      <c r="AB2095">
        <v>-3.738042605986E-2</v>
      </c>
      <c r="AC2095" t="s">
        <v>262</v>
      </c>
      <c r="AD2095" t="s">
        <v>325</v>
      </c>
      <c r="AE2095" t="s">
        <v>60</v>
      </c>
      <c r="AF2095" t="s">
        <v>61</v>
      </c>
      <c r="AG2095" t="s">
        <v>326</v>
      </c>
      <c r="AH2095" s="45">
        <v>27941</v>
      </c>
      <c r="AI2095">
        <v>70858</v>
      </c>
      <c r="AK2095" t="s">
        <v>327</v>
      </c>
      <c r="AL2095" t="s">
        <v>328</v>
      </c>
      <c r="AM2095" t="s">
        <v>245</v>
      </c>
    </row>
    <row r="2096" spans="1:39" x14ac:dyDescent="0.3">
      <c r="A2096" s="1">
        <v>43585</v>
      </c>
      <c r="B2096" t="s">
        <v>18</v>
      </c>
      <c r="C2096" t="s">
        <v>239</v>
      </c>
      <c r="D2096">
        <v>1500</v>
      </c>
      <c r="E2096">
        <v>17</v>
      </c>
      <c r="F2096">
        <v>30.799999</v>
      </c>
      <c r="G2096">
        <v>30.879998999999899</v>
      </c>
      <c r="H2096">
        <v>30.41</v>
      </c>
      <c r="I2096">
        <v>30.58</v>
      </c>
      <c r="J2096">
        <v>30.415648999999998</v>
      </c>
      <c r="K2096">
        <v>47764200</v>
      </c>
      <c r="L2096">
        <v>2.5089999999999999</v>
      </c>
      <c r="M2096">
        <v>-6.1940590015705597E-3</v>
      </c>
      <c r="N2096">
        <v>1.6818202658578901E-2</v>
      </c>
      <c r="O2096">
        <v>0.112361163641069</v>
      </c>
      <c r="P2096">
        <v>4.4784214003884097E-2</v>
      </c>
      <c r="Q2096">
        <v>3.3726714818491502E-2</v>
      </c>
      <c r="R2096">
        <v>8.0201942483447801E-3</v>
      </c>
      <c r="S2096">
        <v>1.17481282721661E-2</v>
      </c>
      <c r="T2096">
        <v>1.30169233889045E-2</v>
      </c>
      <c r="U2096">
        <v>1.5014099149750699E-2</v>
      </c>
      <c r="V2096">
        <v>31.91</v>
      </c>
      <c r="W2096">
        <v>22.66</v>
      </c>
      <c r="X2096">
        <v>-0.134218103997919</v>
      </c>
      <c r="Y2096">
        <v>9.5096475723260604E-4</v>
      </c>
      <c r="Z2096">
        <v>1.0328974831455799</v>
      </c>
      <c r="AA2096">
        <v>5.4526611148338101E-2</v>
      </c>
      <c r="AB2096">
        <v>3.0508642431303699E-3</v>
      </c>
      <c r="AC2096" t="s">
        <v>262</v>
      </c>
      <c r="AD2096" t="s">
        <v>325</v>
      </c>
      <c r="AE2096" t="s">
        <v>60</v>
      </c>
      <c r="AF2096" t="s">
        <v>61</v>
      </c>
      <c r="AG2096" t="s">
        <v>326</v>
      </c>
      <c r="AH2096" s="45">
        <v>27941</v>
      </c>
      <c r="AI2096">
        <v>70858</v>
      </c>
      <c r="AK2096" t="s">
        <v>327</v>
      </c>
      <c r="AL2096" t="s">
        <v>328</v>
      </c>
      <c r="AM2096" t="s">
        <v>245</v>
      </c>
    </row>
    <row r="2097" spans="1:39" x14ac:dyDescent="0.3">
      <c r="A2097" s="1">
        <v>43594</v>
      </c>
      <c r="B2097" t="s">
        <v>18</v>
      </c>
      <c r="C2097" t="s">
        <v>239</v>
      </c>
      <c r="D2097">
        <v>2700</v>
      </c>
      <c r="E2097">
        <v>17</v>
      </c>
      <c r="F2097">
        <v>29.42</v>
      </c>
      <c r="G2097">
        <v>29.780000999999999</v>
      </c>
      <c r="H2097">
        <v>29.280000999999999</v>
      </c>
      <c r="I2097">
        <v>29.709999</v>
      </c>
      <c r="J2097">
        <v>29.550325000000001</v>
      </c>
      <c r="K2097">
        <v>44173500</v>
      </c>
      <c r="L2097">
        <v>2.4569999999999999</v>
      </c>
      <c r="M2097">
        <v>-3.02469394144919E-3</v>
      </c>
      <c r="N2097">
        <v>-2.62430540644043E-2</v>
      </c>
      <c r="O2097">
        <v>1.83429126483898E-2</v>
      </c>
      <c r="P2097">
        <v>5.5836803838203199E-2</v>
      </c>
      <c r="Q2097">
        <v>1.2187710895679301E-2</v>
      </c>
      <c r="R2097">
        <v>9.0553523959043293E-3</v>
      </c>
      <c r="S2097">
        <v>1.1120946622600301E-2</v>
      </c>
      <c r="T2097">
        <v>1.2665429695445801E-2</v>
      </c>
      <c r="U2097">
        <v>1.50169892927292E-2</v>
      </c>
      <c r="V2097">
        <v>31.91</v>
      </c>
      <c r="W2097">
        <v>22.66</v>
      </c>
      <c r="X2097">
        <v>-0.134218103997919</v>
      </c>
      <c r="Y2097">
        <v>-3.0259986019249502E-3</v>
      </c>
      <c r="Z2097">
        <v>1.03496517632204</v>
      </c>
      <c r="AA2097">
        <v>-7.9176249734079204E-2</v>
      </c>
      <c r="AB2097">
        <v>9.2364582518905197E-2</v>
      </c>
      <c r="AC2097" t="s">
        <v>262</v>
      </c>
      <c r="AD2097" t="s">
        <v>325</v>
      </c>
      <c r="AE2097" t="s">
        <v>60</v>
      </c>
      <c r="AF2097" t="s">
        <v>61</v>
      </c>
      <c r="AG2097" t="s">
        <v>326</v>
      </c>
      <c r="AH2097" s="45">
        <v>27941</v>
      </c>
      <c r="AI2097">
        <v>70858</v>
      </c>
      <c r="AK2097" t="s">
        <v>327</v>
      </c>
      <c r="AL2097" t="s">
        <v>328</v>
      </c>
      <c r="AM2097" t="s">
        <v>245</v>
      </c>
    </row>
    <row r="2098" spans="1:39" x14ac:dyDescent="0.3">
      <c r="A2098" s="1">
        <v>43601</v>
      </c>
      <c r="B2098" t="s">
        <v>18</v>
      </c>
      <c r="C2098" t="s">
        <v>246</v>
      </c>
      <c r="D2098">
        <v>2600</v>
      </c>
      <c r="E2098">
        <v>17</v>
      </c>
      <c r="F2098">
        <v>28.459999</v>
      </c>
      <c r="G2098">
        <v>28.83</v>
      </c>
      <c r="H2098">
        <v>28.43</v>
      </c>
      <c r="I2098">
        <v>28.59</v>
      </c>
      <c r="J2098">
        <v>28.436346</v>
      </c>
      <c r="K2098">
        <v>42791500</v>
      </c>
      <c r="L2098">
        <v>2.4049999999999998</v>
      </c>
      <c r="M2098">
        <v>1.0548596818301399E-2</v>
      </c>
      <c r="N2098">
        <v>-3.8426626431589297E-2</v>
      </c>
      <c r="O2098">
        <v>-4.2792701473628798E-2</v>
      </c>
      <c r="P2098">
        <v>1.21126191812479E-2</v>
      </c>
      <c r="Q2098">
        <v>-6.8436433323984594E-2</v>
      </c>
      <c r="R2098">
        <v>2.3745834407474201E-2</v>
      </c>
      <c r="S2098">
        <v>1.2813626238292601E-2</v>
      </c>
      <c r="T2098">
        <v>1.4089721279839099E-2</v>
      </c>
      <c r="U2098">
        <v>1.5250078904523999E-2</v>
      </c>
      <c r="V2098">
        <v>31.91</v>
      </c>
      <c r="W2098">
        <v>22.66</v>
      </c>
      <c r="X2098">
        <v>-0.1342111763296</v>
      </c>
      <c r="Y2098">
        <v>8.8559569696340101E-3</v>
      </c>
      <c r="Z2098">
        <v>1.0518591197065701</v>
      </c>
      <c r="AA2098">
        <v>-0.59592810497718296</v>
      </c>
      <c r="AB2098">
        <v>-0.52771088604628702</v>
      </c>
      <c r="AC2098" t="s">
        <v>262</v>
      </c>
      <c r="AD2098" t="s">
        <v>325</v>
      </c>
      <c r="AE2098" t="s">
        <v>60</v>
      </c>
      <c r="AF2098" t="s">
        <v>61</v>
      </c>
      <c r="AG2098" t="s">
        <v>326</v>
      </c>
      <c r="AH2098" s="45">
        <v>27941</v>
      </c>
      <c r="AI2098">
        <v>70858</v>
      </c>
      <c r="AK2098" t="s">
        <v>327</v>
      </c>
      <c r="AL2098" t="s">
        <v>328</v>
      </c>
      <c r="AM2098" t="s">
        <v>245</v>
      </c>
    </row>
    <row r="2099" spans="1:39" x14ac:dyDescent="0.3">
      <c r="A2099" s="1">
        <v>43641</v>
      </c>
      <c r="B2099" t="s">
        <v>18</v>
      </c>
      <c r="C2099" t="s">
        <v>239</v>
      </c>
      <c r="D2099">
        <v>1800</v>
      </c>
      <c r="E2099">
        <v>17</v>
      </c>
      <c r="F2099">
        <v>28.02</v>
      </c>
      <c r="G2099">
        <v>28.02</v>
      </c>
      <c r="H2099">
        <v>27.379998999999899</v>
      </c>
      <c r="I2099">
        <v>27.76</v>
      </c>
      <c r="J2099">
        <v>27.76</v>
      </c>
      <c r="K2099">
        <v>46901300</v>
      </c>
      <c r="L2099">
        <v>1.994</v>
      </c>
      <c r="M2099">
        <v>-7.8938335987312792E-3</v>
      </c>
      <c r="N2099">
        <v>-3.05096734303014E-2</v>
      </c>
      <c r="O2099">
        <v>5.38891780100559E-3</v>
      </c>
      <c r="P2099">
        <v>2.54005351184916E-2</v>
      </c>
      <c r="Q2099">
        <v>-2.2477889460907698E-2</v>
      </c>
      <c r="R2099">
        <v>3.29854166740607E-3</v>
      </c>
      <c r="S2099">
        <v>1.52345817013193E-2</v>
      </c>
      <c r="T2099">
        <v>1.42348520352082E-2</v>
      </c>
      <c r="U2099">
        <v>1.54008182390931E-2</v>
      </c>
      <c r="V2099">
        <v>31.91</v>
      </c>
      <c r="W2099">
        <v>22.66</v>
      </c>
      <c r="X2099">
        <v>-0.1342111763296</v>
      </c>
      <c r="Y2099">
        <v>-9.5417756928269908E-3</v>
      </c>
      <c r="Z2099">
        <v>1.0516139357832299</v>
      </c>
      <c r="AA2099">
        <v>-0.29819350612826001</v>
      </c>
      <c r="AB2099">
        <v>-0.27472045482762403</v>
      </c>
      <c r="AC2099" t="s">
        <v>262</v>
      </c>
      <c r="AD2099" t="s">
        <v>325</v>
      </c>
      <c r="AE2099" t="s">
        <v>60</v>
      </c>
      <c r="AF2099" t="s">
        <v>61</v>
      </c>
      <c r="AG2099" t="s">
        <v>326</v>
      </c>
      <c r="AH2099" s="45">
        <v>27941</v>
      </c>
      <c r="AI2099">
        <v>70858</v>
      </c>
      <c r="AK2099" t="s">
        <v>327</v>
      </c>
      <c r="AL2099" t="s">
        <v>328</v>
      </c>
      <c r="AM2099" t="s">
        <v>245</v>
      </c>
    </row>
    <row r="2100" spans="1:39" x14ac:dyDescent="0.3">
      <c r="A2100" s="1">
        <v>43642</v>
      </c>
      <c r="B2100" t="s">
        <v>18</v>
      </c>
      <c r="C2100" t="s">
        <v>239</v>
      </c>
      <c r="D2100">
        <v>1200</v>
      </c>
      <c r="E2100">
        <v>17</v>
      </c>
      <c r="F2100">
        <v>27.940000999999999</v>
      </c>
      <c r="G2100">
        <v>28.18</v>
      </c>
      <c r="H2100">
        <v>27.85</v>
      </c>
      <c r="I2100">
        <v>27.91</v>
      </c>
      <c r="J2100">
        <v>27.91</v>
      </c>
      <c r="K2100">
        <v>42312300</v>
      </c>
      <c r="L2100">
        <v>2.0489999999999999</v>
      </c>
      <c r="M2100">
        <v>5.38891190962706E-3</v>
      </c>
      <c r="N2100">
        <v>-1.45832212772882E-2</v>
      </c>
      <c r="O2100">
        <v>-4.2385503235247398E-3</v>
      </c>
      <c r="P2100">
        <v>3.7426617307636502E-2</v>
      </c>
      <c r="Q2100">
        <v>6.5983785293408895E-4</v>
      </c>
      <c r="R2100">
        <v>5.1272822166194701E-3</v>
      </c>
      <c r="S2100">
        <v>1.49252011057127E-2</v>
      </c>
      <c r="T2100">
        <v>1.42195447205784E-2</v>
      </c>
      <c r="U2100">
        <v>1.53640431095403E-2</v>
      </c>
      <c r="V2100">
        <v>31.91</v>
      </c>
      <c r="W2100">
        <v>22.66</v>
      </c>
      <c r="X2100">
        <v>-0.1342111763296</v>
      </c>
      <c r="Y2100">
        <v>-1.2346958449604901E-3</v>
      </c>
      <c r="Z2100">
        <v>1.04943438292822</v>
      </c>
      <c r="AA2100">
        <v>-0.13992829645916599</v>
      </c>
      <c r="AB2100">
        <v>-0.25162228202905801</v>
      </c>
      <c r="AC2100" t="s">
        <v>262</v>
      </c>
      <c r="AD2100" t="s">
        <v>325</v>
      </c>
      <c r="AE2100" t="s">
        <v>60</v>
      </c>
      <c r="AF2100" t="s">
        <v>61</v>
      </c>
      <c r="AG2100" t="s">
        <v>326</v>
      </c>
      <c r="AH2100" s="45">
        <v>27941</v>
      </c>
      <c r="AI2100">
        <v>70858</v>
      </c>
      <c r="AK2100" t="s">
        <v>327</v>
      </c>
      <c r="AL2100" t="s">
        <v>328</v>
      </c>
      <c r="AM2100" t="s">
        <v>245</v>
      </c>
    </row>
    <row r="2101" spans="1:39" x14ac:dyDescent="0.3">
      <c r="A2101" s="1">
        <v>43605</v>
      </c>
      <c r="B2101" t="s">
        <v>18</v>
      </c>
      <c r="C2101" t="s">
        <v>239</v>
      </c>
      <c r="D2101">
        <v>1200</v>
      </c>
      <c r="E2101">
        <v>18</v>
      </c>
      <c r="F2101">
        <v>28.4</v>
      </c>
      <c r="G2101">
        <v>28.52</v>
      </c>
      <c r="H2101">
        <v>28.24</v>
      </c>
      <c r="I2101">
        <v>28.4</v>
      </c>
      <c r="J2101">
        <v>28.2473659999999</v>
      </c>
      <c r="K2101">
        <v>41717600</v>
      </c>
      <c r="L2101">
        <v>2.4159999999999999</v>
      </c>
      <c r="M2101">
        <v>0</v>
      </c>
      <c r="N2101">
        <v>5.2956578750194098E-3</v>
      </c>
      <c r="O2101">
        <v>-5.58077814130227E-2</v>
      </c>
      <c r="P2101">
        <v>-2.0286875163180899E-2</v>
      </c>
      <c r="Q2101">
        <v>-6.18847093212E-2</v>
      </c>
      <c r="R2101">
        <v>1.06529916756983E-2</v>
      </c>
      <c r="S2101">
        <v>1.2737699062312501E-2</v>
      </c>
      <c r="T2101">
        <v>1.37493668077769E-2</v>
      </c>
      <c r="U2101">
        <v>1.5244348386275501E-2</v>
      </c>
      <c r="V2101">
        <v>31.91</v>
      </c>
      <c r="W2101">
        <v>22.66</v>
      </c>
      <c r="X2101">
        <v>-0.1342111763296</v>
      </c>
      <c r="Y2101">
        <v>-6.7722580366252503E-3</v>
      </c>
      <c r="Z2101">
        <v>1.05074945446608</v>
      </c>
      <c r="AA2101">
        <v>-0.55752922178444497</v>
      </c>
      <c r="AB2101">
        <v>-0.58522759477279296</v>
      </c>
      <c r="AC2101" t="s">
        <v>263</v>
      </c>
      <c r="AD2101" t="s">
        <v>325</v>
      </c>
      <c r="AE2101" t="s">
        <v>60</v>
      </c>
      <c r="AF2101" t="s">
        <v>61</v>
      </c>
      <c r="AG2101" t="s">
        <v>326</v>
      </c>
      <c r="AH2101" s="45">
        <v>27941</v>
      </c>
      <c r="AI2101">
        <v>70858</v>
      </c>
      <c r="AK2101" t="s">
        <v>327</v>
      </c>
      <c r="AL2101" t="s">
        <v>328</v>
      </c>
      <c r="AM2101" t="s">
        <v>245</v>
      </c>
    </row>
    <row r="2102" spans="1:39" x14ac:dyDescent="0.3">
      <c r="A2102" s="1">
        <v>43615</v>
      </c>
      <c r="B2102" t="s">
        <v>18</v>
      </c>
      <c r="C2102" t="s">
        <v>246</v>
      </c>
      <c r="D2102">
        <v>1800</v>
      </c>
      <c r="E2102">
        <v>18</v>
      </c>
      <c r="F2102">
        <v>27.77</v>
      </c>
      <c r="G2102">
        <v>27.93</v>
      </c>
      <c r="H2102">
        <v>26.98</v>
      </c>
      <c r="I2102">
        <v>27.16</v>
      </c>
      <c r="J2102">
        <v>27.014029999999899</v>
      </c>
      <c r="K2102">
        <v>58649300</v>
      </c>
      <c r="L2102">
        <v>2.2269999999999999</v>
      </c>
      <c r="M2102">
        <v>-2.1490534753960198E-2</v>
      </c>
      <c r="N2102">
        <v>-4.78078463650385E-2</v>
      </c>
      <c r="O2102">
        <v>-0.124794944028865</v>
      </c>
      <c r="P2102">
        <v>-6.8305382460871297E-2</v>
      </c>
      <c r="Q2102">
        <v>-4.4604840386095898E-2</v>
      </c>
      <c r="R2102">
        <v>1.60682954658533E-2</v>
      </c>
      <c r="S2102">
        <v>1.41531531443145E-2</v>
      </c>
      <c r="T2102">
        <v>1.4435888811895101E-2</v>
      </c>
      <c r="U2102">
        <v>1.51377838720454E-2</v>
      </c>
      <c r="V2102">
        <v>31.91</v>
      </c>
      <c r="W2102">
        <v>22.66</v>
      </c>
      <c r="X2102">
        <v>-0.1342111763296</v>
      </c>
      <c r="Y2102">
        <v>2.0962723552933101E-3</v>
      </c>
      <c r="Z2102">
        <v>1.0443425803161901</v>
      </c>
      <c r="AA2102">
        <v>-0.44171013380957203</v>
      </c>
      <c r="AB2102">
        <v>-0.56085606857686598</v>
      </c>
      <c r="AC2102" t="s">
        <v>263</v>
      </c>
      <c r="AD2102" t="s">
        <v>325</v>
      </c>
      <c r="AE2102" t="s">
        <v>60</v>
      </c>
      <c r="AF2102" t="s">
        <v>61</v>
      </c>
      <c r="AG2102" t="s">
        <v>326</v>
      </c>
      <c r="AH2102" s="45">
        <v>27941</v>
      </c>
      <c r="AI2102">
        <v>70858</v>
      </c>
      <c r="AK2102" t="s">
        <v>327</v>
      </c>
      <c r="AL2102" t="s">
        <v>328</v>
      </c>
      <c r="AM2102" t="s">
        <v>245</v>
      </c>
    </row>
    <row r="2103" spans="1:39" x14ac:dyDescent="0.3">
      <c r="A2103" s="1">
        <v>43623</v>
      </c>
      <c r="B2103" t="s">
        <v>18</v>
      </c>
      <c r="C2103" t="s">
        <v>239</v>
      </c>
      <c r="D2103">
        <v>1800</v>
      </c>
      <c r="E2103">
        <v>18</v>
      </c>
      <c r="F2103">
        <v>27.75</v>
      </c>
      <c r="G2103">
        <v>27.790001</v>
      </c>
      <c r="H2103">
        <v>27.42</v>
      </c>
      <c r="I2103">
        <v>27.530000999999999</v>
      </c>
      <c r="J2103">
        <v>27.530000999999999</v>
      </c>
      <c r="K2103">
        <v>51317200</v>
      </c>
      <c r="L2103">
        <v>2.0840000000000001</v>
      </c>
      <c r="M2103">
        <v>-1.26331945457911E-2</v>
      </c>
      <c r="N2103">
        <v>3.9754032221179403E-2</v>
      </c>
      <c r="O2103">
        <v>-7.7861871595448801E-2</v>
      </c>
      <c r="P2103">
        <v>-3.4488108014044998E-2</v>
      </c>
      <c r="Q2103">
        <v>-6.6376571558018099E-2</v>
      </c>
      <c r="R2103">
        <v>2.19947127596383E-2</v>
      </c>
      <c r="S2103">
        <v>1.78248208126357E-2</v>
      </c>
      <c r="T2103">
        <v>1.5719647531671099E-2</v>
      </c>
      <c r="U2103">
        <v>1.52698762764218E-2</v>
      </c>
      <c r="V2103">
        <v>31.91</v>
      </c>
      <c r="W2103">
        <v>22.66</v>
      </c>
      <c r="X2103">
        <v>-0.1342111763296</v>
      </c>
      <c r="Y2103">
        <v>1.0442979367750601E-2</v>
      </c>
      <c r="Z2103">
        <v>1.0434484193820299</v>
      </c>
      <c r="AA2103">
        <v>-0.58852139982773299</v>
      </c>
      <c r="AB2103">
        <v>-0.44985895450316699</v>
      </c>
      <c r="AC2103" t="s">
        <v>263</v>
      </c>
      <c r="AD2103" t="s">
        <v>325</v>
      </c>
      <c r="AE2103" t="s">
        <v>60</v>
      </c>
      <c r="AF2103" t="s">
        <v>61</v>
      </c>
      <c r="AG2103" t="s">
        <v>326</v>
      </c>
      <c r="AH2103" s="45">
        <v>27941</v>
      </c>
      <c r="AI2103">
        <v>70858</v>
      </c>
      <c r="AK2103" t="s">
        <v>327</v>
      </c>
      <c r="AL2103" t="s">
        <v>328</v>
      </c>
      <c r="AM2103" t="s">
        <v>245</v>
      </c>
    </row>
    <row r="2104" spans="1:39" x14ac:dyDescent="0.3">
      <c r="A2104" s="1">
        <v>43626</v>
      </c>
      <c r="B2104" t="s">
        <v>18</v>
      </c>
      <c r="C2104" t="s">
        <v>246</v>
      </c>
      <c r="D2104">
        <v>1700</v>
      </c>
      <c r="E2104">
        <v>18</v>
      </c>
      <c r="F2104">
        <v>27.860001</v>
      </c>
      <c r="G2104">
        <v>28.469998999999898</v>
      </c>
      <c r="H2104">
        <v>27.84</v>
      </c>
      <c r="I2104">
        <v>28.07</v>
      </c>
      <c r="J2104">
        <v>28.07</v>
      </c>
      <c r="K2104">
        <v>48305800</v>
      </c>
      <c r="L2104">
        <v>2.1429999999999998</v>
      </c>
      <c r="M2104">
        <v>1.9425034895265599E-2</v>
      </c>
      <c r="N2104">
        <v>5.6176101353818501E-2</v>
      </c>
      <c r="O2104">
        <v>-5.4418045667236903E-2</v>
      </c>
      <c r="P2104">
        <v>-2.5134406771162899E-2</v>
      </c>
      <c r="Q2104">
        <v>-4.8614635168158199E-2</v>
      </c>
      <c r="R2104">
        <v>2.2295231988770502E-2</v>
      </c>
      <c r="S2104">
        <v>1.8483392184720799E-2</v>
      </c>
      <c r="T2104">
        <v>1.5865059096554598E-2</v>
      </c>
      <c r="U2104">
        <v>1.5319716302601301E-2</v>
      </c>
      <c r="V2104">
        <v>31.91</v>
      </c>
      <c r="W2104">
        <v>22.66</v>
      </c>
      <c r="X2104">
        <v>-0.1342111763296</v>
      </c>
      <c r="Y2104">
        <v>4.6492198743191201E-3</v>
      </c>
      <c r="Z2104">
        <v>1.0464094792021901</v>
      </c>
      <c r="AA2104">
        <v>-0.474932473774001</v>
      </c>
      <c r="AB2104">
        <v>-0.42526286210575298</v>
      </c>
      <c r="AC2104" t="s">
        <v>263</v>
      </c>
      <c r="AD2104" t="s">
        <v>325</v>
      </c>
      <c r="AE2104" t="s">
        <v>60</v>
      </c>
      <c r="AF2104" t="s">
        <v>61</v>
      </c>
      <c r="AG2104" t="s">
        <v>326</v>
      </c>
      <c r="AH2104" s="45">
        <v>27941</v>
      </c>
      <c r="AI2104">
        <v>70858</v>
      </c>
      <c r="AK2104" t="s">
        <v>327</v>
      </c>
      <c r="AL2104" t="s">
        <v>328</v>
      </c>
      <c r="AM2104" t="s">
        <v>245</v>
      </c>
    </row>
    <row r="2105" spans="1:39" x14ac:dyDescent="0.3">
      <c r="A2105" s="1">
        <v>43629</v>
      </c>
      <c r="B2105" t="s">
        <v>18</v>
      </c>
      <c r="C2105" t="s">
        <v>239</v>
      </c>
      <c r="D2105">
        <v>2200</v>
      </c>
      <c r="E2105">
        <v>18</v>
      </c>
      <c r="F2105">
        <v>27.969998999999898</v>
      </c>
      <c r="G2105">
        <v>28.16</v>
      </c>
      <c r="H2105">
        <v>27.809998999999902</v>
      </c>
      <c r="I2105">
        <v>27.940000999999999</v>
      </c>
      <c r="J2105">
        <v>27.940000999999999</v>
      </c>
      <c r="K2105">
        <v>33404200</v>
      </c>
      <c r="L2105">
        <v>2.0910000000000002</v>
      </c>
      <c r="M2105">
        <v>-3.5784575948697898E-4</v>
      </c>
      <c r="N2105">
        <v>2.1498395954791302E-3</v>
      </c>
      <c r="O2105">
        <v>-5.6451668125614904E-3</v>
      </c>
      <c r="P2105">
        <v>-4.7585053110515002E-2</v>
      </c>
      <c r="Q2105">
        <v>-4.6922174933621601E-2</v>
      </c>
      <c r="R2105">
        <v>1.30301413311972E-2</v>
      </c>
      <c r="S2105">
        <v>1.5895201466289699E-2</v>
      </c>
      <c r="T2105">
        <v>1.5834129042331599E-2</v>
      </c>
      <c r="U2105">
        <v>1.53334197774103E-2</v>
      </c>
      <c r="V2105">
        <v>31.91</v>
      </c>
      <c r="W2105">
        <v>22.66</v>
      </c>
      <c r="X2105">
        <v>-0.1342111763296</v>
      </c>
      <c r="Y2105">
        <v>4.0890106107655602E-3</v>
      </c>
      <c r="Z2105">
        <v>1.0474054950289999</v>
      </c>
      <c r="AA2105">
        <v>-0.46458206029305399</v>
      </c>
      <c r="AB2105">
        <v>-0.48905800591389098</v>
      </c>
      <c r="AC2105" t="s">
        <v>263</v>
      </c>
      <c r="AD2105" t="s">
        <v>325</v>
      </c>
      <c r="AE2105" t="s">
        <v>60</v>
      </c>
      <c r="AF2105" t="s">
        <v>61</v>
      </c>
      <c r="AG2105" t="s">
        <v>326</v>
      </c>
      <c r="AH2105" s="45">
        <v>27941</v>
      </c>
      <c r="AI2105">
        <v>70858</v>
      </c>
      <c r="AK2105" t="s">
        <v>327</v>
      </c>
      <c r="AL2105" t="s">
        <v>328</v>
      </c>
      <c r="AM2105" t="s">
        <v>245</v>
      </c>
    </row>
    <row r="2106" spans="1:39" x14ac:dyDescent="0.3">
      <c r="A2106" s="1">
        <v>43644</v>
      </c>
      <c r="B2106" t="s">
        <v>18</v>
      </c>
      <c r="C2106" t="s">
        <v>239</v>
      </c>
      <c r="D2106">
        <v>800</v>
      </c>
      <c r="E2106">
        <v>18</v>
      </c>
      <c r="F2106">
        <v>29.01</v>
      </c>
      <c r="G2106">
        <v>29.27</v>
      </c>
      <c r="H2106">
        <v>28.73</v>
      </c>
      <c r="I2106">
        <v>29</v>
      </c>
      <c r="J2106">
        <v>29</v>
      </c>
      <c r="K2106">
        <v>101856900</v>
      </c>
      <c r="L2106">
        <v>2</v>
      </c>
      <c r="M2106">
        <v>2.7619340420992199E-2</v>
      </c>
      <c r="N2106">
        <v>3.0814727482132799E-2</v>
      </c>
      <c r="O2106">
        <v>4.9448934559280101E-2</v>
      </c>
      <c r="P2106">
        <v>5.5231383318359202E-2</v>
      </c>
      <c r="Q2106">
        <v>4.7433312695079499E-2</v>
      </c>
      <c r="R2106">
        <v>1.41729478539442E-2</v>
      </c>
      <c r="S2106">
        <v>1.5910496531931901E-2</v>
      </c>
      <c r="T2106">
        <v>1.45777042905154E-2</v>
      </c>
      <c r="U2106">
        <v>1.54612509821911E-2</v>
      </c>
      <c r="V2106">
        <v>31.91</v>
      </c>
      <c r="W2106">
        <v>22.66</v>
      </c>
      <c r="X2106">
        <v>-0.1342111763296</v>
      </c>
      <c r="Y2106">
        <v>5.7409418775350302E-3</v>
      </c>
      <c r="Z2106">
        <v>1.05502518464093</v>
      </c>
      <c r="AA2106">
        <v>0.19489137810392401</v>
      </c>
      <c r="AB2106">
        <v>-0.12709336623836401</v>
      </c>
      <c r="AC2106" t="s">
        <v>263</v>
      </c>
      <c r="AD2106" t="s">
        <v>325</v>
      </c>
      <c r="AE2106" t="s">
        <v>60</v>
      </c>
      <c r="AF2106" t="s">
        <v>61</v>
      </c>
      <c r="AG2106" t="s">
        <v>326</v>
      </c>
      <c r="AH2106" s="45">
        <v>27941</v>
      </c>
      <c r="AI2106">
        <v>70858</v>
      </c>
      <c r="AK2106" t="s">
        <v>327</v>
      </c>
      <c r="AL2106" t="s">
        <v>328</v>
      </c>
      <c r="AM2106" t="s">
        <v>245</v>
      </c>
    </row>
    <row r="2107" spans="1:39" x14ac:dyDescent="0.3">
      <c r="A2107" s="1">
        <v>43577</v>
      </c>
      <c r="B2107" t="s">
        <v>18</v>
      </c>
      <c r="C2107" t="s">
        <v>239</v>
      </c>
      <c r="D2107">
        <v>1700</v>
      </c>
      <c r="E2107">
        <v>19</v>
      </c>
      <c r="F2107">
        <v>29.93</v>
      </c>
      <c r="G2107">
        <v>30.1</v>
      </c>
      <c r="H2107">
        <v>29.780000999999999</v>
      </c>
      <c r="I2107">
        <v>30.049999</v>
      </c>
      <c r="J2107">
        <v>29.888497999999998</v>
      </c>
      <c r="K2107">
        <v>34763400</v>
      </c>
      <c r="L2107">
        <v>2.59</v>
      </c>
      <c r="M2107">
        <v>6.6572839278701004E-4</v>
      </c>
      <c r="N2107">
        <v>-3.9853899607195297E-3</v>
      </c>
      <c r="O2107">
        <v>4.8058317627099202E-2</v>
      </c>
      <c r="P2107">
        <v>3.03676707538473E-2</v>
      </c>
      <c r="Q2107">
        <v>1.52486165858367E-2</v>
      </c>
      <c r="R2107">
        <v>6.02285861266557E-3</v>
      </c>
      <c r="S2107">
        <v>1.6193097930079E-2</v>
      </c>
      <c r="T2107">
        <v>1.31273797341798E-2</v>
      </c>
      <c r="U2107">
        <v>1.4978751061610399E-2</v>
      </c>
      <c r="V2107">
        <v>31.91</v>
      </c>
      <c r="W2107">
        <v>22.66</v>
      </c>
      <c r="X2107">
        <v>-0.134218103997919</v>
      </c>
      <c r="Y2107">
        <v>1.0115060212163699E-3</v>
      </c>
      <c r="Z2107">
        <v>1.0184175955310499</v>
      </c>
      <c r="AA2107">
        <v>-6.6370183626144205E-2</v>
      </c>
      <c r="AB2107">
        <v>-2.3822703474113499E-2</v>
      </c>
      <c r="AC2107" t="s">
        <v>264</v>
      </c>
      <c r="AD2107" t="s">
        <v>325</v>
      </c>
      <c r="AE2107" t="s">
        <v>60</v>
      </c>
      <c r="AF2107" t="s">
        <v>61</v>
      </c>
      <c r="AG2107" t="s">
        <v>326</v>
      </c>
      <c r="AH2107" s="45">
        <v>27941</v>
      </c>
      <c r="AI2107">
        <v>70858</v>
      </c>
      <c r="AK2107" t="s">
        <v>327</v>
      </c>
      <c r="AL2107" t="s">
        <v>328</v>
      </c>
      <c r="AM2107" t="s">
        <v>245</v>
      </c>
    </row>
    <row r="2108" spans="1:39" x14ac:dyDescent="0.3">
      <c r="A2108" s="1">
        <v>43580</v>
      </c>
      <c r="B2108" t="s">
        <v>18</v>
      </c>
      <c r="C2108" t="s">
        <v>246</v>
      </c>
      <c r="D2108">
        <v>1000</v>
      </c>
      <c r="E2108">
        <v>19</v>
      </c>
      <c r="F2108">
        <v>29.91</v>
      </c>
      <c r="G2108">
        <v>30.32</v>
      </c>
      <c r="H2108">
        <v>29.9</v>
      </c>
      <c r="I2108">
        <v>30.08</v>
      </c>
      <c r="J2108">
        <v>29.918337000000001</v>
      </c>
      <c r="K2108">
        <v>43243800</v>
      </c>
      <c r="L2108">
        <v>2.5339999999999998</v>
      </c>
      <c r="M2108">
        <v>1.9966549950929699E-3</v>
      </c>
      <c r="N2108">
        <v>1.66357429036328E-3</v>
      </c>
      <c r="O2108">
        <v>0.113967155845224</v>
      </c>
      <c r="P2108">
        <v>3.8902375810635E-2</v>
      </c>
      <c r="Q2108">
        <v>1.5915156631961101E-2</v>
      </c>
      <c r="R2108">
        <v>1.3311931624800601E-3</v>
      </c>
      <c r="S2108">
        <v>1.18081667896017E-2</v>
      </c>
      <c r="T2108">
        <v>1.3054245856780699E-2</v>
      </c>
      <c r="U2108">
        <v>1.49757879214183E-2</v>
      </c>
      <c r="V2108">
        <v>31.91</v>
      </c>
      <c r="W2108">
        <v>22.66</v>
      </c>
      <c r="X2108">
        <v>-0.134218103997919</v>
      </c>
      <c r="Y2108">
        <v>-3.6904169755480902E-4</v>
      </c>
      <c r="Z2108">
        <v>1.02596790402948</v>
      </c>
      <c r="AA2108">
        <v>-5.9171085629489403E-2</v>
      </c>
      <c r="AB2108">
        <v>-4.6824997175133901E-2</v>
      </c>
      <c r="AC2108" t="s">
        <v>264</v>
      </c>
      <c r="AD2108" t="s">
        <v>325</v>
      </c>
      <c r="AE2108" t="s">
        <v>60</v>
      </c>
      <c r="AF2108" t="s">
        <v>61</v>
      </c>
      <c r="AG2108" t="s">
        <v>326</v>
      </c>
      <c r="AH2108" s="45">
        <v>27941</v>
      </c>
      <c r="AI2108">
        <v>70858</v>
      </c>
      <c r="AK2108" t="s">
        <v>327</v>
      </c>
      <c r="AL2108" t="s">
        <v>328</v>
      </c>
      <c r="AM2108" t="s">
        <v>245</v>
      </c>
    </row>
    <row r="2109" spans="1:39" x14ac:dyDescent="0.3">
      <c r="A2109" s="1">
        <v>43585</v>
      </c>
      <c r="B2109" t="s">
        <v>18</v>
      </c>
      <c r="C2109" t="s">
        <v>239</v>
      </c>
      <c r="D2109">
        <v>900</v>
      </c>
      <c r="E2109">
        <v>19</v>
      </c>
      <c r="F2109">
        <v>30.799999</v>
      </c>
      <c r="G2109">
        <v>30.879998999999899</v>
      </c>
      <c r="H2109">
        <v>30.41</v>
      </c>
      <c r="I2109">
        <v>30.58</v>
      </c>
      <c r="J2109">
        <v>30.415648999999998</v>
      </c>
      <c r="K2109">
        <v>47764200</v>
      </c>
      <c r="L2109">
        <v>2.5089999999999999</v>
      </c>
      <c r="M2109">
        <v>-6.1940590015705597E-3</v>
      </c>
      <c r="N2109">
        <v>1.6818202658578901E-2</v>
      </c>
      <c r="O2109">
        <v>0.112361163641069</v>
      </c>
      <c r="P2109">
        <v>4.4784214003884097E-2</v>
      </c>
      <c r="Q2109">
        <v>3.3726714818491502E-2</v>
      </c>
      <c r="R2109">
        <v>8.0201942483447801E-3</v>
      </c>
      <c r="S2109">
        <v>1.17481282721661E-2</v>
      </c>
      <c r="T2109">
        <v>1.30169233889045E-2</v>
      </c>
      <c r="U2109">
        <v>1.5014099149750699E-2</v>
      </c>
      <c r="V2109">
        <v>31.91</v>
      </c>
      <c r="W2109">
        <v>22.66</v>
      </c>
      <c r="X2109">
        <v>-0.134218103997919</v>
      </c>
      <c r="Y2109">
        <v>9.5096475723260604E-4</v>
      </c>
      <c r="Z2109">
        <v>1.0328974831455799</v>
      </c>
      <c r="AA2109">
        <v>5.4526611148338101E-2</v>
      </c>
      <c r="AB2109">
        <v>3.0508642431303699E-3</v>
      </c>
      <c r="AC2109" t="s">
        <v>264</v>
      </c>
      <c r="AD2109" t="s">
        <v>325</v>
      </c>
      <c r="AE2109" t="s">
        <v>60</v>
      </c>
      <c r="AF2109" t="s">
        <v>61</v>
      </c>
      <c r="AG2109" t="s">
        <v>326</v>
      </c>
      <c r="AH2109" s="45">
        <v>27941</v>
      </c>
      <c r="AI2109">
        <v>70858</v>
      </c>
      <c r="AK2109" t="s">
        <v>327</v>
      </c>
      <c r="AL2109" t="s">
        <v>328</v>
      </c>
      <c r="AM2109" t="s">
        <v>245</v>
      </c>
    </row>
    <row r="2110" spans="1:39" x14ac:dyDescent="0.3">
      <c r="A2110" s="1">
        <v>43600</v>
      </c>
      <c r="B2110" t="s">
        <v>18</v>
      </c>
      <c r="C2110" t="s">
        <v>239</v>
      </c>
      <c r="D2110">
        <v>1900</v>
      </c>
      <c r="E2110">
        <v>19</v>
      </c>
      <c r="F2110">
        <v>28.1</v>
      </c>
      <c r="G2110">
        <v>28.49</v>
      </c>
      <c r="H2110">
        <v>28.01</v>
      </c>
      <c r="I2110">
        <v>28.290001</v>
      </c>
      <c r="J2110">
        <v>28.137958999999999</v>
      </c>
      <c r="K2110">
        <v>51973200</v>
      </c>
      <c r="L2110">
        <v>2.379</v>
      </c>
      <c r="M2110">
        <v>-1.1597372758867901E-2</v>
      </c>
      <c r="N2110">
        <v>-5.1999917191339902E-2</v>
      </c>
      <c r="O2110">
        <v>-6.4339595224217797E-2</v>
      </c>
      <c r="P2110">
        <v>-9.2961400504871297E-3</v>
      </c>
      <c r="Q2110">
        <v>-7.5776795982325201E-2</v>
      </c>
      <c r="R2110">
        <v>2.1839513110612399E-2</v>
      </c>
      <c r="S2110">
        <v>1.26354248379123E-2</v>
      </c>
      <c r="T2110">
        <v>1.4094086250855099E-2</v>
      </c>
      <c r="U2110">
        <v>1.52363335305187E-2</v>
      </c>
      <c r="V2110">
        <v>31.91</v>
      </c>
      <c r="W2110">
        <v>22.66</v>
      </c>
      <c r="X2110">
        <v>-0.1342111763296</v>
      </c>
      <c r="Y2110">
        <v>5.8219943882337104E-3</v>
      </c>
      <c r="Z2110">
        <v>1.0478253701034801</v>
      </c>
      <c r="AA2110">
        <v>-0.64046218797855803</v>
      </c>
      <c r="AB2110">
        <v>-0.42436051499766603</v>
      </c>
      <c r="AC2110" t="s">
        <v>264</v>
      </c>
      <c r="AD2110" t="s">
        <v>325</v>
      </c>
      <c r="AE2110" t="s">
        <v>60</v>
      </c>
      <c r="AF2110" t="s">
        <v>61</v>
      </c>
      <c r="AG2110" t="s">
        <v>326</v>
      </c>
      <c r="AH2110" s="45">
        <v>27941</v>
      </c>
      <c r="AI2110">
        <v>70858</v>
      </c>
      <c r="AK2110" t="s">
        <v>327</v>
      </c>
      <c r="AL2110" t="s">
        <v>328</v>
      </c>
      <c r="AM2110" t="s">
        <v>245</v>
      </c>
    </row>
    <row r="2111" spans="1:39" x14ac:dyDescent="0.3">
      <c r="A2111" s="1">
        <v>43601</v>
      </c>
      <c r="B2111" t="s">
        <v>18</v>
      </c>
      <c r="C2111" t="s">
        <v>246</v>
      </c>
      <c r="D2111">
        <v>1400</v>
      </c>
      <c r="E2111">
        <v>19</v>
      </c>
      <c r="F2111">
        <v>28.459999</v>
      </c>
      <c r="G2111">
        <v>28.83</v>
      </c>
      <c r="H2111">
        <v>28.43</v>
      </c>
      <c r="I2111">
        <v>28.59</v>
      </c>
      <c r="J2111">
        <v>28.436346</v>
      </c>
      <c r="K2111">
        <v>42791500</v>
      </c>
      <c r="L2111">
        <v>2.4049999999999998</v>
      </c>
      <c r="M2111">
        <v>1.0548596818301399E-2</v>
      </c>
      <c r="N2111">
        <v>-3.8426626431589297E-2</v>
      </c>
      <c r="O2111">
        <v>-4.2792701473628798E-2</v>
      </c>
      <c r="P2111">
        <v>1.21126191812479E-2</v>
      </c>
      <c r="Q2111">
        <v>-6.8436433323984594E-2</v>
      </c>
      <c r="R2111">
        <v>2.3745834407474201E-2</v>
      </c>
      <c r="S2111">
        <v>1.2813626238292601E-2</v>
      </c>
      <c r="T2111">
        <v>1.4089721279839099E-2</v>
      </c>
      <c r="U2111">
        <v>1.5250078904523999E-2</v>
      </c>
      <c r="V2111">
        <v>31.91</v>
      </c>
      <c r="W2111">
        <v>22.66</v>
      </c>
      <c r="X2111">
        <v>-0.1342111763296</v>
      </c>
      <c r="Y2111">
        <v>8.8559569696340101E-3</v>
      </c>
      <c r="Z2111">
        <v>1.0518591197065701</v>
      </c>
      <c r="AA2111">
        <v>-0.59592810497718296</v>
      </c>
      <c r="AB2111">
        <v>-0.52771088604628702</v>
      </c>
      <c r="AC2111" t="s">
        <v>264</v>
      </c>
      <c r="AD2111" t="s">
        <v>325</v>
      </c>
      <c r="AE2111" t="s">
        <v>60</v>
      </c>
      <c r="AF2111" t="s">
        <v>61</v>
      </c>
      <c r="AG2111" t="s">
        <v>326</v>
      </c>
      <c r="AH2111" s="45">
        <v>27941</v>
      </c>
      <c r="AI2111">
        <v>70858</v>
      </c>
      <c r="AK2111" t="s">
        <v>327</v>
      </c>
      <c r="AL2111" t="s">
        <v>328</v>
      </c>
      <c r="AM2111" t="s">
        <v>245</v>
      </c>
    </row>
    <row r="2112" spans="1:39" x14ac:dyDescent="0.3">
      <c r="A2112" s="1">
        <v>43614</v>
      </c>
      <c r="B2112" t="s">
        <v>18</v>
      </c>
      <c r="C2112" t="s">
        <v>239</v>
      </c>
      <c r="D2112">
        <v>1600</v>
      </c>
      <c r="E2112">
        <v>19</v>
      </c>
      <c r="F2112">
        <v>27.530000999999999</v>
      </c>
      <c r="G2112">
        <v>27.85</v>
      </c>
      <c r="H2112">
        <v>27.379998999999899</v>
      </c>
      <c r="I2112">
        <v>27.75</v>
      </c>
      <c r="J2112">
        <v>27.600859</v>
      </c>
      <c r="K2112">
        <v>49818900</v>
      </c>
      <c r="L2112">
        <v>2.2360000000000002</v>
      </c>
      <c r="M2112">
        <v>-5.3908546733357496E-3</v>
      </c>
      <c r="N2112">
        <v>-3.33128593073048E-2</v>
      </c>
      <c r="O2112">
        <v>-8.9560696234232601E-2</v>
      </c>
      <c r="P2112">
        <v>-5.7078411116773801E-2</v>
      </c>
      <c r="Q2112">
        <v>-6.3715338913227698E-2</v>
      </c>
      <c r="R2112">
        <v>1.46203949676285E-2</v>
      </c>
      <c r="S2112">
        <v>1.42710094118232E-2</v>
      </c>
      <c r="T2112">
        <v>1.42479906335841E-2</v>
      </c>
      <c r="U2112">
        <v>1.5292065484804201E-2</v>
      </c>
      <c r="V2112">
        <v>31.91</v>
      </c>
      <c r="W2112">
        <v>22.66</v>
      </c>
      <c r="X2112">
        <v>-0.1342111763296</v>
      </c>
      <c r="Y2112">
        <v>-6.9359101493404697E-3</v>
      </c>
      <c r="Z2112">
        <v>1.06055651192863</v>
      </c>
      <c r="AA2112">
        <v>-0.56753321842583904</v>
      </c>
      <c r="AB2112">
        <v>-0.56929317527572199</v>
      </c>
      <c r="AC2112" t="s">
        <v>264</v>
      </c>
      <c r="AD2112" t="s">
        <v>325</v>
      </c>
      <c r="AE2112" t="s">
        <v>60</v>
      </c>
      <c r="AF2112" t="s">
        <v>61</v>
      </c>
      <c r="AG2112" t="s">
        <v>326</v>
      </c>
      <c r="AH2112" s="45">
        <v>27941</v>
      </c>
      <c r="AI2112">
        <v>70858</v>
      </c>
      <c r="AK2112" t="s">
        <v>327</v>
      </c>
      <c r="AL2112" t="s">
        <v>328</v>
      </c>
      <c r="AM2112" t="s">
        <v>245</v>
      </c>
    </row>
    <row r="2113" spans="1:39" x14ac:dyDescent="0.3">
      <c r="A2113" s="1">
        <v>43620</v>
      </c>
      <c r="B2113" t="s">
        <v>18</v>
      </c>
      <c r="C2113" t="s">
        <v>246</v>
      </c>
      <c r="D2113">
        <v>2900</v>
      </c>
      <c r="E2113">
        <v>19</v>
      </c>
      <c r="F2113">
        <v>27.18</v>
      </c>
      <c r="G2113">
        <v>27.950001</v>
      </c>
      <c r="H2113">
        <v>27.139999</v>
      </c>
      <c r="I2113">
        <v>27.92</v>
      </c>
      <c r="J2113">
        <v>27.769945</v>
      </c>
      <c r="K2113">
        <v>58426400</v>
      </c>
      <c r="L2113">
        <v>2.1190000000000002</v>
      </c>
      <c r="M2113">
        <v>4.5429031742218899E-2</v>
      </c>
      <c r="N2113">
        <v>7.1657066166197004E-4</v>
      </c>
      <c r="O2113">
        <v>-8.83834754017917E-2</v>
      </c>
      <c r="P2113">
        <v>-4.0707422371913403E-2</v>
      </c>
      <c r="Q2113">
        <v>-3.6163394296219502E-2</v>
      </c>
      <c r="R2113">
        <v>2.73755070586429E-2</v>
      </c>
      <c r="S2113">
        <v>1.80670809054518E-2</v>
      </c>
      <c r="T2113">
        <v>1.5718257438391701E-2</v>
      </c>
      <c r="U2113">
        <v>1.53859352253216E-2</v>
      </c>
      <c r="V2113">
        <v>31.91</v>
      </c>
      <c r="W2113">
        <v>22.66</v>
      </c>
      <c r="X2113">
        <v>-0.1342111763296</v>
      </c>
      <c r="Y2113">
        <v>2.1205927310919401E-2</v>
      </c>
      <c r="Z2113">
        <v>1.0640850859814901</v>
      </c>
      <c r="AA2113">
        <v>-0.38203965372409598</v>
      </c>
      <c r="AB2113">
        <v>-0.53682766904499801</v>
      </c>
      <c r="AC2113" t="s">
        <v>264</v>
      </c>
      <c r="AD2113" t="s">
        <v>325</v>
      </c>
      <c r="AE2113" t="s">
        <v>60</v>
      </c>
      <c r="AF2113" t="s">
        <v>61</v>
      </c>
      <c r="AG2113" t="s">
        <v>326</v>
      </c>
      <c r="AH2113" s="45">
        <v>27941</v>
      </c>
      <c r="AI2113">
        <v>70858</v>
      </c>
      <c r="AK2113" t="s">
        <v>327</v>
      </c>
      <c r="AL2113" t="s">
        <v>328</v>
      </c>
      <c r="AM2113" t="s">
        <v>245</v>
      </c>
    </row>
    <row r="2114" spans="1:39" x14ac:dyDescent="0.3">
      <c r="A2114" s="1">
        <v>43588</v>
      </c>
      <c r="B2114" t="s">
        <v>18</v>
      </c>
      <c r="C2114" t="s">
        <v>239</v>
      </c>
      <c r="D2114">
        <v>600</v>
      </c>
      <c r="E2114">
        <v>20</v>
      </c>
      <c r="F2114">
        <v>30.66</v>
      </c>
      <c r="G2114">
        <v>30.799999</v>
      </c>
      <c r="H2114">
        <v>30.5</v>
      </c>
      <c r="I2114">
        <v>30.709999</v>
      </c>
      <c r="J2114">
        <v>30.54495</v>
      </c>
      <c r="K2114">
        <v>35256100</v>
      </c>
      <c r="L2114">
        <v>2.5310000000000001</v>
      </c>
      <c r="M2114">
        <v>6.86157300728619E-3</v>
      </c>
      <c r="N2114">
        <v>1.17917775098429E-2</v>
      </c>
      <c r="O2114">
        <v>6.1785237220835502E-2</v>
      </c>
      <c r="P2114">
        <v>8.3996180957052496E-2</v>
      </c>
      <c r="Q2114">
        <v>5.7055234685604903E-2</v>
      </c>
      <c r="R2114">
        <v>1.0242032861454701E-2</v>
      </c>
      <c r="S2114">
        <v>1.0120758288566701E-2</v>
      </c>
      <c r="T2114">
        <v>1.2750996048120499E-2</v>
      </c>
      <c r="U2114">
        <v>1.50137774531026E-2</v>
      </c>
      <c r="V2114">
        <v>31.91</v>
      </c>
      <c r="W2114">
        <v>22.66</v>
      </c>
      <c r="X2114">
        <v>-0.134218103997919</v>
      </c>
      <c r="Y2114">
        <v>9.5921274614703799E-3</v>
      </c>
      <c r="Z2114">
        <v>1.03037644202703</v>
      </c>
      <c r="AA2114">
        <v>0.20171161885831199</v>
      </c>
      <c r="AB2114">
        <v>9.5752036897102599E-2</v>
      </c>
      <c r="AC2114" t="s">
        <v>265</v>
      </c>
      <c r="AD2114" t="s">
        <v>325</v>
      </c>
      <c r="AE2114" t="s">
        <v>60</v>
      </c>
      <c r="AF2114" t="s">
        <v>61</v>
      </c>
      <c r="AG2114" t="s">
        <v>326</v>
      </c>
      <c r="AH2114" s="45">
        <v>27941</v>
      </c>
      <c r="AI2114">
        <v>70858</v>
      </c>
      <c r="AK2114" t="s">
        <v>327</v>
      </c>
      <c r="AL2114" t="s">
        <v>328</v>
      </c>
      <c r="AM2114" t="s">
        <v>245</v>
      </c>
    </row>
    <row r="2115" spans="1:39" x14ac:dyDescent="0.3">
      <c r="A2115" s="1">
        <v>43594</v>
      </c>
      <c r="B2115" t="s">
        <v>18</v>
      </c>
      <c r="C2115" t="s">
        <v>239</v>
      </c>
      <c r="D2115">
        <v>2700</v>
      </c>
      <c r="E2115">
        <v>20</v>
      </c>
      <c r="F2115">
        <v>29.42</v>
      </c>
      <c r="G2115">
        <v>29.780000999999999</v>
      </c>
      <c r="H2115">
        <v>29.280000999999999</v>
      </c>
      <c r="I2115">
        <v>29.709999</v>
      </c>
      <c r="J2115">
        <v>29.550325000000001</v>
      </c>
      <c r="K2115">
        <v>44173500</v>
      </c>
      <c r="L2115">
        <v>2.4569999999999999</v>
      </c>
      <c r="M2115">
        <v>-3.02469394144919E-3</v>
      </c>
      <c r="N2115">
        <v>-2.62430540644043E-2</v>
      </c>
      <c r="O2115">
        <v>1.83429126483898E-2</v>
      </c>
      <c r="P2115">
        <v>5.5836803838203199E-2</v>
      </c>
      <c r="Q2115">
        <v>1.2187710895679301E-2</v>
      </c>
      <c r="R2115">
        <v>9.0553523959043293E-3</v>
      </c>
      <c r="S2115">
        <v>1.1120946622600301E-2</v>
      </c>
      <c r="T2115">
        <v>1.2665429695445801E-2</v>
      </c>
      <c r="U2115">
        <v>1.50169892927292E-2</v>
      </c>
      <c r="V2115">
        <v>31.91</v>
      </c>
      <c r="W2115">
        <v>22.66</v>
      </c>
      <c r="X2115">
        <v>-0.134218103997919</v>
      </c>
      <c r="Y2115">
        <v>-3.0259986019249502E-3</v>
      </c>
      <c r="Z2115">
        <v>1.03496517632204</v>
      </c>
      <c r="AA2115">
        <v>-7.9176249734079204E-2</v>
      </c>
      <c r="AB2115">
        <v>9.2364582518905197E-2</v>
      </c>
      <c r="AC2115" t="s">
        <v>265</v>
      </c>
      <c r="AD2115" t="s">
        <v>325</v>
      </c>
      <c r="AE2115" t="s">
        <v>60</v>
      </c>
      <c r="AF2115" t="s">
        <v>61</v>
      </c>
      <c r="AG2115" t="s">
        <v>326</v>
      </c>
      <c r="AH2115" s="45">
        <v>27941</v>
      </c>
      <c r="AI2115">
        <v>70858</v>
      </c>
      <c r="AK2115" t="s">
        <v>327</v>
      </c>
      <c r="AL2115" t="s">
        <v>328</v>
      </c>
      <c r="AM2115" t="s">
        <v>245</v>
      </c>
    </row>
    <row r="2116" spans="1:39" x14ac:dyDescent="0.3">
      <c r="A2116" s="1">
        <v>43600</v>
      </c>
      <c r="B2116" t="s">
        <v>18</v>
      </c>
      <c r="C2116" t="s">
        <v>246</v>
      </c>
      <c r="D2116">
        <v>2300</v>
      </c>
      <c r="E2116">
        <v>20</v>
      </c>
      <c r="F2116">
        <v>28.1</v>
      </c>
      <c r="G2116">
        <v>28.49</v>
      </c>
      <c r="H2116">
        <v>28.01</v>
      </c>
      <c r="I2116">
        <v>28.290001</v>
      </c>
      <c r="J2116">
        <v>28.137958999999999</v>
      </c>
      <c r="K2116">
        <v>51973200</v>
      </c>
      <c r="L2116">
        <v>2.379</v>
      </c>
      <c r="M2116">
        <v>-1.1597372758867901E-2</v>
      </c>
      <c r="N2116">
        <v>-5.1999917191339902E-2</v>
      </c>
      <c r="O2116">
        <v>-6.4339595224217797E-2</v>
      </c>
      <c r="P2116">
        <v>-9.2961400504871297E-3</v>
      </c>
      <c r="Q2116">
        <v>-7.5776795982325201E-2</v>
      </c>
      <c r="R2116">
        <v>2.1839513110612399E-2</v>
      </c>
      <c r="S2116">
        <v>1.26354248379123E-2</v>
      </c>
      <c r="T2116">
        <v>1.4094086250855099E-2</v>
      </c>
      <c r="U2116">
        <v>1.52363335305187E-2</v>
      </c>
      <c r="V2116">
        <v>31.91</v>
      </c>
      <c r="W2116">
        <v>22.66</v>
      </c>
      <c r="X2116">
        <v>-0.1342111763296</v>
      </c>
      <c r="Y2116">
        <v>5.8219943882337104E-3</v>
      </c>
      <c r="Z2116">
        <v>1.0478253701034801</v>
      </c>
      <c r="AA2116">
        <v>-0.64046218797855803</v>
      </c>
      <c r="AB2116">
        <v>-0.42436051499766603</v>
      </c>
      <c r="AC2116" t="s">
        <v>265</v>
      </c>
      <c r="AD2116" t="s">
        <v>325</v>
      </c>
      <c r="AE2116" t="s">
        <v>60</v>
      </c>
      <c r="AF2116" t="s">
        <v>61</v>
      </c>
      <c r="AG2116" t="s">
        <v>326</v>
      </c>
      <c r="AH2116" s="45">
        <v>27941</v>
      </c>
      <c r="AI2116">
        <v>70858</v>
      </c>
      <c r="AK2116" t="s">
        <v>327</v>
      </c>
      <c r="AL2116" t="s">
        <v>328</v>
      </c>
      <c r="AM2116" t="s">
        <v>245</v>
      </c>
    </row>
    <row r="2117" spans="1:39" x14ac:dyDescent="0.3">
      <c r="A2117" s="1">
        <v>43642</v>
      </c>
      <c r="B2117" t="s">
        <v>18</v>
      </c>
      <c r="C2117" t="s">
        <v>239</v>
      </c>
      <c r="D2117">
        <v>1500</v>
      </c>
      <c r="E2117">
        <v>20</v>
      </c>
      <c r="F2117">
        <v>27.940000999999999</v>
      </c>
      <c r="G2117">
        <v>28.18</v>
      </c>
      <c r="H2117">
        <v>27.85</v>
      </c>
      <c r="I2117">
        <v>27.91</v>
      </c>
      <c r="J2117">
        <v>27.91</v>
      </c>
      <c r="K2117">
        <v>42312300</v>
      </c>
      <c r="L2117">
        <v>2.0489999999999999</v>
      </c>
      <c r="M2117">
        <v>5.38891190962706E-3</v>
      </c>
      <c r="N2117">
        <v>-1.45832212772882E-2</v>
      </c>
      <c r="O2117">
        <v>-4.2385503235247398E-3</v>
      </c>
      <c r="P2117">
        <v>3.7426617307636502E-2</v>
      </c>
      <c r="Q2117">
        <v>6.5983785293408895E-4</v>
      </c>
      <c r="R2117">
        <v>5.1272822166194701E-3</v>
      </c>
      <c r="S2117">
        <v>1.49252011057127E-2</v>
      </c>
      <c r="T2117">
        <v>1.42195447205784E-2</v>
      </c>
      <c r="U2117">
        <v>1.53640431095403E-2</v>
      </c>
      <c r="V2117">
        <v>31.91</v>
      </c>
      <c r="W2117">
        <v>22.66</v>
      </c>
      <c r="X2117">
        <v>-0.1342111763296</v>
      </c>
      <c r="Y2117">
        <v>-1.2346958449604901E-3</v>
      </c>
      <c r="Z2117">
        <v>1.04943438292822</v>
      </c>
      <c r="AA2117">
        <v>-0.13992829645916599</v>
      </c>
      <c r="AB2117">
        <v>-0.25162228202905801</v>
      </c>
      <c r="AC2117" t="s">
        <v>265</v>
      </c>
      <c r="AD2117" t="s">
        <v>325</v>
      </c>
      <c r="AE2117" t="s">
        <v>60</v>
      </c>
      <c r="AF2117" t="s">
        <v>61</v>
      </c>
      <c r="AG2117" t="s">
        <v>326</v>
      </c>
      <c r="AH2117" s="45">
        <v>27941</v>
      </c>
      <c r="AI2117">
        <v>70858</v>
      </c>
      <c r="AK2117" t="s">
        <v>327</v>
      </c>
      <c r="AL2117" t="s">
        <v>328</v>
      </c>
      <c r="AM2117" t="s">
        <v>245</v>
      </c>
    </row>
    <row r="2118" spans="1:39" x14ac:dyDescent="0.3">
      <c r="A2118" s="1">
        <v>43584</v>
      </c>
      <c r="B2118" t="s">
        <v>19</v>
      </c>
      <c r="C2118" t="s">
        <v>246</v>
      </c>
      <c r="D2118">
        <v>500</v>
      </c>
      <c r="E2118">
        <v>1</v>
      </c>
      <c r="F2118">
        <v>311.23998999999998</v>
      </c>
      <c r="G2118">
        <v>314.67001299999998</v>
      </c>
      <c r="H2118">
        <v>310.44000199999999</v>
      </c>
      <c r="I2118">
        <v>312.720000999999</v>
      </c>
      <c r="J2118">
        <v>309.75024400000001</v>
      </c>
      <c r="K2118">
        <v>1340400</v>
      </c>
      <c r="L2118">
        <v>2.536</v>
      </c>
      <c r="M2118">
        <v>7.4141911565573796E-3</v>
      </c>
      <c r="N2118">
        <v>-7.2644625214188796E-3</v>
      </c>
      <c r="O2118">
        <v>5.5050051805114297E-2</v>
      </c>
      <c r="P2118">
        <v>0.16463322290764601</v>
      </c>
      <c r="Q2118">
        <v>0.33889833592618601</v>
      </c>
      <c r="R2118">
        <v>6.1369659222038197E-3</v>
      </c>
      <c r="S2118">
        <v>9.0500249672349192E-3</v>
      </c>
      <c r="T2118">
        <v>1.5389182659704201E-2</v>
      </c>
      <c r="U2118">
        <v>2.18033077739061E-2</v>
      </c>
      <c r="V2118">
        <v>322.45001200000002</v>
      </c>
      <c r="W2118">
        <v>197.46000699999999</v>
      </c>
      <c r="X2118">
        <v>-0.14747330392029701</v>
      </c>
      <c r="Y2118">
        <v>1.07094833958194E-3</v>
      </c>
      <c r="Z2118">
        <v>1.18842523403009</v>
      </c>
      <c r="AA2118">
        <v>2.32262159472323</v>
      </c>
      <c r="AB2118">
        <v>2.3413080453331601</v>
      </c>
      <c r="AC2118" t="s">
        <v>240</v>
      </c>
      <c r="AD2118" t="s">
        <v>329</v>
      </c>
      <c r="AE2118" t="s">
        <v>56</v>
      </c>
      <c r="AF2118" t="s">
        <v>59</v>
      </c>
      <c r="AG2118" t="s">
        <v>278</v>
      </c>
      <c r="AH2118" s="45">
        <v>41767</v>
      </c>
      <c r="AI2118">
        <v>1730168</v>
      </c>
      <c r="AK2118" t="s">
        <v>279</v>
      </c>
      <c r="AL2118" t="s">
        <v>276</v>
      </c>
      <c r="AM2118" t="s">
        <v>245</v>
      </c>
    </row>
    <row r="2119" spans="1:39" x14ac:dyDescent="0.3">
      <c r="A2119" s="1">
        <v>43613</v>
      </c>
      <c r="B2119" t="s">
        <v>19</v>
      </c>
      <c r="C2119" t="s">
        <v>239</v>
      </c>
      <c r="D2119">
        <v>100</v>
      </c>
      <c r="E2119">
        <v>1</v>
      </c>
      <c r="F2119">
        <v>256.57000699999998</v>
      </c>
      <c r="G2119">
        <v>257.73001099999999</v>
      </c>
      <c r="H2119">
        <v>250.08999599999899</v>
      </c>
      <c r="I2119">
        <v>254.479996</v>
      </c>
      <c r="J2119">
        <v>252.06332399999999</v>
      </c>
      <c r="K2119">
        <v>6196500</v>
      </c>
      <c r="L2119">
        <v>2.2679999999999998</v>
      </c>
      <c r="M2119">
        <v>-5.7207982304538496E-3</v>
      </c>
      <c r="N2119">
        <v>-6.8746591401336099E-2</v>
      </c>
      <c r="O2119">
        <v>-0.20320385668448199</v>
      </c>
      <c r="P2119">
        <v>-6.8655824770666493E-2</v>
      </c>
      <c r="Q2119">
        <v>7.7476022913664594E-2</v>
      </c>
      <c r="R2119">
        <v>1.6883445751010299E-2</v>
      </c>
      <c r="S2119">
        <v>1.99629089003324E-2</v>
      </c>
      <c r="T2119">
        <v>1.8812511591268601E-2</v>
      </c>
      <c r="U2119">
        <v>2.24672332203423E-2</v>
      </c>
      <c r="V2119">
        <v>323.20001200000002</v>
      </c>
      <c r="W2119">
        <v>197.46000699999999</v>
      </c>
      <c r="X2119">
        <v>-0.156166942918366</v>
      </c>
      <c r="Y2119">
        <v>-8.4109499934704197E-3</v>
      </c>
      <c r="Z2119">
        <v>1.2021872170738499</v>
      </c>
      <c r="AA2119">
        <v>0.36523203744488603</v>
      </c>
      <c r="AB2119">
        <v>0.688736388642057</v>
      </c>
      <c r="AC2119" t="s">
        <v>240</v>
      </c>
      <c r="AD2119" t="s">
        <v>329</v>
      </c>
      <c r="AE2119" t="s">
        <v>56</v>
      </c>
      <c r="AF2119" t="s">
        <v>59</v>
      </c>
      <c r="AG2119" t="s">
        <v>278</v>
      </c>
      <c r="AH2119" s="45">
        <v>41767</v>
      </c>
      <c r="AI2119">
        <v>1730168</v>
      </c>
      <c r="AK2119" t="s">
        <v>279</v>
      </c>
      <c r="AL2119" t="s">
        <v>276</v>
      </c>
      <c r="AM2119" t="s">
        <v>245</v>
      </c>
    </row>
    <row r="2120" spans="1:39" x14ac:dyDescent="0.3">
      <c r="A2120" s="1">
        <v>43626</v>
      </c>
      <c r="B2120" t="s">
        <v>19</v>
      </c>
      <c r="C2120" t="s">
        <v>239</v>
      </c>
      <c r="D2120">
        <v>100</v>
      </c>
      <c r="E2120">
        <v>1</v>
      </c>
      <c r="F2120">
        <v>276.73001099999999</v>
      </c>
      <c r="G2120">
        <v>284.76998900000001</v>
      </c>
      <c r="H2120">
        <v>276.720000999999</v>
      </c>
      <c r="I2120">
        <v>280.209991</v>
      </c>
      <c r="J2120">
        <v>277.54898100000003</v>
      </c>
      <c r="K2120">
        <v>2328000</v>
      </c>
      <c r="L2120">
        <v>2.1429999999999998</v>
      </c>
      <c r="M2120">
        <v>1.9241017158236898E-2</v>
      </c>
      <c r="N2120">
        <v>0.101438651173357</v>
      </c>
      <c r="O2120">
        <v>-7.9479881896214202E-2</v>
      </c>
      <c r="P2120">
        <v>4.9498000542659397E-2</v>
      </c>
      <c r="Q2120">
        <v>9.0511661404827901E-2</v>
      </c>
      <c r="R2120">
        <v>1.8636195520575001E-2</v>
      </c>
      <c r="S2120">
        <v>2.47847191229007E-2</v>
      </c>
      <c r="T2120">
        <v>1.9720015206353199E-2</v>
      </c>
      <c r="U2120">
        <v>2.2688340342731001E-2</v>
      </c>
      <c r="V2120">
        <v>323.20001200000002</v>
      </c>
      <c r="W2120">
        <v>197.46000699999999</v>
      </c>
      <c r="X2120">
        <v>-0.156166942918366</v>
      </c>
      <c r="Y2120">
        <v>4.6492198743191201E-3</v>
      </c>
      <c r="Z2120">
        <v>1.2433633390602099</v>
      </c>
      <c r="AA2120">
        <v>0.46033551124555</v>
      </c>
      <c r="AB2120">
        <v>0.367303572596684</v>
      </c>
      <c r="AC2120" t="s">
        <v>240</v>
      </c>
      <c r="AD2120" t="s">
        <v>329</v>
      </c>
      <c r="AE2120" t="s">
        <v>56</v>
      </c>
      <c r="AF2120" t="s">
        <v>59</v>
      </c>
      <c r="AG2120" t="s">
        <v>278</v>
      </c>
      <c r="AH2120" s="45">
        <v>41767</v>
      </c>
      <c r="AI2120">
        <v>1730168</v>
      </c>
      <c r="AK2120" t="s">
        <v>279</v>
      </c>
      <c r="AL2120" t="s">
        <v>276</v>
      </c>
      <c r="AM2120" t="s">
        <v>245</v>
      </c>
    </row>
    <row r="2121" spans="1:39" x14ac:dyDescent="0.3">
      <c r="A2121" s="1">
        <v>43628</v>
      </c>
      <c r="B2121" t="s">
        <v>19</v>
      </c>
      <c r="C2121" t="s">
        <v>239</v>
      </c>
      <c r="D2121">
        <v>400</v>
      </c>
      <c r="E2121">
        <v>1</v>
      </c>
      <c r="F2121">
        <v>281.67001299999998</v>
      </c>
      <c r="G2121">
        <v>283.16000400000001</v>
      </c>
      <c r="H2121">
        <v>277.41000400000001</v>
      </c>
      <c r="I2121">
        <v>279.73001099999999</v>
      </c>
      <c r="J2121">
        <v>277.07354700000002</v>
      </c>
      <c r="K2121">
        <v>2705700</v>
      </c>
      <c r="L2121">
        <v>2.1269999999999998</v>
      </c>
      <c r="M2121">
        <v>-1.33167140010629E-2</v>
      </c>
      <c r="N2121">
        <v>5.1381724942529003E-2</v>
      </c>
      <c r="O2121">
        <v>-8.3071188297713705E-2</v>
      </c>
      <c r="P2121">
        <v>3.9824573856575902E-2</v>
      </c>
      <c r="Q2121">
        <v>0.103450010834502</v>
      </c>
      <c r="R2121">
        <v>1.50115894175646E-2</v>
      </c>
      <c r="S2121">
        <v>2.5052674959721698E-2</v>
      </c>
      <c r="T2121">
        <v>1.9837055987983201E-2</v>
      </c>
      <c r="U2121">
        <v>2.2646249765934601E-2</v>
      </c>
      <c r="V2121">
        <v>323.20001200000002</v>
      </c>
      <c r="W2121">
        <v>197.46000699999999</v>
      </c>
      <c r="X2121">
        <v>-0.156166942918366</v>
      </c>
      <c r="Y2121">
        <v>-2.0396578921351798E-3</v>
      </c>
      <c r="Z2121">
        <v>1.24751918966664</v>
      </c>
      <c r="AA2121">
        <v>0.54709058250341802</v>
      </c>
      <c r="AB2121">
        <v>0.50041112317328396</v>
      </c>
      <c r="AC2121" t="s">
        <v>240</v>
      </c>
      <c r="AD2121" t="s">
        <v>329</v>
      </c>
      <c r="AE2121" t="s">
        <v>56</v>
      </c>
      <c r="AF2121" t="s">
        <v>59</v>
      </c>
      <c r="AG2121" t="s">
        <v>278</v>
      </c>
      <c r="AH2121" s="45">
        <v>41767</v>
      </c>
      <c r="AI2121">
        <v>1730168</v>
      </c>
      <c r="AK2121" t="s">
        <v>279</v>
      </c>
      <c r="AL2121" t="s">
        <v>276</v>
      </c>
      <c r="AM2121" t="s">
        <v>245</v>
      </c>
    </row>
    <row r="2122" spans="1:39" x14ac:dyDescent="0.3">
      <c r="A2122" s="1">
        <v>43559</v>
      </c>
      <c r="B2122" t="s">
        <v>19</v>
      </c>
      <c r="C2122" t="s">
        <v>239</v>
      </c>
      <c r="D2122">
        <v>300</v>
      </c>
      <c r="E2122">
        <v>2</v>
      </c>
      <c r="F2122">
        <v>304.75</v>
      </c>
      <c r="G2122">
        <v>306</v>
      </c>
      <c r="H2122">
        <v>301.67001299999998</v>
      </c>
      <c r="I2122">
        <v>302</v>
      </c>
      <c r="J2122">
        <v>299.13204999999999</v>
      </c>
      <c r="K2122">
        <v>1522800</v>
      </c>
      <c r="L2122">
        <v>2.512</v>
      </c>
      <c r="M2122">
        <v>-7.2584631800538301E-3</v>
      </c>
      <c r="N2122">
        <v>9.7493097799966708E-3</v>
      </c>
      <c r="O2122">
        <v>9.5266396086479493E-2</v>
      </c>
      <c r="P2122">
        <v>0.27707551816952403</v>
      </c>
      <c r="Q2122">
        <v>0.27590289949202701</v>
      </c>
      <c r="R2122">
        <v>1.04831328303456E-2</v>
      </c>
      <c r="S2122">
        <v>2.1344983609173501E-2</v>
      </c>
      <c r="T2122">
        <v>1.6835007263549299E-2</v>
      </c>
      <c r="U2122">
        <v>2.21929080995696E-2</v>
      </c>
      <c r="V2122">
        <v>307.39999399999999</v>
      </c>
      <c r="W2122">
        <v>197.46000699999999</v>
      </c>
      <c r="X2122">
        <v>-0.14747330392029701</v>
      </c>
      <c r="Y2122">
        <v>2.0824655091414399E-3</v>
      </c>
      <c r="Z2122">
        <v>1.1947558574638699</v>
      </c>
      <c r="AA2122">
        <v>2.14429686179413</v>
      </c>
      <c r="AB2122">
        <v>2.3109621284714601</v>
      </c>
      <c r="AC2122" t="s">
        <v>247</v>
      </c>
      <c r="AD2122" t="s">
        <v>329</v>
      </c>
      <c r="AE2122" t="s">
        <v>56</v>
      </c>
      <c r="AF2122" t="s">
        <v>59</v>
      </c>
      <c r="AG2122" t="s">
        <v>278</v>
      </c>
      <c r="AH2122" s="45">
        <v>41767</v>
      </c>
      <c r="AI2122">
        <v>1730168</v>
      </c>
      <c r="AK2122" t="s">
        <v>279</v>
      </c>
      <c r="AL2122" t="s">
        <v>276</v>
      </c>
      <c r="AM2122" t="s">
        <v>245</v>
      </c>
    </row>
    <row r="2123" spans="1:39" x14ac:dyDescent="0.3">
      <c r="A2123" s="1">
        <v>43572</v>
      </c>
      <c r="B2123" t="s">
        <v>19</v>
      </c>
      <c r="C2123" t="s">
        <v>239</v>
      </c>
      <c r="D2123">
        <v>200</v>
      </c>
      <c r="E2123">
        <v>2</v>
      </c>
      <c r="F2123">
        <v>320.23998999999998</v>
      </c>
      <c r="G2123">
        <v>320.94000199999999</v>
      </c>
      <c r="H2123">
        <v>317.83999599999999</v>
      </c>
      <c r="I2123">
        <v>320.52999899999998</v>
      </c>
      <c r="J2123">
        <v>317.48608400000001</v>
      </c>
      <c r="K2123">
        <v>1813800</v>
      </c>
      <c r="L2123">
        <v>2.5920000000000001</v>
      </c>
      <c r="M2123">
        <v>6.3533687383874396E-3</v>
      </c>
      <c r="N2123">
        <v>4.1468191679282902E-2</v>
      </c>
      <c r="O2123">
        <v>9.5833578428165894E-2</v>
      </c>
      <c r="P2123">
        <v>0.250631093039207</v>
      </c>
      <c r="Q2123">
        <v>0.27507295583213098</v>
      </c>
      <c r="R2123">
        <v>9.6696703496832806E-3</v>
      </c>
      <c r="S2123">
        <v>1.1323507013567101E-2</v>
      </c>
      <c r="T2123">
        <v>1.5740087051374699E-2</v>
      </c>
      <c r="U2123">
        <v>2.19843417239819E-2</v>
      </c>
      <c r="V2123">
        <v>320.94000199999999</v>
      </c>
      <c r="W2123">
        <v>197.46000699999999</v>
      </c>
      <c r="X2123">
        <v>-0.14747330392029701</v>
      </c>
      <c r="Y2123">
        <v>-2.2764010197428601E-3</v>
      </c>
      <c r="Z2123">
        <v>1.20670347627251</v>
      </c>
      <c r="AA2123">
        <v>1.9759931057589599</v>
      </c>
      <c r="AB2123">
        <v>2.0971455014355902</v>
      </c>
      <c r="AC2123" t="s">
        <v>247</v>
      </c>
      <c r="AD2123" t="s">
        <v>329</v>
      </c>
      <c r="AE2123" t="s">
        <v>56</v>
      </c>
      <c r="AF2123" t="s">
        <v>59</v>
      </c>
      <c r="AG2123" t="s">
        <v>278</v>
      </c>
      <c r="AH2123" s="45">
        <v>41767</v>
      </c>
      <c r="AI2123">
        <v>1730168</v>
      </c>
      <c r="AK2123" t="s">
        <v>279</v>
      </c>
      <c r="AL2123" t="s">
        <v>276</v>
      </c>
      <c r="AM2123" t="s">
        <v>245</v>
      </c>
    </row>
    <row r="2124" spans="1:39" x14ac:dyDescent="0.3">
      <c r="A2124" s="1">
        <v>43591</v>
      </c>
      <c r="B2124" t="s">
        <v>19</v>
      </c>
      <c r="C2124" t="s">
        <v>246</v>
      </c>
      <c r="D2124">
        <v>200</v>
      </c>
      <c r="E2124">
        <v>2</v>
      </c>
      <c r="F2124">
        <v>306.790009</v>
      </c>
      <c r="G2124">
        <v>311.92999300000002</v>
      </c>
      <c r="H2124">
        <v>305.35000600000001</v>
      </c>
      <c r="I2124">
        <v>311.57000699999998</v>
      </c>
      <c r="J2124">
        <v>308.611176</v>
      </c>
      <c r="K2124">
        <v>1437100</v>
      </c>
      <c r="L2124">
        <v>2.5</v>
      </c>
      <c r="M2124">
        <v>-1.32000146474185E-2</v>
      </c>
      <c r="N2124">
        <v>-3.6841538024138601E-3</v>
      </c>
      <c r="O2124">
        <v>2.3938576565552101E-2</v>
      </c>
      <c r="P2124">
        <v>0.144274049561432</v>
      </c>
      <c r="Q2124">
        <v>0.35790701253575002</v>
      </c>
      <c r="R2124">
        <v>1.2168673862545901E-2</v>
      </c>
      <c r="S2124">
        <v>9.5424107802156207E-3</v>
      </c>
      <c r="T2124">
        <v>1.53273044524501E-2</v>
      </c>
      <c r="U2124">
        <v>2.1796212653611199E-2</v>
      </c>
      <c r="V2124">
        <v>323.20001200000002</v>
      </c>
      <c r="W2124">
        <v>197.46000699999999</v>
      </c>
      <c r="X2124">
        <v>-0.14747330392029701</v>
      </c>
      <c r="Y2124">
        <v>-4.4810132310555703E-3</v>
      </c>
      <c r="Z2124">
        <v>1.1790743216170501</v>
      </c>
      <c r="AA2124">
        <v>2.3325842676534299</v>
      </c>
      <c r="AB2124">
        <v>2.3577861185772102</v>
      </c>
      <c r="AC2124" t="s">
        <v>247</v>
      </c>
      <c r="AD2124" t="s">
        <v>329</v>
      </c>
      <c r="AE2124" t="s">
        <v>56</v>
      </c>
      <c r="AF2124" t="s">
        <v>59</v>
      </c>
      <c r="AG2124" t="s">
        <v>278</v>
      </c>
      <c r="AH2124" s="45">
        <v>41767</v>
      </c>
      <c r="AI2124">
        <v>1730168</v>
      </c>
      <c r="AK2124" t="s">
        <v>279</v>
      </c>
      <c r="AL2124" t="s">
        <v>276</v>
      </c>
      <c r="AM2124" t="s">
        <v>245</v>
      </c>
    </row>
    <row r="2125" spans="1:39" x14ac:dyDescent="0.3">
      <c r="A2125" s="1">
        <v>43606</v>
      </c>
      <c r="B2125" t="s">
        <v>19</v>
      </c>
      <c r="C2125" t="s">
        <v>246</v>
      </c>
      <c r="D2125">
        <v>100</v>
      </c>
      <c r="E2125">
        <v>2</v>
      </c>
      <c r="F2125">
        <v>277.08999599999999</v>
      </c>
      <c r="G2125">
        <v>279.77999899999998</v>
      </c>
      <c r="H2125">
        <v>274.64999399999999</v>
      </c>
      <c r="I2125">
        <v>275.32998700000002</v>
      </c>
      <c r="J2125">
        <v>272.71530200000001</v>
      </c>
      <c r="K2125">
        <v>2506000</v>
      </c>
      <c r="L2125">
        <v>2.4260000000000002</v>
      </c>
      <c r="M2125">
        <v>1.0001468161819901E-2</v>
      </c>
      <c r="N2125">
        <v>-9.2456713471065294E-2</v>
      </c>
      <c r="O2125">
        <v>-0.14602883523667401</v>
      </c>
      <c r="P2125">
        <v>-2.00665823317853E-2</v>
      </c>
      <c r="Q2125">
        <v>0.187674740017167</v>
      </c>
      <c r="R2125">
        <v>2.9270647941502199E-2</v>
      </c>
      <c r="S2125">
        <v>1.89074771079045E-2</v>
      </c>
      <c r="T2125">
        <v>1.82203838138499E-2</v>
      </c>
      <c r="U2125">
        <v>2.2315584521641198E-2</v>
      </c>
      <c r="V2125">
        <v>323.20001200000002</v>
      </c>
      <c r="W2125">
        <v>197.46000699999999</v>
      </c>
      <c r="X2125">
        <v>-0.156166942918366</v>
      </c>
      <c r="Y2125">
        <v>8.4599491109458805E-3</v>
      </c>
      <c r="Z2125">
        <v>1.1915673073466899</v>
      </c>
      <c r="AA2125">
        <v>1.09168768560211</v>
      </c>
      <c r="AB2125">
        <v>1.26669272730128</v>
      </c>
      <c r="AC2125" t="s">
        <v>247</v>
      </c>
      <c r="AD2125" t="s">
        <v>329</v>
      </c>
      <c r="AE2125" t="s">
        <v>56</v>
      </c>
      <c r="AF2125" t="s">
        <v>59</v>
      </c>
      <c r="AG2125" t="s">
        <v>278</v>
      </c>
      <c r="AH2125" s="45">
        <v>41767</v>
      </c>
      <c r="AI2125">
        <v>1730168</v>
      </c>
      <c r="AK2125" t="s">
        <v>279</v>
      </c>
      <c r="AL2125" t="s">
        <v>276</v>
      </c>
      <c r="AM2125" t="s">
        <v>245</v>
      </c>
    </row>
    <row r="2126" spans="1:39" x14ac:dyDescent="0.3">
      <c r="A2126" s="1">
        <v>43607</v>
      </c>
      <c r="B2126" t="s">
        <v>19</v>
      </c>
      <c r="C2126" t="s">
        <v>239</v>
      </c>
      <c r="D2126">
        <v>200</v>
      </c>
      <c r="E2126">
        <v>2</v>
      </c>
      <c r="F2126">
        <v>270.48001099999999</v>
      </c>
      <c r="G2126">
        <v>275.05999800000001</v>
      </c>
      <c r="H2126">
        <v>268.970000999999</v>
      </c>
      <c r="I2126">
        <v>269.220000999999</v>
      </c>
      <c r="J2126">
        <v>266.66336100000001</v>
      </c>
      <c r="K2126">
        <v>3180900</v>
      </c>
      <c r="L2126">
        <v>2.3929999999999998</v>
      </c>
      <c r="M2126">
        <v>-2.24413585489147E-2</v>
      </c>
      <c r="N2126">
        <v>-0.122715153615767</v>
      </c>
      <c r="O2126">
        <v>-0.15704372808941899</v>
      </c>
      <c r="P2126">
        <v>-3.3719085393030201E-2</v>
      </c>
      <c r="Q2126">
        <v>0.15234999905961499</v>
      </c>
      <c r="R2126">
        <v>2.5334946814099799E-2</v>
      </c>
      <c r="S2126">
        <v>1.9184139668878698E-2</v>
      </c>
      <c r="T2126">
        <v>1.84030251924568E-2</v>
      </c>
      <c r="U2126">
        <v>2.23499521209547E-2</v>
      </c>
      <c r="V2126">
        <v>323.20001200000002</v>
      </c>
      <c r="W2126">
        <v>197.46000699999999</v>
      </c>
      <c r="X2126">
        <v>-0.156166942918366</v>
      </c>
      <c r="Y2126">
        <v>-2.8283920525026501E-3</v>
      </c>
      <c r="Z2126">
        <v>1.1929898267879799</v>
      </c>
      <c r="AA2126">
        <v>0.85687294140804604</v>
      </c>
      <c r="AB2126">
        <v>1.1306937739773999</v>
      </c>
      <c r="AC2126" t="s">
        <v>247</v>
      </c>
      <c r="AD2126" t="s">
        <v>329</v>
      </c>
      <c r="AE2126" t="s">
        <v>56</v>
      </c>
      <c r="AF2126" t="s">
        <v>59</v>
      </c>
      <c r="AG2126" t="s">
        <v>278</v>
      </c>
      <c r="AH2126" s="45">
        <v>41767</v>
      </c>
      <c r="AI2126">
        <v>1730168</v>
      </c>
      <c r="AK2126" t="s">
        <v>279</v>
      </c>
      <c r="AL2126" t="s">
        <v>276</v>
      </c>
      <c r="AM2126" t="s">
        <v>245</v>
      </c>
    </row>
    <row r="2127" spans="1:39" x14ac:dyDescent="0.3">
      <c r="A2127" s="1">
        <v>43615</v>
      </c>
      <c r="B2127" t="s">
        <v>19</v>
      </c>
      <c r="C2127" t="s">
        <v>239</v>
      </c>
      <c r="D2127">
        <v>300</v>
      </c>
      <c r="E2127">
        <v>2</v>
      </c>
      <c r="F2127">
        <v>254.66000399999999</v>
      </c>
      <c r="G2127">
        <v>257.33999599999999</v>
      </c>
      <c r="H2127">
        <v>254.11999499999999</v>
      </c>
      <c r="I2127">
        <v>256.61999500000002</v>
      </c>
      <c r="J2127">
        <v>254.182999</v>
      </c>
      <c r="K2127">
        <v>1731000</v>
      </c>
      <c r="L2127">
        <v>2.2269999999999999</v>
      </c>
      <c r="M2127">
        <v>9.7897924437963992E-3</v>
      </c>
      <c r="N2127">
        <v>-4.7932566563350702E-2</v>
      </c>
      <c r="O2127">
        <v>-0.19771183213134999</v>
      </c>
      <c r="P2127">
        <v>-6.1589813316210898E-2</v>
      </c>
      <c r="Q2127">
        <v>6.0870062722272099E-2</v>
      </c>
      <c r="R2127">
        <v>1.67340649935417E-2</v>
      </c>
      <c r="S2127">
        <v>2.0108384986118201E-2</v>
      </c>
      <c r="T2127">
        <v>1.8703783449499901E-2</v>
      </c>
      <c r="U2127">
        <v>2.2414973086336599E-2</v>
      </c>
      <c r="V2127">
        <v>323.20001200000002</v>
      </c>
      <c r="W2127">
        <v>197.46000699999999</v>
      </c>
      <c r="X2127">
        <v>-0.156166942918366</v>
      </c>
      <c r="Y2127">
        <v>2.0962723552933101E-3</v>
      </c>
      <c r="Z2127">
        <v>1.21020960297974</v>
      </c>
      <c r="AA2127">
        <v>0.25727409464677597</v>
      </c>
      <c r="AB2127">
        <v>0.38695122021711098</v>
      </c>
      <c r="AC2127" t="s">
        <v>247</v>
      </c>
      <c r="AD2127" t="s">
        <v>329</v>
      </c>
      <c r="AE2127" t="s">
        <v>56</v>
      </c>
      <c r="AF2127" t="s">
        <v>59</v>
      </c>
      <c r="AG2127" t="s">
        <v>278</v>
      </c>
      <c r="AH2127" s="45">
        <v>41767</v>
      </c>
      <c r="AI2127">
        <v>1730168</v>
      </c>
      <c r="AK2127" t="s">
        <v>279</v>
      </c>
      <c r="AL2127" t="s">
        <v>276</v>
      </c>
      <c r="AM2127" t="s">
        <v>245</v>
      </c>
    </row>
    <row r="2128" spans="1:39" x14ac:dyDescent="0.3">
      <c r="A2128" s="1">
        <v>43566</v>
      </c>
      <c r="B2128" t="s">
        <v>19</v>
      </c>
      <c r="C2128" t="s">
        <v>239</v>
      </c>
      <c r="D2128">
        <v>200</v>
      </c>
      <c r="E2128">
        <v>3</v>
      </c>
      <c r="F2128">
        <v>308.14999399999999</v>
      </c>
      <c r="G2128">
        <v>310.19000199999999</v>
      </c>
      <c r="H2128">
        <v>306.23001099999999</v>
      </c>
      <c r="I2128">
        <v>309.41000400000001</v>
      </c>
      <c r="J2128">
        <v>306.47167999999999</v>
      </c>
      <c r="K2128">
        <v>1666900</v>
      </c>
      <c r="L2128">
        <v>2.504</v>
      </c>
      <c r="M2128">
        <v>6.1595572932450797E-3</v>
      </c>
      <c r="N2128">
        <v>2.4240238371925901E-2</v>
      </c>
      <c r="O2128">
        <v>0.14650963425810901</v>
      </c>
      <c r="P2128">
        <v>0.22402123602460899</v>
      </c>
      <c r="Q2128">
        <v>0.28618972827610401</v>
      </c>
      <c r="R2128">
        <v>6.4333456220048001E-3</v>
      </c>
      <c r="S2128">
        <v>1.95486986551766E-2</v>
      </c>
      <c r="T2128">
        <v>1.5936516830581698E-2</v>
      </c>
      <c r="U2128">
        <v>2.20249183875585E-2</v>
      </c>
      <c r="V2128">
        <v>310.19000199999999</v>
      </c>
      <c r="W2128">
        <v>197.46000699999999</v>
      </c>
      <c r="X2128">
        <v>-0.14747330392029701</v>
      </c>
      <c r="Y2128" s="44">
        <v>3.8122194279549302E-5</v>
      </c>
      <c r="Z2128">
        <v>1.19135075036782</v>
      </c>
      <c r="AA2128">
        <v>2.1252585216428601</v>
      </c>
      <c r="AB2128">
        <v>2.2204978925838499</v>
      </c>
      <c r="AC2128" t="s">
        <v>248</v>
      </c>
      <c r="AD2128" t="s">
        <v>329</v>
      </c>
      <c r="AE2128" t="s">
        <v>56</v>
      </c>
      <c r="AF2128" t="s">
        <v>59</v>
      </c>
      <c r="AG2128" t="s">
        <v>278</v>
      </c>
      <c r="AH2128" s="45">
        <v>41767</v>
      </c>
      <c r="AI2128">
        <v>1730168</v>
      </c>
      <c r="AK2128" t="s">
        <v>279</v>
      </c>
      <c r="AL2128" t="s">
        <v>276</v>
      </c>
      <c r="AM2128" t="s">
        <v>245</v>
      </c>
    </row>
    <row r="2129" spans="1:39" x14ac:dyDescent="0.3">
      <c r="A2129" s="1">
        <v>43626</v>
      </c>
      <c r="B2129" t="s">
        <v>19</v>
      </c>
      <c r="C2129" t="s">
        <v>246</v>
      </c>
      <c r="D2129">
        <v>700</v>
      </c>
      <c r="E2129">
        <v>3</v>
      </c>
      <c r="F2129">
        <v>276.73001099999999</v>
      </c>
      <c r="G2129">
        <v>284.76998900000001</v>
      </c>
      <c r="H2129">
        <v>276.720000999999</v>
      </c>
      <c r="I2129">
        <v>280.209991</v>
      </c>
      <c r="J2129">
        <v>277.54898100000003</v>
      </c>
      <c r="K2129">
        <v>2328000</v>
      </c>
      <c r="L2129">
        <v>2.1429999999999998</v>
      </c>
      <c r="M2129">
        <v>1.9241017158236898E-2</v>
      </c>
      <c r="N2129">
        <v>0.101438651173357</v>
      </c>
      <c r="O2129">
        <v>-7.9479881896214202E-2</v>
      </c>
      <c r="P2129">
        <v>4.9498000542659397E-2</v>
      </c>
      <c r="Q2129">
        <v>9.0511661404827901E-2</v>
      </c>
      <c r="R2129">
        <v>1.8636195520575001E-2</v>
      </c>
      <c r="S2129">
        <v>2.47847191229007E-2</v>
      </c>
      <c r="T2129">
        <v>1.9720015206353199E-2</v>
      </c>
      <c r="U2129">
        <v>2.2688340342731001E-2</v>
      </c>
      <c r="V2129">
        <v>323.20001200000002</v>
      </c>
      <c r="W2129">
        <v>197.46000699999999</v>
      </c>
      <c r="X2129">
        <v>-0.156166942918366</v>
      </c>
      <c r="Y2129">
        <v>4.6492198743191201E-3</v>
      </c>
      <c r="Z2129">
        <v>1.2433633390602099</v>
      </c>
      <c r="AA2129">
        <v>0.46033551124555</v>
      </c>
      <c r="AB2129">
        <v>0.367303572596684</v>
      </c>
      <c r="AC2129" t="s">
        <v>248</v>
      </c>
      <c r="AD2129" t="s">
        <v>329</v>
      </c>
      <c r="AE2129" t="s">
        <v>56</v>
      </c>
      <c r="AF2129" t="s">
        <v>59</v>
      </c>
      <c r="AG2129" t="s">
        <v>278</v>
      </c>
      <c r="AH2129" s="45">
        <v>41767</v>
      </c>
      <c r="AI2129">
        <v>1730168</v>
      </c>
      <c r="AK2129" t="s">
        <v>279</v>
      </c>
      <c r="AL2129" t="s">
        <v>276</v>
      </c>
      <c r="AM2129" t="s">
        <v>245</v>
      </c>
    </row>
    <row r="2130" spans="1:39" x14ac:dyDescent="0.3">
      <c r="A2130" s="1">
        <v>43642</v>
      </c>
      <c r="B2130" t="s">
        <v>19</v>
      </c>
      <c r="C2130" t="s">
        <v>239</v>
      </c>
      <c r="D2130">
        <v>300</v>
      </c>
      <c r="E2130">
        <v>3</v>
      </c>
      <c r="F2130">
        <v>278.57998700000002</v>
      </c>
      <c r="G2130">
        <v>284.02999899999998</v>
      </c>
      <c r="H2130">
        <v>278.10000600000001</v>
      </c>
      <c r="I2130">
        <v>281.44000199999999</v>
      </c>
      <c r="J2130">
        <v>281.44000199999999</v>
      </c>
      <c r="K2130">
        <v>2477400</v>
      </c>
      <c r="L2130">
        <v>2.0489999999999999</v>
      </c>
      <c r="M2130">
        <v>1.76722652568191E-2</v>
      </c>
      <c r="N2130">
        <v>2.3676340784926499E-2</v>
      </c>
      <c r="O2130">
        <v>0.104518148206362</v>
      </c>
      <c r="P2130">
        <v>-4.07969683403109E-2</v>
      </c>
      <c r="Q2130">
        <v>0.14522247488263601</v>
      </c>
      <c r="R2130">
        <v>1.37556662913555E-2</v>
      </c>
      <c r="S2130">
        <v>2.18080543058616E-2</v>
      </c>
      <c r="T2130">
        <v>1.90300237819288E-2</v>
      </c>
      <c r="U2130">
        <v>2.30235476556306E-2</v>
      </c>
      <c r="V2130">
        <v>323.20001200000002</v>
      </c>
      <c r="W2130">
        <v>197.46000699999999</v>
      </c>
      <c r="X2130">
        <v>-0.17095681663517601</v>
      </c>
      <c r="Y2130">
        <v>-1.2346958449604901E-3</v>
      </c>
      <c r="Z2130">
        <v>1.25139143635702</v>
      </c>
      <c r="AA2130">
        <v>0.83091324936664201</v>
      </c>
      <c r="AB2130">
        <v>0.57346075040869304</v>
      </c>
      <c r="AC2130" t="s">
        <v>248</v>
      </c>
      <c r="AD2130" t="s">
        <v>329</v>
      </c>
      <c r="AE2130" t="s">
        <v>56</v>
      </c>
      <c r="AF2130" t="s">
        <v>59</v>
      </c>
      <c r="AG2130" t="s">
        <v>278</v>
      </c>
      <c r="AH2130" s="45">
        <v>41767</v>
      </c>
      <c r="AI2130">
        <v>1730168</v>
      </c>
      <c r="AK2130" t="s">
        <v>279</v>
      </c>
      <c r="AL2130" t="s">
        <v>276</v>
      </c>
      <c r="AM2130" t="s">
        <v>245</v>
      </c>
    </row>
    <row r="2131" spans="1:39" x14ac:dyDescent="0.3">
      <c r="A2131" s="1">
        <v>43581</v>
      </c>
      <c r="B2131" t="s">
        <v>19</v>
      </c>
      <c r="C2131" t="s">
        <v>239</v>
      </c>
      <c r="D2131">
        <v>100</v>
      </c>
      <c r="E2131">
        <v>4</v>
      </c>
      <c r="F2131">
        <v>309.14999399999999</v>
      </c>
      <c r="G2131">
        <v>310.95001200000002</v>
      </c>
      <c r="H2131">
        <v>305.10998499999999</v>
      </c>
      <c r="I2131">
        <v>310.41000400000001</v>
      </c>
      <c r="J2131">
        <v>307.46218900000002</v>
      </c>
      <c r="K2131">
        <v>1640400</v>
      </c>
      <c r="L2131">
        <v>2.5049999999999999</v>
      </c>
      <c r="M2131">
        <v>-4.5320812587983398E-3</v>
      </c>
      <c r="N2131">
        <v>-2.6105119374146401E-2</v>
      </c>
      <c r="O2131">
        <v>4.4060837624415899E-2</v>
      </c>
      <c r="P2131">
        <v>0.156024046820228</v>
      </c>
      <c r="Q2131">
        <v>0.33766593320962901</v>
      </c>
      <c r="R2131">
        <v>5.0125423279578397E-3</v>
      </c>
      <c r="S2131">
        <v>9.0692557665444703E-3</v>
      </c>
      <c r="T2131">
        <v>1.5384086450603801E-2</v>
      </c>
      <c r="U2131">
        <v>2.1802079171597499E-2</v>
      </c>
      <c r="V2131">
        <v>322.45001200000002</v>
      </c>
      <c r="W2131">
        <v>197.46000699999999</v>
      </c>
      <c r="X2131">
        <v>-0.14747330392029701</v>
      </c>
      <c r="Y2131">
        <v>4.6743503443647796E-3</v>
      </c>
      <c r="Z2131">
        <v>1.18512780241056</v>
      </c>
      <c r="AA2131">
        <v>2.34136245913884</v>
      </c>
      <c r="AB2131">
        <v>2.29605416912363</v>
      </c>
      <c r="AC2131" t="s">
        <v>249</v>
      </c>
      <c r="AD2131" t="s">
        <v>329</v>
      </c>
      <c r="AE2131" t="s">
        <v>56</v>
      </c>
      <c r="AF2131" t="s">
        <v>59</v>
      </c>
      <c r="AG2131" t="s">
        <v>278</v>
      </c>
      <c r="AH2131" s="45">
        <v>41767</v>
      </c>
      <c r="AI2131">
        <v>1730168</v>
      </c>
      <c r="AK2131" t="s">
        <v>279</v>
      </c>
      <c r="AL2131" t="s">
        <v>276</v>
      </c>
      <c r="AM2131" t="s">
        <v>245</v>
      </c>
    </row>
    <row r="2132" spans="1:39" x14ac:dyDescent="0.3">
      <c r="A2132" s="1">
        <v>43584</v>
      </c>
      <c r="B2132" t="s">
        <v>19</v>
      </c>
      <c r="C2132" t="s">
        <v>239</v>
      </c>
      <c r="D2132">
        <v>400</v>
      </c>
      <c r="E2132">
        <v>4</v>
      </c>
      <c r="F2132">
        <v>311.23998999999998</v>
      </c>
      <c r="G2132">
        <v>314.67001299999998</v>
      </c>
      <c r="H2132">
        <v>310.44000199999999</v>
      </c>
      <c r="I2132">
        <v>312.720000999999</v>
      </c>
      <c r="J2132">
        <v>309.75024400000001</v>
      </c>
      <c r="K2132">
        <v>1340400</v>
      </c>
      <c r="L2132">
        <v>2.536</v>
      </c>
      <c r="M2132">
        <v>7.4141911565573796E-3</v>
      </c>
      <c r="N2132">
        <v>-7.2644625214188796E-3</v>
      </c>
      <c r="O2132">
        <v>5.5050051805114297E-2</v>
      </c>
      <c r="P2132">
        <v>0.16463322290764601</v>
      </c>
      <c r="Q2132">
        <v>0.33889833592618601</v>
      </c>
      <c r="R2132">
        <v>6.1369659222038197E-3</v>
      </c>
      <c r="S2132">
        <v>9.0500249672349192E-3</v>
      </c>
      <c r="T2132">
        <v>1.5389182659704201E-2</v>
      </c>
      <c r="U2132">
        <v>2.18033077739061E-2</v>
      </c>
      <c r="V2132">
        <v>322.45001200000002</v>
      </c>
      <c r="W2132">
        <v>197.46000699999999</v>
      </c>
      <c r="X2132">
        <v>-0.14747330392029701</v>
      </c>
      <c r="Y2132">
        <v>1.07094833958194E-3</v>
      </c>
      <c r="Z2132">
        <v>1.18842523403009</v>
      </c>
      <c r="AA2132">
        <v>2.32262159472323</v>
      </c>
      <c r="AB2132">
        <v>2.3413080453331601</v>
      </c>
      <c r="AC2132" t="s">
        <v>249</v>
      </c>
      <c r="AD2132" t="s">
        <v>329</v>
      </c>
      <c r="AE2132" t="s">
        <v>56</v>
      </c>
      <c r="AF2132" t="s">
        <v>59</v>
      </c>
      <c r="AG2132" t="s">
        <v>278</v>
      </c>
      <c r="AH2132" s="45">
        <v>41767</v>
      </c>
      <c r="AI2132">
        <v>1730168</v>
      </c>
      <c r="AK2132" t="s">
        <v>279</v>
      </c>
      <c r="AL2132" t="s">
        <v>276</v>
      </c>
      <c r="AM2132" t="s">
        <v>245</v>
      </c>
    </row>
    <row r="2133" spans="1:39" x14ac:dyDescent="0.3">
      <c r="A2133" s="1">
        <v>43598</v>
      </c>
      <c r="B2133" t="s">
        <v>19</v>
      </c>
      <c r="C2133" t="s">
        <v>246</v>
      </c>
      <c r="D2133">
        <v>500</v>
      </c>
      <c r="E2133">
        <v>4</v>
      </c>
      <c r="F2133">
        <v>293.82000699999998</v>
      </c>
      <c r="G2133">
        <v>295.67999300000002</v>
      </c>
      <c r="H2133">
        <v>288.20001200000002</v>
      </c>
      <c r="I2133">
        <v>293.38000499999998</v>
      </c>
      <c r="J2133">
        <v>290.59393299999999</v>
      </c>
      <c r="K2133">
        <v>3786400</v>
      </c>
      <c r="L2133">
        <v>2.4049999999999998</v>
      </c>
      <c r="M2133">
        <v>-3.5427298454783297E-2</v>
      </c>
      <c r="N2133">
        <v>-6.0155281015163403E-2</v>
      </c>
      <c r="O2133">
        <v>-4.7038922348238199E-2</v>
      </c>
      <c r="P2133">
        <v>7.0975948290663102E-2</v>
      </c>
      <c r="Q2133">
        <v>0.21980458681613099</v>
      </c>
      <c r="R2133">
        <v>1.4923185448020199E-2</v>
      </c>
      <c r="S2133">
        <v>1.22560090023318E-2</v>
      </c>
      <c r="T2133">
        <v>1.5449563077446399E-2</v>
      </c>
      <c r="U2133">
        <v>2.18124376624085E-2</v>
      </c>
      <c r="V2133">
        <v>323.20001200000002</v>
      </c>
      <c r="W2133">
        <v>197.46000699999999</v>
      </c>
      <c r="X2133">
        <v>-0.14747330392029701</v>
      </c>
      <c r="Y2133">
        <v>-2.4426469085879299E-2</v>
      </c>
      <c r="Z2133">
        <v>1.17863965305759</v>
      </c>
      <c r="AA2133">
        <v>1.3327939115634999</v>
      </c>
      <c r="AB2133">
        <v>1.7276652582585099</v>
      </c>
      <c r="AC2133" t="s">
        <v>249</v>
      </c>
      <c r="AD2133" t="s">
        <v>329</v>
      </c>
      <c r="AE2133" t="s">
        <v>56</v>
      </c>
      <c r="AF2133" t="s">
        <v>59</v>
      </c>
      <c r="AG2133" t="s">
        <v>278</v>
      </c>
      <c r="AH2133" s="45">
        <v>41767</v>
      </c>
      <c r="AI2133">
        <v>1730168</v>
      </c>
      <c r="AK2133" t="s">
        <v>279</v>
      </c>
      <c r="AL2133" t="s">
        <v>276</v>
      </c>
      <c r="AM2133" t="s">
        <v>245</v>
      </c>
    </row>
    <row r="2134" spans="1:39" x14ac:dyDescent="0.3">
      <c r="A2134" s="1">
        <v>43605</v>
      </c>
      <c r="B2134" t="s">
        <v>19</v>
      </c>
      <c r="C2134" t="s">
        <v>246</v>
      </c>
      <c r="D2134">
        <v>200</v>
      </c>
      <c r="E2134">
        <v>4</v>
      </c>
      <c r="F2134">
        <v>278</v>
      </c>
      <c r="G2134">
        <v>279.95001200000002</v>
      </c>
      <c r="H2134">
        <v>268.64001500000001</v>
      </c>
      <c r="I2134">
        <v>272.58999599999999</v>
      </c>
      <c r="J2134">
        <v>270.00134300000002</v>
      </c>
      <c r="K2134">
        <v>6516200</v>
      </c>
      <c r="L2134">
        <v>2.4159999999999999</v>
      </c>
      <c r="M2134">
        <v>-6.1532816745632497E-2</v>
      </c>
      <c r="N2134">
        <v>-7.3499940363328006E-2</v>
      </c>
      <c r="O2134">
        <v>-0.162007054390849</v>
      </c>
      <c r="P2134">
        <v>-2.3838852033708599E-2</v>
      </c>
      <c r="Q2134">
        <v>0.16311807568748199</v>
      </c>
      <c r="R2134">
        <v>3.4622370738393402E-2</v>
      </c>
      <c r="S2134">
        <v>1.8541225052200998E-2</v>
      </c>
      <c r="T2134">
        <v>1.8192098852746402E-2</v>
      </c>
      <c r="U2134">
        <v>2.23286143355052E-2</v>
      </c>
      <c r="V2134">
        <v>323.20001200000002</v>
      </c>
      <c r="W2134">
        <v>197.46000699999999</v>
      </c>
      <c r="X2134">
        <v>-0.156166942918366</v>
      </c>
      <c r="Y2134">
        <v>-6.7722580366252503E-3</v>
      </c>
      <c r="Z2134">
        <v>1.1932268970865001</v>
      </c>
      <c r="AA2134">
        <v>0.93016042478465399</v>
      </c>
      <c r="AB2134">
        <v>1.35359124523648</v>
      </c>
      <c r="AC2134" t="s">
        <v>249</v>
      </c>
      <c r="AD2134" t="s">
        <v>329</v>
      </c>
      <c r="AE2134" t="s">
        <v>56</v>
      </c>
      <c r="AF2134" t="s">
        <v>59</v>
      </c>
      <c r="AG2134" t="s">
        <v>278</v>
      </c>
      <c r="AH2134" s="45">
        <v>41767</v>
      </c>
      <c r="AI2134">
        <v>1730168</v>
      </c>
      <c r="AK2134" t="s">
        <v>279</v>
      </c>
      <c r="AL2134" t="s">
        <v>276</v>
      </c>
      <c r="AM2134" t="s">
        <v>245</v>
      </c>
    </row>
    <row r="2135" spans="1:39" x14ac:dyDescent="0.3">
      <c r="A2135" s="1">
        <v>43622</v>
      </c>
      <c r="B2135" t="s">
        <v>19</v>
      </c>
      <c r="C2135" t="s">
        <v>246</v>
      </c>
      <c r="D2135">
        <v>800</v>
      </c>
      <c r="E2135">
        <v>4</v>
      </c>
      <c r="F2135">
        <v>267.01998900000001</v>
      </c>
      <c r="G2135">
        <v>275</v>
      </c>
      <c r="H2135">
        <v>265.27999899999998</v>
      </c>
      <c r="I2135">
        <v>272.790009</v>
      </c>
      <c r="J2135">
        <v>270.19946299999998</v>
      </c>
      <c r="K2135">
        <v>3268700</v>
      </c>
      <c r="L2135">
        <v>2.1240000000000001</v>
      </c>
      <c r="M2135">
        <v>2.62591794694482E-2</v>
      </c>
      <c r="N2135">
        <v>6.1105961997762297E-2</v>
      </c>
      <c r="O2135">
        <v>-0.132921716331174</v>
      </c>
      <c r="P2135">
        <v>3.59428445954263E-2</v>
      </c>
      <c r="Q2135">
        <v>8.4364751631159501E-2</v>
      </c>
      <c r="R2135">
        <v>2.59506652643351E-2</v>
      </c>
      <c r="S2135">
        <v>2.4211884487492299E-2</v>
      </c>
      <c r="T2135">
        <v>1.9699126809111199E-2</v>
      </c>
      <c r="U2135">
        <v>2.2676155834332801E-2</v>
      </c>
      <c r="V2135">
        <v>323.20001200000002</v>
      </c>
      <c r="W2135">
        <v>197.46000699999999</v>
      </c>
      <c r="X2135">
        <v>-0.156166942918366</v>
      </c>
      <c r="Y2135">
        <v>6.1168407152111899E-3</v>
      </c>
      <c r="Z2135">
        <v>1.24503316852367</v>
      </c>
      <c r="AA2135">
        <v>0.42079703336127799</v>
      </c>
      <c r="AB2135">
        <v>0.252937293323518</v>
      </c>
      <c r="AC2135" t="s">
        <v>249</v>
      </c>
      <c r="AD2135" t="s">
        <v>329</v>
      </c>
      <c r="AE2135" t="s">
        <v>56</v>
      </c>
      <c r="AF2135" t="s">
        <v>59</v>
      </c>
      <c r="AG2135" t="s">
        <v>278</v>
      </c>
      <c r="AH2135" s="45">
        <v>41767</v>
      </c>
      <c r="AI2135">
        <v>1730168</v>
      </c>
      <c r="AK2135" t="s">
        <v>279</v>
      </c>
      <c r="AL2135" t="s">
        <v>276</v>
      </c>
      <c r="AM2135" t="s">
        <v>245</v>
      </c>
    </row>
    <row r="2136" spans="1:39" x14ac:dyDescent="0.3">
      <c r="A2136" s="1">
        <v>43623</v>
      </c>
      <c r="B2136" t="s">
        <v>19</v>
      </c>
      <c r="C2136" t="s">
        <v>239</v>
      </c>
      <c r="D2136">
        <v>800</v>
      </c>
      <c r="E2136">
        <v>4</v>
      </c>
      <c r="F2136">
        <v>274.77999899999998</v>
      </c>
      <c r="G2136">
        <v>277.86999500000002</v>
      </c>
      <c r="H2136">
        <v>273.27999899999998</v>
      </c>
      <c r="I2136">
        <v>274.86999500000002</v>
      </c>
      <c r="J2136">
        <v>272.259705</v>
      </c>
      <c r="K2136">
        <v>2596300</v>
      </c>
      <c r="L2136">
        <v>2.0840000000000001</v>
      </c>
      <c r="M2136">
        <v>7.5959704532418803E-3</v>
      </c>
      <c r="N2136">
        <v>8.8298776048424996E-2</v>
      </c>
      <c r="O2136">
        <v>-0.111493657295767</v>
      </c>
      <c r="P2136">
        <v>4.85228177056213E-2</v>
      </c>
      <c r="Q2136">
        <v>7.56628934855266E-2</v>
      </c>
      <c r="R2136">
        <v>1.9715879049610099E-2</v>
      </c>
      <c r="S2136">
        <v>2.4314365420187199E-2</v>
      </c>
      <c r="T2136">
        <v>1.9705672680605101E-2</v>
      </c>
      <c r="U2136">
        <v>2.2658369111862899E-2</v>
      </c>
      <c r="V2136">
        <v>323.20001200000002</v>
      </c>
      <c r="W2136">
        <v>197.46000699999999</v>
      </c>
      <c r="X2136">
        <v>-0.156166942918366</v>
      </c>
      <c r="Y2136">
        <v>1.0442979367750601E-2</v>
      </c>
      <c r="Z2136">
        <v>1.24062709802308</v>
      </c>
      <c r="AA2136">
        <v>0.36540852761741299</v>
      </c>
      <c r="AB2136">
        <v>0.29800413053404701</v>
      </c>
      <c r="AC2136" t="s">
        <v>249</v>
      </c>
      <c r="AD2136" t="s">
        <v>329</v>
      </c>
      <c r="AE2136" t="s">
        <v>56</v>
      </c>
      <c r="AF2136" t="s">
        <v>59</v>
      </c>
      <c r="AG2136" t="s">
        <v>278</v>
      </c>
      <c r="AH2136" s="45">
        <v>41767</v>
      </c>
      <c r="AI2136">
        <v>1730168</v>
      </c>
      <c r="AK2136" t="s">
        <v>279</v>
      </c>
      <c r="AL2136" t="s">
        <v>276</v>
      </c>
      <c r="AM2136" t="s">
        <v>245</v>
      </c>
    </row>
    <row r="2137" spans="1:39" x14ac:dyDescent="0.3">
      <c r="A2137" s="1">
        <v>43563</v>
      </c>
      <c r="B2137" t="s">
        <v>19</v>
      </c>
      <c r="C2137" t="s">
        <v>239</v>
      </c>
      <c r="D2137">
        <v>500</v>
      </c>
      <c r="E2137">
        <v>5</v>
      </c>
      <c r="F2137">
        <v>304.14001500000001</v>
      </c>
      <c r="G2137">
        <v>305.29998799999998</v>
      </c>
      <c r="H2137">
        <v>302</v>
      </c>
      <c r="I2137">
        <v>304.48001099999999</v>
      </c>
      <c r="J2137">
        <v>301.58850099999898</v>
      </c>
      <c r="K2137">
        <v>1389900</v>
      </c>
      <c r="L2137">
        <v>2.5190000000000001</v>
      </c>
      <c r="M2137">
        <v>6.5703792681307297E-4</v>
      </c>
      <c r="N2137">
        <v>-4.2932458639369396E-3</v>
      </c>
      <c r="O2137">
        <v>0.145845915237167</v>
      </c>
      <c r="P2137">
        <v>0.255311889363394</v>
      </c>
      <c r="Q2137">
        <v>0.31894518525040699</v>
      </c>
      <c r="R2137">
        <v>7.0951549216860497E-3</v>
      </c>
      <c r="S2137">
        <v>1.97253724645398E-2</v>
      </c>
      <c r="T2137">
        <v>1.6709402100813901E-2</v>
      </c>
      <c r="U2137">
        <v>2.2096093626812301E-2</v>
      </c>
      <c r="V2137">
        <v>307.39999399999999</v>
      </c>
      <c r="W2137">
        <v>197.46000699999999</v>
      </c>
      <c r="X2137">
        <v>-0.14747330392029701</v>
      </c>
      <c r="Y2137">
        <v>1.0469119934194001E-3</v>
      </c>
      <c r="Z2137">
        <v>1.19213532137288</v>
      </c>
      <c r="AA2137">
        <v>2.4552185122565602</v>
      </c>
      <c r="AB2137">
        <v>2.32284009857239</v>
      </c>
      <c r="AC2137" t="s">
        <v>250</v>
      </c>
      <c r="AD2137" t="s">
        <v>329</v>
      </c>
      <c r="AE2137" t="s">
        <v>56</v>
      </c>
      <c r="AF2137" t="s">
        <v>59</v>
      </c>
      <c r="AG2137" t="s">
        <v>278</v>
      </c>
      <c r="AH2137" s="45">
        <v>41767</v>
      </c>
      <c r="AI2137">
        <v>1730168</v>
      </c>
      <c r="AK2137" t="s">
        <v>279</v>
      </c>
      <c r="AL2137" t="s">
        <v>276</v>
      </c>
      <c r="AM2137" t="s">
        <v>245</v>
      </c>
    </row>
    <row r="2138" spans="1:39" x14ac:dyDescent="0.3">
      <c r="A2138" s="1">
        <v>43565</v>
      </c>
      <c r="B2138" t="s">
        <v>19</v>
      </c>
      <c r="C2138" t="s">
        <v>239</v>
      </c>
      <c r="D2138">
        <v>700</v>
      </c>
      <c r="E2138">
        <v>5</v>
      </c>
      <c r="F2138">
        <v>303.60000600000001</v>
      </c>
      <c r="G2138">
        <v>307.76998900000001</v>
      </c>
      <c r="H2138">
        <v>303</v>
      </c>
      <c r="I2138">
        <v>307.51001000000002</v>
      </c>
      <c r="J2138">
        <v>304.58975199999998</v>
      </c>
      <c r="K2138">
        <v>1499200</v>
      </c>
      <c r="L2138">
        <v>2.4769999999999999</v>
      </c>
      <c r="M2138">
        <v>1.3290786422837601E-2</v>
      </c>
      <c r="N2138">
        <v>1.08222178986271E-2</v>
      </c>
      <c r="O2138">
        <v>0.14246637059542899</v>
      </c>
      <c r="P2138">
        <v>0.230931709179195</v>
      </c>
      <c r="Q2138">
        <v>0.28240482589854299</v>
      </c>
      <c r="R2138">
        <v>8.2823703804012095E-3</v>
      </c>
      <c r="S2138">
        <v>1.95726144028559E-2</v>
      </c>
      <c r="T2138">
        <v>1.5978453737104999E-2</v>
      </c>
      <c r="U2138">
        <v>2.2022769215547099E-2</v>
      </c>
      <c r="V2138">
        <v>307.76998900000001</v>
      </c>
      <c r="W2138">
        <v>197.46000699999999</v>
      </c>
      <c r="X2138">
        <v>-0.14747330392029701</v>
      </c>
      <c r="Y2138">
        <v>3.47183783585567E-3</v>
      </c>
      <c r="Z2138">
        <v>1.1892831378114701</v>
      </c>
      <c r="AA2138">
        <v>2.11450154229636</v>
      </c>
      <c r="AB2138">
        <v>2.2243055606140998</v>
      </c>
      <c r="AC2138" t="s">
        <v>250</v>
      </c>
      <c r="AD2138" t="s">
        <v>329</v>
      </c>
      <c r="AE2138" t="s">
        <v>56</v>
      </c>
      <c r="AF2138" t="s">
        <v>59</v>
      </c>
      <c r="AG2138" t="s">
        <v>278</v>
      </c>
      <c r="AH2138" s="45">
        <v>41767</v>
      </c>
      <c r="AI2138">
        <v>1730168</v>
      </c>
      <c r="AK2138" t="s">
        <v>279</v>
      </c>
      <c r="AL2138" t="s">
        <v>276</v>
      </c>
      <c r="AM2138" t="s">
        <v>245</v>
      </c>
    </row>
    <row r="2139" spans="1:39" x14ac:dyDescent="0.3">
      <c r="A2139" s="1">
        <v>43572</v>
      </c>
      <c r="B2139" t="s">
        <v>19</v>
      </c>
      <c r="C2139" t="s">
        <v>246</v>
      </c>
      <c r="D2139">
        <v>700</v>
      </c>
      <c r="E2139">
        <v>5</v>
      </c>
      <c r="F2139">
        <v>320.23998999999998</v>
      </c>
      <c r="G2139">
        <v>320.94000199999999</v>
      </c>
      <c r="H2139">
        <v>317.83999599999999</v>
      </c>
      <c r="I2139">
        <v>320.52999899999998</v>
      </c>
      <c r="J2139">
        <v>317.48608400000001</v>
      </c>
      <c r="K2139">
        <v>1813800</v>
      </c>
      <c r="L2139">
        <v>2.5920000000000001</v>
      </c>
      <c r="M2139">
        <v>6.3533687383874396E-3</v>
      </c>
      <c r="N2139">
        <v>4.1468191679282902E-2</v>
      </c>
      <c r="O2139">
        <v>9.5833578428165894E-2</v>
      </c>
      <c r="P2139">
        <v>0.250631093039207</v>
      </c>
      <c r="Q2139">
        <v>0.27507295583213098</v>
      </c>
      <c r="R2139">
        <v>9.6696703496832806E-3</v>
      </c>
      <c r="S2139">
        <v>1.1323507013567101E-2</v>
      </c>
      <c r="T2139">
        <v>1.5740087051374699E-2</v>
      </c>
      <c r="U2139">
        <v>2.19843417239819E-2</v>
      </c>
      <c r="V2139">
        <v>320.94000199999999</v>
      </c>
      <c r="W2139">
        <v>197.46000699999999</v>
      </c>
      <c r="X2139">
        <v>-0.14747330392029701</v>
      </c>
      <c r="Y2139">
        <v>-2.2764010197428601E-3</v>
      </c>
      <c r="Z2139">
        <v>1.20670347627251</v>
      </c>
      <c r="AA2139">
        <v>1.9759931057589599</v>
      </c>
      <c r="AB2139">
        <v>2.0971455014355902</v>
      </c>
      <c r="AC2139" t="s">
        <v>250</v>
      </c>
      <c r="AD2139" t="s">
        <v>329</v>
      </c>
      <c r="AE2139" t="s">
        <v>56</v>
      </c>
      <c r="AF2139" t="s">
        <v>59</v>
      </c>
      <c r="AG2139" t="s">
        <v>278</v>
      </c>
      <c r="AH2139" s="45">
        <v>41767</v>
      </c>
      <c r="AI2139">
        <v>1730168</v>
      </c>
      <c r="AK2139" t="s">
        <v>279</v>
      </c>
      <c r="AL2139" t="s">
        <v>276</v>
      </c>
      <c r="AM2139" t="s">
        <v>245</v>
      </c>
    </row>
    <row r="2140" spans="1:39" x14ac:dyDescent="0.3">
      <c r="A2140" s="1">
        <v>43601</v>
      </c>
      <c r="B2140" t="s">
        <v>19</v>
      </c>
      <c r="C2140" t="s">
        <v>239</v>
      </c>
      <c r="D2140">
        <v>400</v>
      </c>
      <c r="E2140">
        <v>5</v>
      </c>
      <c r="F2140">
        <v>299.75</v>
      </c>
      <c r="G2140">
        <v>303.10000600000001</v>
      </c>
      <c r="H2140">
        <v>294.70001200000002</v>
      </c>
      <c r="I2140">
        <v>297.290009</v>
      </c>
      <c r="J2140">
        <v>294.46679699999999</v>
      </c>
      <c r="K2140">
        <v>3423300</v>
      </c>
      <c r="L2140">
        <v>2.4049999999999998</v>
      </c>
      <c r="M2140">
        <v>-2.3535943186427599E-2</v>
      </c>
      <c r="N2140">
        <v>-2.2516887389014001E-2</v>
      </c>
      <c r="O2140">
        <v>-6.2299060752803802E-2</v>
      </c>
      <c r="P2140">
        <v>6.3468789925279795E-2</v>
      </c>
      <c r="Q2140">
        <v>0.241001320943874</v>
      </c>
      <c r="R2140">
        <v>2.5531484369257999E-2</v>
      </c>
      <c r="S2140">
        <v>1.3624882340511801E-2</v>
      </c>
      <c r="T2140">
        <v>1.60873241026636E-2</v>
      </c>
      <c r="U2140">
        <v>2.1922807725631099E-2</v>
      </c>
      <c r="V2140">
        <v>323.20001200000002</v>
      </c>
      <c r="W2140">
        <v>197.46000699999999</v>
      </c>
      <c r="X2140">
        <v>-0.14747330392029701</v>
      </c>
      <c r="Y2140">
        <v>8.8559569696340101E-3</v>
      </c>
      <c r="Z2140">
        <v>1.1703331980231599</v>
      </c>
      <c r="AA2140">
        <v>1.45882082228123</v>
      </c>
      <c r="AB2140">
        <v>1.51702806117278</v>
      </c>
      <c r="AC2140" t="s">
        <v>250</v>
      </c>
      <c r="AD2140" t="s">
        <v>329</v>
      </c>
      <c r="AE2140" t="s">
        <v>56</v>
      </c>
      <c r="AF2140" t="s">
        <v>59</v>
      </c>
      <c r="AG2140" t="s">
        <v>278</v>
      </c>
      <c r="AH2140" s="45">
        <v>41767</v>
      </c>
      <c r="AI2140">
        <v>1730168</v>
      </c>
      <c r="AK2140" t="s">
        <v>279</v>
      </c>
      <c r="AL2140" t="s">
        <v>276</v>
      </c>
      <c r="AM2140" t="s">
        <v>245</v>
      </c>
    </row>
    <row r="2141" spans="1:39" x14ac:dyDescent="0.3">
      <c r="A2141" s="1">
        <v>43633</v>
      </c>
      <c r="B2141" t="s">
        <v>19</v>
      </c>
      <c r="C2141" t="s">
        <v>246</v>
      </c>
      <c r="D2141">
        <v>500</v>
      </c>
      <c r="E2141">
        <v>5</v>
      </c>
      <c r="F2141">
        <v>264.83999599999999</v>
      </c>
      <c r="G2141">
        <v>268.70001200000002</v>
      </c>
      <c r="H2141">
        <v>261.33999599999999</v>
      </c>
      <c r="I2141">
        <v>265.970000999999</v>
      </c>
      <c r="J2141">
        <v>263.44421399999999</v>
      </c>
      <c r="K2141">
        <v>3578500</v>
      </c>
      <c r="L2141">
        <v>2.0859999999999999</v>
      </c>
      <c r="M2141">
        <v>1.5048720288691599E-4</v>
      </c>
      <c r="N2141">
        <v>-5.2155791726468802E-2</v>
      </c>
      <c r="O2141">
        <v>-0.13486056229634499</v>
      </c>
      <c r="P2141">
        <v>-9.0758775030356106E-2</v>
      </c>
      <c r="Q2141">
        <v>2.41753225369459E-2</v>
      </c>
      <c r="R2141">
        <v>2.7816085342902801E-2</v>
      </c>
      <c r="S2141">
        <v>2.5671550121954399E-2</v>
      </c>
      <c r="T2141">
        <v>1.84401380874646E-2</v>
      </c>
      <c r="U2141">
        <v>2.29049905155078E-2</v>
      </c>
      <c r="V2141">
        <v>323.20001200000002</v>
      </c>
      <c r="W2141">
        <v>197.46000699999999</v>
      </c>
      <c r="X2141">
        <v>-0.17095681663517601</v>
      </c>
      <c r="Y2141">
        <v>9.3131563797728401E-4</v>
      </c>
      <c r="Z2141">
        <v>1.25270061311141</v>
      </c>
      <c r="AA2141">
        <v>2.2088190091118901E-2</v>
      </c>
      <c r="AB2141">
        <v>0.39980010698947799</v>
      </c>
      <c r="AC2141" t="s">
        <v>250</v>
      </c>
      <c r="AD2141" t="s">
        <v>329</v>
      </c>
      <c r="AE2141" t="s">
        <v>56</v>
      </c>
      <c r="AF2141" t="s">
        <v>59</v>
      </c>
      <c r="AG2141" t="s">
        <v>278</v>
      </c>
      <c r="AH2141" s="45">
        <v>41767</v>
      </c>
      <c r="AI2141">
        <v>1730168</v>
      </c>
      <c r="AK2141" t="s">
        <v>279</v>
      </c>
      <c r="AL2141" t="s">
        <v>276</v>
      </c>
      <c r="AM2141" t="s">
        <v>245</v>
      </c>
    </row>
    <row r="2142" spans="1:39" x14ac:dyDescent="0.3">
      <c r="A2142" s="1">
        <v>43634</v>
      </c>
      <c r="B2142" t="s">
        <v>19</v>
      </c>
      <c r="C2142" t="s">
        <v>246</v>
      </c>
      <c r="D2142">
        <v>1100</v>
      </c>
      <c r="E2142">
        <v>5</v>
      </c>
      <c r="F2142">
        <v>268.14999399999999</v>
      </c>
      <c r="G2142">
        <v>283.01998900000001</v>
      </c>
      <c r="H2142">
        <v>266.459991</v>
      </c>
      <c r="I2142">
        <v>278.04998799999998</v>
      </c>
      <c r="J2142">
        <v>275.40948500000002</v>
      </c>
      <c r="K2142">
        <v>5492000</v>
      </c>
      <c r="L2142">
        <v>2.06</v>
      </c>
      <c r="M2142">
        <v>4.4417392522440299E-2</v>
      </c>
      <c r="N2142">
        <v>-1.9340671066693099E-2</v>
      </c>
      <c r="O2142">
        <v>-6.69072265874779E-2</v>
      </c>
      <c r="P2142">
        <v>-6.4785812060667497E-2</v>
      </c>
      <c r="Q2142">
        <v>6.2021343687828301E-2</v>
      </c>
      <c r="R2142">
        <v>3.67507260880411E-2</v>
      </c>
      <c r="S2142">
        <v>2.7500459094161801E-2</v>
      </c>
      <c r="T2142">
        <v>1.9167863299159101E-2</v>
      </c>
      <c r="U2142">
        <v>2.3071089065238699E-2</v>
      </c>
      <c r="V2142">
        <v>323.20001200000002</v>
      </c>
      <c r="W2142">
        <v>197.46000699999999</v>
      </c>
      <c r="X2142">
        <v>-0.17095681663517601</v>
      </c>
      <c r="Y2142">
        <v>9.6704895497130797E-3</v>
      </c>
      <c r="Z2142">
        <v>1.2661085434484001</v>
      </c>
      <c r="AA2142">
        <v>0.27620572920598802</v>
      </c>
      <c r="AB2142">
        <v>0.31335646060292399</v>
      </c>
      <c r="AC2142" t="s">
        <v>250</v>
      </c>
      <c r="AD2142" t="s">
        <v>329</v>
      </c>
      <c r="AE2142" t="s">
        <v>56</v>
      </c>
      <c r="AF2142" t="s">
        <v>59</v>
      </c>
      <c r="AG2142" t="s">
        <v>278</v>
      </c>
      <c r="AH2142" s="45">
        <v>41767</v>
      </c>
      <c r="AI2142">
        <v>1730168</v>
      </c>
      <c r="AK2142" t="s">
        <v>279</v>
      </c>
      <c r="AL2142" t="s">
        <v>276</v>
      </c>
      <c r="AM2142" t="s">
        <v>245</v>
      </c>
    </row>
    <row r="2143" spans="1:39" x14ac:dyDescent="0.3">
      <c r="A2143" s="1">
        <v>43559</v>
      </c>
      <c r="B2143" t="s">
        <v>19</v>
      </c>
      <c r="C2143" t="s">
        <v>246</v>
      </c>
      <c r="D2143">
        <v>300</v>
      </c>
      <c r="E2143">
        <v>6</v>
      </c>
      <c r="F2143">
        <v>304.75</v>
      </c>
      <c r="G2143">
        <v>306</v>
      </c>
      <c r="H2143">
        <v>301.67001299999998</v>
      </c>
      <c r="I2143">
        <v>302</v>
      </c>
      <c r="J2143">
        <v>299.13204999999999</v>
      </c>
      <c r="K2143">
        <v>1522800</v>
      </c>
      <c r="L2143">
        <v>2.512</v>
      </c>
      <c r="M2143">
        <v>-7.2584631800538301E-3</v>
      </c>
      <c r="N2143">
        <v>9.7493097799966708E-3</v>
      </c>
      <c r="O2143">
        <v>9.5266396086479493E-2</v>
      </c>
      <c r="P2143">
        <v>0.27707551816952403</v>
      </c>
      <c r="Q2143">
        <v>0.27590289949202701</v>
      </c>
      <c r="R2143">
        <v>1.04831328303456E-2</v>
      </c>
      <c r="S2143">
        <v>2.1344983609173501E-2</v>
      </c>
      <c r="T2143">
        <v>1.6835007263549299E-2</v>
      </c>
      <c r="U2143">
        <v>2.21929080995696E-2</v>
      </c>
      <c r="V2143">
        <v>307.39999399999999</v>
      </c>
      <c r="W2143">
        <v>197.46000699999999</v>
      </c>
      <c r="X2143">
        <v>-0.14747330392029701</v>
      </c>
      <c r="Y2143">
        <v>2.0824655091414399E-3</v>
      </c>
      <c r="Z2143">
        <v>1.1947558574638699</v>
      </c>
      <c r="AA2143">
        <v>2.14429686179413</v>
      </c>
      <c r="AB2143">
        <v>2.3109621284714601</v>
      </c>
      <c r="AC2143" t="s">
        <v>251</v>
      </c>
      <c r="AD2143" t="s">
        <v>329</v>
      </c>
      <c r="AE2143" t="s">
        <v>56</v>
      </c>
      <c r="AF2143" t="s">
        <v>59</v>
      </c>
      <c r="AG2143" t="s">
        <v>278</v>
      </c>
      <c r="AH2143" s="45">
        <v>41767</v>
      </c>
      <c r="AI2143">
        <v>1730168</v>
      </c>
      <c r="AK2143" t="s">
        <v>279</v>
      </c>
      <c r="AL2143" t="s">
        <v>276</v>
      </c>
      <c r="AM2143" t="s">
        <v>245</v>
      </c>
    </row>
    <row r="2144" spans="1:39" x14ac:dyDescent="0.3">
      <c r="A2144" s="1">
        <v>43592</v>
      </c>
      <c r="B2144" t="s">
        <v>19</v>
      </c>
      <c r="C2144" t="s">
        <v>246</v>
      </c>
      <c r="D2144">
        <v>200</v>
      </c>
      <c r="E2144">
        <v>6</v>
      </c>
      <c r="F2144">
        <v>308.64999399999999</v>
      </c>
      <c r="G2144">
        <v>309.61999500000002</v>
      </c>
      <c r="H2144">
        <v>303.73001099999999</v>
      </c>
      <c r="I2144">
        <v>307.290009</v>
      </c>
      <c r="J2144">
        <v>304.371826</v>
      </c>
      <c r="K2144">
        <v>2173400</v>
      </c>
      <c r="L2144">
        <v>2.448</v>
      </c>
      <c r="M2144">
        <v>-1.3832088582164601E-2</v>
      </c>
      <c r="N2144">
        <v>-3.5516501222996599E-2</v>
      </c>
      <c r="O2144">
        <v>1.7364951163441299E-2</v>
      </c>
      <c r="P2144">
        <v>0.13826311821180801</v>
      </c>
      <c r="Q2144">
        <v>0.32094816458515402</v>
      </c>
      <c r="R2144">
        <v>7.2466212232009698E-3</v>
      </c>
      <c r="S2144">
        <v>9.9119759263388008E-3</v>
      </c>
      <c r="T2144">
        <v>1.54097485535746E-2</v>
      </c>
      <c r="U2144">
        <v>2.1773905065720901E-2</v>
      </c>
      <c r="V2144">
        <v>323.20001200000002</v>
      </c>
      <c r="W2144">
        <v>197.46000699999999</v>
      </c>
      <c r="X2144">
        <v>-0.14747330392029701</v>
      </c>
      <c r="Y2144">
        <v>-1.6649488130547601E-2</v>
      </c>
      <c r="Z2144">
        <v>1.17135327739165</v>
      </c>
      <c r="AA2144">
        <v>2.0601481639653798</v>
      </c>
      <c r="AB2144">
        <v>2.2986271435192398</v>
      </c>
      <c r="AC2144" t="s">
        <v>251</v>
      </c>
      <c r="AD2144" t="s">
        <v>329</v>
      </c>
      <c r="AE2144" t="s">
        <v>56</v>
      </c>
      <c r="AF2144" t="s">
        <v>59</v>
      </c>
      <c r="AG2144" t="s">
        <v>278</v>
      </c>
      <c r="AH2144" s="45">
        <v>41767</v>
      </c>
      <c r="AI2144">
        <v>1730168</v>
      </c>
      <c r="AK2144" t="s">
        <v>279</v>
      </c>
      <c r="AL2144" t="s">
        <v>276</v>
      </c>
      <c r="AM2144" t="s">
        <v>245</v>
      </c>
    </row>
    <row r="2145" spans="1:39" x14ac:dyDescent="0.3">
      <c r="A2145" s="1">
        <v>43600</v>
      </c>
      <c r="B2145" t="s">
        <v>19</v>
      </c>
      <c r="C2145" t="s">
        <v>239</v>
      </c>
      <c r="D2145">
        <v>500</v>
      </c>
      <c r="E2145">
        <v>6</v>
      </c>
      <c r="F2145">
        <v>300.26998900000001</v>
      </c>
      <c r="G2145">
        <v>307.76998900000001</v>
      </c>
      <c r="H2145">
        <v>298.60998499999999</v>
      </c>
      <c r="I2145">
        <v>304.36999500000002</v>
      </c>
      <c r="J2145">
        <v>301.47955299999899</v>
      </c>
      <c r="K2145">
        <v>1816600</v>
      </c>
      <c r="L2145">
        <v>2.379</v>
      </c>
      <c r="M2145">
        <v>7.81708159578769E-3</v>
      </c>
      <c r="N2145">
        <v>3.22488867366279E-3</v>
      </c>
      <c r="O2145">
        <v>-4.07523100200771E-2</v>
      </c>
      <c r="P2145">
        <v>8.7644423194099902E-2</v>
      </c>
      <c r="Q2145">
        <v>0.25145979956953501</v>
      </c>
      <c r="R2145">
        <v>2.3225384364635799E-2</v>
      </c>
      <c r="S2145">
        <v>1.2816154874947101E-2</v>
      </c>
      <c r="T2145">
        <v>1.5777793789779702E-2</v>
      </c>
      <c r="U2145">
        <v>2.1886125562648601E-2</v>
      </c>
      <c r="V2145">
        <v>323.20001200000002</v>
      </c>
      <c r="W2145">
        <v>197.46000699999999</v>
      </c>
      <c r="X2145">
        <v>-0.14747330392029701</v>
      </c>
      <c r="Y2145">
        <v>5.8219943882337104E-3</v>
      </c>
      <c r="Z2145">
        <v>1.18522585535326</v>
      </c>
      <c r="AA2145">
        <v>1.53686770802742</v>
      </c>
      <c r="AB2145">
        <v>1.56913101238891</v>
      </c>
      <c r="AC2145" t="s">
        <v>251</v>
      </c>
      <c r="AD2145" t="s">
        <v>329</v>
      </c>
      <c r="AE2145" t="s">
        <v>56</v>
      </c>
      <c r="AF2145" t="s">
        <v>59</v>
      </c>
      <c r="AG2145" t="s">
        <v>278</v>
      </c>
      <c r="AH2145" s="45">
        <v>41767</v>
      </c>
      <c r="AI2145">
        <v>1730168</v>
      </c>
      <c r="AK2145" t="s">
        <v>279</v>
      </c>
      <c r="AL2145" t="s">
        <v>276</v>
      </c>
      <c r="AM2145" t="s">
        <v>245</v>
      </c>
    </row>
    <row r="2146" spans="1:39" x14ac:dyDescent="0.3">
      <c r="A2146" s="1">
        <v>43635</v>
      </c>
      <c r="B2146" t="s">
        <v>19</v>
      </c>
      <c r="C2146" t="s">
        <v>246</v>
      </c>
      <c r="D2146">
        <v>300</v>
      </c>
      <c r="E2146">
        <v>6</v>
      </c>
      <c r="F2146">
        <v>278.77999899999998</v>
      </c>
      <c r="G2146">
        <v>279.07000699999998</v>
      </c>
      <c r="H2146">
        <v>273.709991</v>
      </c>
      <c r="I2146">
        <v>277.48998999999998</v>
      </c>
      <c r="J2146">
        <v>274.85479700000002</v>
      </c>
      <c r="K2146">
        <v>2892000</v>
      </c>
      <c r="L2146">
        <v>2.0289999999999999</v>
      </c>
      <c r="M2146">
        <v>-2.0160792042138399E-3</v>
      </c>
      <c r="N2146">
        <v>-8.0400362698439306E-3</v>
      </c>
      <c r="O2146">
        <v>-4.3716802495078699E-2</v>
      </c>
      <c r="P2146">
        <v>-4.7641532889076403E-2</v>
      </c>
      <c r="Q2146">
        <v>8.1437445792320401E-2</v>
      </c>
      <c r="R2146">
        <v>3.6369895003912203E-2</v>
      </c>
      <c r="S2146">
        <v>2.7051174555058202E-2</v>
      </c>
      <c r="T2146">
        <v>1.9027473019298101E-2</v>
      </c>
      <c r="U2146">
        <v>2.3030789695892302E-2</v>
      </c>
      <c r="V2146">
        <v>323.20001200000002</v>
      </c>
      <c r="W2146">
        <v>197.46000699999999</v>
      </c>
      <c r="X2146">
        <v>-0.17095681663517601</v>
      </c>
      <c r="Y2146">
        <v>2.98071681438073E-3</v>
      </c>
      <c r="Z2146">
        <v>1.26357220897678</v>
      </c>
      <c r="AA2146">
        <v>0.40794379580625101</v>
      </c>
      <c r="AB2146">
        <v>0.28552710326349101</v>
      </c>
      <c r="AC2146" t="s">
        <v>251</v>
      </c>
      <c r="AD2146" t="s">
        <v>329</v>
      </c>
      <c r="AE2146" t="s">
        <v>56</v>
      </c>
      <c r="AF2146" t="s">
        <v>59</v>
      </c>
      <c r="AG2146" t="s">
        <v>278</v>
      </c>
      <c r="AH2146" s="45">
        <v>41767</v>
      </c>
      <c r="AI2146">
        <v>1730168</v>
      </c>
      <c r="AK2146" t="s">
        <v>279</v>
      </c>
      <c r="AL2146" t="s">
        <v>276</v>
      </c>
      <c r="AM2146" t="s">
        <v>245</v>
      </c>
    </row>
    <row r="2147" spans="1:39" x14ac:dyDescent="0.3">
      <c r="A2147" s="1">
        <v>43641</v>
      </c>
      <c r="B2147" t="s">
        <v>19</v>
      </c>
      <c r="C2147" t="s">
        <v>246</v>
      </c>
      <c r="D2147">
        <v>600</v>
      </c>
      <c r="E2147">
        <v>6</v>
      </c>
      <c r="F2147">
        <v>279.16000400000001</v>
      </c>
      <c r="G2147">
        <v>282.88000499999998</v>
      </c>
      <c r="H2147">
        <v>276.01998900000001</v>
      </c>
      <c r="I2147">
        <v>276.51001000000002</v>
      </c>
      <c r="J2147">
        <v>276.51001000000002</v>
      </c>
      <c r="K2147">
        <v>2443600</v>
      </c>
      <c r="L2147">
        <v>1.994</v>
      </c>
      <c r="M2147">
        <v>-9.6813910294199605E-3</v>
      </c>
      <c r="N2147">
        <v>3.9879963238936399E-3</v>
      </c>
      <c r="O2147">
        <v>7.0761174496393506E-2</v>
      </c>
      <c r="P2147">
        <v>-6.2044256621270798E-2</v>
      </c>
      <c r="Q2147">
        <v>9.9078943007068002E-2</v>
      </c>
      <c r="R2147">
        <v>1.1806375779464799E-2</v>
      </c>
      <c r="S2147">
        <v>2.2041924067142799E-2</v>
      </c>
      <c r="T2147">
        <v>1.8887860782931799E-2</v>
      </c>
      <c r="U2147">
        <v>2.30704842670395E-2</v>
      </c>
      <c r="V2147">
        <v>323.20001200000002</v>
      </c>
      <c r="W2147">
        <v>197.46000699999999</v>
      </c>
      <c r="X2147">
        <v>-0.17095681663517601</v>
      </c>
      <c r="Y2147">
        <v>-9.5417756928269908E-3</v>
      </c>
      <c r="Z2147">
        <v>1.2593107389690299</v>
      </c>
      <c r="AA2147">
        <v>0.52776429327594598</v>
      </c>
      <c r="AB2147">
        <v>0.48886685969661497</v>
      </c>
      <c r="AC2147" t="s">
        <v>251</v>
      </c>
      <c r="AD2147" t="s">
        <v>329</v>
      </c>
      <c r="AE2147" t="s">
        <v>56</v>
      </c>
      <c r="AF2147" t="s">
        <v>59</v>
      </c>
      <c r="AG2147" t="s">
        <v>278</v>
      </c>
      <c r="AH2147" s="45">
        <v>41767</v>
      </c>
      <c r="AI2147">
        <v>1730168</v>
      </c>
      <c r="AK2147" t="s">
        <v>279</v>
      </c>
      <c r="AL2147" t="s">
        <v>276</v>
      </c>
      <c r="AM2147" t="s">
        <v>245</v>
      </c>
    </row>
    <row r="2148" spans="1:39" x14ac:dyDescent="0.3">
      <c r="A2148" s="1">
        <v>43556</v>
      </c>
      <c r="B2148" t="s">
        <v>19</v>
      </c>
      <c r="C2148" t="s">
        <v>239</v>
      </c>
      <c r="D2148">
        <v>500</v>
      </c>
      <c r="E2148">
        <v>7</v>
      </c>
      <c r="F2148">
        <v>303.10998499999999</v>
      </c>
      <c r="G2148">
        <v>306.75</v>
      </c>
      <c r="H2148">
        <v>299.75</v>
      </c>
      <c r="I2148">
        <v>305.790009</v>
      </c>
      <c r="J2148">
        <v>302.886078</v>
      </c>
      <c r="K2148">
        <v>2704000</v>
      </c>
      <c r="L2148">
        <v>2.4969999999999999</v>
      </c>
      <c r="M2148">
        <v>1.6752283629425699E-2</v>
      </c>
      <c r="N2148">
        <v>4.5597052244867202E-2</v>
      </c>
      <c r="O2148">
        <v>0.11371246518722899</v>
      </c>
      <c r="P2148">
        <v>0.19607300498300501</v>
      </c>
      <c r="Q2148">
        <v>0.29404489244862198</v>
      </c>
      <c r="R2148">
        <v>8.5054086019001208E-3</v>
      </c>
      <c r="S2148">
        <v>2.1219159273822601E-2</v>
      </c>
      <c r="T2148">
        <v>2.0762602802336699E-2</v>
      </c>
      <c r="U2148">
        <v>2.2418974402484498E-2</v>
      </c>
      <c r="V2148">
        <v>306.75</v>
      </c>
      <c r="W2148">
        <v>197.46000699999999</v>
      </c>
      <c r="X2148">
        <v>-0.14747330392029701</v>
      </c>
      <c r="Y2148">
        <v>1.1502195497633099E-2</v>
      </c>
      <c r="Z2148">
        <v>1.20861776360856</v>
      </c>
      <c r="AA2148">
        <v>2.3802381555658001</v>
      </c>
      <c r="AB2148">
        <v>2.0343057739789301</v>
      </c>
      <c r="AC2148" t="s">
        <v>252</v>
      </c>
      <c r="AD2148" t="s">
        <v>329</v>
      </c>
      <c r="AE2148" t="s">
        <v>56</v>
      </c>
      <c r="AF2148" t="s">
        <v>59</v>
      </c>
      <c r="AG2148" t="s">
        <v>278</v>
      </c>
      <c r="AH2148" s="45">
        <v>41767</v>
      </c>
      <c r="AI2148">
        <v>1730168</v>
      </c>
      <c r="AK2148" t="s">
        <v>279</v>
      </c>
      <c r="AL2148" t="s">
        <v>276</v>
      </c>
      <c r="AM2148" t="s">
        <v>245</v>
      </c>
    </row>
    <row r="2149" spans="1:39" x14ac:dyDescent="0.3">
      <c r="A2149" s="1">
        <v>43578</v>
      </c>
      <c r="B2149" t="s">
        <v>19</v>
      </c>
      <c r="C2149" t="s">
        <v>246</v>
      </c>
      <c r="D2149">
        <v>200</v>
      </c>
      <c r="E2149">
        <v>7</v>
      </c>
      <c r="F2149">
        <v>316.76001000000002</v>
      </c>
      <c r="G2149">
        <v>318.08999599999999</v>
      </c>
      <c r="H2149">
        <v>314.19000199999999</v>
      </c>
      <c r="I2149">
        <v>315.64001500000001</v>
      </c>
      <c r="J2149">
        <v>312.64254799999998</v>
      </c>
      <c r="K2149">
        <v>1977700</v>
      </c>
      <c r="L2149">
        <v>2.57</v>
      </c>
      <c r="M2149">
        <v>2.0297480076277201E-3</v>
      </c>
      <c r="N2149">
        <v>-2.4047950850973102E-3</v>
      </c>
      <c r="O2149">
        <v>6.1543967715169998E-2</v>
      </c>
      <c r="P2149">
        <v>0.209412448172517</v>
      </c>
      <c r="Q2149">
        <v>0.31952996058389499</v>
      </c>
      <c r="R2149">
        <v>7.95890213074355E-3</v>
      </c>
      <c r="S2149">
        <v>9.7970370674102698E-3</v>
      </c>
      <c r="T2149">
        <v>1.5595335976213799E-2</v>
      </c>
      <c r="U2149">
        <v>2.18637386361362E-2</v>
      </c>
      <c r="V2149">
        <v>322.45001200000002</v>
      </c>
      <c r="W2149">
        <v>197.46000699999999</v>
      </c>
      <c r="X2149">
        <v>-0.14747330392029701</v>
      </c>
      <c r="Y2149">
        <v>8.8023511954049196E-3</v>
      </c>
      <c r="Z2149">
        <v>1.1910640672574999</v>
      </c>
      <c r="AA2149">
        <v>2.2778679649051399</v>
      </c>
      <c r="AB2149">
        <v>2.0698686993801698</v>
      </c>
      <c r="AC2149" t="s">
        <v>252</v>
      </c>
      <c r="AD2149" t="s">
        <v>329</v>
      </c>
      <c r="AE2149" t="s">
        <v>56</v>
      </c>
      <c r="AF2149" t="s">
        <v>59</v>
      </c>
      <c r="AG2149" t="s">
        <v>278</v>
      </c>
      <c r="AH2149" s="45">
        <v>41767</v>
      </c>
      <c r="AI2149">
        <v>1730168</v>
      </c>
      <c r="AK2149" t="s">
        <v>279</v>
      </c>
      <c r="AL2149" t="s">
        <v>276</v>
      </c>
      <c r="AM2149" t="s">
        <v>245</v>
      </c>
    </row>
    <row r="2150" spans="1:39" x14ac:dyDescent="0.3">
      <c r="A2150" s="1">
        <v>43592</v>
      </c>
      <c r="B2150" t="s">
        <v>19</v>
      </c>
      <c r="C2150" t="s">
        <v>246</v>
      </c>
      <c r="D2150">
        <v>900</v>
      </c>
      <c r="E2150">
        <v>7</v>
      </c>
      <c r="F2150">
        <v>308.64999399999999</v>
      </c>
      <c r="G2150">
        <v>309.61999500000002</v>
      </c>
      <c r="H2150">
        <v>303.73001099999999</v>
      </c>
      <c r="I2150">
        <v>307.290009</v>
      </c>
      <c r="J2150">
        <v>304.371826</v>
      </c>
      <c r="K2150">
        <v>2173400</v>
      </c>
      <c r="L2150">
        <v>2.448</v>
      </c>
      <c r="M2150">
        <v>-1.3832088582164601E-2</v>
      </c>
      <c r="N2150">
        <v>-3.5516501222996599E-2</v>
      </c>
      <c r="O2150">
        <v>1.7364951163441299E-2</v>
      </c>
      <c r="P2150">
        <v>0.13826311821180801</v>
      </c>
      <c r="Q2150">
        <v>0.32094816458515402</v>
      </c>
      <c r="R2150">
        <v>7.2466212232009698E-3</v>
      </c>
      <c r="S2150">
        <v>9.9119759263388008E-3</v>
      </c>
      <c r="T2150">
        <v>1.54097485535746E-2</v>
      </c>
      <c r="U2150">
        <v>2.1773905065720901E-2</v>
      </c>
      <c r="V2150">
        <v>323.20001200000002</v>
      </c>
      <c r="W2150">
        <v>197.46000699999999</v>
      </c>
      <c r="X2150">
        <v>-0.14747330392029701</v>
      </c>
      <c r="Y2150">
        <v>-1.6649488130547601E-2</v>
      </c>
      <c r="Z2150">
        <v>1.17135327739165</v>
      </c>
      <c r="AA2150">
        <v>2.0601481639653798</v>
      </c>
      <c r="AB2150">
        <v>2.2986271435192398</v>
      </c>
      <c r="AC2150" t="s">
        <v>252</v>
      </c>
      <c r="AD2150" t="s">
        <v>329</v>
      </c>
      <c r="AE2150" t="s">
        <v>56</v>
      </c>
      <c r="AF2150" t="s">
        <v>59</v>
      </c>
      <c r="AG2150" t="s">
        <v>278</v>
      </c>
      <c r="AH2150" s="45">
        <v>41767</v>
      </c>
      <c r="AI2150">
        <v>1730168</v>
      </c>
      <c r="AK2150" t="s">
        <v>279</v>
      </c>
      <c r="AL2150" t="s">
        <v>276</v>
      </c>
      <c r="AM2150" t="s">
        <v>245</v>
      </c>
    </row>
    <row r="2151" spans="1:39" x14ac:dyDescent="0.3">
      <c r="A2151" s="1">
        <v>43605</v>
      </c>
      <c r="B2151" t="s">
        <v>19</v>
      </c>
      <c r="C2151" t="s">
        <v>239</v>
      </c>
      <c r="D2151">
        <v>500</v>
      </c>
      <c r="E2151">
        <v>7</v>
      </c>
      <c r="F2151">
        <v>278</v>
      </c>
      <c r="G2151">
        <v>279.95001200000002</v>
      </c>
      <c r="H2151">
        <v>268.64001500000001</v>
      </c>
      <c r="I2151">
        <v>272.58999599999999</v>
      </c>
      <c r="J2151">
        <v>270.00134300000002</v>
      </c>
      <c r="K2151">
        <v>6516200</v>
      </c>
      <c r="L2151">
        <v>2.4159999999999999</v>
      </c>
      <c r="M2151">
        <v>-6.1532816745632497E-2</v>
      </c>
      <c r="N2151">
        <v>-7.3499940363328006E-2</v>
      </c>
      <c r="O2151">
        <v>-0.162007054390849</v>
      </c>
      <c r="P2151">
        <v>-2.3838852033708599E-2</v>
      </c>
      <c r="Q2151">
        <v>0.16311807568748199</v>
      </c>
      <c r="R2151">
        <v>3.4622370738393402E-2</v>
      </c>
      <c r="S2151">
        <v>1.8541225052200998E-2</v>
      </c>
      <c r="T2151">
        <v>1.8192098852746402E-2</v>
      </c>
      <c r="U2151">
        <v>2.23286143355052E-2</v>
      </c>
      <c r="V2151">
        <v>323.20001200000002</v>
      </c>
      <c r="W2151">
        <v>197.46000699999999</v>
      </c>
      <c r="X2151">
        <v>-0.156166942918366</v>
      </c>
      <c r="Y2151">
        <v>-6.7722580366252503E-3</v>
      </c>
      <c r="Z2151">
        <v>1.1932268970865001</v>
      </c>
      <c r="AA2151">
        <v>0.93016042478465399</v>
      </c>
      <c r="AB2151">
        <v>1.35359124523648</v>
      </c>
      <c r="AC2151" t="s">
        <v>252</v>
      </c>
      <c r="AD2151" t="s">
        <v>329</v>
      </c>
      <c r="AE2151" t="s">
        <v>56</v>
      </c>
      <c r="AF2151" t="s">
        <v>59</v>
      </c>
      <c r="AG2151" t="s">
        <v>278</v>
      </c>
      <c r="AH2151" s="45">
        <v>41767</v>
      </c>
      <c r="AI2151">
        <v>1730168</v>
      </c>
      <c r="AK2151" t="s">
        <v>279</v>
      </c>
      <c r="AL2151" t="s">
        <v>276</v>
      </c>
      <c r="AM2151" t="s">
        <v>245</v>
      </c>
    </row>
    <row r="2152" spans="1:39" x14ac:dyDescent="0.3">
      <c r="A2152" s="1">
        <v>43623</v>
      </c>
      <c r="B2152" t="s">
        <v>19</v>
      </c>
      <c r="C2152" t="s">
        <v>239</v>
      </c>
      <c r="D2152">
        <v>1000</v>
      </c>
      <c r="E2152">
        <v>7</v>
      </c>
      <c r="F2152">
        <v>274.77999899999998</v>
      </c>
      <c r="G2152">
        <v>277.86999500000002</v>
      </c>
      <c r="H2152">
        <v>273.27999899999998</v>
      </c>
      <c r="I2152">
        <v>274.86999500000002</v>
      </c>
      <c r="J2152">
        <v>272.259705</v>
      </c>
      <c r="K2152">
        <v>2596300</v>
      </c>
      <c r="L2152">
        <v>2.0840000000000001</v>
      </c>
      <c r="M2152">
        <v>7.5959704532418803E-3</v>
      </c>
      <c r="N2152">
        <v>8.8298776048424996E-2</v>
      </c>
      <c r="O2152">
        <v>-0.111493657295767</v>
      </c>
      <c r="P2152">
        <v>4.85228177056213E-2</v>
      </c>
      <c r="Q2152">
        <v>7.56628934855266E-2</v>
      </c>
      <c r="R2152">
        <v>1.9715879049610099E-2</v>
      </c>
      <c r="S2152">
        <v>2.4314365420187199E-2</v>
      </c>
      <c r="T2152">
        <v>1.9705672680605101E-2</v>
      </c>
      <c r="U2152">
        <v>2.2658369111862899E-2</v>
      </c>
      <c r="V2152">
        <v>323.20001200000002</v>
      </c>
      <c r="W2152">
        <v>197.46000699999999</v>
      </c>
      <c r="X2152">
        <v>-0.156166942918366</v>
      </c>
      <c r="Y2152">
        <v>1.0442979367750601E-2</v>
      </c>
      <c r="Z2152">
        <v>1.24062709802308</v>
      </c>
      <c r="AA2152">
        <v>0.36540852761741299</v>
      </c>
      <c r="AB2152">
        <v>0.29800413053404701</v>
      </c>
      <c r="AC2152" t="s">
        <v>252</v>
      </c>
      <c r="AD2152" t="s">
        <v>329</v>
      </c>
      <c r="AE2152" t="s">
        <v>56</v>
      </c>
      <c r="AF2152" t="s">
        <v>59</v>
      </c>
      <c r="AG2152" t="s">
        <v>278</v>
      </c>
      <c r="AH2152" s="45">
        <v>41767</v>
      </c>
      <c r="AI2152">
        <v>1730168</v>
      </c>
      <c r="AK2152" t="s">
        <v>279</v>
      </c>
      <c r="AL2152" t="s">
        <v>276</v>
      </c>
      <c r="AM2152" t="s">
        <v>245</v>
      </c>
    </row>
    <row r="2153" spans="1:39" x14ac:dyDescent="0.3">
      <c r="A2153" s="1">
        <v>43567</v>
      </c>
      <c r="B2153" t="s">
        <v>19</v>
      </c>
      <c r="C2153" t="s">
        <v>246</v>
      </c>
      <c r="D2153">
        <v>1300</v>
      </c>
      <c r="E2153">
        <v>8</v>
      </c>
      <c r="F2153">
        <v>311.35000600000001</v>
      </c>
      <c r="G2153">
        <v>317.44000199999999</v>
      </c>
      <c r="H2153">
        <v>310.57000699999998</v>
      </c>
      <c r="I2153">
        <v>317.02999899999998</v>
      </c>
      <c r="J2153">
        <v>314.019318</v>
      </c>
      <c r="K2153">
        <v>3008700</v>
      </c>
      <c r="L2153">
        <v>2.56</v>
      </c>
      <c r="M2153">
        <v>2.4329153243938799E-2</v>
      </c>
      <c r="N2153">
        <v>4.1048035486505E-2</v>
      </c>
      <c r="O2153">
        <v>0.164996096584928</v>
      </c>
      <c r="P2153">
        <v>0.244151129309509</v>
      </c>
      <c r="Q2153">
        <v>0.31422920968525397</v>
      </c>
      <c r="R2153">
        <v>1.0970622485943399E-2</v>
      </c>
      <c r="S2153">
        <v>1.9905967453527199E-2</v>
      </c>
      <c r="T2153">
        <v>1.61499933823907E-2</v>
      </c>
      <c r="U2153">
        <v>2.2071117251833101E-2</v>
      </c>
      <c r="V2153">
        <v>317.44000199999999</v>
      </c>
      <c r="W2153">
        <v>197.46000699999999</v>
      </c>
      <c r="X2153">
        <v>-0.14747330392029701</v>
      </c>
      <c r="Y2153">
        <v>6.5875784763498903E-3</v>
      </c>
      <c r="Z2153">
        <v>1.20063857100281</v>
      </c>
      <c r="AA2153">
        <v>2.3246138776008798</v>
      </c>
      <c r="AB2153">
        <v>2.2430186069279299</v>
      </c>
      <c r="AC2153" t="s">
        <v>253</v>
      </c>
      <c r="AD2153" t="s">
        <v>329</v>
      </c>
      <c r="AE2153" t="s">
        <v>56</v>
      </c>
      <c r="AF2153" t="s">
        <v>59</v>
      </c>
      <c r="AG2153" t="s">
        <v>278</v>
      </c>
      <c r="AH2153" s="45">
        <v>41767</v>
      </c>
      <c r="AI2153">
        <v>1730168</v>
      </c>
      <c r="AK2153" t="s">
        <v>279</v>
      </c>
      <c r="AL2153" t="s">
        <v>276</v>
      </c>
      <c r="AM2153" t="s">
        <v>245</v>
      </c>
    </row>
    <row r="2154" spans="1:39" x14ac:dyDescent="0.3">
      <c r="A2154" s="1">
        <v>43586</v>
      </c>
      <c r="B2154" t="s">
        <v>19</v>
      </c>
      <c r="C2154" t="s">
        <v>246</v>
      </c>
      <c r="D2154">
        <v>300</v>
      </c>
      <c r="E2154">
        <v>8</v>
      </c>
      <c r="F2154">
        <v>320.5</v>
      </c>
      <c r="G2154">
        <v>323.20001200000002</v>
      </c>
      <c r="H2154">
        <v>318.69000199999999</v>
      </c>
      <c r="I2154">
        <v>318.89999399999999</v>
      </c>
      <c r="J2154">
        <v>315.87155200000001</v>
      </c>
      <c r="K2154">
        <v>1815800</v>
      </c>
      <c r="L2154">
        <v>2.5110000000000001</v>
      </c>
      <c r="M2154">
        <v>1.5690828590514199E-3</v>
      </c>
      <c r="N2154">
        <v>1.4434220558702599E-2</v>
      </c>
      <c r="O2154">
        <v>5.8731178954805299E-2</v>
      </c>
      <c r="P2154">
        <v>0.17231626313664</v>
      </c>
      <c r="Q2154">
        <v>0.36281699090171199</v>
      </c>
      <c r="R2154">
        <v>1.0302766366085099E-2</v>
      </c>
      <c r="S2154">
        <v>9.4841263473199895E-3</v>
      </c>
      <c r="T2154">
        <v>1.5379177194774199E-2</v>
      </c>
      <c r="U2154">
        <v>2.1798248674693699E-2</v>
      </c>
      <c r="V2154">
        <v>323.20001200000002</v>
      </c>
      <c r="W2154">
        <v>197.46000699999999</v>
      </c>
      <c r="X2154">
        <v>-0.14747330392029701</v>
      </c>
      <c r="Y2154">
        <v>-7.5304459681844096E-3</v>
      </c>
      <c r="Z2154">
        <v>1.1829228175381199</v>
      </c>
      <c r="AA2154">
        <v>2.4442255335163501</v>
      </c>
      <c r="AB2154">
        <v>2.3769037742424199</v>
      </c>
      <c r="AC2154" t="s">
        <v>253</v>
      </c>
      <c r="AD2154" t="s">
        <v>329</v>
      </c>
      <c r="AE2154" t="s">
        <v>56</v>
      </c>
      <c r="AF2154" t="s">
        <v>59</v>
      </c>
      <c r="AG2154" t="s">
        <v>278</v>
      </c>
      <c r="AH2154" s="45">
        <v>41767</v>
      </c>
      <c r="AI2154">
        <v>1730168</v>
      </c>
      <c r="AK2154" t="s">
        <v>279</v>
      </c>
      <c r="AL2154" t="s">
        <v>276</v>
      </c>
      <c r="AM2154" t="s">
        <v>245</v>
      </c>
    </row>
    <row r="2155" spans="1:39" x14ac:dyDescent="0.3">
      <c r="A2155" s="1">
        <v>43588</v>
      </c>
      <c r="B2155" t="s">
        <v>19</v>
      </c>
      <c r="C2155" t="s">
        <v>246</v>
      </c>
      <c r="D2155">
        <v>500</v>
      </c>
      <c r="E2155">
        <v>8</v>
      </c>
      <c r="F2155">
        <v>314.95001200000002</v>
      </c>
      <c r="G2155">
        <v>316.64999399999999</v>
      </c>
      <c r="H2155">
        <v>310.69000199999999</v>
      </c>
      <c r="I2155">
        <v>315.709991</v>
      </c>
      <c r="J2155">
        <v>312.711852999999</v>
      </c>
      <c r="K2155">
        <v>1921400</v>
      </c>
      <c r="L2155">
        <v>2.5310000000000001</v>
      </c>
      <c r="M2155">
        <v>-3.4843263634349599E-4</v>
      </c>
      <c r="N2155">
        <v>1.6930052001562099E-2</v>
      </c>
      <c r="O2155">
        <v>4.0926332166682303E-2</v>
      </c>
      <c r="P2155">
        <v>0.17718032071752801</v>
      </c>
      <c r="Q2155">
        <v>0.35573188712716503</v>
      </c>
      <c r="R2155">
        <v>1.02277270666409E-2</v>
      </c>
      <c r="S2155">
        <v>9.0032520202213608E-3</v>
      </c>
      <c r="T2155">
        <v>1.53515901116523E-2</v>
      </c>
      <c r="U2155">
        <v>2.1802455240220502E-2</v>
      </c>
      <c r="V2155">
        <v>323.20001200000002</v>
      </c>
      <c r="W2155">
        <v>197.46000699999999</v>
      </c>
      <c r="X2155">
        <v>-0.14747330392029701</v>
      </c>
      <c r="Y2155">
        <v>9.5921274614703799E-3</v>
      </c>
      <c r="Z2155">
        <v>1.1787723966767201</v>
      </c>
      <c r="AA2155">
        <v>2.34028637764616</v>
      </c>
      <c r="AB2155">
        <v>2.3557935839911801</v>
      </c>
      <c r="AC2155" t="s">
        <v>253</v>
      </c>
      <c r="AD2155" t="s">
        <v>329</v>
      </c>
      <c r="AE2155" t="s">
        <v>56</v>
      </c>
      <c r="AF2155" t="s">
        <v>59</v>
      </c>
      <c r="AG2155" t="s">
        <v>278</v>
      </c>
      <c r="AH2155" s="45">
        <v>41767</v>
      </c>
      <c r="AI2155">
        <v>1730168</v>
      </c>
      <c r="AK2155" t="s">
        <v>279</v>
      </c>
      <c r="AL2155" t="s">
        <v>276</v>
      </c>
      <c r="AM2155" t="s">
        <v>245</v>
      </c>
    </row>
    <row r="2156" spans="1:39" x14ac:dyDescent="0.3">
      <c r="A2156" s="1">
        <v>43608</v>
      </c>
      <c r="B2156" t="s">
        <v>19</v>
      </c>
      <c r="C2156" t="s">
        <v>246</v>
      </c>
      <c r="D2156">
        <v>1000</v>
      </c>
      <c r="E2156">
        <v>8</v>
      </c>
      <c r="F2156">
        <v>264.57998700000002</v>
      </c>
      <c r="G2156">
        <v>265.48998999999998</v>
      </c>
      <c r="H2156">
        <v>258.17001299999998</v>
      </c>
      <c r="I2156">
        <v>260.08999599999999</v>
      </c>
      <c r="J2156">
        <v>257.62005599999998</v>
      </c>
      <c r="K2156">
        <v>4660700</v>
      </c>
      <c r="L2156">
        <v>2.2959999999999998</v>
      </c>
      <c r="M2156">
        <v>-3.4501194330637697E-2</v>
      </c>
      <c r="N2156">
        <v>-0.133680404759977</v>
      </c>
      <c r="O2156">
        <v>-0.193574670427684</v>
      </c>
      <c r="P2156">
        <v>-5.22900195405408E-2</v>
      </c>
      <c r="Q2156">
        <v>0.120194276244678</v>
      </c>
      <c r="R2156">
        <v>2.5697964758365301E-2</v>
      </c>
      <c r="S2156">
        <v>1.9919680520758602E-2</v>
      </c>
      <c r="T2156">
        <v>1.8798090407625E-2</v>
      </c>
      <c r="U2156">
        <v>2.24583916915931E-2</v>
      </c>
      <c r="V2156">
        <v>323.20001200000002</v>
      </c>
      <c r="W2156">
        <v>197.46000699999999</v>
      </c>
      <c r="X2156">
        <v>-0.156166942918366</v>
      </c>
      <c r="Y2156">
        <v>-1.1985692488440201E-2</v>
      </c>
      <c r="Z2156">
        <v>1.2039356465970401</v>
      </c>
      <c r="AA2156">
        <v>0.64839816665007499</v>
      </c>
      <c r="AB2156">
        <v>0.968609242851174</v>
      </c>
      <c r="AC2156" t="s">
        <v>253</v>
      </c>
      <c r="AD2156" t="s">
        <v>329</v>
      </c>
      <c r="AE2156" t="s">
        <v>56</v>
      </c>
      <c r="AF2156" t="s">
        <v>59</v>
      </c>
      <c r="AG2156" t="s">
        <v>278</v>
      </c>
      <c r="AH2156" s="45">
        <v>41767</v>
      </c>
      <c r="AI2156">
        <v>1730168</v>
      </c>
      <c r="AK2156" t="s">
        <v>279</v>
      </c>
      <c r="AL2156" t="s">
        <v>276</v>
      </c>
      <c r="AM2156" t="s">
        <v>245</v>
      </c>
    </row>
    <row r="2157" spans="1:39" x14ac:dyDescent="0.3">
      <c r="A2157" s="1">
        <v>43620</v>
      </c>
      <c r="B2157" t="s">
        <v>19</v>
      </c>
      <c r="C2157" t="s">
        <v>239</v>
      </c>
      <c r="D2157">
        <v>500</v>
      </c>
      <c r="E2157">
        <v>8</v>
      </c>
      <c r="F2157">
        <v>256.959991</v>
      </c>
      <c r="G2157">
        <v>266</v>
      </c>
      <c r="H2157">
        <v>255.759995</v>
      </c>
      <c r="I2157">
        <v>265.70001200000002</v>
      </c>
      <c r="J2157">
        <v>263.17678799999999</v>
      </c>
      <c r="K2157">
        <v>3680500</v>
      </c>
      <c r="L2157">
        <v>2.1190000000000002</v>
      </c>
      <c r="M2157">
        <v>4.8267229527185901E-2</v>
      </c>
      <c r="N2157">
        <v>4.3145662413960201E-2</v>
      </c>
      <c r="O2157">
        <v>-0.17280459764962899</v>
      </c>
      <c r="P2157">
        <v>-3.2792714533781499E-2</v>
      </c>
      <c r="Q2157">
        <v>6.9357030902239394E-2</v>
      </c>
      <c r="R2157">
        <v>2.4882323775825201E-2</v>
      </c>
      <c r="S2157">
        <v>2.31363407337025E-2</v>
      </c>
      <c r="T2157">
        <v>1.9786310249998801E-2</v>
      </c>
      <c r="U2157">
        <v>2.2622827032755401E-2</v>
      </c>
      <c r="V2157">
        <v>323.20001200000002</v>
      </c>
      <c r="W2157">
        <v>197.46000699999999</v>
      </c>
      <c r="X2157">
        <v>-0.156166942918366</v>
      </c>
      <c r="Y2157">
        <v>2.1205927310919401E-2</v>
      </c>
      <c r="Z2157">
        <v>1.24425055211064</v>
      </c>
      <c r="AA2157">
        <v>0.32117787508270201</v>
      </c>
      <c r="AB2157">
        <v>0.202945060493053</v>
      </c>
      <c r="AC2157" t="s">
        <v>253</v>
      </c>
      <c r="AD2157" t="s">
        <v>329</v>
      </c>
      <c r="AE2157" t="s">
        <v>56</v>
      </c>
      <c r="AF2157" t="s">
        <v>59</v>
      </c>
      <c r="AG2157" t="s">
        <v>278</v>
      </c>
      <c r="AH2157" s="45">
        <v>41767</v>
      </c>
      <c r="AI2157">
        <v>1730168</v>
      </c>
      <c r="AK2157" t="s">
        <v>279</v>
      </c>
      <c r="AL2157" t="s">
        <v>276</v>
      </c>
      <c r="AM2157" t="s">
        <v>245</v>
      </c>
    </row>
    <row r="2158" spans="1:39" x14ac:dyDescent="0.3">
      <c r="A2158" s="1">
        <v>43627</v>
      </c>
      <c r="B2158" t="s">
        <v>19</v>
      </c>
      <c r="C2158" t="s">
        <v>239</v>
      </c>
      <c r="D2158">
        <v>700</v>
      </c>
      <c r="E2158">
        <v>8</v>
      </c>
      <c r="F2158">
        <v>290.48998999999998</v>
      </c>
      <c r="G2158">
        <v>291.75</v>
      </c>
      <c r="H2158">
        <v>279.41000400000001</v>
      </c>
      <c r="I2158">
        <v>283.48001099999999</v>
      </c>
      <c r="J2158">
        <v>280.78793300000001</v>
      </c>
      <c r="K2158">
        <v>3710500</v>
      </c>
      <c r="L2158">
        <v>2.14</v>
      </c>
      <c r="M2158">
        <v>1.16022718626648E-2</v>
      </c>
      <c r="N2158">
        <v>6.4773693508836494E-2</v>
      </c>
      <c r="O2158">
        <v>-7.0083442909798802E-2</v>
      </c>
      <c r="P2158">
        <v>5.8983978774759097E-2</v>
      </c>
      <c r="Q2158">
        <v>0.127792234224542</v>
      </c>
      <c r="R2158">
        <v>1.01606116485209E-2</v>
      </c>
      <c r="S2158">
        <v>2.4970034876545401E-2</v>
      </c>
      <c r="T2158">
        <v>1.97664989265126E-2</v>
      </c>
      <c r="U2158">
        <v>2.2639377923587899E-2</v>
      </c>
      <c r="V2158">
        <v>323.20001200000002</v>
      </c>
      <c r="W2158">
        <v>197.46000699999999</v>
      </c>
      <c r="X2158">
        <v>-0.156166942918366</v>
      </c>
      <c r="Y2158">
        <v>-3.4994119269314301E-4</v>
      </c>
      <c r="Z2158">
        <v>1.2468637867321199</v>
      </c>
      <c r="AA2158">
        <v>0.70842396113875705</v>
      </c>
      <c r="AB2158">
        <v>0.44475278980789501</v>
      </c>
      <c r="AC2158" t="s">
        <v>253</v>
      </c>
      <c r="AD2158" t="s">
        <v>329</v>
      </c>
      <c r="AE2158" t="s">
        <v>56</v>
      </c>
      <c r="AF2158" t="s">
        <v>59</v>
      </c>
      <c r="AG2158" t="s">
        <v>278</v>
      </c>
      <c r="AH2158" s="45">
        <v>41767</v>
      </c>
      <c r="AI2158">
        <v>1730168</v>
      </c>
      <c r="AK2158" t="s">
        <v>279</v>
      </c>
      <c r="AL2158" t="s">
        <v>276</v>
      </c>
      <c r="AM2158" t="s">
        <v>245</v>
      </c>
    </row>
    <row r="2159" spans="1:39" x14ac:dyDescent="0.3">
      <c r="A2159" s="1">
        <v>43628</v>
      </c>
      <c r="B2159" t="s">
        <v>19</v>
      </c>
      <c r="C2159" t="s">
        <v>239</v>
      </c>
      <c r="D2159">
        <v>200</v>
      </c>
      <c r="E2159">
        <v>8</v>
      </c>
      <c r="F2159">
        <v>281.67001299999998</v>
      </c>
      <c r="G2159">
        <v>283.16000400000001</v>
      </c>
      <c r="H2159">
        <v>277.41000400000001</v>
      </c>
      <c r="I2159">
        <v>279.73001099999999</v>
      </c>
      <c r="J2159">
        <v>277.07354700000002</v>
      </c>
      <c r="K2159">
        <v>2705700</v>
      </c>
      <c r="L2159">
        <v>2.1269999999999998</v>
      </c>
      <c r="M2159">
        <v>-1.33167140010629E-2</v>
      </c>
      <c r="N2159">
        <v>5.1381724942529003E-2</v>
      </c>
      <c r="O2159">
        <v>-8.3071188297713705E-2</v>
      </c>
      <c r="P2159">
        <v>3.9824573856575902E-2</v>
      </c>
      <c r="Q2159">
        <v>0.103450010834502</v>
      </c>
      <c r="R2159">
        <v>1.50115894175646E-2</v>
      </c>
      <c r="S2159">
        <v>2.5052674959721698E-2</v>
      </c>
      <c r="T2159">
        <v>1.9837055987983201E-2</v>
      </c>
      <c r="U2159">
        <v>2.2646249765934601E-2</v>
      </c>
      <c r="V2159">
        <v>323.20001200000002</v>
      </c>
      <c r="W2159">
        <v>197.46000699999999</v>
      </c>
      <c r="X2159">
        <v>-0.156166942918366</v>
      </c>
      <c r="Y2159">
        <v>-2.0396578921351798E-3</v>
      </c>
      <c r="Z2159">
        <v>1.24751918966664</v>
      </c>
      <c r="AA2159">
        <v>0.54709058250341802</v>
      </c>
      <c r="AB2159">
        <v>0.50041112317328396</v>
      </c>
      <c r="AC2159" t="s">
        <v>253</v>
      </c>
      <c r="AD2159" t="s">
        <v>329</v>
      </c>
      <c r="AE2159" t="s">
        <v>56</v>
      </c>
      <c r="AF2159" t="s">
        <v>59</v>
      </c>
      <c r="AG2159" t="s">
        <v>278</v>
      </c>
      <c r="AH2159" s="45">
        <v>41767</v>
      </c>
      <c r="AI2159">
        <v>1730168</v>
      </c>
      <c r="AK2159" t="s">
        <v>279</v>
      </c>
      <c r="AL2159" t="s">
        <v>276</v>
      </c>
      <c r="AM2159" t="s">
        <v>245</v>
      </c>
    </row>
    <row r="2160" spans="1:39" x14ac:dyDescent="0.3">
      <c r="A2160" s="1">
        <v>43629</v>
      </c>
      <c r="B2160" t="s">
        <v>19</v>
      </c>
      <c r="C2160" t="s">
        <v>239</v>
      </c>
      <c r="D2160">
        <v>1200</v>
      </c>
      <c r="E2160">
        <v>8</v>
      </c>
      <c r="F2160">
        <v>281.51998900000001</v>
      </c>
      <c r="G2160">
        <v>282.89001500000001</v>
      </c>
      <c r="H2160">
        <v>277.41000400000001</v>
      </c>
      <c r="I2160">
        <v>281.60998499999999</v>
      </c>
      <c r="J2160">
        <v>278.93566900000002</v>
      </c>
      <c r="K2160">
        <v>3773500</v>
      </c>
      <c r="L2160">
        <v>2.0910000000000002</v>
      </c>
      <c r="M2160">
        <v>6.6981945929804297E-3</v>
      </c>
      <c r="N2160">
        <v>3.1820740066060997E-2</v>
      </c>
      <c r="O2160">
        <v>-4.0945695249950002E-2</v>
      </c>
      <c r="P2160">
        <v>5.7683101044977599E-2</v>
      </c>
      <c r="Q2160">
        <v>0.10785039131882</v>
      </c>
      <c r="R2160">
        <v>1.20645866454933E-2</v>
      </c>
      <c r="S2160">
        <v>2.41104662474927E-2</v>
      </c>
      <c r="T2160">
        <v>1.9793375159012399E-2</v>
      </c>
      <c r="U2160">
        <v>2.2649407080330999E-2</v>
      </c>
      <c r="V2160">
        <v>323.20001200000002</v>
      </c>
      <c r="W2160">
        <v>197.46000699999999</v>
      </c>
      <c r="X2160">
        <v>-0.156166942918366</v>
      </c>
      <c r="Y2160">
        <v>4.0890106107655602E-3</v>
      </c>
      <c r="Z2160">
        <v>1.2477542738621801</v>
      </c>
      <c r="AA2160">
        <v>0.57865321702612205</v>
      </c>
      <c r="AB2160">
        <v>0.53198235990625298</v>
      </c>
      <c r="AC2160" t="s">
        <v>253</v>
      </c>
      <c r="AD2160" t="s">
        <v>329</v>
      </c>
      <c r="AE2160" t="s">
        <v>56</v>
      </c>
      <c r="AF2160" t="s">
        <v>59</v>
      </c>
      <c r="AG2160" t="s">
        <v>278</v>
      </c>
      <c r="AH2160" s="45">
        <v>41767</v>
      </c>
      <c r="AI2160">
        <v>1730168</v>
      </c>
      <c r="AK2160" t="s">
        <v>279</v>
      </c>
      <c r="AL2160" t="s">
        <v>276</v>
      </c>
      <c r="AM2160" t="s">
        <v>245</v>
      </c>
    </row>
    <row r="2161" spans="1:39" x14ac:dyDescent="0.3">
      <c r="A2161" s="1">
        <v>43643</v>
      </c>
      <c r="B2161" t="s">
        <v>19</v>
      </c>
      <c r="C2161" t="s">
        <v>246</v>
      </c>
      <c r="D2161">
        <v>800</v>
      </c>
      <c r="E2161">
        <v>8</v>
      </c>
      <c r="F2161">
        <v>282.92999300000002</v>
      </c>
      <c r="G2161">
        <v>288.45001200000002</v>
      </c>
      <c r="H2161">
        <v>282.23001099999999</v>
      </c>
      <c r="I2161">
        <v>285.709991</v>
      </c>
      <c r="J2161">
        <v>285.709991</v>
      </c>
      <c r="K2161">
        <v>2181300</v>
      </c>
      <c r="L2161">
        <v>2.0049999999999999</v>
      </c>
      <c r="M2161">
        <v>1.50579907782365E-2</v>
      </c>
      <c r="N2161">
        <v>3.31282086879503E-2</v>
      </c>
      <c r="O2161">
        <v>0.125296937215052</v>
      </c>
      <c r="P2161">
        <v>-3.6158526039171898E-2</v>
      </c>
      <c r="Q2161">
        <v>0.16377278905739701</v>
      </c>
      <c r="R2161">
        <v>1.45327739392753E-2</v>
      </c>
      <c r="S2161">
        <v>2.1782882417277601E-2</v>
      </c>
      <c r="T2161">
        <v>1.90824332090479E-2</v>
      </c>
      <c r="U2161">
        <v>2.3040136580273901E-2</v>
      </c>
      <c r="V2161">
        <v>323.20001200000002</v>
      </c>
      <c r="W2161">
        <v>197.46000699999999</v>
      </c>
      <c r="X2161">
        <v>-0.17095681663517601</v>
      </c>
      <c r="Y2161">
        <v>3.81588593721357E-3</v>
      </c>
      <c r="Z2161">
        <v>1.2534268191867499</v>
      </c>
      <c r="AA2161">
        <v>0.95601425911492099</v>
      </c>
      <c r="AB2161">
        <v>0.66604815551774399</v>
      </c>
      <c r="AC2161" t="s">
        <v>253</v>
      </c>
      <c r="AD2161" t="s">
        <v>329</v>
      </c>
      <c r="AE2161" t="s">
        <v>56</v>
      </c>
      <c r="AF2161" t="s">
        <v>59</v>
      </c>
      <c r="AG2161" t="s">
        <v>278</v>
      </c>
      <c r="AH2161" s="45">
        <v>41767</v>
      </c>
      <c r="AI2161">
        <v>1730168</v>
      </c>
      <c r="AK2161" t="s">
        <v>279</v>
      </c>
      <c r="AL2161" t="s">
        <v>276</v>
      </c>
      <c r="AM2161" t="s">
        <v>245</v>
      </c>
    </row>
    <row r="2162" spans="1:39" x14ac:dyDescent="0.3">
      <c r="A2162" s="1">
        <v>43581</v>
      </c>
      <c r="B2162" t="s">
        <v>19</v>
      </c>
      <c r="C2162" t="s">
        <v>246</v>
      </c>
      <c r="D2162">
        <v>800</v>
      </c>
      <c r="E2162">
        <v>9</v>
      </c>
      <c r="F2162">
        <v>309.14999399999999</v>
      </c>
      <c r="G2162">
        <v>310.95001200000002</v>
      </c>
      <c r="H2162">
        <v>305.10998499999999</v>
      </c>
      <c r="I2162">
        <v>310.41000400000001</v>
      </c>
      <c r="J2162">
        <v>307.46218900000002</v>
      </c>
      <c r="K2162">
        <v>1640400</v>
      </c>
      <c r="L2162">
        <v>2.5049999999999999</v>
      </c>
      <c r="M2162">
        <v>-4.5320812587983398E-3</v>
      </c>
      <c r="N2162">
        <v>-2.6105119374146401E-2</v>
      </c>
      <c r="O2162">
        <v>4.4060837624415899E-2</v>
      </c>
      <c r="P2162">
        <v>0.156024046820228</v>
      </c>
      <c r="Q2162">
        <v>0.33766593320962901</v>
      </c>
      <c r="R2162">
        <v>5.0125423279578397E-3</v>
      </c>
      <c r="S2162">
        <v>9.0692557665444703E-3</v>
      </c>
      <c r="T2162">
        <v>1.5384086450603801E-2</v>
      </c>
      <c r="U2162">
        <v>2.1802079171597499E-2</v>
      </c>
      <c r="V2162">
        <v>322.45001200000002</v>
      </c>
      <c r="W2162">
        <v>197.46000699999999</v>
      </c>
      <c r="X2162">
        <v>-0.14747330392029701</v>
      </c>
      <c r="Y2162">
        <v>4.6743503443647796E-3</v>
      </c>
      <c r="Z2162">
        <v>1.18512780241056</v>
      </c>
      <c r="AA2162">
        <v>2.34136245913884</v>
      </c>
      <c r="AB2162">
        <v>2.29605416912363</v>
      </c>
      <c r="AC2162" t="s">
        <v>254</v>
      </c>
      <c r="AD2162" t="s">
        <v>329</v>
      </c>
      <c r="AE2162" t="s">
        <v>56</v>
      </c>
      <c r="AF2162" t="s">
        <v>59</v>
      </c>
      <c r="AG2162" t="s">
        <v>278</v>
      </c>
      <c r="AH2162" s="45">
        <v>41767</v>
      </c>
      <c r="AI2162">
        <v>1730168</v>
      </c>
      <c r="AK2162" t="s">
        <v>279</v>
      </c>
      <c r="AL2162" t="s">
        <v>276</v>
      </c>
      <c r="AM2162" t="s">
        <v>245</v>
      </c>
    </row>
    <row r="2163" spans="1:39" x14ac:dyDescent="0.3">
      <c r="A2163" s="1">
        <v>43587</v>
      </c>
      <c r="B2163" t="s">
        <v>19</v>
      </c>
      <c r="C2163" t="s">
        <v>246</v>
      </c>
      <c r="D2163">
        <v>700</v>
      </c>
      <c r="E2163">
        <v>9</v>
      </c>
      <c r="F2163">
        <v>319.98001099999999</v>
      </c>
      <c r="G2163">
        <v>322.19000199999999</v>
      </c>
      <c r="H2163">
        <v>314.23001099999999</v>
      </c>
      <c r="I2163">
        <v>315.82000699999998</v>
      </c>
      <c r="J2163">
        <v>312.820831</v>
      </c>
      <c r="K2163">
        <v>2042800</v>
      </c>
      <c r="L2163">
        <v>2.552</v>
      </c>
      <c r="M2163">
        <v>-9.7050482161213595E-3</v>
      </c>
      <c r="N2163">
        <v>1.27464033791072E-2</v>
      </c>
      <c r="O2163">
        <v>3.2273847109258298E-2</v>
      </c>
      <c r="P2163">
        <v>0.17214616974786401</v>
      </c>
      <c r="Q2163">
        <v>0.34893616762708202</v>
      </c>
      <c r="R2163">
        <v>1.0766558542166699E-2</v>
      </c>
      <c r="S2163">
        <v>9.2887895767474193E-3</v>
      </c>
      <c r="T2163">
        <v>1.5381380796804499E-2</v>
      </c>
      <c r="U2163">
        <v>2.1808842742825501E-2</v>
      </c>
      <c r="V2163">
        <v>323.20001200000002</v>
      </c>
      <c r="W2163">
        <v>197.46000699999999</v>
      </c>
      <c r="X2163">
        <v>-0.14747330392029701</v>
      </c>
      <c r="Y2163">
        <v>-2.1262443276895502E-3</v>
      </c>
      <c r="Z2163">
        <v>1.18382608999045</v>
      </c>
      <c r="AA2163">
        <v>2.3158913748148802</v>
      </c>
      <c r="AB2163">
        <v>2.3560088002897102</v>
      </c>
      <c r="AC2163" t="s">
        <v>254</v>
      </c>
      <c r="AD2163" t="s">
        <v>329</v>
      </c>
      <c r="AE2163" t="s">
        <v>56</v>
      </c>
      <c r="AF2163" t="s">
        <v>59</v>
      </c>
      <c r="AG2163" t="s">
        <v>278</v>
      </c>
      <c r="AH2163" s="45">
        <v>41767</v>
      </c>
      <c r="AI2163">
        <v>1730168</v>
      </c>
      <c r="AK2163" t="s">
        <v>279</v>
      </c>
      <c r="AL2163" t="s">
        <v>276</v>
      </c>
      <c r="AM2163" t="s">
        <v>245</v>
      </c>
    </row>
    <row r="2164" spans="1:39" x14ac:dyDescent="0.3">
      <c r="A2164" s="1">
        <v>43593</v>
      </c>
      <c r="B2164" t="s">
        <v>19</v>
      </c>
      <c r="C2164" t="s">
        <v>246</v>
      </c>
      <c r="D2164">
        <v>400</v>
      </c>
      <c r="E2164">
        <v>9</v>
      </c>
      <c r="F2164">
        <v>305.29998799999998</v>
      </c>
      <c r="G2164">
        <v>307.66000400000001</v>
      </c>
      <c r="H2164">
        <v>303.10998499999999</v>
      </c>
      <c r="I2164">
        <v>303.39001500000001</v>
      </c>
      <c r="J2164">
        <v>300.50888099999997</v>
      </c>
      <c r="K2164">
        <v>1509900</v>
      </c>
      <c r="L2164">
        <v>2.4820000000000002</v>
      </c>
      <c r="M2164">
        <v>-1.2772758241316601E-2</v>
      </c>
      <c r="N2164">
        <v>-4.9858342323364703E-2</v>
      </c>
      <c r="O2164">
        <v>-2.9291632072350098E-3</v>
      </c>
      <c r="P2164">
        <v>0.102750796877531</v>
      </c>
      <c r="Q2164">
        <v>0.28480836598604597</v>
      </c>
      <c r="R2164">
        <v>5.6091202665970999E-3</v>
      </c>
      <c r="S2164">
        <v>1.01958945761831E-2</v>
      </c>
      <c r="T2164">
        <v>1.5295188953964299E-2</v>
      </c>
      <c r="U2164">
        <v>2.1746807785806899E-2</v>
      </c>
      <c r="V2164">
        <v>323.20001200000002</v>
      </c>
      <c r="W2164">
        <v>197.46000699999999</v>
      </c>
      <c r="X2164">
        <v>-0.14747330392029701</v>
      </c>
      <c r="Y2164">
        <v>-1.60671540560346E-3</v>
      </c>
      <c r="Z2164">
        <v>1.1697540230810299</v>
      </c>
      <c r="AA2164">
        <v>1.7955710486881</v>
      </c>
      <c r="AB2164">
        <v>2.1688962465535901</v>
      </c>
      <c r="AC2164" t="s">
        <v>254</v>
      </c>
      <c r="AD2164" t="s">
        <v>329</v>
      </c>
      <c r="AE2164" t="s">
        <v>56</v>
      </c>
      <c r="AF2164" t="s">
        <v>59</v>
      </c>
      <c r="AG2164" t="s">
        <v>278</v>
      </c>
      <c r="AH2164" s="45">
        <v>41767</v>
      </c>
      <c r="AI2164">
        <v>1730168</v>
      </c>
      <c r="AK2164" t="s">
        <v>279</v>
      </c>
      <c r="AL2164" t="s">
        <v>276</v>
      </c>
      <c r="AM2164" t="s">
        <v>245</v>
      </c>
    </row>
    <row r="2165" spans="1:39" x14ac:dyDescent="0.3">
      <c r="A2165" s="1">
        <v>43595</v>
      </c>
      <c r="B2165" t="s">
        <v>19</v>
      </c>
      <c r="C2165" t="s">
        <v>246</v>
      </c>
      <c r="D2165">
        <v>900</v>
      </c>
      <c r="E2165">
        <v>9</v>
      </c>
      <c r="F2165">
        <v>303.23001099999999</v>
      </c>
      <c r="G2165">
        <v>305.39999399999999</v>
      </c>
      <c r="H2165">
        <v>296.66000400000001</v>
      </c>
      <c r="I2165">
        <v>303.959991</v>
      </c>
      <c r="J2165">
        <v>301.07342499999999</v>
      </c>
      <c r="K2165">
        <v>2102500</v>
      </c>
      <c r="L2165">
        <v>2.4550000000000001</v>
      </c>
      <c r="M2165">
        <v>-3.2896861314800802E-4</v>
      </c>
      <c r="N2165">
        <v>-3.7927997207798499E-2</v>
      </c>
      <c r="O2165">
        <v>1.6791625293827699E-3</v>
      </c>
      <c r="P2165">
        <v>0.11244212096237099</v>
      </c>
      <c r="Q2165">
        <v>0.27790916628282297</v>
      </c>
      <c r="R2165">
        <v>7.8418387339239601E-3</v>
      </c>
      <c r="S2165">
        <v>1.0180288421436E-2</v>
      </c>
      <c r="T2165">
        <v>1.4733858282197001E-2</v>
      </c>
      <c r="U2165">
        <v>2.1734159640377702E-2</v>
      </c>
      <c r="V2165">
        <v>323.20001200000002</v>
      </c>
      <c r="W2165">
        <v>197.46000699999999</v>
      </c>
      <c r="X2165">
        <v>-0.14747330392029701</v>
      </c>
      <c r="Y2165">
        <v>3.7133938472042301E-3</v>
      </c>
      <c r="Z2165">
        <v>1.1749415391165301</v>
      </c>
      <c r="AA2165">
        <v>1.7304775887136501</v>
      </c>
      <c r="AB2165">
        <v>1.92762332947649</v>
      </c>
      <c r="AC2165" t="s">
        <v>254</v>
      </c>
      <c r="AD2165" t="s">
        <v>329</v>
      </c>
      <c r="AE2165" t="s">
        <v>56</v>
      </c>
      <c r="AF2165" t="s">
        <v>59</v>
      </c>
      <c r="AG2165" t="s">
        <v>278</v>
      </c>
      <c r="AH2165" s="45">
        <v>41767</v>
      </c>
      <c r="AI2165">
        <v>1730168</v>
      </c>
      <c r="AK2165" t="s">
        <v>279</v>
      </c>
      <c r="AL2165" t="s">
        <v>276</v>
      </c>
      <c r="AM2165" t="s">
        <v>245</v>
      </c>
    </row>
    <row r="2166" spans="1:39" x14ac:dyDescent="0.3">
      <c r="A2166" s="1">
        <v>43600</v>
      </c>
      <c r="B2166" t="s">
        <v>19</v>
      </c>
      <c r="C2166" t="s">
        <v>246</v>
      </c>
      <c r="D2166">
        <v>1000</v>
      </c>
      <c r="E2166">
        <v>9</v>
      </c>
      <c r="F2166">
        <v>300.26998900000001</v>
      </c>
      <c r="G2166">
        <v>307.76998900000001</v>
      </c>
      <c r="H2166">
        <v>298.60998499999999</v>
      </c>
      <c r="I2166">
        <v>304.36999500000002</v>
      </c>
      <c r="J2166">
        <v>301.47955299999899</v>
      </c>
      <c r="K2166">
        <v>1816600</v>
      </c>
      <c r="L2166">
        <v>2.379</v>
      </c>
      <c r="M2166">
        <v>7.81708159578769E-3</v>
      </c>
      <c r="N2166">
        <v>3.22488867366279E-3</v>
      </c>
      <c r="O2166">
        <v>-4.07523100200771E-2</v>
      </c>
      <c r="P2166">
        <v>8.7644423194099902E-2</v>
      </c>
      <c r="Q2166">
        <v>0.25145979956953501</v>
      </c>
      <c r="R2166">
        <v>2.3225384364635799E-2</v>
      </c>
      <c r="S2166">
        <v>1.2816154874947101E-2</v>
      </c>
      <c r="T2166">
        <v>1.5777793789779702E-2</v>
      </c>
      <c r="U2166">
        <v>2.1886125562648601E-2</v>
      </c>
      <c r="V2166">
        <v>323.20001200000002</v>
      </c>
      <c r="W2166">
        <v>197.46000699999999</v>
      </c>
      <c r="X2166">
        <v>-0.14747330392029701</v>
      </c>
      <c r="Y2166">
        <v>5.8219943882337104E-3</v>
      </c>
      <c r="Z2166">
        <v>1.18522585535326</v>
      </c>
      <c r="AA2166">
        <v>1.53686770802742</v>
      </c>
      <c r="AB2166">
        <v>1.56913101238891</v>
      </c>
      <c r="AC2166" t="s">
        <v>254</v>
      </c>
      <c r="AD2166" t="s">
        <v>329</v>
      </c>
      <c r="AE2166" t="s">
        <v>56</v>
      </c>
      <c r="AF2166" t="s">
        <v>59</v>
      </c>
      <c r="AG2166" t="s">
        <v>278</v>
      </c>
      <c r="AH2166" s="45">
        <v>41767</v>
      </c>
      <c r="AI2166">
        <v>1730168</v>
      </c>
      <c r="AK2166" t="s">
        <v>279</v>
      </c>
      <c r="AL2166" t="s">
        <v>276</v>
      </c>
      <c r="AM2166" t="s">
        <v>245</v>
      </c>
    </row>
    <row r="2167" spans="1:39" x14ac:dyDescent="0.3">
      <c r="A2167" s="1">
        <v>43607</v>
      </c>
      <c r="B2167" t="s">
        <v>19</v>
      </c>
      <c r="C2167" t="s">
        <v>246</v>
      </c>
      <c r="D2167">
        <v>800</v>
      </c>
      <c r="E2167">
        <v>9</v>
      </c>
      <c r="F2167">
        <v>270.48001099999999</v>
      </c>
      <c r="G2167">
        <v>275.05999800000001</v>
      </c>
      <c r="H2167">
        <v>268.970000999999</v>
      </c>
      <c r="I2167">
        <v>269.220000999999</v>
      </c>
      <c r="J2167">
        <v>266.66336100000001</v>
      </c>
      <c r="K2167">
        <v>3180900</v>
      </c>
      <c r="L2167">
        <v>2.3929999999999998</v>
      </c>
      <c r="M2167">
        <v>-2.24413585489147E-2</v>
      </c>
      <c r="N2167">
        <v>-0.122715153615767</v>
      </c>
      <c r="O2167">
        <v>-0.15704372808941899</v>
      </c>
      <c r="P2167">
        <v>-3.3719085393030201E-2</v>
      </c>
      <c r="Q2167">
        <v>0.15234999905961499</v>
      </c>
      <c r="R2167">
        <v>2.5334946814099799E-2</v>
      </c>
      <c r="S2167">
        <v>1.9184139668878698E-2</v>
      </c>
      <c r="T2167">
        <v>1.84030251924568E-2</v>
      </c>
      <c r="U2167">
        <v>2.23499521209547E-2</v>
      </c>
      <c r="V2167">
        <v>323.20001200000002</v>
      </c>
      <c r="W2167">
        <v>197.46000699999999</v>
      </c>
      <c r="X2167">
        <v>-0.156166942918366</v>
      </c>
      <c r="Y2167">
        <v>-2.8283920525026501E-3</v>
      </c>
      <c r="Z2167">
        <v>1.1929898267879799</v>
      </c>
      <c r="AA2167">
        <v>0.85687294140804604</v>
      </c>
      <c r="AB2167">
        <v>1.1306937739773999</v>
      </c>
      <c r="AC2167" t="s">
        <v>254</v>
      </c>
      <c r="AD2167" t="s">
        <v>329</v>
      </c>
      <c r="AE2167" t="s">
        <v>56</v>
      </c>
      <c r="AF2167" t="s">
        <v>59</v>
      </c>
      <c r="AG2167" t="s">
        <v>278</v>
      </c>
      <c r="AH2167" s="45">
        <v>41767</v>
      </c>
      <c r="AI2167">
        <v>1730168</v>
      </c>
      <c r="AK2167" t="s">
        <v>279</v>
      </c>
      <c r="AL2167" t="s">
        <v>276</v>
      </c>
      <c r="AM2167" t="s">
        <v>245</v>
      </c>
    </row>
    <row r="2168" spans="1:39" x14ac:dyDescent="0.3">
      <c r="A2168" s="1">
        <v>43616</v>
      </c>
      <c r="B2168" t="s">
        <v>19</v>
      </c>
      <c r="C2168" t="s">
        <v>246</v>
      </c>
      <c r="D2168">
        <v>800</v>
      </c>
      <c r="E2168">
        <v>9</v>
      </c>
      <c r="F2168">
        <v>253.03999300000001</v>
      </c>
      <c r="G2168">
        <v>255.740004999999</v>
      </c>
      <c r="H2168">
        <v>251</v>
      </c>
      <c r="I2168">
        <v>251.63999899999999</v>
      </c>
      <c r="J2168">
        <v>249.250304999999</v>
      </c>
      <c r="K2168">
        <v>2219200</v>
      </c>
      <c r="L2168">
        <v>2.1419999999999999</v>
      </c>
      <c r="M2168">
        <v>-1.95968435974208E-2</v>
      </c>
      <c r="N2168">
        <v>-3.3028215830133802E-2</v>
      </c>
      <c r="O2168">
        <v>-0.23530893456718899</v>
      </c>
      <c r="P2168">
        <v>-7.1663092310487203E-2</v>
      </c>
      <c r="Q2168">
        <v>4.24354038909317E-2</v>
      </c>
      <c r="R2168">
        <v>1.17808443336979E-2</v>
      </c>
      <c r="S2168">
        <v>1.9286440115290699E-2</v>
      </c>
      <c r="T2168">
        <v>1.8820709979966401E-2</v>
      </c>
      <c r="U2168">
        <v>2.2449627401433799E-2</v>
      </c>
      <c r="V2168">
        <v>323.20001200000002</v>
      </c>
      <c r="W2168">
        <v>197.46000699999999</v>
      </c>
      <c r="X2168">
        <v>-0.156166942918366</v>
      </c>
      <c r="Y2168">
        <v>-1.3283204951564801E-2</v>
      </c>
      <c r="Z2168">
        <v>1.2212558019287101</v>
      </c>
      <c r="AA2168">
        <v>0.140074341564767</v>
      </c>
      <c r="AB2168">
        <v>0.28528645520004903</v>
      </c>
      <c r="AC2168" t="s">
        <v>254</v>
      </c>
      <c r="AD2168" t="s">
        <v>329</v>
      </c>
      <c r="AE2168" t="s">
        <v>56</v>
      </c>
      <c r="AF2168" t="s">
        <v>59</v>
      </c>
      <c r="AG2168" t="s">
        <v>278</v>
      </c>
      <c r="AH2168" s="45">
        <v>41767</v>
      </c>
      <c r="AI2168">
        <v>1730168</v>
      </c>
      <c r="AK2168" t="s">
        <v>279</v>
      </c>
      <c r="AL2168" t="s">
        <v>276</v>
      </c>
      <c r="AM2168" t="s">
        <v>245</v>
      </c>
    </row>
    <row r="2169" spans="1:39" x14ac:dyDescent="0.3">
      <c r="A2169" s="1">
        <v>43629</v>
      </c>
      <c r="B2169" t="s">
        <v>19</v>
      </c>
      <c r="C2169" t="s">
        <v>239</v>
      </c>
      <c r="D2169">
        <v>600</v>
      </c>
      <c r="E2169">
        <v>9</v>
      </c>
      <c r="F2169">
        <v>281.51998900000001</v>
      </c>
      <c r="G2169">
        <v>282.89001500000001</v>
      </c>
      <c r="H2169">
        <v>277.41000400000001</v>
      </c>
      <c r="I2169">
        <v>281.60998499999999</v>
      </c>
      <c r="J2169">
        <v>278.93566900000002</v>
      </c>
      <c r="K2169">
        <v>3773500</v>
      </c>
      <c r="L2169">
        <v>2.0910000000000002</v>
      </c>
      <c r="M2169">
        <v>6.6981945929804297E-3</v>
      </c>
      <c r="N2169">
        <v>3.1820740066060997E-2</v>
      </c>
      <c r="O2169">
        <v>-4.0945695249950002E-2</v>
      </c>
      <c r="P2169">
        <v>5.7683101044977599E-2</v>
      </c>
      <c r="Q2169">
        <v>0.10785039131882</v>
      </c>
      <c r="R2169">
        <v>1.20645866454933E-2</v>
      </c>
      <c r="S2169">
        <v>2.41104662474927E-2</v>
      </c>
      <c r="T2169">
        <v>1.9793375159012399E-2</v>
      </c>
      <c r="U2169">
        <v>2.2649407080330999E-2</v>
      </c>
      <c r="V2169">
        <v>323.20001200000002</v>
      </c>
      <c r="W2169">
        <v>197.46000699999999</v>
      </c>
      <c r="X2169">
        <v>-0.156166942918366</v>
      </c>
      <c r="Y2169">
        <v>4.0890106107655602E-3</v>
      </c>
      <c r="Z2169">
        <v>1.2477542738621801</v>
      </c>
      <c r="AA2169">
        <v>0.57865321702612205</v>
      </c>
      <c r="AB2169">
        <v>0.53198235990625298</v>
      </c>
      <c r="AC2169" t="s">
        <v>254</v>
      </c>
      <c r="AD2169" t="s">
        <v>329</v>
      </c>
      <c r="AE2169" t="s">
        <v>56</v>
      </c>
      <c r="AF2169" t="s">
        <v>59</v>
      </c>
      <c r="AG2169" t="s">
        <v>278</v>
      </c>
      <c r="AH2169" s="45">
        <v>41767</v>
      </c>
      <c r="AI2169">
        <v>1730168</v>
      </c>
      <c r="AK2169" t="s">
        <v>279</v>
      </c>
      <c r="AL2169" t="s">
        <v>276</v>
      </c>
      <c r="AM2169" t="s">
        <v>245</v>
      </c>
    </row>
    <row r="2170" spans="1:39" x14ac:dyDescent="0.3">
      <c r="A2170" s="1">
        <v>43634</v>
      </c>
      <c r="B2170" t="s">
        <v>19</v>
      </c>
      <c r="C2170" t="s">
        <v>239</v>
      </c>
      <c r="D2170">
        <v>1500</v>
      </c>
      <c r="E2170">
        <v>9</v>
      </c>
      <c r="F2170">
        <v>268.14999399999999</v>
      </c>
      <c r="G2170">
        <v>283.01998900000001</v>
      </c>
      <c r="H2170">
        <v>266.459991</v>
      </c>
      <c r="I2170">
        <v>278.04998799999998</v>
      </c>
      <c r="J2170">
        <v>275.40948500000002</v>
      </c>
      <c r="K2170">
        <v>5492000</v>
      </c>
      <c r="L2170">
        <v>2.06</v>
      </c>
      <c r="M2170">
        <v>4.4417392522440299E-2</v>
      </c>
      <c r="N2170">
        <v>-1.9340671066693099E-2</v>
      </c>
      <c r="O2170">
        <v>-6.69072265874779E-2</v>
      </c>
      <c r="P2170">
        <v>-6.4785812060667497E-2</v>
      </c>
      <c r="Q2170">
        <v>6.2021343687828301E-2</v>
      </c>
      <c r="R2170">
        <v>3.67507260880411E-2</v>
      </c>
      <c r="S2170">
        <v>2.7500459094161801E-2</v>
      </c>
      <c r="T2170">
        <v>1.9167863299159101E-2</v>
      </c>
      <c r="U2170">
        <v>2.3071089065238699E-2</v>
      </c>
      <c r="V2170">
        <v>323.20001200000002</v>
      </c>
      <c r="W2170">
        <v>197.46000699999999</v>
      </c>
      <c r="X2170">
        <v>-0.17095681663517601</v>
      </c>
      <c r="Y2170">
        <v>9.6704895497130797E-3</v>
      </c>
      <c r="Z2170">
        <v>1.2661085434484001</v>
      </c>
      <c r="AA2170">
        <v>0.27620572920598802</v>
      </c>
      <c r="AB2170">
        <v>0.31335646060292399</v>
      </c>
      <c r="AC2170" t="s">
        <v>254</v>
      </c>
      <c r="AD2170" t="s">
        <v>329</v>
      </c>
      <c r="AE2170" t="s">
        <v>56</v>
      </c>
      <c r="AF2170" t="s">
        <v>59</v>
      </c>
      <c r="AG2170" t="s">
        <v>278</v>
      </c>
      <c r="AH2170" s="45">
        <v>41767</v>
      </c>
      <c r="AI2170">
        <v>1730168</v>
      </c>
      <c r="AK2170" t="s">
        <v>279</v>
      </c>
      <c r="AL2170" t="s">
        <v>276</v>
      </c>
      <c r="AM2170" t="s">
        <v>245</v>
      </c>
    </row>
    <row r="2171" spans="1:39" x14ac:dyDescent="0.3">
      <c r="A2171" s="1">
        <v>43636</v>
      </c>
      <c r="B2171" t="s">
        <v>19</v>
      </c>
      <c r="C2171" t="s">
        <v>239</v>
      </c>
      <c r="D2171">
        <v>500</v>
      </c>
      <c r="E2171">
        <v>9</v>
      </c>
      <c r="F2171">
        <v>282.51001000000002</v>
      </c>
      <c r="G2171">
        <v>285.45001200000002</v>
      </c>
      <c r="H2171">
        <v>277.16000400000001</v>
      </c>
      <c r="I2171">
        <v>279.04998799999998</v>
      </c>
      <c r="J2171">
        <v>276.39999399999999</v>
      </c>
      <c r="K2171">
        <v>5729100</v>
      </c>
      <c r="L2171">
        <v>2.0009999999999999</v>
      </c>
      <c r="M2171">
        <v>5.60612287521266E-3</v>
      </c>
      <c r="N2171">
        <v>-9.1321079876118105E-3</v>
      </c>
      <c r="O2171">
        <v>2.3422137125766199E-2</v>
      </c>
      <c r="P2171">
        <v>-6.1667480869015398E-2</v>
      </c>
      <c r="Q2171">
        <v>9.3917734697598301E-2</v>
      </c>
      <c r="R2171">
        <v>3.6310773919917799E-2</v>
      </c>
      <c r="S2171">
        <v>2.3577796929069798E-2</v>
      </c>
      <c r="T2171">
        <v>1.8866443894237198E-2</v>
      </c>
      <c r="U2171">
        <v>2.3028669622972699E-2</v>
      </c>
      <c r="V2171">
        <v>323.20001200000002</v>
      </c>
      <c r="W2171">
        <v>197.46000699999999</v>
      </c>
      <c r="X2171">
        <v>-0.17095681663517601</v>
      </c>
      <c r="Y2171">
        <v>9.4276054361659405E-3</v>
      </c>
      <c r="Z2171">
        <v>1.26077895419064</v>
      </c>
      <c r="AA2171">
        <v>0.49307723356966598</v>
      </c>
      <c r="AB2171">
        <v>0.26841190657219999</v>
      </c>
      <c r="AC2171" t="s">
        <v>254</v>
      </c>
      <c r="AD2171" t="s">
        <v>329</v>
      </c>
      <c r="AE2171" t="s">
        <v>56</v>
      </c>
      <c r="AF2171" t="s">
        <v>59</v>
      </c>
      <c r="AG2171" t="s">
        <v>278</v>
      </c>
      <c r="AH2171" s="45">
        <v>41767</v>
      </c>
      <c r="AI2171">
        <v>1730168</v>
      </c>
      <c r="AK2171" t="s">
        <v>279</v>
      </c>
      <c r="AL2171" t="s">
        <v>276</v>
      </c>
      <c r="AM2171" t="s">
        <v>245</v>
      </c>
    </row>
    <row r="2172" spans="1:39" x14ac:dyDescent="0.3">
      <c r="A2172" s="1">
        <v>43641</v>
      </c>
      <c r="B2172" t="s">
        <v>19</v>
      </c>
      <c r="C2172" t="s">
        <v>239</v>
      </c>
      <c r="D2172">
        <v>900</v>
      </c>
      <c r="E2172">
        <v>9</v>
      </c>
      <c r="F2172">
        <v>279.16000400000001</v>
      </c>
      <c r="G2172">
        <v>282.88000499999998</v>
      </c>
      <c r="H2172">
        <v>276.01998900000001</v>
      </c>
      <c r="I2172">
        <v>276.51001000000002</v>
      </c>
      <c r="J2172">
        <v>276.51001000000002</v>
      </c>
      <c r="K2172">
        <v>2443600</v>
      </c>
      <c r="L2172">
        <v>1.994</v>
      </c>
      <c r="M2172">
        <v>-9.6813910294199605E-3</v>
      </c>
      <c r="N2172">
        <v>3.9879963238936399E-3</v>
      </c>
      <c r="O2172">
        <v>7.0761174496393506E-2</v>
      </c>
      <c r="P2172">
        <v>-6.2044256621270798E-2</v>
      </c>
      <c r="Q2172">
        <v>9.9078943007068002E-2</v>
      </c>
      <c r="R2172">
        <v>1.1806375779464799E-2</v>
      </c>
      <c r="S2172">
        <v>2.2041924067142799E-2</v>
      </c>
      <c r="T2172">
        <v>1.8887860782931799E-2</v>
      </c>
      <c r="U2172">
        <v>2.30704842670395E-2</v>
      </c>
      <c r="V2172">
        <v>323.20001200000002</v>
      </c>
      <c r="W2172">
        <v>197.46000699999999</v>
      </c>
      <c r="X2172">
        <v>-0.17095681663517601</v>
      </c>
      <c r="Y2172">
        <v>-9.5417756928269908E-3</v>
      </c>
      <c r="Z2172">
        <v>1.2593107389690299</v>
      </c>
      <c r="AA2172">
        <v>0.52776429327594598</v>
      </c>
      <c r="AB2172">
        <v>0.48886685969661497</v>
      </c>
      <c r="AC2172" t="s">
        <v>254</v>
      </c>
      <c r="AD2172" t="s">
        <v>329</v>
      </c>
      <c r="AE2172" t="s">
        <v>56</v>
      </c>
      <c r="AF2172" t="s">
        <v>59</v>
      </c>
      <c r="AG2172" t="s">
        <v>278</v>
      </c>
      <c r="AH2172" s="45">
        <v>41767</v>
      </c>
      <c r="AI2172">
        <v>1730168</v>
      </c>
      <c r="AK2172" t="s">
        <v>279</v>
      </c>
      <c r="AL2172" t="s">
        <v>276</v>
      </c>
      <c r="AM2172" t="s">
        <v>245</v>
      </c>
    </row>
    <row r="2173" spans="1:39" x14ac:dyDescent="0.3">
      <c r="A2173" s="1">
        <v>43642</v>
      </c>
      <c r="B2173" t="s">
        <v>19</v>
      </c>
      <c r="C2173" t="s">
        <v>246</v>
      </c>
      <c r="D2173">
        <v>900</v>
      </c>
      <c r="E2173">
        <v>9</v>
      </c>
      <c r="F2173">
        <v>278.57998700000002</v>
      </c>
      <c r="G2173">
        <v>284.02999899999998</v>
      </c>
      <c r="H2173">
        <v>278.10000600000001</v>
      </c>
      <c r="I2173">
        <v>281.44000199999999</v>
      </c>
      <c r="J2173">
        <v>281.44000199999999</v>
      </c>
      <c r="K2173">
        <v>2477400</v>
      </c>
      <c r="L2173">
        <v>2.0489999999999999</v>
      </c>
      <c r="M2173">
        <v>1.76722652568191E-2</v>
      </c>
      <c r="N2173">
        <v>2.3676340784926499E-2</v>
      </c>
      <c r="O2173">
        <v>0.104518148206362</v>
      </c>
      <c r="P2173">
        <v>-4.07969683403109E-2</v>
      </c>
      <c r="Q2173">
        <v>0.14522247488263601</v>
      </c>
      <c r="R2173">
        <v>1.37556662913555E-2</v>
      </c>
      <c r="S2173">
        <v>2.18080543058616E-2</v>
      </c>
      <c r="T2173">
        <v>1.90300237819288E-2</v>
      </c>
      <c r="U2173">
        <v>2.30235476556306E-2</v>
      </c>
      <c r="V2173">
        <v>323.20001200000002</v>
      </c>
      <c r="W2173">
        <v>197.46000699999999</v>
      </c>
      <c r="X2173">
        <v>-0.17095681663517601</v>
      </c>
      <c r="Y2173">
        <v>-1.2346958449604901E-3</v>
      </c>
      <c r="Z2173">
        <v>1.25139143635702</v>
      </c>
      <c r="AA2173">
        <v>0.83091324936664201</v>
      </c>
      <c r="AB2173">
        <v>0.57346075040869304</v>
      </c>
      <c r="AC2173" t="s">
        <v>254</v>
      </c>
      <c r="AD2173" t="s">
        <v>329</v>
      </c>
      <c r="AE2173" t="s">
        <v>56</v>
      </c>
      <c r="AF2173" t="s">
        <v>59</v>
      </c>
      <c r="AG2173" t="s">
        <v>278</v>
      </c>
      <c r="AH2173" s="45">
        <v>41767</v>
      </c>
      <c r="AI2173">
        <v>1730168</v>
      </c>
      <c r="AK2173" t="s">
        <v>279</v>
      </c>
      <c r="AL2173" t="s">
        <v>276</v>
      </c>
      <c r="AM2173" t="s">
        <v>245</v>
      </c>
    </row>
    <row r="2174" spans="1:39" x14ac:dyDescent="0.3">
      <c r="A2174" s="1">
        <v>43644</v>
      </c>
      <c r="B2174" t="s">
        <v>19</v>
      </c>
      <c r="C2174" t="s">
        <v>246</v>
      </c>
      <c r="D2174">
        <v>900</v>
      </c>
      <c r="E2174">
        <v>9</v>
      </c>
      <c r="F2174">
        <v>287.85998499999999</v>
      </c>
      <c r="G2174">
        <v>289.29998799999998</v>
      </c>
      <c r="H2174">
        <v>284.82000699999998</v>
      </c>
      <c r="I2174">
        <v>287.85998499999999</v>
      </c>
      <c r="J2174">
        <v>287.85998499999999</v>
      </c>
      <c r="K2174">
        <v>4926500</v>
      </c>
      <c r="L2174">
        <v>2</v>
      </c>
      <c r="M2174">
        <v>7.4969198520643604E-3</v>
      </c>
      <c r="N2174">
        <v>4.9382625851845101E-2</v>
      </c>
      <c r="O2174">
        <v>0.13420951506002299</v>
      </c>
      <c r="P2174">
        <v>-3.4130272257788301E-2</v>
      </c>
      <c r="Q2174">
        <v>0.18903818751728299</v>
      </c>
      <c r="R2174">
        <v>1.1790706261201E-2</v>
      </c>
      <c r="S2174">
        <v>2.1727141785419901E-2</v>
      </c>
      <c r="T2174">
        <v>1.909449944302E-2</v>
      </c>
      <c r="U2174">
        <v>2.3014626703696799E-2</v>
      </c>
      <c r="V2174">
        <v>323.20001200000002</v>
      </c>
      <c r="W2174">
        <v>197.46000699999999</v>
      </c>
      <c r="X2174">
        <v>-0.17095681663517601</v>
      </c>
      <c r="Y2174">
        <v>5.7409418775350302E-3</v>
      </c>
      <c r="Z2174">
        <v>1.2506645503351199</v>
      </c>
      <c r="AA2174">
        <v>1.12212853124329</v>
      </c>
      <c r="AB2174">
        <v>0.80580261418016097</v>
      </c>
      <c r="AC2174" t="s">
        <v>254</v>
      </c>
      <c r="AD2174" t="s">
        <v>329</v>
      </c>
      <c r="AE2174" t="s">
        <v>56</v>
      </c>
      <c r="AF2174" t="s">
        <v>59</v>
      </c>
      <c r="AG2174" t="s">
        <v>278</v>
      </c>
      <c r="AH2174" s="45">
        <v>41767</v>
      </c>
      <c r="AI2174">
        <v>1730168</v>
      </c>
      <c r="AK2174" t="s">
        <v>279</v>
      </c>
      <c r="AL2174" t="s">
        <v>276</v>
      </c>
      <c r="AM2174" t="s">
        <v>245</v>
      </c>
    </row>
    <row r="2175" spans="1:39" x14ac:dyDescent="0.3">
      <c r="A2175" s="1">
        <v>43577</v>
      </c>
      <c r="B2175" t="s">
        <v>19</v>
      </c>
      <c r="C2175" t="s">
        <v>239</v>
      </c>
      <c r="D2175">
        <v>1300</v>
      </c>
      <c r="E2175">
        <v>10</v>
      </c>
      <c r="F2175">
        <v>317.32000699999998</v>
      </c>
      <c r="G2175">
        <v>317.89001500000001</v>
      </c>
      <c r="H2175">
        <v>314.20001200000002</v>
      </c>
      <c r="I2175">
        <v>315</v>
      </c>
      <c r="J2175">
        <v>312.00860599999999</v>
      </c>
      <c r="K2175">
        <v>1350400</v>
      </c>
      <c r="L2175">
        <v>2.59</v>
      </c>
      <c r="M2175">
        <v>-1.142646569617E-2</v>
      </c>
      <c r="N2175">
        <v>-6.4237355464258497E-3</v>
      </c>
      <c r="O2175">
        <v>7.9146290562694094E-2</v>
      </c>
      <c r="P2175">
        <v>0.197635197730852</v>
      </c>
      <c r="Q2175">
        <v>0.29358134297821598</v>
      </c>
      <c r="R2175">
        <v>7.8440619954935897E-3</v>
      </c>
      <c r="S2175">
        <v>1.0429700970767401E-2</v>
      </c>
      <c r="T2175">
        <v>1.5681449319652398E-2</v>
      </c>
      <c r="U2175">
        <v>2.1921165780514899E-2</v>
      </c>
      <c r="V2175">
        <v>322.45001200000002</v>
      </c>
      <c r="W2175">
        <v>197.46000699999999</v>
      </c>
      <c r="X2175">
        <v>-0.14747330392029701</v>
      </c>
      <c r="Y2175">
        <v>1.0115060212163699E-3</v>
      </c>
      <c r="Z2175">
        <v>1.20032833251388</v>
      </c>
      <c r="AA2175">
        <v>2.0963522136755501</v>
      </c>
      <c r="AB2175">
        <v>2.0241652948609699</v>
      </c>
      <c r="AC2175" t="s">
        <v>255</v>
      </c>
      <c r="AD2175" t="s">
        <v>329</v>
      </c>
      <c r="AE2175" t="s">
        <v>56</v>
      </c>
      <c r="AF2175" t="s">
        <v>59</v>
      </c>
      <c r="AG2175" t="s">
        <v>278</v>
      </c>
      <c r="AH2175" s="45">
        <v>41767</v>
      </c>
      <c r="AI2175">
        <v>1730168</v>
      </c>
      <c r="AK2175" t="s">
        <v>279</v>
      </c>
      <c r="AL2175" t="s">
        <v>276</v>
      </c>
      <c r="AM2175" t="s">
        <v>245</v>
      </c>
    </row>
    <row r="2176" spans="1:39" x14ac:dyDescent="0.3">
      <c r="A2176" s="1">
        <v>43599</v>
      </c>
      <c r="B2176" t="s">
        <v>19</v>
      </c>
      <c r="C2176" t="s">
        <v>239</v>
      </c>
      <c r="D2176">
        <v>900</v>
      </c>
      <c r="E2176">
        <v>10</v>
      </c>
      <c r="F2176">
        <v>295.69000199999999</v>
      </c>
      <c r="G2176">
        <v>304.60000600000001</v>
      </c>
      <c r="H2176">
        <v>295.48001099999999</v>
      </c>
      <c r="I2176">
        <v>302</v>
      </c>
      <c r="J2176">
        <v>299.13204999999999</v>
      </c>
      <c r="K2176">
        <v>3427700</v>
      </c>
      <c r="L2176">
        <v>2.419</v>
      </c>
      <c r="M2176">
        <v>2.8958241269557101E-2</v>
      </c>
      <c r="N2176">
        <v>-1.7364951163441399E-2</v>
      </c>
      <c r="O2176">
        <v>-2.4240238371926001E-2</v>
      </c>
      <c r="P2176">
        <v>8.6711379982293404E-2</v>
      </c>
      <c r="Q2176">
        <v>0.24929684234823099</v>
      </c>
      <c r="R2176">
        <v>2.3459977512595501E-2</v>
      </c>
      <c r="S2176">
        <v>1.3851098198993699E-2</v>
      </c>
      <c r="T2176">
        <v>1.5772101559767601E-2</v>
      </c>
      <c r="U2176">
        <v>2.18838645976762E-2</v>
      </c>
      <c r="V2176">
        <v>323.20001200000002</v>
      </c>
      <c r="W2176">
        <v>197.46000699999999</v>
      </c>
      <c r="X2176">
        <v>-0.14747330392029701</v>
      </c>
      <c r="Y2176">
        <v>7.98398755130913E-3</v>
      </c>
      <c r="Z2176">
        <v>1.18531746149294</v>
      </c>
      <c r="AA2176">
        <v>1.5261802752781</v>
      </c>
      <c r="AB2176">
        <v>1.6208716805210499</v>
      </c>
      <c r="AC2176" t="s">
        <v>255</v>
      </c>
      <c r="AD2176" t="s">
        <v>329</v>
      </c>
      <c r="AE2176" t="s">
        <v>56</v>
      </c>
      <c r="AF2176" t="s">
        <v>59</v>
      </c>
      <c r="AG2176" t="s">
        <v>278</v>
      </c>
      <c r="AH2176" s="45">
        <v>41767</v>
      </c>
      <c r="AI2176">
        <v>1730168</v>
      </c>
      <c r="AK2176" t="s">
        <v>279</v>
      </c>
      <c r="AL2176" t="s">
        <v>276</v>
      </c>
      <c r="AM2176" t="s">
        <v>245</v>
      </c>
    </row>
    <row r="2177" spans="1:39" x14ac:dyDescent="0.3">
      <c r="A2177" s="1">
        <v>43601</v>
      </c>
      <c r="B2177" t="s">
        <v>19</v>
      </c>
      <c r="C2177" t="s">
        <v>246</v>
      </c>
      <c r="D2177">
        <v>1300</v>
      </c>
      <c r="E2177">
        <v>10</v>
      </c>
      <c r="F2177">
        <v>299.75</v>
      </c>
      <c r="G2177">
        <v>303.10000600000001</v>
      </c>
      <c r="H2177">
        <v>294.70001200000002</v>
      </c>
      <c r="I2177">
        <v>297.290009</v>
      </c>
      <c r="J2177">
        <v>294.46679699999999</v>
      </c>
      <c r="K2177">
        <v>3423300</v>
      </c>
      <c r="L2177">
        <v>2.4049999999999998</v>
      </c>
      <c r="M2177">
        <v>-2.3535943186427599E-2</v>
      </c>
      <c r="N2177">
        <v>-2.2516887389014001E-2</v>
      </c>
      <c r="O2177">
        <v>-6.2299060752803802E-2</v>
      </c>
      <c r="P2177">
        <v>6.3468789925279795E-2</v>
      </c>
      <c r="Q2177">
        <v>0.241001320943874</v>
      </c>
      <c r="R2177">
        <v>2.5531484369257999E-2</v>
      </c>
      <c r="S2177">
        <v>1.3624882340511801E-2</v>
      </c>
      <c r="T2177">
        <v>1.60873241026636E-2</v>
      </c>
      <c r="U2177">
        <v>2.1922807725631099E-2</v>
      </c>
      <c r="V2177">
        <v>323.20001200000002</v>
      </c>
      <c r="W2177">
        <v>197.46000699999999</v>
      </c>
      <c r="X2177">
        <v>-0.14747330392029701</v>
      </c>
      <c r="Y2177">
        <v>8.8559569696340101E-3</v>
      </c>
      <c r="Z2177">
        <v>1.1703331980231599</v>
      </c>
      <c r="AA2177">
        <v>1.45882082228123</v>
      </c>
      <c r="AB2177">
        <v>1.51702806117278</v>
      </c>
      <c r="AC2177" t="s">
        <v>255</v>
      </c>
      <c r="AD2177" t="s">
        <v>329</v>
      </c>
      <c r="AE2177" t="s">
        <v>56</v>
      </c>
      <c r="AF2177" t="s">
        <v>59</v>
      </c>
      <c r="AG2177" t="s">
        <v>278</v>
      </c>
      <c r="AH2177" s="45">
        <v>41767</v>
      </c>
      <c r="AI2177">
        <v>1730168</v>
      </c>
      <c r="AK2177" t="s">
        <v>279</v>
      </c>
      <c r="AL2177" t="s">
        <v>276</v>
      </c>
      <c r="AM2177" t="s">
        <v>245</v>
      </c>
    </row>
    <row r="2178" spans="1:39" x14ac:dyDescent="0.3">
      <c r="A2178" s="1">
        <v>43602</v>
      </c>
      <c r="B2178" t="s">
        <v>19</v>
      </c>
      <c r="C2178" t="s">
        <v>246</v>
      </c>
      <c r="D2178">
        <v>1300</v>
      </c>
      <c r="E2178">
        <v>10</v>
      </c>
      <c r="F2178">
        <v>292.77999899999998</v>
      </c>
      <c r="G2178">
        <v>293.57000699999998</v>
      </c>
      <c r="H2178">
        <v>288.41000400000001</v>
      </c>
      <c r="I2178">
        <v>289.89001500000001</v>
      </c>
      <c r="J2178">
        <v>287.13708500000001</v>
      </c>
      <c r="K2178">
        <v>3909400</v>
      </c>
      <c r="L2178">
        <v>2.3929999999999998</v>
      </c>
      <c r="M2178">
        <v>-2.5206503296612899E-2</v>
      </c>
      <c r="N2178">
        <v>-4.7394422072478903E-2</v>
      </c>
      <c r="O2178">
        <v>-9.41208689068294E-2</v>
      </c>
      <c r="P2178">
        <v>3.6736017056922698E-2</v>
      </c>
      <c r="Q2178">
        <v>0.220233914542589</v>
      </c>
      <c r="R2178">
        <v>2.69018687050986E-2</v>
      </c>
      <c r="S2178">
        <v>1.4249040720431301E-2</v>
      </c>
      <c r="T2178">
        <v>1.64224875275569E-2</v>
      </c>
      <c r="U2178">
        <v>2.1982123932942601E-2</v>
      </c>
      <c r="V2178">
        <v>323.20001200000002</v>
      </c>
      <c r="W2178">
        <v>197.46000699999999</v>
      </c>
      <c r="X2178">
        <v>-0.14747330392029701</v>
      </c>
      <c r="Y2178">
        <v>-5.8544371529206298E-3</v>
      </c>
      <c r="Z2178">
        <v>1.1770184791148599</v>
      </c>
      <c r="AA2178">
        <v>1.3159269958109701</v>
      </c>
      <c r="AB2178">
        <v>1.4341179425922499</v>
      </c>
      <c r="AC2178" t="s">
        <v>255</v>
      </c>
      <c r="AD2178" t="s">
        <v>329</v>
      </c>
      <c r="AE2178" t="s">
        <v>56</v>
      </c>
      <c r="AF2178" t="s">
        <v>59</v>
      </c>
      <c r="AG2178" t="s">
        <v>278</v>
      </c>
      <c r="AH2178" s="45">
        <v>41767</v>
      </c>
      <c r="AI2178">
        <v>1730168</v>
      </c>
      <c r="AK2178" t="s">
        <v>279</v>
      </c>
      <c r="AL2178" t="s">
        <v>276</v>
      </c>
      <c r="AM2178" t="s">
        <v>245</v>
      </c>
    </row>
    <row r="2179" spans="1:39" x14ac:dyDescent="0.3">
      <c r="A2179" s="1">
        <v>43613</v>
      </c>
      <c r="B2179" t="s">
        <v>19</v>
      </c>
      <c r="C2179" t="s">
        <v>239</v>
      </c>
      <c r="D2179">
        <v>800</v>
      </c>
      <c r="E2179">
        <v>10</v>
      </c>
      <c r="F2179">
        <v>256.57000699999998</v>
      </c>
      <c r="G2179">
        <v>257.73001099999999</v>
      </c>
      <c r="H2179">
        <v>250.08999599999899</v>
      </c>
      <c r="I2179">
        <v>254.479996</v>
      </c>
      <c r="J2179">
        <v>252.06332399999999</v>
      </c>
      <c r="K2179">
        <v>6196500</v>
      </c>
      <c r="L2179">
        <v>2.2679999999999998</v>
      </c>
      <c r="M2179">
        <v>-5.7207982304538496E-3</v>
      </c>
      <c r="N2179">
        <v>-6.8746591401336099E-2</v>
      </c>
      <c r="O2179">
        <v>-0.20320385668448199</v>
      </c>
      <c r="P2179">
        <v>-6.8655824770666493E-2</v>
      </c>
      <c r="Q2179">
        <v>7.7476022913664594E-2</v>
      </c>
      <c r="R2179">
        <v>1.6883445751010299E-2</v>
      </c>
      <c r="S2179">
        <v>1.99629089003324E-2</v>
      </c>
      <c r="T2179">
        <v>1.8812511591268601E-2</v>
      </c>
      <c r="U2179">
        <v>2.24672332203423E-2</v>
      </c>
      <c r="V2179">
        <v>323.20001200000002</v>
      </c>
      <c r="W2179">
        <v>197.46000699999999</v>
      </c>
      <c r="X2179">
        <v>-0.156166942918366</v>
      </c>
      <c r="Y2179">
        <v>-8.4109499934704197E-3</v>
      </c>
      <c r="Z2179">
        <v>1.2021872170738499</v>
      </c>
      <c r="AA2179">
        <v>0.36523203744488603</v>
      </c>
      <c r="AB2179">
        <v>0.688736388642057</v>
      </c>
      <c r="AC2179" t="s">
        <v>255</v>
      </c>
      <c r="AD2179" t="s">
        <v>329</v>
      </c>
      <c r="AE2179" t="s">
        <v>56</v>
      </c>
      <c r="AF2179" t="s">
        <v>59</v>
      </c>
      <c r="AG2179" t="s">
        <v>278</v>
      </c>
      <c r="AH2179" s="45">
        <v>41767</v>
      </c>
      <c r="AI2179">
        <v>1730168</v>
      </c>
      <c r="AK2179" t="s">
        <v>279</v>
      </c>
      <c r="AL2179" t="s">
        <v>276</v>
      </c>
      <c r="AM2179" t="s">
        <v>245</v>
      </c>
    </row>
    <row r="2180" spans="1:39" x14ac:dyDescent="0.3">
      <c r="A2180" s="1">
        <v>43623</v>
      </c>
      <c r="B2180" t="s">
        <v>19</v>
      </c>
      <c r="C2180" t="s">
        <v>239</v>
      </c>
      <c r="D2180">
        <v>600</v>
      </c>
      <c r="E2180">
        <v>10</v>
      </c>
      <c r="F2180">
        <v>274.77999899999998</v>
      </c>
      <c r="G2180">
        <v>277.86999500000002</v>
      </c>
      <c r="H2180">
        <v>273.27999899999998</v>
      </c>
      <c r="I2180">
        <v>274.86999500000002</v>
      </c>
      <c r="J2180">
        <v>272.259705</v>
      </c>
      <c r="K2180">
        <v>2596300</v>
      </c>
      <c r="L2180">
        <v>2.0840000000000001</v>
      </c>
      <c r="M2180">
        <v>7.5959704532418803E-3</v>
      </c>
      <c r="N2180">
        <v>8.8298776048424996E-2</v>
      </c>
      <c r="O2180">
        <v>-0.111493657295767</v>
      </c>
      <c r="P2180">
        <v>4.85228177056213E-2</v>
      </c>
      <c r="Q2180">
        <v>7.56628934855266E-2</v>
      </c>
      <c r="R2180">
        <v>1.9715879049610099E-2</v>
      </c>
      <c r="S2180">
        <v>2.4314365420187199E-2</v>
      </c>
      <c r="T2180">
        <v>1.9705672680605101E-2</v>
      </c>
      <c r="U2180">
        <v>2.2658369111862899E-2</v>
      </c>
      <c r="V2180">
        <v>323.20001200000002</v>
      </c>
      <c r="W2180">
        <v>197.46000699999999</v>
      </c>
      <c r="X2180">
        <v>-0.156166942918366</v>
      </c>
      <c r="Y2180">
        <v>1.0442979367750601E-2</v>
      </c>
      <c r="Z2180">
        <v>1.24062709802308</v>
      </c>
      <c r="AA2180">
        <v>0.36540852761741299</v>
      </c>
      <c r="AB2180">
        <v>0.29800413053404701</v>
      </c>
      <c r="AC2180" t="s">
        <v>255</v>
      </c>
      <c r="AD2180" t="s">
        <v>329</v>
      </c>
      <c r="AE2180" t="s">
        <v>56</v>
      </c>
      <c r="AF2180" t="s">
        <v>59</v>
      </c>
      <c r="AG2180" t="s">
        <v>278</v>
      </c>
      <c r="AH2180" s="45">
        <v>41767</v>
      </c>
      <c r="AI2180">
        <v>1730168</v>
      </c>
      <c r="AK2180" t="s">
        <v>279</v>
      </c>
      <c r="AL2180" t="s">
        <v>276</v>
      </c>
      <c r="AM2180" t="s">
        <v>245</v>
      </c>
    </row>
    <row r="2181" spans="1:39" x14ac:dyDescent="0.3">
      <c r="A2181" s="1">
        <v>43626</v>
      </c>
      <c r="B2181" t="s">
        <v>19</v>
      </c>
      <c r="C2181" t="s">
        <v>246</v>
      </c>
      <c r="D2181">
        <v>800</v>
      </c>
      <c r="E2181">
        <v>10</v>
      </c>
      <c r="F2181">
        <v>276.73001099999999</v>
      </c>
      <c r="G2181">
        <v>284.76998900000001</v>
      </c>
      <c r="H2181">
        <v>276.720000999999</v>
      </c>
      <c r="I2181">
        <v>280.209991</v>
      </c>
      <c r="J2181">
        <v>277.54898100000003</v>
      </c>
      <c r="K2181">
        <v>2328000</v>
      </c>
      <c r="L2181">
        <v>2.1429999999999998</v>
      </c>
      <c r="M2181">
        <v>1.9241017158236898E-2</v>
      </c>
      <c r="N2181">
        <v>0.101438651173357</v>
      </c>
      <c r="O2181">
        <v>-7.9479881896214202E-2</v>
      </c>
      <c r="P2181">
        <v>4.9498000542659397E-2</v>
      </c>
      <c r="Q2181">
        <v>9.0511661404827901E-2</v>
      </c>
      <c r="R2181">
        <v>1.8636195520575001E-2</v>
      </c>
      <c r="S2181">
        <v>2.47847191229007E-2</v>
      </c>
      <c r="T2181">
        <v>1.9720015206353199E-2</v>
      </c>
      <c r="U2181">
        <v>2.2688340342731001E-2</v>
      </c>
      <c r="V2181">
        <v>323.20001200000002</v>
      </c>
      <c r="W2181">
        <v>197.46000699999999</v>
      </c>
      <c r="X2181">
        <v>-0.156166942918366</v>
      </c>
      <c r="Y2181">
        <v>4.6492198743191201E-3</v>
      </c>
      <c r="Z2181">
        <v>1.2433633390602099</v>
      </c>
      <c r="AA2181">
        <v>0.46033551124555</v>
      </c>
      <c r="AB2181">
        <v>0.367303572596684</v>
      </c>
      <c r="AC2181" t="s">
        <v>255</v>
      </c>
      <c r="AD2181" t="s">
        <v>329</v>
      </c>
      <c r="AE2181" t="s">
        <v>56</v>
      </c>
      <c r="AF2181" t="s">
        <v>59</v>
      </c>
      <c r="AG2181" t="s">
        <v>278</v>
      </c>
      <c r="AH2181" s="45">
        <v>41767</v>
      </c>
      <c r="AI2181">
        <v>1730168</v>
      </c>
      <c r="AK2181" t="s">
        <v>279</v>
      </c>
      <c r="AL2181" t="s">
        <v>276</v>
      </c>
      <c r="AM2181" t="s">
        <v>245</v>
      </c>
    </row>
    <row r="2182" spans="1:39" x14ac:dyDescent="0.3">
      <c r="A2182" s="1">
        <v>43634</v>
      </c>
      <c r="B2182" t="s">
        <v>19</v>
      </c>
      <c r="C2182" t="s">
        <v>246</v>
      </c>
      <c r="D2182">
        <v>1500</v>
      </c>
      <c r="E2182">
        <v>10</v>
      </c>
      <c r="F2182">
        <v>268.14999399999999</v>
      </c>
      <c r="G2182">
        <v>283.01998900000001</v>
      </c>
      <c r="H2182">
        <v>266.459991</v>
      </c>
      <c r="I2182">
        <v>278.04998799999998</v>
      </c>
      <c r="J2182">
        <v>275.40948500000002</v>
      </c>
      <c r="K2182">
        <v>5492000</v>
      </c>
      <c r="L2182">
        <v>2.06</v>
      </c>
      <c r="M2182">
        <v>4.4417392522440299E-2</v>
      </c>
      <c r="N2182">
        <v>-1.9340671066693099E-2</v>
      </c>
      <c r="O2182">
        <v>-6.69072265874779E-2</v>
      </c>
      <c r="P2182">
        <v>-6.4785812060667497E-2</v>
      </c>
      <c r="Q2182">
        <v>6.2021343687828301E-2</v>
      </c>
      <c r="R2182">
        <v>3.67507260880411E-2</v>
      </c>
      <c r="S2182">
        <v>2.7500459094161801E-2</v>
      </c>
      <c r="T2182">
        <v>1.9167863299159101E-2</v>
      </c>
      <c r="U2182">
        <v>2.3071089065238699E-2</v>
      </c>
      <c r="V2182">
        <v>323.20001200000002</v>
      </c>
      <c r="W2182">
        <v>197.46000699999999</v>
      </c>
      <c r="X2182">
        <v>-0.17095681663517601</v>
      </c>
      <c r="Y2182">
        <v>9.6704895497130797E-3</v>
      </c>
      <c r="Z2182">
        <v>1.2661085434484001</v>
      </c>
      <c r="AA2182">
        <v>0.27620572920598802</v>
      </c>
      <c r="AB2182">
        <v>0.31335646060292399</v>
      </c>
      <c r="AC2182" t="s">
        <v>255</v>
      </c>
      <c r="AD2182" t="s">
        <v>329</v>
      </c>
      <c r="AE2182" t="s">
        <v>56</v>
      </c>
      <c r="AF2182" t="s">
        <v>59</v>
      </c>
      <c r="AG2182" t="s">
        <v>278</v>
      </c>
      <c r="AH2182" s="45">
        <v>41767</v>
      </c>
      <c r="AI2182">
        <v>1730168</v>
      </c>
      <c r="AK2182" t="s">
        <v>279</v>
      </c>
      <c r="AL2182" t="s">
        <v>276</v>
      </c>
      <c r="AM2182" t="s">
        <v>245</v>
      </c>
    </row>
    <row r="2183" spans="1:39" x14ac:dyDescent="0.3">
      <c r="A2183" s="1">
        <v>43556</v>
      </c>
      <c r="B2183" t="s">
        <v>19</v>
      </c>
      <c r="C2183" t="s">
        <v>246</v>
      </c>
      <c r="D2183">
        <v>400</v>
      </c>
      <c r="E2183">
        <v>11</v>
      </c>
      <c r="F2183">
        <v>303.10998499999999</v>
      </c>
      <c r="G2183">
        <v>306.75</v>
      </c>
      <c r="H2183">
        <v>299.75</v>
      </c>
      <c r="I2183">
        <v>305.790009</v>
      </c>
      <c r="J2183">
        <v>302.886078</v>
      </c>
      <c r="K2183">
        <v>2704000</v>
      </c>
      <c r="L2183">
        <v>2.4969999999999999</v>
      </c>
      <c r="M2183">
        <v>1.6752283629425699E-2</v>
      </c>
      <c r="N2183">
        <v>4.5597052244867202E-2</v>
      </c>
      <c r="O2183">
        <v>0.11371246518722899</v>
      </c>
      <c r="P2183">
        <v>0.19607300498300501</v>
      </c>
      <c r="Q2183">
        <v>0.29404489244862198</v>
      </c>
      <c r="R2183">
        <v>8.5054086019001208E-3</v>
      </c>
      <c r="S2183">
        <v>2.1219159273822601E-2</v>
      </c>
      <c r="T2183">
        <v>2.0762602802336699E-2</v>
      </c>
      <c r="U2183">
        <v>2.2418974402484498E-2</v>
      </c>
      <c r="V2183">
        <v>306.75</v>
      </c>
      <c r="W2183">
        <v>197.46000699999999</v>
      </c>
      <c r="X2183">
        <v>-0.14747330392029701</v>
      </c>
      <c r="Y2183">
        <v>1.1502195497633099E-2</v>
      </c>
      <c r="Z2183">
        <v>1.20861776360856</v>
      </c>
      <c r="AA2183">
        <v>2.3802381555658001</v>
      </c>
      <c r="AB2183">
        <v>2.0343057739789301</v>
      </c>
      <c r="AC2183" t="s">
        <v>256</v>
      </c>
      <c r="AD2183" t="s">
        <v>329</v>
      </c>
      <c r="AE2183" t="s">
        <v>56</v>
      </c>
      <c r="AF2183" t="s">
        <v>59</v>
      </c>
      <c r="AG2183" t="s">
        <v>278</v>
      </c>
      <c r="AH2183" s="45">
        <v>41767</v>
      </c>
      <c r="AI2183">
        <v>1730168</v>
      </c>
      <c r="AK2183" t="s">
        <v>279</v>
      </c>
      <c r="AL2183" t="s">
        <v>276</v>
      </c>
      <c r="AM2183" t="s">
        <v>245</v>
      </c>
    </row>
    <row r="2184" spans="1:39" x14ac:dyDescent="0.3">
      <c r="A2184" s="1">
        <v>43580</v>
      </c>
      <c r="B2184" t="s">
        <v>19</v>
      </c>
      <c r="C2184" t="s">
        <v>239</v>
      </c>
      <c r="D2184">
        <v>1200</v>
      </c>
      <c r="E2184">
        <v>11</v>
      </c>
      <c r="F2184">
        <v>312.95001200000002</v>
      </c>
      <c r="G2184">
        <v>312.95001200000002</v>
      </c>
      <c r="H2184">
        <v>306.57000699999998</v>
      </c>
      <c r="I2184">
        <v>311.82000699999998</v>
      </c>
      <c r="J2184">
        <v>308.85879499999999</v>
      </c>
      <c r="K2184">
        <v>2673200</v>
      </c>
      <c r="L2184">
        <v>2.5339999999999998</v>
      </c>
      <c r="M2184">
        <v>-8.0172310365259902E-3</v>
      </c>
      <c r="N2184">
        <v>-2.7549789107703001E-2</v>
      </c>
      <c r="O2184">
        <v>6.5124495975018196E-2</v>
      </c>
      <c r="P2184">
        <v>0.17707610837549601</v>
      </c>
      <c r="Q2184">
        <v>0.34486525081807801</v>
      </c>
      <c r="R2184">
        <v>5.00453268993333E-3</v>
      </c>
      <c r="S2184">
        <v>9.4503574777152297E-3</v>
      </c>
      <c r="T2184">
        <v>1.5457855569017E-2</v>
      </c>
      <c r="U2184">
        <v>2.1799070674827802E-2</v>
      </c>
      <c r="V2184">
        <v>322.45001200000002</v>
      </c>
      <c r="W2184">
        <v>197.46000699999999</v>
      </c>
      <c r="X2184">
        <v>-0.14747330392029701</v>
      </c>
      <c r="Y2184">
        <v>-3.6904169755480902E-4</v>
      </c>
      <c r="Z2184">
        <v>1.1871935788259</v>
      </c>
      <c r="AA2184">
        <v>2.42036624457843</v>
      </c>
      <c r="AB2184">
        <v>2.22550550783488</v>
      </c>
      <c r="AC2184" t="s">
        <v>256</v>
      </c>
      <c r="AD2184" t="s">
        <v>329</v>
      </c>
      <c r="AE2184" t="s">
        <v>56</v>
      </c>
      <c r="AF2184" t="s">
        <v>59</v>
      </c>
      <c r="AG2184" t="s">
        <v>278</v>
      </c>
      <c r="AH2184" s="45">
        <v>41767</v>
      </c>
      <c r="AI2184">
        <v>1730168</v>
      </c>
      <c r="AK2184" t="s">
        <v>279</v>
      </c>
      <c r="AL2184" t="s">
        <v>276</v>
      </c>
      <c r="AM2184" t="s">
        <v>245</v>
      </c>
    </row>
    <row r="2185" spans="1:39" x14ac:dyDescent="0.3">
      <c r="A2185" s="1">
        <v>43588</v>
      </c>
      <c r="B2185" t="s">
        <v>19</v>
      </c>
      <c r="C2185" t="s">
        <v>239</v>
      </c>
      <c r="D2185">
        <v>800</v>
      </c>
      <c r="E2185">
        <v>11</v>
      </c>
      <c r="F2185">
        <v>314.95001200000002</v>
      </c>
      <c r="G2185">
        <v>316.64999399999999</v>
      </c>
      <c r="H2185">
        <v>310.69000199999999</v>
      </c>
      <c r="I2185">
        <v>315.709991</v>
      </c>
      <c r="J2185">
        <v>312.711852999999</v>
      </c>
      <c r="K2185">
        <v>1921400</v>
      </c>
      <c r="L2185">
        <v>2.5310000000000001</v>
      </c>
      <c r="M2185">
        <v>-3.4843263634349599E-4</v>
      </c>
      <c r="N2185">
        <v>1.6930052001562099E-2</v>
      </c>
      <c r="O2185">
        <v>4.0926332166682303E-2</v>
      </c>
      <c r="P2185">
        <v>0.17718032071752801</v>
      </c>
      <c r="Q2185">
        <v>0.35573188712716503</v>
      </c>
      <c r="R2185">
        <v>1.02277270666409E-2</v>
      </c>
      <c r="S2185">
        <v>9.0032520202213608E-3</v>
      </c>
      <c r="T2185">
        <v>1.53515901116523E-2</v>
      </c>
      <c r="U2185">
        <v>2.1802455240220502E-2</v>
      </c>
      <c r="V2185">
        <v>323.20001200000002</v>
      </c>
      <c r="W2185">
        <v>197.46000699999999</v>
      </c>
      <c r="X2185">
        <v>-0.14747330392029701</v>
      </c>
      <c r="Y2185">
        <v>9.5921274614703799E-3</v>
      </c>
      <c r="Z2185">
        <v>1.1787723966767201</v>
      </c>
      <c r="AA2185">
        <v>2.34028637764616</v>
      </c>
      <c r="AB2185">
        <v>2.3557935839911801</v>
      </c>
      <c r="AC2185" t="s">
        <v>256</v>
      </c>
      <c r="AD2185" t="s">
        <v>329</v>
      </c>
      <c r="AE2185" t="s">
        <v>56</v>
      </c>
      <c r="AF2185" t="s">
        <v>59</v>
      </c>
      <c r="AG2185" t="s">
        <v>278</v>
      </c>
      <c r="AH2185" s="45">
        <v>41767</v>
      </c>
      <c r="AI2185">
        <v>1730168</v>
      </c>
      <c r="AK2185" t="s">
        <v>279</v>
      </c>
      <c r="AL2185" t="s">
        <v>276</v>
      </c>
      <c r="AM2185" t="s">
        <v>245</v>
      </c>
    </row>
    <row r="2186" spans="1:39" x14ac:dyDescent="0.3">
      <c r="A2186" s="1">
        <v>43600</v>
      </c>
      <c r="B2186" t="s">
        <v>19</v>
      </c>
      <c r="C2186" t="s">
        <v>246</v>
      </c>
      <c r="D2186">
        <v>1400</v>
      </c>
      <c r="E2186">
        <v>11</v>
      </c>
      <c r="F2186">
        <v>300.26998900000001</v>
      </c>
      <c r="G2186">
        <v>307.76998900000001</v>
      </c>
      <c r="H2186">
        <v>298.60998499999999</v>
      </c>
      <c r="I2186">
        <v>304.36999500000002</v>
      </c>
      <c r="J2186">
        <v>301.47955299999899</v>
      </c>
      <c r="K2186">
        <v>1816600</v>
      </c>
      <c r="L2186">
        <v>2.379</v>
      </c>
      <c r="M2186">
        <v>7.81708159578769E-3</v>
      </c>
      <c r="N2186">
        <v>3.22488867366279E-3</v>
      </c>
      <c r="O2186">
        <v>-4.07523100200771E-2</v>
      </c>
      <c r="P2186">
        <v>8.7644423194099902E-2</v>
      </c>
      <c r="Q2186">
        <v>0.25145979956953501</v>
      </c>
      <c r="R2186">
        <v>2.3225384364635799E-2</v>
      </c>
      <c r="S2186">
        <v>1.2816154874947101E-2</v>
      </c>
      <c r="T2186">
        <v>1.5777793789779702E-2</v>
      </c>
      <c r="U2186">
        <v>2.1886125562648601E-2</v>
      </c>
      <c r="V2186">
        <v>323.20001200000002</v>
      </c>
      <c r="W2186">
        <v>197.46000699999999</v>
      </c>
      <c r="X2186">
        <v>-0.14747330392029701</v>
      </c>
      <c r="Y2186">
        <v>5.8219943882337104E-3</v>
      </c>
      <c r="Z2186">
        <v>1.18522585535326</v>
      </c>
      <c r="AA2186">
        <v>1.53686770802742</v>
      </c>
      <c r="AB2186">
        <v>1.56913101238891</v>
      </c>
      <c r="AC2186" t="s">
        <v>256</v>
      </c>
      <c r="AD2186" t="s">
        <v>329</v>
      </c>
      <c r="AE2186" t="s">
        <v>56</v>
      </c>
      <c r="AF2186" t="s">
        <v>59</v>
      </c>
      <c r="AG2186" t="s">
        <v>278</v>
      </c>
      <c r="AH2186" s="45">
        <v>41767</v>
      </c>
      <c r="AI2186">
        <v>1730168</v>
      </c>
      <c r="AK2186" t="s">
        <v>279</v>
      </c>
      <c r="AL2186" t="s">
        <v>276</v>
      </c>
      <c r="AM2186" t="s">
        <v>245</v>
      </c>
    </row>
    <row r="2187" spans="1:39" x14ac:dyDescent="0.3">
      <c r="A2187" s="1">
        <v>43615</v>
      </c>
      <c r="B2187" t="s">
        <v>19</v>
      </c>
      <c r="C2187" t="s">
        <v>246</v>
      </c>
      <c r="D2187">
        <v>800</v>
      </c>
      <c r="E2187">
        <v>11</v>
      </c>
      <c r="F2187">
        <v>254.66000399999999</v>
      </c>
      <c r="G2187">
        <v>257.33999599999999</v>
      </c>
      <c r="H2187">
        <v>254.11999499999999</v>
      </c>
      <c r="I2187">
        <v>256.61999500000002</v>
      </c>
      <c r="J2187">
        <v>254.182999</v>
      </c>
      <c r="K2187">
        <v>1731000</v>
      </c>
      <c r="L2187">
        <v>2.2269999999999999</v>
      </c>
      <c r="M2187">
        <v>9.7897924437963992E-3</v>
      </c>
      <c r="N2187">
        <v>-4.7932566563350702E-2</v>
      </c>
      <c r="O2187">
        <v>-0.19771183213134999</v>
      </c>
      <c r="P2187">
        <v>-6.1589813316210898E-2</v>
      </c>
      <c r="Q2187">
        <v>6.0870062722272099E-2</v>
      </c>
      <c r="R2187">
        <v>1.67340649935417E-2</v>
      </c>
      <c r="S2187">
        <v>2.0108384986118201E-2</v>
      </c>
      <c r="T2187">
        <v>1.8703783449499901E-2</v>
      </c>
      <c r="U2187">
        <v>2.2414973086336599E-2</v>
      </c>
      <c r="V2187">
        <v>323.20001200000002</v>
      </c>
      <c r="W2187">
        <v>197.46000699999999</v>
      </c>
      <c r="X2187">
        <v>-0.156166942918366</v>
      </c>
      <c r="Y2187">
        <v>2.0962723552933101E-3</v>
      </c>
      <c r="Z2187">
        <v>1.21020960297974</v>
      </c>
      <c r="AA2187">
        <v>0.25727409464677597</v>
      </c>
      <c r="AB2187">
        <v>0.38695122021711098</v>
      </c>
      <c r="AC2187" t="s">
        <v>256</v>
      </c>
      <c r="AD2187" t="s">
        <v>329</v>
      </c>
      <c r="AE2187" t="s">
        <v>56</v>
      </c>
      <c r="AF2187" t="s">
        <v>59</v>
      </c>
      <c r="AG2187" t="s">
        <v>278</v>
      </c>
      <c r="AH2187" s="45">
        <v>41767</v>
      </c>
      <c r="AI2187">
        <v>1730168</v>
      </c>
      <c r="AK2187" t="s">
        <v>279</v>
      </c>
      <c r="AL2187" t="s">
        <v>276</v>
      </c>
      <c r="AM2187" t="s">
        <v>245</v>
      </c>
    </row>
    <row r="2188" spans="1:39" x14ac:dyDescent="0.3">
      <c r="A2188" s="1">
        <v>43627</v>
      </c>
      <c r="B2188" t="s">
        <v>19</v>
      </c>
      <c r="C2188" t="s">
        <v>246</v>
      </c>
      <c r="D2188">
        <v>700</v>
      </c>
      <c r="E2188">
        <v>11</v>
      </c>
      <c r="F2188">
        <v>290.48998999999998</v>
      </c>
      <c r="G2188">
        <v>291.75</v>
      </c>
      <c r="H2188">
        <v>279.41000400000001</v>
      </c>
      <c r="I2188">
        <v>283.48001099999999</v>
      </c>
      <c r="J2188">
        <v>280.78793300000001</v>
      </c>
      <c r="K2188">
        <v>3710500</v>
      </c>
      <c r="L2188">
        <v>2.14</v>
      </c>
      <c r="M2188">
        <v>1.16022718626648E-2</v>
      </c>
      <c r="N2188">
        <v>6.4773693508836494E-2</v>
      </c>
      <c r="O2188">
        <v>-7.0083442909798802E-2</v>
      </c>
      <c r="P2188">
        <v>5.8983978774759097E-2</v>
      </c>
      <c r="Q2188">
        <v>0.127792234224542</v>
      </c>
      <c r="R2188">
        <v>1.01606116485209E-2</v>
      </c>
      <c r="S2188">
        <v>2.4970034876545401E-2</v>
      </c>
      <c r="T2188">
        <v>1.97664989265126E-2</v>
      </c>
      <c r="U2188">
        <v>2.2639377923587899E-2</v>
      </c>
      <c r="V2188">
        <v>323.20001200000002</v>
      </c>
      <c r="W2188">
        <v>197.46000699999999</v>
      </c>
      <c r="X2188">
        <v>-0.156166942918366</v>
      </c>
      <c r="Y2188">
        <v>-3.4994119269314301E-4</v>
      </c>
      <c r="Z2188">
        <v>1.2468637867321199</v>
      </c>
      <c r="AA2188">
        <v>0.70842396113875705</v>
      </c>
      <c r="AB2188">
        <v>0.44475278980789501</v>
      </c>
      <c r="AC2188" t="s">
        <v>256</v>
      </c>
      <c r="AD2188" t="s">
        <v>329</v>
      </c>
      <c r="AE2188" t="s">
        <v>56</v>
      </c>
      <c r="AF2188" t="s">
        <v>59</v>
      </c>
      <c r="AG2188" t="s">
        <v>278</v>
      </c>
      <c r="AH2188" s="45">
        <v>41767</v>
      </c>
      <c r="AI2188">
        <v>1730168</v>
      </c>
      <c r="AK2188" t="s">
        <v>279</v>
      </c>
      <c r="AL2188" t="s">
        <v>276</v>
      </c>
      <c r="AM2188" t="s">
        <v>245</v>
      </c>
    </row>
    <row r="2189" spans="1:39" x14ac:dyDescent="0.3">
      <c r="A2189" s="1">
        <v>43637</v>
      </c>
      <c r="B2189" t="s">
        <v>19</v>
      </c>
      <c r="C2189" t="s">
        <v>239</v>
      </c>
      <c r="D2189">
        <v>900</v>
      </c>
      <c r="E2189">
        <v>11</v>
      </c>
      <c r="F2189">
        <v>276.60998499999999</v>
      </c>
      <c r="G2189">
        <v>281</v>
      </c>
      <c r="H2189">
        <v>273.959991</v>
      </c>
      <c r="I2189">
        <v>273.98998999999998</v>
      </c>
      <c r="J2189">
        <v>273.98998999999998</v>
      </c>
      <c r="K2189">
        <v>4539900</v>
      </c>
      <c r="L2189">
        <v>2.0680000000000001</v>
      </c>
      <c r="M2189">
        <v>-8.7574973118303492E-3</v>
      </c>
      <c r="N2189">
        <v>3.94004260844956E-2</v>
      </c>
      <c r="O2189">
        <v>4.66317165211579E-3</v>
      </c>
      <c r="P2189">
        <v>-5.6343906083459801E-2</v>
      </c>
      <c r="Q2189">
        <v>8.4126168243709706E-2</v>
      </c>
      <c r="R2189">
        <v>2.1063212231157799E-2</v>
      </c>
      <c r="S2189">
        <v>2.3578415119451499E-2</v>
      </c>
      <c r="T2189">
        <v>1.88186750902006E-2</v>
      </c>
      <c r="U2189">
        <v>2.3035808622918898E-2</v>
      </c>
      <c r="V2189">
        <v>323.20001200000002</v>
      </c>
      <c r="W2189">
        <v>197.46000699999999</v>
      </c>
      <c r="X2189">
        <v>-0.17095681663517601</v>
      </c>
      <c r="Y2189">
        <v>-1.26001638019446E-3</v>
      </c>
      <c r="Z2189">
        <v>1.2613110003939301</v>
      </c>
      <c r="AA2189">
        <v>0.42335623793121302</v>
      </c>
      <c r="AB2189">
        <v>0.32453423732084802</v>
      </c>
      <c r="AC2189" t="s">
        <v>256</v>
      </c>
      <c r="AD2189" t="s">
        <v>329</v>
      </c>
      <c r="AE2189" t="s">
        <v>56</v>
      </c>
      <c r="AF2189" t="s">
        <v>59</v>
      </c>
      <c r="AG2189" t="s">
        <v>278</v>
      </c>
      <c r="AH2189" s="45">
        <v>41767</v>
      </c>
      <c r="AI2189">
        <v>1730168</v>
      </c>
      <c r="AK2189" t="s">
        <v>279</v>
      </c>
      <c r="AL2189" t="s">
        <v>276</v>
      </c>
      <c r="AM2189" t="s">
        <v>245</v>
      </c>
    </row>
    <row r="2190" spans="1:39" x14ac:dyDescent="0.3">
      <c r="A2190" s="1">
        <v>43557</v>
      </c>
      <c r="B2190" t="s">
        <v>19</v>
      </c>
      <c r="C2190" t="s">
        <v>246</v>
      </c>
      <c r="D2190">
        <v>2000</v>
      </c>
      <c r="E2190">
        <v>12</v>
      </c>
      <c r="F2190">
        <v>306.16000400000001</v>
      </c>
      <c r="G2190">
        <v>307.35000600000001</v>
      </c>
      <c r="H2190">
        <v>302.60998499999999</v>
      </c>
      <c r="I2190">
        <v>303.04998799999998</v>
      </c>
      <c r="J2190">
        <v>300.17205799999999</v>
      </c>
      <c r="K2190">
        <v>2285700</v>
      </c>
      <c r="L2190">
        <v>2.4809999999999999</v>
      </c>
      <c r="M2190">
        <v>-9.0009176937674799E-3</v>
      </c>
      <c r="N2190">
        <v>2.00645574592958E-2</v>
      </c>
      <c r="O2190">
        <v>0.114235112096606</v>
      </c>
      <c r="P2190">
        <v>0.18435478414173501</v>
      </c>
      <c r="Q2190">
        <v>0.31945048216468802</v>
      </c>
      <c r="R2190">
        <v>1.0397022670043299E-2</v>
      </c>
      <c r="S2190">
        <v>2.1202212469343399E-2</v>
      </c>
      <c r="T2190">
        <v>2.0818611998286E-2</v>
      </c>
      <c r="U2190">
        <v>2.2315250573574301E-2</v>
      </c>
      <c r="V2190">
        <v>307.35000600000001</v>
      </c>
      <c r="W2190">
        <v>197.46000699999999</v>
      </c>
      <c r="X2190">
        <v>-0.14747330392029701</v>
      </c>
      <c r="Y2190" s="44">
        <v>1.7455614805152698E-5</v>
      </c>
      <c r="Z2190">
        <v>1.2011413267670701</v>
      </c>
      <c r="AA2190">
        <v>2.5686241182807201</v>
      </c>
      <c r="AB2190">
        <v>2.1599408091108501</v>
      </c>
      <c r="AC2190" t="s">
        <v>257</v>
      </c>
      <c r="AD2190" t="s">
        <v>329</v>
      </c>
      <c r="AE2190" t="s">
        <v>56</v>
      </c>
      <c r="AF2190" t="s">
        <v>59</v>
      </c>
      <c r="AG2190" t="s">
        <v>278</v>
      </c>
      <c r="AH2190" s="45">
        <v>41767</v>
      </c>
      <c r="AI2190">
        <v>1730168</v>
      </c>
      <c r="AK2190" t="s">
        <v>279</v>
      </c>
      <c r="AL2190" t="s">
        <v>276</v>
      </c>
      <c r="AM2190" t="s">
        <v>245</v>
      </c>
    </row>
    <row r="2191" spans="1:39" x14ac:dyDescent="0.3">
      <c r="A2191" s="1">
        <v>43566</v>
      </c>
      <c r="B2191" t="s">
        <v>19</v>
      </c>
      <c r="C2191" t="s">
        <v>239</v>
      </c>
      <c r="D2191">
        <v>1300</v>
      </c>
      <c r="E2191">
        <v>12</v>
      </c>
      <c r="F2191">
        <v>308.14999399999999</v>
      </c>
      <c r="G2191">
        <v>310.19000199999999</v>
      </c>
      <c r="H2191">
        <v>306.23001099999999</v>
      </c>
      <c r="I2191">
        <v>309.41000400000001</v>
      </c>
      <c r="J2191">
        <v>306.47167999999999</v>
      </c>
      <c r="K2191">
        <v>1666900</v>
      </c>
      <c r="L2191">
        <v>2.504</v>
      </c>
      <c r="M2191">
        <v>6.1595572932450797E-3</v>
      </c>
      <c r="N2191">
        <v>2.4240238371925901E-2</v>
      </c>
      <c r="O2191">
        <v>0.14650963425810901</v>
      </c>
      <c r="P2191">
        <v>0.22402123602460899</v>
      </c>
      <c r="Q2191">
        <v>0.28618972827610401</v>
      </c>
      <c r="R2191">
        <v>6.4333456220048001E-3</v>
      </c>
      <c r="S2191">
        <v>1.95486986551766E-2</v>
      </c>
      <c r="T2191">
        <v>1.5936516830581698E-2</v>
      </c>
      <c r="U2191">
        <v>2.20249183875585E-2</v>
      </c>
      <c r="V2191">
        <v>310.19000199999999</v>
      </c>
      <c r="W2191">
        <v>197.46000699999999</v>
      </c>
      <c r="X2191">
        <v>-0.14747330392029701</v>
      </c>
      <c r="Y2191" s="44">
        <v>3.8122194279549302E-5</v>
      </c>
      <c r="Z2191">
        <v>1.19135075036782</v>
      </c>
      <c r="AA2191">
        <v>2.1252585216428601</v>
      </c>
      <c r="AB2191">
        <v>2.2204978925838499</v>
      </c>
      <c r="AC2191" t="s">
        <v>257</v>
      </c>
      <c r="AD2191" t="s">
        <v>329</v>
      </c>
      <c r="AE2191" t="s">
        <v>56</v>
      </c>
      <c r="AF2191" t="s">
        <v>59</v>
      </c>
      <c r="AG2191" t="s">
        <v>278</v>
      </c>
      <c r="AH2191" s="45">
        <v>41767</v>
      </c>
      <c r="AI2191">
        <v>1730168</v>
      </c>
      <c r="AK2191" t="s">
        <v>279</v>
      </c>
      <c r="AL2191" t="s">
        <v>276</v>
      </c>
      <c r="AM2191" t="s">
        <v>245</v>
      </c>
    </row>
    <row r="2192" spans="1:39" x14ac:dyDescent="0.3">
      <c r="A2192" s="1">
        <v>43579</v>
      </c>
      <c r="B2192" t="s">
        <v>19</v>
      </c>
      <c r="C2192" t="s">
        <v>246</v>
      </c>
      <c r="D2192">
        <v>1000</v>
      </c>
      <c r="E2192">
        <v>12</v>
      </c>
      <c r="F2192">
        <v>314.57998700000002</v>
      </c>
      <c r="G2192">
        <v>317.01001000000002</v>
      </c>
      <c r="H2192">
        <v>313.19000199999999</v>
      </c>
      <c r="I2192">
        <v>314.32998700000002</v>
      </c>
      <c r="J2192">
        <v>311.34494000000001</v>
      </c>
      <c r="K2192">
        <v>2333500</v>
      </c>
      <c r="L2192">
        <v>2.5219999999999998</v>
      </c>
      <c r="M2192">
        <v>-4.1590893902796596E-3</v>
      </c>
      <c r="N2192">
        <v>-1.31791893327895E-2</v>
      </c>
      <c r="O2192">
        <v>7.1465950422276506E-2</v>
      </c>
      <c r="P2192">
        <v>0.20823907847065501</v>
      </c>
      <c r="Q2192">
        <v>0.33096937236071</v>
      </c>
      <c r="R2192">
        <v>6.9521698104477898E-3</v>
      </c>
      <c r="S2192">
        <v>9.1927888558685101E-3</v>
      </c>
      <c r="T2192">
        <v>1.5603691399556099E-2</v>
      </c>
      <c r="U2192">
        <v>2.18404432731359E-2</v>
      </c>
      <c r="V2192">
        <v>322.45001200000002</v>
      </c>
      <c r="W2192">
        <v>197.46000699999999</v>
      </c>
      <c r="X2192">
        <v>-0.14747330392029701</v>
      </c>
      <c r="Y2192">
        <v>-2.1941687255359501E-3</v>
      </c>
      <c r="Z2192">
        <v>1.19110760800505</v>
      </c>
      <c r="AA2192">
        <v>2.3443219633201702</v>
      </c>
      <c r="AB2192">
        <v>2.1366308800709901</v>
      </c>
      <c r="AC2192" t="s">
        <v>257</v>
      </c>
      <c r="AD2192" t="s">
        <v>329</v>
      </c>
      <c r="AE2192" t="s">
        <v>56</v>
      </c>
      <c r="AF2192" t="s">
        <v>59</v>
      </c>
      <c r="AG2192" t="s">
        <v>278</v>
      </c>
      <c r="AH2192" s="45">
        <v>41767</v>
      </c>
      <c r="AI2192">
        <v>1730168</v>
      </c>
      <c r="AK2192" t="s">
        <v>279</v>
      </c>
      <c r="AL2192" t="s">
        <v>276</v>
      </c>
      <c r="AM2192" t="s">
        <v>245</v>
      </c>
    </row>
    <row r="2193" spans="1:39" x14ac:dyDescent="0.3">
      <c r="A2193" s="1">
        <v>43601</v>
      </c>
      <c r="B2193" t="s">
        <v>19</v>
      </c>
      <c r="C2193" t="s">
        <v>239</v>
      </c>
      <c r="D2193">
        <v>1000</v>
      </c>
      <c r="E2193">
        <v>12</v>
      </c>
      <c r="F2193">
        <v>299.75</v>
      </c>
      <c r="G2193">
        <v>303.10000600000001</v>
      </c>
      <c r="H2193">
        <v>294.70001200000002</v>
      </c>
      <c r="I2193">
        <v>297.290009</v>
      </c>
      <c r="J2193">
        <v>294.46679699999999</v>
      </c>
      <c r="K2193">
        <v>3423300</v>
      </c>
      <c r="L2193">
        <v>2.4049999999999998</v>
      </c>
      <c r="M2193">
        <v>-2.3535943186427599E-2</v>
      </c>
      <c r="N2193">
        <v>-2.2516887389014001E-2</v>
      </c>
      <c r="O2193">
        <v>-6.2299060752803802E-2</v>
      </c>
      <c r="P2193">
        <v>6.3468789925279795E-2</v>
      </c>
      <c r="Q2193">
        <v>0.241001320943874</v>
      </c>
      <c r="R2193">
        <v>2.5531484369257999E-2</v>
      </c>
      <c r="S2193">
        <v>1.3624882340511801E-2</v>
      </c>
      <c r="T2193">
        <v>1.60873241026636E-2</v>
      </c>
      <c r="U2193">
        <v>2.1922807725631099E-2</v>
      </c>
      <c r="V2193">
        <v>323.20001200000002</v>
      </c>
      <c r="W2193">
        <v>197.46000699999999</v>
      </c>
      <c r="X2193">
        <v>-0.14747330392029701</v>
      </c>
      <c r="Y2193">
        <v>8.8559569696340101E-3</v>
      </c>
      <c r="Z2193">
        <v>1.1703331980231599</v>
      </c>
      <c r="AA2193">
        <v>1.45882082228123</v>
      </c>
      <c r="AB2193">
        <v>1.51702806117278</v>
      </c>
      <c r="AC2193" t="s">
        <v>257</v>
      </c>
      <c r="AD2193" t="s">
        <v>329</v>
      </c>
      <c r="AE2193" t="s">
        <v>56</v>
      </c>
      <c r="AF2193" t="s">
        <v>59</v>
      </c>
      <c r="AG2193" t="s">
        <v>278</v>
      </c>
      <c r="AH2193" s="45">
        <v>41767</v>
      </c>
      <c r="AI2193">
        <v>1730168</v>
      </c>
      <c r="AK2193" t="s">
        <v>279</v>
      </c>
      <c r="AL2193" t="s">
        <v>276</v>
      </c>
      <c r="AM2193" t="s">
        <v>245</v>
      </c>
    </row>
    <row r="2194" spans="1:39" x14ac:dyDescent="0.3">
      <c r="A2194" s="1">
        <v>43605</v>
      </c>
      <c r="B2194" t="s">
        <v>19</v>
      </c>
      <c r="C2194" t="s">
        <v>239</v>
      </c>
      <c r="D2194">
        <v>600</v>
      </c>
      <c r="E2194">
        <v>12</v>
      </c>
      <c r="F2194">
        <v>278</v>
      </c>
      <c r="G2194">
        <v>279.95001200000002</v>
      </c>
      <c r="H2194">
        <v>268.64001500000001</v>
      </c>
      <c r="I2194">
        <v>272.58999599999999</v>
      </c>
      <c r="J2194">
        <v>270.00134300000002</v>
      </c>
      <c r="K2194">
        <v>6516200</v>
      </c>
      <c r="L2194">
        <v>2.4159999999999999</v>
      </c>
      <c r="M2194">
        <v>-6.1532816745632497E-2</v>
      </c>
      <c r="N2194">
        <v>-7.3499940363328006E-2</v>
      </c>
      <c r="O2194">
        <v>-0.162007054390849</v>
      </c>
      <c r="P2194">
        <v>-2.3838852033708599E-2</v>
      </c>
      <c r="Q2194">
        <v>0.16311807568748199</v>
      </c>
      <c r="R2194">
        <v>3.4622370738393402E-2</v>
      </c>
      <c r="S2194">
        <v>1.8541225052200998E-2</v>
      </c>
      <c r="T2194">
        <v>1.8192098852746402E-2</v>
      </c>
      <c r="U2194">
        <v>2.23286143355052E-2</v>
      </c>
      <c r="V2194">
        <v>323.20001200000002</v>
      </c>
      <c r="W2194">
        <v>197.46000699999999</v>
      </c>
      <c r="X2194">
        <v>-0.156166942918366</v>
      </c>
      <c r="Y2194">
        <v>-6.7722580366252503E-3</v>
      </c>
      <c r="Z2194">
        <v>1.1932268970865001</v>
      </c>
      <c r="AA2194">
        <v>0.93016042478465399</v>
      </c>
      <c r="AB2194">
        <v>1.35359124523648</v>
      </c>
      <c r="AC2194" t="s">
        <v>257</v>
      </c>
      <c r="AD2194" t="s">
        <v>329</v>
      </c>
      <c r="AE2194" t="s">
        <v>56</v>
      </c>
      <c r="AF2194" t="s">
        <v>59</v>
      </c>
      <c r="AG2194" t="s">
        <v>278</v>
      </c>
      <c r="AH2194" s="45">
        <v>41767</v>
      </c>
      <c r="AI2194">
        <v>1730168</v>
      </c>
      <c r="AK2194" t="s">
        <v>279</v>
      </c>
      <c r="AL2194" t="s">
        <v>276</v>
      </c>
      <c r="AM2194" t="s">
        <v>245</v>
      </c>
    </row>
    <row r="2195" spans="1:39" x14ac:dyDescent="0.3">
      <c r="A2195" s="1">
        <v>43607</v>
      </c>
      <c r="B2195" t="s">
        <v>19</v>
      </c>
      <c r="C2195" t="s">
        <v>239</v>
      </c>
      <c r="D2195">
        <v>1800</v>
      </c>
      <c r="E2195">
        <v>12</v>
      </c>
      <c r="F2195">
        <v>270.48001099999999</v>
      </c>
      <c r="G2195">
        <v>275.05999800000001</v>
      </c>
      <c r="H2195">
        <v>268.970000999999</v>
      </c>
      <c r="I2195">
        <v>269.220000999999</v>
      </c>
      <c r="J2195">
        <v>266.66336100000001</v>
      </c>
      <c r="K2195">
        <v>3180900</v>
      </c>
      <c r="L2195">
        <v>2.3929999999999998</v>
      </c>
      <c r="M2195">
        <v>-2.24413585489147E-2</v>
      </c>
      <c r="N2195">
        <v>-0.122715153615767</v>
      </c>
      <c r="O2195">
        <v>-0.15704372808941899</v>
      </c>
      <c r="P2195">
        <v>-3.3719085393030201E-2</v>
      </c>
      <c r="Q2195">
        <v>0.15234999905961499</v>
      </c>
      <c r="R2195">
        <v>2.5334946814099799E-2</v>
      </c>
      <c r="S2195">
        <v>1.9184139668878698E-2</v>
      </c>
      <c r="T2195">
        <v>1.84030251924568E-2</v>
      </c>
      <c r="U2195">
        <v>2.23499521209547E-2</v>
      </c>
      <c r="V2195">
        <v>323.20001200000002</v>
      </c>
      <c r="W2195">
        <v>197.46000699999999</v>
      </c>
      <c r="X2195">
        <v>-0.156166942918366</v>
      </c>
      <c r="Y2195">
        <v>-2.8283920525026501E-3</v>
      </c>
      <c r="Z2195">
        <v>1.1929898267879799</v>
      </c>
      <c r="AA2195">
        <v>0.85687294140804604</v>
      </c>
      <c r="AB2195">
        <v>1.1306937739773999</v>
      </c>
      <c r="AC2195" t="s">
        <v>257</v>
      </c>
      <c r="AD2195" t="s">
        <v>329</v>
      </c>
      <c r="AE2195" t="s">
        <v>56</v>
      </c>
      <c r="AF2195" t="s">
        <v>59</v>
      </c>
      <c r="AG2195" t="s">
        <v>278</v>
      </c>
      <c r="AH2195" s="45">
        <v>41767</v>
      </c>
      <c r="AI2195">
        <v>1730168</v>
      </c>
      <c r="AK2195" t="s">
        <v>279</v>
      </c>
      <c r="AL2195" t="s">
        <v>276</v>
      </c>
      <c r="AM2195" t="s">
        <v>245</v>
      </c>
    </row>
    <row r="2196" spans="1:39" x14ac:dyDescent="0.3">
      <c r="A2196" s="1">
        <v>43637</v>
      </c>
      <c r="B2196" t="s">
        <v>19</v>
      </c>
      <c r="C2196" t="s">
        <v>246</v>
      </c>
      <c r="D2196">
        <v>2800</v>
      </c>
      <c r="E2196">
        <v>12</v>
      </c>
      <c r="F2196">
        <v>276.60998499999999</v>
      </c>
      <c r="G2196">
        <v>281</v>
      </c>
      <c r="H2196">
        <v>273.959991</v>
      </c>
      <c r="I2196">
        <v>273.98998999999998</v>
      </c>
      <c r="J2196">
        <v>273.98998999999998</v>
      </c>
      <c r="K2196">
        <v>4539900</v>
      </c>
      <c r="L2196">
        <v>2.0680000000000001</v>
      </c>
      <c r="M2196">
        <v>-8.7574973118303492E-3</v>
      </c>
      <c r="N2196">
        <v>3.94004260844956E-2</v>
      </c>
      <c r="O2196">
        <v>4.66317165211579E-3</v>
      </c>
      <c r="P2196">
        <v>-5.6343906083459801E-2</v>
      </c>
      <c r="Q2196">
        <v>8.4126168243709706E-2</v>
      </c>
      <c r="R2196">
        <v>2.1063212231157799E-2</v>
      </c>
      <c r="S2196">
        <v>2.3578415119451499E-2</v>
      </c>
      <c r="T2196">
        <v>1.88186750902006E-2</v>
      </c>
      <c r="U2196">
        <v>2.3035808622918898E-2</v>
      </c>
      <c r="V2196">
        <v>323.20001200000002</v>
      </c>
      <c r="W2196">
        <v>197.46000699999999</v>
      </c>
      <c r="X2196">
        <v>-0.17095681663517601</v>
      </c>
      <c r="Y2196">
        <v>-1.26001638019446E-3</v>
      </c>
      <c r="Z2196">
        <v>1.2613110003939301</v>
      </c>
      <c r="AA2196">
        <v>0.42335623793121302</v>
      </c>
      <c r="AB2196">
        <v>0.32453423732084802</v>
      </c>
      <c r="AC2196" t="s">
        <v>257</v>
      </c>
      <c r="AD2196" t="s">
        <v>329</v>
      </c>
      <c r="AE2196" t="s">
        <v>56</v>
      </c>
      <c r="AF2196" t="s">
        <v>59</v>
      </c>
      <c r="AG2196" t="s">
        <v>278</v>
      </c>
      <c r="AH2196" s="45">
        <v>41767</v>
      </c>
      <c r="AI2196">
        <v>1730168</v>
      </c>
      <c r="AK2196" t="s">
        <v>279</v>
      </c>
      <c r="AL2196" t="s">
        <v>276</v>
      </c>
      <c r="AM2196" t="s">
        <v>245</v>
      </c>
    </row>
    <row r="2197" spans="1:39" x14ac:dyDescent="0.3">
      <c r="A2197" s="1">
        <v>43642</v>
      </c>
      <c r="B2197" t="s">
        <v>19</v>
      </c>
      <c r="C2197" t="s">
        <v>246</v>
      </c>
      <c r="D2197">
        <v>700</v>
      </c>
      <c r="E2197">
        <v>12</v>
      </c>
      <c r="F2197">
        <v>278.57998700000002</v>
      </c>
      <c r="G2197">
        <v>284.02999899999998</v>
      </c>
      <c r="H2197">
        <v>278.10000600000001</v>
      </c>
      <c r="I2197">
        <v>281.44000199999999</v>
      </c>
      <c r="J2197">
        <v>281.44000199999999</v>
      </c>
      <c r="K2197">
        <v>2477400</v>
      </c>
      <c r="L2197">
        <v>2.0489999999999999</v>
      </c>
      <c r="M2197">
        <v>1.76722652568191E-2</v>
      </c>
      <c r="N2197">
        <v>2.3676340784926499E-2</v>
      </c>
      <c r="O2197">
        <v>0.104518148206362</v>
      </c>
      <c r="P2197">
        <v>-4.07969683403109E-2</v>
      </c>
      <c r="Q2197">
        <v>0.14522247488263601</v>
      </c>
      <c r="R2197">
        <v>1.37556662913555E-2</v>
      </c>
      <c r="S2197">
        <v>2.18080543058616E-2</v>
      </c>
      <c r="T2197">
        <v>1.90300237819288E-2</v>
      </c>
      <c r="U2197">
        <v>2.30235476556306E-2</v>
      </c>
      <c r="V2197">
        <v>323.20001200000002</v>
      </c>
      <c r="W2197">
        <v>197.46000699999999</v>
      </c>
      <c r="X2197">
        <v>-0.17095681663517601</v>
      </c>
      <c r="Y2197">
        <v>-1.2346958449604901E-3</v>
      </c>
      <c r="Z2197">
        <v>1.25139143635702</v>
      </c>
      <c r="AA2197">
        <v>0.83091324936664201</v>
      </c>
      <c r="AB2197">
        <v>0.57346075040869304</v>
      </c>
      <c r="AC2197" t="s">
        <v>257</v>
      </c>
      <c r="AD2197" t="s">
        <v>329</v>
      </c>
      <c r="AE2197" t="s">
        <v>56</v>
      </c>
      <c r="AF2197" t="s">
        <v>59</v>
      </c>
      <c r="AG2197" t="s">
        <v>278</v>
      </c>
      <c r="AH2197" s="45">
        <v>41767</v>
      </c>
      <c r="AI2197">
        <v>1730168</v>
      </c>
      <c r="AK2197" t="s">
        <v>279</v>
      </c>
      <c r="AL2197" t="s">
        <v>276</v>
      </c>
      <c r="AM2197" t="s">
        <v>245</v>
      </c>
    </row>
    <row r="2198" spans="1:39" x14ac:dyDescent="0.3">
      <c r="A2198" s="1">
        <v>43566</v>
      </c>
      <c r="B2198" t="s">
        <v>19</v>
      </c>
      <c r="C2198" t="s">
        <v>239</v>
      </c>
      <c r="D2198">
        <v>1100</v>
      </c>
      <c r="E2198">
        <v>13</v>
      </c>
      <c r="F2198">
        <v>308.14999399999999</v>
      </c>
      <c r="G2198">
        <v>310.19000199999999</v>
      </c>
      <c r="H2198">
        <v>306.23001099999999</v>
      </c>
      <c r="I2198">
        <v>309.41000400000001</v>
      </c>
      <c r="J2198">
        <v>306.47167999999999</v>
      </c>
      <c r="K2198">
        <v>1666900</v>
      </c>
      <c r="L2198">
        <v>2.504</v>
      </c>
      <c r="M2198">
        <v>6.1595572932450797E-3</v>
      </c>
      <c r="N2198">
        <v>2.4240238371925901E-2</v>
      </c>
      <c r="O2198">
        <v>0.14650963425810901</v>
      </c>
      <c r="P2198">
        <v>0.22402123602460899</v>
      </c>
      <c r="Q2198">
        <v>0.28618972827610401</v>
      </c>
      <c r="R2198">
        <v>6.4333456220048001E-3</v>
      </c>
      <c r="S2198">
        <v>1.95486986551766E-2</v>
      </c>
      <c r="T2198">
        <v>1.5936516830581698E-2</v>
      </c>
      <c r="U2198">
        <v>2.20249183875585E-2</v>
      </c>
      <c r="V2198">
        <v>310.19000199999999</v>
      </c>
      <c r="W2198">
        <v>197.46000699999999</v>
      </c>
      <c r="X2198">
        <v>-0.14747330392029701</v>
      </c>
      <c r="Y2198" s="44">
        <v>3.8122194279549302E-5</v>
      </c>
      <c r="Z2198">
        <v>1.19135075036782</v>
      </c>
      <c r="AA2198">
        <v>2.1252585216428601</v>
      </c>
      <c r="AB2198">
        <v>2.2204978925838499</v>
      </c>
      <c r="AC2198" t="s">
        <v>258</v>
      </c>
      <c r="AD2198" t="s">
        <v>329</v>
      </c>
      <c r="AE2198" t="s">
        <v>56</v>
      </c>
      <c r="AF2198" t="s">
        <v>59</v>
      </c>
      <c r="AG2198" t="s">
        <v>278</v>
      </c>
      <c r="AH2198" s="45">
        <v>41767</v>
      </c>
      <c r="AI2198">
        <v>1730168</v>
      </c>
      <c r="AK2198" t="s">
        <v>279</v>
      </c>
      <c r="AL2198" t="s">
        <v>276</v>
      </c>
      <c r="AM2198" t="s">
        <v>245</v>
      </c>
    </row>
    <row r="2199" spans="1:39" x14ac:dyDescent="0.3">
      <c r="A2199" s="1">
        <v>43595</v>
      </c>
      <c r="B2199" t="s">
        <v>19</v>
      </c>
      <c r="C2199" t="s">
        <v>239</v>
      </c>
      <c r="D2199">
        <v>1100</v>
      </c>
      <c r="E2199">
        <v>13</v>
      </c>
      <c r="F2199">
        <v>303.23001099999999</v>
      </c>
      <c r="G2199">
        <v>305.39999399999999</v>
      </c>
      <c r="H2199">
        <v>296.66000400000001</v>
      </c>
      <c r="I2199">
        <v>303.959991</v>
      </c>
      <c r="J2199">
        <v>301.07342499999999</v>
      </c>
      <c r="K2199">
        <v>2102500</v>
      </c>
      <c r="L2199">
        <v>2.4550000000000001</v>
      </c>
      <c r="M2199">
        <v>-3.2896861314800802E-4</v>
      </c>
      <c r="N2199">
        <v>-3.7927997207798499E-2</v>
      </c>
      <c r="O2199">
        <v>1.6791625293827699E-3</v>
      </c>
      <c r="P2199">
        <v>0.11244212096237099</v>
      </c>
      <c r="Q2199">
        <v>0.27790916628282297</v>
      </c>
      <c r="R2199">
        <v>7.8418387339239601E-3</v>
      </c>
      <c r="S2199">
        <v>1.0180288421436E-2</v>
      </c>
      <c r="T2199">
        <v>1.4733858282197001E-2</v>
      </c>
      <c r="U2199">
        <v>2.1734159640377702E-2</v>
      </c>
      <c r="V2199">
        <v>323.20001200000002</v>
      </c>
      <c r="W2199">
        <v>197.46000699999999</v>
      </c>
      <c r="X2199">
        <v>-0.14747330392029701</v>
      </c>
      <c r="Y2199">
        <v>3.7133938472042301E-3</v>
      </c>
      <c r="Z2199">
        <v>1.1749415391165301</v>
      </c>
      <c r="AA2199">
        <v>1.7304775887136501</v>
      </c>
      <c r="AB2199">
        <v>1.92762332947649</v>
      </c>
      <c r="AC2199" t="s">
        <v>258</v>
      </c>
      <c r="AD2199" t="s">
        <v>329</v>
      </c>
      <c r="AE2199" t="s">
        <v>56</v>
      </c>
      <c r="AF2199" t="s">
        <v>59</v>
      </c>
      <c r="AG2199" t="s">
        <v>278</v>
      </c>
      <c r="AH2199" s="45">
        <v>41767</v>
      </c>
      <c r="AI2199">
        <v>1730168</v>
      </c>
      <c r="AK2199" t="s">
        <v>279</v>
      </c>
      <c r="AL2199" t="s">
        <v>276</v>
      </c>
      <c r="AM2199" t="s">
        <v>245</v>
      </c>
    </row>
    <row r="2200" spans="1:39" x14ac:dyDescent="0.3">
      <c r="A2200" s="1">
        <v>43613</v>
      </c>
      <c r="B2200" t="s">
        <v>19</v>
      </c>
      <c r="C2200" t="s">
        <v>239</v>
      </c>
      <c r="D2200">
        <v>1300</v>
      </c>
      <c r="E2200">
        <v>13</v>
      </c>
      <c r="F2200">
        <v>256.57000699999998</v>
      </c>
      <c r="G2200">
        <v>257.73001099999999</v>
      </c>
      <c r="H2200">
        <v>250.08999599999899</v>
      </c>
      <c r="I2200">
        <v>254.479996</v>
      </c>
      <c r="J2200">
        <v>252.06332399999999</v>
      </c>
      <c r="K2200">
        <v>6196500</v>
      </c>
      <c r="L2200">
        <v>2.2679999999999998</v>
      </c>
      <c r="M2200">
        <v>-5.7207982304538496E-3</v>
      </c>
      <c r="N2200">
        <v>-6.8746591401336099E-2</v>
      </c>
      <c r="O2200">
        <v>-0.20320385668448199</v>
      </c>
      <c r="P2200">
        <v>-6.8655824770666493E-2</v>
      </c>
      <c r="Q2200">
        <v>7.7476022913664594E-2</v>
      </c>
      <c r="R2200">
        <v>1.6883445751010299E-2</v>
      </c>
      <c r="S2200">
        <v>1.99629089003324E-2</v>
      </c>
      <c r="T2200">
        <v>1.8812511591268601E-2</v>
      </c>
      <c r="U2200">
        <v>2.24672332203423E-2</v>
      </c>
      <c r="V2200">
        <v>323.20001200000002</v>
      </c>
      <c r="W2200">
        <v>197.46000699999999</v>
      </c>
      <c r="X2200">
        <v>-0.156166942918366</v>
      </c>
      <c r="Y2200">
        <v>-8.4109499934704197E-3</v>
      </c>
      <c r="Z2200">
        <v>1.2021872170738499</v>
      </c>
      <c r="AA2200">
        <v>0.36523203744488603</v>
      </c>
      <c r="AB2200">
        <v>0.688736388642057</v>
      </c>
      <c r="AC2200" t="s">
        <v>258</v>
      </c>
      <c r="AD2200" t="s">
        <v>329</v>
      </c>
      <c r="AE2200" t="s">
        <v>56</v>
      </c>
      <c r="AF2200" t="s">
        <v>59</v>
      </c>
      <c r="AG2200" t="s">
        <v>278</v>
      </c>
      <c r="AH2200" s="45">
        <v>41767</v>
      </c>
      <c r="AI2200">
        <v>1730168</v>
      </c>
      <c r="AK2200" t="s">
        <v>279</v>
      </c>
      <c r="AL2200" t="s">
        <v>276</v>
      </c>
      <c r="AM2200" t="s">
        <v>245</v>
      </c>
    </row>
    <row r="2201" spans="1:39" x14ac:dyDescent="0.3">
      <c r="A2201" s="1">
        <v>43621</v>
      </c>
      <c r="B2201" t="s">
        <v>19</v>
      </c>
      <c r="C2201" t="s">
        <v>239</v>
      </c>
      <c r="D2201">
        <v>1800</v>
      </c>
      <c r="E2201">
        <v>13</v>
      </c>
      <c r="F2201">
        <v>269.01001000000002</v>
      </c>
      <c r="G2201">
        <v>271.51001000000002</v>
      </c>
      <c r="H2201">
        <v>262.39999399999999</v>
      </c>
      <c r="I2201">
        <v>265.720000999999</v>
      </c>
      <c r="J2201">
        <v>263.196594</v>
      </c>
      <c r="K2201">
        <v>2365100</v>
      </c>
      <c r="L2201">
        <v>2.1230000000000002</v>
      </c>
      <c r="M2201" s="44">
        <v>7.5254565244648405E-5</v>
      </c>
      <c r="N2201">
        <v>4.4636574972110502E-2</v>
      </c>
      <c r="O2201">
        <v>-0.17238091044804099</v>
      </c>
      <c r="P2201">
        <v>-1.20732578081452E-2</v>
      </c>
      <c r="Q2201">
        <v>6.15443750406326E-2</v>
      </c>
      <c r="R2201">
        <v>2.4740384968793501E-2</v>
      </c>
      <c r="S2201">
        <v>2.3143061831514902E-2</v>
      </c>
      <c r="T2201">
        <v>1.96179060153483E-2</v>
      </c>
      <c r="U2201">
        <v>2.2617705652790501E-2</v>
      </c>
      <c r="V2201">
        <v>323.20001200000002</v>
      </c>
      <c r="W2201">
        <v>197.46000699999999</v>
      </c>
      <c r="X2201">
        <v>-0.156166942918366</v>
      </c>
      <c r="Y2201">
        <v>8.1287266899663802E-3</v>
      </c>
      <c r="Z2201">
        <v>1.24036251125181</v>
      </c>
      <c r="AA2201">
        <v>0.26879891567646902</v>
      </c>
      <c r="AB2201">
        <v>0.220232705580617</v>
      </c>
      <c r="AC2201" t="s">
        <v>258</v>
      </c>
      <c r="AD2201" t="s">
        <v>329</v>
      </c>
      <c r="AE2201" t="s">
        <v>56</v>
      </c>
      <c r="AF2201" t="s">
        <v>59</v>
      </c>
      <c r="AG2201" t="s">
        <v>278</v>
      </c>
      <c r="AH2201" s="45">
        <v>41767</v>
      </c>
      <c r="AI2201">
        <v>1730168</v>
      </c>
      <c r="AK2201" t="s">
        <v>279</v>
      </c>
      <c r="AL2201" t="s">
        <v>276</v>
      </c>
      <c r="AM2201" t="s">
        <v>245</v>
      </c>
    </row>
    <row r="2202" spans="1:39" x14ac:dyDescent="0.3">
      <c r="A2202" s="1">
        <v>43557</v>
      </c>
      <c r="B2202" t="s">
        <v>19</v>
      </c>
      <c r="C2202" t="s">
        <v>246</v>
      </c>
      <c r="D2202">
        <v>1000</v>
      </c>
      <c r="E2202">
        <v>14</v>
      </c>
      <c r="F2202">
        <v>306.16000400000001</v>
      </c>
      <c r="G2202">
        <v>307.35000600000001</v>
      </c>
      <c r="H2202">
        <v>302.60998499999999</v>
      </c>
      <c r="I2202">
        <v>303.04998799999998</v>
      </c>
      <c r="J2202">
        <v>300.17205799999999</v>
      </c>
      <c r="K2202">
        <v>2285700</v>
      </c>
      <c r="L2202">
        <v>2.4809999999999999</v>
      </c>
      <c r="M2202">
        <v>-9.0009176937674799E-3</v>
      </c>
      <c r="N2202">
        <v>2.00645574592958E-2</v>
      </c>
      <c r="O2202">
        <v>0.114235112096606</v>
      </c>
      <c r="P2202">
        <v>0.18435478414173501</v>
      </c>
      <c r="Q2202">
        <v>0.31945048216468802</v>
      </c>
      <c r="R2202">
        <v>1.0397022670043299E-2</v>
      </c>
      <c r="S2202">
        <v>2.1202212469343399E-2</v>
      </c>
      <c r="T2202">
        <v>2.0818611998286E-2</v>
      </c>
      <c r="U2202">
        <v>2.2315250573574301E-2</v>
      </c>
      <c r="V2202">
        <v>307.35000600000001</v>
      </c>
      <c r="W2202">
        <v>197.46000699999999</v>
      </c>
      <c r="X2202">
        <v>-0.14747330392029701</v>
      </c>
      <c r="Y2202" s="44">
        <v>1.7455614805152698E-5</v>
      </c>
      <c r="Z2202">
        <v>1.2011413267670701</v>
      </c>
      <c r="AA2202">
        <v>2.5686241182807201</v>
      </c>
      <c r="AB2202">
        <v>2.1599408091108501</v>
      </c>
      <c r="AC2202" t="s">
        <v>259</v>
      </c>
      <c r="AD2202" t="s">
        <v>329</v>
      </c>
      <c r="AE2202" t="s">
        <v>56</v>
      </c>
      <c r="AF2202" t="s">
        <v>59</v>
      </c>
      <c r="AG2202" t="s">
        <v>278</v>
      </c>
      <c r="AH2202" s="45">
        <v>41767</v>
      </c>
      <c r="AI2202">
        <v>1730168</v>
      </c>
      <c r="AK2202" t="s">
        <v>279</v>
      </c>
      <c r="AL2202" t="s">
        <v>276</v>
      </c>
      <c r="AM2202" t="s">
        <v>245</v>
      </c>
    </row>
    <row r="2203" spans="1:39" x14ac:dyDescent="0.3">
      <c r="A2203" s="1">
        <v>43563</v>
      </c>
      <c r="B2203" t="s">
        <v>19</v>
      </c>
      <c r="C2203" t="s">
        <v>239</v>
      </c>
      <c r="D2203">
        <v>1100</v>
      </c>
      <c r="E2203">
        <v>14</v>
      </c>
      <c r="F2203">
        <v>304.14001500000001</v>
      </c>
      <c r="G2203">
        <v>305.29998799999998</v>
      </c>
      <c r="H2203">
        <v>302</v>
      </c>
      <c r="I2203">
        <v>304.48001099999999</v>
      </c>
      <c r="J2203">
        <v>301.58850099999898</v>
      </c>
      <c r="K2203">
        <v>1389900</v>
      </c>
      <c r="L2203">
        <v>2.5190000000000001</v>
      </c>
      <c r="M2203">
        <v>6.5703792681307297E-4</v>
      </c>
      <c r="N2203">
        <v>-4.2932458639369396E-3</v>
      </c>
      <c r="O2203">
        <v>0.145845915237167</v>
      </c>
      <c r="P2203">
        <v>0.255311889363394</v>
      </c>
      <c r="Q2203">
        <v>0.31894518525040699</v>
      </c>
      <c r="R2203">
        <v>7.0951549216860497E-3</v>
      </c>
      <c r="S2203">
        <v>1.97253724645398E-2</v>
      </c>
      <c r="T2203">
        <v>1.6709402100813901E-2</v>
      </c>
      <c r="U2203">
        <v>2.2096093626812301E-2</v>
      </c>
      <c r="V2203">
        <v>307.39999399999999</v>
      </c>
      <c r="W2203">
        <v>197.46000699999999</v>
      </c>
      <c r="X2203">
        <v>-0.14747330392029701</v>
      </c>
      <c r="Y2203">
        <v>1.0469119934194001E-3</v>
      </c>
      <c r="Z2203">
        <v>1.19213532137288</v>
      </c>
      <c r="AA2203">
        <v>2.4552185122565602</v>
      </c>
      <c r="AB2203">
        <v>2.32284009857239</v>
      </c>
      <c r="AC2203" t="s">
        <v>259</v>
      </c>
      <c r="AD2203" t="s">
        <v>329</v>
      </c>
      <c r="AE2203" t="s">
        <v>56</v>
      </c>
      <c r="AF2203" t="s">
        <v>59</v>
      </c>
      <c r="AG2203" t="s">
        <v>278</v>
      </c>
      <c r="AH2203" s="45">
        <v>41767</v>
      </c>
      <c r="AI2203">
        <v>1730168</v>
      </c>
      <c r="AK2203" t="s">
        <v>279</v>
      </c>
      <c r="AL2203" t="s">
        <v>276</v>
      </c>
      <c r="AM2203" t="s">
        <v>245</v>
      </c>
    </row>
    <row r="2204" spans="1:39" x14ac:dyDescent="0.3">
      <c r="A2204" s="1">
        <v>43565</v>
      </c>
      <c r="B2204" t="s">
        <v>19</v>
      </c>
      <c r="C2204" t="s">
        <v>246</v>
      </c>
      <c r="D2204">
        <v>1100</v>
      </c>
      <c r="E2204">
        <v>14</v>
      </c>
      <c r="F2204">
        <v>303.60000600000001</v>
      </c>
      <c r="G2204">
        <v>307.76998900000001</v>
      </c>
      <c r="H2204">
        <v>303</v>
      </c>
      <c r="I2204">
        <v>307.51001000000002</v>
      </c>
      <c r="J2204">
        <v>304.58975199999998</v>
      </c>
      <c r="K2204">
        <v>1499200</v>
      </c>
      <c r="L2204">
        <v>2.4769999999999999</v>
      </c>
      <c r="M2204">
        <v>1.3290786422837601E-2</v>
      </c>
      <c r="N2204">
        <v>1.08222178986271E-2</v>
      </c>
      <c r="O2204">
        <v>0.14246637059542899</v>
      </c>
      <c r="P2204">
        <v>0.230931709179195</v>
      </c>
      <c r="Q2204">
        <v>0.28240482589854299</v>
      </c>
      <c r="R2204">
        <v>8.2823703804012095E-3</v>
      </c>
      <c r="S2204">
        <v>1.95726144028559E-2</v>
      </c>
      <c r="T2204">
        <v>1.5978453737104999E-2</v>
      </c>
      <c r="U2204">
        <v>2.2022769215547099E-2</v>
      </c>
      <c r="V2204">
        <v>307.76998900000001</v>
      </c>
      <c r="W2204">
        <v>197.46000699999999</v>
      </c>
      <c r="X2204">
        <v>-0.14747330392029701</v>
      </c>
      <c r="Y2204">
        <v>3.47183783585567E-3</v>
      </c>
      <c r="Z2204">
        <v>1.1892831378114701</v>
      </c>
      <c r="AA2204">
        <v>2.11450154229636</v>
      </c>
      <c r="AB2204">
        <v>2.2243055606140998</v>
      </c>
      <c r="AC2204" t="s">
        <v>259</v>
      </c>
      <c r="AD2204" t="s">
        <v>329</v>
      </c>
      <c r="AE2204" t="s">
        <v>56</v>
      </c>
      <c r="AF2204" t="s">
        <v>59</v>
      </c>
      <c r="AG2204" t="s">
        <v>278</v>
      </c>
      <c r="AH2204" s="45">
        <v>41767</v>
      </c>
      <c r="AI2204">
        <v>1730168</v>
      </c>
      <c r="AK2204" t="s">
        <v>279</v>
      </c>
      <c r="AL2204" t="s">
        <v>276</v>
      </c>
      <c r="AM2204" t="s">
        <v>245</v>
      </c>
    </row>
    <row r="2205" spans="1:39" x14ac:dyDescent="0.3">
      <c r="A2205" s="1">
        <v>43591</v>
      </c>
      <c r="B2205" t="s">
        <v>19</v>
      </c>
      <c r="C2205" t="s">
        <v>246</v>
      </c>
      <c r="D2205">
        <v>300</v>
      </c>
      <c r="E2205">
        <v>14</v>
      </c>
      <c r="F2205">
        <v>306.790009</v>
      </c>
      <c r="G2205">
        <v>311.92999300000002</v>
      </c>
      <c r="H2205">
        <v>305.35000600000001</v>
      </c>
      <c r="I2205">
        <v>311.57000699999998</v>
      </c>
      <c r="J2205">
        <v>308.611176</v>
      </c>
      <c r="K2205">
        <v>1437100</v>
      </c>
      <c r="L2205">
        <v>2.5</v>
      </c>
      <c r="M2205">
        <v>-1.32000146474185E-2</v>
      </c>
      <c r="N2205">
        <v>-3.6841538024138601E-3</v>
      </c>
      <c r="O2205">
        <v>2.3938576565552101E-2</v>
      </c>
      <c r="P2205">
        <v>0.144274049561432</v>
      </c>
      <c r="Q2205">
        <v>0.35790701253575002</v>
      </c>
      <c r="R2205">
        <v>1.2168673862545901E-2</v>
      </c>
      <c r="S2205">
        <v>9.5424107802156207E-3</v>
      </c>
      <c r="T2205">
        <v>1.53273044524501E-2</v>
      </c>
      <c r="U2205">
        <v>2.1796212653611199E-2</v>
      </c>
      <c r="V2205">
        <v>323.20001200000002</v>
      </c>
      <c r="W2205">
        <v>197.46000699999999</v>
      </c>
      <c r="X2205">
        <v>-0.14747330392029701</v>
      </c>
      <c r="Y2205">
        <v>-4.4810132310555703E-3</v>
      </c>
      <c r="Z2205">
        <v>1.1790743216170501</v>
      </c>
      <c r="AA2205">
        <v>2.3325842676534299</v>
      </c>
      <c r="AB2205">
        <v>2.3577861185772102</v>
      </c>
      <c r="AC2205" t="s">
        <v>259</v>
      </c>
      <c r="AD2205" t="s">
        <v>329</v>
      </c>
      <c r="AE2205" t="s">
        <v>56</v>
      </c>
      <c r="AF2205" t="s">
        <v>59</v>
      </c>
      <c r="AG2205" t="s">
        <v>278</v>
      </c>
      <c r="AH2205" s="45">
        <v>41767</v>
      </c>
      <c r="AI2205">
        <v>1730168</v>
      </c>
      <c r="AK2205" t="s">
        <v>279</v>
      </c>
      <c r="AL2205" t="s">
        <v>276</v>
      </c>
      <c r="AM2205" t="s">
        <v>245</v>
      </c>
    </row>
    <row r="2206" spans="1:39" x14ac:dyDescent="0.3">
      <c r="A2206" s="1">
        <v>43592</v>
      </c>
      <c r="B2206" t="s">
        <v>19</v>
      </c>
      <c r="C2206" t="s">
        <v>239</v>
      </c>
      <c r="D2206">
        <v>600</v>
      </c>
      <c r="E2206">
        <v>14</v>
      </c>
      <c r="F2206">
        <v>308.64999399999999</v>
      </c>
      <c r="G2206">
        <v>309.61999500000002</v>
      </c>
      <c r="H2206">
        <v>303.73001099999999</v>
      </c>
      <c r="I2206">
        <v>307.290009</v>
      </c>
      <c r="J2206">
        <v>304.371826</v>
      </c>
      <c r="K2206">
        <v>2173400</v>
      </c>
      <c r="L2206">
        <v>2.448</v>
      </c>
      <c r="M2206">
        <v>-1.3832088582164601E-2</v>
      </c>
      <c r="N2206">
        <v>-3.5516501222996599E-2</v>
      </c>
      <c r="O2206">
        <v>1.7364951163441299E-2</v>
      </c>
      <c r="P2206">
        <v>0.13826311821180801</v>
      </c>
      <c r="Q2206">
        <v>0.32094816458515402</v>
      </c>
      <c r="R2206">
        <v>7.2466212232009698E-3</v>
      </c>
      <c r="S2206">
        <v>9.9119759263388008E-3</v>
      </c>
      <c r="T2206">
        <v>1.54097485535746E-2</v>
      </c>
      <c r="U2206">
        <v>2.1773905065720901E-2</v>
      </c>
      <c r="V2206">
        <v>323.20001200000002</v>
      </c>
      <c r="W2206">
        <v>197.46000699999999</v>
      </c>
      <c r="X2206">
        <v>-0.14747330392029701</v>
      </c>
      <c r="Y2206">
        <v>-1.6649488130547601E-2</v>
      </c>
      <c r="Z2206">
        <v>1.17135327739165</v>
      </c>
      <c r="AA2206">
        <v>2.0601481639653798</v>
      </c>
      <c r="AB2206">
        <v>2.2986271435192398</v>
      </c>
      <c r="AC2206" t="s">
        <v>259</v>
      </c>
      <c r="AD2206" t="s">
        <v>329</v>
      </c>
      <c r="AE2206" t="s">
        <v>56</v>
      </c>
      <c r="AF2206" t="s">
        <v>59</v>
      </c>
      <c r="AG2206" t="s">
        <v>278</v>
      </c>
      <c r="AH2206" s="45">
        <v>41767</v>
      </c>
      <c r="AI2206">
        <v>1730168</v>
      </c>
      <c r="AK2206" t="s">
        <v>279</v>
      </c>
      <c r="AL2206" t="s">
        <v>276</v>
      </c>
      <c r="AM2206" t="s">
        <v>245</v>
      </c>
    </row>
    <row r="2207" spans="1:39" x14ac:dyDescent="0.3">
      <c r="A2207" s="1">
        <v>43602</v>
      </c>
      <c r="B2207" t="s">
        <v>19</v>
      </c>
      <c r="C2207" t="s">
        <v>239</v>
      </c>
      <c r="D2207">
        <v>800</v>
      </c>
      <c r="E2207">
        <v>14</v>
      </c>
      <c r="F2207">
        <v>292.77999899999998</v>
      </c>
      <c r="G2207">
        <v>293.57000699999998</v>
      </c>
      <c r="H2207">
        <v>288.41000400000001</v>
      </c>
      <c r="I2207">
        <v>289.89001500000001</v>
      </c>
      <c r="J2207">
        <v>287.13708500000001</v>
      </c>
      <c r="K2207">
        <v>3909400</v>
      </c>
      <c r="L2207">
        <v>2.3929999999999998</v>
      </c>
      <c r="M2207">
        <v>-2.5206503296612899E-2</v>
      </c>
      <c r="N2207">
        <v>-4.7394422072478903E-2</v>
      </c>
      <c r="O2207">
        <v>-9.41208689068294E-2</v>
      </c>
      <c r="P2207">
        <v>3.6736017056922698E-2</v>
      </c>
      <c r="Q2207">
        <v>0.220233914542589</v>
      </c>
      <c r="R2207">
        <v>2.69018687050986E-2</v>
      </c>
      <c r="S2207">
        <v>1.4249040720431301E-2</v>
      </c>
      <c r="T2207">
        <v>1.64224875275569E-2</v>
      </c>
      <c r="U2207">
        <v>2.1982123932942601E-2</v>
      </c>
      <c r="V2207">
        <v>323.20001200000002</v>
      </c>
      <c r="W2207">
        <v>197.46000699999999</v>
      </c>
      <c r="X2207">
        <v>-0.14747330392029701</v>
      </c>
      <c r="Y2207">
        <v>-5.8544371529206298E-3</v>
      </c>
      <c r="Z2207">
        <v>1.1770184791148599</v>
      </c>
      <c r="AA2207">
        <v>1.3159269958109701</v>
      </c>
      <c r="AB2207">
        <v>1.4341179425922499</v>
      </c>
      <c r="AC2207" t="s">
        <v>259</v>
      </c>
      <c r="AD2207" t="s">
        <v>329</v>
      </c>
      <c r="AE2207" t="s">
        <v>56</v>
      </c>
      <c r="AF2207" t="s">
        <v>59</v>
      </c>
      <c r="AG2207" t="s">
        <v>278</v>
      </c>
      <c r="AH2207" s="45">
        <v>41767</v>
      </c>
      <c r="AI2207">
        <v>1730168</v>
      </c>
      <c r="AK2207" t="s">
        <v>279</v>
      </c>
      <c r="AL2207" t="s">
        <v>276</v>
      </c>
      <c r="AM2207" t="s">
        <v>245</v>
      </c>
    </row>
    <row r="2208" spans="1:39" x14ac:dyDescent="0.3">
      <c r="A2208" s="1">
        <v>43613</v>
      </c>
      <c r="B2208" t="s">
        <v>19</v>
      </c>
      <c r="C2208" t="s">
        <v>246</v>
      </c>
      <c r="D2208">
        <v>1200</v>
      </c>
      <c r="E2208">
        <v>14</v>
      </c>
      <c r="F2208">
        <v>256.57000699999998</v>
      </c>
      <c r="G2208">
        <v>257.73001099999999</v>
      </c>
      <c r="H2208">
        <v>250.08999599999899</v>
      </c>
      <c r="I2208">
        <v>254.479996</v>
      </c>
      <c r="J2208">
        <v>252.06332399999999</v>
      </c>
      <c r="K2208">
        <v>6196500</v>
      </c>
      <c r="L2208">
        <v>2.2679999999999998</v>
      </c>
      <c r="M2208">
        <v>-5.7207982304538496E-3</v>
      </c>
      <c r="N2208">
        <v>-6.8746591401336099E-2</v>
      </c>
      <c r="O2208">
        <v>-0.20320385668448199</v>
      </c>
      <c r="P2208">
        <v>-6.8655824770666493E-2</v>
      </c>
      <c r="Q2208">
        <v>7.7476022913664594E-2</v>
      </c>
      <c r="R2208">
        <v>1.6883445751010299E-2</v>
      </c>
      <c r="S2208">
        <v>1.99629089003324E-2</v>
      </c>
      <c r="T2208">
        <v>1.8812511591268601E-2</v>
      </c>
      <c r="U2208">
        <v>2.24672332203423E-2</v>
      </c>
      <c r="V2208">
        <v>323.20001200000002</v>
      </c>
      <c r="W2208">
        <v>197.46000699999999</v>
      </c>
      <c r="X2208">
        <v>-0.156166942918366</v>
      </c>
      <c r="Y2208">
        <v>-8.4109499934704197E-3</v>
      </c>
      <c r="Z2208">
        <v>1.2021872170738499</v>
      </c>
      <c r="AA2208">
        <v>0.36523203744488603</v>
      </c>
      <c r="AB2208">
        <v>0.688736388642057</v>
      </c>
      <c r="AC2208" t="s">
        <v>259</v>
      </c>
      <c r="AD2208" t="s">
        <v>329</v>
      </c>
      <c r="AE2208" t="s">
        <v>56</v>
      </c>
      <c r="AF2208" t="s">
        <v>59</v>
      </c>
      <c r="AG2208" t="s">
        <v>278</v>
      </c>
      <c r="AH2208" s="45">
        <v>41767</v>
      </c>
      <c r="AI2208">
        <v>1730168</v>
      </c>
      <c r="AK2208" t="s">
        <v>279</v>
      </c>
      <c r="AL2208" t="s">
        <v>276</v>
      </c>
      <c r="AM2208" t="s">
        <v>245</v>
      </c>
    </row>
    <row r="2209" spans="1:39" x14ac:dyDescent="0.3">
      <c r="A2209" s="1">
        <v>43614</v>
      </c>
      <c r="B2209" t="s">
        <v>19</v>
      </c>
      <c r="C2209" t="s">
        <v>239</v>
      </c>
      <c r="D2209">
        <v>1400</v>
      </c>
      <c r="E2209">
        <v>14</v>
      </c>
      <c r="F2209">
        <v>252.740004999999</v>
      </c>
      <c r="G2209">
        <v>256.36999500000002</v>
      </c>
      <c r="H2209">
        <v>251.58000200000001</v>
      </c>
      <c r="I2209">
        <v>254.11999499999999</v>
      </c>
      <c r="J2209">
        <v>251.70674099999999</v>
      </c>
      <c r="K2209">
        <v>2813200</v>
      </c>
      <c r="L2209">
        <v>2.2360000000000002</v>
      </c>
      <c r="M2209">
        <v>-1.4156579929058E-3</v>
      </c>
      <c r="N2209">
        <v>-8.01637175560619E-2</v>
      </c>
      <c r="O2209">
        <v>-0.20008743341858901</v>
      </c>
      <c r="P2209">
        <v>-5.7225553212583102E-2</v>
      </c>
      <c r="Q2209">
        <v>4.9719483967624899E-2</v>
      </c>
      <c r="R2209">
        <v>1.3249076639987501E-2</v>
      </c>
      <c r="S2209">
        <v>2.0008885127459301E-2</v>
      </c>
      <c r="T2209">
        <v>1.8752325416979299E-2</v>
      </c>
      <c r="U2209">
        <v>2.2407053771605599E-2</v>
      </c>
      <c r="V2209">
        <v>323.20001200000002</v>
      </c>
      <c r="W2209">
        <v>197.46000699999999</v>
      </c>
      <c r="X2209">
        <v>-0.156166942918366</v>
      </c>
      <c r="Y2209">
        <v>-6.9359101493404697E-3</v>
      </c>
      <c r="Z2209">
        <v>1.2032052951998899</v>
      </c>
      <c r="AA2209">
        <v>0.18236069023864801</v>
      </c>
      <c r="AB2209">
        <v>0.50687098956936505</v>
      </c>
      <c r="AC2209" t="s">
        <v>259</v>
      </c>
      <c r="AD2209" t="s">
        <v>329</v>
      </c>
      <c r="AE2209" t="s">
        <v>56</v>
      </c>
      <c r="AF2209" t="s">
        <v>59</v>
      </c>
      <c r="AG2209" t="s">
        <v>278</v>
      </c>
      <c r="AH2209" s="45">
        <v>41767</v>
      </c>
      <c r="AI2209">
        <v>1730168</v>
      </c>
      <c r="AK2209" t="s">
        <v>279</v>
      </c>
      <c r="AL2209" t="s">
        <v>276</v>
      </c>
      <c r="AM2209" t="s">
        <v>245</v>
      </c>
    </row>
    <row r="2210" spans="1:39" x14ac:dyDescent="0.3">
      <c r="A2210" s="1">
        <v>43620</v>
      </c>
      <c r="B2210" t="s">
        <v>19</v>
      </c>
      <c r="C2210" t="s">
        <v>246</v>
      </c>
      <c r="D2210">
        <v>900</v>
      </c>
      <c r="E2210">
        <v>14</v>
      </c>
      <c r="F2210">
        <v>256.959991</v>
      </c>
      <c r="G2210">
        <v>266</v>
      </c>
      <c r="H2210">
        <v>255.759995</v>
      </c>
      <c r="I2210">
        <v>265.70001200000002</v>
      </c>
      <c r="J2210">
        <v>263.17678799999999</v>
      </c>
      <c r="K2210">
        <v>3680500</v>
      </c>
      <c r="L2210">
        <v>2.1190000000000002</v>
      </c>
      <c r="M2210">
        <v>4.8267229527185901E-2</v>
      </c>
      <c r="N2210">
        <v>4.3145662413960201E-2</v>
      </c>
      <c r="O2210">
        <v>-0.17280459764962899</v>
      </c>
      <c r="P2210">
        <v>-3.2792714533781499E-2</v>
      </c>
      <c r="Q2210">
        <v>6.9357030902239394E-2</v>
      </c>
      <c r="R2210">
        <v>2.4882323775825201E-2</v>
      </c>
      <c r="S2210">
        <v>2.31363407337025E-2</v>
      </c>
      <c r="T2210">
        <v>1.9786310249998801E-2</v>
      </c>
      <c r="U2210">
        <v>2.2622827032755401E-2</v>
      </c>
      <c r="V2210">
        <v>323.20001200000002</v>
      </c>
      <c r="W2210">
        <v>197.46000699999999</v>
      </c>
      <c r="X2210">
        <v>-0.156166942918366</v>
      </c>
      <c r="Y2210">
        <v>2.1205927310919401E-2</v>
      </c>
      <c r="Z2210">
        <v>1.24425055211064</v>
      </c>
      <c r="AA2210">
        <v>0.32117787508270201</v>
      </c>
      <c r="AB2210">
        <v>0.202945060493053</v>
      </c>
      <c r="AC2210" t="s">
        <v>259</v>
      </c>
      <c r="AD2210" t="s">
        <v>329</v>
      </c>
      <c r="AE2210" t="s">
        <v>56</v>
      </c>
      <c r="AF2210" t="s">
        <v>59</v>
      </c>
      <c r="AG2210" t="s">
        <v>278</v>
      </c>
      <c r="AH2210" s="45">
        <v>41767</v>
      </c>
      <c r="AI2210">
        <v>1730168</v>
      </c>
      <c r="AK2210" t="s">
        <v>279</v>
      </c>
      <c r="AL2210" t="s">
        <v>276</v>
      </c>
      <c r="AM2210" t="s">
        <v>245</v>
      </c>
    </row>
    <row r="2211" spans="1:39" x14ac:dyDescent="0.3">
      <c r="A2211" s="1">
        <v>43567</v>
      </c>
      <c r="B2211" t="s">
        <v>19</v>
      </c>
      <c r="C2211" t="s">
        <v>239</v>
      </c>
      <c r="D2211">
        <v>1300</v>
      </c>
      <c r="E2211">
        <v>15</v>
      </c>
      <c r="F2211">
        <v>311.35000600000001</v>
      </c>
      <c r="G2211">
        <v>317.44000199999999</v>
      </c>
      <c r="H2211">
        <v>310.57000699999998</v>
      </c>
      <c r="I2211">
        <v>317.02999899999998</v>
      </c>
      <c r="J2211">
        <v>314.019318</v>
      </c>
      <c r="K2211">
        <v>3008700</v>
      </c>
      <c r="L2211">
        <v>2.56</v>
      </c>
      <c r="M2211">
        <v>2.4329153243938799E-2</v>
      </c>
      <c r="N2211">
        <v>4.1048035486505E-2</v>
      </c>
      <c r="O2211">
        <v>0.164996096584928</v>
      </c>
      <c r="P2211">
        <v>0.244151129309509</v>
      </c>
      <c r="Q2211">
        <v>0.31422920968525397</v>
      </c>
      <c r="R2211">
        <v>1.0970622485943399E-2</v>
      </c>
      <c r="S2211">
        <v>1.9905967453527199E-2</v>
      </c>
      <c r="T2211">
        <v>1.61499933823907E-2</v>
      </c>
      <c r="U2211">
        <v>2.2071117251833101E-2</v>
      </c>
      <c r="V2211">
        <v>317.44000199999999</v>
      </c>
      <c r="W2211">
        <v>197.46000699999999</v>
      </c>
      <c r="X2211">
        <v>-0.14747330392029701</v>
      </c>
      <c r="Y2211">
        <v>6.5875784763498903E-3</v>
      </c>
      <c r="Z2211">
        <v>1.20063857100281</v>
      </c>
      <c r="AA2211">
        <v>2.3246138776008798</v>
      </c>
      <c r="AB2211">
        <v>2.2430186069279299</v>
      </c>
      <c r="AC2211" t="s">
        <v>260</v>
      </c>
      <c r="AD2211" t="s">
        <v>329</v>
      </c>
      <c r="AE2211" t="s">
        <v>56</v>
      </c>
      <c r="AF2211" t="s">
        <v>59</v>
      </c>
      <c r="AG2211" t="s">
        <v>278</v>
      </c>
      <c r="AH2211" s="45">
        <v>41767</v>
      </c>
      <c r="AI2211">
        <v>1730168</v>
      </c>
      <c r="AK2211" t="s">
        <v>279</v>
      </c>
      <c r="AL2211" t="s">
        <v>276</v>
      </c>
      <c r="AM2211" t="s">
        <v>245</v>
      </c>
    </row>
    <row r="2212" spans="1:39" x14ac:dyDescent="0.3">
      <c r="A2212" s="1">
        <v>43577</v>
      </c>
      <c r="B2212" t="s">
        <v>19</v>
      </c>
      <c r="C2212" t="s">
        <v>246</v>
      </c>
      <c r="D2212">
        <v>1100</v>
      </c>
      <c r="E2212">
        <v>15</v>
      </c>
      <c r="F2212">
        <v>317.32000699999998</v>
      </c>
      <c r="G2212">
        <v>317.89001500000001</v>
      </c>
      <c r="H2212">
        <v>314.20001200000002</v>
      </c>
      <c r="I2212">
        <v>315</v>
      </c>
      <c r="J2212">
        <v>312.00860599999999</v>
      </c>
      <c r="K2212">
        <v>1350400</v>
      </c>
      <c r="L2212">
        <v>2.59</v>
      </c>
      <c r="M2212">
        <v>-1.142646569617E-2</v>
      </c>
      <c r="N2212">
        <v>-6.4237355464258497E-3</v>
      </c>
      <c r="O2212">
        <v>7.9146290562694094E-2</v>
      </c>
      <c r="P2212">
        <v>0.197635197730852</v>
      </c>
      <c r="Q2212">
        <v>0.29358134297821598</v>
      </c>
      <c r="R2212">
        <v>7.8440619954935897E-3</v>
      </c>
      <c r="S2212">
        <v>1.0429700970767401E-2</v>
      </c>
      <c r="T2212">
        <v>1.5681449319652398E-2</v>
      </c>
      <c r="U2212">
        <v>2.1921165780514899E-2</v>
      </c>
      <c r="V2212">
        <v>322.45001200000002</v>
      </c>
      <c r="W2212">
        <v>197.46000699999999</v>
      </c>
      <c r="X2212">
        <v>-0.14747330392029701</v>
      </c>
      <c r="Y2212">
        <v>1.0115060212163699E-3</v>
      </c>
      <c r="Z2212">
        <v>1.20032833251388</v>
      </c>
      <c r="AA2212">
        <v>2.0963522136755501</v>
      </c>
      <c r="AB2212">
        <v>2.0241652948609699</v>
      </c>
      <c r="AC2212" t="s">
        <v>260</v>
      </c>
      <c r="AD2212" t="s">
        <v>329</v>
      </c>
      <c r="AE2212" t="s">
        <v>56</v>
      </c>
      <c r="AF2212" t="s">
        <v>59</v>
      </c>
      <c r="AG2212" t="s">
        <v>278</v>
      </c>
      <c r="AH2212" s="45">
        <v>41767</v>
      </c>
      <c r="AI2212">
        <v>1730168</v>
      </c>
      <c r="AK2212" t="s">
        <v>279</v>
      </c>
      <c r="AL2212" t="s">
        <v>276</v>
      </c>
      <c r="AM2212" t="s">
        <v>245</v>
      </c>
    </row>
    <row r="2213" spans="1:39" x14ac:dyDescent="0.3">
      <c r="A2213" s="1">
        <v>43578</v>
      </c>
      <c r="B2213" t="s">
        <v>19</v>
      </c>
      <c r="C2213" t="s">
        <v>246</v>
      </c>
      <c r="D2213">
        <v>1100</v>
      </c>
      <c r="E2213">
        <v>15</v>
      </c>
      <c r="F2213">
        <v>316.76001000000002</v>
      </c>
      <c r="G2213">
        <v>318.08999599999999</v>
      </c>
      <c r="H2213">
        <v>314.19000199999999</v>
      </c>
      <c r="I2213">
        <v>315.64001500000001</v>
      </c>
      <c r="J2213">
        <v>312.64254799999998</v>
      </c>
      <c r="K2213">
        <v>1977700</v>
      </c>
      <c r="L2213">
        <v>2.57</v>
      </c>
      <c r="M2213">
        <v>2.0297480076277201E-3</v>
      </c>
      <c r="N2213">
        <v>-2.4047950850973102E-3</v>
      </c>
      <c r="O2213">
        <v>6.1543967715169998E-2</v>
      </c>
      <c r="P2213">
        <v>0.209412448172517</v>
      </c>
      <c r="Q2213">
        <v>0.31952996058389499</v>
      </c>
      <c r="R2213">
        <v>7.95890213074355E-3</v>
      </c>
      <c r="S2213">
        <v>9.7970370674102698E-3</v>
      </c>
      <c r="T2213">
        <v>1.5595335976213799E-2</v>
      </c>
      <c r="U2213">
        <v>2.18637386361362E-2</v>
      </c>
      <c r="V2213">
        <v>322.45001200000002</v>
      </c>
      <c r="W2213">
        <v>197.46000699999999</v>
      </c>
      <c r="X2213">
        <v>-0.14747330392029701</v>
      </c>
      <c r="Y2213">
        <v>8.8023511954049196E-3</v>
      </c>
      <c r="Z2213">
        <v>1.1910640672574999</v>
      </c>
      <c r="AA2213">
        <v>2.2778679649051399</v>
      </c>
      <c r="AB2213">
        <v>2.0698686993801698</v>
      </c>
      <c r="AC2213" t="s">
        <v>260</v>
      </c>
      <c r="AD2213" t="s">
        <v>329</v>
      </c>
      <c r="AE2213" t="s">
        <v>56</v>
      </c>
      <c r="AF2213" t="s">
        <v>59</v>
      </c>
      <c r="AG2213" t="s">
        <v>278</v>
      </c>
      <c r="AH2213" s="45">
        <v>41767</v>
      </c>
      <c r="AI2213">
        <v>1730168</v>
      </c>
      <c r="AK2213" t="s">
        <v>279</v>
      </c>
      <c r="AL2213" t="s">
        <v>276</v>
      </c>
      <c r="AM2213" t="s">
        <v>245</v>
      </c>
    </row>
    <row r="2214" spans="1:39" x14ac:dyDescent="0.3">
      <c r="A2214" s="1">
        <v>43608</v>
      </c>
      <c r="B2214" t="s">
        <v>19</v>
      </c>
      <c r="C2214" t="s">
        <v>239</v>
      </c>
      <c r="D2214">
        <v>1200</v>
      </c>
      <c r="E2214">
        <v>15</v>
      </c>
      <c r="F2214">
        <v>264.57998700000002</v>
      </c>
      <c r="G2214">
        <v>265.48998999999998</v>
      </c>
      <c r="H2214">
        <v>258.17001299999998</v>
      </c>
      <c r="I2214">
        <v>260.08999599999999</v>
      </c>
      <c r="J2214">
        <v>257.62005599999998</v>
      </c>
      <c r="K2214">
        <v>4660700</v>
      </c>
      <c r="L2214">
        <v>2.2959999999999998</v>
      </c>
      <c r="M2214">
        <v>-3.4501194330637697E-2</v>
      </c>
      <c r="N2214">
        <v>-0.133680404759977</v>
      </c>
      <c r="O2214">
        <v>-0.193574670427684</v>
      </c>
      <c r="P2214">
        <v>-5.22900195405408E-2</v>
      </c>
      <c r="Q2214">
        <v>0.120194276244678</v>
      </c>
      <c r="R2214">
        <v>2.5697964758365301E-2</v>
      </c>
      <c r="S2214">
        <v>1.9919680520758602E-2</v>
      </c>
      <c r="T2214">
        <v>1.8798090407625E-2</v>
      </c>
      <c r="U2214">
        <v>2.24583916915931E-2</v>
      </c>
      <c r="V2214">
        <v>323.20001200000002</v>
      </c>
      <c r="W2214">
        <v>197.46000699999999</v>
      </c>
      <c r="X2214">
        <v>-0.156166942918366</v>
      </c>
      <c r="Y2214">
        <v>-1.1985692488440201E-2</v>
      </c>
      <c r="Z2214">
        <v>1.2039356465970401</v>
      </c>
      <c r="AA2214">
        <v>0.64839816665007499</v>
      </c>
      <c r="AB2214">
        <v>0.968609242851174</v>
      </c>
      <c r="AC2214" t="s">
        <v>260</v>
      </c>
      <c r="AD2214" t="s">
        <v>329</v>
      </c>
      <c r="AE2214" t="s">
        <v>56</v>
      </c>
      <c r="AF2214" t="s">
        <v>59</v>
      </c>
      <c r="AG2214" t="s">
        <v>278</v>
      </c>
      <c r="AH2214" s="45">
        <v>41767</v>
      </c>
      <c r="AI2214">
        <v>1730168</v>
      </c>
      <c r="AK2214" t="s">
        <v>279</v>
      </c>
      <c r="AL2214" t="s">
        <v>276</v>
      </c>
      <c r="AM2214" t="s">
        <v>245</v>
      </c>
    </row>
    <row r="2215" spans="1:39" x14ac:dyDescent="0.3">
      <c r="A2215" s="1">
        <v>43619</v>
      </c>
      <c r="B2215" t="s">
        <v>19</v>
      </c>
      <c r="C2215" t="s">
        <v>239</v>
      </c>
      <c r="D2215">
        <v>800</v>
      </c>
      <c r="E2215">
        <v>15</v>
      </c>
      <c r="F2215">
        <v>252.55000299999901</v>
      </c>
      <c r="G2215">
        <v>258.32998700000002</v>
      </c>
      <c r="H2215">
        <v>251.199997</v>
      </c>
      <c r="I2215">
        <v>253.179993</v>
      </c>
      <c r="J2215">
        <v>250.775665</v>
      </c>
      <c r="K2215">
        <v>2891100</v>
      </c>
      <c r="L2215">
        <v>2.081</v>
      </c>
      <c r="M2215">
        <v>6.1011420333045904E-3</v>
      </c>
      <c r="N2215">
        <v>-1.0842365343679401E-2</v>
      </c>
      <c r="O2215">
        <v>-0.23077687539293601</v>
      </c>
      <c r="P2215">
        <v>-7.3377384989923702E-2</v>
      </c>
      <c r="Q2215">
        <v>3.7887652386075103E-2</v>
      </c>
      <c r="R2215">
        <v>1.14926116688314E-2</v>
      </c>
      <c r="S2215">
        <v>1.9447216794781001E-2</v>
      </c>
      <c r="T2215">
        <v>1.88087925200973E-2</v>
      </c>
      <c r="U2215">
        <v>2.2442995779347399E-2</v>
      </c>
      <c r="V2215">
        <v>323.20001200000002</v>
      </c>
      <c r="W2215">
        <v>197.46000699999999</v>
      </c>
      <c r="X2215">
        <v>-0.156166942918366</v>
      </c>
      <c r="Y2215">
        <v>-2.7690708645509302E-3</v>
      </c>
      <c r="Z2215">
        <v>1.2258291671093899</v>
      </c>
      <c r="AA2215">
        <v>0.11383830093236801</v>
      </c>
      <c r="AB2215">
        <v>0.21175589296548999</v>
      </c>
      <c r="AC2215" t="s">
        <v>260</v>
      </c>
      <c r="AD2215" t="s">
        <v>329</v>
      </c>
      <c r="AE2215" t="s">
        <v>56</v>
      </c>
      <c r="AF2215" t="s">
        <v>59</v>
      </c>
      <c r="AG2215" t="s">
        <v>278</v>
      </c>
      <c r="AH2215" s="45">
        <v>41767</v>
      </c>
      <c r="AI2215">
        <v>1730168</v>
      </c>
      <c r="AK2215" t="s">
        <v>279</v>
      </c>
      <c r="AL2215" t="s">
        <v>276</v>
      </c>
      <c r="AM2215" t="s">
        <v>245</v>
      </c>
    </row>
    <row r="2216" spans="1:39" x14ac:dyDescent="0.3">
      <c r="A2216" s="1">
        <v>43566</v>
      </c>
      <c r="B2216" t="s">
        <v>19</v>
      </c>
      <c r="C2216" t="s">
        <v>239</v>
      </c>
      <c r="D2216">
        <v>1700</v>
      </c>
      <c r="E2216">
        <v>16</v>
      </c>
      <c r="F2216">
        <v>308.14999399999999</v>
      </c>
      <c r="G2216">
        <v>310.19000199999999</v>
      </c>
      <c r="H2216">
        <v>306.23001099999999</v>
      </c>
      <c r="I2216">
        <v>309.41000400000001</v>
      </c>
      <c r="J2216">
        <v>306.47167999999999</v>
      </c>
      <c r="K2216">
        <v>1666900</v>
      </c>
      <c r="L2216">
        <v>2.504</v>
      </c>
      <c r="M2216">
        <v>6.1595572932450797E-3</v>
      </c>
      <c r="N2216">
        <v>2.4240238371925901E-2</v>
      </c>
      <c r="O2216">
        <v>0.14650963425810901</v>
      </c>
      <c r="P2216">
        <v>0.22402123602460899</v>
      </c>
      <c r="Q2216">
        <v>0.28618972827610401</v>
      </c>
      <c r="R2216">
        <v>6.4333456220048001E-3</v>
      </c>
      <c r="S2216">
        <v>1.95486986551766E-2</v>
      </c>
      <c r="T2216">
        <v>1.5936516830581698E-2</v>
      </c>
      <c r="U2216">
        <v>2.20249183875585E-2</v>
      </c>
      <c r="V2216">
        <v>310.19000199999999</v>
      </c>
      <c r="W2216">
        <v>197.46000699999999</v>
      </c>
      <c r="X2216">
        <v>-0.14747330392029701</v>
      </c>
      <c r="Y2216" s="44">
        <v>3.8122194279549302E-5</v>
      </c>
      <c r="Z2216">
        <v>1.19135075036782</v>
      </c>
      <c r="AA2216">
        <v>2.1252585216428601</v>
      </c>
      <c r="AB2216">
        <v>2.2204978925838499</v>
      </c>
      <c r="AC2216" t="s">
        <v>261</v>
      </c>
      <c r="AD2216" t="s">
        <v>329</v>
      </c>
      <c r="AE2216" t="s">
        <v>56</v>
      </c>
      <c r="AF2216" t="s">
        <v>59</v>
      </c>
      <c r="AG2216" t="s">
        <v>278</v>
      </c>
      <c r="AH2216" s="45">
        <v>41767</v>
      </c>
      <c r="AI2216">
        <v>1730168</v>
      </c>
      <c r="AK2216" t="s">
        <v>279</v>
      </c>
      <c r="AL2216" t="s">
        <v>276</v>
      </c>
      <c r="AM2216" t="s">
        <v>245</v>
      </c>
    </row>
    <row r="2217" spans="1:39" x14ac:dyDescent="0.3">
      <c r="A2217" s="1">
        <v>43598</v>
      </c>
      <c r="B2217" t="s">
        <v>19</v>
      </c>
      <c r="C2217" t="s">
        <v>239</v>
      </c>
      <c r="D2217">
        <v>1900</v>
      </c>
      <c r="E2217">
        <v>16</v>
      </c>
      <c r="F2217">
        <v>293.82000699999998</v>
      </c>
      <c r="G2217">
        <v>295.67999300000002</v>
      </c>
      <c r="H2217">
        <v>288.20001200000002</v>
      </c>
      <c r="I2217">
        <v>293.38000499999998</v>
      </c>
      <c r="J2217">
        <v>290.59393299999999</v>
      </c>
      <c r="K2217">
        <v>3786400</v>
      </c>
      <c r="L2217">
        <v>2.4049999999999998</v>
      </c>
      <c r="M2217">
        <v>-3.5427298454783297E-2</v>
      </c>
      <c r="N2217">
        <v>-6.0155281015163403E-2</v>
      </c>
      <c r="O2217">
        <v>-4.7038922348238199E-2</v>
      </c>
      <c r="P2217">
        <v>7.0975948290663102E-2</v>
      </c>
      <c r="Q2217">
        <v>0.21980458681613099</v>
      </c>
      <c r="R2217">
        <v>1.4923185448020199E-2</v>
      </c>
      <c r="S2217">
        <v>1.22560090023318E-2</v>
      </c>
      <c r="T2217">
        <v>1.5449563077446399E-2</v>
      </c>
      <c r="U2217">
        <v>2.18124376624085E-2</v>
      </c>
      <c r="V2217">
        <v>323.20001200000002</v>
      </c>
      <c r="W2217">
        <v>197.46000699999999</v>
      </c>
      <c r="X2217">
        <v>-0.14747330392029701</v>
      </c>
      <c r="Y2217">
        <v>-2.4426469085879299E-2</v>
      </c>
      <c r="Z2217">
        <v>1.17863965305759</v>
      </c>
      <c r="AA2217">
        <v>1.3327939115634999</v>
      </c>
      <c r="AB2217">
        <v>1.7276652582585099</v>
      </c>
      <c r="AC2217" t="s">
        <v>261</v>
      </c>
      <c r="AD2217" t="s">
        <v>329</v>
      </c>
      <c r="AE2217" t="s">
        <v>56</v>
      </c>
      <c r="AF2217" t="s">
        <v>59</v>
      </c>
      <c r="AG2217" t="s">
        <v>278</v>
      </c>
      <c r="AH2217" s="45">
        <v>41767</v>
      </c>
      <c r="AI2217">
        <v>1730168</v>
      </c>
      <c r="AK2217" t="s">
        <v>279</v>
      </c>
      <c r="AL2217" t="s">
        <v>276</v>
      </c>
      <c r="AM2217" t="s">
        <v>245</v>
      </c>
    </row>
    <row r="2218" spans="1:39" x14ac:dyDescent="0.3">
      <c r="A2218" s="1">
        <v>43616</v>
      </c>
      <c r="B2218" t="s">
        <v>19</v>
      </c>
      <c r="C2218" t="s">
        <v>239</v>
      </c>
      <c r="D2218">
        <v>2000</v>
      </c>
      <c r="E2218">
        <v>16</v>
      </c>
      <c r="F2218">
        <v>253.03999300000001</v>
      </c>
      <c r="G2218">
        <v>255.740004999999</v>
      </c>
      <c r="H2218">
        <v>251</v>
      </c>
      <c r="I2218">
        <v>251.63999899999999</v>
      </c>
      <c r="J2218">
        <v>249.250304999999</v>
      </c>
      <c r="K2218">
        <v>2219200</v>
      </c>
      <c r="L2218">
        <v>2.1419999999999999</v>
      </c>
      <c r="M2218">
        <v>-1.95968435974208E-2</v>
      </c>
      <c r="N2218">
        <v>-3.3028215830133802E-2</v>
      </c>
      <c r="O2218">
        <v>-0.23530893456718899</v>
      </c>
      <c r="P2218">
        <v>-7.1663092310487203E-2</v>
      </c>
      <c r="Q2218">
        <v>4.24354038909317E-2</v>
      </c>
      <c r="R2218">
        <v>1.17808443336979E-2</v>
      </c>
      <c r="S2218">
        <v>1.9286440115290699E-2</v>
      </c>
      <c r="T2218">
        <v>1.8820709979966401E-2</v>
      </c>
      <c r="U2218">
        <v>2.2449627401433799E-2</v>
      </c>
      <c r="V2218">
        <v>323.20001200000002</v>
      </c>
      <c r="W2218">
        <v>197.46000699999999</v>
      </c>
      <c r="X2218">
        <v>-0.156166942918366</v>
      </c>
      <c r="Y2218">
        <v>-1.3283204951564801E-2</v>
      </c>
      <c r="Z2218">
        <v>1.2212558019287101</v>
      </c>
      <c r="AA2218">
        <v>0.140074341564767</v>
      </c>
      <c r="AB2218">
        <v>0.28528645520004903</v>
      </c>
      <c r="AC2218" t="s">
        <v>261</v>
      </c>
      <c r="AD2218" t="s">
        <v>329</v>
      </c>
      <c r="AE2218" t="s">
        <v>56</v>
      </c>
      <c r="AF2218" t="s">
        <v>59</v>
      </c>
      <c r="AG2218" t="s">
        <v>278</v>
      </c>
      <c r="AH2218" s="45">
        <v>41767</v>
      </c>
      <c r="AI2218">
        <v>1730168</v>
      </c>
      <c r="AK2218" t="s">
        <v>279</v>
      </c>
      <c r="AL2218" t="s">
        <v>276</v>
      </c>
      <c r="AM2218" t="s">
        <v>245</v>
      </c>
    </row>
    <row r="2219" spans="1:39" x14ac:dyDescent="0.3">
      <c r="A2219" s="1">
        <v>43619</v>
      </c>
      <c r="B2219" t="s">
        <v>19</v>
      </c>
      <c r="C2219" t="s">
        <v>239</v>
      </c>
      <c r="D2219">
        <v>1800</v>
      </c>
      <c r="E2219">
        <v>16</v>
      </c>
      <c r="F2219">
        <v>252.55000299999901</v>
      </c>
      <c r="G2219">
        <v>258.32998700000002</v>
      </c>
      <c r="H2219">
        <v>251.199997</v>
      </c>
      <c r="I2219">
        <v>253.179993</v>
      </c>
      <c r="J2219">
        <v>250.775665</v>
      </c>
      <c r="K2219">
        <v>2891100</v>
      </c>
      <c r="L2219">
        <v>2.081</v>
      </c>
      <c r="M2219">
        <v>6.1011420333045904E-3</v>
      </c>
      <c r="N2219">
        <v>-1.0842365343679401E-2</v>
      </c>
      <c r="O2219">
        <v>-0.23077687539293601</v>
      </c>
      <c r="P2219">
        <v>-7.3377384989923702E-2</v>
      </c>
      <c r="Q2219">
        <v>3.7887652386075103E-2</v>
      </c>
      <c r="R2219">
        <v>1.14926116688314E-2</v>
      </c>
      <c r="S2219">
        <v>1.9447216794781001E-2</v>
      </c>
      <c r="T2219">
        <v>1.88087925200973E-2</v>
      </c>
      <c r="U2219">
        <v>2.2442995779347399E-2</v>
      </c>
      <c r="V2219">
        <v>323.20001200000002</v>
      </c>
      <c r="W2219">
        <v>197.46000699999999</v>
      </c>
      <c r="X2219">
        <v>-0.156166942918366</v>
      </c>
      <c r="Y2219">
        <v>-2.7690708645509302E-3</v>
      </c>
      <c r="Z2219">
        <v>1.2258291671093899</v>
      </c>
      <c r="AA2219">
        <v>0.11383830093236801</v>
      </c>
      <c r="AB2219">
        <v>0.21175589296548999</v>
      </c>
      <c r="AC2219" t="s">
        <v>261</v>
      </c>
      <c r="AD2219" t="s">
        <v>329</v>
      </c>
      <c r="AE2219" t="s">
        <v>56</v>
      </c>
      <c r="AF2219" t="s">
        <v>59</v>
      </c>
      <c r="AG2219" t="s">
        <v>278</v>
      </c>
      <c r="AH2219" s="45">
        <v>41767</v>
      </c>
      <c r="AI2219">
        <v>1730168</v>
      </c>
      <c r="AK2219" t="s">
        <v>279</v>
      </c>
      <c r="AL2219" t="s">
        <v>276</v>
      </c>
      <c r="AM2219" t="s">
        <v>245</v>
      </c>
    </row>
    <row r="2220" spans="1:39" x14ac:dyDescent="0.3">
      <c r="A2220" s="1">
        <v>43620</v>
      </c>
      <c r="B2220" t="s">
        <v>19</v>
      </c>
      <c r="C2220" t="s">
        <v>246</v>
      </c>
      <c r="D2220">
        <v>1500</v>
      </c>
      <c r="E2220">
        <v>16</v>
      </c>
      <c r="F2220">
        <v>256.959991</v>
      </c>
      <c r="G2220">
        <v>266</v>
      </c>
      <c r="H2220">
        <v>255.759995</v>
      </c>
      <c r="I2220">
        <v>265.70001200000002</v>
      </c>
      <c r="J2220">
        <v>263.17678799999999</v>
      </c>
      <c r="K2220">
        <v>3680500</v>
      </c>
      <c r="L2220">
        <v>2.1190000000000002</v>
      </c>
      <c r="M2220">
        <v>4.8267229527185901E-2</v>
      </c>
      <c r="N2220">
        <v>4.3145662413960201E-2</v>
      </c>
      <c r="O2220">
        <v>-0.17280459764962899</v>
      </c>
      <c r="P2220">
        <v>-3.2792714533781499E-2</v>
      </c>
      <c r="Q2220">
        <v>6.9357030902239394E-2</v>
      </c>
      <c r="R2220">
        <v>2.4882323775825201E-2</v>
      </c>
      <c r="S2220">
        <v>2.31363407337025E-2</v>
      </c>
      <c r="T2220">
        <v>1.9786310249998801E-2</v>
      </c>
      <c r="U2220">
        <v>2.2622827032755401E-2</v>
      </c>
      <c r="V2220">
        <v>323.20001200000002</v>
      </c>
      <c r="W2220">
        <v>197.46000699999999</v>
      </c>
      <c r="X2220">
        <v>-0.156166942918366</v>
      </c>
      <c r="Y2220">
        <v>2.1205927310919401E-2</v>
      </c>
      <c r="Z2220">
        <v>1.24425055211064</v>
      </c>
      <c r="AA2220">
        <v>0.32117787508270201</v>
      </c>
      <c r="AB2220">
        <v>0.202945060493053</v>
      </c>
      <c r="AC2220" t="s">
        <v>261</v>
      </c>
      <c r="AD2220" t="s">
        <v>329</v>
      </c>
      <c r="AE2220" t="s">
        <v>56</v>
      </c>
      <c r="AF2220" t="s">
        <v>59</v>
      </c>
      <c r="AG2220" t="s">
        <v>278</v>
      </c>
      <c r="AH2220" s="45">
        <v>41767</v>
      </c>
      <c r="AI2220">
        <v>1730168</v>
      </c>
      <c r="AK2220" t="s">
        <v>279</v>
      </c>
      <c r="AL2220" t="s">
        <v>276</v>
      </c>
      <c r="AM2220" t="s">
        <v>245</v>
      </c>
    </row>
    <row r="2221" spans="1:39" x14ac:dyDescent="0.3">
      <c r="A2221" s="1">
        <v>43629</v>
      </c>
      <c r="B2221" t="s">
        <v>19</v>
      </c>
      <c r="C2221" t="s">
        <v>246</v>
      </c>
      <c r="D2221">
        <v>1200</v>
      </c>
      <c r="E2221">
        <v>16</v>
      </c>
      <c r="F2221">
        <v>281.51998900000001</v>
      </c>
      <c r="G2221">
        <v>282.89001500000001</v>
      </c>
      <c r="H2221">
        <v>277.41000400000001</v>
      </c>
      <c r="I2221">
        <v>281.60998499999999</v>
      </c>
      <c r="J2221">
        <v>278.93566900000002</v>
      </c>
      <c r="K2221">
        <v>3773500</v>
      </c>
      <c r="L2221">
        <v>2.0910000000000002</v>
      </c>
      <c r="M2221">
        <v>6.6981945929804297E-3</v>
      </c>
      <c r="N2221">
        <v>3.1820740066060997E-2</v>
      </c>
      <c r="O2221">
        <v>-4.0945695249950002E-2</v>
      </c>
      <c r="P2221">
        <v>5.7683101044977599E-2</v>
      </c>
      <c r="Q2221">
        <v>0.10785039131882</v>
      </c>
      <c r="R2221">
        <v>1.20645866454933E-2</v>
      </c>
      <c r="S2221">
        <v>2.41104662474927E-2</v>
      </c>
      <c r="T2221">
        <v>1.9793375159012399E-2</v>
      </c>
      <c r="U2221">
        <v>2.2649407080330999E-2</v>
      </c>
      <c r="V2221">
        <v>323.20001200000002</v>
      </c>
      <c r="W2221">
        <v>197.46000699999999</v>
      </c>
      <c r="X2221">
        <v>-0.156166942918366</v>
      </c>
      <c r="Y2221">
        <v>4.0890106107655602E-3</v>
      </c>
      <c r="Z2221">
        <v>1.2477542738621801</v>
      </c>
      <c r="AA2221">
        <v>0.57865321702612205</v>
      </c>
      <c r="AB2221">
        <v>0.53198235990625298</v>
      </c>
      <c r="AC2221" t="s">
        <v>261</v>
      </c>
      <c r="AD2221" t="s">
        <v>329</v>
      </c>
      <c r="AE2221" t="s">
        <v>56</v>
      </c>
      <c r="AF2221" t="s">
        <v>59</v>
      </c>
      <c r="AG2221" t="s">
        <v>278</v>
      </c>
      <c r="AH2221" s="45">
        <v>41767</v>
      </c>
      <c r="AI2221">
        <v>1730168</v>
      </c>
      <c r="AK2221" t="s">
        <v>279</v>
      </c>
      <c r="AL2221" t="s">
        <v>276</v>
      </c>
      <c r="AM2221" t="s">
        <v>245</v>
      </c>
    </row>
    <row r="2222" spans="1:39" x14ac:dyDescent="0.3">
      <c r="A2222" s="1">
        <v>43635</v>
      </c>
      <c r="B2222" t="s">
        <v>19</v>
      </c>
      <c r="C2222" t="s">
        <v>239</v>
      </c>
      <c r="D2222">
        <v>1500</v>
      </c>
      <c r="E2222">
        <v>16</v>
      </c>
      <c r="F2222">
        <v>278.77999899999998</v>
      </c>
      <c r="G2222">
        <v>279.07000699999998</v>
      </c>
      <c r="H2222">
        <v>273.709991</v>
      </c>
      <c r="I2222">
        <v>277.48998999999998</v>
      </c>
      <c r="J2222">
        <v>274.85479700000002</v>
      </c>
      <c r="K2222">
        <v>2892000</v>
      </c>
      <c r="L2222">
        <v>2.0289999999999999</v>
      </c>
      <c r="M2222">
        <v>-2.0160792042138399E-3</v>
      </c>
      <c r="N2222">
        <v>-8.0400362698439306E-3</v>
      </c>
      <c r="O2222">
        <v>-4.3716802495078699E-2</v>
      </c>
      <c r="P2222">
        <v>-4.7641532889076403E-2</v>
      </c>
      <c r="Q2222">
        <v>8.1437445792320401E-2</v>
      </c>
      <c r="R2222">
        <v>3.6369895003912203E-2</v>
      </c>
      <c r="S2222">
        <v>2.7051174555058202E-2</v>
      </c>
      <c r="T2222">
        <v>1.9027473019298101E-2</v>
      </c>
      <c r="U2222">
        <v>2.3030789695892302E-2</v>
      </c>
      <c r="V2222">
        <v>323.20001200000002</v>
      </c>
      <c r="W2222">
        <v>197.46000699999999</v>
      </c>
      <c r="X2222">
        <v>-0.17095681663517601</v>
      </c>
      <c r="Y2222">
        <v>2.98071681438073E-3</v>
      </c>
      <c r="Z2222">
        <v>1.26357220897678</v>
      </c>
      <c r="AA2222">
        <v>0.40794379580625101</v>
      </c>
      <c r="AB2222">
        <v>0.28552710326349101</v>
      </c>
      <c r="AC2222" t="s">
        <v>261</v>
      </c>
      <c r="AD2222" t="s">
        <v>329</v>
      </c>
      <c r="AE2222" t="s">
        <v>56</v>
      </c>
      <c r="AF2222" t="s">
        <v>59</v>
      </c>
      <c r="AG2222" t="s">
        <v>278</v>
      </c>
      <c r="AH2222" s="45">
        <v>41767</v>
      </c>
      <c r="AI2222">
        <v>1730168</v>
      </c>
      <c r="AK2222" t="s">
        <v>279</v>
      </c>
      <c r="AL2222" t="s">
        <v>276</v>
      </c>
      <c r="AM2222" t="s">
        <v>245</v>
      </c>
    </row>
    <row r="2223" spans="1:39" x14ac:dyDescent="0.3">
      <c r="A2223" s="1">
        <v>43557</v>
      </c>
      <c r="B2223" t="s">
        <v>19</v>
      </c>
      <c r="C2223" t="s">
        <v>246</v>
      </c>
      <c r="D2223">
        <v>1300</v>
      </c>
      <c r="E2223">
        <v>17</v>
      </c>
      <c r="F2223">
        <v>306.16000400000001</v>
      </c>
      <c r="G2223">
        <v>307.35000600000001</v>
      </c>
      <c r="H2223">
        <v>302.60998499999999</v>
      </c>
      <c r="I2223">
        <v>303.04998799999998</v>
      </c>
      <c r="J2223">
        <v>300.17205799999999</v>
      </c>
      <c r="K2223">
        <v>2285700</v>
      </c>
      <c r="L2223">
        <v>2.4809999999999999</v>
      </c>
      <c r="M2223">
        <v>-9.0009176937674799E-3</v>
      </c>
      <c r="N2223">
        <v>2.00645574592958E-2</v>
      </c>
      <c r="O2223">
        <v>0.114235112096606</v>
      </c>
      <c r="P2223">
        <v>0.18435478414173501</v>
      </c>
      <c r="Q2223">
        <v>0.31945048216468802</v>
      </c>
      <c r="R2223">
        <v>1.0397022670043299E-2</v>
      </c>
      <c r="S2223">
        <v>2.1202212469343399E-2</v>
      </c>
      <c r="T2223">
        <v>2.0818611998286E-2</v>
      </c>
      <c r="U2223">
        <v>2.2315250573574301E-2</v>
      </c>
      <c r="V2223">
        <v>307.35000600000001</v>
      </c>
      <c r="W2223">
        <v>197.46000699999999</v>
      </c>
      <c r="X2223">
        <v>-0.14747330392029701</v>
      </c>
      <c r="Y2223" s="44">
        <v>1.7455614805152698E-5</v>
      </c>
      <c r="Z2223">
        <v>1.2011413267670701</v>
      </c>
      <c r="AA2223">
        <v>2.5686241182807201</v>
      </c>
      <c r="AB2223">
        <v>2.1599408091108501</v>
      </c>
      <c r="AC2223" t="s">
        <v>262</v>
      </c>
      <c r="AD2223" t="s">
        <v>329</v>
      </c>
      <c r="AE2223" t="s">
        <v>56</v>
      </c>
      <c r="AF2223" t="s">
        <v>59</v>
      </c>
      <c r="AG2223" t="s">
        <v>278</v>
      </c>
      <c r="AH2223" s="45">
        <v>41767</v>
      </c>
      <c r="AI2223">
        <v>1730168</v>
      </c>
      <c r="AK2223" t="s">
        <v>279</v>
      </c>
      <c r="AL2223" t="s">
        <v>276</v>
      </c>
      <c r="AM2223" t="s">
        <v>245</v>
      </c>
    </row>
    <row r="2224" spans="1:39" x14ac:dyDescent="0.3">
      <c r="A2224" s="1">
        <v>43571</v>
      </c>
      <c r="B2224" t="s">
        <v>19</v>
      </c>
      <c r="C2224" t="s">
        <v>239</v>
      </c>
      <c r="D2224">
        <v>1500</v>
      </c>
      <c r="E2224">
        <v>17</v>
      </c>
      <c r="F2224">
        <v>320</v>
      </c>
      <c r="G2224">
        <v>320.01001000000002</v>
      </c>
      <c r="H2224">
        <v>316.10000600000001</v>
      </c>
      <c r="I2224">
        <v>318.5</v>
      </c>
      <c r="J2224">
        <v>315.47537199999999</v>
      </c>
      <c r="K2224">
        <v>2111600</v>
      </c>
      <c r="L2224">
        <v>2.5920000000000001</v>
      </c>
      <c r="M2224">
        <v>6.6153048574125999E-3</v>
      </c>
      <c r="N2224">
        <v>4.8405609363733101E-2</v>
      </c>
      <c r="O2224">
        <v>0.101635127117524</v>
      </c>
      <c r="P2224">
        <v>0.22542597386157801</v>
      </c>
      <c r="Q2224">
        <v>0.27817867215055198</v>
      </c>
      <c r="R2224">
        <v>9.8182405342406697E-3</v>
      </c>
      <c r="S2224">
        <v>1.1439199364041299E-2</v>
      </c>
      <c r="T2224">
        <v>1.5996978451482902E-2</v>
      </c>
      <c r="U2224">
        <v>2.19881733978609E-2</v>
      </c>
      <c r="V2224">
        <v>320.01001000000002</v>
      </c>
      <c r="W2224">
        <v>197.46000699999999</v>
      </c>
      <c r="X2224">
        <v>-0.14747330392029701</v>
      </c>
      <c r="Y2224">
        <v>5.0922850790659495E-4</v>
      </c>
      <c r="Z2224">
        <v>1.20579866796433</v>
      </c>
      <c r="AA2224">
        <v>2.0105110598660998</v>
      </c>
      <c r="AB2224">
        <v>2.12484718874307</v>
      </c>
      <c r="AC2224" t="s">
        <v>262</v>
      </c>
      <c r="AD2224" t="s">
        <v>329</v>
      </c>
      <c r="AE2224" t="s">
        <v>56</v>
      </c>
      <c r="AF2224" t="s">
        <v>59</v>
      </c>
      <c r="AG2224" t="s">
        <v>278</v>
      </c>
      <c r="AH2224" s="45">
        <v>41767</v>
      </c>
      <c r="AI2224">
        <v>1730168</v>
      </c>
      <c r="AK2224" t="s">
        <v>279</v>
      </c>
      <c r="AL2224" t="s">
        <v>276</v>
      </c>
      <c r="AM2224" t="s">
        <v>245</v>
      </c>
    </row>
    <row r="2225" spans="1:39" x14ac:dyDescent="0.3">
      <c r="A2225" s="1">
        <v>43587</v>
      </c>
      <c r="B2225" t="s">
        <v>19</v>
      </c>
      <c r="C2225" t="s">
        <v>239</v>
      </c>
      <c r="D2225">
        <v>2500</v>
      </c>
      <c r="E2225">
        <v>17</v>
      </c>
      <c r="F2225">
        <v>319.98001099999999</v>
      </c>
      <c r="G2225">
        <v>322.19000199999999</v>
      </c>
      <c r="H2225">
        <v>314.23001099999999</v>
      </c>
      <c r="I2225">
        <v>315.82000699999998</v>
      </c>
      <c r="J2225">
        <v>312.820831</v>
      </c>
      <c r="K2225">
        <v>2042800</v>
      </c>
      <c r="L2225">
        <v>2.552</v>
      </c>
      <c r="M2225">
        <v>-9.7050482161213595E-3</v>
      </c>
      <c r="N2225">
        <v>1.27464033791072E-2</v>
      </c>
      <c r="O2225">
        <v>3.2273847109258298E-2</v>
      </c>
      <c r="P2225">
        <v>0.17214616974786401</v>
      </c>
      <c r="Q2225">
        <v>0.34893616762708202</v>
      </c>
      <c r="R2225">
        <v>1.0766558542166699E-2</v>
      </c>
      <c r="S2225">
        <v>9.2887895767474193E-3</v>
      </c>
      <c r="T2225">
        <v>1.5381380796804499E-2</v>
      </c>
      <c r="U2225">
        <v>2.1808842742825501E-2</v>
      </c>
      <c r="V2225">
        <v>323.20001200000002</v>
      </c>
      <c r="W2225">
        <v>197.46000699999999</v>
      </c>
      <c r="X2225">
        <v>-0.14747330392029701</v>
      </c>
      <c r="Y2225">
        <v>-2.1262443276895502E-3</v>
      </c>
      <c r="Z2225">
        <v>1.18382608999045</v>
      </c>
      <c r="AA2225">
        <v>2.3158913748148802</v>
      </c>
      <c r="AB2225">
        <v>2.3560088002897102</v>
      </c>
      <c r="AC2225" t="s">
        <v>262</v>
      </c>
      <c r="AD2225" t="s">
        <v>329</v>
      </c>
      <c r="AE2225" t="s">
        <v>56</v>
      </c>
      <c r="AF2225" t="s">
        <v>59</v>
      </c>
      <c r="AG2225" t="s">
        <v>278</v>
      </c>
      <c r="AH2225" s="45">
        <v>41767</v>
      </c>
      <c r="AI2225">
        <v>1730168</v>
      </c>
      <c r="AK2225" t="s">
        <v>279</v>
      </c>
      <c r="AL2225" t="s">
        <v>276</v>
      </c>
      <c r="AM2225" t="s">
        <v>245</v>
      </c>
    </row>
    <row r="2226" spans="1:39" x14ac:dyDescent="0.3">
      <c r="A2226" s="1">
        <v>43556</v>
      </c>
      <c r="B2226" t="s">
        <v>19</v>
      </c>
      <c r="C2226" t="s">
        <v>239</v>
      </c>
      <c r="D2226">
        <v>1000</v>
      </c>
      <c r="E2226">
        <v>18</v>
      </c>
      <c r="F2226">
        <v>303.10998499999999</v>
      </c>
      <c r="G2226">
        <v>306.75</v>
      </c>
      <c r="H2226">
        <v>299.75</v>
      </c>
      <c r="I2226">
        <v>305.790009</v>
      </c>
      <c r="J2226">
        <v>302.886078</v>
      </c>
      <c r="K2226">
        <v>2704000</v>
      </c>
      <c r="L2226">
        <v>2.4969999999999999</v>
      </c>
      <c r="M2226">
        <v>1.6752283629425699E-2</v>
      </c>
      <c r="N2226">
        <v>4.5597052244867202E-2</v>
      </c>
      <c r="O2226">
        <v>0.11371246518722899</v>
      </c>
      <c r="P2226">
        <v>0.19607300498300501</v>
      </c>
      <c r="Q2226">
        <v>0.29404489244862198</v>
      </c>
      <c r="R2226">
        <v>8.5054086019001208E-3</v>
      </c>
      <c r="S2226">
        <v>2.1219159273822601E-2</v>
      </c>
      <c r="T2226">
        <v>2.0762602802336699E-2</v>
      </c>
      <c r="U2226">
        <v>2.2418974402484498E-2</v>
      </c>
      <c r="V2226">
        <v>306.75</v>
      </c>
      <c r="W2226">
        <v>197.46000699999999</v>
      </c>
      <c r="X2226">
        <v>-0.14747330392029701</v>
      </c>
      <c r="Y2226">
        <v>1.1502195497633099E-2</v>
      </c>
      <c r="Z2226">
        <v>1.20861776360856</v>
      </c>
      <c r="AA2226">
        <v>2.3802381555658001</v>
      </c>
      <c r="AB2226">
        <v>2.0343057739789301</v>
      </c>
      <c r="AC2226" t="s">
        <v>263</v>
      </c>
      <c r="AD2226" t="s">
        <v>329</v>
      </c>
      <c r="AE2226" t="s">
        <v>56</v>
      </c>
      <c r="AF2226" t="s">
        <v>59</v>
      </c>
      <c r="AG2226" t="s">
        <v>278</v>
      </c>
      <c r="AH2226" s="45">
        <v>41767</v>
      </c>
      <c r="AI2226">
        <v>1730168</v>
      </c>
      <c r="AK2226" t="s">
        <v>279</v>
      </c>
      <c r="AL2226" t="s">
        <v>276</v>
      </c>
      <c r="AM2226" t="s">
        <v>245</v>
      </c>
    </row>
    <row r="2227" spans="1:39" x14ac:dyDescent="0.3">
      <c r="A2227" s="1">
        <v>43577</v>
      </c>
      <c r="B2227" t="s">
        <v>19</v>
      </c>
      <c r="C2227" t="s">
        <v>246</v>
      </c>
      <c r="D2227">
        <v>2300</v>
      </c>
      <c r="E2227">
        <v>18</v>
      </c>
      <c r="F2227">
        <v>317.32000699999998</v>
      </c>
      <c r="G2227">
        <v>317.89001500000001</v>
      </c>
      <c r="H2227">
        <v>314.20001200000002</v>
      </c>
      <c r="I2227">
        <v>315</v>
      </c>
      <c r="J2227">
        <v>312.00860599999999</v>
      </c>
      <c r="K2227">
        <v>1350400</v>
      </c>
      <c r="L2227">
        <v>2.59</v>
      </c>
      <c r="M2227">
        <v>-1.142646569617E-2</v>
      </c>
      <c r="N2227">
        <v>-6.4237355464258497E-3</v>
      </c>
      <c r="O2227">
        <v>7.9146290562694094E-2</v>
      </c>
      <c r="P2227">
        <v>0.197635197730852</v>
      </c>
      <c r="Q2227">
        <v>0.29358134297821598</v>
      </c>
      <c r="R2227">
        <v>7.8440619954935897E-3</v>
      </c>
      <c r="S2227">
        <v>1.0429700970767401E-2</v>
      </c>
      <c r="T2227">
        <v>1.5681449319652398E-2</v>
      </c>
      <c r="U2227">
        <v>2.1921165780514899E-2</v>
      </c>
      <c r="V2227">
        <v>322.45001200000002</v>
      </c>
      <c r="W2227">
        <v>197.46000699999999</v>
      </c>
      <c r="X2227">
        <v>-0.14747330392029701</v>
      </c>
      <c r="Y2227">
        <v>1.0115060212163699E-3</v>
      </c>
      <c r="Z2227">
        <v>1.20032833251388</v>
      </c>
      <c r="AA2227">
        <v>2.0963522136755501</v>
      </c>
      <c r="AB2227">
        <v>2.0241652948609699</v>
      </c>
      <c r="AC2227" t="s">
        <v>263</v>
      </c>
      <c r="AD2227" t="s">
        <v>329</v>
      </c>
      <c r="AE2227" t="s">
        <v>56</v>
      </c>
      <c r="AF2227" t="s">
        <v>59</v>
      </c>
      <c r="AG2227" t="s">
        <v>278</v>
      </c>
      <c r="AH2227" s="45">
        <v>41767</v>
      </c>
      <c r="AI2227">
        <v>1730168</v>
      </c>
      <c r="AK2227" t="s">
        <v>279</v>
      </c>
      <c r="AL2227" t="s">
        <v>276</v>
      </c>
      <c r="AM2227" t="s">
        <v>245</v>
      </c>
    </row>
    <row r="2228" spans="1:39" x14ac:dyDescent="0.3">
      <c r="A2228" s="1">
        <v>43580</v>
      </c>
      <c r="B2228" t="s">
        <v>19</v>
      </c>
      <c r="C2228" t="s">
        <v>246</v>
      </c>
      <c r="D2228">
        <v>1300</v>
      </c>
      <c r="E2228">
        <v>18</v>
      </c>
      <c r="F2228">
        <v>312.95001200000002</v>
      </c>
      <c r="G2228">
        <v>312.95001200000002</v>
      </c>
      <c r="H2228">
        <v>306.57000699999998</v>
      </c>
      <c r="I2228">
        <v>311.82000699999998</v>
      </c>
      <c r="J2228">
        <v>308.85879499999999</v>
      </c>
      <c r="K2228">
        <v>2673200</v>
      </c>
      <c r="L2228">
        <v>2.5339999999999998</v>
      </c>
      <c r="M2228">
        <v>-8.0172310365259902E-3</v>
      </c>
      <c r="N2228">
        <v>-2.7549789107703001E-2</v>
      </c>
      <c r="O2228">
        <v>6.5124495975018196E-2</v>
      </c>
      <c r="P2228">
        <v>0.17707610837549601</v>
      </c>
      <c r="Q2228">
        <v>0.34486525081807801</v>
      </c>
      <c r="R2228">
        <v>5.00453268993333E-3</v>
      </c>
      <c r="S2228">
        <v>9.4503574777152297E-3</v>
      </c>
      <c r="T2228">
        <v>1.5457855569017E-2</v>
      </c>
      <c r="U2228">
        <v>2.1799070674827802E-2</v>
      </c>
      <c r="V2228">
        <v>322.45001200000002</v>
      </c>
      <c r="W2228">
        <v>197.46000699999999</v>
      </c>
      <c r="X2228">
        <v>-0.14747330392029701</v>
      </c>
      <c r="Y2228">
        <v>-3.6904169755480902E-4</v>
      </c>
      <c r="Z2228">
        <v>1.1871935788259</v>
      </c>
      <c r="AA2228">
        <v>2.42036624457843</v>
      </c>
      <c r="AB2228">
        <v>2.22550550783488</v>
      </c>
      <c r="AC2228" t="s">
        <v>263</v>
      </c>
      <c r="AD2228" t="s">
        <v>329</v>
      </c>
      <c r="AE2228" t="s">
        <v>56</v>
      </c>
      <c r="AF2228" t="s">
        <v>59</v>
      </c>
      <c r="AG2228" t="s">
        <v>278</v>
      </c>
      <c r="AH2228" s="45">
        <v>41767</v>
      </c>
      <c r="AI2228">
        <v>1730168</v>
      </c>
      <c r="AK2228" t="s">
        <v>279</v>
      </c>
      <c r="AL2228" t="s">
        <v>276</v>
      </c>
      <c r="AM2228" t="s">
        <v>245</v>
      </c>
    </row>
    <row r="2229" spans="1:39" x14ac:dyDescent="0.3">
      <c r="A2229" s="1">
        <v>43584</v>
      </c>
      <c r="B2229" t="s">
        <v>19</v>
      </c>
      <c r="C2229" t="s">
        <v>246</v>
      </c>
      <c r="D2229">
        <v>1400</v>
      </c>
      <c r="E2229">
        <v>18</v>
      </c>
      <c r="F2229">
        <v>311.23998999999998</v>
      </c>
      <c r="G2229">
        <v>314.67001299999998</v>
      </c>
      <c r="H2229">
        <v>310.44000199999999</v>
      </c>
      <c r="I2229">
        <v>312.720000999999</v>
      </c>
      <c r="J2229">
        <v>309.75024400000001</v>
      </c>
      <c r="K2229">
        <v>1340400</v>
      </c>
      <c r="L2229">
        <v>2.536</v>
      </c>
      <c r="M2229">
        <v>7.4141911565573796E-3</v>
      </c>
      <c r="N2229">
        <v>-7.2644625214188796E-3</v>
      </c>
      <c r="O2229">
        <v>5.5050051805114297E-2</v>
      </c>
      <c r="P2229">
        <v>0.16463322290764601</v>
      </c>
      <c r="Q2229">
        <v>0.33889833592618601</v>
      </c>
      <c r="R2229">
        <v>6.1369659222038197E-3</v>
      </c>
      <c r="S2229">
        <v>9.0500249672349192E-3</v>
      </c>
      <c r="T2229">
        <v>1.5389182659704201E-2</v>
      </c>
      <c r="U2229">
        <v>2.18033077739061E-2</v>
      </c>
      <c r="V2229">
        <v>322.45001200000002</v>
      </c>
      <c r="W2229">
        <v>197.46000699999999</v>
      </c>
      <c r="X2229">
        <v>-0.14747330392029701</v>
      </c>
      <c r="Y2229">
        <v>1.07094833958194E-3</v>
      </c>
      <c r="Z2229">
        <v>1.18842523403009</v>
      </c>
      <c r="AA2229">
        <v>2.32262159472323</v>
      </c>
      <c r="AB2229">
        <v>2.3413080453331601</v>
      </c>
      <c r="AC2229" t="s">
        <v>263</v>
      </c>
      <c r="AD2229" t="s">
        <v>329</v>
      </c>
      <c r="AE2229" t="s">
        <v>56</v>
      </c>
      <c r="AF2229" t="s">
        <v>59</v>
      </c>
      <c r="AG2229" t="s">
        <v>278</v>
      </c>
      <c r="AH2229" s="45">
        <v>41767</v>
      </c>
      <c r="AI2229">
        <v>1730168</v>
      </c>
      <c r="AK2229" t="s">
        <v>279</v>
      </c>
      <c r="AL2229" t="s">
        <v>276</v>
      </c>
      <c r="AM2229" t="s">
        <v>245</v>
      </c>
    </row>
    <row r="2230" spans="1:39" x14ac:dyDescent="0.3">
      <c r="A2230" s="1">
        <v>43598</v>
      </c>
      <c r="B2230" t="s">
        <v>19</v>
      </c>
      <c r="C2230" t="s">
        <v>239</v>
      </c>
      <c r="D2230">
        <v>1700</v>
      </c>
      <c r="E2230">
        <v>18</v>
      </c>
      <c r="F2230">
        <v>293.82000699999998</v>
      </c>
      <c r="G2230">
        <v>295.67999300000002</v>
      </c>
      <c r="H2230">
        <v>288.20001200000002</v>
      </c>
      <c r="I2230">
        <v>293.38000499999998</v>
      </c>
      <c r="J2230">
        <v>290.59393299999999</v>
      </c>
      <c r="K2230">
        <v>3786400</v>
      </c>
      <c r="L2230">
        <v>2.4049999999999998</v>
      </c>
      <c r="M2230">
        <v>-3.5427298454783297E-2</v>
      </c>
      <c r="N2230">
        <v>-6.0155281015163403E-2</v>
      </c>
      <c r="O2230">
        <v>-4.7038922348238199E-2</v>
      </c>
      <c r="P2230">
        <v>7.0975948290663102E-2</v>
      </c>
      <c r="Q2230">
        <v>0.21980458681613099</v>
      </c>
      <c r="R2230">
        <v>1.4923185448020199E-2</v>
      </c>
      <c r="S2230">
        <v>1.22560090023318E-2</v>
      </c>
      <c r="T2230">
        <v>1.5449563077446399E-2</v>
      </c>
      <c r="U2230">
        <v>2.18124376624085E-2</v>
      </c>
      <c r="V2230">
        <v>323.20001200000002</v>
      </c>
      <c r="W2230">
        <v>197.46000699999999</v>
      </c>
      <c r="X2230">
        <v>-0.14747330392029701</v>
      </c>
      <c r="Y2230">
        <v>-2.4426469085879299E-2</v>
      </c>
      <c r="Z2230">
        <v>1.17863965305759</v>
      </c>
      <c r="AA2230">
        <v>1.3327939115634999</v>
      </c>
      <c r="AB2230">
        <v>1.7276652582585099</v>
      </c>
      <c r="AC2230" t="s">
        <v>263</v>
      </c>
      <c r="AD2230" t="s">
        <v>329</v>
      </c>
      <c r="AE2230" t="s">
        <v>56</v>
      </c>
      <c r="AF2230" t="s">
        <v>59</v>
      </c>
      <c r="AG2230" t="s">
        <v>278</v>
      </c>
      <c r="AH2230" s="45">
        <v>41767</v>
      </c>
      <c r="AI2230">
        <v>1730168</v>
      </c>
      <c r="AK2230" t="s">
        <v>279</v>
      </c>
      <c r="AL2230" t="s">
        <v>276</v>
      </c>
      <c r="AM2230" t="s">
        <v>245</v>
      </c>
    </row>
    <row r="2231" spans="1:39" x14ac:dyDescent="0.3">
      <c r="A2231" s="1">
        <v>43605</v>
      </c>
      <c r="B2231" t="s">
        <v>19</v>
      </c>
      <c r="C2231" t="s">
        <v>239</v>
      </c>
      <c r="D2231">
        <v>1200</v>
      </c>
      <c r="E2231">
        <v>18</v>
      </c>
      <c r="F2231">
        <v>278</v>
      </c>
      <c r="G2231">
        <v>279.95001200000002</v>
      </c>
      <c r="H2231">
        <v>268.64001500000001</v>
      </c>
      <c r="I2231">
        <v>272.58999599999999</v>
      </c>
      <c r="J2231">
        <v>270.00134300000002</v>
      </c>
      <c r="K2231">
        <v>6516200</v>
      </c>
      <c r="L2231">
        <v>2.4159999999999999</v>
      </c>
      <c r="M2231">
        <v>-6.1532816745632497E-2</v>
      </c>
      <c r="N2231">
        <v>-7.3499940363328006E-2</v>
      </c>
      <c r="O2231">
        <v>-0.162007054390849</v>
      </c>
      <c r="P2231">
        <v>-2.3838852033708599E-2</v>
      </c>
      <c r="Q2231">
        <v>0.16311807568748199</v>
      </c>
      <c r="R2231">
        <v>3.4622370738393402E-2</v>
      </c>
      <c r="S2231">
        <v>1.8541225052200998E-2</v>
      </c>
      <c r="T2231">
        <v>1.8192098852746402E-2</v>
      </c>
      <c r="U2231">
        <v>2.23286143355052E-2</v>
      </c>
      <c r="V2231">
        <v>323.20001200000002</v>
      </c>
      <c r="W2231">
        <v>197.46000699999999</v>
      </c>
      <c r="X2231">
        <v>-0.156166942918366</v>
      </c>
      <c r="Y2231">
        <v>-6.7722580366252503E-3</v>
      </c>
      <c r="Z2231">
        <v>1.1932268970865001</v>
      </c>
      <c r="AA2231">
        <v>0.93016042478465399</v>
      </c>
      <c r="AB2231">
        <v>1.35359124523648</v>
      </c>
      <c r="AC2231" t="s">
        <v>263</v>
      </c>
      <c r="AD2231" t="s">
        <v>329</v>
      </c>
      <c r="AE2231" t="s">
        <v>56</v>
      </c>
      <c r="AF2231" t="s">
        <v>59</v>
      </c>
      <c r="AG2231" t="s">
        <v>278</v>
      </c>
      <c r="AH2231" s="45">
        <v>41767</v>
      </c>
      <c r="AI2231">
        <v>1730168</v>
      </c>
      <c r="AK2231" t="s">
        <v>279</v>
      </c>
      <c r="AL2231" t="s">
        <v>276</v>
      </c>
      <c r="AM2231" t="s">
        <v>245</v>
      </c>
    </row>
    <row r="2232" spans="1:39" x14ac:dyDescent="0.3">
      <c r="A2232" s="1">
        <v>43607</v>
      </c>
      <c r="B2232" t="s">
        <v>19</v>
      </c>
      <c r="C2232" t="s">
        <v>246</v>
      </c>
      <c r="D2232">
        <v>1000</v>
      </c>
      <c r="E2232">
        <v>18</v>
      </c>
      <c r="F2232">
        <v>270.48001099999999</v>
      </c>
      <c r="G2232">
        <v>275.05999800000001</v>
      </c>
      <c r="H2232">
        <v>268.970000999999</v>
      </c>
      <c r="I2232">
        <v>269.220000999999</v>
      </c>
      <c r="J2232">
        <v>266.66336100000001</v>
      </c>
      <c r="K2232">
        <v>3180900</v>
      </c>
      <c r="L2232">
        <v>2.3929999999999998</v>
      </c>
      <c r="M2232">
        <v>-2.24413585489147E-2</v>
      </c>
      <c r="N2232">
        <v>-0.122715153615767</v>
      </c>
      <c r="O2232">
        <v>-0.15704372808941899</v>
      </c>
      <c r="P2232">
        <v>-3.3719085393030201E-2</v>
      </c>
      <c r="Q2232">
        <v>0.15234999905961499</v>
      </c>
      <c r="R2232">
        <v>2.5334946814099799E-2</v>
      </c>
      <c r="S2232">
        <v>1.9184139668878698E-2</v>
      </c>
      <c r="T2232">
        <v>1.84030251924568E-2</v>
      </c>
      <c r="U2232">
        <v>2.23499521209547E-2</v>
      </c>
      <c r="V2232">
        <v>323.20001200000002</v>
      </c>
      <c r="W2232">
        <v>197.46000699999999</v>
      </c>
      <c r="X2232">
        <v>-0.156166942918366</v>
      </c>
      <c r="Y2232">
        <v>-2.8283920525026501E-3</v>
      </c>
      <c r="Z2232">
        <v>1.1929898267879799</v>
      </c>
      <c r="AA2232">
        <v>0.85687294140804604</v>
      </c>
      <c r="AB2232">
        <v>1.1306937739773999</v>
      </c>
      <c r="AC2232" t="s">
        <v>263</v>
      </c>
      <c r="AD2232" t="s">
        <v>329</v>
      </c>
      <c r="AE2232" t="s">
        <v>56</v>
      </c>
      <c r="AF2232" t="s">
        <v>59</v>
      </c>
      <c r="AG2232" t="s">
        <v>278</v>
      </c>
      <c r="AH2232" s="45">
        <v>41767</v>
      </c>
      <c r="AI2232">
        <v>1730168</v>
      </c>
      <c r="AK2232" t="s">
        <v>279</v>
      </c>
      <c r="AL2232" t="s">
        <v>276</v>
      </c>
      <c r="AM2232" t="s">
        <v>245</v>
      </c>
    </row>
    <row r="2233" spans="1:39" x14ac:dyDescent="0.3">
      <c r="A2233" s="1">
        <v>43609</v>
      </c>
      <c r="B2233" t="s">
        <v>19</v>
      </c>
      <c r="C2233" t="s">
        <v>246</v>
      </c>
      <c r="D2233">
        <v>3000</v>
      </c>
      <c r="E2233">
        <v>18</v>
      </c>
      <c r="F2233">
        <v>262.70001200000002</v>
      </c>
      <c r="G2233">
        <v>265.73998999999998</v>
      </c>
      <c r="H2233">
        <v>255.740004999999</v>
      </c>
      <c r="I2233">
        <v>255.94000199999999</v>
      </c>
      <c r="J2233">
        <v>253.50945999999999</v>
      </c>
      <c r="K2233">
        <v>2796300</v>
      </c>
      <c r="L2233">
        <v>2.3239999999999998</v>
      </c>
      <c r="M2233">
        <v>-1.6084708453149701E-2</v>
      </c>
      <c r="N2233">
        <v>-0.124558609916514</v>
      </c>
      <c r="O2233">
        <v>-0.20550028949055399</v>
      </c>
      <c r="P2233">
        <v>-7.5940872381999203E-2</v>
      </c>
      <c r="Q2233">
        <v>9.5467351576351805E-2</v>
      </c>
      <c r="R2233">
        <v>2.6153452310167399E-2</v>
      </c>
      <c r="S2233">
        <v>1.99496496410244E-2</v>
      </c>
      <c r="T2233">
        <v>1.88637562895651E-2</v>
      </c>
      <c r="U2233">
        <v>2.2476584535734902E-2</v>
      </c>
      <c r="V2233">
        <v>323.20001200000002</v>
      </c>
      <c r="W2233">
        <v>197.46000699999999</v>
      </c>
      <c r="X2233">
        <v>-0.156166942918366</v>
      </c>
      <c r="Y2233">
        <v>1.3526439988342199E-3</v>
      </c>
      <c r="Z2233">
        <v>1.20238802942109</v>
      </c>
      <c r="AA2233">
        <v>0.48149111210516399</v>
      </c>
      <c r="AB2233">
        <v>0.80172206611001096</v>
      </c>
      <c r="AC2233" t="s">
        <v>263</v>
      </c>
      <c r="AD2233" t="s">
        <v>329</v>
      </c>
      <c r="AE2233" t="s">
        <v>56</v>
      </c>
      <c r="AF2233" t="s">
        <v>59</v>
      </c>
      <c r="AG2233" t="s">
        <v>278</v>
      </c>
      <c r="AH2233" s="45">
        <v>41767</v>
      </c>
      <c r="AI2233">
        <v>1730168</v>
      </c>
      <c r="AK2233" t="s">
        <v>279</v>
      </c>
      <c r="AL2233" t="s">
        <v>276</v>
      </c>
      <c r="AM2233" t="s">
        <v>245</v>
      </c>
    </row>
    <row r="2234" spans="1:39" x14ac:dyDescent="0.3">
      <c r="A2234" s="1">
        <v>43557</v>
      </c>
      <c r="B2234" t="s">
        <v>19</v>
      </c>
      <c r="C2234" t="s">
        <v>246</v>
      </c>
      <c r="D2234">
        <v>1700</v>
      </c>
      <c r="E2234">
        <v>19</v>
      </c>
      <c r="F2234">
        <v>306.16000400000001</v>
      </c>
      <c r="G2234">
        <v>307.35000600000001</v>
      </c>
      <c r="H2234">
        <v>302.60998499999999</v>
      </c>
      <c r="I2234">
        <v>303.04998799999998</v>
      </c>
      <c r="J2234">
        <v>300.17205799999999</v>
      </c>
      <c r="K2234">
        <v>2285700</v>
      </c>
      <c r="L2234">
        <v>2.4809999999999999</v>
      </c>
      <c r="M2234">
        <v>-9.0009176937674799E-3</v>
      </c>
      <c r="N2234">
        <v>2.00645574592958E-2</v>
      </c>
      <c r="O2234">
        <v>0.114235112096606</v>
      </c>
      <c r="P2234">
        <v>0.18435478414173501</v>
      </c>
      <c r="Q2234">
        <v>0.31945048216468802</v>
      </c>
      <c r="R2234">
        <v>1.0397022670043299E-2</v>
      </c>
      <c r="S2234">
        <v>2.1202212469343399E-2</v>
      </c>
      <c r="T2234">
        <v>2.0818611998286E-2</v>
      </c>
      <c r="U2234">
        <v>2.2315250573574301E-2</v>
      </c>
      <c r="V2234">
        <v>307.35000600000001</v>
      </c>
      <c r="W2234">
        <v>197.46000699999999</v>
      </c>
      <c r="X2234">
        <v>-0.14747330392029701</v>
      </c>
      <c r="Y2234" s="44">
        <v>1.7455614805152698E-5</v>
      </c>
      <c r="Z2234">
        <v>1.2011413267670701</v>
      </c>
      <c r="AA2234">
        <v>2.5686241182807201</v>
      </c>
      <c r="AB2234">
        <v>2.1599408091108501</v>
      </c>
      <c r="AC2234" t="s">
        <v>264</v>
      </c>
      <c r="AD2234" t="s">
        <v>329</v>
      </c>
      <c r="AE2234" t="s">
        <v>56</v>
      </c>
      <c r="AF2234" t="s">
        <v>59</v>
      </c>
      <c r="AG2234" t="s">
        <v>278</v>
      </c>
      <c r="AH2234" s="45">
        <v>41767</v>
      </c>
      <c r="AI2234">
        <v>1730168</v>
      </c>
      <c r="AK2234" t="s">
        <v>279</v>
      </c>
      <c r="AL2234" t="s">
        <v>276</v>
      </c>
      <c r="AM2234" t="s">
        <v>245</v>
      </c>
    </row>
    <row r="2235" spans="1:39" x14ac:dyDescent="0.3">
      <c r="A2235" s="1">
        <v>43572</v>
      </c>
      <c r="B2235" t="s">
        <v>19</v>
      </c>
      <c r="C2235" t="s">
        <v>239</v>
      </c>
      <c r="D2235">
        <v>1500</v>
      </c>
      <c r="E2235">
        <v>19</v>
      </c>
      <c r="F2235">
        <v>320.23998999999998</v>
      </c>
      <c r="G2235">
        <v>320.94000199999999</v>
      </c>
      <c r="H2235">
        <v>317.83999599999999</v>
      </c>
      <c r="I2235">
        <v>320.52999899999998</v>
      </c>
      <c r="J2235">
        <v>317.48608400000001</v>
      </c>
      <c r="K2235">
        <v>1813800</v>
      </c>
      <c r="L2235">
        <v>2.5920000000000001</v>
      </c>
      <c r="M2235">
        <v>6.3533687383874396E-3</v>
      </c>
      <c r="N2235">
        <v>4.1468191679282902E-2</v>
      </c>
      <c r="O2235">
        <v>9.5833578428165894E-2</v>
      </c>
      <c r="P2235">
        <v>0.250631093039207</v>
      </c>
      <c r="Q2235">
        <v>0.27507295583213098</v>
      </c>
      <c r="R2235">
        <v>9.6696703496832806E-3</v>
      </c>
      <c r="S2235">
        <v>1.1323507013567101E-2</v>
      </c>
      <c r="T2235">
        <v>1.5740087051374699E-2</v>
      </c>
      <c r="U2235">
        <v>2.19843417239819E-2</v>
      </c>
      <c r="V2235">
        <v>320.94000199999999</v>
      </c>
      <c r="W2235">
        <v>197.46000699999999</v>
      </c>
      <c r="X2235">
        <v>-0.14747330392029701</v>
      </c>
      <c r="Y2235">
        <v>-2.2764010197428601E-3</v>
      </c>
      <c r="Z2235">
        <v>1.20670347627251</v>
      </c>
      <c r="AA2235">
        <v>1.9759931057589599</v>
      </c>
      <c r="AB2235">
        <v>2.0971455014355902</v>
      </c>
      <c r="AC2235" t="s">
        <v>264</v>
      </c>
      <c r="AD2235" t="s">
        <v>329</v>
      </c>
      <c r="AE2235" t="s">
        <v>56</v>
      </c>
      <c r="AF2235" t="s">
        <v>59</v>
      </c>
      <c r="AG2235" t="s">
        <v>278</v>
      </c>
      <c r="AH2235" s="45">
        <v>41767</v>
      </c>
      <c r="AI2235">
        <v>1730168</v>
      </c>
      <c r="AK2235" t="s">
        <v>279</v>
      </c>
      <c r="AL2235" t="s">
        <v>276</v>
      </c>
      <c r="AM2235" t="s">
        <v>245</v>
      </c>
    </row>
    <row r="2236" spans="1:39" x14ac:dyDescent="0.3">
      <c r="A2236" s="1">
        <v>43588</v>
      </c>
      <c r="B2236" t="s">
        <v>19</v>
      </c>
      <c r="C2236" t="s">
        <v>239</v>
      </c>
      <c r="D2236">
        <v>1900</v>
      </c>
      <c r="E2236">
        <v>19</v>
      </c>
      <c r="F2236">
        <v>314.95001200000002</v>
      </c>
      <c r="G2236">
        <v>316.64999399999999</v>
      </c>
      <c r="H2236">
        <v>310.69000199999999</v>
      </c>
      <c r="I2236">
        <v>315.709991</v>
      </c>
      <c r="J2236">
        <v>312.711852999999</v>
      </c>
      <c r="K2236">
        <v>1921400</v>
      </c>
      <c r="L2236">
        <v>2.5310000000000001</v>
      </c>
      <c r="M2236">
        <v>-3.4843263634349599E-4</v>
      </c>
      <c r="N2236">
        <v>1.6930052001562099E-2</v>
      </c>
      <c r="O2236">
        <v>4.0926332166682303E-2</v>
      </c>
      <c r="P2236">
        <v>0.17718032071752801</v>
      </c>
      <c r="Q2236">
        <v>0.35573188712716503</v>
      </c>
      <c r="R2236">
        <v>1.02277270666409E-2</v>
      </c>
      <c r="S2236">
        <v>9.0032520202213608E-3</v>
      </c>
      <c r="T2236">
        <v>1.53515901116523E-2</v>
      </c>
      <c r="U2236">
        <v>2.1802455240220502E-2</v>
      </c>
      <c r="V2236">
        <v>323.20001200000002</v>
      </c>
      <c r="W2236">
        <v>197.46000699999999</v>
      </c>
      <c r="X2236">
        <v>-0.14747330392029701</v>
      </c>
      <c r="Y2236">
        <v>9.5921274614703799E-3</v>
      </c>
      <c r="Z2236">
        <v>1.1787723966767201</v>
      </c>
      <c r="AA2236">
        <v>2.34028637764616</v>
      </c>
      <c r="AB2236">
        <v>2.3557935839911801</v>
      </c>
      <c r="AC2236" t="s">
        <v>264</v>
      </c>
      <c r="AD2236" t="s">
        <v>329</v>
      </c>
      <c r="AE2236" t="s">
        <v>56</v>
      </c>
      <c r="AF2236" t="s">
        <v>59</v>
      </c>
      <c r="AG2236" t="s">
        <v>278</v>
      </c>
      <c r="AH2236" s="45">
        <v>41767</v>
      </c>
      <c r="AI2236">
        <v>1730168</v>
      </c>
      <c r="AK2236" t="s">
        <v>279</v>
      </c>
      <c r="AL2236" t="s">
        <v>276</v>
      </c>
      <c r="AM2236" t="s">
        <v>245</v>
      </c>
    </row>
    <row r="2237" spans="1:39" x14ac:dyDescent="0.3">
      <c r="A2237" s="1">
        <v>43628</v>
      </c>
      <c r="B2237" t="s">
        <v>19</v>
      </c>
      <c r="C2237" t="s">
        <v>239</v>
      </c>
      <c r="D2237">
        <v>2700</v>
      </c>
      <c r="E2237">
        <v>19</v>
      </c>
      <c r="F2237">
        <v>281.67001299999998</v>
      </c>
      <c r="G2237">
        <v>283.16000400000001</v>
      </c>
      <c r="H2237">
        <v>277.41000400000001</v>
      </c>
      <c r="I2237">
        <v>279.73001099999999</v>
      </c>
      <c r="J2237">
        <v>277.07354700000002</v>
      </c>
      <c r="K2237">
        <v>2705700</v>
      </c>
      <c r="L2237">
        <v>2.1269999999999998</v>
      </c>
      <c r="M2237">
        <v>-1.33167140010629E-2</v>
      </c>
      <c r="N2237">
        <v>5.1381724942529003E-2</v>
      </c>
      <c r="O2237">
        <v>-8.3071188297713705E-2</v>
      </c>
      <c r="P2237">
        <v>3.9824573856575902E-2</v>
      </c>
      <c r="Q2237">
        <v>0.103450010834502</v>
      </c>
      <c r="R2237">
        <v>1.50115894175646E-2</v>
      </c>
      <c r="S2237">
        <v>2.5052674959721698E-2</v>
      </c>
      <c r="T2237">
        <v>1.9837055987983201E-2</v>
      </c>
      <c r="U2237">
        <v>2.2646249765934601E-2</v>
      </c>
      <c r="V2237">
        <v>323.20001200000002</v>
      </c>
      <c r="W2237">
        <v>197.46000699999999</v>
      </c>
      <c r="X2237">
        <v>-0.156166942918366</v>
      </c>
      <c r="Y2237">
        <v>-2.0396578921351798E-3</v>
      </c>
      <c r="Z2237">
        <v>1.24751918966664</v>
      </c>
      <c r="AA2237">
        <v>0.54709058250341802</v>
      </c>
      <c r="AB2237">
        <v>0.50041112317328396</v>
      </c>
      <c r="AC2237" t="s">
        <v>264</v>
      </c>
      <c r="AD2237" t="s">
        <v>329</v>
      </c>
      <c r="AE2237" t="s">
        <v>56</v>
      </c>
      <c r="AF2237" t="s">
        <v>59</v>
      </c>
      <c r="AG2237" t="s">
        <v>278</v>
      </c>
      <c r="AH2237" s="45">
        <v>41767</v>
      </c>
      <c r="AI2237">
        <v>1730168</v>
      </c>
      <c r="AK2237" t="s">
        <v>279</v>
      </c>
      <c r="AL2237" t="s">
        <v>276</v>
      </c>
      <c r="AM2237" t="s">
        <v>245</v>
      </c>
    </row>
    <row r="2238" spans="1:39" x14ac:dyDescent="0.3">
      <c r="A2238" s="1">
        <v>43640</v>
      </c>
      <c r="B2238" t="s">
        <v>19</v>
      </c>
      <c r="C2238" t="s">
        <v>239</v>
      </c>
      <c r="D2238">
        <v>1600</v>
      </c>
      <c r="E2238">
        <v>19</v>
      </c>
      <c r="F2238">
        <v>275.51998900000001</v>
      </c>
      <c r="G2238">
        <v>279.45001200000002</v>
      </c>
      <c r="H2238">
        <v>275</v>
      </c>
      <c r="I2238">
        <v>279.20001200000002</v>
      </c>
      <c r="J2238">
        <v>279.20001200000002</v>
      </c>
      <c r="K2238">
        <v>2050600</v>
      </c>
      <c r="L2238">
        <v>2.0209999999999999</v>
      </c>
      <c r="M2238">
        <v>1.88368409941451E-2</v>
      </c>
      <c r="N2238">
        <v>5.8086779875753898E-2</v>
      </c>
      <c r="O2238">
        <v>4.59413711951756E-2</v>
      </c>
      <c r="P2238">
        <v>-3.5831288500046903E-2</v>
      </c>
      <c r="Q2238">
        <v>0.10899141395124499</v>
      </c>
      <c r="R2238">
        <v>2.1006567342623801E-2</v>
      </c>
      <c r="S2238">
        <v>2.33309915215545E-2</v>
      </c>
      <c r="T2238">
        <v>1.89816835826855E-2</v>
      </c>
      <c r="U2238">
        <v>2.3061687403436799E-2</v>
      </c>
      <c r="V2238">
        <v>323.20001200000002</v>
      </c>
      <c r="W2238">
        <v>197.46000699999999</v>
      </c>
      <c r="X2238">
        <v>-0.17095681663517601</v>
      </c>
      <c r="Y2238">
        <v>-1.73338836506086E-3</v>
      </c>
      <c r="Z2238">
        <v>1.2600865426716299</v>
      </c>
      <c r="AA2238">
        <v>0.59219273789999105</v>
      </c>
      <c r="AB2238">
        <v>0.43855514688262298</v>
      </c>
      <c r="AC2238" t="s">
        <v>264</v>
      </c>
      <c r="AD2238" t="s">
        <v>329</v>
      </c>
      <c r="AE2238" t="s">
        <v>56</v>
      </c>
      <c r="AF2238" t="s">
        <v>59</v>
      </c>
      <c r="AG2238" t="s">
        <v>278</v>
      </c>
      <c r="AH2238" s="45">
        <v>41767</v>
      </c>
      <c r="AI2238">
        <v>1730168</v>
      </c>
      <c r="AK2238" t="s">
        <v>279</v>
      </c>
      <c r="AL2238" t="s">
        <v>276</v>
      </c>
      <c r="AM2238" t="s">
        <v>245</v>
      </c>
    </row>
    <row r="2239" spans="1:39" x14ac:dyDescent="0.3">
      <c r="A2239" s="1">
        <v>43556</v>
      </c>
      <c r="B2239" t="s">
        <v>19</v>
      </c>
      <c r="C2239" t="s">
        <v>246</v>
      </c>
      <c r="D2239">
        <v>1800</v>
      </c>
      <c r="E2239">
        <v>20</v>
      </c>
      <c r="F2239">
        <v>303.10998499999999</v>
      </c>
      <c r="G2239">
        <v>306.75</v>
      </c>
      <c r="H2239">
        <v>299.75</v>
      </c>
      <c r="I2239">
        <v>305.790009</v>
      </c>
      <c r="J2239">
        <v>302.886078</v>
      </c>
      <c r="K2239">
        <v>2704000</v>
      </c>
      <c r="L2239">
        <v>2.4969999999999999</v>
      </c>
      <c r="M2239">
        <v>1.6752283629425699E-2</v>
      </c>
      <c r="N2239">
        <v>4.5597052244867202E-2</v>
      </c>
      <c r="O2239">
        <v>0.11371246518722899</v>
      </c>
      <c r="P2239">
        <v>0.19607300498300501</v>
      </c>
      <c r="Q2239">
        <v>0.29404489244862198</v>
      </c>
      <c r="R2239">
        <v>8.5054086019001208E-3</v>
      </c>
      <c r="S2239">
        <v>2.1219159273822601E-2</v>
      </c>
      <c r="T2239">
        <v>2.0762602802336699E-2</v>
      </c>
      <c r="U2239">
        <v>2.2418974402484498E-2</v>
      </c>
      <c r="V2239">
        <v>306.75</v>
      </c>
      <c r="W2239">
        <v>197.46000699999999</v>
      </c>
      <c r="X2239">
        <v>-0.14747330392029701</v>
      </c>
      <c r="Y2239">
        <v>1.1502195497633099E-2</v>
      </c>
      <c r="Z2239">
        <v>1.20861776360856</v>
      </c>
      <c r="AA2239">
        <v>2.3802381555658001</v>
      </c>
      <c r="AB2239">
        <v>2.0343057739789301</v>
      </c>
      <c r="AC2239" t="s">
        <v>265</v>
      </c>
      <c r="AD2239" t="s">
        <v>329</v>
      </c>
      <c r="AE2239" t="s">
        <v>56</v>
      </c>
      <c r="AF2239" t="s">
        <v>59</v>
      </c>
      <c r="AG2239" t="s">
        <v>278</v>
      </c>
      <c r="AH2239" s="45">
        <v>41767</v>
      </c>
      <c r="AI2239">
        <v>1730168</v>
      </c>
      <c r="AK2239" t="s">
        <v>279</v>
      </c>
      <c r="AL2239" t="s">
        <v>276</v>
      </c>
      <c r="AM2239" t="s">
        <v>245</v>
      </c>
    </row>
    <row r="2240" spans="1:39" x14ac:dyDescent="0.3">
      <c r="A2240" s="1">
        <v>43558</v>
      </c>
      <c r="B2240" t="s">
        <v>19</v>
      </c>
      <c r="C2240" t="s">
        <v>239</v>
      </c>
      <c r="D2240">
        <v>3100</v>
      </c>
      <c r="E2240">
        <v>20</v>
      </c>
      <c r="F2240">
        <v>306.220000999999</v>
      </c>
      <c r="G2240">
        <v>307.39999399999999</v>
      </c>
      <c r="H2240">
        <v>301.82000699999998</v>
      </c>
      <c r="I2240">
        <v>304.20001200000002</v>
      </c>
      <c r="J2240">
        <v>301.31118800000002</v>
      </c>
      <c r="K2240">
        <v>2226600</v>
      </c>
      <c r="L2240">
        <v>2.5169999999999999</v>
      </c>
      <c r="M2240">
        <v>3.7877409537116101E-3</v>
      </c>
      <c r="N2240">
        <v>2.74273214371481E-2</v>
      </c>
      <c r="O2240">
        <v>0.110207418337577</v>
      </c>
      <c r="P2240">
        <v>0.19117528073530901</v>
      </c>
      <c r="Q2240">
        <v>0.28404788116684399</v>
      </c>
      <c r="R2240">
        <v>9.5397093047824705E-3</v>
      </c>
      <c r="S2240">
        <v>2.1195873711159701E-2</v>
      </c>
      <c r="T2240">
        <v>2.0804853395506601E-2</v>
      </c>
      <c r="U2240">
        <v>2.2186624223915801E-2</v>
      </c>
      <c r="V2240">
        <v>307.39999399999999</v>
      </c>
      <c r="W2240">
        <v>197.46000699999999</v>
      </c>
      <c r="X2240">
        <v>-0.14747330392029701</v>
      </c>
      <c r="Y2240">
        <v>2.1460723821998401E-3</v>
      </c>
      <c r="Z2240">
        <v>1.18911828288058</v>
      </c>
      <c r="AA2240">
        <v>2.2340506946500902</v>
      </c>
      <c r="AB2240">
        <v>2.26500677672803</v>
      </c>
      <c r="AC2240" t="s">
        <v>265</v>
      </c>
      <c r="AD2240" t="s">
        <v>329</v>
      </c>
      <c r="AE2240" t="s">
        <v>56</v>
      </c>
      <c r="AF2240" t="s">
        <v>59</v>
      </c>
      <c r="AG2240" t="s">
        <v>278</v>
      </c>
      <c r="AH2240" s="45">
        <v>41767</v>
      </c>
      <c r="AI2240">
        <v>1730168</v>
      </c>
      <c r="AK2240" t="s">
        <v>279</v>
      </c>
      <c r="AL2240" t="s">
        <v>276</v>
      </c>
      <c r="AM2240" t="s">
        <v>245</v>
      </c>
    </row>
    <row r="2241" spans="1:39" x14ac:dyDescent="0.3">
      <c r="A2241" s="1">
        <v>43564</v>
      </c>
      <c r="B2241" t="s">
        <v>19</v>
      </c>
      <c r="C2241" t="s">
        <v>246</v>
      </c>
      <c r="D2241">
        <v>1100</v>
      </c>
      <c r="E2241">
        <v>20</v>
      </c>
      <c r="F2241">
        <v>302.57998700000002</v>
      </c>
      <c r="G2241">
        <v>304.10998499999999</v>
      </c>
      <c r="H2241">
        <v>300.290009</v>
      </c>
      <c r="I2241">
        <v>303.45001200000002</v>
      </c>
      <c r="J2241">
        <v>300.568297999999</v>
      </c>
      <c r="K2241">
        <v>1162100</v>
      </c>
      <c r="L2241">
        <v>2.4990000000000001</v>
      </c>
      <c r="M2241">
        <v>-3.3884994003294802E-3</v>
      </c>
      <c r="N2241">
        <v>1.3191724295009901E-3</v>
      </c>
      <c r="O2241">
        <v>0.147441418493791</v>
      </c>
      <c r="P2241">
        <v>0.25998163504435101</v>
      </c>
      <c r="Q2241">
        <v>0.29023224111599</v>
      </c>
      <c r="R2241">
        <v>5.8131026813752996E-3</v>
      </c>
      <c r="S2241">
        <v>1.96835298580544E-2</v>
      </c>
      <c r="T2241">
        <v>1.6665110788501601E-2</v>
      </c>
      <c r="U2241">
        <v>2.2045510695924201E-2</v>
      </c>
      <c r="V2241">
        <v>307.39999399999999</v>
      </c>
      <c r="W2241">
        <v>197.46000699999999</v>
      </c>
      <c r="X2241">
        <v>-0.14747330392029701</v>
      </c>
      <c r="Y2241">
        <v>-6.0859766572597396E-3</v>
      </c>
      <c r="Z2241">
        <v>1.1886161206105601</v>
      </c>
      <c r="AA2241">
        <v>2.1955005808429902</v>
      </c>
      <c r="AB2241">
        <v>2.2482153910848499</v>
      </c>
      <c r="AC2241" t="s">
        <v>265</v>
      </c>
      <c r="AD2241" t="s">
        <v>329</v>
      </c>
      <c r="AE2241" t="s">
        <v>56</v>
      </c>
      <c r="AF2241" t="s">
        <v>59</v>
      </c>
      <c r="AG2241" t="s">
        <v>278</v>
      </c>
      <c r="AH2241" s="45">
        <v>41767</v>
      </c>
      <c r="AI2241">
        <v>1730168</v>
      </c>
      <c r="AK2241" t="s">
        <v>279</v>
      </c>
      <c r="AL2241" t="s">
        <v>276</v>
      </c>
      <c r="AM2241" t="s">
        <v>245</v>
      </c>
    </row>
    <row r="2242" spans="1:39" x14ac:dyDescent="0.3">
      <c r="A2242" s="1">
        <v>43565</v>
      </c>
      <c r="B2242" t="s">
        <v>19</v>
      </c>
      <c r="C2242" t="s">
        <v>246</v>
      </c>
      <c r="D2242">
        <v>1000</v>
      </c>
      <c r="E2242">
        <v>20</v>
      </c>
      <c r="F2242">
        <v>303.60000600000001</v>
      </c>
      <c r="G2242">
        <v>307.76998900000001</v>
      </c>
      <c r="H2242">
        <v>303</v>
      </c>
      <c r="I2242">
        <v>307.51001000000002</v>
      </c>
      <c r="J2242">
        <v>304.58975199999998</v>
      </c>
      <c r="K2242">
        <v>1499200</v>
      </c>
      <c r="L2242">
        <v>2.4769999999999999</v>
      </c>
      <c r="M2242">
        <v>1.3290786422837601E-2</v>
      </c>
      <c r="N2242">
        <v>1.08222178986271E-2</v>
      </c>
      <c r="O2242">
        <v>0.14246637059542899</v>
      </c>
      <c r="P2242">
        <v>0.230931709179195</v>
      </c>
      <c r="Q2242">
        <v>0.28240482589854299</v>
      </c>
      <c r="R2242">
        <v>8.2823703804012095E-3</v>
      </c>
      <c r="S2242">
        <v>1.95726144028559E-2</v>
      </c>
      <c r="T2242">
        <v>1.5978453737104999E-2</v>
      </c>
      <c r="U2242">
        <v>2.2022769215547099E-2</v>
      </c>
      <c r="V2242">
        <v>307.76998900000001</v>
      </c>
      <c r="W2242">
        <v>197.46000699999999</v>
      </c>
      <c r="X2242">
        <v>-0.14747330392029701</v>
      </c>
      <c r="Y2242">
        <v>3.47183783585567E-3</v>
      </c>
      <c r="Z2242">
        <v>1.1892831378114701</v>
      </c>
      <c r="AA2242">
        <v>2.11450154229636</v>
      </c>
      <c r="AB2242">
        <v>2.2243055606140998</v>
      </c>
      <c r="AC2242" t="s">
        <v>265</v>
      </c>
      <c r="AD2242" t="s">
        <v>329</v>
      </c>
      <c r="AE2242" t="s">
        <v>56</v>
      </c>
      <c r="AF2242" t="s">
        <v>59</v>
      </c>
      <c r="AG2242" t="s">
        <v>278</v>
      </c>
      <c r="AH2242" s="45">
        <v>41767</v>
      </c>
      <c r="AI2242">
        <v>1730168</v>
      </c>
      <c r="AK2242" t="s">
        <v>279</v>
      </c>
      <c r="AL2242" t="s">
        <v>276</v>
      </c>
      <c r="AM2242" t="s">
        <v>245</v>
      </c>
    </row>
    <row r="2243" spans="1:39" x14ac:dyDescent="0.3">
      <c r="A2243" s="1">
        <v>43566</v>
      </c>
      <c r="B2243" t="s">
        <v>19</v>
      </c>
      <c r="C2243" t="s">
        <v>239</v>
      </c>
      <c r="D2243">
        <v>2200</v>
      </c>
      <c r="E2243">
        <v>20</v>
      </c>
      <c r="F2243">
        <v>308.14999399999999</v>
      </c>
      <c r="G2243">
        <v>310.19000199999999</v>
      </c>
      <c r="H2243">
        <v>306.23001099999999</v>
      </c>
      <c r="I2243">
        <v>309.41000400000001</v>
      </c>
      <c r="J2243">
        <v>306.47167999999999</v>
      </c>
      <c r="K2243">
        <v>1666900</v>
      </c>
      <c r="L2243">
        <v>2.504</v>
      </c>
      <c r="M2243">
        <v>6.1595572932450797E-3</v>
      </c>
      <c r="N2243">
        <v>2.4240238371925901E-2</v>
      </c>
      <c r="O2243">
        <v>0.14650963425810901</v>
      </c>
      <c r="P2243">
        <v>0.22402123602460899</v>
      </c>
      <c r="Q2243">
        <v>0.28618972827610401</v>
      </c>
      <c r="R2243">
        <v>6.4333456220048001E-3</v>
      </c>
      <c r="S2243">
        <v>1.95486986551766E-2</v>
      </c>
      <c r="T2243">
        <v>1.5936516830581698E-2</v>
      </c>
      <c r="U2243">
        <v>2.20249183875585E-2</v>
      </c>
      <c r="V2243">
        <v>310.19000199999999</v>
      </c>
      <c r="W2243">
        <v>197.46000699999999</v>
      </c>
      <c r="X2243">
        <v>-0.14747330392029701</v>
      </c>
      <c r="Y2243" s="44">
        <v>3.8122194279549302E-5</v>
      </c>
      <c r="Z2243">
        <v>1.19135075036782</v>
      </c>
      <c r="AA2243">
        <v>2.1252585216428601</v>
      </c>
      <c r="AB2243">
        <v>2.2204978925838499</v>
      </c>
      <c r="AC2243" t="s">
        <v>265</v>
      </c>
      <c r="AD2243" t="s">
        <v>329</v>
      </c>
      <c r="AE2243" t="s">
        <v>56</v>
      </c>
      <c r="AF2243" t="s">
        <v>59</v>
      </c>
      <c r="AG2243" t="s">
        <v>278</v>
      </c>
      <c r="AH2243" s="45">
        <v>41767</v>
      </c>
      <c r="AI2243">
        <v>1730168</v>
      </c>
      <c r="AK2243" t="s">
        <v>279</v>
      </c>
      <c r="AL2243" t="s">
        <v>276</v>
      </c>
      <c r="AM2243" t="s">
        <v>245</v>
      </c>
    </row>
    <row r="2244" spans="1:39" x14ac:dyDescent="0.3">
      <c r="A2244" s="1">
        <v>43616</v>
      </c>
      <c r="B2244" t="s">
        <v>19</v>
      </c>
      <c r="C2244" t="s">
        <v>239</v>
      </c>
      <c r="D2244">
        <v>1500</v>
      </c>
      <c r="E2244">
        <v>20</v>
      </c>
      <c r="F2244">
        <v>253.03999300000001</v>
      </c>
      <c r="G2244">
        <v>255.740004999999</v>
      </c>
      <c r="H2244">
        <v>251</v>
      </c>
      <c r="I2244">
        <v>251.63999899999999</v>
      </c>
      <c r="J2244">
        <v>249.250304999999</v>
      </c>
      <c r="K2244">
        <v>2219200</v>
      </c>
      <c r="L2244">
        <v>2.1419999999999999</v>
      </c>
      <c r="M2244">
        <v>-1.95968435974208E-2</v>
      </c>
      <c r="N2244">
        <v>-3.3028215830133802E-2</v>
      </c>
      <c r="O2244">
        <v>-0.23530893456718899</v>
      </c>
      <c r="P2244">
        <v>-7.1663092310487203E-2</v>
      </c>
      <c r="Q2244">
        <v>4.24354038909317E-2</v>
      </c>
      <c r="R2244">
        <v>1.17808443336979E-2</v>
      </c>
      <c r="S2244">
        <v>1.9286440115290699E-2</v>
      </c>
      <c r="T2244">
        <v>1.8820709979966401E-2</v>
      </c>
      <c r="U2244">
        <v>2.2449627401433799E-2</v>
      </c>
      <c r="V2244">
        <v>323.20001200000002</v>
      </c>
      <c r="W2244">
        <v>197.46000699999999</v>
      </c>
      <c r="X2244">
        <v>-0.156166942918366</v>
      </c>
      <c r="Y2244">
        <v>-1.3283204951564801E-2</v>
      </c>
      <c r="Z2244">
        <v>1.2212558019287101</v>
      </c>
      <c r="AA2244">
        <v>0.140074341564767</v>
      </c>
      <c r="AB2244">
        <v>0.28528645520004903</v>
      </c>
      <c r="AC2244" t="s">
        <v>265</v>
      </c>
      <c r="AD2244" t="s">
        <v>329</v>
      </c>
      <c r="AE2244" t="s">
        <v>56</v>
      </c>
      <c r="AF2244" t="s">
        <v>59</v>
      </c>
      <c r="AG2244" t="s">
        <v>278</v>
      </c>
      <c r="AH2244" s="45">
        <v>41767</v>
      </c>
      <c r="AI2244">
        <v>1730168</v>
      </c>
      <c r="AK2244" t="s">
        <v>279</v>
      </c>
      <c r="AL2244" t="s">
        <v>276</v>
      </c>
      <c r="AM2244" t="s">
        <v>245</v>
      </c>
    </row>
    <row r="2245" spans="1:39" x14ac:dyDescent="0.3">
      <c r="A2245" s="1">
        <v>43623</v>
      </c>
      <c r="B2245" t="s">
        <v>19</v>
      </c>
      <c r="C2245" t="s">
        <v>246</v>
      </c>
      <c r="D2245">
        <v>1500</v>
      </c>
      <c r="E2245">
        <v>20</v>
      </c>
      <c r="F2245">
        <v>274.77999899999998</v>
      </c>
      <c r="G2245">
        <v>277.86999500000002</v>
      </c>
      <c r="H2245">
        <v>273.27999899999998</v>
      </c>
      <c r="I2245">
        <v>274.86999500000002</v>
      </c>
      <c r="J2245">
        <v>272.259705</v>
      </c>
      <c r="K2245">
        <v>2596300</v>
      </c>
      <c r="L2245">
        <v>2.0840000000000001</v>
      </c>
      <c r="M2245">
        <v>7.5959704532418803E-3</v>
      </c>
      <c r="N2245">
        <v>8.8298776048424996E-2</v>
      </c>
      <c r="O2245">
        <v>-0.111493657295767</v>
      </c>
      <c r="P2245">
        <v>4.85228177056213E-2</v>
      </c>
      <c r="Q2245">
        <v>7.56628934855266E-2</v>
      </c>
      <c r="R2245">
        <v>1.9715879049610099E-2</v>
      </c>
      <c r="S2245">
        <v>2.4314365420187199E-2</v>
      </c>
      <c r="T2245">
        <v>1.9705672680605101E-2</v>
      </c>
      <c r="U2245">
        <v>2.2658369111862899E-2</v>
      </c>
      <c r="V2245">
        <v>323.20001200000002</v>
      </c>
      <c r="W2245">
        <v>197.46000699999999</v>
      </c>
      <c r="X2245">
        <v>-0.156166942918366</v>
      </c>
      <c r="Y2245">
        <v>1.0442979367750601E-2</v>
      </c>
      <c r="Z2245">
        <v>1.24062709802308</v>
      </c>
      <c r="AA2245">
        <v>0.36540852761741299</v>
      </c>
      <c r="AB2245">
        <v>0.29800413053404701</v>
      </c>
      <c r="AC2245" t="s">
        <v>265</v>
      </c>
      <c r="AD2245" t="s">
        <v>329</v>
      </c>
      <c r="AE2245" t="s">
        <v>56</v>
      </c>
      <c r="AF2245" t="s">
        <v>59</v>
      </c>
      <c r="AG2245" t="s">
        <v>278</v>
      </c>
      <c r="AH2245" s="45">
        <v>41767</v>
      </c>
      <c r="AI2245">
        <v>1730168</v>
      </c>
      <c r="AK2245" t="s">
        <v>279</v>
      </c>
      <c r="AL2245" t="s">
        <v>276</v>
      </c>
      <c r="AM2245" t="s">
        <v>245</v>
      </c>
    </row>
    <row r="2246" spans="1:39" x14ac:dyDescent="0.3">
      <c r="A2246" s="1">
        <v>43585</v>
      </c>
      <c r="B2246" t="s">
        <v>20</v>
      </c>
      <c r="C2246" t="s">
        <v>246</v>
      </c>
      <c r="D2246">
        <v>800</v>
      </c>
      <c r="E2246">
        <v>1</v>
      </c>
      <c r="F2246">
        <v>206.229996</v>
      </c>
      <c r="G2246">
        <v>208.80999800000001</v>
      </c>
      <c r="H2246">
        <v>205.28999299999899</v>
      </c>
      <c r="I2246">
        <v>207.429993</v>
      </c>
      <c r="J2246">
        <v>206.236435</v>
      </c>
      <c r="K2246">
        <v>1604300</v>
      </c>
      <c r="L2246">
        <v>2.5089999999999999</v>
      </c>
      <c r="M2246">
        <v>6.3353992639254304E-3</v>
      </c>
      <c r="N2246">
        <v>6.2923211038449695E-2</v>
      </c>
      <c r="O2246">
        <v>0.16612985207485501</v>
      </c>
      <c r="P2246">
        <v>0.23503203251604399</v>
      </c>
      <c r="Q2246">
        <v>0.127587114560996</v>
      </c>
      <c r="R2246">
        <v>2.0125104599855399E-2</v>
      </c>
      <c r="S2246">
        <v>1.58549290649646E-2</v>
      </c>
      <c r="T2246">
        <v>1.63705372001E-2</v>
      </c>
      <c r="U2246">
        <v>2.3266219835062499E-2</v>
      </c>
      <c r="V2246">
        <v>209.91999799999999</v>
      </c>
      <c r="W2246">
        <v>122.639999</v>
      </c>
      <c r="X2246">
        <v>-0.18475880708095499</v>
      </c>
      <c r="Y2246">
        <v>9.5096475723260604E-4</v>
      </c>
      <c r="Z2246">
        <v>1.4630806709129001</v>
      </c>
      <c r="AA2246">
        <v>0.48143331956266999</v>
      </c>
      <c r="AB2246">
        <v>0.37355599040342402</v>
      </c>
      <c r="AC2246" t="s">
        <v>240</v>
      </c>
      <c r="AD2246" t="s">
        <v>330</v>
      </c>
      <c r="AE2246" t="s">
        <v>56</v>
      </c>
      <c r="AF2246" t="s">
        <v>81</v>
      </c>
      <c r="AG2246" t="s">
        <v>331</v>
      </c>
      <c r="AH2246" s="45">
        <v>41089</v>
      </c>
      <c r="AI2246">
        <v>707549</v>
      </c>
      <c r="AK2246" t="s">
        <v>332</v>
      </c>
      <c r="AL2246" t="s">
        <v>276</v>
      </c>
      <c r="AM2246" t="s">
        <v>245</v>
      </c>
    </row>
    <row r="2247" spans="1:39" x14ac:dyDescent="0.3">
      <c r="A2247" s="1">
        <v>43591</v>
      </c>
      <c r="B2247" t="s">
        <v>20</v>
      </c>
      <c r="C2247" t="s">
        <v>246</v>
      </c>
      <c r="D2247">
        <v>100</v>
      </c>
      <c r="E2247">
        <v>1</v>
      </c>
      <c r="F2247">
        <v>200.33000200000001</v>
      </c>
      <c r="G2247">
        <v>205.279999</v>
      </c>
      <c r="H2247">
        <v>198.75</v>
      </c>
      <c r="I2247">
        <v>204.53999299999899</v>
      </c>
      <c r="J2247">
        <v>203.36305200000001</v>
      </c>
      <c r="K2247">
        <v>1283000</v>
      </c>
      <c r="L2247">
        <v>2.5</v>
      </c>
      <c r="M2247">
        <v>-1.57163611070185E-2</v>
      </c>
      <c r="N2247">
        <v>-7.69503889462616E-3</v>
      </c>
      <c r="O2247">
        <v>6.5666836561882699E-2</v>
      </c>
      <c r="P2247">
        <v>0.17267049327114301</v>
      </c>
      <c r="Q2247">
        <v>0.102035273837091</v>
      </c>
      <c r="R2247">
        <v>1.39379103125447E-2</v>
      </c>
      <c r="S2247">
        <v>1.4221579361230301E-2</v>
      </c>
      <c r="T2247">
        <v>1.6115383287163301E-2</v>
      </c>
      <c r="U2247">
        <v>2.3249512796153698E-2</v>
      </c>
      <c r="V2247">
        <v>209.91999799999999</v>
      </c>
      <c r="W2247">
        <v>122.639999</v>
      </c>
      <c r="X2247">
        <v>-0.18475880708095499</v>
      </c>
      <c r="Y2247">
        <v>-4.4810132310555703E-3</v>
      </c>
      <c r="Z2247">
        <v>1.4614908502313599</v>
      </c>
      <c r="AA2247">
        <v>0.36589132605657898</v>
      </c>
      <c r="AB2247">
        <v>0.42643397876824501</v>
      </c>
      <c r="AC2247" t="s">
        <v>240</v>
      </c>
      <c r="AD2247" t="s">
        <v>330</v>
      </c>
      <c r="AE2247" t="s">
        <v>56</v>
      </c>
      <c r="AF2247" t="s">
        <v>81</v>
      </c>
      <c r="AG2247" t="s">
        <v>331</v>
      </c>
      <c r="AH2247" s="45">
        <v>41089</v>
      </c>
      <c r="AI2247">
        <v>707549</v>
      </c>
      <c r="AK2247" t="s">
        <v>332</v>
      </c>
      <c r="AL2247" t="s">
        <v>276</v>
      </c>
      <c r="AM2247" t="s">
        <v>245</v>
      </c>
    </row>
    <row r="2248" spans="1:39" x14ac:dyDescent="0.3">
      <c r="A2248" s="1">
        <v>43559</v>
      </c>
      <c r="B2248" t="s">
        <v>20</v>
      </c>
      <c r="C2248" t="s">
        <v>246</v>
      </c>
      <c r="D2248">
        <v>300</v>
      </c>
      <c r="E2248">
        <v>2</v>
      </c>
      <c r="F2248">
        <v>189.58999599999899</v>
      </c>
      <c r="G2248">
        <v>193.820007</v>
      </c>
      <c r="H2248">
        <v>189.30999800000001</v>
      </c>
      <c r="I2248">
        <v>191.029999</v>
      </c>
      <c r="J2248">
        <v>189.930801</v>
      </c>
      <c r="K2248">
        <v>2142700</v>
      </c>
      <c r="L2248">
        <v>2.512</v>
      </c>
      <c r="M2248">
        <v>-2.66617807598122E-3</v>
      </c>
      <c r="N2248">
        <v>8.3766399278439596E-2</v>
      </c>
      <c r="O2248">
        <v>0.10214549259830299</v>
      </c>
      <c r="P2248">
        <v>0.37855847234692303</v>
      </c>
      <c r="Q2248">
        <v>-2.89110391702838E-2</v>
      </c>
      <c r="R2248">
        <v>1.89911012918242E-2</v>
      </c>
      <c r="S2248">
        <v>2.1265193956303399E-2</v>
      </c>
      <c r="T2248">
        <v>2.6765830234637199E-2</v>
      </c>
      <c r="U2248">
        <v>2.41161123006895E-2</v>
      </c>
      <c r="V2248">
        <v>212.85000600000001</v>
      </c>
      <c r="W2248">
        <v>122.639999</v>
      </c>
      <c r="X2248">
        <v>-0.18475880708095499</v>
      </c>
      <c r="Y2248">
        <v>2.0824655091414399E-3</v>
      </c>
      <c r="Z2248">
        <v>1.4801747580186</v>
      </c>
      <c r="AA2248">
        <v>-0.224409618767311</v>
      </c>
      <c r="AB2248">
        <v>-0.26337299507071699</v>
      </c>
      <c r="AC2248" t="s">
        <v>247</v>
      </c>
      <c r="AD2248" t="s">
        <v>330</v>
      </c>
      <c r="AE2248" t="s">
        <v>56</v>
      </c>
      <c r="AF2248" t="s">
        <v>81</v>
      </c>
      <c r="AG2248" t="s">
        <v>331</v>
      </c>
      <c r="AH2248" s="45">
        <v>41089</v>
      </c>
      <c r="AI2248">
        <v>707549</v>
      </c>
      <c r="AK2248" t="s">
        <v>332</v>
      </c>
      <c r="AL2248" t="s">
        <v>276</v>
      </c>
      <c r="AM2248" t="s">
        <v>245</v>
      </c>
    </row>
    <row r="2249" spans="1:39" x14ac:dyDescent="0.3">
      <c r="A2249" s="1">
        <v>43586</v>
      </c>
      <c r="B2249" t="s">
        <v>20</v>
      </c>
      <c r="C2249" t="s">
        <v>246</v>
      </c>
      <c r="D2249">
        <v>300</v>
      </c>
      <c r="E2249">
        <v>2</v>
      </c>
      <c r="F2249">
        <v>208.03999299999899</v>
      </c>
      <c r="G2249">
        <v>209.03999299999899</v>
      </c>
      <c r="H2249">
        <v>203.88999899999999</v>
      </c>
      <c r="I2249">
        <v>203.96000699999999</v>
      </c>
      <c r="J2249">
        <v>202.786407</v>
      </c>
      <c r="K2249">
        <v>1136900</v>
      </c>
      <c r="L2249">
        <v>2.5110000000000001</v>
      </c>
      <c r="M2249">
        <v>-1.6870010511474898E-2</v>
      </c>
      <c r="N2249">
        <v>4.2670476334661998E-2</v>
      </c>
      <c r="O2249">
        <v>0.130482255066036</v>
      </c>
      <c r="P2249">
        <v>0.18279288582671799</v>
      </c>
      <c r="Q2249">
        <v>0.12253507025331301</v>
      </c>
      <c r="R2249">
        <v>2.4088098511863502E-2</v>
      </c>
      <c r="S2249">
        <v>1.6462898876809198E-2</v>
      </c>
      <c r="T2249">
        <v>1.6062246431381499E-2</v>
      </c>
      <c r="U2249">
        <v>2.3279054644153401E-2</v>
      </c>
      <c r="V2249">
        <v>209.91999799999999</v>
      </c>
      <c r="W2249">
        <v>122.639999</v>
      </c>
      <c r="X2249">
        <v>-0.18475880708095499</v>
      </c>
      <c r="Y2249">
        <v>-7.5304459681844096E-3</v>
      </c>
      <c r="Z2249">
        <v>1.4652582607732201</v>
      </c>
      <c r="AA2249">
        <v>0.45886501497002602</v>
      </c>
      <c r="AB2249">
        <v>0.448102591963078</v>
      </c>
      <c r="AC2249" t="s">
        <v>247</v>
      </c>
      <c r="AD2249" t="s">
        <v>330</v>
      </c>
      <c r="AE2249" t="s">
        <v>56</v>
      </c>
      <c r="AF2249" t="s">
        <v>81</v>
      </c>
      <c r="AG2249" t="s">
        <v>331</v>
      </c>
      <c r="AH2249" s="45">
        <v>41089</v>
      </c>
      <c r="AI2249">
        <v>707549</v>
      </c>
      <c r="AK2249" t="s">
        <v>332</v>
      </c>
      <c r="AL2249" t="s">
        <v>276</v>
      </c>
      <c r="AM2249" t="s">
        <v>245</v>
      </c>
    </row>
    <row r="2250" spans="1:39" x14ac:dyDescent="0.3">
      <c r="A2250" s="1">
        <v>43591</v>
      </c>
      <c r="B2250" t="s">
        <v>20</v>
      </c>
      <c r="C2250" t="s">
        <v>246</v>
      </c>
      <c r="D2250">
        <v>400</v>
      </c>
      <c r="E2250">
        <v>2</v>
      </c>
      <c r="F2250">
        <v>200.33000200000001</v>
      </c>
      <c r="G2250">
        <v>205.279999</v>
      </c>
      <c r="H2250">
        <v>198.75</v>
      </c>
      <c r="I2250">
        <v>204.53999299999899</v>
      </c>
      <c r="J2250">
        <v>203.36305200000001</v>
      </c>
      <c r="K2250">
        <v>1283000</v>
      </c>
      <c r="L2250">
        <v>2.5</v>
      </c>
      <c r="M2250">
        <v>-1.57163611070185E-2</v>
      </c>
      <c r="N2250">
        <v>-7.69503889462616E-3</v>
      </c>
      <c r="O2250">
        <v>6.5666836561882699E-2</v>
      </c>
      <c r="P2250">
        <v>0.17267049327114301</v>
      </c>
      <c r="Q2250">
        <v>0.102035273837091</v>
      </c>
      <c r="R2250">
        <v>1.39379103125447E-2</v>
      </c>
      <c r="S2250">
        <v>1.4221579361230301E-2</v>
      </c>
      <c r="T2250">
        <v>1.6115383287163301E-2</v>
      </c>
      <c r="U2250">
        <v>2.3249512796153698E-2</v>
      </c>
      <c r="V2250">
        <v>209.91999799999999</v>
      </c>
      <c r="W2250">
        <v>122.639999</v>
      </c>
      <c r="X2250">
        <v>-0.18475880708095499</v>
      </c>
      <c r="Y2250">
        <v>-4.4810132310555703E-3</v>
      </c>
      <c r="Z2250">
        <v>1.4614908502313599</v>
      </c>
      <c r="AA2250">
        <v>0.36589132605657898</v>
      </c>
      <c r="AB2250">
        <v>0.42643397876824501</v>
      </c>
      <c r="AC2250" t="s">
        <v>247</v>
      </c>
      <c r="AD2250" t="s">
        <v>330</v>
      </c>
      <c r="AE2250" t="s">
        <v>56</v>
      </c>
      <c r="AF2250" t="s">
        <v>81</v>
      </c>
      <c r="AG2250" t="s">
        <v>331</v>
      </c>
      <c r="AH2250" s="45">
        <v>41089</v>
      </c>
      <c r="AI2250">
        <v>707549</v>
      </c>
      <c r="AK2250" t="s">
        <v>332</v>
      </c>
      <c r="AL2250" t="s">
        <v>276</v>
      </c>
      <c r="AM2250" t="s">
        <v>245</v>
      </c>
    </row>
    <row r="2251" spans="1:39" x14ac:dyDescent="0.3">
      <c r="A2251" s="1">
        <v>43613</v>
      </c>
      <c r="B2251" t="s">
        <v>20</v>
      </c>
      <c r="C2251" t="s">
        <v>239</v>
      </c>
      <c r="D2251">
        <v>500</v>
      </c>
      <c r="E2251">
        <v>2</v>
      </c>
      <c r="F2251">
        <v>183.53999299999899</v>
      </c>
      <c r="G2251">
        <v>184</v>
      </c>
      <c r="H2251">
        <v>178.64999399999999</v>
      </c>
      <c r="I2251">
        <v>178.91999799999999</v>
      </c>
      <c r="J2251">
        <v>177.89048799999901</v>
      </c>
      <c r="K2251">
        <v>2552600</v>
      </c>
      <c r="L2251">
        <v>2.2679999999999998</v>
      </c>
      <c r="M2251">
        <v>-1.6518262864377398E-2</v>
      </c>
      <c r="N2251">
        <v>-2.6201823043882601E-2</v>
      </c>
      <c r="O2251">
        <v>-0.136461371117164</v>
      </c>
      <c r="P2251">
        <v>8.1372510149466896E-3</v>
      </c>
      <c r="Q2251">
        <v>-0.107702137853111</v>
      </c>
      <c r="R2251">
        <v>1.5026732442481001E-2</v>
      </c>
      <c r="S2251">
        <v>1.9386810915088499E-2</v>
      </c>
      <c r="T2251">
        <v>1.9276809567512699E-2</v>
      </c>
      <c r="U2251">
        <v>2.34358318471923E-2</v>
      </c>
      <c r="V2251">
        <v>209.5</v>
      </c>
      <c r="W2251">
        <v>122.639999</v>
      </c>
      <c r="X2251">
        <v>-0.18475880708095499</v>
      </c>
      <c r="Y2251">
        <v>-8.4109499934704197E-3</v>
      </c>
      <c r="Z2251">
        <v>1.46189619546427</v>
      </c>
      <c r="AA2251">
        <v>-0.67854529209372505</v>
      </c>
      <c r="AB2251">
        <v>-0.44878244273956602</v>
      </c>
      <c r="AC2251" t="s">
        <v>247</v>
      </c>
      <c r="AD2251" t="s">
        <v>330</v>
      </c>
      <c r="AE2251" t="s">
        <v>56</v>
      </c>
      <c r="AF2251" t="s">
        <v>81</v>
      </c>
      <c r="AG2251" t="s">
        <v>331</v>
      </c>
      <c r="AH2251" s="45">
        <v>41089</v>
      </c>
      <c r="AI2251">
        <v>707549</v>
      </c>
      <c r="AK2251" t="s">
        <v>332</v>
      </c>
      <c r="AL2251" t="s">
        <v>276</v>
      </c>
      <c r="AM2251" t="s">
        <v>245</v>
      </c>
    </row>
    <row r="2252" spans="1:39" x14ac:dyDescent="0.3">
      <c r="A2252" s="1">
        <v>43616</v>
      </c>
      <c r="B2252" t="s">
        <v>20</v>
      </c>
      <c r="C2252" t="s">
        <v>246</v>
      </c>
      <c r="D2252">
        <v>800</v>
      </c>
      <c r="E2252">
        <v>2</v>
      </c>
      <c r="F2252">
        <v>176.30999800000001</v>
      </c>
      <c r="G2252">
        <v>179.58000200000001</v>
      </c>
      <c r="H2252">
        <v>174.529999</v>
      </c>
      <c r="I2252">
        <v>174.61000100000001</v>
      </c>
      <c r="J2252">
        <v>173.60528600000001</v>
      </c>
      <c r="K2252">
        <v>1576600</v>
      </c>
      <c r="L2252">
        <v>2.1419999999999999</v>
      </c>
      <c r="M2252">
        <v>-2.2705710281152099E-2</v>
      </c>
      <c r="N2252">
        <v>-6.0230344256335902E-2</v>
      </c>
      <c r="O2252">
        <v>-0.172239002283464</v>
      </c>
      <c r="P2252">
        <v>-6.0583099336447401E-3</v>
      </c>
      <c r="Q2252">
        <v>-0.119579641767738</v>
      </c>
      <c r="R2252">
        <v>1.1446320094727401E-2</v>
      </c>
      <c r="S2252">
        <v>1.94098349614262E-2</v>
      </c>
      <c r="T2252">
        <v>1.94814325434726E-2</v>
      </c>
      <c r="U2252">
        <v>2.3463417606585098E-2</v>
      </c>
      <c r="V2252">
        <v>209.5</v>
      </c>
      <c r="W2252">
        <v>122.639999</v>
      </c>
      <c r="X2252">
        <v>-0.18475880708095499</v>
      </c>
      <c r="Y2252">
        <v>-1.3283204951564801E-2</v>
      </c>
      <c r="Z2252">
        <v>1.47197613250722</v>
      </c>
      <c r="AA2252">
        <v>-0.74820048614386203</v>
      </c>
      <c r="AB2252">
        <v>-0.64772105903355304</v>
      </c>
      <c r="AC2252" t="s">
        <v>247</v>
      </c>
      <c r="AD2252" t="s">
        <v>330</v>
      </c>
      <c r="AE2252" t="s">
        <v>56</v>
      </c>
      <c r="AF2252" t="s">
        <v>81</v>
      </c>
      <c r="AG2252" t="s">
        <v>331</v>
      </c>
      <c r="AH2252" s="45">
        <v>41089</v>
      </c>
      <c r="AI2252">
        <v>707549</v>
      </c>
      <c r="AK2252" t="s">
        <v>332</v>
      </c>
      <c r="AL2252" t="s">
        <v>276</v>
      </c>
      <c r="AM2252" t="s">
        <v>245</v>
      </c>
    </row>
    <row r="2253" spans="1:39" x14ac:dyDescent="0.3">
      <c r="A2253" s="1">
        <v>43619</v>
      </c>
      <c r="B2253" t="s">
        <v>20</v>
      </c>
      <c r="C2253" t="s">
        <v>239</v>
      </c>
      <c r="D2253">
        <v>100</v>
      </c>
      <c r="E2253">
        <v>2</v>
      </c>
      <c r="F2253">
        <v>175.479996</v>
      </c>
      <c r="G2253">
        <v>177.449997</v>
      </c>
      <c r="H2253">
        <v>171.03999299999899</v>
      </c>
      <c r="I2253">
        <v>172.429993</v>
      </c>
      <c r="J2253">
        <v>171.43781999999999</v>
      </c>
      <c r="K2253">
        <v>2412600</v>
      </c>
      <c r="L2253">
        <v>2.081</v>
      </c>
      <c r="M2253">
        <v>-1.2563615805905299E-2</v>
      </c>
      <c r="N2253">
        <v>-5.34657526005754E-2</v>
      </c>
      <c r="O2253">
        <v>-0.16793260757789499</v>
      </c>
      <c r="P2253">
        <v>-2.4376165368214599E-2</v>
      </c>
      <c r="Q2253">
        <v>-0.113893082005755</v>
      </c>
      <c r="R2253">
        <v>1.07489458424908E-2</v>
      </c>
      <c r="S2253">
        <v>1.93358902781459E-2</v>
      </c>
      <c r="T2253">
        <v>1.9529344883090501E-2</v>
      </c>
      <c r="U2253">
        <v>2.3448983992758202E-2</v>
      </c>
      <c r="V2253">
        <v>209.5</v>
      </c>
      <c r="W2253">
        <v>122.639999</v>
      </c>
      <c r="X2253">
        <v>-0.18475880708095499</v>
      </c>
      <c r="Y2253">
        <v>-2.7690708645509302E-3</v>
      </c>
      <c r="Z2253">
        <v>1.47067128569748</v>
      </c>
      <c r="AA2253">
        <v>-0.71921403258423799</v>
      </c>
      <c r="AB2253">
        <v>-0.67870321752717899</v>
      </c>
      <c r="AC2253" t="s">
        <v>247</v>
      </c>
      <c r="AD2253" t="s">
        <v>330</v>
      </c>
      <c r="AE2253" t="s">
        <v>56</v>
      </c>
      <c r="AF2253" t="s">
        <v>81</v>
      </c>
      <c r="AG2253" t="s">
        <v>331</v>
      </c>
      <c r="AH2253" s="45">
        <v>41089</v>
      </c>
      <c r="AI2253">
        <v>707549</v>
      </c>
      <c r="AK2253" t="s">
        <v>332</v>
      </c>
      <c r="AL2253" t="s">
        <v>276</v>
      </c>
      <c r="AM2253" t="s">
        <v>245</v>
      </c>
    </row>
    <row r="2254" spans="1:39" x14ac:dyDescent="0.3">
      <c r="A2254" s="1">
        <v>43572</v>
      </c>
      <c r="B2254" t="s">
        <v>20</v>
      </c>
      <c r="C2254" t="s">
        <v>239</v>
      </c>
      <c r="D2254">
        <v>100</v>
      </c>
      <c r="E2254">
        <v>3</v>
      </c>
      <c r="F2254">
        <v>197.33999599999899</v>
      </c>
      <c r="G2254">
        <v>197.970001</v>
      </c>
      <c r="H2254">
        <v>194.28999299999899</v>
      </c>
      <c r="I2254">
        <v>196.28999299999899</v>
      </c>
      <c r="J2254">
        <v>195.160538</v>
      </c>
      <c r="K2254">
        <v>1693600</v>
      </c>
      <c r="L2254">
        <v>2.5920000000000001</v>
      </c>
      <c r="M2254">
        <v>8.5442711763558596E-3</v>
      </c>
      <c r="N2254">
        <v>2.8157774579356198E-2</v>
      </c>
      <c r="O2254">
        <v>9.1648888231324097E-2</v>
      </c>
      <c r="P2254">
        <v>0.35304241078506898</v>
      </c>
      <c r="Q2254">
        <v>-5.3257384448263501E-2</v>
      </c>
      <c r="R2254">
        <v>8.0240161038855704E-3</v>
      </c>
      <c r="S2254">
        <v>1.82653787436091E-2</v>
      </c>
      <c r="T2254">
        <v>2.5385360292030399E-2</v>
      </c>
      <c r="U2254">
        <v>2.3745202169058299E-2</v>
      </c>
      <c r="V2254">
        <v>209.91999799999999</v>
      </c>
      <c r="W2254">
        <v>122.639999</v>
      </c>
      <c r="X2254">
        <v>-0.18475880708095499</v>
      </c>
      <c r="Y2254">
        <v>-2.2764010197428601E-3</v>
      </c>
      <c r="Z2254">
        <v>1.4873150299057101</v>
      </c>
      <c r="AA2254">
        <v>-0.35719709721341802</v>
      </c>
      <c r="AB2254">
        <v>-0.254853195463354</v>
      </c>
      <c r="AC2254" t="s">
        <v>248</v>
      </c>
      <c r="AD2254" t="s">
        <v>330</v>
      </c>
      <c r="AE2254" t="s">
        <v>56</v>
      </c>
      <c r="AF2254" t="s">
        <v>81</v>
      </c>
      <c r="AG2254" t="s">
        <v>331</v>
      </c>
      <c r="AH2254" s="45">
        <v>41089</v>
      </c>
      <c r="AI2254">
        <v>707549</v>
      </c>
      <c r="AK2254" t="s">
        <v>332</v>
      </c>
      <c r="AL2254" t="s">
        <v>276</v>
      </c>
      <c r="AM2254" t="s">
        <v>245</v>
      </c>
    </row>
    <row r="2255" spans="1:39" x14ac:dyDescent="0.3">
      <c r="A2255" s="1">
        <v>43573</v>
      </c>
      <c r="B2255" t="s">
        <v>20</v>
      </c>
      <c r="C2255" t="s">
        <v>246</v>
      </c>
      <c r="D2255">
        <v>100</v>
      </c>
      <c r="E2255">
        <v>3</v>
      </c>
      <c r="F2255">
        <v>196.729996</v>
      </c>
      <c r="G2255">
        <v>197.279999</v>
      </c>
      <c r="H2255">
        <v>194.470001</v>
      </c>
      <c r="I2255">
        <v>194.770004</v>
      </c>
      <c r="J2255">
        <v>193.649292</v>
      </c>
      <c r="K2255">
        <v>1409800</v>
      </c>
      <c r="L2255">
        <v>2.56</v>
      </c>
      <c r="M2255">
        <v>-7.7737417827578002E-3</v>
      </c>
      <c r="N2255">
        <v>1.7924320170610599E-2</v>
      </c>
      <c r="O2255">
        <v>8.2480142059636496E-2</v>
      </c>
      <c r="P2255">
        <v>0.32380694264535698</v>
      </c>
      <c r="Q2255">
        <v>-1.9881264245073301E-2</v>
      </c>
      <c r="R2255">
        <v>1.00776487334703E-2</v>
      </c>
      <c r="S2255">
        <v>1.84354220630117E-2</v>
      </c>
      <c r="T2255">
        <v>2.5357999560871002E-2</v>
      </c>
      <c r="U2255">
        <v>2.36086365705531E-2</v>
      </c>
      <c r="V2255">
        <v>209.91999799999999</v>
      </c>
      <c r="W2255">
        <v>122.639999</v>
      </c>
      <c r="X2255">
        <v>-0.18475880708095499</v>
      </c>
      <c r="Y2255">
        <v>1.5778467813143101E-3</v>
      </c>
      <c r="Z2255">
        <v>1.48779369497206</v>
      </c>
      <c r="AA2255">
        <v>-0.20749624847262901</v>
      </c>
      <c r="AB2255">
        <v>-0.25455296982015801</v>
      </c>
      <c r="AC2255" t="s">
        <v>248</v>
      </c>
      <c r="AD2255" t="s">
        <v>330</v>
      </c>
      <c r="AE2255" t="s">
        <v>56</v>
      </c>
      <c r="AF2255" t="s">
        <v>81</v>
      </c>
      <c r="AG2255" t="s">
        <v>331</v>
      </c>
      <c r="AH2255" s="45">
        <v>41089</v>
      </c>
      <c r="AI2255">
        <v>707549</v>
      </c>
      <c r="AK2255" t="s">
        <v>332</v>
      </c>
      <c r="AL2255" t="s">
        <v>276</v>
      </c>
      <c r="AM2255" t="s">
        <v>245</v>
      </c>
    </row>
    <row r="2256" spans="1:39" x14ac:dyDescent="0.3">
      <c r="A2256" s="1">
        <v>43577</v>
      </c>
      <c r="B2256" t="s">
        <v>20</v>
      </c>
      <c r="C2256" t="s">
        <v>246</v>
      </c>
      <c r="D2256">
        <v>300</v>
      </c>
      <c r="E2256">
        <v>3</v>
      </c>
      <c r="F2256">
        <v>196.28999299999899</v>
      </c>
      <c r="G2256">
        <v>196.75</v>
      </c>
      <c r="H2256">
        <v>193.08999599999899</v>
      </c>
      <c r="I2256">
        <v>195.220001</v>
      </c>
      <c r="J2256">
        <v>194.09669499999899</v>
      </c>
      <c r="K2256">
        <v>1177100</v>
      </c>
      <c r="L2256">
        <v>2.59</v>
      </c>
      <c r="M2256">
        <v>2.3077128509656698E-3</v>
      </c>
      <c r="N2256">
        <v>5.8566701821791299E-3</v>
      </c>
      <c r="O2256">
        <v>0.105121462367469</v>
      </c>
      <c r="P2256">
        <v>0.28608305126391897</v>
      </c>
      <c r="Q2256">
        <v>5.0343829425688297E-2</v>
      </c>
      <c r="R2256">
        <v>8.0979415812014299E-3</v>
      </c>
      <c r="S2256">
        <v>1.76418875211585E-2</v>
      </c>
      <c r="T2256">
        <v>2.4963114141220301E-2</v>
      </c>
      <c r="U2256">
        <v>2.3215889924216901E-2</v>
      </c>
      <c r="V2256">
        <v>209.91999799999999</v>
      </c>
      <c r="W2256">
        <v>122.639999</v>
      </c>
      <c r="X2256">
        <v>-0.18475880708095499</v>
      </c>
      <c r="Y2256">
        <v>1.0115060212163699E-3</v>
      </c>
      <c r="Z2256">
        <v>1.47196314581142</v>
      </c>
      <c r="AA2256">
        <v>0.112185148395942</v>
      </c>
      <c r="AB2256">
        <v>-0.17981101437247099</v>
      </c>
      <c r="AC2256" t="s">
        <v>248</v>
      </c>
      <c r="AD2256" t="s">
        <v>330</v>
      </c>
      <c r="AE2256" t="s">
        <v>56</v>
      </c>
      <c r="AF2256" t="s">
        <v>81</v>
      </c>
      <c r="AG2256" t="s">
        <v>331</v>
      </c>
      <c r="AH2256" s="45">
        <v>41089</v>
      </c>
      <c r="AI2256">
        <v>707549</v>
      </c>
      <c r="AK2256" t="s">
        <v>332</v>
      </c>
      <c r="AL2256" t="s">
        <v>276</v>
      </c>
      <c r="AM2256" t="s">
        <v>245</v>
      </c>
    </row>
    <row r="2257" spans="1:39" x14ac:dyDescent="0.3">
      <c r="A2257" s="1">
        <v>43626</v>
      </c>
      <c r="B2257" t="s">
        <v>20</v>
      </c>
      <c r="C2257" t="s">
        <v>246</v>
      </c>
      <c r="D2257">
        <v>100</v>
      </c>
      <c r="E2257">
        <v>3</v>
      </c>
      <c r="F2257">
        <v>188.08999599999899</v>
      </c>
      <c r="G2257">
        <v>193.770004</v>
      </c>
      <c r="H2257">
        <v>188.08999599999899</v>
      </c>
      <c r="I2257">
        <v>191.16999799999999</v>
      </c>
      <c r="J2257">
        <v>190.06999199999899</v>
      </c>
      <c r="K2257">
        <v>1689000</v>
      </c>
      <c r="L2257">
        <v>2.1429999999999998</v>
      </c>
      <c r="M2257">
        <v>2.3767205653912198E-2</v>
      </c>
      <c r="N2257">
        <v>0.103171748007459</v>
      </c>
      <c r="O2257">
        <v>-4.3703304612131497E-2</v>
      </c>
      <c r="P2257">
        <v>0.111733526551843</v>
      </c>
      <c r="Q2257">
        <v>3.2215997008704603E-2</v>
      </c>
      <c r="R2257">
        <v>1.48163999525599E-2</v>
      </c>
      <c r="S2257">
        <v>2.2960188386458E-2</v>
      </c>
      <c r="T2257">
        <v>1.9938465207329701E-2</v>
      </c>
      <c r="U2257">
        <v>2.33800929770238E-2</v>
      </c>
      <c r="V2257">
        <v>209.5</v>
      </c>
      <c r="W2257">
        <v>122.639999</v>
      </c>
      <c r="X2257">
        <v>-0.18475880708095499</v>
      </c>
      <c r="Y2257">
        <v>4.6492198743191201E-3</v>
      </c>
      <c r="Z2257">
        <v>1.4887369971169999</v>
      </c>
      <c r="AA2257">
        <v>5.9231611823021099E-2</v>
      </c>
      <c r="AB2257">
        <v>-0.40205634740948198</v>
      </c>
      <c r="AC2257" t="s">
        <v>248</v>
      </c>
      <c r="AD2257" t="s">
        <v>330</v>
      </c>
      <c r="AE2257" t="s">
        <v>56</v>
      </c>
      <c r="AF2257" t="s">
        <v>81</v>
      </c>
      <c r="AG2257" t="s">
        <v>331</v>
      </c>
      <c r="AH2257" s="45">
        <v>41089</v>
      </c>
      <c r="AI2257">
        <v>707549</v>
      </c>
      <c r="AK2257" t="s">
        <v>332</v>
      </c>
      <c r="AL2257" t="s">
        <v>276</v>
      </c>
      <c r="AM2257" t="s">
        <v>245</v>
      </c>
    </row>
    <row r="2258" spans="1:39" x14ac:dyDescent="0.3">
      <c r="A2258" s="1">
        <v>43643</v>
      </c>
      <c r="B2258" t="s">
        <v>20</v>
      </c>
      <c r="C2258" t="s">
        <v>239</v>
      </c>
      <c r="D2258">
        <v>200</v>
      </c>
      <c r="E2258">
        <v>3</v>
      </c>
      <c r="F2258">
        <v>182.88999899999999</v>
      </c>
      <c r="G2258">
        <v>186.78999299999899</v>
      </c>
      <c r="H2258">
        <v>182.75</v>
      </c>
      <c r="I2258">
        <v>186.13000500000001</v>
      </c>
      <c r="J2258">
        <v>186.13000500000001</v>
      </c>
      <c r="K2258">
        <v>1891200</v>
      </c>
      <c r="L2258">
        <v>2.0049999999999999</v>
      </c>
      <c r="M2258">
        <v>2.6402589409818902E-2</v>
      </c>
      <c r="N2258">
        <v>1.1727000449713899E-2</v>
      </c>
      <c r="O2258">
        <v>4.5277256171459203E-2</v>
      </c>
      <c r="P2258">
        <v>6.3551979893142693E-2</v>
      </c>
      <c r="Q2258">
        <v>9.3463459722994302E-2</v>
      </c>
      <c r="R2258">
        <v>2.5767184778863202E-2</v>
      </c>
      <c r="S2258">
        <v>2.44153057171917E-2</v>
      </c>
      <c r="T2258">
        <v>2.1151392851748201E-2</v>
      </c>
      <c r="U2258">
        <v>2.3860114914862202E-2</v>
      </c>
      <c r="V2258">
        <v>209.5</v>
      </c>
      <c r="W2258">
        <v>122.639999</v>
      </c>
      <c r="X2258">
        <v>-0.18475880708095499</v>
      </c>
      <c r="Y2258">
        <v>3.81588593721357E-3</v>
      </c>
      <c r="Z2258">
        <v>1.51788732155184</v>
      </c>
      <c r="AA2258">
        <v>0.41843313439759899</v>
      </c>
      <c r="AB2258">
        <v>0.268325796889475</v>
      </c>
      <c r="AC2258" t="s">
        <v>248</v>
      </c>
      <c r="AD2258" t="s">
        <v>330</v>
      </c>
      <c r="AE2258" t="s">
        <v>56</v>
      </c>
      <c r="AF2258" t="s">
        <v>81</v>
      </c>
      <c r="AG2258" t="s">
        <v>331</v>
      </c>
      <c r="AH2258" s="45">
        <v>41089</v>
      </c>
      <c r="AI2258">
        <v>707549</v>
      </c>
      <c r="AK2258" t="s">
        <v>332</v>
      </c>
      <c r="AL2258" t="s">
        <v>276</v>
      </c>
      <c r="AM2258" t="s">
        <v>245</v>
      </c>
    </row>
    <row r="2259" spans="1:39" x14ac:dyDescent="0.3">
      <c r="A2259" s="1">
        <v>43564</v>
      </c>
      <c r="B2259" t="s">
        <v>20</v>
      </c>
      <c r="C2259" t="s">
        <v>246</v>
      </c>
      <c r="D2259">
        <v>200</v>
      </c>
      <c r="E2259">
        <v>4</v>
      </c>
      <c r="F2259">
        <v>191.820007</v>
      </c>
      <c r="G2259">
        <v>191.949997</v>
      </c>
      <c r="H2259">
        <v>189.16999799999999</v>
      </c>
      <c r="I2259">
        <v>190.46000699999999</v>
      </c>
      <c r="J2259">
        <v>189.36409</v>
      </c>
      <c r="K2259">
        <v>1734700</v>
      </c>
      <c r="L2259">
        <v>2.4990000000000001</v>
      </c>
      <c r="M2259">
        <v>-1.6248600173593801E-2</v>
      </c>
      <c r="N2259">
        <v>3.3094460057179399E-2</v>
      </c>
      <c r="O2259">
        <v>0.12667298922592399</v>
      </c>
      <c r="P2259">
        <v>0.336095472694664</v>
      </c>
      <c r="Q2259">
        <v>1.14217216287721E-2</v>
      </c>
      <c r="R2259">
        <v>2.2771188297775299E-2</v>
      </c>
      <c r="S2259">
        <v>2.08588046677773E-2</v>
      </c>
      <c r="T2259">
        <v>2.6347042862417801E-2</v>
      </c>
      <c r="U2259">
        <v>2.4032022298274901E-2</v>
      </c>
      <c r="V2259">
        <v>212.85000600000001</v>
      </c>
      <c r="W2259">
        <v>122.639999</v>
      </c>
      <c r="X2259">
        <v>-0.18475880708095499</v>
      </c>
      <c r="Y2259">
        <v>-6.0859766572597396E-3</v>
      </c>
      <c r="Z2259">
        <v>1.5061532297719999</v>
      </c>
      <c r="AA2259">
        <v>-5.7523918461820797E-2</v>
      </c>
      <c r="AB2259">
        <v>-6.9773268175189002E-2</v>
      </c>
      <c r="AC2259" t="s">
        <v>249</v>
      </c>
      <c r="AD2259" t="s">
        <v>330</v>
      </c>
      <c r="AE2259" t="s">
        <v>56</v>
      </c>
      <c r="AF2259" t="s">
        <v>81</v>
      </c>
      <c r="AG2259" t="s">
        <v>331</v>
      </c>
      <c r="AH2259" s="45">
        <v>41089</v>
      </c>
      <c r="AI2259">
        <v>707549</v>
      </c>
      <c r="AK2259" t="s">
        <v>332</v>
      </c>
      <c r="AL2259" t="s">
        <v>276</v>
      </c>
      <c r="AM2259" t="s">
        <v>245</v>
      </c>
    </row>
    <row r="2260" spans="1:39" x14ac:dyDescent="0.3">
      <c r="A2260" s="1">
        <v>43591</v>
      </c>
      <c r="B2260" t="s">
        <v>20</v>
      </c>
      <c r="C2260" t="s">
        <v>239</v>
      </c>
      <c r="D2260">
        <v>300</v>
      </c>
      <c r="E2260">
        <v>4</v>
      </c>
      <c r="F2260">
        <v>200.33000200000001</v>
      </c>
      <c r="G2260">
        <v>205.279999</v>
      </c>
      <c r="H2260">
        <v>198.75</v>
      </c>
      <c r="I2260">
        <v>204.53999299999899</v>
      </c>
      <c r="J2260">
        <v>203.36305200000001</v>
      </c>
      <c r="K2260">
        <v>1283000</v>
      </c>
      <c r="L2260">
        <v>2.5</v>
      </c>
      <c r="M2260">
        <v>-1.57163611070185E-2</v>
      </c>
      <c r="N2260">
        <v>-7.69503889462616E-3</v>
      </c>
      <c r="O2260">
        <v>6.5666836561882699E-2</v>
      </c>
      <c r="P2260">
        <v>0.17267049327114301</v>
      </c>
      <c r="Q2260">
        <v>0.102035273837091</v>
      </c>
      <c r="R2260">
        <v>1.39379103125447E-2</v>
      </c>
      <c r="S2260">
        <v>1.4221579361230301E-2</v>
      </c>
      <c r="T2260">
        <v>1.6115383287163301E-2</v>
      </c>
      <c r="U2260">
        <v>2.3249512796153698E-2</v>
      </c>
      <c r="V2260">
        <v>209.91999799999999</v>
      </c>
      <c r="W2260">
        <v>122.639999</v>
      </c>
      <c r="X2260">
        <v>-0.18475880708095499</v>
      </c>
      <c r="Y2260">
        <v>-4.4810132310555703E-3</v>
      </c>
      <c r="Z2260">
        <v>1.4614908502313599</v>
      </c>
      <c r="AA2260">
        <v>0.36589132605657898</v>
      </c>
      <c r="AB2260">
        <v>0.42643397876824501</v>
      </c>
      <c r="AC2260" t="s">
        <v>249</v>
      </c>
      <c r="AD2260" t="s">
        <v>330</v>
      </c>
      <c r="AE2260" t="s">
        <v>56</v>
      </c>
      <c r="AF2260" t="s">
        <v>81</v>
      </c>
      <c r="AG2260" t="s">
        <v>331</v>
      </c>
      <c r="AH2260" s="45">
        <v>41089</v>
      </c>
      <c r="AI2260">
        <v>707549</v>
      </c>
      <c r="AK2260" t="s">
        <v>332</v>
      </c>
      <c r="AL2260" t="s">
        <v>276</v>
      </c>
      <c r="AM2260" t="s">
        <v>245</v>
      </c>
    </row>
    <row r="2261" spans="1:39" x14ac:dyDescent="0.3">
      <c r="A2261" s="1">
        <v>43599</v>
      </c>
      <c r="B2261" t="s">
        <v>20</v>
      </c>
      <c r="C2261" t="s">
        <v>239</v>
      </c>
      <c r="D2261">
        <v>500</v>
      </c>
      <c r="E2261">
        <v>4</v>
      </c>
      <c r="F2261">
        <v>190.46000699999999</v>
      </c>
      <c r="G2261">
        <v>194.05999800000001</v>
      </c>
      <c r="H2261">
        <v>189.470001</v>
      </c>
      <c r="I2261">
        <v>192.44000199999999</v>
      </c>
      <c r="J2261">
        <v>191.33268699999999</v>
      </c>
      <c r="K2261">
        <v>1656300</v>
      </c>
      <c r="L2261">
        <v>2.419</v>
      </c>
      <c r="M2261">
        <v>2.1747910901026801E-2</v>
      </c>
      <c r="N2261">
        <v>-3.8232927425300503E-2</v>
      </c>
      <c r="O2261">
        <v>5.88929989406129E-3</v>
      </c>
      <c r="P2261">
        <v>7.7125986933718305E-2</v>
      </c>
      <c r="Q2261">
        <v>-2.0961885536749499E-2</v>
      </c>
      <c r="R2261">
        <v>2.5968788716985401E-2</v>
      </c>
      <c r="S2261">
        <v>1.8448507441717801E-2</v>
      </c>
      <c r="T2261">
        <v>1.75836494863514E-2</v>
      </c>
      <c r="U2261">
        <v>2.3352161821197499E-2</v>
      </c>
      <c r="V2261">
        <v>209.91999799999999</v>
      </c>
      <c r="W2261">
        <v>122.639999</v>
      </c>
      <c r="X2261">
        <v>-0.18475880708095499</v>
      </c>
      <c r="Y2261">
        <v>7.98398755130913E-3</v>
      </c>
      <c r="Z2261">
        <v>1.46565570273854</v>
      </c>
      <c r="AA2261">
        <v>-0.22121430508846801</v>
      </c>
      <c r="AB2261">
        <v>-7.9271391124304993E-2</v>
      </c>
      <c r="AC2261" t="s">
        <v>249</v>
      </c>
      <c r="AD2261" t="s">
        <v>330</v>
      </c>
      <c r="AE2261" t="s">
        <v>56</v>
      </c>
      <c r="AF2261" t="s">
        <v>81</v>
      </c>
      <c r="AG2261" t="s">
        <v>331</v>
      </c>
      <c r="AH2261" s="45">
        <v>41089</v>
      </c>
      <c r="AI2261">
        <v>707549</v>
      </c>
      <c r="AK2261" t="s">
        <v>332</v>
      </c>
      <c r="AL2261" t="s">
        <v>276</v>
      </c>
      <c r="AM2261" t="s">
        <v>245</v>
      </c>
    </row>
    <row r="2262" spans="1:39" x14ac:dyDescent="0.3">
      <c r="A2262" s="1">
        <v>43619</v>
      </c>
      <c r="B2262" t="s">
        <v>20</v>
      </c>
      <c r="C2262" t="s">
        <v>239</v>
      </c>
      <c r="D2262">
        <v>400</v>
      </c>
      <c r="E2262">
        <v>4</v>
      </c>
      <c r="F2262">
        <v>175.479996</v>
      </c>
      <c r="G2262">
        <v>177.449997</v>
      </c>
      <c r="H2262">
        <v>171.03999299999899</v>
      </c>
      <c r="I2262">
        <v>172.429993</v>
      </c>
      <c r="J2262">
        <v>171.43781999999999</v>
      </c>
      <c r="K2262">
        <v>2412600</v>
      </c>
      <c r="L2262">
        <v>2.081</v>
      </c>
      <c r="M2262">
        <v>-1.2563615805905299E-2</v>
      </c>
      <c r="N2262">
        <v>-5.34657526005754E-2</v>
      </c>
      <c r="O2262">
        <v>-0.16793260757789499</v>
      </c>
      <c r="P2262">
        <v>-2.4376165368214599E-2</v>
      </c>
      <c r="Q2262">
        <v>-0.113893082005755</v>
      </c>
      <c r="R2262">
        <v>1.07489458424908E-2</v>
      </c>
      <c r="S2262">
        <v>1.93358902781459E-2</v>
      </c>
      <c r="T2262">
        <v>1.9529344883090501E-2</v>
      </c>
      <c r="U2262">
        <v>2.3448983992758202E-2</v>
      </c>
      <c r="V2262">
        <v>209.5</v>
      </c>
      <c r="W2262">
        <v>122.639999</v>
      </c>
      <c r="X2262">
        <v>-0.18475880708095499</v>
      </c>
      <c r="Y2262">
        <v>-2.7690708645509302E-3</v>
      </c>
      <c r="Z2262">
        <v>1.47067128569748</v>
      </c>
      <c r="AA2262">
        <v>-0.71921403258423799</v>
      </c>
      <c r="AB2262">
        <v>-0.67870321752717899</v>
      </c>
      <c r="AC2262" t="s">
        <v>249</v>
      </c>
      <c r="AD2262" t="s">
        <v>330</v>
      </c>
      <c r="AE2262" t="s">
        <v>56</v>
      </c>
      <c r="AF2262" t="s">
        <v>81</v>
      </c>
      <c r="AG2262" t="s">
        <v>331</v>
      </c>
      <c r="AH2262" s="45">
        <v>41089</v>
      </c>
      <c r="AI2262">
        <v>707549</v>
      </c>
      <c r="AK2262" t="s">
        <v>332</v>
      </c>
      <c r="AL2262" t="s">
        <v>276</v>
      </c>
      <c r="AM2262" t="s">
        <v>245</v>
      </c>
    </row>
    <row r="2263" spans="1:39" x14ac:dyDescent="0.3">
      <c r="A2263" s="1">
        <v>43620</v>
      </c>
      <c r="B2263" t="s">
        <v>20</v>
      </c>
      <c r="C2263" t="s">
        <v>239</v>
      </c>
      <c r="D2263">
        <v>100</v>
      </c>
      <c r="E2263">
        <v>4</v>
      </c>
      <c r="F2263">
        <v>174.53999299999899</v>
      </c>
      <c r="G2263">
        <v>180.800003</v>
      </c>
      <c r="H2263">
        <v>172.759995</v>
      </c>
      <c r="I2263">
        <v>180.41999799999999</v>
      </c>
      <c r="J2263">
        <v>179.38185100000001</v>
      </c>
      <c r="K2263">
        <v>2398600</v>
      </c>
      <c r="L2263">
        <v>2.1190000000000002</v>
      </c>
      <c r="M2263">
        <v>4.5296144247217299E-2</v>
      </c>
      <c r="N2263">
        <v>8.3486545110194495E-3</v>
      </c>
      <c r="O2263">
        <v>-0.136658069065589</v>
      </c>
      <c r="P2263">
        <v>4.5002471552566599E-2</v>
      </c>
      <c r="Q2263">
        <v>-9.1049667546462307E-2</v>
      </c>
      <c r="R2263">
        <v>2.6451958133130601E-2</v>
      </c>
      <c r="S2263">
        <v>2.1973514266581399E-2</v>
      </c>
      <c r="T2263">
        <v>2.0118827991467601E-2</v>
      </c>
      <c r="U2263">
        <v>2.3581659493295E-2</v>
      </c>
      <c r="V2263">
        <v>209.5</v>
      </c>
      <c r="W2263">
        <v>122.639999</v>
      </c>
      <c r="X2263">
        <v>-0.18475880708095499</v>
      </c>
      <c r="Y2263">
        <v>2.1205927310919401E-2</v>
      </c>
      <c r="Z2263">
        <v>1.4806276843141299</v>
      </c>
      <c r="AA2263">
        <v>-0.60341612568575898</v>
      </c>
      <c r="AB2263">
        <v>-0.66367738424558598</v>
      </c>
      <c r="AC2263" t="s">
        <v>249</v>
      </c>
      <c r="AD2263" t="s">
        <v>330</v>
      </c>
      <c r="AE2263" t="s">
        <v>56</v>
      </c>
      <c r="AF2263" t="s">
        <v>81</v>
      </c>
      <c r="AG2263" t="s">
        <v>331</v>
      </c>
      <c r="AH2263" s="45">
        <v>41089</v>
      </c>
      <c r="AI2263">
        <v>707549</v>
      </c>
      <c r="AK2263" t="s">
        <v>332</v>
      </c>
      <c r="AL2263" t="s">
        <v>276</v>
      </c>
      <c r="AM2263" t="s">
        <v>245</v>
      </c>
    </row>
    <row r="2264" spans="1:39" x14ac:dyDescent="0.3">
      <c r="A2264" s="1">
        <v>43630</v>
      </c>
      <c r="B2264" t="s">
        <v>20</v>
      </c>
      <c r="C2264" t="s">
        <v>239</v>
      </c>
      <c r="D2264">
        <v>200</v>
      </c>
      <c r="E2264">
        <v>4</v>
      </c>
      <c r="F2264">
        <v>176.320007</v>
      </c>
      <c r="G2264">
        <v>177.46000699999999</v>
      </c>
      <c r="H2264">
        <v>173.5</v>
      </c>
      <c r="I2264">
        <v>176.800003</v>
      </c>
      <c r="J2264">
        <v>176.800003</v>
      </c>
      <c r="K2264">
        <v>2187600</v>
      </c>
      <c r="L2264">
        <v>2.093</v>
      </c>
      <c r="M2264">
        <v>-1.8992693666249099E-2</v>
      </c>
      <c r="N2264">
        <v>-4.8606010447207901E-2</v>
      </c>
      <c r="O2264">
        <v>-7.8994562425101902E-2</v>
      </c>
      <c r="P2264">
        <v>-1.9234348240981899E-2</v>
      </c>
      <c r="Q2264">
        <v>-1.7447080058711199E-2</v>
      </c>
      <c r="R2264">
        <v>2.91829408762561E-2</v>
      </c>
      <c r="S2264">
        <v>2.3093408756887202E-2</v>
      </c>
      <c r="T2264">
        <v>2.0379394883988301E-2</v>
      </c>
      <c r="U2264">
        <v>2.3575095017984798E-2</v>
      </c>
      <c r="V2264">
        <v>209.5</v>
      </c>
      <c r="W2264">
        <v>122.639999</v>
      </c>
      <c r="X2264">
        <v>-0.18475880708095499</v>
      </c>
      <c r="Y2264">
        <v>-1.6128120944145399E-3</v>
      </c>
      <c r="Z2264">
        <v>1.49394890410367</v>
      </c>
      <c r="AA2264">
        <v>-0.21373726741737201</v>
      </c>
      <c r="AB2264">
        <v>-6.9048990186901693E-2</v>
      </c>
      <c r="AC2264" t="s">
        <v>249</v>
      </c>
      <c r="AD2264" t="s">
        <v>330</v>
      </c>
      <c r="AE2264" t="s">
        <v>56</v>
      </c>
      <c r="AF2264" t="s">
        <v>81</v>
      </c>
      <c r="AG2264" t="s">
        <v>331</v>
      </c>
      <c r="AH2264" s="45">
        <v>41089</v>
      </c>
      <c r="AI2264">
        <v>707549</v>
      </c>
      <c r="AK2264" t="s">
        <v>332</v>
      </c>
      <c r="AL2264" t="s">
        <v>276</v>
      </c>
      <c r="AM2264" t="s">
        <v>245</v>
      </c>
    </row>
    <row r="2265" spans="1:39" x14ac:dyDescent="0.3">
      <c r="A2265" s="1">
        <v>43558</v>
      </c>
      <c r="B2265" t="s">
        <v>20</v>
      </c>
      <c r="C2265" t="s">
        <v>246</v>
      </c>
      <c r="D2265">
        <v>200</v>
      </c>
      <c r="E2265">
        <v>5</v>
      </c>
      <c r="F2265">
        <v>187.63000500000001</v>
      </c>
      <c r="G2265">
        <v>193.08000200000001</v>
      </c>
      <c r="H2265">
        <v>186.229996</v>
      </c>
      <c r="I2265">
        <v>191.53999299999899</v>
      </c>
      <c r="J2265">
        <v>190.43786599999899</v>
      </c>
      <c r="K2265">
        <v>3245000</v>
      </c>
      <c r="L2265">
        <v>2.5169999999999999</v>
      </c>
      <c r="M2265">
        <v>3.8748874648618897E-2</v>
      </c>
      <c r="N2265">
        <v>7.5337653666389795E-2</v>
      </c>
      <c r="O2265">
        <v>8.0729178000720797E-2</v>
      </c>
      <c r="P2265">
        <v>0.331794466230032</v>
      </c>
      <c r="Q2265">
        <v>-7.7276656376420103E-3</v>
      </c>
      <c r="R2265">
        <v>2.13708098632183E-2</v>
      </c>
      <c r="S2265">
        <v>2.20899230379283E-2</v>
      </c>
      <c r="T2265">
        <v>2.7644318945178201E-2</v>
      </c>
      <c r="U2265">
        <v>2.4144086315435E-2</v>
      </c>
      <c r="V2265">
        <v>212.85000600000001</v>
      </c>
      <c r="W2265">
        <v>122.639999</v>
      </c>
      <c r="X2265">
        <v>-0.18475880708095499</v>
      </c>
      <c r="Y2265">
        <v>2.1460723821998401E-3</v>
      </c>
      <c r="Z2265">
        <v>1.4815424164067601</v>
      </c>
      <c r="AA2265">
        <v>-0.135532413300645</v>
      </c>
      <c r="AB2265">
        <v>-0.33163087718873302</v>
      </c>
      <c r="AC2265" t="s">
        <v>250</v>
      </c>
      <c r="AD2265" t="s">
        <v>330</v>
      </c>
      <c r="AE2265" t="s">
        <v>56</v>
      </c>
      <c r="AF2265" t="s">
        <v>81</v>
      </c>
      <c r="AG2265" t="s">
        <v>331</v>
      </c>
      <c r="AH2265" s="45">
        <v>41089</v>
      </c>
      <c r="AI2265">
        <v>707549</v>
      </c>
      <c r="AK2265" t="s">
        <v>332</v>
      </c>
      <c r="AL2265" t="s">
        <v>276</v>
      </c>
      <c r="AM2265" t="s">
        <v>245</v>
      </c>
    </row>
    <row r="2266" spans="1:39" x14ac:dyDescent="0.3">
      <c r="A2266" s="1">
        <v>43605</v>
      </c>
      <c r="B2266" t="s">
        <v>20</v>
      </c>
      <c r="C2266" t="s">
        <v>246</v>
      </c>
      <c r="D2266">
        <v>800</v>
      </c>
      <c r="E2266">
        <v>5</v>
      </c>
      <c r="F2266">
        <v>188.63999899999999</v>
      </c>
      <c r="G2266">
        <v>189.64999399999999</v>
      </c>
      <c r="H2266">
        <v>182.740005</v>
      </c>
      <c r="I2266">
        <v>183.66999799999999</v>
      </c>
      <c r="J2266">
        <v>182.61314400000001</v>
      </c>
      <c r="K2266">
        <v>3244100</v>
      </c>
      <c r="L2266">
        <v>2.4159999999999999</v>
      </c>
      <c r="M2266">
        <v>-5.5541983112023102E-2</v>
      </c>
      <c r="N2266">
        <v>-2.4895870650333701E-2</v>
      </c>
      <c r="O2266">
        <v>-6.64525436106677E-2</v>
      </c>
      <c r="P2266">
        <v>2.4586078015463201E-2</v>
      </c>
      <c r="Q2266">
        <v>-7.6398428355477305E-2</v>
      </c>
      <c r="R2266">
        <v>3.0452168997830799E-2</v>
      </c>
      <c r="S2266">
        <v>2.17106670725308E-2</v>
      </c>
      <c r="T2266">
        <v>1.9048169071700299E-2</v>
      </c>
      <c r="U2266">
        <v>2.3545017961399701E-2</v>
      </c>
      <c r="V2266">
        <v>209.5</v>
      </c>
      <c r="W2266">
        <v>122.639999</v>
      </c>
      <c r="X2266">
        <v>-0.18475880708095499</v>
      </c>
      <c r="Y2266">
        <v>-6.7722580366252503E-3</v>
      </c>
      <c r="Z2266">
        <v>1.4688842938762801</v>
      </c>
      <c r="AA2266">
        <v>-0.50650668229948304</v>
      </c>
      <c r="AB2266">
        <v>-0.28597425568118101</v>
      </c>
      <c r="AC2266" t="s">
        <v>250</v>
      </c>
      <c r="AD2266" t="s">
        <v>330</v>
      </c>
      <c r="AE2266" t="s">
        <v>56</v>
      </c>
      <c r="AF2266" t="s">
        <v>81</v>
      </c>
      <c r="AG2266" t="s">
        <v>331</v>
      </c>
      <c r="AH2266" s="45">
        <v>41089</v>
      </c>
      <c r="AI2266">
        <v>707549</v>
      </c>
      <c r="AK2266" t="s">
        <v>332</v>
      </c>
      <c r="AL2266" t="s">
        <v>276</v>
      </c>
      <c r="AM2266" t="s">
        <v>245</v>
      </c>
    </row>
    <row r="2267" spans="1:39" x14ac:dyDescent="0.3">
      <c r="A2267" s="1">
        <v>43630</v>
      </c>
      <c r="B2267" t="s">
        <v>20</v>
      </c>
      <c r="C2267" t="s">
        <v>239</v>
      </c>
      <c r="D2267">
        <v>200</v>
      </c>
      <c r="E2267">
        <v>5</v>
      </c>
      <c r="F2267">
        <v>176.320007</v>
      </c>
      <c r="G2267">
        <v>177.46000699999999</v>
      </c>
      <c r="H2267">
        <v>173.5</v>
      </c>
      <c r="I2267">
        <v>176.800003</v>
      </c>
      <c r="J2267">
        <v>176.800003</v>
      </c>
      <c r="K2267">
        <v>2187600</v>
      </c>
      <c r="L2267">
        <v>2.093</v>
      </c>
      <c r="M2267">
        <v>-1.8992693666249099E-2</v>
      </c>
      <c r="N2267">
        <v>-4.8606010447207901E-2</v>
      </c>
      <c r="O2267">
        <v>-7.8994562425101902E-2</v>
      </c>
      <c r="P2267">
        <v>-1.9234348240981899E-2</v>
      </c>
      <c r="Q2267">
        <v>-1.7447080058711199E-2</v>
      </c>
      <c r="R2267">
        <v>2.91829408762561E-2</v>
      </c>
      <c r="S2267">
        <v>2.3093408756887202E-2</v>
      </c>
      <c r="T2267">
        <v>2.0379394883988301E-2</v>
      </c>
      <c r="U2267">
        <v>2.3575095017984798E-2</v>
      </c>
      <c r="V2267">
        <v>209.5</v>
      </c>
      <c r="W2267">
        <v>122.639999</v>
      </c>
      <c r="X2267">
        <v>-0.18475880708095499</v>
      </c>
      <c r="Y2267">
        <v>-1.6128120944145399E-3</v>
      </c>
      <c r="Z2267">
        <v>1.49394890410367</v>
      </c>
      <c r="AA2267">
        <v>-0.21373726741737201</v>
      </c>
      <c r="AB2267">
        <v>-6.9048990186901693E-2</v>
      </c>
      <c r="AC2267" t="s">
        <v>250</v>
      </c>
      <c r="AD2267" t="s">
        <v>330</v>
      </c>
      <c r="AE2267" t="s">
        <v>56</v>
      </c>
      <c r="AF2267" t="s">
        <v>81</v>
      </c>
      <c r="AG2267" t="s">
        <v>331</v>
      </c>
      <c r="AH2267" s="45">
        <v>41089</v>
      </c>
      <c r="AI2267">
        <v>707549</v>
      </c>
      <c r="AK2267" t="s">
        <v>332</v>
      </c>
      <c r="AL2267" t="s">
        <v>276</v>
      </c>
      <c r="AM2267" t="s">
        <v>245</v>
      </c>
    </row>
    <row r="2268" spans="1:39" x14ac:dyDescent="0.3">
      <c r="A2268" s="1">
        <v>43640</v>
      </c>
      <c r="B2268" t="s">
        <v>20</v>
      </c>
      <c r="C2268" t="s">
        <v>239</v>
      </c>
      <c r="D2268">
        <v>400</v>
      </c>
      <c r="E2268">
        <v>5</v>
      </c>
      <c r="F2268">
        <v>182.08999599999899</v>
      </c>
      <c r="G2268">
        <v>182.970001</v>
      </c>
      <c r="H2268">
        <v>180.61000100000001</v>
      </c>
      <c r="I2268">
        <v>181.270004</v>
      </c>
      <c r="J2268">
        <v>181.270004</v>
      </c>
      <c r="K2268">
        <v>1678400</v>
      </c>
      <c r="L2268">
        <v>2.0209999999999999</v>
      </c>
      <c r="M2268">
        <v>-9.6624138269275298E-3</v>
      </c>
      <c r="N2268">
        <v>4.9532477719532599E-2</v>
      </c>
      <c r="O2268">
        <v>-2.63123660472185E-2</v>
      </c>
      <c r="P2268">
        <v>1.7869839897107401E-2</v>
      </c>
      <c r="Q2268">
        <v>5.4890345150883202E-2</v>
      </c>
      <c r="R2268">
        <v>2.1626901174345601E-2</v>
      </c>
      <c r="S2268">
        <v>2.26235963846722E-2</v>
      </c>
      <c r="T2268">
        <v>2.03064085189135E-2</v>
      </c>
      <c r="U2268">
        <v>2.37144103018628E-2</v>
      </c>
      <c r="V2268">
        <v>209.5</v>
      </c>
      <c r="W2268">
        <v>122.639999</v>
      </c>
      <c r="X2268">
        <v>-0.18475880708095499</v>
      </c>
      <c r="Y2268">
        <v>-1.73338836506086E-3</v>
      </c>
      <c r="Z2268">
        <v>1.51082534208085</v>
      </c>
      <c r="AA2268">
        <v>0.196485527646035</v>
      </c>
      <c r="AB2268">
        <v>0.24216314332491601</v>
      </c>
      <c r="AC2268" t="s">
        <v>250</v>
      </c>
      <c r="AD2268" t="s">
        <v>330</v>
      </c>
      <c r="AE2268" t="s">
        <v>56</v>
      </c>
      <c r="AF2268" t="s">
        <v>81</v>
      </c>
      <c r="AG2268" t="s">
        <v>331</v>
      </c>
      <c r="AH2268" s="45">
        <v>41089</v>
      </c>
      <c r="AI2268">
        <v>707549</v>
      </c>
      <c r="AK2268" t="s">
        <v>332</v>
      </c>
      <c r="AL2268" t="s">
        <v>276</v>
      </c>
      <c r="AM2268" t="s">
        <v>245</v>
      </c>
    </row>
    <row r="2269" spans="1:39" x14ac:dyDescent="0.3">
      <c r="A2269" s="1">
        <v>43577</v>
      </c>
      <c r="B2269" t="s">
        <v>20</v>
      </c>
      <c r="C2269" t="s">
        <v>246</v>
      </c>
      <c r="D2269">
        <v>1200</v>
      </c>
      <c r="E2269">
        <v>6</v>
      </c>
      <c r="F2269">
        <v>196.28999299999899</v>
      </c>
      <c r="G2269">
        <v>196.75</v>
      </c>
      <c r="H2269">
        <v>193.08999599999899</v>
      </c>
      <c r="I2269">
        <v>195.220001</v>
      </c>
      <c r="J2269">
        <v>194.09669499999899</v>
      </c>
      <c r="K2269">
        <v>1177100</v>
      </c>
      <c r="L2269">
        <v>2.59</v>
      </c>
      <c r="M2269">
        <v>2.3077128509656698E-3</v>
      </c>
      <c r="N2269">
        <v>5.8566701821791299E-3</v>
      </c>
      <c r="O2269">
        <v>0.105121462367469</v>
      </c>
      <c r="P2269">
        <v>0.28608305126391897</v>
      </c>
      <c r="Q2269">
        <v>5.0343829425688297E-2</v>
      </c>
      <c r="R2269">
        <v>8.0979415812014299E-3</v>
      </c>
      <c r="S2269">
        <v>1.76418875211585E-2</v>
      </c>
      <c r="T2269">
        <v>2.4963114141220301E-2</v>
      </c>
      <c r="U2269">
        <v>2.3215889924216901E-2</v>
      </c>
      <c r="V2269">
        <v>209.91999799999999</v>
      </c>
      <c r="W2269">
        <v>122.639999</v>
      </c>
      <c r="X2269">
        <v>-0.18475880708095499</v>
      </c>
      <c r="Y2269">
        <v>1.0115060212163699E-3</v>
      </c>
      <c r="Z2269">
        <v>1.47196314581142</v>
      </c>
      <c r="AA2269">
        <v>0.112185148395942</v>
      </c>
      <c r="AB2269">
        <v>-0.17981101437247099</v>
      </c>
      <c r="AC2269" t="s">
        <v>251</v>
      </c>
      <c r="AD2269" t="s">
        <v>330</v>
      </c>
      <c r="AE2269" t="s">
        <v>56</v>
      </c>
      <c r="AF2269" t="s">
        <v>81</v>
      </c>
      <c r="AG2269" t="s">
        <v>331</v>
      </c>
      <c r="AH2269" s="45">
        <v>41089</v>
      </c>
      <c r="AI2269">
        <v>707549</v>
      </c>
      <c r="AK2269" t="s">
        <v>332</v>
      </c>
      <c r="AL2269" t="s">
        <v>276</v>
      </c>
      <c r="AM2269" t="s">
        <v>245</v>
      </c>
    </row>
    <row r="2270" spans="1:39" x14ac:dyDescent="0.3">
      <c r="A2270" s="1">
        <v>43613</v>
      </c>
      <c r="B2270" t="s">
        <v>20</v>
      </c>
      <c r="C2270" t="s">
        <v>239</v>
      </c>
      <c r="D2270">
        <v>800</v>
      </c>
      <c r="E2270">
        <v>6</v>
      </c>
      <c r="F2270">
        <v>183.53999299999899</v>
      </c>
      <c r="G2270">
        <v>184</v>
      </c>
      <c r="H2270">
        <v>178.64999399999999</v>
      </c>
      <c r="I2270">
        <v>178.91999799999999</v>
      </c>
      <c r="J2270">
        <v>177.89048799999901</v>
      </c>
      <c r="K2270">
        <v>2552600</v>
      </c>
      <c r="L2270">
        <v>2.2679999999999998</v>
      </c>
      <c r="M2270">
        <v>-1.6518262864377398E-2</v>
      </c>
      <c r="N2270">
        <v>-2.6201823043882601E-2</v>
      </c>
      <c r="O2270">
        <v>-0.136461371117164</v>
      </c>
      <c r="P2270">
        <v>8.1372510149466896E-3</v>
      </c>
      <c r="Q2270">
        <v>-0.107702137853111</v>
      </c>
      <c r="R2270">
        <v>1.5026732442481001E-2</v>
      </c>
      <c r="S2270">
        <v>1.9386810915088499E-2</v>
      </c>
      <c r="T2270">
        <v>1.9276809567512699E-2</v>
      </c>
      <c r="U2270">
        <v>2.34358318471923E-2</v>
      </c>
      <c r="V2270">
        <v>209.5</v>
      </c>
      <c r="W2270">
        <v>122.639999</v>
      </c>
      <c r="X2270">
        <v>-0.18475880708095499</v>
      </c>
      <c r="Y2270">
        <v>-8.4109499934704197E-3</v>
      </c>
      <c r="Z2270">
        <v>1.46189619546427</v>
      </c>
      <c r="AA2270">
        <v>-0.67854529209372505</v>
      </c>
      <c r="AB2270">
        <v>-0.44878244273956602</v>
      </c>
      <c r="AC2270" t="s">
        <v>251</v>
      </c>
      <c r="AD2270" t="s">
        <v>330</v>
      </c>
      <c r="AE2270" t="s">
        <v>56</v>
      </c>
      <c r="AF2270" t="s">
        <v>81</v>
      </c>
      <c r="AG2270" t="s">
        <v>331</v>
      </c>
      <c r="AH2270" s="45">
        <v>41089</v>
      </c>
      <c r="AI2270">
        <v>707549</v>
      </c>
      <c r="AK2270" t="s">
        <v>332</v>
      </c>
      <c r="AL2270" t="s">
        <v>276</v>
      </c>
      <c r="AM2270" t="s">
        <v>245</v>
      </c>
    </row>
    <row r="2271" spans="1:39" x14ac:dyDescent="0.3">
      <c r="A2271" s="1">
        <v>43622</v>
      </c>
      <c r="B2271" t="s">
        <v>20</v>
      </c>
      <c r="C2271" t="s">
        <v>239</v>
      </c>
      <c r="D2271">
        <v>700</v>
      </c>
      <c r="E2271">
        <v>6</v>
      </c>
      <c r="F2271">
        <v>182.35000600000001</v>
      </c>
      <c r="G2271">
        <v>185.25</v>
      </c>
      <c r="H2271">
        <v>181.64999399999999</v>
      </c>
      <c r="I2271">
        <v>184.63999899999999</v>
      </c>
      <c r="J2271">
        <v>183.57757599999999</v>
      </c>
      <c r="K2271">
        <v>1589000</v>
      </c>
      <c r="L2271">
        <v>2.1240000000000001</v>
      </c>
      <c r="M2271">
        <v>1.26445451379911E-2</v>
      </c>
      <c r="N2271">
        <v>3.3147374298454602E-2</v>
      </c>
      <c r="O2271">
        <v>-0.10235547954530599</v>
      </c>
      <c r="P2271">
        <v>0.105579607806999</v>
      </c>
      <c r="Q2271">
        <v>-6.9167181143779705E-2</v>
      </c>
      <c r="R2271">
        <v>2.63392105462728E-2</v>
      </c>
      <c r="S2271">
        <v>2.23758810324527E-2</v>
      </c>
      <c r="T2271">
        <v>1.98503553723124E-2</v>
      </c>
      <c r="U2271">
        <v>2.3592577810515901E-2</v>
      </c>
      <c r="V2271">
        <v>209.5</v>
      </c>
      <c r="W2271">
        <v>122.639999</v>
      </c>
      <c r="X2271">
        <v>-0.18475880708095499</v>
      </c>
      <c r="Y2271">
        <v>6.1168407152111899E-3</v>
      </c>
      <c r="Z2271">
        <v>1.48091884520575</v>
      </c>
      <c r="AA2271">
        <v>-0.49237134592887999</v>
      </c>
      <c r="AB2271">
        <v>-0.63300479843186896</v>
      </c>
      <c r="AC2271" t="s">
        <v>251</v>
      </c>
      <c r="AD2271" t="s">
        <v>330</v>
      </c>
      <c r="AE2271" t="s">
        <v>56</v>
      </c>
      <c r="AF2271" t="s">
        <v>81</v>
      </c>
      <c r="AG2271" t="s">
        <v>331</v>
      </c>
      <c r="AH2271" s="45">
        <v>41089</v>
      </c>
      <c r="AI2271">
        <v>707549</v>
      </c>
      <c r="AK2271" t="s">
        <v>332</v>
      </c>
      <c r="AL2271" t="s">
        <v>276</v>
      </c>
      <c r="AM2271" t="s">
        <v>245</v>
      </c>
    </row>
    <row r="2272" spans="1:39" x14ac:dyDescent="0.3">
      <c r="A2272" s="1">
        <v>43643</v>
      </c>
      <c r="B2272" t="s">
        <v>20</v>
      </c>
      <c r="C2272" t="s">
        <v>239</v>
      </c>
      <c r="D2272">
        <v>900</v>
      </c>
      <c r="E2272">
        <v>6</v>
      </c>
      <c r="F2272">
        <v>182.88999899999999</v>
      </c>
      <c r="G2272">
        <v>186.78999299999899</v>
      </c>
      <c r="H2272">
        <v>182.75</v>
      </c>
      <c r="I2272">
        <v>186.13000500000001</v>
      </c>
      <c r="J2272">
        <v>186.13000500000001</v>
      </c>
      <c r="K2272">
        <v>1891200</v>
      </c>
      <c r="L2272">
        <v>2.0049999999999999</v>
      </c>
      <c r="M2272">
        <v>2.6402589409818902E-2</v>
      </c>
      <c r="N2272">
        <v>1.1727000449713899E-2</v>
      </c>
      <c r="O2272">
        <v>4.5277256171459203E-2</v>
      </c>
      <c r="P2272">
        <v>6.3551979893142693E-2</v>
      </c>
      <c r="Q2272">
        <v>9.3463459722994302E-2</v>
      </c>
      <c r="R2272">
        <v>2.5767184778863202E-2</v>
      </c>
      <c r="S2272">
        <v>2.44153057171917E-2</v>
      </c>
      <c r="T2272">
        <v>2.1151392851748201E-2</v>
      </c>
      <c r="U2272">
        <v>2.3860114914862202E-2</v>
      </c>
      <c r="V2272">
        <v>209.5</v>
      </c>
      <c r="W2272">
        <v>122.639999</v>
      </c>
      <c r="X2272">
        <v>-0.18475880708095499</v>
      </c>
      <c r="Y2272">
        <v>3.81588593721357E-3</v>
      </c>
      <c r="Z2272">
        <v>1.51788732155184</v>
      </c>
      <c r="AA2272">
        <v>0.41843313439759899</v>
      </c>
      <c r="AB2272">
        <v>0.268325796889475</v>
      </c>
      <c r="AC2272" t="s">
        <v>251</v>
      </c>
      <c r="AD2272" t="s">
        <v>330</v>
      </c>
      <c r="AE2272" t="s">
        <v>56</v>
      </c>
      <c r="AF2272" t="s">
        <v>81</v>
      </c>
      <c r="AG2272" t="s">
        <v>331</v>
      </c>
      <c r="AH2272" s="45">
        <v>41089</v>
      </c>
      <c r="AI2272">
        <v>707549</v>
      </c>
      <c r="AK2272" t="s">
        <v>332</v>
      </c>
      <c r="AL2272" t="s">
        <v>276</v>
      </c>
      <c r="AM2272" t="s">
        <v>245</v>
      </c>
    </row>
    <row r="2273" spans="1:39" x14ac:dyDescent="0.3">
      <c r="A2273" s="1">
        <v>43557</v>
      </c>
      <c r="B2273" t="s">
        <v>20</v>
      </c>
      <c r="C2273" t="s">
        <v>246</v>
      </c>
      <c r="D2273">
        <v>600</v>
      </c>
      <c r="E2273">
        <v>7</v>
      </c>
      <c r="F2273">
        <v>185.070007</v>
      </c>
      <c r="G2273">
        <v>185.80999800000001</v>
      </c>
      <c r="H2273">
        <v>183.020004</v>
      </c>
      <c r="I2273">
        <v>184.259995</v>
      </c>
      <c r="J2273">
        <v>183.19975299999999</v>
      </c>
      <c r="K2273">
        <v>1361800</v>
      </c>
      <c r="L2273">
        <v>2.4809999999999999</v>
      </c>
      <c r="M2273">
        <v>-2.3850878575354499E-3</v>
      </c>
      <c r="N2273">
        <v>2.3113133602252998E-2</v>
      </c>
      <c r="O2273">
        <v>4.7734542980766501E-2</v>
      </c>
      <c r="P2273">
        <v>0.30856669967561701</v>
      </c>
      <c r="Q2273">
        <v>-2.5548755697277999E-2</v>
      </c>
      <c r="R2273">
        <v>1.9591278752789099E-2</v>
      </c>
      <c r="S2273">
        <v>2.0669230567591901E-2</v>
      </c>
      <c r="T2273">
        <v>2.7343822271856201E-2</v>
      </c>
      <c r="U2273">
        <v>2.4055986037618202E-2</v>
      </c>
      <c r="V2273">
        <v>212.85000600000001</v>
      </c>
      <c r="W2273">
        <v>122.639999</v>
      </c>
      <c r="X2273">
        <v>-0.18475880708095499</v>
      </c>
      <c r="Y2273" s="44">
        <v>1.7455614805152698E-5</v>
      </c>
      <c r="Z2273">
        <v>1.4804077924016901</v>
      </c>
      <c r="AA2273">
        <v>-0.20595328270645399</v>
      </c>
      <c r="AB2273">
        <v>-0.45491543101102699</v>
      </c>
      <c r="AC2273" t="s">
        <v>252</v>
      </c>
      <c r="AD2273" t="s">
        <v>330</v>
      </c>
      <c r="AE2273" t="s">
        <v>56</v>
      </c>
      <c r="AF2273" t="s">
        <v>81</v>
      </c>
      <c r="AG2273" t="s">
        <v>331</v>
      </c>
      <c r="AH2273" s="45">
        <v>41089</v>
      </c>
      <c r="AI2273">
        <v>707549</v>
      </c>
      <c r="AK2273" t="s">
        <v>332</v>
      </c>
      <c r="AL2273" t="s">
        <v>276</v>
      </c>
      <c r="AM2273" t="s">
        <v>245</v>
      </c>
    </row>
    <row r="2274" spans="1:39" x14ac:dyDescent="0.3">
      <c r="A2274" s="1">
        <v>43573</v>
      </c>
      <c r="B2274" t="s">
        <v>20</v>
      </c>
      <c r="C2274" t="s">
        <v>239</v>
      </c>
      <c r="D2274">
        <v>600</v>
      </c>
      <c r="E2274">
        <v>7</v>
      </c>
      <c r="F2274">
        <v>196.729996</v>
      </c>
      <c r="G2274">
        <v>197.279999</v>
      </c>
      <c r="H2274">
        <v>194.470001</v>
      </c>
      <c r="I2274">
        <v>194.770004</v>
      </c>
      <c r="J2274">
        <v>193.649292</v>
      </c>
      <c r="K2274">
        <v>1409800</v>
      </c>
      <c r="L2274">
        <v>2.56</v>
      </c>
      <c r="M2274">
        <v>-7.7737417827578002E-3</v>
      </c>
      <c r="N2274">
        <v>1.7924320170610599E-2</v>
      </c>
      <c r="O2274">
        <v>8.2480142059636496E-2</v>
      </c>
      <c r="P2274">
        <v>0.32380694264535698</v>
      </c>
      <c r="Q2274">
        <v>-1.9881264245073301E-2</v>
      </c>
      <c r="R2274">
        <v>1.00776487334703E-2</v>
      </c>
      <c r="S2274">
        <v>1.84354220630117E-2</v>
      </c>
      <c r="T2274">
        <v>2.5357999560871002E-2</v>
      </c>
      <c r="U2274">
        <v>2.36086365705531E-2</v>
      </c>
      <c r="V2274">
        <v>209.91999799999999</v>
      </c>
      <c r="W2274">
        <v>122.639999</v>
      </c>
      <c r="X2274">
        <v>-0.18475880708095499</v>
      </c>
      <c r="Y2274">
        <v>1.5778467813143101E-3</v>
      </c>
      <c r="Z2274">
        <v>1.48779369497206</v>
      </c>
      <c r="AA2274">
        <v>-0.20749624847262901</v>
      </c>
      <c r="AB2274">
        <v>-0.25455296982015801</v>
      </c>
      <c r="AC2274" t="s">
        <v>252</v>
      </c>
      <c r="AD2274" t="s">
        <v>330</v>
      </c>
      <c r="AE2274" t="s">
        <v>56</v>
      </c>
      <c r="AF2274" t="s">
        <v>81</v>
      </c>
      <c r="AG2274" t="s">
        <v>331</v>
      </c>
      <c r="AH2274" s="45">
        <v>41089</v>
      </c>
      <c r="AI2274">
        <v>707549</v>
      </c>
      <c r="AK2274" t="s">
        <v>332</v>
      </c>
      <c r="AL2274" t="s">
        <v>276</v>
      </c>
      <c r="AM2274" t="s">
        <v>245</v>
      </c>
    </row>
    <row r="2275" spans="1:39" x14ac:dyDescent="0.3">
      <c r="A2275" s="1">
        <v>43607</v>
      </c>
      <c r="B2275" t="s">
        <v>20</v>
      </c>
      <c r="C2275" t="s">
        <v>246</v>
      </c>
      <c r="D2275">
        <v>1500</v>
      </c>
      <c r="E2275">
        <v>7</v>
      </c>
      <c r="F2275">
        <v>185.38000500000001</v>
      </c>
      <c r="G2275">
        <v>188.529999</v>
      </c>
      <c r="H2275">
        <v>185.14999399999999</v>
      </c>
      <c r="I2275">
        <v>187.179993</v>
      </c>
      <c r="J2275">
        <v>186.10295099999999</v>
      </c>
      <c r="K2275">
        <v>1132500</v>
      </c>
      <c r="L2275">
        <v>2.3929999999999998</v>
      </c>
      <c r="M2275">
        <v>1.4434310548395899E-3</v>
      </c>
      <c r="N2275">
        <v>-4.3387361333254403E-2</v>
      </c>
      <c r="O2275">
        <v>-4.2056442135908999E-2</v>
      </c>
      <c r="P2275">
        <v>5.1814015875501898E-2</v>
      </c>
      <c r="Q2275">
        <v>-4.0305111496194403E-2</v>
      </c>
      <c r="R2275">
        <v>2.7595460473915302E-2</v>
      </c>
      <c r="S2275">
        <v>2.2104568569472498E-2</v>
      </c>
      <c r="T2275">
        <v>1.8968524891360802E-2</v>
      </c>
      <c r="U2275">
        <v>2.3399681009604101E-2</v>
      </c>
      <c r="V2275">
        <v>209.5</v>
      </c>
      <c r="W2275">
        <v>122.639999</v>
      </c>
      <c r="X2275">
        <v>-0.18475880708095499</v>
      </c>
      <c r="Y2275">
        <v>-2.8283920525026501E-3</v>
      </c>
      <c r="Z2275">
        <v>1.46211619515438</v>
      </c>
      <c r="AA2275">
        <v>-0.327404599395969</v>
      </c>
      <c r="AB2275">
        <v>-0.31088827485329301</v>
      </c>
      <c r="AC2275" t="s">
        <v>252</v>
      </c>
      <c r="AD2275" t="s">
        <v>330</v>
      </c>
      <c r="AE2275" t="s">
        <v>56</v>
      </c>
      <c r="AF2275" t="s">
        <v>81</v>
      </c>
      <c r="AG2275" t="s">
        <v>331</v>
      </c>
      <c r="AH2275" s="45">
        <v>41089</v>
      </c>
      <c r="AI2275">
        <v>707549</v>
      </c>
      <c r="AK2275" t="s">
        <v>332</v>
      </c>
      <c r="AL2275" t="s">
        <v>276</v>
      </c>
      <c r="AM2275" t="s">
        <v>245</v>
      </c>
    </row>
    <row r="2276" spans="1:39" x14ac:dyDescent="0.3">
      <c r="A2276" s="1">
        <v>43613</v>
      </c>
      <c r="B2276" t="s">
        <v>20</v>
      </c>
      <c r="C2276" t="s">
        <v>246</v>
      </c>
      <c r="D2276">
        <v>600</v>
      </c>
      <c r="E2276">
        <v>7</v>
      </c>
      <c r="F2276">
        <v>183.53999299999899</v>
      </c>
      <c r="G2276">
        <v>184</v>
      </c>
      <c r="H2276">
        <v>178.64999399999999</v>
      </c>
      <c r="I2276">
        <v>178.91999799999999</v>
      </c>
      <c r="J2276">
        <v>177.89048799999901</v>
      </c>
      <c r="K2276">
        <v>2552600</v>
      </c>
      <c r="L2276">
        <v>2.2679999999999998</v>
      </c>
      <c r="M2276">
        <v>-1.6518262864377398E-2</v>
      </c>
      <c r="N2276">
        <v>-2.6201823043882601E-2</v>
      </c>
      <c r="O2276">
        <v>-0.136461371117164</v>
      </c>
      <c r="P2276">
        <v>8.1372510149466896E-3</v>
      </c>
      <c r="Q2276">
        <v>-0.107702137853111</v>
      </c>
      <c r="R2276">
        <v>1.5026732442481001E-2</v>
      </c>
      <c r="S2276">
        <v>1.9386810915088499E-2</v>
      </c>
      <c r="T2276">
        <v>1.9276809567512699E-2</v>
      </c>
      <c r="U2276">
        <v>2.34358318471923E-2</v>
      </c>
      <c r="V2276">
        <v>209.5</v>
      </c>
      <c r="W2276">
        <v>122.639999</v>
      </c>
      <c r="X2276">
        <v>-0.18475880708095499</v>
      </c>
      <c r="Y2276">
        <v>-8.4109499934704197E-3</v>
      </c>
      <c r="Z2276">
        <v>1.46189619546427</v>
      </c>
      <c r="AA2276">
        <v>-0.67854529209372505</v>
      </c>
      <c r="AB2276">
        <v>-0.44878244273956602</v>
      </c>
      <c r="AC2276" t="s">
        <v>252</v>
      </c>
      <c r="AD2276" t="s">
        <v>330</v>
      </c>
      <c r="AE2276" t="s">
        <v>56</v>
      </c>
      <c r="AF2276" t="s">
        <v>81</v>
      </c>
      <c r="AG2276" t="s">
        <v>331</v>
      </c>
      <c r="AH2276" s="45">
        <v>41089</v>
      </c>
      <c r="AI2276">
        <v>707549</v>
      </c>
      <c r="AK2276" t="s">
        <v>332</v>
      </c>
      <c r="AL2276" t="s">
        <v>276</v>
      </c>
      <c r="AM2276" t="s">
        <v>245</v>
      </c>
    </row>
    <row r="2277" spans="1:39" x14ac:dyDescent="0.3">
      <c r="A2277" s="1">
        <v>43619</v>
      </c>
      <c r="B2277" t="s">
        <v>20</v>
      </c>
      <c r="C2277" t="s">
        <v>246</v>
      </c>
      <c r="D2277">
        <v>900</v>
      </c>
      <c r="E2277">
        <v>7</v>
      </c>
      <c r="F2277">
        <v>175.479996</v>
      </c>
      <c r="G2277">
        <v>177.449997</v>
      </c>
      <c r="H2277">
        <v>171.03999299999899</v>
      </c>
      <c r="I2277">
        <v>172.429993</v>
      </c>
      <c r="J2277">
        <v>171.43781999999999</v>
      </c>
      <c r="K2277">
        <v>2412600</v>
      </c>
      <c r="L2277">
        <v>2.081</v>
      </c>
      <c r="M2277">
        <v>-1.2563615805905299E-2</v>
      </c>
      <c r="N2277">
        <v>-5.34657526005754E-2</v>
      </c>
      <c r="O2277">
        <v>-0.16793260757789499</v>
      </c>
      <c r="P2277">
        <v>-2.4376165368214599E-2</v>
      </c>
      <c r="Q2277">
        <v>-0.113893082005755</v>
      </c>
      <c r="R2277">
        <v>1.07489458424908E-2</v>
      </c>
      <c r="S2277">
        <v>1.93358902781459E-2</v>
      </c>
      <c r="T2277">
        <v>1.9529344883090501E-2</v>
      </c>
      <c r="U2277">
        <v>2.3448983992758202E-2</v>
      </c>
      <c r="V2277">
        <v>209.5</v>
      </c>
      <c r="W2277">
        <v>122.639999</v>
      </c>
      <c r="X2277">
        <v>-0.18475880708095499</v>
      </c>
      <c r="Y2277">
        <v>-2.7690708645509302E-3</v>
      </c>
      <c r="Z2277">
        <v>1.47067128569748</v>
      </c>
      <c r="AA2277">
        <v>-0.71921403258423799</v>
      </c>
      <c r="AB2277">
        <v>-0.67870321752717899</v>
      </c>
      <c r="AC2277" t="s">
        <v>252</v>
      </c>
      <c r="AD2277" t="s">
        <v>330</v>
      </c>
      <c r="AE2277" t="s">
        <v>56</v>
      </c>
      <c r="AF2277" t="s">
        <v>81</v>
      </c>
      <c r="AG2277" t="s">
        <v>331</v>
      </c>
      <c r="AH2277" s="45">
        <v>41089</v>
      </c>
      <c r="AI2277">
        <v>707549</v>
      </c>
      <c r="AK2277" t="s">
        <v>332</v>
      </c>
      <c r="AL2277" t="s">
        <v>276</v>
      </c>
      <c r="AM2277" t="s">
        <v>245</v>
      </c>
    </row>
    <row r="2278" spans="1:39" x14ac:dyDescent="0.3">
      <c r="A2278" s="1">
        <v>43622</v>
      </c>
      <c r="B2278" t="s">
        <v>20</v>
      </c>
      <c r="C2278" t="s">
        <v>239</v>
      </c>
      <c r="D2278">
        <v>800</v>
      </c>
      <c r="E2278">
        <v>7</v>
      </c>
      <c r="F2278">
        <v>182.35000600000001</v>
      </c>
      <c r="G2278">
        <v>185.25</v>
      </c>
      <c r="H2278">
        <v>181.64999399999999</v>
      </c>
      <c r="I2278">
        <v>184.63999899999999</v>
      </c>
      <c r="J2278">
        <v>183.57757599999999</v>
      </c>
      <c r="K2278">
        <v>1589000</v>
      </c>
      <c r="L2278">
        <v>2.1240000000000001</v>
      </c>
      <c r="M2278">
        <v>1.26445451379911E-2</v>
      </c>
      <c r="N2278">
        <v>3.3147374298454602E-2</v>
      </c>
      <c r="O2278">
        <v>-0.10235547954530599</v>
      </c>
      <c r="P2278">
        <v>0.105579607806999</v>
      </c>
      <c r="Q2278">
        <v>-6.9167181143779705E-2</v>
      </c>
      <c r="R2278">
        <v>2.63392105462728E-2</v>
      </c>
      <c r="S2278">
        <v>2.23758810324527E-2</v>
      </c>
      <c r="T2278">
        <v>1.98503553723124E-2</v>
      </c>
      <c r="U2278">
        <v>2.3592577810515901E-2</v>
      </c>
      <c r="V2278">
        <v>209.5</v>
      </c>
      <c r="W2278">
        <v>122.639999</v>
      </c>
      <c r="X2278">
        <v>-0.18475880708095499</v>
      </c>
      <c r="Y2278">
        <v>6.1168407152111899E-3</v>
      </c>
      <c r="Z2278">
        <v>1.48091884520575</v>
      </c>
      <c r="AA2278">
        <v>-0.49237134592887999</v>
      </c>
      <c r="AB2278">
        <v>-0.63300479843186896</v>
      </c>
      <c r="AC2278" t="s">
        <v>252</v>
      </c>
      <c r="AD2278" t="s">
        <v>330</v>
      </c>
      <c r="AE2278" t="s">
        <v>56</v>
      </c>
      <c r="AF2278" t="s">
        <v>81</v>
      </c>
      <c r="AG2278" t="s">
        <v>331</v>
      </c>
      <c r="AH2278" s="45">
        <v>41089</v>
      </c>
      <c r="AI2278">
        <v>707549</v>
      </c>
      <c r="AK2278" t="s">
        <v>332</v>
      </c>
      <c r="AL2278" t="s">
        <v>276</v>
      </c>
      <c r="AM2278" t="s">
        <v>245</v>
      </c>
    </row>
    <row r="2279" spans="1:39" x14ac:dyDescent="0.3">
      <c r="A2279" s="1">
        <v>43623</v>
      </c>
      <c r="B2279" t="s">
        <v>20</v>
      </c>
      <c r="C2279" t="s">
        <v>246</v>
      </c>
      <c r="D2279">
        <v>400</v>
      </c>
      <c r="E2279">
        <v>7</v>
      </c>
      <c r="F2279">
        <v>185.63000500000001</v>
      </c>
      <c r="G2279">
        <v>189.259995</v>
      </c>
      <c r="H2279">
        <v>184.63000500000001</v>
      </c>
      <c r="I2279">
        <v>186.679993</v>
      </c>
      <c r="J2279">
        <v>185.60581999999999</v>
      </c>
      <c r="K2279">
        <v>1619400</v>
      </c>
      <c r="L2279">
        <v>2.0840000000000001</v>
      </c>
      <c r="M2279">
        <v>1.09878419680349E-2</v>
      </c>
      <c r="N2279">
        <v>6.6840926547641802E-2</v>
      </c>
      <c r="O2279">
        <v>-6.8621479403194602E-2</v>
      </c>
      <c r="P2279">
        <v>0.106626602801975</v>
      </c>
      <c r="Q2279">
        <v>-4.7069449707317801E-2</v>
      </c>
      <c r="R2279">
        <v>2.06543411464357E-2</v>
      </c>
      <c r="S2279">
        <v>2.2232318714188699E-2</v>
      </c>
      <c r="T2279">
        <v>1.9857823397581801E-2</v>
      </c>
      <c r="U2279">
        <v>2.3593210703210198E-2</v>
      </c>
      <c r="V2279">
        <v>209.5</v>
      </c>
      <c r="W2279">
        <v>122.639999</v>
      </c>
      <c r="X2279">
        <v>-0.18475880708095499</v>
      </c>
      <c r="Y2279">
        <v>1.0442979367750601E-2</v>
      </c>
      <c r="Z2279">
        <v>1.4874652892921301</v>
      </c>
      <c r="AA2279">
        <v>-0.37190387543918602</v>
      </c>
      <c r="AB2279">
        <v>-0.55774547629093396</v>
      </c>
      <c r="AC2279" t="s">
        <v>252</v>
      </c>
      <c r="AD2279" t="s">
        <v>330</v>
      </c>
      <c r="AE2279" t="s">
        <v>56</v>
      </c>
      <c r="AF2279" t="s">
        <v>81</v>
      </c>
      <c r="AG2279" t="s">
        <v>331</v>
      </c>
      <c r="AH2279" s="45">
        <v>41089</v>
      </c>
      <c r="AI2279">
        <v>707549</v>
      </c>
      <c r="AK2279" t="s">
        <v>332</v>
      </c>
      <c r="AL2279" t="s">
        <v>276</v>
      </c>
      <c r="AM2279" t="s">
        <v>245</v>
      </c>
    </row>
    <row r="2280" spans="1:39" x14ac:dyDescent="0.3">
      <c r="A2280" s="1">
        <v>43630</v>
      </c>
      <c r="B2280" t="s">
        <v>20</v>
      </c>
      <c r="C2280" t="s">
        <v>239</v>
      </c>
      <c r="D2280">
        <v>400</v>
      </c>
      <c r="E2280">
        <v>7</v>
      </c>
      <c r="F2280">
        <v>176.320007</v>
      </c>
      <c r="G2280">
        <v>177.46000699999999</v>
      </c>
      <c r="H2280">
        <v>173.5</v>
      </c>
      <c r="I2280">
        <v>176.800003</v>
      </c>
      <c r="J2280">
        <v>176.800003</v>
      </c>
      <c r="K2280">
        <v>2187600</v>
      </c>
      <c r="L2280">
        <v>2.093</v>
      </c>
      <c r="M2280">
        <v>-1.8992693666249099E-2</v>
      </c>
      <c r="N2280">
        <v>-4.8606010447207901E-2</v>
      </c>
      <c r="O2280">
        <v>-7.8994562425101902E-2</v>
      </c>
      <c r="P2280">
        <v>-1.9234348240981899E-2</v>
      </c>
      <c r="Q2280">
        <v>-1.7447080058711199E-2</v>
      </c>
      <c r="R2280">
        <v>2.91829408762561E-2</v>
      </c>
      <c r="S2280">
        <v>2.3093408756887202E-2</v>
      </c>
      <c r="T2280">
        <v>2.0379394883988301E-2</v>
      </c>
      <c r="U2280">
        <v>2.3575095017984798E-2</v>
      </c>
      <c r="V2280">
        <v>209.5</v>
      </c>
      <c r="W2280">
        <v>122.639999</v>
      </c>
      <c r="X2280">
        <v>-0.18475880708095499</v>
      </c>
      <c r="Y2280">
        <v>-1.6128120944145399E-3</v>
      </c>
      <c r="Z2280">
        <v>1.49394890410367</v>
      </c>
      <c r="AA2280">
        <v>-0.21373726741737201</v>
      </c>
      <c r="AB2280">
        <v>-6.9048990186901693E-2</v>
      </c>
      <c r="AC2280" t="s">
        <v>252</v>
      </c>
      <c r="AD2280" t="s">
        <v>330</v>
      </c>
      <c r="AE2280" t="s">
        <v>56</v>
      </c>
      <c r="AF2280" t="s">
        <v>81</v>
      </c>
      <c r="AG2280" t="s">
        <v>331</v>
      </c>
      <c r="AH2280" s="45">
        <v>41089</v>
      </c>
      <c r="AI2280">
        <v>707549</v>
      </c>
      <c r="AK2280" t="s">
        <v>332</v>
      </c>
      <c r="AL2280" t="s">
        <v>276</v>
      </c>
      <c r="AM2280" t="s">
        <v>245</v>
      </c>
    </row>
    <row r="2281" spans="1:39" x14ac:dyDescent="0.3">
      <c r="A2281" s="1">
        <v>43578</v>
      </c>
      <c r="B2281" t="s">
        <v>20</v>
      </c>
      <c r="C2281" t="s">
        <v>239</v>
      </c>
      <c r="D2281">
        <v>800</v>
      </c>
      <c r="E2281">
        <v>8</v>
      </c>
      <c r="F2281">
        <v>195</v>
      </c>
      <c r="G2281">
        <v>196.240005</v>
      </c>
      <c r="H2281">
        <v>193.39999399999999</v>
      </c>
      <c r="I2281">
        <v>194.779999</v>
      </c>
      <c r="J2281">
        <v>193.65922499999999</v>
      </c>
      <c r="K2281">
        <v>2048600</v>
      </c>
      <c r="L2281">
        <v>2.57</v>
      </c>
      <c r="M2281">
        <v>-2.2564204080361299E-3</v>
      </c>
      <c r="N2281">
        <v>1.0165460605089501E-2</v>
      </c>
      <c r="O2281">
        <v>5.8022525946440598E-2</v>
      </c>
      <c r="P2281">
        <v>0.33713739797234399</v>
      </c>
      <c r="Q2281">
        <v>4.0135505240419998E-2</v>
      </c>
      <c r="R2281">
        <v>7.2541172873595199E-3</v>
      </c>
      <c r="S2281">
        <v>1.52432168408017E-2</v>
      </c>
      <c r="T2281">
        <v>2.38590424883088E-2</v>
      </c>
      <c r="U2281">
        <v>2.3211215150136601E-2</v>
      </c>
      <c r="V2281">
        <v>209.91999799999999</v>
      </c>
      <c r="W2281">
        <v>122.639999</v>
      </c>
      <c r="X2281">
        <v>-0.18475880708095499</v>
      </c>
      <c r="Y2281">
        <v>8.8023511954049196E-3</v>
      </c>
      <c r="Z2281">
        <v>1.47464453261215</v>
      </c>
      <c r="AA2281">
        <v>6.6626110763757296E-2</v>
      </c>
      <c r="AB2281">
        <v>-0.117702894314554</v>
      </c>
      <c r="AC2281" t="s">
        <v>253</v>
      </c>
      <c r="AD2281" t="s">
        <v>330</v>
      </c>
      <c r="AE2281" t="s">
        <v>56</v>
      </c>
      <c r="AF2281" t="s">
        <v>81</v>
      </c>
      <c r="AG2281" t="s">
        <v>331</v>
      </c>
      <c r="AH2281" s="45">
        <v>41089</v>
      </c>
      <c r="AI2281">
        <v>707549</v>
      </c>
      <c r="AK2281" t="s">
        <v>332</v>
      </c>
      <c r="AL2281" t="s">
        <v>276</v>
      </c>
      <c r="AM2281" t="s">
        <v>245</v>
      </c>
    </row>
    <row r="2282" spans="1:39" x14ac:dyDescent="0.3">
      <c r="A2282" s="1">
        <v>43579</v>
      </c>
      <c r="B2282" t="s">
        <v>20</v>
      </c>
      <c r="C2282" t="s">
        <v>246</v>
      </c>
      <c r="D2282">
        <v>800</v>
      </c>
      <c r="E2282">
        <v>8</v>
      </c>
      <c r="F2282">
        <v>195.14999399999999</v>
      </c>
      <c r="G2282">
        <v>199.979996</v>
      </c>
      <c r="H2282">
        <v>194.58999599999899</v>
      </c>
      <c r="I2282">
        <v>195.44000199999999</v>
      </c>
      <c r="J2282">
        <v>194.31542999999999</v>
      </c>
      <c r="K2282">
        <v>2601800</v>
      </c>
      <c r="L2282">
        <v>2.5219999999999998</v>
      </c>
      <c r="M2282">
        <v>3.3827241923127201E-3</v>
      </c>
      <c r="N2282">
        <v>4.2045460288403797E-3</v>
      </c>
      <c r="O2282">
        <v>8.5356821317473103E-2</v>
      </c>
      <c r="P2282">
        <v>0.34453127284017798</v>
      </c>
      <c r="Q2282">
        <v>4.3778754995902398E-2</v>
      </c>
      <c r="R2282">
        <v>6.1595410624484797E-3</v>
      </c>
      <c r="S2282">
        <v>1.40392132242321E-2</v>
      </c>
      <c r="T2282">
        <v>2.38304132982886E-2</v>
      </c>
      <c r="U2282">
        <v>2.3212087236929801E-2</v>
      </c>
      <c r="V2282">
        <v>209.91999799999999</v>
      </c>
      <c r="W2282">
        <v>122.639999</v>
      </c>
      <c r="X2282">
        <v>-0.18475880708095499</v>
      </c>
      <c r="Y2282">
        <v>-2.1941687255359501E-3</v>
      </c>
      <c r="Z2282">
        <v>1.47384563512029</v>
      </c>
      <c r="AA2282">
        <v>8.6132007171757105E-2</v>
      </c>
      <c r="AB2282">
        <v>-5.9950015870901402E-2</v>
      </c>
      <c r="AC2282" t="s">
        <v>253</v>
      </c>
      <c r="AD2282" t="s">
        <v>330</v>
      </c>
      <c r="AE2282" t="s">
        <v>56</v>
      </c>
      <c r="AF2282" t="s">
        <v>81</v>
      </c>
      <c r="AG2282" t="s">
        <v>331</v>
      </c>
      <c r="AH2282" s="45">
        <v>41089</v>
      </c>
      <c r="AI2282">
        <v>707549</v>
      </c>
      <c r="AK2282" t="s">
        <v>332</v>
      </c>
      <c r="AL2282" t="s">
        <v>276</v>
      </c>
      <c r="AM2282" t="s">
        <v>245</v>
      </c>
    </row>
    <row r="2283" spans="1:39" x14ac:dyDescent="0.3">
      <c r="A2283" s="1">
        <v>43591</v>
      </c>
      <c r="B2283" t="s">
        <v>20</v>
      </c>
      <c r="C2283" t="s">
        <v>246</v>
      </c>
      <c r="D2283">
        <v>800</v>
      </c>
      <c r="E2283">
        <v>8</v>
      </c>
      <c r="F2283">
        <v>200.33000200000001</v>
      </c>
      <c r="G2283">
        <v>205.279999</v>
      </c>
      <c r="H2283">
        <v>198.75</v>
      </c>
      <c r="I2283">
        <v>204.53999299999899</v>
      </c>
      <c r="J2283">
        <v>203.36305200000001</v>
      </c>
      <c r="K2283">
        <v>1283000</v>
      </c>
      <c r="L2283">
        <v>2.5</v>
      </c>
      <c r="M2283">
        <v>-1.57163611070185E-2</v>
      </c>
      <c r="N2283">
        <v>-7.69503889462616E-3</v>
      </c>
      <c r="O2283">
        <v>6.5666836561882699E-2</v>
      </c>
      <c r="P2283">
        <v>0.17267049327114301</v>
      </c>
      <c r="Q2283">
        <v>0.102035273837091</v>
      </c>
      <c r="R2283">
        <v>1.39379103125447E-2</v>
      </c>
      <c r="S2283">
        <v>1.4221579361230301E-2</v>
      </c>
      <c r="T2283">
        <v>1.6115383287163301E-2</v>
      </c>
      <c r="U2283">
        <v>2.3249512796153698E-2</v>
      </c>
      <c r="V2283">
        <v>209.91999799999999</v>
      </c>
      <c r="W2283">
        <v>122.639999</v>
      </c>
      <c r="X2283">
        <v>-0.18475880708095499</v>
      </c>
      <c r="Y2283">
        <v>-4.4810132310555703E-3</v>
      </c>
      <c r="Z2283">
        <v>1.4614908502313599</v>
      </c>
      <c r="AA2283">
        <v>0.36589132605657898</v>
      </c>
      <c r="AB2283">
        <v>0.42643397876824501</v>
      </c>
      <c r="AC2283" t="s">
        <v>253</v>
      </c>
      <c r="AD2283" t="s">
        <v>330</v>
      </c>
      <c r="AE2283" t="s">
        <v>56</v>
      </c>
      <c r="AF2283" t="s">
        <v>81</v>
      </c>
      <c r="AG2283" t="s">
        <v>331</v>
      </c>
      <c r="AH2283" s="45">
        <v>41089</v>
      </c>
      <c r="AI2283">
        <v>707549</v>
      </c>
      <c r="AK2283" t="s">
        <v>332</v>
      </c>
      <c r="AL2283" t="s">
        <v>276</v>
      </c>
      <c r="AM2283" t="s">
        <v>245</v>
      </c>
    </row>
    <row r="2284" spans="1:39" x14ac:dyDescent="0.3">
      <c r="A2284" s="1">
        <v>43592</v>
      </c>
      <c r="B2284" t="s">
        <v>20</v>
      </c>
      <c r="C2284" t="s">
        <v>239</v>
      </c>
      <c r="D2284">
        <v>1100</v>
      </c>
      <c r="E2284">
        <v>8</v>
      </c>
      <c r="F2284">
        <v>200.88999899999999</v>
      </c>
      <c r="G2284">
        <v>201.91000399999999</v>
      </c>
      <c r="H2284">
        <v>194.85000600000001</v>
      </c>
      <c r="I2284">
        <v>199.94000199999999</v>
      </c>
      <c r="J2284">
        <v>198.789536</v>
      </c>
      <c r="K2284">
        <v>2934200</v>
      </c>
      <c r="L2284">
        <v>2.448</v>
      </c>
      <c r="M2284">
        <v>-2.2746158174076402E-2</v>
      </c>
      <c r="N2284">
        <v>-3.6776596332628003E-2</v>
      </c>
      <c r="O2284">
        <v>4.5586856463787601E-2</v>
      </c>
      <c r="P2284">
        <v>0.146868289683035</v>
      </c>
      <c r="Q2284">
        <v>4.7901596526879697E-2</v>
      </c>
      <c r="R2284">
        <v>1.5776968344110399E-2</v>
      </c>
      <c r="S2284">
        <v>1.5211435384202301E-2</v>
      </c>
      <c r="T2284">
        <v>1.6432002646785002E-2</v>
      </c>
      <c r="U2284">
        <v>2.3212162063203E-2</v>
      </c>
      <c r="V2284">
        <v>209.91999799999999</v>
      </c>
      <c r="W2284">
        <v>122.639999</v>
      </c>
      <c r="X2284">
        <v>-0.18475880708095499</v>
      </c>
      <c r="Y2284">
        <v>-1.6649488130547601E-2</v>
      </c>
      <c r="Z2284">
        <v>1.4528794607326101</v>
      </c>
      <c r="AA2284">
        <v>0.111715621117949</v>
      </c>
      <c r="AB2284">
        <v>0.352490439079301</v>
      </c>
      <c r="AC2284" t="s">
        <v>253</v>
      </c>
      <c r="AD2284" t="s">
        <v>330</v>
      </c>
      <c r="AE2284" t="s">
        <v>56</v>
      </c>
      <c r="AF2284" t="s">
        <v>81</v>
      </c>
      <c r="AG2284" t="s">
        <v>331</v>
      </c>
      <c r="AH2284" s="45">
        <v>41089</v>
      </c>
      <c r="AI2284">
        <v>707549</v>
      </c>
      <c r="AK2284" t="s">
        <v>332</v>
      </c>
      <c r="AL2284" t="s">
        <v>276</v>
      </c>
      <c r="AM2284" t="s">
        <v>245</v>
      </c>
    </row>
    <row r="2285" spans="1:39" x14ac:dyDescent="0.3">
      <c r="A2285" s="1">
        <v>43626</v>
      </c>
      <c r="B2285" t="s">
        <v>20</v>
      </c>
      <c r="C2285" t="s">
        <v>239</v>
      </c>
      <c r="D2285">
        <v>500</v>
      </c>
      <c r="E2285">
        <v>8</v>
      </c>
      <c r="F2285">
        <v>188.08999599999899</v>
      </c>
      <c r="G2285">
        <v>193.770004</v>
      </c>
      <c r="H2285">
        <v>188.08999599999899</v>
      </c>
      <c r="I2285">
        <v>191.16999799999999</v>
      </c>
      <c r="J2285">
        <v>190.06999199999899</v>
      </c>
      <c r="K2285">
        <v>1689000</v>
      </c>
      <c r="L2285">
        <v>2.1429999999999998</v>
      </c>
      <c r="M2285">
        <v>2.3767205653912198E-2</v>
      </c>
      <c r="N2285">
        <v>0.103171748007459</v>
      </c>
      <c r="O2285">
        <v>-4.3703304612131497E-2</v>
      </c>
      <c r="P2285">
        <v>0.111733526551843</v>
      </c>
      <c r="Q2285">
        <v>3.2215997008704603E-2</v>
      </c>
      <c r="R2285">
        <v>1.48163999525599E-2</v>
      </c>
      <c r="S2285">
        <v>2.2960188386458E-2</v>
      </c>
      <c r="T2285">
        <v>1.9938465207329701E-2</v>
      </c>
      <c r="U2285">
        <v>2.33800929770238E-2</v>
      </c>
      <c r="V2285">
        <v>209.5</v>
      </c>
      <c r="W2285">
        <v>122.639999</v>
      </c>
      <c r="X2285">
        <v>-0.18475880708095499</v>
      </c>
      <c r="Y2285">
        <v>4.6492198743191201E-3</v>
      </c>
      <c r="Z2285">
        <v>1.4887369971169999</v>
      </c>
      <c r="AA2285">
        <v>5.9231611823021099E-2</v>
      </c>
      <c r="AB2285">
        <v>-0.40205634740948198</v>
      </c>
      <c r="AC2285" t="s">
        <v>253</v>
      </c>
      <c r="AD2285" t="s">
        <v>330</v>
      </c>
      <c r="AE2285" t="s">
        <v>56</v>
      </c>
      <c r="AF2285" t="s">
        <v>81</v>
      </c>
      <c r="AG2285" t="s">
        <v>331</v>
      </c>
      <c r="AH2285" s="45">
        <v>41089</v>
      </c>
      <c r="AI2285">
        <v>707549</v>
      </c>
      <c r="AK2285" t="s">
        <v>332</v>
      </c>
      <c r="AL2285" t="s">
        <v>276</v>
      </c>
      <c r="AM2285" t="s">
        <v>245</v>
      </c>
    </row>
    <row r="2286" spans="1:39" x14ac:dyDescent="0.3">
      <c r="A2286" s="1">
        <v>43581</v>
      </c>
      <c r="B2286" t="s">
        <v>20</v>
      </c>
      <c r="C2286" t="s">
        <v>239</v>
      </c>
      <c r="D2286">
        <v>900</v>
      </c>
      <c r="E2286">
        <v>9</v>
      </c>
      <c r="F2286">
        <v>203</v>
      </c>
      <c r="G2286">
        <v>207.19000199999999</v>
      </c>
      <c r="H2286">
        <v>199.60000600000001</v>
      </c>
      <c r="I2286">
        <v>206.38999899999999</v>
      </c>
      <c r="J2286">
        <v>205.20242300000001</v>
      </c>
      <c r="K2286">
        <v>2865200</v>
      </c>
      <c r="L2286">
        <v>2.5049999999999999</v>
      </c>
      <c r="M2286">
        <v>6.3674251002112901E-3</v>
      </c>
      <c r="N2286">
        <v>5.7948171345583402E-2</v>
      </c>
      <c r="O2286">
        <v>0.13653295083551001</v>
      </c>
      <c r="P2286">
        <v>0.22697984773264299</v>
      </c>
      <c r="Q2286">
        <v>0.12571648799457499</v>
      </c>
      <c r="R2286">
        <v>2.0669502635041401E-2</v>
      </c>
      <c r="S2286">
        <v>1.6831051394896299E-2</v>
      </c>
      <c r="T2286">
        <v>1.64053815899479E-2</v>
      </c>
      <c r="U2286">
        <v>2.3319926498886E-2</v>
      </c>
      <c r="V2286">
        <v>209.91999799999999</v>
      </c>
      <c r="W2286">
        <v>122.639999</v>
      </c>
      <c r="X2286">
        <v>-0.18475880708095499</v>
      </c>
      <c r="Y2286">
        <v>4.6743503443647796E-3</v>
      </c>
      <c r="Z2286">
        <v>1.4645689634763599</v>
      </c>
      <c r="AA2286">
        <v>0.469931275055122</v>
      </c>
      <c r="AB2286">
        <v>0.23876178560935801</v>
      </c>
      <c r="AC2286" t="s">
        <v>254</v>
      </c>
      <c r="AD2286" t="s">
        <v>330</v>
      </c>
      <c r="AE2286" t="s">
        <v>56</v>
      </c>
      <c r="AF2286" t="s">
        <v>81</v>
      </c>
      <c r="AG2286" t="s">
        <v>331</v>
      </c>
      <c r="AH2286" s="45">
        <v>41089</v>
      </c>
      <c r="AI2286">
        <v>707549</v>
      </c>
      <c r="AK2286" t="s">
        <v>332</v>
      </c>
      <c r="AL2286" t="s">
        <v>276</v>
      </c>
      <c r="AM2286" t="s">
        <v>245</v>
      </c>
    </row>
    <row r="2287" spans="1:39" x14ac:dyDescent="0.3">
      <c r="A2287" s="1">
        <v>43607</v>
      </c>
      <c r="B2287" t="s">
        <v>20</v>
      </c>
      <c r="C2287" t="s">
        <v>239</v>
      </c>
      <c r="D2287">
        <v>700</v>
      </c>
      <c r="E2287">
        <v>9</v>
      </c>
      <c r="F2287">
        <v>185.38000500000001</v>
      </c>
      <c r="G2287">
        <v>188.529999</v>
      </c>
      <c r="H2287">
        <v>185.14999399999999</v>
      </c>
      <c r="I2287">
        <v>187.179993</v>
      </c>
      <c r="J2287">
        <v>186.10295099999999</v>
      </c>
      <c r="K2287">
        <v>1132500</v>
      </c>
      <c r="L2287">
        <v>2.3929999999999998</v>
      </c>
      <c r="M2287">
        <v>1.4434310548395899E-3</v>
      </c>
      <c r="N2287">
        <v>-4.3387361333254403E-2</v>
      </c>
      <c r="O2287">
        <v>-4.2056442135908999E-2</v>
      </c>
      <c r="P2287">
        <v>5.1814015875501898E-2</v>
      </c>
      <c r="Q2287">
        <v>-4.0305111496194403E-2</v>
      </c>
      <c r="R2287">
        <v>2.7595460473915302E-2</v>
      </c>
      <c r="S2287">
        <v>2.2104568569472498E-2</v>
      </c>
      <c r="T2287">
        <v>1.8968524891360802E-2</v>
      </c>
      <c r="U2287">
        <v>2.3399681009604101E-2</v>
      </c>
      <c r="V2287">
        <v>209.5</v>
      </c>
      <c r="W2287">
        <v>122.639999</v>
      </c>
      <c r="X2287">
        <v>-0.18475880708095499</v>
      </c>
      <c r="Y2287">
        <v>-2.8283920525026501E-3</v>
      </c>
      <c r="Z2287">
        <v>1.46211619515438</v>
      </c>
      <c r="AA2287">
        <v>-0.327404599395969</v>
      </c>
      <c r="AB2287">
        <v>-0.31088827485329301</v>
      </c>
      <c r="AC2287" t="s">
        <v>254</v>
      </c>
      <c r="AD2287" t="s">
        <v>330</v>
      </c>
      <c r="AE2287" t="s">
        <v>56</v>
      </c>
      <c r="AF2287" t="s">
        <v>81</v>
      </c>
      <c r="AG2287" t="s">
        <v>331</v>
      </c>
      <c r="AH2287" s="45">
        <v>41089</v>
      </c>
      <c r="AI2287">
        <v>707549</v>
      </c>
      <c r="AK2287" t="s">
        <v>332</v>
      </c>
      <c r="AL2287" t="s">
        <v>276</v>
      </c>
      <c r="AM2287" t="s">
        <v>245</v>
      </c>
    </row>
    <row r="2288" spans="1:39" x14ac:dyDescent="0.3">
      <c r="A2288" s="1">
        <v>43622</v>
      </c>
      <c r="B2288" t="s">
        <v>20</v>
      </c>
      <c r="C2288" t="s">
        <v>239</v>
      </c>
      <c r="D2288">
        <v>400</v>
      </c>
      <c r="E2288">
        <v>9</v>
      </c>
      <c r="F2288">
        <v>182.35000600000001</v>
      </c>
      <c r="G2288">
        <v>185.25</v>
      </c>
      <c r="H2288">
        <v>181.64999399999999</v>
      </c>
      <c r="I2288">
        <v>184.63999899999999</v>
      </c>
      <c r="J2288">
        <v>183.57757599999999</v>
      </c>
      <c r="K2288">
        <v>1589000</v>
      </c>
      <c r="L2288">
        <v>2.1240000000000001</v>
      </c>
      <c r="M2288">
        <v>1.26445451379911E-2</v>
      </c>
      <c r="N2288">
        <v>3.3147374298454602E-2</v>
      </c>
      <c r="O2288">
        <v>-0.10235547954530599</v>
      </c>
      <c r="P2288">
        <v>0.105579607806999</v>
      </c>
      <c r="Q2288">
        <v>-6.9167181143779705E-2</v>
      </c>
      <c r="R2288">
        <v>2.63392105462728E-2</v>
      </c>
      <c r="S2288">
        <v>2.23758810324527E-2</v>
      </c>
      <c r="T2288">
        <v>1.98503553723124E-2</v>
      </c>
      <c r="U2288">
        <v>2.3592577810515901E-2</v>
      </c>
      <c r="V2288">
        <v>209.5</v>
      </c>
      <c r="W2288">
        <v>122.639999</v>
      </c>
      <c r="X2288">
        <v>-0.18475880708095499</v>
      </c>
      <c r="Y2288">
        <v>6.1168407152111899E-3</v>
      </c>
      <c r="Z2288">
        <v>1.48091884520575</v>
      </c>
      <c r="AA2288">
        <v>-0.49237134592887999</v>
      </c>
      <c r="AB2288">
        <v>-0.63300479843186896</v>
      </c>
      <c r="AC2288" t="s">
        <v>254</v>
      </c>
      <c r="AD2288" t="s">
        <v>330</v>
      </c>
      <c r="AE2288" t="s">
        <v>56</v>
      </c>
      <c r="AF2288" t="s">
        <v>81</v>
      </c>
      <c r="AG2288" t="s">
        <v>331</v>
      </c>
      <c r="AH2288" s="45">
        <v>41089</v>
      </c>
      <c r="AI2288">
        <v>707549</v>
      </c>
      <c r="AK2288" t="s">
        <v>332</v>
      </c>
      <c r="AL2288" t="s">
        <v>276</v>
      </c>
      <c r="AM2288" t="s">
        <v>245</v>
      </c>
    </row>
    <row r="2289" spans="1:39" x14ac:dyDescent="0.3">
      <c r="A2289" s="1">
        <v>43640</v>
      </c>
      <c r="B2289" t="s">
        <v>20</v>
      </c>
      <c r="C2289" t="s">
        <v>246</v>
      </c>
      <c r="D2289">
        <v>900</v>
      </c>
      <c r="E2289">
        <v>9</v>
      </c>
      <c r="F2289">
        <v>182.08999599999899</v>
      </c>
      <c r="G2289">
        <v>182.970001</v>
      </c>
      <c r="H2289">
        <v>180.61000100000001</v>
      </c>
      <c r="I2289">
        <v>181.270004</v>
      </c>
      <c r="J2289">
        <v>181.270004</v>
      </c>
      <c r="K2289">
        <v>1678400</v>
      </c>
      <c r="L2289">
        <v>2.0209999999999999</v>
      </c>
      <c r="M2289">
        <v>-9.6624138269275298E-3</v>
      </c>
      <c r="N2289">
        <v>4.9532477719532599E-2</v>
      </c>
      <c r="O2289">
        <v>-2.63123660472185E-2</v>
      </c>
      <c r="P2289">
        <v>1.7869839897107401E-2</v>
      </c>
      <c r="Q2289">
        <v>5.4890345150883202E-2</v>
      </c>
      <c r="R2289">
        <v>2.1626901174345601E-2</v>
      </c>
      <c r="S2289">
        <v>2.26235963846722E-2</v>
      </c>
      <c r="T2289">
        <v>2.03064085189135E-2</v>
      </c>
      <c r="U2289">
        <v>2.37144103018628E-2</v>
      </c>
      <c r="V2289">
        <v>209.5</v>
      </c>
      <c r="W2289">
        <v>122.639999</v>
      </c>
      <c r="X2289">
        <v>-0.18475880708095499</v>
      </c>
      <c r="Y2289">
        <v>-1.73338836506086E-3</v>
      </c>
      <c r="Z2289">
        <v>1.51082534208085</v>
      </c>
      <c r="AA2289">
        <v>0.196485527646035</v>
      </c>
      <c r="AB2289">
        <v>0.24216314332491601</v>
      </c>
      <c r="AC2289" t="s">
        <v>254</v>
      </c>
      <c r="AD2289" t="s">
        <v>330</v>
      </c>
      <c r="AE2289" t="s">
        <v>56</v>
      </c>
      <c r="AF2289" t="s">
        <v>81</v>
      </c>
      <c r="AG2289" t="s">
        <v>331</v>
      </c>
      <c r="AH2289" s="45">
        <v>41089</v>
      </c>
      <c r="AI2289">
        <v>707549</v>
      </c>
      <c r="AK2289" t="s">
        <v>332</v>
      </c>
      <c r="AL2289" t="s">
        <v>276</v>
      </c>
      <c r="AM2289" t="s">
        <v>245</v>
      </c>
    </row>
    <row r="2290" spans="1:39" x14ac:dyDescent="0.3">
      <c r="A2290" s="1">
        <v>43567</v>
      </c>
      <c r="B2290" t="s">
        <v>20</v>
      </c>
      <c r="C2290" t="s">
        <v>239</v>
      </c>
      <c r="D2290">
        <v>300</v>
      </c>
      <c r="E2290">
        <v>10</v>
      </c>
      <c r="F2290">
        <v>194.11000100000001</v>
      </c>
      <c r="G2290">
        <v>195.300003</v>
      </c>
      <c r="H2290">
        <v>192.470001</v>
      </c>
      <c r="I2290">
        <v>194.08000200000001</v>
      </c>
      <c r="J2290">
        <v>192.963257</v>
      </c>
      <c r="K2290">
        <v>1161900</v>
      </c>
      <c r="L2290">
        <v>2.56</v>
      </c>
      <c r="M2290">
        <v>1.4375362839396799E-2</v>
      </c>
      <c r="N2290">
        <v>-5.49796502411994E-3</v>
      </c>
      <c r="O2290">
        <v>0.13618617688802501</v>
      </c>
      <c r="P2290">
        <v>0.30381665544994901</v>
      </c>
      <c r="Q2290">
        <v>-3.44115560255433E-2</v>
      </c>
      <c r="R2290">
        <v>1.16177977692436E-2</v>
      </c>
      <c r="S2290">
        <v>2.04691997668815E-2</v>
      </c>
      <c r="T2290">
        <v>2.5722664586253299E-2</v>
      </c>
      <c r="U2290">
        <v>2.3888329798364302E-2</v>
      </c>
      <c r="V2290">
        <v>212.85000600000001</v>
      </c>
      <c r="W2290">
        <v>122.639999</v>
      </c>
      <c r="X2290">
        <v>-0.18475880708095499</v>
      </c>
      <c r="Y2290">
        <v>6.5875784763498903E-3</v>
      </c>
      <c r="Z2290">
        <v>1.49743685901248</v>
      </c>
      <c r="AA2290">
        <v>-0.261524628842494</v>
      </c>
      <c r="AB2290">
        <v>-0.133046195368307</v>
      </c>
      <c r="AC2290" t="s">
        <v>255</v>
      </c>
      <c r="AD2290" t="s">
        <v>330</v>
      </c>
      <c r="AE2290" t="s">
        <v>56</v>
      </c>
      <c r="AF2290" t="s">
        <v>81</v>
      </c>
      <c r="AG2290" t="s">
        <v>331</v>
      </c>
      <c r="AH2290" s="45">
        <v>41089</v>
      </c>
      <c r="AI2290">
        <v>707549</v>
      </c>
      <c r="AK2290" t="s">
        <v>332</v>
      </c>
      <c r="AL2290" t="s">
        <v>276</v>
      </c>
      <c r="AM2290" t="s">
        <v>245</v>
      </c>
    </row>
    <row r="2291" spans="1:39" x14ac:dyDescent="0.3">
      <c r="A2291" s="1">
        <v>43571</v>
      </c>
      <c r="B2291" t="s">
        <v>20</v>
      </c>
      <c r="C2291" t="s">
        <v>239</v>
      </c>
      <c r="D2291">
        <v>1000</v>
      </c>
      <c r="E2291">
        <v>10</v>
      </c>
      <c r="F2291">
        <v>194.5</v>
      </c>
      <c r="G2291">
        <v>196.88000500000001</v>
      </c>
      <c r="H2291">
        <v>193.86999499999999</v>
      </c>
      <c r="I2291">
        <v>194.61999499999999</v>
      </c>
      <c r="J2291">
        <v>193.500137</v>
      </c>
      <c r="K2291">
        <v>1551400</v>
      </c>
      <c r="L2291">
        <v>2.5920000000000001</v>
      </c>
      <c r="M2291">
        <v>9.3436387685617694E-3</v>
      </c>
      <c r="N2291">
        <v>2.1606656436896399E-2</v>
      </c>
      <c r="O2291">
        <v>7.1024705067071398E-2</v>
      </c>
      <c r="P2291">
        <v>0.33552952002882802</v>
      </c>
      <c r="Q2291">
        <v>-1.95716348814058E-2</v>
      </c>
      <c r="R2291">
        <v>7.9641377467845401E-3</v>
      </c>
      <c r="S2291">
        <v>1.85568950490923E-2</v>
      </c>
      <c r="T2291">
        <v>2.5448450901573601E-2</v>
      </c>
      <c r="U2291">
        <v>2.3889069375153199E-2</v>
      </c>
      <c r="V2291">
        <v>212.85000600000001</v>
      </c>
      <c r="W2291">
        <v>122.639999</v>
      </c>
      <c r="X2291">
        <v>-0.18475880708095499</v>
      </c>
      <c r="Y2291">
        <v>5.0922850790659495E-4</v>
      </c>
      <c r="Z2291">
        <v>1.50109476555833</v>
      </c>
      <c r="AA2291">
        <v>-0.20263238504650599</v>
      </c>
      <c r="AB2291">
        <v>-0.223778042802417</v>
      </c>
      <c r="AC2291" t="s">
        <v>255</v>
      </c>
      <c r="AD2291" t="s">
        <v>330</v>
      </c>
      <c r="AE2291" t="s">
        <v>56</v>
      </c>
      <c r="AF2291" t="s">
        <v>81</v>
      </c>
      <c r="AG2291" t="s">
        <v>331</v>
      </c>
      <c r="AH2291" s="45">
        <v>41089</v>
      </c>
      <c r="AI2291">
        <v>707549</v>
      </c>
      <c r="AK2291" t="s">
        <v>332</v>
      </c>
      <c r="AL2291" t="s">
        <v>276</v>
      </c>
      <c r="AM2291" t="s">
        <v>245</v>
      </c>
    </row>
    <row r="2292" spans="1:39" x14ac:dyDescent="0.3">
      <c r="A2292" s="1">
        <v>43573</v>
      </c>
      <c r="B2292" t="s">
        <v>20</v>
      </c>
      <c r="C2292" t="s">
        <v>246</v>
      </c>
      <c r="D2292">
        <v>600</v>
      </c>
      <c r="E2292">
        <v>10</v>
      </c>
      <c r="F2292">
        <v>196.729996</v>
      </c>
      <c r="G2292">
        <v>197.279999</v>
      </c>
      <c r="H2292">
        <v>194.470001</v>
      </c>
      <c r="I2292">
        <v>194.770004</v>
      </c>
      <c r="J2292">
        <v>193.649292</v>
      </c>
      <c r="K2292">
        <v>1409800</v>
      </c>
      <c r="L2292">
        <v>2.56</v>
      </c>
      <c r="M2292">
        <v>-7.7737417827578002E-3</v>
      </c>
      <c r="N2292">
        <v>1.7924320170610599E-2</v>
      </c>
      <c r="O2292">
        <v>8.2480142059636496E-2</v>
      </c>
      <c r="P2292">
        <v>0.32380694264535698</v>
      </c>
      <c r="Q2292">
        <v>-1.9881264245073301E-2</v>
      </c>
      <c r="R2292">
        <v>1.00776487334703E-2</v>
      </c>
      <c r="S2292">
        <v>1.84354220630117E-2</v>
      </c>
      <c r="T2292">
        <v>2.5357999560871002E-2</v>
      </c>
      <c r="U2292">
        <v>2.36086365705531E-2</v>
      </c>
      <c r="V2292">
        <v>209.91999799999999</v>
      </c>
      <c r="W2292">
        <v>122.639999</v>
      </c>
      <c r="X2292">
        <v>-0.18475880708095499</v>
      </c>
      <c r="Y2292">
        <v>1.5778467813143101E-3</v>
      </c>
      <c r="Z2292">
        <v>1.48779369497206</v>
      </c>
      <c r="AA2292">
        <v>-0.20749624847262901</v>
      </c>
      <c r="AB2292">
        <v>-0.25455296982015801</v>
      </c>
      <c r="AC2292" t="s">
        <v>255</v>
      </c>
      <c r="AD2292" t="s">
        <v>330</v>
      </c>
      <c r="AE2292" t="s">
        <v>56</v>
      </c>
      <c r="AF2292" t="s">
        <v>81</v>
      </c>
      <c r="AG2292" t="s">
        <v>331</v>
      </c>
      <c r="AH2292" s="45">
        <v>41089</v>
      </c>
      <c r="AI2292">
        <v>707549</v>
      </c>
      <c r="AK2292" t="s">
        <v>332</v>
      </c>
      <c r="AL2292" t="s">
        <v>276</v>
      </c>
      <c r="AM2292" t="s">
        <v>245</v>
      </c>
    </row>
    <row r="2293" spans="1:39" x14ac:dyDescent="0.3">
      <c r="A2293" s="1">
        <v>43591</v>
      </c>
      <c r="B2293" t="s">
        <v>20</v>
      </c>
      <c r="C2293" t="s">
        <v>246</v>
      </c>
      <c r="D2293">
        <v>1500</v>
      </c>
      <c r="E2293">
        <v>10</v>
      </c>
      <c r="F2293">
        <v>200.33000200000001</v>
      </c>
      <c r="G2293">
        <v>205.279999</v>
      </c>
      <c r="H2293">
        <v>198.75</v>
      </c>
      <c r="I2293">
        <v>204.53999299999899</v>
      </c>
      <c r="J2293">
        <v>203.36305200000001</v>
      </c>
      <c r="K2293">
        <v>1283000</v>
      </c>
      <c r="L2293">
        <v>2.5</v>
      </c>
      <c r="M2293">
        <v>-1.57163611070185E-2</v>
      </c>
      <c r="N2293">
        <v>-7.69503889462616E-3</v>
      </c>
      <c r="O2293">
        <v>6.5666836561882699E-2</v>
      </c>
      <c r="P2293">
        <v>0.17267049327114301</v>
      </c>
      <c r="Q2293">
        <v>0.102035273837091</v>
      </c>
      <c r="R2293">
        <v>1.39379103125447E-2</v>
      </c>
      <c r="S2293">
        <v>1.4221579361230301E-2</v>
      </c>
      <c r="T2293">
        <v>1.6115383287163301E-2</v>
      </c>
      <c r="U2293">
        <v>2.3249512796153698E-2</v>
      </c>
      <c r="V2293">
        <v>209.91999799999999</v>
      </c>
      <c r="W2293">
        <v>122.639999</v>
      </c>
      <c r="X2293">
        <v>-0.18475880708095499</v>
      </c>
      <c r="Y2293">
        <v>-4.4810132310555703E-3</v>
      </c>
      <c r="Z2293">
        <v>1.4614908502313599</v>
      </c>
      <c r="AA2293">
        <v>0.36589132605657898</v>
      </c>
      <c r="AB2293">
        <v>0.42643397876824501</v>
      </c>
      <c r="AC2293" t="s">
        <v>255</v>
      </c>
      <c r="AD2293" t="s">
        <v>330</v>
      </c>
      <c r="AE2293" t="s">
        <v>56</v>
      </c>
      <c r="AF2293" t="s">
        <v>81</v>
      </c>
      <c r="AG2293" t="s">
        <v>331</v>
      </c>
      <c r="AH2293" s="45">
        <v>41089</v>
      </c>
      <c r="AI2293">
        <v>707549</v>
      </c>
      <c r="AK2293" t="s">
        <v>332</v>
      </c>
      <c r="AL2293" t="s">
        <v>276</v>
      </c>
      <c r="AM2293" t="s">
        <v>245</v>
      </c>
    </row>
    <row r="2294" spans="1:39" x14ac:dyDescent="0.3">
      <c r="A2294" s="1">
        <v>43592</v>
      </c>
      <c r="B2294" t="s">
        <v>20</v>
      </c>
      <c r="C2294" t="s">
        <v>246</v>
      </c>
      <c r="D2294">
        <v>800</v>
      </c>
      <c r="E2294">
        <v>10</v>
      </c>
      <c r="F2294">
        <v>200.88999899999999</v>
      </c>
      <c r="G2294">
        <v>201.91000399999999</v>
      </c>
      <c r="H2294">
        <v>194.85000600000001</v>
      </c>
      <c r="I2294">
        <v>199.94000199999999</v>
      </c>
      <c r="J2294">
        <v>198.789536</v>
      </c>
      <c r="K2294">
        <v>2934200</v>
      </c>
      <c r="L2294">
        <v>2.448</v>
      </c>
      <c r="M2294">
        <v>-2.2746158174076402E-2</v>
      </c>
      <c r="N2294">
        <v>-3.6776596332628003E-2</v>
      </c>
      <c r="O2294">
        <v>4.5586856463787601E-2</v>
      </c>
      <c r="P2294">
        <v>0.146868289683035</v>
      </c>
      <c r="Q2294">
        <v>4.7901596526879697E-2</v>
      </c>
      <c r="R2294">
        <v>1.5776968344110399E-2</v>
      </c>
      <c r="S2294">
        <v>1.5211435384202301E-2</v>
      </c>
      <c r="T2294">
        <v>1.6432002646785002E-2</v>
      </c>
      <c r="U2294">
        <v>2.3212162063203E-2</v>
      </c>
      <c r="V2294">
        <v>209.91999799999999</v>
      </c>
      <c r="W2294">
        <v>122.639999</v>
      </c>
      <c r="X2294">
        <v>-0.18475880708095499</v>
      </c>
      <c r="Y2294">
        <v>-1.6649488130547601E-2</v>
      </c>
      <c r="Z2294">
        <v>1.4528794607326101</v>
      </c>
      <c r="AA2294">
        <v>0.111715621117949</v>
      </c>
      <c r="AB2294">
        <v>0.352490439079301</v>
      </c>
      <c r="AC2294" t="s">
        <v>255</v>
      </c>
      <c r="AD2294" t="s">
        <v>330</v>
      </c>
      <c r="AE2294" t="s">
        <v>56</v>
      </c>
      <c r="AF2294" t="s">
        <v>81</v>
      </c>
      <c r="AG2294" t="s">
        <v>331</v>
      </c>
      <c r="AH2294" s="45">
        <v>41089</v>
      </c>
      <c r="AI2294">
        <v>707549</v>
      </c>
      <c r="AK2294" t="s">
        <v>332</v>
      </c>
      <c r="AL2294" t="s">
        <v>276</v>
      </c>
      <c r="AM2294" t="s">
        <v>245</v>
      </c>
    </row>
    <row r="2295" spans="1:39" x14ac:dyDescent="0.3">
      <c r="A2295" s="1">
        <v>43609</v>
      </c>
      <c r="B2295" t="s">
        <v>20</v>
      </c>
      <c r="C2295" t="s">
        <v>239</v>
      </c>
      <c r="D2295">
        <v>700</v>
      </c>
      <c r="E2295">
        <v>10</v>
      </c>
      <c r="F2295">
        <v>186.779999</v>
      </c>
      <c r="G2295">
        <v>187.979996</v>
      </c>
      <c r="H2295">
        <v>181.699997</v>
      </c>
      <c r="I2295">
        <v>181.89999399999999</v>
      </c>
      <c r="J2295">
        <v>180.85333299999999</v>
      </c>
      <c r="K2295">
        <v>2138200</v>
      </c>
      <c r="L2295">
        <v>2.3239999999999998</v>
      </c>
      <c r="M2295">
        <v>-1.93282074616659E-2</v>
      </c>
      <c r="N2295">
        <v>-6.5225543291528298E-2</v>
      </c>
      <c r="O2295">
        <v>-7.1796378642657505E-2</v>
      </c>
      <c r="P2295">
        <v>1.8847917257980702E-2</v>
      </c>
      <c r="Q2295">
        <v>-8.5983592565758896E-2</v>
      </c>
      <c r="R2295">
        <v>2.73938973047867E-2</v>
      </c>
      <c r="S2295">
        <v>2.2414076646092299E-2</v>
      </c>
      <c r="T2295">
        <v>1.91745805382941E-2</v>
      </c>
      <c r="U2295">
        <v>2.34163489115587E-2</v>
      </c>
      <c r="V2295">
        <v>209.5</v>
      </c>
      <c r="W2295">
        <v>122.639999</v>
      </c>
      <c r="X2295">
        <v>-0.18475880708095499</v>
      </c>
      <c r="Y2295">
        <v>1.3526439988342199E-3</v>
      </c>
      <c r="Z2295">
        <v>1.45973480674975</v>
      </c>
      <c r="AA2295">
        <v>-0.564303240116109</v>
      </c>
      <c r="AB2295">
        <v>-0.41437472078071802</v>
      </c>
      <c r="AC2295" t="s">
        <v>255</v>
      </c>
      <c r="AD2295" t="s">
        <v>330</v>
      </c>
      <c r="AE2295" t="s">
        <v>56</v>
      </c>
      <c r="AF2295" t="s">
        <v>81</v>
      </c>
      <c r="AG2295" t="s">
        <v>331</v>
      </c>
      <c r="AH2295" s="45">
        <v>41089</v>
      </c>
      <c r="AI2295">
        <v>707549</v>
      </c>
      <c r="AK2295" t="s">
        <v>332</v>
      </c>
      <c r="AL2295" t="s">
        <v>276</v>
      </c>
      <c r="AM2295" t="s">
        <v>245</v>
      </c>
    </row>
    <row r="2296" spans="1:39" x14ac:dyDescent="0.3">
      <c r="A2296" s="1">
        <v>43615</v>
      </c>
      <c r="B2296" t="s">
        <v>20</v>
      </c>
      <c r="C2296" t="s">
        <v>246</v>
      </c>
      <c r="D2296">
        <v>500</v>
      </c>
      <c r="E2296">
        <v>10</v>
      </c>
      <c r="F2296">
        <v>177.949997</v>
      </c>
      <c r="G2296">
        <v>182.199997</v>
      </c>
      <c r="H2296">
        <v>177.520004</v>
      </c>
      <c r="I2296">
        <v>178.61999499999999</v>
      </c>
      <c r="J2296">
        <v>177.592209</v>
      </c>
      <c r="K2296">
        <v>1263000</v>
      </c>
      <c r="L2296">
        <v>2.2269999999999999</v>
      </c>
      <c r="M2296">
        <v>5.7268088600614803E-3</v>
      </c>
      <c r="N2296">
        <v>-4.6810059235989597E-2</v>
      </c>
      <c r="O2296">
        <v>-0.14319789273838601</v>
      </c>
      <c r="P2296">
        <v>2.0388450562150998E-2</v>
      </c>
      <c r="Q2296">
        <v>-8.9164643350293005E-2</v>
      </c>
      <c r="R2296">
        <v>9.7729903619390903E-3</v>
      </c>
      <c r="S2296">
        <v>1.93373019396622E-2</v>
      </c>
      <c r="T2296">
        <v>1.9270174093329599E-2</v>
      </c>
      <c r="U2296">
        <v>2.3426803997464701E-2</v>
      </c>
      <c r="V2296">
        <v>209.5</v>
      </c>
      <c r="W2296">
        <v>122.639999</v>
      </c>
      <c r="X2296">
        <v>-0.18475880708095499</v>
      </c>
      <c r="Y2296">
        <v>2.0962723552933101E-3</v>
      </c>
      <c r="Z2296">
        <v>1.4648749544067401</v>
      </c>
      <c r="AA2296">
        <v>-0.58761535359121597</v>
      </c>
      <c r="AB2296">
        <v>-0.58838369278973102</v>
      </c>
      <c r="AC2296" t="s">
        <v>255</v>
      </c>
      <c r="AD2296" t="s">
        <v>330</v>
      </c>
      <c r="AE2296" t="s">
        <v>56</v>
      </c>
      <c r="AF2296" t="s">
        <v>81</v>
      </c>
      <c r="AG2296" t="s">
        <v>331</v>
      </c>
      <c r="AH2296" s="45">
        <v>41089</v>
      </c>
      <c r="AI2296">
        <v>707549</v>
      </c>
      <c r="AK2296" t="s">
        <v>332</v>
      </c>
      <c r="AL2296" t="s">
        <v>276</v>
      </c>
      <c r="AM2296" t="s">
        <v>245</v>
      </c>
    </row>
    <row r="2297" spans="1:39" x14ac:dyDescent="0.3">
      <c r="A2297" s="1">
        <v>43634</v>
      </c>
      <c r="B2297" t="s">
        <v>20</v>
      </c>
      <c r="C2297" t="s">
        <v>239</v>
      </c>
      <c r="D2297">
        <v>1300</v>
      </c>
      <c r="E2297">
        <v>10</v>
      </c>
      <c r="F2297">
        <v>174.979996</v>
      </c>
      <c r="G2297">
        <v>184.050003</v>
      </c>
      <c r="H2297">
        <v>174.429993</v>
      </c>
      <c r="I2297">
        <v>180.44000199999999</v>
      </c>
      <c r="J2297">
        <v>180.44000199999999</v>
      </c>
      <c r="K2297">
        <v>2369800</v>
      </c>
      <c r="L2297">
        <v>2.06</v>
      </c>
      <c r="M2297">
        <v>4.4943146802386397E-2</v>
      </c>
      <c r="N2297">
        <v>-5.1204596706396099E-2</v>
      </c>
      <c r="O2297">
        <v>-6.9057559410920996E-2</v>
      </c>
      <c r="P2297">
        <v>1.18297158103283E-2</v>
      </c>
      <c r="Q2297">
        <v>3.6984891281696797E-2</v>
      </c>
      <c r="R2297">
        <v>3.6784764537710603E-2</v>
      </c>
      <c r="S2297">
        <v>2.5463823702641001E-2</v>
      </c>
      <c r="T2297">
        <v>2.1337865954474601E-2</v>
      </c>
      <c r="U2297">
        <v>2.37463110833891E-2</v>
      </c>
      <c r="V2297">
        <v>209.5</v>
      </c>
      <c r="W2297">
        <v>122.639999</v>
      </c>
      <c r="X2297">
        <v>-0.18475880708095499</v>
      </c>
      <c r="Y2297">
        <v>9.6704895497130797E-3</v>
      </c>
      <c r="Z2297">
        <v>1.50694214312954</v>
      </c>
      <c r="AA2297">
        <v>9.1995137363504495E-2</v>
      </c>
      <c r="AB2297">
        <v>-0.12761052239648599</v>
      </c>
      <c r="AC2297" t="s">
        <v>255</v>
      </c>
      <c r="AD2297" t="s">
        <v>330</v>
      </c>
      <c r="AE2297" t="s">
        <v>56</v>
      </c>
      <c r="AF2297" t="s">
        <v>81</v>
      </c>
      <c r="AG2297" t="s">
        <v>331</v>
      </c>
      <c r="AH2297" s="45">
        <v>41089</v>
      </c>
      <c r="AI2297">
        <v>707549</v>
      </c>
      <c r="AK2297" t="s">
        <v>332</v>
      </c>
      <c r="AL2297" t="s">
        <v>276</v>
      </c>
      <c r="AM2297" t="s">
        <v>245</v>
      </c>
    </row>
    <row r="2298" spans="1:39" x14ac:dyDescent="0.3">
      <c r="A2298" s="1">
        <v>43637</v>
      </c>
      <c r="B2298" t="s">
        <v>20</v>
      </c>
      <c r="C2298" t="s">
        <v>239</v>
      </c>
      <c r="D2298">
        <v>900</v>
      </c>
      <c r="E2298">
        <v>10</v>
      </c>
      <c r="F2298">
        <v>182.69000199999999</v>
      </c>
      <c r="G2298">
        <v>185</v>
      </c>
      <c r="H2298">
        <v>182.429993</v>
      </c>
      <c r="I2298">
        <v>183.029999</v>
      </c>
      <c r="J2298">
        <v>183.029999</v>
      </c>
      <c r="K2298">
        <v>1991600</v>
      </c>
      <c r="L2298">
        <v>2.0680000000000001</v>
      </c>
      <c r="M2298">
        <v>-5.0683123551872704E-3</v>
      </c>
      <c r="N2298">
        <v>3.4630901196416701E-2</v>
      </c>
      <c r="O2298">
        <v>-1.5206521165451301E-2</v>
      </c>
      <c r="P2298">
        <v>2.5524123176996399E-2</v>
      </c>
      <c r="Q2298">
        <v>7.3167012781607005E-2</v>
      </c>
      <c r="R2298">
        <v>2.56503031407323E-2</v>
      </c>
      <c r="S2298">
        <v>2.2549469246806599E-2</v>
      </c>
      <c r="T2298">
        <v>2.02688033767561E-2</v>
      </c>
      <c r="U2298">
        <v>2.3712020824601599E-2</v>
      </c>
      <c r="V2298">
        <v>209.5</v>
      </c>
      <c r="W2298">
        <v>122.639999</v>
      </c>
      <c r="X2298">
        <v>-0.18475880708095499</v>
      </c>
      <c r="Y2298">
        <v>-1.26001638019446E-3</v>
      </c>
      <c r="Z2298">
        <v>1.5051004946040201</v>
      </c>
      <c r="AA2298">
        <v>0.29657484430995501</v>
      </c>
      <c r="AB2298">
        <v>0.15346046414599701</v>
      </c>
      <c r="AC2298" t="s">
        <v>255</v>
      </c>
      <c r="AD2298" t="s">
        <v>330</v>
      </c>
      <c r="AE2298" t="s">
        <v>56</v>
      </c>
      <c r="AF2298" t="s">
        <v>81</v>
      </c>
      <c r="AG2298" t="s">
        <v>331</v>
      </c>
      <c r="AH2298" s="45">
        <v>41089</v>
      </c>
      <c r="AI2298">
        <v>707549</v>
      </c>
      <c r="AK2298" t="s">
        <v>332</v>
      </c>
      <c r="AL2298" t="s">
        <v>276</v>
      </c>
      <c r="AM2298" t="s">
        <v>245</v>
      </c>
    </row>
    <row r="2299" spans="1:39" x14ac:dyDescent="0.3">
      <c r="A2299" s="1">
        <v>43558</v>
      </c>
      <c r="B2299" t="s">
        <v>20</v>
      </c>
      <c r="C2299" t="s">
        <v>246</v>
      </c>
      <c r="D2299">
        <v>1600</v>
      </c>
      <c r="E2299">
        <v>11</v>
      </c>
      <c r="F2299">
        <v>187.63000500000001</v>
      </c>
      <c r="G2299">
        <v>193.08000200000001</v>
      </c>
      <c r="H2299">
        <v>186.229996</v>
      </c>
      <c r="I2299">
        <v>191.53999299999899</v>
      </c>
      <c r="J2299">
        <v>190.43786599999899</v>
      </c>
      <c r="K2299">
        <v>3245000</v>
      </c>
      <c r="L2299">
        <v>2.5169999999999999</v>
      </c>
      <c r="M2299">
        <v>3.8748874648618897E-2</v>
      </c>
      <c r="N2299">
        <v>7.5337653666389795E-2</v>
      </c>
      <c r="O2299">
        <v>8.0729178000720797E-2</v>
      </c>
      <c r="P2299">
        <v>0.331794466230032</v>
      </c>
      <c r="Q2299">
        <v>-7.7276656376420103E-3</v>
      </c>
      <c r="R2299">
        <v>2.13708098632183E-2</v>
      </c>
      <c r="S2299">
        <v>2.20899230379283E-2</v>
      </c>
      <c r="T2299">
        <v>2.7644318945178201E-2</v>
      </c>
      <c r="U2299">
        <v>2.4144086315435E-2</v>
      </c>
      <c r="V2299">
        <v>212.85000600000001</v>
      </c>
      <c r="W2299">
        <v>122.639999</v>
      </c>
      <c r="X2299">
        <v>-0.18475880708095499</v>
      </c>
      <c r="Y2299">
        <v>2.1460723821998401E-3</v>
      </c>
      <c r="Z2299">
        <v>1.4815424164067601</v>
      </c>
      <c r="AA2299">
        <v>-0.135532413300645</v>
      </c>
      <c r="AB2299">
        <v>-0.33163087718873302</v>
      </c>
      <c r="AC2299" t="s">
        <v>256</v>
      </c>
      <c r="AD2299" t="s">
        <v>330</v>
      </c>
      <c r="AE2299" t="s">
        <v>56</v>
      </c>
      <c r="AF2299" t="s">
        <v>81</v>
      </c>
      <c r="AG2299" t="s">
        <v>331</v>
      </c>
      <c r="AH2299" s="45">
        <v>41089</v>
      </c>
      <c r="AI2299">
        <v>707549</v>
      </c>
      <c r="AK2299" t="s">
        <v>332</v>
      </c>
      <c r="AL2299" t="s">
        <v>276</v>
      </c>
      <c r="AM2299" t="s">
        <v>245</v>
      </c>
    </row>
    <row r="2300" spans="1:39" x14ac:dyDescent="0.3">
      <c r="A2300" s="1">
        <v>43588</v>
      </c>
      <c r="B2300" t="s">
        <v>20</v>
      </c>
      <c r="C2300" t="s">
        <v>246</v>
      </c>
      <c r="D2300">
        <v>400</v>
      </c>
      <c r="E2300">
        <v>11</v>
      </c>
      <c r="F2300">
        <v>207.38999899999999</v>
      </c>
      <c r="G2300">
        <v>208.80999800000001</v>
      </c>
      <c r="H2300">
        <v>206.16999799999999</v>
      </c>
      <c r="I2300">
        <v>207.779999</v>
      </c>
      <c r="J2300">
        <v>206.58442700000001</v>
      </c>
      <c r="K2300">
        <v>1257800</v>
      </c>
      <c r="L2300">
        <v>2.5310000000000001</v>
      </c>
      <c r="M2300">
        <v>4.5343277250300797E-3</v>
      </c>
      <c r="N2300">
        <v>6.71225508426271E-3</v>
      </c>
      <c r="O2300">
        <v>0.12013207231752</v>
      </c>
      <c r="P2300">
        <v>0.190641658875603</v>
      </c>
      <c r="Q2300">
        <v>0.117276542384202</v>
      </c>
      <c r="R2300">
        <v>1.1560740426943101E-2</v>
      </c>
      <c r="S2300">
        <v>1.54947149493116E-2</v>
      </c>
      <c r="T2300">
        <v>1.59415205568809E-2</v>
      </c>
      <c r="U2300">
        <v>2.3227221512700302E-2</v>
      </c>
      <c r="V2300">
        <v>209.91999799999999</v>
      </c>
      <c r="W2300">
        <v>122.639999</v>
      </c>
      <c r="X2300">
        <v>-0.18475880708095499</v>
      </c>
      <c r="Y2300">
        <v>9.5921274614703799E-3</v>
      </c>
      <c r="Z2300">
        <v>1.45913536002658</v>
      </c>
      <c r="AA2300">
        <v>0.43559663775968699</v>
      </c>
      <c r="AB2300">
        <v>0.42752550627040198</v>
      </c>
      <c r="AC2300" t="s">
        <v>256</v>
      </c>
      <c r="AD2300" t="s">
        <v>330</v>
      </c>
      <c r="AE2300" t="s">
        <v>56</v>
      </c>
      <c r="AF2300" t="s">
        <v>81</v>
      </c>
      <c r="AG2300" t="s">
        <v>331</v>
      </c>
      <c r="AH2300" s="45">
        <v>41089</v>
      </c>
      <c r="AI2300">
        <v>707549</v>
      </c>
      <c r="AK2300" t="s">
        <v>332</v>
      </c>
      <c r="AL2300" t="s">
        <v>276</v>
      </c>
      <c r="AM2300" t="s">
        <v>245</v>
      </c>
    </row>
    <row r="2301" spans="1:39" x14ac:dyDescent="0.3">
      <c r="A2301" s="1">
        <v>43614</v>
      </c>
      <c r="B2301" t="s">
        <v>20</v>
      </c>
      <c r="C2301" t="s">
        <v>246</v>
      </c>
      <c r="D2301">
        <v>1400</v>
      </c>
      <c r="E2301">
        <v>11</v>
      </c>
      <c r="F2301">
        <v>177.13000500000001</v>
      </c>
      <c r="G2301">
        <v>178.39999399999999</v>
      </c>
      <c r="H2301">
        <v>174.699997</v>
      </c>
      <c r="I2301">
        <v>177.60000600000001</v>
      </c>
      <c r="J2301">
        <v>176.578079</v>
      </c>
      <c r="K2301">
        <v>2566200</v>
      </c>
      <c r="L2301">
        <v>2.2360000000000002</v>
      </c>
      <c r="M2301">
        <v>-7.40497250920204E-3</v>
      </c>
      <c r="N2301">
        <v>-5.1093437041211602E-2</v>
      </c>
      <c r="O2301">
        <v>-0.15023376872657801</v>
      </c>
      <c r="P2301">
        <v>8.37790673967693E-3</v>
      </c>
      <c r="Q2301">
        <v>-0.103591156520525</v>
      </c>
      <c r="R2301">
        <v>8.17711720820875E-3</v>
      </c>
      <c r="S2301">
        <v>1.9182867310171599E-2</v>
      </c>
      <c r="T2301">
        <v>1.9275267832255701E-2</v>
      </c>
      <c r="U2301">
        <v>2.3429512423032699E-2</v>
      </c>
      <c r="V2301">
        <v>209.5</v>
      </c>
      <c r="W2301">
        <v>122.639999</v>
      </c>
      <c r="X2301">
        <v>-0.18475880708095499</v>
      </c>
      <c r="Y2301">
        <v>-6.9359101493404697E-3</v>
      </c>
      <c r="Z2301">
        <v>1.4601033557213601</v>
      </c>
      <c r="AA2301">
        <v>-0.65994092322294096</v>
      </c>
      <c r="AB2301">
        <v>-0.53634154195068096</v>
      </c>
      <c r="AC2301" t="s">
        <v>256</v>
      </c>
      <c r="AD2301" t="s">
        <v>330</v>
      </c>
      <c r="AE2301" t="s">
        <v>56</v>
      </c>
      <c r="AF2301" t="s">
        <v>81</v>
      </c>
      <c r="AG2301" t="s">
        <v>331</v>
      </c>
      <c r="AH2301" s="45">
        <v>41089</v>
      </c>
      <c r="AI2301">
        <v>707549</v>
      </c>
      <c r="AK2301" t="s">
        <v>332</v>
      </c>
      <c r="AL2301" t="s">
        <v>276</v>
      </c>
      <c r="AM2301" t="s">
        <v>245</v>
      </c>
    </row>
    <row r="2302" spans="1:39" x14ac:dyDescent="0.3">
      <c r="A2302" s="1">
        <v>43622</v>
      </c>
      <c r="B2302" t="s">
        <v>20</v>
      </c>
      <c r="C2302" t="s">
        <v>246</v>
      </c>
      <c r="D2302">
        <v>1100</v>
      </c>
      <c r="E2302">
        <v>11</v>
      </c>
      <c r="F2302">
        <v>182.35000600000001</v>
      </c>
      <c r="G2302">
        <v>185.25</v>
      </c>
      <c r="H2302">
        <v>181.64999399999999</v>
      </c>
      <c r="I2302">
        <v>184.63999899999999</v>
      </c>
      <c r="J2302">
        <v>183.57757599999999</v>
      </c>
      <c r="K2302">
        <v>1589000</v>
      </c>
      <c r="L2302">
        <v>2.1240000000000001</v>
      </c>
      <c r="M2302">
        <v>1.26445451379911E-2</v>
      </c>
      <c r="N2302">
        <v>3.3147374298454602E-2</v>
      </c>
      <c r="O2302">
        <v>-0.10235547954530599</v>
      </c>
      <c r="P2302">
        <v>0.105579607806999</v>
      </c>
      <c r="Q2302">
        <v>-6.9167181143779705E-2</v>
      </c>
      <c r="R2302">
        <v>2.63392105462728E-2</v>
      </c>
      <c r="S2302">
        <v>2.23758810324527E-2</v>
      </c>
      <c r="T2302">
        <v>1.98503553723124E-2</v>
      </c>
      <c r="U2302">
        <v>2.3592577810515901E-2</v>
      </c>
      <c r="V2302">
        <v>209.5</v>
      </c>
      <c r="W2302">
        <v>122.639999</v>
      </c>
      <c r="X2302">
        <v>-0.18475880708095499</v>
      </c>
      <c r="Y2302">
        <v>6.1168407152111899E-3</v>
      </c>
      <c r="Z2302">
        <v>1.48091884520575</v>
      </c>
      <c r="AA2302">
        <v>-0.49237134592887999</v>
      </c>
      <c r="AB2302">
        <v>-0.63300479843186896</v>
      </c>
      <c r="AC2302" t="s">
        <v>256</v>
      </c>
      <c r="AD2302" t="s">
        <v>330</v>
      </c>
      <c r="AE2302" t="s">
        <v>56</v>
      </c>
      <c r="AF2302" t="s">
        <v>81</v>
      </c>
      <c r="AG2302" t="s">
        <v>331</v>
      </c>
      <c r="AH2302" s="45">
        <v>41089</v>
      </c>
      <c r="AI2302">
        <v>707549</v>
      </c>
      <c r="AK2302" t="s">
        <v>332</v>
      </c>
      <c r="AL2302" t="s">
        <v>276</v>
      </c>
      <c r="AM2302" t="s">
        <v>245</v>
      </c>
    </row>
    <row r="2303" spans="1:39" x14ac:dyDescent="0.3">
      <c r="A2303" s="1">
        <v>43640</v>
      </c>
      <c r="B2303" t="s">
        <v>20</v>
      </c>
      <c r="C2303" t="s">
        <v>239</v>
      </c>
      <c r="D2303">
        <v>400</v>
      </c>
      <c r="E2303">
        <v>11</v>
      </c>
      <c r="F2303">
        <v>182.08999599999899</v>
      </c>
      <c r="G2303">
        <v>182.970001</v>
      </c>
      <c r="H2303">
        <v>180.61000100000001</v>
      </c>
      <c r="I2303">
        <v>181.270004</v>
      </c>
      <c r="J2303">
        <v>181.270004</v>
      </c>
      <c r="K2303">
        <v>1678400</v>
      </c>
      <c r="L2303">
        <v>2.0209999999999999</v>
      </c>
      <c r="M2303">
        <v>-9.6624138269275298E-3</v>
      </c>
      <c r="N2303">
        <v>4.9532477719532599E-2</v>
      </c>
      <c r="O2303">
        <v>-2.63123660472185E-2</v>
      </c>
      <c r="P2303">
        <v>1.7869839897107401E-2</v>
      </c>
      <c r="Q2303">
        <v>5.4890345150883202E-2</v>
      </c>
      <c r="R2303">
        <v>2.1626901174345601E-2</v>
      </c>
      <c r="S2303">
        <v>2.26235963846722E-2</v>
      </c>
      <c r="T2303">
        <v>2.03064085189135E-2</v>
      </c>
      <c r="U2303">
        <v>2.37144103018628E-2</v>
      </c>
      <c r="V2303">
        <v>209.5</v>
      </c>
      <c r="W2303">
        <v>122.639999</v>
      </c>
      <c r="X2303">
        <v>-0.18475880708095499</v>
      </c>
      <c r="Y2303">
        <v>-1.73338836506086E-3</v>
      </c>
      <c r="Z2303">
        <v>1.51082534208085</v>
      </c>
      <c r="AA2303">
        <v>0.196485527646035</v>
      </c>
      <c r="AB2303">
        <v>0.24216314332491601</v>
      </c>
      <c r="AC2303" t="s">
        <v>256</v>
      </c>
      <c r="AD2303" t="s">
        <v>330</v>
      </c>
      <c r="AE2303" t="s">
        <v>56</v>
      </c>
      <c r="AF2303" t="s">
        <v>81</v>
      </c>
      <c r="AG2303" t="s">
        <v>331</v>
      </c>
      <c r="AH2303" s="45">
        <v>41089</v>
      </c>
      <c r="AI2303">
        <v>707549</v>
      </c>
      <c r="AK2303" t="s">
        <v>332</v>
      </c>
      <c r="AL2303" t="s">
        <v>276</v>
      </c>
      <c r="AM2303" t="s">
        <v>245</v>
      </c>
    </row>
    <row r="2304" spans="1:39" x14ac:dyDescent="0.3">
      <c r="A2304" s="1">
        <v>43579</v>
      </c>
      <c r="B2304" t="s">
        <v>20</v>
      </c>
      <c r="C2304" t="s">
        <v>246</v>
      </c>
      <c r="D2304">
        <v>2000</v>
      </c>
      <c r="E2304">
        <v>12</v>
      </c>
      <c r="F2304">
        <v>195.14999399999999</v>
      </c>
      <c r="G2304">
        <v>199.979996</v>
      </c>
      <c r="H2304">
        <v>194.58999599999899</v>
      </c>
      <c r="I2304">
        <v>195.44000199999999</v>
      </c>
      <c r="J2304">
        <v>194.31542999999999</v>
      </c>
      <c r="K2304">
        <v>2601800</v>
      </c>
      <c r="L2304">
        <v>2.5219999999999998</v>
      </c>
      <c r="M2304">
        <v>3.3827241923127201E-3</v>
      </c>
      <c r="N2304">
        <v>4.2045460288403797E-3</v>
      </c>
      <c r="O2304">
        <v>8.5356821317473103E-2</v>
      </c>
      <c r="P2304">
        <v>0.34453127284017798</v>
      </c>
      <c r="Q2304">
        <v>4.3778754995902398E-2</v>
      </c>
      <c r="R2304">
        <v>6.1595410624484797E-3</v>
      </c>
      <c r="S2304">
        <v>1.40392132242321E-2</v>
      </c>
      <c r="T2304">
        <v>2.38304132982886E-2</v>
      </c>
      <c r="U2304">
        <v>2.3212087236929801E-2</v>
      </c>
      <c r="V2304">
        <v>209.91999799999999</v>
      </c>
      <c r="W2304">
        <v>122.639999</v>
      </c>
      <c r="X2304">
        <v>-0.18475880708095499</v>
      </c>
      <c r="Y2304">
        <v>-2.1941687255359501E-3</v>
      </c>
      <c r="Z2304">
        <v>1.47384563512029</v>
      </c>
      <c r="AA2304">
        <v>8.6132007171757105E-2</v>
      </c>
      <c r="AB2304">
        <v>-5.9950015870901402E-2</v>
      </c>
      <c r="AC2304" t="s">
        <v>257</v>
      </c>
      <c r="AD2304" t="s">
        <v>330</v>
      </c>
      <c r="AE2304" t="s">
        <v>56</v>
      </c>
      <c r="AF2304" t="s">
        <v>81</v>
      </c>
      <c r="AG2304" t="s">
        <v>331</v>
      </c>
      <c r="AH2304" s="45">
        <v>41089</v>
      </c>
      <c r="AI2304">
        <v>707549</v>
      </c>
      <c r="AK2304" t="s">
        <v>332</v>
      </c>
      <c r="AL2304" t="s">
        <v>276</v>
      </c>
      <c r="AM2304" t="s">
        <v>245</v>
      </c>
    </row>
    <row r="2305" spans="1:39" x14ac:dyDescent="0.3">
      <c r="A2305" s="1">
        <v>43580</v>
      </c>
      <c r="B2305" t="s">
        <v>20</v>
      </c>
      <c r="C2305" t="s">
        <v>246</v>
      </c>
      <c r="D2305">
        <v>700</v>
      </c>
      <c r="E2305">
        <v>12</v>
      </c>
      <c r="F2305">
        <v>203</v>
      </c>
      <c r="G2305">
        <v>209.5</v>
      </c>
      <c r="H2305">
        <v>202.5</v>
      </c>
      <c r="I2305">
        <v>205.08000200000001</v>
      </c>
      <c r="J2305">
        <v>203.89996299999899</v>
      </c>
      <c r="K2305">
        <v>4758300</v>
      </c>
      <c r="L2305">
        <v>2.5339999999999998</v>
      </c>
      <c r="M2305">
        <v>4.81467296101298E-2</v>
      </c>
      <c r="N2305">
        <v>4.3807004462614402E-2</v>
      </c>
      <c r="O2305">
        <v>0.13551168147464099</v>
      </c>
      <c r="P2305">
        <v>0.24687742364665899</v>
      </c>
      <c r="Q2305">
        <v>0.12391296163912199</v>
      </c>
      <c r="R2305">
        <v>2.2453216362472599E-2</v>
      </c>
      <c r="S2305">
        <v>1.6831993439212399E-2</v>
      </c>
      <c r="T2305">
        <v>1.6649184558287899E-2</v>
      </c>
      <c r="U2305">
        <v>2.3318394973595901E-2</v>
      </c>
      <c r="V2305">
        <v>209.91999799999999</v>
      </c>
      <c r="W2305">
        <v>122.639999</v>
      </c>
      <c r="X2305">
        <v>-0.18475880708095499</v>
      </c>
      <c r="Y2305">
        <v>-3.6904169755480902E-4</v>
      </c>
      <c r="Z2305">
        <v>1.4647639186413199</v>
      </c>
      <c r="AA2305">
        <v>0.45893438666012598</v>
      </c>
      <c r="AB2305">
        <v>0.103276280903807</v>
      </c>
      <c r="AC2305" t="s">
        <v>257</v>
      </c>
      <c r="AD2305" t="s">
        <v>330</v>
      </c>
      <c r="AE2305" t="s">
        <v>56</v>
      </c>
      <c r="AF2305" t="s">
        <v>81</v>
      </c>
      <c r="AG2305" t="s">
        <v>331</v>
      </c>
      <c r="AH2305" s="45">
        <v>41089</v>
      </c>
      <c r="AI2305">
        <v>707549</v>
      </c>
      <c r="AK2305" t="s">
        <v>332</v>
      </c>
      <c r="AL2305" t="s">
        <v>276</v>
      </c>
      <c r="AM2305" t="s">
        <v>245</v>
      </c>
    </row>
    <row r="2306" spans="1:39" x14ac:dyDescent="0.3">
      <c r="A2306" s="1">
        <v>43585</v>
      </c>
      <c r="B2306" t="s">
        <v>20</v>
      </c>
      <c r="C2306" t="s">
        <v>246</v>
      </c>
      <c r="D2306">
        <v>1800</v>
      </c>
      <c r="E2306">
        <v>12</v>
      </c>
      <c r="F2306">
        <v>206.229996</v>
      </c>
      <c r="G2306">
        <v>208.80999800000001</v>
      </c>
      <c r="H2306">
        <v>205.28999299999899</v>
      </c>
      <c r="I2306">
        <v>207.429993</v>
      </c>
      <c r="J2306">
        <v>206.236435</v>
      </c>
      <c r="K2306">
        <v>1604300</v>
      </c>
      <c r="L2306">
        <v>2.5089999999999999</v>
      </c>
      <c r="M2306">
        <v>6.3353992639254304E-3</v>
      </c>
      <c r="N2306">
        <v>6.2923211038449695E-2</v>
      </c>
      <c r="O2306">
        <v>0.16612985207485501</v>
      </c>
      <c r="P2306">
        <v>0.23503203251604399</v>
      </c>
      <c r="Q2306">
        <v>0.127587114560996</v>
      </c>
      <c r="R2306">
        <v>2.0125104599855399E-2</v>
      </c>
      <c r="S2306">
        <v>1.58549290649646E-2</v>
      </c>
      <c r="T2306">
        <v>1.63705372001E-2</v>
      </c>
      <c r="U2306">
        <v>2.3266219835062499E-2</v>
      </c>
      <c r="V2306">
        <v>209.91999799999999</v>
      </c>
      <c r="W2306">
        <v>122.639999</v>
      </c>
      <c r="X2306">
        <v>-0.18475880708095499</v>
      </c>
      <c r="Y2306">
        <v>9.5096475723260604E-4</v>
      </c>
      <c r="Z2306">
        <v>1.4630806709129001</v>
      </c>
      <c r="AA2306">
        <v>0.48143331956266999</v>
      </c>
      <c r="AB2306">
        <v>0.37355599040342402</v>
      </c>
      <c r="AC2306" t="s">
        <v>257</v>
      </c>
      <c r="AD2306" t="s">
        <v>330</v>
      </c>
      <c r="AE2306" t="s">
        <v>56</v>
      </c>
      <c r="AF2306" t="s">
        <v>81</v>
      </c>
      <c r="AG2306" t="s">
        <v>331</v>
      </c>
      <c r="AH2306" s="45">
        <v>41089</v>
      </c>
      <c r="AI2306">
        <v>707549</v>
      </c>
      <c r="AK2306" t="s">
        <v>332</v>
      </c>
      <c r="AL2306" t="s">
        <v>276</v>
      </c>
      <c r="AM2306" t="s">
        <v>245</v>
      </c>
    </row>
    <row r="2307" spans="1:39" x14ac:dyDescent="0.3">
      <c r="A2307" s="1">
        <v>43615</v>
      </c>
      <c r="B2307" t="s">
        <v>20</v>
      </c>
      <c r="C2307" t="s">
        <v>246</v>
      </c>
      <c r="D2307">
        <v>1000</v>
      </c>
      <c r="E2307">
        <v>12</v>
      </c>
      <c r="F2307">
        <v>177.949997</v>
      </c>
      <c r="G2307">
        <v>182.199997</v>
      </c>
      <c r="H2307">
        <v>177.520004</v>
      </c>
      <c r="I2307">
        <v>178.61999499999999</v>
      </c>
      <c r="J2307">
        <v>177.592209</v>
      </c>
      <c r="K2307">
        <v>1263000</v>
      </c>
      <c r="L2307">
        <v>2.2269999999999999</v>
      </c>
      <c r="M2307">
        <v>5.7268088600614803E-3</v>
      </c>
      <c r="N2307">
        <v>-4.6810059235989597E-2</v>
      </c>
      <c r="O2307">
        <v>-0.14319789273838601</v>
      </c>
      <c r="P2307">
        <v>2.0388450562150998E-2</v>
      </c>
      <c r="Q2307">
        <v>-8.9164643350293005E-2</v>
      </c>
      <c r="R2307">
        <v>9.7729903619390903E-3</v>
      </c>
      <c r="S2307">
        <v>1.93373019396622E-2</v>
      </c>
      <c r="T2307">
        <v>1.9270174093329599E-2</v>
      </c>
      <c r="U2307">
        <v>2.3426803997464701E-2</v>
      </c>
      <c r="V2307">
        <v>209.5</v>
      </c>
      <c r="W2307">
        <v>122.639999</v>
      </c>
      <c r="X2307">
        <v>-0.18475880708095499</v>
      </c>
      <c r="Y2307">
        <v>2.0962723552933101E-3</v>
      </c>
      <c r="Z2307">
        <v>1.4648749544067401</v>
      </c>
      <c r="AA2307">
        <v>-0.58761535359121597</v>
      </c>
      <c r="AB2307">
        <v>-0.58838369278973102</v>
      </c>
      <c r="AC2307" t="s">
        <v>257</v>
      </c>
      <c r="AD2307" t="s">
        <v>330</v>
      </c>
      <c r="AE2307" t="s">
        <v>56</v>
      </c>
      <c r="AF2307" t="s">
        <v>81</v>
      </c>
      <c r="AG2307" t="s">
        <v>331</v>
      </c>
      <c r="AH2307" s="45">
        <v>41089</v>
      </c>
      <c r="AI2307">
        <v>707549</v>
      </c>
      <c r="AK2307" t="s">
        <v>332</v>
      </c>
      <c r="AL2307" t="s">
        <v>276</v>
      </c>
      <c r="AM2307" t="s">
        <v>245</v>
      </c>
    </row>
    <row r="2308" spans="1:39" x14ac:dyDescent="0.3">
      <c r="A2308" s="1">
        <v>43629</v>
      </c>
      <c r="B2308" t="s">
        <v>20</v>
      </c>
      <c r="C2308" t="s">
        <v>239</v>
      </c>
      <c r="D2308">
        <v>2200</v>
      </c>
      <c r="E2308">
        <v>12</v>
      </c>
      <c r="F2308">
        <v>180.83999599999899</v>
      </c>
      <c r="G2308">
        <v>182.21000699999999</v>
      </c>
      <c r="H2308">
        <v>178.75</v>
      </c>
      <c r="I2308">
        <v>180.19000199999999</v>
      </c>
      <c r="J2308">
        <v>180.19000199999999</v>
      </c>
      <c r="K2308">
        <v>1648400</v>
      </c>
      <c r="L2308">
        <v>2.0910000000000002</v>
      </c>
      <c r="M2308">
        <v>1.7218711393029501E-3</v>
      </c>
      <c r="N2308">
        <v>-1.8625474812923599E-2</v>
      </c>
      <c r="O2308">
        <v>-3.8253957857825899E-2</v>
      </c>
      <c r="P2308">
        <v>3.2414731593972901E-2</v>
      </c>
      <c r="Q2308">
        <v>-1.10514820669402E-2</v>
      </c>
      <c r="R2308">
        <v>2.9873540127846501E-2</v>
      </c>
      <c r="S2308">
        <v>2.34305371234944E-2</v>
      </c>
      <c r="T2308">
        <v>2.0652553984494001E-2</v>
      </c>
      <c r="U2308">
        <v>2.35580785294369E-2</v>
      </c>
      <c r="V2308">
        <v>209.5</v>
      </c>
      <c r="W2308">
        <v>122.639999</v>
      </c>
      <c r="X2308">
        <v>-0.18475880708095499</v>
      </c>
      <c r="Y2308">
        <v>4.0890106107655602E-3</v>
      </c>
      <c r="Z2308">
        <v>1.4938453217834899</v>
      </c>
      <c r="AA2308">
        <v>-0.17726603750707701</v>
      </c>
      <c r="AB2308">
        <v>-0.100682311791264</v>
      </c>
      <c r="AC2308" t="s">
        <v>257</v>
      </c>
      <c r="AD2308" t="s">
        <v>330</v>
      </c>
      <c r="AE2308" t="s">
        <v>56</v>
      </c>
      <c r="AF2308" t="s">
        <v>81</v>
      </c>
      <c r="AG2308" t="s">
        <v>331</v>
      </c>
      <c r="AH2308" s="45">
        <v>41089</v>
      </c>
      <c r="AI2308">
        <v>707549</v>
      </c>
      <c r="AK2308" t="s">
        <v>332</v>
      </c>
      <c r="AL2308" t="s">
        <v>276</v>
      </c>
      <c r="AM2308" t="s">
        <v>245</v>
      </c>
    </row>
    <row r="2309" spans="1:39" x14ac:dyDescent="0.3">
      <c r="A2309" s="1">
        <v>43630</v>
      </c>
      <c r="B2309" t="s">
        <v>20</v>
      </c>
      <c r="C2309" t="s">
        <v>246</v>
      </c>
      <c r="D2309">
        <v>1100</v>
      </c>
      <c r="E2309">
        <v>12</v>
      </c>
      <c r="F2309">
        <v>176.320007</v>
      </c>
      <c r="G2309">
        <v>177.46000699999999</v>
      </c>
      <c r="H2309">
        <v>173.5</v>
      </c>
      <c r="I2309">
        <v>176.800003</v>
      </c>
      <c r="J2309">
        <v>176.800003</v>
      </c>
      <c r="K2309">
        <v>2187600</v>
      </c>
      <c r="L2309">
        <v>2.093</v>
      </c>
      <c r="M2309">
        <v>-1.8992693666249099E-2</v>
      </c>
      <c r="N2309">
        <v>-4.8606010447207901E-2</v>
      </c>
      <c r="O2309">
        <v>-7.8994562425101902E-2</v>
      </c>
      <c r="P2309">
        <v>-1.9234348240981899E-2</v>
      </c>
      <c r="Q2309">
        <v>-1.7447080058711199E-2</v>
      </c>
      <c r="R2309">
        <v>2.91829408762561E-2</v>
      </c>
      <c r="S2309">
        <v>2.3093408756887202E-2</v>
      </c>
      <c r="T2309">
        <v>2.0379394883988301E-2</v>
      </c>
      <c r="U2309">
        <v>2.3575095017984798E-2</v>
      </c>
      <c r="V2309">
        <v>209.5</v>
      </c>
      <c r="W2309">
        <v>122.639999</v>
      </c>
      <c r="X2309">
        <v>-0.18475880708095499</v>
      </c>
      <c r="Y2309">
        <v>-1.6128120944145399E-3</v>
      </c>
      <c r="Z2309">
        <v>1.49394890410367</v>
      </c>
      <c r="AA2309">
        <v>-0.21373726741737201</v>
      </c>
      <c r="AB2309">
        <v>-6.9048990186901693E-2</v>
      </c>
      <c r="AC2309" t="s">
        <v>257</v>
      </c>
      <c r="AD2309" t="s">
        <v>330</v>
      </c>
      <c r="AE2309" t="s">
        <v>56</v>
      </c>
      <c r="AF2309" t="s">
        <v>81</v>
      </c>
      <c r="AG2309" t="s">
        <v>331</v>
      </c>
      <c r="AH2309" s="45">
        <v>41089</v>
      </c>
      <c r="AI2309">
        <v>707549</v>
      </c>
      <c r="AK2309" t="s">
        <v>332</v>
      </c>
      <c r="AL2309" t="s">
        <v>276</v>
      </c>
      <c r="AM2309" t="s">
        <v>245</v>
      </c>
    </row>
    <row r="2310" spans="1:39" x14ac:dyDescent="0.3">
      <c r="A2310" s="1">
        <v>43598</v>
      </c>
      <c r="B2310" t="s">
        <v>20</v>
      </c>
      <c r="C2310" t="s">
        <v>246</v>
      </c>
      <c r="D2310">
        <v>1800</v>
      </c>
      <c r="E2310">
        <v>13</v>
      </c>
      <c r="F2310">
        <v>191.300003</v>
      </c>
      <c r="G2310">
        <v>192.009995</v>
      </c>
      <c r="H2310">
        <v>186.94000199999999</v>
      </c>
      <c r="I2310">
        <v>188.300003</v>
      </c>
      <c r="J2310">
        <v>187.216522</v>
      </c>
      <c r="K2310">
        <v>2856300</v>
      </c>
      <c r="L2310">
        <v>2.4049999999999998</v>
      </c>
      <c r="M2310">
        <v>-4.97253020335904E-2</v>
      </c>
      <c r="N2310">
        <v>-8.2726996500403799E-2</v>
      </c>
      <c r="O2310">
        <v>-1.33988983809776E-2</v>
      </c>
      <c r="P2310">
        <v>7.4130241146326201E-2</v>
      </c>
      <c r="Q2310">
        <v>-5.4841256682184397E-2</v>
      </c>
      <c r="R2310">
        <v>2.0405441619436301E-2</v>
      </c>
      <c r="S2310">
        <v>1.7826933320028999E-2</v>
      </c>
      <c r="T2310">
        <v>1.7531224560931501E-2</v>
      </c>
      <c r="U2310">
        <v>2.3323482897289201E-2</v>
      </c>
      <c r="V2310">
        <v>209.91999799999999</v>
      </c>
      <c r="W2310">
        <v>122.639999</v>
      </c>
      <c r="X2310">
        <v>-0.18475880708095499</v>
      </c>
      <c r="Y2310">
        <v>-2.4426469085879299E-2</v>
      </c>
      <c r="Z2310">
        <v>1.46109237358764</v>
      </c>
      <c r="AA2310">
        <v>-0.38412420737597802</v>
      </c>
      <c r="AB2310">
        <v>-1.2685405883021601E-2</v>
      </c>
      <c r="AC2310" t="s">
        <v>258</v>
      </c>
      <c r="AD2310" t="s">
        <v>330</v>
      </c>
      <c r="AE2310" t="s">
        <v>56</v>
      </c>
      <c r="AF2310" t="s">
        <v>81</v>
      </c>
      <c r="AG2310" t="s">
        <v>331</v>
      </c>
      <c r="AH2310" s="45">
        <v>41089</v>
      </c>
      <c r="AI2310">
        <v>707549</v>
      </c>
      <c r="AK2310" t="s">
        <v>332</v>
      </c>
      <c r="AL2310" t="s">
        <v>276</v>
      </c>
      <c r="AM2310" t="s">
        <v>245</v>
      </c>
    </row>
    <row r="2311" spans="1:39" x14ac:dyDescent="0.3">
      <c r="A2311" s="1">
        <v>43599</v>
      </c>
      <c r="B2311" t="s">
        <v>20</v>
      </c>
      <c r="C2311" t="s">
        <v>246</v>
      </c>
      <c r="D2311">
        <v>1000</v>
      </c>
      <c r="E2311">
        <v>13</v>
      </c>
      <c r="F2311">
        <v>190.46000699999999</v>
      </c>
      <c r="G2311">
        <v>194.05999800000001</v>
      </c>
      <c r="H2311">
        <v>189.470001</v>
      </c>
      <c r="I2311">
        <v>192.44000199999999</v>
      </c>
      <c r="J2311">
        <v>191.33268699999999</v>
      </c>
      <c r="K2311">
        <v>1656300</v>
      </c>
      <c r="L2311">
        <v>2.419</v>
      </c>
      <c r="M2311">
        <v>2.1747910901026801E-2</v>
      </c>
      <c r="N2311">
        <v>-3.8232927425300503E-2</v>
      </c>
      <c r="O2311">
        <v>5.88929989406129E-3</v>
      </c>
      <c r="P2311">
        <v>7.7125986933718305E-2</v>
      </c>
      <c r="Q2311">
        <v>-2.0961885536749499E-2</v>
      </c>
      <c r="R2311">
        <v>2.5968788716985401E-2</v>
      </c>
      <c r="S2311">
        <v>1.8448507441717801E-2</v>
      </c>
      <c r="T2311">
        <v>1.75836494863514E-2</v>
      </c>
      <c r="U2311">
        <v>2.3352161821197499E-2</v>
      </c>
      <c r="V2311">
        <v>209.91999799999999</v>
      </c>
      <c r="W2311">
        <v>122.639999</v>
      </c>
      <c r="X2311">
        <v>-0.18475880708095499</v>
      </c>
      <c r="Y2311">
        <v>7.98398755130913E-3</v>
      </c>
      <c r="Z2311">
        <v>1.46565570273854</v>
      </c>
      <c r="AA2311">
        <v>-0.22121430508846801</v>
      </c>
      <c r="AB2311">
        <v>-7.9271391124304993E-2</v>
      </c>
      <c r="AC2311" t="s">
        <v>258</v>
      </c>
      <c r="AD2311" t="s">
        <v>330</v>
      </c>
      <c r="AE2311" t="s">
        <v>56</v>
      </c>
      <c r="AF2311" t="s">
        <v>81</v>
      </c>
      <c r="AG2311" t="s">
        <v>331</v>
      </c>
      <c r="AH2311" s="45">
        <v>41089</v>
      </c>
      <c r="AI2311">
        <v>707549</v>
      </c>
      <c r="AK2311" t="s">
        <v>332</v>
      </c>
      <c r="AL2311" t="s">
        <v>276</v>
      </c>
      <c r="AM2311" t="s">
        <v>245</v>
      </c>
    </row>
    <row r="2312" spans="1:39" x14ac:dyDescent="0.3">
      <c r="A2312" s="1">
        <v>43608</v>
      </c>
      <c r="B2312" t="s">
        <v>20</v>
      </c>
      <c r="C2312" t="s">
        <v>246</v>
      </c>
      <c r="D2312">
        <v>2000</v>
      </c>
      <c r="E2312">
        <v>13</v>
      </c>
      <c r="F2312">
        <v>183.800003</v>
      </c>
      <c r="G2312">
        <v>185.88000500000001</v>
      </c>
      <c r="H2312">
        <v>182.270004</v>
      </c>
      <c r="I2312">
        <v>185.449997</v>
      </c>
      <c r="J2312">
        <v>184.382904</v>
      </c>
      <c r="K2312">
        <v>1849200</v>
      </c>
      <c r="L2312">
        <v>2.2959999999999998</v>
      </c>
      <c r="M2312">
        <v>-9.2854252608057502E-3</v>
      </c>
      <c r="N2312">
        <v>-4.7441287707362202E-2</v>
      </c>
      <c r="O2312">
        <v>-4.9085446988678699E-2</v>
      </c>
      <c r="P2312">
        <v>4.02941555817675E-2</v>
      </c>
      <c r="Q2312">
        <v>-6.5030965530713997E-2</v>
      </c>
      <c r="R2312">
        <v>2.7528375204360099E-2</v>
      </c>
      <c r="S2312">
        <v>2.2160517034570799E-2</v>
      </c>
      <c r="T2312">
        <v>1.9010173389075201E-2</v>
      </c>
      <c r="U2312">
        <v>2.3385841204228E-2</v>
      </c>
      <c r="V2312">
        <v>209.5</v>
      </c>
      <c r="W2312">
        <v>122.639999</v>
      </c>
      <c r="X2312">
        <v>-0.18475880708095499</v>
      </c>
      <c r="Y2312">
        <v>-1.1985692488440201E-2</v>
      </c>
      <c r="Z2312">
        <v>1.4604785064363099</v>
      </c>
      <c r="AA2312">
        <v>-0.45151365492474899</v>
      </c>
      <c r="AB2312">
        <v>-0.36372720426911198</v>
      </c>
      <c r="AC2312" t="s">
        <v>258</v>
      </c>
      <c r="AD2312" t="s">
        <v>330</v>
      </c>
      <c r="AE2312" t="s">
        <v>56</v>
      </c>
      <c r="AF2312" t="s">
        <v>81</v>
      </c>
      <c r="AG2312" t="s">
        <v>331</v>
      </c>
      <c r="AH2312" s="45">
        <v>41089</v>
      </c>
      <c r="AI2312">
        <v>707549</v>
      </c>
      <c r="AK2312" t="s">
        <v>332</v>
      </c>
      <c r="AL2312" t="s">
        <v>276</v>
      </c>
      <c r="AM2312" t="s">
        <v>245</v>
      </c>
    </row>
    <row r="2313" spans="1:39" x14ac:dyDescent="0.3">
      <c r="A2313" s="1">
        <v>43616</v>
      </c>
      <c r="B2313" t="s">
        <v>20</v>
      </c>
      <c r="C2313" t="s">
        <v>239</v>
      </c>
      <c r="D2313">
        <v>1400</v>
      </c>
      <c r="E2313">
        <v>13</v>
      </c>
      <c r="F2313">
        <v>176.30999800000001</v>
      </c>
      <c r="G2313">
        <v>179.58000200000001</v>
      </c>
      <c r="H2313">
        <v>174.529999</v>
      </c>
      <c r="I2313">
        <v>174.61000100000001</v>
      </c>
      <c r="J2313">
        <v>173.60528600000001</v>
      </c>
      <c r="K2313">
        <v>1576600</v>
      </c>
      <c r="L2313">
        <v>2.1419999999999999</v>
      </c>
      <c r="M2313">
        <v>-2.2705710281152099E-2</v>
      </c>
      <c r="N2313">
        <v>-6.0230344256335902E-2</v>
      </c>
      <c r="O2313">
        <v>-0.172239002283464</v>
      </c>
      <c r="P2313">
        <v>-6.0583099336447401E-3</v>
      </c>
      <c r="Q2313">
        <v>-0.119579641767738</v>
      </c>
      <c r="R2313">
        <v>1.1446320094727401E-2</v>
      </c>
      <c r="S2313">
        <v>1.94098349614262E-2</v>
      </c>
      <c r="T2313">
        <v>1.94814325434726E-2</v>
      </c>
      <c r="U2313">
        <v>2.3463417606585098E-2</v>
      </c>
      <c r="V2313">
        <v>209.5</v>
      </c>
      <c r="W2313">
        <v>122.639999</v>
      </c>
      <c r="X2313">
        <v>-0.18475880708095499</v>
      </c>
      <c r="Y2313">
        <v>-1.3283204951564801E-2</v>
      </c>
      <c r="Z2313">
        <v>1.47197613250722</v>
      </c>
      <c r="AA2313">
        <v>-0.74820048614386203</v>
      </c>
      <c r="AB2313">
        <v>-0.64772105903355304</v>
      </c>
      <c r="AC2313" t="s">
        <v>258</v>
      </c>
      <c r="AD2313" t="s">
        <v>330</v>
      </c>
      <c r="AE2313" t="s">
        <v>56</v>
      </c>
      <c r="AF2313" t="s">
        <v>81</v>
      </c>
      <c r="AG2313" t="s">
        <v>331</v>
      </c>
      <c r="AH2313" s="45">
        <v>41089</v>
      </c>
      <c r="AI2313">
        <v>707549</v>
      </c>
      <c r="AK2313" t="s">
        <v>332</v>
      </c>
      <c r="AL2313" t="s">
        <v>276</v>
      </c>
      <c r="AM2313" t="s">
        <v>245</v>
      </c>
    </row>
    <row r="2314" spans="1:39" x14ac:dyDescent="0.3">
      <c r="A2314" s="1">
        <v>43628</v>
      </c>
      <c r="B2314" t="s">
        <v>20</v>
      </c>
      <c r="C2314" t="s">
        <v>246</v>
      </c>
      <c r="D2314">
        <v>1300</v>
      </c>
      <c r="E2314">
        <v>13</v>
      </c>
      <c r="F2314">
        <v>183.36999499999999</v>
      </c>
      <c r="G2314">
        <v>184.220001</v>
      </c>
      <c r="H2314">
        <v>178.820007</v>
      </c>
      <c r="I2314">
        <v>179.88000500000001</v>
      </c>
      <c r="J2314">
        <v>179.88000500000001</v>
      </c>
      <c r="K2314">
        <v>2686300</v>
      </c>
      <c r="L2314">
        <v>2.1269999999999998</v>
      </c>
      <c r="M2314">
        <v>-5.4312930631793002E-2</v>
      </c>
      <c r="N2314">
        <v>-7.7028008142353997E-3</v>
      </c>
      <c r="O2314">
        <v>-8.9701131030719194E-2</v>
      </c>
      <c r="P2314">
        <v>6.59763740445337E-2</v>
      </c>
      <c r="Q2314">
        <v>4.6023802433415697E-3</v>
      </c>
      <c r="R2314">
        <v>3.0757715759347101E-2</v>
      </c>
      <c r="S2314">
        <v>2.5541011192414701E-2</v>
      </c>
      <c r="T2314">
        <v>2.1111944821562801E-2</v>
      </c>
      <c r="U2314">
        <v>2.35833776413839E-2</v>
      </c>
      <c r="V2314">
        <v>209.5</v>
      </c>
      <c r="W2314">
        <v>122.639999</v>
      </c>
      <c r="X2314">
        <v>-0.18475880708095499</v>
      </c>
      <c r="Y2314">
        <v>-2.0396578921351798E-3</v>
      </c>
      <c r="Z2314">
        <v>1.4955630820344299</v>
      </c>
      <c r="AA2314">
        <v>-9.2016576173011302E-2</v>
      </c>
      <c r="AB2314">
        <v>-0.163703373475625</v>
      </c>
      <c r="AC2314" t="s">
        <v>258</v>
      </c>
      <c r="AD2314" t="s">
        <v>330</v>
      </c>
      <c r="AE2314" t="s">
        <v>56</v>
      </c>
      <c r="AF2314" t="s">
        <v>81</v>
      </c>
      <c r="AG2314" t="s">
        <v>331</v>
      </c>
      <c r="AH2314" s="45">
        <v>41089</v>
      </c>
      <c r="AI2314">
        <v>707549</v>
      </c>
      <c r="AK2314" t="s">
        <v>332</v>
      </c>
      <c r="AL2314" t="s">
        <v>276</v>
      </c>
      <c r="AM2314" t="s">
        <v>245</v>
      </c>
    </row>
    <row r="2315" spans="1:39" x14ac:dyDescent="0.3">
      <c r="A2315" s="1">
        <v>43629</v>
      </c>
      <c r="B2315" t="s">
        <v>20</v>
      </c>
      <c r="C2315" t="s">
        <v>246</v>
      </c>
      <c r="D2315">
        <v>600</v>
      </c>
      <c r="E2315">
        <v>13</v>
      </c>
      <c r="F2315">
        <v>180.83999599999899</v>
      </c>
      <c r="G2315">
        <v>182.21000699999999</v>
      </c>
      <c r="H2315">
        <v>178.75</v>
      </c>
      <c r="I2315">
        <v>180.19000199999999</v>
      </c>
      <c r="J2315">
        <v>180.19000199999999</v>
      </c>
      <c r="K2315">
        <v>1648400</v>
      </c>
      <c r="L2315">
        <v>2.0910000000000002</v>
      </c>
      <c r="M2315">
        <v>1.7218711393029501E-3</v>
      </c>
      <c r="N2315">
        <v>-1.8625474812923599E-2</v>
      </c>
      <c r="O2315">
        <v>-3.8253957857825899E-2</v>
      </c>
      <c r="P2315">
        <v>3.2414731593972901E-2</v>
      </c>
      <c r="Q2315">
        <v>-1.10514820669402E-2</v>
      </c>
      <c r="R2315">
        <v>2.9873540127846501E-2</v>
      </c>
      <c r="S2315">
        <v>2.34305371234944E-2</v>
      </c>
      <c r="T2315">
        <v>2.0652553984494001E-2</v>
      </c>
      <c r="U2315">
        <v>2.35580785294369E-2</v>
      </c>
      <c r="V2315">
        <v>209.5</v>
      </c>
      <c r="W2315">
        <v>122.639999</v>
      </c>
      <c r="X2315">
        <v>-0.18475880708095499</v>
      </c>
      <c r="Y2315">
        <v>4.0890106107655602E-3</v>
      </c>
      <c r="Z2315">
        <v>1.4938453217834899</v>
      </c>
      <c r="AA2315">
        <v>-0.17726603750707701</v>
      </c>
      <c r="AB2315">
        <v>-0.100682311791264</v>
      </c>
      <c r="AC2315" t="s">
        <v>258</v>
      </c>
      <c r="AD2315" t="s">
        <v>330</v>
      </c>
      <c r="AE2315" t="s">
        <v>56</v>
      </c>
      <c r="AF2315" t="s">
        <v>81</v>
      </c>
      <c r="AG2315" t="s">
        <v>331</v>
      </c>
      <c r="AH2315" s="45">
        <v>41089</v>
      </c>
      <c r="AI2315">
        <v>707549</v>
      </c>
      <c r="AK2315" t="s">
        <v>332</v>
      </c>
      <c r="AL2315" t="s">
        <v>276</v>
      </c>
      <c r="AM2315" t="s">
        <v>245</v>
      </c>
    </row>
    <row r="2316" spans="1:39" x14ac:dyDescent="0.3">
      <c r="A2316" s="1">
        <v>43635</v>
      </c>
      <c r="B2316" t="s">
        <v>20</v>
      </c>
      <c r="C2316" t="s">
        <v>246</v>
      </c>
      <c r="D2316">
        <v>2300</v>
      </c>
      <c r="E2316">
        <v>13</v>
      </c>
      <c r="F2316">
        <v>181.66000399999999</v>
      </c>
      <c r="G2316">
        <v>183.36999499999999</v>
      </c>
      <c r="H2316">
        <v>179.41999799999999</v>
      </c>
      <c r="I2316">
        <v>181.41999799999999</v>
      </c>
      <c r="J2316">
        <v>181.41999799999999</v>
      </c>
      <c r="K2316">
        <v>1233900</v>
      </c>
      <c r="L2316">
        <v>2.0289999999999999</v>
      </c>
      <c r="M2316">
        <v>5.4164505384432697E-3</v>
      </c>
      <c r="N2316">
        <v>8.5247844638402202E-3</v>
      </c>
      <c r="O2316">
        <v>-6.2097156994978003E-2</v>
      </c>
      <c r="P2316">
        <v>3.7579773805639399E-2</v>
      </c>
      <c r="Q2316">
        <v>6.6281460573117498E-2</v>
      </c>
      <c r="R2316">
        <v>2.7394191290046499E-2</v>
      </c>
      <c r="S2316">
        <v>2.5527745689571901E-2</v>
      </c>
      <c r="T2316">
        <v>2.1184507275234798E-2</v>
      </c>
      <c r="U2316">
        <v>2.3699881681050299E-2</v>
      </c>
      <c r="V2316">
        <v>209.5</v>
      </c>
      <c r="W2316">
        <v>122.639999</v>
      </c>
      <c r="X2316">
        <v>-0.18475880708095499</v>
      </c>
      <c r="Y2316">
        <v>2.98071681438073E-3</v>
      </c>
      <c r="Z2316">
        <v>1.5050324301084801</v>
      </c>
      <c r="AA2316">
        <v>0.258910103232594</v>
      </c>
      <c r="AB2316">
        <v>-5.7425186515365399E-2</v>
      </c>
      <c r="AC2316" t="s">
        <v>258</v>
      </c>
      <c r="AD2316" t="s">
        <v>330</v>
      </c>
      <c r="AE2316" t="s">
        <v>56</v>
      </c>
      <c r="AF2316" t="s">
        <v>81</v>
      </c>
      <c r="AG2316" t="s">
        <v>331</v>
      </c>
      <c r="AH2316" s="45">
        <v>41089</v>
      </c>
      <c r="AI2316">
        <v>707549</v>
      </c>
      <c r="AK2316" t="s">
        <v>332</v>
      </c>
      <c r="AL2316" t="s">
        <v>276</v>
      </c>
      <c r="AM2316" t="s">
        <v>245</v>
      </c>
    </row>
    <row r="2317" spans="1:39" x14ac:dyDescent="0.3">
      <c r="A2317" s="1">
        <v>43637</v>
      </c>
      <c r="B2317" t="s">
        <v>20</v>
      </c>
      <c r="C2317" t="s">
        <v>246</v>
      </c>
      <c r="D2317">
        <v>1600</v>
      </c>
      <c r="E2317">
        <v>13</v>
      </c>
      <c r="F2317">
        <v>182.69000199999999</v>
      </c>
      <c r="G2317">
        <v>185</v>
      </c>
      <c r="H2317">
        <v>182.429993</v>
      </c>
      <c r="I2317">
        <v>183.029999</v>
      </c>
      <c r="J2317">
        <v>183.029999</v>
      </c>
      <c r="K2317">
        <v>1991600</v>
      </c>
      <c r="L2317">
        <v>2.0680000000000001</v>
      </c>
      <c r="M2317">
        <v>-5.0683123551872704E-3</v>
      </c>
      <c r="N2317">
        <v>3.4630901196416701E-2</v>
      </c>
      <c r="O2317">
        <v>-1.5206521165451301E-2</v>
      </c>
      <c r="P2317">
        <v>2.5524123176996399E-2</v>
      </c>
      <c r="Q2317">
        <v>7.3167012781607005E-2</v>
      </c>
      <c r="R2317">
        <v>2.56503031407323E-2</v>
      </c>
      <c r="S2317">
        <v>2.2549469246806599E-2</v>
      </c>
      <c r="T2317">
        <v>2.02688033767561E-2</v>
      </c>
      <c r="U2317">
        <v>2.3712020824601599E-2</v>
      </c>
      <c r="V2317">
        <v>209.5</v>
      </c>
      <c r="W2317">
        <v>122.639999</v>
      </c>
      <c r="X2317">
        <v>-0.18475880708095499</v>
      </c>
      <c r="Y2317">
        <v>-1.26001638019446E-3</v>
      </c>
      <c r="Z2317">
        <v>1.5051004946040201</v>
      </c>
      <c r="AA2317">
        <v>0.29657484430995501</v>
      </c>
      <c r="AB2317">
        <v>0.15346046414599701</v>
      </c>
      <c r="AC2317" t="s">
        <v>258</v>
      </c>
      <c r="AD2317" t="s">
        <v>330</v>
      </c>
      <c r="AE2317" t="s">
        <v>56</v>
      </c>
      <c r="AF2317" t="s">
        <v>81</v>
      </c>
      <c r="AG2317" t="s">
        <v>331</v>
      </c>
      <c r="AH2317" s="45">
        <v>41089</v>
      </c>
      <c r="AI2317">
        <v>707549</v>
      </c>
      <c r="AK2317" t="s">
        <v>332</v>
      </c>
      <c r="AL2317" t="s">
        <v>276</v>
      </c>
      <c r="AM2317" t="s">
        <v>245</v>
      </c>
    </row>
    <row r="2318" spans="1:39" x14ac:dyDescent="0.3">
      <c r="A2318" s="1">
        <v>43640</v>
      </c>
      <c r="B2318" t="s">
        <v>20</v>
      </c>
      <c r="C2318" t="s">
        <v>239</v>
      </c>
      <c r="D2318">
        <v>1100</v>
      </c>
      <c r="E2318">
        <v>13</v>
      </c>
      <c r="F2318">
        <v>182.08999599999899</v>
      </c>
      <c r="G2318">
        <v>182.970001</v>
      </c>
      <c r="H2318">
        <v>180.61000100000001</v>
      </c>
      <c r="I2318">
        <v>181.270004</v>
      </c>
      <c r="J2318">
        <v>181.270004</v>
      </c>
      <c r="K2318">
        <v>1678400</v>
      </c>
      <c r="L2318">
        <v>2.0209999999999999</v>
      </c>
      <c r="M2318">
        <v>-9.6624138269275298E-3</v>
      </c>
      <c r="N2318">
        <v>4.9532477719532599E-2</v>
      </c>
      <c r="O2318">
        <v>-2.63123660472185E-2</v>
      </c>
      <c r="P2318">
        <v>1.7869839897107401E-2</v>
      </c>
      <c r="Q2318">
        <v>5.4890345150883202E-2</v>
      </c>
      <c r="R2318">
        <v>2.1626901174345601E-2</v>
      </c>
      <c r="S2318">
        <v>2.26235963846722E-2</v>
      </c>
      <c r="T2318">
        <v>2.03064085189135E-2</v>
      </c>
      <c r="U2318">
        <v>2.37144103018628E-2</v>
      </c>
      <c r="V2318">
        <v>209.5</v>
      </c>
      <c r="W2318">
        <v>122.639999</v>
      </c>
      <c r="X2318">
        <v>-0.18475880708095499</v>
      </c>
      <c r="Y2318">
        <v>-1.73338836506086E-3</v>
      </c>
      <c r="Z2318">
        <v>1.51082534208085</v>
      </c>
      <c r="AA2318">
        <v>0.196485527646035</v>
      </c>
      <c r="AB2318">
        <v>0.24216314332491601</v>
      </c>
      <c r="AC2318" t="s">
        <v>258</v>
      </c>
      <c r="AD2318" t="s">
        <v>330</v>
      </c>
      <c r="AE2318" t="s">
        <v>56</v>
      </c>
      <c r="AF2318" t="s">
        <v>81</v>
      </c>
      <c r="AG2318" t="s">
        <v>331</v>
      </c>
      <c r="AH2318" s="45">
        <v>41089</v>
      </c>
      <c r="AI2318">
        <v>707549</v>
      </c>
      <c r="AK2318" t="s">
        <v>332</v>
      </c>
      <c r="AL2318" t="s">
        <v>276</v>
      </c>
      <c r="AM2318" t="s">
        <v>245</v>
      </c>
    </row>
    <row r="2319" spans="1:39" x14ac:dyDescent="0.3">
      <c r="A2319" s="1">
        <v>43560</v>
      </c>
      <c r="B2319" t="s">
        <v>20</v>
      </c>
      <c r="C2319" t="s">
        <v>239</v>
      </c>
      <c r="D2319">
        <v>800</v>
      </c>
      <c r="E2319">
        <v>14</v>
      </c>
      <c r="F2319">
        <v>193.21000699999999</v>
      </c>
      <c r="G2319">
        <v>195.78999299999899</v>
      </c>
      <c r="H2319">
        <v>192</v>
      </c>
      <c r="I2319">
        <v>195.14999399999999</v>
      </c>
      <c r="J2319">
        <v>194.027084</v>
      </c>
      <c r="K2319">
        <v>2146700</v>
      </c>
      <c r="L2319">
        <v>2.5009999999999999</v>
      </c>
      <c r="M2319">
        <v>2.1337957007942599E-2</v>
      </c>
      <c r="N2319">
        <v>8.6326769789038693E-2</v>
      </c>
      <c r="O2319">
        <v>0.148869134201431</v>
      </c>
      <c r="P2319">
        <v>0.35220315150300602</v>
      </c>
      <c r="Q2319">
        <v>2.59576373181588E-2</v>
      </c>
      <c r="R2319">
        <v>1.90935726154507E-2</v>
      </c>
      <c r="S2319">
        <v>2.04405619643779E-2</v>
      </c>
      <c r="T2319">
        <v>2.63058207559239E-2</v>
      </c>
      <c r="U2319">
        <v>2.40608414829965E-2</v>
      </c>
      <c r="V2319">
        <v>212.85000600000001</v>
      </c>
      <c r="W2319">
        <v>122.639999</v>
      </c>
      <c r="X2319">
        <v>-0.18475880708095499</v>
      </c>
      <c r="Y2319">
        <v>4.62571739556182E-3</v>
      </c>
      <c r="Z2319">
        <v>1.49490953861335</v>
      </c>
      <c r="AA2319">
        <v>3.9633285937142396E-3</v>
      </c>
      <c r="AB2319">
        <v>-0.189539134537383</v>
      </c>
      <c r="AC2319" t="s">
        <v>259</v>
      </c>
      <c r="AD2319" t="s">
        <v>330</v>
      </c>
      <c r="AE2319" t="s">
        <v>56</v>
      </c>
      <c r="AF2319" t="s">
        <v>81</v>
      </c>
      <c r="AG2319" t="s">
        <v>331</v>
      </c>
      <c r="AH2319" s="45">
        <v>41089</v>
      </c>
      <c r="AI2319">
        <v>707549</v>
      </c>
      <c r="AK2319" t="s">
        <v>332</v>
      </c>
      <c r="AL2319" t="s">
        <v>276</v>
      </c>
      <c r="AM2319" t="s">
        <v>245</v>
      </c>
    </row>
    <row r="2320" spans="1:39" x14ac:dyDescent="0.3">
      <c r="A2320" s="1">
        <v>43572</v>
      </c>
      <c r="B2320" t="s">
        <v>20</v>
      </c>
      <c r="C2320" t="s">
        <v>246</v>
      </c>
      <c r="D2320">
        <v>1200</v>
      </c>
      <c r="E2320">
        <v>14</v>
      </c>
      <c r="F2320">
        <v>197.33999599999899</v>
      </c>
      <c r="G2320">
        <v>197.970001</v>
      </c>
      <c r="H2320">
        <v>194.28999299999899</v>
      </c>
      <c r="I2320">
        <v>196.28999299999899</v>
      </c>
      <c r="J2320">
        <v>195.160538</v>
      </c>
      <c r="K2320">
        <v>1693600</v>
      </c>
      <c r="L2320">
        <v>2.5920000000000001</v>
      </c>
      <c r="M2320">
        <v>8.5442711763558596E-3</v>
      </c>
      <c r="N2320">
        <v>2.8157774579356198E-2</v>
      </c>
      <c r="O2320">
        <v>9.1648888231324097E-2</v>
      </c>
      <c r="P2320">
        <v>0.35304241078506898</v>
      </c>
      <c r="Q2320">
        <v>-5.3257384448263501E-2</v>
      </c>
      <c r="R2320">
        <v>8.0240161038855704E-3</v>
      </c>
      <c r="S2320">
        <v>1.82653787436091E-2</v>
      </c>
      <c r="T2320">
        <v>2.5385360292030399E-2</v>
      </c>
      <c r="U2320">
        <v>2.3745202169058299E-2</v>
      </c>
      <c r="V2320">
        <v>209.91999799999999</v>
      </c>
      <c r="W2320">
        <v>122.639999</v>
      </c>
      <c r="X2320">
        <v>-0.18475880708095499</v>
      </c>
      <c r="Y2320">
        <v>-2.2764010197428601E-3</v>
      </c>
      <c r="Z2320">
        <v>1.4873150299057101</v>
      </c>
      <c r="AA2320">
        <v>-0.35719709721341802</v>
      </c>
      <c r="AB2320">
        <v>-0.254853195463354</v>
      </c>
      <c r="AC2320" t="s">
        <v>259</v>
      </c>
      <c r="AD2320" t="s">
        <v>330</v>
      </c>
      <c r="AE2320" t="s">
        <v>56</v>
      </c>
      <c r="AF2320" t="s">
        <v>81</v>
      </c>
      <c r="AG2320" t="s">
        <v>331</v>
      </c>
      <c r="AH2320" s="45">
        <v>41089</v>
      </c>
      <c r="AI2320">
        <v>707549</v>
      </c>
      <c r="AK2320" t="s">
        <v>332</v>
      </c>
      <c r="AL2320" t="s">
        <v>276</v>
      </c>
      <c r="AM2320" t="s">
        <v>245</v>
      </c>
    </row>
    <row r="2321" spans="1:39" x14ac:dyDescent="0.3">
      <c r="A2321" s="1">
        <v>43601</v>
      </c>
      <c r="B2321" t="s">
        <v>20</v>
      </c>
      <c r="C2321" t="s">
        <v>239</v>
      </c>
      <c r="D2321">
        <v>1700</v>
      </c>
      <c r="E2321">
        <v>14</v>
      </c>
      <c r="F2321">
        <v>192.03999299999899</v>
      </c>
      <c r="G2321">
        <v>196.479996</v>
      </c>
      <c r="H2321">
        <v>190.66000399999999</v>
      </c>
      <c r="I2321">
        <v>194.46000699999999</v>
      </c>
      <c r="J2321">
        <v>193.34108000000001</v>
      </c>
      <c r="K2321">
        <v>1761200</v>
      </c>
      <c r="L2321">
        <v>2.4049999999999998</v>
      </c>
      <c r="M2321">
        <v>-5.2314988866980598E-3</v>
      </c>
      <c r="N2321">
        <v>-2.12172611902023E-2</v>
      </c>
      <c r="O2321">
        <v>8.5213013237730798E-3</v>
      </c>
      <c r="P2321">
        <v>7.6031058502077198E-2</v>
      </c>
      <c r="Q2321">
        <v>-1.3690071624044399E-2</v>
      </c>
      <c r="R2321">
        <v>2.80273621271869E-2</v>
      </c>
      <c r="S2321">
        <v>1.8476305080895102E-2</v>
      </c>
      <c r="T2321">
        <v>1.7664689679505199E-2</v>
      </c>
      <c r="U2321">
        <v>2.3355778602805199E-2</v>
      </c>
      <c r="V2321">
        <v>209.5</v>
      </c>
      <c r="W2321">
        <v>122.639999</v>
      </c>
      <c r="X2321">
        <v>-0.18475880708095499</v>
      </c>
      <c r="Y2321">
        <v>8.8559569696340101E-3</v>
      </c>
      <c r="Z2321">
        <v>1.4608183475205201</v>
      </c>
      <c r="AA2321">
        <v>-0.187319007845652</v>
      </c>
      <c r="AB2321">
        <v>-0.20742245217876801</v>
      </c>
      <c r="AC2321" t="s">
        <v>259</v>
      </c>
      <c r="AD2321" t="s">
        <v>330</v>
      </c>
      <c r="AE2321" t="s">
        <v>56</v>
      </c>
      <c r="AF2321" t="s">
        <v>81</v>
      </c>
      <c r="AG2321" t="s">
        <v>331</v>
      </c>
      <c r="AH2321" s="45">
        <v>41089</v>
      </c>
      <c r="AI2321">
        <v>707549</v>
      </c>
      <c r="AK2321" t="s">
        <v>332</v>
      </c>
      <c r="AL2321" t="s">
        <v>276</v>
      </c>
      <c r="AM2321" t="s">
        <v>245</v>
      </c>
    </row>
    <row r="2322" spans="1:39" x14ac:dyDescent="0.3">
      <c r="A2322" s="1">
        <v>43605</v>
      </c>
      <c r="B2322" t="s">
        <v>20</v>
      </c>
      <c r="C2322" t="s">
        <v>239</v>
      </c>
      <c r="D2322">
        <v>1800</v>
      </c>
      <c r="E2322">
        <v>14</v>
      </c>
      <c r="F2322">
        <v>188.63999899999999</v>
      </c>
      <c r="G2322">
        <v>189.64999399999999</v>
      </c>
      <c r="H2322">
        <v>182.740005</v>
      </c>
      <c r="I2322">
        <v>183.66999799999999</v>
      </c>
      <c r="J2322">
        <v>182.61314400000001</v>
      </c>
      <c r="K2322">
        <v>3244100</v>
      </c>
      <c r="L2322">
        <v>2.4159999999999999</v>
      </c>
      <c r="M2322">
        <v>-5.5541983112023102E-2</v>
      </c>
      <c r="N2322">
        <v>-2.4895870650333701E-2</v>
      </c>
      <c r="O2322">
        <v>-6.64525436106677E-2</v>
      </c>
      <c r="P2322">
        <v>2.4586078015463201E-2</v>
      </c>
      <c r="Q2322">
        <v>-7.6398428355477305E-2</v>
      </c>
      <c r="R2322">
        <v>3.0452168997830799E-2</v>
      </c>
      <c r="S2322">
        <v>2.17106670725308E-2</v>
      </c>
      <c r="T2322">
        <v>1.9048169071700299E-2</v>
      </c>
      <c r="U2322">
        <v>2.3545017961399701E-2</v>
      </c>
      <c r="V2322">
        <v>209.5</v>
      </c>
      <c r="W2322">
        <v>122.639999</v>
      </c>
      <c r="X2322">
        <v>-0.18475880708095499</v>
      </c>
      <c r="Y2322">
        <v>-6.7722580366252503E-3</v>
      </c>
      <c r="Z2322">
        <v>1.4688842938762801</v>
      </c>
      <c r="AA2322">
        <v>-0.50650668229948304</v>
      </c>
      <c r="AB2322">
        <v>-0.28597425568118101</v>
      </c>
      <c r="AC2322" t="s">
        <v>259</v>
      </c>
      <c r="AD2322" t="s">
        <v>330</v>
      </c>
      <c r="AE2322" t="s">
        <v>56</v>
      </c>
      <c r="AF2322" t="s">
        <v>81</v>
      </c>
      <c r="AG2322" t="s">
        <v>331</v>
      </c>
      <c r="AH2322" s="45">
        <v>41089</v>
      </c>
      <c r="AI2322">
        <v>707549</v>
      </c>
      <c r="AK2322" t="s">
        <v>332</v>
      </c>
      <c r="AL2322" t="s">
        <v>276</v>
      </c>
      <c r="AM2322" t="s">
        <v>245</v>
      </c>
    </row>
    <row r="2323" spans="1:39" x14ac:dyDescent="0.3">
      <c r="A2323" s="1">
        <v>43607</v>
      </c>
      <c r="B2323" t="s">
        <v>20</v>
      </c>
      <c r="C2323" t="s">
        <v>239</v>
      </c>
      <c r="D2323">
        <v>900</v>
      </c>
      <c r="E2323">
        <v>14</v>
      </c>
      <c r="F2323">
        <v>185.38000500000001</v>
      </c>
      <c r="G2323">
        <v>188.529999</v>
      </c>
      <c r="H2323">
        <v>185.14999399999999</v>
      </c>
      <c r="I2323">
        <v>187.179993</v>
      </c>
      <c r="J2323">
        <v>186.10295099999999</v>
      </c>
      <c r="K2323">
        <v>1132500</v>
      </c>
      <c r="L2323">
        <v>2.3929999999999998</v>
      </c>
      <c r="M2323">
        <v>1.4434310548395899E-3</v>
      </c>
      <c r="N2323">
        <v>-4.3387361333254403E-2</v>
      </c>
      <c r="O2323">
        <v>-4.2056442135908999E-2</v>
      </c>
      <c r="P2323">
        <v>5.1814015875501898E-2</v>
      </c>
      <c r="Q2323">
        <v>-4.0305111496194403E-2</v>
      </c>
      <c r="R2323">
        <v>2.7595460473915302E-2</v>
      </c>
      <c r="S2323">
        <v>2.2104568569472498E-2</v>
      </c>
      <c r="T2323">
        <v>1.8968524891360802E-2</v>
      </c>
      <c r="U2323">
        <v>2.3399681009604101E-2</v>
      </c>
      <c r="V2323">
        <v>209.5</v>
      </c>
      <c r="W2323">
        <v>122.639999</v>
      </c>
      <c r="X2323">
        <v>-0.18475880708095499</v>
      </c>
      <c r="Y2323">
        <v>-2.8283920525026501E-3</v>
      </c>
      <c r="Z2323">
        <v>1.46211619515438</v>
      </c>
      <c r="AA2323">
        <v>-0.327404599395969</v>
      </c>
      <c r="AB2323">
        <v>-0.31088827485329301</v>
      </c>
      <c r="AC2323" t="s">
        <v>259</v>
      </c>
      <c r="AD2323" t="s">
        <v>330</v>
      </c>
      <c r="AE2323" t="s">
        <v>56</v>
      </c>
      <c r="AF2323" t="s">
        <v>81</v>
      </c>
      <c r="AG2323" t="s">
        <v>331</v>
      </c>
      <c r="AH2323" s="45">
        <v>41089</v>
      </c>
      <c r="AI2323">
        <v>707549</v>
      </c>
      <c r="AK2323" t="s">
        <v>332</v>
      </c>
      <c r="AL2323" t="s">
        <v>276</v>
      </c>
      <c r="AM2323" t="s">
        <v>245</v>
      </c>
    </row>
    <row r="2324" spans="1:39" x14ac:dyDescent="0.3">
      <c r="A2324" s="1">
        <v>43620</v>
      </c>
      <c r="B2324" t="s">
        <v>20</v>
      </c>
      <c r="C2324" t="s">
        <v>246</v>
      </c>
      <c r="D2324">
        <v>1700</v>
      </c>
      <c r="E2324">
        <v>14</v>
      </c>
      <c r="F2324">
        <v>174.53999299999899</v>
      </c>
      <c r="G2324">
        <v>180.800003</v>
      </c>
      <c r="H2324">
        <v>172.759995</v>
      </c>
      <c r="I2324">
        <v>180.41999799999999</v>
      </c>
      <c r="J2324">
        <v>179.38185100000001</v>
      </c>
      <c r="K2324">
        <v>2398600</v>
      </c>
      <c r="L2324">
        <v>2.1190000000000002</v>
      </c>
      <c r="M2324">
        <v>4.5296144247217299E-2</v>
      </c>
      <c r="N2324">
        <v>8.3486545110194495E-3</v>
      </c>
      <c r="O2324">
        <v>-0.136658069065589</v>
      </c>
      <c r="P2324">
        <v>4.5002471552566599E-2</v>
      </c>
      <c r="Q2324">
        <v>-9.1049667546462307E-2</v>
      </c>
      <c r="R2324">
        <v>2.6451958133130601E-2</v>
      </c>
      <c r="S2324">
        <v>2.1973514266581399E-2</v>
      </c>
      <c r="T2324">
        <v>2.0118827991467601E-2</v>
      </c>
      <c r="U2324">
        <v>2.3581659493295E-2</v>
      </c>
      <c r="V2324">
        <v>209.5</v>
      </c>
      <c r="W2324">
        <v>122.639999</v>
      </c>
      <c r="X2324">
        <v>-0.18475880708095499</v>
      </c>
      <c r="Y2324">
        <v>2.1205927310919401E-2</v>
      </c>
      <c r="Z2324">
        <v>1.4806276843141299</v>
      </c>
      <c r="AA2324">
        <v>-0.60341612568575898</v>
      </c>
      <c r="AB2324">
        <v>-0.66367738424558598</v>
      </c>
      <c r="AC2324" t="s">
        <v>259</v>
      </c>
      <c r="AD2324" t="s">
        <v>330</v>
      </c>
      <c r="AE2324" t="s">
        <v>56</v>
      </c>
      <c r="AF2324" t="s">
        <v>81</v>
      </c>
      <c r="AG2324" t="s">
        <v>331</v>
      </c>
      <c r="AH2324" s="45">
        <v>41089</v>
      </c>
      <c r="AI2324">
        <v>707549</v>
      </c>
      <c r="AK2324" t="s">
        <v>332</v>
      </c>
      <c r="AL2324" t="s">
        <v>276</v>
      </c>
      <c r="AM2324" t="s">
        <v>245</v>
      </c>
    </row>
    <row r="2325" spans="1:39" x14ac:dyDescent="0.3">
      <c r="A2325" s="1">
        <v>43621</v>
      </c>
      <c r="B2325" t="s">
        <v>20</v>
      </c>
      <c r="C2325" t="s">
        <v>246</v>
      </c>
      <c r="D2325">
        <v>1600</v>
      </c>
      <c r="E2325">
        <v>14</v>
      </c>
      <c r="F2325">
        <v>181.16000399999999</v>
      </c>
      <c r="G2325">
        <v>183.16000399999999</v>
      </c>
      <c r="H2325">
        <v>178.929993</v>
      </c>
      <c r="I2325">
        <v>182.320007</v>
      </c>
      <c r="J2325">
        <v>181.27093500000001</v>
      </c>
      <c r="K2325">
        <v>1946800</v>
      </c>
      <c r="L2325">
        <v>2.1230000000000002</v>
      </c>
      <c r="M2325">
        <v>1.0476011000303501E-2</v>
      </c>
      <c r="N2325">
        <v>2.6229638020525099E-2</v>
      </c>
      <c r="O2325">
        <v>-0.130716385790315</v>
      </c>
      <c r="P2325">
        <v>8.0864167148055804E-2</v>
      </c>
      <c r="Q2325">
        <v>-8.9953299469132303E-2</v>
      </c>
      <c r="R2325">
        <v>2.6125077843019699E-2</v>
      </c>
      <c r="S2325">
        <v>2.2147707774072201E-2</v>
      </c>
      <c r="T2325">
        <v>1.9874296583667201E-2</v>
      </c>
      <c r="U2325">
        <v>2.3583564856593402E-2</v>
      </c>
      <c r="V2325">
        <v>209.5</v>
      </c>
      <c r="W2325">
        <v>122.639999</v>
      </c>
      <c r="X2325">
        <v>-0.18475880708095499</v>
      </c>
      <c r="Y2325">
        <v>8.1287266899663802E-3</v>
      </c>
      <c r="Z2325">
        <v>1.4796604741275099</v>
      </c>
      <c r="AA2325">
        <v>-0.60182200181669299</v>
      </c>
      <c r="AB2325">
        <v>-0.65205359996433698</v>
      </c>
      <c r="AC2325" t="s">
        <v>259</v>
      </c>
      <c r="AD2325" t="s">
        <v>330</v>
      </c>
      <c r="AE2325" t="s">
        <v>56</v>
      </c>
      <c r="AF2325" t="s">
        <v>81</v>
      </c>
      <c r="AG2325" t="s">
        <v>331</v>
      </c>
      <c r="AH2325" s="45">
        <v>41089</v>
      </c>
      <c r="AI2325">
        <v>707549</v>
      </c>
      <c r="AK2325" t="s">
        <v>332</v>
      </c>
      <c r="AL2325" t="s">
        <v>276</v>
      </c>
      <c r="AM2325" t="s">
        <v>245</v>
      </c>
    </row>
    <row r="2326" spans="1:39" x14ac:dyDescent="0.3">
      <c r="A2326" s="1">
        <v>43623</v>
      </c>
      <c r="B2326" t="s">
        <v>20</v>
      </c>
      <c r="C2326" t="s">
        <v>246</v>
      </c>
      <c r="D2326">
        <v>1000</v>
      </c>
      <c r="E2326">
        <v>14</v>
      </c>
      <c r="F2326">
        <v>185.63000500000001</v>
      </c>
      <c r="G2326">
        <v>189.259995</v>
      </c>
      <c r="H2326">
        <v>184.63000500000001</v>
      </c>
      <c r="I2326">
        <v>186.679993</v>
      </c>
      <c r="J2326">
        <v>185.60581999999999</v>
      </c>
      <c r="K2326">
        <v>1619400</v>
      </c>
      <c r="L2326">
        <v>2.0840000000000001</v>
      </c>
      <c r="M2326">
        <v>1.09878419680349E-2</v>
      </c>
      <c r="N2326">
        <v>6.6840926547641802E-2</v>
      </c>
      <c r="O2326">
        <v>-6.8621479403194602E-2</v>
      </c>
      <c r="P2326">
        <v>0.106626602801975</v>
      </c>
      <c r="Q2326">
        <v>-4.7069449707317801E-2</v>
      </c>
      <c r="R2326">
        <v>2.06543411464357E-2</v>
      </c>
      <c r="S2326">
        <v>2.2232318714188699E-2</v>
      </c>
      <c r="T2326">
        <v>1.9857823397581801E-2</v>
      </c>
      <c r="U2326">
        <v>2.3593210703210198E-2</v>
      </c>
      <c r="V2326">
        <v>209.5</v>
      </c>
      <c r="W2326">
        <v>122.639999</v>
      </c>
      <c r="X2326">
        <v>-0.18475880708095499</v>
      </c>
      <c r="Y2326">
        <v>1.0442979367750601E-2</v>
      </c>
      <c r="Z2326">
        <v>1.4874652892921301</v>
      </c>
      <c r="AA2326">
        <v>-0.37190387543918602</v>
      </c>
      <c r="AB2326">
        <v>-0.55774547629093396</v>
      </c>
      <c r="AC2326" t="s">
        <v>259</v>
      </c>
      <c r="AD2326" t="s">
        <v>330</v>
      </c>
      <c r="AE2326" t="s">
        <v>56</v>
      </c>
      <c r="AF2326" t="s">
        <v>81</v>
      </c>
      <c r="AG2326" t="s">
        <v>331</v>
      </c>
      <c r="AH2326" s="45">
        <v>41089</v>
      </c>
      <c r="AI2326">
        <v>707549</v>
      </c>
      <c r="AK2326" t="s">
        <v>332</v>
      </c>
      <c r="AL2326" t="s">
        <v>276</v>
      </c>
      <c r="AM2326" t="s">
        <v>245</v>
      </c>
    </row>
    <row r="2327" spans="1:39" x14ac:dyDescent="0.3">
      <c r="A2327" s="1">
        <v>43627</v>
      </c>
      <c r="B2327" t="s">
        <v>20</v>
      </c>
      <c r="C2327" t="s">
        <v>239</v>
      </c>
      <c r="D2327">
        <v>1400</v>
      </c>
      <c r="E2327">
        <v>14</v>
      </c>
      <c r="F2327">
        <v>194.91000399999999</v>
      </c>
      <c r="G2327">
        <v>195.28999299999899</v>
      </c>
      <c r="H2327">
        <v>189.36999499999999</v>
      </c>
      <c r="I2327">
        <v>189.91999799999999</v>
      </c>
      <c r="J2327">
        <v>189.91999799999999</v>
      </c>
      <c r="K2327">
        <v>1477900</v>
      </c>
      <c r="L2327">
        <v>2.14</v>
      </c>
      <c r="M2327">
        <v>-7.8946294238085098E-4</v>
      </c>
      <c r="N2327">
        <v>5.7086140817861099E-2</v>
      </c>
      <c r="O2327">
        <v>-3.9070223894727203E-2</v>
      </c>
      <c r="P2327">
        <v>0.110653341761624</v>
      </c>
      <c r="Q2327">
        <v>3.56722266414322E-2</v>
      </c>
      <c r="R2327">
        <v>8.7192577232401997E-3</v>
      </c>
      <c r="S2327">
        <v>2.2948416476005599E-2</v>
      </c>
      <c r="T2327">
        <v>1.9940225275461E-2</v>
      </c>
      <c r="U2327">
        <v>2.3378530851390199E-2</v>
      </c>
      <c r="V2327">
        <v>209.5</v>
      </c>
      <c r="W2327">
        <v>122.639999</v>
      </c>
      <c r="X2327">
        <v>-0.18475880708095499</v>
      </c>
      <c r="Y2327">
        <v>-3.4994119269314301E-4</v>
      </c>
      <c r="Z2327">
        <v>1.48984865638352</v>
      </c>
      <c r="AA2327">
        <v>7.8543318339846596E-2</v>
      </c>
      <c r="AB2327">
        <v>-0.265664458604361</v>
      </c>
      <c r="AC2327" t="s">
        <v>259</v>
      </c>
      <c r="AD2327" t="s">
        <v>330</v>
      </c>
      <c r="AE2327" t="s">
        <v>56</v>
      </c>
      <c r="AF2327" t="s">
        <v>81</v>
      </c>
      <c r="AG2327" t="s">
        <v>331</v>
      </c>
      <c r="AH2327" s="45">
        <v>41089</v>
      </c>
      <c r="AI2327">
        <v>707549</v>
      </c>
      <c r="AK2327" t="s">
        <v>332</v>
      </c>
      <c r="AL2327" t="s">
        <v>276</v>
      </c>
      <c r="AM2327" t="s">
        <v>245</v>
      </c>
    </row>
    <row r="2328" spans="1:39" x14ac:dyDescent="0.3">
      <c r="A2328" s="1">
        <v>43636</v>
      </c>
      <c r="B2328" t="s">
        <v>20</v>
      </c>
      <c r="C2328" t="s">
        <v>239</v>
      </c>
      <c r="D2328">
        <v>500</v>
      </c>
      <c r="E2328">
        <v>14</v>
      </c>
      <c r="F2328">
        <v>185.08000200000001</v>
      </c>
      <c r="G2328">
        <v>186.490005</v>
      </c>
      <c r="H2328">
        <v>182.36000100000001</v>
      </c>
      <c r="I2328">
        <v>183.96000699999999</v>
      </c>
      <c r="J2328">
        <v>183.96000699999999</v>
      </c>
      <c r="K2328">
        <v>1126800</v>
      </c>
      <c r="L2328">
        <v>2.0009999999999999</v>
      </c>
      <c r="M2328">
        <v>1.39036065608176E-2</v>
      </c>
      <c r="N2328">
        <v>2.0706519885355001E-2</v>
      </c>
      <c r="O2328">
        <v>7.3484326778627002E-3</v>
      </c>
      <c r="P2328">
        <v>6.6408643534638604E-3</v>
      </c>
      <c r="Q2328">
        <v>8.5076479839390595E-2</v>
      </c>
      <c r="R2328">
        <v>2.79324842155095E-2</v>
      </c>
      <c r="S2328">
        <v>2.2851696800720401E-2</v>
      </c>
      <c r="T2328">
        <v>2.0489471380068701E-2</v>
      </c>
      <c r="U2328">
        <v>2.3713166269141099E-2</v>
      </c>
      <c r="V2328">
        <v>209.5</v>
      </c>
      <c r="W2328">
        <v>122.639999</v>
      </c>
      <c r="X2328">
        <v>-0.18475880708095499</v>
      </c>
      <c r="Y2328">
        <v>9.4276054361659405E-3</v>
      </c>
      <c r="Z2328">
        <v>1.50516792826122</v>
      </c>
      <c r="AA2328">
        <v>0.36685010407240598</v>
      </c>
      <c r="AB2328">
        <v>5.1398041800531397E-2</v>
      </c>
      <c r="AC2328" t="s">
        <v>259</v>
      </c>
      <c r="AD2328" t="s">
        <v>330</v>
      </c>
      <c r="AE2328" t="s">
        <v>56</v>
      </c>
      <c r="AF2328" t="s">
        <v>81</v>
      </c>
      <c r="AG2328" t="s">
        <v>331</v>
      </c>
      <c r="AH2328" s="45">
        <v>41089</v>
      </c>
      <c r="AI2328">
        <v>707549</v>
      </c>
      <c r="AK2328" t="s">
        <v>332</v>
      </c>
      <c r="AL2328" t="s">
        <v>276</v>
      </c>
      <c r="AM2328" t="s">
        <v>245</v>
      </c>
    </row>
    <row r="2329" spans="1:39" x14ac:dyDescent="0.3">
      <c r="A2329" s="1">
        <v>43644</v>
      </c>
      <c r="B2329" t="s">
        <v>20</v>
      </c>
      <c r="C2329" t="s">
        <v>239</v>
      </c>
      <c r="D2329">
        <v>1700</v>
      </c>
      <c r="E2329">
        <v>14</v>
      </c>
      <c r="F2329">
        <v>189.69000199999999</v>
      </c>
      <c r="G2329">
        <v>189.740005</v>
      </c>
      <c r="H2329">
        <v>187.08999599999899</v>
      </c>
      <c r="I2329">
        <v>187.83999599999899</v>
      </c>
      <c r="J2329">
        <v>187.83999599999899</v>
      </c>
      <c r="K2329">
        <v>2336700</v>
      </c>
      <c r="L2329">
        <v>2</v>
      </c>
      <c r="M2329">
        <v>9.1451341718257993E-3</v>
      </c>
      <c r="N2329">
        <v>2.5940446976726698E-2</v>
      </c>
      <c r="O2329">
        <v>6.1827362852487099E-2</v>
      </c>
      <c r="P2329">
        <v>5.3919527567624803E-2</v>
      </c>
      <c r="Q2329">
        <v>0.12663997330913701</v>
      </c>
      <c r="R2329">
        <v>2.5527730434971599E-2</v>
      </c>
      <c r="S2329">
        <v>2.4364765423005301E-2</v>
      </c>
      <c r="T2329">
        <v>2.1055473837867999E-2</v>
      </c>
      <c r="U2329">
        <v>2.38164231614569E-2</v>
      </c>
      <c r="V2329">
        <v>209.5</v>
      </c>
      <c r="W2329">
        <v>122.639999</v>
      </c>
      <c r="X2329">
        <v>-0.18475880708095499</v>
      </c>
      <c r="Y2329">
        <v>5.7409418775350302E-3</v>
      </c>
      <c r="Z2329">
        <v>1.5138513098555499</v>
      </c>
      <c r="AA2329">
        <v>0.60856089281798298</v>
      </c>
      <c r="AB2329">
        <v>0.330723006591081</v>
      </c>
      <c r="AC2329" t="s">
        <v>259</v>
      </c>
      <c r="AD2329" t="s">
        <v>330</v>
      </c>
      <c r="AE2329" t="s">
        <v>56</v>
      </c>
      <c r="AF2329" t="s">
        <v>81</v>
      </c>
      <c r="AG2329" t="s">
        <v>331</v>
      </c>
      <c r="AH2329" s="45">
        <v>41089</v>
      </c>
      <c r="AI2329">
        <v>707549</v>
      </c>
      <c r="AK2329" t="s">
        <v>332</v>
      </c>
      <c r="AL2329" t="s">
        <v>276</v>
      </c>
      <c r="AM2329" t="s">
        <v>245</v>
      </c>
    </row>
    <row r="2330" spans="1:39" x14ac:dyDescent="0.3">
      <c r="A2330" s="1">
        <v>43563</v>
      </c>
      <c r="B2330" t="s">
        <v>20</v>
      </c>
      <c r="C2330" t="s">
        <v>239</v>
      </c>
      <c r="D2330">
        <v>1100</v>
      </c>
      <c r="E2330">
        <v>15</v>
      </c>
      <c r="F2330">
        <v>193.60000600000001</v>
      </c>
      <c r="G2330">
        <v>194.61999499999999</v>
      </c>
      <c r="H2330">
        <v>191.33999599999899</v>
      </c>
      <c r="I2330">
        <v>193.58000200000001</v>
      </c>
      <c r="J2330">
        <v>192.46612500000001</v>
      </c>
      <c r="K2330">
        <v>1713200</v>
      </c>
      <c r="L2330">
        <v>2.5190000000000001</v>
      </c>
      <c r="M2330">
        <v>-8.0775933498070801E-3</v>
      </c>
      <c r="N2330">
        <v>4.6957972373237802E-2</v>
      </c>
      <c r="O2330">
        <v>0.15286243637257699</v>
      </c>
      <c r="P2330">
        <v>0.33525586485897602</v>
      </c>
      <c r="Q2330">
        <v>4.0542866388611799E-2</v>
      </c>
      <c r="R2330">
        <v>1.9961325894538601E-2</v>
      </c>
      <c r="S2330">
        <v>2.0282435062200701E-2</v>
      </c>
      <c r="T2330">
        <v>2.6358346418936002E-2</v>
      </c>
      <c r="U2330">
        <v>2.4023373611206499E-2</v>
      </c>
      <c r="V2330">
        <v>212.85000600000001</v>
      </c>
      <c r="W2330">
        <v>122.639999</v>
      </c>
      <c r="X2330">
        <v>-0.18475880708095499</v>
      </c>
      <c r="Y2330">
        <v>1.0469119934194001E-3</v>
      </c>
      <c r="Z2330">
        <v>1.50535859973815</v>
      </c>
      <c r="AA2330">
        <v>6.4636281060034995E-2</v>
      </c>
      <c r="AB2330">
        <v>-9.9459141024115696E-2</v>
      </c>
      <c r="AC2330" t="s">
        <v>260</v>
      </c>
      <c r="AD2330" t="s">
        <v>330</v>
      </c>
      <c r="AE2330" t="s">
        <v>56</v>
      </c>
      <c r="AF2330" t="s">
        <v>81</v>
      </c>
      <c r="AG2330" t="s">
        <v>331</v>
      </c>
      <c r="AH2330" s="45">
        <v>41089</v>
      </c>
      <c r="AI2330">
        <v>707549</v>
      </c>
      <c r="AK2330" t="s">
        <v>332</v>
      </c>
      <c r="AL2330" t="s">
        <v>276</v>
      </c>
      <c r="AM2330" t="s">
        <v>245</v>
      </c>
    </row>
    <row r="2331" spans="1:39" x14ac:dyDescent="0.3">
      <c r="A2331" s="1">
        <v>43565</v>
      </c>
      <c r="B2331" t="s">
        <v>20</v>
      </c>
      <c r="C2331" t="s">
        <v>246</v>
      </c>
      <c r="D2331">
        <v>400</v>
      </c>
      <c r="E2331">
        <v>15</v>
      </c>
      <c r="F2331">
        <v>189.800003</v>
      </c>
      <c r="G2331">
        <v>191.61000100000001</v>
      </c>
      <c r="H2331">
        <v>188.60000600000001</v>
      </c>
      <c r="I2331">
        <v>190.83999599999899</v>
      </c>
      <c r="J2331">
        <v>189.74189799999999</v>
      </c>
      <c r="K2331">
        <v>1450500</v>
      </c>
      <c r="L2331">
        <v>2.4769999999999999</v>
      </c>
      <c r="M2331">
        <v>1.9931530338960501E-3</v>
      </c>
      <c r="N2331">
        <v>-3.66126155754346E-3</v>
      </c>
      <c r="O2331">
        <v>0.110005860355775</v>
      </c>
      <c r="P2331">
        <v>0.28774509689157501</v>
      </c>
      <c r="Q2331">
        <v>-2.24403032662308E-2</v>
      </c>
      <c r="R2331">
        <v>1.40798892796588E-2</v>
      </c>
      <c r="S2331">
        <v>2.0669690306887398E-2</v>
      </c>
      <c r="T2331">
        <v>2.57113668088014E-2</v>
      </c>
      <c r="U2331">
        <v>2.39254286623111E-2</v>
      </c>
      <c r="V2331">
        <v>212.85000600000001</v>
      </c>
      <c r="W2331">
        <v>122.639999</v>
      </c>
      <c r="X2331">
        <v>-0.18475880708095499</v>
      </c>
      <c r="Y2331">
        <v>3.47183783585567E-3</v>
      </c>
      <c r="Z2331">
        <v>1.4976113112536</v>
      </c>
      <c r="AA2331">
        <v>-0.201821333908733</v>
      </c>
      <c r="AB2331">
        <v>-8.3031052296806601E-2</v>
      </c>
      <c r="AC2331" t="s">
        <v>260</v>
      </c>
      <c r="AD2331" t="s">
        <v>330</v>
      </c>
      <c r="AE2331" t="s">
        <v>56</v>
      </c>
      <c r="AF2331" t="s">
        <v>81</v>
      </c>
      <c r="AG2331" t="s">
        <v>331</v>
      </c>
      <c r="AH2331" s="45">
        <v>41089</v>
      </c>
      <c r="AI2331">
        <v>707549</v>
      </c>
      <c r="AK2331" t="s">
        <v>332</v>
      </c>
      <c r="AL2331" t="s">
        <v>276</v>
      </c>
      <c r="AM2331" t="s">
        <v>245</v>
      </c>
    </row>
    <row r="2332" spans="1:39" x14ac:dyDescent="0.3">
      <c r="A2332" s="1">
        <v>43579</v>
      </c>
      <c r="B2332" t="s">
        <v>20</v>
      </c>
      <c r="C2332" t="s">
        <v>239</v>
      </c>
      <c r="D2332">
        <v>2100</v>
      </c>
      <c r="E2332">
        <v>15</v>
      </c>
      <c r="F2332">
        <v>195.14999399999999</v>
      </c>
      <c r="G2332">
        <v>199.979996</v>
      </c>
      <c r="H2332">
        <v>194.58999599999899</v>
      </c>
      <c r="I2332">
        <v>195.44000199999999</v>
      </c>
      <c r="J2332">
        <v>194.31542999999999</v>
      </c>
      <c r="K2332">
        <v>2601800</v>
      </c>
      <c r="L2332">
        <v>2.5219999999999998</v>
      </c>
      <c r="M2332">
        <v>3.3827241923127201E-3</v>
      </c>
      <c r="N2332">
        <v>4.2045460288403797E-3</v>
      </c>
      <c r="O2332">
        <v>8.5356821317473103E-2</v>
      </c>
      <c r="P2332">
        <v>0.34453127284017798</v>
      </c>
      <c r="Q2332">
        <v>4.3778754995902398E-2</v>
      </c>
      <c r="R2332">
        <v>6.1595410624484797E-3</v>
      </c>
      <c r="S2332">
        <v>1.40392132242321E-2</v>
      </c>
      <c r="T2332">
        <v>2.38304132982886E-2</v>
      </c>
      <c r="U2332">
        <v>2.3212087236929801E-2</v>
      </c>
      <c r="V2332">
        <v>209.91999799999999</v>
      </c>
      <c r="W2332">
        <v>122.639999</v>
      </c>
      <c r="X2332">
        <v>-0.18475880708095499</v>
      </c>
      <c r="Y2332">
        <v>-2.1941687255359501E-3</v>
      </c>
      <c r="Z2332">
        <v>1.47384563512029</v>
      </c>
      <c r="AA2332">
        <v>8.6132007171757105E-2</v>
      </c>
      <c r="AB2332">
        <v>-5.9950015870901402E-2</v>
      </c>
      <c r="AC2332" t="s">
        <v>260</v>
      </c>
      <c r="AD2332" t="s">
        <v>330</v>
      </c>
      <c r="AE2332" t="s">
        <v>56</v>
      </c>
      <c r="AF2332" t="s">
        <v>81</v>
      </c>
      <c r="AG2332" t="s">
        <v>331</v>
      </c>
      <c r="AH2332" s="45">
        <v>41089</v>
      </c>
      <c r="AI2332">
        <v>707549</v>
      </c>
      <c r="AK2332" t="s">
        <v>332</v>
      </c>
      <c r="AL2332" t="s">
        <v>276</v>
      </c>
      <c r="AM2332" t="s">
        <v>245</v>
      </c>
    </row>
    <row r="2333" spans="1:39" x14ac:dyDescent="0.3">
      <c r="A2333" s="1">
        <v>43584</v>
      </c>
      <c r="B2333" t="s">
        <v>20</v>
      </c>
      <c r="C2333" t="s">
        <v>239</v>
      </c>
      <c r="D2333">
        <v>1900</v>
      </c>
      <c r="E2333">
        <v>15</v>
      </c>
      <c r="F2333">
        <v>206.729996</v>
      </c>
      <c r="G2333">
        <v>207.729996</v>
      </c>
      <c r="H2333">
        <v>204.38000500000001</v>
      </c>
      <c r="I2333">
        <v>206.11999499999999</v>
      </c>
      <c r="J2333">
        <v>204.933975</v>
      </c>
      <c r="K2333">
        <v>1607700</v>
      </c>
      <c r="L2333">
        <v>2.536</v>
      </c>
      <c r="M2333">
        <v>-1.3090671281296201E-3</v>
      </c>
      <c r="N2333">
        <v>5.4331391366488097E-2</v>
      </c>
      <c r="O2333">
        <v>0.14869952912289799</v>
      </c>
      <c r="P2333">
        <v>0.222232459497855</v>
      </c>
      <c r="Q2333">
        <v>0.104622563799212</v>
      </c>
      <c r="R2333">
        <v>2.1133619955884801E-2</v>
      </c>
      <c r="S2333">
        <v>1.6346471427328001E-2</v>
      </c>
      <c r="T2333">
        <v>1.6417048554401101E-2</v>
      </c>
      <c r="U2333">
        <v>2.32882607954129E-2</v>
      </c>
      <c r="V2333">
        <v>209.91999799999999</v>
      </c>
      <c r="W2333">
        <v>122.639999</v>
      </c>
      <c r="X2333">
        <v>-0.18475880708095499</v>
      </c>
      <c r="Y2333">
        <v>1.07094833958194E-3</v>
      </c>
      <c r="Z2333">
        <v>1.4623612095828999</v>
      </c>
      <c r="AA2333">
        <v>0.37134896356736002</v>
      </c>
      <c r="AB2333">
        <v>0.29059454864364098</v>
      </c>
      <c r="AC2333" t="s">
        <v>260</v>
      </c>
      <c r="AD2333" t="s">
        <v>330</v>
      </c>
      <c r="AE2333" t="s">
        <v>56</v>
      </c>
      <c r="AF2333" t="s">
        <v>81</v>
      </c>
      <c r="AG2333" t="s">
        <v>331</v>
      </c>
      <c r="AH2333" s="45">
        <v>41089</v>
      </c>
      <c r="AI2333">
        <v>707549</v>
      </c>
      <c r="AK2333" t="s">
        <v>332</v>
      </c>
      <c r="AL2333" t="s">
        <v>276</v>
      </c>
      <c r="AM2333" t="s">
        <v>245</v>
      </c>
    </row>
    <row r="2334" spans="1:39" x14ac:dyDescent="0.3">
      <c r="A2334" s="1">
        <v>43593</v>
      </c>
      <c r="B2334" t="s">
        <v>20</v>
      </c>
      <c r="C2334" t="s">
        <v>239</v>
      </c>
      <c r="D2334">
        <v>900</v>
      </c>
      <c r="E2334">
        <v>15</v>
      </c>
      <c r="F2334">
        <v>198.5</v>
      </c>
      <c r="G2334">
        <v>201.699997</v>
      </c>
      <c r="H2334">
        <v>197.08999599999899</v>
      </c>
      <c r="I2334">
        <v>199.71000699999999</v>
      </c>
      <c r="J2334">
        <v>198.560867</v>
      </c>
      <c r="K2334">
        <v>1555100</v>
      </c>
      <c r="L2334">
        <v>2.4820000000000002</v>
      </c>
      <c r="M2334">
        <v>-1.1509691371507601E-3</v>
      </c>
      <c r="N2334">
        <v>-2.1057554958303901E-2</v>
      </c>
      <c r="O2334">
        <v>2.3097930318694102E-2</v>
      </c>
      <c r="P2334">
        <v>0.12627483456989899</v>
      </c>
      <c r="Q2334">
        <v>5.6983484711195402E-2</v>
      </c>
      <c r="R2334">
        <v>1.49515708139636E-2</v>
      </c>
      <c r="S2334">
        <v>1.45983864858214E-2</v>
      </c>
      <c r="T2334">
        <v>1.6290341310120499E-2</v>
      </c>
      <c r="U2334">
        <v>2.3202963367056101E-2</v>
      </c>
      <c r="V2334">
        <v>209.91999799999999</v>
      </c>
      <c r="W2334">
        <v>122.639999</v>
      </c>
      <c r="X2334">
        <v>-0.18475880708095499</v>
      </c>
      <c r="Y2334">
        <v>-1.60671540560346E-3</v>
      </c>
      <c r="Z2334">
        <v>1.4548736867544201</v>
      </c>
      <c r="AA2334">
        <v>0.154019142444735</v>
      </c>
      <c r="AB2334">
        <v>0.29152126457424299</v>
      </c>
      <c r="AC2334" t="s">
        <v>260</v>
      </c>
      <c r="AD2334" t="s">
        <v>330</v>
      </c>
      <c r="AE2334" t="s">
        <v>56</v>
      </c>
      <c r="AF2334" t="s">
        <v>81</v>
      </c>
      <c r="AG2334" t="s">
        <v>331</v>
      </c>
      <c r="AH2334" s="45">
        <v>41089</v>
      </c>
      <c r="AI2334">
        <v>707549</v>
      </c>
      <c r="AK2334" t="s">
        <v>332</v>
      </c>
      <c r="AL2334" t="s">
        <v>276</v>
      </c>
      <c r="AM2334" t="s">
        <v>245</v>
      </c>
    </row>
    <row r="2335" spans="1:39" x14ac:dyDescent="0.3">
      <c r="A2335" s="1">
        <v>43601</v>
      </c>
      <c r="B2335" t="s">
        <v>20</v>
      </c>
      <c r="C2335" t="s">
        <v>246</v>
      </c>
      <c r="D2335">
        <v>900</v>
      </c>
      <c r="E2335">
        <v>15</v>
      </c>
      <c r="F2335">
        <v>192.03999299999899</v>
      </c>
      <c r="G2335">
        <v>196.479996</v>
      </c>
      <c r="H2335">
        <v>190.66000399999999</v>
      </c>
      <c r="I2335">
        <v>194.46000699999999</v>
      </c>
      <c r="J2335">
        <v>193.34108000000001</v>
      </c>
      <c r="K2335">
        <v>1761200</v>
      </c>
      <c r="L2335">
        <v>2.4049999999999998</v>
      </c>
      <c r="M2335">
        <v>-5.2314988866980598E-3</v>
      </c>
      <c r="N2335">
        <v>-2.12172611902023E-2</v>
      </c>
      <c r="O2335">
        <v>8.5213013237730798E-3</v>
      </c>
      <c r="P2335">
        <v>7.6031058502077198E-2</v>
      </c>
      <c r="Q2335">
        <v>-1.3690071624044399E-2</v>
      </c>
      <c r="R2335">
        <v>2.80273621271869E-2</v>
      </c>
      <c r="S2335">
        <v>1.8476305080895102E-2</v>
      </c>
      <c r="T2335">
        <v>1.7664689679505199E-2</v>
      </c>
      <c r="U2335">
        <v>2.3355778602805199E-2</v>
      </c>
      <c r="V2335">
        <v>209.5</v>
      </c>
      <c r="W2335">
        <v>122.639999</v>
      </c>
      <c r="X2335">
        <v>-0.18475880708095499</v>
      </c>
      <c r="Y2335">
        <v>8.8559569696340101E-3</v>
      </c>
      <c r="Z2335">
        <v>1.4608183475205201</v>
      </c>
      <c r="AA2335">
        <v>-0.187319007845652</v>
      </c>
      <c r="AB2335">
        <v>-0.20742245217876801</v>
      </c>
      <c r="AC2335" t="s">
        <v>260</v>
      </c>
      <c r="AD2335" t="s">
        <v>330</v>
      </c>
      <c r="AE2335" t="s">
        <v>56</v>
      </c>
      <c r="AF2335" t="s">
        <v>81</v>
      </c>
      <c r="AG2335" t="s">
        <v>331</v>
      </c>
      <c r="AH2335" s="45">
        <v>41089</v>
      </c>
      <c r="AI2335">
        <v>707549</v>
      </c>
      <c r="AK2335" t="s">
        <v>332</v>
      </c>
      <c r="AL2335" t="s">
        <v>276</v>
      </c>
      <c r="AM2335" t="s">
        <v>245</v>
      </c>
    </row>
    <row r="2336" spans="1:39" x14ac:dyDescent="0.3">
      <c r="A2336" s="1">
        <v>43606</v>
      </c>
      <c r="B2336" t="s">
        <v>20</v>
      </c>
      <c r="C2336" t="s">
        <v>246</v>
      </c>
      <c r="D2336">
        <v>1900</v>
      </c>
      <c r="E2336">
        <v>15</v>
      </c>
      <c r="F2336">
        <v>186.61000100000001</v>
      </c>
      <c r="G2336">
        <v>188.61000100000001</v>
      </c>
      <c r="H2336">
        <v>185.490005</v>
      </c>
      <c r="I2336">
        <v>186.91000399999999</v>
      </c>
      <c r="J2336">
        <v>185.834518</v>
      </c>
      <c r="K2336">
        <v>2031400</v>
      </c>
      <c r="L2336">
        <v>2.4260000000000002</v>
      </c>
      <c r="M2336">
        <v>1.7486641488127001E-2</v>
      </c>
      <c r="N2336">
        <v>-2.9157140063233701E-2</v>
      </c>
      <c r="O2336">
        <v>-4.1192160339782902E-2</v>
      </c>
      <c r="P2336">
        <v>3.1590458697722201E-2</v>
      </c>
      <c r="Q2336">
        <v>-1.9590813231930699E-2</v>
      </c>
      <c r="R2336">
        <v>2.9563839823419799E-2</v>
      </c>
      <c r="S2336">
        <v>2.2111582286935501E-2</v>
      </c>
      <c r="T2336">
        <v>1.91282974320841E-2</v>
      </c>
      <c r="U2336">
        <v>2.3441681286445502E-2</v>
      </c>
      <c r="V2336">
        <v>209.5</v>
      </c>
      <c r="W2336">
        <v>122.639999</v>
      </c>
      <c r="X2336">
        <v>-0.18475880708095499</v>
      </c>
      <c r="Y2336">
        <v>8.4599491109458805E-3</v>
      </c>
      <c r="Z2336">
        <v>1.4665739334819601</v>
      </c>
      <c r="AA2336">
        <v>-0.22214542716736299</v>
      </c>
      <c r="AB2336">
        <v>-0.28616048009695999</v>
      </c>
      <c r="AC2336" t="s">
        <v>260</v>
      </c>
      <c r="AD2336" t="s">
        <v>330</v>
      </c>
      <c r="AE2336" t="s">
        <v>56</v>
      </c>
      <c r="AF2336" t="s">
        <v>81</v>
      </c>
      <c r="AG2336" t="s">
        <v>331</v>
      </c>
      <c r="AH2336" s="45">
        <v>41089</v>
      </c>
      <c r="AI2336">
        <v>707549</v>
      </c>
      <c r="AK2336" t="s">
        <v>332</v>
      </c>
      <c r="AL2336" t="s">
        <v>276</v>
      </c>
      <c r="AM2336" t="s">
        <v>245</v>
      </c>
    </row>
    <row r="2337" spans="1:39" x14ac:dyDescent="0.3">
      <c r="A2337" s="1">
        <v>43607</v>
      </c>
      <c r="B2337" t="s">
        <v>20</v>
      </c>
      <c r="C2337" t="s">
        <v>246</v>
      </c>
      <c r="D2337">
        <v>1200</v>
      </c>
      <c r="E2337">
        <v>15</v>
      </c>
      <c r="F2337">
        <v>185.38000500000001</v>
      </c>
      <c r="G2337">
        <v>188.529999</v>
      </c>
      <c r="H2337">
        <v>185.14999399999999</v>
      </c>
      <c r="I2337">
        <v>187.179993</v>
      </c>
      <c r="J2337">
        <v>186.10295099999999</v>
      </c>
      <c r="K2337">
        <v>1132500</v>
      </c>
      <c r="L2337">
        <v>2.3929999999999998</v>
      </c>
      <c r="M2337">
        <v>1.4434310548395899E-3</v>
      </c>
      <c r="N2337">
        <v>-4.3387361333254403E-2</v>
      </c>
      <c r="O2337">
        <v>-4.2056442135908999E-2</v>
      </c>
      <c r="P2337">
        <v>5.1814015875501898E-2</v>
      </c>
      <c r="Q2337">
        <v>-4.0305111496194403E-2</v>
      </c>
      <c r="R2337">
        <v>2.7595460473915302E-2</v>
      </c>
      <c r="S2337">
        <v>2.2104568569472498E-2</v>
      </c>
      <c r="T2337">
        <v>1.8968524891360802E-2</v>
      </c>
      <c r="U2337">
        <v>2.3399681009604101E-2</v>
      </c>
      <c r="V2337">
        <v>209.5</v>
      </c>
      <c r="W2337">
        <v>122.639999</v>
      </c>
      <c r="X2337">
        <v>-0.18475880708095499</v>
      </c>
      <c r="Y2337">
        <v>-2.8283920525026501E-3</v>
      </c>
      <c r="Z2337">
        <v>1.46211619515438</v>
      </c>
      <c r="AA2337">
        <v>-0.327404599395969</v>
      </c>
      <c r="AB2337">
        <v>-0.31088827485329301</v>
      </c>
      <c r="AC2337" t="s">
        <v>260</v>
      </c>
      <c r="AD2337" t="s">
        <v>330</v>
      </c>
      <c r="AE2337" t="s">
        <v>56</v>
      </c>
      <c r="AF2337" t="s">
        <v>81</v>
      </c>
      <c r="AG2337" t="s">
        <v>331</v>
      </c>
      <c r="AH2337" s="45">
        <v>41089</v>
      </c>
      <c r="AI2337">
        <v>707549</v>
      </c>
      <c r="AK2337" t="s">
        <v>332</v>
      </c>
      <c r="AL2337" t="s">
        <v>276</v>
      </c>
      <c r="AM2337" t="s">
        <v>245</v>
      </c>
    </row>
    <row r="2338" spans="1:39" x14ac:dyDescent="0.3">
      <c r="A2338" s="1">
        <v>43570</v>
      </c>
      <c r="B2338" t="s">
        <v>20</v>
      </c>
      <c r="C2338" t="s">
        <v>239</v>
      </c>
      <c r="D2338">
        <v>1300</v>
      </c>
      <c r="E2338">
        <v>16</v>
      </c>
      <c r="F2338">
        <v>193.38000500000001</v>
      </c>
      <c r="G2338">
        <v>193.38000500000001</v>
      </c>
      <c r="H2338">
        <v>189.949997</v>
      </c>
      <c r="I2338">
        <v>192.80999800000001</v>
      </c>
      <c r="J2338">
        <v>191.70056199999999</v>
      </c>
      <c r="K2338">
        <v>1419300</v>
      </c>
      <c r="L2338">
        <v>2.5529999999999999</v>
      </c>
      <c r="M2338">
        <v>-6.5652108309463397E-3</v>
      </c>
      <c r="N2338">
        <v>-3.9855825052592404E-3</v>
      </c>
      <c r="O2338">
        <v>9.4337452467215005E-2</v>
      </c>
      <c r="P2338">
        <v>0.32311919587202897</v>
      </c>
      <c r="Q2338">
        <v>-2.9848194058424201E-2</v>
      </c>
      <c r="R2338">
        <v>1.1408504823794101E-2</v>
      </c>
      <c r="S2338">
        <v>1.9561176357396501E-2</v>
      </c>
      <c r="T2338">
        <v>2.5464875939180599E-2</v>
      </c>
      <c r="U2338">
        <v>2.38816927961241E-2</v>
      </c>
      <c r="V2338">
        <v>212.85000600000001</v>
      </c>
      <c r="W2338">
        <v>122.639999</v>
      </c>
      <c r="X2338">
        <v>-0.18475880708095499</v>
      </c>
      <c r="Y2338">
        <v>-6.2956724975841202E-4</v>
      </c>
      <c r="Z2338">
        <v>1.49677165249628</v>
      </c>
      <c r="AA2338">
        <v>-0.243914489525828</v>
      </c>
      <c r="AB2338">
        <v>-0.19475634948548001</v>
      </c>
      <c r="AC2338" t="s">
        <v>261</v>
      </c>
      <c r="AD2338" t="s">
        <v>330</v>
      </c>
      <c r="AE2338" t="s">
        <v>56</v>
      </c>
      <c r="AF2338" t="s">
        <v>81</v>
      </c>
      <c r="AG2338" t="s">
        <v>331</v>
      </c>
      <c r="AH2338" s="45">
        <v>41089</v>
      </c>
      <c r="AI2338">
        <v>707549</v>
      </c>
      <c r="AK2338" t="s">
        <v>332</v>
      </c>
      <c r="AL2338" t="s">
        <v>276</v>
      </c>
      <c r="AM2338" t="s">
        <v>245</v>
      </c>
    </row>
    <row r="2339" spans="1:39" x14ac:dyDescent="0.3">
      <c r="A2339" s="1">
        <v>43605</v>
      </c>
      <c r="B2339" t="s">
        <v>20</v>
      </c>
      <c r="C2339" t="s">
        <v>246</v>
      </c>
      <c r="D2339">
        <v>2400</v>
      </c>
      <c r="E2339">
        <v>16</v>
      </c>
      <c r="F2339">
        <v>188.63999899999999</v>
      </c>
      <c r="G2339">
        <v>189.64999399999999</v>
      </c>
      <c r="H2339">
        <v>182.740005</v>
      </c>
      <c r="I2339">
        <v>183.66999799999999</v>
      </c>
      <c r="J2339">
        <v>182.61314400000001</v>
      </c>
      <c r="K2339">
        <v>3244100</v>
      </c>
      <c r="L2339">
        <v>2.4159999999999999</v>
      </c>
      <c r="M2339">
        <v>-5.5541983112023102E-2</v>
      </c>
      <c r="N2339">
        <v>-2.4895870650333701E-2</v>
      </c>
      <c r="O2339">
        <v>-6.64525436106677E-2</v>
      </c>
      <c r="P2339">
        <v>2.4586078015463201E-2</v>
      </c>
      <c r="Q2339">
        <v>-7.6398428355477305E-2</v>
      </c>
      <c r="R2339">
        <v>3.0452168997830799E-2</v>
      </c>
      <c r="S2339">
        <v>2.17106670725308E-2</v>
      </c>
      <c r="T2339">
        <v>1.9048169071700299E-2</v>
      </c>
      <c r="U2339">
        <v>2.3545017961399701E-2</v>
      </c>
      <c r="V2339">
        <v>209.5</v>
      </c>
      <c r="W2339">
        <v>122.639999</v>
      </c>
      <c r="X2339">
        <v>-0.18475880708095499</v>
      </c>
      <c r="Y2339">
        <v>-6.7722580366252503E-3</v>
      </c>
      <c r="Z2339">
        <v>1.4688842938762801</v>
      </c>
      <c r="AA2339">
        <v>-0.50650668229948304</v>
      </c>
      <c r="AB2339">
        <v>-0.28597425568118101</v>
      </c>
      <c r="AC2339" t="s">
        <v>261</v>
      </c>
      <c r="AD2339" t="s">
        <v>330</v>
      </c>
      <c r="AE2339" t="s">
        <v>56</v>
      </c>
      <c r="AF2339" t="s">
        <v>81</v>
      </c>
      <c r="AG2339" t="s">
        <v>331</v>
      </c>
      <c r="AH2339" s="45">
        <v>41089</v>
      </c>
      <c r="AI2339">
        <v>707549</v>
      </c>
      <c r="AK2339" t="s">
        <v>332</v>
      </c>
      <c r="AL2339" t="s">
        <v>276</v>
      </c>
      <c r="AM2339" t="s">
        <v>245</v>
      </c>
    </row>
    <row r="2340" spans="1:39" x14ac:dyDescent="0.3">
      <c r="A2340" s="1">
        <v>43615</v>
      </c>
      <c r="B2340" t="s">
        <v>20</v>
      </c>
      <c r="C2340" t="s">
        <v>239</v>
      </c>
      <c r="D2340">
        <v>2200</v>
      </c>
      <c r="E2340">
        <v>16</v>
      </c>
      <c r="F2340">
        <v>177.949997</v>
      </c>
      <c r="G2340">
        <v>182.199997</v>
      </c>
      <c r="H2340">
        <v>177.520004</v>
      </c>
      <c r="I2340">
        <v>178.61999499999999</v>
      </c>
      <c r="J2340">
        <v>177.592209</v>
      </c>
      <c r="K2340">
        <v>1263000</v>
      </c>
      <c r="L2340">
        <v>2.2269999999999999</v>
      </c>
      <c r="M2340">
        <v>5.7268088600614803E-3</v>
      </c>
      <c r="N2340">
        <v>-4.6810059235989597E-2</v>
      </c>
      <c r="O2340">
        <v>-0.14319789273838601</v>
      </c>
      <c r="P2340">
        <v>2.0388450562150998E-2</v>
      </c>
      <c r="Q2340">
        <v>-8.9164643350293005E-2</v>
      </c>
      <c r="R2340">
        <v>9.7729903619390903E-3</v>
      </c>
      <c r="S2340">
        <v>1.93373019396622E-2</v>
      </c>
      <c r="T2340">
        <v>1.9270174093329599E-2</v>
      </c>
      <c r="U2340">
        <v>2.3426803997464701E-2</v>
      </c>
      <c r="V2340">
        <v>209.5</v>
      </c>
      <c r="W2340">
        <v>122.639999</v>
      </c>
      <c r="X2340">
        <v>-0.18475880708095499</v>
      </c>
      <c r="Y2340">
        <v>2.0962723552933101E-3</v>
      </c>
      <c r="Z2340">
        <v>1.4648749544067401</v>
      </c>
      <c r="AA2340">
        <v>-0.58761535359121597</v>
      </c>
      <c r="AB2340">
        <v>-0.58838369278973102</v>
      </c>
      <c r="AC2340" t="s">
        <v>261</v>
      </c>
      <c r="AD2340" t="s">
        <v>330</v>
      </c>
      <c r="AE2340" t="s">
        <v>56</v>
      </c>
      <c r="AF2340" t="s">
        <v>81</v>
      </c>
      <c r="AG2340" t="s">
        <v>331</v>
      </c>
      <c r="AH2340" s="45">
        <v>41089</v>
      </c>
      <c r="AI2340">
        <v>707549</v>
      </c>
      <c r="AK2340" t="s">
        <v>332</v>
      </c>
      <c r="AL2340" t="s">
        <v>276</v>
      </c>
      <c r="AM2340" t="s">
        <v>245</v>
      </c>
    </row>
    <row r="2341" spans="1:39" x14ac:dyDescent="0.3">
      <c r="A2341" s="1">
        <v>43636</v>
      </c>
      <c r="B2341" t="s">
        <v>20</v>
      </c>
      <c r="C2341" t="s">
        <v>246</v>
      </c>
      <c r="D2341">
        <v>2500</v>
      </c>
      <c r="E2341">
        <v>16</v>
      </c>
      <c r="F2341">
        <v>185.08000200000001</v>
      </c>
      <c r="G2341">
        <v>186.490005</v>
      </c>
      <c r="H2341">
        <v>182.36000100000001</v>
      </c>
      <c r="I2341">
        <v>183.96000699999999</v>
      </c>
      <c r="J2341">
        <v>183.96000699999999</v>
      </c>
      <c r="K2341">
        <v>1126800</v>
      </c>
      <c r="L2341">
        <v>2.0009999999999999</v>
      </c>
      <c r="M2341">
        <v>1.39036065608176E-2</v>
      </c>
      <c r="N2341">
        <v>2.0706519885355001E-2</v>
      </c>
      <c r="O2341">
        <v>7.3484326778627002E-3</v>
      </c>
      <c r="P2341">
        <v>6.6408643534638604E-3</v>
      </c>
      <c r="Q2341">
        <v>8.5076479839390595E-2</v>
      </c>
      <c r="R2341">
        <v>2.79324842155095E-2</v>
      </c>
      <c r="S2341">
        <v>2.2851696800720401E-2</v>
      </c>
      <c r="T2341">
        <v>2.0489471380068701E-2</v>
      </c>
      <c r="U2341">
        <v>2.3713166269141099E-2</v>
      </c>
      <c r="V2341">
        <v>209.5</v>
      </c>
      <c r="W2341">
        <v>122.639999</v>
      </c>
      <c r="X2341">
        <v>-0.18475880708095499</v>
      </c>
      <c r="Y2341">
        <v>9.4276054361659405E-3</v>
      </c>
      <c r="Z2341">
        <v>1.50516792826122</v>
      </c>
      <c r="AA2341">
        <v>0.36685010407240598</v>
      </c>
      <c r="AB2341">
        <v>5.1398041800531397E-2</v>
      </c>
      <c r="AC2341" t="s">
        <v>261</v>
      </c>
      <c r="AD2341" t="s">
        <v>330</v>
      </c>
      <c r="AE2341" t="s">
        <v>56</v>
      </c>
      <c r="AF2341" t="s">
        <v>81</v>
      </c>
      <c r="AG2341" t="s">
        <v>331</v>
      </c>
      <c r="AH2341" s="45">
        <v>41089</v>
      </c>
      <c r="AI2341">
        <v>707549</v>
      </c>
      <c r="AK2341" t="s">
        <v>332</v>
      </c>
      <c r="AL2341" t="s">
        <v>276</v>
      </c>
      <c r="AM2341" t="s">
        <v>245</v>
      </c>
    </row>
    <row r="2342" spans="1:39" x14ac:dyDescent="0.3">
      <c r="A2342" s="1">
        <v>43641</v>
      </c>
      <c r="B2342" t="s">
        <v>20</v>
      </c>
      <c r="C2342" t="s">
        <v>239</v>
      </c>
      <c r="D2342">
        <v>1200</v>
      </c>
      <c r="E2342">
        <v>16</v>
      </c>
      <c r="F2342">
        <v>181.229996</v>
      </c>
      <c r="G2342">
        <v>181.61999499999999</v>
      </c>
      <c r="H2342">
        <v>175.58000200000001</v>
      </c>
      <c r="I2342">
        <v>175.820007</v>
      </c>
      <c r="J2342">
        <v>175.820007</v>
      </c>
      <c r="K2342">
        <v>2079900</v>
      </c>
      <c r="L2342">
        <v>1.994</v>
      </c>
      <c r="M2342">
        <v>-3.0526870304880702E-2</v>
      </c>
      <c r="N2342">
        <v>-2.59375393877345E-2</v>
      </c>
      <c r="O2342">
        <v>-4.7553811091293398E-2</v>
      </c>
      <c r="P2342">
        <v>-1.8003186147115598E-2</v>
      </c>
      <c r="Q2342">
        <v>3.2061458704024701E-2</v>
      </c>
      <c r="R2342">
        <v>1.6874810099960402E-2</v>
      </c>
      <c r="S2342">
        <v>2.34243674315751E-2</v>
      </c>
      <c r="T2342">
        <v>2.0662006027275599E-2</v>
      </c>
      <c r="U2342">
        <v>2.3788258774613099E-2</v>
      </c>
      <c r="V2342">
        <v>209.5</v>
      </c>
      <c r="W2342">
        <v>122.639999</v>
      </c>
      <c r="X2342">
        <v>-0.18475880708095499</v>
      </c>
      <c r="Y2342">
        <v>-9.5417756928269908E-3</v>
      </c>
      <c r="Z2342">
        <v>1.51808505245423</v>
      </c>
      <c r="AA2342">
        <v>6.8885131605003702E-2</v>
      </c>
      <c r="AB2342">
        <v>0.23754114217321601</v>
      </c>
      <c r="AC2342" t="s">
        <v>261</v>
      </c>
      <c r="AD2342" t="s">
        <v>330</v>
      </c>
      <c r="AE2342" t="s">
        <v>56</v>
      </c>
      <c r="AF2342" t="s">
        <v>81</v>
      </c>
      <c r="AG2342" t="s">
        <v>331</v>
      </c>
      <c r="AH2342" s="45">
        <v>41089</v>
      </c>
      <c r="AI2342">
        <v>707549</v>
      </c>
      <c r="AK2342" t="s">
        <v>332</v>
      </c>
      <c r="AL2342" t="s">
        <v>276</v>
      </c>
      <c r="AM2342" t="s">
        <v>245</v>
      </c>
    </row>
    <row r="2343" spans="1:39" x14ac:dyDescent="0.3">
      <c r="A2343" s="1">
        <v>43642</v>
      </c>
      <c r="B2343" t="s">
        <v>20</v>
      </c>
      <c r="C2343" t="s">
        <v>239</v>
      </c>
      <c r="D2343">
        <v>1500</v>
      </c>
      <c r="E2343">
        <v>16</v>
      </c>
      <c r="F2343">
        <v>179.36999499999999</v>
      </c>
      <c r="G2343">
        <v>182.53999299999899</v>
      </c>
      <c r="H2343">
        <v>178.58999599999899</v>
      </c>
      <c r="I2343">
        <v>181.279999</v>
      </c>
      <c r="J2343">
        <v>181.279999</v>
      </c>
      <c r="K2343">
        <v>1994100</v>
      </c>
      <c r="L2343">
        <v>2.0489999999999999</v>
      </c>
      <c r="M2343">
        <v>3.0582007526890501E-2</v>
      </c>
      <c r="N2343">
        <v>-7.7198239928723202E-4</v>
      </c>
      <c r="O2343">
        <v>2.3564038972630199E-3</v>
      </c>
      <c r="P2343">
        <v>2.6054466795292702E-2</v>
      </c>
      <c r="Q2343">
        <v>8.3991565544806496E-2</v>
      </c>
      <c r="R2343">
        <v>2.3341969229862501E-2</v>
      </c>
      <c r="S2343">
        <v>2.4090046635421698E-2</v>
      </c>
      <c r="T2343">
        <v>2.0951935106118799E-2</v>
      </c>
      <c r="U2343">
        <v>2.3826380447783801E-2</v>
      </c>
      <c r="V2343">
        <v>209.5</v>
      </c>
      <c r="W2343">
        <v>122.639999</v>
      </c>
      <c r="X2343">
        <v>-0.18475880708095499</v>
      </c>
      <c r="Y2343">
        <v>-1.2346958449604901E-3</v>
      </c>
      <c r="Z2343">
        <v>1.51589634262041</v>
      </c>
      <c r="AA2343">
        <v>0.36125034648869703</v>
      </c>
      <c r="AB2343">
        <v>0.25800919082443602</v>
      </c>
      <c r="AC2343" t="s">
        <v>261</v>
      </c>
      <c r="AD2343" t="s">
        <v>330</v>
      </c>
      <c r="AE2343" t="s">
        <v>56</v>
      </c>
      <c r="AF2343" t="s">
        <v>81</v>
      </c>
      <c r="AG2343" t="s">
        <v>331</v>
      </c>
      <c r="AH2343" s="45">
        <v>41089</v>
      </c>
      <c r="AI2343">
        <v>707549</v>
      </c>
      <c r="AK2343" t="s">
        <v>332</v>
      </c>
      <c r="AL2343" t="s">
        <v>276</v>
      </c>
      <c r="AM2343" t="s">
        <v>245</v>
      </c>
    </row>
    <row r="2344" spans="1:39" x14ac:dyDescent="0.3">
      <c r="A2344" s="1">
        <v>43566</v>
      </c>
      <c r="B2344" t="s">
        <v>20</v>
      </c>
      <c r="C2344" t="s">
        <v>239</v>
      </c>
      <c r="D2344">
        <v>1600</v>
      </c>
      <c r="E2344">
        <v>17</v>
      </c>
      <c r="F2344">
        <v>191.30999800000001</v>
      </c>
      <c r="G2344">
        <v>193.470001</v>
      </c>
      <c r="H2344">
        <v>190.5</v>
      </c>
      <c r="I2344">
        <v>191.30999800000001</v>
      </c>
      <c r="J2344">
        <v>190.209183</v>
      </c>
      <c r="K2344">
        <v>1194200</v>
      </c>
      <c r="L2344">
        <v>2.504</v>
      </c>
      <c r="M2344">
        <v>2.45971262598813E-3</v>
      </c>
      <c r="N2344">
        <v>1.46462914442586E-3</v>
      </c>
      <c r="O2344">
        <v>0.112174851133926</v>
      </c>
      <c r="P2344">
        <v>0.28625427408922999</v>
      </c>
      <c r="Q2344">
        <v>-2.34217501405403E-2</v>
      </c>
      <c r="R2344">
        <v>1.40904821485268E-2</v>
      </c>
      <c r="S2344">
        <v>2.06513216535999E-2</v>
      </c>
      <c r="T2344">
        <v>2.5712629710276699E-2</v>
      </c>
      <c r="U2344">
        <v>2.3924931594090201E-2</v>
      </c>
      <c r="V2344">
        <v>212.85000600000001</v>
      </c>
      <c r="W2344">
        <v>122.639999</v>
      </c>
      <c r="X2344">
        <v>-0.18475880708095499</v>
      </c>
      <c r="Y2344" s="44">
        <v>3.8122194279549302E-5</v>
      </c>
      <c r="Z2344">
        <v>1.5007752760486901</v>
      </c>
      <c r="AA2344">
        <v>-0.20899737668860699</v>
      </c>
      <c r="AB2344">
        <v>-7.9948603881065797E-2</v>
      </c>
      <c r="AC2344" t="s">
        <v>262</v>
      </c>
      <c r="AD2344" t="s">
        <v>330</v>
      </c>
      <c r="AE2344" t="s">
        <v>56</v>
      </c>
      <c r="AF2344" t="s">
        <v>81</v>
      </c>
      <c r="AG2344" t="s">
        <v>331</v>
      </c>
      <c r="AH2344" s="45">
        <v>41089</v>
      </c>
      <c r="AI2344">
        <v>707549</v>
      </c>
      <c r="AK2344" t="s">
        <v>332</v>
      </c>
      <c r="AL2344" t="s">
        <v>276</v>
      </c>
      <c r="AM2344" t="s">
        <v>245</v>
      </c>
    </row>
    <row r="2345" spans="1:39" x14ac:dyDescent="0.3">
      <c r="A2345" s="1">
        <v>43570</v>
      </c>
      <c r="B2345" t="s">
        <v>20</v>
      </c>
      <c r="C2345" t="s">
        <v>246</v>
      </c>
      <c r="D2345">
        <v>2700</v>
      </c>
      <c r="E2345">
        <v>17</v>
      </c>
      <c r="F2345">
        <v>193.38000500000001</v>
      </c>
      <c r="G2345">
        <v>193.38000500000001</v>
      </c>
      <c r="H2345">
        <v>189.949997</v>
      </c>
      <c r="I2345">
        <v>192.80999800000001</v>
      </c>
      <c r="J2345">
        <v>191.70056199999999</v>
      </c>
      <c r="K2345">
        <v>1419300</v>
      </c>
      <c r="L2345">
        <v>2.5529999999999999</v>
      </c>
      <c r="M2345">
        <v>-6.5652108309463397E-3</v>
      </c>
      <c r="N2345">
        <v>-3.9855825052592404E-3</v>
      </c>
      <c r="O2345">
        <v>9.4337452467215005E-2</v>
      </c>
      <c r="P2345">
        <v>0.32311919587202897</v>
      </c>
      <c r="Q2345">
        <v>-2.9848194058424201E-2</v>
      </c>
      <c r="R2345">
        <v>1.1408504823794101E-2</v>
      </c>
      <c r="S2345">
        <v>1.9561176357396501E-2</v>
      </c>
      <c r="T2345">
        <v>2.5464875939180599E-2</v>
      </c>
      <c r="U2345">
        <v>2.38816927961241E-2</v>
      </c>
      <c r="V2345">
        <v>212.85000600000001</v>
      </c>
      <c r="W2345">
        <v>122.639999</v>
      </c>
      <c r="X2345">
        <v>-0.18475880708095499</v>
      </c>
      <c r="Y2345">
        <v>-6.2956724975841202E-4</v>
      </c>
      <c r="Z2345">
        <v>1.49677165249628</v>
      </c>
      <c r="AA2345">
        <v>-0.243914489525828</v>
      </c>
      <c r="AB2345">
        <v>-0.19475634948548001</v>
      </c>
      <c r="AC2345" t="s">
        <v>262</v>
      </c>
      <c r="AD2345" t="s">
        <v>330</v>
      </c>
      <c r="AE2345" t="s">
        <v>56</v>
      </c>
      <c r="AF2345" t="s">
        <v>81</v>
      </c>
      <c r="AG2345" t="s">
        <v>331</v>
      </c>
      <c r="AH2345" s="45">
        <v>41089</v>
      </c>
      <c r="AI2345">
        <v>707549</v>
      </c>
      <c r="AK2345" t="s">
        <v>332</v>
      </c>
      <c r="AL2345" t="s">
        <v>276</v>
      </c>
      <c r="AM2345" t="s">
        <v>245</v>
      </c>
    </row>
    <row r="2346" spans="1:39" x14ac:dyDescent="0.3">
      <c r="A2346" s="1">
        <v>43572</v>
      </c>
      <c r="B2346" t="s">
        <v>20</v>
      </c>
      <c r="C2346" t="s">
        <v>246</v>
      </c>
      <c r="D2346">
        <v>1700</v>
      </c>
      <c r="E2346">
        <v>17</v>
      </c>
      <c r="F2346">
        <v>197.33999599999899</v>
      </c>
      <c r="G2346">
        <v>197.970001</v>
      </c>
      <c r="H2346">
        <v>194.28999299999899</v>
      </c>
      <c r="I2346">
        <v>196.28999299999899</v>
      </c>
      <c r="J2346">
        <v>195.160538</v>
      </c>
      <c r="K2346">
        <v>1693600</v>
      </c>
      <c r="L2346">
        <v>2.5920000000000001</v>
      </c>
      <c r="M2346">
        <v>8.5442711763558596E-3</v>
      </c>
      <c r="N2346">
        <v>2.8157774579356198E-2</v>
      </c>
      <c r="O2346">
        <v>9.1648888231324097E-2</v>
      </c>
      <c r="P2346">
        <v>0.35304241078506898</v>
      </c>
      <c r="Q2346">
        <v>-5.3257384448263501E-2</v>
      </c>
      <c r="R2346">
        <v>8.0240161038855704E-3</v>
      </c>
      <c r="S2346">
        <v>1.82653787436091E-2</v>
      </c>
      <c r="T2346">
        <v>2.5385360292030399E-2</v>
      </c>
      <c r="U2346">
        <v>2.3745202169058299E-2</v>
      </c>
      <c r="V2346">
        <v>209.91999799999999</v>
      </c>
      <c r="W2346">
        <v>122.639999</v>
      </c>
      <c r="X2346">
        <v>-0.18475880708095499</v>
      </c>
      <c r="Y2346">
        <v>-2.2764010197428601E-3</v>
      </c>
      <c r="Z2346">
        <v>1.4873150299057101</v>
      </c>
      <c r="AA2346">
        <v>-0.35719709721341802</v>
      </c>
      <c r="AB2346">
        <v>-0.254853195463354</v>
      </c>
      <c r="AC2346" t="s">
        <v>262</v>
      </c>
      <c r="AD2346" t="s">
        <v>330</v>
      </c>
      <c r="AE2346" t="s">
        <v>56</v>
      </c>
      <c r="AF2346" t="s">
        <v>81</v>
      </c>
      <c r="AG2346" t="s">
        <v>331</v>
      </c>
      <c r="AH2346" s="45">
        <v>41089</v>
      </c>
      <c r="AI2346">
        <v>707549</v>
      </c>
      <c r="AK2346" t="s">
        <v>332</v>
      </c>
      <c r="AL2346" t="s">
        <v>276</v>
      </c>
      <c r="AM2346" t="s">
        <v>245</v>
      </c>
    </row>
    <row r="2347" spans="1:39" x14ac:dyDescent="0.3">
      <c r="A2347" s="1">
        <v>43573</v>
      </c>
      <c r="B2347" t="s">
        <v>20</v>
      </c>
      <c r="C2347" t="s">
        <v>246</v>
      </c>
      <c r="D2347">
        <v>1500</v>
      </c>
      <c r="E2347">
        <v>17</v>
      </c>
      <c r="F2347">
        <v>196.729996</v>
      </c>
      <c r="G2347">
        <v>197.279999</v>
      </c>
      <c r="H2347">
        <v>194.470001</v>
      </c>
      <c r="I2347">
        <v>194.770004</v>
      </c>
      <c r="J2347">
        <v>193.649292</v>
      </c>
      <c r="K2347">
        <v>1409800</v>
      </c>
      <c r="L2347">
        <v>2.56</v>
      </c>
      <c r="M2347">
        <v>-7.7737417827578002E-3</v>
      </c>
      <c r="N2347">
        <v>1.7924320170610599E-2</v>
      </c>
      <c r="O2347">
        <v>8.2480142059636496E-2</v>
      </c>
      <c r="P2347">
        <v>0.32380694264535698</v>
      </c>
      <c r="Q2347">
        <v>-1.9881264245073301E-2</v>
      </c>
      <c r="R2347">
        <v>1.00776487334703E-2</v>
      </c>
      <c r="S2347">
        <v>1.84354220630117E-2</v>
      </c>
      <c r="T2347">
        <v>2.5357999560871002E-2</v>
      </c>
      <c r="U2347">
        <v>2.36086365705531E-2</v>
      </c>
      <c r="V2347">
        <v>209.91999799999999</v>
      </c>
      <c r="W2347">
        <v>122.639999</v>
      </c>
      <c r="X2347">
        <v>-0.18475880708095499</v>
      </c>
      <c r="Y2347">
        <v>1.5778467813143101E-3</v>
      </c>
      <c r="Z2347">
        <v>1.48779369497206</v>
      </c>
      <c r="AA2347">
        <v>-0.20749624847262901</v>
      </c>
      <c r="AB2347">
        <v>-0.25455296982015801</v>
      </c>
      <c r="AC2347" t="s">
        <v>262</v>
      </c>
      <c r="AD2347" t="s">
        <v>330</v>
      </c>
      <c r="AE2347" t="s">
        <v>56</v>
      </c>
      <c r="AF2347" t="s">
        <v>81</v>
      </c>
      <c r="AG2347" t="s">
        <v>331</v>
      </c>
      <c r="AH2347" s="45">
        <v>41089</v>
      </c>
      <c r="AI2347">
        <v>707549</v>
      </c>
      <c r="AK2347" t="s">
        <v>332</v>
      </c>
      <c r="AL2347" t="s">
        <v>276</v>
      </c>
      <c r="AM2347" t="s">
        <v>245</v>
      </c>
    </row>
    <row r="2348" spans="1:39" x14ac:dyDescent="0.3">
      <c r="A2348" s="1">
        <v>43595</v>
      </c>
      <c r="B2348" t="s">
        <v>20</v>
      </c>
      <c r="C2348" t="s">
        <v>246</v>
      </c>
      <c r="D2348">
        <v>1100</v>
      </c>
      <c r="E2348">
        <v>18</v>
      </c>
      <c r="F2348">
        <v>197.08999599999899</v>
      </c>
      <c r="G2348">
        <v>199.5</v>
      </c>
      <c r="H2348">
        <v>193.91999799999999</v>
      </c>
      <c r="I2348">
        <v>197.89999399999999</v>
      </c>
      <c r="J2348">
        <v>196.76126099999999</v>
      </c>
      <c r="K2348">
        <v>1756100</v>
      </c>
      <c r="L2348">
        <v>2.4550000000000001</v>
      </c>
      <c r="M2348">
        <v>-3.6820234958010699E-3</v>
      </c>
      <c r="N2348">
        <v>-4.8718055573831999E-2</v>
      </c>
      <c r="O2348">
        <v>3.8319556686508702E-2</v>
      </c>
      <c r="P2348">
        <v>0.127386019317588</v>
      </c>
      <c r="Q2348">
        <v>1.6136622293338999E-2</v>
      </c>
      <c r="R2348">
        <v>9.1376684261890492E-3</v>
      </c>
      <c r="S2348">
        <v>1.40518989194448E-2</v>
      </c>
      <c r="T2348">
        <v>1.6276258507589798E-2</v>
      </c>
      <c r="U2348">
        <v>2.3151171854158999E-2</v>
      </c>
      <c r="V2348">
        <v>209.91999799999999</v>
      </c>
      <c r="W2348">
        <v>122.639999</v>
      </c>
      <c r="X2348">
        <v>-0.18475880708095499</v>
      </c>
      <c r="Y2348">
        <v>3.7133938472042301E-3</v>
      </c>
      <c r="Z2348">
        <v>1.44924165899991</v>
      </c>
      <c r="AA2348">
        <v>-4.0689114969522398E-2</v>
      </c>
      <c r="AB2348">
        <v>0.13731770080349001</v>
      </c>
      <c r="AC2348" t="s">
        <v>263</v>
      </c>
      <c r="AD2348" t="s">
        <v>330</v>
      </c>
      <c r="AE2348" t="s">
        <v>56</v>
      </c>
      <c r="AF2348" t="s">
        <v>81</v>
      </c>
      <c r="AG2348" t="s">
        <v>331</v>
      </c>
      <c r="AH2348" s="45">
        <v>41089</v>
      </c>
      <c r="AI2348">
        <v>707549</v>
      </c>
      <c r="AK2348" t="s">
        <v>332</v>
      </c>
      <c r="AL2348" t="s">
        <v>276</v>
      </c>
      <c r="AM2348" t="s">
        <v>245</v>
      </c>
    </row>
    <row r="2349" spans="1:39" x14ac:dyDescent="0.3">
      <c r="A2349" s="1">
        <v>43635</v>
      </c>
      <c r="B2349" t="s">
        <v>20</v>
      </c>
      <c r="C2349" t="s">
        <v>246</v>
      </c>
      <c r="D2349">
        <v>1500</v>
      </c>
      <c r="E2349">
        <v>18</v>
      </c>
      <c r="F2349">
        <v>181.66000399999999</v>
      </c>
      <c r="G2349">
        <v>183.36999499999999</v>
      </c>
      <c r="H2349">
        <v>179.41999799999999</v>
      </c>
      <c r="I2349">
        <v>181.41999799999999</v>
      </c>
      <c r="J2349">
        <v>181.41999799999999</v>
      </c>
      <c r="K2349">
        <v>1233900</v>
      </c>
      <c r="L2349">
        <v>2.0289999999999999</v>
      </c>
      <c r="M2349">
        <v>5.4164505384432697E-3</v>
      </c>
      <c r="N2349">
        <v>8.5247844638402202E-3</v>
      </c>
      <c r="O2349">
        <v>-6.2097156994978003E-2</v>
      </c>
      <c r="P2349">
        <v>3.7579773805639399E-2</v>
      </c>
      <c r="Q2349">
        <v>6.6281460573117498E-2</v>
      </c>
      <c r="R2349">
        <v>2.7394191290046499E-2</v>
      </c>
      <c r="S2349">
        <v>2.5527745689571901E-2</v>
      </c>
      <c r="T2349">
        <v>2.1184507275234798E-2</v>
      </c>
      <c r="U2349">
        <v>2.3699881681050299E-2</v>
      </c>
      <c r="V2349">
        <v>209.5</v>
      </c>
      <c r="W2349">
        <v>122.639999</v>
      </c>
      <c r="X2349">
        <v>-0.18475880708095499</v>
      </c>
      <c r="Y2349">
        <v>2.98071681438073E-3</v>
      </c>
      <c r="Z2349">
        <v>1.5050324301084801</v>
      </c>
      <c r="AA2349">
        <v>0.258910103232594</v>
      </c>
      <c r="AB2349">
        <v>-5.7425186515365399E-2</v>
      </c>
      <c r="AC2349" t="s">
        <v>263</v>
      </c>
      <c r="AD2349" t="s">
        <v>330</v>
      </c>
      <c r="AE2349" t="s">
        <v>56</v>
      </c>
      <c r="AF2349" t="s">
        <v>81</v>
      </c>
      <c r="AG2349" t="s">
        <v>331</v>
      </c>
      <c r="AH2349" s="45">
        <v>41089</v>
      </c>
      <c r="AI2349">
        <v>707549</v>
      </c>
      <c r="AK2349" t="s">
        <v>332</v>
      </c>
      <c r="AL2349" t="s">
        <v>276</v>
      </c>
      <c r="AM2349" t="s">
        <v>245</v>
      </c>
    </row>
    <row r="2350" spans="1:39" x14ac:dyDescent="0.3">
      <c r="A2350" s="1">
        <v>43644</v>
      </c>
      <c r="B2350" t="s">
        <v>20</v>
      </c>
      <c r="C2350" t="s">
        <v>246</v>
      </c>
      <c r="D2350">
        <v>1500</v>
      </c>
      <c r="E2350">
        <v>18</v>
      </c>
      <c r="F2350">
        <v>189.69000199999999</v>
      </c>
      <c r="G2350">
        <v>189.740005</v>
      </c>
      <c r="H2350">
        <v>187.08999599999899</v>
      </c>
      <c r="I2350">
        <v>187.83999599999899</v>
      </c>
      <c r="J2350">
        <v>187.83999599999899</v>
      </c>
      <c r="K2350">
        <v>2336700</v>
      </c>
      <c r="L2350">
        <v>2</v>
      </c>
      <c r="M2350">
        <v>9.1451341718257993E-3</v>
      </c>
      <c r="N2350">
        <v>2.5940446976726698E-2</v>
      </c>
      <c r="O2350">
        <v>6.1827362852487099E-2</v>
      </c>
      <c r="P2350">
        <v>5.3919527567624803E-2</v>
      </c>
      <c r="Q2350">
        <v>0.12663997330913701</v>
      </c>
      <c r="R2350">
        <v>2.5527730434971599E-2</v>
      </c>
      <c r="S2350">
        <v>2.4364765423005301E-2</v>
      </c>
      <c r="T2350">
        <v>2.1055473837867999E-2</v>
      </c>
      <c r="U2350">
        <v>2.38164231614569E-2</v>
      </c>
      <c r="V2350">
        <v>209.5</v>
      </c>
      <c r="W2350">
        <v>122.639999</v>
      </c>
      <c r="X2350">
        <v>-0.18475880708095499</v>
      </c>
      <c r="Y2350">
        <v>5.7409418775350302E-3</v>
      </c>
      <c r="Z2350">
        <v>1.5138513098555499</v>
      </c>
      <c r="AA2350">
        <v>0.60856089281798298</v>
      </c>
      <c r="AB2350">
        <v>0.330723006591081</v>
      </c>
      <c r="AC2350" t="s">
        <v>263</v>
      </c>
      <c r="AD2350" t="s">
        <v>330</v>
      </c>
      <c r="AE2350" t="s">
        <v>56</v>
      </c>
      <c r="AF2350" t="s">
        <v>81</v>
      </c>
      <c r="AG2350" t="s">
        <v>331</v>
      </c>
      <c r="AH2350" s="45">
        <v>41089</v>
      </c>
      <c r="AI2350">
        <v>707549</v>
      </c>
      <c r="AK2350" t="s">
        <v>332</v>
      </c>
      <c r="AL2350" t="s">
        <v>276</v>
      </c>
      <c r="AM2350" t="s">
        <v>245</v>
      </c>
    </row>
    <row r="2351" spans="1:39" x14ac:dyDescent="0.3">
      <c r="A2351" s="1">
        <v>43558</v>
      </c>
      <c r="B2351" t="s">
        <v>20</v>
      </c>
      <c r="C2351" t="s">
        <v>246</v>
      </c>
      <c r="D2351">
        <v>1100</v>
      </c>
      <c r="E2351">
        <v>19</v>
      </c>
      <c r="F2351">
        <v>187.63000500000001</v>
      </c>
      <c r="G2351">
        <v>193.08000200000001</v>
      </c>
      <c r="H2351">
        <v>186.229996</v>
      </c>
      <c r="I2351">
        <v>191.53999299999899</v>
      </c>
      <c r="J2351">
        <v>190.43786599999899</v>
      </c>
      <c r="K2351">
        <v>3245000</v>
      </c>
      <c r="L2351">
        <v>2.5169999999999999</v>
      </c>
      <c r="M2351">
        <v>3.8748874648618897E-2</v>
      </c>
      <c r="N2351">
        <v>7.5337653666389795E-2</v>
      </c>
      <c r="O2351">
        <v>8.0729178000720797E-2</v>
      </c>
      <c r="P2351">
        <v>0.331794466230032</v>
      </c>
      <c r="Q2351">
        <v>-7.7276656376420103E-3</v>
      </c>
      <c r="R2351">
        <v>2.13708098632183E-2</v>
      </c>
      <c r="S2351">
        <v>2.20899230379283E-2</v>
      </c>
      <c r="T2351">
        <v>2.7644318945178201E-2</v>
      </c>
      <c r="U2351">
        <v>2.4144086315435E-2</v>
      </c>
      <c r="V2351">
        <v>212.85000600000001</v>
      </c>
      <c r="W2351">
        <v>122.639999</v>
      </c>
      <c r="X2351">
        <v>-0.18475880708095499</v>
      </c>
      <c r="Y2351">
        <v>2.1460723821998401E-3</v>
      </c>
      <c r="Z2351">
        <v>1.4815424164067601</v>
      </c>
      <c r="AA2351">
        <v>-0.135532413300645</v>
      </c>
      <c r="AB2351">
        <v>-0.33163087718873302</v>
      </c>
      <c r="AC2351" t="s">
        <v>264</v>
      </c>
      <c r="AD2351" t="s">
        <v>330</v>
      </c>
      <c r="AE2351" t="s">
        <v>56</v>
      </c>
      <c r="AF2351" t="s">
        <v>81</v>
      </c>
      <c r="AG2351" t="s">
        <v>331</v>
      </c>
      <c r="AH2351" s="45">
        <v>41089</v>
      </c>
      <c r="AI2351">
        <v>707549</v>
      </c>
      <c r="AK2351" t="s">
        <v>332</v>
      </c>
      <c r="AL2351" t="s">
        <v>276</v>
      </c>
      <c r="AM2351" t="s">
        <v>245</v>
      </c>
    </row>
    <row r="2352" spans="1:39" x14ac:dyDescent="0.3">
      <c r="A2352" s="1">
        <v>43578</v>
      </c>
      <c r="B2352" t="s">
        <v>20</v>
      </c>
      <c r="C2352" t="s">
        <v>239</v>
      </c>
      <c r="D2352">
        <v>1900</v>
      </c>
      <c r="E2352">
        <v>19</v>
      </c>
      <c r="F2352">
        <v>195</v>
      </c>
      <c r="G2352">
        <v>196.240005</v>
      </c>
      <c r="H2352">
        <v>193.39999399999999</v>
      </c>
      <c r="I2352">
        <v>194.779999</v>
      </c>
      <c r="J2352">
        <v>193.65922499999999</v>
      </c>
      <c r="K2352">
        <v>2048600</v>
      </c>
      <c r="L2352">
        <v>2.57</v>
      </c>
      <c r="M2352">
        <v>-2.2564204080361299E-3</v>
      </c>
      <c r="N2352">
        <v>1.0165460605089501E-2</v>
      </c>
      <c r="O2352">
        <v>5.8022525946440598E-2</v>
      </c>
      <c r="P2352">
        <v>0.33713739797234399</v>
      </c>
      <c r="Q2352">
        <v>4.0135505240419998E-2</v>
      </c>
      <c r="R2352">
        <v>7.2541172873595199E-3</v>
      </c>
      <c r="S2352">
        <v>1.52432168408017E-2</v>
      </c>
      <c r="T2352">
        <v>2.38590424883088E-2</v>
      </c>
      <c r="U2352">
        <v>2.3211215150136601E-2</v>
      </c>
      <c r="V2352">
        <v>209.91999799999999</v>
      </c>
      <c r="W2352">
        <v>122.639999</v>
      </c>
      <c r="X2352">
        <v>-0.18475880708095499</v>
      </c>
      <c r="Y2352">
        <v>8.8023511954049196E-3</v>
      </c>
      <c r="Z2352">
        <v>1.47464453261215</v>
      </c>
      <c r="AA2352">
        <v>6.6626110763757296E-2</v>
      </c>
      <c r="AB2352">
        <v>-0.117702894314554</v>
      </c>
      <c r="AC2352" t="s">
        <v>264</v>
      </c>
      <c r="AD2352" t="s">
        <v>330</v>
      </c>
      <c r="AE2352" t="s">
        <v>56</v>
      </c>
      <c r="AF2352" t="s">
        <v>81</v>
      </c>
      <c r="AG2352" t="s">
        <v>331</v>
      </c>
      <c r="AH2352" s="45">
        <v>41089</v>
      </c>
      <c r="AI2352">
        <v>707549</v>
      </c>
      <c r="AK2352" t="s">
        <v>332</v>
      </c>
      <c r="AL2352" t="s">
        <v>276</v>
      </c>
      <c r="AM2352" t="s">
        <v>245</v>
      </c>
    </row>
    <row r="2353" spans="1:39" x14ac:dyDescent="0.3">
      <c r="A2353" s="1">
        <v>43593</v>
      </c>
      <c r="B2353" t="s">
        <v>20</v>
      </c>
      <c r="C2353" t="s">
        <v>246</v>
      </c>
      <c r="D2353">
        <v>1900</v>
      </c>
      <c r="E2353">
        <v>19</v>
      </c>
      <c r="F2353">
        <v>198.5</v>
      </c>
      <c r="G2353">
        <v>201.699997</v>
      </c>
      <c r="H2353">
        <v>197.08999599999899</v>
      </c>
      <c r="I2353">
        <v>199.71000699999999</v>
      </c>
      <c r="J2353">
        <v>198.560867</v>
      </c>
      <c r="K2353">
        <v>1555100</v>
      </c>
      <c r="L2353">
        <v>2.4820000000000002</v>
      </c>
      <c r="M2353">
        <v>-1.1509691371507601E-3</v>
      </c>
      <c r="N2353">
        <v>-2.1057554958303901E-2</v>
      </c>
      <c r="O2353">
        <v>2.3097930318694102E-2</v>
      </c>
      <c r="P2353">
        <v>0.12627483456989899</v>
      </c>
      <c r="Q2353">
        <v>5.6983484711195402E-2</v>
      </c>
      <c r="R2353">
        <v>1.49515708139636E-2</v>
      </c>
      <c r="S2353">
        <v>1.45983864858214E-2</v>
      </c>
      <c r="T2353">
        <v>1.6290341310120499E-2</v>
      </c>
      <c r="U2353">
        <v>2.3202963367056101E-2</v>
      </c>
      <c r="V2353">
        <v>209.91999799999999</v>
      </c>
      <c r="W2353">
        <v>122.639999</v>
      </c>
      <c r="X2353">
        <v>-0.18475880708095499</v>
      </c>
      <c r="Y2353">
        <v>-1.60671540560346E-3</v>
      </c>
      <c r="Z2353">
        <v>1.4548736867544201</v>
      </c>
      <c r="AA2353">
        <v>0.154019142444735</v>
      </c>
      <c r="AB2353">
        <v>0.29152126457424299</v>
      </c>
      <c r="AC2353" t="s">
        <v>264</v>
      </c>
      <c r="AD2353" t="s">
        <v>330</v>
      </c>
      <c r="AE2353" t="s">
        <v>56</v>
      </c>
      <c r="AF2353" t="s">
        <v>81</v>
      </c>
      <c r="AG2353" t="s">
        <v>331</v>
      </c>
      <c r="AH2353" s="45">
        <v>41089</v>
      </c>
      <c r="AI2353">
        <v>707549</v>
      </c>
      <c r="AK2353" t="s">
        <v>332</v>
      </c>
      <c r="AL2353" t="s">
        <v>276</v>
      </c>
      <c r="AM2353" t="s">
        <v>245</v>
      </c>
    </row>
    <row r="2354" spans="1:39" x14ac:dyDescent="0.3">
      <c r="A2354" s="1">
        <v>43621</v>
      </c>
      <c r="B2354" t="s">
        <v>20</v>
      </c>
      <c r="C2354" t="s">
        <v>246</v>
      </c>
      <c r="D2354">
        <v>1400</v>
      </c>
      <c r="E2354">
        <v>19</v>
      </c>
      <c r="F2354">
        <v>181.16000399999999</v>
      </c>
      <c r="G2354">
        <v>183.16000399999999</v>
      </c>
      <c r="H2354">
        <v>178.929993</v>
      </c>
      <c r="I2354">
        <v>182.320007</v>
      </c>
      <c r="J2354">
        <v>181.27093500000001</v>
      </c>
      <c r="K2354">
        <v>1946800</v>
      </c>
      <c r="L2354">
        <v>2.1230000000000002</v>
      </c>
      <c r="M2354">
        <v>1.0476011000303501E-2</v>
      </c>
      <c r="N2354">
        <v>2.6229638020525099E-2</v>
      </c>
      <c r="O2354">
        <v>-0.130716385790315</v>
      </c>
      <c r="P2354">
        <v>8.0864167148055804E-2</v>
      </c>
      <c r="Q2354">
        <v>-8.9953299469132303E-2</v>
      </c>
      <c r="R2354">
        <v>2.6125077843019699E-2</v>
      </c>
      <c r="S2354">
        <v>2.2147707774072201E-2</v>
      </c>
      <c r="T2354">
        <v>1.9874296583667201E-2</v>
      </c>
      <c r="U2354">
        <v>2.3583564856593402E-2</v>
      </c>
      <c r="V2354">
        <v>209.5</v>
      </c>
      <c r="W2354">
        <v>122.639999</v>
      </c>
      <c r="X2354">
        <v>-0.18475880708095499</v>
      </c>
      <c r="Y2354">
        <v>8.1287266899663802E-3</v>
      </c>
      <c r="Z2354">
        <v>1.4796604741275099</v>
      </c>
      <c r="AA2354">
        <v>-0.60182200181669299</v>
      </c>
      <c r="AB2354">
        <v>-0.65205359996433698</v>
      </c>
      <c r="AC2354" t="s">
        <v>264</v>
      </c>
      <c r="AD2354" t="s">
        <v>330</v>
      </c>
      <c r="AE2354" t="s">
        <v>56</v>
      </c>
      <c r="AF2354" t="s">
        <v>81</v>
      </c>
      <c r="AG2354" t="s">
        <v>331</v>
      </c>
      <c r="AH2354" s="45">
        <v>41089</v>
      </c>
      <c r="AI2354">
        <v>707549</v>
      </c>
      <c r="AK2354" t="s">
        <v>332</v>
      </c>
      <c r="AL2354" t="s">
        <v>276</v>
      </c>
      <c r="AM2354" t="s">
        <v>245</v>
      </c>
    </row>
    <row r="2355" spans="1:39" x14ac:dyDescent="0.3">
      <c r="A2355" s="1">
        <v>43558</v>
      </c>
      <c r="B2355" t="s">
        <v>20</v>
      </c>
      <c r="C2355" t="s">
        <v>239</v>
      </c>
      <c r="D2355">
        <v>900</v>
      </c>
      <c r="E2355">
        <v>20</v>
      </c>
      <c r="F2355">
        <v>187.63000500000001</v>
      </c>
      <c r="G2355">
        <v>193.08000200000001</v>
      </c>
      <c r="H2355">
        <v>186.229996</v>
      </c>
      <c r="I2355">
        <v>191.53999299999899</v>
      </c>
      <c r="J2355">
        <v>190.43786599999899</v>
      </c>
      <c r="K2355">
        <v>3245000</v>
      </c>
      <c r="L2355">
        <v>2.5169999999999999</v>
      </c>
      <c r="M2355">
        <v>3.8748874648618897E-2</v>
      </c>
      <c r="N2355">
        <v>7.5337653666389795E-2</v>
      </c>
      <c r="O2355">
        <v>8.0729178000720797E-2</v>
      </c>
      <c r="P2355">
        <v>0.331794466230032</v>
      </c>
      <c r="Q2355">
        <v>-7.7276656376420103E-3</v>
      </c>
      <c r="R2355">
        <v>2.13708098632183E-2</v>
      </c>
      <c r="S2355">
        <v>2.20899230379283E-2</v>
      </c>
      <c r="T2355">
        <v>2.7644318945178201E-2</v>
      </c>
      <c r="U2355">
        <v>2.4144086315435E-2</v>
      </c>
      <c r="V2355">
        <v>212.85000600000001</v>
      </c>
      <c r="W2355">
        <v>122.639999</v>
      </c>
      <c r="X2355">
        <v>-0.18475880708095499</v>
      </c>
      <c r="Y2355">
        <v>2.1460723821998401E-3</v>
      </c>
      <c r="Z2355">
        <v>1.4815424164067601</v>
      </c>
      <c r="AA2355">
        <v>-0.135532413300645</v>
      </c>
      <c r="AB2355">
        <v>-0.33163087718873302</v>
      </c>
      <c r="AC2355" t="s">
        <v>265</v>
      </c>
      <c r="AD2355" t="s">
        <v>330</v>
      </c>
      <c r="AE2355" t="s">
        <v>56</v>
      </c>
      <c r="AF2355" t="s">
        <v>81</v>
      </c>
      <c r="AG2355" t="s">
        <v>331</v>
      </c>
      <c r="AH2355" s="45">
        <v>41089</v>
      </c>
      <c r="AI2355">
        <v>707549</v>
      </c>
      <c r="AK2355" t="s">
        <v>332</v>
      </c>
      <c r="AL2355" t="s">
        <v>276</v>
      </c>
      <c r="AM2355" t="s">
        <v>245</v>
      </c>
    </row>
    <row r="2356" spans="1:39" x14ac:dyDescent="0.3">
      <c r="A2356" s="1">
        <v>43560</v>
      </c>
      <c r="B2356" t="s">
        <v>20</v>
      </c>
      <c r="C2356" t="s">
        <v>246</v>
      </c>
      <c r="D2356">
        <v>1100</v>
      </c>
      <c r="E2356">
        <v>20</v>
      </c>
      <c r="F2356">
        <v>193.21000699999999</v>
      </c>
      <c r="G2356">
        <v>195.78999299999899</v>
      </c>
      <c r="H2356">
        <v>192</v>
      </c>
      <c r="I2356">
        <v>195.14999399999999</v>
      </c>
      <c r="J2356">
        <v>194.027084</v>
      </c>
      <c r="K2356">
        <v>2146700</v>
      </c>
      <c r="L2356">
        <v>2.5009999999999999</v>
      </c>
      <c r="M2356">
        <v>2.1337957007942599E-2</v>
      </c>
      <c r="N2356">
        <v>8.6326769789038693E-2</v>
      </c>
      <c r="O2356">
        <v>0.148869134201431</v>
      </c>
      <c r="P2356">
        <v>0.35220315150300602</v>
      </c>
      <c r="Q2356">
        <v>2.59576373181588E-2</v>
      </c>
      <c r="R2356">
        <v>1.90935726154507E-2</v>
      </c>
      <c r="S2356">
        <v>2.04405619643779E-2</v>
      </c>
      <c r="T2356">
        <v>2.63058207559239E-2</v>
      </c>
      <c r="U2356">
        <v>2.40608414829965E-2</v>
      </c>
      <c r="V2356">
        <v>212.85000600000001</v>
      </c>
      <c r="W2356">
        <v>122.639999</v>
      </c>
      <c r="X2356">
        <v>-0.18475880708095499</v>
      </c>
      <c r="Y2356">
        <v>4.62571739556182E-3</v>
      </c>
      <c r="Z2356">
        <v>1.49490953861335</v>
      </c>
      <c r="AA2356">
        <v>3.9633285937142396E-3</v>
      </c>
      <c r="AB2356">
        <v>-0.189539134537383</v>
      </c>
      <c r="AC2356" t="s">
        <v>265</v>
      </c>
      <c r="AD2356" t="s">
        <v>330</v>
      </c>
      <c r="AE2356" t="s">
        <v>56</v>
      </c>
      <c r="AF2356" t="s">
        <v>81</v>
      </c>
      <c r="AG2356" t="s">
        <v>331</v>
      </c>
      <c r="AH2356" s="45">
        <v>41089</v>
      </c>
      <c r="AI2356">
        <v>707549</v>
      </c>
      <c r="AK2356" t="s">
        <v>332</v>
      </c>
      <c r="AL2356" t="s">
        <v>276</v>
      </c>
      <c r="AM2356" t="s">
        <v>245</v>
      </c>
    </row>
    <row r="2357" spans="1:39" x14ac:dyDescent="0.3">
      <c r="A2357" s="1">
        <v>43573</v>
      </c>
      <c r="B2357" t="s">
        <v>20</v>
      </c>
      <c r="C2357" t="s">
        <v>246</v>
      </c>
      <c r="D2357">
        <v>1500</v>
      </c>
      <c r="E2357">
        <v>20</v>
      </c>
      <c r="F2357">
        <v>196.729996</v>
      </c>
      <c r="G2357">
        <v>197.279999</v>
      </c>
      <c r="H2357">
        <v>194.470001</v>
      </c>
      <c r="I2357">
        <v>194.770004</v>
      </c>
      <c r="J2357">
        <v>193.649292</v>
      </c>
      <c r="K2357">
        <v>1409800</v>
      </c>
      <c r="L2357">
        <v>2.56</v>
      </c>
      <c r="M2357">
        <v>-7.7737417827578002E-3</v>
      </c>
      <c r="N2357">
        <v>1.7924320170610599E-2</v>
      </c>
      <c r="O2357">
        <v>8.2480142059636496E-2</v>
      </c>
      <c r="P2357">
        <v>0.32380694264535698</v>
      </c>
      <c r="Q2357">
        <v>-1.9881264245073301E-2</v>
      </c>
      <c r="R2357">
        <v>1.00776487334703E-2</v>
      </c>
      <c r="S2357">
        <v>1.84354220630117E-2</v>
      </c>
      <c r="T2357">
        <v>2.5357999560871002E-2</v>
      </c>
      <c r="U2357">
        <v>2.36086365705531E-2</v>
      </c>
      <c r="V2357">
        <v>209.91999799999999</v>
      </c>
      <c r="W2357">
        <v>122.639999</v>
      </c>
      <c r="X2357">
        <v>-0.18475880708095499</v>
      </c>
      <c r="Y2357">
        <v>1.5778467813143101E-3</v>
      </c>
      <c r="Z2357">
        <v>1.48779369497206</v>
      </c>
      <c r="AA2357">
        <v>-0.20749624847262901</v>
      </c>
      <c r="AB2357">
        <v>-0.25455296982015801</v>
      </c>
      <c r="AC2357" t="s">
        <v>265</v>
      </c>
      <c r="AD2357" t="s">
        <v>330</v>
      </c>
      <c r="AE2357" t="s">
        <v>56</v>
      </c>
      <c r="AF2357" t="s">
        <v>81</v>
      </c>
      <c r="AG2357" t="s">
        <v>331</v>
      </c>
      <c r="AH2357" s="45">
        <v>41089</v>
      </c>
      <c r="AI2357">
        <v>707549</v>
      </c>
      <c r="AK2357" t="s">
        <v>332</v>
      </c>
      <c r="AL2357" t="s">
        <v>276</v>
      </c>
      <c r="AM2357" t="s">
        <v>245</v>
      </c>
    </row>
    <row r="2358" spans="1:39" x14ac:dyDescent="0.3">
      <c r="A2358" s="1">
        <v>43584</v>
      </c>
      <c r="B2358" t="s">
        <v>20</v>
      </c>
      <c r="C2358" t="s">
        <v>239</v>
      </c>
      <c r="D2358">
        <v>1600</v>
      </c>
      <c r="E2358">
        <v>20</v>
      </c>
      <c r="F2358">
        <v>206.729996</v>
      </c>
      <c r="G2358">
        <v>207.729996</v>
      </c>
      <c r="H2358">
        <v>204.38000500000001</v>
      </c>
      <c r="I2358">
        <v>206.11999499999999</v>
      </c>
      <c r="J2358">
        <v>204.933975</v>
      </c>
      <c r="K2358">
        <v>1607700</v>
      </c>
      <c r="L2358">
        <v>2.536</v>
      </c>
      <c r="M2358">
        <v>-1.3090671281296201E-3</v>
      </c>
      <c r="N2358">
        <v>5.4331391366488097E-2</v>
      </c>
      <c r="O2358">
        <v>0.14869952912289799</v>
      </c>
      <c r="P2358">
        <v>0.222232459497855</v>
      </c>
      <c r="Q2358">
        <v>0.104622563799212</v>
      </c>
      <c r="R2358">
        <v>2.1133619955884801E-2</v>
      </c>
      <c r="S2358">
        <v>1.6346471427328001E-2</v>
      </c>
      <c r="T2358">
        <v>1.6417048554401101E-2</v>
      </c>
      <c r="U2358">
        <v>2.32882607954129E-2</v>
      </c>
      <c r="V2358">
        <v>209.91999799999999</v>
      </c>
      <c r="W2358">
        <v>122.639999</v>
      </c>
      <c r="X2358">
        <v>-0.18475880708095499</v>
      </c>
      <c r="Y2358">
        <v>1.07094833958194E-3</v>
      </c>
      <c r="Z2358">
        <v>1.4623612095828999</v>
      </c>
      <c r="AA2358">
        <v>0.37134896356736002</v>
      </c>
      <c r="AB2358">
        <v>0.29059454864364098</v>
      </c>
      <c r="AC2358" t="s">
        <v>265</v>
      </c>
      <c r="AD2358" t="s">
        <v>330</v>
      </c>
      <c r="AE2358" t="s">
        <v>56</v>
      </c>
      <c r="AF2358" t="s">
        <v>81</v>
      </c>
      <c r="AG2358" t="s">
        <v>331</v>
      </c>
      <c r="AH2358" s="45">
        <v>41089</v>
      </c>
      <c r="AI2358">
        <v>707549</v>
      </c>
      <c r="AK2358" t="s">
        <v>332</v>
      </c>
      <c r="AL2358" t="s">
        <v>276</v>
      </c>
      <c r="AM2358" t="s">
        <v>245</v>
      </c>
    </row>
    <row r="2359" spans="1:39" x14ac:dyDescent="0.3">
      <c r="A2359" s="1">
        <v>43594</v>
      </c>
      <c r="B2359" t="s">
        <v>20</v>
      </c>
      <c r="C2359" t="s">
        <v>239</v>
      </c>
      <c r="D2359">
        <v>2500</v>
      </c>
      <c r="E2359">
        <v>20</v>
      </c>
      <c r="F2359">
        <v>196</v>
      </c>
      <c r="G2359">
        <v>199.970001</v>
      </c>
      <c r="H2359">
        <v>193.029999</v>
      </c>
      <c r="I2359">
        <v>198.63000500000001</v>
      </c>
      <c r="J2359">
        <v>197.487076</v>
      </c>
      <c r="K2359">
        <v>1939000</v>
      </c>
      <c r="L2359">
        <v>2.4569999999999999</v>
      </c>
      <c r="M2359">
        <v>-5.42254365978508E-3</v>
      </c>
      <c r="N2359">
        <v>-4.0501704353000802E-2</v>
      </c>
      <c r="O2359">
        <v>2.5752980008715901E-2</v>
      </c>
      <c r="P2359">
        <v>0.12867507459977201</v>
      </c>
      <c r="Q2359">
        <v>4.4453786871056299E-2</v>
      </c>
      <c r="R2359">
        <v>1.1040866639916099E-2</v>
      </c>
      <c r="S2359">
        <v>1.45301518790287E-2</v>
      </c>
      <c r="T2359">
        <v>1.62697811741782E-2</v>
      </c>
      <c r="U2359">
        <v>2.3201584183649999E-2</v>
      </c>
      <c r="V2359">
        <v>209.91999799999999</v>
      </c>
      <c r="W2359">
        <v>122.639999</v>
      </c>
      <c r="X2359">
        <v>-0.18475880708095499</v>
      </c>
      <c r="Y2359">
        <v>-3.0259986019249502E-3</v>
      </c>
      <c r="Z2359">
        <v>1.4551843825524899</v>
      </c>
      <c r="AA2359">
        <v>9.5651529367624305E-2</v>
      </c>
      <c r="AB2359">
        <v>0.23257485134933201</v>
      </c>
      <c r="AC2359" t="s">
        <v>265</v>
      </c>
      <c r="AD2359" t="s">
        <v>330</v>
      </c>
      <c r="AE2359" t="s">
        <v>56</v>
      </c>
      <c r="AF2359" t="s">
        <v>81</v>
      </c>
      <c r="AG2359" t="s">
        <v>331</v>
      </c>
      <c r="AH2359" s="45">
        <v>41089</v>
      </c>
      <c r="AI2359">
        <v>707549</v>
      </c>
      <c r="AK2359" t="s">
        <v>332</v>
      </c>
      <c r="AL2359" t="s">
        <v>276</v>
      </c>
      <c r="AM2359" t="s">
        <v>245</v>
      </c>
    </row>
    <row r="2360" spans="1:39" x14ac:dyDescent="0.3">
      <c r="A2360" s="1">
        <v>43602</v>
      </c>
      <c r="B2360" t="s">
        <v>20</v>
      </c>
      <c r="C2360" t="s">
        <v>239</v>
      </c>
      <c r="D2360">
        <v>1200</v>
      </c>
      <c r="E2360">
        <v>20</v>
      </c>
      <c r="F2360">
        <v>193.08999599999899</v>
      </c>
      <c r="G2360">
        <v>200</v>
      </c>
      <c r="H2360">
        <v>193</v>
      </c>
      <c r="I2360">
        <v>194.16000399999999</v>
      </c>
      <c r="J2360">
        <v>193.042801</v>
      </c>
      <c r="K2360">
        <v>2444200</v>
      </c>
      <c r="L2360">
        <v>2.3929999999999998</v>
      </c>
      <c r="M2360">
        <v>-1.5439518774998701E-3</v>
      </c>
      <c r="N2360">
        <v>-1.9079189571900999E-2</v>
      </c>
      <c r="O2360">
        <v>-2.3662893222887301E-3</v>
      </c>
      <c r="P2360">
        <v>7.5811562698296503E-2</v>
      </c>
      <c r="Q2360">
        <v>-3.8310072843703302E-2</v>
      </c>
      <c r="R2360">
        <v>2.8054366599287301E-2</v>
      </c>
      <c r="S2360">
        <v>1.8370495362477601E-2</v>
      </c>
      <c r="T2360">
        <v>1.76652186256517E-2</v>
      </c>
      <c r="U2360">
        <v>2.3310086247068498E-2</v>
      </c>
      <c r="V2360">
        <v>209.5</v>
      </c>
      <c r="W2360">
        <v>122.639999</v>
      </c>
      <c r="X2360">
        <v>-0.18475880708095499</v>
      </c>
      <c r="Y2360">
        <v>-5.8544371529206298E-3</v>
      </c>
      <c r="Z2360">
        <v>1.45590935126063</v>
      </c>
      <c r="AA2360">
        <v>-0.31106565755808102</v>
      </c>
      <c r="AB2360">
        <v>-0.26149776069648001</v>
      </c>
      <c r="AC2360" t="s">
        <v>265</v>
      </c>
      <c r="AD2360" t="s">
        <v>330</v>
      </c>
      <c r="AE2360" t="s">
        <v>56</v>
      </c>
      <c r="AF2360" t="s">
        <v>81</v>
      </c>
      <c r="AG2360" t="s">
        <v>331</v>
      </c>
      <c r="AH2360" s="45">
        <v>41089</v>
      </c>
      <c r="AI2360">
        <v>707549</v>
      </c>
      <c r="AK2360" t="s">
        <v>332</v>
      </c>
      <c r="AL2360" t="s">
        <v>276</v>
      </c>
      <c r="AM2360" t="s">
        <v>245</v>
      </c>
    </row>
    <row r="2361" spans="1:39" x14ac:dyDescent="0.3">
      <c r="A2361" s="1">
        <v>43608</v>
      </c>
      <c r="B2361" t="s">
        <v>20</v>
      </c>
      <c r="C2361" t="s">
        <v>246</v>
      </c>
      <c r="D2361">
        <v>1100</v>
      </c>
      <c r="E2361">
        <v>20</v>
      </c>
      <c r="F2361">
        <v>183.800003</v>
      </c>
      <c r="G2361">
        <v>185.88000500000001</v>
      </c>
      <c r="H2361">
        <v>182.270004</v>
      </c>
      <c r="I2361">
        <v>185.449997</v>
      </c>
      <c r="J2361">
        <v>184.382904</v>
      </c>
      <c r="K2361">
        <v>1849200</v>
      </c>
      <c r="L2361">
        <v>2.2959999999999998</v>
      </c>
      <c r="M2361">
        <v>-9.2854252608057502E-3</v>
      </c>
      <c r="N2361">
        <v>-4.7441287707362202E-2</v>
      </c>
      <c r="O2361">
        <v>-4.9085446988678699E-2</v>
      </c>
      <c r="P2361">
        <v>4.02941555817675E-2</v>
      </c>
      <c r="Q2361">
        <v>-6.5030965530713997E-2</v>
      </c>
      <c r="R2361">
        <v>2.7528375204360099E-2</v>
      </c>
      <c r="S2361">
        <v>2.2160517034570799E-2</v>
      </c>
      <c r="T2361">
        <v>1.9010173389075201E-2</v>
      </c>
      <c r="U2361">
        <v>2.3385841204228E-2</v>
      </c>
      <c r="V2361">
        <v>209.5</v>
      </c>
      <c r="W2361">
        <v>122.639999</v>
      </c>
      <c r="X2361">
        <v>-0.18475880708095499</v>
      </c>
      <c r="Y2361">
        <v>-1.1985692488440201E-2</v>
      </c>
      <c r="Z2361">
        <v>1.4604785064363099</v>
      </c>
      <c r="AA2361">
        <v>-0.45151365492474899</v>
      </c>
      <c r="AB2361">
        <v>-0.36372720426911198</v>
      </c>
      <c r="AC2361" t="s">
        <v>265</v>
      </c>
      <c r="AD2361" t="s">
        <v>330</v>
      </c>
      <c r="AE2361" t="s">
        <v>56</v>
      </c>
      <c r="AF2361" t="s">
        <v>81</v>
      </c>
      <c r="AG2361" t="s">
        <v>331</v>
      </c>
      <c r="AH2361" s="45">
        <v>41089</v>
      </c>
      <c r="AI2361">
        <v>707549</v>
      </c>
      <c r="AK2361" t="s">
        <v>332</v>
      </c>
      <c r="AL2361" t="s">
        <v>276</v>
      </c>
      <c r="AM2361" t="s">
        <v>245</v>
      </c>
    </row>
    <row r="2362" spans="1:39" x14ac:dyDescent="0.3">
      <c r="A2362" s="1">
        <v>43644</v>
      </c>
      <c r="B2362" t="s">
        <v>20</v>
      </c>
      <c r="C2362" t="s">
        <v>239</v>
      </c>
      <c r="D2362">
        <v>2100</v>
      </c>
      <c r="E2362">
        <v>20</v>
      </c>
      <c r="F2362">
        <v>189.69000199999999</v>
      </c>
      <c r="G2362">
        <v>189.740005</v>
      </c>
      <c r="H2362">
        <v>187.08999599999899</v>
      </c>
      <c r="I2362">
        <v>187.83999599999899</v>
      </c>
      <c r="J2362">
        <v>187.83999599999899</v>
      </c>
      <c r="K2362">
        <v>2336700</v>
      </c>
      <c r="L2362">
        <v>2</v>
      </c>
      <c r="M2362">
        <v>9.1451341718257993E-3</v>
      </c>
      <c r="N2362">
        <v>2.5940446976726698E-2</v>
      </c>
      <c r="O2362">
        <v>6.1827362852487099E-2</v>
      </c>
      <c r="P2362">
        <v>5.3919527567624803E-2</v>
      </c>
      <c r="Q2362">
        <v>0.12663997330913701</v>
      </c>
      <c r="R2362">
        <v>2.5527730434971599E-2</v>
      </c>
      <c r="S2362">
        <v>2.4364765423005301E-2</v>
      </c>
      <c r="T2362">
        <v>2.1055473837867999E-2</v>
      </c>
      <c r="U2362">
        <v>2.38164231614569E-2</v>
      </c>
      <c r="V2362">
        <v>209.5</v>
      </c>
      <c r="W2362">
        <v>122.639999</v>
      </c>
      <c r="X2362">
        <v>-0.18475880708095499</v>
      </c>
      <c r="Y2362">
        <v>5.7409418775350302E-3</v>
      </c>
      <c r="Z2362">
        <v>1.5138513098555499</v>
      </c>
      <c r="AA2362">
        <v>0.60856089281798298</v>
      </c>
      <c r="AB2362">
        <v>0.330723006591081</v>
      </c>
      <c r="AC2362" t="s">
        <v>265</v>
      </c>
      <c r="AD2362" t="s">
        <v>330</v>
      </c>
      <c r="AE2362" t="s">
        <v>56</v>
      </c>
      <c r="AF2362" t="s">
        <v>81</v>
      </c>
      <c r="AG2362" t="s">
        <v>331</v>
      </c>
      <c r="AH2362" s="45">
        <v>41089</v>
      </c>
      <c r="AI2362">
        <v>707549</v>
      </c>
      <c r="AK2362" t="s">
        <v>332</v>
      </c>
      <c r="AL2362" t="s">
        <v>276</v>
      </c>
      <c r="AM2362" t="s">
        <v>245</v>
      </c>
    </row>
    <row r="2363" spans="1:39" x14ac:dyDescent="0.3">
      <c r="A2363" s="1">
        <v>43585</v>
      </c>
      <c r="B2363" t="s">
        <v>21</v>
      </c>
      <c r="C2363" t="s">
        <v>246</v>
      </c>
      <c r="D2363">
        <v>100</v>
      </c>
      <c r="E2363">
        <v>1</v>
      </c>
      <c r="F2363">
        <v>27.809998999999902</v>
      </c>
      <c r="G2363">
        <v>27.860001</v>
      </c>
      <c r="H2363">
        <v>27.030000999999999</v>
      </c>
      <c r="I2363">
        <v>27.059998999999902</v>
      </c>
      <c r="J2363">
        <v>26.774827999999999</v>
      </c>
      <c r="K2363">
        <v>5164200</v>
      </c>
      <c r="L2363">
        <v>2.5089999999999999</v>
      </c>
      <c r="M2363">
        <v>-1.32160094663899E-2</v>
      </c>
      <c r="N2363">
        <v>-2.9135338557575299E-2</v>
      </c>
      <c r="O2363">
        <v>8.3590569716064295E-2</v>
      </c>
      <c r="P2363">
        <v>0.18357526543965</v>
      </c>
      <c r="Q2363">
        <v>-0.20353357060104099</v>
      </c>
      <c r="R2363">
        <v>1.05672322053198E-2</v>
      </c>
      <c r="S2363">
        <v>2.3904806690146101E-2</v>
      </c>
      <c r="T2363">
        <v>2.46265202181527E-2</v>
      </c>
      <c r="U2363">
        <v>2.5155649164813301E-2</v>
      </c>
      <c r="V2363">
        <v>37.759997999999896</v>
      </c>
      <c r="W2363">
        <v>17.110001</v>
      </c>
      <c r="X2363">
        <v>-0.19090816330250501</v>
      </c>
      <c r="Y2363">
        <v>9.5096475723260604E-4</v>
      </c>
      <c r="Z2363">
        <v>1.5272814419962699</v>
      </c>
      <c r="AA2363">
        <v>-1.06328631398662</v>
      </c>
      <c r="AB2363">
        <v>-1.0354790416683299</v>
      </c>
      <c r="AC2363" t="s">
        <v>240</v>
      </c>
      <c r="AD2363" t="s">
        <v>333</v>
      </c>
      <c r="AE2363" t="s">
        <v>84</v>
      </c>
      <c r="AF2363" t="s">
        <v>85</v>
      </c>
      <c r="AG2363" t="s">
        <v>334</v>
      </c>
      <c r="AH2363" s="45">
        <v>39363</v>
      </c>
      <c r="AI2363">
        <v>72207</v>
      </c>
      <c r="AK2363" t="s">
        <v>335</v>
      </c>
      <c r="AL2363" t="s">
        <v>336</v>
      </c>
      <c r="AM2363" t="s">
        <v>245</v>
      </c>
    </row>
    <row r="2364" spans="1:39" x14ac:dyDescent="0.3">
      <c r="A2364" s="1">
        <v>43600</v>
      </c>
      <c r="B2364" t="s">
        <v>21</v>
      </c>
      <c r="C2364" t="s">
        <v>246</v>
      </c>
      <c r="D2364">
        <v>200</v>
      </c>
      <c r="E2364">
        <v>1</v>
      </c>
      <c r="F2364">
        <v>23.690000999999999</v>
      </c>
      <c r="G2364">
        <v>24.26</v>
      </c>
      <c r="H2364">
        <v>23.610001</v>
      </c>
      <c r="I2364">
        <v>24.16</v>
      </c>
      <c r="J2364">
        <v>24.018507</v>
      </c>
      <c r="K2364">
        <v>4059200</v>
      </c>
      <c r="L2364">
        <v>2.379</v>
      </c>
      <c r="M2364">
        <v>3.7321666078144501E-3</v>
      </c>
      <c r="N2364">
        <v>-1.6013400635202801E-2</v>
      </c>
      <c r="O2364">
        <v>-0.101591322213073</v>
      </c>
      <c r="P2364">
        <v>0.103389319243589</v>
      </c>
      <c r="Q2364">
        <v>-0.36024865657150201</v>
      </c>
      <c r="R2364">
        <v>1.8709840812264199E-2</v>
      </c>
      <c r="S2364">
        <v>1.69768609776914E-2</v>
      </c>
      <c r="T2364">
        <v>2.37475857780515E-2</v>
      </c>
      <c r="U2364">
        <v>2.5191699318754399E-2</v>
      </c>
      <c r="V2364">
        <v>37.759997999999896</v>
      </c>
      <c r="W2364">
        <v>17.110001</v>
      </c>
      <c r="X2364">
        <v>-0.19090816330250501</v>
      </c>
      <c r="Y2364">
        <v>5.8219943882337104E-3</v>
      </c>
      <c r="Z2364">
        <v>1.5122192098790099</v>
      </c>
      <c r="AA2364">
        <v>-1.73333307522396</v>
      </c>
      <c r="AB2364">
        <v>-1.70536336422934</v>
      </c>
      <c r="AC2364" t="s">
        <v>240</v>
      </c>
      <c r="AD2364" t="s">
        <v>333</v>
      </c>
      <c r="AE2364" t="s">
        <v>84</v>
      </c>
      <c r="AF2364" t="s">
        <v>85</v>
      </c>
      <c r="AG2364" t="s">
        <v>334</v>
      </c>
      <c r="AH2364" s="45">
        <v>39363</v>
      </c>
      <c r="AI2364">
        <v>72207</v>
      </c>
      <c r="AK2364" t="s">
        <v>335</v>
      </c>
      <c r="AL2364" t="s">
        <v>336</v>
      </c>
      <c r="AM2364" t="s">
        <v>245</v>
      </c>
    </row>
    <row r="2365" spans="1:39" x14ac:dyDescent="0.3">
      <c r="A2365" s="1">
        <v>43570</v>
      </c>
      <c r="B2365" t="s">
        <v>21</v>
      </c>
      <c r="C2365" t="s">
        <v>246</v>
      </c>
      <c r="D2365">
        <v>200</v>
      </c>
      <c r="E2365">
        <v>2</v>
      </c>
      <c r="F2365">
        <v>26.540001</v>
      </c>
      <c r="G2365">
        <v>27.110001</v>
      </c>
      <c r="H2365">
        <v>26.370000999999998</v>
      </c>
      <c r="I2365">
        <v>26.459999</v>
      </c>
      <c r="J2365">
        <v>26.181148999999898</v>
      </c>
      <c r="K2365">
        <v>6552900</v>
      </c>
      <c r="L2365">
        <v>2.5529999999999999</v>
      </c>
      <c r="M2365">
        <v>-1.53763324137332E-2</v>
      </c>
      <c r="N2365">
        <v>3.8132798298352498E-2</v>
      </c>
      <c r="O2365">
        <v>0.15370983634486399</v>
      </c>
      <c r="P2365">
        <v>0.175836020593163</v>
      </c>
      <c r="Q2365">
        <v>-0.17731426423582999</v>
      </c>
      <c r="R2365">
        <v>4.1270758821189898E-2</v>
      </c>
      <c r="S2365">
        <v>2.6557317429380601E-2</v>
      </c>
      <c r="T2365">
        <v>2.6030066269605599E-2</v>
      </c>
      <c r="U2365">
        <v>2.5192233954581599E-2</v>
      </c>
      <c r="V2365">
        <v>37.759997999999896</v>
      </c>
      <c r="W2365">
        <v>17.110001</v>
      </c>
      <c r="X2365">
        <v>-0.19090816330250501</v>
      </c>
      <c r="Y2365">
        <v>-6.2956724975841202E-4</v>
      </c>
      <c r="Z2365">
        <v>1.51179688163898</v>
      </c>
      <c r="AA2365">
        <v>-0.95513912867182504</v>
      </c>
      <c r="AB2365">
        <v>-0.96795023865748597</v>
      </c>
      <c r="AC2365" t="s">
        <v>247</v>
      </c>
      <c r="AD2365" t="s">
        <v>333</v>
      </c>
      <c r="AE2365" t="s">
        <v>84</v>
      </c>
      <c r="AF2365" t="s">
        <v>85</v>
      </c>
      <c r="AG2365" t="s">
        <v>334</v>
      </c>
      <c r="AH2365" s="45">
        <v>39363</v>
      </c>
      <c r="AI2365">
        <v>72207</v>
      </c>
      <c r="AK2365" t="s">
        <v>335</v>
      </c>
      <c r="AL2365" t="s">
        <v>336</v>
      </c>
      <c r="AM2365" t="s">
        <v>245</v>
      </c>
    </row>
    <row r="2366" spans="1:39" x14ac:dyDescent="0.3">
      <c r="A2366" s="1">
        <v>43584</v>
      </c>
      <c r="B2366" t="s">
        <v>21</v>
      </c>
      <c r="C2366" t="s">
        <v>246</v>
      </c>
      <c r="D2366">
        <v>100</v>
      </c>
      <c r="E2366">
        <v>2</v>
      </c>
      <c r="F2366">
        <v>27.08</v>
      </c>
      <c r="G2366">
        <v>27.67</v>
      </c>
      <c r="H2366">
        <v>27.08</v>
      </c>
      <c r="I2366">
        <v>27.42</v>
      </c>
      <c r="J2366">
        <v>27.131032999999999</v>
      </c>
      <c r="K2366">
        <v>5910800</v>
      </c>
      <c r="L2366">
        <v>2.536</v>
      </c>
      <c r="M2366">
        <v>1.2477267385391099E-2</v>
      </c>
      <c r="N2366">
        <v>-1.6636902054463502E-2</v>
      </c>
      <c r="O2366">
        <v>0.10649572359911399</v>
      </c>
      <c r="P2366">
        <v>0.23414092640298401</v>
      </c>
      <c r="Q2366">
        <v>-0.20123689430247699</v>
      </c>
      <c r="R2366">
        <v>9.83531747384731E-3</v>
      </c>
      <c r="S2366">
        <v>2.3625596462389001E-2</v>
      </c>
      <c r="T2366">
        <v>2.4914668268495602E-2</v>
      </c>
      <c r="U2366">
        <v>2.5151551466667199E-2</v>
      </c>
      <c r="V2366">
        <v>37.759997999999896</v>
      </c>
      <c r="W2366">
        <v>17.110001</v>
      </c>
      <c r="X2366">
        <v>-0.19090816330250501</v>
      </c>
      <c r="Y2366">
        <v>1.07094833958194E-3</v>
      </c>
      <c r="Z2366">
        <v>1.5272512193490499</v>
      </c>
      <c r="AA2366">
        <v>-1.0552865512856699</v>
      </c>
      <c r="AB2366">
        <v>-1.01220067729063</v>
      </c>
      <c r="AC2366" t="s">
        <v>247</v>
      </c>
      <c r="AD2366" t="s">
        <v>333</v>
      </c>
      <c r="AE2366" t="s">
        <v>84</v>
      </c>
      <c r="AF2366" t="s">
        <v>85</v>
      </c>
      <c r="AG2366" t="s">
        <v>334</v>
      </c>
      <c r="AH2366" s="45">
        <v>39363</v>
      </c>
      <c r="AI2366">
        <v>72207</v>
      </c>
      <c r="AK2366" t="s">
        <v>335</v>
      </c>
      <c r="AL2366" t="s">
        <v>336</v>
      </c>
      <c r="AM2366" t="s">
        <v>245</v>
      </c>
    </row>
    <row r="2367" spans="1:39" x14ac:dyDescent="0.3">
      <c r="A2367" s="1">
        <v>43593</v>
      </c>
      <c r="B2367" t="s">
        <v>21</v>
      </c>
      <c r="C2367" t="s">
        <v>246</v>
      </c>
      <c r="D2367">
        <v>500</v>
      </c>
      <c r="E2367">
        <v>2</v>
      </c>
      <c r="F2367">
        <v>24.209999</v>
      </c>
      <c r="G2367">
        <v>24.82</v>
      </c>
      <c r="H2367">
        <v>24.18</v>
      </c>
      <c r="I2367">
        <v>24.549999</v>
      </c>
      <c r="J2367">
        <v>24.406220999999999</v>
      </c>
      <c r="K2367">
        <v>3856100</v>
      </c>
      <c r="L2367">
        <v>2.4820000000000002</v>
      </c>
      <c r="M2367">
        <v>1.1058816633083999E-2</v>
      </c>
      <c r="N2367">
        <v>-5.3433020937000301E-2</v>
      </c>
      <c r="O2367">
        <v>-4.2225089444170902E-2</v>
      </c>
      <c r="P2367">
        <v>0.102948600634228</v>
      </c>
      <c r="Q2367">
        <v>-0.27461371283084202</v>
      </c>
      <c r="R2367">
        <v>1.34555980731871E-2</v>
      </c>
      <c r="S2367">
        <v>2.3864396851227199E-2</v>
      </c>
      <c r="T2367">
        <v>2.50072046371227E-2</v>
      </c>
      <c r="U2367">
        <v>2.5288531958896E-2</v>
      </c>
      <c r="V2367">
        <v>37.759997999999896</v>
      </c>
      <c r="W2367">
        <v>17.110001</v>
      </c>
      <c r="X2367">
        <v>-0.19090816330250501</v>
      </c>
      <c r="Y2367">
        <v>-1.60671540560346E-3</v>
      </c>
      <c r="Z2367">
        <v>1.53442372524346</v>
      </c>
      <c r="AA2367">
        <v>-1.3749298129463201</v>
      </c>
      <c r="AB2367">
        <v>-1.32624711171534</v>
      </c>
      <c r="AC2367" t="s">
        <v>247</v>
      </c>
      <c r="AD2367" t="s">
        <v>333</v>
      </c>
      <c r="AE2367" t="s">
        <v>84</v>
      </c>
      <c r="AF2367" t="s">
        <v>85</v>
      </c>
      <c r="AG2367" t="s">
        <v>334</v>
      </c>
      <c r="AH2367" s="45">
        <v>39363</v>
      </c>
      <c r="AI2367">
        <v>72207</v>
      </c>
      <c r="AK2367" t="s">
        <v>335</v>
      </c>
      <c r="AL2367" t="s">
        <v>336</v>
      </c>
      <c r="AM2367" t="s">
        <v>245</v>
      </c>
    </row>
    <row r="2368" spans="1:39" x14ac:dyDescent="0.3">
      <c r="A2368" s="1">
        <v>43608</v>
      </c>
      <c r="B2368" t="s">
        <v>21</v>
      </c>
      <c r="C2368" t="s">
        <v>239</v>
      </c>
      <c r="D2368">
        <v>300</v>
      </c>
      <c r="E2368">
        <v>2</v>
      </c>
      <c r="F2368">
        <v>22.860001</v>
      </c>
      <c r="G2368">
        <v>22.879998999999899</v>
      </c>
      <c r="H2368">
        <v>21.610001</v>
      </c>
      <c r="I2368">
        <v>21.77</v>
      </c>
      <c r="J2368">
        <v>21.642503999999999</v>
      </c>
      <c r="K2368">
        <v>6963800</v>
      </c>
      <c r="L2368">
        <v>2.2959999999999998</v>
      </c>
      <c r="M2368">
        <v>-7.1775685121198696E-2</v>
      </c>
      <c r="N2368">
        <v>-0.118140252337392</v>
      </c>
      <c r="O2368">
        <v>-0.24193837203855301</v>
      </c>
      <c r="P2368">
        <v>-5.7173055702506199E-2</v>
      </c>
      <c r="Q2368">
        <v>-0.50773008610785597</v>
      </c>
      <c r="R2368">
        <v>3.3921381862035999E-2</v>
      </c>
      <c r="S2368">
        <v>2.1633136712206499E-2</v>
      </c>
      <c r="T2368">
        <v>2.4947498473611801E-2</v>
      </c>
      <c r="U2368">
        <v>2.5683442183987999E-2</v>
      </c>
      <c r="V2368">
        <v>37.759997999999896</v>
      </c>
      <c r="W2368">
        <v>17.110001</v>
      </c>
      <c r="X2368">
        <v>-0.19882816789317301</v>
      </c>
      <c r="Y2368">
        <v>-1.1985692488440201E-2</v>
      </c>
      <c r="Z2368">
        <v>1.5450808330656101</v>
      </c>
      <c r="AA2368">
        <v>-2.3391494789078502</v>
      </c>
      <c r="AB2368">
        <v>-1.97972570086533</v>
      </c>
      <c r="AC2368" t="s">
        <v>247</v>
      </c>
      <c r="AD2368" t="s">
        <v>333</v>
      </c>
      <c r="AE2368" t="s">
        <v>84</v>
      </c>
      <c r="AF2368" t="s">
        <v>85</v>
      </c>
      <c r="AG2368" t="s">
        <v>334</v>
      </c>
      <c r="AH2368" s="45">
        <v>39363</v>
      </c>
      <c r="AI2368">
        <v>72207</v>
      </c>
      <c r="AK2368" t="s">
        <v>335</v>
      </c>
      <c r="AL2368" t="s">
        <v>336</v>
      </c>
      <c r="AM2368" t="s">
        <v>245</v>
      </c>
    </row>
    <row r="2369" spans="1:39" x14ac:dyDescent="0.3">
      <c r="A2369" s="1">
        <v>43621</v>
      </c>
      <c r="B2369" t="s">
        <v>21</v>
      </c>
      <c r="C2369" t="s">
        <v>246</v>
      </c>
      <c r="D2369">
        <v>100</v>
      </c>
      <c r="E2369">
        <v>2</v>
      </c>
      <c r="F2369">
        <v>21.540001</v>
      </c>
      <c r="G2369">
        <v>21.549999</v>
      </c>
      <c r="H2369">
        <v>20.5</v>
      </c>
      <c r="I2369">
        <v>20.780000999999999</v>
      </c>
      <c r="J2369">
        <v>20.658301999999999</v>
      </c>
      <c r="K2369">
        <v>4511200</v>
      </c>
      <c r="L2369">
        <v>2.1230000000000002</v>
      </c>
      <c r="M2369">
        <v>-3.45269689507103E-2</v>
      </c>
      <c r="N2369">
        <v>-4.9752113917582101E-2</v>
      </c>
      <c r="O2369">
        <v>-0.182080890117296</v>
      </c>
      <c r="P2369">
        <v>-9.6782498210968196E-2</v>
      </c>
      <c r="Q2369">
        <v>-0.49551403116718201</v>
      </c>
      <c r="R2369">
        <v>1.56045045539202E-2</v>
      </c>
      <c r="S2369">
        <v>2.1415627940510201E-2</v>
      </c>
      <c r="T2369">
        <v>2.3994939953048699E-2</v>
      </c>
      <c r="U2369">
        <v>2.5534055272023098E-2</v>
      </c>
      <c r="V2369">
        <v>37.759997999999896</v>
      </c>
      <c r="W2369">
        <v>17.110001</v>
      </c>
      <c r="X2369">
        <v>-0.19882816789317301</v>
      </c>
      <c r="Y2369">
        <v>8.1287266899663802E-3</v>
      </c>
      <c r="Z2369">
        <v>1.4933805188418301</v>
      </c>
      <c r="AA2369">
        <v>-2.20024020240928</v>
      </c>
      <c r="AB2369">
        <v>-2.2005741777730798</v>
      </c>
      <c r="AC2369" t="s">
        <v>247</v>
      </c>
      <c r="AD2369" t="s">
        <v>333</v>
      </c>
      <c r="AE2369" t="s">
        <v>84</v>
      </c>
      <c r="AF2369" t="s">
        <v>85</v>
      </c>
      <c r="AG2369" t="s">
        <v>334</v>
      </c>
      <c r="AH2369" s="45">
        <v>39363</v>
      </c>
      <c r="AI2369">
        <v>72207</v>
      </c>
      <c r="AK2369" t="s">
        <v>335</v>
      </c>
      <c r="AL2369" t="s">
        <v>336</v>
      </c>
      <c r="AM2369" t="s">
        <v>245</v>
      </c>
    </row>
    <row r="2370" spans="1:39" x14ac:dyDescent="0.3">
      <c r="A2370" s="1">
        <v>43557</v>
      </c>
      <c r="B2370" t="s">
        <v>21</v>
      </c>
      <c r="C2370" t="s">
        <v>246</v>
      </c>
      <c r="D2370">
        <v>500</v>
      </c>
      <c r="E2370">
        <v>3</v>
      </c>
      <c r="F2370">
        <v>25.799999</v>
      </c>
      <c r="G2370">
        <v>25.950001</v>
      </c>
      <c r="H2370">
        <v>25.51</v>
      </c>
      <c r="I2370">
        <v>25.52</v>
      </c>
      <c r="J2370">
        <v>25.251056999999999</v>
      </c>
      <c r="K2370">
        <v>5216100</v>
      </c>
      <c r="L2370">
        <v>2.4809999999999999</v>
      </c>
      <c r="M2370">
        <v>-6.2499874049379098E-3</v>
      </c>
      <c r="N2370">
        <v>1.73917003304584E-2</v>
      </c>
      <c r="O2370">
        <v>0.111387025186404</v>
      </c>
      <c r="P2370">
        <v>0.31297239241561697</v>
      </c>
      <c r="Q2370">
        <v>-0.115711746511396</v>
      </c>
      <c r="R2370">
        <v>2.14129602880654E-2</v>
      </c>
      <c r="S2370">
        <v>2.4755934954601499E-2</v>
      </c>
      <c r="T2370">
        <v>2.6043933662509799E-2</v>
      </c>
      <c r="U2370">
        <v>2.49074559483978E-2</v>
      </c>
      <c r="V2370">
        <v>37.759997999999896</v>
      </c>
      <c r="W2370">
        <v>17.110001</v>
      </c>
      <c r="X2370">
        <v>-0.19090816330250501</v>
      </c>
      <c r="Y2370" s="44">
        <v>1.7455614805152698E-5</v>
      </c>
      <c r="Z2370">
        <v>1.4865171373716599</v>
      </c>
      <c r="AA2370">
        <v>-0.66531772790088495</v>
      </c>
      <c r="AB2370">
        <v>-0.86663476675622098</v>
      </c>
      <c r="AC2370" t="s">
        <v>248</v>
      </c>
      <c r="AD2370" t="s">
        <v>333</v>
      </c>
      <c r="AE2370" t="s">
        <v>84</v>
      </c>
      <c r="AF2370" t="s">
        <v>85</v>
      </c>
      <c r="AG2370" t="s">
        <v>334</v>
      </c>
      <c r="AH2370" s="45">
        <v>39363</v>
      </c>
      <c r="AI2370">
        <v>72207</v>
      </c>
      <c r="AK2370" t="s">
        <v>335</v>
      </c>
      <c r="AL2370" t="s">
        <v>336</v>
      </c>
      <c r="AM2370" t="s">
        <v>245</v>
      </c>
    </row>
    <row r="2371" spans="1:39" x14ac:dyDescent="0.3">
      <c r="A2371" s="1">
        <v>43580</v>
      </c>
      <c r="B2371" t="s">
        <v>21</v>
      </c>
      <c r="C2371" t="s">
        <v>246</v>
      </c>
      <c r="D2371">
        <v>100</v>
      </c>
      <c r="E2371">
        <v>3</v>
      </c>
      <c r="F2371">
        <v>27.540001</v>
      </c>
      <c r="G2371">
        <v>27.66</v>
      </c>
      <c r="H2371">
        <v>26.68</v>
      </c>
      <c r="I2371">
        <v>27.25</v>
      </c>
      <c r="J2371">
        <v>26.962826</v>
      </c>
      <c r="K2371">
        <v>7937000</v>
      </c>
      <c r="L2371">
        <v>2.5339999999999998</v>
      </c>
      <c r="M2371">
        <v>-1.2037303746017801E-2</v>
      </c>
      <c r="N2371">
        <v>1.4690997921727601E-3</v>
      </c>
      <c r="O2371">
        <v>0.108832435275333</v>
      </c>
      <c r="P2371">
        <v>0.252052902437856</v>
      </c>
      <c r="Q2371">
        <v>-0.18369499929216801</v>
      </c>
      <c r="R2371">
        <v>1.6162866969788501E-2</v>
      </c>
      <c r="S2371">
        <v>2.43692901579372E-2</v>
      </c>
      <c r="T2371">
        <v>2.5099859244392501E-2</v>
      </c>
      <c r="U2371">
        <v>2.5165738023084E-2</v>
      </c>
      <c r="V2371">
        <v>37.759997999999896</v>
      </c>
      <c r="W2371">
        <v>17.110001</v>
      </c>
      <c r="X2371">
        <v>-0.19090816330250501</v>
      </c>
      <c r="Y2371">
        <v>-3.6904169755480902E-4</v>
      </c>
      <c r="Z2371">
        <v>1.5265133293912301</v>
      </c>
      <c r="AA2371">
        <v>-0.97650627555360303</v>
      </c>
      <c r="AB2371">
        <v>-0.98614919516535604</v>
      </c>
      <c r="AC2371" t="s">
        <v>248</v>
      </c>
      <c r="AD2371" t="s">
        <v>333</v>
      </c>
      <c r="AE2371" t="s">
        <v>84</v>
      </c>
      <c r="AF2371" t="s">
        <v>85</v>
      </c>
      <c r="AG2371" t="s">
        <v>334</v>
      </c>
      <c r="AH2371" s="45">
        <v>39363</v>
      </c>
      <c r="AI2371">
        <v>72207</v>
      </c>
      <c r="AK2371" t="s">
        <v>335</v>
      </c>
      <c r="AL2371" t="s">
        <v>336</v>
      </c>
      <c r="AM2371" t="s">
        <v>245</v>
      </c>
    </row>
    <row r="2372" spans="1:39" x14ac:dyDescent="0.3">
      <c r="A2372" s="1">
        <v>43588</v>
      </c>
      <c r="B2372" t="s">
        <v>21</v>
      </c>
      <c r="C2372" t="s">
        <v>239</v>
      </c>
      <c r="D2372">
        <v>100</v>
      </c>
      <c r="E2372">
        <v>3</v>
      </c>
      <c r="F2372">
        <v>25.379998999999899</v>
      </c>
      <c r="G2372">
        <v>25.799999</v>
      </c>
      <c r="H2372">
        <v>24.76</v>
      </c>
      <c r="I2372">
        <v>24.93</v>
      </c>
      <c r="J2372">
        <v>24.783996999999999</v>
      </c>
      <c r="K2372">
        <v>9871500</v>
      </c>
      <c r="L2372">
        <v>2.5310000000000001</v>
      </c>
      <c r="M2372">
        <v>-1.7101164716916702E-2</v>
      </c>
      <c r="N2372">
        <v>-7.8002771862613896E-2</v>
      </c>
      <c r="O2372">
        <v>-1.8669853602674601E-2</v>
      </c>
      <c r="P2372">
        <v>0.117415043290593</v>
      </c>
      <c r="Q2372">
        <v>-0.26192622775941499</v>
      </c>
      <c r="R2372">
        <v>1.8585385178217399E-2</v>
      </c>
      <c r="S2372">
        <v>2.4946237568329699E-2</v>
      </c>
      <c r="T2372">
        <v>2.5131961865111001E-2</v>
      </c>
      <c r="U2372">
        <v>2.5284338120405699E-2</v>
      </c>
      <c r="V2372">
        <v>37.759997999999896</v>
      </c>
      <c r="W2372">
        <v>17.110001</v>
      </c>
      <c r="X2372">
        <v>-0.19090816330250501</v>
      </c>
      <c r="Y2372">
        <v>9.5921274614703799E-3</v>
      </c>
      <c r="Z2372">
        <v>1.53975477010506</v>
      </c>
      <c r="AA2372">
        <v>-1.3274509981301099</v>
      </c>
      <c r="AB2372">
        <v>-1.19183843417373</v>
      </c>
      <c r="AC2372" t="s">
        <v>248</v>
      </c>
      <c r="AD2372" t="s">
        <v>333</v>
      </c>
      <c r="AE2372" t="s">
        <v>84</v>
      </c>
      <c r="AF2372" t="s">
        <v>85</v>
      </c>
      <c r="AG2372" t="s">
        <v>334</v>
      </c>
      <c r="AH2372" s="45">
        <v>39363</v>
      </c>
      <c r="AI2372">
        <v>72207</v>
      </c>
      <c r="AK2372" t="s">
        <v>335</v>
      </c>
      <c r="AL2372" t="s">
        <v>336</v>
      </c>
      <c r="AM2372" t="s">
        <v>245</v>
      </c>
    </row>
    <row r="2373" spans="1:39" x14ac:dyDescent="0.3">
      <c r="A2373" s="1">
        <v>43622</v>
      </c>
      <c r="B2373" t="s">
        <v>21</v>
      </c>
      <c r="C2373" t="s">
        <v>239</v>
      </c>
      <c r="D2373">
        <v>100</v>
      </c>
      <c r="E2373">
        <v>3</v>
      </c>
      <c r="F2373">
        <v>20.9</v>
      </c>
      <c r="G2373">
        <v>21.17</v>
      </c>
      <c r="H2373">
        <v>20.6</v>
      </c>
      <c r="I2373">
        <v>20.73</v>
      </c>
      <c r="J2373">
        <v>20.608595000000001</v>
      </c>
      <c r="K2373">
        <v>8959400</v>
      </c>
      <c r="L2373">
        <v>2.1240000000000001</v>
      </c>
      <c r="M2373">
        <v>-2.40905072361746E-3</v>
      </c>
      <c r="N2373">
        <v>-4.6651518754174698E-2</v>
      </c>
      <c r="O2373">
        <v>-0.178051325673004</v>
      </c>
      <c r="P2373">
        <v>-8.3415547600616105E-2</v>
      </c>
      <c r="Q2373">
        <v>-0.49098234619612402</v>
      </c>
      <c r="R2373">
        <v>1.5884200519078701E-2</v>
      </c>
      <c r="S2373">
        <v>2.1449299939851101E-2</v>
      </c>
      <c r="T2373">
        <v>2.39259939297434E-2</v>
      </c>
      <c r="U2373">
        <v>2.5532133678440299E-2</v>
      </c>
      <c r="V2373">
        <v>37.759997999999896</v>
      </c>
      <c r="W2373">
        <v>17.110001</v>
      </c>
      <c r="X2373">
        <v>-0.19882816789317301</v>
      </c>
      <c r="Y2373">
        <v>6.1168407152111899E-3</v>
      </c>
      <c r="Z2373">
        <v>1.4911251718082199</v>
      </c>
      <c r="AA2373">
        <v>-2.17288183570184</v>
      </c>
      <c r="AB2373">
        <v>-2.21049433237771</v>
      </c>
      <c r="AC2373" t="s">
        <v>248</v>
      </c>
      <c r="AD2373" t="s">
        <v>333</v>
      </c>
      <c r="AE2373" t="s">
        <v>84</v>
      </c>
      <c r="AF2373" t="s">
        <v>85</v>
      </c>
      <c r="AG2373" t="s">
        <v>334</v>
      </c>
      <c r="AH2373" s="45">
        <v>39363</v>
      </c>
      <c r="AI2373">
        <v>72207</v>
      </c>
      <c r="AK2373" t="s">
        <v>335</v>
      </c>
      <c r="AL2373" t="s">
        <v>336</v>
      </c>
      <c r="AM2373" t="s">
        <v>245</v>
      </c>
    </row>
    <row r="2374" spans="1:39" x14ac:dyDescent="0.3">
      <c r="A2374" s="1">
        <v>43630</v>
      </c>
      <c r="B2374" t="s">
        <v>21</v>
      </c>
      <c r="C2374" t="s">
        <v>246</v>
      </c>
      <c r="D2374">
        <v>700</v>
      </c>
      <c r="E2374">
        <v>3</v>
      </c>
      <c r="F2374">
        <v>20.690000999999999</v>
      </c>
      <c r="G2374">
        <v>20.870000999999998</v>
      </c>
      <c r="H2374">
        <v>19.68</v>
      </c>
      <c r="I2374">
        <v>19.73</v>
      </c>
      <c r="J2374">
        <v>19.614450000000001</v>
      </c>
      <c r="K2374">
        <v>5833100</v>
      </c>
      <c r="L2374">
        <v>2.093</v>
      </c>
      <c r="M2374">
        <v>-5.1369406294082702E-2</v>
      </c>
      <c r="N2374">
        <v>-4.7510234977107497E-2</v>
      </c>
      <c r="O2374">
        <v>-0.198825952073096</v>
      </c>
      <c r="P2374">
        <v>-0.15297162635047401</v>
      </c>
      <c r="Q2374">
        <v>-0.54216383027091497</v>
      </c>
      <c r="R2374">
        <v>3.5358100999713198E-2</v>
      </c>
      <c r="S2374">
        <v>2.4690940145308499E-2</v>
      </c>
      <c r="T2374">
        <v>2.4117842299702801E-2</v>
      </c>
      <c r="U2374">
        <v>2.5878833980895601E-2</v>
      </c>
      <c r="V2374">
        <v>37.759997999999896</v>
      </c>
      <c r="W2374">
        <v>17.110001</v>
      </c>
      <c r="X2374">
        <v>-0.19882816789317301</v>
      </c>
      <c r="Y2374">
        <v>-1.6128120944145399E-3</v>
      </c>
      <c r="Z2374">
        <v>1.5063789329311099</v>
      </c>
      <c r="AA2374">
        <v>-2.3382527271078501</v>
      </c>
      <c r="AB2374">
        <v>-2.1575156464562801</v>
      </c>
      <c r="AC2374" t="s">
        <v>248</v>
      </c>
      <c r="AD2374" t="s">
        <v>333</v>
      </c>
      <c r="AE2374" t="s">
        <v>84</v>
      </c>
      <c r="AF2374" t="s">
        <v>85</v>
      </c>
      <c r="AG2374" t="s">
        <v>334</v>
      </c>
      <c r="AH2374" s="45">
        <v>39363</v>
      </c>
      <c r="AI2374">
        <v>72207</v>
      </c>
      <c r="AK2374" t="s">
        <v>335</v>
      </c>
      <c r="AL2374" t="s">
        <v>336</v>
      </c>
      <c r="AM2374" t="s">
        <v>245</v>
      </c>
    </row>
    <row r="2375" spans="1:39" x14ac:dyDescent="0.3">
      <c r="A2375" s="1">
        <v>43637</v>
      </c>
      <c r="B2375" t="s">
        <v>21</v>
      </c>
      <c r="C2375" t="s">
        <v>246</v>
      </c>
      <c r="D2375">
        <v>100</v>
      </c>
      <c r="E2375">
        <v>3</v>
      </c>
      <c r="F2375">
        <v>21.82</v>
      </c>
      <c r="G2375">
        <v>22.030000999999999</v>
      </c>
      <c r="H2375">
        <v>21.540001</v>
      </c>
      <c r="I2375">
        <v>21.559998999999902</v>
      </c>
      <c r="J2375">
        <v>21.433733</v>
      </c>
      <c r="K2375">
        <v>6055600</v>
      </c>
      <c r="L2375">
        <v>2.0680000000000001</v>
      </c>
      <c r="M2375">
        <v>-8.7740920844430002E-3</v>
      </c>
      <c r="N2375">
        <v>8.8699449866043306E-2</v>
      </c>
      <c r="O2375">
        <v>-0.118401324390075</v>
      </c>
      <c r="P2375">
        <v>-0.101242629305912</v>
      </c>
      <c r="Q2375">
        <v>-0.48987339991154399</v>
      </c>
      <c r="R2375">
        <v>2.6242564260242698E-2</v>
      </c>
      <c r="S2375">
        <v>2.8621375556482E-2</v>
      </c>
      <c r="T2375">
        <v>2.4359447577634499E-2</v>
      </c>
      <c r="U2375">
        <v>2.60514341060912E-2</v>
      </c>
      <c r="V2375">
        <v>37.759997999999896</v>
      </c>
      <c r="W2375">
        <v>17.110001</v>
      </c>
      <c r="X2375">
        <v>-0.19882816789317301</v>
      </c>
      <c r="Y2375">
        <v>-1.26001638019446E-3</v>
      </c>
      <c r="Z2375">
        <v>1.52634885465902</v>
      </c>
      <c r="AA2375">
        <v>-2.0918311464038402</v>
      </c>
      <c r="AB2375">
        <v>-2.11794287283284</v>
      </c>
      <c r="AC2375" t="s">
        <v>248</v>
      </c>
      <c r="AD2375" t="s">
        <v>333</v>
      </c>
      <c r="AE2375" t="s">
        <v>84</v>
      </c>
      <c r="AF2375" t="s">
        <v>85</v>
      </c>
      <c r="AG2375" t="s">
        <v>334</v>
      </c>
      <c r="AH2375" s="45">
        <v>39363</v>
      </c>
      <c r="AI2375">
        <v>72207</v>
      </c>
      <c r="AK2375" t="s">
        <v>335</v>
      </c>
      <c r="AL2375" t="s">
        <v>336</v>
      </c>
      <c r="AM2375" t="s">
        <v>245</v>
      </c>
    </row>
    <row r="2376" spans="1:39" x14ac:dyDescent="0.3">
      <c r="A2376" s="1">
        <v>43559</v>
      </c>
      <c r="B2376" t="s">
        <v>21</v>
      </c>
      <c r="C2376" t="s">
        <v>246</v>
      </c>
      <c r="D2376">
        <v>400</v>
      </c>
      <c r="E2376">
        <v>4</v>
      </c>
      <c r="F2376">
        <v>25.07</v>
      </c>
      <c r="G2376">
        <v>25.190000999999999</v>
      </c>
      <c r="H2376">
        <v>24.639999</v>
      </c>
      <c r="I2376">
        <v>24.870000999999998</v>
      </c>
      <c r="J2376">
        <v>24.607906</v>
      </c>
      <c r="K2376">
        <v>4088300</v>
      </c>
      <c r="L2376">
        <v>2.512</v>
      </c>
      <c r="M2376">
        <v>-5.2135675730453296E-3</v>
      </c>
      <c r="N2376">
        <v>-8.0384927425160996E-4</v>
      </c>
      <c r="O2376">
        <v>5.3263265972664099E-2</v>
      </c>
      <c r="P2376">
        <v>0.26659634579763303</v>
      </c>
      <c r="Q2376">
        <v>-0.16191379451979401</v>
      </c>
      <c r="R2376">
        <v>2.20933283565262E-2</v>
      </c>
      <c r="S2376">
        <v>2.4461113509884599E-2</v>
      </c>
      <c r="T2376">
        <v>2.6011155033899599E-2</v>
      </c>
      <c r="U2376">
        <v>2.4893388844490199E-2</v>
      </c>
      <c r="V2376">
        <v>37.759997999999896</v>
      </c>
      <c r="W2376">
        <v>17.110001</v>
      </c>
      <c r="X2376">
        <v>-0.19090816330250501</v>
      </c>
      <c r="Y2376">
        <v>2.0824655091414399E-3</v>
      </c>
      <c r="Z2376">
        <v>1.4902252697182199</v>
      </c>
      <c r="AA2376">
        <v>-0.88478928486271402</v>
      </c>
      <c r="AB2376">
        <v>-0.82080504708927904</v>
      </c>
      <c r="AC2376" t="s">
        <v>249</v>
      </c>
      <c r="AD2376" t="s">
        <v>333</v>
      </c>
      <c r="AE2376" t="s">
        <v>84</v>
      </c>
      <c r="AF2376" t="s">
        <v>85</v>
      </c>
      <c r="AG2376" t="s">
        <v>334</v>
      </c>
      <c r="AH2376" s="45">
        <v>39363</v>
      </c>
      <c r="AI2376">
        <v>72207</v>
      </c>
      <c r="AK2376" t="s">
        <v>335</v>
      </c>
      <c r="AL2376" t="s">
        <v>336</v>
      </c>
      <c r="AM2376" t="s">
        <v>245</v>
      </c>
    </row>
    <row r="2377" spans="1:39" x14ac:dyDescent="0.3">
      <c r="A2377" s="1">
        <v>43570</v>
      </c>
      <c r="B2377" t="s">
        <v>21</v>
      </c>
      <c r="C2377" t="s">
        <v>246</v>
      </c>
      <c r="D2377">
        <v>100</v>
      </c>
      <c r="E2377">
        <v>4</v>
      </c>
      <c r="F2377">
        <v>26.540001</v>
      </c>
      <c r="G2377">
        <v>27.110001</v>
      </c>
      <c r="H2377">
        <v>26.370000999999998</v>
      </c>
      <c r="I2377">
        <v>26.459999</v>
      </c>
      <c r="J2377">
        <v>26.181148999999898</v>
      </c>
      <c r="K2377">
        <v>6552900</v>
      </c>
      <c r="L2377">
        <v>2.5529999999999999</v>
      </c>
      <c r="M2377">
        <v>-1.53763324137332E-2</v>
      </c>
      <c r="N2377">
        <v>3.8132798298352498E-2</v>
      </c>
      <c r="O2377">
        <v>0.15370983634486399</v>
      </c>
      <c r="P2377">
        <v>0.175836020593163</v>
      </c>
      <c r="Q2377">
        <v>-0.17731426423582999</v>
      </c>
      <c r="R2377">
        <v>4.1270758821189898E-2</v>
      </c>
      <c r="S2377">
        <v>2.6557317429380601E-2</v>
      </c>
      <c r="T2377">
        <v>2.6030066269605599E-2</v>
      </c>
      <c r="U2377">
        <v>2.5192233954581599E-2</v>
      </c>
      <c r="V2377">
        <v>37.759997999999896</v>
      </c>
      <c r="W2377">
        <v>17.110001</v>
      </c>
      <c r="X2377">
        <v>-0.19090816330250501</v>
      </c>
      <c r="Y2377">
        <v>-6.2956724975841202E-4</v>
      </c>
      <c r="Z2377">
        <v>1.51179688163898</v>
      </c>
      <c r="AA2377">
        <v>-0.95513912867182504</v>
      </c>
      <c r="AB2377">
        <v>-0.96795023865748597</v>
      </c>
      <c r="AC2377" t="s">
        <v>249</v>
      </c>
      <c r="AD2377" t="s">
        <v>333</v>
      </c>
      <c r="AE2377" t="s">
        <v>84</v>
      </c>
      <c r="AF2377" t="s">
        <v>85</v>
      </c>
      <c r="AG2377" t="s">
        <v>334</v>
      </c>
      <c r="AH2377" s="45">
        <v>39363</v>
      </c>
      <c r="AI2377">
        <v>72207</v>
      </c>
      <c r="AK2377" t="s">
        <v>335</v>
      </c>
      <c r="AL2377" t="s">
        <v>336</v>
      </c>
      <c r="AM2377" t="s">
        <v>245</v>
      </c>
    </row>
    <row r="2378" spans="1:39" x14ac:dyDescent="0.3">
      <c r="A2378" s="1">
        <v>43571</v>
      </c>
      <c r="B2378" t="s">
        <v>21</v>
      </c>
      <c r="C2378" t="s">
        <v>239</v>
      </c>
      <c r="D2378">
        <v>500</v>
      </c>
      <c r="E2378">
        <v>4</v>
      </c>
      <c r="F2378">
        <v>26.559998999999902</v>
      </c>
      <c r="G2378">
        <v>27.1</v>
      </c>
      <c r="H2378">
        <v>26.35</v>
      </c>
      <c r="I2378">
        <v>27.1</v>
      </c>
      <c r="J2378">
        <v>26.814404999999901</v>
      </c>
      <c r="K2378">
        <v>5860200</v>
      </c>
      <c r="L2378">
        <v>2.5920000000000001</v>
      </c>
      <c r="M2378">
        <v>2.38995951322673E-2</v>
      </c>
      <c r="N2378">
        <v>0.10086057973917401</v>
      </c>
      <c r="O2378">
        <v>0.15970107726204399</v>
      </c>
      <c r="P2378">
        <v>0.181965281948475</v>
      </c>
      <c r="Q2378">
        <v>-0.15029462513941899</v>
      </c>
      <c r="R2378">
        <v>3.2143877653177902E-2</v>
      </c>
      <c r="S2378">
        <v>2.6704952157557499E-2</v>
      </c>
      <c r="T2378">
        <v>2.6098320655810699E-2</v>
      </c>
      <c r="U2378">
        <v>2.52393635846987E-2</v>
      </c>
      <c r="V2378">
        <v>37.759997999999896</v>
      </c>
      <c r="W2378">
        <v>17.110001</v>
      </c>
      <c r="X2378">
        <v>-0.19090816330250501</v>
      </c>
      <c r="Y2378">
        <v>5.0922850790659495E-4</v>
      </c>
      <c r="Z2378">
        <v>1.5168329287772699</v>
      </c>
      <c r="AA2378">
        <v>-0.82917954979488295</v>
      </c>
      <c r="AB2378">
        <v>-0.94257532569161095</v>
      </c>
      <c r="AC2378" t="s">
        <v>249</v>
      </c>
      <c r="AD2378" t="s">
        <v>333</v>
      </c>
      <c r="AE2378" t="s">
        <v>84</v>
      </c>
      <c r="AF2378" t="s">
        <v>85</v>
      </c>
      <c r="AG2378" t="s">
        <v>334</v>
      </c>
      <c r="AH2378" s="45">
        <v>39363</v>
      </c>
      <c r="AI2378">
        <v>72207</v>
      </c>
      <c r="AK2378" t="s">
        <v>335</v>
      </c>
      <c r="AL2378" t="s">
        <v>336</v>
      </c>
      <c r="AM2378" t="s">
        <v>245</v>
      </c>
    </row>
    <row r="2379" spans="1:39" x14ac:dyDescent="0.3">
      <c r="A2379" s="1">
        <v>43580</v>
      </c>
      <c r="B2379" t="s">
        <v>21</v>
      </c>
      <c r="C2379" t="s">
        <v>239</v>
      </c>
      <c r="D2379">
        <v>100</v>
      </c>
      <c r="E2379">
        <v>4</v>
      </c>
      <c r="F2379">
        <v>27.540001</v>
      </c>
      <c r="G2379">
        <v>27.66</v>
      </c>
      <c r="H2379">
        <v>26.68</v>
      </c>
      <c r="I2379">
        <v>27.25</v>
      </c>
      <c r="J2379">
        <v>26.962826</v>
      </c>
      <c r="K2379">
        <v>7937000</v>
      </c>
      <c r="L2379">
        <v>2.5339999999999998</v>
      </c>
      <c r="M2379">
        <v>-1.2037303746017801E-2</v>
      </c>
      <c r="N2379">
        <v>1.4690997921727601E-3</v>
      </c>
      <c r="O2379">
        <v>0.108832435275333</v>
      </c>
      <c r="P2379">
        <v>0.252052902437856</v>
      </c>
      <c r="Q2379">
        <v>-0.18369499929216801</v>
      </c>
      <c r="R2379">
        <v>1.6162866969788501E-2</v>
      </c>
      <c r="S2379">
        <v>2.43692901579372E-2</v>
      </c>
      <c r="T2379">
        <v>2.5099859244392501E-2</v>
      </c>
      <c r="U2379">
        <v>2.5165738023084E-2</v>
      </c>
      <c r="V2379">
        <v>37.759997999999896</v>
      </c>
      <c r="W2379">
        <v>17.110001</v>
      </c>
      <c r="X2379">
        <v>-0.19090816330250501</v>
      </c>
      <c r="Y2379">
        <v>-3.6904169755480902E-4</v>
      </c>
      <c r="Z2379">
        <v>1.5265133293912301</v>
      </c>
      <c r="AA2379">
        <v>-0.97650627555360303</v>
      </c>
      <c r="AB2379">
        <v>-0.98614919516535604</v>
      </c>
      <c r="AC2379" t="s">
        <v>249</v>
      </c>
      <c r="AD2379" t="s">
        <v>333</v>
      </c>
      <c r="AE2379" t="s">
        <v>84</v>
      </c>
      <c r="AF2379" t="s">
        <v>85</v>
      </c>
      <c r="AG2379" t="s">
        <v>334</v>
      </c>
      <c r="AH2379" s="45">
        <v>39363</v>
      </c>
      <c r="AI2379">
        <v>72207</v>
      </c>
      <c r="AK2379" t="s">
        <v>335</v>
      </c>
      <c r="AL2379" t="s">
        <v>336</v>
      </c>
      <c r="AM2379" t="s">
        <v>245</v>
      </c>
    </row>
    <row r="2380" spans="1:39" x14ac:dyDescent="0.3">
      <c r="A2380" s="1">
        <v>43587</v>
      </c>
      <c r="B2380" t="s">
        <v>21</v>
      </c>
      <c r="C2380" t="s">
        <v>246</v>
      </c>
      <c r="D2380">
        <v>500</v>
      </c>
      <c r="E2380">
        <v>4</v>
      </c>
      <c r="F2380">
        <v>25.58</v>
      </c>
      <c r="G2380">
        <v>26.09</v>
      </c>
      <c r="H2380">
        <v>25.33</v>
      </c>
      <c r="I2380">
        <v>25.48</v>
      </c>
      <c r="J2380">
        <v>25.211476999999999</v>
      </c>
      <c r="K2380">
        <v>7029400</v>
      </c>
      <c r="L2380">
        <v>2.552</v>
      </c>
      <c r="M2380">
        <v>-2.0971752410437101E-2</v>
      </c>
      <c r="N2380">
        <v>-6.7159775163539395E-2</v>
      </c>
      <c r="O2380">
        <v>-7.81867629069578E-3</v>
      </c>
      <c r="P2380">
        <v>0.13675186010905399</v>
      </c>
      <c r="Q2380">
        <v>-0.24482506304249799</v>
      </c>
      <c r="R2380">
        <v>1.8994607160994399E-2</v>
      </c>
      <c r="S2380">
        <v>2.47158015118716E-2</v>
      </c>
      <c r="T2380">
        <v>2.50144143569942E-2</v>
      </c>
      <c r="U2380">
        <v>2.5263998565518201E-2</v>
      </c>
      <c r="V2380">
        <v>37.759997999999896</v>
      </c>
      <c r="W2380">
        <v>17.110001</v>
      </c>
      <c r="X2380">
        <v>-0.19090816330250501</v>
      </c>
      <c r="Y2380">
        <v>-2.1262443276895502E-3</v>
      </c>
      <c r="Z2380">
        <v>1.5478887162995301</v>
      </c>
      <c r="AA2380">
        <v>-1.2521697631017801</v>
      </c>
      <c r="AB2380">
        <v>-1.1432993291690601</v>
      </c>
      <c r="AC2380" t="s">
        <v>249</v>
      </c>
      <c r="AD2380" t="s">
        <v>333</v>
      </c>
      <c r="AE2380" t="s">
        <v>84</v>
      </c>
      <c r="AF2380" t="s">
        <v>85</v>
      </c>
      <c r="AG2380" t="s">
        <v>334</v>
      </c>
      <c r="AH2380" s="45">
        <v>39363</v>
      </c>
      <c r="AI2380">
        <v>72207</v>
      </c>
      <c r="AK2380" t="s">
        <v>335</v>
      </c>
      <c r="AL2380" t="s">
        <v>336</v>
      </c>
      <c r="AM2380" t="s">
        <v>245</v>
      </c>
    </row>
    <row r="2381" spans="1:39" x14ac:dyDescent="0.3">
      <c r="A2381" s="1">
        <v>43620</v>
      </c>
      <c r="B2381" t="s">
        <v>21</v>
      </c>
      <c r="C2381" t="s">
        <v>239</v>
      </c>
      <c r="D2381">
        <v>400</v>
      </c>
      <c r="E2381">
        <v>4</v>
      </c>
      <c r="F2381">
        <v>21.860001</v>
      </c>
      <c r="G2381">
        <v>21.91</v>
      </c>
      <c r="H2381">
        <v>21.34</v>
      </c>
      <c r="I2381">
        <v>21.51</v>
      </c>
      <c r="J2381">
        <v>21.384027</v>
      </c>
      <c r="K2381">
        <v>5270400</v>
      </c>
      <c r="L2381">
        <v>2.1190000000000002</v>
      </c>
      <c r="M2381">
        <v>0</v>
      </c>
      <c r="N2381">
        <v>-7.8722612465962107E-3</v>
      </c>
      <c r="O2381">
        <v>-0.164655085883502</v>
      </c>
      <c r="P2381">
        <v>-8.7160265985221294E-2</v>
      </c>
      <c r="Q2381">
        <v>-0.48799632858432401</v>
      </c>
      <c r="R2381">
        <v>8.9249038090127904E-3</v>
      </c>
      <c r="S2381">
        <v>2.0709088297736999E-2</v>
      </c>
      <c r="T2381">
        <v>2.3811481203250499E-2</v>
      </c>
      <c r="U2381">
        <v>2.5500231367887E-2</v>
      </c>
      <c r="V2381">
        <v>37.759997999999896</v>
      </c>
      <c r="W2381">
        <v>17.110001</v>
      </c>
      <c r="X2381">
        <v>-0.19882816789317301</v>
      </c>
      <c r="Y2381">
        <v>2.1205927310919401E-2</v>
      </c>
      <c r="Z2381">
        <v>1.5027681881720201</v>
      </c>
      <c r="AA2381">
        <v>-2.1762660402496001</v>
      </c>
      <c r="AB2381">
        <v>-2.1826419789976699</v>
      </c>
      <c r="AC2381" t="s">
        <v>249</v>
      </c>
      <c r="AD2381" t="s">
        <v>333</v>
      </c>
      <c r="AE2381" t="s">
        <v>84</v>
      </c>
      <c r="AF2381" t="s">
        <v>85</v>
      </c>
      <c r="AG2381" t="s">
        <v>334</v>
      </c>
      <c r="AH2381" s="45">
        <v>39363</v>
      </c>
      <c r="AI2381">
        <v>72207</v>
      </c>
      <c r="AK2381" t="s">
        <v>335</v>
      </c>
      <c r="AL2381" t="s">
        <v>336</v>
      </c>
      <c r="AM2381" t="s">
        <v>245</v>
      </c>
    </row>
    <row r="2382" spans="1:39" x14ac:dyDescent="0.3">
      <c r="A2382" s="1">
        <v>43636</v>
      </c>
      <c r="B2382" t="s">
        <v>21</v>
      </c>
      <c r="C2382" t="s">
        <v>246</v>
      </c>
      <c r="D2382">
        <v>300</v>
      </c>
      <c r="E2382">
        <v>4</v>
      </c>
      <c r="F2382">
        <v>21.07</v>
      </c>
      <c r="G2382">
        <v>21.82</v>
      </c>
      <c r="H2382">
        <v>21.059998999999902</v>
      </c>
      <c r="I2382">
        <v>21.75</v>
      </c>
      <c r="J2382">
        <v>21.622622</v>
      </c>
      <c r="K2382">
        <v>8835000</v>
      </c>
      <c r="L2382">
        <v>2.0009999999999999</v>
      </c>
      <c r="M2382">
        <v>5.9676900306483399E-2</v>
      </c>
      <c r="N2382">
        <v>4.6104135656403297E-2</v>
      </c>
      <c r="O2382">
        <v>-9.9689280839366595E-2</v>
      </c>
      <c r="P2382">
        <v>-0.132138362215205</v>
      </c>
      <c r="Q2382">
        <v>-0.45420442329772098</v>
      </c>
      <c r="R2382">
        <v>4.0202363560166002E-2</v>
      </c>
      <c r="S2382">
        <v>2.8793286672725502E-2</v>
      </c>
      <c r="T2382">
        <v>2.4812842948168899E-2</v>
      </c>
      <c r="U2382">
        <v>2.61110072972278E-2</v>
      </c>
      <c r="V2382">
        <v>37.759997999999896</v>
      </c>
      <c r="W2382">
        <v>17.110001</v>
      </c>
      <c r="X2382">
        <v>-0.19882816789317301</v>
      </c>
      <c r="Y2382">
        <v>9.4276054361659405E-3</v>
      </c>
      <c r="Z2382">
        <v>1.5276810635053799</v>
      </c>
      <c r="AA2382">
        <v>-1.9451843517477101</v>
      </c>
      <c r="AB2382">
        <v>-2.1672271889736501</v>
      </c>
      <c r="AC2382" t="s">
        <v>249</v>
      </c>
      <c r="AD2382" t="s">
        <v>333</v>
      </c>
      <c r="AE2382" t="s">
        <v>84</v>
      </c>
      <c r="AF2382" t="s">
        <v>85</v>
      </c>
      <c r="AG2382" t="s">
        <v>334</v>
      </c>
      <c r="AH2382" s="45">
        <v>39363</v>
      </c>
      <c r="AI2382">
        <v>72207</v>
      </c>
      <c r="AK2382" t="s">
        <v>335</v>
      </c>
      <c r="AL2382" t="s">
        <v>336</v>
      </c>
      <c r="AM2382" t="s">
        <v>245</v>
      </c>
    </row>
    <row r="2383" spans="1:39" x14ac:dyDescent="0.3">
      <c r="A2383" s="1">
        <v>43585</v>
      </c>
      <c r="B2383" t="s">
        <v>21</v>
      </c>
      <c r="C2383" t="s">
        <v>246</v>
      </c>
      <c r="D2383">
        <v>200</v>
      </c>
      <c r="E2383">
        <v>5</v>
      </c>
      <c r="F2383">
        <v>27.809998999999902</v>
      </c>
      <c r="G2383">
        <v>27.860001</v>
      </c>
      <c r="H2383">
        <v>27.030000999999999</v>
      </c>
      <c r="I2383">
        <v>27.059998999999902</v>
      </c>
      <c r="J2383">
        <v>26.774827999999999</v>
      </c>
      <c r="K2383">
        <v>5164200</v>
      </c>
      <c r="L2383">
        <v>2.5089999999999999</v>
      </c>
      <c r="M2383">
        <v>-1.32160094663899E-2</v>
      </c>
      <c r="N2383">
        <v>-2.9135338557575299E-2</v>
      </c>
      <c r="O2383">
        <v>8.3590569716064295E-2</v>
      </c>
      <c r="P2383">
        <v>0.18357526543965</v>
      </c>
      <c r="Q2383">
        <v>-0.20353357060104099</v>
      </c>
      <c r="R2383">
        <v>1.05672322053198E-2</v>
      </c>
      <c r="S2383">
        <v>2.3904806690146101E-2</v>
      </c>
      <c r="T2383">
        <v>2.46265202181527E-2</v>
      </c>
      <c r="U2383">
        <v>2.5155649164813301E-2</v>
      </c>
      <c r="V2383">
        <v>37.759997999999896</v>
      </c>
      <c r="W2383">
        <v>17.110001</v>
      </c>
      <c r="X2383">
        <v>-0.19090816330250501</v>
      </c>
      <c r="Y2383">
        <v>9.5096475723260604E-4</v>
      </c>
      <c r="Z2383">
        <v>1.5272814419962699</v>
      </c>
      <c r="AA2383">
        <v>-1.06328631398662</v>
      </c>
      <c r="AB2383">
        <v>-1.0354790416683299</v>
      </c>
      <c r="AC2383" t="s">
        <v>250</v>
      </c>
      <c r="AD2383" t="s">
        <v>333</v>
      </c>
      <c r="AE2383" t="s">
        <v>84</v>
      </c>
      <c r="AF2383" t="s">
        <v>85</v>
      </c>
      <c r="AG2383" t="s">
        <v>334</v>
      </c>
      <c r="AH2383" s="45">
        <v>39363</v>
      </c>
      <c r="AI2383">
        <v>72207</v>
      </c>
      <c r="AK2383" t="s">
        <v>335</v>
      </c>
      <c r="AL2383" t="s">
        <v>336</v>
      </c>
      <c r="AM2383" t="s">
        <v>245</v>
      </c>
    </row>
    <row r="2384" spans="1:39" x14ac:dyDescent="0.3">
      <c r="A2384" s="1">
        <v>43614</v>
      </c>
      <c r="B2384" t="s">
        <v>21</v>
      </c>
      <c r="C2384" t="s">
        <v>239</v>
      </c>
      <c r="D2384">
        <v>400</v>
      </c>
      <c r="E2384">
        <v>5</v>
      </c>
      <c r="F2384">
        <v>21.34</v>
      </c>
      <c r="G2384">
        <v>21.889999</v>
      </c>
      <c r="H2384">
        <v>21.209999</v>
      </c>
      <c r="I2384">
        <v>21.84</v>
      </c>
      <c r="J2384">
        <v>21.712092999999999</v>
      </c>
      <c r="K2384">
        <v>5059100</v>
      </c>
      <c r="L2384">
        <v>2.2360000000000002</v>
      </c>
      <c r="M2384">
        <v>7.35288372027548E-3</v>
      </c>
      <c r="N2384">
        <v>-0.105497927330072</v>
      </c>
      <c r="O2384">
        <v>-0.21033154806232801</v>
      </c>
      <c r="P2384">
        <v>-2.4162147024577401E-2</v>
      </c>
      <c r="Q2384">
        <v>-0.46403751749820199</v>
      </c>
      <c r="R2384">
        <v>3.2996519393047201E-2</v>
      </c>
      <c r="S2384">
        <v>2.2100207256955599E-2</v>
      </c>
      <c r="T2384">
        <v>2.45315111499411E-2</v>
      </c>
      <c r="U2384">
        <v>2.5606015818828601E-2</v>
      </c>
      <c r="V2384">
        <v>37.759997999999896</v>
      </c>
      <c r="W2384">
        <v>17.110001</v>
      </c>
      <c r="X2384">
        <v>-0.19882816789317301</v>
      </c>
      <c r="Y2384">
        <v>-6.9359101493404697E-3</v>
      </c>
      <c r="Z2384">
        <v>1.5305356039887099</v>
      </c>
      <c r="AA2384">
        <v>-2.1105792085322399</v>
      </c>
      <c r="AB2384">
        <v>-2.2306750795513</v>
      </c>
      <c r="AC2384" t="s">
        <v>250</v>
      </c>
      <c r="AD2384" t="s">
        <v>333</v>
      </c>
      <c r="AE2384" t="s">
        <v>84</v>
      </c>
      <c r="AF2384" t="s">
        <v>85</v>
      </c>
      <c r="AG2384" t="s">
        <v>334</v>
      </c>
      <c r="AH2384" s="45">
        <v>39363</v>
      </c>
      <c r="AI2384">
        <v>72207</v>
      </c>
      <c r="AK2384" t="s">
        <v>335</v>
      </c>
      <c r="AL2384" t="s">
        <v>336</v>
      </c>
      <c r="AM2384" t="s">
        <v>245</v>
      </c>
    </row>
    <row r="2385" spans="1:39" x14ac:dyDescent="0.3">
      <c r="A2385" s="1">
        <v>43616</v>
      </c>
      <c r="B2385" t="s">
        <v>21</v>
      </c>
      <c r="C2385" t="s">
        <v>246</v>
      </c>
      <c r="D2385">
        <v>400</v>
      </c>
      <c r="E2385">
        <v>5</v>
      </c>
      <c r="F2385">
        <v>21.209999</v>
      </c>
      <c r="G2385">
        <v>21.700001</v>
      </c>
      <c r="H2385">
        <v>21.09</v>
      </c>
      <c r="I2385">
        <v>21.4</v>
      </c>
      <c r="J2385">
        <v>21.27467</v>
      </c>
      <c r="K2385">
        <v>6176600</v>
      </c>
      <c r="L2385">
        <v>2.1419999999999999</v>
      </c>
      <c r="M2385">
        <v>-1.48425773661291E-2</v>
      </c>
      <c r="N2385">
        <v>-1.7141995753505199E-2</v>
      </c>
      <c r="O2385">
        <v>-0.22994502923448301</v>
      </c>
      <c r="P2385">
        <v>-5.9963827869138599E-2</v>
      </c>
      <c r="Q2385">
        <v>-0.51641264057684499</v>
      </c>
      <c r="R2385">
        <v>8.0183555984087492E-3</v>
      </c>
      <c r="S2385">
        <v>2.1585488259811401E-2</v>
      </c>
      <c r="T2385">
        <v>2.4223791395326801E-2</v>
      </c>
      <c r="U2385">
        <v>2.5526893479621001E-2</v>
      </c>
      <c r="V2385">
        <v>37.759997999999896</v>
      </c>
      <c r="W2385">
        <v>17.110001</v>
      </c>
      <c r="X2385">
        <v>-0.19882816789317301</v>
      </c>
      <c r="Y2385">
        <v>-1.3283204951564801E-2</v>
      </c>
      <c r="Z2385">
        <v>1.5270341654581201</v>
      </c>
      <c r="AA2385">
        <v>-2.31475143584843</v>
      </c>
      <c r="AB2385">
        <v>-2.2393539641009501</v>
      </c>
      <c r="AC2385" t="s">
        <v>250</v>
      </c>
      <c r="AD2385" t="s">
        <v>333</v>
      </c>
      <c r="AE2385" t="s">
        <v>84</v>
      </c>
      <c r="AF2385" t="s">
        <v>85</v>
      </c>
      <c r="AG2385" t="s">
        <v>334</v>
      </c>
      <c r="AH2385" s="45">
        <v>39363</v>
      </c>
      <c r="AI2385">
        <v>72207</v>
      </c>
      <c r="AK2385" t="s">
        <v>335</v>
      </c>
      <c r="AL2385" t="s">
        <v>336</v>
      </c>
      <c r="AM2385" t="s">
        <v>245</v>
      </c>
    </row>
    <row r="2386" spans="1:39" x14ac:dyDescent="0.3">
      <c r="A2386" s="1">
        <v>43636</v>
      </c>
      <c r="B2386" t="s">
        <v>21</v>
      </c>
      <c r="C2386" t="s">
        <v>239</v>
      </c>
      <c r="D2386">
        <v>400</v>
      </c>
      <c r="E2386">
        <v>5</v>
      </c>
      <c r="F2386">
        <v>21.07</v>
      </c>
      <c r="G2386">
        <v>21.82</v>
      </c>
      <c r="H2386">
        <v>21.059998999999902</v>
      </c>
      <c r="I2386">
        <v>21.75</v>
      </c>
      <c r="J2386">
        <v>21.622622</v>
      </c>
      <c r="K2386">
        <v>8835000</v>
      </c>
      <c r="L2386">
        <v>2.0009999999999999</v>
      </c>
      <c r="M2386">
        <v>5.9676900306483399E-2</v>
      </c>
      <c r="N2386">
        <v>4.6104135656403297E-2</v>
      </c>
      <c r="O2386">
        <v>-9.9689280839366595E-2</v>
      </c>
      <c r="P2386">
        <v>-0.132138362215205</v>
      </c>
      <c r="Q2386">
        <v>-0.45420442329772098</v>
      </c>
      <c r="R2386">
        <v>4.0202363560166002E-2</v>
      </c>
      <c r="S2386">
        <v>2.8793286672725502E-2</v>
      </c>
      <c r="T2386">
        <v>2.4812842948168899E-2</v>
      </c>
      <c r="U2386">
        <v>2.61110072972278E-2</v>
      </c>
      <c r="V2386">
        <v>37.759997999999896</v>
      </c>
      <c r="W2386">
        <v>17.110001</v>
      </c>
      <c r="X2386">
        <v>-0.19882816789317301</v>
      </c>
      <c r="Y2386">
        <v>9.4276054361659405E-3</v>
      </c>
      <c r="Z2386">
        <v>1.5276810635053799</v>
      </c>
      <c r="AA2386">
        <v>-1.9451843517477101</v>
      </c>
      <c r="AB2386">
        <v>-2.1672271889736501</v>
      </c>
      <c r="AC2386" t="s">
        <v>250</v>
      </c>
      <c r="AD2386" t="s">
        <v>333</v>
      </c>
      <c r="AE2386" t="s">
        <v>84</v>
      </c>
      <c r="AF2386" t="s">
        <v>85</v>
      </c>
      <c r="AG2386" t="s">
        <v>334</v>
      </c>
      <c r="AH2386" s="45">
        <v>39363</v>
      </c>
      <c r="AI2386">
        <v>72207</v>
      </c>
      <c r="AK2386" t="s">
        <v>335</v>
      </c>
      <c r="AL2386" t="s">
        <v>336</v>
      </c>
      <c r="AM2386" t="s">
        <v>245</v>
      </c>
    </row>
    <row r="2387" spans="1:39" x14ac:dyDescent="0.3">
      <c r="A2387" s="1">
        <v>43559</v>
      </c>
      <c r="B2387" t="s">
        <v>21</v>
      </c>
      <c r="C2387" t="s">
        <v>239</v>
      </c>
      <c r="D2387">
        <v>200</v>
      </c>
      <c r="E2387">
        <v>6</v>
      </c>
      <c r="F2387">
        <v>25.07</v>
      </c>
      <c r="G2387">
        <v>25.190000999999999</v>
      </c>
      <c r="H2387">
        <v>24.639999</v>
      </c>
      <c r="I2387">
        <v>24.870000999999998</v>
      </c>
      <c r="J2387">
        <v>24.607906</v>
      </c>
      <c r="K2387">
        <v>4088300</v>
      </c>
      <c r="L2387">
        <v>2.512</v>
      </c>
      <c r="M2387">
        <v>-5.2135675730453296E-3</v>
      </c>
      <c r="N2387">
        <v>-8.0384927425160996E-4</v>
      </c>
      <c r="O2387">
        <v>5.3263265972664099E-2</v>
      </c>
      <c r="P2387">
        <v>0.26659634579763303</v>
      </c>
      <c r="Q2387">
        <v>-0.16191379451979401</v>
      </c>
      <c r="R2387">
        <v>2.20933283565262E-2</v>
      </c>
      <c r="S2387">
        <v>2.4461113509884599E-2</v>
      </c>
      <c r="T2387">
        <v>2.6011155033899599E-2</v>
      </c>
      <c r="U2387">
        <v>2.4893388844490199E-2</v>
      </c>
      <c r="V2387">
        <v>37.759997999999896</v>
      </c>
      <c r="W2387">
        <v>17.110001</v>
      </c>
      <c r="X2387">
        <v>-0.19090816330250501</v>
      </c>
      <c r="Y2387">
        <v>2.0824655091414399E-3</v>
      </c>
      <c r="Z2387">
        <v>1.4902252697182199</v>
      </c>
      <c r="AA2387">
        <v>-0.88478928486271402</v>
      </c>
      <c r="AB2387">
        <v>-0.82080504708927904</v>
      </c>
      <c r="AC2387" t="s">
        <v>251</v>
      </c>
      <c r="AD2387" t="s">
        <v>333</v>
      </c>
      <c r="AE2387" t="s">
        <v>84</v>
      </c>
      <c r="AF2387" t="s">
        <v>85</v>
      </c>
      <c r="AG2387" t="s">
        <v>334</v>
      </c>
      <c r="AH2387" s="45">
        <v>39363</v>
      </c>
      <c r="AI2387">
        <v>72207</v>
      </c>
      <c r="AK2387" t="s">
        <v>335</v>
      </c>
      <c r="AL2387" t="s">
        <v>336</v>
      </c>
      <c r="AM2387" t="s">
        <v>245</v>
      </c>
    </row>
    <row r="2388" spans="1:39" x14ac:dyDescent="0.3">
      <c r="A2388" s="1">
        <v>43585</v>
      </c>
      <c r="B2388" t="s">
        <v>21</v>
      </c>
      <c r="C2388" t="s">
        <v>239</v>
      </c>
      <c r="D2388">
        <v>100</v>
      </c>
      <c r="E2388">
        <v>6</v>
      </c>
      <c r="F2388">
        <v>27.809998999999902</v>
      </c>
      <c r="G2388">
        <v>27.860001</v>
      </c>
      <c r="H2388">
        <v>27.030000999999999</v>
      </c>
      <c r="I2388">
        <v>27.059998999999902</v>
      </c>
      <c r="J2388">
        <v>26.774827999999999</v>
      </c>
      <c r="K2388">
        <v>5164200</v>
      </c>
      <c r="L2388">
        <v>2.5089999999999999</v>
      </c>
      <c r="M2388">
        <v>-1.32160094663899E-2</v>
      </c>
      <c r="N2388">
        <v>-2.9135338557575299E-2</v>
      </c>
      <c r="O2388">
        <v>8.3590569716064295E-2</v>
      </c>
      <c r="P2388">
        <v>0.18357526543965</v>
      </c>
      <c r="Q2388">
        <v>-0.20353357060104099</v>
      </c>
      <c r="R2388">
        <v>1.05672322053198E-2</v>
      </c>
      <c r="S2388">
        <v>2.3904806690146101E-2</v>
      </c>
      <c r="T2388">
        <v>2.46265202181527E-2</v>
      </c>
      <c r="U2388">
        <v>2.5155649164813301E-2</v>
      </c>
      <c r="V2388">
        <v>37.759997999999896</v>
      </c>
      <c r="W2388">
        <v>17.110001</v>
      </c>
      <c r="X2388">
        <v>-0.19090816330250501</v>
      </c>
      <c r="Y2388">
        <v>9.5096475723260604E-4</v>
      </c>
      <c r="Z2388">
        <v>1.5272814419962699</v>
      </c>
      <c r="AA2388">
        <v>-1.06328631398662</v>
      </c>
      <c r="AB2388">
        <v>-1.0354790416683299</v>
      </c>
      <c r="AC2388" t="s">
        <v>251</v>
      </c>
      <c r="AD2388" t="s">
        <v>333</v>
      </c>
      <c r="AE2388" t="s">
        <v>84</v>
      </c>
      <c r="AF2388" t="s">
        <v>85</v>
      </c>
      <c r="AG2388" t="s">
        <v>334</v>
      </c>
      <c r="AH2388" s="45">
        <v>39363</v>
      </c>
      <c r="AI2388">
        <v>72207</v>
      </c>
      <c r="AK2388" t="s">
        <v>335</v>
      </c>
      <c r="AL2388" t="s">
        <v>336</v>
      </c>
      <c r="AM2388" t="s">
        <v>245</v>
      </c>
    </row>
    <row r="2389" spans="1:39" x14ac:dyDescent="0.3">
      <c r="A2389" s="1">
        <v>43588</v>
      </c>
      <c r="B2389" t="s">
        <v>21</v>
      </c>
      <c r="C2389" t="s">
        <v>246</v>
      </c>
      <c r="D2389">
        <v>200</v>
      </c>
      <c r="E2389">
        <v>6</v>
      </c>
      <c r="F2389">
        <v>25.379998999999899</v>
      </c>
      <c r="G2389">
        <v>25.799999</v>
      </c>
      <c r="H2389">
        <v>24.76</v>
      </c>
      <c r="I2389">
        <v>24.93</v>
      </c>
      <c r="J2389">
        <v>24.783996999999999</v>
      </c>
      <c r="K2389">
        <v>9871500</v>
      </c>
      <c r="L2389">
        <v>2.5310000000000001</v>
      </c>
      <c r="M2389">
        <v>-1.7101164716916702E-2</v>
      </c>
      <c r="N2389">
        <v>-7.8002771862613896E-2</v>
      </c>
      <c r="O2389">
        <v>-1.8669853602674601E-2</v>
      </c>
      <c r="P2389">
        <v>0.117415043290593</v>
      </c>
      <c r="Q2389">
        <v>-0.26192622775941499</v>
      </c>
      <c r="R2389">
        <v>1.8585385178217399E-2</v>
      </c>
      <c r="S2389">
        <v>2.4946237568329699E-2</v>
      </c>
      <c r="T2389">
        <v>2.5131961865111001E-2</v>
      </c>
      <c r="U2389">
        <v>2.5284338120405699E-2</v>
      </c>
      <c r="V2389">
        <v>37.759997999999896</v>
      </c>
      <c r="W2389">
        <v>17.110001</v>
      </c>
      <c r="X2389">
        <v>-0.19090816330250501</v>
      </c>
      <c r="Y2389">
        <v>9.5921274614703799E-3</v>
      </c>
      <c r="Z2389">
        <v>1.53975477010506</v>
      </c>
      <c r="AA2389">
        <v>-1.3274509981301099</v>
      </c>
      <c r="AB2389">
        <v>-1.19183843417373</v>
      </c>
      <c r="AC2389" t="s">
        <v>251</v>
      </c>
      <c r="AD2389" t="s">
        <v>333</v>
      </c>
      <c r="AE2389" t="s">
        <v>84</v>
      </c>
      <c r="AF2389" t="s">
        <v>85</v>
      </c>
      <c r="AG2389" t="s">
        <v>334</v>
      </c>
      <c r="AH2389" s="45">
        <v>39363</v>
      </c>
      <c r="AI2389">
        <v>72207</v>
      </c>
      <c r="AK2389" t="s">
        <v>335</v>
      </c>
      <c r="AL2389" t="s">
        <v>336</v>
      </c>
      <c r="AM2389" t="s">
        <v>245</v>
      </c>
    </row>
    <row r="2390" spans="1:39" x14ac:dyDescent="0.3">
      <c r="A2390" s="1">
        <v>43622</v>
      </c>
      <c r="B2390" t="s">
        <v>21</v>
      </c>
      <c r="C2390" t="s">
        <v>246</v>
      </c>
      <c r="D2390">
        <v>700</v>
      </c>
      <c r="E2390">
        <v>6</v>
      </c>
      <c r="F2390">
        <v>20.9</v>
      </c>
      <c r="G2390">
        <v>21.17</v>
      </c>
      <c r="H2390">
        <v>20.6</v>
      </c>
      <c r="I2390">
        <v>20.73</v>
      </c>
      <c r="J2390">
        <v>20.608595000000001</v>
      </c>
      <c r="K2390">
        <v>8959400</v>
      </c>
      <c r="L2390">
        <v>2.1240000000000001</v>
      </c>
      <c r="M2390">
        <v>-2.40905072361746E-3</v>
      </c>
      <c r="N2390">
        <v>-4.6651518754174698E-2</v>
      </c>
      <c r="O2390">
        <v>-0.178051325673004</v>
      </c>
      <c r="P2390">
        <v>-8.3415547600616105E-2</v>
      </c>
      <c r="Q2390">
        <v>-0.49098234619612402</v>
      </c>
      <c r="R2390">
        <v>1.5884200519078701E-2</v>
      </c>
      <c r="S2390">
        <v>2.1449299939851101E-2</v>
      </c>
      <c r="T2390">
        <v>2.39259939297434E-2</v>
      </c>
      <c r="U2390">
        <v>2.5532133678440299E-2</v>
      </c>
      <c r="V2390">
        <v>37.759997999999896</v>
      </c>
      <c r="W2390">
        <v>17.110001</v>
      </c>
      <c r="X2390">
        <v>-0.19882816789317301</v>
      </c>
      <c r="Y2390">
        <v>6.1168407152111899E-3</v>
      </c>
      <c r="Z2390">
        <v>1.4911251718082199</v>
      </c>
      <c r="AA2390">
        <v>-2.17288183570184</v>
      </c>
      <c r="AB2390">
        <v>-2.21049433237771</v>
      </c>
      <c r="AC2390" t="s">
        <v>251</v>
      </c>
      <c r="AD2390" t="s">
        <v>333</v>
      </c>
      <c r="AE2390" t="s">
        <v>84</v>
      </c>
      <c r="AF2390" t="s">
        <v>85</v>
      </c>
      <c r="AG2390" t="s">
        <v>334</v>
      </c>
      <c r="AH2390" s="45">
        <v>39363</v>
      </c>
      <c r="AI2390">
        <v>72207</v>
      </c>
      <c r="AK2390" t="s">
        <v>335</v>
      </c>
      <c r="AL2390" t="s">
        <v>336</v>
      </c>
      <c r="AM2390" t="s">
        <v>245</v>
      </c>
    </row>
    <row r="2391" spans="1:39" x14ac:dyDescent="0.3">
      <c r="A2391" s="1">
        <v>43629</v>
      </c>
      <c r="B2391" t="s">
        <v>21</v>
      </c>
      <c r="C2391" t="s">
        <v>239</v>
      </c>
      <c r="D2391">
        <v>800</v>
      </c>
      <c r="E2391">
        <v>6</v>
      </c>
      <c r="F2391">
        <v>20.66</v>
      </c>
      <c r="G2391">
        <v>20.790001</v>
      </c>
      <c r="H2391">
        <v>20.51</v>
      </c>
      <c r="I2391">
        <v>20.77</v>
      </c>
      <c r="J2391">
        <v>20.648360999999898</v>
      </c>
      <c r="K2391">
        <v>3937600</v>
      </c>
      <c r="L2391">
        <v>2.0910000000000002</v>
      </c>
      <c r="M2391">
        <v>1.9937404459805901E-2</v>
      </c>
      <c r="N2391">
        <v>1.9277240092361E-3</v>
      </c>
      <c r="O2391">
        <v>-0.123065101425645</v>
      </c>
      <c r="P2391">
        <v>-8.3693865841304296E-2</v>
      </c>
      <c r="Q2391">
        <v>-0.483817488801769</v>
      </c>
      <c r="R2391">
        <v>2.6534868910852698E-2</v>
      </c>
      <c r="S2391">
        <v>2.3771839951436301E-2</v>
      </c>
      <c r="T2391">
        <v>2.3419629694023499E-2</v>
      </c>
      <c r="U2391">
        <v>2.56971045277605E-2</v>
      </c>
      <c r="V2391">
        <v>37.759997999999896</v>
      </c>
      <c r="W2391">
        <v>17.110001</v>
      </c>
      <c r="X2391">
        <v>-0.19882816789317301</v>
      </c>
      <c r="Y2391">
        <v>4.0890106107655602E-3</v>
      </c>
      <c r="Z2391">
        <v>1.50015926961877</v>
      </c>
      <c r="AA2391">
        <v>-2.1068247260935502</v>
      </c>
      <c r="AB2391">
        <v>-2.1238019645833801</v>
      </c>
      <c r="AC2391" t="s">
        <v>251</v>
      </c>
      <c r="AD2391" t="s">
        <v>333</v>
      </c>
      <c r="AE2391" t="s">
        <v>84</v>
      </c>
      <c r="AF2391" t="s">
        <v>85</v>
      </c>
      <c r="AG2391" t="s">
        <v>334</v>
      </c>
      <c r="AH2391" s="45">
        <v>39363</v>
      </c>
      <c r="AI2391">
        <v>72207</v>
      </c>
      <c r="AK2391" t="s">
        <v>335</v>
      </c>
      <c r="AL2391" t="s">
        <v>336</v>
      </c>
      <c r="AM2391" t="s">
        <v>245</v>
      </c>
    </row>
    <row r="2392" spans="1:39" x14ac:dyDescent="0.3">
      <c r="A2392" s="1">
        <v>43633</v>
      </c>
      <c r="B2392" t="s">
        <v>21</v>
      </c>
      <c r="C2392" t="s">
        <v>246</v>
      </c>
      <c r="D2392">
        <v>500</v>
      </c>
      <c r="E2392">
        <v>6</v>
      </c>
      <c r="F2392">
        <v>19.530000999999999</v>
      </c>
      <c r="G2392">
        <v>20.299999</v>
      </c>
      <c r="H2392">
        <v>19.48</v>
      </c>
      <c r="I2392">
        <v>20.219998999999898</v>
      </c>
      <c r="J2392">
        <v>20.101579999999998</v>
      </c>
      <c r="K2392">
        <v>5005500</v>
      </c>
      <c r="L2392">
        <v>2.0859999999999999</v>
      </c>
      <c r="M2392">
        <v>2.4531879437929699E-2</v>
      </c>
      <c r="N2392">
        <v>-3.9753288714959097E-2</v>
      </c>
      <c r="O2392">
        <v>-0.178026239242981</v>
      </c>
      <c r="P2392">
        <v>-0.15829262384678799</v>
      </c>
      <c r="Q2392">
        <v>-0.51907925498183305</v>
      </c>
      <c r="R2392">
        <v>3.6934318877278299E-2</v>
      </c>
      <c r="S2392">
        <v>2.5585215941035799E-2</v>
      </c>
      <c r="T2392">
        <v>2.4012056463797501E-2</v>
      </c>
      <c r="U2392">
        <v>2.5932425224085402E-2</v>
      </c>
      <c r="V2392">
        <v>37.759997999999896</v>
      </c>
      <c r="W2392">
        <v>17.110001</v>
      </c>
      <c r="X2392">
        <v>-0.19882816789317301</v>
      </c>
      <c r="Y2392">
        <v>9.3131563797728401E-4</v>
      </c>
      <c r="Z2392">
        <v>1.50721490753459</v>
      </c>
      <c r="AA2392">
        <v>-2.2331564078808199</v>
      </c>
      <c r="AB2392">
        <v>-2.17539086057654</v>
      </c>
      <c r="AC2392" t="s">
        <v>251</v>
      </c>
      <c r="AD2392" t="s">
        <v>333</v>
      </c>
      <c r="AE2392" t="s">
        <v>84</v>
      </c>
      <c r="AF2392" t="s">
        <v>85</v>
      </c>
      <c r="AG2392" t="s">
        <v>334</v>
      </c>
      <c r="AH2392" s="45">
        <v>39363</v>
      </c>
      <c r="AI2392">
        <v>72207</v>
      </c>
      <c r="AK2392" t="s">
        <v>335</v>
      </c>
      <c r="AL2392" t="s">
        <v>336</v>
      </c>
      <c r="AM2392" t="s">
        <v>245</v>
      </c>
    </row>
    <row r="2393" spans="1:39" x14ac:dyDescent="0.3">
      <c r="A2393" s="1">
        <v>43637</v>
      </c>
      <c r="B2393" t="s">
        <v>21</v>
      </c>
      <c r="C2393" t="s">
        <v>239</v>
      </c>
      <c r="D2393">
        <v>600</v>
      </c>
      <c r="E2393">
        <v>6</v>
      </c>
      <c r="F2393">
        <v>21.82</v>
      </c>
      <c r="G2393">
        <v>22.030000999999999</v>
      </c>
      <c r="H2393">
        <v>21.540001</v>
      </c>
      <c r="I2393">
        <v>21.559998999999902</v>
      </c>
      <c r="J2393">
        <v>21.433733</v>
      </c>
      <c r="K2393">
        <v>6055600</v>
      </c>
      <c r="L2393">
        <v>2.0680000000000001</v>
      </c>
      <c r="M2393">
        <v>-8.7740920844430002E-3</v>
      </c>
      <c r="N2393">
        <v>8.8699449866043306E-2</v>
      </c>
      <c r="O2393">
        <v>-0.118401324390075</v>
      </c>
      <c r="P2393">
        <v>-0.101242629305912</v>
      </c>
      <c r="Q2393">
        <v>-0.48987339991154399</v>
      </c>
      <c r="R2393">
        <v>2.6242564260242698E-2</v>
      </c>
      <c r="S2393">
        <v>2.8621375556482E-2</v>
      </c>
      <c r="T2393">
        <v>2.4359447577634499E-2</v>
      </c>
      <c r="U2393">
        <v>2.60514341060912E-2</v>
      </c>
      <c r="V2393">
        <v>37.759997999999896</v>
      </c>
      <c r="W2393">
        <v>17.110001</v>
      </c>
      <c r="X2393">
        <v>-0.19882816789317301</v>
      </c>
      <c r="Y2393">
        <v>-1.26001638019446E-3</v>
      </c>
      <c r="Z2393">
        <v>1.52634885465902</v>
      </c>
      <c r="AA2393">
        <v>-2.0918311464038402</v>
      </c>
      <c r="AB2393">
        <v>-2.11794287283284</v>
      </c>
      <c r="AC2393" t="s">
        <v>251</v>
      </c>
      <c r="AD2393" t="s">
        <v>333</v>
      </c>
      <c r="AE2393" t="s">
        <v>84</v>
      </c>
      <c r="AF2393" t="s">
        <v>85</v>
      </c>
      <c r="AG2393" t="s">
        <v>334</v>
      </c>
      <c r="AH2393" s="45">
        <v>39363</v>
      </c>
      <c r="AI2393">
        <v>72207</v>
      </c>
      <c r="AK2393" t="s">
        <v>335</v>
      </c>
      <c r="AL2393" t="s">
        <v>336</v>
      </c>
      <c r="AM2393" t="s">
        <v>245</v>
      </c>
    </row>
    <row r="2394" spans="1:39" x14ac:dyDescent="0.3">
      <c r="A2394" s="1">
        <v>43643</v>
      </c>
      <c r="B2394" t="s">
        <v>21</v>
      </c>
      <c r="C2394" t="s">
        <v>246</v>
      </c>
      <c r="D2394">
        <v>200</v>
      </c>
      <c r="E2394">
        <v>6</v>
      </c>
      <c r="F2394">
        <v>21.77</v>
      </c>
      <c r="G2394">
        <v>22.209999</v>
      </c>
      <c r="H2394">
        <v>21.77</v>
      </c>
      <c r="I2394">
        <v>21.82</v>
      </c>
      <c r="J2394">
        <v>21.692211</v>
      </c>
      <c r="K2394">
        <v>4845700</v>
      </c>
      <c r="L2394">
        <v>2.0049999999999999</v>
      </c>
      <c r="M2394">
        <v>2.2940970905274399E-3</v>
      </c>
      <c r="N2394">
        <v>3.2131745664388399E-3</v>
      </c>
      <c r="O2394">
        <v>6.4367533111542499E-3</v>
      </c>
      <c r="P2394">
        <v>-0.126918366674386</v>
      </c>
      <c r="Q2394">
        <v>-0.467497097710878</v>
      </c>
      <c r="R2394">
        <v>1.59420379005746E-2</v>
      </c>
      <c r="S2394">
        <v>2.41551334097715E-2</v>
      </c>
      <c r="T2394">
        <v>2.41634863265567E-2</v>
      </c>
      <c r="U2394">
        <v>2.5868502540553999E-2</v>
      </c>
      <c r="V2394">
        <v>37.759997999999896</v>
      </c>
      <c r="W2394">
        <v>17.110001</v>
      </c>
      <c r="X2394">
        <v>-0.19882816789317301</v>
      </c>
      <c r="Y2394">
        <v>3.81588593721357E-3</v>
      </c>
      <c r="Z2394">
        <v>1.5035283085974001</v>
      </c>
      <c r="AA2394">
        <v>-1.9936812787651299</v>
      </c>
      <c r="AB2394">
        <v>-2.04899507799876</v>
      </c>
      <c r="AC2394" t="s">
        <v>251</v>
      </c>
      <c r="AD2394" t="s">
        <v>333</v>
      </c>
      <c r="AE2394" t="s">
        <v>84</v>
      </c>
      <c r="AF2394" t="s">
        <v>85</v>
      </c>
      <c r="AG2394" t="s">
        <v>334</v>
      </c>
      <c r="AH2394" s="45">
        <v>39363</v>
      </c>
      <c r="AI2394">
        <v>72207</v>
      </c>
      <c r="AK2394" t="s">
        <v>335</v>
      </c>
      <c r="AL2394" t="s">
        <v>336</v>
      </c>
      <c r="AM2394" t="s">
        <v>245</v>
      </c>
    </row>
    <row r="2395" spans="1:39" x14ac:dyDescent="0.3">
      <c r="A2395" s="1">
        <v>43622</v>
      </c>
      <c r="B2395" t="s">
        <v>21</v>
      </c>
      <c r="C2395" t="s">
        <v>246</v>
      </c>
      <c r="D2395">
        <v>1200</v>
      </c>
      <c r="E2395">
        <v>7</v>
      </c>
      <c r="F2395">
        <v>20.9</v>
      </c>
      <c r="G2395">
        <v>21.17</v>
      </c>
      <c r="H2395">
        <v>20.6</v>
      </c>
      <c r="I2395">
        <v>20.73</v>
      </c>
      <c r="J2395">
        <v>20.608595000000001</v>
      </c>
      <c r="K2395">
        <v>8959400</v>
      </c>
      <c r="L2395">
        <v>2.1240000000000001</v>
      </c>
      <c r="M2395">
        <v>-2.40905072361746E-3</v>
      </c>
      <c r="N2395">
        <v>-4.6651518754174698E-2</v>
      </c>
      <c r="O2395">
        <v>-0.178051325673004</v>
      </c>
      <c r="P2395">
        <v>-8.3415547600616105E-2</v>
      </c>
      <c r="Q2395">
        <v>-0.49098234619612402</v>
      </c>
      <c r="R2395">
        <v>1.5884200519078701E-2</v>
      </c>
      <c r="S2395">
        <v>2.1449299939851101E-2</v>
      </c>
      <c r="T2395">
        <v>2.39259939297434E-2</v>
      </c>
      <c r="U2395">
        <v>2.5532133678440299E-2</v>
      </c>
      <c r="V2395">
        <v>37.759997999999896</v>
      </c>
      <c r="W2395">
        <v>17.110001</v>
      </c>
      <c r="X2395">
        <v>-0.19882816789317301</v>
      </c>
      <c r="Y2395">
        <v>6.1168407152111899E-3</v>
      </c>
      <c r="Z2395">
        <v>1.4911251718082199</v>
      </c>
      <c r="AA2395">
        <v>-2.17288183570184</v>
      </c>
      <c r="AB2395">
        <v>-2.21049433237771</v>
      </c>
      <c r="AC2395" t="s">
        <v>252</v>
      </c>
      <c r="AD2395" t="s">
        <v>333</v>
      </c>
      <c r="AE2395" t="s">
        <v>84</v>
      </c>
      <c r="AF2395" t="s">
        <v>85</v>
      </c>
      <c r="AG2395" t="s">
        <v>334</v>
      </c>
      <c r="AH2395" s="45">
        <v>39363</v>
      </c>
      <c r="AI2395">
        <v>72207</v>
      </c>
      <c r="AK2395" t="s">
        <v>335</v>
      </c>
      <c r="AL2395" t="s">
        <v>336</v>
      </c>
      <c r="AM2395" t="s">
        <v>245</v>
      </c>
    </row>
    <row r="2396" spans="1:39" x14ac:dyDescent="0.3">
      <c r="A2396" s="1">
        <v>43635</v>
      </c>
      <c r="B2396" t="s">
        <v>21</v>
      </c>
      <c r="C2396" t="s">
        <v>239</v>
      </c>
      <c r="D2396">
        <v>1000</v>
      </c>
      <c r="E2396">
        <v>7</v>
      </c>
      <c r="F2396">
        <v>20.360001</v>
      </c>
      <c r="G2396">
        <v>20.719998999999898</v>
      </c>
      <c r="H2396">
        <v>20.139999</v>
      </c>
      <c r="I2396">
        <v>20.49</v>
      </c>
      <c r="J2396">
        <v>20.369999</v>
      </c>
      <c r="K2396">
        <v>7054200</v>
      </c>
      <c r="L2396">
        <v>2.0289999999999999</v>
      </c>
      <c r="M2396">
        <v>6.8559969281290403E-3</v>
      </c>
      <c r="N2396">
        <v>6.3646398097260198E-3</v>
      </c>
      <c r="O2396">
        <v>-0.15184734178151599</v>
      </c>
      <c r="P2396">
        <v>-0.18900459227305699</v>
      </c>
      <c r="Q2396">
        <v>-0.51760473432054699</v>
      </c>
      <c r="R2396">
        <v>3.0488130258521502E-2</v>
      </c>
      <c r="S2396">
        <v>2.5174602399929899E-2</v>
      </c>
      <c r="T2396">
        <v>2.3530582803904999E-2</v>
      </c>
      <c r="U2396">
        <v>2.5820094365600201E-2</v>
      </c>
      <c r="V2396">
        <v>37.759997999999896</v>
      </c>
      <c r="W2396">
        <v>17.110001</v>
      </c>
      <c r="X2396">
        <v>-0.19882816789317301</v>
      </c>
      <c r="Y2396">
        <v>2.98071681438073E-3</v>
      </c>
      <c r="Z2396">
        <v>1.50832075739714</v>
      </c>
      <c r="AA2396">
        <v>-2.20957697221368</v>
      </c>
      <c r="AB2396">
        <v>-2.19955526384281</v>
      </c>
      <c r="AC2396" t="s">
        <v>252</v>
      </c>
      <c r="AD2396" t="s">
        <v>333</v>
      </c>
      <c r="AE2396" t="s">
        <v>84</v>
      </c>
      <c r="AF2396" t="s">
        <v>85</v>
      </c>
      <c r="AG2396" t="s">
        <v>334</v>
      </c>
      <c r="AH2396" s="45">
        <v>39363</v>
      </c>
      <c r="AI2396">
        <v>72207</v>
      </c>
      <c r="AK2396" t="s">
        <v>335</v>
      </c>
      <c r="AL2396" t="s">
        <v>336</v>
      </c>
      <c r="AM2396" t="s">
        <v>245</v>
      </c>
    </row>
    <row r="2397" spans="1:39" x14ac:dyDescent="0.3">
      <c r="A2397" s="1">
        <v>43637</v>
      </c>
      <c r="B2397" t="s">
        <v>21</v>
      </c>
      <c r="C2397" t="s">
        <v>246</v>
      </c>
      <c r="D2397">
        <v>300</v>
      </c>
      <c r="E2397">
        <v>7</v>
      </c>
      <c r="F2397">
        <v>21.82</v>
      </c>
      <c r="G2397">
        <v>22.030000999999999</v>
      </c>
      <c r="H2397">
        <v>21.540001</v>
      </c>
      <c r="I2397">
        <v>21.559998999999902</v>
      </c>
      <c r="J2397">
        <v>21.433733</v>
      </c>
      <c r="K2397">
        <v>6055600</v>
      </c>
      <c r="L2397">
        <v>2.0680000000000001</v>
      </c>
      <c r="M2397">
        <v>-8.7740920844430002E-3</v>
      </c>
      <c r="N2397">
        <v>8.8699449866043306E-2</v>
      </c>
      <c r="O2397">
        <v>-0.118401324390075</v>
      </c>
      <c r="P2397">
        <v>-0.101242629305912</v>
      </c>
      <c r="Q2397">
        <v>-0.48987339991154399</v>
      </c>
      <c r="R2397">
        <v>2.6242564260242698E-2</v>
      </c>
      <c r="S2397">
        <v>2.8621375556482E-2</v>
      </c>
      <c r="T2397">
        <v>2.4359447577634499E-2</v>
      </c>
      <c r="U2397">
        <v>2.60514341060912E-2</v>
      </c>
      <c r="V2397">
        <v>37.759997999999896</v>
      </c>
      <c r="W2397">
        <v>17.110001</v>
      </c>
      <c r="X2397">
        <v>-0.19882816789317301</v>
      </c>
      <c r="Y2397">
        <v>-1.26001638019446E-3</v>
      </c>
      <c r="Z2397">
        <v>1.52634885465902</v>
      </c>
      <c r="AA2397">
        <v>-2.0918311464038402</v>
      </c>
      <c r="AB2397">
        <v>-2.11794287283284</v>
      </c>
      <c r="AC2397" t="s">
        <v>252</v>
      </c>
      <c r="AD2397" t="s">
        <v>333</v>
      </c>
      <c r="AE2397" t="s">
        <v>84</v>
      </c>
      <c r="AF2397" t="s">
        <v>85</v>
      </c>
      <c r="AG2397" t="s">
        <v>334</v>
      </c>
      <c r="AH2397" s="45">
        <v>39363</v>
      </c>
      <c r="AI2397">
        <v>72207</v>
      </c>
      <c r="AK2397" t="s">
        <v>335</v>
      </c>
      <c r="AL2397" t="s">
        <v>336</v>
      </c>
      <c r="AM2397" t="s">
        <v>245</v>
      </c>
    </row>
    <row r="2398" spans="1:39" x14ac:dyDescent="0.3">
      <c r="A2398" s="1">
        <v>43640</v>
      </c>
      <c r="B2398" t="s">
        <v>21</v>
      </c>
      <c r="C2398" t="s">
        <v>246</v>
      </c>
      <c r="D2398">
        <v>300</v>
      </c>
      <c r="E2398">
        <v>7</v>
      </c>
      <c r="F2398">
        <v>21.51</v>
      </c>
      <c r="G2398">
        <v>21.690000999999999</v>
      </c>
      <c r="H2398">
        <v>21.17</v>
      </c>
      <c r="I2398">
        <v>21.26</v>
      </c>
      <c r="J2398">
        <v>21.135490000000001</v>
      </c>
      <c r="K2398">
        <v>4833000</v>
      </c>
      <c r="L2398">
        <v>2.0209999999999999</v>
      </c>
      <c r="M2398">
        <v>-1.40123713274906E-2</v>
      </c>
      <c r="N2398">
        <v>5.0155199100622903E-2</v>
      </c>
      <c r="O2398">
        <v>-9.5481226009043907E-2</v>
      </c>
      <c r="P2398">
        <v>-0.134673049192331</v>
      </c>
      <c r="Q2398">
        <v>-0.48014238237193801</v>
      </c>
      <c r="R2398">
        <v>2.9238809137930699E-2</v>
      </c>
      <c r="S2398">
        <v>2.7824289518444699E-2</v>
      </c>
      <c r="T2398">
        <v>2.42579637141472E-2</v>
      </c>
      <c r="U2398">
        <v>2.6026192545650799E-2</v>
      </c>
      <c r="V2398">
        <v>37.759997999999896</v>
      </c>
      <c r="W2398">
        <v>17.110001</v>
      </c>
      <c r="X2398">
        <v>-0.19882816789317301</v>
      </c>
      <c r="Y2398">
        <v>-1.73338836506086E-3</v>
      </c>
      <c r="Z2398">
        <v>1.52383198012251</v>
      </c>
      <c r="AA2398">
        <v>-2.0480268781280899</v>
      </c>
      <c r="AB2398">
        <v>-2.0809169668823002</v>
      </c>
      <c r="AC2398" t="s">
        <v>252</v>
      </c>
      <c r="AD2398" t="s">
        <v>333</v>
      </c>
      <c r="AE2398" t="s">
        <v>84</v>
      </c>
      <c r="AF2398" t="s">
        <v>85</v>
      </c>
      <c r="AG2398" t="s">
        <v>334</v>
      </c>
      <c r="AH2398" s="45">
        <v>39363</v>
      </c>
      <c r="AI2398">
        <v>72207</v>
      </c>
      <c r="AK2398" t="s">
        <v>335</v>
      </c>
      <c r="AL2398" t="s">
        <v>336</v>
      </c>
      <c r="AM2398" t="s">
        <v>245</v>
      </c>
    </row>
    <row r="2399" spans="1:39" x14ac:dyDescent="0.3">
      <c r="A2399" s="1">
        <v>43572</v>
      </c>
      <c r="B2399" t="s">
        <v>21</v>
      </c>
      <c r="C2399" t="s">
        <v>246</v>
      </c>
      <c r="D2399">
        <v>500</v>
      </c>
      <c r="E2399">
        <v>8</v>
      </c>
      <c r="F2399">
        <v>27.379998999999899</v>
      </c>
      <c r="G2399">
        <v>27.84</v>
      </c>
      <c r="H2399">
        <v>27.120000999999998</v>
      </c>
      <c r="I2399">
        <v>27.209999</v>
      </c>
      <c r="J2399">
        <v>26.923244</v>
      </c>
      <c r="K2399">
        <v>7224900</v>
      </c>
      <c r="L2399">
        <v>2.5920000000000001</v>
      </c>
      <c r="M2399">
        <v>4.0507596015256896E-3</v>
      </c>
      <c r="N2399">
        <v>7.5550769252221706E-2</v>
      </c>
      <c r="O2399">
        <v>0.13389895992932599</v>
      </c>
      <c r="P2399">
        <v>0.17419704482696199</v>
      </c>
      <c r="Q2399">
        <v>-0.15650357986503199</v>
      </c>
      <c r="R2399">
        <v>3.2327498441353103E-2</v>
      </c>
      <c r="S2399">
        <v>2.62277563663307E-2</v>
      </c>
      <c r="T2399">
        <v>2.60737854496749E-2</v>
      </c>
      <c r="U2399">
        <v>2.5231753046984301E-2</v>
      </c>
      <c r="V2399">
        <v>37.759997999999896</v>
      </c>
      <c r="W2399">
        <v>17.110001</v>
      </c>
      <c r="X2399">
        <v>-0.19090816330250501</v>
      </c>
      <c r="Y2399">
        <v>-2.2764010197428601E-3</v>
      </c>
      <c r="Z2399">
        <v>1.5180343285887601</v>
      </c>
      <c r="AA2399">
        <v>-0.85775407709817997</v>
      </c>
      <c r="AB2399">
        <v>-0.90700529049004397</v>
      </c>
      <c r="AC2399" t="s">
        <v>253</v>
      </c>
      <c r="AD2399" t="s">
        <v>333</v>
      </c>
      <c r="AE2399" t="s">
        <v>84</v>
      </c>
      <c r="AF2399" t="s">
        <v>85</v>
      </c>
      <c r="AG2399" t="s">
        <v>334</v>
      </c>
      <c r="AH2399" s="45">
        <v>39363</v>
      </c>
      <c r="AI2399">
        <v>72207</v>
      </c>
      <c r="AK2399" t="s">
        <v>335</v>
      </c>
      <c r="AL2399" t="s">
        <v>336</v>
      </c>
      <c r="AM2399" t="s">
        <v>245</v>
      </c>
    </row>
    <row r="2400" spans="1:39" x14ac:dyDescent="0.3">
      <c r="A2400" s="1">
        <v>43573</v>
      </c>
      <c r="B2400" t="s">
        <v>21</v>
      </c>
      <c r="C2400" t="s">
        <v>246</v>
      </c>
      <c r="D2400">
        <v>100</v>
      </c>
      <c r="E2400">
        <v>8</v>
      </c>
      <c r="F2400">
        <v>27.27</v>
      </c>
      <c r="G2400">
        <v>27.42</v>
      </c>
      <c r="H2400">
        <v>26.790001</v>
      </c>
      <c r="I2400">
        <v>27.110001</v>
      </c>
      <c r="J2400">
        <v>26.824300999999998</v>
      </c>
      <c r="K2400">
        <v>5323700</v>
      </c>
      <c r="L2400">
        <v>2.56</v>
      </c>
      <c r="M2400">
        <v>-3.6817723216205E-3</v>
      </c>
      <c r="N2400">
        <v>7.5840362200241596E-2</v>
      </c>
      <c r="O2400">
        <v>0.121848823283526</v>
      </c>
      <c r="P2400">
        <v>0.161418332404378</v>
      </c>
      <c r="Q2400">
        <v>-0.199310844065406</v>
      </c>
      <c r="R2400">
        <v>3.2284996385371502E-2</v>
      </c>
      <c r="S2400">
        <v>2.63035456911987E-2</v>
      </c>
      <c r="T2400">
        <v>2.6073437874657698E-2</v>
      </c>
      <c r="U2400">
        <v>2.5106886320642601E-2</v>
      </c>
      <c r="V2400">
        <v>37.759997999999896</v>
      </c>
      <c r="W2400">
        <v>17.110001</v>
      </c>
      <c r="X2400">
        <v>-0.19090816330250501</v>
      </c>
      <c r="Y2400">
        <v>1.5778467813143101E-3</v>
      </c>
      <c r="Z2400">
        <v>1.5167849642358799</v>
      </c>
      <c r="AA2400">
        <v>-1.0558758685162299</v>
      </c>
      <c r="AB2400">
        <v>-0.89859497653431997</v>
      </c>
      <c r="AC2400" t="s">
        <v>253</v>
      </c>
      <c r="AD2400" t="s">
        <v>333</v>
      </c>
      <c r="AE2400" t="s">
        <v>84</v>
      </c>
      <c r="AF2400" t="s">
        <v>85</v>
      </c>
      <c r="AG2400" t="s">
        <v>334</v>
      </c>
      <c r="AH2400" s="45">
        <v>39363</v>
      </c>
      <c r="AI2400">
        <v>72207</v>
      </c>
      <c r="AK2400" t="s">
        <v>335</v>
      </c>
      <c r="AL2400" t="s">
        <v>336</v>
      </c>
      <c r="AM2400" t="s">
        <v>245</v>
      </c>
    </row>
    <row r="2401" spans="1:39" x14ac:dyDescent="0.3">
      <c r="A2401" s="1">
        <v>43580</v>
      </c>
      <c r="B2401" t="s">
        <v>21</v>
      </c>
      <c r="C2401" t="s">
        <v>239</v>
      </c>
      <c r="D2401">
        <v>1400</v>
      </c>
      <c r="E2401">
        <v>8</v>
      </c>
      <c r="F2401">
        <v>27.540001</v>
      </c>
      <c r="G2401">
        <v>27.66</v>
      </c>
      <c r="H2401">
        <v>26.68</v>
      </c>
      <c r="I2401">
        <v>27.25</v>
      </c>
      <c r="J2401">
        <v>26.962826</v>
      </c>
      <c r="K2401">
        <v>7937000</v>
      </c>
      <c r="L2401">
        <v>2.5339999999999998</v>
      </c>
      <c r="M2401">
        <v>-1.2037303746017801E-2</v>
      </c>
      <c r="N2401">
        <v>1.4690997921727601E-3</v>
      </c>
      <c r="O2401">
        <v>0.108832435275333</v>
      </c>
      <c r="P2401">
        <v>0.252052902437856</v>
      </c>
      <c r="Q2401">
        <v>-0.18369499929216801</v>
      </c>
      <c r="R2401">
        <v>1.6162866969788501E-2</v>
      </c>
      <c r="S2401">
        <v>2.43692901579372E-2</v>
      </c>
      <c r="T2401">
        <v>2.5099859244392501E-2</v>
      </c>
      <c r="U2401">
        <v>2.5165738023084E-2</v>
      </c>
      <c r="V2401">
        <v>37.759997999999896</v>
      </c>
      <c r="W2401">
        <v>17.110001</v>
      </c>
      <c r="X2401">
        <v>-0.19090816330250501</v>
      </c>
      <c r="Y2401">
        <v>-3.6904169755480902E-4</v>
      </c>
      <c r="Z2401">
        <v>1.5265133293912301</v>
      </c>
      <c r="AA2401">
        <v>-0.97650627555360303</v>
      </c>
      <c r="AB2401">
        <v>-0.98614919516535604</v>
      </c>
      <c r="AC2401" t="s">
        <v>253</v>
      </c>
      <c r="AD2401" t="s">
        <v>333</v>
      </c>
      <c r="AE2401" t="s">
        <v>84</v>
      </c>
      <c r="AF2401" t="s">
        <v>85</v>
      </c>
      <c r="AG2401" t="s">
        <v>334</v>
      </c>
      <c r="AH2401" s="45">
        <v>39363</v>
      </c>
      <c r="AI2401">
        <v>72207</v>
      </c>
      <c r="AK2401" t="s">
        <v>335</v>
      </c>
      <c r="AL2401" t="s">
        <v>336</v>
      </c>
      <c r="AM2401" t="s">
        <v>245</v>
      </c>
    </row>
    <row r="2402" spans="1:39" x14ac:dyDescent="0.3">
      <c r="A2402" s="1">
        <v>43600</v>
      </c>
      <c r="B2402" t="s">
        <v>21</v>
      </c>
      <c r="C2402" t="s">
        <v>246</v>
      </c>
      <c r="D2402">
        <v>600</v>
      </c>
      <c r="E2402">
        <v>8</v>
      </c>
      <c r="F2402">
        <v>23.690000999999999</v>
      </c>
      <c r="G2402">
        <v>24.26</v>
      </c>
      <c r="H2402">
        <v>23.610001</v>
      </c>
      <c r="I2402">
        <v>24.16</v>
      </c>
      <c r="J2402">
        <v>24.018507</v>
      </c>
      <c r="K2402">
        <v>4059200</v>
      </c>
      <c r="L2402">
        <v>2.379</v>
      </c>
      <c r="M2402">
        <v>3.7321666078144501E-3</v>
      </c>
      <c r="N2402">
        <v>-1.6013400635202801E-2</v>
      </c>
      <c r="O2402">
        <v>-0.101591322213073</v>
      </c>
      <c r="P2402">
        <v>0.103389319243589</v>
      </c>
      <c r="Q2402">
        <v>-0.36024865657150201</v>
      </c>
      <c r="R2402">
        <v>1.8709840812264199E-2</v>
      </c>
      <c r="S2402">
        <v>1.69768609776914E-2</v>
      </c>
      <c r="T2402">
        <v>2.37475857780515E-2</v>
      </c>
      <c r="U2402">
        <v>2.5191699318754399E-2</v>
      </c>
      <c r="V2402">
        <v>37.759997999999896</v>
      </c>
      <c r="W2402">
        <v>17.110001</v>
      </c>
      <c r="X2402">
        <v>-0.19090816330250501</v>
      </c>
      <c r="Y2402">
        <v>5.8219943882337104E-3</v>
      </c>
      <c r="Z2402">
        <v>1.5122192098790099</v>
      </c>
      <c r="AA2402">
        <v>-1.73333307522396</v>
      </c>
      <c r="AB2402">
        <v>-1.70536336422934</v>
      </c>
      <c r="AC2402" t="s">
        <v>253</v>
      </c>
      <c r="AD2402" t="s">
        <v>333</v>
      </c>
      <c r="AE2402" t="s">
        <v>84</v>
      </c>
      <c r="AF2402" t="s">
        <v>85</v>
      </c>
      <c r="AG2402" t="s">
        <v>334</v>
      </c>
      <c r="AH2402" s="45">
        <v>39363</v>
      </c>
      <c r="AI2402">
        <v>72207</v>
      </c>
      <c r="AK2402" t="s">
        <v>335</v>
      </c>
      <c r="AL2402" t="s">
        <v>336</v>
      </c>
      <c r="AM2402" t="s">
        <v>245</v>
      </c>
    </row>
    <row r="2403" spans="1:39" x14ac:dyDescent="0.3">
      <c r="A2403" s="1">
        <v>43602</v>
      </c>
      <c r="B2403" t="s">
        <v>21</v>
      </c>
      <c r="C2403" t="s">
        <v>239</v>
      </c>
      <c r="D2403">
        <v>600</v>
      </c>
      <c r="E2403">
        <v>8</v>
      </c>
      <c r="F2403">
        <v>24.26</v>
      </c>
      <c r="G2403">
        <v>24.34</v>
      </c>
      <c r="H2403">
        <v>23.77</v>
      </c>
      <c r="I2403">
        <v>23.85</v>
      </c>
      <c r="J2403">
        <v>23.710322999999999</v>
      </c>
      <c r="K2403">
        <v>2846100</v>
      </c>
      <c r="L2403">
        <v>2.3929999999999998</v>
      </c>
      <c r="M2403">
        <v>-2.68888883382702E-2</v>
      </c>
      <c r="N2403">
        <v>-1.0842461686469299E-2</v>
      </c>
      <c r="O2403">
        <v>-0.12302872018699899</v>
      </c>
      <c r="P2403">
        <v>5.6786753540056703E-2</v>
      </c>
      <c r="Q2403">
        <v>-0.38220239937931599</v>
      </c>
      <c r="R2403">
        <v>2.3357917885767601E-2</v>
      </c>
      <c r="S2403">
        <v>1.68244406982039E-2</v>
      </c>
      <c r="T2403">
        <v>2.3818949874325E-2</v>
      </c>
      <c r="U2403">
        <v>2.5254872959313401E-2</v>
      </c>
      <c r="V2403">
        <v>37.759997999999896</v>
      </c>
      <c r="W2403">
        <v>17.110001</v>
      </c>
      <c r="X2403">
        <v>-0.19090816330250501</v>
      </c>
      <c r="Y2403">
        <v>-5.8544371529206298E-3</v>
      </c>
      <c r="Z2403">
        <v>1.52128264377583</v>
      </c>
      <c r="AA2403">
        <v>-1.8205869954377101</v>
      </c>
      <c r="AB2403">
        <v>-1.76262346611636</v>
      </c>
      <c r="AC2403" t="s">
        <v>253</v>
      </c>
      <c r="AD2403" t="s">
        <v>333</v>
      </c>
      <c r="AE2403" t="s">
        <v>84</v>
      </c>
      <c r="AF2403" t="s">
        <v>85</v>
      </c>
      <c r="AG2403" t="s">
        <v>334</v>
      </c>
      <c r="AH2403" s="45">
        <v>39363</v>
      </c>
      <c r="AI2403">
        <v>72207</v>
      </c>
      <c r="AK2403" t="s">
        <v>335</v>
      </c>
      <c r="AL2403" t="s">
        <v>336</v>
      </c>
      <c r="AM2403" t="s">
        <v>245</v>
      </c>
    </row>
    <row r="2404" spans="1:39" x14ac:dyDescent="0.3">
      <c r="A2404" s="1">
        <v>43606</v>
      </c>
      <c r="B2404" t="s">
        <v>21</v>
      </c>
      <c r="C2404" t="s">
        <v>239</v>
      </c>
      <c r="D2404">
        <v>700</v>
      </c>
      <c r="E2404">
        <v>8</v>
      </c>
      <c r="F2404">
        <v>24.09</v>
      </c>
      <c r="G2404">
        <v>24.65</v>
      </c>
      <c r="H2404">
        <v>24.08</v>
      </c>
      <c r="I2404">
        <v>24.27</v>
      </c>
      <c r="J2404">
        <v>24.127863000000001</v>
      </c>
      <c r="K2404">
        <v>3485000</v>
      </c>
      <c r="L2404">
        <v>2.4260000000000002</v>
      </c>
      <c r="M2404">
        <v>9.9379514662657192E-3</v>
      </c>
      <c r="N2404">
        <v>8.2748221830218401E-3</v>
      </c>
      <c r="O2404">
        <v>-0.10594091663630401</v>
      </c>
      <c r="P2404">
        <v>1.3826827640918299E-2</v>
      </c>
      <c r="Q2404">
        <v>-0.383411679265795</v>
      </c>
      <c r="R2404">
        <v>1.6384721508803601E-2</v>
      </c>
      <c r="S2404">
        <v>1.72481531680371E-2</v>
      </c>
      <c r="T2404">
        <v>2.30952008397096E-2</v>
      </c>
      <c r="U2404">
        <v>2.5237670935061698E-2</v>
      </c>
      <c r="V2404">
        <v>37.759997999999896</v>
      </c>
      <c r="W2404">
        <v>17.110001</v>
      </c>
      <c r="X2404">
        <v>-0.19090816330250501</v>
      </c>
      <c r="Y2404">
        <v>8.4599491109458805E-3</v>
      </c>
      <c r="Z2404">
        <v>1.5166155450780701</v>
      </c>
      <c r="AA2404">
        <v>-1.81595179012882</v>
      </c>
      <c r="AB2404">
        <v>-1.78249384132532</v>
      </c>
      <c r="AC2404" t="s">
        <v>253</v>
      </c>
      <c r="AD2404" t="s">
        <v>333</v>
      </c>
      <c r="AE2404" t="s">
        <v>84</v>
      </c>
      <c r="AF2404" t="s">
        <v>85</v>
      </c>
      <c r="AG2404" t="s">
        <v>334</v>
      </c>
      <c r="AH2404" s="45">
        <v>39363</v>
      </c>
      <c r="AI2404">
        <v>72207</v>
      </c>
      <c r="AK2404" t="s">
        <v>335</v>
      </c>
      <c r="AL2404" t="s">
        <v>336</v>
      </c>
      <c r="AM2404" t="s">
        <v>245</v>
      </c>
    </row>
    <row r="2405" spans="1:39" x14ac:dyDescent="0.3">
      <c r="A2405" s="1">
        <v>43620</v>
      </c>
      <c r="B2405" t="s">
        <v>21</v>
      </c>
      <c r="C2405" t="s">
        <v>239</v>
      </c>
      <c r="D2405">
        <v>400</v>
      </c>
      <c r="E2405">
        <v>8</v>
      </c>
      <c r="F2405">
        <v>21.860001</v>
      </c>
      <c r="G2405">
        <v>21.91</v>
      </c>
      <c r="H2405">
        <v>21.34</v>
      </c>
      <c r="I2405">
        <v>21.51</v>
      </c>
      <c r="J2405">
        <v>21.384027</v>
      </c>
      <c r="K2405">
        <v>5270400</v>
      </c>
      <c r="L2405">
        <v>2.1190000000000002</v>
      </c>
      <c r="M2405">
        <v>0</v>
      </c>
      <c r="N2405">
        <v>-7.8722612465962107E-3</v>
      </c>
      <c r="O2405">
        <v>-0.164655085883502</v>
      </c>
      <c r="P2405">
        <v>-8.7160265985221294E-2</v>
      </c>
      <c r="Q2405">
        <v>-0.48799632858432401</v>
      </c>
      <c r="R2405">
        <v>8.9249038090127904E-3</v>
      </c>
      <c r="S2405">
        <v>2.0709088297736999E-2</v>
      </c>
      <c r="T2405">
        <v>2.3811481203250499E-2</v>
      </c>
      <c r="U2405">
        <v>2.5500231367887E-2</v>
      </c>
      <c r="V2405">
        <v>37.759997999999896</v>
      </c>
      <c r="W2405">
        <v>17.110001</v>
      </c>
      <c r="X2405">
        <v>-0.19882816789317301</v>
      </c>
      <c r="Y2405">
        <v>2.1205927310919401E-2</v>
      </c>
      <c r="Z2405">
        <v>1.5027681881720201</v>
      </c>
      <c r="AA2405">
        <v>-2.1762660402496001</v>
      </c>
      <c r="AB2405">
        <v>-2.1826419789976699</v>
      </c>
      <c r="AC2405" t="s">
        <v>253</v>
      </c>
      <c r="AD2405" t="s">
        <v>333</v>
      </c>
      <c r="AE2405" t="s">
        <v>84</v>
      </c>
      <c r="AF2405" t="s">
        <v>85</v>
      </c>
      <c r="AG2405" t="s">
        <v>334</v>
      </c>
      <c r="AH2405" s="45">
        <v>39363</v>
      </c>
      <c r="AI2405">
        <v>72207</v>
      </c>
      <c r="AK2405" t="s">
        <v>335</v>
      </c>
      <c r="AL2405" t="s">
        <v>336</v>
      </c>
      <c r="AM2405" t="s">
        <v>245</v>
      </c>
    </row>
    <row r="2406" spans="1:39" x14ac:dyDescent="0.3">
      <c r="A2406" s="1">
        <v>43628</v>
      </c>
      <c r="B2406" t="s">
        <v>21</v>
      </c>
      <c r="C2406" t="s">
        <v>246</v>
      </c>
      <c r="D2406">
        <v>600</v>
      </c>
      <c r="E2406">
        <v>8</v>
      </c>
      <c r="F2406">
        <v>21.030000999999999</v>
      </c>
      <c r="G2406">
        <v>21.030000999999999</v>
      </c>
      <c r="H2406">
        <v>20.299999</v>
      </c>
      <c r="I2406">
        <v>20.360001</v>
      </c>
      <c r="J2406">
        <v>20.240763000000001</v>
      </c>
      <c r="K2406">
        <v>5551700</v>
      </c>
      <c r="L2406">
        <v>2.1269999999999998</v>
      </c>
      <c r="M2406">
        <v>-4.4665262833718598E-2</v>
      </c>
      <c r="N2406">
        <v>-2.0418731174187299E-2</v>
      </c>
      <c r="O2406">
        <v>-0.16905444327771199</v>
      </c>
      <c r="P2406">
        <v>-9.3888035941235501E-2</v>
      </c>
      <c r="Q2406">
        <v>-0.50521241251488402</v>
      </c>
      <c r="R2406">
        <v>2.4197411063365998E-2</v>
      </c>
      <c r="S2406">
        <v>2.34395446510909E-2</v>
      </c>
      <c r="T2406">
        <v>2.3305266263188799E-2</v>
      </c>
      <c r="U2406">
        <v>2.56599189523079E-2</v>
      </c>
      <c r="V2406">
        <v>37.759997999999896</v>
      </c>
      <c r="W2406">
        <v>17.110001</v>
      </c>
      <c r="X2406">
        <v>-0.19882816789317301</v>
      </c>
      <c r="Y2406">
        <v>-2.0396578921351798E-3</v>
      </c>
      <c r="Z2406">
        <v>1.4973504467685901</v>
      </c>
      <c r="AA2406">
        <v>-2.2052970585003702</v>
      </c>
      <c r="AB2406">
        <v>-2.13701338650504</v>
      </c>
      <c r="AC2406" t="s">
        <v>253</v>
      </c>
      <c r="AD2406" t="s">
        <v>333</v>
      </c>
      <c r="AE2406" t="s">
        <v>84</v>
      </c>
      <c r="AF2406" t="s">
        <v>85</v>
      </c>
      <c r="AG2406" t="s">
        <v>334</v>
      </c>
      <c r="AH2406" s="45">
        <v>39363</v>
      </c>
      <c r="AI2406">
        <v>72207</v>
      </c>
      <c r="AK2406" t="s">
        <v>335</v>
      </c>
      <c r="AL2406" t="s">
        <v>336</v>
      </c>
      <c r="AM2406" t="s">
        <v>245</v>
      </c>
    </row>
    <row r="2407" spans="1:39" x14ac:dyDescent="0.3">
      <c r="A2407" s="1">
        <v>43630</v>
      </c>
      <c r="B2407" t="s">
        <v>21</v>
      </c>
      <c r="C2407" t="s">
        <v>246</v>
      </c>
      <c r="D2407">
        <v>600</v>
      </c>
      <c r="E2407">
        <v>8</v>
      </c>
      <c r="F2407">
        <v>20.690000999999999</v>
      </c>
      <c r="G2407">
        <v>20.870000999999998</v>
      </c>
      <c r="H2407">
        <v>19.68</v>
      </c>
      <c r="I2407">
        <v>19.73</v>
      </c>
      <c r="J2407">
        <v>19.614450000000001</v>
      </c>
      <c r="K2407">
        <v>5833100</v>
      </c>
      <c r="L2407">
        <v>2.093</v>
      </c>
      <c r="M2407">
        <v>-5.1369406294082702E-2</v>
      </c>
      <c r="N2407">
        <v>-4.7510234977107497E-2</v>
      </c>
      <c r="O2407">
        <v>-0.198825952073096</v>
      </c>
      <c r="P2407">
        <v>-0.15297162635047401</v>
      </c>
      <c r="Q2407">
        <v>-0.54216383027091497</v>
      </c>
      <c r="R2407">
        <v>3.5358100999713198E-2</v>
      </c>
      <c r="S2407">
        <v>2.4690940145308499E-2</v>
      </c>
      <c r="T2407">
        <v>2.4117842299702801E-2</v>
      </c>
      <c r="U2407">
        <v>2.5878833980895601E-2</v>
      </c>
      <c r="V2407">
        <v>37.759997999999896</v>
      </c>
      <c r="W2407">
        <v>17.110001</v>
      </c>
      <c r="X2407">
        <v>-0.19882816789317301</v>
      </c>
      <c r="Y2407">
        <v>-1.6128120944145399E-3</v>
      </c>
      <c r="Z2407">
        <v>1.5063789329311099</v>
      </c>
      <c r="AA2407">
        <v>-2.3382527271078501</v>
      </c>
      <c r="AB2407">
        <v>-2.1575156464562801</v>
      </c>
      <c r="AC2407" t="s">
        <v>253</v>
      </c>
      <c r="AD2407" t="s">
        <v>333</v>
      </c>
      <c r="AE2407" t="s">
        <v>84</v>
      </c>
      <c r="AF2407" t="s">
        <v>85</v>
      </c>
      <c r="AG2407" t="s">
        <v>334</v>
      </c>
      <c r="AH2407" s="45">
        <v>39363</v>
      </c>
      <c r="AI2407">
        <v>72207</v>
      </c>
      <c r="AK2407" t="s">
        <v>335</v>
      </c>
      <c r="AL2407" t="s">
        <v>336</v>
      </c>
      <c r="AM2407" t="s">
        <v>245</v>
      </c>
    </row>
    <row r="2408" spans="1:39" x14ac:dyDescent="0.3">
      <c r="A2408" s="1">
        <v>43559</v>
      </c>
      <c r="B2408" t="s">
        <v>21</v>
      </c>
      <c r="C2408" t="s">
        <v>239</v>
      </c>
      <c r="D2408">
        <v>700</v>
      </c>
      <c r="E2408">
        <v>9</v>
      </c>
      <c r="F2408">
        <v>25.07</v>
      </c>
      <c r="G2408">
        <v>25.190000999999999</v>
      </c>
      <c r="H2408">
        <v>24.639999</v>
      </c>
      <c r="I2408">
        <v>24.870000999999998</v>
      </c>
      <c r="J2408">
        <v>24.607906</v>
      </c>
      <c r="K2408">
        <v>4088300</v>
      </c>
      <c r="L2408">
        <v>2.512</v>
      </c>
      <c r="M2408">
        <v>-5.2135675730453296E-3</v>
      </c>
      <c r="N2408">
        <v>-8.0384927425160996E-4</v>
      </c>
      <c r="O2408">
        <v>5.3263265972664099E-2</v>
      </c>
      <c r="P2408">
        <v>0.26659634579763303</v>
      </c>
      <c r="Q2408">
        <v>-0.16191379451979401</v>
      </c>
      <c r="R2408">
        <v>2.20933283565262E-2</v>
      </c>
      <c r="S2408">
        <v>2.4461113509884599E-2</v>
      </c>
      <c r="T2408">
        <v>2.6011155033899599E-2</v>
      </c>
      <c r="U2408">
        <v>2.4893388844490199E-2</v>
      </c>
      <c r="V2408">
        <v>37.759997999999896</v>
      </c>
      <c r="W2408">
        <v>17.110001</v>
      </c>
      <c r="X2408">
        <v>-0.19090816330250501</v>
      </c>
      <c r="Y2408">
        <v>2.0824655091414399E-3</v>
      </c>
      <c r="Z2408">
        <v>1.4902252697182199</v>
      </c>
      <c r="AA2408">
        <v>-0.88478928486271402</v>
      </c>
      <c r="AB2408">
        <v>-0.82080504708927904</v>
      </c>
      <c r="AC2408" t="s">
        <v>254</v>
      </c>
      <c r="AD2408" t="s">
        <v>333</v>
      </c>
      <c r="AE2408" t="s">
        <v>84</v>
      </c>
      <c r="AF2408" t="s">
        <v>85</v>
      </c>
      <c r="AG2408" t="s">
        <v>334</v>
      </c>
      <c r="AH2408" s="45">
        <v>39363</v>
      </c>
      <c r="AI2408">
        <v>72207</v>
      </c>
      <c r="AK2408" t="s">
        <v>335</v>
      </c>
      <c r="AL2408" t="s">
        <v>336</v>
      </c>
      <c r="AM2408" t="s">
        <v>245</v>
      </c>
    </row>
    <row r="2409" spans="1:39" x14ac:dyDescent="0.3">
      <c r="A2409" s="1">
        <v>43633</v>
      </c>
      <c r="B2409" t="s">
        <v>21</v>
      </c>
      <c r="C2409" t="s">
        <v>239</v>
      </c>
      <c r="D2409">
        <v>600</v>
      </c>
      <c r="E2409">
        <v>9</v>
      </c>
      <c r="F2409">
        <v>19.530000999999999</v>
      </c>
      <c r="G2409">
        <v>20.299999</v>
      </c>
      <c r="H2409">
        <v>19.48</v>
      </c>
      <c r="I2409">
        <v>20.219998999999898</v>
      </c>
      <c r="J2409">
        <v>20.101579999999998</v>
      </c>
      <c r="K2409">
        <v>5005500</v>
      </c>
      <c r="L2409">
        <v>2.0859999999999999</v>
      </c>
      <c r="M2409">
        <v>2.4531879437929699E-2</v>
      </c>
      <c r="N2409">
        <v>-3.9753288714959097E-2</v>
      </c>
      <c r="O2409">
        <v>-0.178026239242981</v>
      </c>
      <c r="P2409">
        <v>-0.15829262384678799</v>
      </c>
      <c r="Q2409">
        <v>-0.51907925498183305</v>
      </c>
      <c r="R2409">
        <v>3.6934318877278299E-2</v>
      </c>
      <c r="S2409">
        <v>2.5585215941035799E-2</v>
      </c>
      <c r="T2409">
        <v>2.4012056463797501E-2</v>
      </c>
      <c r="U2409">
        <v>2.5932425224085402E-2</v>
      </c>
      <c r="V2409">
        <v>37.759997999999896</v>
      </c>
      <c r="W2409">
        <v>17.110001</v>
      </c>
      <c r="X2409">
        <v>-0.19882816789317301</v>
      </c>
      <c r="Y2409">
        <v>9.3131563797728401E-4</v>
      </c>
      <c r="Z2409">
        <v>1.50721490753459</v>
      </c>
      <c r="AA2409">
        <v>-2.2331564078808199</v>
      </c>
      <c r="AB2409">
        <v>-2.17539086057654</v>
      </c>
      <c r="AC2409" t="s">
        <v>254</v>
      </c>
      <c r="AD2409" t="s">
        <v>333</v>
      </c>
      <c r="AE2409" t="s">
        <v>84</v>
      </c>
      <c r="AF2409" t="s">
        <v>85</v>
      </c>
      <c r="AG2409" t="s">
        <v>334</v>
      </c>
      <c r="AH2409" s="45">
        <v>39363</v>
      </c>
      <c r="AI2409">
        <v>72207</v>
      </c>
      <c r="AK2409" t="s">
        <v>335</v>
      </c>
      <c r="AL2409" t="s">
        <v>336</v>
      </c>
      <c r="AM2409" t="s">
        <v>245</v>
      </c>
    </row>
    <row r="2410" spans="1:39" x14ac:dyDescent="0.3">
      <c r="A2410" s="1">
        <v>43641</v>
      </c>
      <c r="B2410" t="s">
        <v>21</v>
      </c>
      <c r="C2410" t="s">
        <v>246</v>
      </c>
      <c r="D2410">
        <v>1600</v>
      </c>
      <c r="E2410">
        <v>9</v>
      </c>
      <c r="F2410">
        <v>21.049999</v>
      </c>
      <c r="G2410">
        <v>21.4</v>
      </c>
      <c r="H2410">
        <v>20.93</v>
      </c>
      <c r="I2410">
        <v>21.190000999999999</v>
      </c>
      <c r="J2410">
        <v>21.065901</v>
      </c>
      <c r="K2410">
        <v>3911400</v>
      </c>
      <c r="L2410">
        <v>1.994</v>
      </c>
      <c r="M2410">
        <v>-3.2979511539614598E-3</v>
      </c>
      <c r="N2410">
        <v>4.0448482668717402E-2</v>
      </c>
      <c r="O2410">
        <v>-2.7003492041806399E-2</v>
      </c>
      <c r="P2410">
        <v>-0.163820649013385</v>
      </c>
      <c r="Q2410">
        <v>-0.51497455802756098</v>
      </c>
      <c r="R2410">
        <v>2.9855187564172998E-2</v>
      </c>
      <c r="S2410">
        <v>2.3399622753153701E-2</v>
      </c>
      <c r="T2410">
        <v>2.39920674988175E-2</v>
      </c>
      <c r="U2410">
        <v>2.5940243811776901E-2</v>
      </c>
      <c r="V2410">
        <v>37.759997999999896</v>
      </c>
      <c r="W2410">
        <v>17.110001</v>
      </c>
      <c r="X2410">
        <v>-0.19882816789317301</v>
      </c>
      <c r="Y2410">
        <v>-9.5417756928269908E-3</v>
      </c>
      <c r="Z2410">
        <v>1.51611674424292</v>
      </c>
      <c r="AA2410">
        <v>-2.1880113301630502</v>
      </c>
      <c r="AB2410">
        <v>-2.0965261357312599</v>
      </c>
      <c r="AC2410" t="s">
        <v>254</v>
      </c>
      <c r="AD2410" t="s">
        <v>333</v>
      </c>
      <c r="AE2410" t="s">
        <v>84</v>
      </c>
      <c r="AF2410" t="s">
        <v>85</v>
      </c>
      <c r="AG2410" t="s">
        <v>334</v>
      </c>
      <c r="AH2410" s="45">
        <v>39363</v>
      </c>
      <c r="AI2410">
        <v>72207</v>
      </c>
      <c r="AK2410" t="s">
        <v>335</v>
      </c>
      <c r="AL2410" t="s">
        <v>336</v>
      </c>
      <c r="AM2410" t="s">
        <v>245</v>
      </c>
    </row>
    <row r="2411" spans="1:39" x14ac:dyDescent="0.3">
      <c r="A2411" s="1">
        <v>43599</v>
      </c>
      <c r="B2411" t="s">
        <v>21</v>
      </c>
      <c r="C2411" t="s">
        <v>239</v>
      </c>
      <c r="D2411">
        <v>800</v>
      </c>
      <c r="E2411">
        <v>10</v>
      </c>
      <c r="F2411">
        <v>23.52</v>
      </c>
      <c r="G2411">
        <v>24.35</v>
      </c>
      <c r="H2411">
        <v>23.52</v>
      </c>
      <c r="I2411">
        <v>24.07</v>
      </c>
      <c r="J2411">
        <v>23.929033</v>
      </c>
      <c r="K2411">
        <v>3668500</v>
      </c>
      <c r="L2411">
        <v>2.419</v>
      </c>
      <c r="M2411">
        <v>2.4391444353368399E-2</v>
      </c>
      <c r="N2411">
        <v>-8.6867506099332099E-3</v>
      </c>
      <c r="O2411">
        <v>-3.8375376619085202E-2</v>
      </c>
      <c r="P2411">
        <v>0.131214213659922</v>
      </c>
      <c r="Q2411">
        <v>-0.35313884081103603</v>
      </c>
      <c r="R2411">
        <v>1.96519388570544E-2</v>
      </c>
      <c r="S2411">
        <v>2.28064300064315E-2</v>
      </c>
      <c r="T2411">
        <v>2.4044001446083201E-2</v>
      </c>
      <c r="U2411">
        <v>2.5201482681623599E-2</v>
      </c>
      <c r="V2411">
        <v>37.759997999999896</v>
      </c>
      <c r="W2411">
        <v>17.110001</v>
      </c>
      <c r="X2411">
        <v>-0.19090816330250501</v>
      </c>
      <c r="Y2411">
        <v>7.98398755130913E-3</v>
      </c>
      <c r="Z2411">
        <v>1.5134171778357299</v>
      </c>
      <c r="AA2411">
        <v>-1.70879288725256</v>
      </c>
      <c r="AB2411">
        <v>-1.63368271177382</v>
      </c>
      <c r="AC2411" t="s">
        <v>255</v>
      </c>
      <c r="AD2411" t="s">
        <v>333</v>
      </c>
      <c r="AE2411" t="s">
        <v>84</v>
      </c>
      <c r="AF2411" t="s">
        <v>85</v>
      </c>
      <c r="AG2411" t="s">
        <v>334</v>
      </c>
      <c r="AH2411" s="45">
        <v>39363</v>
      </c>
      <c r="AI2411">
        <v>72207</v>
      </c>
      <c r="AK2411" t="s">
        <v>335</v>
      </c>
      <c r="AL2411" t="s">
        <v>336</v>
      </c>
      <c r="AM2411" t="s">
        <v>245</v>
      </c>
    </row>
    <row r="2412" spans="1:39" x14ac:dyDescent="0.3">
      <c r="A2412" s="1">
        <v>43600</v>
      </c>
      <c r="B2412" t="s">
        <v>21</v>
      </c>
      <c r="C2412" t="s">
        <v>239</v>
      </c>
      <c r="D2412">
        <v>1200</v>
      </c>
      <c r="E2412">
        <v>10</v>
      </c>
      <c r="F2412">
        <v>23.690000999999999</v>
      </c>
      <c r="G2412">
        <v>24.26</v>
      </c>
      <c r="H2412">
        <v>23.610001</v>
      </c>
      <c r="I2412">
        <v>24.16</v>
      </c>
      <c r="J2412">
        <v>24.018507</v>
      </c>
      <c r="K2412">
        <v>4059200</v>
      </c>
      <c r="L2412">
        <v>2.379</v>
      </c>
      <c r="M2412">
        <v>3.7321666078144501E-3</v>
      </c>
      <c r="N2412">
        <v>-1.6013400635202801E-2</v>
      </c>
      <c r="O2412">
        <v>-0.101591322213073</v>
      </c>
      <c r="P2412">
        <v>0.103389319243589</v>
      </c>
      <c r="Q2412">
        <v>-0.36024865657150201</v>
      </c>
      <c r="R2412">
        <v>1.8709840812264199E-2</v>
      </c>
      <c r="S2412">
        <v>1.69768609776914E-2</v>
      </c>
      <c r="T2412">
        <v>2.37475857780515E-2</v>
      </c>
      <c r="U2412">
        <v>2.5191699318754399E-2</v>
      </c>
      <c r="V2412">
        <v>37.759997999999896</v>
      </c>
      <c r="W2412">
        <v>17.110001</v>
      </c>
      <c r="X2412">
        <v>-0.19090816330250501</v>
      </c>
      <c r="Y2412">
        <v>5.8219943882337104E-3</v>
      </c>
      <c r="Z2412">
        <v>1.5122192098790099</v>
      </c>
      <c r="AA2412">
        <v>-1.73333307522396</v>
      </c>
      <c r="AB2412">
        <v>-1.70536336422934</v>
      </c>
      <c r="AC2412" t="s">
        <v>255</v>
      </c>
      <c r="AD2412" t="s">
        <v>333</v>
      </c>
      <c r="AE2412" t="s">
        <v>84</v>
      </c>
      <c r="AF2412" t="s">
        <v>85</v>
      </c>
      <c r="AG2412" t="s">
        <v>334</v>
      </c>
      <c r="AH2412" s="45">
        <v>39363</v>
      </c>
      <c r="AI2412">
        <v>72207</v>
      </c>
      <c r="AK2412" t="s">
        <v>335</v>
      </c>
      <c r="AL2412" t="s">
        <v>336</v>
      </c>
      <c r="AM2412" t="s">
        <v>245</v>
      </c>
    </row>
    <row r="2413" spans="1:39" x14ac:dyDescent="0.3">
      <c r="A2413" s="1">
        <v>43607</v>
      </c>
      <c r="B2413" t="s">
        <v>21</v>
      </c>
      <c r="C2413" t="s">
        <v>246</v>
      </c>
      <c r="D2413">
        <v>500</v>
      </c>
      <c r="E2413">
        <v>10</v>
      </c>
      <c r="F2413">
        <v>23.99</v>
      </c>
      <c r="G2413">
        <v>24.040001</v>
      </c>
      <c r="H2413">
        <v>23.379998999999899</v>
      </c>
      <c r="I2413">
        <v>23.389999</v>
      </c>
      <c r="J2413">
        <v>23.253015999999999</v>
      </c>
      <c r="K2413">
        <v>3491000</v>
      </c>
      <c r="L2413">
        <v>2.3929999999999998</v>
      </c>
      <c r="M2413">
        <v>-3.6932469708522098E-2</v>
      </c>
      <c r="N2413">
        <v>-3.2389814133314702E-2</v>
      </c>
      <c r="O2413">
        <v>-0.17088025988063199</v>
      </c>
      <c r="P2413">
        <v>-1.51741328636867E-2</v>
      </c>
      <c r="Q2413">
        <v>-0.439480664779757</v>
      </c>
      <c r="R2413">
        <v>2.35997307790821E-2</v>
      </c>
      <c r="S2413">
        <v>1.6917136109715299E-2</v>
      </c>
      <c r="T2413">
        <v>2.35449306183785E-2</v>
      </c>
      <c r="U2413">
        <v>2.53018950708804E-2</v>
      </c>
      <c r="V2413">
        <v>37.759997999999896</v>
      </c>
      <c r="W2413">
        <v>17.110001</v>
      </c>
      <c r="X2413">
        <v>-0.19090816330250501</v>
      </c>
      <c r="Y2413">
        <v>-2.8283920525026501E-3</v>
      </c>
      <c r="Z2413">
        <v>1.5175690822227199</v>
      </c>
      <c r="AA2413">
        <v>-2.0554885968710299</v>
      </c>
      <c r="AB2413">
        <v>-1.8469249456547401</v>
      </c>
      <c r="AC2413" t="s">
        <v>255</v>
      </c>
      <c r="AD2413" t="s">
        <v>333</v>
      </c>
      <c r="AE2413" t="s">
        <v>84</v>
      </c>
      <c r="AF2413" t="s">
        <v>85</v>
      </c>
      <c r="AG2413" t="s">
        <v>334</v>
      </c>
      <c r="AH2413" s="45">
        <v>39363</v>
      </c>
      <c r="AI2413">
        <v>72207</v>
      </c>
      <c r="AK2413" t="s">
        <v>335</v>
      </c>
      <c r="AL2413" t="s">
        <v>336</v>
      </c>
      <c r="AM2413" t="s">
        <v>245</v>
      </c>
    </row>
    <row r="2414" spans="1:39" x14ac:dyDescent="0.3">
      <c r="A2414" s="1">
        <v>43620</v>
      </c>
      <c r="B2414" t="s">
        <v>21</v>
      </c>
      <c r="C2414" t="s">
        <v>239</v>
      </c>
      <c r="D2414">
        <v>1100</v>
      </c>
      <c r="E2414">
        <v>10</v>
      </c>
      <c r="F2414">
        <v>21.860001</v>
      </c>
      <c r="G2414">
        <v>21.91</v>
      </c>
      <c r="H2414">
        <v>21.34</v>
      </c>
      <c r="I2414">
        <v>21.51</v>
      </c>
      <c r="J2414">
        <v>21.384027</v>
      </c>
      <c r="K2414">
        <v>5270400</v>
      </c>
      <c r="L2414">
        <v>2.1190000000000002</v>
      </c>
      <c r="M2414">
        <v>0</v>
      </c>
      <c r="N2414">
        <v>-7.8722612465962107E-3</v>
      </c>
      <c r="O2414">
        <v>-0.164655085883502</v>
      </c>
      <c r="P2414">
        <v>-8.7160265985221294E-2</v>
      </c>
      <c r="Q2414">
        <v>-0.48799632858432401</v>
      </c>
      <c r="R2414">
        <v>8.9249038090127904E-3</v>
      </c>
      <c r="S2414">
        <v>2.0709088297736999E-2</v>
      </c>
      <c r="T2414">
        <v>2.3811481203250499E-2</v>
      </c>
      <c r="U2414">
        <v>2.5500231367887E-2</v>
      </c>
      <c r="V2414">
        <v>37.759997999999896</v>
      </c>
      <c r="W2414">
        <v>17.110001</v>
      </c>
      <c r="X2414">
        <v>-0.19882816789317301</v>
      </c>
      <c r="Y2414">
        <v>2.1205927310919401E-2</v>
      </c>
      <c r="Z2414">
        <v>1.5027681881720201</v>
      </c>
      <c r="AA2414">
        <v>-2.1762660402496001</v>
      </c>
      <c r="AB2414">
        <v>-2.1826419789976699</v>
      </c>
      <c r="AC2414" t="s">
        <v>255</v>
      </c>
      <c r="AD2414" t="s">
        <v>333</v>
      </c>
      <c r="AE2414" t="s">
        <v>84</v>
      </c>
      <c r="AF2414" t="s">
        <v>85</v>
      </c>
      <c r="AG2414" t="s">
        <v>334</v>
      </c>
      <c r="AH2414" s="45">
        <v>39363</v>
      </c>
      <c r="AI2414">
        <v>72207</v>
      </c>
      <c r="AK2414" t="s">
        <v>335</v>
      </c>
      <c r="AL2414" t="s">
        <v>336</v>
      </c>
      <c r="AM2414" t="s">
        <v>245</v>
      </c>
    </row>
    <row r="2415" spans="1:39" x14ac:dyDescent="0.3">
      <c r="A2415" s="1">
        <v>43629</v>
      </c>
      <c r="B2415" t="s">
        <v>21</v>
      </c>
      <c r="C2415" t="s">
        <v>239</v>
      </c>
      <c r="D2415">
        <v>1000</v>
      </c>
      <c r="E2415">
        <v>10</v>
      </c>
      <c r="F2415">
        <v>20.66</v>
      </c>
      <c r="G2415">
        <v>20.790001</v>
      </c>
      <c r="H2415">
        <v>20.51</v>
      </c>
      <c r="I2415">
        <v>20.77</v>
      </c>
      <c r="J2415">
        <v>20.648360999999898</v>
      </c>
      <c r="K2415">
        <v>3937600</v>
      </c>
      <c r="L2415">
        <v>2.0910000000000002</v>
      </c>
      <c r="M2415">
        <v>1.9937404459805901E-2</v>
      </c>
      <c r="N2415">
        <v>1.9277240092361E-3</v>
      </c>
      <c r="O2415">
        <v>-0.123065101425645</v>
      </c>
      <c r="P2415">
        <v>-8.3693865841304296E-2</v>
      </c>
      <c r="Q2415">
        <v>-0.483817488801769</v>
      </c>
      <c r="R2415">
        <v>2.6534868910852698E-2</v>
      </c>
      <c r="S2415">
        <v>2.3771839951436301E-2</v>
      </c>
      <c r="T2415">
        <v>2.3419629694023499E-2</v>
      </c>
      <c r="U2415">
        <v>2.56971045277605E-2</v>
      </c>
      <c r="V2415">
        <v>37.759997999999896</v>
      </c>
      <c r="W2415">
        <v>17.110001</v>
      </c>
      <c r="X2415">
        <v>-0.19882816789317301</v>
      </c>
      <c r="Y2415">
        <v>4.0890106107655602E-3</v>
      </c>
      <c r="Z2415">
        <v>1.50015926961877</v>
      </c>
      <c r="AA2415">
        <v>-2.1068247260935502</v>
      </c>
      <c r="AB2415">
        <v>-2.1238019645833801</v>
      </c>
      <c r="AC2415" t="s">
        <v>255</v>
      </c>
      <c r="AD2415" t="s">
        <v>333</v>
      </c>
      <c r="AE2415" t="s">
        <v>84</v>
      </c>
      <c r="AF2415" t="s">
        <v>85</v>
      </c>
      <c r="AG2415" t="s">
        <v>334</v>
      </c>
      <c r="AH2415" s="45">
        <v>39363</v>
      </c>
      <c r="AI2415">
        <v>72207</v>
      </c>
      <c r="AK2415" t="s">
        <v>335</v>
      </c>
      <c r="AL2415" t="s">
        <v>336</v>
      </c>
      <c r="AM2415" t="s">
        <v>245</v>
      </c>
    </row>
    <row r="2416" spans="1:39" x14ac:dyDescent="0.3">
      <c r="A2416" s="1">
        <v>43630</v>
      </c>
      <c r="B2416" t="s">
        <v>21</v>
      </c>
      <c r="C2416" t="s">
        <v>239</v>
      </c>
      <c r="D2416">
        <v>2400</v>
      </c>
      <c r="E2416">
        <v>10</v>
      </c>
      <c r="F2416">
        <v>20.690000999999999</v>
      </c>
      <c r="G2416">
        <v>20.870000999999998</v>
      </c>
      <c r="H2416">
        <v>19.68</v>
      </c>
      <c r="I2416">
        <v>19.73</v>
      </c>
      <c r="J2416">
        <v>19.614450000000001</v>
      </c>
      <c r="K2416">
        <v>5833100</v>
      </c>
      <c r="L2416">
        <v>2.093</v>
      </c>
      <c r="M2416">
        <v>-5.1369406294082702E-2</v>
      </c>
      <c r="N2416">
        <v>-4.7510234977107497E-2</v>
      </c>
      <c r="O2416">
        <v>-0.198825952073096</v>
      </c>
      <c r="P2416">
        <v>-0.15297162635047401</v>
      </c>
      <c r="Q2416">
        <v>-0.54216383027091497</v>
      </c>
      <c r="R2416">
        <v>3.5358100999713198E-2</v>
      </c>
      <c r="S2416">
        <v>2.4690940145308499E-2</v>
      </c>
      <c r="T2416">
        <v>2.4117842299702801E-2</v>
      </c>
      <c r="U2416">
        <v>2.5878833980895601E-2</v>
      </c>
      <c r="V2416">
        <v>37.759997999999896</v>
      </c>
      <c r="W2416">
        <v>17.110001</v>
      </c>
      <c r="X2416">
        <v>-0.19882816789317301</v>
      </c>
      <c r="Y2416">
        <v>-1.6128120944145399E-3</v>
      </c>
      <c r="Z2416">
        <v>1.5063789329311099</v>
      </c>
      <c r="AA2416">
        <v>-2.3382527271078501</v>
      </c>
      <c r="AB2416">
        <v>-2.1575156464562801</v>
      </c>
      <c r="AC2416" t="s">
        <v>255</v>
      </c>
      <c r="AD2416" t="s">
        <v>333</v>
      </c>
      <c r="AE2416" t="s">
        <v>84</v>
      </c>
      <c r="AF2416" t="s">
        <v>85</v>
      </c>
      <c r="AG2416" t="s">
        <v>334</v>
      </c>
      <c r="AH2416" s="45">
        <v>39363</v>
      </c>
      <c r="AI2416">
        <v>72207</v>
      </c>
      <c r="AK2416" t="s">
        <v>335</v>
      </c>
      <c r="AL2416" t="s">
        <v>336</v>
      </c>
      <c r="AM2416" t="s">
        <v>245</v>
      </c>
    </row>
    <row r="2417" spans="1:39" x14ac:dyDescent="0.3">
      <c r="A2417" s="1">
        <v>43633</v>
      </c>
      <c r="B2417" t="s">
        <v>21</v>
      </c>
      <c r="C2417" t="s">
        <v>239</v>
      </c>
      <c r="D2417">
        <v>1300</v>
      </c>
      <c r="E2417">
        <v>10</v>
      </c>
      <c r="F2417">
        <v>19.530000999999999</v>
      </c>
      <c r="G2417">
        <v>20.299999</v>
      </c>
      <c r="H2417">
        <v>19.48</v>
      </c>
      <c r="I2417">
        <v>20.219998999999898</v>
      </c>
      <c r="J2417">
        <v>20.101579999999998</v>
      </c>
      <c r="K2417">
        <v>5005500</v>
      </c>
      <c r="L2417">
        <v>2.0859999999999999</v>
      </c>
      <c r="M2417">
        <v>2.4531879437929699E-2</v>
      </c>
      <c r="N2417">
        <v>-3.9753288714959097E-2</v>
      </c>
      <c r="O2417">
        <v>-0.178026239242981</v>
      </c>
      <c r="P2417">
        <v>-0.15829262384678799</v>
      </c>
      <c r="Q2417">
        <v>-0.51907925498183305</v>
      </c>
      <c r="R2417">
        <v>3.6934318877278299E-2</v>
      </c>
      <c r="S2417">
        <v>2.5585215941035799E-2</v>
      </c>
      <c r="T2417">
        <v>2.4012056463797501E-2</v>
      </c>
      <c r="U2417">
        <v>2.5932425224085402E-2</v>
      </c>
      <c r="V2417">
        <v>37.759997999999896</v>
      </c>
      <c r="W2417">
        <v>17.110001</v>
      </c>
      <c r="X2417">
        <v>-0.19882816789317301</v>
      </c>
      <c r="Y2417">
        <v>9.3131563797728401E-4</v>
      </c>
      <c r="Z2417">
        <v>1.50721490753459</v>
      </c>
      <c r="AA2417">
        <v>-2.2331564078808199</v>
      </c>
      <c r="AB2417">
        <v>-2.17539086057654</v>
      </c>
      <c r="AC2417" t="s">
        <v>255</v>
      </c>
      <c r="AD2417" t="s">
        <v>333</v>
      </c>
      <c r="AE2417" t="s">
        <v>84</v>
      </c>
      <c r="AF2417" t="s">
        <v>85</v>
      </c>
      <c r="AG2417" t="s">
        <v>334</v>
      </c>
      <c r="AH2417" s="45">
        <v>39363</v>
      </c>
      <c r="AI2417">
        <v>72207</v>
      </c>
      <c r="AK2417" t="s">
        <v>335</v>
      </c>
      <c r="AL2417" t="s">
        <v>336</v>
      </c>
      <c r="AM2417" t="s">
        <v>245</v>
      </c>
    </row>
    <row r="2418" spans="1:39" x14ac:dyDescent="0.3">
      <c r="A2418" s="1">
        <v>43621</v>
      </c>
      <c r="B2418" t="s">
        <v>21</v>
      </c>
      <c r="C2418" t="s">
        <v>246</v>
      </c>
      <c r="D2418">
        <v>300</v>
      </c>
      <c r="E2418">
        <v>11</v>
      </c>
      <c r="F2418">
        <v>21.540001</v>
      </c>
      <c r="G2418">
        <v>21.549999</v>
      </c>
      <c r="H2418">
        <v>20.5</v>
      </c>
      <c r="I2418">
        <v>20.780000999999999</v>
      </c>
      <c r="J2418">
        <v>20.658301999999999</v>
      </c>
      <c r="K2418">
        <v>4511200</v>
      </c>
      <c r="L2418">
        <v>2.1230000000000002</v>
      </c>
      <c r="M2418">
        <v>-3.45269689507103E-2</v>
      </c>
      <c r="N2418">
        <v>-4.9752113917582101E-2</v>
      </c>
      <c r="O2418">
        <v>-0.182080890117296</v>
      </c>
      <c r="P2418">
        <v>-9.6782498210968196E-2</v>
      </c>
      <c r="Q2418">
        <v>-0.49551403116718201</v>
      </c>
      <c r="R2418">
        <v>1.56045045539202E-2</v>
      </c>
      <c r="S2418">
        <v>2.1415627940510201E-2</v>
      </c>
      <c r="T2418">
        <v>2.3994939953048699E-2</v>
      </c>
      <c r="U2418">
        <v>2.5534055272023098E-2</v>
      </c>
      <c r="V2418">
        <v>37.759997999999896</v>
      </c>
      <c r="W2418">
        <v>17.110001</v>
      </c>
      <c r="X2418">
        <v>-0.19882816789317301</v>
      </c>
      <c r="Y2418">
        <v>8.1287266899663802E-3</v>
      </c>
      <c r="Z2418">
        <v>1.4933805188418301</v>
      </c>
      <c r="AA2418">
        <v>-2.20024020240928</v>
      </c>
      <c r="AB2418">
        <v>-2.2005741777730798</v>
      </c>
      <c r="AC2418" t="s">
        <v>256</v>
      </c>
      <c r="AD2418" t="s">
        <v>333</v>
      </c>
      <c r="AE2418" t="s">
        <v>84</v>
      </c>
      <c r="AF2418" t="s">
        <v>85</v>
      </c>
      <c r="AG2418" t="s">
        <v>334</v>
      </c>
      <c r="AH2418" s="45">
        <v>39363</v>
      </c>
      <c r="AI2418">
        <v>72207</v>
      </c>
      <c r="AK2418" t="s">
        <v>335</v>
      </c>
      <c r="AL2418" t="s">
        <v>336</v>
      </c>
      <c r="AM2418" t="s">
        <v>245</v>
      </c>
    </row>
    <row r="2419" spans="1:39" x14ac:dyDescent="0.3">
      <c r="A2419" s="1">
        <v>43630</v>
      </c>
      <c r="B2419" t="s">
        <v>21</v>
      </c>
      <c r="C2419" t="s">
        <v>239</v>
      </c>
      <c r="D2419">
        <v>1600</v>
      </c>
      <c r="E2419">
        <v>11</v>
      </c>
      <c r="F2419">
        <v>20.690000999999999</v>
      </c>
      <c r="G2419">
        <v>20.870000999999998</v>
      </c>
      <c r="H2419">
        <v>19.68</v>
      </c>
      <c r="I2419">
        <v>19.73</v>
      </c>
      <c r="J2419">
        <v>19.614450000000001</v>
      </c>
      <c r="K2419">
        <v>5833100</v>
      </c>
      <c r="L2419">
        <v>2.093</v>
      </c>
      <c r="M2419">
        <v>-5.1369406294082702E-2</v>
      </c>
      <c r="N2419">
        <v>-4.7510234977107497E-2</v>
      </c>
      <c r="O2419">
        <v>-0.198825952073096</v>
      </c>
      <c r="P2419">
        <v>-0.15297162635047401</v>
      </c>
      <c r="Q2419">
        <v>-0.54216383027091497</v>
      </c>
      <c r="R2419">
        <v>3.5358100999713198E-2</v>
      </c>
      <c r="S2419">
        <v>2.4690940145308499E-2</v>
      </c>
      <c r="T2419">
        <v>2.4117842299702801E-2</v>
      </c>
      <c r="U2419">
        <v>2.5878833980895601E-2</v>
      </c>
      <c r="V2419">
        <v>37.759997999999896</v>
      </c>
      <c r="W2419">
        <v>17.110001</v>
      </c>
      <c r="X2419">
        <v>-0.19882816789317301</v>
      </c>
      <c r="Y2419">
        <v>-1.6128120944145399E-3</v>
      </c>
      <c r="Z2419">
        <v>1.5063789329311099</v>
      </c>
      <c r="AA2419">
        <v>-2.3382527271078501</v>
      </c>
      <c r="AB2419">
        <v>-2.1575156464562801</v>
      </c>
      <c r="AC2419" t="s">
        <v>256</v>
      </c>
      <c r="AD2419" t="s">
        <v>333</v>
      </c>
      <c r="AE2419" t="s">
        <v>84</v>
      </c>
      <c r="AF2419" t="s">
        <v>85</v>
      </c>
      <c r="AG2419" t="s">
        <v>334</v>
      </c>
      <c r="AH2419" s="45">
        <v>39363</v>
      </c>
      <c r="AI2419">
        <v>72207</v>
      </c>
      <c r="AK2419" t="s">
        <v>335</v>
      </c>
      <c r="AL2419" t="s">
        <v>336</v>
      </c>
      <c r="AM2419" t="s">
        <v>245</v>
      </c>
    </row>
    <row r="2420" spans="1:39" x14ac:dyDescent="0.3">
      <c r="A2420" s="1">
        <v>43559</v>
      </c>
      <c r="B2420" t="s">
        <v>21</v>
      </c>
      <c r="C2420" t="s">
        <v>246</v>
      </c>
      <c r="D2420">
        <v>1300</v>
      </c>
      <c r="E2420">
        <v>12</v>
      </c>
      <c r="F2420">
        <v>25.07</v>
      </c>
      <c r="G2420">
        <v>25.190000999999999</v>
      </c>
      <c r="H2420">
        <v>24.639999</v>
      </c>
      <c r="I2420">
        <v>24.870000999999998</v>
      </c>
      <c r="J2420">
        <v>24.607906</v>
      </c>
      <c r="K2420">
        <v>4088300</v>
      </c>
      <c r="L2420">
        <v>2.512</v>
      </c>
      <c r="M2420">
        <v>-5.2135675730453296E-3</v>
      </c>
      <c r="N2420">
        <v>-8.0384927425160996E-4</v>
      </c>
      <c r="O2420">
        <v>5.3263265972664099E-2</v>
      </c>
      <c r="P2420">
        <v>0.26659634579763303</v>
      </c>
      <c r="Q2420">
        <v>-0.16191379451979401</v>
      </c>
      <c r="R2420">
        <v>2.20933283565262E-2</v>
      </c>
      <c r="S2420">
        <v>2.4461113509884599E-2</v>
      </c>
      <c r="T2420">
        <v>2.6011155033899599E-2</v>
      </c>
      <c r="U2420">
        <v>2.4893388844490199E-2</v>
      </c>
      <c r="V2420">
        <v>37.759997999999896</v>
      </c>
      <c r="W2420">
        <v>17.110001</v>
      </c>
      <c r="X2420">
        <v>-0.19090816330250501</v>
      </c>
      <c r="Y2420">
        <v>2.0824655091414399E-3</v>
      </c>
      <c r="Z2420">
        <v>1.4902252697182199</v>
      </c>
      <c r="AA2420">
        <v>-0.88478928486271402</v>
      </c>
      <c r="AB2420">
        <v>-0.82080504708927904</v>
      </c>
      <c r="AC2420" t="s">
        <v>257</v>
      </c>
      <c r="AD2420" t="s">
        <v>333</v>
      </c>
      <c r="AE2420" t="s">
        <v>84</v>
      </c>
      <c r="AF2420" t="s">
        <v>85</v>
      </c>
      <c r="AG2420" t="s">
        <v>334</v>
      </c>
      <c r="AH2420" s="45">
        <v>39363</v>
      </c>
      <c r="AI2420">
        <v>72207</v>
      </c>
      <c r="AK2420" t="s">
        <v>335</v>
      </c>
      <c r="AL2420" t="s">
        <v>336</v>
      </c>
      <c r="AM2420" t="s">
        <v>245</v>
      </c>
    </row>
    <row r="2421" spans="1:39" x14ac:dyDescent="0.3">
      <c r="A2421" s="1">
        <v>43572</v>
      </c>
      <c r="B2421" t="s">
        <v>21</v>
      </c>
      <c r="C2421" t="s">
        <v>239</v>
      </c>
      <c r="D2421">
        <v>1200</v>
      </c>
      <c r="E2421">
        <v>12</v>
      </c>
      <c r="F2421">
        <v>27.379998999999899</v>
      </c>
      <c r="G2421">
        <v>27.84</v>
      </c>
      <c r="H2421">
        <v>27.120000999999998</v>
      </c>
      <c r="I2421">
        <v>27.209999</v>
      </c>
      <c r="J2421">
        <v>26.923244</v>
      </c>
      <c r="K2421">
        <v>7224900</v>
      </c>
      <c r="L2421">
        <v>2.5920000000000001</v>
      </c>
      <c r="M2421">
        <v>4.0507596015256896E-3</v>
      </c>
      <c r="N2421">
        <v>7.5550769252221706E-2</v>
      </c>
      <c r="O2421">
        <v>0.13389895992932599</v>
      </c>
      <c r="P2421">
        <v>0.17419704482696199</v>
      </c>
      <c r="Q2421">
        <v>-0.15650357986503199</v>
      </c>
      <c r="R2421">
        <v>3.2327498441353103E-2</v>
      </c>
      <c r="S2421">
        <v>2.62277563663307E-2</v>
      </c>
      <c r="T2421">
        <v>2.60737854496749E-2</v>
      </c>
      <c r="U2421">
        <v>2.5231753046984301E-2</v>
      </c>
      <c r="V2421">
        <v>37.759997999999896</v>
      </c>
      <c r="W2421">
        <v>17.110001</v>
      </c>
      <c r="X2421">
        <v>-0.19090816330250501</v>
      </c>
      <c r="Y2421">
        <v>-2.2764010197428601E-3</v>
      </c>
      <c r="Z2421">
        <v>1.5180343285887601</v>
      </c>
      <c r="AA2421">
        <v>-0.85775407709817997</v>
      </c>
      <c r="AB2421">
        <v>-0.90700529049004397</v>
      </c>
      <c r="AC2421" t="s">
        <v>257</v>
      </c>
      <c r="AD2421" t="s">
        <v>333</v>
      </c>
      <c r="AE2421" t="s">
        <v>84</v>
      </c>
      <c r="AF2421" t="s">
        <v>85</v>
      </c>
      <c r="AG2421" t="s">
        <v>334</v>
      </c>
      <c r="AH2421" s="45">
        <v>39363</v>
      </c>
      <c r="AI2421">
        <v>72207</v>
      </c>
      <c r="AK2421" t="s">
        <v>335</v>
      </c>
      <c r="AL2421" t="s">
        <v>336</v>
      </c>
      <c r="AM2421" t="s">
        <v>245</v>
      </c>
    </row>
    <row r="2422" spans="1:39" x14ac:dyDescent="0.3">
      <c r="A2422" s="1">
        <v>43609</v>
      </c>
      <c r="B2422" t="s">
        <v>21</v>
      </c>
      <c r="C2422" t="s">
        <v>239</v>
      </c>
      <c r="D2422">
        <v>600</v>
      </c>
      <c r="E2422">
        <v>12</v>
      </c>
      <c r="F2422">
        <v>21.99</v>
      </c>
      <c r="G2422">
        <v>22.299999</v>
      </c>
      <c r="H2422">
        <v>21.58</v>
      </c>
      <c r="I2422">
        <v>21.700001</v>
      </c>
      <c r="J2422">
        <v>21.572914000000001</v>
      </c>
      <c r="K2422">
        <v>4867900</v>
      </c>
      <c r="L2422">
        <v>2.3239999999999998</v>
      </c>
      <c r="M2422">
        <v>-3.2206126133479101E-3</v>
      </c>
      <c r="N2422">
        <v>-9.4471976612469699E-2</v>
      </c>
      <c r="O2422">
        <v>-0.23505785993918399</v>
      </c>
      <c r="P2422">
        <v>-4.1212567362780499E-2</v>
      </c>
      <c r="Q2422">
        <v>-0.51230839392354699</v>
      </c>
      <c r="R2422">
        <v>3.4987260505477902E-2</v>
      </c>
      <c r="S2422">
        <v>2.16963516169556E-2</v>
      </c>
      <c r="T2422">
        <v>2.4839744102215101E-2</v>
      </c>
      <c r="U2422">
        <v>2.56826663351933E-2</v>
      </c>
      <c r="V2422">
        <v>37.759997999999896</v>
      </c>
      <c r="W2422">
        <v>17.110001</v>
      </c>
      <c r="X2422">
        <v>-0.19882816789317301</v>
      </c>
      <c r="Y2422">
        <v>1.3526439988342199E-3</v>
      </c>
      <c r="Z2422">
        <v>1.5451096663402499</v>
      </c>
      <c r="AA2422">
        <v>-2.3463375621794298</v>
      </c>
      <c r="AB2422">
        <v>-2.0848758142136701</v>
      </c>
      <c r="AC2422" t="s">
        <v>257</v>
      </c>
      <c r="AD2422" t="s">
        <v>333</v>
      </c>
      <c r="AE2422" t="s">
        <v>84</v>
      </c>
      <c r="AF2422" t="s">
        <v>85</v>
      </c>
      <c r="AG2422" t="s">
        <v>334</v>
      </c>
      <c r="AH2422" s="45">
        <v>39363</v>
      </c>
      <c r="AI2422">
        <v>72207</v>
      </c>
      <c r="AK2422" t="s">
        <v>335</v>
      </c>
      <c r="AL2422" t="s">
        <v>336</v>
      </c>
      <c r="AM2422" t="s">
        <v>245</v>
      </c>
    </row>
    <row r="2423" spans="1:39" x14ac:dyDescent="0.3">
      <c r="A2423" s="1">
        <v>43615</v>
      </c>
      <c r="B2423" t="s">
        <v>21</v>
      </c>
      <c r="C2423" t="s">
        <v>239</v>
      </c>
      <c r="D2423">
        <v>1000</v>
      </c>
      <c r="E2423">
        <v>12</v>
      </c>
      <c r="F2423">
        <v>21.780000999999999</v>
      </c>
      <c r="G2423">
        <v>22.059998999999902</v>
      </c>
      <c r="H2423">
        <v>21.530000999999999</v>
      </c>
      <c r="I2423">
        <v>21.719998999999898</v>
      </c>
      <c r="J2423">
        <v>21.592796</v>
      </c>
      <c r="K2423">
        <v>4704900</v>
      </c>
      <c r="L2423">
        <v>2.2269999999999999</v>
      </c>
      <c r="M2423">
        <v>-5.5096458870248404E-3</v>
      </c>
      <c r="N2423">
        <v>-7.4075103508575005E-2</v>
      </c>
      <c r="O2423">
        <v>-0.22831846133474401</v>
      </c>
      <c r="P2423">
        <v>-1.4883276819295599E-2</v>
      </c>
      <c r="Q2423">
        <v>-0.46898098901192098</v>
      </c>
      <c r="R2423">
        <v>3.2210124143968601E-2</v>
      </c>
      <c r="S2423">
        <v>2.15725154089711E-2</v>
      </c>
      <c r="T2423">
        <v>2.4471411621643398E-2</v>
      </c>
      <c r="U2423">
        <v>2.56069285507966E-2</v>
      </c>
      <c r="V2423">
        <v>37.759997999999896</v>
      </c>
      <c r="W2423">
        <v>17.110001</v>
      </c>
      <c r="X2423">
        <v>-0.19882816789317301</v>
      </c>
      <c r="Y2423">
        <v>2.0962723552933101E-3</v>
      </c>
      <c r="Z2423">
        <v>1.5397642444687201</v>
      </c>
      <c r="AA2423">
        <v>-2.12328106267868</v>
      </c>
      <c r="AB2423">
        <v>-2.24423357271283</v>
      </c>
      <c r="AC2423" t="s">
        <v>257</v>
      </c>
      <c r="AD2423" t="s">
        <v>333</v>
      </c>
      <c r="AE2423" t="s">
        <v>84</v>
      </c>
      <c r="AF2423" t="s">
        <v>85</v>
      </c>
      <c r="AG2423" t="s">
        <v>334</v>
      </c>
      <c r="AH2423" s="45">
        <v>39363</v>
      </c>
      <c r="AI2423">
        <v>72207</v>
      </c>
      <c r="AK2423" t="s">
        <v>335</v>
      </c>
      <c r="AL2423" t="s">
        <v>336</v>
      </c>
      <c r="AM2423" t="s">
        <v>245</v>
      </c>
    </row>
    <row r="2424" spans="1:39" x14ac:dyDescent="0.3">
      <c r="A2424" s="1">
        <v>43619</v>
      </c>
      <c r="B2424" t="s">
        <v>21</v>
      </c>
      <c r="C2424" t="s">
        <v>246</v>
      </c>
      <c r="D2424">
        <v>400</v>
      </c>
      <c r="E2424">
        <v>12</v>
      </c>
      <c r="F2424">
        <v>21.559998999999902</v>
      </c>
      <c r="G2424">
        <v>21.77</v>
      </c>
      <c r="H2424">
        <v>21.32</v>
      </c>
      <c r="I2424">
        <v>21.51</v>
      </c>
      <c r="J2424">
        <v>21.384027</v>
      </c>
      <c r="K2424">
        <v>4780200</v>
      </c>
      <c r="L2424">
        <v>2.081</v>
      </c>
      <c r="M2424">
        <v>5.1270782862821197E-3</v>
      </c>
      <c r="N2424">
        <v>-8.7943048538751799E-3</v>
      </c>
      <c r="O2424">
        <v>-0.185626838293939</v>
      </c>
      <c r="P2424">
        <v>-8.9278373252171195E-2</v>
      </c>
      <c r="Q2424">
        <v>-0.48939799036018999</v>
      </c>
      <c r="R2424">
        <v>8.8937103655982903E-3</v>
      </c>
      <c r="S2424">
        <v>2.08304918862437E-2</v>
      </c>
      <c r="T2424">
        <v>2.3810991592633699E-2</v>
      </c>
      <c r="U2424">
        <v>2.54999601590013E-2</v>
      </c>
      <c r="V2424">
        <v>37.759997999999896</v>
      </c>
      <c r="W2424">
        <v>17.110001</v>
      </c>
      <c r="X2424">
        <v>-0.19882816789317301</v>
      </c>
      <c r="Y2424">
        <v>-2.7690708645509302E-3</v>
      </c>
      <c r="Z2424">
        <v>1.5228434278665901</v>
      </c>
      <c r="AA2424">
        <v>-2.18833214767943</v>
      </c>
      <c r="AB2424">
        <v>-2.2077528812009501</v>
      </c>
      <c r="AC2424" t="s">
        <v>257</v>
      </c>
      <c r="AD2424" t="s">
        <v>333</v>
      </c>
      <c r="AE2424" t="s">
        <v>84</v>
      </c>
      <c r="AF2424" t="s">
        <v>85</v>
      </c>
      <c r="AG2424" t="s">
        <v>334</v>
      </c>
      <c r="AH2424" s="45">
        <v>39363</v>
      </c>
      <c r="AI2424">
        <v>72207</v>
      </c>
      <c r="AK2424" t="s">
        <v>335</v>
      </c>
      <c r="AL2424" t="s">
        <v>336</v>
      </c>
      <c r="AM2424" t="s">
        <v>245</v>
      </c>
    </row>
    <row r="2425" spans="1:39" x14ac:dyDescent="0.3">
      <c r="A2425" s="1">
        <v>43627</v>
      </c>
      <c r="B2425" t="s">
        <v>21</v>
      </c>
      <c r="C2425" t="s">
        <v>239</v>
      </c>
      <c r="D2425">
        <v>1100</v>
      </c>
      <c r="E2425">
        <v>12</v>
      </c>
      <c r="F2425">
        <v>21.280000999999999</v>
      </c>
      <c r="G2425">
        <v>21.52</v>
      </c>
      <c r="H2425">
        <v>21.16</v>
      </c>
      <c r="I2425">
        <v>21.290001</v>
      </c>
      <c r="J2425">
        <v>21.165316000000001</v>
      </c>
      <c r="K2425">
        <v>7456900</v>
      </c>
      <c r="L2425">
        <v>2.14</v>
      </c>
      <c r="M2425">
        <v>1.1812096515106601E-2</v>
      </c>
      <c r="N2425">
        <v>-1.0280437291178999E-2</v>
      </c>
      <c r="O2425">
        <v>-0.13388357551889901</v>
      </c>
      <c r="P2425">
        <v>-4.7886760469348498E-2</v>
      </c>
      <c r="Q2425">
        <v>-0.45265134372292198</v>
      </c>
      <c r="R2425">
        <v>2.00089487977839E-2</v>
      </c>
      <c r="S2425">
        <v>2.1949199831418399E-2</v>
      </c>
      <c r="T2425">
        <v>2.26419241489982E-2</v>
      </c>
      <c r="U2425">
        <v>2.5525039399485E-2</v>
      </c>
      <c r="V2425">
        <v>37.759997999999896</v>
      </c>
      <c r="W2425">
        <v>17.110001</v>
      </c>
      <c r="X2425">
        <v>-0.19882816789317301</v>
      </c>
      <c r="Y2425">
        <v>-3.4994119269314301E-4</v>
      </c>
      <c r="Z2425">
        <v>1.4940168164680701</v>
      </c>
      <c r="AA2425">
        <v>-1.99342338330014</v>
      </c>
      <c r="AB2425">
        <v>-2.1360020152868202</v>
      </c>
      <c r="AC2425" t="s">
        <v>257</v>
      </c>
      <c r="AD2425" t="s">
        <v>333</v>
      </c>
      <c r="AE2425" t="s">
        <v>84</v>
      </c>
      <c r="AF2425" t="s">
        <v>85</v>
      </c>
      <c r="AG2425" t="s">
        <v>334</v>
      </c>
      <c r="AH2425" s="45">
        <v>39363</v>
      </c>
      <c r="AI2425">
        <v>72207</v>
      </c>
      <c r="AK2425" t="s">
        <v>335</v>
      </c>
      <c r="AL2425" t="s">
        <v>336</v>
      </c>
      <c r="AM2425" t="s">
        <v>245</v>
      </c>
    </row>
    <row r="2426" spans="1:39" x14ac:dyDescent="0.3">
      <c r="A2426" s="1">
        <v>43563</v>
      </c>
      <c r="B2426" t="s">
        <v>21</v>
      </c>
      <c r="C2426" t="s">
        <v>246</v>
      </c>
      <c r="D2426">
        <v>1100</v>
      </c>
      <c r="E2426">
        <v>13</v>
      </c>
      <c r="F2426">
        <v>25.76</v>
      </c>
      <c r="G2426">
        <v>26.01</v>
      </c>
      <c r="H2426">
        <v>25.32</v>
      </c>
      <c r="I2426">
        <v>25.469998999999898</v>
      </c>
      <c r="J2426">
        <v>25.201584</v>
      </c>
      <c r="K2426">
        <v>5591500</v>
      </c>
      <c r="L2426">
        <v>2.5190000000000001</v>
      </c>
      <c r="M2426">
        <v>-1.01562985783865E-2</v>
      </c>
      <c r="N2426">
        <v>-8.2111539514745403E-3</v>
      </c>
      <c r="O2426">
        <v>0.117783080296435</v>
      </c>
      <c r="P2426">
        <v>0.179814716458783</v>
      </c>
      <c r="Q2426">
        <v>-0.122812518775941</v>
      </c>
      <c r="R2426">
        <v>2.0829103007995599E-2</v>
      </c>
      <c r="S2426">
        <v>2.4351928151025E-2</v>
      </c>
      <c r="T2426">
        <v>2.4354279504849901E-2</v>
      </c>
      <c r="U2426">
        <v>2.4860276393416699E-2</v>
      </c>
      <c r="V2426">
        <v>37.759997999999896</v>
      </c>
      <c r="W2426">
        <v>17.110001</v>
      </c>
      <c r="X2426">
        <v>-0.19090816330250501</v>
      </c>
      <c r="Y2426">
        <v>1.0469119934194001E-3</v>
      </c>
      <c r="Z2426">
        <v>1.4901526837572201</v>
      </c>
      <c r="AA2426">
        <v>-0.70001460315050901</v>
      </c>
      <c r="AB2426">
        <v>-0.78952892802684005</v>
      </c>
      <c r="AC2426" t="s">
        <v>258</v>
      </c>
      <c r="AD2426" t="s">
        <v>333</v>
      </c>
      <c r="AE2426" t="s">
        <v>84</v>
      </c>
      <c r="AF2426" t="s">
        <v>85</v>
      </c>
      <c r="AG2426" t="s">
        <v>334</v>
      </c>
      <c r="AH2426" s="45">
        <v>39363</v>
      </c>
      <c r="AI2426">
        <v>72207</v>
      </c>
      <c r="AK2426" t="s">
        <v>335</v>
      </c>
      <c r="AL2426" t="s">
        <v>336</v>
      </c>
      <c r="AM2426" t="s">
        <v>245</v>
      </c>
    </row>
    <row r="2427" spans="1:39" x14ac:dyDescent="0.3">
      <c r="A2427" s="1">
        <v>43584</v>
      </c>
      <c r="B2427" t="s">
        <v>21</v>
      </c>
      <c r="C2427" t="s">
        <v>246</v>
      </c>
      <c r="D2427">
        <v>900</v>
      </c>
      <c r="E2427">
        <v>13</v>
      </c>
      <c r="F2427">
        <v>27.08</v>
      </c>
      <c r="G2427">
        <v>27.67</v>
      </c>
      <c r="H2427">
        <v>27.08</v>
      </c>
      <c r="I2427">
        <v>27.42</v>
      </c>
      <c r="J2427">
        <v>27.131032999999999</v>
      </c>
      <c r="K2427">
        <v>5910800</v>
      </c>
      <c r="L2427">
        <v>2.536</v>
      </c>
      <c r="M2427">
        <v>1.2477267385391099E-2</v>
      </c>
      <c r="N2427">
        <v>-1.6636902054463502E-2</v>
      </c>
      <c r="O2427">
        <v>0.10649572359911399</v>
      </c>
      <c r="P2427">
        <v>0.23414092640298401</v>
      </c>
      <c r="Q2427">
        <v>-0.20123689430247699</v>
      </c>
      <c r="R2427">
        <v>9.83531747384731E-3</v>
      </c>
      <c r="S2427">
        <v>2.3625596462389001E-2</v>
      </c>
      <c r="T2427">
        <v>2.4914668268495602E-2</v>
      </c>
      <c r="U2427">
        <v>2.5151551466667199E-2</v>
      </c>
      <c r="V2427">
        <v>37.759997999999896</v>
      </c>
      <c r="W2427">
        <v>17.110001</v>
      </c>
      <c r="X2427">
        <v>-0.19090816330250501</v>
      </c>
      <c r="Y2427">
        <v>1.07094833958194E-3</v>
      </c>
      <c r="Z2427">
        <v>1.5272512193490499</v>
      </c>
      <c r="AA2427">
        <v>-1.0552865512856699</v>
      </c>
      <c r="AB2427">
        <v>-1.01220067729063</v>
      </c>
      <c r="AC2427" t="s">
        <v>258</v>
      </c>
      <c r="AD2427" t="s">
        <v>333</v>
      </c>
      <c r="AE2427" t="s">
        <v>84</v>
      </c>
      <c r="AF2427" t="s">
        <v>85</v>
      </c>
      <c r="AG2427" t="s">
        <v>334</v>
      </c>
      <c r="AH2427" s="45">
        <v>39363</v>
      </c>
      <c r="AI2427">
        <v>72207</v>
      </c>
      <c r="AK2427" t="s">
        <v>335</v>
      </c>
      <c r="AL2427" t="s">
        <v>336</v>
      </c>
      <c r="AM2427" t="s">
        <v>245</v>
      </c>
    </row>
    <row r="2428" spans="1:39" x14ac:dyDescent="0.3">
      <c r="A2428" s="1">
        <v>43595</v>
      </c>
      <c r="B2428" t="s">
        <v>21</v>
      </c>
      <c r="C2428" t="s">
        <v>246</v>
      </c>
      <c r="D2428">
        <v>2400</v>
      </c>
      <c r="E2428">
        <v>13</v>
      </c>
      <c r="F2428">
        <v>24.27</v>
      </c>
      <c r="G2428">
        <v>24.33</v>
      </c>
      <c r="H2428">
        <v>23.57</v>
      </c>
      <c r="I2428">
        <v>24.110001</v>
      </c>
      <c r="J2428">
        <v>23.968800000000002</v>
      </c>
      <c r="K2428">
        <v>4876100</v>
      </c>
      <c r="L2428">
        <v>2.4550000000000001</v>
      </c>
      <c r="M2428">
        <v>-9.4943950749063408E-3</v>
      </c>
      <c r="N2428">
        <v>-3.3445178013771802E-2</v>
      </c>
      <c r="O2428">
        <v>-1.13256787613552E-2</v>
      </c>
      <c r="P2428">
        <v>0.160116582796585</v>
      </c>
      <c r="Q2428">
        <v>-0.352625452108211</v>
      </c>
      <c r="R2428">
        <v>1.12159831127798E-2</v>
      </c>
      <c r="S2428">
        <v>2.2454266839239199E-2</v>
      </c>
      <c r="T2428">
        <v>2.3703060819389499E-2</v>
      </c>
      <c r="U2428">
        <v>2.5118439740615998E-2</v>
      </c>
      <c r="V2428">
        <v>37.759997999999896</v>
      </c>
      <c r="W2428">
        <v>17.110001</v>
      </c>
      <c r="X2428">
        <v>-0.19090816330250501</v>
      </c>
      <c r="Y2428">
        <v>3.7133938472042301E-3</v>
      </c>
      <c r="Z2428">
        <v>1.52069332032824</v>
      </c>
      <c r="AA2428">
        <v>-1.72129752674827</v>
      </c>
      <c r="AB2428">
        <v>-1.4522093972404599</v>
      </c>
      <c r="AC2428" t="s">
        <v>258</v>
      </c>
      <c r="AD2428" t="s">
        <v>333</v>
      </c>
      <c r="AE2428" t="s">
        <v>84</v>
      </c>
      <c r="AF2428" t="s">
        <v>85</v>
      </c>
      <c r="AG2428" t="s">
        <v>334</v>
      </c>
      <c r="AH2428" s="45">
        <v>39363</v>
      </c>
      <c r="AI2428">
        <v>72207</v>
      </c>
      <c r="AK2428" t="s">
        <v>335</v>
      </c>
      <c r="AL2428" t="s">
        <v>336</v>
      </c>
      <c r="AM2428" t="s">
        <v>245</v>
      </c>
    </row>
    <row r="2429" spans="1:39" x14ac:dyDescent="0.3">
      <c r="A2429" s="1">
        <v>43606</v>
      </c>
      <c r="B2429" t="s">
        <v>21</v>
      </c>
      <c r="C2429" t="s">
        <v>239</v>
      </c>
      <c r="D2429">
        <v>1700</v>
      </c>
      <c r="E2429">
        <v>13</v>
      </c>
      <c r="F2429">
        <v>24.09</v>
      </c>
      <c r="G2429">
        <v>24.65</v>
      </c>
      <c r="H2429">
        <v>24.08</v>
      </c>
      <c r="I2429">
        <v>24.27</v>
      </c>
      <c r="J2429">
        <v>24.127863000000001</v>
      </c>
      <c r="K2429">
        <v>3485000</v>
      </c>
      <c r="L2429">
        <v>2.4260000000000002</v>
      </c>
      <c r="M2429">
        <v>9.9379514662657192E-3</v>
      </c>
      <c r="N2429">
        <v>8.2748221830218401E-3</v>
      </c>
      <c r="O2429">
        <v>-0.10594091663630401</v>
      </c>
      <c r="P2429">
        <v>1.3826827640918299E-2</v>
      </c>
      <c r="Q2429">
        <v>-0.383411679265795</v>
      </c>
      <c r="R2429">
        <v>1.6384721508803601E-2</v>
      </c>
      <c r="S2429">
        <v>1.72481531680371E-2</v>
      </c>
      <c r="T2429">
        <v>2.30952008397096E-2</v>
      </c>
      <c r="U2429">
        <v>2.5237670935061698E-2</v>
      </c>
      <c r="V2429">
        <v>37.759997999999896</v>
      </c>
      <c r="W2429">
        <v>17.110001</v>
      </c>
      <c r="X2429">
        <v>-0.19090816330250501</v>
      </c>
      <c r="Y2429">
        <v>8.4599491109458805E-3</v>
      </c>
      <c r="Z2429">
        <v>1.5166155450780701</v>
      </c>
      <c r="AA2429">
        <v>-1.81595179012882</v>
      </c>
      <c r="AB2429">
        <v>-1.78249384132532</v>
      </c>
      <c r="AC2429" t="s">
        <v>258</v>
      </c>
      <c r="AD2429" t="s">
        <v>333</v>
      </c>
      <c r="AE2429" t="s">
        <v>84</v>
      </c>
      <c r="AF2429" t="s">
        <v>85</v>
      </c>
      <c r="AG2429" t="s">
        <v>334</v>
      </c>
      <c r="AH2429" s="45">
        <v>39363</v>
      </c>
      <c r="AI2429">
        <v>72207</v>
      </c>
      <c r="AK2429" t="s">
        <v>335</v>
      </c>
      <c r="AL2429" t="s">
        <v>336</v>
      </c>
      <c r="AM2429" t="s">
        <v>245</v>
      </c>
    </row>
    <row r="2430" spans="1:39" x14ac:dyDescent="0.3">
      <c r="A2430" s="1">
        <v>43620</v>
      </c>
      <c r="B2430" t="s">
        <v>21</v>
      </c>
      <c r="C2430" t="s">
        <v>239</v>
      </c>
      <c r="D2430">
        <v>1600</v>
      </c>
      <c r="E2430">
        <v>13</v>
      </c>
      <c r="F2430">
        <v>21.860001</v>
      </c>
      <c r="G2430">
        <v>21.91</v>
      </c>
      <c r="H2430">
        <v>21.34</v>
      </c>
      <c r="I2430">
        <v>21.51</v>
      </c>
      <c r="J2430">
        <v>21.384027</v>
      </c>
      <c r="K2430">
        <v>5270400</v>
      </c>
      <c r="L2430">
        <v>2.1190000000000002</v>
      </c>
      <c r="M2430">
        <v>0</v>
      </c>
      <c r="N2430">
        <v>-7.8722612465962107E-3</v>
      </c>
      <c r="O2430">
        <v>-0.164655085883502</v>
      </c>
      <c r="P2430">
        <v>-8.7160265985221294E-2</v>
      </c>
      <c r="Q2430">
        <v>-0.48799632858432401</v>
      </c>
      <c r="R2430">
        <v>8.9249038090127904E-3</v>
      </c>
      <c r="S2430">
        <v>2.0709088297736999E-2</v>
      </c>
      <c r="T2430">
        <v>2.3811481203250499E-2</v>
      </c>
      <c r="U2430">
        <v>2.5500231367887E-2</v>
      </c>
      <c r="V2430">
        <v>37.759997999999896</v>
      </c>
      <c r="W2430">
        <v>17.110001</v>
      </c>
      <c r="X2430">
        <v>-0.19882816789317301</v>
      </c>
      <c r="Y2430">
        <v>2.1205927310919401E-2</v>
      </c>
      <c r="Z2430">
        <v>1.5027681881720201</v>
      </c>
      <c r="AA2430">
        <v>-2.1762660402496001</v>
      </c>
      <c r="AB2430">
        <v>-2.1826419789976699</v>
      </c>
      <c r="AC2430" t="s">
        <v>258</v>
      </c>
      <c r="AD2430" t="s">
        <v>333</v>
      </c>
      <c r="AE2430" t="s">
        <v>84</v>
      </c>
      <c r="AF2430" t="s">
        <v>85</v>
      </c>
      <c r="AG2430" t="s">
        <v>334</v>
      </c>
      <c r="AH2430" s="45">
        <v>39363</v>
      </c>
      <c r="AI2430">
        <v>72207</v>
      </c>
      <c r="AK2430" t="s">
        <v>335</v>
      </c>
      <c r="AL2430" t="s">
        <v>336</v>
      </c>
      <c r="AM2430" t="s">
        <v>245</v>
      </c>
    </row>
    <row r="2431" spans="1:39" x14ac:dyDescent="0.3">
      <c r="A2431" s="1">
        <v>43642</v>
      </c>
      <c r="B2431" t="s">
        <v>21</v>
      </c>
      <c r="C2431" t="s">
        <v>239</v>
      </c>
      <c r="D2431">
        <v>900</v>
      </c>
      <c r="E2431">
        <v>13</v>
      </c>
      <c r="F2431">
        <v>21.549999</v>
      </c>
      <c r="G2431">
        <v>22.24</v>
      </c>
      <c r="H2431">
        <v>21.42</v>
      </c>
      <c r="I2431">
        <v>21.77</v>
      </c>
      <c r="J2431">
        <v>21.642503999999999</v>
      </c>
      <c r="K2431">
        <v>6019400</v>
      </c>
      <c r="L2431">
        <v>2.0489999999999999</v>
      </c>
      <c r="M2431">
        <v>2.7003492041806399E-2</v>
      </c>
      <c r="N2431">
        <v>6.0595977782394901E-2</v>
      </c>
      <c r="O2431">
        <v>3.2206126133479899E-3</v>
      </c>
      <c r="P2431">
        <v>-0.119523319348253</v>
      </c>
      <c r="Q2431">
        <v>-0.44983615667730198</v>
      </c>
      <c r="R2431">
        <v>3.0985295834881899E-2</v>
      </c>
      <c r="S2431">
        <v>2.4152175241625499E-2</v>
      </c>
      <c r="T2431">
        <v>2.4202684739486301E-2</v>
      </c>
      <c r="U2431">
        <v>2.5903688116635199E-2</v>
      </c>
      <c r="V2431">
        <v>37.759997999999896</v>
      </c>
      <c r="W2431">
        <v>17.110001</v>
      </c>
      <c r="X2431">
        <v>-0.19882816789317301</v>
      </c>
      <c r="Y2431">
        <v>-1.2346958449604901E-3</v>
      </c>
      <c r="Z2431">
        <v>1.5052501855670799</v>
      </c>
      <c r="AA2431">
        <v>-1.9234247565337601</v>
      </c>
      <c r="AB2431">
        <v>-2.0392956925952799</v>
      </c>
      <c r="AC2431" t="s">
        <v>258</v>
      </c>
      <c r="AD2431" t="s">
        <v>333</v>
      </c>
      <c r="AE2431" t="s">
        <v>84</v>
      </c>
      <c r="AF2431" t="s">
        <v>85</v>
      </c>
      <c r="AG2431" t="s">
        <v>334</v>
      </c>
      <c r="AH2431" s="45">
        <v>39363</v>
      </c>
      <c r="AI2431">
        <v>72207</v>
      </c>
      <c r="AK2431" t="s">
        <v>335</v>
      </c>
      <c r="AL2431" t="s">
        <v>336</v>
      </c>
      <c r="AM2431" t="s">
        <v>245</v>
      </c>
    </row>
    <row r="2432" spans="1:39" x14ac:dyDescent="0.3">
      <c r="A2432" s="1">
        <v>43567</v>
      </c>
      <c r="B2432" t="s">
        <v>21</v>
      </c>
      <c r="C2432" t="s">
        <v>239</v>
      </c>
      <c r="D2432">
        <v>800</v>
      </c>
      <c r="E2432">
        <v>14</v>
      </c>
      <c r="F2432">
        <v>27</v>
      </c>
      <c r="G2432">
        <v>27.65</v>
      </c>
      <c r="H2432">
        <v>26.58</v>
      </c>
      <c r="I2432">
        <v>26.870000999999998</v>
      </c>
      <c r="J2432">
        <v>26.586829999999999</v>
      </c>
      <c r="K2432">
        <v>12459700</v>
      </c>
      <c r="L2432">
        <v>2.56</v>
      </c>
      <c r="M2432">
        <v>6.6948112201802301E-2</v>
      </c>
      <c r="N2432">
        <v>4.33528321336994E-2</v>
      </c>
      <c r="O2432">
        <v>0.17882940311847201</v>
      </c>
      <c r="P2432">
        <v>0.19660556987740699</v>
      </c>
      <c r="Q2432">
        <v>-0.14306953190852101</v>
      </c>
      <c r="R2432">
        <v>4.0604031165122699E-2</v>
      </c>
      <c r="S2432">
        <v>2.60858650886133E-2</v>
      </c>
      <c r="T2432">
        <v>2.5927585280253001E-2</v>
      </c>
      <c r="U2432">
        <v>2.5205129276502598E-2</v>
      </c>
      <c r="V2432">
        <v>37.759997999999896</v>
      </c>
      <c r="W2432">
        <v>17.110001</v>
      </c>
      <c r="X2432">
        <v>-0.19090816330250501</v>
      </c>
      <c r="Y2432">
        <v>6.5875784763498903E-3</v>
      </c>
      <c r="Z2432">
        <v>1.50772689484885</v>
      </c>
      <c r="AA2432">
        <v>-0.795026258590532</v>
      </c>
      <c r="AB2432">
        <v>-0.91692533355322303</v>
      </c>
      <c r="AC2432" t="s">
        <v>259</v>
      </c>
      <c r="AD2432" t="s">
        <v>333</v>
      </c>
      <c r="AE2432" t="s">
        <v>84</v>
      </c>
      <c r="AF2432" t="s">
        <v>85</v>
      </c>
      <c r="AG2432" t="s">
        <v>334</v>
      </c>
      <c r="AH2432" s="45">
        <v>39363</v>
      </c>
      <c r="AI2432">
        <v>72207</v>
      </c>
      <c r="AK2432" t="s">
        <v>335</v>
      </c>
      <c r="AL2432" t="s">
        <v>336</v>
      </c>
      <c r="AM2432" t="s">
        <v>245</v>
      </c>
    </row>
    <row r="2433" spans="1:39" x14ac:dyDescent="0.3">
      <c r="A2433" s="1">
        <v>43606</v>
      </c>
      <c r="B2433" t="s">
        <v>21</v>
      </c>
      <c r="C2433" t="s">
        <v>239</v>
      </c>
      <c r="D2433">
        <v>1400</v>
      </c>
      <c r="E2433">
        <v>14</v>
      </c>
      <c r="F2433">
        <v>24.09</v>
      </c>
      <c r="G2433">
        <v>24.65</v>
      </c>
      <c r="H2433">
        <v>24.08</v>
      </c>
      <c r="I2433">
        <v>24.27</v>
      </c>
      <c r="J2433">
        <v>24.127863000000001</v>
      </c>
      <c r="K2433">
        <v>3485000</v>
      </c>
      <c r="L2433">
        <v>2.4260000000000002</v>
      </c>
      <c r="M2433">
        <v>9.9379514662657192E-3</v>
      </c>
      <c r="N2433">
        <v>8.2748221830218401E-3</v>
      </c>
      <c r="O2433">
        <v>-0.10594091663630401</v>
      </c>
      <c r="P2433">
        <v>1.3826827640918299E-2</v>
      </c>
      <c r="Q2433">
        <v>-0.383411679265795</v>
      </c>
      <c r="R2433">
        <v>1.6384721508803601E-2</v>
      </c>
      <c r="S2433">
        <v>1.72481531680371E-2</v>
      </c>
      <c r="T2433">
        <v>2.30952008397096E-2</v>
      </c>
      <c r="U2433">
        <v>2.5237670935061698E-2</v>
      </c>
      <c r="V2433">
        <v>37.759997999999896</v>
      </c>
      <c r="W2433">
        <v>17.110001</v>
      </c>
      <c r="X2433">
        <v>-0.19090816330250501</v>
      </c>
      <c r="Y2433">
        <v>8.4599491109458805E-3</v>
      </c>
      <c r="Z2433">
        <v>1.5166155450780701</v>
      </c>
      <c r="AA2433">
        <v>-1.81595179012882</v>
      </c>
      <c r="AB2433">
        <v>-1.78249384132532</v>
      </c>
      <c r="AC2433" t="s">
        <v>259</v>
      </c>
      <c r="AD2433" t="s">
        <v>333</v>
      </c>
      <c r="AE2433" t="s">
        <v>84</v>
      </c>
      <c r="AF2433" t="s">
        <v>85</v>
      </c>
      <c r="AG2433" t="s">
        <v>334</v>
      </c>
      <c r="AH2433" s="45">
        <v>39363</v>
      </c>
      <c r="AI2433">
        <v>72207</v>
      </c>
      <c r="AK2433" t="s">
        <v>335</v>
      </c>
      <c r="AL2433" t="s">
        <v>336</v>
      </c>
      <c r="AM2433" t="s">
        <v>245</v>
      </c>
    </row>
    <row r="2434" spans="1:39" x14ac:dyDescent="0.3">
      <c r="A2434" s="1">
        <v>43608</v>
      </c>
      <c r="B2434" t="s">
        <v>21</v>
      </c>
      <c r="C2434" t="s">
        <v>239</v>
      </c>
      <c r="D2434">
        <v>1400</v>
      </c>
      <c r="E2434">
        <v>14</v>
      </c>
      <c r="F2434">
        <v>22.860001</v>
      </c>
      <c r="G2434">
        <v>22.879998999999899</v>
      </c>
      <c r="H2434">
        <v>21.610001</v>
      </c>
      <c r="I2434">
        <v>21.77</v>
      </c>
      <c r="J2434">
        <v>21.642503999999999</v>
      </c>
      <c r="K2434">
        <v>6963800</v>
      </c>
      <c r="L2434">
        <v>2.2959999999999998</v>
      </c>
      <c r="M2434">
        <v>-7.1775685121198696E-2</v>
      </c>
      <c r="N2434">
        <v>-0.118140252337392</v>
      </c>
      <c r="O2434">
        <v>-0.24193837203855301</v>
      </c>
      <c r="P2434">
        <v>-5.7173055702506199E-2</v>
      </c>
      <c r="Q2434">
        <v>-0.50773008610785597</v>
      </c>
      <c r="R2434">
        <v>3.3921381862035999E-2</v>
      </c>
      <c r="S2434">
        <v>2.1633136712206499E-2</v>
      </c>
      <c r="T2434">
        <v>2.4947498473611801E-2</v>
      </c>
      <c r="U2434">
        <v>2.5683442183987999E-2</v>
      </c>
      <c r="V2434">
        <v>37.759997999999896</v>
      </c>
      <c r="W2434">
        <v>17.110001</v>
      </c>
      <c r="X2434">
        <v>-0.19882816789317301</v>
      </c>
      <c r="Y2434">
        <v>-1.1985692488440201E-2</v>
      </c>
      <c r="Z2434">
        <v>1.5450808330656101</v>
      </c>
      <c r="AA2434">
        <v>-2.3391494789078502</v>
      </c>
      <c r="AB2434">
        <v>-1.97972570086533</v>
      </c>
      <c r="AC2434" t="s">
        <v>259</v>
      </c>
      <c r="AD2434" t="s">
        <v>333</v>
      </c>
      <c r="AE2434" t="s">
        <v>84</v>
      </c>
      <c r="AF2434" t="s">
        <v>85</v>
      </c>
      <c r="AG2434" t="s">
        <v>334</v>
      </c>
      <c r="AH2434" s="45">
        <v>39363</v>
      </c>
      <c r="AI2434">
        <v>72207</v>
      </c>
      <c r="AK2434" t="s">
        <v>335</v>
      </c>
      <c r="AL2434" t="s">
        <v>336</v>
      </c>
      <c r="AM2434" t="s">
        <v>245</v>
      </c>
    </row>
    <row r="2435" spans="1:39" x14ac:dyDescent="0.3">
      <c r="A2435" s="1">
        <v>43642</v>
      </c>
      <c r="B2435" t="s">
        <v>21</v>
      </c>
      <c r="C2435" t="s">
        <v>246</v>
      </c>
      <c r="D2435">
        <v>1100</v>
      </c>
      <c r="E2435">
        <v>14</v>
      </c>
      <c r="F2435">
        <v>21.549999</v>
      </c>
      <c r="G2435">
        <v>22.24</v>
      </c>
      <c r="H2435">
        <v>21.42</v>
      </c>
      <c r="I2435">
        <v>21.77</v>
      </c>
      <c r="J2435">
        <v>21.642503999999999</v>
      </c>
      <c r="K2435">
        <v>6019400</v>
      </c>
      <c r="L2435">
        <v>2.0489999999999999</v>
      </c>
      <c r="M2435">
        <v>2.7003492041806399E-2</v>
      </c>
      <c r="N2435">
        <v>6.0595977782394901E-2</v>
      </c>
      <c r="O2435">
        <v>3.2206126133479899E-3</v>
      </c>
      <c r="P2435">
        <v>-0.119523319348253</v>
      </c>
      <c r="Q2435">
        <v>-0.44983615667730198</v>
      </c>
      <c r="R2435">
        <v>3.0985295834881899E-2</v>
      </c>
      <c r="S2435">
        <v>2.4152175241625499E-2</v>
      </c>
      <c r="T2435">
        <v>2.4202684739486301E-2</v>
      </c>
      <c r="U2435">
        <v>2.5903688116635199E-2</v>
      </c>
      <c r="V2435">
        <v>37.759997999999896</v>
      </c>
      <c r="W2435">
        <v>17.110001</v>
      </c>
      <c r="X2435">
        <v>-0.19882816789317301</v>
      </c>
      <c r="Y2435">
        <v>-1.2346958449604901E-3</v>
      </c>
      <c r="Z2435">
        <v>1.5052501855670799</v>
      </c>
      <c r="AA2435">
        <v>-1.9234247565337601</v>
      </c>
      <c r="AB2435">
        <v>-2.0392956925952799</v>
      </c>
      <c r="AC2435" t="s">
        <v>259</v>
      </c>
      <c r="AD2435" t="s">
        <v>333</v>
      </c>
      <c r="AE2435" t="s">
        <v>84</v>
      </c>
      <c r="AF2435" t="s">
        <v>85</v>
      </c>
      <c r="AG2435" t="s">
        <v>334</v>
      </c>
      <c r="AH2435" s="45">
        <v>39363</v>
      </c>
      <c r="AI2435">
        <v>72207</v>
      </c>
      <c r="AK2435" t="s">
        <v>335</v>
      </c>
      <c r="AL2435" t="s">
        <v>336</v>
      </c>
      <c r="AM2435" t="s">
        <v>245</v>
      </c>
    </row>
    <row r="2436" spans="1:39" x14ac:dyDescent="0.3">
      <c r="A2436" s="1">
        <v>43592</v>
      </c>
      <c r="B2436" t="s">
        <v>21</v>
      </c>
      <c r="C2436" t="s">
        <v>246</v>
      </c>
      <c r="D2436">
        <v>1600</v>
      </c>
      <c r="E2436">
        <v>15</v>
      </c>
      <c r="F2436">
        <v>24.450001</v>
      </c>
      <c r="G2436">
        <v>24.6</v>
      </c>
      <c r="H2436">
        <v>23.860001</v>
      </c>
      <c r="I2436">
        <v>24.280000999999999</v>
      </c>
      <c r="J2436">
        <v>24.137803999999999</v>
      </c>
      <c r="K2436">
        <v>7783500</v>
      </c>
      <c r="L2436">
        <v>2.448</v>
      </c>
      <c r="M2436">
        <v>-1.9980305274821301E-2</v>
      </c>
      <c r="N2436">
        <v>-0.103682950224345</v>
      </c>
      <c r="O2436">
        <v>-1.9288531234029901E-2</v>
      </c>
      <c r="P2436">
        <v>7.0221889414962796E-2</v>
      </c>
      <c r="Q2436">
        <v>-0.281404383136653</v>
      </c>
      <c r="R2436">
        <v>1.18199521533445E-2</v>
      </c>
      <c r="S2436">
        <v>2.4935362697873699E-2</v>
      </c>
      <c r="T2436">
        <v>2.5147787363858601E-2</v>
      </c>
      <c r="U2436">
        <v>2.52791513374475E-2</v>
      </c>
      <c r="V2436">
        <v>37.759997999999896</v>
      </c>
      <c r="W2436">
        <v>17.110001</v>
      </c>
      <c r="X2436">
        <v>-0.19090816330250501</v>
      </c>
      <c r="Y2436">
        <v>-1.6649488130547601E-2</v>
      </c>
      <c r="Z2436">
        <v>1.5357933891676701</v>
      </c>
      <c r="AA2436">
        <v>-1.40776390950039</v>
      </c>
      <c r="AB2436">
        <v>-1.3034608579989799</v>
      </c>
      <c r="AC2436" t="s">
        <v>260</v>
      </c>
      <c r="AD2436" t="s">
        <v>333</v>
      </c>
      <c r="AE2436" t="s">
        <v>84</v>
      </c>
      <c r="AF2436" t="s">
        <v>85</v>
      </c>
      <c r="AG2436" t="s">
        <v>334</v>
      </c>
      <c r="AH2436" s="45">
        <v>39363</v>
      </c>
      <c r="AI2436">
        <v>72207</v>
      </c>
      <c r="AK2436" t="s">
        <v>335</v>
      </c>
      <c r="AL2436" t="s">
        <v>336</v>
      </c>
      <c r="AM2436" t="s">
        <v>245</v>
      </c>
    </row>
    <row r="2437" spans="1:39" x14ac:dyDescent="0.3">
      <c r="A2437" s="1">
        <v>43593</v>
      </c>
      <c r="B2437" t="s">
        <v>21</v>
      </c>
      <c r="C2437" t="s">
        <v>239</v>
      </c>
      <c r="D2437">
        <v>1200</v>
      </c>
      <c r="E2437">
        <v>15</v>
      </c>
      <c r="F2437">
        <v>24.209999</v>
      </c>
      <c r="G2437">
        <v>24.82</v>
      </c>
      <c r="H2437">
        <v>24.18</v>
      </c>
      <c r="I2437">
        <v>24.549999</v>
      </c>
      <c r="J2437">
        <v>24.406220999999999</v>
      </c>
      <c r="K2437">
        <v>3856100</v>
      </c>
      <c r="L2437">
        <v>2.4820000000000002</v>
      </c>
      <c r="M2437">
        <v>1.1058816633083999E-2</v>
      </c>
      <c r="N2437">
        <v>-5.3433020937000301E-2</v>
      </c>
      <c r="O2437">
        <v>-4.2225089444170902E-2</v>
      </c>
      <c r="P2437">
        <v>0.102948600634228</v>
      </c>
      <c r="Q2437">
        <v>-0.27461371283084202</v>
      </c>
      <c r="R2437">
        <v>1.34555980731871E-2</v>
      </c>
      <c r="S2437">
        <v>2.3864396851227199E-2</v>
      </c>
      <c r="T2437">
        <v>2.50072046371227E-2</v>
      </c>
      <c r="U2437">
        <v>2.5288531958896E-2</v>
      </c>
      <c r="V2437">
        <v>37.759997999999896</v>
      </c>
      <c r="W2437">
        <v>17.110001</v>
      </c>
      <c r="X2437">
        <v>-0.19090816330250501</v>
      </c>
      <c r="Y2437">
        <v>-1.60671540560346E-3</v>
      </c>
      <c r="Z2437">
        <v>1.53442372524346</v>
      </c>
      <c r="AA2437">
        <v>-1.3749298129463201</v>
      </c>
      <c r="AB2437">
        <v>-1.32624711171534</v>
      </c>
      <c r="AC2437" t="s">
        <v>260</v>
      </c>
      <c r="AD2437" t="s">
        <v>333</v>
      </c>
      <c r="AE2437" t="s">
        <v>84</v>
      </c>
      <c r="AF2437" t="s">
        <v>85</v>
      </c>
      <c r="AG2437" t="s">
        <v>334</v>
      </c>
      <c r="AH2437" s="45">
        <v>39363</v>
      </c>
      <c r="AI2437">
        <v>72207</v>
      </c>
      <c r="AK2437" t="s">
        <v>335</v>
      </c>
      <c r="AL2437" t="s">
        <v>336</v>
      </c>
      <c r="AM2437" t="s">
        <v>245</v>
      </c>
    </row>
    <row r="2438" spans="1:39" x14ac:dyDescent="0.3">
      <c r="A2438" s="1">
        <v>43594</v>
      </c>
      <c r="B2438" t="s">
        <v>21</v>
      </c>
      <c r="C2438" t="s">
        <v>239</v>
      </c>
      <c r="D2438">
        <v>1600</v>
      </c>
      <c r="E2438">
        <v>15</v>
      </c>
      <c r="F2438">
        <v>24.219998999999898</v>
      </c>
      <c r="G2438">
        <v>24.530000999999999</v>
      </c>
      <c r="H2438">
        <v>23.690000999999999</v>
      </c>
      <c r="I2438">
        <v>24.34</v>
      </c>
      <c r="J2438">
        <v>24.197452999999999</v>
      </c>
      <c r="K2438">
        <v>5381600</v>
      </c>
      <c r="L2438">
        <v>2.4569999999999999</v>
      </c>
      <c r="M2438">
        <v>-8.5906791292190299E-3</v>
      </c>
      <c r="N2438">
        <v>-4.1051947655782198E-2</v>
      </c>
      <c r="O2438">
        <v>-4.0659469995003403E-2</v>
      </c>
      <c r="P2438">
        <v>0.15470317706025799</v>
      </c>
      <c r="Q2438">
        <v>-0.30039669715226502</v>
      </c>
      <c r="R2438">
        <v>1.2167198843502499E-2</v>
      </c>
      <c r="S2438">
        <v>2.38409871015886E-2</v>
      </c>
      <c r="T2438">
        <v>2.3757147055434101E-2</v>
      </c>
      <c r="U2438">
        <v>2.5266418284952699E-2</v>
      </c>
      <c r="V2438">
        <v>37.759997999999896</v>
      </c>
      <c r="W2438">
        <v>17.110001</v>
      </c>
      <c r="X2438">
        <v>-0.19090816330250501</v>
      </c>
      <c r="Y2438">
        <v>-3.0259986019249502E-3</v>
      </c>
      <c r="Z2438">
        <v>1.5352519481386899</v>
      </c>
      <c r="AA2438">
        <v>-1.4881346621092499</v>
      </c>
      <c r="AB2438">
        <v>-1.3734400915168301</v>
      </c>
      <c r="AC2438" t="s">
        <v>260</v>
      </c>
      <c r="AD2438" t="s">
        <v>333</v>
      </c>
      <c r="AE2438" t="s">
        <v>84</v>
      </c>
      <c r="AF2438" t="s">
        <v>85</v>
      </c>
      <c r="AG2438" t="s">
        <v>334</v>
      </c>
      <c r="AH2438" s="45">
        <v>39363</v>
      </c>
      <c r="AI2438">
        <v>72207</v>
      </c>
      <c r="AK2438" t="s">
        <v>335</v>
      </c>
      <c r="AL2438" t="s">
        <v>336</v>
      </c>
      <c r="AM2438" t="s">
        <v>245</v>
      </c>
    </row>
    <row r="2439" spans="1:39" x14ac:dyDescent="0.3">
      <c r="A2439" s="1">
        <v>43620</v>
      </c>
      <c r="B2439" t="s">
        <v>21</v>
      </c>
      <c r="C2439" t="s">
        <v>239</v>
      </c>
      <c r="D2439">
        <v>600</v>
      </c>
      <c r="E2439">
        <v>15</v>
      </c>
      <c r="F2439">
        <v>21.860001</v>
      </c>
      <c r="G2439">
        <v>21.91</v>
      </c>
      <c r="H2439">
        <v>21.34</v>
      </c>
      <c r="I2439">
        <v>21.51</v>
      </c>
      <c r="J2439">
        <v>21.384027</v>
      </c>
      <c r="K2439">
        <v>5270400</v>
      </c>
      <c r="L2439">
        <v>2.1190000000000002</v>
      </c>
      <c r="M2439">
        <v>0</v>
      </c>
      <c r="N2439">
        <v>-7.8722612465962107E-3</v>
      </c>
      <c r="O2439">
        <v>-0.164655085883502</v>
      </c>
      <c r="P2439">
        <v>-8.7160265985221294E-2</v>
      </c>
      <c r="Q2439">
        <v>-0.48799632858432401</v>
      </c>
      <c r="R2439">
        <v>8.9249038090127904E-3</v>
      </c>
      <c r="S2439">
        <v>2.0709088297736999E-2</v>
      </c>
      <c r="T2439">
        <v>2.3811481203250499E-2</v>
      </c>
      <c r="U2439">
        <v>2.5500231367887E-2</v>
      </c>
      <c r="V2439">
        <v>37.759997999999896</v>
      </c>
      <c r="W2439">
        <v>17.110001</v>
      </c>
      <c r="X2439">
        <v>-0.19882816789317301</v>
      </c>
      <c r="Y2439">
        <v>2.1205927310919401E-2</v>
      </c>
      <c r="Z2439">
        <v>1.5027681881720201</v>
      </c>
      <c r="AA2439">
        <v>-2.1762660402496001</v>
      </c>
      <c r="AB2439">
        <v>-2.1826419789976699</v>
      </c>
      <c r="AC2439" t="s">
        <v>260</v>
      </c>
      <c r="AD2439" t="s">
        <v>333</v>
      </c>
      <c r="AE2439" t="s">
        <v>84</v>
      </c>
      <c r="AF2439" t="s">
        <v>85</v>
      </c>
      <c r="AG2439" t="s">
        <v>334</v>
      </c>
      <c r="AH2439" s="45">
        <v>39363</v>
      </c>
      <c r="AI2439">
        <v>72207</v>
      </c>
      <c r="AK2439" t="s">
        <v>335</v>
      </c>
      <c r="AL2439" t="s">
        <v>336</v>
      </c>
      <c r="AM2439" t="s">
        <v>245</v>
      </c>
    </row>
    <row r="2440" spans="1:39" x14ac:dyDescent="0.3">
      <c r="A2440" s="1">
        <v>43621</v>
      </c>
      <c r="B2440" t="s">
        <v>21</v>
      </c>
      <c r="C2440" t="s">
        <v>239</v>
      </c>
      <c r="D2440">
        <v>1000</v>
      </c>
      <c r="E2440">
        <v>15</v>
      </c>
      <c r="F2440">
        <v>21.540001</v>
      </c>
      <c r="G2440">
        <v>21.549999</v>
      </c>
      <c r="H2440">
        <v>20.5</v>
      </c>
      <c r="I2440">
        <v>20.780000999999999</v>
      </c>
      <c r="J2440">
        <v>20.658301999999999</v>
      </c>
      <c r="K2440">
        <v>4511200</v>
      </c>
      <c r="L2440">
        <v>2.1230000000000002</v>
      </c>
      <c r="M2440">
        <v>-3.45269689507103E-2</v>
      </c>
      <c r="N2440">
        <v>-4.9752113917582101E-2</v>
      </c>
      <c r="O2440">
        <v>-0.182080890117296</v>
      </c>
      <c r="P2440">
        <v>-9.6782498210968196E-2</v>
      </c>
      <c r="Q2440">
        <v>-0.49551403116718201</v>
      </c>
      <c r="R2440">
        <v>1.56045045539202E-2</v>
      </c>
      <c r="S2440">
        <v>2.1415627940510201E-2</v>
      </c>
      <c r="T2440">
        <v>2.3994939953048699E-2</v>
      </c>
      <c r="U2440">
        <v>2.5534055272023098E-2</v>
      </c>
      <c r="V2440">
        <v>37.759997999999896</v>
      </c>
      <c r="W2440">
        <v>17.110001</v>
      </c>
      <c r="X2440">
        <v>-0.19882816789317301</v>
      </c>
      <c r="Y2440">
        <v>8.1287266899663802E-3</v>
      </c>
      <c r="Z2440">
        <v>1.4933805188418301</v>
      </c>
      <c r="AA2440">
        <v>-2.20024020240928</v>
      </c>
      <c r="AB2440">
        <v>-2.2005741777730798</v>
      </c>
      <c r="AC2440" t="s">
        <v>260</v>
      </c>
      <c r="AD2440" t="s">
        <v>333</v>
      </c>
      <c r="AE2440" t="s">
        <v>84</v>
      </c>
      <c r="AF2440" t="s">
        <v>85</v>
      </c>
      <c r="AG2440" t="s">
        <v>334</v>
      </c>
      <c r="AH2440" s="45">
        <v>39363</v>
      </c>
      <c r="AI2440">
        <v>72207</v>
      </c>
      <c r="AK2440" t="s">
        <v>335</v>
      </c>
      <c r="AL2440" t="s">
        <v>336</v>
      </c>
      <c r="AM2440" t="s">
        <v>245</v>
      </c>
    </row>
    <row r="2441" spans="1:39" x14ac:dyDescent="0.3">
      <c r="A2441" s="1">
        <v>43629</v>
      </c>
      <c r="B2441" t="s">
        <v>21</v>
      </c>
      <c r="C2441" t="s">
        <v>239</v>
      </c>
      <c r="D2441">
        <v>1700</v>
      </c>
      <c r="E2441">
        <v>15</v>
      </c>
      <c r="F2441">
        <v>20.66</v>
      </c>
      <c r="G2441">
        <v>20.790001</v>
      </c>
      <c r="H2441">
        <v>20.51</v>
      </c>
      <c r="I2441">
        <v>20.77</v>
      </c>
      <c r="J2441">
        <v>20.648360999999898</v>
      </c>
      <c r="K2441">
        <v>3937600</v>
      </c>
      <c r="L2441">
        <v>2.0910000000000002</v>
      </c>
      <c r="M2441">
        <v>1.9937404459805901E-2</v>
      </c>
      <c r="N2441">
        <v>1.9277240092361E-3</v>
      </c>
      <c r="O2441">
        <v>-0.123065101425645</v>
      </c>
      <c r="P2441">
        <v>-8.3693865841304296E-2</v>
      </c>
      <c r="Q2441">
        <v>-0.483817488801769</v>
      </c>
      <c r="R2441">
        <v>2.6534868910852698E-2</v>
      </c>
      <c r="S2441">
        <v>2.3771839951436301E-2</v>
      </c>
      <c r="T2441">
        <v>2.3419629694023499E-2</v>
      </c>
      <c r="U2441">
        <v>2.56971045277605E-2</v>
      </c>
      <c r="V2441">
        <v>37.759997999999896</v>
      </c>
      <c r="W2441">
        <v>17.110001</v>
      </c>
      <c r="X2441">
        <v>-0.19882816789317301</v>
      </c>
      <c r="Y2441">
        <v>4.0890106107655602E-3</v>
      </c>
      <c r="Z2441">
        <v>1.50015926961877</v>
      </c>
      <c r="AA2441">
        <v>-2.1068247260935502</v>
      </c>
      <c r="AB2441">
        <v>-2.1238019645833801</v>
      </c>
      <c r="AC2441" t="s">
        <v>260</v>
      </c>
      <c r="AD2441" t="s">
        <v>333</v>
      </c>
      <c r="AE2441" t="s">
        <v>84</v>
      </c>
      <c r="AF2441" t="s">
        <v>85</v>
      </c>
      <c r="AG2441" t="s">
        <v>334</v>
      </c>
      <c r="AH2441" s="45">
        <v>39363</v>
      </c>
      <c r="AI2441">
        <v>72207</v>
      </c>
      <c r="AK2441" t="s">
        <v>335</v>
      </c>
      <c r="AL2441" t="s">
        <v>336</v>
      </c>
      <c r="AM2441" t="s">
        <v>245</v>
      </c>
    </row>
    <row r="2442" spans="1:39" x14ac:dyDescent="0.3">
      <c r="A2442" s="1">
        <v>43637</v>
      </c>
      <c r="B2442" t="s">
        <v>21</v>
      </c>
      <c r="C2442" t="s">
        <v>239</v>
      </c>
      <c r="D2442">
        <v>900</v>
      </c>
      <c r="E2442">
        <v>15</v>
      </c>
      <c r="F2442">
        <v>21.82</v>
      </c>
      <c r="G2442">
        <v>22.030000999999999</v>
      </c>
      <c r="H2442">
        <v>21.540001</v>
      </c>
      <c r="I2442">
        <v>21.559998999999902</v>
      </c>
      <c r="J2442">
        <v>21.433733</v>
      </c>
      <c r="K2442">
        <v>6055600</v>
      </c>
      <c r="L2442">
        <v>2.0680000000000001</v>
      </c>
      <c r="M2442">
        <v>-8.7740920844430002E-3</v>
      </c>
      <c r="N2442">
        <v>8.8699449866043306E-2</v>
      </c>
      <c r="O2442">
        <v>-0.118401324390075</v>
      </c>
      <c r="P2442">
        <v>-0.101242629305912</v>
      </c>
      <c r="Q2442">
        <v>-0.48987339991154399</v>
      </c>
      <c r="R2442">
        <v>2.6242564260242698E-2</v>
      </c>
      <c r="S2442">
        <v>2.8621375556482E-2</v>
      </c>
      <c r="T2442">
        <v>2.4359447577634499E-2</v>
      </c>
      <c r="U2442">
        <v>2.60514341060912E-2</v>
      </c>
      <c r="V2442">
        <v>37.759997999999896</v>
      </c>
      <c r="W2442">
        <v>17.110001</v>
      </c>
      <c r="X2442">
        <v>-0.19882816789317301</v>
      </c>
      <c r="Y2442">
        <v>-1.26001638019446E-3</v>
      </c>
      <c r="Z2442">
        <v>1.52634885465902</v>
      </c>
      <c r="AA2442">
        <v>-2.0918311464038402</v>
      </c>
      <c r="AB2442">
        <v>-2.11794287283284</v>
      </c>
      <c r="AC2442" t="s">
        <v>260</v>
      </c>
      <c r="AD2442" t="s">
        <v>333</v>
      </c>
      <c r="AE2442" t="s">
        <v>84</v>
      </c>
      <c r="AF2442" t="s">
        <v>85</v>
      </c>
      <c r="AG2442" t="s">
        <v>334</v>
      </c>
      <c r="AH2442" s="45">
        <v>39363</v>
      </c>
      <c r="AI2442">
        <v>72207</v>
      </c>
      <c r="AK2442" t="s">
        <v>335</v>
      </c>
      <c r="AL2442" t="s">
        <v>336</v>
      </c>
      <c r="AM2442" t="s">
        <v>245</v>
      </c>
    </row>
    <row r="2443" spans="1:39" x14ac:dyDescent="0.3">
      <c r="A2443" s="1">
        <v>43640</v>
      </c>
      <c r="B2443" t="s">
        <v>21</v>
      </c>
      <c r="C2443" t="s">
        <v>246</v>
      </c>
      <c r="D2443">
        <v>1600</v>
      </c>
      <c r="E2443">
        <v>15</v>
      </c>
      <c r="F2443">
        <v>21.51</v>
      </c>
      <c r="G2443">
        <v>21.690000999999999</v>
      </c>
      <c r="H2443">
        <v>21.17</v>
      </c>
      <c r="I2443">
        <v>21.26</v>
      </c>
      <c r="J2443">
        <v>21.135490000000001</v>
      </c>
      <c r="K2443">
        <v>4833000</v>
      </c>
      <c r="L2443">
        <v>2.0209999999999999</v>
      </c>
      <c r="M2443">
        <v>-1.40123713274906E-2</v>
      </c>
      <c r="N2443">
        <v>5.0155199100622903E-2</v>
      </c>
      <c r="O2443">
        <v>-9.5481226009043907E-2</v>
      </c>
      <c r="P2443">
        <v>-0.134673049192331</v>
      </c>
      <c r="Q2443">
        <v>-0.48014238237193801</v>
      </c>
      <c r="R2443">
        <v>2.9238809137930699E-2</v>
      </c>
      <c r="S2443">
        <v>2.7824289518444699E-2</v>
      </c>
      <c r="T2443">
        <v>2.42579637141472E-2</v>
      </c>
      <c r="U2443">
        <v>2.6026192545650799E-2</v>
      </c>
      <c r="V2443">
        <v>37.759997999999896</v>
      </c>
      <c r="W2443">
        <v>17.110001</v>
      </c>
      <c r="X2443">
        <v>-0.19882816789317301</v>
      </c>
      <c r="Y2443">
        <v>-1.73338836506086E-3</v>
      </c>
      <c r="Z2443">
        <v>1.52383198012251</v>
      </c>
      <c r="AA2443">
        <v>-2.0480268781280899</v>
      </c>
      <c r="AB2443">
        <v>-2.0809169668823002</v>
      </c>
      <c r="AC2443" t="s">
        <v>260</v>
      </c>
      <c r="AD2443" t="s">
        <v>333</v>
      </c>
      <c r="AE2443" t="s">
        <v>84</v>
      </c>
      <c r="AF2443" t="s">
        <v>85</v>
      </c>
      <c r="AG2443" t="s">
        <v>334</v>
      </c>
      <c r="AH2443" s="45">
        <v>39363</v>
      </c>
      <c r="AI2443">
        <v>72207</v>
      </c>
      <c r="AK2443" t="s">
        <v>335</v>
      </c>
      <c r="AL2443" t="s">
        <v>336</v>
      </c>
      <c r="AM2443" t="s">
        <v>245</v>
      </c>
    </row>
    <row r="2444" spans="1:39" x14ac:dyDescent="0.3">
      <c r="A2444" s="1">
        <v>43586</v>
      </c>
      <c r="B2444" t="s">
        <v>21</v>
      </c>
      <c r="C2444" t="s">
        <v>246</v>
      </c>
      <c r="D2444">
        <v>1600</v>
      </c>
      <c r="E2444">
        <v>16</v>
      </c>
      <c r="F2444">
        <v>27.1</v>
      </c>
      <c r="G2444">
        <v>27.24</v>
      </c>
      <c r="H2444">
        <v>26.01</v>
      </c>
      <c r="I2444">
        <v>26.02</v>
      </c>
      <c r="J2444">
        <v>25.745788999999998</v>
      </c>
      <c r="K2444">
        <v>6151600</v>
      </c>
      <c r="L2444">
        <v>2.5110000000000001</v>
      </c>
      <c r="M2444">
        <v>-3.9191112654261298E-2</v>
      </c>
      <c r="N2444">
        <v>-5.82253264991201E-2</v>
      </c>
      <c r="O2444">
        <v>5.0848498902559797E-2</v>
      </c>
      <c r="P2444">
        <v>0.129478121866032</v>
      </c>
      <c r="Q2444">
        <v>-0.24657488990984899</v>
      </c>
      <c r="R2444">
        <v>1.85223651157784E-2</v>
      </c>
      <c r="S2444">
        <v>2.5536781170183299E-2</v>
      </c>
      <c r="T2444">
        <v>2.5139426887963199E-2</v>
      </c>
      <c r="U2444">
        <v>2.52697572978373E-2</v>
      </c>
      <c r="V2444">
        <v>37.759997999999896</v>
      </c>
      <c r="W2444">
        <v>17.110001</v>
      </c>
      <c r="X2444">
        <v>-0.19090816330250501</v>
      </c>
      <c r="Y2444">
        <v>-7.5304459681844096E-3</v>
      </c>
      <c r="Z2444">
        <v>1.5436130629045199</v>
      </c>
      <c r="AA2444">
        <v>-1.26099854436452</v>
      </c>
      <c r="AB2444">
        <v>-1.0881666316594201</v>
      </c>
      <c r="AC2444" t="s">
        <v>261</v>
      </c>
      <c r="AD2444" t="s">
        <v>333</v>
      </c>
      <c r="AE2444" t="s">
        <v>84</v>
      </c>
      <c r="AF2444" t="s">
        <v>85</v>
      </c>
      <c r="AG2444" t="s">
        <v>334</v>
      </c>
      <c r="AH2444" s="45">
        <v>39363</v>
      </c>
      <c r="AI2444">
        <v>72207</v>
      </c>
      <c r="AK2444" t="s">
        <v>335</v>
      </c>
      <c r="AL2444" t="s">
        <v>336</v>
      </c>
      <c r="AM2444" t="s">
        <v>245</v>
      </c>
    </row>
    <row r="2445" spans="1:39" x14ac:dyDescent="0.3">
      <c r="A2445" s="1">
        <v>43588</v>
      </c>
      <c r="B2445" t="s">
        <v>21</v>
      </c>
      <c r="C2445" t="s">
        <v>246</v>
      </c>
      <c r="D2445">
        <v>1500</v>
      </c>
      <c r="E2445">
        <v>16</v>
      </c>
      <c r="F2445">
        <v>25.379998999999899</v>
      </c>
      <c r="G2445">
        <v>25.799999</v>
      </c>
      <c r="H2445">
        <v>24.76</v>
      </c>
      <c r="I2445">
        <v>24.93</v>
      </c>
      <c r="J2445">
        <v>24.783996999999999</v>
      </c>
      <c r="K2445">
        <v>9871500</v>
      </c>
      <c r="L2445">
        <v>2.5310000000000001</v>
      </c>
      <c r="M2445">
        <v>-1.7101164716916702E-2</v>
      </c>
      <c r="N2445">
        <v>-7.8002771862613896E-2</v>
      </c>
      <c r="O2445">
        <v>-1.8669853602674601E-2</v>
      </c>
      <c r="P2445">
        <v>0.117415043290593</v>
      </c>
      <c r="Q2445">
        <v>-0.26192622775941499</v>
      </c>
      <c r="R2445">
        <v>1.8585385178217399E-2</v>
      </c>
      <c r="S2445">
        <v>2.4946237568329699E-2</v>
      </c>
      <c r="T2445">
        <v>2.5131961865111001E-2</v>
      </c>
      <c r="U2445">
        <v>2.5284338120405699E-2</v>
      </c>
      <c r="V2445">
        <v>37.759997999999896</v>
      </c>
      <c r="W2445">
        <v>17.110001</v>
      </c>
      <c r="X2445">
        <v>-0.19090816330250501</v>
      </c>
      <c r="Y2445">
        <v>9.5921274614703799E-3</v>
      </c>
      <c r="Z2445">
        <v>1.53975477010506</v>
      </c>
      <c r="AA2445">
        <v>-1.3274509981301099</v>
      </c>
      <c r="AB2445">
        <v>-1.19183843417373</v>
      </c>
      <c r="AC2445" t="s">
        <v>261</v>
      </c>
      <c r="AD2445" t="s">
        <v>333</v>
      </c>
      <c r="AE2445" t="s">
        <v>84</v>
      </c>
      <c r="AF2445" t="s">
        <v>85</v>
      </c>
      <c r="AG2445" t="s">
        <v>334</v>
      </c>
      <c r="AH2445" s="45">
        <v>39363</v>
      </c>
      <c r="AI2445">
        <v>72207</v>
      </c>
      <c r="AK2445" t="s">
        <v>335</v>
      </c>
      <c r="AL2445" t="s">
        <v>336</v>
      </c>
      <c r="AM2445" t="s">
        <v>245</v>
      </c>
    </row>
    <row r="2446" spans="1:39" x14ac:dyDescent="0.3">
      <c r="A2446" s="1">
        <v>43592</v>
      </c>
      <c r="B2446" t="s">
        <v>21</v>
      </c>
      <c r="C2446" t="s">
        <v>246</v>
      </c>
      <c r="D2446">
        <v>1500</v>
      </c>
      <c r="E2446">
        <v>16</v>
      </c>
      <c r="F2446">
        <v>24.450001</v>
      </c>
      <c r="G2446">
        <v>24.6</v>
      </c>
      <c r="H2446">
        <v>23.860001</v>
      </c>
      <c r="I2446">
        <v>24.280000999999999</v>
      </c>
      <c r="J2446">
        <v>24.137803999999999</v>
      </c>
      <c r="K2446">
        <v>7783500</v>
      </c>
      <c r="L2446">
        <v>2.448</v>
      </c>
      <c r="M2446">
        <v>-1.9980305274821301E-2</v>
      </c>
      <c r="N2446">
        <v>-0.103682950224345</v>
      </c>
      <c r="O2446">
        <v>-1.9288531234029901E-2</v>
      </c>
      <c r="P2446">
        <v>7.0221889414962796E-2</v>
      </c>
      <c r="Q2446">
        <v>-0.281404383136653</v>
      </c>
      <c r="R2446">
        <v>1.18199521533445E-2</v>
      </c>
      <c r="S2446">
        <v>2.4935362697873699E-2</v>
      </c>
      <c r="T2446">
        <v>2.5147787363858601E-2</v>
      </c>
      <c r="U2446">
        <v>2.52791513374475E-2</v>
      </c>
      <c r="V2446">
        <v>37.759997999999896</v>
      </c>
      <c r="W2446">
        <v>17.110001</v>
      </c>
      <c r="X2446">
        <v>-0.19090816330250501</v>
      </c>
      <c r="Y2446">
        <v>-1.6649488130547601E-2</v>
      </c>
      <c r="Z2446">
        <v>1.5357933891676701</v>
      </c>
      <c r="AA2446">
        <v>-1.40776390950039</v>
      </c>
      <c r="AB2446">
        <v>-1.3034608579989799</v>
      </c>
      <c r="AC2446" t="s">
        <v>261</v>
      </c>
      <c r="AD2446" t="s">
        <v>333</v>
      </c>
      <c r="AE2446" t="s">
        <v>84</v>
      </c>
      <c r="AF2446" t="s">
        <v>85</v>
      </c>
      <c r="AG2446" t="s">
        <v>334</v>
      </c>
      <c r="AH2446" s="45">
        <v>39363</v>
      </c>
      <c r="AI2446">
        <v>72207</v>
      </c>
      <c r="AK2446" t="s">
        <v>335</v>
      </c>
      <c r="AL2446" t="s">
        <v>336</v>
      </c>
      <c r="AM2446" t="s">
        <v>245</v>
      </c>
    </row>
    <row r="2447" spans="1:39" x14ac:dyDescent="0.3">
      <c r="A2447" s="1">
        <v>43594</v>
      </c>
      <c r="B2447" t="s">
        <v>21</v>
      </c>
      <c r="C2447" t="s">
        <v>246</v>
      </c>
      <c r="D2447">
        <v>1000</v>
      </c>
      <c r="E2447">
        <v>16</v>
      </c>
      <c r="F2447">
        <v>24.219998999999898</v>
      </c>
      <c r="G2447">
        <v>24.530000999999999</v>
      </c>
      <c r="H2447">
        <v>23.690000999999999</v>
      </c>
      <c r="I2447">
        <v>24.34</v>
      </c>
      <c r="J2447">
        <v>24.197452999999999</v>
      </c>
      <c r="K2447">
        <v>5381600</v>
      </c>
      <c r="L2447">
        <v>2.4569999999999999</v>
      </c>
      <c r="M2447">
        <v>-8.5906791292190299E-3</v>
      </c>
      <c r="N2447">
        <v>-4.1051947655782198E-2</v>
      </c>
      <c r="O2447">
        <v>-4.0659469995003403E-2</v>
      </c>
      <c r="P2447">
        <v>0.15470317706025799</v>
      </c>
      <c r="Q2447">
        <v>-0.30039669715226502</v>
      </c>
      <c r="R2447">
        <v>1.2167198843502499E-2</v>
      </c>
      <c r="S2447">
        <v>2.38409871015886E-2</v>
      </c>
      <c r="T2447">
        <v>2.3757147055434101E-2</v>
      </c>
      <c r="U2447">
        <v>2.5266418284952699E-2</v>
      </c>
      <c r="V2447">
        <v>37.759997999999896</v>
      </c>
      <c r="W2447">
        <v>17.110001</v>
      </c>
      <c r="X2447">
        <v>-0.19090816330250501</v>
      </c>
      <c r="Y2447">
        <v>-3.0259986019249502E-3</v>
      </c>
      <c r="Z2447">
        <v>1.5352519481386899</v>
      </c>
      <c r="AA2447">
        <v>-1.4881346621092499</v>
      </c>
      <c r="AB2447">
        <v>-1.3734400915168301</v>
      </c>
      <c r="AC2447" t="s">
        <v>261</v>
      </c>
      <c r="AD2447" t="s">
        <v>333</v>
      </c>
      <c r="AE2447" t="s">
        <v>84</v>
      </c>
      <c r="AF2447" t="s">
        <v>85</v>
      </c>
      <c r="AG2447" t="s">
        <v>334</v>
      </c>
      <c r="AH2447" s="45">
        <v>39363</v>
      </c>
      <c r="AI2447">
        <v>72207</v>
      </c>
      <c r="AK2447" t="s">
        <v>335</v>
      </c>
      <c r="AL2447" t="s">
        <v>336</v>
      </c>
      <c r="AM2447" t="s">
        <v>245</v>
      </c>
    </row>
    <row r="2448" spans="1:39" x14ac:dyDescent="0.3">
      <c r="A2448" s="1">
        <v>43606</v>
      </c>
      <c r="B2448" t="s">
        <v>21</v>
      </c>
      <c r="C2448" t="s">
        <v>239</v>
      </c>
      <c r="D2448">
        <v>2100</v>
      </c>
      <c r="E2448">
        <v>16</v>
      </c>
      <c r="F2448">
        <v>24.09</v>
      </c>
      <c r="G2448">
        <v>24.65</v>
      </c>
      <c r="H2448">
        <v>24.08</v>
      </c>
      <c r="I2448">
        <v>24.27</v>
      </c>
      <c r="J2448">
        <v>24.127863000000001</v>
      </c>
      <c r="K2448">
        <v>3485000</v>
      </c>
      <c r="L2448">
        <v>2.4260000000000002</v>
      </c>
      <c r="M2448">
        <v>9.9379514662657192E-3</v>
      </c>
      <c r="N2448">
        <v>8.2748221830218401E-3</v>
      </c>
      <c r="O2448">
        <v>-0.10594091663630401</v>
      </c>
      <c r="P2448">
        <v>1.3826827640918299E-2</v>
      </c>
      <c r="Q2448">
        <v>-0.383411679265795</v>
      </c>
      <c r="R2448">
        <v>1.6384721508803601E-2</v>
      </c>
      <c r="S2448">
        <v>1.72481531680371E-2</v>
      </c>
      <c r="T2448">
        <v>2.30952008397096E-2</v>
      </c>
      <c r="U2448">
        <v>2.5237670935061698E-2</v>
      </c>
      <c r="V2448">
        <v>37.759997999999896</v>
      </c>
      <c r="W2448">
        <v>17.110001</v>
      </c>
      <c r="X2448">
        <v>-0.19090816330250501</v>
      </c>
      <c r="Y2448">
        <v>8.4599491109458805E-3</v>
      </c>
      <c r="Z2448">
        <v>1.5166155450780701</v>
      </c>
      <c r="AA2448">
        <v>-1.81595179012882</v>
      </c>
      <c r="AB2448">
        <v>-1.78249384132532</v>
      </c>
      <c r="AC2448" t="s">
        <v>261</v>
      </c>
      <c r="AD2448" t="s">
        <v>333</v>
      </c>
      <c r="AE2448" t="s">
        <v>84</v>
      </c>
      <c r="AF2448" t="s">
        <v>85</v>
      </c>
      <c r="AG2448" t="s">
        <v>334</v>
      </c>
      <c r="AH2448" s="45">
        <v>39363</v>
      </c>
      <c r="AI2448">
        <v>72207</v>
      </c>
      <c r="AK2448" t="s">
        <v>335</v>
      </c>
      <c r="AL2448" t="s">
        <v>336</v>
      </c>
      <c r="AM2448" t="s">
        <v>245</v>
      </c>
    </row>
    <row r="2449" spans="1:39" x14ac:dyDescent="0.3">
      <c r="A2449" s="1">
        <v>43608</v>
      </c>
      <c r="B2449" t="s">
        <v>21</v>
      </c>
      <c r="C2449" t="s">
        <v>246</v>
      </c>
      <c r="D2449">
        <v>1300</v>
      </c>
      <c r="E2449">
        <v>16</v>
      </c>
      <c r="F2449">
        <v>22.860001</v>
      </c>
      <c r="G2449">
        <v>22.879998999999899</v>
      </c>
      <c r="H2449">
        <v>21.610001</v>
      </c>
      <c r="I2449">
        <v>21.77</v>
      </c>
      <c r="J2449">
        <v>21.642503999999999</v>
      </c>
      <c r="K2449">
        <v>6963800</v>
      </c>
      <c r="L2449">
        <v>2.2959999999999998</v>
      </c>
      <c r="M2449">
        <v>-7.1775685121198696E-2</v>
      </c>
      <c r="N2449">
        <v>-0.118140252337392</v>
      </c>
      <c r="O2449">
        <v>-0.24193837203855301</v>
      </c>
      <c r="P2449">
        <v>-5.7173055702506199E-2</v>
      </c>
      <c r="Q2449">
        <v>-0.50773008610785597</v>
      </c>
      <c r="R2449">
        <v>3.3921381862035999E-2</v>
      </c>
      <c r="S2449">
        <v>2.1633136712206499E-2</v>
      </c>
      <c r="T2449">
        <v>2.4947498473611801E-2</v>
      </c>
      <c r="U2449">
        <v>2.5683442183987999E-2</v>
      </c>
      <c r="V2449">
        <v>37.759997999999896</v>
      </c>
      <c r="W2449">
        <v>17.110001</v>
      </c>
      <c r="X2449">
        <v>-0.19882816789317301</v>
      </c>
      <c r="Y2449">
        <v>-1.1985692488440201E-2</v>
      </c>
      <c r="Z2449">
        <v>1.5450808330656101</v>
      </c>
      <c r="AA2449">
        <v>-2.3391494789078502</v>
      </c>
      <c r="AB2449">
        <v>-1.97972570086533</v>
      </c>
      <c r="AC2449" t="s">
        <v>261</v>
      </c>
      <c r="AD2449" t="s">
        <v>333</v>
      </c>
      <c r="AE2449" t="s">
        <v>84</v>
      </c>
      <c r="AF2449" t="s">
        <v>85</v>
      </c>
      <c r="AG2449" t="s">
        <v>334</v>
      </c>
      <c r="AH2449" s="45">
        <v>39363</v>
      </c>
      <c r="AI2449">
        <v>72207</v>
      </c>
      <c r="AK2449" t="s">
        <v>335</v>
      </c>
      <c r="AL2449" t="s">
        <v>336</v>
      </c>
      <c r="AM2449" t="s">
        <v>245</v>
      </c>
    </row>
    <row r="2450" spans="1:39" x14ac:dyDescent="0.3">
      <c r="A2450" s="1">
        <v>43613</v>
      </c>
      <c r="B2450" t="s">
        <v>21</v>
      </c>
      <c r="C2450" t="s">
        <v>239</v>
      </c>
      <c r="D2450">
        <v>1600</v>
      </c>
      <c r="E2450">
        <v>16</v>
      </c>
      <c r="F2450">
        <v>21.83</v>
      </c>
      <c r="G2450">
        <v>22.049999</v>
      </c>
      <c r="H2450">
        <v>21.639999</v>
      </c>
      <c r="I2450">
        <v>21.68</v>
      </c>
      <c r="J2450">
        <v>21.553032000000002</v>
      </c>
      <c r="K2450">
        <v>5000900</v>
      </c>
      <c r="L2450">
        <v>2.2679999999999998</v>
      </c>
      <c r="M2450">
        <v>-9.2204360727904302E-4</v>
      </c>
      <c r="N2450">
        <v>-0.102912859584082</v>
      </c>
      <c r="O2450">
        <v>-0.22394259980044601</v>
      </c>
      <c r="P2450">
        <v>-1.4919033956293201E-2</v>
      </c>
      <c r="Q2450">
        <v>-0.50560324020178404</v>
      </c>
      <c r="R2450">
        <v>3.35690718861818E-2</v>
      </c>
      <c r="S2450">
        <v>2.1792553997112302E-2</v>
      </c>
      <c r="T2450">
        <v>2.4606053701987301E-2</v>
      </c>
      <c r="U2450">
        <v>2.5680320742884899E-2</v>
      </c>
      <c r="V2450">
        <v>37.759997999999896</v>
      </c>
      <c r="W2450">
        <v>17.110001</v>
      </c>
      <c r="X2450">
        <v>-0.19882816789317301</v>
      </c>
      <c r="Y2450">
        <v>-8.4109499934704197E-3</v>
      </c>
      <c r="Z2450">
        <v>1.53964259041553</v>
      </c>
      <c r="AA2450">
        <v>-2.3018205512660002</v>
      </c>
      <c r="AB2450">
        <v>-2.1717495958706201</v>
      </c>
      <c r="AC2450" t="s">
        <v>261</v>
      </c>
      <c r="AD2450" t="s">
        <v>333</v>
      </c>
      <c r="AE2450" t="s">
        <v>84</v>
      </c>
      <c r="AF2450" t="s">
        <v>85</v>
      </c>
      <c r="AG2450" t="s">
        <v>334</v>
      </c>
      <c r="AH2450" s="45">
        <v>39363</v>
      </c>
      <c r="AI2450">
        <v>72207</v>
      </c>
      <c r="AK2450" t="s">
        <v>335</v>
      </c>
      <c r="AL2450" t="s">
        <v>336</v>
      </c>
      <c r="AM2450" t="s">
        <v>245</v>
      </c>
    </row>
    <row r="2451" spans="1:39" x14ac:dyDescent="0.3">
      <c r="A2451" s="1">
        <v>43629</v>
      </c>
      <c r="B2451" t="s">
        <v>21</v>
      </c>
      <c r="C2451" t="s">
        <v>239</v>
      </c>
      <c r="D2451">
        <v>1500</v>
      </c>
      <c r="E2451">
        <v>16</v>
      </c>
      <c r="F2451">
        <v>20.66</v>
      </c>
      <c r="G2451">
        <v>20.790001</v>
      </c>
      <c r="H2451">
        <v>20.51</v>
      </c>
      <c r="I2451">
        <v>20.77</v>
      </c>
      <c r="J2451">
        <v>20.648360999999898</v>
      </c>
      <c r="K2451">
        <v>3937600</v>
      </c>
      <c r="L2451">
        <v>2.0910000000000002</v>
      </c>
      <c r="M2451">
        <v>1.9937404459805901E-2</v>
      </c>
      <c r="N2451">
        <v>1.9277240092361E-3</v>
      </c>
      <c r="O2451">
        <v>-0.123065101425645</v>
      </c>
      <c r="P2451">
        <v>-8.3693865841304296E-2</v>
      </c>
      <c r="Q2451">
        <v>-0.483817488801769</v>
      </c>
      <c r="R2451">
        <v>2.6534868910852698E-2</v>
      </c>
      <c r="S2451">
        <v>2.3771839951436301E-2</v>
      </c>
      <c r="T2451">
        <v>2.3419629694023499E-2</v>
      </c>
      <c r="U2451">
        <v>2.56971045277605E-2</v>
      </c>
      <c r="V2451">
        <v>37.759997999999896</v>
      </c>
      <c r="W2451">
        <v>17.110001</v>
      </c>
      <c r="X2451">
        <v>-0.19882816789317301</v>
      </c>
      <c r="Y2451">
        <v>4.0890106107655602E-3</v>
      </c>
      <c r="Z2451">
        <v>1.50015926961877</v>
      </c>
      <c r="AA2451">
        <v>-2.1068247260935502</v>
      </c>
      <c r="AB2451">
        <v>-2.1238019645833801</v>
      </c>
      <c r="AC2451" t="s">
        <v>261</v>
      </c>
      <c r="AD2451" t="s">
        <v>333</v>
      </c>
      <c r="AE2451" t="s">
        <v>84</v>
      </c>
      <c r="AF2451" t="s">
        <v>85</v>
      </c>
      <c r="AG2451" t="s">
        <v>334</v>
      </c>
      <c r="AH2451" s="45">
        <v>39363</v>
      </c>
      <c r="AI2451">
        <v>72207</v>
      </c>
      <c r="AK2451" t="s">
        <v>335</v>
      </c>
      <c r="AL2451" t="s">
        <v>336</v>
      </c>
      <c r="AM2451" t="s">
        <v>245</v>
      </c>
    </row>
    <row r="2452" spans="1:39" x14ac:dyDescent="0.3">
      <c r="A2452" s="1">
        <v>43558</v>
      </c>
      <c r="B2452" t="s">
        <v>21</v>
      </c>
      <c r="C2452" t="s">
        <v>246</v>
      </c>
      <c r="D2452">
        <v>2300</v>
      </c>
      <c r="E2452">
        <v>17</v>
      </c>
      <c r="F2452">
        <v>25.65</v>
      </c>
      <c r="G2452">
        <v>25.719998999999898</v>
      </c>
      <c r="H2452">
        <v>24.65</v>
      </c>
      <c r="I2452">
        <v>25</v>
      </c>
      <c r="J2452">
        <v>24.736535999999901</v>
      </c>
      <c r="K2452">
        <v>4849200</v>
      </c>
      <c r="L2452">
        <v>2.5169999999999999</v>
      </c>
      <c r="M2452">
        <v>-2.0586675238329799E-2</v>
      </c>
      <c r="N2452">
        <v>1.40988627154542E-2</v>
      </c>
      <c r="O2452">
        <v>5.6358726278759597E-2</v>
      </c>
      <c r="P2452">
        <v>0.26245427303615299</v>
      </c>
      <c r="Q2452">
        <v>-0.16006056235754201</v>
      </c>
      <c r="R2452">
        <v>2.2245968808542699E-2</v>
      </c>
      <c r="S2452">
        <v>2.4423981709790901E-2</v>
      </c>
      <c r="T2452">
        <v>2.6040632596400399E-2</v>
      </c>
      <c r="U2452">
        <v>2.4892306788178602E-2</v>
      </c>
      <c r="V2452">
        <v>37.759997999999896</v>
      </c>
      <c r="W2452">
        <v>17.110001</v>
      </c>
      <c r="X2452">
        <v>-0.19090816330250501</v>
      </c>
      <c r="Y2452">
        <v>2.1460723821998401E-3</v>
      </c>
      <c r="Z2452">
        <v>1.4816094801422901</v>
      </c>
      <c r="AA2452">
        <v>-0.87667258991832797</v>
      </c>
      <c r="AB2452">
        <v>-0.834843376083233</v>
      </c>
      <c r="AC2452" t="s">
        <v>262</v>
      </c>
      <c r="AD2452" t="s">
        <v>333</v>
      </c>
      <c r="AE2452" t="s">
        <v>84</v>
      </c>
      <c r="AF2452" t="s">
        <v>85</v>
      </c>
      <c r="AG2452" t="s">
        <v>334</v>
      </c>
      <c r="AH2452" s="45">
        <v>39363</v>
      </c>
      <c r="AI2452">
        <v>72207</v>
      </c>
      <c r="AK2452" t="s">
        <v>335</v>
      </c>
      <c r="AL2452" t="s">
        <v>336</v>
      </c>
      <c r="AM2452" t="s">
        <v>245</v>
      </c>
    </row>
    <row r="2453" spans="1:39" x14ac:dyDescent="0.3">
      <c r="A2453" s="1">
        <v>43560</v>
      </c>
      <c r="B2453" t="s">
        <v>21</v>
      </c>
      <c r="C2453" t="s">
        <v>239</v>
      </c>
      <c r="D2453">
        <v>1900</v>
      </c>
      <c r="E2453">
        <v>17</v>
      </c>
      <c r="F2453">
        <v>24.969998999999898</v>
      </c>
      <c r="G2453">
        <v>25.809998999999902</v>
      </c>
      <c r="H2453">
        <v>24.969998999999898</v>
      </c>
      <c r="I2453">
        <v>25.73</v>
      </c>
      <c r="J2453">
        <v>25.458842999999899</v>
      </c>
      <c r="K2453">
        <v>5460000</v>
      </c>
      <c r="L2453">
        <v>2.5009999999999999</v>
      </c>
      <c r="M2453">
        <v>3.3995374843224999E-2</v>
      </c>
      <c r="N2453">
        <v>3.9640567409730501E-2</v>
      </c>
      <c r="O2453">
        <v>0.112163377540852</v>
      </c>
      <c r="P2453">
        <v>0.22372742854602101</v>
      </c>
      <c r="Q2453">
        <v>-0.14857213633204699</v>
      </c>
      <c r="R2453">
        <v>2.6231709434207402E-2</v>
      </c>
      <c r="S2453">
        <v>2.45510295356197E-2</v>
      </c>
      <c r="T2453">
        <v>2.4603036425134998E-2</v>
      </c>
      <c r="U2453">
        <v>2.49529781240375E-2</v>
      </c>
      <c r="V2453">
        <v>37.759997999999896</v>
      </c>
      <c r="W2453">
        <v>17.110001</v>
      </c>
      <c r="X2453">
        <v>-0.19090816330250501</v>
      </c>
      <c r="Y2453">
        <v>4.62571739556182E-3</v>
      </c>
      <c r="Z2453">
        <v>1.49218112932143</v>
      </c>
      <c r="AA2453">
        <v>-0.82085043430181404</v>
      </c>
      <c r="AB2453">
        <v>-0.81469416119412597</v>
      </c>
      <c r="AC2453" t="s">
        <v>262</v>
      </c>
      <c r="AD2453" t="s">
        <v>333</v>
      </c>
      <c r="AE2453" t="s">
        <v>84</v>
      </c>
      <c r="AF2453" t="s">
        <v>85</v>
      </c>
      <c r="AG2453" t="s">
        <v>334</v>
      </c>
      <c r="AH2453" s="45">
        <v>39363</v>
      </c>
      <c r="AI2453">
        <v>72207</v>
      </c>
      <c r="AK2453" t="s">
        <v>335</v>
      </c>
      <c r="AL2453" t="s">
        <v>336</v>
      </c>
      <c r="AM2453" t="s">
        <v>245</v>
      </c>
    </row>
    <row r="2454" spans="1:39" x14ac:dyDescent="0.3">
      <c r="A2454" s="1">
        <v>43566</v>
      </c>
      <c r="B2454" t="s">
        <v>21</v>
      </c>
      <c r="C2454" t="s">
        <v>239</v>
      </c>
      <c r="D2454">
        <v>1100</v>
      </c>
      <c r="E2454">
        <v>17</v>
      </c>
      <c r="F2454">
        <v>25.040001</v>
      </c>
      <c r="G2454">
        <v>25.530000999999999</v>
      </c>
      <c r="H2454">
        <v>24.809998999999902</v>
      </c>
      <c r="I2454">
        <v>25.129998999999899</v>
      </c>
      <c r="J2454">
        <v>24.865165999999999</v>
      </c>
      <c r="K2454">
        <v>4067100</v>
      </c>
      <c r="L2454">
        <v>2.504</v>
      </c>
      <c r="M2454">
        <v>-3.9713652696404403E-3</v>
      </c>
      <c r="N2454">
        <v>1.0400094775122E-2</v>
      </c>
      <c r="O2454">
        <v>0.113217303554838</v>
      </c>
      <c r="P2454">
        <v>0.121578410010296</v>
      </c>
      <c r="Q2454">
        <v>-0.20779292374986899</v>
      </c>
      <c r="R2454">
        <v>3.0094212015417302E-2</v>
      </c>
      <c r="S2454">
        <v>2.25522098041167E-2</v>
      </c>
      <c r="T2454">
        <v>2.46396641200517E-2</v>
      </c>
      <c r="U2454">
        <v>2.4841547140242198E-2</v>
      </c>
      <c r="V2454">
        <v>37.759997999999896</v>
      </c>
      <c r="W2454">
        <v>17.110001</v>
      </c>
      <c r="X2454">
        <v>-0.19090816330250501</v>
      </c>
      <c r="Y2454" s="44">
        <v>3.8122194279549302E-5</v>
      </c>
      <c r="Z2454">
        <v>1.48859288985195</v>
      </c>
      <c r="AA2454">
        <v>-1.0979274382948501</v>
      </c>
      <c r="AB2454">
        <v>-0.92209016869547999</v>
      </c>
      <c r="AC2454" t="s">
        <v>262</v>
      </c>
      <c r="AD2454" t="s">
        <v>333</v>
      </c>
      <c r="AE2454" t="s">
        <v>84</v>
      </c>
      <c r="AF2454" t="s">
        <v>85</v>
      </c>
      <c r="AG2454" t="s">
        <v>334</v>
      </c>
      <c r="AH2454" s="45">
        <v>39363</v>
      </c>
      <c r="AI2454">
        <v>72207</v>
      </c>
      <c r="AK2454" t="s">
        <v>335</v>
      </c>
      <c r="AL2454" t="s">
        <v>336</v>
      </c>
      <c r="AM2454" t="s">
        <v>245</v>
      </c>
    </row>
    <row r="2455" spans="1:39" x14ac:dyDescent="0.3">
      <c r="A2455" s="1">
        <v>43585</v>
      </c>
      <c r="B2455" t="s">
        <v>21</v>
      </c>
      <c r="C2455" t="s">
        <v>239</v>
      </c>
      <c r="D2455">
        <v>3100</v>
      </c>
      <c r="E2455">
        <v>17</v>
      </c>
      <c r="F2455">
        <v>27.809998999999902</v>
      </c>
      <c r="G2455">
        <v>27.860001</v>
      </c>
      <c r="H2455">
        <v>27.030000999999999</v>
      </c>
      <c r="I2455">
        <v>27.059998999999902</v>
      </c>
      <c r="J2455">
        <v>26.774827999999999</v>
      </c>
      <c r="K2455">
        <v>5164200</v>
      </c>
      <c r="L2455">
        <v>2.5089999999999999</v>
      </c>
      <c r="M2455">
        <v>-1.32160094663899E-2</v>
      </c>
      <c r="N2455">
        <v>-2.9135338557575299E-2</v>
      </c>
      <c r="O2455">
        <v>8.3590569716064295E-2</v>
      </c>
      <c r="P2455">
        <v>0.18357526543965</v>
      </c>
      <c r="Q2455">
        <v>-0.20353357060104099</v>
      </c>
      <c r="R2455">
        <v>1.05672322053198E-2</v>
      </c>
      <c r="S2455">
        <v>2.3904806690146101E-2</v>
      </c>
      <c r="T2455">
        <v>2.46265202181527E-2</v>
      </c>
      <c r="U2455">
        <v>2.5155649164813301E-2</v>
      </c>
      <c r="V2455">
        <v>37.759997999999896</v>
      </c>
      <c r="W2455">
        <v>17.110001</v>
      </c>
      <c r="X2455">
        <v>-0.19090816330250501</v>
      </c>
      <c r="Y2455">
        <v>9.5096475723260604E-4</v>
      </c>
      <c r="Z2455">
        <v>1.5272814419962699</v>
      </c>
      <c r="AA2455">
        <v>-1.06328631398662</v>
      </c>
      <c r="AB2455">
        <v>-1.0354790416683299</v>
      </c>
      <c r="AC2455" t="s">
        <v>262</v>
      </c>
      <c r="AD2455" t="s">
        <v>333</v>
      </c>
      <c r="AE2455" t="s">
        <v>84</v>
      </c>
      <c r="AF2455" t="s">
        <v>85</v>
      </c>
      <c r="AG2455" t="s">
        <v>334</v>
      </c>
      <c r="AH2455" s="45">
        <v>39363</v>
      </c>
      <c r="AI2455">
        <v>72207</v>
      </c>
      <c r="AK2455" t="s">
        <v>335</v>
      </c>
      <c r="AL2455" t="s">
        <v>336</v>
      </c>
      <c r="AM2455" t="s">
        <v>245</v>
      </c>
    </row>
    <row r="2456" spans="1:39" x14ac:dyDescent="0.3">
      <c r="A2456" s="1">
        <v>43598</v>
      </c>
      <c r="B2456" t="s">
        <v>21</v>
      </c>
      <c r="C2456" t="s">
        <v>246</v>
      </c>
      <c r="D2456">
        <v>2200</v>
      </c>
      <c r="E2456">
        <v>17</v>
      </c>
      <c r="F2456">
        <v>23.799999</v>
      </c>
      <c r="G2456">
        <v>23.950001</v>
      </c>
      <c r="H2456">
        <v>23.24</v>
      </c>
      <c r="I2456">
        <v>23.49</v>
      </c>
      <c r="J2456">
        <v>23.352429999999998</v>
      </c>
      <c r="K2456">
        <v>4167300</v>
      </c>
      <c r="L2456">
        <v>2.4049999999999998</v>
      </c>
      <c r="M2456">
        <v>-2.6051937392260398E-2</v>
      </c>
      <c r="N2456">
        <v>-5.3058500238123099E-2</v>
      </c>
      <c r="O2456">
        <v>-6.6738186242094197E-2</v>
      </c>
      <c r="P2456">
        <v>0.116773104924695</v>
      </c>
      <c r="Q2456">
        <v>-0.38865592126466603</v>
      </c>
      <c r="R2456">
        <v>1.4151995286224401E-2</v>
      </c>
      <c r="S2456">
        <v>2.2047689722930499E-2</v>
      </c>
      <c r="T2456">
        <v>2.3896274374541199E-2</v>
      </c>
      <c r="U2456">
        <v>2.5155934813733901E-2</v>
      </c>
      <c r="V2456">
        <v>37.759997999999896</v>
      </c>
      <c r="W2456">
        <v>17.110001</v>
      </c>
      <c r="X2456">
        <v>-0.19090816330250501</v>
      </c>
      <c r="Y2456">
        <v>-2.4426469085879299E-2</v>
      </c>
      <c r="Z2456">
        <v>1.5077724275558499</v>
      </c>
      <c r="AA2456">
        <v>-1.87525866981274</v>
      </c>
      <c r="AB2456">
        <v>-1.5734769162233799</v>
      </c>
      <c r="AC2456" t="s">
        <v>262</v>
      </c>
      <c r="AD2456" t="s">
        <v>333</v>
      </c>
      <c r="AE2456" t="s">
        <v>84</v>
      </c>
      <c r="AF2456" t="s">
        <v>85</v>
      </c>
      <c r="AG2456" t="s">
        <v>334</v>
      </c>
      <c r="AH2456" s="45">
        <v>39363</v>
      </c>
      <c r="AI2456">
        <v>72207</v>
      </c>
      <c r="AK2456" t="s">
        <v>335</v>
      </c>
      <c r="AL2456" t="s">
        <v>336</v>
      </c>
      <c r="AM2456" t="s">
        <v>245</v>
      </c>
    </row>
    <row r="2457" spans="1:39" x14ac:dyDescent="0.3">
      <c r="A2457" s="1">
        <v>43556</v>
      </c>
      <c r="B2457" t="s">
        <v>21</v>
      </c>
      <c r="C2457" t="s">
        <v>239</v>
      </c>
      <c r="D2457">
        <v>1800</v>
      </c>
      <c r="E2457">
        <v>18</v>
      </c>
      <c r="F2457">
        <v>25.01</v>
      </c>
      <c r="G2457">
        <v>25.82</v>
      </c>
      <c r="H2457">
        <v>25.01</v>
      </c>
      <c r="I2457">
        <v>25.68</v>
      </c>
      <c r="J2457">
        <v>25.409369999999999</v>
      </c>
      <c r="K2457">
        <v>5644800</v>
      </c>
      <c r="L2457">
        <v>2.4969999999999999</v>
      </c>
      <c r="M2457">
        <v>3.7695422782818497E-2</v>
      </c>
      <c r="N2457">
        <v>4.9491336402489199E-2</v>
      </c>
      <c r="O2457">
        <v>0.14787498627505499</v>
      </c>
      <c r="P2457">
        <v>0.336969562677294</v>
      </c>
      <c r="Q2457">
        <v>-0.149527616933569</v>
      </c>
      <c r="R2457">
        <v>2.25489314555E-2</v>
      </c>
      <c r="S2457">
        <v>2.5180546121816201E-2</v>
      </c>
      <c r="T2457">
        <v>2.6052705330667201E-2</v>
      </c>
      <c r="U2457">
        <v>2.5029571353563599E-2</v>
      </c>
      <c r="V2457">
        <v>37.759997999999896</v>
      </c>
      <c r="W2457">
        <v>17.110001</v>
      </c>
      <c r="X2457">
        <v>-0.19090816330250501</v>
      </c>
      <c r="Y2457">
        <v>1.1502195497633099E-2</v>
      </c>
      <c r="Z2457">
        <v>1.4915627190682099</v>
      </c>
      <c r="AA2457">
        <v>-0.82584076898694003</v>
      </c>
      <c r="AB2457">
        <v>-0.91900354412474095</v>
      </c>
      <c r="AC2457" t="s">
        <v>263</v>
      </c>
      <c r="AD2457" t="s">
        <v>333</v>
      </c>
      <c r="AE2457" t="s">
        <v>84</v>
      </c>
      <c r="AF2457" t="s">
        <v>85</v>
      </c>
      <c r="AG2457" t="s">
        <v>334</v>
      </c>
      <c r="AH2457" s="45">
        <v>39363</v>
      </c>
      <c r="AI2457">
        <v>72207</v>
      </c>
      <c r="AK2457" t="s">
        <v>335</v>
      </c>
      <c r="AL2457" t="s">
        <v>336</v>
      </c>
      <c r="AM2457" t="s">
        <v>245</v>
      </c>
    </row>
    <row r="2458" spans="1:39" x14ac:dyDescent="0.3">
      <c r="A2458" s="1">
        <v>43560</v>
      </c>
      <c r="B2458" t="s">
        <v>21</v>
      </c>
      <c r="C2458" t="s">
        <v>246</v>
      </c>
      <c r="D2458">
        <v>1900</v>
      </c>
      <c r="E2458">
        <v>18</v>
      </c>
      <c r="F2458">
        <v>24.969998999999898</v>
      </c>
      <c r="G2458">
        <v>25.809998999999902</v>
      </c>
      <c r="H2458">
        <v>24.969998999999898</v>
      </c>
      <c r="I2458">
        <v>25.73</v>
      </c>
      <c r="J2458">
        <v>25.458842999999899</v>
      </c>
      <c r="K2458">
        <v>5460000</v>
      </c>
      <c r="L2458">
        <v>2.5009999999999999</v>
      </c>
      <c r="M2458">
        <v>3.3995374843224999E-2</v>
      </c>
      <c r="N2458">
        <v>3.9640567409730501E-2</v>
      </c>
      <c r="O2458">
        <v>0.112163377540852</v>
      </c>
      <c r="P2458">
        <v>0.22372742854602101</v>
      </c>
      <c r="Q2458">
        <v>-0.14857213633204699</v>
      </c>
      <c r="R2458">
        <v>2.6231709434207402E-2</v>
      </c>
      <c r="S2458">
        <v>2.45510295356197E-2</v>
      </c>
      <c r="T2458">
        <v>2.4603036425134998E-2</v>
      </c>
      <c r="U2458">
        <v>2.49529781240375E-2</v>
      </c>
      <c r="V2458">
        <v>37.759997999999896</v>
      </c>
      <c r="W2458">
        <v>17.110001</v>
      </c>
      <c r="X2458">
        <v>-0.19090816330250501</v>
      </c>
      <c r="Y2458">
        <v>4.62571739556182E-3</v>
      </c>
      <c r="Z2458">
        <v>1.49218112932143</v>
      </c>
      <c r="AA2458">
        <v>-0.82085043430181404</v>
      </c>
      <c r="AB2458">
        <v>-0.81469416119412597</v>
      </c>
      <c r="AC2458" t="s">
        <v>263</v>
      </c>
      <c r="AD2458" t="s">
        <v>333</v>
      </c>
      <c r="AE2458" t="s">
        <v>84</v>
      </c>
      <c r="AF2458" t="s">
        <v>85</v>
      </c>
      <c r="AG2458" t="s">
        <v>334</v>
      </c>
      <c r="AH2458" s="45">
        <v>39363</v>
      </c>
      <c r="AI2458">
        <v>72207</v>
      </c>
      <c r="AK2458" t="s">
        <v>335</v>
      </c>
      <c r="AL2458" t="s">
        <v>336</v>
      </c>
      <c r="AM2458" t="s">
        <v>245</v>
      </c>
    </row>
    <row r="2459" spans="1:39" x14ac:dyDescent="0.3">
      <c r="A2459" s="1">
        <v>43565</v>
      </c>
      <c r="B2459" t="s">
        <v>21</v>
      </c>
      <c r="C2459" t="s">
        <v>246</v>
      </c>
      <c r="D2459">
        <v>2500</v>
      </c>
      <c r="E2459">
        <v>18</v>
      </c>
      <c r="F2459">
        <v>24.74</v>
      </c>
      <c r="G2459">
        <v>25.32</v>
      </c>
      <c r="H2459">
        <v>24.610001</v>
      </c>
      <c r="I2459">
        <v>25.23</v>
      </c>
      <c r="J2459">
        <v>24.964110999999999</v>
      </c>
      <c r="K2459">
        <v>5371100</v>
      </c>
      <c r="L2459">
        <v>2.4769999999999999</v>
      </c>
      <c r="M2459">
        <v>2.9360570088478501E-2</v>
      </c>
      <c r="N2459">
        <v>9.1578924717171106E-3</v>
      </c>
      <c r="O2459">
        <v>0.13517464765429699</v>
      </c>
      <c r="P2459">
        <v>0.131827865423012</v>
      </c>
      <c r="Q2459">
        <v>-0.194551786733028</v>
      </c>
      <c r="R2459">
        <v>3.016170969711E-2</v>
      </c>
      <c r="S2459">
        <v>2.2615269659772601E-2</v>
      </c>
      <c r="T2459">
        <v>2.4633908258772302E-2</v>
      </c>
      <c r="U2459">
        <v>2.4848867189376098E-2</v>
      </c>
      <c r="V2459">
        <v>37.759997999999896</v>
      </c>
      <c r="W2459">
        <v>17.110001</v>
      </c>
      <c r="X2459">
        <v>-0.19090816330250501</v>
      </c>
      <c r="Y2459">
        <v>3.47183783585567E-3</v>
      </c>
      <c r="Z2459">
        <v>1.48367648958904</v>
      </c>
      <c r="AA2459">
        <v>-1.0356042531060099</v>
      </c>
      <c r="AB2459">
        <v>-0.87946253800905205</v>
      </c>
      <c r="AC2459" t="s">
        <v>263</v>
      </c>
      <c r="AD2459" t="s">
        <v>333</v>
      </c>
      <c r="AE2459" t="s">
        <v>84</v>
      </c>
      <c r="AF2459" t="s">
        <v>85</v>
      </c>
      <c r="AG2459" t="s">
        <v>334</v>
      </c>
      <c r="AH2459" s="45">
        <v>39363</v>
      </c>
      <c r="AI2459">
        <v>72207</v>
      </c>
      <c r="AK2459" t="s">
        <v>335</v>
      </c>
      <c r="AL2459" t="s">
        <v>336</v>
      </c>
      <c r="AM2459" t="s">
        <v>245</v>
      </c>
    </row>
    <row r="2460" spans="1:39" x14ac:dyDescent="0.3">
      <c r="A2460" s="1">
        <v>43592</v>
      </c>
      <c r="B2460" t="s">
        <v>21</v>
      </c>
      <c r="C2460" t="s">
        <v>239</v>
      </c>
      <c r="D2460">
        <v>1900</v>
      </c>
      <c r="E2460">
        <v>18</v>
      </c>
      <c r="F2460">
        <v>24.450001</v>
      </c>
      <c r="G2460">
        <v>24.6</v>
      </c>
      <c r="H2460">
        <v>23.860001</v>
      </c>
      <c r="I2460">
        <v>24.280000999999999</v>
      </c>
      <c r="J2460">
        <v>24.137803999999999</v>
      </c>
      <c r="K2460">
        <v>7783500</v>
      </c>
      <c r="L2460">
        <v>2.448</v>
      </c>
      <c r="M2460">
        <v>-1.9980305274821301E-2</v>
      </c>
      <c r="N2460">
        <v>-0.103682950224345</v>
      </c>
      <c r="O2460">
        <v>-1.9288531234029901E-2</v>
      </c>
      <c r="P2460">
        <v>7.0221889414962796E-2</v>
      </c>
      <c r="Q2460">
        <v>-0.281404383136653</v>
      </c>
      <c r="R2460">
        <v>1.18199521533445E-2</v>
      </c>
      <c r="S2460">
        <v>2.4935362697873699E-2</v>
      </c>
      <c r="T2460">
        <v>2.5147787363858601E-2</v>
      </c>
      <c r="U2460">
        <v>2.52791513374475E-2</v>
      </c>
      <c r="V2460">
        <v>37.759997999999896</v>
      </c>
      <c r="W2460">
        <v>17.110001</v>
      </c>
      <c r="X2460">
        <v>-0.19090816330250501</v>
      </c>
      <c r="Y2460">
        <v>-1.6649488130547601E-2</v>
      </c>
      <c r="Z2460">
        <v>1.5357933891676701</v>
      </c>
      <c r="AA2460">
        <v>-1.40776390950039</v>
      </c>
      <c r="AB2460">
        <v>-1.3034608579989799</v>
      </c>
      <c r="AC2460" t="s">
        <v>263</v>
      </c>
      <c r="AD2460" t="s">
        <v>333</v>
      </c>
      <c r="AE2460" t="s">
        <v>84</v>
      </c>
      <c r="AF2460" t="s">
        <v>85</v>
      </c>
      <c r="AG2460" t="s">
        <v>334</v>
      </c>
      <c r="AH2460" s="45">
        <v>39363</v>
      </c>
      <c r="AI2460">
        <v>72207</v>
      </c>
      <c r="AK2460" t="s">
        <v>335</v>
      </c>
      <c r="AL2460" t="s">
        <v>336</v>
      </c>
      <c r="AM2460" t="s">
        <v>245</v>
      </c>
    </row>
    <row r="2461" spans="1:39" x14ac:dyDescent="0.3">
      <c r="A2461" s="1">
        <v>43600</v>
      </c>
      <c r="B2461" t="s">
        <v>21</v>
      </c>
      <c r="C2461" t="s">
        <v>239</v>
      </c>
      <c r="D2461">
        <v>1200</v>
      </c>
      <c r="E2461">
        <v>18</v>
      </c>
      <c r="F2461">
        <v>23.690000999999999</v>
      </c>
      <c r="G2461">
        <v>24.26</v>
      </c>
      <c r="H2461">
        <v>23.610001</v>
      </c>
      <c r="I2461">
        <v>24.16</v>
      </c>
      <c r="J2461">
        <v>24.018507</v>
      </c>
      <c r="K2461">
        <v>4059200</v>
      </c>
      <c r="L2461">
        <v>2.379</v>
      </c>
      <c r="M2461">
        <v>3.7321666078144501E-3</v>
      </c>
      <c r="N2461">
        <v>-1.6013400635202801E-2</v>
      </c>
      <c r="O2461">
        <v>-0.101591322213073</v>
      </c>
      <c r="P2461">
        <v>0.103389319243589</v>
      </c>
      <c r="Q2461">
        <v>-0.36024865657150201</v>
      </c>
      <c r="R2461">
        <v>1.8709840812264199E-2</v>
      </c>
      <c r="S2461">
        <v>1.69768609776914E-2</v>
      </c>
      <c r="T2461">
        <v>2.37475857780515E-2</v>
      </c>
      <c r="U2461">
        <v>2.5191699318754399E-2</v>
      </c>
      <c r="V2461">
        <v>37.759997999999896</v>
      </c>
      <c r="W2461">
        <v>17.110001</v>
      </c>
      <c r="X2461">
        <v>-0.19090816330250501</v>
      </c>
      <c r="Y2461">
        <v>5.8219943882337104E-3</v>
      </c>
      <c r="Z2461">
        <v>1.5122192098790099</v>
      </c>
      <c r="AA2461">
        <v>-1.73333307522396</v>
      </c>
      <c r="AB2461">
        <v>-1.70536336422934</v>
      </c>
      <c r="AC2461" t="s">
        <v>263</v>
      </c>
      <c r="AD2461" t="s">
        <v>333</v>
      </c>
      <c r="AE2461" t="s">
        <v>84</v>
      </c>
      <c r="AF2461" t="s">
        <v>85</v>
      </c>
      <c r="AG2461" t="s">
        <v>334</v>
      </c>
      <c r="AH2461" s="45">
        <v>39363</v>
      </c>
      <c r="AI2461">
        <v>72207</v>
      </c>
      <c r="AK2461" t="s">
        <v>335</v>
      </c>
      <c r="AL2461" t="s">
        <v>336</v>
      </c>
      <c r="AM2461" t="s">
        <v>245</v>
      </c>
    </row>
    <row r="2462" spans="1:39" x14ac:dyDescent="0.3">
      <c r="A2462" s="1">
        <v>43594</v>
      </c>
      <c r="B2462" t="s">
        <v>21</v>
      </c>
      <c r="C2462" t="s">
        <v>239</v>
      </c>
      <c r="D2462">
        <v>1600</v>
      </c>
      <c r="E2462">
        <v>19</v>
      </c>
      <c r="F2462">
        <v>24.219998999999898</v>
      </c>
      <c r="G2462">
        <v>24.530000999999999</v>
      </c>
      <c r="H2462">
        <v>23.690000999999999</v>
      </c>
      <c r="I2462">
        <v>24.34</v>
      </c>
      <c r="J2462">
        <v>24.197452999999999</v>
      </c>
      <c r="K2462">
        <v>5381600</v>
      </c>
      <c r="L2462">
        <v>2.4569999999999999</v>
      </c>
      <c r="M2462">
        <v>-8.5906791292190299E-3</v>
      </c>
      <c r="N2462">
        <v>-4.1051947655782198E-2</v>
      </c>
      <c r="O2462">
        <v>-4.0659469995003403E-2</v>
      </c>
      <c r="P2462">
        <v>0.15470317706025799</v>
      </c>
      <c r="Q2462">
        <v>-0.30039669715226502</v>
      </c>
      <c r="R2462">
        <v>1.2167198843502499E-2</v>
      </c>
      <c r="S2462">
        <v>2.38409871015886E-2</v>
      </c>
      <c r="T2462">
        <v>2.3757147055434101E-2</v>
      </c>
      <c r="U2462">
        <v>2.5266418284952699E-2</v>
      </c>
      <c r="V2462">
        <v>37.759997999999896</v>
      </c>
      <c r="W2462">
        <v>17.110001</v>
      </c>
      <c r="X2462">
        <v>-0.19090816330250501</v>
      </c>
      <c r="Y2462">
        <v>-3.0259986019249502E-3</v>
      </c>
      <c r="Z2462">
        <v>1.5352519481386899</v>
      </c>
      <c r="AA2462">
        <v>-1.4881346621092499</v>
      </c>
      <c r="AB2462">
        <v>-1.3734400915168301</v>
      </c>
      <c r="AC2462" t="s">
        <v>264</v>
      </c>
      <c r="AD2462" t="s">
        <v>333</v>
      </c>
      <c r="AE2462" t="s">
        <v>84</v>
      </c>
      <c r="AF2462" t="s">
        <v>85</v>
      </c>
      <c r="AG2462" t="s">
        <v>334</v>
      </c>
      <c r="AH2462" s="45">
        <v>39363</v>
      </c>
      <c r="AI2462">
        <v>72207</v>
      </c>
      <c r="AK2462" t="s">
        <v>335</v>
      </c>
      <c r="AL2462" t="s">
        <v>336</v>
      </c>
      <c r="AM2462" t="s">
        <v>245</v>
      </c>
    </row>
    <row r="2463" spans="1:39" x14ac:dyDescent="0.3">
      <c r="A2463" s="1">
        <v>43630</v>
      </c>
      <c r="B2463" t="s">
        <v>21</v>
      </c>
      <c r="C2463" t="s">
        <v>239</v>
      </c>
      <c r="D2463">
        <v>3300</v>
      </c>
      <c r="E2463">
        <v>19</v>
      </c>
      <c r="F2463">
        <v>20.690000999999999</v>
      </c>
      <c r="G2463">
        <v>20.870000999999998</v>
      </c>
      <c r="H2463">
        <v>19.68</v>
      </c>
      <c r="I2463">
        <v>19.73</v>
      </c>
      <c r="J2463">
        <v>19.614450000000001</v>
      </c>
      <c r="K2463">
        <v>5833100</v>
      </c>
      <c r="L2463">
        <v>2.093</v>
      </c>
      <c r="M2463">
        <v>-5.1369406294082702E-2</v>
      </c>
      <c r="N2463">
        <v>-4.7510234977107497E-2</v>
      </c>
      <c r="O2463">
        <v>-0.198825952073096</v>
      </c>
      <c r="P2463">
        <v>-0.15297162635047401</v>
      </c>
      <c r="Q2463">
        <v>-0.54216383027091497</v>
      </c>
      <c r="R2463">
        <v>3.5358100999713198E-2</v>
      </c>
      <c r="S2463">
        <v>2.4690940145308499E-2</v>
      </c>
      <c r="T2463">
        <v>2.4117842299702801E-2</v>
      </c>
      <c r="U2463">
        <v>2.5878833980895601E-2</v>
      </c>
      <c r="V2463">
        <v>37.759997999999896</v>
      </c>
      <c r="W2463">
        <v>17.110001</v>
      </c>
      <c r="X2463">
        <v>-0.19882816789317301</v>
      </c>
      <c r="Y2463">
        <v>-1.6128120944145399E-3</v>
      </c>
      <c r="Z2463">
        <v>1.5063789329311099</v>
      </c>
      <c r="AA2463">
        <v>-2.3382527271078501</v>
      </c>
      <c r="AB2463">
        <v>-2.1575156464562801</v>
      </c>
      <c r="AC2463" t="s">
        <v>264</v>
      </c>
      <c r="AD2463" t="s">
        <v>333</v>
      </c>
      <c r="AE2463" t="s">
        <v>84</v>
      </c>
      <c r="AF2463" t="s">
        <v>85</v>
      </c>
      <c r="AG2463" t="s">
        <v>334</v>
      </c>
      <c r="AH2463" s="45">
        <v>39363</v>
      </c>
      <c r="AI2463">
        <v>72207</v>
      </c>
      <c r="AK2463" t="s">
        <v>335</v>
      </c>
      <c r="AL2463" t="s">
        <v>336</v>
      </c>
      <c r="AM2463" t="s">
        <v>245</v>
      </c>
    </row>
    <row r="2464" spans="1:39" x14ac:dyDescent="0.3">
      <c r="A2464" s="1">
        <v>43635</v>
      </c>
      <c r="B2464" t="s">
        <v>21</v>
      </c>
      <c r="C2464" t="s">
        <v>246</v>
      </c>
      <c r="D2464">
        <v>1900</v>
      </c>
      <c r="E2464">
        <v>19</v>
      </c>
      <c r="F2464">
        <v>20.360001</v>
      </c>
      <c r="G2464">
        <v>20.719998999999898</v>
      </c>
      <c r="H2464">
        <v>20.139999</v>
      </c>
      <c r="I2464">
        <v>20.49</v>
      </c>
      <c r="J2464">
        <v>20.369999</v>
      </c>
      <c r="K2464">
        <v>7054200</v>
      </c>
      <c r="L2464">
        <v>2.0289999999999999</v>
      </c>
      <c r="M2464">
        <v>6.8559969281290403E-3</v>
      </c>
      <c r="N2464">
        <v>6.3646398097260198E-3</v>
      </c>
      <c r="O2464">
        <v>-0.15184734178151599</v>
      </c>
      <c r="P2464">
        <v>-0.18900459227305699</v>
      </c>
      <c r="Q2464">
        <v>-0.51760473432054699</v>
      </c>
      <c r="R2464">
        <v>3.0488130258521502E-2</v>
      </c>
      <c r="S2464">
        <v>2.5174602399929899E-2</v>
      </c>
      <c r="T2464">
        <v>2.3530582803904999E-2</v>
      </c>
      <c r="U2464">
        <v>2.5820094365600201E-2</v>
      </c>
      <c r="V2464">
        <v>37.759997999999896</v>
      </c>
      <c r="W2464">
        <v>17.110001</v>
      </c>
      <c r="X2464">
        <v>-0.19882816789317301</v>
      </c>
      <c r="Y2464">
        <v>2.98071681438073E-3</v>
      </c>
      <c r="Z2464">
        <v>1.50832075739714</v>
      </c>
      <c r="AA2464">
        <v>-2.20957697221368</v>
      </c>
      <c r="AB2464">
        <v>-2.19955526384281</v>
      </c>
      <c r="AC2464" t="s">
        <v>264</v>
      </c>
      <c r="AD2464" t="s">
        <v>333</v>
      </c>
      <c r="AE2464" t="s">
        <v>84</v>
      </c>
      <c r="AF2464" t="s">
        <v>85</v>
      </c>
      <c r="AG2464" t="s">
        <v>334</v>
      </c>
      <c r="AH2464" s="45">
        <v>39363</v>
      </c>
      <c r="AI2464">
        <v>72207</v>
      </c>
      <c r="AK2464" t="s">
        <v>335</v>
      </c>
      <c r="AL2464" t="s">
        <v>336</v>
      </c>
      <c r="AM2464" t="s">
        <v>245</v>
      </c>
    </row>
    <row r="2465" spans="1:39" x14ac:dyDescent="0.3">
      <c r="A2465" s="1">
        <v>43636</v>
      </c>
      <c r="B2465" t="s">
        <v>21</v>
      </c>
      <c r="C2465" t="s">
        <v>246</v>
      </c>
      <c r="D2465">
        <v>2200</v>
      </c>
      <c r="E2465">
        <v>19</v>
      </c>
      <c r="F2465">
        <v>21.07</v>
      </c>
      <c r="G2465">
        <v>21.82</v>
      </c>
      <c r="H2465">
        <v>21.059998999999902</v>
      </c>
      <c r="I2465">
        <v>21.75</v>
      </c>
      <c r="J2465">
        <v>21.622622</v>
      </c>
      <c r="K2465">
        <v>8835000</v>
      </c>
      <c r="L2465">
        <v>2.0009999999999999</v>
      </c>
      <c r="M2465">
        <v>5.9676900306483399E-2</v>
      </c>
      <c r="N2465">
        <v>4.6104135656403297E-2</v>
      </c>
      <c r="O2465">
        <v>-9.9689280839366595E-2</v>
      </c>
      <c r="P2465">
        <v>-0.132138362215205</v>
      </c>
      <c r="Q2465">
        <v>-0.45420442329772098</v>
      </c>
      <c r="R2465">
        <v>4.0202363560166002E-2</v>
      </c>
      <c r="S2465">
        <v>2.8793286672725502E-2</v>
      </c>
      <c r="T2465">
        <v>2.4812842948168899E-2</v>
      </c>
      <c r="U2465">
        <v>2.61110072972278E-2</v>
      </c>
      <c r="V2465">
        <v>37.759997999999896</v>
      </c>
      <c r="W2465">
        <v>17.110001</v>
      </c>
      <c r="X2465">
        <v>-0.19882816789317301</v>
      </c>
      <c r="Y2465">
        <v>9.4276054361659405E-3</v>
      </c>
      <c r="Z2465">
        <v>1.5276810635053799</v>
      </c>
      <c r="AA2465">
        <v>-1.9451843517477101</v>
      </c>
      <c r="AB2465">
        <v>-2.1672271889736501</v>
      </c>
      <c r="AC2465" t="s">
        <v>264</v>
      </c>
      <c r="AD2465" t="s">
        <v>333</v>
      </c>
      <c r="AE2465" t="s">
        <v>84</v>
      </c>
      <c r="AF2465" t="s">
        <v>85</v>
      </c>
      <c r="AG2465" t="s">
        <v>334</v>
      </c>
      <c r="AH2465" s="45">
        <v>39363</v>
      </c>
      <c r="AI2465">
        <v>72207</v>
      </c>
      <c r="AK2465" t="s">
        <v>335</v>
      </c>
      <c r="AL2465" t="s">
        <v>336</v>
      </c>
      <c r="AM2465" t="s">
        <v>245</v>
      </c>
    </row>
    <row r="2466" spans="1:39" x14ac:dyDescent="0.3">
      <c r="A2466" s="1">
        <v>43563</v>
      </c>
      <c r="B2466" t="s">
        <v>21</v>
      </c>
      <c r="C2466" t="s">
        <v>239</v>
      </c>
      <c r="D2466">
        <v>2000</v>
      </c>
      <c r="E2466">
        <v>20</v>
      </c>
      <c r="F2466">
        <v>25.76</v>
      </c>
      <c r="G2466">
        <v>26.01</v>
      </c>
      <c r="H2466">
        <v>25.32</v>
      </c>
      <c r="I2466">
        <v>25.469998999999898</v>
      </c>
      <c r="J2466">
        <v>25.201584</v>
      </c>
      <c r="K2466">
        <v>5591500</v>
      </c>
      <c r="L2466">
        <v>2.5190000000000001</v>
      </c>
      <c r="M2466">
        <v>-1.01562985783865E-2</v>
      </c>
      <c r="N2466">
        <v>-8.2111539514745403E-3</v>
      </c>
      <c r="O2466">
        <v>0.117783080296435</v>
      </c>
      <c r="P2466">
        <v>0.179814716458783</v>
      </c>
      <c r="Q2466">
        <v>-0.122812518775941</v>
      </c>
      <c r="R2466">
        <v>2.0829103007995599E-2</v>
      </c>
      <c r="S2466">
        <v>2.4351928151025E-2</v>
      </c>
      <c r="T2466">
        <v>2.4354279504849901E-2</v>
      </c>
      <c r="U2466">
        <v>2.4860276393416699E-2</v>
      </c>
      <c r="V2466">
        <v>37.759997999999896</v>
      </c>
      <c r="W2466">
        <v>17.110001</v>
      </c>
      <c r="X2466">
        <v>-0.19090816330250501</v>
      </c>
      <c r="Y2466">
        <v>1.0469119934194001E-3</v>
      </c>
      <c r="Z2466">
        <v>1.4901526837572201</v>
      </c>
      <c r="AA2466">
        <v>-0.70001460315050901</v>
      </c>
      <c r="AB2466">
        <v>-0.78952892802684005</v>
      </c>
      <c r="AC2466" t="s">
        <v>265</v>
      </c>
      <c r="AD2466" t="s">
        <v>333</v>
      </c>
      <c r="AE2466" t="s">
        <v>84</v>
      </c>
      <c r="AF2466" t="s">
        <v>85</v>
      </c>
      <c r="AG2466" t="s">
        <v>334</v>
      </c>
      <c r="AH2466" s="45">
        <v>39363</v>
      </c>
      <c r="AI2466">
        <v>72207</v>
      </c>
      <c r="AK2466" t="s">
        <v>335</v>
      </c>
      <c r="AL2466" t="s">
        <v>336</v>
      </c>
      <c r="AM2466" t="s">
        <v>245</v>
      </c>
    </row>
    <row r="2467" spans="1:39" x14ac:dyDescent="0.3">
      <c r="A2467" s="1">
        <v>43571</v>
      </c>
      <c r="B2467" t="s">
        <v>21</v>
      </c>
      <c r="C2467" t="s">
        <v>246</v>
      </c>
      <c r="D2467">
        <v>1100</v>
      </c>
      <c r="E2467">
        <v>20</v>
      </c>
      <c r="F2467">
        <v>26.559998999999902</v>
      </c>
      <c r="G2467">
        <v>27.1</v>
      </c>
      <c r="H2467">
        <v>26.35</v>
      </c>
      <c r="I2467">
        <v>27.1</v>
      </c>
      <c r="J2467">
        <v>26.814404999999901</v>
      </c>
      <c r="K2467">
        <v>5860200</v>
      </c>
      <c r="L2467">
        <v>2.5920000000000001</v>
      </c>
      <c r="M2467">
        <v>2.38995951322673E-2</v>
      </c>
      <c r="N2467">
        <v>0.10086057973917401</v>
      </c>
      <c r="O2467">
        <v>0.15970107726204399</v>
      </c>
      <c r="P2467">
        <v>0.181965281948475</v>
      </c>
      <c r="Q2467">
        <v>-0.15029462513941899</v>
      </c>
      <c r="R2467">
        <v>3.2143877653177902E-2</v>
      </c>
      <c r="S2467">
        <v>2.6704952157557499E-2</v>
      </c>
      <c r="T2467">
        <v>2.6098320655810699E-2</v>
      </c>
      <c r="U2467">
        <v>2.52393635846987E-2</v>
      </c>
      <c r="V2467">
        <v>37.759997999999896</v>
      </c>
      <c r="W2467">
        <v>17.110001</v>
      </c>
      <c r="X2467">
        <v>-0.19090816330250501</v>
      </c>
      <c r="Y2467">
        <v>5.0922850790659495E-4</v>
      </c>
      <c r="Z2467">
        <v>1.5168329287772699</v>
      </c>
      <c r="AA2467">
        <v>-0.82917954979488295</v>
      </c>
      <c r="AB2467">
        <v>-0.94257532569161095</v>
      </c>
      <c r="AC2467" t="s">
        <v>265</v>
      </c>
      <c r="AD2467" t="s">
        <v>333</v>
      </c>
      <c r="AE2467" t="s">
        <v>84</v>
      </c>
      <c r="AF2467" t="s">
        <v>85</v>
      </c>
      <c r="AG2467" t="s">
        <v>334</v>
      </c>
      <c r="AH2467" s="45">
        <v>39363</v>
      </c>
      <c r="AI2467">
        <v>72207</v>
      </c>
      <c r="AK2467" t="s">
        <v>335</v>
      </c>
      <c r="AL2467" t="s">
        <v>336</v>
      </c>
      <c r="AM2467" t="s">
        <v>245</v>
      </c>
    </row>
    <row r="2468" spans="1:39" x14ac:dyDescent="0.3">
      <c r="A2468" s="1">
        <v>43586</v>
      </c>
      <c r="B2468" t="s">
        <v>21</v>
      </c>
      <c r="C2468" t="s">
        <v>239</v>
      </c>
      <c r="D2468">
        <v>2000</v>
      </c>
      <c r="E2468">
        <v>20</v>
      </c>
      <c r="F2468">
        <v>27.1</v>
      </c>
      <c r="G2468">
        <v>27.24</v>
      </c>
      <c r="H2468">
        <v>26.01</v>
      </c>
      <c r="I2468">
        <v>26.02</v>
      </c>
      <c r="J2468">
        <v>25.745788999999998</v>
      </c>
      <c r="K2468">
        <v>6151600</v>
      </c>
      <c r="L2468">
        <v>2.5110000000000001</v>
      </c>
      <c r="M2468">
        <v>-3.9191112654261298E-2</v>
      </c>
      <c r="N2468">
        <v>-5.82253264991201E-2</v>
      </c>
      <c r="O2468">
        <v>5.0848498902559797E-2</v>
      </c>
      <c r="P2468">
        <v>0.129478121866032</v>
      </c>
      <c r="Q2468">
        <v>-0.24657488990984899</v>
      </c>
      <c r="R2468">
        <v>1.85223651157784E-2</v>
      </c>
      <c r="S2468">
        <v>2.5536781170183299E-2</v>
      </c>
      <c r="T2468">
        <v>2.5139426887963199E-2</v>
      </c>
      <c r="U2468">
        <v>2.52697572978373E-2</v>
      </c>
      <c r="V2468">
        <v>37.759997999999896</v>
      </c>
      <c r="W2468">
        <v>17.110001</v>
      </c>
      <c r="X2468">
        <v>-0.19090816330250501</v>
      </c>
      <c r="Y2468">
        <v>-7.5304459681844096E-3</v>
      </c>
      <c r="Z2468">
        <v>1.5436130629045199</v>
      </c>
      <c r="AA2468">
        <v>-1.26099854436452</v>
      </c>
      <c r="AB2468">
        <v>-1.0881666316594201</v>
      </c>
      <c r="AC2468" t="s">
        <v>265</v>
      </c>
      <c r="AD2468" t="s">
        <v>333</v>
      </c>
      <c r="AE2468" t="s">
        <v>84</v>
      </c>
      <c r="AF2468" t="s">
        <v>85</v>
      </c>
      <c r="AG2468" t="s">
        <v>334</v>
      </c>
      <c r="AH2468" s="45">
        <v>39363</v>
      </c>
      <c r="AI2468">
        <v>72207</v>
      </c>
      <c r="AK2468" t="s">
        <v>335</v>
      </c>
      <c r="AL2468" t="s">
        <v>336</v>
      </c>
      <c r="AM2468" t="s">
        <v>245</v>
      </c>
    </row>
    <row r="2469" spans="1:39" x14ac:dyDescent="0.3">
      <c r="A2469" s="1">
        <v>43613</v>
      </c>
      <c r="B2469" t="s">
        <v>21</v>
      </c>
      <c r="C2469" t="s">
        <v>246</v>
      </c>
      <c r="D2469">
        <v>1600</v>
      </c>
      <c r="E2469">
        <v>20</v>
      </c>
      <c r="F2469">
        <v>21.83</v>
      </c>
      <c r="G2469">
        <v>22.049999</v>
      </c>
      <c r="H2469">
        <v>21.639999</v>
      </c>
      <c r="I2469">
        <v>21.68</v>
      </c>
      <c r="J2469">
        <v>21.553032000000002</v>
      </c>
      <c r="K2469">
        <v>5000900</v>
      </c>
      <c r="L2469">
        <v>2.2679999999999998</v>
      </c>
      <c r="M2469">
        <v>-9.2204360727904302E-4</v>
      </c>
      <c r="N2469">
        <v>-0.102912859584082</v>
      </c>
      <c r="O2469">
        <v>-0.22394259980044601</v>
      </c>
      <c r="P2469">
        <v>-1.4919033956293201E-2</v>
      </c>
      <c r="Q2469">
        <v>-0.50560324020178404</v>
      </c>
      <c r="R2469">
        <v>3.35690718861818E-2</v>
      </c>
      <c r="S2469">
        <v>2.1792553997112302E-2</v>
      </c>
      <c r="T2469">
        <v>2.4606053701987301E-2</v>
      </c>
      <c r="U2469">
        <v>2.5680320742884899E-2</v>
      </c>
      <c r="V2469">
        <v>37.759997999999896</v>
      </c>
      <c r="W2469">
        <v>17.110001</v>
      </c>
      <c r="X2469">
        <v>-0.19882816789317301</v>
      </c>
      <c r="Y2469">
        <v>-8.4109499934704197E-3</v>
      </c>
      <c r="Z2469">
        <v>1.53964259041553</v>
      </c>
      <c r="AA2469">
        <v>-2.3018205512660002</v>
      </c>
      <c r="AB2469">
        <v>-2.1717495958706201</v>
      </c>
      <c r="AC2469" t="s">
        <v>265</v>
      </c>
      <c r="AD2469" t="s">
        <v>333</v>
      </c>
      <c r="AE2469" t="s">
        <v>84</v>
      </c>
      <c r="AF2469" t="s">
        <v>85</v>
      </c>
      <c r="AG2469" t="s">
        <v>334</v>
      </c>
      <c r="AH2469" s="45">
        <v>39363</v>
      </c>
      <c r="AI2469">
        <v>72207</v>
      </c>
      <c r="AK2469" t="s">
        <v>335</v>
      </c>
      <c r="AL2469" t="s">
        <v>336</v>
      </c>
      <c r="AM2469" t="s">
        <v>245</v>
      </c>
    </row>
    <row r="2470" spans="1:39" x14ac:dyDescent="0.3">
      <c r="A2470" s="1">
        <v>43615</v>
      </c>
      <c r="B2470" t="s">
        <v>21</v>
      </c>
      <c r="C2470" t="s">
        <v>239</v>
      </c>
      <c r="D2470">
        <v>2000</v>
      </c>
      <c r="E2470">
        <v>20</v>
      </c>
      <c r="F2470">
        <v>21.780000999999999</v>
      </c>
      <c r="G2470">
        <v>22.059998999999902</v>
      </c>
      <c r="H2470">
        <v>21.530000999999999</v>
      </c>
      <c r="I2470">
        <v>21.719998999999898</v>
      </c>
      <c r="J2470">
        <v>21.592796</v>
      </c>
      <c r="K2470">
        <v>4704900</v>
      </c>
      <c r="L2470">
        <v>2.2269999999999999</v>
      </c>
      <c r="M2470">
        <v>-5.5096458870248404E-3</v>
      </c>
      <c r="N2470">
        <v>-7.4075103508575005E-2</v>
      </c>
      <c r="O2470">
        <v>-0.22831846133474401</v>
      </c>
      <c r="P2470">
        <v>-1.4883276819295599E-2</v>
      </c>
      <c r="Q2470">
        <v>-0.46898098901192098</v>
      </c>
      <c r="R2470">
        <v>3.2210124143968601E-2</v>
      </c>
      <c r="S2470">
        <v>2.15725154089711E-2</v>
      </c>
      <c r="T2470">
        <v>2.4471411621643398E-2</v>
      </c>
      <c r="U2470">
        <v>2.56069285507966E-2</v>
      </c>
      <c r="V2470">
        <v>37.759997999999896</v>
      </c>
      <c r="W2470">
        <v>17.110001</v>
      </c>
      <c r="X2470">
        <v>-0.19882816789317301</v>
      </c>
      <c r="Y2470">
        <v>2.0962723552933101E-3</v>
      </c>
      <c r="Z2470">
        <v>1.5397642444687201</v>
      </c>
      <c r="AA2470">
        <v>-2.12328106267868</v>
      </c>
      <c r="AB2470">
        <v>-2.24423357271283</v>
      </c>
      <c r="AC2470" t="s">
        <v>265</v>
      </c>
      <c r="AD2470" t="s">
        <v>333</v>
      </c>
      <c r="AE2470" t="s">
        <v>84</v>
      </c>
      <c r="AF2470" t="s">
        <v>85</v>
      </c>
      <c r="AG2470" t="s">
        <v>334</v>
      </c>
      <c r="AH2470" s="45">
        <v>39363</v>
      </c>
      <c r="AI2470">
        <v>72207</v>
      </c>
      <c r="AK2470" t="s">
        <v>335</v>
      </c>
      <c r="AL2470" t="s">
        <v>336</v>
      </c>
      <c r="AM2470" t="s">
        <v>245</v>
      </c>
    </row>
    <row r="2471" spans="1:39" x14ac:dyDescent="0.3">
      <c r="A2471" s="1">
        <v>43637</v>
      </c>
      <c r="B2471" t="s">
        <v>21</v>
      </c>
      <c r="C2471" t="s">
        <v>246</v>
      </c>
      <c r="D2471">
        <v>2700</v>
      </c>
      <c r="E2471">
        <v>20</v>
      </c>
      <c r="F2471">
        <v>21.82</v>
      </c>
      <c r="G2471">
        <v>22.030000999999999</v>
      </c>
      <c r="H2471">
        <v>21.540001</v>
      </c>
      <c r="I2471">
        <v>21.559998999999902</v>
      </c>
      <c r="J2471">
        <v>21.433733</v>
      </c>
      <c r="K2471">
        <v>6055600</v>
      </c>
      <c r="L2471">
        <v>2.0680000000000001</v>
      </c>
      <c r="M2471">
        <v>-8.7740920844430002E-3</v>
      </c>
      <c r="N2471">
        <v>8.8699449866043306E-2</v>
      </c>
      <c r="O2471">
        <v>-0.118401324390075</v>
      </c>
      <c r="P2471">
        <v>-0.101242629305912</v>
      </c>
      <c r="Q2471">
        <v>-0.48987339991154399</v>
      </c>
      <c r="R2471">
        <v>2.6242564260242698E-2</v>
      </c>
      <c r="S2471">
        <v>2.8621375556482E-2</v>
      </c>
      <c r="T2471">
        <v>2.4359447577634499E-2</v>
      </c>
      <c r="U2471">
        <v>2.60514341060912E-2</v>
      </c>
      <c r="V2471">
        <v>37.759997999999896</v>
      </c>
      <c r="W2471">
        <v>17.110001</v>
      </c>
      <c r="X2471">
        <v>-0.19882816789317301</v>
      </c>
      <c r="Y2471">
        <v>-1.26001638019446E-3</v>
      </c>
      <c r="Z2471">
        <v>1.52634885465902</v>
      </c>
      <c r="AA2471">
        <v>-2.0918311464038402</v>
      </c>
      <c r="AB2471">
        <v>-2.11794287283284</v>
      </c>
      <c r="AC2471" t="s">
        <v>265</v>
      </c>
      <c r="AD2471" t="s">
        <v>333</v>
      </c>
      <c r="AE2471" t="s">
        <v>84</v>
      </c>
      <c r="AF2471" t="s">
        <v>85</v>
      </c>
      <c r="AG2471" t="s">
        <v>334</v>
      </c>
      <c r="AH2471" s="45">
        <v>39363</v>
      </c>
      <c r="AI2471">
        <v>72207</v>
      </c>
      <c r="AK2471" t="s">
        <v>335</v>
      </c>
      <c r="AL2471" t="s">
        <v>336</v>
      </c>
      <c r="AM2471" t="s">
        <v>245</v>
      </c>
    </row>
    <row r="2472" spans="1:39" x14ac:dyDescent="0.3">
      <c r="A2472" s="1">
        <v>43586</v>
      </c>
      <c r="B2472" t="s">
        <v>22</v>
      </c>
      <c r="C2472" t="s">
        <v>246</v>
      </c>
      <c r="D2472">
        <v>100</v>
      </c>
      <c r="E2472">
        <v>1</v>
      </c>
      <c r="F2472">
        <v>51.560001</v>
      </c>
      <c r="G2472">
        <v>51.73</v>
      </c>
      <c r="H2472">
        <v>51.150002000000001</v>
      </c>
      <c r="I2472">
        <v>51.310001</v>
      </c>
      <c r="J2472">
        <v>50.844840999999903</v>
      </c>
      <c r="K2472">
        <v>3563700</v>
      </c>
      <c r="L2472">
        <v>2.5110000000000001</v>
      </c>
      <c r="M2472">
        <v>-3.11345862296357E-3</v>
      </c>
      <c r="N2472">
        <v>1.23543366934027E-2</v>
      </c>
      <c r="O2472">
        <v>1.0570078012080201E-3</v>
      </c>
      <c r="P2472">
        <v>0.16990448184351101</v>
      </c>
      <c r="Q2472">
        <v>0.203253730972798</v>
      </c>
      <c r="R2472">
        <v>1.08752653886761E-2</v>
      </c>
      <c r="S2472">
        <v>8.6193656184180793E-3</v>
      </c>
      <c r="T2472">
        <v>1.03602331937825E-2</v>
      </c>
      <c r="U2472">
        <v>1.46848557786324E-2</v>
      </c>
      <c r="V2472">
        <v>52.169998</v>
      </c>
      <c r="W2472">
        <v>36.419998</v>
      </c>
      <c r="X2472">
        <v>-0.11550190514309699</v>
      </c>
      <c r="Y2472">
        <v>-7.5304459681844096E-3</v>
      </c>
      <c r="Z2472">
        <v>0.27316169180345101</v>
      </c>
      <c r="AA2472">
        <v>1.2343489242377299</v>
      </c>
      <c r="AB2472">
        <v>1.1431776438404699</v>
      </c>
      <c r="AC2472" t="s">
        <v>240</v>
      </c>
      <c r="AD2472" t="s">
        <v>337</v>
      </c>
      <c r="AE2472" t="s">
        <v>66</v>
      </c>
      <c r="AF2472" t="s">
        <v>76</v>
      </c>
      <c r="AG2472" t="s">
        <v>338</v>
      </c>
      <c r="AH2472" s="45">
        <v>25293</v>
      </c>
      <c r="AI2472">
        <v>40704</v>
      </c>
      <c r="AJ2472">
        <v>1856</v>
      </c>
      <c r="AK2472" t="s">
        <v>339</v>
      </c>
      <c r="AL2472" t="s">
        <v>324</v>
      </c>
      <c r="AM2472" t="s">
        <v>245</v>
      </c>
    </row>
    <row r="2473" spans="1:39" x14ac:dyDescent="0.3">
      <c r="A2473" s="1">
        <v>43588</v>
      </c>
      <c r="B2473" t="s">
        <v>22</v>
      </c>
      <c r="C2473" t="s">
        <v>239</v>
      </c>
      <c r="D2473">
        <v>300</v>
      </c>
      <c r="E2473">
        <v>1</v>
      </c>
      <c r="F2473">
        <v>51.23</v>
      </c>
      <c r="G2473">
        <v>51.5</v>
      </c>
      <c r="H2473">
        <v>51.110000999999997</v>
      </c>
      <c r="I2473">
        <v>51.18</v>
      </c>
      <c r="J2473">
        <v>50.716019000000003</v>
      </c>
      <c r="K2473">
        <v>2408000</v>
      </c>
      <c r="L2473">
        <v>2.5310000000000001</v>
      </c>
      <c r="M2473">
        <v>-1.5618558234329E-3</v>
      </c>
      <c r="N2473">
        <v>1.76004561747506E-3</v>
      </c>
      <c r="O2473">
        <v>1.35111223440253E-2</v>
      </c>
      <c r="P2473">
        <v>0.15531511210747501</v>
      </c>
      <c r="Q2473">
        <v>0.22971120806725201</v>
      </c>
      <c r="R2473">
        <v>5.6623264456510201E-3</v>
      </c>
      <c r="S2473">
        <v>7.9772912144667994E-3</v>
      </c>
      <c r="T2473">
        <v>1.0190726727187301E-2</v>
      </c>
      <c r="U2473">
        <v>1.45939326083411E-2</v>
      </c>
      <c r="V2473">
        <v>52.169998</v>
      </c>
      <c r="W2473">
        <v>36.419998</v>
      </c>
      <c r="X2473">
        <v>-0.11550190514309699</v>
      </c>
      <c r="Y2473">
        <v>9.5921274614703799E-3</v>
      </c>
      <c r="Z2473">
        <v>0.26373451916396301</v>
      </c>
      <c r="AA2473">
        <v>1.38313601757166</v>
      </c>
      <c r="AB2473">
        <v>1.2225589228440401</v>
      </c>
      <c r="AC2473" t="s">
        <v>240</v>
      </c>
      <c r="AD2473" t="s">
        <v>337</v>
      </c>
      <c r="AE2473" t="s">
        <v>66</v>
      </c>
      <c r="AF2473" t="s">
        <v>76</v>
      </c>
      <c r="AG2473" t="s">
        <v>338</v>
      </c>
      <c r="AH2473" s="45">
        <v>25293</v>
      </c>
      <c r="AI2473">
        <v>40704</v>
      </c>
      <c r="AJ2473">
        <v>1856</v>
      </c>
      <c r="AK2473" t="s">
        <v>339</v>
      </c>
      <c r="AL2473" t="s">
        <v>324</v>
      </c>
      <c r="AM2473" t="s">
        <v>245</v>
      </c>
    </row>
    <row r="2474" spans="1:39" x14ac:dyDescent="0.3">
      <c r="A2474" s="1">
        <v>43627</v>
      </c>
      <c r="B2474" t="s">
        <v>22</v>
      </c>
      <c r="C2474" t="s">
        <v>246</v>
      </c>
      <c r="D2474">
        <v>200</v>
      </c>
      <c r="E2474">
        <v>1</v>
      </c>
      <c r="F2474">
        <v>51.099997999999999</v>
      </c>
      <c r="G2474">
        <v>52.560001</v>
      </c>
      <c r="H2474">
        <v>51</v>
      </c>
      <c r="I2474">
        <v>52.369999</v>
      </c>
      <c r="J2474">
        <v>51.895229</v>
      </c>
      <c r="K2474">
        <v>4044800</v>
      </c>
      <c r="L2474">
        <v>2.14</v>
      </c>
      <c r="M2474">
        <v>1.98636871816418E-2</v>
      </c>
      <c r="N2474">
        <v>2.8863947633722901E-2</v>
      </c>
      <c r="O2474">
        <v>1.8501203742011599E-2</v>
      </c>
      <c r="P2474">
        <v>0.121405450947373</v>
      </c>
      <c r="Q2474">
        <v>0.24286022594416001</v>
      </c>
      <c r="R2474">
        <v>1.07225870311042E-2</v>
      </c>
      <c r="S2474">
        <v>1.7570798588609202E-2</v>
      </c>
      <c r="T2474">
        <v>1.30202831755158E-2</v>
      </c>
      <c r="U2474">
        <v>1.49189783795406E-2</v>
      </c>
      <c r="V2474">
        <v>53.66</v>
      </c>
      <c r="W2474">
        <v>36.419998</v>
      </c>
      <c r="X2474">
        <v>-0.12078324804486699</v>
      </c>
      <c r="Y2474">
        <v>-3.4994119269314301E-4</v>
      </c>
      <c r="Z2474">
        <v>0.21705120960924401</v>
      </c>
      <c r="AA2474">
        <v>1.2127172519487699</v>
      </c>
      <c r="AB2474">
        <v>1.17448504386957</v>
      </c>
      <c r="AC2474" t="s">
        <v>240</v>
      </c>
      <c r="AD2474" t="s">
        <v>337</v>
      </c>
      <c r="AE2474" t="s">
        <v>66</v>
      </c>
      <c r="AF2474" t="s">
        <v>76</v>
      </c>
      <c r="AG2474" t="s">
        <v>338</v>
      </c>
      <c r="AH2474" s="45">
        <v>25293</v>
      </c>
      <c r="AI2474">
        <v>40704</v>
      </c>
      <c r="AJ2474">
        <v>1856</v>
      </c>
      <c r="AK2474" t="s">
        <v>339</v>
      </c>
      <c r="AL2474" t="s">
        <v>324</v>
      </c>
      <c r="AM2474" t="s">
        <v>245</v>
      </c>
    </row>
    <row r="2475" spans="1:39" x14ac:dyDescent="0.3">
      <c r="A2475" s="1">
        <v>43609</v>
      </c>
      <c r="B2475" t="s">
        <v>22</v>
      </c>
      <c r="C2475" t="s">
        <v>239</v>
      </c>
      <c r="D2475">
        <v>200</v>
      </c>
      <c r="E2475">
        <v>2</v>
      </c>
      <c r="F2475">
        <v>53.450001</v>
      </c>
      <c r="G2475">
        <v>53.529998999999997</v>
      </c>
      <c r="H2475">
        <v>52.779998999999997</v>
      </c>
      <c r="I2475">
        <v>52.810001</v>
      </c>
      <c r="J2475">
        <v>52.331241999999897</v>
      </c>
      <c r="K2475">
        <v>3033900</v>
      </c>
      <c r="L2475">
        <v>2.3239999999999998</v>
      </c>
      <c r="M2475">
        <v>-1.1671813868260701E-2</v>
      </c>
      <c r="N2475">
        <v>7.79393541966479E-3</v>
      </c>
      <c r="O2475">
        <v>4.1169228704602698E-2</v>
      </c>
      <c r="P2475">
        <v>0.14331648452115001</v>
      </c>
      <c r="Q2475">
        <v>0.26578100571400198</v>
      </c>
      <c r="R2475">
        <v>1.0211607603698899E-2</v>
      </c>
      <c r="S2475">
        <v>7.6980560430828801E-3</v>
      </c>
      <c r="T2475">
        <v>8.9768777239414999E-3</v>
      </c>
      <c r="U2475">
        <v>1.43036328656814E-2</v>
      </c>
      <c r="V2475">
        <v>53.66</v>
      </c>
      <c r="W2475">
        <v>36.419998</v>
      </c>
      <c r="X2475">
        <v>-0.11550190514309699</v>
      </c>
      <c r="Y2475">
        <v>1.3526439988342199E-3</v>
      </c>
      <c r="Z2475">
        <v>0.21145400488430899</v>
      </c>
      <c r="AA2475">
        <v>1.40692131245189</v>
      </c>
      <c r="AB2475">
        <v>1.45367917603679</v>
      </c>
      <c r="AC2475" t="s">
        <v>247</v>
      </c>
      <c r="AD2475" t="s">
        <v>337</v>
      </c>
      <c r="AE2475" t="s">
        <v>66</v>
      </c>
      <c r="AF2475" t="s">
        <v>76</v>
      </c>
      <c r="AG2475" t="s">
        <v>338</v>
      </c>
      <c r="AH2475" s="45">
        <v>25293</v>
      </c>
      <c r="AI2475">
        <v>40704</v>
      </c>
      <c r="AJ2475">
        <v>1856</v>
      </c>
      <c r="AK2475" t="s">
        <v>339</v>
      </c>
      <c r="AL2475" t="s">
        <v>324</v>
      </c>
      <c r="AM2475" t="s">
        <v>245</v>
      </c>
    </row>
    <row r="2476" spans="1:39" x14ac:dyDescent="0.3">
      <c r="A2476" s="1">
        <v>43622</v>
      </c>
      <c r="B2476" t="s">
        <v>22</v>
      </c>
      <c r="C2476" t="s">
        <v>239</v>
      </c>
      <c r="D2476">
        <v>200</v>
      </c>
      <c r="E2476">
        <v>2</v>
      </c>
      <c r="F2476">
        <v>51.34</v>
      </c>
      <c r="G2476">
        <v>51.509997999999896</v>
      </c>
      <c r="H2476">
        <v>50.830002</v>
      </c>
      <c r="I2476">
        <v>51.330002</v>
      </c>
      <c r="J2476">
        <v>50.864657999999999</v>
      </c>
      <c r="K2476">
        <v>3412500</v>
      </c>
      <c r="L2476">
        <v>2.1240000000000001</v>
      </c>
      <c r="M2476">
        <v>9.7460891943360398E-4</v>
      </c>
      <c r="N2476">
        <v>5.01352679582968E-2</v>
      </c>
      <c r="O2476">
        <v>-2.3350834151335299E-3</v>
      </c>
      <c r="P2476">
        <v>0.110571570656902</v>
      </c>
      <c r="Q2476">
        <v>0.23263773130917401</v>
      </c>
      <c r="R2476">
        <v>8.8925427684046904E-3</v>
      </c>
      <c r="S2476">
        <v>1.7058642776210602E-2</v>
      </c>
      <c r="T2476">
        <v>1.2736292002567901E-2</v>
      </c>
      <c r="U2476">
        <v>1.4892891458918299E-2</v>
      </c>
      <c r="V2476">
        <v>53.66</v>
      </c>
      <c r="W2476">
        <v>36.419998</v>
      </c>
      <c r="X2476">
        <v>-0.12078324804486699</v>
      </c>
      <c r="Y2476">
        <v>6.1168407152111899E-3</v>
      </c>
      <c r="Z2476">
        <v>0.219024692885574</v>
      </c>
      <c r="AA2476">
        <v>1.1765550707232</v>
      </c>
      <c r="AB2476">
        <v>1.091521042985</v>
      </c>
      <c r="AC2476" t="s">
        <v>247</v>
      </c>
      <c r="AD2476" t="s">
        <v>337</v>
      </c>
      <c r="AE2476" t="s">
        <v>66</v>
      </c>
      <c r="AF2476" t="s">
        <v>76</v>
      </c>
      <c r="AG2476" t="s">
        <v>338</v>
      </c>
      <c r="AH2476" s="45">
        <v>25293</v>
      </c>
      <c r="AI2476">
        <v>40704</v>
      </c>
      <c r="AJ2476">
        <v>1856</v>
      </c>
      <c r="AK2476" t="s">
        <v>339</v>
      </c>
      <c r="AL2476" t="s">
        <v>324</v>
      </c>
      <c r="AM2476" t="s">
        <v>245</v>
      </c>
    </row>
    <row r="2477" spans="1:39" x14ac:dyDescent="0.3">
      <c r="A2477" s="1">
        <v>43629</v>
      </c>
      <c r="B2477" t="s">
        <v>22</v>
      </c>
      <c r="C2477" t="s">
        <v>239</v>
      </c>
      <c r="D2477">
        <v>700</v>
      </c>
      <c r="E2477">
        <v>2</v>
      </c>
      <c r="F2477">
        <v>52.689999</v>
      </c>
      <c r="G2477">
        <v>53.169998</v>
      </c>
      <c r="H2477">
        <v>52.610000999999997</v>
      </c>
      <c r="I2477">
        <v>52.990001999999997</v>
      </c>
      <c r="J2477">
        <v>52.509608999999998</v>
      </c>
      <c r="K2477">
        <v>2496800</v>
      </c>
      <c r="L2477">
        <v>2.0910000000000002</v>
      </c>
      <c r="M2477">
        <v>7.1969425037767699E-3</v>
      </c>
      <c r="N2477">
        <v>3.1827840878543699E-2</v>
      </c>
      <c r="O2477">
        <v>2.2906132755728201E-2</v>
      </c>
      <c r="P2477">
        <v>0.119811606620046</v>
      </c>
      <c r="Q2477">
        <v>0.21779586189171499</v>
      </c>
      <c r="R2477">
        <v>1.0420529332748099E-2</v>
      </c>
      <c r="S2477">
        <v>1.7617646895131501E-2</v>
      </c>
      <c r="T2477">
        <v>1.30115055201064E-2</v>
      </c>
      <c r="U2477">
        <v>1.47737122125419E-2</v>
      </c>
      <c r="V2477">
        <v>53.66</v>
      </c>
      <c r="W2477">
        <v>36.419998</v>
      </c>
      <c r="X2477">
        <v>-0.12078324804486699</v>
      </c>
      <c r="Y2477">
        <v>4.0890106107655602E-3</v>
      </c>
      <c r="Z2477">
        <v>0.21620071028266499</v>
      </c>
      <c r="AA2477">
        <v>1.0676663475071899</v>
      </c>
      <c r="AB2477">
        <v>1.1466103078040899</v>
      </c>
      <c r="AC2477" t="s">
        <v>247</v>
      </c>
      <c r="AD2477" t="s">
        <v>337</v>
      </c>
      <c r="AE2477" t="s">
        <v>66</v>
      </c>
      <c r="AF2477" t="s">
        <v>76</v>
      </c>
      <c r="AG2477" t="s">
        <v>338</v>
      </c>
      <c r="AH2477" s="45">
        <v>25293</v>
      </c>
      <c r="AI2477">
        <v>40704</v>
      </c>
      <c r="AJ2477">
        <v>1856</v>
      </c>
      <c r="AK2477" t="s">
        <v>339</v>
      </c>
      <c r="AL2477" t="s">
        <v>324</v>
      </c>
      <c r="AM2477" t="s">
        <v>245</v>
      </c>
    </row>
    <row r="2478" spans="1:39" x14ac:dyDescent="0.3">
      <c r="A2478" s="1">
        <v>43560</v>
      </c>
      <c r="B2478" t="s">
        <v>22</v>
      </c>
      <c r="C2478" t="s">
        <v>246</v>
      </c>
      <c r="D2478">
        <v>300</v>
      </c>
      <c r="E2478">
        <v>3</v>
      </c>
      <c r="F2478">
        <v>50.25</v>
      </c>
      <c r="G2478">
        <v>50.889998999999897</v>
      </c>
      <c r="H2478">
        <v>50.189999</v>
      </c>
      <c r="I2478">
        <v>50.880001</v>
      </c>
      <c r="J2478">
        <v>49.937252000000001</v>
      </c>
      <c r="K2478">
        <v>3686800</v>
      </c>
      <c r="L2478">
        <v>2.5009999999999999</v>
      </c>
      <c r="M2478">
        <v>1.2260486014127899E-2</v>
      </c>
      <c r="N2478">
        <v>-1.6954396979455399E-2</v>
      </c>
      <c r="O2478">
        <v>8.3373138344624398E-2</v>
      </c>
      <c r="P2478">
        <v>0.25709747732876098</v>
      </c>
      <c r="Q2478">
        <v>0.15816748387823301</v>
      </c>
      <c r="R2478">
        <v>1.1155829359524701E-2</v>
      </c>
      <c r="S2478">
        <v>1.16813557290118E-2</v>
      </c>
      <c r="T2478">
        <v>1.0835579744249001E-2</v>
      </c>
      <c r="U2478">
        <v>1.4834727399145599E-2</v>
      </c>
      <c r="V2478">
        <v>51.959998999999897</v>
      </c>
      <c r="W2478">
        <v>36.419998</v>
      </c>
      <c r="X2478">
        <v>-0.11550190514309699</v>
      </c>
      <c r="Y2478">
        <v>4.62571739556182E-3</v>
      </c>
      <c r="Z2478">
        <v>0.27035560875862102</v>
      </c>
      <c r="AA2478">
        <v>1.17445008704846</v>
      </c>
      <c r="AB2478">
        <v>1.30380829739953</v>
      </c>
      <c r="AC2478" t="s">
        <v>248</v>
      </c>
      <c r="AD2478" t="s">
        <v>337</v>
      </c>
      <c r="AE2478" t="s">
        <v>66</v>
      </c>
      <c r="AF2478" t="s">
        <v>76</v>
      </c>
      <c r="AG2478" t="s">
        <v>338</v>
      </c>
      <c r="AH2478" s="45">
        <v>25293</v>
      </c>
      <c r="AI2478">
        <v>40704</v>
      </c>
      <c r="AJ2478">
        <v>1856</v>
      </c>
      <c r="AK2478" t="s">
        <v>339</v>
      </c>
      <c r="AL2478" t="s">
        <v>324</v>
      </c>
      <c r="AM2478" t="s">
        <v>245</v>
      </c>
    </row>
    <row r="2479" spans="1:39" x14ac:dyDescent="0.3">
      <c r="A2479" s="1">
        <v>43564</v>
      </c>
      <c r="B2479" t="s">
        <v>22</v>
      </c>
      <c r="C2479" t="s">
        <v>246</v>
      </c>
      <c r="D2479">
        <v>200</v>
      </c>
      <c r="E2479">
        <v>3</v>
      </c>
      <c r="F2479">
        <v>50.669998</v>
      </c>
      <c r="G2479">
        <v>51.279998999999997</v>
      </c>
      <c r="H2479">
        <v>50.529998999999997</v>
      </c>
      <c r="I2479">
        <v>51.029998999999997</v>
      </c>
      <c r="J2479">
        <v>50.567374999999998</v>
      </c>
      <c r="K2479">
        <v>4412800</v>
      </c>
      <c r="L2479">
        <v>2.4990000000000001</v>
      </c>
      <c r="M2479">
        <v>4.1236339138953203E-3</v>
      </c>
      <c r="N2479">
        <v>1.05759105417868E-2</v>
      </c>
      <c r="O2479">
        <v>0.101267565371669</v>
      </c>
      <c r="P2479">
        <v>0.238241290976101</v>
      </c>
      <c r="Q2479">
        <v>0.170493985312519</v>
      </c>
      <c r="R2479">
        <v>1.00228983118201E-2</v>
      </c>
      <c r="S2479">
        <v>1.13681633880925E-2</v>
      </c>
      <c r="T2479">
        <v>1.06419396877946E-2</v>
      </c>
      <c r="U2479">
        <v>1.48441956256695E-2</v>
      </c>
      <c r="V2479">
        <v>51.959998999999897</v>
      </c>
      <c r="W2479">
        <v>36.419998</v>
      </c>
      <c r="X2479">
        <v>-0.11550190514309699</v>
      </c>
      <c r="Y2479">
        <v>-6.0859766572597396E-3</v>
      </c>
      <c r="Z2479">
        <v>0.27559389099521098</v>
      </c>
      <c r="AA2479">
        <v>1.2390946277947701</v>
      </c>
      <c r="AB2479">
        <v>1.21310756120217</v>
      </c>
      <c r="AC2479" t="s">
        <v>248</v>
      </c>
      <c r="AD2479" t="s">
        <v>337</v>
      </c>
      <c r="AE2479" t="s">
        <v>66</v>
      </c>
      <c r="AF2479" t="s">
        <v>76</v>
      </c>
      <c r="AG2479" t="s">
        <v>338</v>
      </c>
      <c r="AH2479" s="45">
        <v>25293</v>
      </c>
      <c r="AI2479">
        <v>40704</v>
      </c>
      <c r="AJ2479">
        <v>1856</v>
      </c>
      <c r="AK2479" t="s">
        <v>339</v>
      </c>
      <c r="AL2479" t="s">
        <v>324</v>
      </c>
      <c r="AM2479" t="s">
        <v>245</v>
      </c>
    </row>
    <row r="2480" spans="1:39" x14ac:dyDescent="0.3">
      <c r="A2480" s="1">
        <v>43585</v>
      </c>
      <c r="B2480" t="s">
        <v>22</v>
      </c>
      <c r="C2480" t="s">
        <v>239</v>
      </c>
      <c r="D2480">
        <v>100</v>
      </c>
      <c r="E2480">
        <v>3</v>
      </c>
      <c r="F2480">
        <v>51.07</v>
      </c>
      <c r="G2480">
        <v>51.630001</v>
      </c>
      <c r="H2480">
        <v>50.950001</v>
      </c>
      <c r="I2480">
        <v>51.470001000000003</v>
      </c>
      <c r="J2480">
        <v>51.003391000000001</v>
      </c>
      <c r="K2480">
        <v>4730600</v>
      </c>
      <c r="L2480">
        <v>2.5089999999999999</v>
      </c>
      <c r="M2480">
        <v>1.0350739093838801E-2</v>
      </c>
      <c r="N2480">
        <v>8.9774850157881107E-3</v>
      </c>
      <c r="O2480">
        <v>9.2072356593961707E-3</v>
      </c>
      <c r="P2480">
        <v>0.175996490818809</v>
      </c>
      <c r="Q2480">
        <v>0.188691801180423</v>
      </c>
      <c r="R2480">
        <v>1.1400909743113599E-2</v>
      </c>
      <c r="S2480">
        <v>8.6521002534781302E-3</v>
      </c>
      <c r="T2480">
        <v>1.0333522637943101E-2</v>
      </c>
      <c r="U2480">
        <v>1.4728927384102E-2</v>
      </c>
      <c r="V2480">
        <v>52.169998</v>
      </c>
      <c r="W2480">
        <v>36.419998</v>
      </c>
      <c r="X2480">
        <v>-0.11550190514309699</v>
      </c>
      <c r="Y2480">
        <v>9.5096475723260604E-4</v>
      </c>
      <c r="Z2480">
        <v>0.27880230521775501</v>
      </c>
      <c r="AA2480">
        <v>1.1465682222556099</v>
      </c>
      <c r="AB2480">
        <v>1.11179472801173</v>
      </c>
      <c r="AC2480" t="s">
        <v>248</v>
      </c>
      <c r="AD2480" t="s">
        <v>337</v>
      </c>
      <c r="AE2480" t="s">
        <v>66</v>
      </c>
      <c r="AF2480" t="s">
        <v>76</v>
      </c>
      <c r="AG2480" t="s">
        <v>338</v>
      </c>
      <c r="AH2480" s="45">
        <v>25293</v>
      </c>
      <c r="AI2480">
        <v>40704</v>
      </c>
      <c r="AJ2480">
        <v>1856</v>
      </c>
      <c r="AK2480" t="s">
        <v>339</v>
      </c>
      <c r="AL2480" t="s">
        <v>324</v>
      </c>
      <c r="AM2480" t="s">
        <v>245</v>
      </c>
    </row>
    <row r="2481" spans="1:39" x14ac:dyDescent="0.3">
      <c r="A2481" s="1">
        <v>43600</v>
      </c>
      <c r="B2481" t="s">
        <v>22</v>
      </c>
      <c r="C2481" t="s">
        <v>246</v>
      </c>
      <c r="D2481">
        <v>200</v>
      </c>
      <c r="E2481">
        <v>3</v>
      </c>
      <c r="F2481">
        <v>51.91</v>
      </c>
      <c r="G2481">
        <v>52.459998999999897</v>
      </c>
      <c r="H2481">
        <v>51.509997999999896</v>
      </c>
      <c r="I2481">
        <v>52.41</v>
      </c>
      <c r="J2481">
        <v>51.934868000000002</v>
      </c>
      <c r="K2481">
        <v>2355800</v>
      </c>
      <c r="L2481">
        <v>2.379</v>
      </c>
      <c r="M2481">
        <v>8.4308012072261997E-3</v>
      </c>
      <c r="N2481">
        <v>2.9824056731180801E-2</v>
      </c>
      <c r="O2481">
        <v>1.5963422335489901E-2</v>
      </c>
      <c r="P2481">
        <v>0.17387831966071099</v>
      </c>
      <c r="Q2481">
        <v>0.252519007522576</v>
      </c>
      <c r="R2481">
        <v>3.4100385440957101E-3</v>
      </c>
      <c r="S2481">
        <v>7.3127268642519203E-3</v>
      </c>
      <c r="T2481">
        <v>9.4405758914495198E-3</v>
      </c>
      <c r="U2481">
        <v>1.43550676695873E-2</v>
      </c>
      <c r="V2481">
        <v>52.459998999999897</v>
      </c>
      <c r="W2481">
        <v>36.419998</v>
      </c>
      <c r="X2481">
        <v>-0.11550190514309699</v>
      </c>
      <c r="Y2481">
        <v>5.8219943882337104E-3</v>
      </c>
      <c r="Z2481">
        <v>0.23545255435388401</v>
      </c>
      <c r="AA2481">
        <v>1.4184369432619699</v>
      </c>
      <c r="AB2481">
        <v>1.3747065855229601</v>
      </c>
      <c r="AC2481" t="s">
        <v>248</v>
      </c>
      <c r="AD2481" t="s">
        <v>337</v>
      </c>
      <c r="AE2481" t="s">
        <v>66</v>
      </c>
      <c r="AF2481" t="s">
        <v>76</v>
      </c>
      <c r="AG2481" t="s">
        <v>338</v>
      </c>
      <c r="AH2481" s="45">
        <v>25293</v>
      </c>
      <c r="AI2481">
        <v>40704</v>
      </c>
      <c r="AJ2481">
        <v>1856</v>
      </c>
      <c r="AK2481" t="s">
        <v>339</v>
      </c>
      <c r="AL2481" t="s">
        <v>324</v>
      </c>
      <c r="AM2481" t="s">
        <v>245</v>
      </c>
    </row>
    <row r="2482" spans="1:39" x14ac:dyDescent="0.3">
      <c r="A2482" s="1">
        <v>43558</v>
      </c>
      <c r="B2482" t="s">
        <v>22</v>
      </c>
      <c r="C2482" t="s">
        <v>246</v>
      </c>
      <c r="D2482">
        <v>300</v>
      </c>
      <c r="E2482">
        <v>4</v>
      </c>
      <c r="F2482">
        <v>50.82</v>
      </c>
      <c r="G2482">
        <v>50.880001</v>
      </c>
      <c r="H2482">
        <v>50.27</v>
      </c>
      <c r="I2482">
        <v>50.290000999999997</v>
      </c>
      <c r="J2482">
        <v>49.358181000000002</v>
      </c>
      <c r="K2482">
        <v>5171100</v>
      </c>
      <c r="L2482">
        <v>2.5169999999999999</v>
      </c>
      <c r="M2482">
        <v>-1.36271677405206E-2</v>
      </c>
      <c r="N2482">
        <v>-1.9884525854705501E-2</v>
      </c>
      <c r="O2482">
        <v>7.2350455969892605E-2</v>
      </c>
      <c r="P2482">
        <v>0.28096445273551102</v>
      </c>
      <c r="Q2482">
        <v>0.17169184209084701</v>
      </c>
      <c r="R2482">
        <v>9.5470091202477392E-3</v>
      </c>
      <c r="S2482">
        <v>1.15339216949436E-2</v>
      </c>
      <c r="T2482">
        <v>1.10471442751373E-2</v>
      </c>
      <c r="U2482">
        <v>1.4888740955716399E-2</v>
      </c>
      <c r="V2482">
        <v>51.959998999999897</v>
      </c>
      <c r="W2482">
        <v>36.419998</v>
      </c>
      <c r="X2482">
        <v>-0.11550190514309699</v>
      </c>
      <c r="Y2482">
        <v>2.1460723821998401E-3</v>
      </c>
      <c r="Z2482">
        <v>0.27784166766607499</v>
      </c>
      <c r="AA2482">
        <v>1.33819415340987</v>
      </c>
      <c r="AB2482">
        <v>1.4904324024078901</v>
      </c>
      <c r="AC2482" t="s">
        <v>249</v>
      </c>
      <c r="AD2482" t="s">
        <v>337</v>
      </c>
      <c r="AE2482" t="s">
        <v>66</v>
      </c>
      <c r="AF2482" t="s">
        <v>76</v>
      </c>
      <c r="AG2482" t="s">
        <v>338</v>
      </c>
      <c r="AH2482" s="45">
        <v>25293</v>
      </c>
      <c r="AI2482">
        <v>40704</v>
      </c>
      <c r="AJ2482">
        <v>1856</v>
      </c>
      <c r="AK2482" t="s">
        <v>339</v>
      </c>
      <c r="AL2482" t="s">
        <v>324</v>
      </c>
      <c r="AM2482" t="s">
        <v>245</v>
      </c>
    </row>
    <row r="2483" spans="1:39" x14ac:dyDescent="0.3">
      <c r="A2483" s="1">
        <v>43559</v>
      </c>
      <c r="B2483" t="s">
        <v>22</v>
      </c>
      <c r="C2483" t="s">
        <v>246</v>
      </c>
      <c r="D2483">
        <v>300</v>
      </c>
      <c r="E2483">
        <v>4</v>
      </c>
      <c r="F2483">
        <v>50.43</v>
      </c>
      <c r="G2483">
        <v>50.540000999999997</v>
      </c>
      <c r="H2483">
        <v>50.150002000000001</v>
      </c>
      <c r="I2483">
        <v>50.259997999999896</v>
      </c>
      <c r="J2483">
        <v>49.328734999999902</v>
      </c>
      <c r="K2483">
        <v>3342600</v>
      </c>
      <c r="L2483">
        <v>2.512</v>
      </c>
      <c r="M2483">
        <v>-5.9675592403477895E-4</v>
      </c>
      <c r="N2483">
        <v>-2.41781137583587E-2</v>
      </c>
      <c r="O2483">
        <v>7.0899017523455093E-2</v>
      </c>
      <c r="P2483">
        <v>0.26487563288835297</v>
      </c>
      <c r="Q2483">
        <v>0.14722869336376099</v>
      </c>
      <c r="R2483">
        <v>8.8520297139495097E-3</v>
      </c>
      <c r="S2483">
        <v>1.1552643043642501E-2</v>
      </c>
      <c r="T2483">
        <v>1.0973715123917101E-2</v>
      </c>
      <c r="U2483">
        <v>1.48165457954955E-2</v>
      </c>
      <c r="V2483">
        <v>51.959998999999897</v>
      </c>
      <c r="W2483">
        <v>36.419998</v>
      </c>
      <c r="X2483">
        <v>-0.11550190514309699</v>
      </c>
      <c r="Y2483">
        <v>2.0824655091414399E-3</v>
      </c>
      <c r="Z2483">
        <v>0.26814484964672503</v>
      </c>
      <c r="AA2483">
        <v>1.0961892632041901</v>
      </c>
      <c r="AB2483">
        <v>1.4106855680686301</v>
      </c>
      <c r="AC2483" t="s">
        <v>249</v>
      </c>
      <c r="AD2483" t="s">
        <v>337</v>
      </c>
      <c r="AE2483" t="s">
        <v>66</v>
      </c>
      <c r="AF2483" t="s">
        <v>76</v>
      </c>
      <c r="AG2483" t="s">
        <v>338</v>
      </c>
      <c r="AH2483" s="45">
        <v>25293</v>
      </c>
      <c r="AI2483">
        <v>40704</v>
      </c>
      <c r="AJ2483">
        <v>1856</v>
      </c>
      <c r="AK2483" t="s">
        <v>339</v>
      </c>
      <c r="AL2483" t="s">
        <v>324</v>
      </c>
      <c r="AM2483" t="s">
        <v>245</v>
      </c>
    </row>
    <row r="2484" spans="1:39" x14ac:dyDescent="0.3">
      <c r="A2484" s="1">
        <v>43592</v>
      </c>
      <c r="B2484" t="s">
        <v>22</v>
      </c>
      <c r="C2484" t="s">
        <v>246</v>
      </c>
      <c r="D2484">
        <v>100</v>
      </c>
      <c r="E2484">
        <v>4</v>
      </c>
      <c r="F2484">
        <v>51.060001</v>
      </c>
      <c r="G2484">
        <v>51.43</v>
      </c>
      <c r="H2484">
        <v>50.91</v>
      </c>
      <c r="I2484">
        <v>51.189999</v>
      </c>
      <c r="J2484">
        <v>50.725924999999997</v>
      </c>
      <c r="K2484">
        <v>3548000</v>
      </c>
      <c r="L2484">
        <v>2.448</v>
      </c>
      <c r="M2484">
        <v>-5.0663028282671397E-3</v>
      </c>
      <c r="N2484">
        <v>-5.4549995803854804E-3</v>
      </c>
      <c r="O2484">
        <v>2.79303498373695E-2</v>
      </c>
      <c r="P2484">
        <v>0.147181731506379</v>
      </c>
      <c r="Q2484">
        <v>0.22873034273606499</v>
      </c>
      <c r="R2484">
        <v>3.8885777144260802E-3</v>
      </c>
      <c r="S2484">
        <v>7.4849539302282199E-3</v>
      </c>
      <c r="T2484">
        <v>9.9460757001582408E-3</v>
      </c>
      <c r="U2484">
        <v>1.43337092447427E-2</v>
      </c>
      <c r="V2484">
        <v>52.169998</v>
      </c>
      <c r="W2484">
        <v>36.419998</v>
      </c>
      <c r="X2484">
        <v>-0.11550190514309699</v>
      </c>
      <c r="Y2484">
        <v>-1.6649488130547601E-2</v>
      </c>
      <c r="Z2484">
        <v>0.24474080632239001</v>
      </c>
      <c r="AA2484">
        <v>1.34833103795804</v>
      </c>
      <c r="AB2484">
        <v>1.3624348658730601</v>
      </c>
      <c r="AC2484" t="s">
        <v>249</v>
      </c>
      <c r="AD2484" t="s">
        <v>337</v>
      </c>
      <c r="AE2484" t="s">
        <v>66</v>
      </c>
      <c r="AF2484" t="s">
        <v>76</v>
      </c>
      <c r="AG2484" t="s">
        <v>338</v>
      </c>
      <c r="AH2484" s="45">
        <v>25293</v>
      </c>
      <c r="AI2484">
        <v>40704</v>
      </c>
      <c r="AJ2484">
        <v>1856</v>
      </c>
      <c r="AK2484" t="s">
        <v>339</v>
      </c>
      <c r="AL2484" t="s">
        <v>324</v>
      </c>
      <c r="AM2484" t="s">
        <v>245</v>
      </c>
    </row>
    <row r="2485" spans="1:39" x14ac:dyDescent="0.3">
      <c r="A2485" s="1">
        <v>43606</v>
      </c>
      <c r="B2485" t="s">
        <v>22</v>
      </c>
      <c r="C2485" t="s">
        <v>246</v>
      </c>
      <c r="D2485">
        <v>800</v>
      </c>
      <c r="E2485">
        <v>4</v>
      </c>
      <c r="F2485">
        <v>52.77</v>
      </c>
      <c r="G2485">
        <v>52.810001</v>
      </c>
      <c r="H2485">
        <v>52.290000999999997</v>
      </c>
      <c r="I2485">
        <v>52.389998999999897</v>
      </c>
      <c r="J2485">
        <v>51.915046999999902</v>
      </c>
      <c r="K2485">
        <v>3501400</v>
      </c>
      <c r="L2485">
        <v>2.4260000000000002</v>
      </c>
      <c r="M2485">
        <v>-6.0894771660227201E-3</v>
      </c>
      <c r="N2485">
        <v>8.0490772502892407E-3</v>
      </c>
      <c r="O2485">
        <v>1.2871102083915601E-2</v>
      </c>
      <c r="P2485">
        <v>0.119228135597316</v>
      </c>
      <c r="Q2485">
        <v>0.26897214675937198</v>
      </c>
      <c r="R2485">
        <v>7.0384041702369702E-3</v>
      </c>
      <c r="S2485">
        <v>7.5797000443135996E-3</v>
      </c>
      <c r="T2485">
        <v>8.8617803438626307E-3</v>
      </c>
      <c r="U2485">
        <v>1.42652802597142E-2</v>
      </c>
      <c r="V2485">
        <v>53</v>
      </c>
      <c r="W2485">
        <v>36.419998</v>
      </c>
      <c r="X2485">
        <v>-0.11550190514309699</v>
      </c>
      <c r="Y2485">
        <v>8.4599491109458805E-3</v>
      </c>
      <c r="Z2485">
        <v>0.22005389800328601</v>
      </c>
      <c r="AA2485">
        <v>1.46027892262432</v>
      </c>
      <c r="AB2485">
        <v>1.38755541047927</v>
      </c>
      <c r="AC2485" t="s">
        <v>249</v>
      </c>
      <c r="AD2485" t="s">
        <v>337</v>
      </c>
      <c r="AE2485" t="s">
        <v>66</v>
      </c>
      <c r="AF2485" t="s">
        <v>76</v>
      </c>
      <c r="AG2485" t="s">
        <v>338</v>
      </c>
      <c r="AH2485" s="45">
        <v>25293</v>
      </c>
      <c r="AI2485">
        <v>40704</v>
      </c>
      <c r="AJ2485">
        <v>1856</v>
      </c>
      <c r="AK2485" t="s">
        <v>339</v>
      </c>
      <c r="AL2485" t="s">
        <v>324</v>
      </c>
      <c r="AM2485" t="s">
        <v>245</v>
      </c>
    </row>
    <row r="2486" spans="1:39" x14ac:dyDescent="0.3">
      <c r="A2486" s="1">
        <v>43613</v>
      </c>
      <c r="B2486" t="s">
        <v>22</v>
      </c>
      <c r="C2486" t="s">
        <v>239</v>
      </c>
      <c r="D2486">
        <v>1200</v>
      </c>
      <c r="E2486">
        <v>4</v>
      </c>
      <c r="F2486">
        <v>52.57</v>
      </c>
      <c r="G2486">
        <v>52.939999</v>
      </c>
      <c r="H2486">
        <v>51.049999</v>
      </c>
      <c r="I2486">
        <v>51.09</v>
      </c>
      <c r="J2486">
        <v>50.626835</v>
      </c>
      <c r="K2486">
        <v>7617100</v>
      </c>
      <c r="L2486">
        <v>2.2679999999999998</v>
      </c>
      <c r="M2486">
        <v>-3.31117824148855E-2</v>
      </c>
      <c r="N2486">
        <v>-3.12163765636637E-2</v>
      </c>
      <c r="O2486">
        <v>1.71754523509129E-2</v>
      </c>
      <c r="P2486">
        <v>9.6020086993656897E-2</v>
      </c>
      <c r="Q2486">
        <v>0.23479973972122301</v>
      </c>
      <c r="R2486">
        <v>1.7999735107362701E-2</v>
      </c>
      <c r="S2486">
        <v>1.05138134568563E-2</v>
      </c>
      <c r="T2486">
        <v>9.8954976801136994E-3</v>
      </c>
      <c r="U2486">
        <v>1.4463371155451101E-2</v>
      </c>
      <c r="V2486">
        <v>53.66</v>
      </c>
      <c r="W2486">
        <v>36.419998</v>
      </c>
      <c r="X2486">
        <v>-0.11550190514309699</v>
      </c>
      <c r="Y2486">
        <v>-8.4109499934704197E-3</v>
      </c>
      <c r="Z2486">
        <v>0.223094549498493</v>
      </c>
      <c r="AA2486">
        <v>1.22215155472072</v>
      </c>
      <c r="AB2486">
        <v>1.4239114281913601</v>
      </c>
      <c r="AC2486" t="s">
        <v>249</v>
      </c>
      <c r="AD2486" t="s">
        <v>337</v>
      </c>
      <c r="AE2486" t="s">
        <v>66</v>
      </c>
      <c r="AF2486" t="s">
        <v>76</v>
      </c>
      <c r="AG2486" t="s">
        <v>338</v>
      </c>
      <c r="AH2486" s="45">
        <v>25293</v>
      </c>
      <c r="AI2486">
        <v>40704</v>
      </c>
      <c r="AJ2486">
        <v>1856</v>
      </c>
      <c r="AK2486" t="s">
        <v>339</v>
      </c>
      <c r="AL2486" t="s">
        <v>324</v>
      </c>
      <c r="AM2486" t="s">
        <v>245</v>
      </c>
    </row>
    <row r="2487" spans="1:39" x14ac:dyDescent="0.3">
      <c r="A2487" s="1">
        <v>43616</v>
      </c>
      <c r="B2487" t="s">
        <v>22</v>
      </c>
      <c r="C2487" t="s">
        <v>246</v>
      </c>
      <c r="D2487">
        <v>400</v>
      </c>
      <c r="E2487">
        <v>4</v>
      </c>
      <c r="F2487">
        <v>48.59</v>
      </c>
      <c r="G2487">
        <v>49.5</v>
      </c>
      <c r="H2487">
        <v>48.32</v>
      </c>
      <c r="I2487">
        <v>49.439999</v>
      </c>
      <c r="J2487">
        <v>48.991790999999999</v>
      </c>
      <c r="K2487">
        <v>4499300</v>
      </c>
      <c r="L2487">
        <v>2.1419999999999999</v>
      </c>
      <c r="M2487">
        <v>1.26196808790807E-2</v>
      </c>
      <c r="N2487">
        <v>-7.7612614502964999E-2</v>
      </c>
      <c r="O2487">
        <v>-4.02393672464679E-2</v>
      </c>
      <c r="P2487">
        <v>5.5537918034934498E-2</v>
      </c>
      <c r="Q2487">
        <v>0.18551903893284</v>
      </c>
      <c r="R2487">
        <v>2.99837463429132E-2</v>
      </c>
      <c r="S2487">
        <v>1.60632631579707E-2</v>
      </c>
      <c r="T2487">
        <v>1.2513456897050799E-2</v>
      </c>
      <c r="U2487">
        <v>1.49285637580926E-2</v>
      </c>
      <c r="V2487">
        <v>53.66</v>
      </c>
      <c r="W2487">
        <v>36.419998</v>
      </c>
      <c r="X2487">
        <v>-0.12078324804486699</v>
      </c>
      <c r="Y2487">
        <v>-1.3283204951564801E-2</v>
      </c>
      <c r="Z2487">
        <v>0.229291483504172</v>
      </c>
      <c r="AA2487">
        <v>0.93332700493535603</v>
      </c>
      <c r="AB2487">
        <v>1.0621443760415501</v>
      </c>
      <c r="AC2487" t="s">
        <v>249</v>
      </c>
      <c r="AD2487" t="s">
        <v>337</v>
      </c>
      <c r="AE2487" t="s">
        <v>66</v>
      </c>
      <c r="AF2487" t="s">
        <v>76</v>
      </c>
      <c r="AG2487" t="s">
        <v>338</v>
      </c>
      <c r="AH2487" s="45">
        <v>25293</v>
      </c>
      <c r="AI2487">
        <v>40704</v>
      </c>
      <c r="AJ2487">
        <v>1856</v>
      </c>
      <c r="AK2487" t="s">
        <v>339</v>
      </c>
      <c r="AL2487" t="s">
        <v>324</v>
      </c>
      <c r="AM2487" t="s">
        <v>245</v>
      </c>
    </row>
    <row r="2488" spans="1:39" x14ac:dyDescent="0.3">
      <c r="A2488" s="1">
        <v>43643</v>
      </c>
      <c r="B2488" t="s">
        <v>22</v>
      </c>
      <c r="C2488" t="s">
        <v>246</v>
      </c>
      <c r="D2488">
        <v>100</v>
      </c>
      <c r="E2488">
        <v>4</v>
      </c>
      <c r="F2488">
        <v>51.200001</v>
      </c>
      <c r="G2488">
        <v>52.349997999999999</v>
      </c>
      <c r="H2488">
        <v>50.869999</v>
      </c>
      <c r="I2488">
        <v>52.220001000000003</v>
      </c>
      <c r="J2488">
        <v>51.746589999999998</v>
      </c>
      <c r="K2488">
        <v>5996800</v>
      </c>
      <c r="L2488">
        <v>2.0049999999999999</v>
      </c>
      <c r="M2488">
        <v>1.7579874167519698E-2</v>
      </c>
      <c r="N2488">
        <v>-3.3888808081656598E-2</v>
      </c>
      <c r="O2488">
        <v>2.1876764571205298E-2</v>
      </c>
      <c r="P2488">
        <v>2.3673651203952199E-2</v>
      </c>
      <c r="Q2488">
        <v>0.16915174848526601</v>
      </c>
      <c r="R2488">
        <v>2.3331273776977999E-2</v>
      </c>
      <c r="S2488">
        <v>1.9419893232138899E-2</v>
      </c>
      <c r="T2488">
        <v>1.35792176226601E-2</v>
      </c>
      <c r="U2488">
        <v>1.50550754416296E-2</v>
      </c>
      <c r="V2488">
        <v>54.389998999999897</v>
      </c>
      <c r="W2488">
        <v>36.419998</v>
      </c>
      <c r="X2488">
        <v>-0.14410282042349801</v>
      </c>
      <c r="Y2488">
        <v>3.81588593721357E-3</v>
      </c>
      <c r="Z2488">
        <v>0.23466341112712699</v>
      </c>
      <c r="AA2488">
        <v>0.77618185142193397</v>
      </c>
      <c r="AB2488">
        <v>0.92400038962213904</v>
      </c>
      <c r="AC2488" t="s">
        <v>249</v>
      </c>
      <c r="AD2488" t="s">
        <v>337</v>
      </c>
      <c r="AE2488" t="s">
        <v>66</v>
      </c>
      <c r="AF2488" t="s">
        <v>76</v>
      </c>
      <c r="AG2488" t="s">
        <v>338</v>
      </c>
      <c r="AH2488" s="45">
        <v>25293</v>
      </c>
      <c r="AI2488">
        <v>40704</v>
      </c>
      <c r="AJ2488">
        <v>1856</v>
      </c>
      <c r="AK2488" t="s">
        <v>339</v>
      </c>
      <c r="AL2488" t="s">
        <v>324</v>
      </c>
      <c r="AM2488" t="s">
        <v>245</v>
      </c>
    </row>
    <row r="2489" spans="1:39" x14ac:dyDescent="0.3">
      <c r="A2489" s="1">
        <v>43557</v>
      </c>
      <c r="B2489" t="s">
        <v>22</v>
      </c>
      <c r="C2489" t="s">
        <v>246</v>
      </c>
      <c r="D2489">
        <v>500</v>
      </c>
      <c r="E2489">
        <v>5</v>
      </c>
      <c r="F2489">
        <v>50.990001999999997</v>
      </c>
      <c r="G2489">
        <v>51.009997999999896</v>
      </c>
      <c r="H2489">
        <v>50.650002000000001</v>
      </c>
      <c r="I2489">
        <v>50.98</v>
      </c>
      <c r="J2489">
        <v>50.035396999999897</v>
      </c>
      <c r="K2489">
        <v>4857300</v>
      </c>
      <c r="L2489">
        <v>2.4809999999999999</v>
      </c>
      <c r="M2489">
        <v>-1.9614189261123299E-4</v>
      </c>
      <c r="N2489">
        <v>-1.59566655975182E-2</v>
      </c>
      <c r="O2489">
        <v>7.6615859528202906E-2</v>
      </c>
      <c r="P2489">
        <v>0.28140816348869402</v>
      </c>
      <c r="Q2489">
        <v>0.190070731492538</v>
      </c>
      <c r="R2489">
        <v>8.6763217421240903E-3</v>
      </c>
      <c r="S2489">
        <v>1.12688347873393E-2</v>
      </c>
      <c r="T2489">
        <v>1.1035562472280901E-2</v>
      </c>
      <c r="U2489">
        <v>1.48633646076556E-2</v>
      </c>
      <c r="V2489">
        <v>51.959998999999897</v>
      </c>
      <c r="W2489">
        <v>36.419998</v>
      </c>
      <c r="X2489">
        <v>-0.11550190514309699</v>
      </c>
      <c r="Y2489" s="44">
        <v>1.7455614805152698E-5</v>
      </c>
      <c r="Z2489">
        <v>0.27927497226681702</v>
      </c>
      <c r="AA2489">
        <v>1.5402734554525099</v>
      </c>
      <c r="AB2489">
        <v>1.5230434922863401</v>
      </c>
      <c r="AC2489" t="s">
        <v>250</v>
      </c>
      <c r="AD2489" t="s">
        <v>337</v>
      </c>
      <c r="AE2489" t="s">
        <v>66</v>
      </c>
      <c r="AF2489" t="s">
        <v>76</v>
      </c>
      <c r="AG2489" t="s">
        <v>338</v>
      </c>
      <c r="AH2489" s="45">
        <v>25293</v>
      </c>
      <c r="AI2489">
        <v>40704</v>
      </c>
      <c r="AJ2489">
        <v>1856</v>
      </c>
      <c r="AK2489" t="s">
        <v>339</v>
      </c>
      <c r="AL2489" t="s">
        <v>324</v>
      </c>
      <c r="AM2489" t="s">
        <v>245</v>
      </c>
    </row>
    <row r="2490" spans="1:39" x14ac:dyDescent="0.3">
      <c r="A2490" s="1">
        <v>43558</v>
      </c>
      <c r="B2490" t="s">
        <v>22</v>
      </c>
      <c r="C2490" t="s">
        <v>239</v>
      </c>
      <c r="D2490">
        <v>500</v>
      </c>
      <c r="E2490">
        <v>5</v>
      </c>
      <c r="F2490">
        <v>50.82</v>
      </c>
      <c r="G2490">
        <v>50.880001</v>
      </c>
      <c r="H2490">
        <v>50.27</v>
      </c>
      <c r="I2490">
        <v>50.290000999999997</v>
      </c>
      <c r="J2490">
        <v>49.358181000000002</v>
      </c>
      <c r="K2490">
        <v>5171100</v>
      </c>
      <c r="L2490">
        <v>2.5169999999999999</v>
      </c>
      <c r="M2490">
        <v>-1.36271677405206E-2</v>
      </c>
      <c r="N2490">
        <v>-1.9884525854705501E-2</v>
      </c>
      <c r="O2490">
        <v>7.2350455969892605E-2</v>
      </c>
      <c r="P2490">
        <v>0.28096445273551102</v>
      </c>
      <c r="Q2490">
        <v>0.17169184209084701</v>
      </c>
      <c r="R2490">
        <v>9.5470091202477392E-3</v>
      </c>
      <c r="S2490">
        <v>1.15339216949436E-2</v>
      </c>
      <c r="T2490">
        <v>1.10471442751373E-2</v>
      </c>
      <c r="U2490">
        <v>1.4888740955716399E-2</v>
      </c>
      <c r="V2490">
        <v>51.959998999999897</v>
      </c>
      <c r="W2490">
        <v>36.419998</v>
      </c>
      <c r="X2490">
        <v>-0.11550190514309699</v>
      </c>
      <c r="Y2490">
        <v>2.1460723821998401E-3</v>
      </c>
      <c r="Z2490">
        <v>0.27784166766607499</v>
      </c>
      <c r="AA2490">
        <v>1.33819415340987</v>
      </c>
      <c r="AB2490">
        <v>1.4904324024078901</v>
      </c>
      <c r="AC2490" t="s">
        <v>250</v>
      </c>
      <c r="AD2490" t="s">
        <v>337</v>
      </c>
      <c r="AE2490" t="s">
        <v>66</v>
      </c>
      <c r="AF2490" t="s">
        <v>76</v>
      </c>
      <c r="AG2490" t="s">
        <v>338</v>
      </c>
      <c r="AH2490" s="45">
        <v>25293</v>
      </c>
      <c r="AI2490">
        <v>40704</v>
      </c>
      <c r="AJ2490">
        <v>1856</v>
      </c>
      <c r="AK2490" t="s">
        <v>339</v>
      </c>
      <c r="AL2490" t="s">
        <v>324</v>
      </c>
      <c r="AM2490" t="s">
        <v>245</v>
      </c>
    </row>
    <row r="2491" spans="1:39" x14ac:dyDescent="0.3">
      <c r="A2491" s="1">
        <v>43560</v>
      </c>
      <c r="B2491" t="s">
        <v>22</v>
      </c>
      <c r="C2491" t="s">
        <v>239</v>
      </c>
      <c r="D2491">
        <v>300</v>
      </c>
      <c r="E2491">
        <v>5</v>
      </c>
      <c r="F2491">
        <v>50.25</v>
      </c>
      <c r="G2491">
        <v>50.889998999999897</v>
      </c>
      <c r="H2491">
        <v>50.189999</v>
      </c>
      <c r="I2491">
        <v>50.880001</v>
      </c>
      <c r="J2491">
        <v>49.937252000000001</v>
      </c>
      <c r="K2491">
        <v>3686800</v>
      </c>
      <c r="L2491">
        <v>2.5009999999999999</v>
      </c>
      <c r="M2491">
        <v>1.2260486014127899E-2</v>
      </c>
      <c r="N2491">
        <v>-1.6954396979455399E-2</v>
      </c>
      <c r="O2491">
        <v>8.3373138344624398E-2</v>
      </c>
      <c r="P2491">
        <v>0.25709747732876098</v>
      </c>
      <c r="Q2491">
        <v>0.15816748387823301</v>
      </c>
      <c r="R2491">
        <v>1.1155829359524701E-2</v>
      </c>
      <c r="S2491">
        <v>1.16813557290118E-2</v>
      </c>
      <c r="T2491">
        <v>1.0835579744249001E-2</v>
      </c>
      <c r="U2491">
        <v>1.4834727399145599E-2</v>
      </c>
      <c r="V2491">
        <v>51.959998999999897</v>
      </c>
      <c r="W2491">
        <v>36.419998</v>
      </c>
      <c r="X2491">
        <v>-0.11550190514309699</v>
      </c>
      <c r="Y2491">
        <v>4.62571739556182E-3</v>
      </c>
      <c r="Z2491">
        <v>0.27035560875862102</v>
      </c>
      <c r="AA2491">
        <v>1.17445008704846</v>
      </c>
      <c r="AB2491">
        <v>1.30380829739953</v>
      </c>
      <c r="AC2491" t="s">
        <v>250</v>
      </c>
      <c r="AD2491" t="s">
        <v>337</v>
      </c>
      <c r="AE2491" t="s">
        <v>66</v>
      </c>
      <c r="AF2491" t="s">
        <v>76</v>
      </c>
      <c r="AG2491" t="s">
        <v>338</v>
      </c>
      <c r="AH2491" s="45">
        <v>25293</v>
      </c>
      <c r="AI2491">
        <v>40704</v>
      </c>
      <c r="AJ2491">
        <v>1856</v>
      </c>
      <c r="AK2491" t="s">
        <v>339</v>
      </c>
      <c r="AL2491" t="s">
        <v>324</v>
      </c>
      <c r="AM2491" t="s">
        <v>245</v>
      </c>
    </row>
    <row r="2492" spans="1:39" x14ac:dyDescent="0.3">
      <c r="A2492" s="1">
        <v>43580</v>
      </c>
      <c r="B2492" t="s">
        <v>22</v>
      </c>
      <c r="C2492" t="s">
        <v>239</v>
      </c>
      <c r="D2492">
        <v>200</v>
      </c>
      <c r="E2492">
        <v>5</v>
      </c>
      <c r="F2492">
        <v>50.450001</v>
      </c>
      <c r="G2492">
        <v>50.639998999999897</v>
      </c>
      <c r="H2492">
        <v>50.02</v>
      </c>
      <c r="I2492">
        <v>50.220001000000003</v>
      </c>
      <c r="J2492">
        <v>49.764721000000002</v>
      </c>
      <c r="K2492">
        <v>4034800</v>
      </c>
      <c r="L2492">
        <v>2.5339999999999998</v>
      </c>
      <c r="M2492">
        <v>-9.1180060611955795E-3</v>
      </c>
      <c r="N2492">
        <v>-3.0011049305142298E-2</v>
      </c>
      <c r="O2492">
        <v>-7.5797835178288801E-3</v>
      </c>
      <c r="P2492">
        <v>0.15278841016761999</v>
      </c>
      <c r="Q2492">
        <v>0.16748100242834801</v>
      </c>
      <c r="R2492">
        <v>6.1895193217023801E-3</v>
      </c>
      <c r="S2492">
        <v>8.3401365343960202E-3</v>
      </c>
      <c r="T2492">
        <v>1.0156209245125E-2</v>
      </c>
      <c r="U2492">
        <v>1.46939985661268E-2</v>
      </c>
      <c r="V2492">
        <v>52.169998</v>
      </c>
      <c r="W2492">
        <v>36.419998</v>
      </c>
      <c r="X2492">
        <v>-0.11550190514309699</v>
      </c>
      <c r="Y2492">
        <v>-3.6904169755480902E-4</v>
      </c>
      <c r="Z2492">
        <v>0.27706080694263202</v>
      </c>
      <c r="AA2492">
        <v>1.0301842914172299</v>
      </c>
      <c r="AB2492">
        <v>1.2053397601082401</v>
      </c>
      <c r="AC2492" t="s">
        <v>250</v>
      </c>
      <c r="AD2492" t="s">
        <v>337</v>
      </c>
      <c r="AE2492" t="s">
        <v>66</v>
      </c>
      <c r="AF2492" t="s">
        <v>76</v>
      </c>
      <c r="AG2492" t="s">
        <v>338</v>
      </c>
      <c r="AH2492" s="45">
        <v>25293</v>
      </c>
      <c r="AI2492">
        <v>40704</v>
      </c>
      <c r="AJ2492">
        <v>1856</v>
      </c>
      <c r="AK2492" t="s">
        <v>339</v>
      </c>
      <c r="AL2492" t="s">
        <v>324</v>
      </c>
      <c r="AM2492" t="s">
        <v>245</v>
      </c>
    </row>
    <row r="2493" spans="1:39" x14ac:dyDescent="0.3">
      <c r="A2493" s="1">
        <v>43585</v>
      </c>
      <c r="B2493" t="s">
        <v>22</v>
      </c>
      <c r="C2493" t="s">
        <v>246</v>
      </c>
      <c r="D2493">
        <v>500</v>
      </c>
      <c r="E2493">
        <v>5</v>
      </c>
      <c r="F2493">
        <v>51.07</v>
      </c>
      <c r="G2493">
        <v>51.630001</v>
      </c>
      <c r="H2493">
        <v>50.950001</v>
      </c>
      <c r="I2493">
        <v>51.470001000000003</v>
      </c>
      <c r="J2493">
        <v>51.003391000000001</v>
      </c>
      <c r="K2493">
        <v>4730600</v>
      </c>
      <c r="L2493">
        <v>2.5089999999999999</v>
      </c>
      <c r="M2493">
        <v>1.0350739093838801E-2</v>
      </c>
      <c r="N2493">
        <v>8.9774850157881107E-3</v>
      </c>
      <c r="O2493">
        <v>9.2072356593961707E-3</v>
      </c>
      <c r="P2493">
        <v>0.175996490818809</v>
      </c>
      <c r="Q2493">
        <v>0.188691801180423</v>
      </c>
      <c r="R2493">
        <v>1.1400909743113599E-2</v>
      </c>
      <c r="S2493">
        <v>8.6521002534781302E-3</v>
      </c>
      <c r="T2493">
        <v>1.0333522637943101E-2</v>
      </c>
      <c r="U2493">
        <v>1.4728927384102E-2</v>
      </c>
      <c r="V2493">
        <v>52.169998</v>
      </c>
      <c r="W2493">
        <v>36.419998</v>
      </c>
      <c r="X2493">
        <v>-0.11550190514309699</v>
      </c>
      <c r="Y2493">
        <v>9.5096475723260604E-4</v>
      </c>
      <c r="Z2493">
        <v>0.27880230521775501</v>
      </c>
      <c r="AA2493">
        <v>1.1465682222556099</v>
      </c>
      <c r="AB2493">
        <v>1.11179472801173</v>
      </c>
      <c r="AC2493" t="s">
        <v>250</v>
      </c>
      <c r="AD2493" t="s">
        <v>337</v>
      </c>
      <c r="AE2493" t="s">
        <v>66</v>
      </c>
      <c r="AF2493" t="s">
        <v>76</v>
      </c>
      <c r="AG2493" t="s">
        <v>338</v>
      </c>
      <c r="AH2493" s="45">
        <v>25293</v>
      </c>
      <c r="AI2493">
        <v>40704</v>
      </c>
      <c r="AJ2493">
        <v>1856</v>
      </c>
      <c r="AK2493" t="s">
        <v>339</v>
      </c>
      <c r="AL2493" t="s">
        <v>324</v>
      </c>
      <c r="AM2493" t="s">
        <v>245</v>
      </c>
    </row>
    <row r="2494" spans="1:39" x14ac:dyDescent="0.3">
      <c r="A2494" s="1">
        <v>43598</v>
      </c>
      <c r="B2494" t="s">
        <v>22</v>
      </c>
      <c r="C2494" t="s">
        <v>239</v>
      </c>
      <c r="D2494">
        <v>500</v>
      </c>
      <c r="E2494">
        <v>5</v>
      </c>
      <c r="F2494">
        <v>51.139998999999897</v>
      </c>
      <c r="G2494">
        <v>51.91</v>
      </c>
      <c r="H2494">
        <v>50.959998999999897</v>
      </c>
      <c r="I2494">
        <v>51.790000999999997</v>
      </c>
      <c r="J2494">
        <v>51.320487999999997</v>
      </c>
      <c r="K2494">
        <v>3053600</v>
      </c>
      <c r="L2494">
        <v>2.4049999999999998</v>
      </c>
      <c r="M2494">
        <v>4.83888347605042E-3</v>
      </c>
      <c r="N2494">
        <v>6.5866247076818898E-3</v>
      </c>
      <c r="O2494">
        <v>4.6448653764700901E-3</v>
      </c>
      <c r="P2494">
        <v>0.17283039336669301</v>
      </c>
      <c r="Q2494">
        <v>0.23850455921605301</v>
      </c>
      <c r="R2494">
        <v>7.0286127253605703E-3</v>
      </c>
      <c r="S2494">
        <v>7.0733230251955803E-3</v>
      </c>
      <c r="T2494">
        <v>9.7412437756654608E-3</v>
      </c>
      <c r="U2494">
        <v>1.4348736503140801E-2</v>
      </c>
      <c r="V2494">
        <v>52.169998</v>
      </c>
      <c r="W2494">
        <v>36.419998</v>
      </c>
      <c r="X2494">
        <v>-0.11550190514309699</v>
      </c>
      <c r="Y2494">
        <v>-2.4426469085879299E-2</v>
      </c>
      <c r="Z2494">
        <v>0.233541893844599</v>
      </c>
      <c r="AA2494">
        <v>1.3577287224058601</v>
      </c>
      <c r="AB2494">
        <v>1.3533207960945799</v>
      </c>
      <c r="AC2494" t="s">
        <v>250</v>
      </c>
      <c r="AD2494" t="s">
        <v>337</v>
      </c>
      <c r="AE2494" t="s">
        <v>66</v>
      </c>
      <c r="AF2494" t="s">
        <v>76</v>
      </c>
      <c r="AG2494" t="s">
        <v>338</v>
      </c>
      <c r="AH2494" s="45">
        <v>25293</v>
      </c>
      <c r="AI2494">
        <v>40704</v>
      </c>
      <c r="AJ2494">
        <v>1856</v>
      </c>
      <c r="AK2494" t="s">
        <v>339</v>
      </c>
      <c r="AL2494" t="s">
        <v>324</v>
      </c>
      <c r="AM2494" t="s">
        <v>245</v>
      </c>
    </row>
    <row r="2495" spans="1:39" x14ac:dyDescent="0.3">
      <c r="A2495" s="1">
        <v>43599</v>
      </c>
      <c r="B2495" t="s">
        <v>22</v>
      </c>
      <c r="C2495" t="s">
        <v>239</v>
      </c>
      <c r="D2495">
        <v>200</v>
      </c>
      <c r="E2495">
        <v>5</v>
      </c>
      <c r="F2495">
        <v>51.77</v>
      </c>
      <c r="G2495">
        <v>52.299999</v>
      </c>
      <c r="H2495">
        <v>51.509997999999896</v>
      </c>
      <c r="I2495">
        <v>51.970001000000003</v>
      </c>
      <c r="J2495">
        <v>51.498855999999897</v>
      </c>
      <c r="K2495">
        <v>3254200</v>
      </c>
      <c r="L2495">
        <v>2.419</v>
      </c>
      <c r="M2495">
        <v>3.4695451651390202E-3</v>
      </c>
      <c r="N2495">
        <v>1.5122472701088199E-2</v>
      </c>
      <c r="O2495">
        <v>7.9204105054345598E-3</v>
      </c>
      <c r="P2495">
        <v>0.157161731593492</v>
      </c>
      <c r="Q2495">
        <v>0.24103612020198201</v>
      </c>
      <c r="R2495">
        <v>6.0604206860285599E-3</v>
      </c>
      <c r="S2495">
        <v>7.1073374380464897E-3</v>
      </c>
      <c r="T2495">
        <v>9.5132608985473398E-3</v>
      </c>
      <c r="U2495">
        <v>1.43496167294851E-2</v>
      </c>
      <c r="V2495">
        <v>52.299999</v>
      </c>
      <c r="W2495">
        <v>36.419998</v>
      </c>
      <c r="X2495">
        <v>-0.11550190514309699</v>
      </c>
      <c r="Y2495">
        <v>7.98398755130913E-3</v>
      </c>
      <c r="Z2495">
        <v>0.233803559173243</v>
      </c>
      <c r="AA2495">
        <v>1.3589309184060401</v>
      </c>
      <c r="AB2495">
        <v>1.3554407721841799</v>
      </c>
      <c r="AC2495" t="s">
        <v>250</v>
      </c>
      <c r="AD2495" t="s">
        <v>337</v>
      </c>
      <c r="AE2495" t="s">
        <v>66</v>
      </c>
      <c r="AF2495" t="s">
        <v>76</v>
      </c>
      <c r="AG2495" t="s">
        <v>338</v>
      </c>
      <c r="AH2495" s="45">
        <v>25293</v>
      </c>
      <c r="AI2495">
        <v>40704</v>
      </c>
      <c r="AJ2495">
        <v>1856</v>
      </c>
      <c r="AK2495" t="s">
        <v>339</v>
      </c>
      <c r="AL2495" t="s">
        <v>324</v>
      </c>
      <c r="AM2495" t="s">
        <v>245</v>
      </c>
    </row>
    <row r="2496" spans="1:39" x14ac:dyDescent="0.3">
      <c r="A2496" s="1">
        <v>43606</v>
      </c>
      <c r="B2496" t="s">
        <v>22</v>
      </c>
      <c r="C2496" t="s">
        <v>246</v>
      </c>
      <c r="D2496">
        <v>400</v>
      </c>
      <c r="E2496">
        <v>5</v>
      </c>
      <c r="F2496">
        <v>52.77</v>
      </c>
      <c r="G2496">
        <v>52.810001</v>
      </c>
      <c r="H2496">
        <v>52.290000999999997</v>
      </c>
      <c r="I2496">
        <v>52.389998999999897</v>
      </c>
      <c r="J2496">
        <v>51.915046999999902</v>
      </c>
      <c r="K2496">
        <v>3501400</v>
      </c>
      <c r="L2496">
        <v>2.4260000000000002</v>
      </c>
      <c r="M2496">
        <v>-6.0894771660227201E-3</v>
      </c>
      <c r="N2496">
        <v>8.0490772502892407E-3</v>
      </c>
      <c r="O2496">
        <v>1.2871102083915601E-2</v>
      </c>
      <c r="P2496">
        <v>0.119228135597316</v>
      </c>
      <c r="Q2496">
        <v>0.26897214675937198</v>
      </c>
      <c r="R2496">
        <v>7.0384041702369702E-3</v>
      </c>
      <c r="S2496">
        <v>7.5797000443135996E-3</v>
      </c>
      <c r="T2496">
        <v>8.8617803438626307E-3</v>
      </c>
      <c r="U2496">
        <v>1.42652802597142E-2</v>
      </c>
      <c r="V2496">
        <v>53</v>
      </c>
      <c r="W2496">
        <v>36.419998</v>
      </c>
      <c r="X2496">
        <v>-0.11550190514309699</v>
      </c>
      <c r="Y2496">
        <v>8.4599491109458805E-3</v>
      </c>
      <c r="Z2496">
        <v>0.22005389800328601</v>
      </c>
      <c r="AA2496">
        <v>1.46027892262432</v>
      </c>
      <c r="AB2496">
        <v>1.38755541047927</v>
      </c>
      <c r="AC2496" t="s">
        <v>250</v>
      </c>
      <c r="AD2496" t="s">
        <v>337</v>
      </c>
      <c r="AE2496" t="s">
        <v>66</v>
      </c>
      <c r="AF2496" t="s">
        <v>76</v>
      </c>
      <c r="AG2496" t="s">
        <v>338</v>
      </c>
      <c r="AH2496" s="45">
        <v>25293</v>
      </c>
      <c r="AI2496">
        <v>40704</v>
      </c>
      <c r="AJ2496">
        <v>1856</v>
      </c>
      <c r="AK2496" t="s">
        <v>339</v>
      </c>
      <c r="AL2496" t="s">
        <v>324</v>
      </c>
      <c r="AM2496" t="s">
        <v>245</v>
      </c>
    </row>
    <row r="2497" spans="1:39" x14ac:dyDescent="0.3">
      <c r="A2497" s="1">
        <v>43608</v>
      </c>
      <c r="B2497" t="s">
        <v>22</v>
      </c>
      <c r="C2497" t="s">
        <v>246</v>
      </c>
      <c r="D2497">
        <v>700</v>
      </c>
      <c r="E2497">
        <v>5</v>
      </c>
      <c r="F2497">
        <v>52.599997999999999</v>
      </c>
      <c r="G2497">
        <v>53.66</v>
      </c>
      <c r="H2497">
        <v>52.380001</v>
      </c>
      <c r="I2497">
        <v>53.43</v>
      </c>
      <c r="J2497">
        <v>52.945620999999903</v>
      </c>
      <c r="K2497">
        <v>6855600</v>
      </c>
      <c r="L2497">
        <v>2.2959999999999998</v>
      </c>
      <c r="M2497">
        <v>1.35672197194823E-2</v>
      </c>
      <c r="N2497">
        <v>2.5207443938733799E-2</v>
      </c>
      <c r="O2497">
        <v>4.63507322722852E-2</v>
      </c>
      <c r="P2497">
        <v>0.14679674477215801</v>
      </c>
      <c r="Q2497">
        <v>0.28600200460932501</v>
      </c>
      <c r="R2497">
        <v>7.0517653423767196E-3</v>
      </c>
      <c r="S2497">
        <v>7.3346579055514902E-3</v>
      </c>
      <c r="T2497">
        <v>8.9000475702134905E-3</v>
      </c>
      <c r="U2497">
        <v>1.42886650703885E-2</v>
      </c>
      <c r="V2497">
        <v>53.66</v>
      </c>
      <c r="W2497">
        <v>36.419998</v>
      </c>
      <c r="X2497">
        <v>-0.11550190514309699</v>
      </c>
      <c r="Y2497">
        <v>-1.1985692488440201E-2</v>
      </c>
      <c r="Z2497">
        <v>0.21305272140395801</v>
      </c>
      <c r="AA2497">
        <v>1.5391012467712</v>
      </c>
      <c r="AB2497">
        <v>1.43542740686297</v>
      </c>
      <c r="AC2497" t="s">
        <v>250</v>
      </c>
      <c r="AD2497" t="s">
        <v>337</v>
      </c>
      <c r="AE2497" t="s">
        <v>66</v>
      </c>
      <c r="AF2497" t="s">
        <v>76</v>
      </c>
      <c r="AG2497" t="s">
        <v>338</v>
      </c>
      <c r="AH2497" s="45">
        <v>25293</v>
      </c>
      <c r="AI2497">
        <v>40704</v>
      </c>
      <c r="AJ2497">
        <v>1856</v>
      </c>
      <c r="AK2497" t="s">
        <v>339</v>
      </c>
      <c r="AL2497" t="s">
        <v>324</v>
      </c>
      <c r="AM2497" t="s">
        <v>245</v>
      </c>
    </row>
    <row r="2498" spans="1:39" x14ac:dyDescent="0.3">
      <c r="A2498" s="1">
        <v>43627</v>
      </c>
      <c r="B2498" t="s">
        <v>22</v>
      </c>
      <c r="C2498" t="s">
        <v>239</v>
      </c>
      <c r="D2498">
        <v>100</v>
      </c>
      <c r="E2498">
        <v>5</v>
      </c>
      <c r="F2498">
        <v>51.099997999999999</v>
      </c>
      <c r="G2498">
        <v>52.560001</v>
      </c>
      <c r="H2498">
        <v>51</v>
      </c>
      <c r="I2498">
        <v>52.369999</v>
      </c>
      <c r="J2498">
        <v>51.895229</v>
      </c>
      <c r="K2498">
        <v>4044800</v>
      </c>
      <c r="L2498">
        <v>2.14</v>
      </c>
      <c r="M2498">
        <v>1.98636871816418E-2</v>
      </c>
      <c r="N2498">
        <v>2.8863947633722901E-2</v>
      </c>
      <c r="O2498">
        <v>1.8501203742011599E-2</v>
      </c>
      <c r="P2498">
        <v>0.121405450947373</v>
      </c>
      <c r="Q2498">
        <v>0.24286022594416001</v>
      </c>
      <c r="R2498">
        <v>1.07225870311042E-2</v>
      </c>
      <c r="S2498">
        <v>1.7570798588609202E-2</v>
      </c>
      <c r="T2498">
        <v>1.30202831755158E-2</v>
      </c>
      <c r="U2498">
        <v>1.49189783795406E-2</v>
      </c>
      <c r="V2498">
        <v>53.66</v>
      </c>
      <c r="W2498">
        <v>36.419998</v>
      </c>
      <c r="X2498">
        <v>-0.12078324804486699</v>
      </c>
      <c r="Y2498">
        <v>-3.4994119269314301E-4</v>
      </c>
      <c r="Z2498">
        <v>0.21705120960924401</v>
      </c>
      <c r="AA2498">
        <v>1.2127172519487699</v>
      </c>
      <c r="AB2498">
        <v>1.17448504386957</v>
      </c>
      <c r="AC2498" t="s">
        <v>250</v>
      </c>
      <c r="AD2498" t="s">
        <v>337</v>
      </c>
      <c r="AE2498" t="s">
        <v>66</v>
      </c>
      <c r="AF2498" t="s">
        <v>76</v>
      </c>
      <c r="AG2498" t="s">
        <v>338</v>
      </c>
      <c r="AH2498" s="45">
        <v>25293</v>
      </c>
      <c r="AI2498">
        <v>40704</v>
      </c>
      <c r="AJ2498">
        <v>1856</v>
      </c>
      <c r="AK2498" t="s">
        <v>339</v>
      </c>
      <c r="AL2498" t="s">
        <v>324</v>
      </c>
      <c r="AM2498" t="s">
        <v>245</v>
      </c>
    </row>
    <row r="2499" spans="1:39" x14ac:dyDescent="0.3">
      <c r="A2499" s="1">
        <v>43636</v>
      </c>
      <c r="B2499" t="s">
        <v>22</v>
      </c>
      <c r="C2499" t="s">
        <v>246</v>
      </c>
      <c r="D2499">
        <v>900</v>
      </c>
      <c r="E2499">
        <v>5</v>
      </c>
      <c r="F2499">
        <v>53.349997999999999</v>
      </c>
      <c r="G2499">
        <v>54.189999</v>
      </c>
      <c r="H2499">
        <v>52.900002000000001</v>
      </c>
      <c r="I2499">
        <v>54.02</v>
      </c>
      <c r="J2499">
        <v>53.530273000000001</v>
      </c>
      <c r="K2499">
        <v>4221000</v>
      </c>
      <c r="L2499">
        <v>2.0009999999999999</v>
      </c>
      <c r="M2499">
        <v>1.30428901987773E-2</v>
      </c>
      <c r="N2499">
        <v>1.9251162914920801E-2</v>
      </c>
      <c r="O2499">
        <v>2.45491960891982E-2</v>
      </c>
      <c r="P2499">
        <v>8.6127406710325594E-2</v>
      </c>
      <c r="Q2499">
        <v>0.22676755849504801</v>
      </c>
      <c r="R2499">
        <v>1.22003086499542E-2</v>
      </c>
      <c r="S2499">
        <v>1.82546907781997E-2</v>
      </c>
      <c r="T2499">
        <v>1.23491060420408E-2</v>
      </c>
      <c r="U2499">
        <v>1.4767210498509299E-2</v>
      </c>
      <c r="V2499">
        <v>54.189999</v>
      </c>
      <c r="W2499">
        <v>36.419998</v>
      </c>
      <c r="X2499">
        <v>-0.12078324804486699</v>
      </c>
      <c r="Y2499">
        <v>9.4276054361659405E-3</v>
      </c>
      <c r="Z2499">
        <v>0.21711240279975899</v>
      </c>
      <c r="AA2499">
        <v>1.09709376737294</v>
      </c>
      <c r="AB2499">
        <v>1.0405405553767899</v>
      </c>
      <c r="AC2499" t="s">
        <v>250</v>
      </c>
      <c r="AD2499" t="s">
        <v>337</v>
      </c>
      <c r="AE2499" t="s">
        <v>66</v>
      </c>
      <c r="AF2499" t="s">
        <v>76</v>
      </c>
      <c r="AG2499" t="s">
        <v>338</v>
      </c>
      <c r="AH2499" s="45">
        <v>25293</v>
      </c>
      <c r="AI2499">
        <v>40704</v>
      </c>
      <c r="AJ2499">
        <v>1856</v>
      </c>
      <c r="AK2499" t="s">
        <v>339</v>
      </c>
      <c r="AL2499" t="s">
        <v>324</v>
      </c>
      <c r="AM2499" t="s">
        <v>245</v>
      </c>
    </row>
    <row r="2500" spans="1:39" x14ac:dyDescent="0.3">
      <c r="A2500" s="1">
        <v>43579</v>
      </c>
      <c r="B2500" t="s">
        <v>22</v>
      </c>
      <c r="C2500" t="s">
        <v>246</v>
      </c>
      <c r="D2500">
        <v>500</v>
      </c>
      <c r="E2500">
        <v>6</v>
      </c>
      <c r="F2500">
        <v>50.889998999999897</v>
      </c>
      <c r="G2500">
        <v>51.25</v>
      </c>
      <c r="H2500">
        <v>50.459998999999897</v>
      </c>
      <c r="I2500">
        <v>50.68</v>
      </c>
      <c r="J2500">
        <v>50.220551</v>
      </c>
      <c r="K2500">
        <v>5687200</v>
      </c>
      <c r="L2500">
        <v>2.5219999999999998</v>
      </c>
      <c r="M2500">
        <v>-6.4903103005783096E-3</v>
      </c>
      <c r="N2500">
        <v>-1.54677953163665E-2</v>
      </c>
      <c r="O2500">
        <v>8.4124136569314802E-3</v>
      </c>
      <c r="P2500">
        <v>0.150710180718088</v>
      </c>
      <c r="Q2500">
        <v>0.17232593979812999</v>
      </c>
      <c r="R2500">
        <v>7.6127845754354901E-3</v>
      </c>
      <c r="S2500">
        <v>8.2353091152948098E-3</v>
      </c>
      <c r="T2500">
        <v>1.019759755294E-2</v>
      </c>
      <c r="U2500">
        <v>1.4684314209164599E-2</v>
      </c>
      <c r="V2500">
        <v>52.169998</v>
      </c>
      <c r="W2500">
        <v>36.419998</v>
      </c>
      <c r="X2500">
        <v>-0.11550190514309699</v>
      </c>
      <c r="Y2500">
        <v>-2.1941687255359501E-3</v>
      </c>
      <c r="Z2500">
        <v>0.277420256491476</v>
      </c>
      <c r="AA2500">
        <v>1.07743434509403</v>
      </c>
      <c r="AB2500">
        <v>1.2339037581978101</v>
      </c>
      <c r="AC2500" t="s">
        <v>251</v>
      </c>
      <c r="AD2500" t="s">
        <v>337</v>
      </c>
      <c r="AE2500" t="s">
        <v>66</v>
      </c>
      <c r="AF2500" t="s">
        <v>76</v>
      </c>
      <c r="AG2500" t="s">
        <v>338</v>
      </c>
      <c r="AH2500" s="45">
        <v>25293</v>
      </c>
      <c r="AI2500">
        <v>40704</v>
      </c>
      <c r="AJ2500">
        <v>1856</v>
      </c>
      <c r="AK2500" t="s">
        <v>339</v>
      </c>
      <c r="AL2500" t="s">
        <v>324</v>
      </c>
      <c r="AM2500" t="s">
        <v>245</v>
      </c>
    </row>
    <row r="2501" spans="1:39" x14ac:dyDescent="0.3">
      <c r="A2501" s="1">
        <v>43594</v>
      </c>
      <c r="B2501" t="s">
        <v>22</v>
      </c>
      <c r="C2501" t="s">
        <v>246</v>
      </c>
      <c r="D2501">
        <v>300</v>
      </c>
      <c r="E2501">
        <v>6</v>
      </c>
      <c r="F2501">
        <v>50.939999</v>
      </c>
      <c r="G2501">
        <v>51.549999</v>
      </c>
      <c r="H2501">
        <v>50.779998999999997</v>
      </c>
      <c r="I2501">
        <v>51.41</v>
      </c>
      <c r="J2501">
        <v>50.943931999999997</v>
      </c>
      <c r="K2501">
        <v>3621400</v>
      </c>
      <c r="L2501">
        <v>2.4569999999999999</v>
      </c>
      <c r="M2501">
        <v>1.0559317115254801E-2</v>
      </c>
      <c r="N2501">
        <v>2.9219822977441402E-3</v>
      </c>
      <c r="O2501">
        <v>1.15426838373111E-2</v>
      </c>
      <c r="P2501">
        <v>0.168425656449813</v>
      </c>
      <c r="Q2501">
        <v>0.23867672939492299</v>
      </c>
      <c r="R2501">
        <v>7.1572624238755902E-3</v>
      </c>
      <c r="S2501">
        <v>7.3536404832128099E-3</v>
      </c>
      <c r="T2501">
        <v>9.7404954795922098E-3</v>
      </c>
      <c r="U2501">
        <v>1.4348887044239599E-2</v>
      </c>
      <c r="V2501">
        <v>52.169998</v>
      </c>
      <c r="W2501">
        <v>36.419998</v>
      </c>
      <c r="X2501">
        <v>-0.11550190514309699</v>
      </c>
      <c r="Y2501">
        <v>-3.0259986019249502E-3</v>
      </c>
      <c r="Z2501">
        <v>0.24462063338503501</v>
      </c>
      <c r="AA2501">
        <v>1.3841601665512699</v>
      </c>
      <c r="AB2501">
        <v>1.4086708254545901</v>
      </c>
      <c r="AC2501" t="s">
        <v>251</v>
      </c>
      <c r="AD2501" t="s">
        <v>337</v>
      </c>
      <c r="AE2501" t="s">
        <v>66</v>
      </c>
      <c r="AF2501" t="s">
        <v>76</v>
      </c>
      <c r="AG2501" t="s">
        <v>338</v>
      </c>
      <c r="AH2501" s="45">
        <v>25293</v>
      </c>
      <c r="AI2501">
        <v>40704</v>
      </c>
      <c r="AJ2501">
        <v>1856</v>
      </c>
      <c r="AK2501" t="s">
        <v>339</v>
      </c>
      <c r="AL2501" t="s">
        <v>324</v>
      </c>
      <c r="AM2501" t="s">
        <v>245</v>
      </c>
    </row>
    <row r="2502" spans="1:39" x14ac:dyDescent="0.3">
      <c r="A2502" s="1">
        <v>43599</v>
      </c>
      <c r="B2502" t="s">
        <v>22</v>
      </c>
      <c r="C2502" t="s">
        <v>239</v>
      </c>
      <c r="D2502">
        <v>900</v>
      </c>
      <c r="E2502">
        <v>6</v>
      </c>
      <c r="F2502">
        <v>51.77</v>
      </c>
      <c r="G2502">
        <v>52.299999</v>
      </c>
      <c r="H2502">
        <v>51.509997999999896</v>
      </c>
      <c r="I2502">
        <v>51.970001000000003</v>
      </c>
      <c r="J2502">
        <v>51.498855999999897</v>
      </c>
      <c r="K2502">
        <v>3254200</v>
      </c>
      <c r="L2502">
        <v>2.419</v>
      </c>
      <c r="M2502">
        <v>3.4695451651390202E-3</v>
      </c>
      <c r="N2502">
        <v>1.5122472701088199E-2</v>
      </c>
      <c r="O2502">
        <v>7.9204105054345598E-3</v>
      </c>
      <c r="P2502">
        <v>0.157161731593492</v>
      </c>
      <c r="Q2502">
        <v>0.24103612020198201</v>
      </c>
      <c r="R2502">
        <v>6.0604206860285599E-3</v>
      </c>
      <c r="S2502">
        <v>7.1073374380464897E-3</v>
      </c>
      <c r="T2502">
        <v>9.5132608985473398E-3</v>
      </c>
      <c r="U2502">
        <v>1.43496167294851E-2</v>
      </c>
      <c r="V2502">
        <v>52.299999</v>
      </c>
      <c r="W2502">
        <v>36.419998</v>
      </c>
      <c r="X2502">
        <v>-0.11550190514309699</v>
      </c>
      <c r="Y2502">
        <v>7.98398755130913E-3</v>
      </c>
      <c r="Z2502">
        <v>0.233803559173243</v>
      </c>
      <c r="AA2502">
        <v>1.3589309184060401</v>
      </c>
      <c r="AB2502">
        <v>1.3554407721841799</v>
      </c>
      <c r="AC2502" t="s">
        <v>251</v>
      </c>
      <c r="AD2502" t="s">
        <v>337</v>
      </c>
      <c r="AE2502" t="s">
        <v>66</v>
      </c>
      <c r="AF2502" t="s">
        <v>76</v>
      </c>
      <c r="AG2502" t="s">
        <v>338</v>
      </c>
      <c r="AH2502" s="45">
        <v>25293</v>
      </c>
      <c r="AI2502">
        <v>40704</v>
      </c>
      <c r="AJ2502">
        <v>1856</v>
      </c>
      <c r="AK2502" t="s">
        <v>339</v>
      </c>
      <c r="AL2502" t="s">
        <v>324</v>
      </c>
      <c r="AM2502" t="s">
        <v>245</v>
      </c>
    </row>
    <row r="2503" spans="1:39" x14ac:dyDescent="0.3">
      <c r="A2503" s="1">
        <v>43601</v>
      </c>
      <c r="B2503" t="s">
        <v>22</v>
      </c>
      <c r="C2503" t="s">
        <v>239</v>
      </c>
      <c r="D2503">
        <v>400</v>
      </c>
      <c r="E2503">
        <v>6</v>
      </c>
      <c r="F2503">
        <v>52.419998</v>
      </c>
      <c r="G2503">
        <v>53</v>
      </c>
      <c r="H2503">
        <v>51.970001000000003</v>
      </c>
      <c r="I2503">
        <v>52.099997999999999</v>
      </c>
      <c r="J2503">
        <v>51.627678000000003</v>
      </c>
      <c r="K2503">
        <v>5230400</v>
      </c>
      <c r="L2503">
        <v>2.4049999999999998</v>
      </c>
      <c r="M2503">
        <v>-5.9324710101656998E-3</v>
      </c>
      <c r="N2503">
        <v>1.3332268605760301E-2</v>
      </c>
      <c r="O2503">
        <v>7.3203550306870403E-3</v>
      </c>
      <c r="P2503">
        <v>0.16659756278131699</v>
      </c>
      <c r="Q2503">
        <v>0.24752731479418899</v>
      </c>
      <c r="R2503">
        <v>5.3045612584955402E-3</v>
      </c>
      <c r="S2503">
        <v>7.4322007210092297E-3</v>
      </c>
      <c r="T2503">
        <v>9.5024968227972306E-3</v>
      </c>
      <c r="U2503">
        <v>1.43612019017435E-2</v>
      </c>
      <c r="V2503">
        <v>53</v>
      </c>
      <c r="W2503">
        <v>36.419998</v>
      </c>
      <c r="X2503">
        <v>-0.11550190514309699</v>
      </c>
      <c r="Y2503">
        <v>8.8559569696340101E-3</v>
      </c>
      <c r="Z2503">
        <v>0.23198264105170699</v>
      </c>
      <c r="AA2503">
        <v>1.3724084259793901</v>
      </c>
      <c r="AB2503">
        <v>1.37235623740859</v>
      </c>
      <c r="AC2503" t="s">
        <v>251</v>
      </c>
      <c r="AD2503" t="s">
        <v>337</v>
      </c>
      <c r="AE2503" t="s">
        <v>66</v>
      </c>
      <c r="AF2503" t="s">
        <v>76</v>
      </c>
      <c r="AG2503" t="s">
        <v>338</v>
      </c>
      <c r="AH2503" s="45">
        <v>25293</v>
      </c>
      <c r="AI2503">
        <v>40704</v>
      </c>
      <c r="AJ2503">
        <v>1856</v>
      </c>
      <c r="AK2503" t="s">
        <v>339</v>
      </c>
      <c r="AL2503" t="s">
        <v>324</v>
      </c>
      <c r="AM2503" t="s">
        <v>245</v>
      </c>
    </row>
    <row r="2504" spans="1:39" x14ac:dyDescent="0.3">
      <c r="A2504" s="1">
        <v>43602</v>
      </c>
      <c r="B2504" t="s">
        <v>22</v>
      </c>
      <c r="C2504" t="s">
        <v>246</v>
      </c>
      <c r="D2504">
        <v>700</v>
      </c>
      <c r="E2504">
        <v>6</v>
      </c>
      <c r="F2504">
        <v>52.049999</v>
      </c>
      <c r="G2504">
        <v>52.560001</v>
      </c>
      <c r="H2504">
        <v>51.900002000000001</v>
      </c>
      <c r="I2504">
        <v>52.400002000000001</v>
      </c>
      <c r="J2504">
        <v>51.924960999999897</v>
      </c>
      <c r="K2504">
        <v>3954400</v>
      </c>
      <c r="L2504">
        <v>2.3929999999999998</v>
      </c>
      <c r="M2504">
        <v>5.7416946508081802E-3</v>
      </c>
      <c r="N2504">
        <v>1.6548453489058101E-2</v>
      </c>
      <c r="O2504">
        <v>1.7907497968571599E-2</v>
      </c>
      <c r="P2504">
        <v>0.16095130781231301</v>
      </c>
      <c r="Q2504">
        <v>0.24017555460290799</v>
      </c>
      <c r="R2504">
        <v>5.4754441170826599E-3</v>
      </c>
      <c r="S2504">
        <v>7.4237006310861001E-3</v>
      </c>
      <c r="T2504">
        <v>9.4451551398260902E-3</v>
      </c>
      <c r="U2504">
        <v>1.4343957833280799E-2</v>
      </c>
      <c r="V2504">
        <v>53</v>
      </c>
      <c r="W2504">
        <v>36.419998</v>
      </c>
      <c r="X2504">
        <v>-0.11550190514309699</v>
      </c>
      <c r="Y2504">
        <v>-5.8544371529206298E-3</v>
      </c>
      <c r="Z2504">
        <v>0.228464078222652</v>
      </c>
      <c r="AA2504">
        <v>1.3156624665827901</v>
      </c>
      <c r="AB2504">
        <v>1.3646334953272099</v>
      </c>
      <c r="AC2504" t="s">
        <v>251</v>
      </c>
      <c r="AD2504" t="s">
        <v>337</v>
      </c>
      <c r="AE2504" t="s">
        <v>66</v>
      </c>
      <c r="AF2504" t="s">
        <v>76</v>
      </c>
      <c r="AG2504" t="s">
        <v>338</v>
      </c>
      <c r="AH2504" s="45">
        <v>25293</v>
      </c>
      <c r="AI2504">
        <v>40704</v>
      </c>
      <c r="AJ2504">
        <v>1856</v>
      </c>
      <c r="AK2504" t="s">
        <v>339</v>
      </c>
      <c r="AL2504" t="s">
        <v>324</v>
      </c>
      <c r="AM2504" t="s">
        <v>245</v>
      </c>
    </row>
    <row r="2505" spans="1:39" x14ac:dyDescent="0.3">
      <c r="A2505" s="1">
        <v>43606</v>
      </c>
      <c r="B2505" t="s">
        <v>22</v>
      </c>
      <c r="C2505" t="s">
        <v>246</v>
      </c>
      <c r="D2505">
        <v>1000</v>
      </c>
      <c r="E2505">
        <v>6</v>
      </c>
      <c r="F2505">
        <v>52.77</v>
      </c>
      <c r="G2505">
        <v>52.810001</v>
      </c>
      <c r="H2505">
        <v>52.290000999999997</v>
      </c>
      <c r="I2505">
        <v>52.389998999999897</v>
      </c>
      <c r="J2505">
        <v>51.915046999999902</v>
      </c>
      <c r="K2505">
        <v>3501400</v>
      </c>
      <c r="L2505">
        <v>2.4260000000000002</v>
      </c>
      <c r="M2505">
        <v>-6.0894771660227201E-3</v>
      </c>
      <c r="N2505">
        <v>8.0490772502892407E-3</v>
      </c>
      <c r="O2505">
        <v>1.2871102083915601E-2</v>
      </c>
      <c r="P2505">
        <v>0.119228135597316</v>
      </c>
      <c r="Q2505">
        <v>0.26897214675937198</v>
      </c>
      <c r="R2505">
        <v>7.0384041702369702E-3</v>
      </c>
      <c r="S2505">
        <v>7.5797000443135996E-3</v>
      </c>
      <c r="T2505">
        <v>8.8617803438626307E-3</v>
      </c>
      <c r="U2505">
        <v>1.42652802597142E-2</v>
      </c>
      <c r="V2505">
        <v>53</v>
      </c>
      <c r="W2505">
        <v>36.419998</v>
      </c>
      <c r="X2505">
        <v>-0.11550190514309699</v>
      </c>
      <c r="Y2505">
        <v>8.4599491109458805E-3</v>
      </c>
      <c r="Z2505">
        <v>0.22005389800328601</v>
      </c>
      <c r="AA2505">
        <v>1.46027892262432</v>
      </c>
      <c r="AB2505">
        <v>1.38755541047927</v>
      </c>
      <c r="AC2505" t="s">
        <v>251</v>
      </c>
      <c r="AD2505" t="s">
        <v>337</v>
      </c>
      <c r="AE2505" t="s">
        <v>66</v>
      </c>
      <c r="AF2505" t="s">
        <v>76</v>
      </c>
      <c r="AG2505" t="s">
        <v>338</v>
      </c>
      <c r="AH2505" s="45">
        <v>25293</v>
      </c>
      <c r="AI2505">
        <v>40704</v>
      </c>
      <c r="AJ2505">
        <v>1856</v>
      </c>
      <c r="AK2505" t="s">
        <v>339</v>
      </c>
      <c r="AL2505" t="s">
        <v>324</v>
      </c>
      <c r="AM2505" t="s">
        <v>245</v>
      </c>
    </row>
    <row r="2506" spans="1:39" x14ac:dyDescent="0.3">
      <c r="A2506" s="1">
        <v>43628</v>
      </c>
      <c r="B2506" t="s">
        <v>22</v>
      </c>
      <c r="C2506" t="s">
        <v>246</v>
      </c>
      <c r="D2506">
        <v>1300</v>
      </c>
      <c r="E2506">
        <v>6</v>
      </c>
      <c r="F2506">
        <v>52.66</v>
      </c>
      <c r="G2506">
        <v>52.860000999999997</v>
      </c>
      <c r="H2506">
        <v>52.419998</v>
      </c>
      <c r="I2506">
        <v>52.610000999999997</v>
      </c>
      <c r="J2506">
        <v>52.133057000000001</v>
      </c>
      <c r="K2506">
        <v>3151800</v>
      </c>
      <c r="L2506">
        <v>2.1269999999999998</v>
      </c>
      <c r="M2506">
        <v>4.5723797535005802E-3</v>
      </c>
      <c r="N2506">
        <v>2.5605507294200601E-2</v>
      </c>
      <c r="O2506">
        <v>2.0548073728001801E-2</v>
      </c>
      <c r="P2506">
        <v>0.120653632066061</v>
      </c>
      <c r="Q2506">
        <v>0.212847749963128</v>
      </c>
      <c r="R2506">
        <v>1.0665100769344999E-2</v>
      </c>
      <c r="S2506">
        <v>1.75855562402976E-2</v>
      </c>
      <c r="T2506">
        <v>1.30174635777974E-2</v>
      </c>
      <c r="U2506">
        <v>1.47685493882409E-2</v>
      </c>
      <c r="V2506">
        <v>53.66</v>
      </c>
      <c r="W2506">
        <v>36.419998</v>
      </c>
      <c r="X2506">
        <v>-0.12078324804486699</v>
      </c>
      <c r="Y2506">
        <v>-2.0396578921351798E-3</v>
      </c>
      <c r="Z2506">
        <v>0.215351339463486</v>
      </c>
      <c r="AA2506">
        <v>1.0439966734749699</v>
      </c>
      <c r="AB2506">
        <v>1.16838805244729</v>
      </c>
      <c r="AC2506" t="s">
        <v>251</v>
      </c>
      <c r="AD2506" t="s">
        <v>337</v>
      </c>
      <c r="AE2506" t="s">
        <v>66</v>
      </c>
      <c r="AF2506" t="s">
        <v>76</v>
      </c>
      <c r="AG2506" t="s">
        <v>338</v>
      </c>
      <c r="AH2506" s="45">
        <v>25293</v>
      </c>
      <c r="AI2506">
        <v>40704</v>
      </c>
      <c r="AJ2506">
        <v>1856</v>
      </c>
      <c r="AK2506" t="s">
        <v>339</v>
      </c>
      <c r="AL2506" t="s">
        <v>324</v>
      </c>
      <c r="AM2506" t="s">
        <v>245</v>
      </c>
    </row>
    <row r="2507" spans="1:39" x14ac:dyDescent="0.3">
      <c r="A2507" s="1">
        <v>43633</v>
      </c>
      <c r="B2507" t="s">
        <v>22</v>
      </c>
      <c r="C2507" t="s">
        <v>246</v>
      </c>
      <c r="D2507">
        <v>300</v>
      </c>
      <c r="E2507">
        <v>6</v>
      </c>
      <c r="F2507">
        <v>53.5</v>
      </c>
      <c r="G2507">
        <v>53.639998999999897</v>
      </c>
      <c r="H2507">
        <v>52.599997999999999</v>
      </c>
      <c r="I2507">
        <v>52.98</v>
      </c>
      <c r="J2507">
        <v>52.499699</v>
      </c>
      <c r="K2507">
        <v>2884000</v>
      </c>
      <c r="L2507">
        <v>2.0859999999999999</v>
      </c>
      <c r="M2507">
        <v>-8.08349638868462E-3</v>
      </c>
      <c r="N2507">
        <v>3.1444264265407099E-2</v>
      </c>
      <c r="O2507">
        <v>1.08170412098509E-2</v>
      </c>
      <c r="P2507">
        <v>0.116257343743393</v>
      </c>
      <c r="Q2507">
        <v>0.217831777073104</v>
      </c>
      <c r="R2507">
        <v>9.9648176857358509E-3</v>
      </c>
      <c r="S2507">
        <v>1.7702698216375101E-2</v>
      </c>
      <c r="T2507">
        <v>1.3094622552110099E-2</v>
      </c>
      <c r="U2507">
        <v>1.4789409736923101E-2</v>
      </c>
      <c r="V2507">
        <v>53.66</v>
      </c>
      <c r="W2507">
        <v>36.419998</v>
      </c>
      <c r="X2507">
        <v>-0.12078324804486699</v>
      </c>
      <c r="Y2507">
        <v>9.3131563797728401E-4</v>
      </c>
      <c r="Z2507">
        <v>0.216126627181845</v>
      </c>
      <c r="AA2507">
        <v>1.0585944272304599</v>
      </c>
      <c r="AB2507">
        <v>1.0951924712908701</v>
      </c>
      <c r="AC2507" t="s">
        <v>251</v>
      </c>
      <c r="AD2507" t="s">
        <v>337</v>
      </c>
      <c r="AE2507" t="s">
        <v>66</v>
      </c>
      <c r="AF2507" t="s">
        <v>76</v>
      </c>
      <c r="AG2507" t="s">
        <v>338</v>
      </c>
      <c r="AH2507" s="45">
        <v>25293</v>
      </c>
      <c r="AI2507">
        <v>40704</v>
      </c>
      <c r="AJ2507">
        <v>1856</v>
      </c>
      <c r="AK2507" t="s">
        <v>339</v>
      </c>
      <c r="AL2507" t="s">
        <v>324</v>
      </c>
      <c r="AM2507" t="s">
        <v>245</v>
      </c>
    </row>
    <row r="2508" spans="1:39" x14ac:dyDescent="0.3">
      <c r="A2508" s="1">
        <v>43640</v>
      </c>
      <c r="B2508" t="s">
        <v>22</v>
      </c>
      <c r="C2508" t="s">
        <v>239</v>
      </c>
      <c r="D2508">
        <v>400</v>
      </c>
      <c r="E2508">
        <v>6</v>
      </c>
      <c r="F2508">
        <v>54</v>
      </c>
      <c r="G2508">
        <v>54.139998999999897</v>
      </c>
      <c r="H2508">
        <v>53.299999</v>
      </c>
      <c r="I2508">
        <v>53.669998</v>
      </c>
      <c r="J2508">
        <v>53.183441000000002</v>
      </c>
      <c r="K2508">
        <v>3151900</v>
      </c>
      <c r="L2508">
        <v>2.0209999999999999</v>
      </c>
      <c r="M2508">
        <v>-1.8615905027846999E-3</v>
      </c>
      <c r="N2508">
        <v>1.2939652250032499E-2</v>
      </c>
      <c r="O2508">
        <v>1.8048940250797899E-2</v>
      </c>
      <c r="P2508">
        <v>5.8860985647545799E-2</v>
      </c>
      <c r="Q2508">
        <v>0.22048957143156001</v>
      </c>
      <c r="R2508">
        <v>1.15470492328359E-2</v>
      </c>
      <c r="S2508">
        <v>1.8206898251735999E-2</v>
      </c>
      <c r="T2508">
        <v>1.22491068496983E-2</v>
      </c>
      <c r="U2508">
        <v>1.47706059775485E-2</v>
      </c>
      <c r="V2508">
        <v>54.389998999999897</v>
      </c>
      <c r="W2508">
        <v>36.419998</v>
      </c>
      <c r="X2508">
        <v>-0.12078324804486699</v>
      </c>
      <c r="Y2508">
        <v>-1.73338836506086E-3</v>
      </c>
      <c r="Z2508">
        <v>0.21864670097232899</v>
      </c>
      <c r="AA2508">
        <v>1.0530401615778</v>
      </c>
      <c r="AB2508">
        <v>1.03621771645877</v>
      </c>
      <c r="AC2508" t="s">
        <v>251</v>
      </c>
      <c r="AD2508" t="s">
        <v>337</v>
      </c>
      <c r="AE2508" t="s">
        <v>66</v>
      </c>
      <c r="AF2508" t="s">
        <v>76</v>
      </c>
      <c r="AG2508" t="s">
        <v>338</v>
      </c>
      <c r="AH2508" s="45">
        <v>25293</v>
      </c>
      <c r="AI2508">
        <v>40704</v>
      </c>
      <c r="AJ2508">
        <v>1856</v>
      </c>
      <c r="AK2508" t="s">
        <v>339</v>
      </c>
      <c r="AL2508" t="s">
        <v>324</v>
      </c>
      <c r="AM2508" t="s">
        <v>245</v>
      </c>
    </row>
    <row r="2509" spans="1:39" x14ac:dyDescent="0.3">
      <c r="A2509" s="1">
        <v>43559</v>
      </c>
      <c r="B2509" t="s">
        <v>22</v>
      </c>
      <c r="C2509" t="s">
        <v>239</v>
      </c>
      <c r="D2509">
        <v>600</v>
      </c>
      <c r="E2509">
        <v>7</v>
      </c>
      <c r="F2509">
        <v>50.43</v>
      </c>
      <c r="G2509">
        <v>50.540000999999997</v>
      </c>
      <c r="H2509">
        <v>50.150002000000001</v>
      </c>
      <c r="I2509">
        <v>50.259997999999896</v>
      </c>
      <c r="J2509">
        <v>49.328734999999902</v>
      </c>
      <c r="K2509">
        <v>3342600</v>
      </c>
      <c r="L2509">
        <v>2.512</v>
      </c>
      <c r="M2509">
        <v>-5.9675592403477895E-4</v>
      </c>
      <c r="N2509">
        <v>-2.41781137583587E-2</v>
      </c>
      <c r="O2509">
        <v>7.0899017523455093E-2</v>
      </c>
      <c r="P2509">
        <v>0.26487563288835297</v>
      </c>
      <c r="Q2509">
        <v>0.14722869336376099</v>
      </c>
      <c r="R2509">
        <v>8.8520297139495097E-3</v>
      </c>
      <c r="S2509">
        <v>1.1552643043642501E-2</v>
      </c>
      <c r="T2509">
        <v>1.0973715123917101E-2</v>
      </c>
      <c r="U2509">
        <v>1.48165457954955E-2</v>
      </c>
      <c r="V2509">
        <v>51.959998999999897</v>
      </c>
      <c r="W2509">
        <v>36.419998</v>
      </c>
      <c r="X2509">
        <v>-0.11550190514309699</v>
      </c>
      <c r="Y2509">
        <v>2.0824655091414399E-3</v>
      </c>
      <c r="Z2509">
        <v>0.26814484964672503</v>
      </c>
      <c r="AA2509">
        <v>1.0961892632041901</v>
      </c>
      <c r="AB2509">
        <v>1.4106855680686301</v>
      </c>
      <c r="AC2509" t="s">
        <v>252</v>
      </c>
      <c r="AD2509" t="s">
        <v>337</v>
      </c>
      <c r="AE2509" t="s">
        <v>66</v>
      </c>
      <c r="AF2509" t="s">
        <v>76</v>
      </c>
      <c r="AG2509" t="s">
        <v>338</v>
      </c>
      <c r="AH2509" s="45">
        <v>25293</v>
      </c>
      <c r="AI2509">
        <v>40704</v>
      </c>
      <c r="AJ2509">
        <v>1856</v>
      </c>
      <c r="AK2509" t="s">
        <v>339</v>
      </c>
      <c r="AL2509" t="s">
        <v>324</v>
      </c>
      <c r="AM2509" t="s">
        <v>245</v>
      </c>
    </row>
    <row r="2510" spans="1:39" x14ac:dyDescent="0.3">
      <c r="A2510" s="1">
        <v>43579</v>
      </c>
      <c r="B2510" t="s">
        <v>22</v>
      </c>
      <c r="C2510" t="s">
        <v>246</v>
      </c>
      <c r="D2510">
        <v>600</v>
      </c>
      <c r="E2510">
        <v>7</v>
      </c>
      <c r="F2510">
        <v>50.889998999999897</v>
      </c>
      <c r="G2510">
        <v>51.25</v>
      </c>
      <c r="H2510">
        <v>50.459998999999897</v>
      </c>
      <c r="I2510">
        <v>50.68</v>
      </c>
      <c r="J2510">
        <v>50.220551</v>
      </c>
      <c r="K2510">
        <v>5687200</v>
      </c>
      <c r="L2510">
        <v>2.5219999999999998</v>
      </c>
      <c r="M2510">
        <v>-6.4903103005783096E-3</v>
      </c>
      <c r="N2510">
        <v>-1.54677953163665E-2</v>
      </c>
      <c r="O2510">
        <v>8.4124136569314802E-3</v>
      </c>
      <c r="P2510">
        <v>0.150710180718088</v>
      </c>
      <c r="Q2510">
        <v>0.17232593979812999</v>
      </c>
      <c r="R2510">
        <v>7.6127845754354901E-3</v>
      </c>
      <c r="S2510">
        <v>8.2353091152948098E-3</v>
      </c>
      <c r="T2510">
        <v>1.019759755294E-2</v>
      </c>
      <c r="U2510">
        <v>1.4684314209164599E-2</v>
      </c>
      <c r="V2510">
        <v>52.169998</v>
      </c>
      <c r="W2510">
        <v>36.419998</v>
      </c>
      <c r="X2510">
        <v>-0.11550190514309699</v>
      </c>
      <c r="Y2510">
        <v>-2.1941687255359501E-3</v>
      </c>
      <c r="Z2510">
        <v>0.277420256491476</v>
      </c>
      <c r="AA2510">
        <v>1.07743434509403</v>
      </c>
      <c r="AB2510">
        <v>1.2339037581978101</v>
      </c>
      <c r="AC2510" t="s">
        <v>252</v>
      </c>
      <c r="AD2510" t="s">
        <v>337</v>
      </c>
      <c r="AE2510" t="s">
        <v>66</v>
      </c>
      <c r="AF2510" t="s">
        <v>76</v>
      </c>
      <c r="AG2510" t="s">
        <v>338</v>
      </c>
      <c r="AH2510" s="45">
        <v>25293</v>
      </c>
      <c r="AI2510">
        <v>40704</v>
      </c>
      <c r="AJ2510">
        <v>1856</v>
      </c>
      <c r="AK2510" t="s">
        <v>339</v>
      </c>
      <c r="AL2510" t="s">
        <v>324</v>
      </c>
      <c r="AM2510" t="s">
        <v>245</v>
      </c>
    </row>
    <row r="2511" spans="1:39" x14ac:dyDescent="0.3">
      <c r="A2511" s="1">
        <v>43593</v>
      </c>
      <c r="B2511" t="s">
        <v>22</v>
      </c>
      <c r="C2511" t="s">
        <v>246</v>
      </c>
      <c r="D2511">
        <v>500</v>
      </c>
      <c r="E2511">
        <v>7</v>
      </c>
      <c r="F2511">
        <v>51.25</v>
      </c>
      <c r="G2511">
        <v>51.25</v>
      </c>
      <c r="H2511">
        <v>50.610000999999997</v>
      </c>
      <c r="I2511">
        <v>50.869999</v>
      </c>
      <c r="J2511">
        <v>50.408828999999997</v>
      </c>
      <c r="K2511">
        <v>2645100</v>
      </c>
      <c r="L2511">
        <v>2.4820000000000002</v>
      </c>
      <c r="M2511">
        <v>-6.2707828228664797E-3</v>
      </c>
      <c r="N2511">
        <v>-8.6123237802882904E-3</v>
      </c>
      <c r="O2511">
        <v>9.3990810003752E-3</v>
      </c>
      <c r="P2511">
        <v>0.15809437022884201</v>
      </c>
      <c r="Q2511">
        <v>0.22717233556952801</v>
      </c>
      <c r="R2511">
        <v>4.5063904370425201E-3</v>
      </c>
      <c r="S2511">
        <v>7.2274679636306297E-3</v>
      </c>
      <c r="T2511">
        <v>9.6924380573804904E-3</v>
      </c>
      <c r="U2511">
        <v>1.43364789099101E-2</v>
      </c>
      <c r="V2511">
        <v>52.169998</v>
      </c>
      <c r="W2511">
        <v>36.419998</v>
      </c>
      <c r="X2511">
        <v>-0.11550190514309699</v>
      </c>
      <c r="Y2511">
        <v>-1.60671540560346E-3</v>
      </c>
      <c r="Z2511">
        <v>0.24621571219665001</v>
      </c>
      <c r="AA2511">
        <v>1.3221078765680401</v>
      </c>
      <c r="AB2511">
        <v>1.3799866563391201</v>
      </c>
      <c r="AC2511" t="s">
        <v>252</v>
      </c>
      <c r="AD2511" t="s">
        <v>337</v>
      </c>
      <c r="AE2511" t="s">
        <v>66</v>
      </c>
      <c r="AF2511" t="s">
        <v>76</v>
      </c>
      <c r="AG2511" t="s">
        <v>338</v>
      </c>
      <c r="AH2511" s="45">
        <v>25293</v>
      </c>
      <c r="AI2511">
        <v>40704</v>
      </c>
      <c r="AJ2511">
        <v>1856</v>
      </c>
      <c r="AK2511" t="s">
        <v>339</v>
      </c>
      <c r="AL2511" t="s">
        <v>324</v>
      </c>
      <c r="AM2511" t="s">
        <v>245</v>
      </c>
    </row>
    <row r="2512" spans="1:39" x14ac:dyDescent="0.3">
      <c r="A2512" s="1">
        <v>43606</v>
      </c>
      <c r="B2512" t="s">
        <v>22</v>
      </c>
      <c r="C2512" t="s">
        <v>246</v>
      </c>
      <c r="D2512">
        <v>600</v>
      </c>
      <c r="E2512">
        <v>7</v>
      </c>
      <c r="F2512">
        <v>52.77</v>
      </c>
      <c r="G2512">
        <v>52.810001</v>
      </c>
      <c r="H2512">
        <v>52.290000999999997</v>
      </c>
      <c r="I2512">
        <v>52.389998999999897</v>
      </c>
      <c r="J2512">
        <v>51.915046999999902</v>
      </c>
      <c r="K2512">
        <v>3501400</v>
      </c>
      <c r="L2512">
        <v>2.4260000000000002</v>
      </c>
      <c r="M2512">
        <v>-6.0894771660227201E-3</v>
      </c>
      <c r="N2512">
        <v>8.0490772502892407E-3</v>
      </c>
      <c r="O2512">
        <v>1.2871102083915601E-2</v>
      </c>
      <c r="P2512">
        <v>0.119228135597316</v>
      </c>
      <c r="Q2512">
        <v>0.26897214675937198</v>
      </c>
      <c r="R2512">
        <v>7.0384041702369702E-3</v>
      </c>
      <c r="S2512">
        <v>7.5797000443135996E-3</v>
      </c>
      <c r="T2512">
        <v>8.8617803438626307E-3</v>
      </c>
      <c r="U2512">
        <v>1.42652802597142E-2</v>
      </c>
      <c r="V2512">
        <v>53</v>
      </c>
      <c r="W2512">
        <v>36.419998</v>
      </c>
      <c r="X2512">
        <v>-0.11550190514309699</v>
      </c>
      <c r="Y2512">
        <v>8.4599491109458805E-3</v>
      </c>
      <c r="Z2512">
        <v>0.22005389800328601</v>
      </c>
      <c r="AA2512">
        <v>1.46027892262432</v>
      </c>
      <c r="AB2512">
        <v>1.38755541047927</v>
      </c>
      <c r="AC2512" t="s">
        <v>252</v>
      </c>
      <c r="AD2512" t="s">
        <v>337</v>
      </c>
      <c r="AE2512" t="s">
        <v>66</v>
      </c>
      <c r="AF2512" t="s">
        <v>76</v>
      </c>
      <c r="AG2512" t="s">
        <v>338</v>
      </c>
      <c r="AH2512" s="45">
        <v>25293</v>
      </c>
      <c r="AI2512">
        <v>40704</v>
      </c>
      <c r="AJ2512">
        <v>1856</v>
      </c>
      <c r="AK2512" t="s">
        <v>339</v>
      </c>
      <c r="AL2512" t="s">
        <v>324</v>
      </c>
      <c r="AM2512" t="s">
        <v>245</v>
      </c>
    </row>
    <row r="2513" spans="1:39" x14ac:dyDescent="0.3">
      <c r="A2513" s="1">
        <v>43630</v>
      </c>
      <c r="B2513" t="s">
        <v>22</v>
      </c>
      <c r="C2513" t="s">
        <v>246</v>
      </c>
      <c r="D2513">
        <v>600</v>
      </c>
      <c r="E2513">
        <v>7</v>
      </c>
      <c r="F2513">
        <v>53.16</v>
      </c>
      <c r="G2513">
        <v>53.599997999999999</v>
      </c>
      <c r="H2513">
        <v>53.099997999999999</v>
      </c>
      <c r="I2513">
        <v>53.41</v>
      </c>
      <c r="J2513">
        <v>52.925800000000002</v>
      </c>
      <c r="K2513">
        <v>2449900</v>
      </c>
      <c r="L2513">
        <v>2.093</v>
      </c>
      <c r="M2513">
        <v>7.8947512151726004E-3</v>
      </c>
      <c r="N2513">
        <v>3.0414738512741301E-2</v>
      </c>
      <c r="O2513">
        <v>2.7331338805761898E-2</v>
      </c>
      <c r="P2513">
        <v>0.12665342702787</v>
      </c>
      <c r="Q2513">
        <v>0.223446922925959</v>
      </c>
      <c r="R2513">
        <v>1.0339629006902801E-2</v>
      </c>
      <c r="S2513">
        <v>1.7671870875141299E-2</v>
      </c>
      <c r="T2513">
        <v>1.3032841492439299E-2</v>
      </c>
      <c r="U2513">
        <v>1.47801018193247E-2</v>
      </c>
      <c r="V2513">
        <v>53.66</v>
      </c>
      <c r="W2513">
        <v>36.419998</v>
      </c>
      <c r="X2513">
        <v>-0.12078324804486699</v>
      </c>
      <c r="Y2513">
        <v>-1.6128120944145399E-3</v>
      </c>
      <c r="Z2513">
        <v>0.216050228131695</v>
      </c>
      <c r="AA2513">
        <v>1.0929876562929399</v>
      </c>
      <c r="AB2513">
        <v>1.1233168241932501</v>
      </c>
      <c r="AC2513" t="s">
        <v>252</v>
      </c>
      <c r="AD2513" t="s">
        <v>337</v>
      </c>
      <c r="AE2513" t="s">
        <v>66</v>
      </c>
      <c r="AF2513" t="s">
        <v>76</v>
      </c>
      <c r="AG2513" t="s">
        <v>338</v>
      </c>
      <c r="AH2513" s="45">
        <v>25293</v>
      </c>
      <c r="AI2513">
        <v>40704</v>
      </c>
      <c r="AJ2513">
        <v>1856</v>
      </c>
      <c r="AK2513" t="s">
        <v>339</v>
      </c>
      <c r="AL2513" t="s">
        <v>324</v>
      </c>
      <c r="AM2513" t="s">
        <v>245</v>
      </c>
    </row>
    <row r="2514" spans="1:39" x14ac:dyDescent="0.3">
      <c r="A2514" s="1">
        <v>43637</v>
      </c>
      <c r="B2514" t="s">
        <v>22</v>
      </c>
      <c r="C2514" t="s">
        <v>239</v>
      </c>
      <c r="D2514">
        <v>300</v>
      </c>
      <c r="E2514">
        <v>7</v>
      </c>
      <c r="F2514">
        <v>54.040000999999997</v>
      </c>
      <c r="G2514">
        <v>54.389998999999897</v>
      </c>
      <c r="H2514">
        <v>53.75</v>
      </c>
      <c r="I2514">
        <v>53.77</v>
      </c>
      <c r="J2514">
        <v>53.282539</v>
      </c>
      <c r="K2514">
        <v>7342100</v>
      </c>
      <c r="L2514">
        <v>2.0680000000000001</v>
      </c>
      <c r="M2514">
        <v>-4.6386653356155104E-3</v>
      </c>
      <c r="N2514">
        <v>6.7177463641326504E-3</v>
      </c>
      <c r="O2514">
        <v>2.6000007919605401E-2</v>
      </c>
      <c r="P2514">
        <v>6.7596767263895199E-2</v>
      </c>
      <c r="Q2514">
        <v>0.22457736988478</v>
      </c>
      <c r="R2514">
        <v>1.2446646892193099E-2</v>
      </c>
      <c r="S2514">
        <v>1.8230025481375901E-2</v>
      </c>
      <c r="T2514">
        <v>1.2266379636317E-2</v>
      </c>
      <c r="U2514">
        <v>1.47698332996705E-2</v>
      </c>
      <c r="V2514">
        <v>54.389998999999897</v>
      </c>
      <c r="W2514">
        <v>36.419998</v>
      </c>
      <c r="X2514">
        <v>-0.12078324804486699</v>
      </c>
      <c r="Y2514">
        <v>-1.26001638019446E-3</v>
      </c>
      <c r="Z2514">
        <v>0.217670498536577</v>
      </c>
      <c r="AA2514">
        <v>1.07692772735551</v>
      </c>
      <c r="AB2514">
        <v>1.03732856958931</v>
      </c>
      <c r="AC2514" t="s">
        <v>252</v>
      </c>
      <c r="AD2514" t="s">
        <v>337</v>
      </c>
      <c r="AE2514" t="s">
        <v>66</v>
      </c>
      <c r="AF2514" t="s">
        <v>76</v>
      </c>
      <c r="AG2514" t="s">
        <v>338</v>
      </c>
      <c r="AH2514" s="45">
        <v>25293</v>
      </c>
      <c r="AI2514">
        <v>40704</v>
      </c>
      <c r="AJ2514">
        <v>1856</v>
      </c>
      <c r="AK2514" t="s">
        <v>339</v>
      </c>
      <c r="AL2514" t="s">
        <v>324</v>
      </c>
      <c r="AM2514" t="s">
        <v>245</v>
      </c>
    </row>
    <row r="2515" spans="1:39" x14ac:dyDescent="0.3">
      <c r="A2515" s="1">
        <v>43580</v>
      </c>
      <c r="B2515" t="s">
        <v>22</v>
      </c>
      <c r="C2515" t="s">
        <v>246</v>
      </c>
      <c r="D2515">
        <v>500</v>
      </c>
      <c r="E2515">
        <v>8</v>
      </c>
      <c r="F2515">
        <v>50.450001</v>
      </c>
      <c r="G2515">
        <v>50.639998999999897</v>
      </c>
      <c r="H2515">
        <v>50.02</v>
      </c>
      <c r="I2515">
        <v>50.220001000000003</v>
      </c>
      <c r="J2515">
        <v>49.764721000000002</v>
      </c>
      <c r="K2515">
        <v>4034800</v>
      </c>
      <c r="L2515">
        <v>2.5339999999999998</v>
      </c>
      <c r="M2515">
        <v>-9.1180060611955795E-3</v>
      </c>
      <c r="N2515">
        <v>-3.0011049305142298E-2</v>
      </c>
      <c r="O2515">
        <v>-7.5797835178288801E-3</v>
      </c>
      <c r="P2515">
        <v>0.15278841016761999</v>
      </c>
      <c r="Q2515">
        <v>0.16748100242834801</v>
      </c>
      <c r="R2515">
        <v>6.1895193217023801E-3</v>
      </c>
      <c r="S2515">
        <v>8.3401365343960202E-3</v>
      </c>
      <c r="T2515">
        <v>1.0156209245125E-2</v>
      </c>
      <c r="U2515">
        <v>1.46939985661268E-2</v>
      </c>
      <c r="V2515">
        <v>52.169998</v>
      </c>
      <c r="W2515">
        <v>36.419998</v>
      </c>
      <c r="X2515">
        <v>-0.11550190514309699</v>
      </c>
      <c r="Y2515">
        <v>-3.6904169755480902E-4</v>
      </c>
      <c r="Z2515">
        <v>0.27706080694263202</v>
      </c>
      <c r="AA2515">
        <v>1.0301842914172299</v>
      </c>
      <c r="AB2515">
        <v>1.2053397601082401</v>
      </c>
      <c r="AC2515" t="s">
        <v>253</v>
      </c>
      <c r="AD2515" t="s">
        <v>337</v>
      </c>
      <c r="AE2515" t="s">
        <v>66</v>
      </c>
      <c r="AF2515" t="s">
        <v>76</v>
      </c>
      <c r="AG2515" t="s">
        <v>338</v>
      </c>
      <c r="AH2515" s="45">
        <v>25293</v>
      </c>
      <c r="AI2515">
        <v>40704</v>
      </c>
      <c r="AJ2515">
        <v>1856</v>
      </c>
      <c r="AK2515" t="s">
        <v>339</v>
      </c>
      <c r="AL2515" t="s">
        <v>324</v>
      </c>
      <c r="AM2515" t="s">
        <v>245</v>
      </c>
    </row>
    <row r="2516" spans="1:39" x14ac:dyDescent="0.3">
      <c r="A2516" s="1">
        <v>43627</v>
      </c>
      <c r="B2516" t="s">
        <v>22</v>
      </c>
      <c r="C2516" t="s">
        <v>246</v>
      </c>
      <c r="D2516">
        <v>600</v>
      </c>
      <c r="E2516">
        <v>8</v>
      </c>
      <c r="F2516">
        <v>51.099997999999999</v>
      </c>
      <c r="G2516">
        <v>52.560001</v>
      </c>
      <c r="H2516">
        <v>51</v>
      </c>
      <c r="I2516">
        <v>52.369999</v>
      </c>
      <c r="J2516">
        <v>51.895229</v>
      </c>
      <c r="K2516">
        <v>4044800</v>
      </c>
      <c r="L2516">
        <v>2.14</v>
      </c>
      <c r="M2516">
        <v>1.98636871816418E-2</v>
      </c>
      <c r="N2516">
        <v>2.8863947633722901E-2</v>
      </c>
      <c r="O2516">
        <v>1.8501203742011599E-2</v>
      </c>
      <c r="P2516">
        <v>0.121405450947373</v>
      </c>
      <c r="Q2516">
        <v>0.24286022594416001</v>
      </c>
      <c r="R2516">
        <v>1.07225870311042E-2</v>
      </c>
      <c r="S2516">
        <v>1.7570798588609202E-2</v>
      </c>
      <c r="T2516">
        <v>1.30202831755158E-2</v>
      </c>
      <c r="U2516">
        <v>1.49189783795406E-2</v>
      </c>
      <c r="V2516">
        <v>53.66</v>
      </c>
      <c r="W2516">
        <v>36.419998</v>
      </c>
      <c r="X2516">
        <v>-0.12078324804486699</v>
      </c>
      <c r="Y2516">
        <v>-3.4994119269314301E-4</v>
      </c>
      <c r="Z2516">
        <v>0.21705120960924401</v>
      </c>
      <c r="AA2516">
        <v>1.2127172519487699</v>
      </c>
      <c r="AB2516">
        <v>1.17448504386957</v>
      </c>
      <c r="AC2516" t="s">
        <v>253</v>
      </c>
      <c r="AD2516" t="s">
        <v>337</v>
      </c>
      <c r="AE2516" t="s">
        <v>66</v>
      </c>
      <c r="AF2516" t="s">
        <v>76</v>
      </c>
      <c r="AG2516" t="s">
        <v>338</v>
      </c>
      <c r="AH2516" s="45">
        <v>25293</v>
      </c>
      <c r="AI2516">
        <v>40704</v>
      </c>
      <c r="AJ2516">
        <v>1856</v>
      </c>
      <c r="AK2516" t="s">
        <v>339</v>
      </c>
      <c r="AL2516" t="s">
        <v>324</v>
      </c>
      <c r="AM2516" t="s">
        <v>245</v>
      </c>
    </row>
    <row r="2517" spans="1:39" x14ac:dyDescent="0.3">
      <c r="A2517" s="1">
        <v>43629</v>
      </c>
      <c r="B2517" t="s">
        <v>22</v>
      </c>
      <c r="C2517" t="s">
        <v>239</v>
      </c>
      <c r="D2517">
        <v>400</v>
      </c>
      <c r="E2517">
        <v>8</v>
      </c>
      <c r="F2517">
        <v>52.689999</v>
      </c>
      <c r="G2517">
        <v>53.169998</v>
      </c>
      <c r="H2517">
        <v>52.610000999999997</v>
      </c>
      <c r="I2517">
        <v>52.990001999999997</v>
      </c>
      <c r="J2517">
        <v>52.509608999999998</v>
      </c>
      <c r="K2517">
        <v>2496800</v>
      </c>
      <c r="L2517">
        <v>2.0910000000000002</v>
      </c>
      <c r="M2517">
        <v>7.1969425037767699E-3</v>
      </c>
      <c r="N2517">
        <v>3.1827840878543699E-2</v>
      </c>
      <c r="O2517">
        <v>2.2906132755728201E-2</v>
      </c>
      <c r="P2517">
        <v>0.119811606620046</v>
      </c>
      <c r="Q2517">
        <v>0.21779586189171499</v>
      </c>
      <c r="R2517">
        <v>1.0420529332748099E-2</v>
      </c>
      <c r="S2517">
        <v>1.7617646895131501E-2</v>
      </c>
      <c r="T2517">
        <v>1.30115055201064E-2</v>
      </c>
      <c r="U2517">
        <v>1.47737122125419E-2</v>
      </c>
      <c r="V2517">
        <v>53.66</v>
      </c>
      <c r="W2517">
        <v>36.419998</v>
      </c>
      <c r="X2517">
        <v>-0.12078324804486699</v>
      </c>
      <c r="Y2517">
        <v>4.0890106107655602E-3</v>
      </c>
      <c r="Z2517">
        <v>0.21620071028266499</v>
      </c>
      <c r="AA2517">
        <v>1.0676663475071899</v>
      </c>
      <c r="AB2517">
        <v>1.1466103078040899</v>
      </c>
      <c r="AC2517" t="s">
        <v>253</v>
      </c>
      <c r="AD2517" t="s">
        <v>337</v>
      </c>
      <c r="AE2517" t="s">
        <v>66</v>
      </c>
      <c r="AF2517" t="s">
        <v>76</v>
      </c>
      <c r="AG2517" t="s">
        <v>338</v>
      </c>
      <c r="AH2517" s="45">
        <v>25293</v>
      </c>
      <c r="AI2517">
        <v>40704</v>
      </c>
      <c r="AJ2517">
        <v>1856</v>
      </c>
      <c r="AK2517" t="s">
        <v>339</v>
      </c>
      <c r="AL2517" t="s">
        <v>324</v>
      </c>
      <c r="AM2517" t="s">
        <v>245</v>
      </c>
    </row>
    <row r="2518" spans="1:39" x14ac:dyDescent="0.3">
      <c r="A2518" s="1">
        <v>43578</v>
      </c>
      <c r="B2518" t="s">
        <v>22</v>
      </c>
      <c r="C2518" t="s">
        <v>246</v>
      </c>
      <c r="D2518">
        <v>700</v>
      </c>
      <c r="E2518">
        <v>9</v>
      </c>
      <c r="F2518">
        <v>51.700001</v>
      </c>
      <c r="G2518">
        <v>52</v>
      </c>
      <c r="H2518">
        <v>50.810001</v>
      </c>
      <c r="I2518">
        <v>51.009997999999896</v>
      </c>
      <c r="J2518">
        <v>50.547558000000002</v>
      </c>
      <c r="K2518">
        <v>4866400</v>
      </c>
      <c r="L2518">
        <v>2.57</v>
      </c>
      <c r="M2518">
        <v>-1.4402732943368199E-2</v>
      </c>
      <c r="N2518">
        <v>-1.38229333028643E-2</v>
      </c>
      <c r="O2518">
        <v>2.87946980683246E-2</v>
      </c>
      <c r="P2518">
        <v>0.17485140905354701</v>
      </c>
      <c r="Q2518">
        <v>0.20496302685867199</v>
      </c>
      <c r="R2518">
        <v>7.46337789884053E-3</v>
      </c>
      <c r="S2518">
        <v>8.5652072468866709E-3</v>
      </c>
      <c r="T2518">
        <v>1.03113774008046E-2</v>
      </c>
      <c r="U2518">
        <v>1.4764494707543201E-2</v>
      </c>
      <c r="V2518">
        <v>52.169998</v>
      </c>
      <c r="W2518">
        <v>36.419998</v>
      </c>
      <c r="X2518">
        <v>-0.11550190514309699</v>
      </c>
      <c r="Y2518">
        <v>8.8023511954049196E-3</v>
      </c>
      <c r="Z2518">
        <v>0.27631868574860002</v>
      </c>
      <c r="AA2518">
        <v>1.32803444613994</v>
      </c>
      <c r="AB2518">
        <v>1.2485158030583201</v>
      </c>
      <c r="AC2518" t="s">
        <v>254</v>
      </c>
      <c r="AD2518" t="s">
        <v>337</v>
      </c>
      <c r="AE2518" t="s">
        <v>66</v>
      </c>
      <c r="AF2518" t="s">
        <v>76</v>
      </c>
      <c r="AG2518" t="s">
        <v>338</v>
      </c>
      <c r="AH2518" s="45">
        <v>25293</v>
      </c>
      <c r="AI2518">
        <v>40704</v>
      </c>
      <c r="AJ2518">
        <v>1856</v>
      </c>
      <c r="AK2518" t="s">
        <v>339</v>
      </c>
      <c r="AL2518" t="s">
        <v>324</v>
      </c>
      <c r="AM2518" t="s">
        <v>245</v>
      </c>
    </row>
    <row r="2519" spans="1:39" x14ac:dyDescent="0.3">
      <c r="A2519" s="1">
        <v>43580</v>
      </c>
      <c r="B2519" t="s">
        <v>22</v>
      </c>
      <c r="C2519" t="s">
        <v>246</v>
      </c>
      <c r="D2519">
        <v>200</v>
      </c>
      <c r="E2519">
        <v>9</v>
      </c>
      <c r="F2519">
        <v>50.450001</v>
      </c>
      <c r="G2519">
        <v>50.639998999999897</v>
      </c>
      <c r="H2519">
        <v>50.02</v>
      </c>
      <c r="I2519">
        <v>50.220001000000003</v>
      </c>
      <c r="J2519">
        <v>49.764721000000002</v>
      </c>
      <c r="K2519">
        <v>4034800</v>
      </c>
      <c r="L2519">
        <v>2.5339999999999998</v>
      </c>
      <c r="M2519">
        <v>-9.1180060611955795E-3</v>
      </c>
      <c r="N2519">
        <v>-3.0011049305142298E-2</v>
      </c>
      <c r="O2519">
        <v>-7.5797835178288801E-3</v>
      </c>
      <c r="P2519">
        <v>0.15278841016761999</v>
      </c>
      <c r="Q2519">
        <v>0.16748100242834801</v>
      </c>
      <c r="R2519">
        <v>6.1895193217023801E-3</v>
      </c>
      <c r="S2519">
        <v>8.3401365343960202E-3</v>
      </c>
      <c r="T2519">
        <v>1.0156209245125E-2</v>
      </c>
      <c r="U2519">
        <v>1.46939985661268E-2</v>
      </c>
      <c r="V2519">
        <v>52.169998</v>
      </c>
      <c r="W2519">
        <v>36.419998</v>
      </c>
      <c r="X2519">
        <v>-0.11550190514309699</v>
      </c>
      <c r="Y2519">
        <v>-3.6904169755480902E-4</v>
      </c>
      <c r="Z2519">
        <v>0.27706080694263202</v>
      </c>
      <c r="AA2519">
        <v>1.0301842914172299</v>
      </c>
      <c r="AB2519">
        <v>1.2053397601082401</v>
      </c>
      <c r="AC2519" t="s">
        <v>254</v>
      </c>
      <c r="AD2519" t="s">
        <v>337</v>
      </c>
      <c r="AE2519" t="s">
        <v>66</v>
      </c>
      <c r="AF2519" t="s">
        <v>76</v>
      </c>
      <c r="AG2519" t="s">
        <v>338</v>
      </c>
      <c r="AH2519" s="45">
        <v>25293</v>
      </c>
      <c r="AI2519">
        <v>40704</v>
      </c>
      <c r="AJ2519">
        <v>1856</v>
      </c>
      <c r="AK2519" t="s">
        <v>339</v>
      </c>
      <c r="AL2519" t="s">
        <v>324</v>
      </c>
      <c r="AM2519" t="s">
        <v>245</v>
      </c>
    </row>
    <row r="2520" spans="1:39" x14ac:dyDescent="0.3">
      <c r="A2520" s="1">
        <v>43587</v>
      </c>
      <c r="B2520" t="s">
        <v>22</v>
      </c>
      <c r="C2520" t="s">
        <v>246</v>
      </c>
      <c r="D2520">
        <v>700</v>
      </c>
      <c r="E2520">
        <v>9</v>
      </c>
      <c r="F2520">
        <v>51.040000999999997</v>
      </c>
      <c r="G2520">
        <v>51.349997999999999</v>
      </c>
      <c r="H2520">
        <v>50.650002000000001</v>
      </c>
      <c r="I2520">
        <v>51.259997999999896</v>
      </c>
      <c r="J2520">
        <v>50.795291999999897</v>
      </c>
      <c r="K2520">
        <v>2978200</v>
      </c>
      <c r="L2520">
        <v>2.552</v>
      </c>
      <c r="M2520">
        <v>-9.7498896277751904E-4</v>
      </c>
      <c r="N2520">
        <v>2.0497353791821001E-2</v>
      </c>
      <c r="O2520">
        <v>1.4876836274847101E-2</v>
      </c>
      <c r="P2520">
        <v>0.15236638860742699</v>
      </c>
      <c r="Q2520">
        <v>0.206632189420694</v>
      </c>
      <c r="R2520">
        <v>9.1841682064227707E-3</v>
      </c>
      <c r="S2520">
        <v>7.96485581291872E-3</v>
      </c>
      <c r="T2520">
        <v>1.02162611544624E-2</v>
      </c>
      <c r="U2520">
        <v>1.4681668005223501E-2</v>
      </c>
      <c r="V2520">
        <v>52.169998</v>
      </c>
      <c r="W2520">
        <v>36.419998</v>
      </c>
      <c r="X2520">
        <v>-0.11550190514309699</v>
      </c>
      <c r="Y2520">
        <v>-2.1262443276895502E-3</v>
      </c>
      <c r="Z2520">
        <v>0.273848652970893</v>
      </c>
      <c r="AA2520">
        <v>1.2407393209739199</v>
      </c>
      <c r="AB2520">
        <v>1.1852886497518</v>
      </c>
      <c r="AC2520" t="s">
        <v>254</v>
      </c>
      <c r="AD2520" t="s">
        <v>337</v>
      </c>
      <c r="AE2520" t="s">
        <v>66</v>
      </c>
      <c r="AF2520" t="s">
        <v>76</v>
      </c>
      <c r="AG2520" t="s">
        <v>338</v>
      </c>
      <c r="AH2520" s="45">
        <v>25293</v>
      </c>
      <c r="AI2520">
        <v>40704</v>
      </c>
      <c r="AJ2520">
        <v>1856</v>
      </c>
      <c r="AK2520" t="s">
        <v>339</v>
      </c>
      <c r="AL2520" t="s">
        <v>324</v>
      </c>
      <c r="AM2520" t="s">
        <v>245</v>
      </c>
    </row>
    <row r="2521" spans="1:39" x14ac:dyDescent="0.3">
      <c r="A2521" s="1">
        <v>43623</v>
      </c>
      <c r="B2521" t="s">
        <v>22</v>
      </c>
      <c r="C2521" t="s">
        <v>239</v>
      </c>
      <c r="D2521">
        <v>1800</v>
      </c>
      <c r="E2521">
        <v>9</v>
      </c>
      <c r="F2521">
        <v>51.619999</v>
      </c>
      <c r="G2521">
        <v>52.040000999999997</v>
      </c>
      <c r="H2521">
        <v>51.549999</v>
      </c>
      <c r="I2521">
        <v>51.810001</v>
      </c>
      <c r="J2521">
        <v>51.340308999999998</v>
      </c>
      <c r="K2521">
        <v>2749000</v>
      </c>
      <c r="L2521">
        <v>2.0840000000000001</v>
      </c>
      <c r="M2521">
        <v>9.3078535809752502E-3</v>
      </c>
      <c r="N2521">
        <v>4.6823440660191201E-2</v>
      </c>
      <c r="O2521">
        <v>1.2039072994108699E-2</v>
      </c>
      <c r="P2521">
        <v>0.116437153996806</v>
      </c>
      <c r="Q2521">
        <v>0.23936011350949399</v>
      </c>
      <c r="R2521">
        <v>8.7736987631360005E-3</v>
      </c>
      <c r="S2521">
        <v>1.7134720490059301E-2</v>
      </c>
      <c r="T2521">
        <v>1.27702184328923E-2</v>
      </c>
      <c r="U2521">
        <v>1.49018986761532E-2</v>
      </c>
      <c r="V2521">
        <v>53.66</v>
      </c>
      <c r="W2521">
        <v>36.419998</v>
      </c>
      <c r="X2521">
        <v>-0.12078324804486699</v>
      </c>
      <c r="Y2521">
        <v>1.0442979367750601E-2</v>
      </c>
      <c r="Z2521">
        <v>0.221771205921278</v>
      </c>
      <c r="AA2521">
        <v>1.2094550743471699</v>
      </c>
      <c r="AB2521">
        <v>1.1467466568673701</v>
      </c>
      <c r="AC2521" t="s">
        <v>254</v>
      </c>
      <c r="AD2521" t="s">
        <v>337</v>
      </c>
      <c r="AE2521" t="s">
        <v>66</v>
      </c>
      <c r="AF2521" t="s">
        <v>76</v>
      </c>
      <c r="AG2521" t="s">
        <v>338</v>
      </c>
      <c r="AH2521" s="45">
        <v>25293</v>
      </c>
      <c r="AI2521">
        <v>40704</v>
      </c>
      <c r="AJ2521">
        <v>1856</v>
      </c>
      <c r="AK2521" t="s">
        <v>339</v>
      </c>
      <c r="AL2521" t="s">
        <v>324</v>
      </c>
      <c r="AM2521" t="s">
        <v>245</v>
      </c>
    </row>
    <row r="2522" spans="1:39" x14ac:dyDescent="0.3">
      <c r="A2522" s="1">
        <v>43627</v>
      </c>
      <c r="B2522" t="s">
        <v>22</v>
      </c>
      <c r="C2522" t="s">
        <v>239</v>
      </c>
      <c r="D2522">
        <v>2000</v>
      </c>
      <c r="E2522">
        <v>9</v>
      </c>
      <c r="F2522">
        <v>51.099997999999999</v>
      </c>
      <c r="G2522">
        <v>52.560001</v>
      </c>
      <c r="H2522">
        <v>51</v>
      </c>
      <c r="I2522">
        <v>52.369999</v>
      </c>
      <c r="J2522">
        <v>51.895229</v>
      </c>
      <c r="K2522">
        <v>4044800</v>
      </c>
      <c r="L2522">
        <v>2.14</v>
      </c>
      <c r="M2522">
        <v>1.98636871816418E-2</v>
      </c>
      <c r="N2522">
        <v>2.8863947633722901E-2</v>
      </c>
      <c r="O2522">
        <v>1.8501203742011599E-2</v>
      </c>
      <c r="P2522">
        <v>0.121405450947373</v>
      </c>
      <c r="Q2522">
        <v>0.24286022594416001</v>
      </c>
      <c r="R2522">
        <v>1.07225870311042E-2</v>
      </c>
      <c r="S2522">
        <v>1.7570798588609202E-2</v>
      </c>
      <c r="T2522">
        <v>1.30202831755158E-2</v>
      </c>
      <c r="U2522">
        <v>1.49189783795406E-2</v>
      </c>
      <c r="V2522">
        <v>53.66</v>
      </c>
      <c r="W2522">
        <v>36.419998</v>
      </c>
      <c r="X2522">
        <v>-0.12078324804486699</v>
      </c>
      <c r="Y2522">
        <v>-3.4994119269314301E-4</v>
      </c>
      <c r="Z2522">
        <v>0.21705120960924401</v>
      </c>
      <c r="AA2522">
        <v>1.2127172519487699</v>
      </c>
      <c r="AB2522">
        <v>1.17448504386957</v>
      </c>
      <c r="AC2522" t="s">
        <v>254</v>
      </c>
      <c r="AD2522" t="s">
        <v>337</v>
      </c>
      <c r="AE2522" t="s">
        <v>66</v>
      </c>
      <c r="AF2522" t="s">
        <v>76</v>
      </c>
      <c r="AG2522" t="s">
        <v>338</v>
      </c>
      <c r="AH2522" s="45">
        <v>25293</v>
      </c>
      <c r="AI2522">
        <v>40704</v>
      </c>
      <c r="AJ2522">
        <v>1856</v>
      </c>
      <c r="AK2522" t="s">
        <v>339</v>
      </c>
      <c r="AL2522" t="s">
        <v>324</v>
      </c>
      <c r="AM2522" t="s">
        <v>245</v>
      </c>
    </row>
    <row r="2523" spans="1:39" x14ac:dyDescent="0.3">
      <c r="A2523" s="1">
        <v>43637</v>
      </c>
      <c r="B2523" t="s">
        <v>22</v>
      </c>
      <c r="C2523" t="s">
        <v>246</v>
      </c>
      <c r="D2523">
        <v>1200</v>
      </c>
      <c r="E2523">
        <v>9</v>
      </c>
      <c r="F2523">
        <v>54.040000999999997</v>
      </c>
      <c r="G2523">
        <v>54.389998999999897</v>
      </c>
      <c r="H2523">
        <v>53.75</v>
      </c>
      <c r="I2523">
        <v>53.77</v>
      </c>
      <c r="J2523">
        <v>53.282539</v>
      </c>
      <c r="K2523">
        <v>7342100</v>
      </c>
      <c r="L2523">
        <v>2.0680000000000001</v>
      </c>
      <c r="M2523">
        <v>-4.6386653356155104E-3</v>
      </c>
      <c r="N2523">
        <v>6.7177463641326504E-3</v>
      </c>
      <c r="O2523">
        <v>2.6000007919605401E-2</v>
      </c>
      <c r="P2523">
        <v>6.7596767263895199E-2</v>
      </c>
      <c r="Q2523">
        <v>0.22457736988478</v>
      </c>
      <c r="R2523">
        <v>1.2446646892193099E-2</v>
      </c>
      <c r="S2523">
        <v>1.8230025481375901E-2</v>
      </c>
      <c r="T2523">
        <v>1.2266379636317E-2</v>
      </c>
      <c r="U2523">
        <v>1.47698332996705E-2</v>
      </c>
      <c r="V2523">
        <v>54.389998999999897</v>
      </c>
      <c r="W2523">
        <v>36.419998</v>
      </c>
      <c r="X2523">
        <v>-0.12078324804486699</v>
      </c>
      <c r="Y2523">
        <v>-1.26001638019446E-3</v>
      </c>
      <c r="Z2523">
        <v>0.217670498536577</v>
      </c>
      <c r="AA2523">
        <v>1.07692772735551</v>
      </c>
      <c r="AB2523">
        <v>1.03732856958931</v>
      </c>
      <c r="AC2523" t="s">
        <v>254</v>
      </c>
      <c r="AD2523" t="s">
        <v>337</v>
      </c>
      <c r="AE2523" t="s">
        <v>66</v>
      </c>
      <c r="AF2523" t="s">
        <v>76</v>
      </c>
      <c r="AG2523" t="s">
        <v>338</v>
      </c>
      <c r="AH2523" s="45">
        <v>25293</v>
      </c>
      <c r="AI2523">
        <v>40704</v>
      </c>
      <c r="AJ2523">
        <v>1856</v>
      </c>
      <c r="AK2523" t="s">
        <v>339</v>
      </c>
      <c r="AL2523" t="s">
        <v>324</v>
      </c>
      <c r="AM2523" t="s">
        <v>245</v>
      </c>
    </row>
    <row r="2524" spans="1:39" x14ac:dyDescent="0.3">
      <c r="A2524" s="1">
        <v>43565</v>
      </c>
      <c r="B2524" t="s">
        <v>22</v>
      </c>
      <c r="C2524" t="s">
        <v>239</v>
      </c>
      <c r="D2524">
        <v>1100</v>
      </c>
      <c r="E2524">
        <v>10</v>
      </c>
      <c r="F2524">
        <v>50.990001999999997</v>
      </c>
      <c r="G2524">
        <v>51.599997999999999</v>
      </c>
      <c r="H2524">
        <v>50.98</v>
      </c>
      <c r="I2524">
        <v>51.549999</v>
      </c>
      <c r="J2524">
        <v>51.082664000000001</v>
      </c>
      <c r="K2524">
        <v>4208800</v>
      </c>
      <c r="L2524">
        <v>2.4769999999999999</v>
      </c>
      <c r="M2524">
        <v>1.01385777905062E-2</v>
      </c>
      <c r="N2524">
        <v>3.4341656072813601E-2</v>
      </c>
      <c r="O2524">
        <v>0.103917006193156</v>
      </c>
      <c r="P2524">
        <v>0.25282325388350002</v>
      </c>
      <c r="Q2524">
        <v>0.190469524114418</v>
      </c>
      <c r="R2524">
        <v>5.1338370069349002E-3</v>
      </c>
      <c r="S2524">
        <v>1.14141334760178E-2</v>
      </c>
      <c r="T2524">
        <v>1.06187144609153E-2</v>
      </c>
      <c r="U2524">
        <v>1.48411641097487E-2</v>
      </c>
      <c r="V2524">
        <v>51.959998999999897</v>
      </c>
      <c r="W2524">
        <v>36.419998</v>
      </c>
      <c r="X2524">
        <v>-0.11550190514309699</v>
      </c>
      <c r="Y2524">
        <v>3.47183783585567E-3</v>
      </c>
      <c r="Z2524">
        <v>0.28751573372974998</v>
      </c>
      <c r="AA2524">
        <v>1.3851624694689799</v>
      </c>
      <c r="AB2524">
        <v>1.2225012244139899</v>
      </c>
      <c r="AC2524" t="s">
        <v>255</v>
      </c>
      <c r="AD2524" t="s">
        <v>337</v>
      </c>
      <c r="AE2524" t="s">
        <v>66</v>
      </c>
      <c r="AF2524" t="s">
        <v>76</v>
      </c>
      <c r="AG2524" t="s">
        <v>338</v>
      </c>
      <c r="AH2524" s="45">
        <v>25293</v>
      </c>
      <c r="AI2524">
        <v>40704</v>
      </c>
      <c r="AJ2524">
        <v>1856</v>
      </c>
      <c r="AK2524" t="s">
        <v>339</v>
      </c>
      <c r="AL2524" t="s">
        <v>324</v>
      </c>
      <c r="AM2524" t="s">
        <v>245</v>
      </c>
    </row>
    <row r="2525" spans="1:39" x14ac:dyDescent="0.3">
      <c r="A2525" s="1">
        <v>43572</v>
      </c>
      <c r="B2525" t="s">
        <v>22</v>
      </c>
      <c r="C2525" t="s">
        <v>239</v>
      </c>
      <c r="D2525">
        <v>900</v>
      </c>
      <c r="E2525">
        <v>10</v>
      </c>
      <c r="F2525">
        <v>51.639998999999897</v>
      </c>
      <c r="G2525">
        <v>51.830002</v>
      </c>
      <c r="H2525">
        <v>51.290000999999997</v>
      </c>
      <c r="I2525">
        <v>51.75</v>
      </c>
      <c r="J2525">
        <v>51.280848999999897</v>
      </c>
      <c r="K2525">
        <v>2420700</v>
      </c>
      <c r="L2525">
        <v>2.5920000000000001</v>
      </c>
      <c r="M2525">
        <v>5.4252479275800902E-3</v>
      </c>
      <c r="N2525">
        <v>3.8721853484866E-3</v>
      </c>
      <c r="O2525">
        <v>9.2767276133193202E-2</v>
      </c>
      <c r="P2525">
        <v>0.21194240174262299</v>
      </c>
      <c r="Q2525">
        <v>0.177631957669798</v>
      </c>
      <c r="R2525">
        <v>3.7897318240023899E-3</v>
      </c>
      <c r="S2525">
        <v>1.15340432241795E-2</v>
      </c>
      <c r="T2525">
        <v>1.0308181803696701E-2</v>
      </c>
      <c r="U2525">
        <v>1.4821327045631201E-2</v>
      </c>
      <c r="V2525">
        <v>52.169998</v>
      </c>
      <c r="W2525">
        <v>36.419998</v>
      </c>
      <c r="X2525">
        <v>-0.11550190514309699</v>
      </c>
      <c r="Y2525">
        <v>-2.2764010197428601E-3</v>
      </c>
      <c r="Z2525">
        <v>0.29169685390892802</v>
      </c>
      <c r="AA2525">
        <v>1.1730042818650801</v>
      </c>
      <c r="AB2525">
        <v>1.24581540319294</v>
      </c>
      <c r="AC2525" t="s">
        <v>255</v>
      </c>
      <c r="AD2525" t="s">
        <v>337</v>
      </c>
      <c r="AE2525" t="s">
        <v>66</v>
      </c>
      <c r="AF2525" t="s">
        <v>76</v>
      </c>
      <c r="AG2525" t="s">
        <v>338</v>
      </c>
      <c r="AH2525" s="45">
        <v>25293</v>
      </c>
      <c r="AI2525">
        <v>40704</v>
      </c>
      <c r="AJ2525">
        <v>1856</v>
      </c>
      <c r="AK2525" t="s">
        <v>339</v>
      </c>
      <c r="AL2525" t="s">
        <v>324</v>
      </c>
      <c r="AM2525" t="s">
        <v>245</v>
      </c>
    </row>
    <row r="2526" spans="1:39" x14ac:dyDescent="0.3">
      <c r="A2526" s="1">
        <v>43577</v>
      </c>
      <c r="B2526" t="s">
        <v>22</v>
      </c>
      <c r="C2526" t="s">
        <v>239</v>
      </c>
      <c r="D2526">
        <v>1800</v>
      </c>
      <c r="E2526">
        <v>10</v>
      </c>
      <c r="F2526">
        <v>51.720001000000003</v>
      </c>
      <c r="G2526">
        <v>51.900002000000001</v>
      </c>
      <c r="H2526">
        <v>51.560001</v>
      </c>
      <c r="I2526">
        <v>51.75</v>
      </c>
      <c r="J2526">
        <v>51.280848999999897</v>
      </c>
      <c r="K2526">
        <v>1732000</v>
      </c>
      <c r="L2526">
        <v>2.59</v>
      </c>
      <c r="M2526">
        <v>5.7979964050399195E-4</v>
      </c>
      <c r="N2526">
        <v>3.2903959351410698E-3</v>
      </c>
      <c r="O2526">
        <v>7.8795545820962501E-2</v>
      </c>
      <c r="P2526">
        <v>0.183948980553024</v>
      </c>
      <c r="Q2526">
        <v>0.20518435864628901</v>
      </c>
      <c r="R2526">
        <v>3.8329496023039801E-3</v>
      </c>
      <c r="S2526">
        <v>1.0591726135434E-2</v>
      </c>
      <c r="T2526">
        <v>1.0129016424865E-2</v>
      </c>
      <c r="U2526">
        <v>1.47635924927091E-2</v>
      </c>
      <c r="V2526">
        <v>52.169998</v>
      </c>
      <c r="W2526">
        <v>36.419998</v>
      </c>
      <c r="X2526">
        <v>-0.11550190514309699</v>
      </c>
      <c r="Y2526">
        <v>1.0115060212163699E-3</v>
      </c>
      <c r="Z2526">
        <v>0.28791991796291699</v>
      </c>
      <c r="AA2526">
        <v>1.34671574811844</v>
      </c>
      <c r="AB2526">
        <v>1.24017315637248</v>
      </c>
      <c r="AC2526" t="s">
        <v>255</v>
      </c>
      <c r="AD2526" t="s">
        <v>337</v>
      </c>
      <c r="AE2526" t="s">
        <v>66</v>
      </c>
      <c r="AF2526" t="s">
        <v>76</v>
      </c>
      <c r="AG2526" t="s">
        <v>338</v>
      </c>
      <c r="AH2526" s="45">
        <v>25293</v>
      </c>
      <c r="AI2526">
        <v>40704</v>
      </c>
      <c r="AJ2526">
        <v>1856</v>
      </c>
      <c r="AK2526" t="s">
        <v>339</v>
      </c>
      <c r="AL2526" t="s">
        <v>324</v>
      </c>
      <c r="AM2526" t="s">
        <v>245</v>
      </c>
    </row>
    <row r="2527" spans="1:39" x14ac:dyDescent="0.3">
      <c r="A2527" s="1">
        <v>43580</v>
      </c>
      <c r="B2527" t="s">
        <v>22</v>
      </c>
      <c r="C2527" t="s">
        <v>239</v>
      </c>
      <c r="D2527">
        <v>800</v>
      </c>
      <c r="E2527">
        <v>10</v>
      </c>
      <c r="F2527">
        <v>50.450001</v>
      </c>
      <c r="G2527">
        <v>50.639998999999897</v>
      </c>
      <c r="H2527">
        <v>50.02</v>
      </c>
      <c r="I2527">
        <v>50.220001000000003</v>
      </c>
      <c r="J2527">
        <v>49.764721000000002</v>
      </c>
      <c r="K2527">
        <v>4034800</v>
      </c>
      <c r="L2527">
        <v>2.5339999999999998</v>
      </c>
      <c r="M2527">
        <v>-9.1180060611955795E-3</v>
      </c>
      <c r="N2527">
        <v>-3.0011049305142298E-2</v>
      </c>
      <c r="O2527">
        <v>-7.5797835178288801E-3</v>
      </c>
      <c r="P2527">
        <v>0.15278841016761999</v>
      </c>
      <c r="Q2527">
        <v>0.16748100242834801</v>
      </c>
      <c r="R2527">
        <v>6.1895193217023801E-3</v>
      </c>
      <c r="S2527">
        <v>8.3401365343960202E-3</v>
      </c>
      <c r="T2527">
        <v>1.0156209245125E-2</v>
      </c>
      <c r="U2527">
        <v>1.46939985661268E-2</v>
      </c>
      <c r="V2527">
        <v>52.169998</v>
      </c>
      <c r="W2527">
        <v>36.419998</v>
      </c>
      <c r="X2527">
        <v>-0.11550190514309699</v>
      </c>
      <c r="Y2527">
        <v>-3.6904169755480902E-4</v>
      </c>
      <c r="Z2527">
        <v>0.27706080694263202</v>
      </c>
      <c r="AA2527">
        <v>1.0301842914172299</v>
      </c>
      <c r="AB2527">
        <v>1.2053397601082401</v>
      </c>
      <c r="AC2527" t="s">
        <v>255</v>
      </c>
      <c r="AD2527" t="s">
        <v>337</v>
      </c>
      <c r="AE2527" t="s">
        <v>66</v>
      </c>
      <c r="AF2527" t="s">
        <v>76</v>
      </c>
      <c r="AG2527" t="s">
        <v>338</v>
      </c>
      <c r="AH2527" s="45">
        <v>25293</v>
      </c>
      <c r="AI2527">
        <v>40704</v>
      </c>
      <c r="AJ2527">
        <v>1856</v>
      </c>
      <c r="AK2527" t="s">
        <v>339</v>
      </c>
      <c r="AL2527" t="s">
        <v>324</v>
      </c>
      <c r="AM2527" t="s">
        <v>245</v>
      </c>
    </row>
    <row r="2528" spans="1:39" x14ac:dyDescent="0.3">
      <c r="A2528" s="1">
        <v>43588</v>
      </c>
      <c r="B2528" t="s">
        <v>22</v>
      </c>
      <c r="C2528" t="s">
        <v>246</v>
      </c>
      <c r="D2528">
        <v>900</v>
      </c>
      <c r="E2528">
        <v>10</v>
      </c>
      <c r="F2528">
        <v>51.23</v>
      </c>
      <c r="G2528">
        <v>51.5</v>
      </c>
      <c r="H2528">
        <v>51.110000999999997</v>
      </c>
      <c r="I2528">
        <v>51.18</v>
      </c>
      <c r="J2528">
        <v>50.716019000000003</v>
      </c>
      <c r="K2528">
        <v>2408000</v>
      </c>
      <c r="L2528">
        <v>2.5310000000000001</v>
      </c>
      <c r="M2528">
        <v>-1.5618558234329E-3</v>
      </c>
      <c r="N2528">
        <v>1.76004561747506E-3</v>
      </c>
      <c r="O2528">
        <v>1.35111223440253E-2</v>
      </c>
      <c r="P2528">
        <v>0.15531511210747501</v>
      </c>
      <c r="Q2528">
        <v>0.22971120806725201</v>
      </c>
      <c r="R2528">
        <v>5.6623264456510201E-3</v>
      </c>
      <c r="S2528">
        <v>7.9772912144667994E-3</v>
      </c>
      <c r="T2528">
        <v>1.0190726727187301E-2</v>
      </c>
      <c r="U2528">
        <v>1.45939326083411E-2</v>
      </c>
      <c r="V2528">
        <v>52.169998</v>
      </c>
      <c r="W2528">
        <v>36.419998</v>
      </c>
      <c r="X2528">
        <v>-0.11550190514309699</v>
      </c>
      <c r="Y2528">
        <v>9.5921274614703799E-3</v>
      </c>
      <c r="Z2528">
        <v>0.26373451916396301</v>
      </c>
      <c r="AA2528">
        <v>1.38313601757166</v>
      </c>
      <c r="AB2528">
        <v>1.2225589228440401</v>
      </c>
      <c r="AC2528" t="s">
        <v>255</v>
      </c>
      <c r="AD2528" t="s">
        <v>337</v>
      </c>
      <c r="AE2528" t="s">
        <v>66</v>
      </c>
      <c r="AF2528" t="s">
        <v>76</v>
      </c>
      <c r="AG2528" t="s">
        <v>338</v>
      </c>
      <c r="AH2528" s="45">
        <v>25293</v>
      </c>
      <c r="AI2528">
        <v>40704</v>
      </c>
      <c r="AJ2528">
        <v>1856</v>
      </c>
      <c r="AK2528" t="s">
        <v>339</v>
      </c>
      <c r="AL2528" t="s">
        <v>324</v>
      </c>
      <c r="AM2528" t="s">
        <v>245</v>
      </c>
    </row>
    <row r="2529" spans="1:39" x14ac:dyDescent="0.3">
      <c r="A2529" s="1">
        <v>43592</v>
      </c>
      <c r="B2529" t="s">
        <v>22</v>
      </c>
      <c r="C2529" t="s">
        <v>246</v>
      </c>
      <c r="D2529">
        <v>800</v>
      </c>
      <c r="E2529">
        <v>10</v>
      </c>
      <c r="F2529">
        <v>51.060001</v>
      </c>
      <c r="G2529">
        <v>51.43</v>
      </c>
      <c r="H2529">
        <v>50.91</v>
      </c>
      <c r="I2529">
        <v>51.189999</v>
      </c>
      <c r="J2529">
        <v>50.725924999999997</v>
      </c>
      <c r="K2529">
        <v>3548000</v>
      </c>
      <c r="L2529">
        <v>2.448</v>
      </c>
      <c r="M2529">
        <v>-5.0663028282671397E-3</v>
      </c>
      <c r="N2529">
        <v>-5.4549995803854804E-3</v>
      </c>
      <c r="O2529">
        <v>2.79303498373695E-2</v>
      </c>
      <c r="P2529">
        <v>0.147181731506379</v>
      </c>
      <c r="Q2529">
        <v>0.22873034273606499</v>
      </c>
      <c r="R2529">
        <v>3.8885777144260802E-3</v>
      </c>
      <c r="S2529">
        <v>7.4849539302282199E-3</v>
      </c>
      <c r="T2529">
        <v>9.9460757001582408E-3</v>
      </c>
      <c r="U2529">
        <v>1.43337092447427E-2</v>
      </c>
      <c r="V2529">
        <v>52.169998</v>
      </c>
      <c r="W2529">
        <v>36.419998</v>
      </c>
      <c r="X2529">
        <v>-0.11550190514309699</v>
      </c>
      <c r="Y2529">
        <v>-1.6649488130547601E-2</v>
      </c>
      <c r="Z2529">
        <v>0.24474080632239001</v>
      </c>
      <c r="AA2529">
        <v>1.34833103795804</v>
      </c>
      <c r="AB2529">
        <v>1.3624348658730601</v>
      </c>
      <c r="AC2529" t="s">
        <v>255</v>
      </c>
      <c r="AD2529" t="s">
        <v>337</v>
      </c>
      <c r="AE2529" t="s">
        <v>66</v>
      </c>
      <c r="AF2529" t="s">
        <v>76</v>
      </c>
      <c r="AG2529" t="s">
        <v>338</v>
      </c>
      <c r="AH2529" s="45">
        <v>25293</v>
      </c>
      <c r="AI2529">
        <v>40704</v>
      </c>
      <c r="AJ2529">
        <v>1856</v>
      </c>
      <c r="AK2529" t="s">
        <v>339</v>
      </c>
      <c r="AL2529" t="s">
        <v>324</v>
      </c>
      <c r="AM2529" t="s">
        <v>245</v>
      </c>
    </row>
    <row r="2530" spans="1:39" x14ac:dyDescent="0.3">
      <c r="A2530" s="1">
        <v>43598</v>
      </c>
      <c r="B2530" t="s">
        <v>22</v>
      </c>
      <c r="C2530" t="s">
        <v>239</v>
      </c>
      <c r="D2530">
        <v>700</v>
      </c>
      <c r="E2530">
        <v>10</v>
      </c>
      <c r="F2530">
        <v>51.139998999999897</v>
      </c>
      <c r="G2530">
        <v>51.91</v>
      </c>
      <c r="H2530">
        <v>50.959998999999897</v>
      </c>
      <c r="I2530">
        <v>51.790000999999997</v>
      </c>
      <c r="J2530">
        <v>51.320487999999997</v>
      </c>
      <c r="K2530">
        <v>3053600</v>
      </c>
      <c r="L2530">
        <v>2.4049999999999998</v>
      </c>
      <c r="M2530">
        <v>4.83888347605042E-3</v>
      </c>
      <c r="N2530">
        <v>6.5866247076818898E-3</v>
      </c>
      <c r="O2530">
        <v>4.6448653764700901E-3</v>
      </c>
      <c r="P2530">
        <v>0.17283039336669301</v>
      </c>
      <c r="Q2530">
        <v>0.23850455921605301</v>
      </c>
      <c r="R2530">
        <v>7.0286127253605703E-3</v>
      </c>
      <c r="S2530">
        <v>7.0733230251955803E-3</v>
      </c>
      <c r="T2530">
        <v>9.7412437756654608E-3</v>
      </c>
      <c r="U2530">
        <v>1.4348736503140801E-2</v>
      </c>
      <c r="V2530">
        <v>52.169998</v>
      </c>
      <c r="W2530">
        <v>36.419998</v>
      </c>
      <c r="X2530">
        <v>-0.11550190514309699</v>
      </c>
      <c r="Y2530">
        <v>-2.4426469085879299E-2</v>
      </c>
      <c r="Z2530">
        <v>0.233541893844599</v>
      </c>
      <c r="AA2530">
        <v>1.3577287224058601</v>
      </c>
      <c r="AB2530">
        <v>1.3533207960945799</v>
      </c>
      <c r="AC2530" t="s">
        <v>255</v>
      </c>
      <c r="AD2530" t="s">
        <v>337</v>
      </c>
      <c r="AE2530" t="s">
        <v>66</v>
      </c>
      <c r="AF2530" t="s">
        <v>76</v>
      </c>
      <c r="AG2530" t="s">
        <v>338</v>
      </c>
      <c r="AH2530" s="45">
        <v>25293</v>
      </c>
      <c r="AI2530">
        <v>40704</v>
      </c>
      <c r="AJ2530">
        <v>1856</v>
      </c>
      <c r="AK2530" t="s">
        <v>339</v>
      </c>
      <c r="AL2530" t="s">
        <v>324</v>
      </c>
      <c r="AM2530" t="s">
        <v>245</v>
      </c>
    </row>
    <row r="2531" spans="1:39" x14ac:dyDescent="0.3">
      <c r="A2531" s="1">
        <v>43616</v>
      </c>
      <c r="B2531" t="s">
        <v>22</v>
      </c>
      <c r="C2531" t="s">
        <v>239</v>
      </c>
      <c r="D2531">
        <v>1100</v>
      </c>
      <c r="E2531">
        <v>10</v>
      </c>
      <c r="F2531">
        <v>48.59</v>
      </c>
      <c r="G2531">
        <v>49.5</v>
      </c>
      <c r="H2531">
        <v>48.32</v>
      </c>
      <c r="I2531">
        <v>49.439999</v>
      </c>
      <c r="J2531">
        <v>48.991790999999999</v>
      </c>
      <c r="K2531">
        <v>4499300</v>
      </c>
      <c r="L2531">
        <v>2.1419999999999999</v>
      </c>
      <c r="M2531">
        <v>1.26196808790807E-2</v>
      </c>
      <c r="N2531">
        <v>-7.7612614502964999E-2</v>
      </c>
      <c r="O2531">
        <v>-4.02393672464679E-2</v>
      </c>
      <c r="P2531">
        <v>5.5537918034934498E-2</v>
      </c>
      <c r="Q2531">
        <v>0.18551903893284</v>
      </c>
      <c r="R2531">
        <v>2.99837463429132E-2</v>
      </c>
      <c r="S2531">
        <v>1.60632631579707E-2</v>
      </c>
      <c r="T2531">
        <v>1.2513456897050799E-2</v>
      </c>
      <c r="U2531">
        <v>1.49285637580926E-2</v>
      </c>
      <c r="V2531">
        <v>53.66</v>
      </c>
      <c r="W2531">
        <v>36.419998</v>
      </c>
      <c r="X2531">
        <v>-0.12078324804486699</v>
      </c>
      <c r="Y2531">
        <v>-1.3283204951564801E-2</v>
      </c>
      <c r="Z2531">
        <v>0.229291483504172</v>
      </c>
      <c r="AA2531">
        <v>0.93332700493535603</v>
      </c>
      <c r="AB2531">
        <v>1.0621443760415501</v>
      </c>
      <c r="AC2531" t="s">
        <v>255</v>
      </c>
      <c r="AD2531" t="s">
        <v>337</v>
      </c>
      <c r="AE2531" t="s">
        <v>66</v>
      </c>
      <c r="AF2531" t="s">
        <v>76</v>
      </c>
      <c r="AG2531" t="s">
        <v>338</v>
      </c>
      <c r="AH2531" s="45">
        <v>25293</v>
      </c>
      <c r="AI2531">
        <v>40704</v>
      </c>
      <c r="AJ2531">
        <v>1856</v>
      </c>
      <c r="AK2531" t="s">
        <v>339</v>
      </c>
      <c r="AL2531" t="s">
        <v>324</v>
      </c>
      <c r="AM2531" t="s">
        <v>245</v>
      </c>
    </row>
    <row r="2532" spans="1:39" x14ac:dyDescent="0.3">
      <c r="A2532" s="1">
        <v>43622</v>
      </c>
      <c r="B2532" t="s">
        <v>22</v>
      </c>
      <c r="C2532" t="s">
        <v>246</v>
      </c>
      <c r="D2532">
        <v>500</v>
      </c>
      <c r="E2532">
        <v>10</v>
      </c>
      <c r="F2532">
        <v>51.34</v>
      </c>
      <c r="G2532">
        <v>51.509997999999896</v>
      </c>
      <c r="H2532">
        <v>50.830002</v>
      </c>
      <c r="I2532">
        <v>51.330002</v>
      </c>
      <c r="J2532">
        <v>50.864657999999999</v>
      </c>
      <c r="K2532">
        <v>3412500</v>
      </c>
      <c r="L2532">
        <v>2.1240000000000001</v>
      </c>
      <c r="M2532">
        <v>9.7460891943360398E-4</v>
      </c>
      <c r="N2532">
        <v>5.01352679582968E-2</v>
      </c>
      <c r="O2532">
        <v>-2.3350834151335299E-3</v>
      </c>
      <c r="P2532">
        <v>0.110571570656902</v>
      </c>
      <c r="Q2532">
        <v>0.23263773130917401</v>
      </c>
      <c r="R2532">
        <v>8.8925427684046904E-3</v>
      </c>
      <c r="S2532">
        <v>1.7058642776210602E-2</v>
      </c>
      <c r="T2532">
        <v>1.2736292002567901E-2</v>
      </c>
      <c r="U2532">
        <v>1.4892891458918299E-2</v>
      </c>
      <c r="V2532">
        <v>53.66</v>
      </c>
      <c r="W2532">
        <v>36.419998</v>
      </c>
      <c r="X2532">
        <v>-0.12078324804486699</v>
      </c>
      <c r="Y2532">
        <v>6.1168407152111899E-3</v>
      </c>
      <c r="Z2532">
        <v>0.219024692885574</v>
      </c>
      <c r="AA2532">
        <v>1.1765550707232</v>
      </c>
      <c r="AB2532">
        <v>1.091521042985</v>
      </c>
      <c r="AC2532" t="s">
        <v>255</v>
      </c>
      <c r="AD2532" t="s">
        <v>337</v>
      </c>
      <c r="AE2532" t="s">
        <v>66</v>
      </c>
      <c r="AF2532" t="s">
        <v>76</v>
      </c>
      <c r="AG2532" t="s">
        <v>338</v>
      </c>
      <c r="AH2532" s="45">
        <v>25293</v>
      </c>
      <c r="AI2532">
        <v>40704</v>
      </c>
      <c r="AJ2532">
        <v>1856</v>
      </c>
      <c r="AK2532" t="s">
        <v>339</v>
      </c>
      <c r="AL2532" t="s">
        <v>324</v>
      </c>
      <c r="AM2532" t="s">
        <v>245</v>
      </c>
    </row>
    <row r="2533" spans="1:39" x14ac:dyDescent="0.3">
      <c r="A2533" s="1">
        <v>43563</v>
      </c>
      <c r="B2533" t="s">
        <v>22</v>
      </c>
      <c r="C2533" t="s">
        <v>246</v>
      </c>
      <c r="D2533">
        <v>1400</v>
      </c>
      <c r="E2533">
        <v>11</v>
      </c>
      <c r="F2533">
        <v>50.810001</v>
      </c>
      <c r="G2533">
        <v>51.380001</v>
      </c>
      <c r="H2533">
        <v>50.75</v>
      </c>
      <c r="I2533">
        <v>51.310001</v>
      </c>
      <c r="J2533">
        <v>50.359282999999998</v>
      </c>
      <c r="K2533">
        <v>3642500</v>
      </c>
      <c r="L2533">
        <v>2.5190000000000001</v>
      </c>
      <c r="M2533">
        <v>8.4157142783189108E-3</v>
      </c>
      <c r="N2533">
        <v>6.25613473528021E-3</v>
      </c>
      <c r="O2533">
        <v>0.100586201698846</v>
      </c>
      <c r="P2533">
        <v>0.24907439320570501</v>
      </c>
      <c r="Q2533">
        <v>0.16570318574352699</v>
      </c>
      <c r="R2533">
        <v>9.9926249010825006E-3</v>
      </c>
      <c r="S2533">
        <v>1.13704596617535E-2</v>
      </c>
      <c r="T2533">
        <v>1.07346727163125E-2</v>
      </c>
      <c r="U2533">
        <v>1.48428310893666E-2</v>
      </c>
      <c r="V2533">
        <v>51.959998999999897</v>
      </c>
      <c r="W2533">
        <v>36.419998</v>
      </c>
      <c r="X2533">
        <v>-0.11550190514309699</v>
      </c>
      <c r="Y2533">
        <v>1.0469119934194001E-3</v>
      </c>
      <c r="Z2533">
        <v>0.27680508010140897</v>
      </c>
      <c r="AA2533">
        <v>1.2176096745535701</v>
      </c>
      <c r="AB2533">
        <v>1.27334332673372</v>
      </c>
      <c r="AC2533" t="s">
        <v>256</v>
      </c>
      <c r="AD2533" t="s">
        <v>337</v>
      </c>
      <c r="AE2533" t="s">
        <v>66</v>
      </c>
      <c r="AF2533" t="s">
        <v>76</v>
      </c>
      <c r="AG2533" t="s">
        <v>338</v>
      </c>
      <c r="AH2533" s="45">
        <v>25293</v>
      </c>
      <c r="AI2533">
        <v>40704</v>
      </c>
      <c r="AJ2533">
        <v>1856</v>
      </c>
      <c r="AK2533" t="s">
        <v>339</v>
      </c>
      <c r="AL2533" t="s">
        <v>324</v>
      </c>
      <c r="AM2533" t="s">
        <v>245</v>
      </c>
    </row>
    <row r="2534" spans="1:39" x14ac:dyDescent="0.3">
      <c r="A2534" s="1">
        <v>43566</v>
      </c>
      <c r="B2534" t="s">
        <v>22</v>
      </c>
      <c r="C2534" t="s">
        <v>246</v>
      </c>
      <c r="D2534">
        <v>1100</v>
      </c>
      <c r="E2534">
        <v>11</v>
      </c>
      <c r="F2534">
        <v>51.709998999999897</v>
      </c>
      <c r="G2534">
        <v>51.740001999999997</v>
      </c>
      <c r="H2534">
        <v>51.299999</v>
      </c>
      <c r="I2534">
        <v>51.560001</v>
      </c>
      <c r="J2534">
        <v>51.092574999999997</v>
      </c>
      <c r="K2534">
        <v>2666400</v>
      </c>
      <c r="L2534">
        <v>2.504</v>
      </c>
      <c r="M2534">
        <v>1.9400003617462799E-4</v>
      </c>
      <c r="N2534">
        <v>3.51324120330231E-2</v>
      </c>
      <c r="O2534">
        <v>0.105817775108626</v>
      </c>
      <c r="P2534">
        <v>0.22857808604711899</v>
      </c>
      <c r="Q2534">
        <v>0.18260787420945099</v>
      </c>
      <c r="R2534">
        <v>4.8507535844785404E-3</v>
      </c>
      <c r="S2534">
        <v>1.13702516838141E-2</v>
      </c>
      <c r="T2534">
        <v>1.03010875536955E-2</v>
      </c>
      <c r="U2534">
        <v>1.4834019427955999E-2</v>
      </c>
      <c r="V2534">
        <v>51.959998999999897</v>
      </c>
      <c r="W2534">
        <v>36.419998</v>
      </c>
      <c r="X2534">
        <v>-0.11550190514309699</v>
      </c>
      <c r="Y2534" s="44">
        <v>3.8122194279549302E-5</v>
      </c>
      <c r="Z2534">
        <v>0.28986020308553501</v>
      </c>
      <c r="AA2534">
        <v>1.29493436916607</v>
      </c>
      <c r="AB2534">
        <v>1.26225024560637</v>
      </c>
      <c r="AC2534" t="s">
        <v>256</v>
      </c>
      <c r="AD2534" t="s">
        <v>337</v>
      </c>
      <c r="AE2534" t="s">
        <v>66</v>
      </c>
      <c r="AF2534" t="s">
        <v>76</v>
      </c>
      <c r="AG2534" t="s">
        <v>338</v>
      </c>
      <c r="AH2534" s="45">
        <v>25293</v>
      </c>
      <c r="AI2534">
        <v>40704</v>
      </c>
      <c r="AJ2534">
        <v>1856</v>
      </c>
      <c r="AK2534" t="s">
        <v>339</v>
      </c>
      <c r="AL2534" t="s">
        <v>324</v>
      </c>
      <c r="AM2534" t="s">
        <v>245</v>
      </c>
    </row>
    <row r="2535" spans="1:39" x14ac:dyDescent="0.3">
      <c r="A2535" s="1">
        <v>43607</v>
      </c>
      <c r="B2535" t="s">
        <v>22</v>
      </c>
      <c r="C2535" t="s">
        <v>246</v>
      </c>
      <c r="D2535">
        <v>400</v>
      </c>
      <c r="E2535">
        <v>11</v>
      </c>
      <c r="F2535">
        <v>52.490001999999997</v>
      </c>
      <c r="G2535">
        <v>52.799999</v>
      </c>
      <c r="H2535">
        <v>51.98</v>
      </c>
      <c r="I2535">
        <v>52.709998999999897</v>
      </c>
      <c r="J2535">
        <v>52.232146999999998</v>
      </c>
      <c r="K2535">
        <v>2876200</v>
      </c>
      <c r="L2535">
        <v>2.3929999999999998</v>
      </c>
      <c r="M2535">
        <v>6.0894771660228303E-3</v>
      </c>
      <c r="N2535">
        <v>5.7077532090856198E-3</v>
      </c>
      <c r="O2535">
        <v>1.8380779609434399E-2</v>
      </c>
      <c r="P2535">
        <v>0.125317612763339</v>
      </c>
      <c r="Q2535">
        <v>0.27625785315685902</v>
      </c>
      <c r="R2535">
        <v>6.5307292049058699E-3</v>
      </c>
      <c r="S2535">
        <v>7.6700026534835004E-3</v>
      </c>
      <c r="T2535">
        <v>8.8740067075095894E-3</v>
      </c>
      <c r="U2535">
        <v>1.4268057095781101E-2</v>
      </c>
      <c r="V2535">
        <v>53</v>
      </c>
      <c r="W2535">
        <v>36.419998</v>
      </c>
      <c r="X2535">
        <v>-0.11550190514309699</v>
      </c>
      <c r="Y2535">
        <v>-2.8283920525026501E-3</v>
      </c>
      <c r="Z2535">
        <v>0.22050910757814199</v>
      </c>
      <c r="AA2535">
        <v>1.4911041043886499</v>
      </c>
      <c r="AB2535">
        <v>1.4020888427046101</v>
      </c>
      <c r="AC2535" t="s">
        <v>256</v>
      </c>
      <c r="AD2535" t="s">
        <v>337</v>
      </c>
      <c r="AE2535" t="s">
        <v>66</v>
      </c>
      <c r="AF2535" t="s">
        <v>76</v>
      </c>
      <c r="AG2535" t="s">
        <v>338</v>
      </c>
      <c r="AH2535" s="45">
        <v>25293</v>
      </c>
      <c r="AI2535">
        <v>40704</v>
      </c>
      <c r="AJ2535">
        <v>1856</v>
      </c>
      <c r="AK2535" t="s">
        <v>339</v>
      </c>
      <c r="AL2535" t="s">
        <v>324</v>
      </c>
      <c r="AM2535" t="s">
        <v>245</v>
      </c>
    </row>
    <row r="2536" spans="1:39" x14ac:dyDescent="0.3">
      <c r="A2536" s="1">
        <v>43614</v>
      </c>
      <c r="B2536" t="s">
        <v>22</v>
      </c>
      <c r="C2536" t="s">
        <v>246</v>
      </c>
      <c r="D2536">
        <v>700</v>
      </c>
      <c r="E2536">
        <v>11</v>
      </c>
      <c r="F2536">
        <v>49.049999</v>
      </c>
      <c r="G2536">
        <v>49.110000999999997</v>
      </c>
      <c r="H2536">
        <v>47.779998999999997</v>
      </c>
      <c r="I2536">
        <v>48.25</v>
      </c>
      <c r="J2536">
        <v>47.812579999999997</v>
      </c>
      <c r="K2536">
        <v>11266300</v>
      </c>
      <c r="L2536">
        <v>2.2360000000000002</v>
      </c>
      <c r="M2536">
        <v>-5.7192986895410802E-2</v>
      </c>
      <c r="N2536">
        <v>-8.2319886293051897E-2</v>
      </c>
      <c r="O2536">
        <v>-5.7192986895410802E-2</v>
      </c>
      <c r="P2536">
        <v>3.3930789827461498E-2</v>
      </c>
      <c r="Q2536">
        <v>0.16723420563312699</v>
      </c>
      <c r="R2536">
        <v>2.90236867527917E-2</v>
      </c>
      <c r="S2536">
        <v>1.56784849707007E-2</v>
      </c>
      <c r="T2536">
        <v>1.2343360800975501E-2</v>
      </c>
      <c r="U2536">
        <v>1.49071102089536E-2</v>
      </c>
      <c r="V2536">
        <v>53.66</v>
      </c>
      <c r="W2536">
        <v>36.419998</v>
      </c>
      <c r="X2536">
        <v>-0.12078324804486699</v>
      </c>
      <c r="Y2536">
        <v>-6.9359101493404697E-3</v>
      </c>
      <c r="Z2536">
        <v>0.24125522185349599</v>
      </c>
      <c r="AA2536">
        <v>0.83137437729325803</v>
      </c>
      <c r="AB2536">
        <v>1.29813051912514</v>
      </c>
      <c r="AC2536" t="s">
        <v>256</v>
      </c>
      <c r="AD2536" t="s">
        <v>337</v>
      </c>
      <c r="AE2536" t="s">
        <v>66</v>
      </c>
      <c r="AF2536" t="s">
        <v>76</v>
      </c>
      <c r="AG2536" t="s">
        <v>338</v>
      </c>
      <c r="AH2536" s="45">
        <v>25293</v>
      </c>
      <c r="AI2536">
        <v>40704</v>
      </c>
      <c r="AJ2536">
        <v>1856</v>
      </c>
      <c r="AK2536" t="s">
        <v>339</v>
      </c>
      <c r="AL2536" t="s">
        <v>324</v>
      </c>
      <c r="AM2536" t="s">
        <v>245</v>
      </c>
    </row>
    <row r="2537" spans="1:39" x14ac:dyDescent="0.3">
      <c r="A2537" s="1">
        <v>43643</v>
      </c>
      <c r="B2537" t="s">
        <v>22</v>
      </c>
      <c r="C2537" t="s">
        <v>246</v>
      </c>
      <c r="D2537">
        <v>1200</v>
      </c>
      <c r="E2537">
        <v>11</v>
      </c>
      <c r="F2537">
        <v>51.200001</v>
      </c>
      <c r="G2537">
        <v>52.349997999999999</v>
      </c>
      <c r="H2537">
        <v>50.869999</v>
      </c>
      <c r="I2537">
        <v>52.220001000000003</v>
      </c>
      <c r="J2537">
        <v>51.746589999999998</v>
      </c>
      <c r="K2537">
        <v>5996800</v>
      </c>
      <c r="L2537">
        <v>2.0049999999999999</v>
      </c>
      <c r="M2537">
        <v>1.7579874167519698E-2</v>
      </c>
      <c r="N2537">
        <v>-3.3888808081656598E-2</v>
      </c>
      <c r="O2537">
        <v>2.1876764571205298E-2</v>
      </c>
      <c r="P2537">
        <v>2.3673651203952199E-2</v>
      </c>
      <c r="Q2537">
        <v>0.16915174848526601</v>
      </c>
      <c r="R2537">
        <v>2.3331273776977999E-2</v>
      </c>
      <c r="S2537">
        <v>1.9419893232138899E-2</v>
      </c>
      <c r="T2537">
        <v>1.35792176226601E-2</v>
      </c>
      <c r="U2537">
        <v>1.50550754416296E-2</v>
      </c>
      <c r="V2537">
        <v>54.389998999999897</v>
      </c>
      <c r="W2537">
        <v>36.419998</v>
      </c>
      <c r="X2537">
        <v>-0.14410282042349801</v>
      </c>
      <c r="Y2537">
        <v>3.81588593721357E-3</v>
      </c>
      <c r="Z2537">
        <v>0.23466341112712699</v>
      </c>
      <c r="AA2537">
        <v>0.77618185142193397</v>
      </c>
      <c r="AB2537">
        <v>0.92400038962213904</v>
      </c>
      <c r="AC2537" t="s">
        <v>256</v>
      </c>
      <c r="AD2537" t="s">
        <v>337</v>
      </c>
      <c r="AE2537" t="s">
        <v>66</v>
      </c>
      <c r="AF2537" t="s">
        <v>76</v>
      </c>
      <c r="AG2537" t="s">
        <v>338</v>
      </c>
      <c r="AH2537" s="45">
        <v>25293</v>
      </c>
      <c r="AI2537">
        <v>40704</v>
      </c>
      <c r="AJ2537">
        <v>1856</v>
      </c>
      <c r="AK2537" t="s">
        <v>339</v>
      </c>
      <c r="AL2537" t="s">
        <v>324</v>
      </c>
      <c r="AM2537" t="s">
        <v>245</v>
      </c>
    </row>
    <row r="2538" spans="1:39" x14ac:dyDescent="0.3">
      <c r="A2538" s="1">
        <v>43558</v>
      </c>
      <c r="B2538" t="s">
        <v>22</v>
      </c>
      <c r="C2538" t="s">
        <v>239</v>
      </c>
      <c r="D2538">
        <v>1600</v>
      </c>
      <c r="E2538">
        <v>12</v>
      </c>
      <c r="F2538">
        <v>50.82</v>
      </c>
      <c r="G2538">
        <v>50.880001</v>
      </c>
      <c r="H2538">
        <v>50.27</v>
      </c>
      <c r="I2538">
        <v>50.290000999999997</v>
      </c>
      <c r="J2538">
        <v>49.358181000000002</v>
      </c>
      <c r="K2538">
        <v>5171100</v>
      </c>
      <c r="L2538">
        <v>2.5169999999999999</v>
      </c>
      <c r="M2538">
        <v>-1.36271677405206E-2</v>
      </c>
      <c r="N2538">
        <v>-1.9884525854705501E-2</v>
      </c>
      <c r="O2538">
        <v>7.2350455969892605E-2</v>
      </c>
      <c r="P2538">
        <v>0.28096445273551102</v>
      </c>
      <c r="Q2538">
        <v>0.17169184209084701</v>
      </c>
      <c r="R2538">
        <v>9.5470091202477392E-3</v>
      </c>
      <c r="S2538">
        <v>1.15339216949436E-2</v>
      </c>
      <c r="T2538">
        <v>1.10471442751373E-2</v>
      </c>
      <c r="U2538">
        <v>1.4888740955716399E-2</v>
      </c>
      <c r="V2538">
        <v>51.959998999999897</v>
      </c>
      <c r="W2538">
        <v>36.419998</v>
      </c>
      <c r="X2538">
        <v>-0.11550190514309699</v>
      </c>
      <c r="Y2538">
        <v>2.1460723821998401E-3</v>
      </c>
      <c r="Z2538">
        <v>0.27784166766607499</v>
      </c>
      <c r="AA2538">
        <v>1.33819415340987</v>
      </c>
      <c r="AB2538">
        <v>1.4904324024078901</v>
      </c>
      <c r="AC2538" t="s">
        <v>257</v>
      </c>
      <c r="AD2538" t="s">
        <v>337</v>
      </c>
      <c r="AE2538" t="s">
        <v>66</v>
      </c>
      <c r="AF2538" t="s">
        <v>76</v>
      </c>
      <c r="AG2538" t="s">
        <v>338</v>
      </c>
      <c r="AH2538" s="45">
        <v>25293</v>
      </c>
      <c r="AI2538">
        <v>40704</v>
      </c>
      <c r="AJ2538">
        <v>1856</v>
      </c>
      <c r="AK2538" t="s">
        <v>339</v>
      </c>
      <c r="AL2538" t="s">
        <v>324</v>
      </c>
      <c r="AM2538" t="s">
        <v>245</v>
      </c>
    </row>
    <row r="2539" spans="1:39" x14ac:dyDescent="0.3">
      <c r="A2539" s="1">
        <v>43560</v>
      </c>
      <c r="B2539" t="s">
        <v>22</v>
      </c>
      <c r="C2539" t="s">
        <v>246</v>
      </c>
      <c r="D2539">
        <v>1200</v>
      </c>
      <c r="E2539">
        <v>12</v>
      </c>
      <c r="F2539">
        <v>50.25</v>
      </c>
      <c r="G2539">
        <v>50.889998999999897</v>
      </c>
      <c r="H2539">
        <v>50.189999</v>
      </c>
      <c r="I2539">
        <v>50.880001</v>
      </c>
      <c r="J2539">
        <v>49.937252000000001</v>
      </c>
      <c r="K2539">
        <v>3686800</v>
      </c>
      <c r="L2539">
        <v>2.5009999999999999</v>
      </c>
      <c r="M2539">
        <v>1.2260486014127899E-2</v>
      </c>
      <c r="N2539">
        <v>-1.6954396979455399E-2</v>
      </c>
      <c r="O2539">
        <v>8.3373138344624398E-2</v>
      </c>
      <c r="P2539">
        <v>0.25709747732876098</v>
      </c>
      <c r="Q2539">
        <v>0.15816748387823301</v>
      </c>
      <c r="R2539">
        <v>1.1155829359524701E-2</v>
      </c>
      <c r="S2539">
        <v>1.16813557290118E-2</v>
      </c>
      <c r="T2539">
        <v>1.0835579744249001E-2</v>
      </c>
      <c r="U2539">
        <v>1.4834727399145599E-2</v>
      </c>
      <c r="V2539">
        <v>51.959998999999897</v>
      </c>
      <c r="W2539">
        <v>36.419998</v>
      </c>
      <c r="X2539">
        <v>-0.11550190514309699</v>
      </c>
      <c r="Y2539">
        <v>4.62571739556182E-3</v>
      </c>
      <c r="Z2539">
        <v>0.27035560875862102</v>
      </c>
      <c r="AA2539">
        <v>1.17445008704846</v>
      </c>
      <c r="AB2539">
        <v>1.30380829739953</v>
      </c>
      <c r="AC2539" t="s">
        <v>257</v>
      </c>
      <c r="AD2539" t="s">
        <v>337</v>
      </c>
      <c r="AE2539" t="s">
        <v>66</v>
      </c>
      <c r="AF2539" t="s">
        <v>76</v>
      </c>
      <c r="AG2539" t="s">
        <v>338</v>
      </c>
      <c r="AH2539" s="45">
        <v>25293</v>
      </c>
      <c r="AI2539">
        <v>40704</v>
      </c>
      <c r="AJ2539">
        <v>1856</v>
      </c>
      <c r="AK2539" t="s">
        <v>339</v>
      </c>
      <c r="AL2539" t="s">
        <v>324</v>
      </c>
      <c r="AM2539" t="s">
        <v>245</v>
      </c>
    </row>
    <row r="2540" spans="1:39" x14ac:dyDescent="0.3">
      <c r="A2540" s="1">
        <v>43565</v>
      </c>
      <c r="B2540" t="s">
        <v>22</v>
      </c>
      <c r="C2540" t="s">
        <v>239</v>
      </c>
      <c r="D2540">
        <v>900</v>
      </c>
      <c r="E2540">
        <v>12</v>
      </c>
      <c r="F2540">
        <v>50.990001999999997</v>
      </c>
      <c r="G2540">
        <v>51.599997999999999</v>
      </c>
      <c r="H2540">
        <v>50.98</v>
      </c>
      <c r="I2540">
        <v>51.549999</v>
      </c>
      <c r="J2540">
        <v>51.082664000000001</v>
      </c>
      <c r="K2540">
        <v>4208800</v>
      </c>
      <c r="L2540">
        <v>2.4769999999999999</v>
      </c>
      <c r="M2540">
        <v>1.01385777905062E-2</v>
      </c>
      <c r="N2540">
        <v>3.4341656072813601E-2</v>
      </c>
      <c r="O2540">
        <v>0.103917006193156</v>
      </c>
      <c r="P2540">
        <v>0.25282325388350002</v>
      </c>
      <c r="Q2540">
        <v>0.190469524114418</v>
      </c>
      <c r="R2540">
        <v>5.1338370069349002E-3</v>
      </c>
      <c r="S2540">
        <v>1.14141334760178E-2</v>
      </c>
      <c r="T2540">
        <v>1.06187144609153E-2</v>
      </c>
      <c r="U2540">
        <v>1.48411641097487E-2</v>
      </c>
      <c r="V2540">
        <v>51.959998999999897</v>
      </c>
      <c r="W2540">
        <v>36.419998</v>
      </c>
      <c r="X2540">
        <v>-0.11550190514309699</v>
      </c>
      <c r="Y2540">
        <v>3.47183783585567E-3</v>
      </c>
      <c r="Z2540">
        <v>0.28751573372974998</v>
      </c>
      <c r="AA2540">
        <v>1.3851624694689799</v>
      </c>
      <c r="AB2540">
        <v>1.2225012244139899</v>
      </c>
      <c r="AC2540" t="s">
        <v>257</v>
      </c>
      <c r="AD2540" t="s">
        <v>337</v>
      </c>
      <c r="AE2540" t="s">
        <v>66</v>
      </c>
      <c r="AF2540" t="s">
        <v>76</v>
      </c>
      <c r="AG2540" t="s">
        <v>338</v>
      </c>
      <c r="AH2540" s="45">
        <v>25293</v>
      </c>
      <c r="AI2540">
        <v>40704</v>
      </c>
      <c r="AJ2540">
        <v>1856</v>
      </c>
      <c r="AK2540" t="s">
        <v>339</v>
      </c>
      <c r="AL2540" t="s">
        <v>324</v>
      </c>
      <c r="AM2540" t="s">
        <v>245</v>
      </c>
    </row>
    <row r="2541" spans="1:39" x14ac:dyDescent="0.3">
      <c r="A2541" s="1">
        <v>43570</v>
      </c>
      <c r="B2541" t="s">
        <v>22</v>
      </c>
      <c r="C2541" t="s">
        <v>239</v>
      </c>
      <c r="D2541">
        <v>900</v>
      </c>
      <c r="E2541">
        <v>12</v>
      </c>
      <c r="F2541">
        <v>51.689999</v>
      </c>
      <c r="G2541">
        <v>51.830002</v>
      </c>
      <c r="H2541">
        <v>51.450001</v>
      </c>
      <c r="I2541">
        <v>51.720001000000003</v>
      </c>
      <c r="J2541">
        <v>51.251125000000002</v>
      </c>
      <c r="K2541">
        <v>2331900</v>
      </c>
      <c r="L2541">
        <v>2.5529999999999999</v>
      </c>
      <c r="M2541">
        <v>2.71059629463707E-3</v>
      </c>
      <c r="N2541">
        <v>1.7554597412384201E-2</v>
      </c>
      <c r="O2541">
        <v>9.5552994195830798E-2</v>
      </c>
      <c r="P2541">
        <v>0.222783258284176</v>
      </c>
      <c r="Q2541">
        <v>0.18726768188645901</v>
      </c>
      <c r="R2541">
        <v>4.0527054881705103E-3</v>
      </c>
      <c r="S2541">
        <v>1.1387998008457099E-2</v>
      </c>
      <c r="T2541">
        <v>1.0274084466916E-2</v>
      </c>
      <c r="U2541">
        <v>1.4825204618405001E-2</v>
      </c>
      <c r="V2541">
        <v>51.959998999999897</v>
      </c>
      <c r="W2541">
        <v>36.419998</v>
      </c>
      <c r="X2541">
        <v>-0.11550190514309699</v>
      </c>
      <c r="Y2541">
        <v>-6.2956724975841202E-4</v>
      </c>
      <c r="Z2541">
        <v>0.29320433487666298</v>
      </c>
      <c r="AA2541">
        <v>1.28632121271073</v>
      </c>
      <c r="AB2541">
        <v>1.30596705239336</v>
      </c>
      <c r="AC2541" t="s">
        <v>257</v>
      </c>
      <c r="AD2541" t="s">
        <v>337</v>
      </c>
      <c r="AE2541" t="s">
        <v>66</v>
      </c>
      <c r="AF2541" t="s">
        <v>76</v>
      </c>
      <c r="AG2541" t="s">
        <v>338</v>
      </c>
      <c r="AH2541" s="45">
        <v>25293</v>
      </c>
      <c r="AI2541">
        <v>40704</v>
      </c>
      <c r="AJ2541">
        <v>1856</v>
      </c>
      <c r="AK2541" t="s">
        <v>339</v>
      </c>
      <c r="AL2541" t="s">
        <v>324</v>
      </c>
      <c r="AM2541" t="s">
        <v>245</v>
      </c>
    </row>
    <row r="2542" spans="1:39" x14ac:dyDescent="0.3">
      <c r="A2542" s="1">
        <v>43605</v>
      </c>
      <c r="B2542" t="s">
        <v>22</v>
      </c>
      <c r="C2542" t="s">
        <v>246</v>
      </c>
      <c r="D2542">
        <v>400</v>
      </c>
      <c r="E2542">
        <v>12</v>
      </c>
      <c r="F2542">
        <v>52.349997999999999</v>
      </c>
      <c r="G2542">
        <v>52.880001</v>
      </c>
      <c r="H2542">
        <v>52.240001999999997</v>
      </c>
      <c r="I2542">
        <v>52.709998999999897</v>
      </c>
      <c r="J2542">
        <v>52.232146999999998</v>
      </c>
      <c r="K2542">
        <v>4319400</v>
      </c>
      <c r="L2542">
        <v>2.4159999999999999</v>
      </c>
      <c r="M2542">
        <v>5.8985295684430804E-3</v>
      </c>
      <c r="N2542">
        <v>1.7608099581451001E-2</v>
      </c>
      <c r="O2542">
        <v>1.8380779609434399E-2</v>
      </c>
      <c r="P2542">
        <v>0.15142762806751001</v>
      </c>
      <c r="Q2542">
        <v>0.25166472276146801</v>
      </c>
      <c r="R2542">
        <v>5.5691345668342097E-3</v>
      </c>
      <c r="S2542">
        <v>7.4383709997506301E-3</v>
      </c>
      <c r="T2542">
        <v>9.3111531568517304E-3</v>
      </c>
      <c r="U2542">
        <v>1.4341334705825701E-2</v>
      </c>
      <c r="V2542">
        <v>53</v>
      </c>
      <c r="W2542">
        <v>36.419998</v>
      </c>
      <c r="X2542">
        <v>-0.11550190514309699</v>
      </c>
      <c r="Y2542">
        <v>-6.7722580366252503E-3</v>
      </c>
      <c r="Z2542">
        <v>0.22620540166564401</v>
      </c>
      <c r="AA2542">
        <v>1.3709902939479</v>
      </c>
      <c r="AB2542">
        <v>1.36728580963562</v>
      </c>
      <c r="AC2542" t="s">
        <v>257</v>
      </c>
      <c r="AD2542" t="s">
        <v>337</v>
      </c>
      <c r="AE2542" t="s">
        <v>66</v>
      </c>
      <c r="AF2542" t="s">
        <v>76</v>
      </c>
      <c r="AG2542" t="s">
        <v>338</v>
      </c>
      <c r="AH2542" s="45">
        <v>25293</v>
      </c>
      <c r="AI2542">
        <v>40704</v>
      </c>
      <c r="AJ2542">
        <v>1856</v>
      </c>
      <c r="AK2542" t="s">
        <v>339</v>
      </c>
      <c r="AL2542" t="s">
        <v>324</v>
      </c>
      <c r="AM2542" t="s">
        <v>245</v>
      </c>
    </row>
    <row r="2543" spans="1:39" x14ac:dyDescent="0.3">
      <c r="A2543" s="1">
        <v>43622</v>
      </c>
      <c r="B2543" t="s">
        <v>22</v>
      </c>
      <c r="C2543" t="s">
        <v>239</v>
      </c>
      <c r="D2543">
        <v>1300</v>
      </c>
      <c r="E2543">
        <v>12</v>
      </c>
      <c r="F2543">
        <v>51.34</v>
      </c>
      <c r="G2543">
        <v>51.509997999999896</v>
      </c>
      <c r="H2543">
        <v>50.830002</v>
      </c>
      <c r="I2543">
        <v>51.330002</v>
      </c>
      <c r="J2543">
        <v>50.864657999999999</v>
      </c>
      <c r="K2543">
        <v>3412500</v>
      </c>
      <c r="L2543">
        <v>2.1240000000000001</v>
      </c>
      <c r="M2543">
        <v>9.7460891943360398E-4</v>
      </c>
      <c r="N2543">
        <v>5.01352679582968E-2</v>
      </c>
      <c r="O2543">
        <v>-2.3350834151335299E-3</v>
      </c>
      <c r="P2543">
        <v>0.110571570656902</v>
      </c>
      <c r="Q2543">
        <v>0.23263773130917401</v>
      </c>
      <c r="R2543">
        <v>8.8925427684046904E-3</v>
      </c>
      <c r="S2543">
        <v>1.7058642776210602E-2</v>
      </c>
      <c r="T2543">
        <v>1.2736292002567901E-2</v>
      </c>
      <c r="U2543">
        <v>1.4892891458918299E-2</v>
      </c>
      <c r="V2543">
        <v>53.66</v>
      </c>
      <c r="W2543">
        <v>36.419998</v>
      </c>
      <c r="X2543">
        <v>-0.12078324804486699</v>
      </c>
      <c r="Y2543">
        <v>6.1168407152111899E-3</v>
      </c>
      <c r="Z2543">
        <v>0.219024692885574</v>
      </c>
      <c r="AA2543">
        <v>1.1765550707232</v>
      </c>
      <c r="AB2543">
        <v>1.091521042985</v>
      </c>
      <c r="AC2543" t="s">
        <v>257</v>
      </c>
      <c r="AD2543" t="s">
        <v>337</v>
      </c>
      <c r="AE2543" t="s">
        <v>66</v>
      </c>
      <c r="AF2543" t="s">
        <v>76</v>
      </c>
      <c r="AG2543" t="s">
        <v>338</v>
      </c>
      <c r="AH2543" s="45">
        <v>25293</v>
      </c>
      <c r="AI2543">
        <v>40704</v>
      </c>
      <c r="AJ2543">
        <v>1856</v>
      </c>
      <c r="AK2543" t="s">
        <v>339</v>
      </c>
      <c r="AL2543" t="s">
        <v>324</v>
      </c>
      <c r="AM2543" t="s">
        <v>245</v>
      </c>
    </row>
    <row r="2544" spans="1:39" x14ac:dyDescent="0.3">
      <c r="A2544" s="1">
        <v>43584</v>
      </c>
      <c r="B2544" t="s">
        <v>22</v>
      </c>
      <c r="C2544" t="s">
        <v>246</v>
      </c>
      <c r="D2544">
        <v>500</v>
      </c>
      <c r="E2544">
        <v>13</v>
      </c>
      <c r="F2544">
        <v>50.939999</v>
      </c>
      <c r="G2544">
        <v>51.099997999999999</v>
      </c>
      <c r="H2544">
        <v>50.84</v>
      </c>
      <c r="I2544">
        <v>50.939999</v>
      </c>
      <c r="J2544">
        <v>50.478190999999903</v>
      </c>
      <c r="K2544">
        <v>2248400</v>
      </c>
      <c r="L2544">
        <v>2.536</v>
      </c>
      <c r="M2544">
        <v>-2.9403900671896299E-3</v>
      </c>
      <c r="N2544">
        <v>-1.57759870214189E-2</v>
      </c>
      <c r="O2544">
        <v>2.5533285451758299E-3</v>
      </c>
      <c r="P2544">
        <v>0.16633442161509099</v>
      </c>
      <c r="Q2544">
        <v>0.181716064712071</v>
      </c>
      <c r="R2544">
        <v>1.21095683497957E-2</v>
      </c>
      <c r="S2544">
        <v>8.4010242234546194E-3</v>
      </c>
      <c r="T2544">
        <v>1.02911669271359E-2</v>
      </c>
      <c r="U2544">
        <v>1.4717360139639901E-2</v>
      </c>
      <c r="V2544">
        <v>52.169998</v>
      </c>
      <c r="W2544">
        <v>36.419998</v>
      </c>
      <c r="X2544">
        <v>-0.11550190514309699</v>
      </c>
      <c r="Y2544">
        <v>1.07094833958194E-3</v>
      </c>
      <c r="Z2544">
        <v>0.27864258294175698</v>
      </c>
      <c r="AA2544">
        <v>1.10800212918128</v>
      </c>
      <c r="AB2544">
        <v>1.14808797278859</v>
      </c>
      <c r="AC2544" t="s">
        <v>258</v>
      </c>
      <c r="AD2544" t="s">
        <v>337</v>
      </c>
      <c r="AE2544" t="s">
        <v>66</v>
      </c>
      <c r="AF2544" t="s">
        <v>76</v>
      </c>
      <c r="AG2544" t="s">
        <v>338</v>
      </c>
      <c r="AH2544" s="45">
        <v>25293</v>
      </c>
      <c r="AI2544">
        <v>40704</v>
      </c>
      <c r="AJ2544">
        <v>1856</v>
      </c>
      <c r="AK2544" t="s">
        <v>339</v>
      </c>
      <c r="AL2544" t="s">
        <v>324</v>
      </c>
      <c r="AM2544" t="s">
        <v>245</v>
      </c>
    </row>
    <row r="2545" spans="1:39" x14ac:dyDescent="0.3">
      <c r="A2545" s="1">
        <v>43594</v>
      </c>
      <c r="B2545" t="s">
        <v>22</v>
      </c>
      <c r="C2545" t="s">
        <v>239</v>
      </c>
      <c r="D2545">
        <v>1000</v>
      </c>
      <c r="E2545">
        <v>13</v>
      </c>
      <c r="F2545">
        <v>50.939999</v>
      </c>
      <c r="G2545">
        <v>51.549999</v>
      </c>
      <c r="H2545">
        <v>50.779998999999997</v>
      </c>
      <c r="I2545">
        <v>51.41</v>
      </c>
      <c r="J2545">
        <v>50.943931999999997</v>
      </c>
      <c r="K2545">
        <v>3621400</v>
      </c>
      <c r="L2545">
        <v>2.4569999999999999</v>
      </c>
      <c r="M2545">
        <v>1.0559317115254801E-2</v>
      </c>
      <c r="N2545">
        <v>2.9219822977441402E-3</v>
      </c>
      <c r="O2545">
        <v>1.15426838373111E-2</v>
      </c>
      <c r="P2545">
        <v>0.168425656449813</v>
      </c>
      <c r="Q2545">
        <v>0.23867672939492299</v>
      </c>
      <c r="R2545">
        <v>7.1572624238755902E-3</v>
      </c>
      <c r="S2545">
        <v>7.3536404832128099E-3</v>
      </c>
      <c r="T2545">
        <v>9.7404954795922098E-3</v>
      </c>
      <c r="U2545">
        <v>1.4348887044239599E-2</v>
      </c>
      <c r="V2545">
        <v>52.169998</v>
      </c>
      <c r="W2545">
        <v>36.419998</v>
      </c>
      <c r="X2545">
        <v>-0.11550190514309699</v>
      </c>
      <c r="Y2545">
        <v>-3.0259986019249502E-3</v>
      </c>
      <c r="Z2545">
        <v>0.24462063338503501</v>
      </c>
      <c r="AA2545">
        <v>1.3841601665512699</v>
      </c>
      <c r="AB2545">
        <v>1.4086708254545901</v>
      </c>
      <c r="AC2545" t="s">
        <v>258</v>
      </c>
      <c r="AD2545" t="s">
        <v>337</v>
      </c>
      <c r="AE2545" t="s">
        <v>66</v>
      </c>
      <c r="AF2545" t="s">
        <v>76</v>
      </c>
      <c r="AG2545" t="s">
        <v>338</v>
      </c>
      <c r="AH2545" s="45">
        <v>25293</v>
      </c>
      <c r="AI2545">
        <v>40704</v>
      </c>
      <c r="AJ2545">
        <v>1856</v>
      </c>
      <c r="AK2545" t="s">
        <v>339</v>
      </c>
      <c r="AL2545" t="s">
        <v>324</v>
      </c>
      <c r="AM2545" t="s">
        <v>245</v>
      </c>
    </row>
    <row r="2546" spans="1:39" x14ac:dyDescent="0.3">
      <c r="A2546" s="1">
        <v>43600</v>
      </c>
      <c r="B2546" t="s">
        <v>22</v>
      </c>
      <c r="C2546" t="s">
        <v>246</v>
      </c>
      <c r="D2546">
        <v>400</v>
      </c>
      <c r="E2546">
        <v>13</v>
      </c>
      <c r="F2546">
        <v>51.91</v>
      </c>
      <c r="G2546">
        <v>52.459998999999897</v>
      </c>
      <c r="H2546">
        <v>51.509997999999896</v>
      </c>
      <c r="I2546">
        <v>52.41</v>
      </c>
      <c r="J2546">
        <v>51.934868000000002</v>
      </c>
      <c r="K2546">
        <v>2355800</v>
      </c>
      <c r="L2546">
        <v>2.379</v>
      </c>
      <c r="M2546">
        <v>8.4308012072261997E-3</v>
      </c>
      <c r="N2546">
        <v>2.9824056731180801E-2</v>
      </c>
      <c r="O2546">
        <v>1.5963422335489901E-2</v>
      </c>
      <c r="P2546">
        <v>0.17387831966071099</v>
      </c>
      <c r="Q2546">
        <v>0.252519007522576</v>
      </c>
      <c r="R2546">
        <v>3.4100385440957101E-3</v>
      </c>
      <c r="S2546">
        <v>7.3127268642519203E-3</v>
      </c>
      <c r="T2546">
        <v>9.4405758914495198E-3</v>
      </c>
      <c r="U2546">
        <v>1.43550676695873E-2</v>
      </c>
      <c r="V2546">
        <v>52.459998999999897</v>
      </c>
      <c r="W2546">
        <v>36.419998</v>
      </c>
      <c r="X2546">
        <v>-0.11550190514309699</v>
      </c>
      <c r="Y2546">
        <v>5.8219943882337104E-3</v>
      </c>
      <c r="Z2546">
        <v>0.23545255435388401</v>
      </c>
      <c r="AA2546">
        <v>1.4184369432619699</v>
      </c>
      <c r="AB2546">
        <v>1.3747065855229601</v>
      </c>
      <c r="AC2546" t="s">
        <v>258</v>
      </c>
      <c r="AD2546" t="s">
        <v>337</v>
      </c>
      <c r="AE2546" t="s">
        <v>66</v>
      </c>
      <c r="AF2546" t="s">
        <v>76</v>
      </c>
      <c r="AG2546" t="s">
        <v>338</v>
      </c>
      <c r="AH2546" s="45">
        <v>25293</v>
      </c>
      <c r="AI2546">
        <v>40704</v>
      </c>
      <c r="AJ2546">
        <v>1856</v>
      </c>
      <c r="AK2546" t="s">
        <v>339</v>
      </c>
      <c r="AL2546" t="s">
        <v>324</v>
      </c>
      <c r="AM2546" t="s">
        <v>245</v>
      </c>
    </row>
    <row r="2547" spans="1:39" x14ac:dyDescent="0.3">
      <c r="A2547" s="1">
        <v>43616</v>
      </c>
      <c r="B2547" t="s">
        <v>22</v>
      </c>
      <c r="C2547" t="s">
        <v>246</v>
      </c>
      <c r="D2547">
        <v>1300</v>
      </c>
      <c r="E2547">
        <v>13</v>
      </c>
      <c r="F2547">
        <v>48.59</v>
      </c>
      <c r="G2547">
        <v>49.5</v>
      </c>
      <c r="H2547">
        <v>48.32</v>
      </c>
      <c r="I2547">
        <v>49.439999</v>
      </c>
      <c r="J2547">
        <v>48.991790999999999</v>
      </c>
      <c r="K2547">
        <v>4499300</v>
      </c>
      <c r="L2547">
        <v>2.1419999999999999</v>
      </c>
      <c r="M2547">
        <v>1.26196808790807E-2</v>
      </c>
      <c r="N2547">
        <v>-7.7612614502964999E-2</v>
      </c>
      <c r="O2547">
        <v>-4.02393672464679E-2</v>
      </c>
      <c r="P2547">
        <v>5.5537918034934498E-2</v>
      </c>
      <c r="Q2547">
        <v>0.18551903893284</v>
      </c>
      <c r="R2547">
        <v>2.99837463429132E-2</v>
      </c>
      <c r="S2547">
        <v>1.60632631579707E-2</v>
      </c>
      <c r="T2547">
        <v>1.2513456897050799E-2</v>
      </c>
      <c r="U2547">
        <v>1.49285637580926E-2</v>
      </c>
      <c r="V2547">
        <v>53.66</v>
      </c>
      <c r="W2547">
        <v>36.419998</v>
      </c>
      <c r="X2547">
        <v>-0.12078324804486699</v>
      </c>
      <c r="Y2547">
        <v>-1.3283204951564801E-2</v>
      </c>
      <c r="Z2547">
        <v>0.229291483504172</v>
      </c>
      <c r="AA2547">
        <v>0.93332700493535603</v>
      </c>
      <c r="AB2547">
        <v>1.0621443760415501</v>
      </c>
      <c r="AC2547" t="s">
        <v>258</v>
      </c>
      <c r="AD2547" t="s">
        <v>337</v>
      </c>
      <c r="AE2547" t="s">
        <v>66</v>
      </c>
      <c r="AF2547" t="s">
        <v>76</v>
      </c>
      <c r="AG2547" t="s">
        <v>338</v>
      </c>
      <c r="AH2547" s="45">
        <v>25293</v>
      </c>
      <c r="AI2547">
        <v>40704</v>
      </c>
      <c r="AJ2547">
        <v>1856</v>
      </c>
      <c r="AK2547" t="s">
        <v>339</v>
      </c>
      <c r="AL2547" t="s">
        <v>324</v>
      </c>
      <c r="AM2547" t="s">
        <v>245</v>
      </c>
    </row>
    <row r="2548" spans="1:39" x14ac:dyDescent="0.3">
      <c r="A2548" s="1">
        <v>43637</v>
      </c>
      <c r="B2548" t="s">
        <v>22</v>
      </c>
      <c r="C2548" t="s">
        <v>246</v>
      </c>
      <c r="D2548">
        <v>2100</v>
      </c>
      <c r="E2548">
        <v>13</v>
      </c>
      <c r="F2548">
        <v>54.040000999999997</v>
      </c>
      <c r="G2548">
        <v>54.389998999999897</v>
      </c>
      <c r="H2548">
        <v>53.75</v>
      </c>
      <c r="I2548">
        <v>53.77</v>
      </c>
      <c r="J2548">
        <v>53.282539</v>
      </c>
      <c r="K2548">
        <v>7342100</v>
      </c>
      <c r="L2548">
        <v>2.0680000000000001</v>
      </c>
      <c r="M2548">
        <v>-4.6386653356155104E-3</v>
      </c>
      <c r="N2548">
        <v>6.7177463641326504E-3</v>
      </c>
      <c r="O2548">
        <v>2.6000007919605401E-2</v>
      </c>
      <c r="P2548">
        <v>6.7596767263895199E-2</v>
      </c>
      <c r="Q2548">
        <v>0.22457736988478</v>
      </c>
      <c r="R2548">
        <v>1.2446646892193099E-2</v>
      </c>
      <c r="S2548">
        <v>1.8230025481375901E-2</v>
      </c>
      <c r="T2548">
        <v>1.2266379636317E-2</v>
      </c>
      <c r="U2548">
        <v>1.47698332996705E-2</v>
      </c>
      <c r="V2548">
        <v>54.389998999999897</v>
      </c>
      <c r="W2548">
        <v>36.419998</v>
      </c>
      <c r="X2548">
        <v>-0.12078324804486699</v>
      </c>
      <c r="Y2548">
        <v>-1.26001638019446E-3</v>
      </c>
      <c r="Z2548">
        <v>0.217670498536577</v>
      </c>
      <c r="AA2548">
        <v>1.07692772735551</v>
      </c>
      <c r="AB2548">
        <v>1.03732856958931</v>
      </c>
      <c r="AC2548" t="s">
        <v>258</v>
      </c>
      <c r="AD2548" t="s">
        <v>337</v>
      </c>
      <c r="AE2548" t="s">
        <v>66</v>
      </c>
      <c r="AF2548" t="s">
        <v>76</v>
      </c>
      <c r="AG2548" t="s">
        <v>338</v>
      </c>
      <c r="AH2548" s="45">
        <v>25293</v>
      </c>
      <c r="AI2548">
        <v>40704</v>
      </c>
      <c r="AJ2548">
        <v>1856</v>
      </c>
      <c r="AK2548" t="s">
        <v>339</v>
      </c>
      <c r="AL2548" t="s">
        <v>324</v>
      </c>
      <c r="AM2548" t="s">
        <v>245</v>
      </c>
    </row>
    <row r="2549" spans="1:39" x14ac:dyDescent="0.3">
      <c r="A2549" s="1">
        <v>43585</v>
      </c>
      <c r="B2549" t="s">
        <v>22</v>
      </c>
      <c r="C2549" t="s">
        <v>239</v>
      </c>
      <c r="D2549">
        <v>2200</v>
      </c>
      <c r="E2549">
        <v>14</v>
      </c>
      <c r="F2549">
        <v>51.07</v>
      </c>
      <c r="G2549">
        <v>51.630001</v>
      </c>
      <c r="H2549">
        <v>50.950001</v>
      </c>
      <c r="I2549">
        <v>51.470001000000003</v>
      </c>
      <c r="J2549">
        <v>51.003391000000001</v>
      </c>
      <c r="K2549">
        <v>4730600</v>
      </c>
      <c r="L2549">
        <v>2.5089999999999999</v>
      </c>
      <c r="M2549">
        <v>1.0350739093838801E-2</v>
      </c>
      <c r="N2549">
        <v>8.9774850157881107E-3</v>
      </c>
      <c r="O2549">
        <v>9.2072356593961707E-3</v>
      </c>
      <c r="P2549">
        <v>0.175996490818809</v>
      </c>
      <c r="Q2549">
        <v>0.188691801180423</v>
      </c>
      <c r="R2549">
        <v>1.1400909743113599E-2</v>
      </c>
      <c r="S2549">
        <v>8.6521002534781302E-3</v>
      </c>
      <c r="T2549">
        <v>1.0333522637943101E-2</v>
      </c>
      <c r="U2549">
        <v>1.4728927384102E-2</v>
      </c>
      <c r="V2549">
        <v>52.169998</v>
      </c>
      <c r="W2549">
        <v>36.419998</v>
      </c>
      <c r="X2549">
        <v>-0.11550190514309699</v>
      </c>
      <c r="Y2549">
        <v>9.5096475723260604E-4</v>
      </c>
      <c r="Z2549">
        <v>0.27880230521775501</v>
      </c>
      <c r="AA2549">
        <v>1.1465682222556099</v>
      </c>
      <c r="AB2549">
        <v>1.11179472801173</v>
      </c>
      <c r="AC2549" t="s">
        <v>259</v>
      </c>
      <c r="AD2549" t="s">
        <v>337</v>
      </c>
      <c r="AE2549" t="s">
        <v>66</v>
      </c>
      <c r="AF2549" t="s">
        <v>76</v>
      </c>
      <c r="AG2549" t="s">
        <v>338</v>
      </c>
      <c r="AH2549" s="45">
        <v>25293</v>
      </c>
      <c r="AI2549">
        <v>40704</v>
      </c>
      <c r="AJ2549">
        <v>1856</v>
      </c>
      <c r="AK2549" t="s">
        <v>339</v>
      </c>
      <c r="AL2549" t="s">
        <v>324</v>
      </c>
      <c r="AM2549" t="s">
        <v>245</v>
      </c>
    </row>
    <row r="2550" spans="1:39" x14ac:dyDescent="0.3">
      <c r="A2550" s="1">
        <v>43588</v>
      </c>
      <c r="B2550" t="s">
        <v>22</v>
      </c>
      <c r="C2550" t="s">
        <v>239</v>
      </c>
      <c r="D2550">
        <v>1200</v>
      </c>
      <c r="E2550">
        <v>14</v>
      </c>
      <c r="F2550">
        <v>51.23</v>
      </c>
      <c r="G2550">
        <v>51.5</v>
      </c>
      <c r="H2550">
        <v>51.110000999999997</v>
      </c>
      <c r="I2550">
        <v>51.18</v>
      </c>
      <c r="J2550">
        <v>50.716019000000003</v>
      </c>
      <c r="K2550">
        <v>2408000</v>
      </c>
      <c r="L2550">
        <v>2.5310000000000001</v>
      </c>
      <c r="M2550">
        <v>-1.5618558234329E-3</v>
      </c>
      <c r="N2550">
        <v>1.76004561747506E-3</v>
      </c>
      <c r="O2550">
        <v>1.35111223440253E-2</v>
      </c>
      <c r="P2550">
        <v>0.15531511210747501</v>
      </c>
      <c r="Q2550">
        <v>0.22971120806725201</v>
      </c>
      <c r="R2550">
        <v>5.6623264456510201E-3</v>
      </c>
      <c r="S2550">
        <v>7.9772912144667994E-3</v>
      </c>
      <c r="T2550">
        <v>1.0190726727187301E-2</v>
      </c>
      <c r="U2550">
        <v>1.45939326083411E-2</v>
      </c>
      <c r="V2550">
        <v>52.169998</v>
      </c>
      <c r="W2550">
        <v>36.419998</v>
      </c>
      <c r="X2550">
        <v>-0.11550190514309699</v>
      </c>
      <c r="Y2550">
        <v>9.5921274614703799E-3</v>
      </c>
      <c r="Z2550">
        <v>0.26373451916396301</v>
      </c>
      <c r="AA2550">
        <v>1.38313601757166</v>
      </c>
      <c r="AB2550">
        <v>1.2225589228440401</v>
      </c>
      <c r="AC2550" t="s">
        <v>259</v>
      </c>
      <c r="AD2550" t="s">
        <v>337</v>
      </c>
      <c r="AE2550" t="s">
        <v>66</v>
      </c>
      <c r="AF2550" t="s">
        <v>76</v>
      </c>
      <c r="AG2550" t="s">
        <v>338</v>
      </c>
      <c r="AH2550" s="45">
        <v>25293</v>
      </c>
      <c r="AI2550">
        <v>40704</v>
      </c>
      <c r="AJ2550">
        <v>1856</v>
      </c>
      <c r="AK2550" t="s">
        <v>339</v>
      </c>
      <c r="AL2550" t="s">
        <v>324</v>
      </c>
      <c r="AM2550" t="s">
        <v>245</v>
      </c>
    </row>
    <row r="2551" spans="1:39" x14ac:dyDescent="0.3">
      <c r="A2551" s="1">
        <v>43606</v>
      </c>
      <c r="B2551" t="s">
        <v>22</v>
      </c>
      <c r="C2551" t="s">
        <v>246</v>
      </c>
      <c r="D2551">
        <v>800</v>
      </c>
      <c r="E2551">
        <v>14</v>
      </c>
      <c r="F2551">
        <v>52.77</v>
      </c>
      <c r="G2551">
        <v>52.810001</v>
      </c>
      <c r="H2551">
        <v>52.290000999999997</v>
      </c>
      <c r="I2551">
        <v>52.389998999999897</v>
      </c>
      <c r="J2551">
        <v>51.915046999999902</v>
      </c>
      <c r="K2551">
        <v>3501400</v>
      </c>
      <c r="L2551">
        <v>2.4260000000000002</v>
      </c>
      <c r="M2551">
        <v>-6.0894771660227201E-3</v>
      </c>
      <c r="N2551">
        <v>8.0490772502892407E-3</v>
      </c>
      <c r="O2551">
        <v>1.2871102083915601E-2</v>
      </c>
      <c r="P2551">
        <v>0.119228135597316</v>
      </c>
      <c r="Q2551">
        <v>0.26897214675937198</v>
      </c>
      <c r="R2551">
        <v>7.0384041702369702E-3</v>
      </c>
      <c r="S2551">
        <v>7.5797000443135996E-3</v>
      </c>
      <c r="T2551">
        <v>8.8617803438626307E-3</v>
      </c>
      <c r="U2551">
        <v>1.42652802597142E-2</v>
      </c>
      <c r="V2551">
        <v>53</v>
      </c>
      <c r="W2551">
        <v>36.419998</v>
      </c>
      <c r="X2551">
        <v>-0.11550190514309699</v>
      </c>
      <c r="Y2551">
        <v>8.4599491109458805E-3</v>
      </c>
      <c r="Z2551">
        <v>0.22005389800328601</v>
      </c>
      <c r="AA2551">
        <v>1.46027892262432</v>
      </c>
      <c r="AB2551">
        <v>1.38755541047927</v>
      </c>
      <c r="AC2551" t="s">
        <v>259</v>
      </c>
      <c r="AD2551" t="s">
        <v>337</v>
      </c>
      <c r="AE2551" t="s">
        <v>66</v>
      </c>
      <c r="AF2551" t="s">
        <v>76</v>
      </c>
      <c r="AG2551" t="s">
        <v>338</v>
      </c>
      <c r="AH2551" s="45">
        <v>25293</v>
      </c>
      <c r="AI2551">
        <v>40704</v>
      </c>
      <c r="AJ2551">
        <v>1856</v>
      </c>
      <c r="AK2551" t="s">
        <v>339</v>
      </c>
      <c r="AL2551" t="s">
        <v>324</v>
      </c>
      <c r="AM2551" t="s">
        <v>245</v>
      </c>
    </row>
    <row r="2552" spans="1:39" x14ac:dyDescent="0.3">
      <c r="A2552" s="1">
        <v>43615</v>
      </c>
      <c r="B2552" t="s">
        <v>22</v>
      </c>
      <c r="C2552" t="s">
        <v>239</v>
      </c>
      <c r="D2552">
        <v>500</v>
      </c>
      <c r="E2552">
        <v>14</v>
      </c>
      <c r="F2552">
        <v>48.439999</v>
      </c>
      <c r="G2552">
        <v>48.98</v>
      </c>
      <c r="H2552">
        <v>48.240001999999997</v>
      </c>
      <c r="I2552">
        <v>48.82</v>
      </c>
      <c r="J2552">
        <v>48.377414999999999</v>
      </c>
      <c r="K2552">
        <v>5388800</v>
      </c>
      <c r="L2552">
        <v>2.2269999999999999</v>
      </c>
      <c r="M2552">
        <v>1.17442877965113E-2</v>
      </c>
      <c r="N2552">
        <v>-7.6665075662563295E-2</v>
      </c>
      <c r="O2552">
        <v>-4.2508309031709803E-2</v>
      </c>
      <c r="P2552">
        <v>4.4826040843171502E-2</v>
      </c>
      <c r="Q2552">
        <v>0.18273785831584499</v>
      </c>
      <c r="R2552">
        <v>3.02082360672523E-2</v>
      </c>
      <c r="S2552">
        <v>1.59731087527273E-2</v>
      </c>
      <c r="T2552">
        <v>1.24238439137842E-2</v>
      </c>
      <c r="U2552">
        <v>1.49207694985307E-2</v>
      </c>
      <c r="V2552">
        <v>53.66</v>
      </c>
      <c r="W2552">
        <v>36.419998</v>
      </c>
      <c r="X2552">
        <v>-0.12078324804486699</v>
      </c>
      <c r="Y2552">
        <v>2.0962723552933101E-3</v>
      </c>
      <c r="Z2552">
        <v>0.24133784910866901</v>
      </c>
      <c r="AA2552">
        <v>0.91694763080651098</v>
      </c>
      <c r="AB2552">
        <v>1.1832992244087199</v>
      </c>
      <c r="AC2552" t="s">
        <v>259</v>
      </c>
      <c r="AD2552" t="s">
        <v>337</v>
      </c>
      <c r="AE2552" t="s">
        <v>66</v>
      </c>
      <c r="AF2552" t="s">
        <v>76</v>
      </c>
      <c r="AG2552" t="s">
        <v>338</v>
      </c>
      <c r="AH2552" s="45">
        <v>25293</v>
      </c>
      <c r="AI2552">
        <v>40704</v>
      </c>
      <c r="AJ2552">
        <v>1856</v>
      </c>
      <c r="AK2552" t="s">
        <v>339</v>
      </c>
      <c r="AL2552" t="s">
        <v>324</v>
      </c>
      <c r="AM2552" t="s">
        <v>245</v>
      </c>
    </row>
    <row r="2553" spans="1:39" x14ac:dyDescent="0.3">
      <c r="A2553" s="1">
        <v>43628</v>
      </c>
      <c r="B2553" t="s">
        <v>22</v>
      </c>
      <c r="C2553" t="s">
        <v>246</v>
      </c>
      <c r="D2553">
        <v>700</v>
      </c>
      <c r="E2553">
        <v>14</v>
      </c>
      <c r="F2553">
        <v>52.66</v>
      </c>
      <c r="G2553">
        <v>52.860000999999997</v>
      </c>
      <c r="H2553">
        <v>52.419998</v>
      </c>
      <c r="I2553">
        <v>52.610000999999997</v>
      </c>
      <c r="J2553">
        <v>52.133057000000001</v>
      </c>
      <c r="K2553">
        <v>3151800</v>
      </c>
      <c r="L2553">
        <v>2.1269999999999998</v>
      </c>
      <c r="M2553">
        <v>4.5723797535005802E-3</v>
      </c>
      <c r="N2553">
        <v>2.5605507294200601E-2</v>
      </c>
      <c r="O2553">
        <v>2.0548073728001801E-2</v>
      </c>
      <c r="P2553">
        <v>0.120653632066061</v>
      </c>
      <c r="Q2553">
        <v>0.212847749963128</v>
      </c>
      <c r="R2553">
        <v>1.0665100769344999E-2</v>
      </c>
      <c r="S2553">
        <v>1.75855562402976E-2</v>
      </c>
      <c r="T2553">
        <v>1.30174635777974E-2</v>
      </c>
      <c r="U2553">
        <v>1.47685493882409E-2</v>
      </c>
      <c r="V2553">
        <v>53.66</v>
      </c>
      <c r="W2553">
        <v>36.419998</v>
      </c>
      <c r="X2553">
        <v>-0.12078324804486699</v>
      </c>
      <c r="Y2553">
        <v>-2.0396578921351798E-3</v>
      </c>
      <c r="Z2553">
        <v>0.215351339463486</v>
      </c>
      <c r="AA2553">
        <v>1.0439966734749699</v>
      </c>
      <c r="AB2553">
        <v>1.16838805244729</v>
      </c>
      <c r="AC2553" t="s">
        <v>259</v>
      </c>
      <c r="AD2553" t="s">
        <v>337</v>
      </c>
      <c r="AE2553" t="s">
        <v>66</v>
      </c>
      <c r="AF2553" t="s">
        <v>76</v>
      </c>
      <c r="AG2553" t="s">
        <v>338</v>
      </c>
      <c r="AH2553" s="45">
        <v>25293</v>
      </c>
      <c r="AI2553">
        <v>40704</v>
      </c>
      <c r="AJ2553">
        <v>1856</v>
      </c>
      <c r="AK2553" t="s">
        <v>339</v>
      </c>
      <c r="AL2553" t="s">
        <v>324</v>
      </c>
      <c r="AM2553" t="s">
        <v>245</v>
      </c>
    </row>
    <row r="2554" spans="1:39" x14ac:dyDescent="0.3">
      <c r="A2554" s="1">
        <v>43635</v>
      </c>
      <c r="B2554" t="s">
        <v>22</v>
      </c>
      <c r="C2554" t="s">
        <v>246</v>
      </c>
      <c r="D2554">
        <v>1400</v>
      </c>
      <c r="E2554">
        <v>14</v>
      </c>
      <c r="F2554">
        <v>52.369999</v>
      </c>
      <c r="G2554">
        <v>53.369999</v>
      </c>
      <c r="H2554">
        <v>52.09</v>
      </c>
      <c r="I2554">
        <v>53.32</v>
      </c>
      <c r="J2554">
        <v>52.836616999999997</v>
      </c>
      <c r="K2554">
        <v>3321800</v>
      </c>
      <c r="L2554">
        <v>2.0289999999999999</v>
      </c>
      <c r="M2554">
        <v>1.6451125008061201E-2</v>
      </c>
      <c r="N2554">
        <v>1.3405215219920301E-2</v>
      </c>
      <c r="O2554">
        <v>1.7404835458863802E-2</v>
      </c>
      <c r="P2554">
        <v>0.108682631320817</v>
      </c>
      <c r="Q2554">
        <v>0.219298265914667</v>
      </c>
      <c r="R2554">
        <v>1.1349566257998401E-2</v>
      </c>
      <c r="S2554">
        <v>1.8095261700052299E-2</v>
      </c>
      <c r="T2554">
        <v>1.3002722453879199E-2</v>
      </c>
      <c r="U2554">
        <v>1.47502267389834E-2</v>
      </c>
      <c r="V2554">
        <v>53.66</v>
      </c>
      <c r="W2554">
        <v>36.419998</v>
      </c>
      <c r="X2554">
        <v>-0.12078324804486699</v>
      </c>
      <c r="Y2554">
        <v>2.98071681438073E-3</v>
      </c>
      <c r="Z2554">
        <v>0.21214331288914701</v>
      </c>
      <c r="AA2554">
        <v>1.0610541956830299</v>
      </c>
      <c r="AB2554">
        <v>1.03465507140364</v>
      </c>
      <c r="AC2554" t="s">
        <v>259</v>
      </c>
      <c r="AD2554" t="s">
        <v>337</v>
      </c>
      <c r="AE2554" t="s">
        <v>66</v>
      </c>
      <c r="AF2554" t="s">
        <v>76</v>
      </c>
      <c r="AG2554" t="s">
        <v>338</v>
      </c>
      <c r="AH2554" s="45">
        <v>25293</v>
      </c>
      <c r="AI2554">
        <v>40704</v>
      </c>
      <c r="AJ2554">
        <v>1856</v>
      </c>
      <c r="AK2554" t="s">
        <v>339</v>
      </c>
      <c r="AL2554" t="s">
        <v>324</v>
      </c>
      <c r="AM2554" t="s">
        <v>245</v>
      </c>
    </row>
    <row r="2555" spans="1:39" x14ac:dyDescent="0.3">
      <c r="A2555" s="1">
        <v>43570</v>
      </c>
      <c r="B2555" t="s">
        <v>22</v>
      </c>
      <c r="C2555" t="s">
        <v>246</v>
      </c>
      <c r="D2555">
        <v>1300</v>
      </c>
      <c r="E2555">
        <v>15</v>
      </c>
      <c r="F2555">
        <v>51.689999</v>
      </c>
      <c r="G2555">
        <v>51.830002</v>
      </c>
      <c r="H2555">
        <v>51.450001</v>
      </c>
      <c r="I2555">
        <v>51.720001000000003</v>
      </c>
      <c r="J2555">
        <v>51.251125000000002</v>
      </c>
      <c r="K2555">
        <v>2331900</v>
      </c>
      <c r="L2555">
        <v>2.5529999999999999</v>
      </c>
      <c r="M2555">
        <v>2.71059629463707E-3</v>
      </c>
      <c r="N2555">
        <v>1.7554597412384201E-2</v>
      </c>
      <c r="O2555">
        <v>9.5552994195830798E-2</v>
      </c>
      <c r="P2555">
        <v>0.222783258284176</v>
      </c>
      <c r="Q2555">
        <v>0.18726768188645901</v>
      </c>
      <c r="R2555">
        <v>4.0527054881705103E-3</v>
      </c>
      <c r="S2555">
        <v>1.1387998008457099E-2</v>
      </c>
      <c r="T2555">
        <v>1.0274084466916E-2</v>
      </c>
      <c r="U2555">
        <v>1.4825204618405001E-2</v>
      </c>
      <c r="V2555">
        <v>51.959998999999897</v>
      </c>
      <c r="W2555">
        <v>36.419998</v>
      </c>
      <c r="X2555">
        <v>-0.11550190514309699</v>
      </c>
      <c r="Y2555">
        <v>-6.2956724975841202E-4</v>
      </c>
      <c r="Z2555">
        <v>0.29320433487666298</v>
      </c>
      <c r="AA2555">
        <v>1.28632121271073</v>
      </c>
      <c r="AB2555">
        <v>1.30596705239336</v>
      </c>
      <c r="AC2555" t="s">
        <v>260</v>
      </c>
      <c r="AD2555" t="s">
        <v>337</v>
      </c>
      <c r="AE2555" t="s">
        <v>66</v>
      </c>
      <c r="AF2555" t="s">
        <v>76</v>
      </c>
      <c r="AG2555" t="s">
        <v>338</v>
      </c>
      <c r="AH2555" s="45">
        <v>25293</v>
      </c>
      <c r="AI2555">
        <v>40704</v>
      </c>
      <c r="AJ2555">
        <v>1856</v>
      </c>
      <c r="AK2555" t="s">
        <v>339</v>
      </c>
      <c r="AL2555" t="s">
        <v>324</v>
      </c>
      <c r="AM2555" t="s">
        <v>245</v>
      </c>
    </row>
    <row r="2556" spans="1:39" x14ac:dyDescent="0.3">
      <c r="A2556" s="1">
        <v>43579</v>
      </c>
      <c r="B2556" t="s">
        <v>22</v>
      </c>
      <c r="C2556" t="s">
        <v>246</v>
      </c>
      <c r="D2556">
        <v>1200</v>
      </c>
      <c r="E2556">
        <v>15</v>
      </c>
      <c r="F2556">
        <v>50.889998999999897</v>
      </c>
      <c r="G2556">
        <v>51.25</v>
      </c>
      <c r="H2556">
        <v>50.459998999999897</v>
      </c>
      <c r="I2556">
        <v>50.68</v>
      </c>
      <c r="J2556">
        <v>50.220551</v>
      </c>
      <c r="K2556">
        <v>5687200</v>
      </c>
      <c r="L2556">
        <v>2.5219999999999998</v>
      </c>
      <c r="M2556">
        <v>-6.4903103005783096E-3</v>
      </c>
      <c r="N2556">
        <v>-1.54677953163665E-2</v>
      </c>
      <c r="O2556">
        <v>8.4124136569314802E-3</v>
      </c>
      <c r="P2556">
        <v>0.150710180718088</v>
      </c>
      <c r="Q2556">
        <v>0.17232593979812999</v>
      </c>
      <c r="R2556">
        <v>7.6127845754354901E-3</v>
      </c>
      <c r="S2556">
        <v>8.2353091152948098E-3</v>
      </c>
      <c r="T2556">
        <v>1.019759755294E-2</v>
      </c>
      <c r="U2556">
        <v>1.4684314209164599E-2</v>
      </c>
      <c r="V2556">
        <v>52.169998</v>
      </c>
      <c r="W2556">
        <v>36.419998</v>
      </c>
      <c r="X2556">
        <v>-0.11550190514309699</v>
      </c>
      <c r="Y2556">
        <v>-2.1941687255359501E-3</v>
      </c>
      <c r="Z2556">
        <v>0.277420256491476</v>
      </c>
      <c r="AA2556">
        <v>1.07743434509403</v>
      </c>
      <c r="AB2556">
        <v>1.2339037581978101</v>
      </c>
      <c r="AC2556" t="s">
        <v>260</v>
      </c>
      <c r="AD2556" t="s">
        <v>337</v>
      </c>
      <c r="AE2556" t="s">
        <v>66</v>
      </c>
      <c r="AF2556" t="s">
        <v>76</v>
      </c>
      <c r="AG2556" t="s">
        <v>338</v>
      </c>
      <c r="AH2556" s="45">
        <v>25293</v>
      </c>
      <c r="AI2556">
        <v>40704</v>
      </c>
      <c r="AJ2556">
        <v>1856</v>
      </c>
      <c r="AK2556" t="s">
        <v>339</v>
      </c>
      <c r="AL2556" t="s">
        <v>324</v>
      </c>
      <c r="AM2556" t="s">
        <v>245</v>
      </c>
    </row>
    <row r="2557" spans="1:39" x14ac:dyDescent="0.3">
      <c r="A2557" s="1">
        <v>43600</v>
      </c>
      <c r="B2557" t="s">
        <v>22</v>
      </c>
      <c r="C2557" t="s">
        <v>246</v>
      </c>
      <c r="D2557">
        <v>1000</v>
      </c>
      <c r="E2557">
        <v>15</v>
      </c>
      <c r="F2557">
        <v>51.91</v>
      </c>
      <c r="G2557">
        <v>52.459998999999897</v>
      </c>
      <c r="H2557">
        <v>51.509997999999896</v>
      </c>
      <c r="I2557">
        <v>52.41</v>
      </c>
      <c r="J2557">
        <v>51.934868000000002</v>
      </c>
      <c r="K2557">
        <v>2355800</v>
      </c>
      <c r="L2557">
        <v>2.379</v>
      </c>
      <c r="M2557">
        <v>8.4308012072261997E-3</v>
      </c>
      <c r="N2557">
        <v>2.9824056731180801E-2</v>
      </c>
      <c r="O2557">
        <v>1.5963422335489901E-2</v>
      </c>
      <c r="P2557">
        <v>0.17387831966071099</v>
      </c>
      <c r="Q2557">
        <v>0.252519007522576</v>
      </c>
      <c r="R2557">
        <v>3.4100385440957101E-3</v>
      </c>
      <c r="S2557">
        <v>7.3127268642519203E-3</v>
      </c>
      <c r="T2557">
        <v>9.4405758914495198E-3</v>
      </c>
      <c r="U2557">
        <v>1.43550676695873E-2</v>
      </c>
      <c r="V2557">
        <v>52.459998999999897</v>
      </c>
      <c r="W2557">
        <v>36.419998</v>
      </c>
      <c r="X2557">
        <v>-0.11550190514309699</v>
      </c>
      <c r="Y2557">
        <v>5.8219943882337104E-3</v>
      </c>
      <c r="Z2557">
        <v>0.23545255435388401</v>
      </c>
      <c r="AA2557">
        <v>1.4184369432619699</v>
      </c>
      <c r="AB2557">
        <v>1.3747065855229601</v>
      </c>
      <c r="AC2557" t="s">
        <v>260</v>
      </c>
      <c r="AD2557" t="s">
        <v>337</v>
      </c>
      <c r="AE2557" t="s">
        <v>66</v>
      </c>
      <c r="AF2557" t="s">
        <v>76</v>
      </c>
      <c r="AG2557" t="s">
        <v>338</v>
      </c>
      <c r="AH2557" s="45">
        <v>25293</v>
      </c>
      <c r="AI2557">
        <v>40704</v>
      </c>
      <c r="AJ2557">
        <v>1856</v>
      </c>
      <c r="AK2557" t="s">
        <v>339</v>
      </c>
      <c r="AL2557" t="s">
        <v>324</v>
      </c>
      <c r="AM2557" t="s">
        <v>245</v>
      </c>
    </row>
    <row r="2558" spans="1:39" x14ac:dyDescent="0.3">
      <c r="A2558" s="1">
        <v>43609</v>
      </c>
      <c r="B2558" t="s">
        <v>22</v>
      </c>
      <c r="C2558" t="s">
        <v>246</v>
      </c>
      <c r="D2558">
        <v>900</v>
      </c>
      <c r="E2558">
        <v>15</v>
      </c>
      <c r="F2558">
        <v>53.450001</v>
      </c>
      <c r="G2558">
        <v>53.529998999999997</v>
      </c>
      <c r="H2558">
        <v>52.779998999999997</v>
      </c>
      <c r="I2558">
        <v>52.810001</v>
      </c>
      <c r="J2558">
        <v>52.331241999999897</v>
      </c>
      <c r="K2558">
        <v>3033900</v>
      </c>
      <c r="L2558">
        <v>2.3239999999999998</v>
      </c>
      <c r="M2558">
        <v>-1.1671813868260701E-2</v>
      </c>
      <c r="N2558">
        <v>7.79393541966479E-3</v>
      </c>
      <c r="O2558">
        <v>4.1169228704602698E-2</v>
      </c>
      <c r="P2558">
        <v>0.14331648452115001</v>
      </c>
      <c r="Q2558">
        <v>0.26578100571400198</v>
      </c>
      <c r="R2558">
        <v>1.0211607603698899E-2</v>
      </c>
      <c r="S2558">
        <v>7.6980560430828801E-3</v>
      </c>
      <c r="T2558">
        <v>8.9768777239414999E-3</v>
      </c>
      <c r="U2558">
        <v>1.43036328656814E-2</v>
      </c>
      <c r="V2558">
        <v>53.66</v>
      </c>
      <c r="W2558">
        <v>36.419998</v>
      </c>
      <c r="X2558">
        <v>-0.11550190514309699</v>
      </c>
      <c r="Y2558">
        <v>1.3526439988342199E-3</v>
      </c>
      <c r="Z2558">
        <v>0.21145400488430899</v>
      </c>
      <c r="AA2558">
        <v>1.40692131245189</v>
      </c>
      <c r="AB2558">
        <v>1.45367917603679</v>
      </c>
      <c r="AC2558" t="s">
        <v>260</v>
      </c>
      <c r="AD2558" t="s">
        <v>337</v>
      </c>
      <c r="AE2558" t="s">
        <v>66</v>
      </c>
      <c r="AF2558" t="s">
        <v>76</v>
      </c>
      <c r="AG2558" t="s">
        <v>338</v>
      </c>
      <c r="AH2558" s="45">
        <v>25293</v>
      </c>
      <c r="AI2558">
        <v>40704</v>
      </c>
      <c r="AJ2558">
        <v>1856</v>
      </c>
      <c r="AK2558" t="s">
        <v>339</v>
      </c>
      <c r="AL2558" t="s">
        <v>324</v>
      </c>
      <c r="AM2558" t="s">
        <v>245</v>
      </c>
    </row>
    <row r="2559" spans="1:39" x14ac:dyDescent="0.3">
      <c r="A2559" s="1">
        <v>43614</v>
      </c>
      <c r="B2559" t="s">
        <v>22</v>
      </c>
      <c r="C2559" t="s">
        <v>239</v>
      </c>
      <c r="D2559">
        <v>1100</v>
      </c>
      <c r="E2559">
        <v>15</v>
      </c>
      <c r="F2559">
        <v>49.049999</v>
      </c>
      <c r="G2559">
        <v>49.110000999999997</v>
      </c>
      <c r="H2559">
        <v>47.779998999999997</v>
      </c>
      <c r="I2559">
        <v>48.25</v>
      </c>
      <c r="J2559">
        <v>47.812579999999997</v>
      </c>
      <c r="K2559">
        <v>11266300</v>
      </c>
      <c r="L2559">
        <v>2.2360000000000002</v>
      </c>
      <c r="M2559">
        <v>-5.7192986895410802E-2</v>
      </c>
      <c r="N2559">
        <v>-8.2319886293051897E-2</v>
      </c>
      <c r="O2559">
        <v>-5.7192986895410802E-2</v>
      </c>
      <c r="P2559">
        <v>3.3930789827461498E-2</v>
      </c>
      <c r="Q2559">
        <v>0.16723420563312699</v>
      </c>
      <c r="R2559">
        <v>2.90236867527917E-2</v>
      </c>
      <c r="S2559">
        <v>1.56784849707007E-2</v>
      </c>
      <c r="T2559">
        <v>1.2343360800975501E-2</v>
      </c>
      <c r="U2559">
        <v>1.49071102089536E-2</v>
      </c>
      <c r="V2559">
        <v>53.66</v>
      </c>
      <c r="W2559">
        <v>36.419998</v>
      </c>
      <c r="X2559">
        <v>-0.12078324804486699</v>
      </c>
      <c r="Y2559">
        <v>-6.9359101493404697E-3</v>
      </c>
      <c r="Z2559">
        <v>0.24125522185349599</v>
      </c>
      <c r="AA2559">
        <v>0.83137437729325803</v>
      </c>
      <c r="AB2559">
        <v>1.29813051912514</v>
      </c>
      <c r="AC2559" t="s">
        <v>260</v>
      </c>
      <c r="AD2559" t="s">
        <v>337</v>
      </c>
      <c r="AE2559" t="s">
        <v>66</v>
      </c>
      <c r="AF2559" t="s">
        <v>76</v>
      </c>
      <c r="AG2559" t="s">
        <v>338</v>
      </c>
      <c r="AH2559" s="45">
        <v>25293</v>
      </c>
      <c r="AI2559">
        <v>40704</v>
      </c>
      <c r="AJ2559">
        <v>1856</v>
      </c>
      <c r="AK2559" t="s">
        <v>339</v>
      </c>
      <c r="AL2559" t="s">
        <v>324</v>
      </c>
      <c r="AM2559" t="s">
        <v>245</v>
      </c>
    </row>
    <row r="2560" spans="1:39" x14ac:dyDescent="0.3">
      <c r="A2560" s="1">
        <v>43626</v>
      </c>
      <c r="B2560" t="s">
        <v>22</v>
      </c>
      <c r="C2560" t="s">
        <v>246</v>
      </c>
      <c r="D2560">
        <v>1200</v>
      </c>
      <c r="E2560">
        <v>15</v>
      </c>
      <c r="F2560">
        <v>51.700001</v>
      </c>
      <c r="G2560">
        <v>51.849997999999999</v>
      </c>
      <c r="H2560">
        <v>50.82</v>
      </c>
      <c r="I2560">
        <v>51.34</v>
      </c>
      <c r="J2560">
        <v>50.874569000000001</v>
      </c>
      <c r="K2560">
        <v>2718000</v>
      </c>
      <c r="L2560">
        <v>2.1429999999999998</v>
      </c>
      <c r="M2560">
        <v>-9.1130221413504801E-3</v>
      </c>
      <c r="N2560">
        <v>1.37284566377387E-2</v>
      </c>
      <c r="O2560">
        <v>9.1968336756245994E-3</v>
      </c>
      <c r="P2560">
        <v>9.9834994886436004E-2</v>
      </c>
      <c r="Q2560">
        <v>0.23920728285835599</v>
      </c>
      <c r="R2560">
        <v>7.3589512083579098E-3</v>
      </c>
      <c r="S2560">
        <v>1.7199168793730301E-2</v>
      </c>
      <c r="T2560">
        <v>1.28231262190614E-2</v>
      </c>
      <c r="U2560">
        <v>1.49023067014328E-2</v>
      </c>
      <c r="V2560">
        <v>53.66</v>
      </c>
      <c r="W2560">
        <v>36.419998</v>
      </c>
      <c r="X2560">
        <v>-0.12078324804486699</v>
      </c>
      <c r="Y2560">
        <v>4.6492198743191201E-3</v>
      </c>
      <c r="Z2560">
        <v>0.21930048659144999</v>
      </c>
      <c r="AA2560">
        <v>1.19921619174237</v>
      </c>
      <c r="AB2560">
        <v>1.1569932751527701</v>
      </c>
      <c r="AC2560" t="s">
        <v>260</v>
      </c>
      <c r="AD2560" t="s">
        <v>337</v>
      </c>
      <c r="AE2560" t="s">
        <v>66</v>
      </c>
      <c r="AF2560" t="s">
        <v>76</v>
      </c>
      <c r="AG2560" t="s">
        <v>338</v>
      </c>
      <c r="AH2560" s="45">
        <v>25293</v>
      </c>
      <c r="AI2560">
        <v>40704</v>
      </c>
      <c r="AJ2560">
        <v>1856</v>
      </c>
      <c r="AK2560" t="s">
        <v>339</v>
      </c>
      <c r="AL2560" t="s">
        <v>324</v>
      </c>
      <c r="AM2560" t="s">
        <v>245</v>
      </c>
    </row>
    <row r="2561" spans="1:39" x14ac:dyDescent="0.3">
      <c r="A2561" s="1">
        <v>43629</v>
      </c>
      <c r="B2561" t="s">
        <v>22</v>
      </c>
      <c r="C2561" t="s">
        <v>239</v>
      </c>
      <c r="D2561">
        <v>900</v>
      </c>
      <c r="E2561">
        <v>15</v>
      </c>
      <c r="F2561">
        <v>52.689999</v>
      </c>
      <c r="G2561">
        <v>53.169998</v>
      </c>
      <c r="H2561">
        <v>52.610000999999997</v>
      </c>
      <c r="I2561">
        <v>52.990001999999997</v>
      </c>
      <c r="J2561">
        <v>52.509608999999998</v>
      </c>
      <c r="K2561">
        <v>2496800</v>
      </c>
      <c r="L2561">
        <v>2.0910000000000002</v>
      </c>
      <c r="M2561">
        <v>7.1969425037767699E-3</v>
      </c>
      <c r="N2561">
        <v>3.1827840878543699E-2</v>
      </c>
      <c r="O2561">
        <v>2.2906132755728201E-2</v>
      </c>
      <c r="P2561">
        <v>0.119811606620046</v>
      </c>
      <c r="Q2561">
        <v>0.21779586189171499</v>
      </c>
      <c r="R2561">
        <v>1.0420529332748099E-2</v>
      </c>
      <c r="S2561">
        <v>1.7617646895131501E-2</v>
      </c>
      <c r="T2561">
        <v>1.30115055201064E-2</v>
      </c>
      <c r="U2561">
        <v>1.47737122125419E-2</v>
      </c>
      <c r="V2561">
        <v>53.66</v>
      </c>
      <c r="W2561">
        <v>36.419998</v>
      </c>
      <c r="X2561">
        <v>-0.12078324804486699</v>
      </c>
      <c r="Y2561">
        <v>4.0890106107655602E-3</v>
      </c>
      <c r="Z2561">
        <v>0.21620071028266499</v>
      </c>
      <c r="AA2561">
        <v>1.0676663475071899</v>
      </c>
      <c r="AB2561">
        <v>1.1466103078040899</v>
      </c>
      <c r="AC2561" t="s">
        <v>260</v>
      </c>
      <c r="AD2561" t="s">
        <v>337</v>
      </c>
      <c r="AE2561" t="s">
        <v>66</v>
      </c>
      <c r="AF2561" t="s">
        <v>76</v>
      </c>
      <c r="AG2561" t="s">
        <v>338</v>
      </c>
      <c r="AH2561" s="45">
        <v>25293</v>
      </c>
      <c r="AI2561">
        <v>40704</v>
      </c>
      <c r="AJ2561">
        <v>1856</v>
      </c>
      <c r="AK2561" t="s">
        <v>339</v>
      </c>
      <c r="AL2561" t="s">
        <v>324</v>
      </c>
      <c r="AM2561" t="s">
        <v>245</v>
      </c>
    </row>
    <row r="2562" spans="1:39" x14ac:dyDescent="0.3">
      <c r="A2562" s="1">
        <v>43635</v>
      </c>
      <c r="B2562" t="s">
        <v>22</v>
      </c>
      <c r="C2562" t="s">
        <v>246</v>
      </c>
      <c r="D2562">
        <v>1800</v>
      </c>
      <c r="E2562">
        <v>15</v>
      </c>
      <c r="F2562">
        <v>52.369999</v>
      </c>
      <c r="G2562">
        <v>53.369999</v>
      </c>
      <c r="H2562">
        <v>52.09</v>
      </c>
      <c r="I2562">
        <v>53.32</v>
      </c>
      <c r="J2562">
        <v>52.836616999999997</v>
      </c>
      <c r="K2562">
        <v>3321800</v>
      </c>
      <c r="L2562">
        <v>2.0289999999999999</v>
      </c>
      <c r="M2562">
        <v>1.6451125008061201E-2</v>
      </c>
      <c r="N2562">
        <v>1.3405215219920301E-2</v>
      </c>
      <c r="O2562">
        <v>1.7404835458863802E-2</v>
      </c>
      <c r="P2562">
        <v>0.108682631320817</v>
      </c>
      <c r="Q2562">
        <v>0.219298265914667</v>
      </c>
      <c r="R2562">
        <v>1.1349566257998401E-2</v>
      </c>
      <c r="S2562">
        <v>1.8095261700052299E-2</v>
      </c>
      <c r="T2562">
        <v>1.3002722453879199E-2</v>
      </c>
      <c r="U2562">
        <v>1.47502267389834E-2</v>
      </c>
      <c r="V2562">
        <v>53.66</v>
      </c>
      <c r="W2562">
        <v>36.419998</v>
      </c>
      <c r="X2562">
        <v>-0.12078324804486699</v>
      </c>
      <c r="Y2562">
        <v>2.98071681438073E-3</v>
      </c>
      <c r="Z2562">
        <v>0.21214331288914701</v>
      </c>
      <c r="AA2562">
        <v>1.0610541956830299</v>
      </c>
      <c r="AB2562">
        <v>1.03465507140364</v>
      </c>
      <c r="AC2562" t="s">
        <v>260</v>
      </c>
      <c r="AD2562" t="s">
        <v>337</v>
      </c>
      <c r="AE2562" t="s">
        <v>66</v>
      </c>
      <c r="AF2562" t="s">
        <v>76</v>
      </c>
      <c r="AG2562" t="s">
        <v>338</v>
      </c>
      <c r="AH2562" s="45">
        <v>25293</v>
      </c>
      <c r="AI2562">
        <v>40704</v>
      </c>
      <c r="AJ2562">
        <v>1856</v>
      </c>
      <c r="AK2562" t="s">
        <v>339</v>
      </c>
      <c r="AL2562" t="s">
        <v>324</v>
      </c>
      <c r="AM2562" t="s">
        <v>245</v>
      </c>
    </row>
    <row r="2563" spans="1:39" x14ac:dyDescent="0.3">
      <c r="A2563" s="1">
        <v>43558</v>
      </c>
      <c r="B2563" t="s">
        <v>22</v>
      </c>
      <c r="C2563" t="s">
        <v>239</v>
      </c>
      <c r="D2563">
        <v>2100</v>
      </c>
      <c r="E2563">
        <v>16</v>
      </c>
      <c r="F2563">
        <v>50.82</v>
      </c>
      <c r="G2563">
        <v>50.880001</v>
      </c>
      <c r="H2563">
        <v>50.27</v>
      </c>
      <c r="I2563">
        <v>50.290000999999997</v>
      </c>
      <c r="J2563">
        <v>49.358181000000002</v>
      </c>
      <c r="K2563">
        <v>5171100</v>
      </c>
      <c r="L2563">
        <v>2.5169999999999999</v>
      </c>
      <c r="M2563">
        <v>-1.36271677405206E-2</v>
      </c>
      <c r="N2563">
        <v>-1.9884525854705501E-2</v>
      </c>
      <c r="O2563">
        <v>7.2350455969892605E-2</v>
      </c>
      <c r="P2563">
        <v>0.28096445273551102</v>
      </c>
      <c r="Q2563">
        <v>0.17169184209084701</v>
      </c>
      <c r="R2563">
        <v>9.5470091202477392E-3</v>
      </c>
      <c r="S2563">
        <v>1.15339216949436E-2</v>
      </c>
      <c r="T2563">
        <v>1.10471442751373E-2</v>
      </c>
      <c r="U2563">
        <v>1.4888740955716399E-2</v>
      </c>
      <c r="V2563">
        <v>51.959998999999897</v>
      </c>
      <c r="W2563">
        <v>36.419998</v>
      </c>
      <c r="X2563">
        <v>-0.11550190514309699</v>
      </c>
      <c r="Y2563">
        <v>2.1460723821998401E-3</v>
      </c>
      <c r="Z2563">
        <v>0.27784166766607499</v>
      </c>
      <c r="AA2563">
        <v>1.33819415340987</v>
      </c>
      <c r="AB2563">
        <v>1.4904324024078901</v>
      </c>
      <c r="AC2563" t="s">
        <v>261</v>
      </c>
      <c r="AD2563" t="s">
        <v>337</v>
      </c>
      <c r="AE2563" t="s">
        <v>66</v>
      </c>
      <c r="AF2563" t="s">
        <v>76</v>
      </c>
      <c r="AG2563" t="s">
        <v>338</v>
      </c>
      <c r="AH2563" s="45">
        <v>25293</v>
      </c>
      <c r="AI2563">
        <v>40704</v>
      </c>
      <c r="AJ2563">
        <v>1856</v>
      </c>
      <c r="AK2563" t="s">
        <v>339</v>
      </c>
      <c r="AL2563" t="s">
        <v>324</v>
      </c>
      <c r="AM2563" t="s">
        <v>245</v>
      </c>
    </row>
    <row r="2564" spans="1:39" x14ac:dyDescent="0.3">
      <c r="A2564" s="1">
        <v>43559</v>
      </c>
      <c r="B2564" t="s">
        <v>22</v>
      </c>
      <c r="C2564" t="s">
        <v>239</v>
      </c>
      <c r="D2564">
        <v>1100</v>
      </c>
      <c r="E2564">
        <v>16</v>
      </c>
      <c r="F2564">
        <v>50.43</v>
      </c>
      <c r="G2564">
        <v>50.540000999999997</v>
      </c>
      <c r="H2564">
        <v>50.150002000000001</v>
      </c>
      <c r="I2564">
        <v>50.259997999999896</v>
      </c>
      <c r="J2564">
        <v>49.328734999999902</v>
      </c>
      <c r="K2564">
        <v>3342600</v>
      </c>
      <c r="L2564">
        <v>2.512</v>
      </c>
      <c r="M2564">
        <v>-5.9675592403477895E-4</v>
      </c>
      <c r="N2564">
        <v>-2.41781137583587E-2</v>
      </c>
      <c r="O2564">
        <v>7.0899017523455093E-2</v>
      </c>
      <c r="P2564">
        <v>0.26487563288835297</v>
      </c>
      <c r="Q2564">
        <v>0.14722869336376099</v>
      </c>
      <c r="R2564">
        <v>8.8520297139495097E-3</v>
      </c>
      <c r="S2564">
        <v>1.1552643043642501E-2</v>
      </c>
      <c r="T2564">
        <v>1.0973715123917101E-2</v>
      </c>
      <c r="U2564">
        <v>1.48165457954955E-2</v>
      </c>
      <c r="V2564">
        <v>51.959998999999897</v>
      </c>
      <c r="W2564">
        <v>36.419998</v>
      </c>
      <c r="X2564">
        <v>-0.11550190514309699</v>
      </c>
      <c r="Y2564">
        <v>2.0824655091414399E-3</v>
      </c>
      <c r="Z2564">
        <v>0.26814484964672503</v>
      </c>
      <c r="AA2564">
        <v>1.0961892632041901</v>
      </c>
      <c r="AB2564">
        <v>1.4106855680686301</v>
      </c>
      <c r="AC2564" t="s">
        <v>261</v>
      </c>
      <c r="AD2564" t="s">
        <v>337</v>
      </c>
      <c r="AE2564" t="s">
        <v>66</v>
      </c>
      <c r="AF2564" t="s">
        <v>76</v>
      </c>
      <c r="AG2564" t="s">
        <v>338</v>
      </c>
      <c r="AH2564" s="45">
        <v>25293</v>
      </c>
      <c r="AI2564">
        <v>40704</v>
      </c>
      <c r="AJ2564">
        <v>1856</v>
      </c>
      <c r="AK2564" t="s">
        <v>339</v>
      </c>
      <c r="AL2564" t="s">
        <v>324</v>
      </c>
      <c r="AM2564" t="s">
        <v>245</v>
      </c>
    </row>
    <row r="2565" spans="1:39" x14ac:dyDescent="0.3">
      <c r="A2565" s="1">
        <v>43599</v>
      </c>
      <c r="B2565" t="s">
        <v>22</v>
      </c>
      <c r="C2565" t="s">
        <v>239</v>
      </c>
      <c r="D2565">
        <v>1600</v>
      </c>
      <c r="E2565">
        <v>16</v>
      </c>
      <c r="F2565">
        <v>51.77</v>
      </c>
      <c r="G2565">
        <v>52.299999</v>
      </c>
      <c r="H2565">
        <v>51.509997999999896</v>
      </c>
      <c r="I2565">
        <v>51.970001000000003</v>
      </c>
      <c r="J2565">
        <v>51.498855999999897</v>
      </c>
      <c r="K2565">
        <v>3254200</v>
      </c>
      <c r="L2565">
        <v>2.419</v>
      </c>
      <c r="M2565">
        <v>3.4695451651390202E-3</v>
      </c>
      <c r="N2565">
        <v>1.5122472701088199E-2</v>
      </c>
      <c r="O2565">
        <v>7.9204105054345598E-3</v>
      </c>
      <c r="P2565">
        <v>0.157161731593492</v>
      </c>
      <c r="Q2565">
        <v>0.24103612020198201</v>
      </c>
      <c r="R2565">
        <v>6.0604206860285599E-3</v>
      </c>
      <c r="S2565">
        <v>7.1073374380464897E-3</v>
      </c>
      <c r="T2565">
        <v>9.5132608985473398E-3</v>
      </c>
      <c r="U2565">
        <v>1.43496167294851E-2</v>
      </c>
      <c r="V2565">
        <v>52.299999</v>
      </c>
      <c r="W2565">
        <v>36.419998</v>
      </c>
      <c r="X2565">
        <v>-0.11550190514309699</v>
      </c>
      <c r="Y2565">
        <v>7.98398755130913E-3</v>
      </c>
      <c r="Z2565">
        <v>0.233803559173243</v>
      </c>
      <c r="AA2565">
        <v>1.3589309184060401</v>
      </c>
      <c r="AB2565">
        <v>1.3554407721841799</v>
      </c>
      <c r="AC2565" t="s">
        <v>261</v>
      </c>
      <c r="AD2565" t="s">
        <v>337</v>
      </c>
      <c r="AE2565" t="s">
        <v>66</v>
      </c>
      <c r="AF2565" t="s">
        <v>76</v>
      </c>
      <c r="AG2565" t="s">
        <v>338</v>
      </c>
      <c r="AH2565" s="45">
        <v>25293</v>
      </c>
      <c r="AI2565">
        <v>40704</v>
      </c>
      <c r="AJ2565">
        <v>1856</v>
      </c>
      <c r="AK2565" t="s">
        <v>339</v>
      </c>
      <c r="AL2565" t="s">
        <v>324</v>
      </c>
      <c r="AM2565" t="s">
        <v>245</v>
      </c>
    </row>
    <row r="2566" spans="1:39" x14ac:dyDescent="0.3">
      <c r="A2566" s="1">
        <v>43602</v>
      </c>
      <c r="B2566" t="s">
        <v>22</v>
      </c>
      <c r="C2566" t="s">
        <v>246</v>
      </c>
      <c r="D2566">
        <v>1800</v>
      </c>
      <c r="E2566">
        <v>16</v>
      </c>
      <c r="F2566">
        <v>52.049999</v>
      </c>
      <c r="G2566">
        <v>52.560001</v>
      </c>
      <c r="H2566">
        <v>51.900002000000001</v>
      </c>
      <c r="I2566">
        <v>52.400002000000001</v>
      </c>
      <c r="J2566">
        <v>51.924960999999897</v>
      </c>
      <c r="K2566">
        <v>3954400</v>
      </c>
      <c r="L2566">
        <v>2.3929999999999998</v>
      </c>
      <c r="M2566">
        <v>5.7416946508081802E-3</v>
      </c>
      <c r="N2566">
        <v>1.6548453489058101E-2</v>
      </c>
      <c r="O2566">
        <v>1.7907497968571599E-2</v>
      </c>
      <c r="P2566">
        <v>0.16095130781231301</v>
      </c>
      <c r="Q2566">
        <v>0.24017555460290799</v>
      </c>
      <c r="R2566">
        <v>5.4754441170826599E-3</v>
      </c>
      <c r="S2566">
        <v>7.4237006310861001E-3</v>
      </c>
      <c r="T2566">
        <v>9.4451551398260902E-3</v>
      </c>
      <c r="U2566">
        <v>1.4343957833280799E-2</v>
      </c>
      <c r="V2566">
        <v>53</v>
      </c>
      <c r="W2566">
        <v>36.419998</v>
      </c>
      <c r="X2566">
        <v>-0.11550190514309699</v>
      </c>
      <c r="Y2566">
        <v>-5.8544371529206298E-3</v>
      </c>
      <c r="Z2566">
        <v>0.228464078222652</v>
      </c>
      <c r="AA2566">
        <v>1.3156624665827901</v>
      </c>
      <c r="AB2566">
        <v>1.3646334953272099</v>
      </c>
      <c r="AC2566" t="s">
        <v>261</v>
      </c>
      <c r="AD2566" t="s">
        <v>337</v>
      </c>
      <c r="AE2566" t="s">
        <v>66</v>
      </c>
      <c r="AF2566" t="s">
        <v>76</v>
      </c>
      <c r="AG2566" t="s">
        <v>338</v>
      </c>
      <c r="AH2566" s="45">
        <v>25293</v>
      </c>
      <c r="AI2566">
        <v>40704</v>
      </c>
      <c r="AJ2566">
        <v>1856</v>
      </c>
      <c r="AK2566" t="s">
        <v>339</v>
      </c>
      <c r="AL2566" t="s">
        <v>324</v>
      </c>
      <c r="AM2566" t="s">
        <v>245</v>
      </c>
    </row>
    <row r="2567" spans="1:39" x14ac:dyDescent="0.3">
      <c r="A2567" s="1">
        <v>43642</v>
      </c>
      <c r="B2567" t="s">
        <v>22</v>
      </c>
      <c r="C2567" t="s">
        <v>239</v>
      </c>
      <c r="D2567">
        <v>1000</v>
      </c>
      <c r="E2567">
        <v>16</v>
      </c>
      <c r="F2567">
        <v>50.389998999999897</v>
      </c>
      <c r="G2567">
        <v>51.93</v>
      </c>
      <c r="H2567">
        <v>48.57</v>
      </c>
      <c r="I2567">
        <v>51.310001</v>
      </c>
      <c r="J2567">
        <v>50.844840999999903</v>
      </c>
      <c r="K2567">
        <v>15537900</v>
      </c>
      <c r="L2567">
        <v>2.0489999999999999</v>
      </c>
      <c r="M2567">
        <v>-4.5527316391502801E-2</v>
      </c>
      <c r="N2567">
        <v>-3.8425792050398998E-2</v>
      </c>
      <c r="O2567">
        <v>-2.8814892011200001E-2</v>
      </c>
      <c r="P2567">
        <v>9.7906090160508902E-3</v>
      </c>
      <c r="Q2567">
        <v>0.15265810945484301</v>
      </c>
      <c r="R2567">
        <v>2.2208333553621899E-2</v>
      </c>
      <c r="S2567">
        <v>2.03436299568545E-2</v>
      </c>
      <c r="T2567">
        <v>1.34070806670598E-2</v>
      </c>
      <c r="U2567">
        <v>1.50170779443052E-2</v>
      </c>
      <c r="V2567">
        <v>54.389998999999897</v>
      </c>
      <c r="W2567">
        <v>36.419998</v>
      </c>
      <c r="X2567">
        <v>-0.14410282042349801</v>
      </c>
      <c r="Y2567">
        <v>-1.2346958449604901E-3</v>
      </c>
      <c r="Z2567">
        <v>0.232243715913103</v>
      </c>
      <c r="AA2567">
        <v>0.69008143461003901</v>
      </c>
      <c r="AB2567">
        <v>0.98818277281234002</v>
      </c>
      <c r="AC2567" t="s">
        <v>261</v>
      </c>
      <c r="AD2567" t="s">
        <v>337</v>
      </c>
      <c r="AE2567" t="s">
        <v>66</v>
      </c>
      <c r="AF2567" t="s">
        <v>76</v>
      </c>
      <c r="AG2567" t="s">
        <v>338</v>
      </c>
      <c r="AH2567" s="45">
        <v>25293</v>
      </c>
      <c r="AI2567">
        <v>40704</v>
      </c>
      <c r="AJ2567">
        <v>1856</v>
      </c>
      <c r="AK2567" t="s">
        <v>339</v>
      </c>
      <c r="AL2567" t="s">
        <v>324</v>
      </c>
      <c r="AM2567" t="s">
        <v>245</v>
      </c>
    </row>
    <row r="2568" spans="1:39" x14ac:dyDescent="0.3">
      <c r="A2568" s="1">
        <v>43556</v>
      </c>
      <c r="B2568" t="s">
        <v>22</v>
      </c>
      <c r="C2568" t="s">
        <v>239</v>
      </c>
      <c r="D2568">
        <v>2400</v>
      </c>
      <c r="E2568">
        <v>17</v>
      </c>
      <c r="F2568">
        <v>51.740001999999997</v>
      </c>
      <c r="G2568">
        <v>51.810001</v>
      </c>
      <c r="H2568">
        <v>50.619999</v>
      </c>
      <c r="I2568">
        <v>50.990001999999997</v>
      </c>
      <c r="J2568">
        <v>50.045211999999999</v>
      </c>
      <c r="K2568">
        <v>6089800</v>
      </c>
      <c r="L2568">
        <v>2.4969999999999999</v>
      </c>
      <c r="M2568">
        <v>-1.47948174364167E-2</v>
      </c>
      <c r="N2568">
        <v>-1.9592660008551201E-3</v>
      </c>
      <c r="O2568">
        <v>7.8719805108131896E-2</v>
      </c>
      <c r="P2568">
        <v>0.286237596639416</v>
      </c>
      <c r="Q2568">
        <v>0.168504971146344</v>
      </c>
      <c r="R2568">
        <v>1.16372867242414E-2</v>
      </c>
      <c r="S2568">
        <v>1.12450312332121E-2</v>
      </c>
      <c r="T2568">
        <v>1.1019411127022699E-2</v>
      </c>
      <c r="U2568">
        <v>1.49307898310671E-2</v>
      </c>
      <c r="V2568">
        <v>51.959998999999897</v>
      </c>
      <c r="W2568">
        <v>36.419998</v>
      </c>
      <c r="X2568">
        <v>-0.11550190514309699</v>
      </c>
      <c r="Y2568">
        <v>1.1502195497633099E-2</v>
      </c>
      <c r="Z2568">
        <v>0.29447718360942898</v>
      </c>
      <c r="AA2568">
        <v>1.3699345278826001</v>
      </c>
      <c r="AB2568">
        <v>1.5951645522114599</v>
      </c>
      <c r="AC2568" t="s">
        <v>262</v>
      </c>
      <c r="AD2568" t="s">
        <v>337</v>
      </c>
      <c r="AE2568" t="s">
        <v>66</v>
      </c>
      <c r="AF2568" t="s">
        <v>76</v>
      </c>
      <c r="AG2568" t="s">
        <v>338</v>
      </c>
      <c r="AH2568" s="45">
        <v>25293</v>
      </c>
      <c r="AI2568">
        <v>40704</v>
      </c>
      <c r="AJ2568">
        <v>1856</v>
      </c>
      <c r="AK2568" t="s">
        <v>339</v>
      </c>
      <c r="AL2568" t="s">
        <v>324</v>
      </c>
      <c r="AM2568" t="s">
        <v>245</v>
      </c>
    </row>
    <row r="2569" spans="1:39" x14ac:dyDescent="0.3">
      <c r="A2569" s="1">
        <v>43563</v>
      </c>
      <c r="B2569" t="s">
        <v>22</v>
      </c>
      <c r="C2569" t="s">
        <v>246</v>
      </c>
      <c r="D2569">
        <v>1400</v>
      </c>
      <c r="E2569">
        <v>17</v>
      </c>
      <c r="F2569">
        <v>50.810001</v>
      </c>
      <c r="G2569">
        <v>51.380001</v>
      </c>
      <c r="H2569">
        <v>50.75</v>
      </c>
      <c r="I2569">
        <v>51.310001</v>
      </c>
      <c r="J2569">
        <v>50.359282999999998</v>
      </c>
      <c r="K2569">
        <v>3642500</v>
      </c>
      <c r="L2569">
        <v>2.5190000000000001</v>
      </c>
      <c r="M2569">
        <v>8.4157142783189108E-3</v>
      </c>
      <c r="N2569">
        <v>6.25613473528021E-3</v>
      </c>
      <c r="O2569">
        <v>0.100586201698846</v>
      </c>
      <c r="P2569">
        <v>0.24907439320570501</v>
      </c>
      <c r="Q2569">
        <v>0.16570318574352699</v>
      </c>
      <c r="R2569">
        <v>9.9926249010825006E-3</v>
      </c>
      <c r="S2569">
        <v>1.13704596617535E-2</v>
      </c>
      <c r="T2569">
        <v>1.07346727163125E-2</v>
      </c>
      <c r="U2569">
        <v>1.48428310893666E-2</v>
      </c>
      <c r="V2569">
        <v>51.959998999999897</v>
      </c>
      <c r="W2569">
        <v>36.419998</v>
      </c>
      <c r="X2569">
        <v>-0.11550190514309699</v>
      </c>
      <c r="Y2569">
        <v>1.0469119934194001E-3</v>
      </c>
      <c r="Z2569">
        <v>0.27680508010140897</v>
      </c>
      <c r="AA2569">
        <v>1.2176096745535701</v>
      </c>
      <c r="AB2569">
        <v>1.27334332673372</v>
      </c>
      <c r="AC2569" t="s">
        <v>262</v>
      </c>
      <c r="AD2569" t="s">
        <v>337</v>
      </c>
      <c r="AE2569" t="s">
        <v>66</v>
      </c>
      <c r="AF2569" t="s">
        <v>76</v>
      </c>
      <c r="AG2569" t="s">
        <v>338</v>
      </c>
      <c r="AH2569" s="45">
        <v>25293</v>
      </c>
      <c r="AI2569">
        <v>40704</v>
      </c>
      <c r="AJ2569">
        <v>1856</v>
      </c>
      <c r="AK2569" t="s">
        <v>339</v>
      </c>
      <c r="AL2569" t="s">
        <v>324</v>
      </c>
      <c r="AM2569" t="s">
        <v>245</v>
      </c>
    </row>
    <row r="2570" spans="1:39" x14ac:dyDescent="0.3">
      <c r="A2570" s="1">
        <v>43607</v>
      </c>
      <c r="B2570" t="s">
        <v>22</v>
      </c>
      <c r="C2570" t="s">
        <v>246</v>
      </c>
      <c r="D2570">
        <v>600</v>
      </c>
      <c r="E2570">
        <v>17</v>
      </c>
      <c r="F2570">
        <v>52.490001999999997</v>
      </c>
      <c r="G2570">
        <v>52.799999</v>
      </c>
      <c r="H2570">
        <v>51.98</v>
      </c>
      <c r="I2570">
        <v>52.709998999999897</v>
      </c>
      <c r="J2570">
        <v>52.232146999999998</v>
      </c>
      <c r="K2570">
        <v>2876200</v>
      </c>
      <c r="L2570">
        <v>2.3929999999999998</v>
      </c>
      <c r="M2570">
        <v>6.0894771660228303E-3</v>
      </c>
      <c r="N2570">
        <v>5.7077532090856198E-3</v>
      </c>
      <c r="O2570">
        <v>1.8380779609434399E-2</v>
      </c>
      <c r="P2570">
        <v>0.125317612763339</v>
      </c>
      <c r="Q2570">
        <v>0.27625785315685902</v>
      </c>
      <c r="R2570">
        <v>6.5307292049058699E-3</v>
      </c>
      <c r="S2570">
        <v>7.6700026534835004E-3</v>
      </c>
      <c r="T2570">
        <v>8.8740067075095894E-3</v>
      </c>
      <c r="U2570">
        <v>1.4268057095781101E-2</v>
      </c>
      <c r="V2570">
        <v>53</v>
      </c>
      <c r="W2570">
        <v>36.419998</v>
      </c>
      <c r="X2570">
        <v>-0.11550190514309699</v>
      </c>
      <c r="Y2570">
        <v>-2.8283920525026501E-3</v>
      </c>
      <c r="Z2570">
        <v>0.22050910757814199</v>
      </c>
      <c r="AA2570">
        <v>1.4911041043886499</v>
      </c>
      <c r="AB2570">
        <v>1.4020888427046101</v>
      </c>
      <c r="AC2570" t="s">
        <v>262</v>
      </c>
      <c r="AD2570" t="s">
        <v>337</v>
      </c>
      <c r="AE2570" t="s">
        <v>66</v>
      </c>
      <c r="AF2570" t="s">
        <v>76</v>
      </c>
      <c r="AG2570" t="s">
        <v>338</v>
      </c>
      <c r="AH2570" s="45">
        <v>25293</v>
      </c>
      <c r="AI2570">
        <v>40704</v>
      </c>
      <c r="AJ2570">
        <v>1856</v>
      </c>
      <c r="AK2570" t="s">
        <v>339</v>
      </c>
      <c r="AL2570" t="s">
        <v>324</v>
      </c>
      <c r="AM2570" t="s">
        <v>245</v>
      </c>
    </row>
    <row r="2571" spans="1:39" x14ac:dyDescent="0.3">
      <c r="A2571" s="1">
        <v>43620</v>
      </c>
      <c r="B2571" t="s">
        <v>22</v>
      </c>
      <c r="C2571" t="s">
        <v>239</v>
      </c>
      <c r="D2571">
        <v>3100</v>
      </c>
      <c r="E2571">
        <v>17</v>
      </c>
      <c r="F2571">
        <v>50.889998999999897</v>
      </c>
      <c r="G2571">
        <v>51.189999</v>
      </c>
      <c r="H2571">
        <v>50.619999</v>
      </c>
      <c r="I2571">
        <v>50.880001</v>
      </c>
      <c r="J2571">
        <v>50.418739000000002</v>
      </c>
      <c r="K2571">
        <v>4467300</v>
      </c>
      <c r="L2571">
        <v>2.1190000000000002</v>
      </c>
      <c r="M2571">
        <v>4.7281961856577102E-3</v>
      </c>
      <c r="N2571">
        <v>-4.1188601530590804E-3</v>
      </c>
      <c r="O2571">
        <v>-7.4407615939670498E-3</v>
      </c>
      <c r="P2571">
        <v>9.2755157761501894E-2</v>
      </c>
      <c r="Q2571">
        <v>0.22124683091606301</v>
      </c>
      <c r="R2571">
        <v>3.2258021190086798E-2</v>
      </c>
      <c r="S2571">
        <v>1.7010538346080999E-2</v>
      </c>
      <c r="T2571">
        <v>1.2782222112058801E-2</v>
      </c>
      <c r="U2571">
        <v>1.4966063724174999E-2</v>
      </c>
      <c r="V2571">
        <v>53.66</v>
      </c>
      <c r="W2571">
        <v>36.419998</v>
      </c>
      <c r="X2571">
        <v>-0.12078324804486699</v>
      </c>
      <c r="Y2571">
        <v>2.1205927310919401E-2</v>
      </c>
      <c r="Z2571">
        <v>0.21968469700392701</v>
      </c>
      <c r="AA2571">
        <v>1.1252584083647399</v>
      </c>
      <c r="AB2571">
        <v>0.99097810434304601</v>
      </c>
      <c r="AC2571" t="s">
        <v>262</v>
      </c>
      <c r="AD2571" t="s">
        <v>337</v>
      </c>
      <c r="AE2571" t="s">
        <v>66</v>
      </c>
      <c r="AF2571" t="s">
        <v>76</v>
      </c>
      <c r="AG2571" t="s">
        <v>338</v>
      </c>
      <c r="AH2571" s="45">
        <v>25293</v>
      </c>
      <c r="AI2571">
        <v>40704</v>
      </c>
      <c r="AJ2571">
        <v>1856</v>
      </c>
      <c r="AK2571" t="s">
        <v>339</v>
      </c>
      <c r="AL2571" t="s">
        <v>324</v>
      </c>
      <c r="AM2571" t="s">
        <v>245</v>
      </c>
    </row>
    <row r="2572" spans="1:39" x14ac:dyDescent="0.3">
      <c r="A2572" s="1">
        <v>43637</v>
      </c>
      <c r="B2572" t="s">
        <v>22</v>
      </c>
      <c r="C2572" t="s">
        <v>239</v>
      </c>
      <c r="D2572">
        <v>1800</v>
      </c>
      <c r="E2572">
        <v>17</v>
      </c>
      <c r="F2572">
        <v>54.040000999999997</v>
      </c>
      <c r="G2572">
        <v>54.389998999999897</v>
      </c>
      <c r="H2572">
        <v>53.75</v>
      </c>
      <c r="I2572">
        <v>53.77</v>
      </c>
      <c r="J2572">
        <v>53.282539</v>
      </c>
      <c r="K2572">
        <v>7342100</v>
      </c>
      <c r="L2572">
        <v>2.0680000000000001</v>
      </c>
      <c r="M2572">
        <v>-4.6386653356155104E-3</v>
      </c>
      <c r="N2572">
        <v>6.7177463641326504E-3</v>
      </c>
      <c r="O2572">
        <v>2.6000007919605401E-2</v>
      </c>
      <c r="P2572">
        <v>6.7596767263895199E-2</v>
      </c>
      <c r="Q2572">
        <v>0.22457736988478</v>
      </c>
      <c r="R2572">
        <v>1.2446646892193099E-2</v>
      </c>
      <c r="S2572">
        <v>1.8230025481375901E-2</v>
      </c>
      <c r="T2572">
        <v>1.2266379636317E-2</v>
      </c>
      <c r="U2572">
        <v>1.47698332996705E-2</v>
      </c>
      <c r="V2572">
        <v>54.389998999999897</v>
      </c>
      <c r="W2572">
        <v>36.419998</v>
      </c>
      <c r="X2572">
        <v>-0.12078324804486699</v>
      </c>
      <c r="Y2572">
        <v>-1.26001638019446E-3</v>
      </c>
      <c r="Z2572">
        <v>0.217670498536577</v>
      </c>
      <c r="AA2572">
        <v>1.07692772735551</v>
      </c>
      <c r="AB2572">
        <v>1.03732856958931</v>
      </c>
      <c r="AC2572" t="s">
        <v>262</v>
      </c>
      <c r="AD2572" t="s">
        <v>337</v>
      </c>
      <c r="AE2572" t="s">
        <v>66</v>
      </c>
      <c r="AF2572" t="s">
        <v>76</v>
      </c>
      <c r="AG2572" t="s">
        <v>338</v>
      </c>
      <c r="AH2572" s="45">
        <v>25293</v>
      </c>
      <c r="AI2572">
        <v>40704</v>
      </c>
      <c r="AJ2572">
        <v>1856</v>
      </c>
      <c r="AK2572" t="s">
        <v>339</v>
      </c>
      <c r="AL2572" t="s">
        <v>324</v>
      </c>
      <c r="AM2572" t="s">
        <v>245</v>
      </c>
    </row>
    <row r="2573" spans="1:39" x14ac:dyDescent="0.3">
      <c r="A2573" s="1">
        <v>43570</v>
      </c>
      <c r="B2573" t="s">
        <v>22</v>
      </c>
      <c r="C2573" t="s">
        <v>239</v>
      </c>
      <c r="D2573">
        <v>1300</v>
      </c>
      <c r="E2573">
        <v>18</v>
      </c>
      <c r="F2573">
        <v>51.689999</v>
      </c>
      <c r="G2573">
        <v>51.830002</v>
      </c>
      <c r="H2573">
        <v>51.450001</v>
      </c>
      <c r="I2573">
        <v>51.720001000000003</v>
      </c>
      <c r="J2573">
        <v>51.251125000000002</v>
      </c>
      <c r="K2573">
        <v>2331900</v>
      </c>
      <c r="L2573">
        <v>2.5529999999999999</v>
      </c>
      <c r="M2573">
        <v>2.71059629463707E-3</v>
      </c>
      <c r="N2573">
        <v>1.7554597412384201E-2</v>
      </c>
      <c r="O2573">
        <v>9.5552994195830798E-2</v>
      </c>
      <c r="P2573">
        <v>0.222783258284176</v>
      </c>
      <c r="Q2573">
        <v>0.18726768188645901</v>
      </c>
      <c r="R2573">
        <v>4.0527054881705103E-3</v>
      </c>
      <c r="S2573">
        <v>1.1387998008457099E-2</v>
      </c>
      <c r="T2573">
        <v>1.0274084466916E-2</v>
      </c>
      <c r="U2573">
        <v>1.4825204618405001E-2</v>
      </c>
      <c r="V2573">
        <v>51.959998999999897</v>
      </c>
      <c r="W2573">
        <v>36.419998</v>
      </c>
      <c r="X2573">
        <v>-0.11550190514309699</v>
      </c>
      <c r="Y2573">
        <v>-6.2956724975841202E-4</v>
      </c>
      <c r="Z2573">
        <v>0.29320433487666298</v>
      </c>
      <c r="AA2573">
        <v>1.28632121271073</v>
      </c>
      <c r="AB2573">
        <v>1.30596705239336</v>
      </c>
      <c r="AC2573" t="s">
        <v>263</v>
      </c>
      <c r="AD2573" t="s">
        <v>337</v>
      </c>
      <c r="AE2573" t="s">
        <v>66</v>
      </c>
      <c r="AF2573" t="s">
        <v>76</v>
      </c>
      <c r="AG2573" t="s">
        <v>338</v>
      </c>
      <c r="AH2573" s="45">
        <v>25293</v>
      </c>
      <c r="AI2573">
        <v>40704</v>
      </c>
      <c r="AJ2573">
        <v>1856</v>
      </c>
      <c r="AK2573" t="s">
        <v>339</v>
      </c>
      <c r="AL2573" t="s">
        <v>324</v>
      </c>
      <c r="AM2573" t="s">
        <v>245</v>
      </c>
    </row>
    <row r="2574" spans="1:39" x14ac:dyDescent="0.3">
      <c r="A2574" s="1">
        <v>43637</v>
      </c>
      <c r="B2574" t="s">
        <v>22</v>
      </c>
      <c r="C2574" t="s">
        <v>239</v>
      </c>
      <c r="D2574">
        <v>1100</v>
      </c>
      <c r="E2574">
        <v>18</v>
      </c>
      <c r="F2574">
        <v>54.040000999999997</v>
      </c>
      <c r="G2574">
        <v>54.389998999999897</v>
      </c>
      <c r="H2574">
        <v>53.75</v>
      </c>
      <c r="I2574">
        <v>53.77</v>
      </c>
      <c r="J2574">
        <v>53.282539</v>
      </c>
      <c r="K2574">
        <v>7342100</v>
      </c>
      <c r="L2574">
        <v>2.0680000000000001</v>
      </c>
      <c r="M2574">
        <v>-4.6386653356155104E-3</v>
      </c>
      <c r="N2574">
        <v>6.7177463641326504E-3</v>
      </c>
      <c r="O2574">
        <v>2.6000007919605401E-2</v>
      </c>
      <c r="P2574">
        <v>6.7596767263895199E-2</v>
      </c>
      <c r="Q2574">
        <v>0.22457736988478</v>
      </c>
      <c r="R2574">
        <v>1.2446646892193099E-2</v>
      </c>
      <c r="S2574">
        <v>1.8230025481375901E-2</v>
      </c>
      <c r="T2574">
        <v>1.2266379636317E-2</v>
      </c>
      <c r="U2574">
        <v>1.47698332996705E-2</v>
      </c>
      <c r="V2574">
        <v>54.389998999999897</v>
      </c>
      <c r="W2574">
        <v>36.419998</v>
      </c>
      <c r="X2574">
        <v>-0.12078324804486699</v>
      </c>
      <c r="Y2574">
        <v>-1.26001638019446E-3</v>
      </c>
      <c r="Z2574">
        <v>0.217670498536577</v>
      </c>
      <c r="AA2574">
        <v>1.07692772735551</v>
      </c>
      <c r="AB2574">
        <v>1.03732856958931</v>
      </c>
      <c r="AC2574" t="s">
        <v>263</v>
      </c>
      <c r="AD2574" t="s">
        <v>337</v>
      </c>
      <c r="AE2574" t="s">
        <v>66</v>
      </c>
      <c r="AF2574" t="s">
        <v>76</v>
      </c>
      <c r="AG2574" t="s">
        <v>338</v>
      </c>
      <c r="AH2574" s="45">
        <v>25293</v>
      </c>
      <c r="AI2574">
        <v>40704</v>
      </c>
      <c r="AJ2574">
        <v>1856</v>
      </c>
      <c r="AK2574" t="s">
        <v>339</v>
      </c>
      <c r="AL2574" t="s">
        <v>324</v>
      </c>
      <c r="AM2574" t="s">
        <v>245</v>
      </c>
    </row>
    <row r="2575" spans="1:39" x14ac:dyDescent="0.3">
      <c r="A2575" s="1">
        <v>43556</v>
      </c>
      <c r="B2575" t="s">
        <v>22</v>
      </c>
      <c r="C2575" t="s">
        <v>246</v>
      </c>
      <c r="D2575">
        <v>2100</v>
      </c>
      <c r="E2575">
        <v>19</v>
      </c>
      <c r="F2575">
        <v>51.740001999999997</v>
      </c>
      <c r="G2575">
        <v>51.810001</v>
      </c>
      <c r="H2575">
        <v>50.619999</v>
      </c>
      <c r="I2575">
        <v>50.990001999999997</v>
      </c>
      <c r="J2575">
        <v>50.045211999999999</v>
      </c>
      <c r="K2575">
        <v>6089800</v>
      </c>
      <c r="L2575">
        <v>2.4969999999999999</v>
      </c>
      <c r="M2575">
        <v>-1.47948174364167E-2</v>
      </c>
      <c r="N2575">
        <v>-1.9592660008551201E-3</v>
      </c>
      <c r="O2575">
        <v>7.8719805108131896E-2</v>
      </c>
      <c r="P2575">
        <v>0.286237596639416</v>
      </c>
      <c r="Q2575">
        <v>0.168504971146344</v>
      </c>
      <c r="R2575">
        <v>1.16372867242414E-2</v>
      </c>
      <c r="S2575">
        <v>1.12450312332121E-2</v>
      </c>
      <c r="T2575">
        <v>1.1019411127022699E-2</v>
      </c>
      <c r="U2575">
        <v>1.49307898310671E-2</v>
      </c>
      <c r="V2575">
        <v>51.959998999999897</v>
      </c>
      <c r="W2575">
        <v>36.419998</v>
      </c>
      <c r="X2575">
        <v>-0.11550190514309699</v>
      </c>
      <c r="Y2575">
        <v>1.1502195497633099E-2</v>
      </c>
      <c r="Z2575">
        <v>0.29447718360942898</v>
      </c>
      <c r="AA2575">
        <v>1.3699345278826001</v>
      </c>
      <c r="AB2575">
        <v>1.5951645522114599</v>
      </c>
      <c r="AC2575" t="s">
        <v>264</v>
      </c>
      <c r="AD2575" t="s">
        <v>337</v>
      </c>
      <c r="AE2575" t="s">
        <v>66</v>
      </c>
      <c r="AF2575" t="s">
        <v>76</v>
      </c>
      <c r="AG2575" t="s">
        <v>338</v>
      </c>
      <c r="AH2575" s="45">
        <v>25293</v>
      </c>
      <c r="AI2575">
        <v>40704</v>
      </c>
      <c r="AJ2575">
        <v>1856</v>
      </c>
      <c r="AK2575" t="s">
        <v>339</v>
      </c>
      <c r="AL2575" t="s">
        <v>324</v>
      </c>
      <c r="AM2575" t="s">
        <v>245</v>
      </c>
    </row>
    <row r="2576" spans="1:39" x14ac:dyDescent="0.3">
      <c r="A2576" s="1">
        <v>43563</v>
      </c>
      <c r="B2576" t="s">
        <v>22</v>
      </c>
      <c r="C2576" t="s">
        <v>239</v>
      </c>
      <c r="D2576">
        <v>3100</v>
      </c>
      <c r="E2576">
        <v>19</v>
      </c>
      <c r="F2576">
        <v>50.810001</v>
      </c>
      <c r="G2576">
        <v>51.380001</v>
      </c>
      <c r="H2576">
        <v>50.75</v>
      </c>
      <c r="I2576">
        <v>51.310001</v>
      </c>
      <c r="J2576">
        <v>50.359282999999998</v>
      </c>
      <c r="K2576">
        <v>3642500</v>
      </c>
      <c r="L2576">
        <v>2.5190000000000001</v>
      </c>
      <c r="M2576">
        <v>8.4157142783189108E-3</v>
      </c>
      <c r="N2576">
        <v>6.25613473528021E-3</v>
      </c>
      <c r="O2576">
        <v>0.100586201698846</v>
      </c>
      <c r="P2576">
        <v>0.24907439320570501</v>
      </c>
      <c r="Q2576">
        <v>0.16570318574352699</v>
      </c>
      <c r="R2576">
        <v>9.9926249010825006E-3</v>
      </c>
      <c r="S2576">
        <v>1.13704596617535E-2</v>
      </c>
      <c r="T2576">
        <v>1.07346727163125E-2</v>
      </c>
      <c r="U2576">
        <v>1.48428310893666E-2</v>
      </c>
      <c r="V2576">
        <v>51.959998999999897</v>
      </c>
      <c r="W2576">
        <v>36.419998</v>
      </c>
      <c r="X2576">
        <v>-0.11550190514309699</v>
      </c>
      <c r="Y2576">
        <v>1.0469119934194001E-3</v>
      </c>
      <c r="Z2576">
        <v>0.27680508010140897</v>
      </c>
      <c r="AA2576">
        <v>1.2176096745535701</v>
      </c>
      <c r="AB2576">
        <v>1.27334332673372</v>
      </c>
      <c r="AC2576" t="s">
        <v>264</v>
      </c>
      <c r="AD2576" t="s">
        <v>337</v>
      </c>
      <c r="AE2576" t="s">
        <v>66</v>
      </c>
      <c r="AF2576" t="s">
        <v>76</v>
      </c>
      <c r="AG2576" t="s">
        <v>338</v>
      </c>
      <c r="AH2576" s="45">
        <v>25293</v>
      </c>
      <c r="AI2576">
        <v>40704</v>
      </c>
      <c r="AJ2576">
        <v>1856</v>
      </c>
      <c r="AK2576" t="s">
        <v>339</v>
      </c>
      <c r="AL2576" t="s">
        <v>324</v>
      </c>
      <c r="AM2576" t="s">
        <v>245</v>
      </c>
    </row>
    <row r="2577" spans="1:39" x14ac:dyDescent="0.3">
      <c r="A2577" s="1">
        <v>43580</v>
      </c>
      <c r="B2577" t="s">
        <v>22</v>
      </c>
      <c r="C2577" t="s">
        <v>246</v>
      </c>
      <c r="D2577">
        <v>1600</v>
      </c>
      <c r="E2577">
        <v>19</v>
      </c>
      <c r="F2577">
        <v>50.450001</v>
      </c>
      <c r="G2577">
        <v>50.639998999999897</v>
      </c>
      <c r="H2577">
        <v>50.02</v>
      </c>
      <c r="I2577">
        <v>50.220001000000003</v>
      </c>
      <c r="J2577">
        <v>49.764721000000002</v>
      </c>
      <c r="K2577">
        <v>4034800</v>
      </c>
      <c r="L2577">
        <v>2.5339999999999998</v>
      </c>
      <c r="M2577">
        <v>-9.1180060611955795E-3</v>
      </c>
      <c r="N2577">
        <v>-3.0011049305142298E-2</v>
      </c>
      <c r="O2577">
        <v>-7.5797835178288801E-3</v>
      </c>
      <c r="P2577">
        <v>0.15278841016761999</v>
      </c>
      <c r="Q2577">
        <v>0.16748100242834801</v>
      </c>
      <c r="R2577">
        <v>6.1895193217023801E-3</v>
      </c>
      <c r="S2577">
        <v>8.3401365343960202E-3</v>
      </c>
      <c r="T2577">
        <v>1.0156209245125E-2</v>
      </c>
      <c r="U2577">
        <v>1.46939985661268E-2</v>
      </c>
      <c r="V2577">
        <v>52.169998</v>
      </c>
      <c r="W2577">
        <v>36.419998</v>
      </c>
      <c r="X2577">
        <v>-0.11550190514309699</v>
      </c>
      <c r="Y2577">
        <v>-3.6904169755480902E-4</v>
      </c>
      <c r="Z2577">
        <v>0.27706080694263202</v>
      </c>
      <c r="AA2577">
        <v>1.0301842914172299</v>
      </c>
      <c r="AB2577">
        <v>1.2053397601082401</v>
      </c>
      <c r="AC2577" t="s">
        <v>264</v>
      </c>
      <c r="AD2577" t="s">
        <v>337</v>
      </c>
      <c r="AE2577" t="s">
        <v>66</v>
      </c>
      <c r="AF2577" t="s">
        <v>76</v>
      </c>
      <c r="AG2577" t="s">
        <v>338</v>
      </c>
      <c r="AH2577" s="45">
        <v>25293</v>
      </c>
      <c r="AI2577">
        <v>40704</v>
      </c>
      <c r="AJ2577">
        <v>1856</v>
      </c>
      <c r="AK2577" t="s">
        <v>339</v>
      </c>
      <c r="AL2577" t="s">
        <v>324</v>
      </c>
      <c r="AM2577" t="s">
        <v>245</v>
      </c>
    </row>
    <row r="2578" spans="1:39" x14ac:dyDescent="0.3">
      <c r="A2578" s="1">
        <v>43591</v>
      </c>
      <c r="B2578" t="s">
        <v>22</v>
      </c>
      <c r="C2578" t="s">
        <v>239</v>
      </c>
      <c r="D2578">
        <v>2700</v>
      </c>
      <c r="E2578">
        <v>19</v>
      </c>
      <c r="F2578">
        <v>51.130001</v>
      </c>
      <c r="G2578">
        <v>51.57</v>
      </c>
      <c r="H2578">
        <v>50.810001</v>
      </c>
      <c r="I2578">
        <v>51.450001</v>
      </c>
      <c r="J2578">
        <v>50.98357</v>
      </c>
      <c r="K2578">
        <v>2224400</v>
      </c>
      <c r="L2578">
        <v>2.5</v>
      </c>
      <c r="M2578">
        <v>5.2616066570557703E-3</v>
      </c>
      <c r="N2578">
        <v>9.9620423417205693E-3</v>
      </c>
      <c r="O2578">
        <v>3.2399896741601902E-2</v>
      </c>
      <c r="P2578">
        <v>0.169887603983672</v>
      </c>
      <c r="Q2578">
        <v>0.26556071736804798</v>
      </c>
      <c r="R2578">
        <v>5.6581239948920803E-3</v>
      </c>
      <c r="S2578">
        <v>7.3644809363578798E-3</v>
      </c>
      <c r="T2578">
        <v>1.00839428202534E-2</v>
      </c>
      <c r="U2578">
        <v>1.44597679893224E-2</v>
      </c>
      <c r="V2578">
        <v>52.169998</v>
      </c>
      <c r="W2578">
        <v>36.419998</v>
      </c>
      <c r="X2578">
        <v>-0.11550190514309699</v>
      </c>
      <c r="Y2578">
        <v>-4.4810132310555703E-3</v>
      </c>
      <c r="Z2578">
        <v>0.25875383514126998</v>
      </c>
      <c r="AA2578">
        <v>1.60561902862396</v>
      </c>
      <c r="AB2578">
        <v>1.3220823027325801</v>
      </c>
      <c r="AC2578" t="s">
        <v>264</v>
      </c>
      <c r="AD2578" t="s">
        <v>337</v>
      </c>
      <c r="AE2578" t="s">
        <v>66</v>
      </c>
      <c r="AF2578" t="s">
        <v>76</v>
      </c>
      <c r="AG2578" t="s">
        <v>338</v>
      </c>
      <c r="AH2578" s="45">
        <v>25293</v>
      </c>
      <c r="AI2578">
        <v>40704</v>
      </c>
      <c r="AJ2578">
        <v>1856</v>
      </c>
      <c r="AK2578" t="s">
        <v>339</v>
      </c>
      <c r="AL2578" t="s">
        <v>324</v>
      </c>
      <c r="AM2578" t="s">
        <v>245</v>
      </c>
    </row>
    <row r="2579" spans="1:39" x14ac:dyDescent="0.3">
      <c r="A2579" s="1">
        <v>43599</v>
      </c>
      <c r="B2579" t="s">
        <v>22</v>
      </c>
      <c r="C2579" t="s">
        <v>239</v>
      </c>
      <c r="D2579">
        <v>1600</v>
      </c>
      <c r="E2579">
        <v>19</v>
      </c>
      <c r="F2579">
        <v>51.77</v>
      </c>
      <c r="G2579">
        <v>52.299999</v>
      </c>
      <c r="H2579">
        <v>51.509997999999896</v>
      </c>
      <c r="I2579">
        <v>51.970001000000003</v>
      </c>
      <c r="J2579">
        <v>51.498855999999897</v>
      </c>
      <c r="K2579">
        <v>3254200</v>
      </c>
      <c r="L2579">
        <v>2.419</v>
      </c>
      <c r="M2579">
        <v>3.4695451651390202E-3</v>
      </c>
      <c r="N2579">
        <v>1.5122472701088199E-2</v>
      </c>
      <c r="O2579">
        <v>7.9204105054345598E-3</v>
      </c>
      <c r="P2579">
        <v>0.157161731593492</v>
      </c>
      <c r="Q2579">
        <v>0.24103612020198201</v>
      </c>
      <c r="R2579">
        <v>6.0604206860285599E-3</v>
      </c>
      <c r="S2579">
        <v>7.1073374380464897E-3</v>
      </c>
      <c r="T2579">
        <v>9.5132608985473398E-3</v>
      </c>
      <c r="U2579">
        <v>1.43496167294851E-2</v>
      </c>
      <c r="V2579">
        <v>52.299999</v>
      </c>
      <c r="W2579">
        <v>36.419998</v>
      </c>
      <c r="X2579">
        <v>-0.11550190514309699</v>
      </c>
      <c r="Y2579">
        <v>7.98398755130913E-3</v>
      </c>
      <c r="Z2579">
        <v>0.233803559173243</v>
      </c>
      <c r="AA2579">
        <v>1.3589309184060401</v>
      </c>
      <c r="AB2579">
        <v>1.3554407721841799</v>
      </c>
      <c r="AC2579" t="s">
        <v>264</v>
      </c>
      <c r="AD2579" t="s">
        <v>337</v>
      </c>
      <c r="AE2579" t="s">
        <v>66</v>
      </c>
      <c r="AF2579" t="s">
        <v>76</v>
      </c>
      <c r="AG2579" t="s">
        <v>338</v>
      </c>
      <c r="AH2579" s="45">
        <v>25293</v>
      </c>
      <c r="AI2579">
        <v>40704</v>
      </c>
      <c r="AJ2579">
        <v>1856</v>
      </c>
      <c r="AK2579" t="s">
        <v>339</v>
      </c>
      <c r="AL2579" t="s">
        <v>324</v>
      </c>
      <c r="AM2579" t="s">
        <v>245</v>
      </c>
    </row>
    <row r="2580" spans="1:39" x14ac:dyDescent="0.3">
      <c r="A2580" s="1">
        <v>43616</v>
      </c>
      <c r="B2580" t="s">
        <v>22</v>
      </c>
      <c r="C2580" t="s">
        <v>239</v>
      </c>
      <c r="D2580">
        <v>1300</v>
      </c>
      <c r="E2580">
        <v>19</v>
      </c>
      <c r="F2580">
        <v>48.59</v>
      </c>
      <c r="G2580">
        <v>49.5</v>
      </c>
      <c r="H2580">
        <v>48.32</v>
      </c>
      <c r="I2580">
        <v>49.439999</v>
      </c>
      <c r="J2580">
        <v>48.991790999999999</v>
      </c>
      <c r="K2580">
        <v>4499300</v>
      </c>
      <c r="L2580">
        <v>2.1419999999999999</v>
      </c>
      <c r="M2580">
        <v>1.26196808790807E-2</v>
      </c>
      <c r="N2580">
        <v>-7.7612614502964999E-2</v>
      </c>
      <c r="O2580">
        <v>-4.02393672464679E-2</v>
      </c>
      <c r="P2580">
        <v>5.5537918034934498E-2</v>
      </c>
      <c r="Q2580">
        <v>0.18551903893284</v>
      </c>
      <c r="R2580">
        <v>2.99837463429132E-2</v>
      </c>
      <c r="S2580">
        <v>1.60632631579707E-2</v>
      </c>
      <c r="T2580">
        <v>1.2513456897050799E-2</v>
      </c>
      <c r="U2580">
        <v>1.49285637580926E-2</v>
      </c>
      <c r="V2580">
        <v>53.66</v>
      </c>
      <c r="W2580">
        <v>36.419998</v>
      </c>
      <c r="X2580">
        <v>-0.12078324804486699</v>
      </c>
      <c r="Y2580">
        <v>-1.3283204951564801E-2</v>
      </c>
      <c r="Z2580">
        <v>0.229291483504172</v>
      </c>
      <c r="AA2580">
        <v>0.93332700493535603</v>
      </c>
      <c r="AB2580">
        <v>1.0621443760415501</v>
      </c>
      <c r="AC2580" t="s">
        <v>264</v>
      </c>
      <c r="AD2580" t="s">
        <v>337</v>
      </c>
      <c r="AE2580" t="s">
        <v>66</v>
      </c>
      <c r="AF2580" t="s">
        <v>76</v>
      </c>
      <c r="AG2580" t="s">
        <v>338</v>
      </c>
      <c r="AH2580" s="45">
        <v>25293</v>
      </c>
      <c r="AI2580">
        <v>40704</v>
      </c>
      <c r="AJ2580">
        <v>1856</v>
      </c>
      <c r="AK2580" t="s">
        <v>339</v>
      </c>
      <c r="AL2580" t="s">
        <v>324</v>
      </c>
      <c r="AM2580" t="s">
        <v>245</v>
      </c>
    </row>
    <row r="2581" spans="1:39" x14ac:dyDescent="0.3">
      <c r="A2581" s="1">
        <v>43623</v>
      </c>
      <c r="B2581" t="s">
        <v>22</v>
      </c>
      <c r="C2581" t="s">
        <v>246</v>
      </c>
      <c r="D2581">
        <v>2200</v>
      </c>
      <c r="E2581">
        <v>19</v>
      </c>
      <c r="F2581">
        <v>51.619999</v>
      </c>
      <c r="G2581">
        <v>52.040000999999997</v>
      </c>
      <c r="H2581">
        <v>51.549999</v>
      </c>
      <c r="I2581">
        <v>51.810001</v>
      </c>
      <c r="J2581">
        <v>51.340308999999998</v>
      </c>
      <c r="K2581">
        <v>2749000</v>
      </c>
      <c r="L2581">
        <v>2.0840000000000001</v>
      </c>
      <c r="M2581">
        <v>9.3078535809752502E-3</v>
      </c>
      <c r="N2581">
        <v>4.6823440660191201E-2</v>
      </c>
      <c r="O2581">
        <v>1.2039072994108699E-2</v>
      </c>
      <c r="P2581">
        <v>0.116437153996806</v>
      </c>
      <c r="Q2581">
        <v>0.23936011350949399</v>
      </c>
      <c r="R2581">
        <v>8.7736987631360005E-3</v>
      </c>
      <c r="S2581">
        <v>1.7134720490059301E-2</v>
      </c>
      <c r="T2581">
        <v>1.27702184328923E-2</v>
      </c>
      <c r="U2581">
        <v>1.49018986761532E-2</v>
      </c>
      <c r="V2581">
        <v>53.66</v>
      </c>
      <c r="W2581">
        <v>36.419998</v>
      </c>
      <c r="X2581">
        <v>-0.12078324804486699</v>
      </c>
      <c r="Y2581">
        <v>1.0442979367750601E-2</v>
      </c>
      <c r="Z2581">
        <v>0.221771205921278</v>
      </c>
      <c r="AA2581">
        <v>1.2094550743471699</v>
      </c>
      <c r="AB2581">
        <v>1.1467466568673701</v>
      </c>
      <c r="AC2581" t="s">
        <v>264</v>
      </c>
      <c r="AD2581" t="s">
        <v>337</v>
      </c>
      <c r="AE2581" t="s">
        <v>66</v>
      </c>
      <c r="AF2581" t="s">
        <v>76</v>
      </c>
      <c r="AG2581" t="s">
        <v>338</v>
      </c>
      <c r="AH2581" s="45">
        <v>25293</v>
      </c>
      <c r="AI2581">
        <v>40704</v>
      </c>
      <c r="AJ2581">
        <v>1856</v>
      </c>
      <c r="AK2581" t="s">
        <v>339</v>
      </c>
      <c r="AL2581" t="s">
        <v>324</v>
      </c>
      <c r="AM2581" t="s">
        <v>245</v>
      </c>
    </row>
    <row r="2582" spans="1:39" x14ac:dyDescent="0.3">
      <c r="A2582" s="1">
        <v>43626</v>
      </c>
      <c r="B2582" t="s">
        <v>22</v>
      </c>
      <c r="C2582" t="s">
        <v>246</v>
      </c>
      <c r="D2582">
        <v>2700</v>
      </c>
      <c r="E2582">
        <v>19</v>
      </c>
      <c r="F2582">
        <v>51.700001</v>
      </c>
      <c r="G2582">
        <v>51.849997999999999</v>
      </c>
      <c r="H2582">
        <v>50.82</v>
      </c>
      <c r="I2582">
        <v>51.34</v>
      </c>
      <c r="J2582">
        <v>50.874569000000001</v>
      </c>
      <c r="K2582">
        <v>2718000</v>
      </c>
      <c r="L2582">
        <v>2.1429999999999998</v>
      </c>
      <c r="M2582">
        <v>-9.1130221413504801E-3</v>
      </c>
      <c r="N2582">
        <v>1.37284566377387E-2</v>
      </c>
      <c r="O2582">
        <v>9.1968336756245994E-3</v>
      </c>
      <c r="P2582">
        <v>9.9834994886436004E-2</v>
      </c>
      <c r="Q2582">
        <v>0.23920728285835599</v>
      </c>
      <c r="R2582">
        <v>7.3589512083579098E-3</v>
      </c>
      <c r="S2582">
        <v>1.7199168793730301E-2</v>
      </c>
      <c r="T2582">
        <v>1.28231262190614E-2</v>
      </c>
      <c r="U2582">
        <v>1.49023067014328E-2</v>
      </c>
      <c r="V2582">
        <v>53.66</v>
      </c>
      <c r="W2582">
        <v>36.419998</v>
      </c>
      <c r="X2582">
        <v>-0.12078324804486699</v>
      </c>
      <c r="Y2582">
        <v>4.6492198743191201E-3</v>
      </c>
      <c r="Z2582">
        <v>0.21930048659144999</v>
      </c>
      <c r="AA2582">
        <v>1.19921619174237</v>
      </c>
      <c r="AB2582">
        <v>1.1569932751527701</v>
      </c>
      <c r="AC2582" t="s">
        <v>264</v>
      </c>
      <c r="AD2582" t="s">
        <v>337</v>
      </c>
      <c r="AE2582" t="s">
        <v>66</v>
      </c>
      <c r="AF2582" t="s">
        <v>76</v>
      </c>
      <c r="AG2582" t="s">
        <v>338</v>
      </c>
      <c r="AH2582" s="45">
        <v>25293</v>
      </c>
      <c r="AI2582">
        <v>40704</v>
      </c>
      <c r="AJ2582">
        <v>1856</v>
      </c>
      <c r="AK2582" t="s">
        <v>339</v>
      </c>
      <c r="AL2582" t="s">
        <v>324</v>
      </c>
      <c r="AM2582" t="s">
        <v>245</v>
      </c>
    </row>
    <row r="2583" spans="1:39" x14ac:dyDescent="0.3">
      <c r="A2583" s="1">
        <v>43633</v>
      </c>
      <c r="B2583" t="s">
        <v>22</v>
      </c>
      <c r="C2583" t="s">
        <v>246</v>
      </c>
      <c r="D2583">
        <v>3200</v>
      </c>
      <c r="E2583">
        <v>19</v>
      </c>
      <c r="F2583">
        <v>53.5</v>
      </c>
      <c r="G2583">
        <v>53.639998999999897</v>
      </c>
      <c r="H2583">
        <v>52.599997999999999</v>
      </c>
      <c r="I2583">
        <v>52.98</v>
      </c>
      <c r="J2583">
        <v>52.499699</v>
      </c>
      <c r="K2583">
        <v>2884000</v>
      </c>
      <c r="L2583">
        <v>2.0859999999999999</v>
      </c>
      <c r="M2583">
        <v>-8.08349638868462E-3</v>
      </c>
      <c r="N2583">
        <v>3.1444264265407099E-2</v>
      </c>
      <c r="O2583">
        <v>1.08170412098509E-2</v>
      </c>
      <c r="P2583">
        <v>0.116257343743393</v>
      </c>
      <c r="Q2583">
        <v>0.217831777073104</v>
      </c>
      <c r="R2583">
        <v>9.9648176857358509E-3</v>
      </c>
      <c r="S2583">
        <v>1.7702698216375101E-2</v>
      </c>
      <c r="T2583">
        <v>1.3094622552110099E-2</v>
      </c>
      <c r="U2583">
        <v>1.4789409736923101E-2</v>
      </c>
      <c r="V2583">
        <v>53.66</v>
      </c>
      <c r="W2583">
        <v>36.419998</v>
      </c>
      <c r="X2583">
        <v>-0.12078324804486699</v>
      </c>
      <c r="Y2583">
        <v>9.3131563797728401E-4</v>
      </c>
      <c r="Z2583">
        <v>0.216126627181845</v>
      </c>
      <c r="AA2583">
        <v>1.0585944272304599</v>
      </c>
      <c r="AB2583">
        <v>1.0951924712908701</v>
      </c>
      <c r="AC2583" t="s">
        <v>264</v>
      </c>
      <c r="AD2583" t="s">
        <v>337</v>
      </c>
      <c r="AE2583" t="s">
        <v>66</v>
      </c>
      <c r="AF2583" t="s">
        <v>76</v>
      </c>
      <c r="AG2583" t="s">
        <v>338</v>
      </c>
      <c r="AH2583" s="45">
        <v>25293</v>
      </c>
      <c r="AI2583">
        <v>40704</v>
      </c>
      <c r="AJ2583">
        <v>1856</v>
      </c>
      <c r="AK2583" t="s">
        <v>339</v>
      </c>
      <c r="AL2583" t="s">
        <v>324</v>
      </c>
      <c r="AM2583" t="s">
        <v>245</v>
      </c>
    </row>
    <row r="2584" spans="1:39" x14ac:dyDescent="0.3">
      <c r="A2584" s="1">
        <v>43636</v>
      </c>
      <c r="B2584" t="s">
        <v>22</v>
      </c>
      <c r="C2584" t="s">
        <v>239</v>
      </c>
      <c r="D2584">
        <v>2700</v>
      </c>
      <c r="E2584">
        <v>19</v>
      </c>
      <c r="F2584">
        <v>53.349997999999999</v>
      </c>
      <c r="G2584">
        <v>54.189999</v>
      </c>
      <c r="H2584">
        <v>52.900002000000001</v>
      </c>
      <c r="I2584">
        <v>54.02</v>
      </c>
      <c r="J2584">
        <v>53.530273000000001</v>
      </c>
      <c r="K2584">
        <v>4221000</v>
      </c>
      <c r="L2584">
        <v>2.0009999999999999</v>
      </c>
      <c r="M2584">
        <v>1.30428901987773E-2</v>
      </c>
      <c r="N2584">
        <v>1.9251162914920801E-2</v>
      </c>
      <c r="O2584">
        <v>2.45491960891982E-2</v>
      </c>
      <c r="P2584">
        <v>8.6127406710325594E-2</v>
      </c>
      <c r="Q2584">
        <v>0.22676755849504801</v>
      </c>
      <c r="R2584">
        <v>1.22003086499542E-2</v>
      </c>
      <c r="S2584">
        <v>1.82546907781997E-2</v>
      </c>
      <c r="T2584">
        <v>1.23491060420408E-2</v>
      </c>
      <c r="U2584">
        <v>1.4767210498509299E-2</v>
      </c>
      <c r="V2584">
        <v>54.189999</v>
      </c>
      <c r="W2584">
        <v>36.419998</v>
      </c>
      <c r="X2584">
        <v>-0.12078324804486699</v>
      </c>
      <c r="Y2584">
        <v>9.4276054361659405E-3</v>
      </c>
      <c r="Z2584">
        <v>0.21711240279975899</v>
      </c>
      <c r="AA2584">
        <v>1.09709376737294</v>
      </c>
      <c r="AB2584">
        <v>1.0405405553767899</v>
      </c>
      <c r="AC2584" t="s">
        <v>264</v>
      </c>
      <c r="AD2584" t="s">
        <v>337</v>
      </c>
      <c r="AE2584" t="s">
        <v>66</v>
      </c>
      <c r="AF2584" t="s">
        <v>76</v>
      </c>
      <c r="AG2584" t="s">
        <v>338</v>
      </c>
      <c r="AH2584" s="45">
        <v>25293</v>
      </c>
      <c r="AI2584">
        <v>40704</v>
      </c>
      <c r="AJ2584">
        <v>1856</v>
      </c>
      <c r="AK2584" t="s">
        <v>339</v>
      </c>
      <c r="AL2584" t="s">
        <v>324</v>
      </c>
      <c r="AM2584" t="s">
        <v>245</v>
      </c>
    </row>
    <row r="2585" spans="1:39" x14ac:dyDescent="0.3">
      <c r="A2585" s="1">
        <v>43640</v>
      </c>
      <c r="B2585" t="s">
        <v>22</v>
      </c>
      <c r="C2585" t="s">
        <v>239</v>
      </c>
      <c r="D2585">
        <v>1300</v>
      </c>
      <c r="E2585">
        <v>19</v>
      </c>
      <c r="F2585">
        <v>54</v>
      </c>
      <c r="G2585">
        <v>54.139998999999897</v>
      </c>
      <c r="H2585">
        <v>53.299999</v>
      </c>
      <c r="I2585">
        <v>53.669998</v>
      </c>
      <c r="J2585">
        <v>53.183441000000002</v>
      </c>
      <c r="K2585">
        <v>3151900</v>
      </c>
      <c r="L2585">
        <v>2.0209999999999999</v>
      </c>
      <c r="M2585">
        <v>-1.8615905027846999E-3</v>
      </c>
      <c r="N2585">
        <v>1.2939652250032499E-2</v>
      </c>
      <c r="O2585">
        <v>1.8048940250797899E-2</v>
      </c>
      <c r="P2585">
        <v>5.8860985647545799E-2</v>
      </c>
      <c r="Q2585">
        <v>0.22048957143156001</v>
      </c>
      <c r="R2585">
        <v>1.15470492328359E-2</v>
      </c>
      <c r="S2585">
        <v>1.8206898251735999E-2</v>
      </c>
      <c r="T2585">
        <v>1.22491068496983E-2</v>
      </c>
      <c r="U2585">
        <v>1.47706059775485E-2</v>
      </c>
      <c r="V2585">
        <v>54.389998999999897</v>
      </c>
      <c r="W2585">
        <v>36.419998</v>
      </c>
      <c r="X2585">
        <v>-0.12078324804486699</v>
      </c>
      <c r="Y2585">
        <v>-1.73338836506086E-3</v>
      </c>
      <c r="Z2585">
        <v>0.21864670097232899</v>
      </c>
      <c r="AA2585">
        <v>1.0530401615778</v>
      </c>
      <c r="AB2585">
        <v>1.03621771645877</v>
      </c>
      <c r="AC2585" t="s">
        <v>264</v>
      </c>
      <c r="AD2585" t="s">
        <v>337</v>
      </c>
      <c r="AE2585" t="s">
        <v>66</v>
      </c>
      <c r="AF2585" t="s">
        <v>76</v>
      </c>
      <c r="AG2585" t="s">
        <v>338</v>
      </c>
      <c r="AH2585" s="45">
        <v>25293</v>
      </c>
      <c r="AI2585">
        <v>40704</v>
      </c>
      <c r="AJ2585">
        <v>1856</v>
      </c>
      <c r="AK2585" t="s">
        <v>339</v>
      </c>
      <c r="AL2585" t="s">
        <v>324</v>
      </c>
      <c r="AM2585" t="s">
        <v>245</v>
      </c>
    </row>
    <row r="2586" spans="1:39" x14ac:dyDescent="0.3">
      <c r="A2586" s="1">
        <v>43565</v>
      </c>
      <c r="B2586" t="s">
        <v>22</v>
      </c>
      <c r="C2586" t="s">
        <v>239</v>
      </c>
      <c r="D2586">
        <v>1900</v>
      </c>
      <c r="E2586">
        <v>20</v>
      </c>
      <c r="F2586">
        <v>50.990001999999997</v>
      </c>
      <c r="G2586">
        <v>51.599997999999999</v>
      </c>
      <c r="H2586">
        <v>50.98</v>
      </c>
      <c r="I2586">
        <v>51.549999</v>
      </c>
      <c r="J2586">
        <v>51.082664000000001</v>
      </c>
      <c r="K2586">
        <v>4208800</v>
      </c>
      <c r="L2586">
        <v>2.4769999999999999</v>
      </c>
      <c r="M2586">
        <v>1.01385777905062E-2</v>
      </c>
      <c r="N2586">
        <v>3.4341656072813601E-2</v>
      </c>
      <c r="O2586">
        <v>0.103917006193156</v>
      </c>
      <c r="P2586">
        <v>0.25282325388350002</v>
      </c>
      <c r="Q2586">
        <v>0.190469524114418</v>
      </c>
      <c r="R2586">
        <v>5.1338370069349002E-3</v>
      </c>
      <c r="S2586">
        <v>1.14141334760178E-2</v>
      </c>
      <c r="T2586">
        <v>1.06187144609153E-2</v>
      </c>
      <c r="U2586">
        <v>1.48411641097487E-2</v>
      </c>
      <c r="V2586">
        <v>51.959998999999897</v>
      </c>
      <c r="W2586">
        <v>36.419998</v>
      </c>
      <c r="X2586">
        <v>-0.11550190514309699</v>
      </c>
      <c r="Y2586">
        <v>3.47183783585567E-3</v>
      </c>
      <c r="Z2586">
        <v>0.28751573372974998</v>
      </c>
      <c r="AA2586">
        <v>1.3851624694689799</v>
      </c>
      <c r="AB2586">
        <v>1.2225012244139899</v>
      </c>
      <c r="AC2586" t="s">
        <v>265</v>
      </c>
      <c r="AD2586" t="s">
        <v>337</v>
      </c>
      <c r="AE2586" t="s">
        <v>66</v>
      </c>
      <c r="AF2586" t="s">
        <v>76</v>
      </c>
      <c r="AG2586" t="s">
        <v>338</v>
      </c>
      <c r="AH2586" s="45">
        <v>25293</v>
      </c>
      <c r="AI2586">
        <v>40704</v>
      </c>
      <c r="AJ2586">
        <v>1856</v>
      </c>
      <c r="AK2586" t="s">
        <v>339</v>
      </c>
      <c r="AL2586" t="s">
        <v>324</v>
      </c>
      <c r="AM2586" t="s">
        <v>245</v>
      </c>
    </row>
    <row r="2587" spans="1:39" x14ac:dyDescent="0.3">
      <c r="A2587" s="1">
        <v>43584</v>
      </c>
      <c r="B2587" t="s">
        <v>22</v>
      </c>
      <c r="C2587" t="s">
        <v>246</v>
      </c>
      <c r="D2587">
        <v>3300</v>
      </c>
      <c r="E2587">
        <v>20</v>
      </c>
      <c r="F2587">
        <v>50.939999</v>
      </c>
      <c r="G2587">
        <v>51.099997999999999</v>
      </c>
      <c r="H2587">
        <v>50.84</v>
      </c>
      <c r="I2587">
        <v>50.939999</v>
      </c>
      <c r="J2587">
        <v>50.478190999999903</v>
      </c>
      <c r="K2587">
        <v>2248400</v>
      </c>
      <c r="L2587">
        <v>2.536</v>
      </c>
      <c r="M2587">
        <v>-2.9403900671896299E-3</v>
      </c>
      <c r="N2587">
        <v>-1.57759870214189E-2</v>
      </c>
      <c r="O2587">
        <v>2.5533285451758299E-3</v>
      </c>
      <c r="P2587">
        <v>0.16633442161509099</v>
      </c>
      <c r="Q2587">
        <v>0.181716064712071</v>
      </c>
      <c r="R2587">
        <v>1.21095683497957E-2</v>
      </c>
      <c r="S2587">
        <v>8.4010242234546194E-3</v>
      </c>
      <c r="T2587">
        <v>1.02911669271359E-2</v>
      </c>
      <c r="U2587">
        <v>1.4717360139639901E-2</v>
      </c>
      <c r="V2587">
        <v>52.169998</v>
      </c>
      <c r="W2587">
        <v>36.419998</v>
      </c>
      <c r="X2587">
        <v>-0.11550190514309699</v>
      </c>
      <c r="Y2587">
        <v>1.07094833958194E-3</v>
      </c>
      <c r="Z2587">
        <v>0.27864258294175698</v>
      </c>
      <c r="AA2587">
        <v>1.10800212918128</v>
      </c>
      <c r="AB2587">
        <v>1.14808797278859</v>
      </c>
      <c r="AC2587" t="s">
        <v>265</v>
      </c>
      <c r="AD2587" t="s">
        <v>337</v>
      </c>
      <c r="AE2587" t="s">
        <v>66</v>
      </c>
      <c r="AF2587" t="s">
        <v>76</v>
      </c>
      <c r="AG2587" t="s">
        <v>338</v>
      </c>
      <c r="AH2587" s="45">
        <v>25293</v>
      </c>
      <c r="AI2587">
        <v>40704</v>
      </c>
      <c r="AJ2587">
        <v>1856</v>
      </c>
      <c r="AK2587" t="s">
        <v>339</v>
      </c>
      <c r="AL2587" t="s">
        <v>324</v>
      </c>
      <c r="AM2587" t="s">
        <v>245</v>
      </c>
    </row>
    <row r="2588" spans="1:39" x14ac:dyDescent="0.3">
      <c r="A2588" s="1">
        <v>43616</v>
      </c>
      <c r="B2588" t="s">
        <v>22</v>
      </c>
      <c r="C2588" t="s">
        <v>246</v>
      </c>
      <c r="D2588">
        <v>2600</v>
      </c>
      <c r="E2588">
        <v>20</v>
      </c>
      <c r="F2588">
        <v>48.59</v>
      </c>
      <c r="G2588">
        <v>49.5</v>
      </c>
      <c r="H2588">
        <v>48.32</v>
      </c>
      <c r="I2588">
        <v>49.439999</v>
      </c>
      <c r="J2588">
        <v>48.991790999999999</v>
      </c>
      <c r="K2588">
        <v>4499300</v>
      </c>
      <c r="L2588">
        <v>2.1419999999999999</v>
      </c>
      <c r="M2588">
        <v>1.26196808790807E-2</v>
      </c>
      <c r="N2588">
        <v>-7.7612614502964999E-2</v>
      </c>
      <c r="O2588">
        <v>-4.02393672464679E-2</v>
      </c>
      <c r="P2588">
        <v>5.5537918034934498E-2</v>
      </c>
      <c r="Q2588">
        <v>0.18551903893284</v>
      </c>
      <c r="R2588">
        <v>2.99837463429132E-2</v>
      </c>
      <c r="S2588">
        <v>1.60632631579707E-2</v>
      </c>
      <c r="T2588">
        <v>1.2513456897050799E-2</v>
      </c>
      <c r="U2588">
        <v>1.49285637580926E-2</v>
      </c>
      <c r="V2588">
        <v>53.66</v>
      </c>
      <c r="W2588">
        <v>36.419998</v>
      </c>
      <c r="X2588">
        <v>-0.12078324804486699</v>
      </c>
      <c r="Y2588">
        <v>-1.3283204951564801E-2</v>
      </c>
      <c r="Z2588">
        <v>0.229291483504172</v>
      </c>
      <c r="AA2588">
        <v>0.93332700493535603</v>
      </c>
      <c r="AB2588">
        <v>1.0621443760415501</v>
      </c>
      <c r="AC2588" t="s">
        <v>265</v>
      </c>
      <c r="AD2588" t="s">
        <v>337</v>
      </c>
      <c r="AE2588" t="s">
        <v>66</v>
      </c>
      <c r="AF2588" t="s">
        <v>76</v>
      </c>
      <c r="AG2588" t="s">
        <v>338</v>
      </c>
      <c r="AH2588" s="45">
        <v>25293</v>
      </c>
      <c r="AI2588">
        <v>40704</v>
      </c>
      <c r="AJ2588">
        <v>1856</v>
      </c>
      <c r="AK2588" t="s">
        <v>339</v>
      </c>
      <c r="AL2588" t="s">
        <v>324</v>
      </c>
      <c r="AM2588" t="s">
        <v>245</v>
      </c>
    </row>
    <row r="2589" spans="1:39" x14ac:dyDescent="0.3">
      <c r="A2589" s="1">
        <v>43633</v>
      </c>
      <c r="B2589" t="s">
        <v>22</v>
      </c>
      <c r="C2589" t="s">
        <v>239</v>
      </c>
      <c r="D2589">
        <v>3200</v>
      </c>
      <c r="E2589">
        <v>20</v>
      </c>
      <c r="F2589">
        <v>53.5</v>
      </c>
      <c r="G2589">
        <v>53.639998999999897</v>
      </c>
      <c r="H2589">
        <v>52.599997999999999</v>
      </c>
      <c r="I2589">
        <v>52.98</v>
      </c>
      <c r="J2589">
        <v>52.499699</v>
      </c>
      <c r="K2589">
        <v>2884000</v>
      </c>
      <c r="L2589">
        <v>2.0859999999999999</v>
      </c>
      <c r="M2589">
        <v>-8.08349638868462E-3</v>
      </c>
      <c r="N2589">
        <v>3.1444264265407099E-2</v>
      </c>
      <c r="O2589">
        <v>1.08170412098509E-2</v>
      </c>
      <c r="P2589">
        <v>0.116257343743393</v>
      </c>
      <c r="Q2589">
        <v>0.217831777073104</v>
      </c>
      <c r="R2589">
        <v>9.9648176857358509E-3</v>
      </c>
      <c r="S2589">
        <v>1.7702698216375101E-2</v>
      </c>
      <c r="T2589">
        <v>1.3094622552110099E-2</v>
      </c>
      <c r="U2589">
        <v>1.4789409736923101E-2</v>
      </c>
      <c r="V2589">
        <v>53.66</v>
      </c>
      <c r="W2589">
        <v>36.419998</v>
      </c>
      <c r="X2589">
        <v>-0.12078324804486699</v>
      </c>
      <c r="Y2589">
        <v>9.3131563797728401E-4</v>
      </c>
      <c r="Z2589">
        <v>0.216126627181845</v>
      </c>
      <c r="AA2589">
        <v>1.0585944272304599</v>
      </c>
      <c r="AB2589">
        <v>1.0951924712908701</v>
      </c>
      <c r="AC2589" t="s">
        <v>265</v>
      </c>
      <c r="AD2589" t="s">
        <v>337</v>
      </c>
      <c r="AE2589" t="s">
        <v>66</v>
      </c>
      <c r="AF2589" t="s">
        <v>76</v>
      </c>
      <c r="AG2589" t="s">
        <v>338</v>
      </c>
      <c r="AH2589" s="45">
        <v>25293</v>
      </c>
      <c r="AI2589">
        <v>40704</v>
      </c>
      <c r="AJ2589">
        <v>1856</v>
      </c>
      <c r="AK2589" t="s">
        <v>339</v>
      </c>
      <c r="AL2589" t="s">
        <v>324</v>
      </c>
      <c r="AM2589" t="s">
        <v>245</v>
      </c>
    </row>
    <row r="2590" spans="1:39" x14ac:dyDescent="0.3">
      <c r="A2590" s="1">
        <v>43640</v>
      </c>
      <c r="B2590" t="s">
        <v>22</v>
      </c>
      <c r="C2590" t="s">
        <v>239</v>
      </c>
      <c r="D2590">
        <v>2100</v>
      </c>
      <c r="E2590">
        <v>20</v>
      </c>
      <c r="F2590">
        <v>54</v>
      </c>
      <c r="G2590">
        <v>54.139998999999897</v>
      </c>
      <c r="H2590">
        <v>53.299999</v>
      </c>
      <c r="I2590">
        <v>53.669998</v>
      </c>
      <c r="J2590">
        <v>53.183441000000002</v>
      </c>
      <c r="K2590">
        <v>3151900</v>
      </c>
      <c r="L2590">
        <v>2.0209999999999999</v>
      </c>
      <c r="M2590">
        <v>-1.8615905027846999E-3</v>
      </c>
      <c r="N2590">
        <v>1.2939652250032499E-2</v>
      </c>
      <c r="O2590">
        <v>1.8048940250797899E-2</v>
      </c>
      <c r="P2590">
        <v>5.8860985647545799E-2</v>
      </c>
      <c r="Q2590">
        <v>0.22048957143156001</v>
      </c>
      <c r="R2590">
        <v>1.15470492328359E-2</v>
      </c>
      <c r="S2590">
        <v>1.8206898251735999E-2</v>
      </c>
      <c r="T2590">
        <v>1.22491068496983E-2</v>
      </c>
      <c r="U2590">
        <v>1.47706059775485E-2</v>
      </c>
      <c r="V2590">
        <v>54.389998999999897</v>
      </c>
      <c r="W2590">
        <v>36.419998</v>
      </c>
      <c r="X2590">
        <v>-0.12078324804486699</v>
      </c>
      <c r="Y2590">
        <v>-1.73338836506086E-3</v>
      </c>
      <c r="Z2590">
        <v>0.21864670097232899</v>
      </c>
      <c r="AA2590">
        <v>1.0530401615778</v>
      </c>
      <c r="AB2590">
        <v>1.03621771645877</v>
      </c>
      <c r="AC2590" t="s">
        <v>265</v>
      </c>
      <c r="AD2590" t="s">
        <v>337</v>
      </c>
      <c r="AE2590" t="s">
        <v>66</v>
      </c>
      <c r="AF2590" t="s">
        <v>76</v>
      </c>
      <c r="AG2590" t="s">
        <v>338</v>
      </c>
      <c r="AH2590" s="45">
        <v>25293</v>
      </c>
      <c r="AI2590">
        <v>40704</v>
      </c>
      <c r="AJ2590">
        <v>1856</v>
      </c>
      <c r="AK2590" t="s">
        <v>339</v>
      </c>
      <c r="AL2590" t="s">
        <v>324</v>
      </c>
      <c r="AM2590" t="s">
        <v>245</v>
      </c>
    </row>
    <row r="2591" spans="1:39" x14ac:dyDescent="0.3">
      <c r="A2591" s="1">
        <v>43586</v>
      </c>
      <c r="B2591" t="s">
        <v>23</v>
      </c>
      <c r="C2591" t="s">
        <v>246</v>
      </c>
      <c r="D2591">
        <v>300</v>
      </c>
      <c r="E2591">
        <v>1</v>
      </c>
      <c r="F2591">
        <v>245.33999599999899</v>
      </c>
      <c r="G2591">
        <v>245.46000699999999</v>
      </c>
      <c r="H2591">
        <v>241.55000299999901</v>
      </c>
      <c r="I2591">
        <v>241.58999599999899</v>
      </c>
      <c r="J2591">
        <v>240.93931599999999</v>
      </c>
      <c r="K2591">
        <v>1350400</v>
      </c>
      <c r="L2591">
        <v>2.5110000000000001</v>
      </c>
      <c r="M2591">
        <v>-1.6177100657851301E-2</v>
      </c>
      <c r="N2591">
        <v>-2.60254313424409E-2</v>
      </c>
      <c r="O2591">
        <v>-2.2740147634277498E-3</v>
      </c>
      <c r="P2591">
        <v>0.13642388418950699</v>
      </c>
      <c r="Q2591">
        <v>0.21368907914981899</v>
      </c>
      <c r="R2591">
        <v>8.6631842284074796E-3</v>
      </c>
      <c r="S2591">
        <v>9.5098911285369202E-3</v>
      </c>
      <c r="T2591">
        <v>1.05030877054505E-2</v>
      </c>
      <c r="U2591">
        <v>1.3232510799128801E-2</v>
      </c>
      <c r="V2591">
        <v>248.699997</v>
      </c>
      <c r="W2591">
        <v>189.509995</v>
      </c>
      <c r="X2591">
        <v>-0.13936262311212799</v>
      </c>
      <c r="Y2591">
        <v>-7.5304459681844096E-3</v>
      </c>
      <c r="Z2591">
        <v>0.82260651480579206</v>
      </c>
      <c r="AA2591">
        <v>1.73442782707383</v>
      </c>
      <c r="AB2591">
        <v>1.9223879683885401</v>
      </c>
      <c r="AC2591" t="s">
        <v>240</v>
      </c>
      <c r="AD2591" t="s">
        <v>340</v>
      </c>
      <c r="AE2591" t="s">
        <v>66</v>
      </c>
      <c r="AF2591" t="s">
        <v>67</v>
      </c>
      <c r="AG2591" t="s">
        <v>341</v>
      </c>
      <c r="AH2591" s="45">
        <v>34243</v>
      </c>
      <c r="AI2591">
        <v>909832</v>
      </c>
      <c r="AK2591" t="s">
        <v>342</v>
      </c>
      <c r="AL2591" t="s">
        <v>314</v>
      </c>
      <c r="AM2591" t="s">
        <v>245</v>
      </c>
    </row>
    <row r="2592" spans="1:39" x14ac:dyDescent="0.3">
      <c r="A2592" s="1">
        <v>43564</v>
      </c>
      <c r="B2592" t="s">
        <v>23</v>
      </c>
      <c r="C2592" t="s">
        <v>246</v>
      </c>
      <c r="D2592">
        <v>100</v>
      </c>
      <c r="E2592">
        <v>2</v>
      </c>
      <c r="F2592">
        <v>245.11000099999899</v>
      </c>
      <c r="G2592">
        <v>245.679993</v>
      </c>
      <c r="H2592">
        <v>244.009995</v>
      </c>
      <c r="I2592">
        <v>244.91000399999999</v>
      </c>
      <c r="J2592">
        <v>244.250381</v>
      </c>
      <c r="K2592">
        <v>1450200</v>
      </c>
      <c r="L2592">
        <v>2.4990000000000001</v>
      </c>
      <c r="M2592">
        <v>-6.55234719001151E-3</v>
      </c>
      <c r="N2592">
        <v>1.8170683662473E-2</v>
      </c>
      <c r="O2592">
        <v>7.23349029075393E-2</v>
      </c>
      <c r="P2592">
        <v>0.16340936645617499</v>
      </c>
      <c r="Q2592">
        <v>0.29419194395325998</v>
      </c>
      <c r="R2592">
        <v>6.1085964451082497E-3</v>
      </c>
      <c r="S2592">
        <v>8.1194508927052399E-3</v>
      </c>
      <c r="T2592">
        <v>9.7692514113430304E-3</v>
      </c>
      <c r="U2592">
        <v>1.32681284045608E-2</v>
      </c>
      <c r="V2592">
        <v>247.08999599999899</v>
      </c>
      <c r="W2592">
        <v>182.16999799999999</v>
      </c>
      <c r="X2592">
        <v>-0.13936262311212799</v>
      </c>
      <c r="Y2592">
        <v>-6.0859766572597396E-3</v>
      </c>
      <c r="Z2592">
        <v>0.812786945550523</v>
      </c>
      <c r="AA2592">
        <v>2.4343976085304901</v>
      </c>
      <c r="AB2592">
        <v>2.4186122641117498</v>
      </c>
      <c r="AC2592" t="s">
        <v>247</v>
      </c>
      <c r="AD2592" t="s">
        <v>340</v>
      </c>
      <c r="AE2592" t="s">
        <v>66</v>
      </c>
      <c r="AF2592" t="s">
        <v>67</v>
      </c>
      <c r="AG2592" t="s">
        <v>341</v>
      </c>
      <c r="AH2592" s="45">
        <v>34243</v>
      </c>
      <c r="AI2592">
        <v>909832</v>
      </c>
      <c r="AK2592" t="s">
        <v>342</v>
      </c>
      <c r="AL2592" t="s">
        <v>314</v>
      </c>
      <c r="AM2592" t="s">
        <v>245</v>
      </c>
    </row>
    <row r="2593" spans="1:39" x14ac:dyDescent="0.3">
      <c r="A2593" s="1">
        <v>43592</v>
      </c>
      <c r="B2593" t="s">
        <v>23</v>
      </c>
      <c r="C2593" t="s">
        <v>246</v>
      </c>
      <c r="D2593">
        <v>200</v>
      </c>
      <c r="E2593">
        <v>2</v>
      </c>
      <c r="F2593">
        <v>241.720000999999</v>
      </c>
      <c r="G2593">
        <v>242.740004999999</v>
      </c>
      <c r="H2593">
        <v>238.220000999999</v>
      </c>
      <c r="I2593">
        <v>240.179993</v>
      </c>
      <c r="J2593">
        <v>239.53311199999999</v>
      </c>
      <c r="K2593">
        <v>1775200</v>
      </c>
      <c r="L2593">
        <v>2.448</v>
      </c>
      <c r="M2593">
        <v>-1.6721766348551301E-2</v>
      </c>
      <c r="N2593">
        <v>-2.20305396195229E-2</v>
      </c>
      <c r="O2593">
        <v>-1.7417580645845299E-2</v>
      </c>
      <c r="P2593">
        <v>0.129340991851046</v>
      </c>
      <c r="Q2593">
        <v>0.21787777109387901</v>
      </c>
      <c r="R2593">
        <v>1.15127583602766E-2</v>
      </c>
      <c r="S2593">
        <v>9.3065165669226693E-3</v>
      </c>
      <c r="T2593">
        <v>1.0281362711163399E-2</v>
      </c>
      <c r="U2593">
        <v>1.32364123217845E-2</v>
      </c>
      <c r="V2593">
        <v>248.699997</v>
      </c>
      <c r="W2593">
        <v>189.509995</v>
      </c>
      <c r="X2593">
        <v>-0.13936262311212799</v>
      </c>
      <c r="Y2593">
        <v>-1.6649488130547601E-2</v>
      </c>
      <c r="Z2593">
        <v>0.821555461372525</v>
      </c>
      <c r="AA2593">
        <v>1.7960719083651699</v>
      </c>
      <c r="AB2593">
        <v>1.8765683242895601</v>
      </c>
      <c r="AC2593" t="s">
        <v>247</v>
      </c>
      <c r="AD2593" t="s">
        <v>340</v>
      </c>
      <c r="AE2593" t="s">
        <v>66</v>
      </c>
      <c r="AF2593" t="s">
        <v>67</v>
      </c>
      <c r="AG2593" t="s">
        <v>341</v>
      </c>
      <c r="AH2593" s="45">
        <v>34243</v>
      </c>
      <c r="AI2593">
        <v>909832</v>
      </c>
      <c r="AK2593" t="s">
        <v>342</v>
      </c>
      <c r="AL2593" t="s">
        <v>314</v>
      </c>
      <c r="AM2593" t="s">
        <v>245</v>
      </c>
    </row>
    <row r="2594" spans="1:39" x14ac:dyDescent="0.3">
      <c r="A2594" s="1">
        <v>43599</v>
      </c>
      <c r="B2594" t="s">
        <v>23</v>
      </c>
      <c r="C2594" t="s">
        <v>246</v>
      </c>
      <c r="D2594">
        <v>100</v>
      </c>
      <c r="E2594">
        <v>2</v>
      </c>
      <c r="F2594">
        <v>242.28999300000001</v>
      </c>
      <c r="G2594">
        <v>245.08999599999899</v>
      </c>
      <c r="H2594">
        <v>241.80999800000001</v>
      </c>
      <c r="I2594">
        <v>242.729996</v>
      </c>
      <c r="J2594">
        <v>242.729996</v>
      </c>
      <c r="K2594">
        <v>1635100</v>
      </c>
      <c r="L2594">
        <v>2.419</v>
      </c>
      <c r="M2594">
        <v>3.3426132846699798E-3</v>
      </c>
      <c r="N2594">
        <v>1.3258036016686001E-2</v>
      </c>
      <c r="O2594">
        <v>8.8543316946148795E-3</v>
      </c>
      <c r="P2594">
        <v>0.13853218857442601</v>
      </c>
      <c r="Q2594">
        <v>0.22530802598841401</v>
      </c>
      <c r="R2594">
        <v>1.3927388386962501E-2</v>
      </c>
      <c r="S2594">
        <v>1.02905369261616E-2</v>
      </c>
      <c r="T2594">
        <v>1.0585781046070501E-2</v>
      </c>
      <c r="U2594">
        <v>1.3320053050537999E-2</v>
      </c>
      <c r="V2594">
        <v>248.699997</v>
      </c>
      <c r="W2594">
        <v>189.509995</v>
      </c>
      <c r="X2594">
        <v>-0.13936262311212799</v>
      </c>
      <c r="Y2594">
        <v>7.98398755130913E-3</v>
      </c>
      <c r="Z2594">
        <v>0.82697373847494504</v>
      </c>
      <c r="AA2594">
        <v>1.8902349207112099</v>
      </c>
      <c r="AB2594">
        <v>1.9511157333757201</v>
      </c>
      <c r="AC2594" t="s">
        <v>247</v>
      </c>
      <c r="AD2594" t="s">
        <v>340</v>
      </c>
      <c r="AE2594" t="s">
        <v>66</v>
      </c>
      <c r="AF2594" t="s">
        <v>67</v>
      </c>
      <c r="AG2594" t="s">
        <v>341</v>
      </c>
      <c r="AH2594" s="45">
        <v>34243</v>
      </c>
      <c r="AI2594">
        <v>909832</v>
      </c>
      <c r="AK2594" t="s">
        <v>342</v>
      </c>
      <c r="AL2594" t="s">
        <v>314</v>
      </c>
      <c r="AM2594" t="s">
        <v>245</v>
      </c>
    </row>
    <row r="2595" spans="1:39" x14ac:dyDescent="0.3">
      <c r="A2595" s="1">
        <v>43626</v>
      </c>
      <c r="B2595" t="s">
        <v>23</v>
      </c>
      <c r="C2595" t="s">
        <v>239</v>
      </c>
      <c r="D2595">
        <v>200</v>
      </c>
      <c r="E2595">
        <v>2</v>
      </c>
      <c r="F2595">
        <v>256.39999399999999</v>
      </c>
      <c r="G2595">
        <v>258.82998700000002</v>
      </c>
      <c r="H2595">
        <v>256.10998499999999</v>
      </c>
      <c r="I2595">
        <v>256.85000600000001</v>
      </c>
      <c r="J2595">
        <v>256.85000600000001</v>
      </c>
      <c r="K2595">
        <v>1839500</v>
      </c>
      <c r="L2595">
        <v>2.1429999999999998</v>
      </c>
      <c r="M2595">
        <v>3.2757349955979198E-3</v>
      </c>
      <c r="N2595">
        <v>6.3404903488118405E-2</v>
      </c>
      <c r="O2595">
        <v>6.4982473530096299E-2</v>
      </c>
      <c r="P2595">
        <v>0.114458617866059</v>
      </c>
      <c r="Q2595">
        <v>0.24765459240482601</v>
      </c>
      <c r="R2595">
        <v>6.58190510794931E-3</v>
      </c>
      <c r="S2595">
        <v>1.0927799233577E-2</v>
      </c>
      <c r="T2595">
        <v>9.6863422608692799E-3</v>
      </c>
      <c r="U2595">
        <v>1.3389939563128899E-2</v>
      </c>
      <c r="V2595">
        <v>258.82998700000002</v>
      </c>
      <c r="W2595">
        <v>189.509995</v>
      </c>
      <c r="X2595">
        <v>-0.13936262311212799</v>
      </c>
      <c r="Y2595">
        <v>4.6492198743191201E-3</v>
      </c>
      <c r="Z2595">
        <v>0.83904956242541096</v>
      </c>
      <c r="AA2595">
        <v>2.2391131938798399</v>
      </c>
      <c r="AB2595">
        <v>2.2012324903278699</v>
      </c>
      <c r="AC2595" t="s">
        <v>247</v>
      </c>
      <c r="AD2595" t="s">
        <v>340</v>
      </c>
      <c r="AE2595" t="s">
        <v>66</v>
      </c>
      <c r="AF2595" t="s">
        <v>67</v>
      </c>
      <c r="AG2595" t="s">
        <v>341</v>
      </c>
      <c r="AH2595" s="45">
        <v>34243</v>
      </c>
      <c r="AI2595">
        <v>909832</v>
      </c>
      <c r="AK2595" t="s">
        <v>342</v>
      </c>
      <c r="AL2595" t="s">
        <v>314</v>
      </c>
      <c r="AM2595" t="s">
        <v>245</v>
      </c>
    </row>
    <row r="2596" spans="1:39" x14ac:dyDescent="0.3">
      <c r="A2596" s="1">
        <v>43643</v>
      </c>
      <c r="B2596" t="s">
        <v>23</v>
      </c>
      <c r="C2596" t="s">
        <v>239</v>
      </c>
      <c r="D2596">
        <v>200</v>
      </c>
      <c r="E2596">
        <v>2</v>
      </c>
      <c r="F2596">
        <v>264.89999399999999</v>
      </c>
      <c r="G2596">
        <v>266.48001099999999</v>
      </c>
      <c r="H2596">
        <v>262.98998999999998</v>
      </c>
      <c r="I2596">
        <v>265.57998700000002</v>
      </c>
      <c r="J2596">
        <v>265.57998700000002</v>
      </c>
      <c r="K2596">
        <v>1122900</v>
      </c>
      <c r="L2596">
        <v>2.0049999999999999</v>
      </c>
      <c r="M2596">
        <v>4.4151207397712302E-3</v>
      </c>
      <c r="N2596">
        <v>-6.6426192245201904E-3</v>
      </c>
      <c r="O2596">
        <v>7.5325167537042201E-2</v>
      </c>
      <c r="P2596">
        <v>9.8903593698069794E-2</v>
      </c>
      <c r="Q2596">
        <v>0.24462787670867001</v>
      </c>
      <c r="R2596">
        <v>4.8402559525663798E-3</v>
      </c>
      <c r="S2596">
        <v>9.3160583192142404E-3</v>
      </c>
      <c r="T2596">
        <v>9.2459846999117905E-3</v>
      </c>
      <c r="U2596">
        <v>1.33886147312837E-2</v>
      </c>
      <c r="V2596">
        <v>268.94000199999999</v>
      </c>
      <c r="W2596">
        <v>189.509995</v>
      </c>
      <c r="X2596">
        <v>-0.13319097432532201</v>
      </c>
      <c r="Y2596">
        <v>3.81588593721357E-3</v>
      </c>
      <c r="Z2596">
        <v>0.85223599177678899</v>
      </c>
      <c r="AA2596">
        <v>2.2668860343956099</v>
      </c>
      <c r="AB2596">
        <v>2.2702754310265001</v>
      </c>
      <c r="AC2596" t="s">
        <v>247</v>
      </c>
      <c r="AD2596" t="s">
        <v>340</v>
      </c>
      <c r="AE2596" t="s">
        <v>66</v>
      </c>
      <c r="AF2596" t="s">
        <v>67</v>
      </c>
      <c r="AG2596" t="s">
        <v>341</v>
      </c>
      <c r="AH2596" s="45">
        <v>34243</v>
      </c>
      <c r="AI2596">
        <v>909832</v>
      </c>
      <c r="AK2596" t="s">
        <v>342</v>
      </c>
      <c r="AL2596" t="s">
        <v>314</v>
      </c>
      <c r="AM2596" t="s">
        <v>245</v>
      </c>
    </row>
    <row r="2597" spans="1:39" x14ac:dyDescent="0.3">
      <c r="A2597" s="1">
        <v>43558</v>
      </c>
      <c r="B2597" t="s">
        <v>23</v>
      </c>
      <c r="C2597" t="s">
        <v>246</v>
      </c>
      <c r="D2597">
        <v>200</v>
      </c>
      <c r="E2597">
        <v>3</v>
      </c>
      <c r="F2597">
        <v>241.69000199999999</v>
      </c>
      <c r="G2597">
        <v>243.55000299999901</v>
      </c>
      <c r="H2597">
        <v>241.020004</v>
      </c>
      <c r="I2597">
        <v>242.479996</v>
      </c>
      <c r="J2597">
        <v>241.82692</v>
      </c>
      <c r="K2597">
        <v>1663600</v>
      </c>
      <c r="L2597">
        <v>2.5169999999999999</v>
      </c>
      <c r="M2597">
        <v>8.1990965264770194E-3</v>
      </c>
      <c r="N2597">
        <v>1.27416297835042E-2</v>
      </c>
      <c r="O2597">
        <v>0.104545140800028</v>
      </c>
      <c r="P2597">
        <v>0.17177802605532699</v>
      </c>
      <c r="Q2597">
        <v>0.29402919942155598</v>
      </c>
      <c r="R2597">
        <v>1.011060560246E-2</v>
      </c>
      <c r="S2597">
        <v>1.3118706437736501E-2</v>
      </c>
      <c r="T2597">
        <v>1.06802015093636E-2</v>
      </c>
      <c r="U2597">
        <v>1.33096081983553E-2</v>
      </c>
      <c r="V2597">
        <v>245.16000399999999</v>
      </c>
      <c r="W2597">
        <v>180.94000199999999</v>
      </c>
      <c r="X2597">
        <v>-0.13936262311212799</v>
      </c>
      <c r="Y2597">
        <v>2.1460723821998401E-3</v>
      </c>
      <c r="Z2597">
        <v>0.80869530166245995</v>
      </c>
      <c r="AA2597">
        <v>2.4217720243217098</v>
      </c>
      <c r="AB2597">
        <v>2.33451643395613</v>
      </c>
      <c r="AC2597" t="s">
        <v>248</v>
      </c>
      <c r="AD2597" t="s">
        <v>340</v>
      </c>
      <c r="AE2597" t="s">
        <v>66</v>
      </c>
      <c r="AF2597" t="s">
        <v>67</v>
      </c>
      <c r="AG2597" t="s">
        <v>341</v>
      </c>
      <c r="AH2597" s="45">
        <v>34243</v>
      </c>
      <c r="AI2597">
        <v>909832</v>
      </c>
      <c r="AK2597" t="s">
        <v>342</v>
      </c>
      <c r="AL2597" t="s">
        <v>314</v>
      </c>
      <c r="AM2597" t="s">
        <v>245</v>
      </c>
    </row>
    <row r="2598" spans="1:39" x14ac:dyDescent="0.3">
      <c r="A2598" s="1">
        <v>43559</v>
      </c>
      <c r="B2598" t="s">
        <v>23</v>
      </c>
      <c r="C2598" t="s">
        <v>239</v>
      </c>
      <c r="D2598">
        <v>500</v>
      </c>
      <c r="E2598">
        <v>3</v>
      </c>
      <c r="F2598">
        <v>242.16999799999999</v>
      </c>
      <c r="G2598">
        <v>244.759995</v>
      </c>
      <c r="H2598">
        <v>241.25</v>
      </c>
      <c r="I2598">
        <v>244.39999399999999</v>
      </c>
      <c r="J2598">
        <v>243.74174500000001</v>
      </c>
      <c r="K2598">
        <v>1319700</v>
      </c>
      <c r="L2598">
        <v>2.512</v>
      </c>
      <c r="M2598">
        <v>7.8869789749467494E-3</v>
      </c>
      <c r="N2598">
        <v>1.30967717231599E-2</v>
      </c>
      <c r="O2598">
        <v>0.10599711358505801</v>
      </c>
      <c r="P2598">
        <v>0.201088393638097</v>
      </c>
      <c r="Q2598">
        <v>0.28610617423992102</v>
      </c>
      <c r="R2598">
        <v>1.01555156296137E-2</v>
      </c>
      <c r="S2598">
        <v>1.3131222760561599E-2</v>
      </c>
      <c r="T2598">
        <v>1.0240577640026101E-2</v>
      </c>
      <c r="U2598">
        <v>1.32842133288131E-2</v>
      </c>
      <c r="V2598">
        <v>245.16000399999999</v>
      </c>
      <c r="W2598">
        <v>182.16999799999999</v>
      </c>
      <c r="X2598">
        <v>-0.13936262311212799</v>
      </c>
      <c r="Y2598">
        <v>2.0824655091414399E-3</v>
      </c>
      <c r="Z2598">
        <v>0.80640461453720302</v>
      </c>
      <c r="AA2598">
        <v>2.3526935567036502</v>
      </c>
      <c r="AB2598">
        <v>2.3351015856950399</v>
      </c>
      <c r="AC2598" t="s">
        <v>248</v>
      </c>
      <c r="AD2598" t="s">
        <v>340</v>
      </c>
      <c r="AE2598" t="s">
        <v>66</v>
      </c>
      <c r="AF2598" t="s">
        <v>67</v>
      </c>
      <c r="AG2598" t="s">
        <v>341</v>
      </c>
      <c r="AH2598" s="45">
        <v>34243</v>
      </c>
      <c r="AI2598">
        <v>909832</v>
      </c>
      <c r="AK2598" t="s">
        <v>342</v>
      </c>
      <c r="AL2598" t="s">
        <v>314</v>
      </c>
      <c r="AM2598" t="s">
        <v>245</v>
      </c>
    </row>
    <row r="2599" spans="1:39" x14ac:dyDescent="0.3">
      <c r="A2599" s="1">
        <v>43598</v>
      </c>
      <c r="B2599" t="s">
        <v>23</v>
      </c>
      <c r="C2599" t="s">
        <v>239</v>
      </c>
      <c r="D2599">
        <v>300</v>
      </c>
      <c r="E2599">
        <v>3</v>
      </c>
      <c r="F2599">
        <v>244.11999499999999</v>
      </c>
      <c r="G2599">
        <v>244.929993</v>
      </c>
      <c r="H2599">
        <v>240.66999799999999</v>
      </c>
      <c r="I2599">
        <v>241.91999799999999</v>
      </c>
      <c r="J2599">
        <v>241.91999799999999</v>
      </c>
      <c r="K2599">
        <v>1962800</v>
      </c>
      <c r="L2599">
        <v>2.4049999999999998</v>
      </c>
      <c r="M2599">
        <v>-2.08622364789166E-2</v>
      </c>
      <c r="N2599">
        <v>-6.8063436165351999E-3</v>
      </c>
      <c r="O2599">
        <v>-1.2440907808129001E-2</v>
      </c>
      <c r="P2599">
        <v>0.15031038899841401</v>
      </c>
      <c r="Q2599">
        <v>0.22355031496226799</v>
      </c>
      <c r="R2599">
        <v>1.6357130222693101E-2</v>
      </c>
      <c r="S2599">
        <v>1.09793099741128E-2</v>
      </c>
      <c r="T2599">
        <v>1.0709588979771799E-2</v>
      </c>
      <c r="U2599">
        <v>1.33192259547899E-2</v>
      </c>
      <c r="V2599">
        <v>248.699997</v>
      </c>
      <c r="W2599">
        <v>189.509995</v>
      </c>
      <c r="X2599">
        <v>-0.13936262311212799</v>
      </c>
      <c r="Y2599">
        <v>-2.4426469085879299E-2</v>
      </c>
      <c r="Z2599">
        <v>0.82832181265765703</v>
      </c>
      <c r="AA2599">
        <v>1.8712893700456401</v>
      </c>
      <c r="AB2599">
        <v>1.93228313090651</v>
      </c>
      <c r="AC2599" t="s">
        <v>248</v>
      </c>
      <c r="AD2599" t="s">
        <v>340</v>
      </c>
      <c r="AE2599" t="s">
        <v>66</v>
      </c>
      <c r="AF2599" t="s">
        <v>67</v>
      </c>
      <c r="AG2599" t="s">
        <v>341</v>
      </c>
      <c r="AH2599" s="45">
        <v>34243</v>
      </c>
      <c r="AI2599">
        <v>909832</v>
      </c>
      <c r="AK2599" t="s">
        <v>342</v>
      </c>
      <c r="AL2599" t="s">
        <v>314</v>
      </c>
      <c r="AM2599" t="s">
        <v>245</v>
      </c>
    </row>
    <row r="2600" spans="1:39" x14ac:dyDescent="0.3">
      <c r="A2600" s="1">
        <v>43606</v>
      </c>
      <c r="B2600" t="s">
        <v>23</v>
      </c>
      <c r="C2600" t="s">
        <v>239</v>
      </c>
      <c r="D2600">
        <v>100</v>
      </c>
      <c r="E2600">
        <v>3</v>
      </c>
      <c r="F2600">
        <v>249.11000099999899</v>
      </c>
      <c r="G2600">
        <v>250.83000200000001</v>
      </c>
      <c r="H2600">
        <v>248.10000600000001</v>
      </c>
      <c r="I2600">
        <v>249.929993</v>
      </c>
      <c r="J2600">
        <v>249.929993</v>
      </c>
      <c r="K2600">
        <v>1504200</v>
      </c>
      <c r="L2600">
        <v>2.4260000000000002</v>
      </c>
      <c r="M2600">
        <v>4.1296653796057898E-3</v>
      </c>
      <c r="N2600">
        <v>2.9231152638442798E-2</v>
      </c>
      <c r="O2600">
        <v>1.9318887703645201E-2</v>
      </c>
      <c r="P2600">
        <v>0.14347366797436001</v>
      </c>
      <c r="Q2600">
        <v>0.23832480163202699</v>
      </c>
      <c r="R2600">
        <v>3.69597661414832E-3</v>
      </c>
      <c r="S2600">
        <v>9.9698514735390101E-3</v>
      </c>
      <c r="T2600">
        <v>1.05346594795072E-2</v>
      </c>
      <c r="U2600">
        <v>1.33048143680537E-2</v>
      </c>
      <c r="V2600">
        <v>250.83000200000001</v>
      </c>
      <c r="W2600">
        <v>189.509995</v>
      </c>
      <c r="X2600">
        <v>-0.13936262311212799</v>
      </c>
      <c r="Y2600">
        <v>8.4599491109458805E-3</v>
      </c>
      <c r="Z2600">
        <v>0.82210468219974597</v>
      </c>
      <c r="AA2600">
        <v>2.0289437112861499</v>
      </c>
      <c r="AB2600">
        <v>2.00531904830253</v>
      </c>
      <c r="AC2600" t="s">
        <v>248</v>
      </c>
      <c r="AD2600" t="s">
        <v>340</v>
      </c>
      <c r="AE2600" t="s">
        <v>66</v>
      </c>
      <c r="AF2600" t="s">
        <v>67</v>
      </c>
      <c r="AG2600" t="s">
        <v>341</v>
      </c>
      <c r="AH2600" s="45">
        <v>34243</v>
      </c>
      <c r="AI2600">
        <v>909832</v>
      </c>
      <c r="AK2600" t="s">
        <v>342</v>
      </c>
      <c r="AL2600" t="s">
        <v>314</v>
      </c>
      <c r="AM2600" t="s">
        <v>245</v>
      </c>
    </row>
    <row r="2601" spans="1:39" x14ac:dyDescent="0.3">
      <c r="A2601" s="1">
        <v>43607</v>
      </c>
      <c r="B2601" t="s">
        <v>23</v>
      </c>
      <c r="C2601" t="s">
        <v>239</v>
      </c>
      <c r="D2601">
        <v>300</v>
      </c>
      <c r="E2601">
        <v>3</v>
      </c>
      <c r="F2601">
        <v>251.009995</v>
      </c>
      <c r="G2601">
        <v>251.009995</v>
      </c>
      <c r="H2601">
        <v>249.13999899999999</v>
      </c>
      <c r="I2601">
        <v>249.509995</v>
      </c>
      <c r="J2601">
        <v>249.509995</v>
      </c>
      <c r="K2601">
        <v>1242300</v>
      </c>
      <c r="L2601">
        <v>2.3929999999999998</v>
      </c>
      <c r="M2601">
        <v>-1.6818761376563201E-3</v>
      </c>
      <c r="N2601">
        <v>1.9588618851902401E-2</v>
      </c>
      <c r="O2601">
        <v>2.74075941204329E-2</v>
      </c>
      <c r="P2601">
        <v>0.150488716993434</v>
      </c>
      <c r="Q2601">
        <v>0.23333122657591901</v>
      </c>
      <c r="R2601">
        <v>4.6969902298805502E-3</v>
      </c>
      <c r="S2601">
        <v>9.7040523595591302E-3</v>
      </c>
      <c r="T2601">
        <v>1.0453553659402299E-2</v>
      </c>
      <c r="U2601">
        <v>1.3304995169917301E-2</v>
      </c>
      <c r="V2601">
        <v>251.009995</v>
      </c>
      <c r="W2601">
        <v>189.509995</v>
      </c>
      <c r="X2601">
        <v>-0.13936262311212799</v>
      </c>
      <c r="Y2601">
        <v>-2.8283920525026501E-3</v>
      </c>
      <c r="Z2601">
        <v>0.82321741690255501</v>
      </c>
      <c r="AA2601">
        <v>1.98783816722227</v>
      </c>
      <c r="AB2601">
        <v>2.0095006983026802</v>
      </c>
      <c r="AC2601" t="s">
        <v>248</v>
      </c>
      <c r="AD2601" t="s">
        <v>340</v>
      </c>
      <c r="AE2601" t="s">
        <v>66</v>
      </c>
      <c r="AF2601" t="s">
        <v>67</v>
      </c>
      <c r="AG2601" t="s">
        <v>341</v>
      </c>
      <c r="AH2601" s="45">
        <v>34243</v>
      </c>
      <c r="AI2601">
        <v>909832</v>
      </c>
      <c r="AK2601" t="s">
        <v>342</v>
      </c>
      <c r="AL2601" t="s">
        <v>314</v>
      </c>
      <c r="AM2601" t="s">
        <v>245</v>
      </c>
    </row>
    <row r="2602" spans="1:39" x14ac:dyDescent="0.3">
      <c r="A2602" s="1">
        <v>43616</v>
      </c>
      <c r="B2602" t="s">
        <v>23</v>
      </c>
      <c r="C2602" t="s">
        <v>246</v>
      </c>
      <c r="D2602">
        <v>500</v>
      </c>
      <c r="E2602">
        <v>3</v>
      </c>
      <c r="F2602">
        <v>238.979996</v>
      </c>
      <c r="G2602">
        <v>240.66000399999999</v>
      </c>
      <c r="H2602">
        <v>233.05000299999901</v>
      </c>
      <c r="I2602">
        <v>239.58000200000001</v>
      </c>
      <c r="J2602">
        <v>239.58000200000001</v>
      </c>
      <c r="K2602">
        <v>4058100</v>
      </c>
      <c r="L2602">
        <v>2.1419999999999999</v>
      </c>
      <c r="M2602">
        <v>-8.1476632153945506E-3</v>
      </c>
      <c r="N2602">
        <v>-3.6676159921376197E-2</v>
      </c>
      <c r="O2602">
        <v>-2.1834802960351899E-2</v>
      </c>
      <c r="P2602">
        <v>9.0505477474165194E-2</v>
      </c>
      <c r="Q2602">
        <v>0.19261949619565599</v>
      </c>
      <c r="R2602">
        <v>9.7880805647337192E-3</v>
      </c>
      <c r="S2602">
        <v>1.0494260706397E-2</v>
      </c>
      <c r="T2602">
        <v>1.1075260485081201E-2</v>
      </c>
      <c r="U2602">
        <v>1.3365597272249299E-2</v>
      </c>
      <c r="V2602">
        <v>251.009995</v>
      </c>
      <c r="W2602">
        <v>189.509995</v>
      </c>
      <c r="X2602">
        <v>-0.13936262311212799</v>
      </c>
      <c r="Y2602">
        <v>-1.3283204951564801E-2</v>
      </c>
      <c r="Z2602">
        <v>0.823314558025807</v>
      </c>
      <c r="AA2602">
        <v>1.64863045611583</v>
      </c>
      <c r="AB2602">
        <v>1.82990448286739</v>
      </c>
      <c r="AC2602" t="s">
        <v>248</v>
      </c>
      <c r="AD2602" t="s">
        <v>340</v>
      </c>
      <c r="AE2602" t="s">
        <v>66</v>
      </c>
      <c r="AF2602" t="s">
        <v>67</v>
      </c>
      <c r="AG2602" t="s">
        <v>341</v>
      </c>
      <c r="AH2602" s="45">
        <v>34243</v>
      </c>
      <c r="AI2602">
        <v>909832</v>
      </c>
      <c r="AK2602" t="s">
        <v>342</v>
      </c>
      <c r="AL2602" t="s">
        <v>314</v>
      </c>
      <c r="AM2602" t="s">
        <v>245</v>
      </c>
    </row>
    <row r="2603" spans="1:39" x14ac:dyDescent="0.3">
      <c r="A2603" s="1">
        <v>43563</v>
      </c>
      <c r="B2603" t="s">
        <v>23</v>
      </c>
      <c r="C2603" t="s">
        <v>246</v>
      </c>
      <c r="D2603">
        <v>100</v>
      </c>
      <c r="E2603">
        <v>4</v>
      </c>
      <c r="F2603">
        <v>245.990004999999</v>
      </c>
      <c r="G2603">
        <v>246.83000200000001</v>
      </c>
      <c r="H2603">
        <v>245.199997</v>
      </c>
      <c r="I2603">
        <v>246.520004</v>
      </c>
      <c r="J2603">
        <v>245.85604900000001</v>
      </c>
      <c r="K2603">
        <v>1244200</v>
      </c>
      <c r="L2603">
        <v>2.5190000000000001</v>
      </c>
      <c r="M2603">
        <v>2.64020813507893E-3</v>
      </c>
      <c r="N2603">
        <v>9.4964798870345105E-3</v>
      </c>
      <c r="O2603">
        <v>0.12851400456222301</v>
      </c>
      <c r="P2603">
        <v>0.17742179304344299</v>
      </c>
      <c r="Q2603">
        <v>0.30318735058239099</v>
      </c>
      <c r="R2603">
        <v>9.8256364377213908E-3</v>
      </c>
      <c r="S2603">
        <v>1.25193750253012E-2</v>
      </c>
      <c r="T2603">
        <v>9.7170327507774303E-3</v>
      </c>
      <c r="U2603">
        <v>1.32593742335031E-2</v>
      </c>
      <c r="V2603">
        <v>247.08999599999899</v>
      </c>
      <c r="W2603">
        <v>182.16999799999999</v>
      </c>
      <c r="X2603">
        <v>-0.13936262311212799</v>
      </c>
      <c r="Y2603">
        <v>1.0469119934194001E-3</v>
      </c>
      <c r="Z2603">
        <v>0.81194573505817302</v>
      </c>
      <c r="AA2603">
        <v>2.5100386081278798</v>
      </c>
      <c r="AB2603">
        <v>2.3999825915549899</v>
      </c>
      <c r="AC2603" t="s">
        <v>249</v>
      </c>
      <c r="AD2603" t="s">
        <v>340</v>
      </c>
      <c r="AE2603" t="s">
        <v>66</v>
      </c>
      <c r="AF2603" t="s">
        <v>67</v>
      </c>
      <c r="AG2603" t="s">
        <v>341</v>
      </c>
      <c r="AH2603" s="45">
        <v>34243</v>
      </c>
      <c r="AI2603">
        <v>909832</v>
      </c>
      <c r="AK2603" t="s">
        <v>342</v>
      </c>
      <c r="AL2603" t="s">
        <v>314</v>
      </c>
      <c r="AM2603" t="s">
        <v>245</v>
      </c>
    </row>
    <row r="2604" spans="1:39" x14ac:dyDescent="0.3">
      <c r="A2604" s="1">
        <v>43567</v>
      </c>
      <c r="B2604" t="s">
        <v>23</v>
      </c>
      <c r="C2604" t="s">
        <v>246</v>
      </c>
      <c r="D2604">
        <v>300</v>
      </c>
      <c r="E2604">
        <v>4</v>
      </c>
      <c r="F2604">
        <v>241.509995</v>
      </c>
      <c r="G2604">
        <v>242.720000999999</v>
      </c>
      <c r="H2604">
        <v>240.89999399999999</v>
      </c>
      <c r="I2604">
        <v>241.949997</v>
      </c>
      <c r="J2604">
        <v>241.29835499999999</v>
      </c>
      <c r="K2604">
        <v>2187600</v>
      </c>
      <c r="L2604">
        <v>2.56</v>
      </c>
      <c r="M2604">
        <v>2.9387890537709901E-3</v>
      </c>
      <c r="N2604">
        <v>-1.6071834485984898E-2</v>
      </c>
      <c r="O2604">
        <v>2.3290391196562701E-2</v>
      </c>
      <c r="P2604">
        <v>0.141895374650057</v>
      </c>
      <c r="Q2604">
        <v>0.25839947473925701</v>
      </c>
      <c r="R2604">
        <v>9.1831717588194799E-3</v>
      </c>
      <c r="S2604">
        <v>8.3313376156386905E-3</v>
      </c>
      <c r="T2604">
        <v>1.00852105538134E-2</v>
      </c>
      <c r="U2604">
        <v>1.3247286419447399E-2</v>
      </c>
      <c r="V2604">
        <v>247.08999599999899</v>
      </c>
      <c r="W2604">
        <v>187.009995</v>
      </c>
      <c r="X2604">
        <v>-0.13936262311212799</v>
      </c>
      <c r="Y2604">
        <v>6.5875784763498903E-3</v>
      </c>
      <c r="Z2604">
        <v>0.82302791158340805</v>
      </c>
      <c r="AA2604">
        <v>2.1162998515421299</v>
      </c>
      <c r="AB2604">
        <v>2.3728200894973401</v>
      </c>
      <c r="AC2604" t="s">
        <v>249</v>
      </c>
      <c r="AD2604" t="s">
        <v>340</v>
      </c>
      <c r="AE2604" t="s">
        <v>66</v>
      </c>
      <c r="AF2604" t="s">
        <v>67</v>
      </c>
      <c r="AG2604" t="s">
        <v>341</v>
      </c>
      <c r="AH2604" s="45">
        <v>34243</v>
      </c>
      <c r="AI2604">
        <v>909832</v>
      </c>
      <c r="AK2604" t="s">
        <v>342</v>
      </c>
      <c r="AL2604" t="s">
        <v>314</v>
      </c>
      <c r="AM2604" t="s">
        <v>245</v>
      </c>
    </row>
    <row r="2605" spans="1:39" x14ac:dyDescent="0.3">
      <c r="A2605" s="1">
        <v>43580</v>
      </c>
      <c r="B2605" t="s">
        <v>23</v>
      </c>
      <c r="C2605" t="s">
        <v>239</v>
      </c>
      <c r="D2605">
        <v>400</v>
      </c>
      <c r="E2605">
        <v>4</v>
      </c>
      <c r="F2605">
        <v>246.21000699999999</v>
      </c>
      <c r="G2605">
        <v>247.14999399999999</v>
      </c>
      <c r="H2605">
        <v>243.94000199999999</v>
      </c>
      <c r="I2605">
        <v>245.60000600000001</v>
      </c>
      <c r="J2605">
        <v>244.93853799999999</v>
      </c>
      <c r="K2605">
        <v>1278200</v>
      </c>
      <c r="L2605">
        <v>2.5339999999999998</v>
      </c>
      <c r="M2605">
        <v>-9.5632185294288203E-3</v>
      </c>
      <c r="N2605">
        <v>1.62919444281605E-4</v>
      </c>
      <c r="O2605">
        <v>3.5770682412456199E-2</v>
      </c>
      <c r="P2605">
        <v>0.15781900555907799</v>
      </c>
      <c r="Q2605">
        <v>0.25401890013664802</v>
      </c>
      <c r="R2605">
        <v>9.4738767189676606E-3</v>
      </c>
      <c r="S2605">
        <v>8.8590594595834293E-3</v>
      </c>
      <c r="T2605">
        <v>1.02587824373306E-2</v>
      </c>
      <c r="U2605">
        <v>1.3192712937987299E-2</v>
      </c>
      <c r="V2605">
        <v>248.699997</v>
      </c>
      <c r="W2605">
        <v>189.509995</v>
      </c>
      <c r="X2605">
        <v>-0.13936262311212799</v>
      </c>
      <c r="Y2605">
        <v>-3.6904169755480902E-4</v>
      </c>
      <c r="Z2605">
        <v>0.81683626955926203</v>
      </c>
      <c r="AA2605">
        <v>2.0913675802094298</v>
      </c>
      <c r="AB2605">
        <v>2.00848981205628</v>
      </c>
      <c r="AC2605" t="s">
        <v>249</v>
      </c>
      <c r="AD2605" t="s">
        <v>340</v>
      </c>
      <c r="AE2605" t="s">
        <v>66</v>
      </c>
      <c r="AF2605" t="s">
        <v>67</v>
      </c>
      <c r="AG2605" t="s">
        <v>341</v>
      </c>
      <c r="AH2605" s="45">
        <v>34243</v>
      </c>
      <c r="AI2605">
        <v>909832</v>
      </c>
      <c r="AK2605" t="s">
        <v>342</v>
      </c>
      <c r="AL2605" t="s">
        <v>314</v>
      </c>
      <c r="AM2605" t="s">
        <v>245</v>
      </c>
    </row>
    <row r="2606" spans="1:39" x14ac:dyDescent="0.3">
      <c r="A2606" s="1">
        <v>43584</v>
      </c>
      <c r="B2606" t="s">
        <v>23</v>
      </c>
      <c r="C2606" t="s">
        <v>246</v>
      </c>
      <c r="D2606">
        <v>500</v>
      </c>
      <c r="E2606">
        <v>4</v>
      </c>
      <c r="F2606">
        <v>245</v>
      </c>
      <c r="G2606">
        <v>245.75</v>
      </c>
      <c r="H2606">
        <v>243.490004999999</v>
      </c>
      <c r="I2606">
        <v>244.279999</v>
      </c>
      <c r="J2606">
        <v>243.622086</v>
      </c>
      <c r="K2606">
        <v>1429700</v>
      </c>
      <c r="L2606">
        <v>2.536</v>
      </c>
      <c r="M2606">
        <v>1.8848392771711501E-3</v>
      </c>
      <c r="N2606">
        <v>3.52681636155169E-3</v>
      </c>
      <c r="O2606">
        <v>2.0137562871197199E-2</v>
      </c>
      <c r="P2606">
        <v>0.150244988148237</v>
      </c>
      <c r="Q2606">
        <v>0.23444594689720799</v>
      </c>
      <c r="R2606">
        <v>8.8951997176777292E-3</v>
      </c>
      <c r="S2606">
        <v>8.90283672443078E-3</v>
      </c>
      <c r="T2606">
        <v>1.02532359530657E-2</v>
      </c>
      <c r="U2606">
        <v>1.3191713600618301E-2</v>
      </c>
      <c r="V2606">
        <v>248.699997</v>
      </c>
      <c r="W2606">
        <v>189.509995</v>
      </c>
      <c r="X2606">
        <v>-0.13936262311212799</v>
      </c>
      <c r="Y2606">
        <v>1.07094833958194E-3</v>
      </c>
      <c r="Z2606">
        <v>0.81535748777676798</v>
      </c>
      <c r="AA2606">
        <v>1.9175307952374501</v>
      </c>
      <c r="AB2606">
        <v>2.0280286309730799</v>
      </c>
      <c r="AC2606" t="s">
        <v>249</v>
      </c>
      <c r="AD2606" t="s">
        <v>340</v>
      </c>
      <c r="AE2606" t="s">
        <v>66</v>
      </c>
      <c r="AF2606" t="s">
        <v>67</v>
      </c>
      <c r="AG2606" t="s">
        <v>341</v>
      </c>
      <c r="AH2606" s="45">
        <v>34243</v>
      </c>
      <c r="AI2606">
        <v>909832</v>
      </c>
      <c r="AK2606" t="s">
        <v>342</v>
      </c>
      <c r="AL2606" t="s">
        <v>314</v>
      </c>
      <c r="AM2606" t="s">
        <v>245</v>
      </c>
    </row>
    <row r="2607" spans="1:39" x14ac:dyDescent="0.3">
      <c r="A2607" s="1">
        <v>43563</v>
      </c>
      <c r="B2607" t="s">
        <v>23</v>
      </c>
      <c r="C2607" t="s">
        <v>239</v>
      </c>
      <c r="D2607">
        <v>600</v>
      </c>
      <c r="E2607">
        <v>5</v>
      </c>
      <c r="F2607">
        <v>245.990004999999</v>
      </c>
      <c r="G2607">
        <v>246.83000200000001</v>
      </c>
      <c r="H2607">
        <v>245.199997</v>
      </c>
      <c r="I2607">
        <v>246.520004</v>
      </c>
      <c r="J2607">
        <v>245.85604900000001</v>
      </c>
      <c r="K2607">
        <v>1244200</v>
      </c>
      <c r="L2607">
        <v>2.5190000000000001</v>
      </c>
      <c r="M2607">
        <v>2.64020813507893E-3</v>
      </c>
      <c r="N2607">
        <v>9.4964798870345105E-3</v>
      </c>
      <c r="O2607">
        <v>0.12851400456222301</v>
      </c>
      <c r="P2607">
        <v>0.17742179304344299</v>
      </c>
      <c r="Q2607">
        <v>0.30318735058239099</v>
      </c>
      <c r="R2607">
        <v>9.8256364377213908E-3</v>
      </c>
      <c r="S2607">
        <v>1.25193750253012E-2</v>
      </c>
      <c r="T2607">
        <v>9.7170327507774303E-3</v>
      </c>
      <c r="U2607">
        <v>1.32593742335031E-2</v>
      </c>
      <c r="V2607">
        <v>247.08999599999899</v>
      </c>
      <c r="W2607">
        <v>182.16999799999999</v>
      </c>
      <c r="X2607">
        <v>-0.13936262311212799</v>
      </c>
      <c r="Y2607">
        <v>1.0469119934194001E-3</v>
      </c>
      <c r="Z2607">
        <v>0.81194573505817302</v>
      </c>
      <c r="AA2607">
        <v>2.5100386081278798</v>
      </c>
      <c r="AB2607">
        <v>2.3999825915549899</v>
      </c>
      <c r="AC2607" t="s">
        <v>250</v>
      </c>
      <c r="AD2607" t="s">
        <v>340</v>
      </c>
      <c r="AE2607" t="s">
        <v>66</v>
      </c>
      <c r="AF2607" t="s">
        <v>67</v>
      </c>
      <c r="AG2607" t="s">
        <v>341</v>
      </c>
      <c r="AH2607" s="45">
        <v>34243</v>
      </c>
      <c r="AI2607">
        <v>909832</v>
      </c>
      <c r="AK2607" t="s">
        <v>342</v>
      </c>
      <c r="AL2607" t="s">
        <v>314</v>
      </c>
      <c r="AM2607" t="s">
        <v>245</v>
      </c>
    </row>
    <row r="2608" spans="1:39" x14ac:dyDescent="0.3">
      <c r="A2608" s="1">
        <v>43581</v>
      </c>
      <c r="B2608" t="s">
        <v>23</v>
      </c>
      <c r="C2608" t="s">
        <v>239</v>
      </c>
      <c r="D2608">
        <v>100</v>
      </c>
      <c r="E2608">
        <v>5</v>
      </c>
      <c r="F2608">
        <v>245.61999499999999</v>
      </c>
      <c r="G2608">
        <v>245.88999899999999</v>
      </c>
      <c r="H2608">
        <v>242.05999800000001</v>
      </c>
      <c r="I2608">
        <v>243.82000699999901</v>
      </c>
      <c r="J2608">
        <v>243.16332999999901</v>
      </c>
      <c r="K2608">
        <v>1842900</v>
      </c>
      <c r="L2608">
        <v>2.5049999999999999</v>
      </c>
      <c r="M2608">
        <v>-7.2739562932636901E-3</v>
      </c>
      <c r="N2608">
        <v>-8.1286054700634505E-3</v>
      </c>
      <c r="O2608">
        <v>1.9673877107976599E-2</v>
      </c>
      <c r="P2608">
        <v>0.15645852876571401</v>
      </c>
      <c r="Q2608">
        <v>0.23918943042747501</v>
      </c>
      <c r="R2608">
        <v>9.9709931523139592E-3</v>
      </c>
      <c r="S2608">
        <v>8.9009809133168902E-3</v>
      </c>
      <c r="T2608">
        <v>1.0278202932825499E-2</v>
      </c>
      <c r="U2608">
        <v>1.31964644061959E-2</v>
      </c>
      <c r="V2608">
        <v>248.699997</v>
      </c>
      <c r="W2608">
        <v>189.509995</v>
      </c>
      <c r="X2608">
        <v>-0.13936262311212799</v>
      </c>
      <c r="Y2608">
        <v>4.6743503443647796E-3</v>
      </c>
      <c r="Z2608">
        <v>0.81425185666642097</v>
      </c>
      <c r="AA2608">
        <v>1.9606394366407101</v>
      </c>
      <c r="AB2608">
        <v>2.0202004977699399</v>
      </c>
      <c r="AC2608" t="s">
        <v>250</v>
      </c>
      <c r="AD2608" t="s">
        <v>340</v>
      </c>
      <c r="AE2608" t="s">
        <v>66</v>
      </c>
      <c r="AF2608" t="s">
        <v>67</v>
      </c>
      <c r="AG2608" t="s">
        <v>341</v>
      </c>
      <c r="AH2608" s="45">
        <v>34243</v>
      </c>
      <c r="AI2608">
        <v>909832</v>
      </c>
      <c r="AK2608" t="s">
        <v>342</v>
      </c>
      <c r="AL2608" t="s">
        <v>314</v>
      </c>
      <c r="AM2608" t="s">
        <v>245</v>
      </c>
    </row>
    <row r="2609" spans="1:39" x14ac:dyDescent="0.3">
      <c r="A2609" s="1">
        <v>43587</v>
      </c>
      <c r="B2609" t="s">
        <v>23</v>
      </c>
      <c r="C2609" t="s">
        <v>239</v>
      </c>
      <c r="D2609">
        <v>200</v>
      </c>
      <c r="E2609">
        <v>5</v>
      </c>
      <c r="F2609">
        <v>241.759995</v>
      </c>
      <c r="G2609">
        <v>242.88999899999999</v>
      </c>
      <c r="H2609">
        <v>240.41999799999999</v>
      </c>
      <c r="I2609">
        <v>242.69000199999999</v>
      </c>
      <c r="J2609">
        <v>242.036362</v>
      </c>
      <c r="K2609">
        <v>1237600</v>
      </c>
      <c r="L2609">
        <v>2.552</v>
      </c>
      <c r="M2609">
        <v>4.5428701140737696E-3</v>
      </c>
      <c r="N2609">
        <v>-1.19193426989382E-2</v>
      </c>
      <c r="O2609">
        <v>-6.1617470341259603E-3</v>
      </c>
      <c r="P2609">
        <v>0.125566709479912</v>
      </c>
      <c r="Q2609">
        <v>0.221330806794897</v>
      </c>
      <c r="R2609">
        <v>9.1710963544458495E-3</v>
      </c>
      <c r="S2609">
        <v>9.3789797917003901E-3</v>
      </c>
      <c r="T2609">
        <v>1.0370668556197501E-2</v>
      </c>
      <c r="U2609">
        <v>1.3232186089377099E-2</v>
      </c>
      <c r="V2609">
        <v>248.699997</v>
      </c>
      <c r="W2609">
        <v>189.509995</v>
      </c>
      <c r="X2609">
        <v>-0.13936262311212799</v>
      </c>
      <c r="Y2609">
        <v>-2.1262443276895502E-3</v>
      </c>
      <c r="Z2609">
        <v>0.82251589772679301</v>
      </c>
      <c r="AA2609">
        <v>1.8037880421751999</v>
      </c>
      <c r="AB2609">
        <v>1.8648720607817</v>
      </c>
      <c r="AC2609" t="s">
        <v>250</v>
      </c>
      <c r="AD2609" t="s">
        <v>340</v>
      </c>
      <c r="AE2609" t="s">
        <v>66</v>
      </c>
      <c r="AF2609" t="s">
        <v>67</v>
      </c>
      <c r="AG2609" t="s">
        <v>341</v>
      </c>
      <c r="AH2609" s="45">
        <v>34243</v>
      </c>
      <c r="AI2609">
        <v>909832</v>
      </c>
      <c r="AK2609" t="s">
        <v>342</v>
      </c>
      <c r="AL2609" t="s">
        <v>314</v>
      </c>
      <c r="AM2609" t="s">
        <v>245</v>
      </c>
    </row>
    <row r="2610" spans="1:39" x14ac:dyDescent="0.3">
      <c r="A2610" s="1">
        <v>43601</v>
      </c>
      <c r="B2610" t="s">
        <v>23</v>
      </c>
      <c r="C2610" t="s">
        <v>246</v>
      </c>
      <c r="D2610">
        <v>400</v>
      </c>
      <c r="E2610">
        <v>5</v>
      </c>
      <c r="F2610">
        <v>245.63000499999899</v>
      </c>
      <c r="G2610">
        <v>249.729996</v>
      </c>
      <c r="H2610">
        <v>245.21000699999999</v>
      </c>
      <c r="I2610">
        <v>247.44000199999999</v>
      </c>
      <c r="J2610">
        <v>247.44000199999999</v>
      </c>
      <c r="K2610">
        <v>1800600</v>
      </c>
      <c r="L2610">
        <v>2.4049999999999998</v>
      </c>
      <c r="M2610">
        <v>1.12577808020552E-2</v>
      </c>
      <c r="N2610">
        <v>1.6174400705224301E-2</v>
      </c>
      <c r="O2610">
        <v>7.1929467783319297E-3</v>
      </c>
      <c r="P2610">
        <v>0.14863697805532</v>
      </c>
      <c r="Q2610">
        <v>0.24595789240208399</v>
      </c>
      <c r="R2610">
        <v>1.4086660353913099E-2</v>
      </c>
      <c r="S2610">
        <v>9.9632718630178699E-3</v>
      </c>
      <c r="T2610">
        <v>1.06634441837265E-2</v>
      </c>
      <c r="U2610">
        <v>1.3342009724024301E-2</v>
      </c>
      <c r="V2610">
        <v>249.729996</v>
      </c>
      <c r="W2610">
        <v>189.509995</v>
      </c>
      <c r="X2610">
        <v>-0.13936262311212799</v>
      </c>
      <c r="Y2610">
        <v>8.8559569696340101E-3</v>
      </c>
      <c r="Z2610">
        <v>0.82965989086396796</v>
      </c>
      <c r="AA2610">
        <v>2.0945893071061601</v>
      </c>
      <c r="AB2610">
        <v>1.9760310558061001</v>
      </c>
      <c r="AC2610" t="s">
        <v>250</v>
      </c>
      <c r="AD2610" t="s">
        <v>340</v>
      </c>
      <c r="AE2610" t="s">
        <v>66</v>
      </c>
      <c r="AF2610" t="s">
        <v>67</v>
      </c>
      <c r="AG2610" t="s">
        <v>341</v>
      </c>
      <c r="AH2610" s="45">
        <v>34243</v>
      </c>
      <c r="AI2610">
        <v>909832</v>
      </c>
      <c r="AK2610" t="s">
        <v>342</v>
      </c>
      <c r="AL2610" t="s">
        <v>314</v>
      </c>
      <c r="AM2610" t="s">
        <v>245</v>
      </c>
    </row>
    <row r="2611" spans="1:39" x14ac:dyDescent="0.3">
      <c r="A2611" s="1">
        <v>43609</v>
      </c>
      <c r="B2611" t="s">
        <v>23</v>
      </c>
      <c r="C2611" t="s">
        <v>246</v>
      </c>
      <c r="D2611">
        <v>300</v>
      </c>
      <c r="E2611">
        <v>5</v>
      </c>
      <c r="F2611">
        <v>249.11000099999899</v>
      </c>
      <c r="G2611">
        <v>249.55999800000001</v>
      </c>
      <c r="H2611">
        <v>246.770004</v>
      </c>
      <c r="I2611">
        <v>247.30000299999901</v>
      </c>
      <c r="J2611">
        <v>247.30000299999901</v>
      </c>
      <c r="K2611">
        <v>1340200</v>
      </c>
      <c r="L2611">
        <v>2.3239999999999998</v>
      </c>
      <c r="M2611">
        <v>-4.96137191411819E-3</v>
      </c>
      <c r="N2611">
        <v>-4.2368790544263799E-3</v>
      </c>
      <c r="O2611" s="44">
        <v>3.1654362316404701E-5</v>
      </c>
      <c r="P2611">
        <v>0.13317135635793501</v>
      </c>
      <c r="Q2611">
        <v>0.23187611743827899</v>
      </c>
      <c r="R2611">
        <v>3.9143581037154804E-3</v>
      </c>
      <c r="S2611">
        <v>9.4635152106588502E-3</v>
      </c>
      <c r="T2611">
        <v>1.0516343022240599E-2</v>
      </c>
      <c r="U2611">
        <v>1.3307192555131899E-2</v>
      </c>
      <c r="V2611">
        <v>251.009995</v>
      </c>
      <c r="W2611">
        <v>189.509995</v>
      </c>
      <c r="X2611">
        <v>-0.13936262311212799</v>
      </c>
      <c r="Y2611">
        <v>1.3526439988342199E-3</v>
      </c>
      <c r="Z2611">
        <v>0.82097602409196802</v>
      </c>
      <c r="AA2611">
        <v>1.9882330322091899</v>
      </c>
      <c r="AB2611">
        <v>1.99134306467597</v>
      </c>
      <c r="AC2611" t="s">
        <v>250</v>
      </c>
      <c r="AD2611" t="s">
        <v>340</v>
      </c>
      <c r="AE2611" t="s">
        <v>66</v>
      </c>
      <c r="AF2611" t="s">
        <v>67</v>
      </c>
      <c r="AG2611" t="s">
        <v>341</v>
      </c>
      <c r="AH2611" s="45">
        <v>34243</v>
      </c>
      <c r="AI2611">
        <v>909832</v>
      </c>
      <c r="AK2611" t="s">
        <v>342</v>
      </c>
      <c r="AL2611" t="s">
        <v>314</v>
      </c>
      <c r="AM2611" t="s">
        <v>245</v>
      </c>
    </row>
    <row r="2612" spans="1:39" x14ac:dyDescent="0.3">
      <c r="A2612" s="1">
        <v>43642</v>
      </c>
      <c r="B2612" t="s">
        <v>23</v>
      </c>
      <c r="C2612" t="s">
        <v>246</v>
      </c>
      <c r="D2612">
        <v>500</v>
      </c>
      <c r="E2612">
        <v>5</v>
      </c>
      <c r="F2612">
        <v>266.45001200000002</v>
      </c>
      <c r="G2612">
        <v>266.82000699999998</v>
      </c>
      <c r="H2612">
        <v>264.33999599999999</v>
      </c>
      <c r="I2612">
        <v>264.41000400000001</v>
      </c>
      <c r="J2612">
        <v>264.41000400000001</v>
      </c>
      <c r="K2612">
        <v>1334400</v>
      </c>
      <c r="L2612">
        <v>2.0489999999999999</v>
      </c>
      <c r="M2612">
        <v>-7.3477770547181404E-3</v>
      </c>
      <c r="N2612">
        <v>2.8405343720625301E-3</v>
      </c>
      <c r="O2612">
        <v>6.6898757214554502E-2</v>
      </c>
      <c r="P2612">
        <v>0.10202030999358901</v>
      </c>
      <c r="Q2612">
        <v>0.23234233487977601</v>
      </c>
      <c r="R2612">
        <v>8.2854118795603095E-3</v>
      </c>
      <c r="S2612">
        <v>9.4456827213436796E-3</v>
      </c>
      <c r="T2612">
        <v>9.2697615272428896E-3</v>
      </c>
      <c r="U2612">
        <v>1.3398386902734699E-2</v>
      </c>
      <c r="V2612">
        <v>268.94000199999999</v>
      </c>
      <c r="W2612">
        <v>189.509995</v>
      </c>
      <c r="X2612">
        <v>-0.13319097432532201</v>
      </c>
      <c r="Y2612">
        <v>-1.2346958449604901E-3</v>
      </c>
      <c r="Z2612">
        <v>0.85131424217688301</v>
      </c>
      <c r="AA2612">
        <v>2.1383300893969301</v>
      </c>
      <c r="AB2612">
        <v>2.3082852398834501</v>
      </c>
      <c r="AC2612" t="s">
        <v>250</v>
      </c>
      <c r="AD2612" t="s">
        <v>340</v>
      </c>
      <c r="AE2612" t="s">
        <v>66</v>
      </c>
      <c r="AF2612" t="s">
        <v>67</v>
      </c>
      <c r="AG2612" t="s">
        <v>341</v>
      </c>
      <c r="AH2612" s="45">
        <v>34243</v>
      </c>
      <c r="AI2612">
        <v>909832</v>
      </c>
      <c r="AK2612" t="s">
        <v>342</v>
      </c>
      <c r="AL2612" t="s">
        <v>314</v>
      </c>
      <c r="AM2612" t="s">
        <v>245</v>
      </c>
    </row>
    <row r="2613" spans="1:39" x14ac:dyDescent="0.3">
      <c r="A2613" s="1">
        <v>43570</v>
      </c>
      <c r="B2613" t="s">
        <v>23</v>
      </c>
      <c r="C2613" t="s">
        <v>239</v>
      </c>
      <c r="D2613">
        <v>800</v>
      </c>
      <c r="E2613">
        <v>6</v>
      </c>
      <c r="F2613">
        <v>242.36999499999999</v>
      </c>
      <c r="G2613">
        <v>246.75</v>
      </c>
      <c r="H2613">
        <v>241.96000699999999</v>
      </c>
      <c r="I2613">
        <v>246.33000200000001</v>
      </c>
      <c r="J2613">
        <v>245.66656499999999</v>
      </c>
      <c r="K2613">
        <v>1859700</v>
      </c>
      <c r="L2613">
        <v>2.5529999999999999</v>
      </c>
      <c r="M2613">
        <v>1.79410343134516E-2</v>
      </c>
      <c r="N2613">
        <v>-7.71008307612282E-4</v>
      </c>
      <c r="O2613">
        <v>5.20350397616305E-2</v>
      </c>
      <c r="P2613">
        <v>0.16703531771666</v>
      </c>
      <c r="Q2613">
        <v>0.27586398571736398</v>
      </c>
      <c r="R2613">
        <v>1.32643739904558E-2</v>
      </c>
      <c r="S2613">
        <v>8.6310050926005806E-3</v>
      </c>
      <c r="T2613">
        <v>1.0201905187075699E-2</v>
      </c>
      <c r="U2613">
        <v>1.3290017704306699E-2</v>
      </c>
      <c r="V2613">
        <v>247.08999599999899</v>
      </c>
      <c r="W2613">
        <v>189.509995</v>
      </c>
      <c r="X2613">
        <v>-0.13936262311212799</v>
      </c>
      <c r="Y2613">
        <v>-6.2956724975841202E-4</v>
      </c>
      <c r="Z2613">
        <v>0.82255978617525005</v>
      </c>
      <c r="AA2613">
        <v>2.2784055784541799</v>
      </c>
      <c r="AB2613">
        <v>2.3264934835625999</v>
      </c>
      <c r="AC2613" t="s">
        <v>251</v>
      </c>
      <c r="AD2613" t="s">
        <v>340</v>
      </c>
      <c r="AE2613" t="s">
        <v>66</v>
      </c>
      <c r="AF2613" t="s">
        <v>67</v>
      </c>
      <c r="AG2613" t="s">
        <v>341</v>
      </c>
      <c r="AH2613" s="45">
        <v>34243</v>
      </c>
      <c r="AI2613">
        <v>909832</v>
      </c>
      <c r="AK2613" t="s">
        <v>342</v>
      </c>
      <c r="AL2613" t="s">
        <v>314</v>
      </c>
      <c r="AM2613" t="s">
        <v>245</v>
      </c>
    </row>
    <row r="2614" spans="1:39" x14ac:dyDescent="0.3">
      <c r="A2614" s="1">
        <v>43572</v>
      </c>
      <c r="B2614" t="s">
        <v>23</v>
      </c>
      <c r="C2614" t="s">
        <v>239</v>
      </c>
      <c r="D2614">
        <v>400</v>
      </c>
      <c r="E2614">
        <v>6</v>
      </c>
      <c r="F2614">
        <v>246.30000299999901</v>
      </c>
      <c r="G2614">
        <v>246.46000699999999</v>
      </c>
      <c r="H2614">
        <v>244.32000699999901</v>
      </c>
      <c r="I2614">
        <v>245.55999800000001</v>
      </c>
      <c r="J2614">
        <v>244.89863599999899</v>
      </c>
      <c r="K2614">
        <v>1363000</v>
      </c>
      <c r="L2614">
        <v>2.5920000000000001</v>
      </c>
      <c r="M2614">
        <v>8.9630692041366502E-4</v>
      </c>
      <c r="N2614">
        <v>-2.03598209742944E-4</v>
      </c>
      <c r="O2614">
        <v>3.7212655918909703E-2</v>
      </c>
      <c r="P2614">
        <v>0.15827442372988201</v>
      </c>
      <c r="Q2614">
        <v>0.23588930074897299</v>
      </c>
      <c r="R2614">
        <v>1.29405043360202E-2</v>
      </c>
      <c r="S2614">
        <v>8.3913758969507406E-3</v>
      </c>
      <c r="T2614">
        <v>1.01643162970731E-2</v>
      </c>
      <c r="U2614">
        <v>1.31651413833653E-2</v>
      </c>
      <c r="V2614">
        <v>247.08999599999899</v>
      </c>
      <c r="W2614">
        <v>189.509995</v>
      </c>
      <c r="X2614">
        <v>-0.13936262311212799</v>
      </c>
      <c r="Y2614">
        <v>-2.2764010197428601E-3</v>
      </c>
      <c r="Z2614">
        <v>0.81563501242121905</v>
      </c>
      <c r="AA2614">
        <v>1.91275080671202</v>
      </c>
      <c r="AB2614">
        <v>2.1143829608603202</v>
      </c>
      <c r="AC2614" t="s">
        <v>251</v>
      </c>
      <c r="AD2614" t="s">
        <v>340</v>
      </c>
      <c r="AE2614" t="s">
        <v>66</v>
      </c>
      <c r="AF2614" t="s">
        <v>67</v>
      </c>
      <c r="AG2614" t="s">
        <v>341</v>
      </c>
      <c r="AH2614" s="45">
        <v>34243</v>
      </c>
      <c r="AI2614">
        <v>909832</v>
      </c>
      <c r="AK2614" t="s">
        <v>342</v>
      </c>
      <c r="AL2614" t="s">
        <v>314</v>
      </c>
      <c r="AM2614" t="s">
        <v>245</v>
      </c>
    </row>
    <row r="2615" spans="1:39" x14ac:dyDescent="0.3">
      <c r="A2615" s="1">
        <v>43585</v>
      </c>
      <c r="B2615" t="s">
        <v>23</v>
      </c>
      <c r="C2615" t="s">
        <v>239</v>
      </c>
      <c r="D2615">
        <v>1100</v>
      </c>
      <c r="E2615">
        <v>6</v>
      </c>
      <c r="F2615">
        <v>244.770004</v>
      </c>
      <c r="G2615">
        <v>245.78999300000001</v>
      </c>
      <c r="H2615">
        <v>243.020004</v>
      </c>
      <c r="I2615">
        <v>245.529999</v>
      </c>
      <c r="J2615">
        <v>244.86871299999899</v>
      </c>
      <c r="K2615">
        <v>1427600</v>
      </c>
      <c r="L2615">
        <v>2.5089999999999999</v>
      </c>
      <c r="M2615">
        <v>5.1040048609315896E-3</v>
      </c>
      <c r="N2615">
        <v>-2.0362308694737299E-4</v>
      </c>
      <c r="O2615">
        <v>1.7709730696837799E-2</v>
      </c>
      <c r="P2615">
        <v>0.15753389340391799</v>
      </c>
      <c r="Q2615">
        <v>0.232812368625539</v>
      </c>
      <c r="R2615">
        <v>8.1697791538509704E-3</v>
      </c>
      <c r="S2615">
        <v>8.8316786661441007E-3</v>
      </c>
      <c r="T2615">
        <v>1.0241957156292499E-2</v>
      </c>
      <c r="U2615">
        <v>1.318924967545E-2</v>
      </c>
      <c r="V2615">
        <v>248.699997</v>
      </c>
      <c r="W2615">
        <v>189.509995</v>
      </c>
      <c r="X2615">
        <v>-0.13936262311212799</v>
      </c>
      <c r="Y2615">
        <v>9.5096475723260604E-4</v>
      </c>
      <c r="Z2615">
        <v>0.81528133278521997</v>
      </c>
      <c r="AA2615">
        <v>1.9079742027812601</v>
      </c>
      <c r="AB2615">
        <v>2.00297971039168</v>
      </c>
      <c r="AC2615" t="s">
        <v>251</v>
      </c>
      <c r="AD2615" t="s">
        <v>340</v>
      </c>
      <c r="AE2615" t="s">
        <v>66</v>
      </c>
      <c r="AF2615" t="s">
        <v>67</v>
      </c>
      <c r="AG2615" t="s">
        <v>341</v>
      </c>
      <c r="AH2615" s="45">
        <v>34243</v>
      </c>
      <c r="AI2615">
        <v>909832</v>
      </c>
      <c r="AK2615" t="s">
        <v>342</v>
      </c>
      <c r="AL2615" t="s">
        <v>314</v>
      </c>
      <c r="AM2615" t="s">
        <v>245</v>
      </c>
    </row>
    <row r="2616" spans="1:39" x14ac:dyDescent="0.3">
      <c r="A2616" s="1">
        <v>43623</v>
      </c>
      <c r="B2616" t="s">
        <v>23</v>
      </c>
      <c r="C2616" t="s">
        <v>246</v>
      </c>
      <c r="D2616">
        <v>400</v>
      </c>
      <c r="E2616">
        <v>6</v>
      </c>
      <c r="F2616">
        <v>251.16000399999999</v>
      </c>
      <c r="G2616">
        <v>256.60000600000001</v>
      </c>
      <c r="H2616">
        <v>251.020004</v>
      </c>
      <c r="I2616">
        <v>256.01001000000002</v>
      </c>
      <c r="J2616">
        <v>256.01001000000002</v>
      </c>
      <c r="K2616">
        <v>2270200</v>
      </c>
      <c r="L2616">
        <v>2.0840000000000001</v>
      </c>
      <c r="M2616">
        <v>1.8927274693596799E-2</v>
      </c>
      <c r="N2616">
        <v>6.6329146626489296E-2</v>
      </c>
      <c r="O2616">
        <v>6.6524883285660294E-2</v>
      </c>
      <c r="P2616">
        <v>0.119357597386305</v>
      </c>
      <c r="Q2616">
        <v>0.26891597949965801</v>
      </c>
      <c r="R2616">
        <v>5.5928616854067498E-3</v>
      </c>
      <c r="S2616">
        <v>1.0934908881997401E-2</v>
      </c>
      <c r="T2616">
        <v>9.7178565570006908E-3</v>
      </c>
      <c r="U2616">
        <v>1.3471183264888E-2</v>
      </c>
      <c r="V2616">
        <v>256.60000600000001</v>
      </c>
      <c r="W2616">
        <v>189.509995</v>
      </c>
      <c r="X2616">
        <v>-0.13936262311212799</v>
      </c>
      <c r="Y2616">
        <v>1.0442979367750601E-2</v>
      </c>
      <c r="Z2616">
        <v>0.83844692904668505</v>
      </c>
      <c r="AA2616">
        <v>2.4455393978131399</v>
      </c>
      <c r="AB2616">
        <v>2.1112003912693398</v>
      </c>
      <c r="AC2616" t="s">
        <v>251</v>
      </c>
      <c r="AD2616" t="s">
        <v>340</v>
      </c>
      <c r="AE2616" t="s">
        <v>66</v>
      </c>
      <c r="AF2616" t="s">
        <v>67</v>
      </c>
      <c r="AG2616" t="s">
        <v>341</v>
      </c>
      <c r="AH2616" s="45">
        <v>34243</v>
      </c>
      <c r="AI2616">
        <v>909832</v>
      </c>
      <c r="AK2616" t="s">
        <v>342</v>
      </c>
      <c r="AL2616" t="s">
        <v>314</v>
      </c>
      <c r="AM2616" t="s">
        <v>245</v>
      </c>
    </row>
    <row r="2617" spans="1:39" x14ac:dyDescent="0.3">
      <c r="A2617" s="1">
        <v>43567</v>
      </c>
      <c r="B2617" t="s">
        <v>23</v>
      </c>
      <c r="C2617" t="s">
        <v>239</v>
      </c>
      <c r="D2617">
        <v>300</v>
      </c>
      <c r="E2617">
        <v>7</v>
      </c>
      <c r="F2617">
        <v>241.509995</v>
      </c>
      <c r="G2617">
        <v>242.720000999999</v>
      </c>
      <c r="H2617">
        <v>240.89999399999999</v>
      </c>
      <c r="I2617">
        <v>241.949997</v>
      </c>
      <c r="J2617">
        <v>241.29835499999999</v>
      </c>
      <c r="K2617">
        <v>2187600</v>
      </c>
      <c r="L2617">
        <v>2.56</v>
      </c>
      <c r="M2617">
        <v>2.9387890537709901E-3</v>
      </c>
      <c r="N2617">
        <v>-1.6071834485984898E-2</v>
      </c>
      <c r="O2617">
        <v>2.3290391196562701E-2</v>
      </c>
      <c r="P2617">
        <v>0.141895374650057</v>
      </c>
      <c r="Q2617">
        <v>0.25839947473925701</v>
      </c>
      <c r="R2617">
        <v>9.1831717588194799E-3</v>
      </c>
      <c r="S2617">
        <v>8.3313376156386905E-3</v>
      </c>
      <c r="T2617">
        <v>1.00852105538134E-2</v>
      </c>
      <c r="U2617">
        <v>1.3247286419447399E-2</v>
      </c>
      <c r="V2617">
        <v>247.08999599999899</v>
      </c>
      <c r="W2617">
        <v>187.009995</v>
      </c>
      <c r="X2617">
        <v>-0.13936262311212799</v>
      </c>
      <c r="Y2617">
        <v>6.5875784763498903E-3</v>
      </c>
      <c r="Z2617">
        <v>0.82302791158340805</v>
      </c>
      <c r="AA2617">
        <v>2.1162998515421299</v>
      </c>
      <c r="AB2617">
        <v>2.3728200894973401</v>
      </c>
      <c r="AC2617" t="s">
        <v>252</v>
      </c>
      <c r="AD2617" t="s">
        <v>340</v>
      </c>
      <c r="AE2617" t="s">
        <v>66</v>
      </c>
      <c r="AF2617" t="s">
        <v>67</v>
      </c>
      <c r="AG2617" t="s">
        <v>341</v>
      </c>
      <c r="AH2617" s="45">
        <v>34243</v>
      </c>
      <c r="AI2617">
        <v>909832</v>
      </c>
      <c r="AK2617" t="s">
        <v>342</v>
      </c>
      <c r="AL2617" t="s">
        <v>314</v>
      </c>
      <c r="AM2617" t="s">
        <v>245</v>
      </c>
    </row>
    <row r="2618" spans="1:39" x14ac:dyDescent="0.3">
      <c r="A2618" s="1">
        <v>43572</v>
      </c>
      <c r="B2618" t="s">
        <v>23</v>
      </c>
      <c r="C2618" t="s">
        <v>239</v>
      </c>
      <c r="D2618">
        <v>800</v>
      </c>
      <c r="E2618">
        <v>7</v>
      </c>
      <c r="F2618">
        <v>246.30000299999901</v>
      </c>
      <c r="G2618">
        <v>246.46000699999999</v>
      </c>
      <c r="H2618">
        <v>244.32000699999901</v>
      </c>
      <c r="I2618">
        <v>245.55999800000001</v>
      </c>
      <c r="J2618">
        <v>244.89863599999899</v>
      </c>
      <c r="K2618">
        <v>1363000</v>
      </c>
      <c r="L2618">
        <v>2.5920000000000001</v>
      </c>
      <c r="M2618">
        <v>8.9630692041366502E-4</v>
      </c>
      <c r="N2618">
        <v>-2.03598209742944E-4</v>
      </c>
      <c r="O2618">
        <v>3.7212655918909703E-2</v>
      </c>
      <c r="P2618">
        <v>0.15827442372988201</v>
      </c>
      <c r="Q2618">
        <v>0.23588930074897299</v>
      </c>
      <c r="R2618">
        <v>1.29405043360202E-2</v>
      </c>
      <c r="S2618">
        <v>8.3913758969507406E-3</v>
      </c>
      <c r="T2618">
        <v>1.01643162970731E-2</v>
      </c>
      <c r="U2618">
        <v>1.31651413833653E-2</v>
      </c>
      <c r="V2618">
        <v>247.08999599999899</v>
      </c>
      <c r="W2618">
        <v>189.509995</v>
      </c>
      <c r="X2618">
        <v>-0.13936262311212799</v>
      </c>
      <c r="Y2618">
        <v>-2.2764010197428601E-3</v>
      </c>
      <c r="Z2618">
        <v>0.81563501242121905</v>
      </c>
      <c r="AA2618">
        <v>1.91275080671202</v>
      </c>
      <c r="AB2618">
        <v>2.1143829608603202</v>
      </c>
      <c r="AC2618" t="s">
        <v>252</v>
      </c>
      <c r="AD2618" t="s">
        <v>340</v>
      </c>
      <c r="AE2618" t="s">
        <v>66</v>
      </c>
      <c r="AF2618" t="s">
        <v>67</v>
      </c>
      <c r="AG2618" t="s">
        <v>341</v>
      </c>
      <c r="AH2618" s="45">
        <v>34243</v>
      </c>
      <c r="AI2618">
        <v>909832</v>
      </c>
      <c r="AK2618" t="s">
        <v>342</v>
      </c>
      <c r="AL2618" t="s">
        <v>314</v>
      </c>
      <c r="AM2618" t="s">
        <v>245</v>
      </c>
    </row>
    <row r="2619" spans="1:39" x14ac:dyDescent="0.3">
      <c r="A2619" s="1">
        <v>43585</v>
      </c>
      <c r="B2619" t="s">
        <v>23</v>
      </c>
      <c r="C2619" t="s">
        <v>239</v>
      </c>
      <c r="D2619">
        <v>1100</v>
      </c>
      <c r="E2619">
        <v>7</v>
      </c>
      <c r="F2619">
        <v>244.770004</v>
      </c>
      <c r="G2619">
        <v>245.78999300000001</v>
      </c>
      <c r="H2619">
        <v>243.020004</v>
      </c>
      <c r="I2619">
        <v>245.529999</v>
      </c>
      <c r="J2619">
        <v>244.86871299999899</v>
      </c>
      <c r="K2619">
        <v>1427600</v>
      </c>
      <c r="L2619">
        <v>2.5089999999999999</v>
      </c>
      <c r="M2619">
        <v>5.1040048609315896E-3</v>
      </c>
      <c r="N2619">
        <v>-2.0362308694737299E-4</v>
      </c>
      <c r="O2619">
        <v>1.7709730696837799E-2</v>
      </c>
      <c r="P2619">
        <v>0.15753389340391799</v>
      </c>
      <c r="Q2619">
        <v>0.232812368625539</v>
      </c>
      <c r="R2619">
        <v>8.1697791538509704E-3</v>
      </c>
      <c r="S2619">
        <v>8.8316786661441007E-3</v>
      </c>
      <c r="T2619">
        <v>1.0241957156292499E-2</v>
      </c>
      <c r="U2619">
        <v>1.318924967545E-2</v>
      </c>
      <c r="V2619">
        <v>248.699997</v>
      </c>
      <c r="W2619">
        <v>189.509995</v>
      </c>
      <c r="X2619">
        <v>-0.13936262311212799</v>
      </c>
      <c r="Y2619">
        <v>9.5096475723260604E-4</v>
      </c>
      <c r="Z2619">
        <v>0.81528133278521997</v>
      </c>
      <c r="AA2619">
        <v>1.9079742027812601</v>
      </c>
      <c r="AB2619">
        <v>2.00297971039168</v>
      </c>
      <c r="AC2619" t="s">
        <v>252</v>
      </c>
      <c r="AD2619" t="s">
        <v>340</v>
      </c>
      <c r="AE2619" t="s">
        <v>66</v>
      </c>
      <c r="AF2619" t="s">
        <v>67</v>
      </c>
      <c r="AG2619" t="s">
        <v>341</v>
      </c>
      <c r="AH2619" s="45">
        <v>34243</v>
      </c>
      <c r="AI2619">
        <v>909832</v>
      </c>
      <c r="AK2619" t="s">
        <v>342</v>
      </c>
      <c r="AL2619" t="s">
        <v>314</v>
      </c>
      <c r="AM2619" t="s">
        <v>245</v>
      </c>
    </row>
    <row r="2620" spans="1:39" x14ac:dyDescent="0.3">
      <c r="A2620" s="1">
        <v>43593</v>
      </c>
      <c r="B2620" t="s">
        <v>23</v>
      </c>
      <c r="C2620" t="s">
        <v>246</v>
      </c>
      <c r="D2620">
        <v>800</v>
      </c>
      <c r="E2620">
        <v>7</v>
      </c>
      <c r="F2620">
        <v>239.55999800000001</v>
      </c>
      <c r="G2620">
        <v>243.05000299999901</v>
      </c>
      <c r="H2620">
        <v>238.19000199999999</v>
      </c>
      <c r="I2620">
        <v>241.33999599999899</v>
      </c>
      <c r="J2620">
        <v>240.69000199999999</v>
      </c>
      <c r="K2620">
        <v>1611900</v>
      </c>
      <c r="L2620">
        <v>2.4820000000000002</v>
      </c>
      <c r="M2620">
        <v>4.8181447511618904E-3</v>
      </c>
      <c r="N2620">
        <v>-1.0352942105099499E-3</v>
      </c>
      <c r="O2620">
        <v>-1.8596183110665299E-2</v>
      </c>
      <c r="P2620">
        <v>0.134206407757649</v>
      </c>
      <c r="Q2620">
        <v>0.23366851719505199</v>
      </c>
      <c r="R2620">
        <v>9.8557714279804108E-3</v>
      </c>
      <c r="S2620">
        <v>9.2688943320441801E-3</v>
      </c>
      <c r="T2620">
        <v>1.0283604880421199E-2</v>
      </c>
      <c r="U2620">
        <v>1.32175148322831E-2</v>
      </c>
      <c r="V2620">
        <v>248.699997</v>
      </c>
      <c r="W2620">
        <v>189.509995</v>
      </c>
      <c r="X2620">
        <v>-0.13936262311212799</v>
      </c>
      <c r="Y2620">
        <v>-1.60671540560346E-3</v>
      </c>
      <c r="Z2620">
        <v>0.82312190754029302</v>
      </c>
      <c r="AA2620">
        <v>1.94537813457733</v>
      </c>
      <c r="AB2620">
        <v>1.9187583857902599</v>
      </c>
      <c r="AC2620" t="s">
        <v>252</v>
      </c>
      <c r="AD2620" t="s">
        <v>340</v>
      </c>
      <c r="AE2620" t="s">
        <v>66</v>
      </c>
      <c r="AF2620" t="s">
        <v>67</v>
      </c>
      <c r="AG2620" t="s">
        <v>341</v>
      </c>
      <c r="AH2620" s="45">
        <v>34243</v>
      </c>
      <c r="AI2620">
        <v>909832</v>
      </c>
      <c r="AK2620" t="s">
        <v>342</v>
      </c>
      <c r="AL2620" t="s">
        <v>314</v>
      </c>
      <c r="AM2620" t="s">
        <v>245</v>
      </c>
    </row>
    <row r="2621" spans="1:39" x14ac:dyDescent="0.3">
      <c r="A2621" s="1">
        <v>43608</v>
      </c>
      <c r="B2621" t="s">
        <v>23</v>
      </c>
      <c r="C2621" t="s">
        <v>246</v>
      </c>
      <c r="D2621">
        <v>800</v>
      </c>
      <c r="E2621">
        <v>7</v>
      </c>
      <c r="F2621">
        <v>248.63000499999899</v>
      </c>
      <c r="G2621">
        <v>249.91999799999999</v>
      </c>
      <c r="H2621">
        <v>247.179993</v>
      </c>
      <c r="I2621">
        <v>248.529999</v>
      </c>
      <c r="J2621">
        <v>248.529999</v>
      </c>
      <c r="K2621">
        <v>1822800</v>
      </c>
      <c r="L2621">
        <v>2.2959999999999998</v>
      </c>
      <c r="M2621">
        <v>-3.9354159369253501E-3</v>
      </c>
      <c r="N2621">
        <v>4.3954221129217704E-3</v>
      </c>
      <c r="O2621">
        <v>1.4637733874077E-2</v>
      </c>
      <c r="P2621">
        <v>0.1416404299754</v>
      </c>
      <c r="Q2621">
        <v>0.23265738171289799</v>
      </c>
      <c r="R2621">
        <v>3.53113259035701E-3</v>
      </c>
      <c r="S2621">
        <v>9.6099811781633401E-3</v>
      </c>
      <c r="T2621">
        <v>1.0478504154668699E-2</v>
      </c>
      <c r="U2621">
        <v>1.33059077905546E-2</v>
      </c>
      <c r="V2621">
        <v>251.009995</v>
      </c>
      <c r="W2621">
        <v>189.509995</v>
      </c>
      <c r="X2621">
        <v>-0.13936262311212799</v>
      </c>
      <c r="Y2621">
        <v>-1.1985692488440201E-2</v>
      </c>
      <c r="Z2621">
        <v>0.82030972158335402</v>
      </c>
      <c r="AA2621">
        <v>1.99433341906138</v>
      </c>
      <c r="AB2621">
        <v>1.9894495206937199</v>
      </c>
      <c r="AC2621" t="s">
        <v>252</v>
      </c>
      <c r="AD2621" t="s">
        <v>340</v>
      </c>
      <c r="AE2621" t="s">
        <v>66</v>
      </c>
      <c r="AF2621" t="s">
        <v>67</v>
      </c>
      <c r="AG2621" t="s">
        <v>341</v>
      </c>
      <c r="AH2621" s="45">
        <v>34243</v>
      </c>
      <c r="AI2621">
        <v>909832</v>
      </c>
      <c r="AK2621" t="s">
        <v>342</v>
      </c>
      <c r="AL2621" t="s">
        <v>314</v>
      </c>
      <c r="AM2621" t="s">
        <v>245</v>
      </c>
    </row>
    <row r="2622" spans="1:39" x14ac:dyDescent="0.3">
      <c r="A2622" s="1">
        <v>43572</v>
      </c>
      <c r="B2622" t="s">
        <v>23</v>
      </c>
      <c r="C2622" t="s">
        <v>246</v>
      </c>
      <c r="D2622">
        <v>900</v>
      </c>
      <c r="E2622">
        <v>8</v>
      </c>
      <c r="F2622">
        <v>246.30000299999901</v>
      </c>
      <c r="G2622">
        <v>246.46000699999999</v>
      </c>
      <c r="H2622">
        <v>244.32000699999901</v>
      </c>
      <c r="I2622">
        <v>245.55999800000001</v>
      </c>
      <c r="J2622">
        <v>244.89863599999899</v>
      </c>
      <c r="K2622">
        <v>1363000</v>
      </c>
      <c r="L2622">
        <v>2.5920000000000001</v>
      </c>
      <c r="M2622">
        <v>8.9630692041366502E-4</v>
      </c>
      <c r="N2622">
        <v>-2.03598209742944E-4</v>
      </c>
      <c r="O2622">
        <v>3.7212655918909703E-2</v>
      </c>
      <c r="P2622">
        <v>0.15827442372988201</v>
      </c>
      <c r="Q2622">
        <v>0.23588930074897299</v>
      </c>
      <c r="R2622">
        <v>1.29405043360202E-2</v>
      </c>
      <c r="S2622">
        <v>8.3913758969507406E-3</v>
      </c>
      <c r="T2622">
        <v>1.01643162970731E-2</v>
      </c>
      <c r="U2622">
        <v>1.31651413833653E-2</v>
      </c>
      <c r="V2622">
        <v>247.08999599999899</v>
      </c>
      <c r="W2622">
        <v>189.509995</v>
      </c>
      <c r="X2622">
        <v>-0.13936262311212799</v>
      </c>
      <c r="Y2622">
        <v>-2.2764010197428601E-3</v>
      </c>
      <c r="Z2622">
        <v>0.81563501242121905</v>
      </c>
      <c r="AA2622">
        <v>1.91275080671202</v>
      </c>
      <c r="AB2622">
        <v>2.1143829608603202</v>
      </c>
      <c r="AC2622" t="s">
        <v>253</v>
      </c>
      <c r="AD2622" t="s">
        <v>340</v>
      </c>
      <c r="AE2622" t="s">
        <v>66</v>
      </c>
      <c r="AF2622" t="s">
        <v>67</v>
      </c>
      <c r="AG2622" t="s">
        <v>341</v>
      </c>
      <c r="AH2622" s="45">
        <v>34243</v>
      </c>
      <c r="AI2622">
        <v>909832</v>
      </c>
      <c r="AK2622" t="s">
        <v>342</v>
      </c>
      <c r="AL2622" t="s">
        <v>314</v>
      </c>
      <c r="AM2622" t="s">
        <v>245</v>
      </c>
    </row>
    <row r="2623" spans="1:39" x14ac:dyDescent="0.3">
      <c r="A2623" s="1">
        <v>43598</v>
      </c>
      <c r="B2623" t="s">
        <v>23</v>
      </c>
      <c r="C2623" t="s">
        <v>239</v>
      </c>
      <c r="D2623">
        <v>600</v>
      </c>
      <c r="E2623">
        <v>8</v>
      </c>
      <c r="F2623">
        <v>244.11999499999999</v>
      </c>
      <c r="G2623">
        <v>244.929993</v>
      </c>
      <c r="H2623">
        <v>240.66999799999999</v>
      </c>
      <c r="I2623">
        <v>241.91999799999999</v>
      </c>
      <c r="J2623">
        <v>241.91999799999999</v>
      </c>
      <c r="K2623">
        <v>1962800</v>
      </c>
      <c r="L2623">
        <v>2.4049999999999998</v>
      </c>
      <c r="M2623">
        <v>-2.08622364789166E-2</v>
      </c>
      <c r="N2623">
        <v>-6.8063436165351999E-3</v>
      </c>
      <c r="O2623">
        <v>-1.2440907808129001E-2</v>
      </c>
      <c r="P2623">
        <v>0.15031038899841401</v>
      </c>
      <c r="Q2623">
        <v>0.22355031496226799</v>
      </c>
      <c r="R2623">
        <v>1.6357130222693101E-2</v>
      </c>
      <c r="S2623">
        <v>1.09793099741128E-2</v>
      </c>
      <c r="T2623">
        <v>1.0709588979771799E-2</v>
      </c>
      <c r="U2623">
        <v>1.33192259547899E-2</v>
      </c>
      <c r="V2623">
        <v>248.699997</v>
      </c>
      <c r="W2623">
        <v>189.509995</v>
      </c>
      <c r="X2623">
        <v>-0.13936262311212799</v>
      </c>
      <c r="Y2623">
        <v>-2.4426469085879299E-2</v>
      </c>
      <c r="Z2623">
        <v>0.82832181265765703</v>
      </c>
      <c r="AA2623">
        <v>1.8712893700456401</v>
      </c>
      <c r="AB2623">
        <v>1.93228313090651</v>
      </c>
      <c r="AC2623" t="s">
        <v>253</v>
      </c>
      <c r="AD2623" t="s">
        <v>340</v>
      </c>
      <c r="AE2623" t="s">
        <v>66</v>
      </c>
      <c r="AF2623" t="s">
        <v>67</v>
      </c>
      <c r="AG2623" t="s">
        <v>341</v>
      </c>
      <c r="AH2623" s="45">
        <v>34243</v>
      </c>
      <c r="AI2623">
        <v>909832</v>
      </c>
      <c r="AK2623" t="s">
        <v>342</v>
      </c>
      <c r="AL2623" t="s">
        <v>314</v>
      </c>
      <c r="AM2623" t="s">
        <v>245</v>
      </c>
    </row>
    <row r="2624" spans="1:39" x14ac:dyDescent="0.3">
      <c r="A2624" s="1">
        <v>43601</v>
      </c>
      <c r="B2624" t="s">
        <v>23</v>
      </c>
      <c r="C2624" t="s">
        <v>239</v>
      </c>
      <c r="D2624">
        <v>500</v>
      </c>
      <c r="E2624">
        <v>8</v>
      </c>
      <c r="F2624">
        <v>245.63000499999899</v>
      </c>
      <c r="G2624">
        <v>249.729996</v>
      </c>
      <c r="H2624">
        <v>245.21000699999999</v>
      </c>
      <c r="I2624">
        <v>247.44000199999999</v>
      </c>
      <c r="J2624">
        <v>247.44000199999999</v>
      </c>
      <c r="K2624">
        <v>1800600</v>
      </c>
      <c r="L2624">
        <v>2.4049999999999998</v>
      </c>
      <c r="M2624">
        <v>1.12577808020552E-2</v>
      </c>
      <c r="N2624">
        <v>1.6174400705224301E-2</v>
      </c>
      <c r="O2624">
        <v>7.1929467783319297E-3</v>
      </c>
      <c r="P2624">
        <v>0.14863697805532</v>
      </c>
      <c r="Q2624">
        <v>0.24595789240208399</v>
      </c>
      <c r="R2624">
        <v>1.4086660353913099E-2</v>
      </c>
      <c r="S2624">
        <v>9.9632718630178699E-3</v>
      </c>
      <c r="T2624">
        <v>1.06634441837265E-2</v>
      </c>
      <c r="U2624">
        <v>1.3342009724024301E-2</v>
      </c>
      <c r="V2624">
        <v>249.729996</v>
      </c>
      <c r="W2624">
        <v>189.509995</v>
      </c>
      <c r="X2624">
        <v>-0.13936262311212799</v>
      </c>
      <c r="Y2624">
        <v>8.8559569696340101E-3</v>
      </c>
      <c r="Z2624">
        <v>0.82965989086396796</v>
      </c>
      <c r="AA2624">
        <v>2.0945893071061601</v>
      </c>
      <c r="AB2624">
        <v>1.9760310558061001</v>
      </c>
      <c r="AC2624" t="s">
        <v>253</v>
      </c>
      <c r="AD2624" t="s">
        <v>340</v>
      </c>
      <c r="AE2624" t="s">
        <v>66</v>
      </c>
      <c r="AF2624" t="s">
        <v>67</v>
      </c>
      <c r="AG2624" t="s">
        <v>341</v>
      </c>
      <c r="AH2624" s="45">
        <v>34243</v>
      </c>
      <c r="AI2624">
        <v>909832</v>
      </c>
      <c r="AK2624" t="s">
        <v>342</v>
      </c>
      <c r="AL2624" t="s">
        <v>314</v>
      </c>
      <c r="AM2624" t="s">
        <v>245</v>
      </c>
    </row>
    <row r="2625" spans="1:39" x14ac:dyDescent="0.3">
      <c r="A2625" s="1">
        <v>43606</v>
      </c>
      <c r="B2625" t="s">
        <v>23</v>
      </c>
      <c r="C2625" t="s">
        <v>239</v>
      </c>
      <c r="D2625">
        <v>700</v>
      </c>
      <c r="E2625">
        <v>8</v>
      </c>
      <c r="F2625">
        <v>249.11000099999899</v>
      </c>
      <c r="G2625">
        <v>250.83000200000001</v>
      </c>
      <c r="H2625">
        <v>248.10000600000001</v>
      </c>
      <c r="I2625">
        <v>249.929993</v>
      </c>
      <c r="J2625">
        <v>249.929993</v>
      </c>
      <c r="K2625">
        <v>1504200</v>
      </c>
      <c r="L2625">
        <v>2.4260000000000002</v>
      </c>
      <c r="M2625">
        <v>4.1296653796057898E-3</v>
      </c>
      <c r="N2625">
        <v>2.9231152638442798E-2</v>
      </c>
      <c r="O2625">
        <v>1.9318887703645201E-2</v>
      </c>
      <c r="P2625">
        <v>0.14347366797436001</v>
      </c>
      <c r="Q2625">
        <v>0.23832480163202699</v>
      </c>
      <c r="R2625">
        <v>3.69597661414832E-3</v>
      </c>
      <c r="S2625">
        <v>9.9698514735390101E-3</v>
      </c>
      <c r="T2625">
        <v>1.05346594795072E-2</v>
      </c>
      <c r="U2625">
        <v>1.33048143680537E-2</v>
      </c>
      <c r="V2625">
        <v>250.83000200000001</v>
      </c>
      <c r="W2625">
        <v>189.509995</v>
      </c>
      <c r="X2625">
        <v>-0.13936262311212799</v>
      </c>
      <c r="Y2625">
        <v>8.4599491109458805E-3</v>
      </c>
      <c r="Z2625">
        <v>0.82210468219974597</v>
      </c>
      <c r="AA2625">
        <v>2.0289437112861499</v>
      </c>
      <c r="AB2625">
        <v>2.00531904830253</v>
      </c>
      <c r="AC2625" t="s">
        <v>253</v>
      </c>
      <c r="AD2625" t="s">
        <v>340</v>
      </c>
      <c r="AE2625" t="s">
        <v>66</v>
      </c>
      <c r="AF2625" t="s">
        <v>67</v>
      </c>
      <c r="AG2625" t="s">
        <v>341</v>
      </c>
      <c r="AH2625" s="45">
        <v>34243</v>
      </c>
      <c r="AI2625">
        <v>909832</v>
      </c>
      <c r="AK2625" t="s">
        <v>342</v>
      </c>
      <c r="AL2625" t="s">
        <v>314</v>
      </c>
      <c r="AM2625" t="s">
        <v>245</v>
      </c>
    </row>
    <row r="2626" spans="1:39" x14ac:dyDescent="0.3">
      <c r="A2626" s="1">
        <v>43609</v>
      </c>
      <c r="B2626" t="s">
        <v>23</v>
      </c>
      <c r="C2626" t="s">
        <v>246</v>
      </c>
      <c r="D2626">
        <v>300</v>
      </c>
      <c r="E2626">
        <v>8</v>
      </c>
      <c r="F2626">
        <v>249.11000099999899</v>
      </c>
      <c r="G2626">
        <v>249.55999800000001</v>
      </c>
      <c r="H2626">
        <v>246.770004</v>
      </c>
      <c r="I2626">
        <v>247.30000299999901</v>
      </c>
      <c r="J2626">
        <v>247.30000299999901</v>
      </c>
      <c r="K2626">
        <v>1340200</v>
      </c>
      <c r="L2626">
        <v>2.3239999999999998</v>
      </c>
      <c r="M2626">
        <v>-4.96137191411819E-3</v>
      </c>
      <c r="N2626">
        <v>-4.2368790544263799E-3</v>
      </c>
      <c r="O2626" s="44">
        <v>3.1654362316404701E-5</v>
      </c>
      <c r="P2626">
        <v>0.13317135635793501</v>
      </c>
      <c r="Q2626">
        <v>0.23187611743827899</v>
      </c>
      <c r="R2626">
        <v>3.9143581037154804E-3</v>
      </c>
      <c r="S2626">
        <v>9.4635152106588502E-3</v>
      </c>
      <c r="T2626">
        <v>1.0516343022240599E-2</v>
      </c>
      <c r="U2626">
        <v>1.3307192555131899E-2</v>
      </c>
      <c r="V2626">
        <v>251.009995</v>
      </c>
      <c r="W2626">
        <v>189.509995</v>
      </c>
      <c r="X2626">
        <v>-0.13936262311212799</v>
      </c>
      <c r="Y2626">
        <v>1.3526439988342199E-3</v>
      </c>
      <c r="Z2626">
        <v>0.82097602409196802</v>
      </c>
      <c r="AA2626">
        <v>1.9882330322091899</v>
      </c>
      <c r="AB2626">
        <v>1.99134306467597</v>
      </c>
      <c r="AC2626" t="s">
        <v>253</v>
      </c>
      <c r="AD2626" t="s">
        <v>340</v>
      </c>
      <c r="AE2626" t="s">
        <v>66</v>
      </c>
      <c r="AF2626" t="s">
        <v>67</v>
      </c>
      <c r="AG2626" t="s">
        <v>341</v>
      </c>
      <c r="AH2626" s="45">
        <v>34243</v>
      </c>
      <c r="AI2626">
        <v>909832</v>
      </c>
      <c r="AK2626" t="s">
        <v>342</v>
      </c>
      <c r="AL2626" t="s">
        <v>314</v>
      </c>
      <c r="AM2626" t="s">
        <v>245</v>
      </c>
    </row>
    <row r="2627" spans="1:39" x14ac:dyDescent="0.3">
      <c r="A2627" s="1">
        <v>43572</v>
      </c>
      <c r="B2627" t="s">
        <v>23</v>
      </c>
      <c r="C2627" t="s">
        <v>239</v>
      </c>
      <c r="D2627">
        <v>600</v>
      </c>
      <c r="E2627">
        <v>9</v>
      </c>
      <c r="F2627">
        <v>246.30000299999901</v>
      </c>
      <c r="G2627">
        <v>246.46000699999999</v>
      </c>
      <c r="H2627">
        <v>244.32000699999901</v>
      </c>
      <c r="I2627">
        <v>245.55999800000001</v>
      </c>
      <c r="J2627">
        <v>244.89863599999899</v>
      </c>
      <c r="K2627">
        <v>1363000</v>
      </c>
      <c r="L2627">
        <v>2.5920000000000001</v>
      </c>
      <c r="M2627">
        <v>8.9630692041366502E-4</v>
      </c>
      <c r="N2627">
        <v>-2.03598209742944E-4</v>
      </c>
      <c r="O2627">
        <v>3.7212655918909703E-2</v>
      </c>
      <c r="P2627">
        <v>0.15827442372988201</v>
      </c>
      <c r="Q2627">
        <v>0.23588930074897299</v>
      </c>
      <c r="R2627">
        <v>1.29405043360202E-2</v>
      </c>
      <c r="S2627">
        <v>8.3913758969507406E-3</v>
      </c>
      <c r="T2627">
        <v>1.01643162970731E-2</v>
      </c>
      <c r="U2627">
        <v>1.31651413833653E-2</v>
      </c>
      <c r="V2627">
        <v>247.08999599999899</v>
      </c>
      <c r="W2627">
        <v>189.509995</v>
      </c>
      <c r="X2627">
        <v>-0.13936262311212799</v>
      </c>
      <c r="Y2627">
        <v>-2.2764010197428601E-3</v>
      </c>
      <c r="Z2627">
        <v>0.81563501242121905</v>
      </c>
      <c r="AA2627">
        <v>1.91275080671202</v>
      </c>
      <c r="AB2627">
        <v>2.1143829608603202</v>
      </c>
      <c r="AC2627" t="s">
        <v>254</v>
      </c>
      <c r="AD2627" t="s">
        <v>340</v>
      </c>
      <c r="AE2627" t="s">
        <v>66</v>
      </c>
      <c r="AF2627" t="s">
        <v>67</v>
      </c>
      <c r="AG2627" t="s">
        <v>341</v>
      </c>
      <c r="AH2627" s="45">
        <v>34243</v>
      </c>
      <c r="AI2627">
        <v>909832</v>
      </c>
      <c r="AK2627" t="s">
        <v>342</v>
      </c>
      <c r="AL2627" t="s">
        <v>314</v>
      </c>
      <c r="AM2627" t="s">
        <v>245</v>
      </c>
    </row>
    <row r="2628" spans="1:39" x14ac:dyDescent="0.3">
      <c r="A2628" s="1">
        <v>43594</v>
      </c>
      <c r="B2628" t="s">
        <v>23</v>
      </c>
      <c r="C2628" t="s">
        <v>246</v>
      </c>
      <c r="D2628">
        <v>1700</v>
      </c>
      <c r="E2628">
        <v>9</v>
      </c>
      <c r="F2628">
        <v>240.66000399999999</v>
      </c>
      <c r="G2628">
        <v>244.05999800000001</v>
      </c>
      <c r="H2628">
        <v>240.16000399999999</v>
      </c>
      <c r="I2628">
        <v>243.470000999999</v>
      </c>
      <c r="J2628">
        <v>243.470000999999</v>
      </c>
      <c r="K2628">
        <v>1919300</v>
      </c>
      <c r="L2628">
        <v>2.4569999999999999</v>
      </c>
      <c r="M2628">
        <v>1.1483929011239499E-2</v>
      </c>
      <c r="N2628">
        <v>5.9057646866557002E-3</v>
      </c>
      <c r="O2628">
        <v>-9.7524622345045997E-3</v>
      </c>
      <c r="P2628">
        <v>0.155117195269592</v>
      </c>
      <c r="Q2628">
        <v>0.237824015703758</v>
      </c>
      <c r="R2628">
        <v>1.11021015345953E-2</v>
      </c>
      <c r="S2628">
        <v>9.6126557630728301E-3</v>
      </c>
      <c r="T2628">
        <v>1.02419443443233E-2</v>
      </c>
      <c r="U2628">
        <v>1.32281206365198E-2</v>
      </c>
      <c r="V2628">
        <v>248.699997</v>
      </c>
      <c r="W2628">
        <v>189.509995</v>
      </c>
      <c r="X2628">
        <v>-0.13936262311212799</v>
      </c>
      <c r="Y2628">
        <v>-3.0259986019249502E-3</v>
      </c>
      <c r="Z2628">
        <v>0.82132076471077897</v>
      </c>
      <c r="AA2628">
        <v>1.99156447759845</v>
      </c>
      <c r="AB2628">
        <v>1.95631367287491</v>
      </c>
      <c r="AC2628" t="s">
        <v>254</v>
      </c>
      <c r="AD2628" t="s">
        <v>340</v>
      </c>
      <c r="AE2628" t="s">
        <v>66</v>
      </c>
      <c r="AF2628" t="s">
        <v>67</v>
      </c>
      <c r="AG2628" t="s">
        <v>341</v>
      </c>
      <c r="AH2628" s="45">
        <v>34243</v>
      </c>
      <c r="AI2628">
        <v>909832</v>
      </c>
      <c r="AK2628" t="s">
        <v>342</v>
      </c>
      <c r="AL2628" t="s">
        <v>314</v>
      </c>
      <c r="AM2628" t="s">
        <v>245</v>
      </c>
    </row>
    <row r="2629" spans="1:39" x14ac:dyDescent="0.3">
      <c r="A2629" s="1">
        <v>43634</v>
      </c>
      <c r="B2629" t="s">
        <v>23</v>
      </c>
      <c r="C2629" t="s">
        <v>246</v>
      </c>
      <c r="D2629">
        <v>1200</v>
      </c>
      <c r="E2629">
        <v>9</v>
      </c>
      <c r="F2629">
        <v>263.60998499999999</v>
      </c>
      <c r="G2629">
        <v>264.20001200000002</v>
      </c>
      <c r="H2629">
        <v>262.04998799999998</v>
      </c>
      <c r="I2629">
        <v>262.73998999999998</v>
      </c>
      <c r="J2629">
        <v>262.73998999999998</v>
      </c>
      <c r="K2629">
        <v>2763200</v>
      </c>
      <c r="L2629">
        <v>2.06</v>
      </c>
      <c r="M2629">
        <v>4.9983775106340203E-3</v>
      </c>
      <c r="N2629">
        <v>2.1660961434821699E-2</v>
      </c>
      <c r="O2629">
        <v>5.9996775521339502E-2</v>
      </c>
      <c r="P2629">
        <v>0.10559072747534699</v>
      </c>
      <c r="Q2629">
        <v>0.247149175371528</v>
      </c>
      <c r="R2629">
        <v>3.5489528865686598E-3</v>
      </c>
      <c r="S2629">
        <v>9.0062945319553597E-3</v>
      </c>
      <c r="T2629">
        <v>9.2438716913119407E-3</v>
      </c>
      <c r="U2629">
        <v>1.33814541783265E-2</v>
      </c>
      <c r="V2629">
        <v>264.20001200000002</v>
      </c>
      <c r="W2629">
        <v>189.509995</v>
      </c>
      <c r="X2629">
        <v>-0.13319097432532201</v>
      </c>
      <c r="Y2629">
        <v>9.6704895497130797E-3</v>
      </c>
      <c r="Z2629">
        <v>0.83793120743198601</v>
      </c>
      <c r="AA2629">
        <v>2.2847116486069101</v>
      </c>
      <c r="AB2629">
        <v>2.27633478758501</v>
      </c>
      <c r="AC2629" t="s">
        <v>254</v>
      </c>
      <c r="AD2629" t="s">
        <v>340</v>
      </c>
      <c r="AE2629" t="s">
        <v>66</v>
      </c>
      <c r="AF2629" t="s">
        <v>67</v>
      </c>
      <c r="AG2629" t="s">
        <v>341</v>
      </c>
      <c r="AH2629" s="45">
        <v>34243</v>
      </c>
      <c r="AI2629">
        <v>909832</v>
      </c>
      <c r="AK2629" t="s">
        <v>342</v>
      </c>
      <c r="AL2629" t="s">
        <v>314</v>
      </c>
      <c r="AM2629" t="s">
        <v>245</v>
      </c>
    </row>
    <row r="2630" spans="1:39" x14ac:dyDescent="0.3">
      <c r="A2630" s="1">
        <v>43598</v>
      </c>
      <c r="B2630" t="s">
        <v>23</v>
      </c>
      <c r="C2630" t="s">
        <v>239</v>
      </c>
      <c r="D2630">
        <v>1700</v>
      </c>
      <c r="E2630">
        <v>10</v>
      </c>
      <c r="F2630">
        <v>244.11999499999999</v>
      </c>
      <c r="G2630">
        <v>244.929993</v>
      </c>
      <c r="H2630">
        <v>240.66999799999999</v>
      </c>
      <c r="I2630">
        <v>241.91999799999999</v>
      </c>
      <c r="J2630">
        <v>241.91999799999999</v>
      </c>
      <c r="K2630">
        <v>1962800</v>
      </c>
      <c r="L2630">
        <v>2.4049999999999998</v>
      </c>
      <c r="M2630">
        <v>-2.08622364789166E-2</v>
      </c>
      <c r="N2630">
        <v>-6.8063436165351999E-3</v>
      </c>
      <c r="O2630">
        <v>-1.2440907808129001E-2</v>
      </c>
      <c r="P2630">
        <v>0.15031038899841401</v>
      </c>
      <c r="Q2630">
        <v>0.22355031496226799</v>
      </c>
      <c r="R2630">
        <v>1.6357130222693101E-2</v>
      </c>
      <c r="S2630">
        <v>1.09793099741128E-2</v>
      </c>
      <c r="T2630">
        <v>1.0709588979771799E-2</v>
      </c>
      <c r="U2630">
        <v>1.33192259547899E-2</v>
      </c>
      <c r="V2630">
        <v>248.699997</v>
      </c>
      <c r="W2630">
        <v>189.509995</v>
      </c>
      <c r="X2630">
        <v>-0.13936262311212799</v>
      </c>
      <c r="Y2630">
        <v>-2.4426469085879299E-2</v>
      </c>
      <c r="Z2630">
        <v>0.82832181265765703</v>
      </c>
      <c r="AA2630">
        <v>1.8712893700456401</v>
      </c>
      <c r="AB2630">
        <v>1.93228313090651</v>
      </c>
      <c r="AC2630" t="s">
        <v>255</v>
      </c>
      <c r="AD2630" t="s">
        <v>340</v>
      </c>
      <c r="AE2630" t="s">
        <v>66</v>
      </c>
      <c r="AF2630" t="s">
        <v>67</v>
      </c>
      <c r="AG2630" t="s">
        <v>341</v>
      </c>
      <c r="AH2630" s="45">
        <v>34243</v>
      </c>
      <c r="AI2630">
        <v>909832</v>
      </c>
      <c r="AK2630" t="s">
        <v>342</v>
      </c>
      <c r="AL2630" t="s">
        <v>314</v>
      </c>
      <c r="AM2630" t="s">
        <v>245</v>
      </c>
    </row>
    <row r="2631" spans="1:39" x14ac:dyDescent="0.3">
      <c r="A2631" s="1">
        <v>43605</v>
      </c>
      <c r="B2631" t="s">
        <v>23</v>
      </c>
      <c r="C2631" t="s">
        <v>246</v>
      </c>
      <c r="D2631">
        <v>1800</v>
      </c>
      <c r="E2631">
        <v>10</v>
      </c>
      <c r="F2631">
        <v>247.14999399999999</v>
      </c>
      <c r="G2631">
        <v>249.94000199999999</v>
      </c>
      <c r="H2631">
        <v>247.14999399999999</v>
      </c>
      <c r="I2631">
        <v>248.89999399999999</v>
      </c>
      <c r="J2631">
        <v>248.89999399999999</v>
      </c>
      <c r="K2631">
        <v>1600500</v>
      </c>
      <c r="L2631">
        <v>2.4159999999999999</v>
      </c>
      <c r="M2631">
        <v>2.2121195546675998E-3</v>
      </c>
      <c r="N2631">
        <v>2.8444100543507E-2</v>
      </c>
      <c r="O2631">
        <v>1.62067909451209E-2</v>
      </c>
      <c r="P2631">
        <v>0.13470277350978499</v>
      </c>
      <c r="Q2631">
        <v>0.23098353102510899</v>
      </c>
      <c r="R2631">
        <v>3.8025841779382101E-3</v>
      </c>
      <c r="S2631">
        <v>9.9435632235975596E-3</v>
      </c>
      <c r="T2631">
        <v>1.0567689549176499E-2</v>
      </c>
      <c r="U2631">
        <v>1.33058522310307E-2</v>
      </c>
      <c r="V2631">
        <v>250.05000299999901</v>
      </c>
      <c r="W2631">
        <v>189.509995</v>
      </c>
      <c r="X2631">
        <v>-0.13936262311212799</v>
      </c>
      <c r="Y2631">
        <v>-6.7722580366252503E-3</v>
      </c>
      <c r="Z2631">
        <v>0.82362344163413703</v>
      </c>
      <c r="AA2631">
        <v>1.95736699360087</v>
      </c>
      <c r="AB2631">
        <v>1.9775772901875499</v>
      </c>
      <c r="AC2631" t="s">
        <v>255</v>
      </c>
      <c r="AD2631" t="s">
        <v>340</v>
      </c>
      <c r="AE2631" t="s">
        <v>66</v>
      </c>
      <c r="AF2631" t="s">
        <v>67</v>
      </c>
      <c r="AG2631" t="s">
        <v>341</v>
      </c>
      <c r="AH2631" s="45">
        <v>34243</v>
      </c>
      <c r="AI2631">
        <v>909832</v>
      </c>
      <c r="AK2631" t="s">
        <v>342</v>
      </c>
      <c r="AL2631" t="s">
        <v>314</v>
      </c>
      <c r="AM2631" t="s">
        <v>245</v>
      </c>
    </row>
    <row r="2632" spans="1:39" x14ac:dyDescent="0.3">
      <c r="A2632" s="1">
        <v>43608</v>
      </c>
      <c r="B2632" t="s">
        <v>23</v>
      </c>
      <c r="C2632" t="s">
        <v>246</v>
      </c>
      <c r="D2632">
        <v>900</v>
      </c>
      <c r="E2632">
        <v>10</v>
      </c>
      <c r="F2632">
        <v>248.63000499999899</v>
      </c>
      <c r="G2632">
        <v>249.91999799999999</v>
      </c>
      <c r="H2632">
        <v>247.179993</v>
      </c>
      <c r="I2632">
        <v>248.529999</v>
      </c>
      <c r="J2632">
        <v>248.529999</v>
      </c>
      <c r="K2632">
        <v>1822800</v>
      </c>
      <c r="L2632">
        <v>2.2959999999999998</v>
      </c>
      <c r="M2632">
        <v>-3.9354159369253501E-3</v>
      </c>
      <c r="N2632">
        <v>4.3954221129217704E-3</v>
      </c>
      <c r="O2632">
        <v>1.4637733874077E-2</v>
      </c>
      <c r="P2632">
        <v>0.1416404299754</v>
      </c>
      <c r="Q2632">
        <v>0.23265738171289799</v>
      </c>
      <c r="R2632">
        <v>3.53113259035701E-3</v>
      </c>
      <c r="S2632">
        <v>9.6099811781633401E-3</v>
      </c>
      <c r="T2632">
        <v>1.0478504154668699E-2</v>
      </c>
      <c r="U2632">
        <v>1.33059077905546E-2</v>
      </c>
      <c r="V2632">
        <v>251.009995</v>
      </c>
      <c r="W2632">
        <v>189.509995</v>
      </c>
      <c r="X2632">
        <v>-0.13936262311212799</v>
      </c>
      <c r="Y2632">
        <v>-1.1985692488440201E-2</v>
      </c>
      <c r="Z2632">
        <v>0.82030972158335402</v>
      </c>
      <c r="AA2632">
        <v>1.99433341906138</v>
      </c>
      <c r="AB2632">
        <v>1.9894495206937199</v>
      </c>
      <c r="AC2632" t="s">
        <v>255</v>
      </c>
      <c r="AD2632" t="s">
        <v>340</v>
      </c>
      <c r="AE2632" t="s">
        <v>66</v>
      </c>
      <c r="AF2632" t="s">
        <v>67</v>
      </c>
      <c r="AG2632" t="s">
        <v>341</v>
      </c>
      <c r="AH2632" s="45">
        <v>34243</v>
      </c>
      <c r="AI2632">
        <v>909832</v>
      </c>
      <c r="AK2632" t="s">
        <v>342</v>
      </c>
      <c r="AL2632" t="s">
        <v>314</v>
      </c>
      <c r="AM2632" t="s">
        <v>245</v>
      </c>
    </row>
    <row r="2633" spans="1:39" x14ac:dyDescent="0.3">
      <c r="A2633" s="1">
        <v>43634</v>
      </c>
      <c r="B2633" t="s">
        <v>23</v>
      </c>
      <c r="C2633" t="s">
        <v>246</v>
      </c>
      <c r="D2633">
        <v>700</v>
      </c>
      <c r="E2633">
        <v>10</v>
      </c>
      <c r="F2633">
        <v>263.60998499999999</v>
      </c>
      <c r="G2633">
        <v>264.20001200000002</v>
      </c>
      <c r="H2633">
        <v>262.04998799999998</v>
      </c>
      <c r="I2633">
        <v>262.73998999999998</v>
      </c>
      <c r="J2633">
        <v>262.73998999999998</v>
      </c>
      <c r="K2633">
        <v>2763200</v>
      </c>
      <c r="L2633">
        <v>2.06</v>
      </c>
      <c r="M2633">
        <v>4.9983775106340203E-3</v>
      </c>
      <c r="N2633">
        <v>2.1660961434821699E-2</v>
      </c>
      <c r="O2633">
        <v>5.9996775521339502E-2</v>
      </c>
      <c r="P2633">
        <v>0.10559072747534699</v>
      </c>
      <c r="Q2633">
        <v>0.247149175371528</v>
      </c>
      <c r="R2633">
        <v>3.5489528865686598E-3</v>
      </c>
      <c r="S2633">
        <v>9.0062945319553597E-3</v>
      </c>
      <c r="T2633">
        <v>9.2438716913119407E-3</v>
      </c>
      <c r="U2633">
        <v>1.33814541783265E-2</v>
      </c>
      <c r="V2633">
        <v>264.20001200000002</v>
      </c>
      <c r="W2633">
        <v>189.509995</v>
      </c>
      <c r="X2633">
        <v>-0.13319097432532201</v>
      </c>
      <c r="Y2633">
        <v>9.6704895497130797E-3</v>
      </c>
      <c r="Z2633">
        <v>0.83793120743198601</v>
      </c>
      <c r="AA2633">
        <v>2.2847116486069101</v>
      </c>
      <c r="AB2633">
        <v>2.27633478758501</v>
      </c>
      <c r="AC2633" t="s">
        <v>255</v>
      </c>
      <c r="AD2633" t="s">
        <v>340</v>
      </c>
      <c r="AE2633" t="s">
        <v>66</v>
      </c>
      <c r="AF2633" t="s">
        <v>67</v>
      </c>
      <c r="AG2633" t="s">
        <v>341</v>
      </c>
      <c r="AH2633" s="45">
        <v>34243</v>
      </c>
      <c r="AI2633">
        <v>909832</v>
      </c>
      <c r="AK2633" t="s">
        <v>342</v>
      </c>
      <c r="AL2633" t="s">
        <v>314</v>
      </c>
      <c r="AM2633" t="s">
        <v>245</v>
      </c>
    </row>
    <row r="2634" spans="1:39" x14ac:dyDescent="0.3">
      <c r="A2634" s="1">
        <v>43635</v>
      </c>
      <c r="B2634" t="s">
        <v>23</v>
      </c>
      <c r="C2634" t="s">
        <v>246</v>
      </c>
      <c r="D2634">
        <v>900</v>
      </c>
      <c r="E2634">
        <v>10</v>
      </c>
      <c r="F2634">
        <v>262.30999800000001</v>
      </c>
      <c r="G2634">
        <v>264.10000600000001</v>
      </c>
      <c r="H2634">
        <v>260.94000199999999</v>
      </c>
      <c r="I2634">
        <v>263.66000400000001</v>
      </c>
      <c r="J2634">
        <v>263.66000400000001</v>
      </c>
      <c r="K2634">
        <v>1628400</v>
      </c>
      <c r="L2634">
        <v>2.0289999999999999</v>
      </c>
      <c r="M2634">
        <v>3.4954975199563299E-3</v>
      </c>
      <c r="N2634">
        <v>2.4689740429630298E-2</v>
      </c>
      <c r="O2634">
        <v>5.9821343788065702E-2</v>
      </c>
      <c r="P2634">
        <v>0.109381617967065</v>
      </c>
      <c r="Q2634">
        <v>0.25601315272341002</v>
      </c>
      <c r="R2634">
        <v>2.9284695941011901E-3</v>
      </c>
      <c r="S2634">
        <v>9.0054967248012607E-3</v>
      </c>
      <c r="T2634">
        <v>9.2431700176065397E-3</v>
      </c>
      <c r="U2634">
        <v>1.3376347046110199E-2</v>
      </c>
      <c r="V2634">
        <v>264.20001200000002</v>
      </c>
      <c r="W2634">
        <v>189.509995</v>
      </c>
      <c r="X2634">
        <v>-0.13319097432532201</v>
      </c>
      <c r="Y2634">
        <v>2.98071681438073E-3</v>
      </c>
      <c r="Z2634">
        <v>0.83751553264856904</v>
      </c>
      <c r="AA2634">
        <v>2.3781118511325601</v>
      </c>
      <c r="AB2634">
        <v>2.3168101018065999</v>
      </c>
      <c r="AC2634" t="s">
        <v>255</v>
      </c>
      <c r="AD2634" t="s">
        <v>340</v>
      </c>
      <c r="AE2634" t="s">
        <v>66</v>
      </c>
      <c r="AF2634" t="s">
        <v>67</v>
      </c>
      <c r="AG2634" t="s">
        <v>341</v>
      </c>
      <c r="AH2634" s="45">
        <v>34243</v>
      </c>
      <c r="AI2634">
        <v>909832</v>
      </c>
      <c r="AK2634" t="s">
        <v>342</v>
      </c>
      <c r="AL2634" t="s">
        <v>314</v>
      </c>
      <c r="AM2634" t="s">
        <v>245</v>
      </c>
    </row>
    <row r="2635" spans="1:39" x14ac:dyDescent="0.3">
      <c r="A2635" s="1">
        <v>43636</v>
      </c>
      <c r="B2635" t="s">
        <v>23</v>
      </c>
      <c r="C2635" t="s">
        <v>239</v>
      </c>
      <c r="D2635">
        <v>600</v>
      </c>
      <c r="E2635">
        <v>10</v>
      </c>
      <c r="F2635">
        <v>265</v>
      </c>
      <c r="G2635">
        <v>267.790009</v>
      </c>
      <c r="H2635">
        <v>264.54998799999998</v>
      </c>
      <c r="I2635">
        <v>267.35000600000001</v>
      </c>
      <c r="J2635">
        <v>267.35000600000001</v>
      </c>
      <c r="K2635">
        <v>1745100</v>
      </c>
      <c r="L2635">
        <v>2.0009999999999999</v>
      </c>
      <c r="M2635">
        <v>1.3898274336354001E-2</v>
      </c>
      <c r="N2635">
        <v>2.8993094595477099E-2</v>
      </c>
      <c r="O2635">
        <v>7.1507498569752095E-2</v>
      </c>
      <c r="P2635">
        <v>0.11253524547789399</v>
      </c>
      <c r="Q2635">
        <v>0.26353055229514299</v>
      </c>
      <c r="R2635">
        <v>4.7222881836165402E-3</v>
      </c>
      <c r="S2635">
        <v>9.3135501283049694E-3</v>
      </c>
      <c r="T2635">
        <v>9.3011011102331499E-3</v>
      </c>
      <c r="U2635">
        <v>1.33967260849989E-2</v>
      </c>
      <c r="V2635">
        <v>267.790009</v>
      </c>
      <c r="W2635">
        <v>189.509995</v>
      </c>
      <c r="X2635">
        <v>-0.13319097432532201</v>
      </c>
      <c r="Y2635">
        <v>9.4276054361659405E-3</v>
      </c>
      <c r="Z2635">
        <v>0.84113170196355502</v>
      </c>
      <c r="AA2635">
        <v>2.4569350786803699</v>
      </c>
      <c r="AB2635">
        <v>2.3556243765081399</v>
      </c>
      <c r="AC2635" t="s">
        <v>255</v>
      </c>
      <c r="AD2635" t="s">
        <v>340</v>
      </c>
      <c r="AE2635" t="s">
        <v>66</v>
      </c>
      <c r="AF2635" t="s">
        <v>67</v>
      </c>
      <c r="AG2635" t="s">
        <v>341</v>
      </c>
      <c r="AH2635" s="45">
        <v>34243</v>
      </c>
      <c r="AI2635">
        <v>909832</v>
      </c>
      <c r="AK2635" t="s">
        <v>342</v>
      </c>
      <c r="AL2635" t="s">
        <v>314</v>
      </c>
      <c r="AM2635" t="s">
        <v>245</v>
      </c>
    </row>
    <row r="2636" spans="1:39" x14ac:dyDescent="0.3">
      <c r="A2636" s="1">
        <v>43565</v>
      </c>
      <c r="B2636" t="s">
        <v>23</v>
      </c>
      <c r="C2636" t="s">
        <v>239</v>
      </c>
      <c r="D2636">
        <v>1300</v>
      </c>
      <c r="E2636">
        <v>11</v>
      </c>
      <c r="F2636">
        <v>245.279999</v>
      </c>
      <c r="G2636">
        <v>246.66999799999999</v>
      </c>
      <c r="H2636">
        <v>244.71000699999999</v>
      </c>
      <c r="I2636">
        <v>245.61000099999899</v>
      </c>
      <c r="J2636">
        <v>244.94850199999999</v>
      </c>
      <c r="K2636">
        <v>1556600</v>
      </c>
      <c r="L2636">
        <v>2.4769999999999999</v>
      </c>
      <c r="M2636">
        <v>2.8541417332507502E-3</v>
      </c>
      <c r="N2636">
        <v>1.2825728869246799E-2</v>
      </c>
      <c r="O2636">
        <v>6.7014330124946994E-2</v>
      </c>
      <c r="P2636">
        <v>0.159811151114475</v>
      </c>
      <c r="Q2636">
        <v>0.30172050508551201</v>
      </c>
      <c r="R2636">
        <v>5.5523785003951196E-3</v>
      </c>
      <c r="S2636">
        <v>8.0458688382381103E-3</v>
      </c>
      <c r="T2636">
        <v>9.75683940055363E-3</v>
      </c>
      <c r="U2636">
        <v>1.3263397191612E-2</v>
      </c>
      <c r="V2636">
        <v>247.08999599999899</v>
      </c>
      <c r="W2636">
        <v>182.220001</v>
      </c>
      <c r="X2636">
        <v>-0.13936262311212799</v>
      </c>
      <c r="Y2636">
        <v>3.47183783585567E-3</v>
      </c>
      <c r="Z2636">
        <v>0.82629270081523798</v>
      </c>
      <c r="AA2636">
        <v>2.5088918125062598</v>
      </c>
      <c r="AB2636">
        <v>2.43603622174866</v>
      </c>
      <c r="AC2636" t="s">
        <v>256</v>
      </c>
      <c r="AD2636" t="s">
        <v>340</v>
      </c>
      <c r="AE2636" t="s">
        <v>66</v>
      </c>
      <c r="AF2636" t="s">
        <v>67</v>
      </c>
      <c r="AG2636" t="s">
        <v>341</v>
      </c>
      <c r="AH2636" s="45">
        <v>34243</v>
      </c>
      <c r="AI2636">
        <v>909832</v>
      </c>
      <c r="AK2636" t="s">
        <v>342</v>
      </c>
      <c r="AL2636" t="s">
        <v>314</v>
      </c>
      <c r="AM2636" t="s">
        <v>245</v>
      </c>
    </row>
    <row r="2637" spans="1:39" x14ac:dyDescent="0.3">
      <c r="A2637" s="1">
        <v>43572</v>
      </c>
      <c r="B2637" t="s">
        <v>23</v>
      </c>
      <c r="C2637" t="s">
        <v>246</v>
      </c>
      <c r="D2637">
        <v>800</v>
      </c>
      <c r="E2637">
        <v>11</v>
      </c>
      <c r="F2637">
        <v>246.30000299999901</v>
      </c>
      <c r="G2637">
        <v>246.46000699999999</v>
      </c>
      <c r="H2637">
        <v>244.32000699999901</v>
      </c>
      <c r="I2637">
        <v>245.55999800000001</v>
      </c>
      <c r="J2637">
        <v>244.89863599999899</v>
      </c>
      <c r="K2637">
        <v>1363000</v>
      </c>
      <c r="L2637">
        <v>2.5920000000000001</v>
      </c>
      <c r="M2637">
        <v>8.9630692041366502E-4</v>
      </c>
      <c r="N2637">
        <v>-2.03598209742944E-4</v>
      </c>
      <c r="O2637">
        <v>3.7212655918909703E-2</v>
      </c>
      <c r="P2637">
        <v>0.15827442372988201</v>
      </c>
      <c r="Q2637">
        <v>0.23588930074897299</v>
      </c>
      <c r="R2637">
        <v>1.29405043360202E-2</v>
      </c>
      <c r="S2637">
        <v>8.3913758969507406E-3</v>
      </c>
      <c r="T2637">
        <v>1.01643162970731E-2</v>
      </c>
      <c r="U2637">
        <v>1.31651413833653E-2</v>
      </c>
      <c r="V2637">
        <v>247.08999599999899</v>
      </c>
      <c r="W2637">
        <v>189.509995</v>
      </c>
      <c r="X2637">
        <v>-0.13936262311212799</v>
      </c>
      <c r="Y2637">
        <v>-2.2764010197428601E-3</v>
      </c>
      <c r="Z2637">
        <v>0.81563501242121905</v>
      </c>
      <c r="AA2637">
        <v>1.91275080671202</v>
      </c>
      <c r="AB2637">
        <v>2.1143829608603202</v>
      </c>
      <c r="AC2637" t="s">
        <v>256</v>
      </c>
      <c r="AD2637" t="s">
        <v>340</v>
      </c>
      <c r="AE2637" t="s">
        <v>66</v>
      </c>
      <c r="AF2637" t="s">
        <v>67</v>
      </c>
      <c r="AG2637" t="s">
        <v>341</v>
      </c>
      <c r="AH2637" s="45">
        <v>34243</v>
      </c>
      <c r="AI2637">
        <v>909832</v>
      </c>
      <c r="AK2637" t="s">
        <v>342</v>
      </c>
      <c r="AL2637" t="s">
        <v>314</v>
      </c>
      <c r="AM2637" t="s">
        <v>245</v>
      </c>
    </row>
    <row r="2638" spans="1:39" x14ac:dyDescent="0.3">
      <c r="A2638" s="1">
        <v>43607</v>
      </c>
      <c r="B2638" t="s">
        <v>23</v>
      </c>
      <c r="C2638" t="s">
        <v>239</v>
      </c>
      <c r="D2638">
        <v>500</v>
      </c>
      <c r="E2638">
        <v>11</v>
      </c>
      <c r="F2638">
        <v>251.009995</v>
      </c>
      <c r="G2638">
        <v>251.009995</v>
      </c>
      <c r="H2638">
        <v>249.13999899999999</v>
      </c>
      <c r="I2638">
        <v>249.509995</v>
      </c>
      <c r="J2638">
        <v>249.509995</v>
      </c>
      <c r="K2638">
        <v>1242300</v>
      </c>
      <c r="L2638">
        <v>2.3929999999999998</v>
      </c>
      <c r="M2638">
        <v>-1.6818761376563201E-3</v>
      </c>
      <c r="N2638">
        <v>1.9588618851902401E-2</v>
      </c>
      <c r="O2638">
        <v>2.74075941204329E-2</v>
      </c>
      <c r="P2638">
        <v>0.150488716993434</v>
      </c>
      <c r="Q2638">
        <v>0.23333122657591901</v>
      </c>
      <c r="R2638">
        <v>4.6969902298805502E-3</v>
      </c>
      <c r="S2638">
        <v>9.7040523595591302E-3</v>
      </c>
      <c r="T2638">
        <v>1.0453553659402299E-2</v>
      </c>
      <c r="U2638">
        <v>1.3304995169917301E-2</v>
      </c>
      <c r="V2638">
        <v>251.009995</v>
      </c>
      <c r="W2638">
        <v>189.509995</v>
      </c>
      <c r="X2638">
        <v>-0.13936262311212799</v>
      </c>
      <c r="Y2638">
        <v>-2.8283920525026501E-3</v>
      </c>
      <c r="Z2638">
        <v>0.82321741690255501</v>
      </c>
      <c r="AA2638">
        <v>1.98783816722227</v>
      </c>
      <c r="AB2638">
        <v>2.0095006983026802</v>
      </c>
      <c r="AC2638" t="s">
        <v>256</v>
      </c>
      <c r="AD2638" t="s">
        <v>340</v>
      </c>
      <c r="AE2638" t="s">
        <v>66</v>
      </c>
      <c r="AF2638" t="s">
        <v>67</v>
      </c>
      <c r="AG2638" t="s">
        <v>341</v>
      </c>
      <c r="AH2638" s="45">
        <v>34243</v>
      </c>
      <c r="AI2638">
        <v>909832</v>
      </c>
      <c r="AK2638" t="s">
        <v>342</v>
      </c>
      <c r="AL2638" t="s">
        <v>314</v>
      </c>
      <c r="AM2638" t="s">
        <v>245</v>
      </c>
    </row>
    <row r="2639" spans="1:39" x14ac:dyDescent="0.3">
      <c r="A2639" s="1">
        <v>43614</v>
      </c>
      <c r="B2639" t="s">
        <v>23</v>
      </c>
      <c r="C2639" t="s">
        <v>246</v>
      </c>
      <c r="D2639">
        <v>1200</v>
      </c>
      <c r="E2639">
        <v>11</v>
      </c>
      <c r="F2639">
        <v>244.13000499999899</v>
      </c>
      <c r="G2639">
        <v>244.770004</v>
      </c>
      <c r="H2639">
        <v>238.91000399999999</v>
      </c>
      <c r="I2639">
        <v>240.69000199999999</v>
      </c>
      <c r="J2639">
        <v>240.69000199999999</v>
      </c>
      <c r="K2639">
        <v>2594900</v>
      </c>
      <c r="L2639">
        <v>2.2360000000000002</v>
      </c>
      <c r="M2639">
        <v>-2.3081090332550999E-2</v>
      </c>
      <c r="N2639">
        <v>-3.7671043903967097E-2</v>
      </c>
      <c r="O2639">
        <v>-1.02235507302583E-2</v>
      </c>
      <c r="P2639">
        <v>0.101482359408814</v>
      </c>
      <c r="Q2639">
        <v>0.20367402235575199</v>
      </c>
      <c r="R2639">
        <v>8.7740680773240702E-3</v>
      </c>
      <c r="S2639">
        <v>1.0420746707371999E-2</v>
      </c>
      <c r="T2639">
        <v>1.10080129927529E-2</v>
      </c>
      <c r="U2639">
        <v>1.3393166309289099E-2</v>
      </c>
      <c r="V2639">
        <v>251.009995</v>
      </c>
      <c r="W2639">
        <v>189.509995</v>
      </c>
      <c r="X2639">
        <v>-0.13936262311212799</v>
      </c>
      <c r="Y2639">
        <v>-6.9359101493404697E-3</v>
      </c>
      <c r="Z2639">
        <v>0.82597749412677302</v>
      </c>
      <c r="AA2639">
        <v>1.7349822337779099</v>
      </c>
      <c r="AB2639">
        <v>1.92568884953685</v>
      </c>
      <c r="AC2639" t="s">
        <v>256</v>
      </c>
      <c r="AD2639" t="s">
        <v>340</v>
      </c>
      <c r="AE2639" t="s">
        <v>66</v>
      </c>
      <c r="AF2639" t="s">
        <v>67</v>
      </c>
      <c r="AG2639" t="s">
        <v>341</v>
      </c>
      <c r="AH2639" s="45">
        <v>34243</v>
      </c>
      <c r="AI2639">
        <v>909832</v>
      </c>
      <c r="AK2639" t="s">
        <v>342</v>
      </c>
      <c r="AL2639" t="s">
        <v>314</v>
      </c>
      <c r="AM2639" t="s">
        <v>245</v>
      </c>
    </row>
    <row r="2640" spans="1:39" x14ac:dyDescent="0.3">
      <c r="A2640" s="1">
        <v>43620</v>
      </c>
      <c r="B2640" t="s">
        <v>23</v>
      </c>
      <c r="C2640" t="s">
        <v>239</v>
      </c>
      <c r="D2640">
        <v>200</v>
      </c>
      <c r="E2640">
        <v>11</v>
      </c>
      <c r="F2640">
        <v>243</v>
      </c>
      <c r="G2640">
        <v>245.82000699999901</v>
      </c>
      <c r="H2640">
        <v>242.5</v>
      </c>
      <c r="I2640">
        <v>245.61000099999899</v>
      </c>
      <c r="J2640">
        <v>245.61000099999899</v>
      </c>
      <c r="K2640">
        <v>1761500</v>
      </c>
      <c r="L2640">
        <v>2.1190000000000002</v>
      </c>
      <c r="M2640">
        <v>1.86575393428659E-2</v>
      </c>
      <c r="N2640">
        <v>-2.84598094770709E-3</v>
      </c>
      <c r="O2640">
        <v>1.4656945060259999E-2</v>
      </c>
      <c r="P2640">
        <v>0.113632787075219</v>
      </c>
      <c r="Q2640">
        <v>0.23012924996159001</v>
      </c>
      <c r="R2640">
        <v>1.57834735734666E-2</v>
      </c>
      <c r="S2640">
        <v>1.07544740154335E-2</v>
      </c>
      <c r="T2640">
        <v>1.12544373769853E-2</v>
      </c>
      <c r="U2640">
        <v>1.3401701106512599E-2</v>
      </c>
      <c r="V2640">
        <v>251.009995</v>
      </c>
      <c r="W2640">
        <v>189.509995</v>
      </c>
      <c r="X2640">
        <v>-0.13936262311212799</v>
      </c>
      <c r="Y2640">
        <v>2.1205927310919401E-2</v>
      </c>
      <c r="Z2640">
        <v>0.82912157450367097</v>
      </c>
      <c r="AA2640">
        <v>2.0294275196090501</v>
      </c>
      <c r="AB2640">
        <v>1.8113224409821</v>
      </c>
      <c r="AC2640" t="s">
        <v>256</v>
      </c>
      <c r="AD2640" t="s">
        <v>340</v>
      </c>
      <c r="AE2640" t="s">
        <v>66</v>
      </c>
      <c r="AF2640" t="s">
        <v>67</v>
      </c>
      <c r="AG2640" t="s">
        <v>341</v>
      </c>
      <c r="AH2640" s="45">
        <v>34243</v>
      </c>
      <c r="AI2640">
        <v>909832</v>
      </c>
      <c r="AK2640" t="s">
        <v>342</v>
      </c>
      <c r="AL2640" t="s">
        <v>314</v>
      </c>
      <c r="AM2640" t="s">
        <v>245</v>
      </c>
    </row>
    <row r="2641" spans="1:39" x14ac:dyDescent="0.3">
      <c r="A2641" s="1">
        <v>43635</v>
      </c>
      <c r="B2641" t="s">
        <v>23</v>
      </c>
      <c r="C2641" t="s">
        <v>246</v>
      </c>
      <c r="D2641">
        <v>700</v>
      </c>
      <c r="E2641">
        <v>11</v>
      </c>
      <c r="F2641">
        <v>262.30999800000001</v>
      </c>
      <c r="G2641">
        <v>264.10000600000001</v>
      </c>
      <c r="H2641">
        <v>260.94000199999999</v>
      </c>
      <c r="I2641">
        <v>263.66000400000001</v>
      </c>
      <c r="J2641">
        <v>263.66000400000001</v>
      </c>
      <c r="K2641">
        <v>1628400</v>
      </c>
      <c r="L2641">
        <v>2.0289999999999999</v>
      </c>
      <c r="M2641">
        <v>3.4954975199563299E-3</v>
      </c>
      <c r="N2641">
        <v>2.4689740429630298E-2</v>
      </c>
      <c r="O2641">
        <v>5.9821343788065702E-2</v>
      </c>
      <c r="P2641">
        <v>0.109381617967065</v>
      </c>
      <c r="Q2641">
        <v>0.25601315272341002</v>
      </c>
      <c r="R2641">
        <v>2.9284695941011901E-3</v>
      </c>
      <c r="S2641">
        <v>9.0054967248012607E-3</v>
      </c>
      <c r="T2641">
        <v>9.2431700176065397E-3</v>
      </c>
      <c r="U2641">
        <v>1.3376347046110199E-2</v>
      </c>
      <c r="V2641">
        <v>264.20001200000002</v>
      </c>
      <c r="W2641">
        <v>189.509995</v>
      </c>
      <c r="X2641">
        <v>-0.13319097432532201</v>
      </c>
      <c r="Y2641">
        <v>2.98071681438073E-3</v>
      </c>
      <c r="Z2641">
        <v>0.83751553264856904</v>
      </c>
      <c r="AA2641">
        <v>2.3781118511325601</v>
      </c>
      <c r="AB2641">
        <v>2.3168101018065999</v>
      </c>
      <c r="AC2641" t="s">
        <v>256</v>
      </c>
      <c r="AD2641" t="s">
        <v>340</v>
      </c>
      <c r="AE2641" t="s">
        <v>66</v>
      </c>
      <c r="AF2641" t="s">
        <v>67</v>
      </c>
      <c r="AG2641" t="s">
        <v>341</v>
      </c>
      <c r="AH2641" s="45">
        <v>34243</v>
      </c>
      <c r="AI2641">
        <v>909832</v>
      </c>
      <c r="AK2641" t="s">
        <v>342</v>
      </c>
      <c r="AL2641" t="s">
        <v>314</v>
      </c>
      <c r="AM2641" t="s">
        <v>245</v>
      </c>
    </row>
    <row r="2642" spans="1:39" x14ac:dyDescent="0.3">
      <c r="A2642" s="1">
        <v>43641</v>
      </c>
      <c r="B2642" t="s">
        <v>23</v>
      </c>
      <c r="C2642" t="s">
        <v>246</v>
      </c>
      <c r="D2642">
        <v>1000</v>
      </c>
      <c r="E2642">
        <v>11</v>
      </c>
      <c r="F2642">
        <v>266.709991</v>
      </c>
      <c r="G2642">
        <v>267.07998700000002</v>
      </c>
      <c r="H2642">
        <v>265.35998499999999</v>
      </c>
      <c r="I2642">
        <v>266.35998499999999</v>
      </c>
      <c r="J2642">
        <v>266.35998499999999</v>
      </c>
      <c r="K2642">
        <v>1182400</v>
      </c>
      <c r="L2642">
        <v>1.994</v>
      </c>
      <c r="M2642">
        <v>-1.5381017794015E-3</v>
      </c>
      <c r="N2642">
        <v>1.36838089467367E-2</v>
      </c>
      <c r="O2642">
        <v>6.92851623551545E-2</v>
      </c>
      <c r="P2642">
        <v>0.110789240562258</v>
      </c>
      <c r="Q2642">
        <v>0.242764552862797</v>
      </c>
      <c r="R2642">
        <v>7.01757217575331E-3</v>
      </c>
      <c r="S2642">
        <v>9.3337392959878304E-3</v>
      </c>
      <c r="T2642">
        <v>9.1985050550652692E-3</v>
      </c>
      <c r="U2642">
        <v>1.33888403544706E-2</v>
      </c>
      <c r="V2642">
        <v>268.94000199999999</v>
      </c>
      <c r="W2642">
        <v>189.509995</v>
      </c>
      <c r="X2642">
        <v>-0.13319097432532201</v>
      </c>
      <c r="Y2642">
        <v>-9.5417756928269908E-3</v>
      </c>
      <c r="Z2642">
        <v>0.84250891665677696</v>
      </c>
      <c r="AA2642">
        <v>2.24837066089587</v>
      </c>
      <c r="AB2642">
        <v>2.3562415922305799</v>
      </c>
      <c r="AC2642" t="s">
        <v>256</v>
      </c>
      <c r="AD2642" t="s">
        <v>340</v>
      </c>
      <c r="AE2642" t="s">
        <v>66</v>
      </c>
      <c r="AF2642" t="s">
        <v>67</v>
      </c>
      <c r="AG2642" t="s">
        <v>341</v>
      </c>
      <c r="AH2642" s="45">
        <v>34243</v>
      </c>
      <c r="AI2642">
        <v>909832</v>
      </c>
      <c r="AK2642" t="s">
        <v>342</v>
      </c>
      <c r="AL2642" t="s">
        <v>314</v>
      </c>
      <c r="AM2642" t="s">
        <v>245</v>
      </c>
    </row>
    <row r="2643" spans="1:39" x14ac:dyDescent="0.3">
      <c r="A2643" s="1">
        <v>43642</v>
      </c>
      <c r="B2643" t="s">
        <v>23</v>
      </c>
      <c r="C2643" t="s">
        <v>246</v>
      </c>
      <c r="D2643">
        <v>1800</v>
      </c>
      <c r="E2643">
        <v>11</v>
      </c>
      <c r="F2643">
        <v>266.45001200000002</v>
      </c>
      <c r="G2643">
        <v>266.82000699999998</v>
      </c>
      <c r="H2643">
        <v>264.33999599999999</v>
      </c>
      <c r="I2643">
        <v>264.41000400000001</v>
      </c>
      <c r="J2643">
        <v>264.41000400000001</v>
      </c>
      <c r="K2643">
        <v>1334400</v>
      </c>
      <c r="L2643">
        <v>2.0489999999999999</v>
      </c>
      <c r="M2643">
        <v>-7.3477770547181404E-3</v>
      </c>
      <c r="N2643">
        <v>2.8405343720625301E-3</v>
      </c>
      <c r="O2643">
        <v>6.6898757214554502E-2</v>
      </c>
      <c r="P2643">
        <v>0.10202030999358901</v>
      </c>
      <c r="Q2643">
        <v>0.23234233487977601</v>
      </c>
      <c r="R2643">
        <v>8.2854118795603095E-3</v>
      </c>
      <c r="S2643">
        <v>9.4456827213436796E-3</v>
      </c>
      <c r="T2643">
        <v>9.2697615272428896E-3</v>
      </c>
      <c r="U2643">
        <v>1.3398386902734699E-2</v>
      </c>
      <c r="V2643">
        <v>268.94000199999999</v>
      </c>
      <c r="W2643">
        <v>189.509995</v>
      </c>
      <c r="X2643">
        <v>-0.13319097432532201</v>
      </c>
      <c r="Y2643">
        <v>-1.2346958449604901E-3</v>
      </c>
      <c r="Z2643">
        <v>0.85131424217688301</v>
      </c>
      <c r="AA2643">
        <v>2.1383300893969301</v>
      </c>
      <c r="AB2643">
        <v>2.3082852398834501</v>
      </c>
      <c r="AC2643" t="s">
        <v>256</v>
      </c>
      <c r="AD2643" t="s">
        <v>340</v>
      </c>
      <c r="AE2643" t="s">
        <v>66</v>
      </c>
      <c r="AF2643" t="s">
        <v>67</v>
      </c>
      <c r="AG2643" t="s">
        <v>341</v>
      </c>
      <c r="AH2643" s="45">
        <v>34243</v>
      </c>
      <c r="AI2643">
        <v>909832</v>
      </c>
      <c r="AK2643" t="s">
        <v>342</v>
      </c>
      <c r="AL2643" t="s">
        <v>314</v>
      </c>
      <c r="AM2643" t="s">
        <v>245</v>
      </c>
    </row>
    <row r="2644" spans="1:39" x14ac:dyDescent="0.3">
      <c r="A2644" s="1">
        <v>43579</v>
      </c>
      <c r="B2644" t="s">
        <v>23</v>
      </c>
      <c r="C2644" t="s">
        <v>246</v>
      </c>
      <c r="D2644">
        <v>1000</v>
      </c>
      <c r="E2644">
        <v>12</v>
      </c>
      <c r="F2644">
        <v>245.679993</v>
      </c>
      <c r="G2644">
        <v>248.699997</v>
      </c>
      <c r="H2644">
        <v>245.60000600000001</v>
      </c>
      <c r="I2644">
        <v>247.96000699999999</v>
      </c>
      <c r="J2644">
        <v>247.29217499999999</v>
      </c>
      <c r="K2644">
        <v>1156400</v>
      </c>
      <c r="L2644">
        <v>2.5219999999999998</v>
      </c>
      <c r="M2644">
        <v>9.6447075976423494E-3</v>
      </c>
      <c r="N2644">
        <v>1.06224448941242E-2</v>
      </c>
      <c r="O2644">
        <v>4.2847236916635598E-2</v>
      </c>
      <c r="P2644">
        <v>0.15895418160160599</v>
      </c>
      <c r="Q2644">
        <v>0.25922808197737002</v>
      </c>
      <c r="R2644">
        <v>7.8390627507707207E-3</v>
      </c>
      <c r="S2644">
        <v>8.5567617672655007E-3</v>
      </c>
      <c r="T2644">
        <v>1.023821996627E-2</v>
      </c>
      <c r="U2644">
        <v>1.31801582304944E-2</v>
      </c>
      <c r="V2644">
        <v>248.699997</v>
      </c>
      <c r="W2644">
        <v>189.509995</v>
      </c>
      <c r="X2644">
        <v>-0.13936262311212799</v>
      </c>
      <c r="Y2644">
        <v>-2.1941687255359501E-3</v>
      </c>
      <c r="Z2644">
        <v>0.81282234613589899</v>
      </c>
      <c r="AA2644">
        <v>2.1373865370895202</v>
      </c>
      <c r="AB2644">
        <v>1.97276645735679</v>
      </c>
      <c r="AC2644" t="s">
        <v>257</v>
      </c>
      <c r="AD2644" t="s">
        <v>340</v>
      </c>
      <c r="AE2644" t="s">
        <v>66</v>
      </c>
      <c r="AF2644" t="s">
        <v>67</v>
      </c>
      <c r="AG2644" t="s">
        <v>341</v>
      </c>
      <c r="AH2644" s="45">
        <v>34243</v>
      </c>
      <c r="AI2644">
        <v>909832</v>
      </c>
      <c r="AK2644" t="s">
        <v>342</v>
      </c>
      <c r="AL2644" t="s">
        <v>314</v>
      </c>
      <c r="AM2644" t="s">
        <v>245</v>
      </c>
    </row>
    <row r="2645" spans="1:39" x14ac:dyDescent="0.3">
      <c r="A2645" s="1">
        <v>43595</v>
      </c>
      <c r="B2645" t="s">
        <v>23</v>
      </c>
      <c r="C2645" t="s">
        <v>239</v>
      </c>
      <c r="D2645">
        <v>900</v>
      </c>
      <c r="E2645">
        <v>12</v>
      </c>
      <c r="F2645">
        <v>242.94000199999999</v>
      </c>
      <c r="G2645">
        <v>248.55000299999901</v>
      </c>
      <c r="H2645">
        <v>240.029999</v>
      </c>
      <c r="I2645">
        <v>247.020004</v>
      </c>
      <c r="J2645">
        <v>247.020004</v>
      </c>
      <c r="K2645">
        <v>2036500</v>
      </c>
      <c r="L2645">
        <v>2.4550000000000001</v>
      </c>
      <c r="M2645">
        <v>1.44755854485316E-2</v>
      </c>
      <c r="N2645">
        <v>1.2460264314010301E-2</v>
      </c>
      <c r="O2645">
        <v>1.12754704040385E-2</v>
      </c>
      <c r="P2645">
        <v>0.175830781951437</v>
      </c>
      <c r="Q2645">
        <v>0.24431033772115901</v>
      </c>
      <c r="R2645">
        <v>1.2407150976160601E-2</v>
      </c>
      <c r="S2645">
        <v>1.00133714729216E-2</v>
      </c>
      <c r="T2645">
        <v>1.0290505158055701E-2</v>
      </c>
      <c r="U2645">
        <v>1.32481798309395E-2</v>
      </c>
      <c r="V2645">
        <v>248.699997</v>
      </c>
      <c r="W2645">
        <v>189.509995</v>
      </c>
      <c r="X2645">
        <v>-0.13936262311212799</v>
      </c>
      <c r="Y2645">
        <v>3.7133938472042301E-3</v>
      </c>
      <c r="Z2645">
        <v>0.82325004922538303</v>
      </c>
      <c r="AA2645">
        <v>2.0571117639459402</v>
      </c>
      <c r="AB2645">
        <v>1.9670035863478501</v>
      </c>
      <c r="AC2645" t="s">
        <v>257</v>
      </c>
      <c r="AD2645" t="s">
        <v>340</v>
      </c>
      <c r="AE2645" t="s">
        <v>66</v>
      </c>
      <c r="AF2645" t="s">
        <v>67</v>
      </c>
      <c r="AG2645" t="s">
        <v>341</v>
      </c>
      <c r="AH2645" s="45">
        <v>34243</v>
      </c>
      <c r="AI2645">
        <v>909832</v>
      </c>
      <c r="AK2645" t="s">
        <v>342</v>
      </c>
      <c r="AL2645" t="s">
        <v>314</v>
      </c>
      <c r="AM2645" t="s">
        <v>245</v>
      </c>
    </row>
    <row r="2646" spans="1:39" x14ac:dyDescent="0.3">
      <c r="A2646" s="1">
        <v>43599</v>
      </c>
      <c r="B2646" t="s">
        <v>23</v>
      </c>
      <c r="C2646" t="s">
        <v>239</v>
      </c>
      <c r="D2646">
        <v>1200</v>
      </c>
      <c r="E2646">
        <v>12</v>
      </c>
      <c r="F2646">
        <v>242.28999300000001</v>
      </c>
      <c r="G2646">
        <v>245.08999599999899</v>
      </c>
      <c r="H2646">
        <v>241.80999800000001</v>
      </c>
      <c r="I2646">
        <v>242.729996</v>
      </c>
      <c r="J2646">
        <v>242.729996</v>
      </c>
      <c r="K2646">
        <v>1635100</v>
      </c>
      <c r="L2646">
        <v>2.419</v>
      </c>
      <c r="M2646">
        <v>3.3426132846699798E-3</v>
      </c>
      <c r="N2646">
        <v>1.3258036016686001E-2</v>
      </c>
      <c r="O2646">
        <v>8.8543316946148795E-3</v>
      </c>
      <c r="P2646">
        <v>0.13853218857442601</v>
      </c>
      <c r="Q2646">
        <v>0.22530802598841401</v>
      </c>
      <c r="R2646">
        <v>1.3927388386962501E-2</v>
      </c>
      <c r="S2646">
        <v>1.02905369261616E-2</v>
      </c>
      <c r="T2646">
        <v>1.0585781046070501E-2</v>
      </c>
      <c r="U2646">
        <v>1.3320053050537999E-2</v>
      </c>
      <c r="V2646">
        <v>248.699997</v>
      </c>
      <c r="W2646">
        <v>189.509995</v>
      </c>
      <c r="X2646">
        <v>-0.13936262311212799</v>
      </c>
      <c r="Y2646">
        <v>7.98398755130913E-3</v>
      </c>
      <c r="Z2646">
        <v>0.82697373847494504</v>
      </c>
      <c r="AA2646">
        <v>1.8902349207112099</v>
      </c>
      <c r="AB2646">
        <v>1.9511157333757201</v>
      </c>
      <c r="AC2646" t="s">
        <v>257</v>
      </c>
      <c r="AD2646" t="s">
        <v>340</v>
      </c>
      <c r="AE2646" t="s">
        <v>66</v>
      </c>
      <c r="AF2646" t="s">
        <v>67</v>
      </c>
      <c r="AG2646" t="s">
        <v>341</v>
      </c>
      <c r="AH2646" s="45">
        <v>34243</v>
      </c>
      <c r="AI2646">
        <v>909832</v>
      </c>
      <c r="AK2646" t="s">
        <v>342</v>
      </c>
      <c r="AL2646" t="s">
        <v>314</v>
      </c>
      <c r="AM2646" t="s">
        <v>245</v>
      </c>
    </row>
    <row r="2647" spans="1:39" x14ac:dyDescent="0.3">
      <c r="A2647" s="1">
        <v>43600</v>
      </c>
      <c r="B2647" t="s">
        <v>23</v>
      </c>
      <c r="C2647" t="s">
        <v>246</v>
      </c>
      <c r="D2647">
        <v>1200</v>
      </c>
      <c r="E2647">
        <v>12</v>
      </c>
      <c r="F2647">
        <v>242.11000099999899</v>
      </c>
      <c r="G2647">
        <v>245.39999399999999</v>
      </c>
      <c r="H2647">
        <v>241.229996</v>
      </c>
      <c r="I2647">
        <v>244.66999799999999</v>
      </c>
      <c r="J2647">
        <v>244.66999799999999</v>
      </c>
      <c r="K2647">
        <v>1194800</v>
      </c>
      <c r="L2647">
        <v>2.379</v>
      </c>
      <c r="M2647">
        <v>7.9606576488842097E-3</v>
      </c>
      <c r="N2647">
        <v>1.6400548914408401E-2</v>
      </c>
      <c r="O2647">
        <v>1.38762002897282E-2</v>
      </c>
      <c r="P2647">
        <v>0.1422545210932</v>
      </c>
      <c r="Q2647">
        <v>0.23265588908912699</v>
      </c>
      <c r="R2647">
        <v>1.41191859127036E-2</v>
      </c>
      <c r="S2647">
        <v>1.04045436941263E-2</v>
      </c>
      <c r="T2647">
        <v>1.0607712980369799E-2</v>
      </c>
      <c r="U2647">
        <v>1.3327475183455E-2</v>
      </c>
      <c r="V2647">
        <v>248.699997</v>
      </c>
      <c r="W2647">
        <v>189.509995</v>
      </c>
      <c r="X2647">
        <v>-0.13936262311212799</v>
      </c>
      <c r="Y2647">
        <v>5.8219943882337104E-3</v>
      </c>
      <c r="Z2647">
        <v>0.82758872316365795</v>
      </c>
      <c r="AA2647">
        <v>1.96692991722153</v>
      </c>
      <c r="AB2647">
        <v>1.9554260899045599</v>
      </c>
      <c r="AC2647" t="s">
        <v>257</v>
      </c>
      <c r="AD2647" t="s">
        <v>340</v>
      </c>
      <c r="AE2647" t="s">
        <v>66</v>
      </c>
      <c r="AF2647" t="s">
        <v>67</v>
      </c>
      <c r="AG2647" t="s">
        <v>341</v>
      </c>
      <c r="AH2647" s="45">
        <v>34243</v>
      </c>
      <c r="AI2647">
        <v>909832</v>
      </c>
      <c r="AK2647" t="s">
        <v>342</v>
      </c>
      <c r="AL2647" t="s">
        <v>314</v>
      </c>
      <c r="AM2647" t="s">
        <v>245</v>
      </c>
    </row>
    <row r="2648" spans="1:39" x14ac:dyDescent="0.3">
      <c r="A2648" s="1">
        <v>43602</v>
      </c>
      <c r="B2648" t="s">
        <v>23</v>
      </c>
      <c r="C2648" t="s">
        <v>239</v>
      </c>
      <c r="D2648">
        <v>900</v>
      </c>
      <c r="E2648">
        <v>12</v>
      </c>
      <c r="F2648">
        <v>245.88000499999899</v>
      </c>
      <c r="G2648">
        <v>250.05000299999901</v>
      </c>
      <c r="H2648">
        <v>245.58999599999899</v>
      </c>
      <c r="I2648">
        <v>248.35000600000001</v>
      </c>
      <c r="J2648">
        <v>248.35000600000001</v>
      </c>
      <c r="K2648">
        <v>1672000</v>
      </c>
      <c r="L2648">
        <v>2.3929999999999998</v>
      </c>
      <c r="M2648">
        <v>3.6709292532300102E-3</v>
      </c>
      <c r="N2648">
        <v>5.3697445099226398E-3</v>
      </c>
      <c r="O2648">
        <v>1.4890978310867E-2</v>
      </c>
      <c r="P2648">
        <v>0.14008404497169999</v>
      </c>
      <c r="Q2648">
        <v>0.23324034512376399</v>
      </c>
      <c r="R2648">
        <v>1.26907896092479E-2</v>
      </c>
      <c r="S2648">
        <v>9.9382217475050202E-3</v>
      </c>
      <c r="T2648">
        <v>1.05900215630774E-2</v>
      </c>
      <c r="U2648">
        <v>1.3307487047069501E-2</v>
      </c>
      <c r="V2648">
        <v>250.05000299999901</v>
      </c>
      <c r="W2648">
        <v>189.509995</v>
      </c>
      <c r="X2648">
        <v>-0.13936262311212799</v>
      </c>
      <c r="Y2648">
        <v>-5.8544371529206298E-3</v>
      </c>
      <c r="Z2648">
        <v>0.82555415884032901</v>
      </c>
      <c r="AA2648">
        <v>1.9787653122979301</v>
      </c>
      <c r="AB2648">
        <v>1.9603617654765</v>
      </c>
      <c r="AC2648" t="s">
        <v>257</v>
      </c>
      <c r="AD2648" t="s">
        <v>340</v>
      </c>
      <c r="AE2648" t="s">
        <v>66</v>
      </c>
      <c r="AF2648" t="s">
        <v>67</v>
      </c>
      <c r="AG2648" t="s">
        <v>341</v>
      </c>
      <c r="AH2648" s="45">
        <v>34243</v>
      </c>
      <c r="AI2648">
        <v>909832</v>
      </c>
      <c r="AK2648" t="s">
        <v>342</v>
      </c>
      <c r="AL2648" t="s">
        <v>314</v>
      </c>
      <c r="AM2648" t="s">
        <v>245</v>
      </c>
    </row>
    <row r="2649" spans="1:39" x14ac:dyDescent="0.3">
      <c r="A2649" s="1">
        <v>43627</v>
      </c>
      <c r="B2649" t="s">
        <v>23</v>
      </c>
      <c r="C2649" t="s">
        <v>246</v>
      </c>
      <c r="D2649">
        <v>900</v>
      </c>
      <c r="E2649">
        <v>12</v>
      </c>
      <c r="F2649">
        <v>258.91000400000001</v>
      </c>
      <c r="G2649">
        <v>259.61999500000002</v>
      </c>
      <c r="H2649">
        <v>256.209991</v>
      </c>
      <c r="I2649">
        <v>257.10998499999999</v>
      </c>
      <c r="J2649">
        <v>257.10998499999999</v>
      </c>
      <c r="K2649">
        <v>1613500</v>
      </c>
      <c r="L2649">
        <v>2.14</v>
      </c>
      <c r="M2649">
        <v>1.01167027288521E-3</v>
      </c>
      <c r="N2649">
        <v>4.5759034418137501E-2</v>
      </c>
      <c r="O2649">
        <v>5.4510214791742201E-2</v>
      </c>
      <c r="P2649">
        <v>0.10133406662248599</v>
      </c>
      <c r="Q2649">
        <v>0.242808994204498</v>
      </c>
      <c r="R2649">
        <v>7.2709028480324499E-3</v>
      </c>
      <c r="S2649">
        <v>1.0765410867477E-2</v>
      </c>
      <c r="T2649">
        <v>9.5573903397570895E-3</v>
      </c>
      <c r="U2649">
        <v>1.3386390432396001E-2</v>
      </c>
      <c r="V2649">
        <v>259.61999500000002</v>
      </c>
      <c r="W2649">
        <v>189.509995</v>
      </c>
      <c r="X2649">
        <v>-0.13936262311212799</v>
      </c>
      <c r="Y2649">
        <v>-3.4994119269314301E-4</v>
      </c>
      <c r="Z2649">
        <v>0.83873762818122599</v>
      </c>
      <c r="AA2649">
        <v>2.1991493143498002</v>
      </c>
      <c r="AB2649">
        <v>2.2351768492760198</v>
      </c>
      <c r="AC2649" t="s">
        <v>257</v>
      </c>
      <c r="AD2649" t="s">
        <v>340</v>
      </c>
      <c r="AE2649" t="s">
        <v>66</v>
      </c>
      <c r="AF2649" t="s">
        <v>67</v>
      </c>
      <c r="AG2649" t="s">
        <v>341</v>
      </c>
      <c r="AH2649" s="45">
        <v>34243</v>
      </c>
      <c r="AI2649">
        <v>909832</v>
      </c>
      <c r="AK2649" t="s">
        <v>342</v>
      </c>
      <c r="AL2649" t="s">
        <v>314</v>
      </c>
      <c r="AM2649" t="s">
        <v>245</v>
      </c>
    </row>
    <row r="2650" spans="1:39" x14ac:dyDescent="0.3">
      <c r="A2650" s="1">
        <v>43637</v>
      </c>
      <c r="B2650" t="s">
        <v>23</v>
      </c>
      <c r="C2650" t="s">
        <v>246</v>
      </c>
      <c r="D2650">
        <v>1000</v>
      </c>
      <c r="E2650">
        <v>12</v>
      </c>
      <c r="F2650">
        <v>266.76998900000001</v>
      </c>
      <c r="G2650">
        <v>268.94000199999999</v>
      </c>
      <c r="H2650">
        <v>265.98998999999998</v>
      </c>
      <c r="I2650">
        <v>266.13000499999998</v>
      </c>
      <c r="J2650">
        <v>266.13000499999998</v>
      </c>
      <c r="K2650">
        <v>2964000</v>
      </c>
      <c r="L2650">
        <v>2.0680000000000001</v>
      </c>
      <c r="M2650">
        <v>-4.5737538488160303E-3</v>
      </c>
      <c r="N2650">
        <v>2.2726565315720398E-2</v>
      </c>
      <c r="O2650">
        <v>6.2804079341330393E-2</v>
      </c>
      <c r="P2650">
        <v>0.11626163460898201</v>
      </c>
      <c r="Q2650">
        <v>0.25679089671299299</v>
      </c>
      <c r="R2650">
        <v>6.5588549115104498E-3</v>
      </c>
      <c r="S2650">
        <v>9.4581449469563292E-3</v>
      </c>
      <c r="T2650">
        <v>9.2476183611148507E-3</v>
      </c>
      <c r="U2650">
        <v>1.3401207597920101E-2</v>
      </c>
      <c r="V2650">
        <v>268.94000199999999</v>
      </c>
      <c r="W2650">
        <v>189.509995</v>
      </c>
      <c r="X2650">
        <v>-0.13319097432532201</v>
      </c>
      <c r="Y2650">
        <v>-1.26001638019446E-3</v>
      </c>
      <c r="Z2650">
        <v>0.841414753199897</v>
      </c>
      <c r="AA2650">
        <v>2.3822160211093801</v>
      </c>
      <c r="AB2650">
        <v>2.3670771442961098</v>
      </c>
      <c r="AC2650" t="s">
        <v>257</v>
      </c>
      <c r="AD2650" t="s">
        <v>340</v>
      </c>
      <c r="AE2650" t="s">
        <v>66</v>
      </c>
      <c r="AF2650" t="s">
        <v>67</v>
      </c>
      <c r="AG2650" t="s">
        <v>341</v>
      </c>
      <c r="AH2650" s="45">
        <v>34243</v>
      </c>
      <c r="AI2650">
        <v>909832</v>
      </c>
      <c r="AK2650" t="s">
        <v>342</v>
      </c>
      <c r="AL2650" t="s">
        <v>314</v>
      </c>
      <c r="AM2650" t="s">
        <v>245</v>
      </c>
    </row>
    <row r="2651" spans="1:39" x14ac:dyDescent="0.3">
      <c r="A2651" s="1">
        <v>43642</v>
      </c>
      <c r="B2651" t="s">
        <v>23</v>
      </c>
      <c r="C2651" t="s">
        <v>239</v>
      </c>
      <c r="D2651">
        <v>900</v>
      </c>
      <c r="E2651">
        <v>12</v>
      </c>
      <c r="F2651">
        <v>266.45001200000002</v>
      </c>
      <c r="G2651">
        <v>266.82000699999998</v>
      </c>
      <c r="H2651">
        <v>264.33999599999999</v>
      </c>
      <c r="I2651">
        <v>264.41000400000001</v>
      </c>
      <c r="J2651">
        <v>264.41000400000001</v>
      </c>
      <c r="K2651">
        <v>1334400</v>
      </c>
      <c r="L2651">
        <v>2.0489999999999999</v>
      </c>
      <c r="M2651">
        <v>-7.3477770547181404E-3</v>
      </c>
      <c r="N2651">
        <v>2.8405343720625301E-3</v>
      </c>
      <c r="O2651">
        <v>6.6898757214554502E-2</v>
      </c>
      <c r="P2651">
        <v>0.10202030999358901</v>
      </c>
      <c r="Q2651">
        <v>0.23234233487977601</v>
      </c>
      <c r="R2651">
        <v>8.2854118795603095E-3</v>
      </c>
      <c r="S2651">
        <v>9.4456827213436796E-3</v>
      </c>
      <c r="T2651">
        <v>9.2697615272428896E-3</v>
      </c>
      <c r="U2651">
        <v>1.3398386902734699E-2</v>
      </c>
      <c r="V2651">
        <v>268.94000199999999</v>
      </c>
      <c r="W2651">
        <v>189.509995</v>
      </c>
      <c r="X2651">
        <v>-0.13319097432532201</v>
      </c>
      <c r="Y2651">
        <v>-1.2346958449604901E-3</v>
      </c>
      <c r="Z2651">
        <v>0.85131424217688301</v>
      </c>
      <c r="AA2651">
        <v>2.1383300893969301</v>
      </c>
      <c r="AB2651">
        <v>2.3082852398834501</v>
      </c>
      <c r="AC2651" t="s">
        <v>257</v>
      </c>
      <c r="AD2651" t="s">
        <v>340</v>
      </c>
      <c r="AE2651" t="s">
        <v>66</v>
      </c>
      <c r="AF2651" t="s">
        <v>67</v>
      </c>
      <c r="AG2651" t="s">
        <v>341</v>
      </c>
      <c r="AH2651" s="45">
        <v>34243</v>
      </c>
      <c r="AI2651">
        <v>909832</v>
      </c>
      <c r="AK2651" t="s">
        <v>342</v>
      </c>
      <c r="AL2651" t="s">
        <v>314</v>
      </c>
      <c r="AM2651" t="s">
        <v>245</v>
      </c>
    </row>
    <row r="2652" spans="1:39" x14ac:dyDescent="0.3">
      <c r="A2652" s="1">
        <v>43579</v>
      </c>
      <c r="B2652" t="s">
        <v>23</v>
      </c>
      <c r="C2652" t="s">
        <v>239</v>
      </c>
      <c r="D2652">
        <v>1000</v>
      </c>
      <c r="E2652">
        <v>13</v>
      </c>
      <c r="F2652">
        <v>245.679993</v>
      </c>
      <c r="G2652">
        <v>248.699997</v>
      </c>
      <c r="H2652">
        <v>245.60000600000001</v>
      </c>
      <c r="I2652">
        <v>247.96000699999999</v>
      </c>
      <c r="J2652">
        <v>247.29217499999999</v>
      </c>
      <c r="K2652">
        <v>1156400</v>
      </c>
      <c r="L2652">
        <v>2.5219999999999998</v>
      </c>
      <c r="M2652">
        <v>9.6447075976423494E-3</v>
      </c>
      <c r="N2652">
        <v>1.06224448941242E-2</v>
      </c>
      <c r="O2652">
        <v>4.2847236916635598E-2</v>
      </c>
      <c r="P2652">
        <v>0.15895418160160599</v>
      </c>
      <c r="Q2652">
        <v>0.25922808197737002</v>
      </c>
      <c r="R2652">
        <v>7.8390627507707207E-3</v>
      </c>
      <c r="S2652">
        <v>8.5567617672655007E-3</v>
      </c>
      <c r="T2652">
        <v>1.023821996627E-2</v>
      </c>
      <c r="U2652">
        <v>1.31801582304944E-2</v>
      </c>
      <c r="V2652">
        <v>248.699997</v>
      </c>
      <c r="W2652">
        <v>189.509995</v>
      </c>
      <c r="X2652">
        <v>-0.13936262311212799</v>
      </c>
      <c r="Y2652">
        <v>-2.1941687255359501E-3</v>
      </c>
      <c r="Z2652">
        <v>0.81282234613589899</v>
      </c>
      <c r="AA2652">
        <v>2.1373865370895202</v>
      </c>
      <c r="AB2652">
        <v>1.97276645735679</v>
      </c>
      <c r="AC2652" t="s">
        <v>258</v>
      </c>
      <c r="AD2652" t="s">
        <v>340</v>
      </c>
      <c r="AE2652" t="s">
        <v>66</v>
      </c>
      <c r="AF2652" t="s">
        <v>67</v>
      </c>
      <c r="AG2652" t="s">
        <v>341</v>
      </c>
      <c r="AH2652" s="45">
        <v>34243</v>
      </c>
      <c r="AI2652">
        <v>909832</v>
      </c>
      <c r="AK2652" t="s">
        <v>342</v>
      </c>
      <c r="AL2652" t="s">
        <v>314</v>
      </c>
      <c r="AM2652" t="s">
        <v>245</v>
      </c>
    </row>
    <row r="2653" spans="1:39" x14ac:dyDescent="0.3">
      <c r="A2653" s="1">
        <v>43609</v>
      </c>
      <c r="B2653" t="s">
        <v>23</v>
      </c>
      <c r="C2653" t="s">
        <v>246</v>
      </c>
      <c r="D2653">
        <v>900</v>
      </c>
      <c r="E2653">
        <v>13</v>
      </c>
      <c r="F2653">
        <v>249.11000099999899</v>
      </c>
      <c r="G2653">
        <v>249.55999800000001</v>
      </c>
      <c r="H2653">
        <v>246.770004</v>
      </c>
      <c r="I2653">
        <v>247.30000299999901</v>
      </c>
      <c r="J2653">
        <v>247.30000299999901</v>
      </c>
      <c r="K2653">
        <v>1340200</v>
      </c>
      <c r="L2653">
        <v>2.3239999999999998</v>
      </c>
      <c r="M2653">
        <v>-4.96137191411819E-3</v>
      </c>
      <c r="N2653">
        <v>-4.2368790544263799E-3</v>
      </c>
      <c r="O2653" s="44">
        <v>3.1654362316404701E-5</v>
      </c>
      <c r="P2653">
        <v>0.13317135635793501</v>
      </c>
      <c r="Q2653">
        <v>0.23187611743827899</v>
      </c>
      <c r="R2653">
        <v>3.9143581037154804E-3</v>
      </c>
      <c r="S2653">
        <v>9.4635152106588502E-3</v>
      </c>
      <c r="T2653">
        <v>1.0516343022240599E-2</v>
      </c>
      <c r="U2653">
        <v>1.3307192555131899E-2</v>
      </c>
      <c r="V2653">
        <v>251.009995</v>
      </c>
      <c r="W2653">
        <v>189.509995</v>
      </c>
      <c r="X2653">
        <v>-0.13936262311212799</v>
      </c>
      <c r="Y2653">
        <v>1.3526439988342199E-3</v>
      </c>
      <c r="Z2653">
        <v>0.82097602409196802</v>
      </c>
      <c r="AA2653">
        <v>1.9882330322091899</v>
      </c>
      <c r="AB2653">
        <v>1.99134306467597</v>
      </c>
      <c r="AC2653" t="s">
        <v>258</v>
      </c>
      <c r="AD2653" t="s">
        <v>340</v>
      </c>
      <c r="AE2653" t="s">
        <v>66</v>
      </c>
      <c r="AF2653" t="s">
        <v>67</v>
      </c>
      <c r="AG2653" t="s">
        <v>341</v>
      </c>
      <c r="AH2653" s="45">
        <v>34243</v>
      </c>
      <c r="AI2653">
        <v>909832</v>
      </c>
      <c r="AK2653" t="s">
        <v>342</v>
      </c>
      <c r="AL2653" t="s">
        <v>314</v>
      </c>
      <c r="AM2653" t="s">
        <v>245</v>
      </c>
    </row>
    <row r="2654" spans="1:39" x14ac:dyDescent="0.3">
      <c r="A2654" s="1">
        <v>43614</v>
      </c>
      <c r="B2654" t="s">
        <v>23</v>
      </c>
      <c r="C2654" t="s">
        <v>246</v>
      </c>
      <c r="D2654">
        <v>700</v>
      </c>
      <c r="E2654">
        <v>13</v>
      </c>
      <c r="F2654">
        <v>244.13000499999899</v>
      </c>
      <c r="G2654">
        <v>244.770004</v>
      </c>
      <c r="H2654">
        <v>238.91000399999999</v>
      </c>
      <c r="I2654">
        <v>240.69000199999999</v>
      </c>
      <c r="J2654">
        <v>240.69000199999999</v>
      </c>
      <c r="K2654">
        <v>2594900</v>
      </c>
      <c r="L2654">
        <v>2.2360000000000002</v>
      </c>
      <c r="M2654">
        <v>-2.3081090332550999E-2</v>
      </c>
      <c r="N2654">
        <v>-3.7671043903967097E-2</v>
      </c>
      <c r="O2654">
        <v>-1.02235507302583E-2</v>
      </c>
      <c r="P2654">
        <v>0.101482359408814</v>
      </c>
      <c r="Q2654">
        <v>0.20367402235575199</v>
      </c>
      <c r="R2654">
        <v>8.7740680773240702E-3</v>
      </c>
      <c r="S2654">
        <v>1.0420746707371999E-2</v>
      </c>
      <c r="T2654">
        <v>1.10080129927529E-2</v>
      </c>
      <c r="U2654">
        <v>1.3393166309289099E-2</v>
      </c>
      <c r="V2654">
        <v>251.009995</v>
      </c>
      <c r="W2654">
        <v>189.509995</v>
      </c>
      <c r="X2654">
        <v>-0.13936262311212799</v>
      </c>
      <c r="Y2654">
        <v>-6.9359101493404697E-3</v>
      </c>
      <c r="Z2654">
        <v>0.82597749412677302</v>
      </c>
      <c r="AA2654">
        <v>1.7349822337779099</v>
      </c>
      <c r="AB2654">
        <v>1.92568884953685</v>
      </c>
      <c r="AC2654" t="s">
        <v>258</v>
      </c>
      <c r="AD2654" t="s">
        <v>340</v>
      </c>
      <c r="AE2654" t="s">
        <v>66</v>
      </c>
      <c r="AF2654" t="s">
        <v>67</v>
      </c>
      <c r="AG2654" t="s">
        <v>341</v>
      </c>
      <c r="AH2654" s="45">
        <v>34243</v>
      </c>
      <c r="AI2654">
        <v>909832</v>
      </c>
      <c r="AK2654" t="s">
        <v>342</v>
      </c>
      <c r="AL2654" t="s">
        <v>314</v>
      </c>
      <c r="AM2654" t="s">
        <v>245</v>
      </c>
    </row>
    <row r="2655" spans="1:39" x14ac:dyDescent="0.3">
      <c r="A2655" s="1">
        <v>43623</v>
      </c>
      <c r="B2655" t="s">
        <v>23</v>
      </c>
      <c r="C2655" t="s">
        <v>239</v>
      </c>
      <c r="D2655">
        <v>2500</v>
      </c>
      <c r="E2655">
        <v>13</v>
      </c>
      <c r="F2655">
        <v>251.16000399999999</v>
      </c>
      <c r="G2655">
        <v>256.60000600000001</v>
      </c>
      <c r="H2655">
        <v>251.020004</v>
      </c>
      <c r="I2655">
        <v>256.01001000000002</v>
      </c>
      <c r="J2655">
        <v>256.01001000000002</v>
      </c>
      <c r="K2655">
        <v>2270200</v>
      </c>
      <c r="L2655">
        <v>2.0840000000000001</v>
      </c>
      <c r="M2655">
        <v>1.8927274693596799E-2</v>
      </c>
      <c r="N2655">
        <v>6.6329146626489296E-2</v>
      </c>
      <c r="O2655">
        <v>6.6524883285660294E-2</v>
      </c>
      <c r="P2655">
        <v>0.119357597386305</v>
      </c>
      <c r="Q2655">
        <v>0.26891597949965801</v>
      </c>
      <c r="R2655">
        <v>5.5928616854067498E-3</v>
      </c>
      <c r="S2655">
        <v>1.0934908881997401E-2</v>
      </c>
      <c r="T2655">
        <v>9.7178565570006908E-3</v>
      </c>
      <c r="U2655">
        <v>1.3471183264888E-2</v>
      </c>
      <c r="V2655">
        <v>256.60000600000001</v>
      </c>
      <c r="W2655">
        <v>189.509995</v>
      </c>
      <c r="X2655">
        <v>-0.13936262311212799</v>
      </c>
      <c r="Y2655">
        <v>1.0442979367750601E-2</v>
      </c>
      <c r="Z2655">
        <v>0.83844692904668505</v>
      </c>
      <c r="AA2655">
        <v>2.4455393978131399</v>
      </c>
      <c r="AB2655">
        <v>2.1112003912693398</v>
      </c>
      <c r="AC2655" t="s">
        <v>258</v>
      </c>
      <c r="AD2655" t="s">
        <v>340</v>
      </c>
      <c r="AE2655" t="s">
        <v>66</v>
      </c>
      <c r="AF2655" t="s">
        <v>67</v>
      </c>
      <c r="AG2655" t="s">
        <v>341</v>
      </c>
      <c r="AH2655" s="45">
        <v>34243</v>
      </c>
      <c r="AI2655">
        <v>909832</v>
      </c>
      <c r="AK2655" t="s">
        <v>342</v>
      </c>
      <c r="AL2655" t="s">
        <v>314</v>
      </c>
      <c r="AM2655" t="s">
        <v>245</v>
      </c>
    </row>
    <row r="2656" spans="1:39" x14ac:dyDescent="0.3">
      <c r="A2656" s="1">
        <v>43557</v>
      </c>
      <c r="B2656" t="s">
        <v>23</v>
      </c>
      <c r="C2656" t="s">
        <v>246</v>
      </c>
      <c r="D2656">
        <v>2000</v>
      </c>
      <c r="E2656">
        <v>14</v>
      </c>
      <c r="F2656">
        <v>244</v>
      </c>
      <c r="G2656">
        <v>244.19000199999999</v>
      </c>
      <c r="H2656">
        <v>240.30999800000001</v>
      </c>
      <c r="I2656">
        <v>240.5</v>
      </c>
      <c r="J2656">
        <v>239.85226399999999</v>
      </c>
      <c r="K2656">
        <v>1574300</v>
      </c>
      <c r="L2656">
        <v>2.4809999999999999</v>
      </c>
      <c r="M2656">
        <v>-1.5226550965449901E-2</v>
      </c>
      <c r="N2656">
        <v>5.9636867709779101E-3</v>
      </c>
      <c r="O2656">
        <v>9.1641245959415599E-2</v>
      </c>
      <c r="P2656">
        <v>0.16872010586910699</v>
      </c>
      <c r="Q2656">
        <v>0.28506373940899199</v>
      </c>
      <c r="R2656">
        <v>9.6053187086793494E-3</v>
      </c>
      <c r="S2656">
        <v>1.32451084763357E-2</v>
      </c>
      <c r="T2656">
        <v>1.06618625555899E-2</v>
      </c>
      <c r="U2656">
        <v>1.33027163622404E-2</v>
      </c>
      <c r="V2656">
        <v>245.16000399999999</v>
      </c>
      <c r="W2656">
        <v>180.94000199999999</v>
      </c>
      <c r="X2656">
        <v>-0.13936262311212799</v>
      </c>
      <c r="Y2656" s="44">
        <v>1.7455614805152698E-5</v>
      </c>
      <c r="Z2656">
        <v>0.80227195813132102</v>
      </c>
      <c r="AA2656">
        <v>2.3412492457466998</v>
      </c>
      <c r="AB2656">
        <v>2.2670687031425301</v>
      </c>
      <c r="AC2656" t="s">
        <v>259</v>
      </c>
      <c r="AD2656" t="s">
        <v>340</v>
      </c>
      <c r="AE2656" t="s">
        <v>66</v>
      </c>
      <c r="AF2656" t="s">
        <v>67</v>
      </c>
      <c r="AG2656" t="s">
        <v>341</v>
      </c>
      <c r="AH2656" s="45">
        <v>34243</v>
      </c>
      <c r="AI2656">
        <v>909832</v>
      </c>
      <c r="AK2656" t="s">
        <v>342</v>
      </c>
      <c r="AL2656" t="s">
        <v>314</v>
      </c>
      <c r="AM2656" t="s">
        <v>245</v>
      </c>
    </row>
    <row r="2657" spans="1:39" x14ac:dyDescent="0.3">
      <c r="A2657" s="1">
        <v>43580</v>
      </c>
      <c r="B2657" t="s">
        <v>23</v>
      </c>
      <c r="C2657" t="s">
        <v>239</v>
      </c>
      <c r="D2657">
        <v>1200</v>
      </c>
      <c r="E2657">
        <v>14</v>
      </c>
      <c r="F2657">
        <v>246.21000699999999</v>
      </c>
      <c r="G2657">
        <v>247.14999399999999</v>
      </c>
      <c r="H2657">
        <v>243.94000199999999</v>
      </c>
      <c r="I2657">
        <v>245.60000600000001</v>
      </c>
      <c r="J2657">
        <v>244.93853799999999</v>
      </c>
      <c r="K2657">
        <v>1278200</v>
      </c>
      <c r="L2657">
        <v>2.5339999999999998</v>
      </c>
      <c r="M2657">
        <v>-9.5632185294288203E-3</v>
      </c>
      <c r="N2657">
        <v>1.62919444281605E-4</v>
      </c>
      <c r="O2657">
        <v>3.5770682412456199E-2</v>
      </c>
      <c r="P2657">
        <v>0.15781900555907799</v>
      </c>
      <c r="Q2657">
        <v>0.25401890013664802</v>
      </c>
      <c r="R2657">
        <v>9.4738767189676606E-3</v>
      </c>
      <c r="S2657">
        <v>8.8590594595834293E-3</v>
      </c>
      <c r="T2657">
        <v>1.02587824373306E-2</v>
      </c>
      <c r="U2657">
        <v>1.3192712937987299E-2</v>
      </c>
      <c r="V2657">
        <v>248.699997</v>
      </c>
      <c r="W2657">
        <v>189.509995</v>
      </c>
      <c r="X2657">
        <v>-0.13936262311212799</v>
      </c>
      <c r="Y2657">
        <v>-3.6904169755480902E-4</v>
      </c>
      <c r="Z2657">
        <v>0.81683626955926203</v>
      </c>
      <c r="AA2657">
        <v>2.0913675802094298</v>
      </c>
      <c r="AB2657">
        <v>2.00848981205628</v>
      </c>
      <c r="AC2657" t="s">
        <v>259</v>
      </c>
      <c r="AD2657" t="s">
        <v>340</v>
      </c>
      <c r="AE2657" t="s">
        <v>66</v>
      </c>
      <c r="AF2657" t="s">
        <v>67</v>
      </c>
      <c r="AG2657" t="s">
        <v>341</v>
      </c>
      <c r="AH2657" s="45">
        <v>34243</v>
      </c>
      <c r="AI2657">
        <v>909832</v>
      </c>
      <c r="AK2657" t="s">
        <v>342</v>
      </c>
      <c r="AL2657" t="s">
        <v>314</v>
      </c>
      <c r="AM2657" t="s">
        <v>245</v>
      </c>
    </row>
    <row r="2658" spans="1:39" x14ac:dyDescent="0.3">
      <c r="A2658" s="1">
        <v>43584</v>
      </c>
      <c r="B2658" t="s">
        <v>23</v>
      </c>
      <c r="C2658" t="s">
        <v>239</v>
      </c>
      <c r="D2658">
        <v>900</v>
      </c>
      <c r="E2658">
        <v>14</v>
      </c>
      <c r="F2658">
        <v>245</v>
      </c>
      <c r="G2658">
        <v>245.75</v>
      </c>
      <c r="H2658">
        <v>243.490004999999</v>
      </c>
      <c r="I2658">
        <v>244.279999</v>
      </c>
      <c r="J2658">
        <v>243.622086</v>
      </c>
      <c r="K2658">
        <v>1429700</v>
      </c>
      <c r="L2658">
        <v>2.536</v>
      </c>
      <c r="M2658">
        <v>1.8848392771711501E-3</v>
      </c>
      <c r="N2658">
        <v>3.52681636155169E-3</v>
      </c>
      <c r="O2658">
        <v>2.0137562871197199E-2</v>
      </c>
      <c r="P2658">
        <v>0.150244988148237</v>
      </c>
      <c r="Q2658">
        <v>0.23444594689720799</v>
      </c>
      <c r="R2658">
        <v>8.8951997176777292E-3</v>
      </c>
      <c r="S2658">
        <v>8.90283672443078E-3</v>
      </c>
      <c r="T2658">
        <v>1.02532359530657E-2</v>
      </c>
      <c r="U2658">
        <v>1.3191713600618301E-2</v>
      </c>
      <c r="V2658">
        <v>248.699997</v>
      </c>
      <c r="W2658">
        <v>189.509995</v>
      </c>
      <c r="X2658">
        <v>-0.13936262311212799</v>
      </c>
      <c r="Y2658">
        <v>1.07094833958194E-3</v>
      </c>
      <c r="Z2658">
        <v>0.81535748777676798</v>
      </c>
      <c r="AA2658">
        <v>1.9175307952374501</v>
      </c>
      <c r="AB2658">
        <v>2.0280286309730799</v>
      </c>
      <c r="AC2658" t="s">
        <v>259</v>
      </c>
      <c r="AD2658" t="s">
        <v>340</v>
      </c>
      <c r="AE2658" t="s">
        <v>66</v>
      </c>
      <c r="AF2658" t="s">
        <v>67</v>
      </c>
      <c r="AG2658" t="s">
        <v>341</v>
      </c>
      <c r="AH2658" s="45">
        <v>34243</v>
      </c>
      <c r="AI2658">
        <v>909832</v>
      </c>
      <c r="AK2658" t="s">
        <v>342</v>
      </c>
      <c r="AL2658" t="s">
        <v>314</v>
      </c>
      <c r="AM2658" t="s">
        <v>245</v>
      </c>
    </row>
    <row r="2659" spans="1:39" x14ac:dyDescent="0.3">
      <c r="A2659" s="1">
        <v>43595</v>
      </c>
      <c r="B2659" t="s">
        <v>23</v>
      </c>
      <c r="C2659" t="s">
        <v>239</v>
      </c>
      <c r="D2659">
        <v>1700</v>
      </c>
      <c r="E2659">
        <v>14</v>
      </c>
      <c r="F2659">
        <v>242.94000199999999</v>
      </c>
      <c r="G2659">
        <v>248.55000299999901</v>
      </c>
      <c r="H2659">
        <v>240.029999</v>
      </c>
      <c r="I2659">
        <v>247.020004</v>
      </c>
      <c r="J2659">
        <v>247.020004</v>
      </c>
      <c r="K2659">
        <v>2036500</v>
      </c>
      <c r="L2659">
        <v>2.4550000000000001</v>
      </c>
      <c r="M2659">
        <v>1.44755854485316E-2</v>
      </c>
      <c r="N2659">
        <v>1.2460264314010301E-2</v>
      </c>
      <c r="O2659">
        <v>1.12754704040385E-2</v>
      </c>
      <c r="P2659">
        <v>0.175830781951437</v>
      </c>
      <c r="Q2659">
        <v>0.24431033772115901</v>
      </c>
      <c r="R2659">
        <v>1.2407150976160601E-2</v>
      </c>
      <c r="S2659">
        <v>1.00133714729216E-2</v>
      </c>
      <c r="T2659">
        <v>1.0290505158055701E-2</v>
      </c>
      <c r="U2659">
        <v>1.32481798309395E-2</v>
      </c>
      <c r="V2659">
        <v>248.699997</v>
      </c>
      <c r="W2659">
        <v>189.509995</v>
      </c>
      <c r="X2659">
        <v>-0.13936262311212799</v>
      </c>
      <c r="Y2659">
        <v>3.7133938472042301E-3</v>
      </c>
      <c r="Z2659">
        <v>0.82325004922538303</v>
      </c>
      <c r="AA2659">
        <v>2.0571117639459402</v>
      </c>
      <c r="AB2659">
        <v>1.9670035863478501</v>
      </c>
      <c r="AC2659" t="s">
        <v>259</v>
      </c>
      <c r="AD2659" t="s">
        <v>340</v>
      </c>
      <c r="AE2659" t="s">
        <v>66</v>
      </c>
      <c r="AF2659" t="s">
        <v>67</v>
      </c>
      <c r="AG2659" t="s">
        <v>341</v>
      </c>
      <c r="AH2659" s="45">
        <v>34243</v>
      </c>
      <c r="AI2659">
        <v>909832</v>
      </c>
      <c r="AK2659" t="s">
        <v>342</v>
      </c>
      <c r="AL2659" t="s">
        <v>314</v>
      </c>
      <c r="AM2659" t="s">
        <v>245</v>
      </c>
    </row>
    <row r="2660" spans="1:39" x14ac:dyDescent="0.3">
      <c r="A2660" s="1">
        <v>43605</v>
      </c>
      <c r="B2660" t="s">
        <v>23</v>
      </c>
      <c r="C2660" t="s">
        <v>239</v>
      </c>
      <c r="D2660">
        <v>1500</v>
      </c>
      <c r="E2660">
        <v>14</v>
      </c>
      <c r="F2660">
        <v>247.14999399999999</v>
      </c>
      <c r="G2660">
        <v>249.94000199999999</v>
      </c>
      <c r="H2660">
        <v>247.14999399999999</v>
      </c>
      <c r="I2660">
        <v>248.89999399999999</v>
      </c>
      <c r="J2660">
        <v>248.89999399999999</v>
      </c>
      <c r="K2660">
        <v>1600500</v>
      </c>
      <c r="L2660">
        <v>2.4159999999999999</v>
      </c>
      <c r="M2660">
        <v>2.2121195546675998E-3</v>
      </c>
      <c r="N2660">
        <v>2.8444100543507E-2</v>
      </c>
      <c r="O2660">
        <v>1.62067909451209E-2</v>
      </c>
      <c r="P2660">
        <v>0.13470277350978499</v>
      </c>
      <c r="Q2660">
        <v>0.23098353102510899</v>
      </c>
      <c r="R2660">
        <v>3.8025841779382101E-3</v>
      </c>
      <c r="S2660">
        <v>9.9435632235975596E-3</v>
      </c>
      <c r="T2660">
        <v>1.0567689549176499E-2</v>
      </c>
      <c r="U2660">
        <v>1.33058522310307E-2</v>
      </c>
      <c r="V2660">
        <v>250.05000299999901</v>
      </c>
      <c r="W2660">
        <v>189.509995</v>
      </c>
      <c r="X2660">
        <v>-0.13936262311212799</v>
      </c>
      <c r="Y2660">
        <v>-6.7722580366252503E-3</v>
      </c>
      <c r="Z2660">
        <v>0.82362344163413703</v>
      </c>
      <c r="AA2660">
        <v>1.95736699360087</v>
      </c>
      <c r="AB2660">
        <v>1.9775772901875499</v>
      </c>
      <c r="AC2660" t="s">
        <v>259</v>
      </c>
      <c r="AD2660" t="s">
        <v>340</v>
      </c>
      <c r="AE2660" t="s">
        <v>66</v>
      </c>
      <c r="AF2660" t="s">
        <v>67</v>
      </c>
      <c r="AG2660" t="s">
        <v>341</v>
      </c>
      <c r="AH2660" s="45">
        <v>34243</v>
      </c>
      <c r="AI2660">
        <v>909832</v>
      </c>
      <c r="AK2660" t="s">
        <v>342</v>
      </c>
      <c r="AL2660" t="s">
        <v>314</v>
      </c>
      <c r="AM2660" t="s">
        <v>245</v>
      </c>
    </row>
    <row r="2661" spans="1:39" x14ac:dyDescent="0.3">
      <c r="A2661" s="1">
        <v>43609</v>
      </c>
      <c r="B2661" t="s">
        <v>23</v>
      </c>
      <c r="C2661" t="s">
        <v>239</v>
      </c>
      <c r="D2661">
        <v>1400</v>
      </c>
      <c r="E2661">
        <v>14</v>
      </c>
      <c r="F2661">
        <v>249.11000099999899</v>
      </c>
      <c r="G2661">
        <v>249.55999800000001</v>
      </c>
      <c r="H2661">
        <v>246.770004</v>
      </c>
      <c r="I2661">
        <v>247.30000299999901</v>
      </c>
      <c r="J2661">
        <v>247.30000299999901</v>
      </c>
      <c r="K2661">
        <v>1340200</v>
      </c>
      <c r="L2661">
        <v>2.3239999999999998</v>
      </c>
      <c r="M2661">
        <v>-4.96137191411819E-3</v>
      </c>
      <c r="N2661">
        <v>-4.2368790544263799E-3</v>
      </c>
      <c r="O2661" s="44">
        <v>3.1654362316404701E-5</v>
      </c>
      <c r="P2661">
        <v>0.13317135635793501</v>
      </c>
      <c r="Q2661">
        <v>0.23187611743827899</v>
      </c>
      <c r="R2661">
        <v>3.9143581037154804E-3</v>
      </c>
      <c r="S2661">
        <v>9.4635152106588502E-3</v>
      </c>
      <c r="T2661">
        <v>1.0516343022240599E-2</v>
      </c>
      <c r="U2661">
        <v>1.3307192555131899E-2</v>
      </c>
      <c r="V2661">
        <v>251.009995</v>
      </c>
      <c r="W2661">
        <v>189.509995</v>
      </c>
      <c r="X2661">
        <v>-0.13936262311212799</v>
      </c>
      <c r="Y2661">
        <v>1.3526439988342199E-3</v>
      </c>
      <c r="Z2661">
        <v>0.82097602409196802</v>
      </c>
      <c r="AA2661">
        <v>1.9882330322091899</v>
      </c>
      <c r="AB2661">
        <v>1.99134306467597</v>
      </c>
      <c r="AC2661" t="s">
        <v>259</v>
      </c>
      <c r="AD2661" t="s">
        <v>340</v>
      </c>
      <c r="AE2661" t="s">
        <v>66</v>
      </c>
      <c r="AF2661" t="s">
        <v>67</v>
      </c>
      <c r="AG2661" t="s">
        <v>341</v>
      </c>
      <c r="AH2661" s="45">
        <v>34243</v>
      </c>
      <c r="AI2661">
        <v>909832</v>
      </c>
      <c r="AK2661" t="s">
        <v>342</v>
      </c>
      <c r="AL2661" t="s">
        <v>314</v>
      </c>
      <c r="AM2661" t="s">
        <v>245</v>
      </c>
    </row>
    <row r="2662" spans="1:39" x14ac:dyDescent="0.3">
      <c r="A2662" s="1">
        <v>43620</v>
      </c>
      <c r="B2662" t="s">
        <v>23</v>
      </c>
      <c r="C2662" t="s">
        <v>246</v>
      </c>
      <c r="D2662">
        <v>1200</v>
      </c>
      <c r="E2662">
        <v>14</v>
      </c>
      <c r="F2662">
        <v>243</v>
      </c>
      <c r="G2662">
        <v>245.82000699999901</v>
      </c>
      <c r="H2662">
        <v>242.5</v>
      </c>
      <c r="I2662">
        <v>245.61000099999899</v>
      </c>
      <c r="J2662">
        <v>245.61000099999899</v>
      </c>
      <c r="K2662">
        <v>1761500</v>
      </c>
      <c r="L2662">
        <v>2.1190000000000002</v>
      </c>
      <c r="M2662">
        <v>1.86575393428659E-2</v>
      </c>
      <c r="N2662">
        <v>-2.84598094770709E-3</v>
      </c>
      <c r="O2662">
        <v>1.4656945060259999E-2</v>
      </c>
      <c r="P2662">
        <v>0.113632787075219</v>
      </c>
      <c r="Q2662">
        <v>0.23012924996159001</v>
      </c>
      <c r="R2662">
        <v>1.57834735734666E-2</v>
      </c>
      <c r="S2662">
        <v>1.07544740154335E-2</v>
      </c>
      <c r="T2662">
        <v>1.12544373769853E-2</v>
      </c>
      <c r="U2662">
        <v>1.3401701106512599E-2</v>
      </c>
      <c r="V2662">
        <v>251.009995</v>
      </c>
      <c r="W2662">
        <v>189.509995</v>
      </c>
      <c r="X2662">
        <v>-0.13936262311212799</v>
      </c>
      <c r="Y2662">
        <v>2.1205927310919401E-2</v>
      </c>
      <c r="Z2662">
        <v>0.82912157450367097</v>
      </c>
      <c r="AA2662">
        <v>2.0294275196090501</v>
      </c>
      <c r="AB2662">
        <v>1.8113224409821</v>
      </c>
      <c r="AC2662" t="s">
        <v>259</v>
      </c>
      <c r="AD2662" t="s">
        <v>340</v>
      </c>
      <c r="AE2662" t="s">
        <v>66</v>
      </c>
      <c r="AF2662" t="s">
        <v>67</v>
      </c>
      <c r="AG2662" t="s">
        <v>341</v>
      </c>
      <c r="AH2662" s="45">
        <v>34243</v>
      </c>
      <c r="AI2662">
        <v>909832</v>
      </c>
      <c r="AK2662" t="s">
        <v>342</v>
      </c>
      <c r="AL2662" t="s">
        <v>314</v>
      </c>
      <c r="AM2662" t="s">
        <v>245</v>
      </c>
    </row>
    <row r="2663" spans="1:39" x14ac:dyDescent="0.3">
      <c r="A2663" s="1">
        <v>43626</v>
      </c>
      <c r="B2663" t="s">
        <v>23</v>
      </c>
      <c r="C2663" t="s">
        <v>239</v>
      </c>
      <c r="D2663">
        <v>1300</v>
      </c>
      <c r="E2663">
        <v>14</v>
      </c>
      <c r="F2663">
        <v>256.39999399999999</v>
      </c>
      <c r="G2663">
        <v>258.82998700000002</v>
      </c>
      <c r="H2663">
        <v>256.10998499999999</v>
      </c>
      <c r="I2663">
        <v>256.85000600000001</v>
      </c>
      <c r="J2663">
        <v>256.85000600000001</v>
      </c>
      <c r="K2663">
        <v>1839500</v>
      </c>
      <c r="L2663">
        <v>2.1429999999999998</v>
      </c>
      <c r="M2663">
        <v>3.2757349955979198E-3</v>
      </c>
      <c r="N2663">
        <v>6.3404903488118405E-2</v>
      </c>
      <c r="O2663">
        <v>6.4982473530096299E-2</v>
      </c>
      <c r="P2663">
        <v>0.114458617866059</v>
      </c>
      <c r="Q2663">
        <v>0.24765459240482601</v>
      </c>
      <c r="R2663">
        <v>6.58190510794931E-3</v>
      </c>
      <c r="S2663">
        <v>1.0927799233577E-2</v>
      </c>
      <c r="T2663">
        <v>9.6863422608692799E-3</v>
      </c>
      <c r="U2663">
        <v>1.3389939563128899E-2</v>
      </c>
      <c r="V2663">
        <v>258.82998700000002</v>
      </c>
      <c r="W2663">
        <v>189.509995</v>
      </c>
      <c r="X2663">
        <v>-0.13936262311212799</v>
      </c>
      <c r="Y2663">
        <v>4.6492198743191201E-3</v>
      </c>
      <c r="Z2663">
        <v>0.83904956242541096</v>
      </c>
      <c r="AA2663">
        <v>2.2391131938798399</v>
      </c>
      <c r="AB2663">
        <v>2.2012324903278699</v>
      </c>
      <c r="AC2663" t="s">
        <v>259</v>
      </c>
      <c r="AD2663" t="s">
        <v>340</v>
      </c>
      <c r="AE2663" t="s">
        <v>66</v>
      </c>
      <c r="AF2663" t="s">
        <v>67</v>
      </c>
      <c r="AG2663" t="s">
        <v>341</v>
      </c>
      <c r="AH2663" s="45">
        <v>34243</v>
      </c>
      <c r="AI2663">
        <v>909832</v>
      </c>
      <c r="AK2663" t="s">
        <v>342</v>
      </c>
      <c r="AL2663" t="s">
        <v>314</v>
      </c>
      <c r="AM2663" t="s">
        <v>245</v>
      </c>
    </row>
    <row r="2664" spans="1:39" x14ac:dyDescent="0.3">
      <c r="A2664" s="1">
        <v>43559</v>
      </c>
      <c r="B2664" t="s">
        <v>23</v>
      </c>
      <c r="C2664" t="s">
        <v>246</v>
      </c>
      <c r="D2664">
        <v>1100</v>
      </c>
      <c r="E2664">
        <v>15</v>
      </c>
      <c r="F2664">
        <v>242.16999799999999</v>
      </c>
      <c r="G2664">
        <v>244.759995</v>
      </c>
      <c r="H2664">
        <v>241.25</v>
      </c>
      <c r="I2664">
        <v>244.39999399999999</v>
      </c>
      <c r="J2664">
        <v>243.74174500000001</v>
      </c>
      <c r="K2664">
        <v>1319700</v>
      </c>
      <c r="L2664">
        <v>2.512</v>
      </c>
      <c r="M2664">
        <v>7.8869789749467494E-3</v>
      </c>
      <c r="N2664">
        <v>1.30967717231599E-2</v>
      </c>
      <c r="O2664">
        <v>0.10599711358505801</v>
      </c>
      <c r="P2664">
        <v>0.201088393638097</v>
      </c>
      <c r="Q2664">
        <v>0.28610617423992102</v>
      </c>
      <c r="R2664">
        <v>1.01555156296137E-2</v>
      </c>
      <c r="S2664">
        <v>1.3131222760561599E-2</v>
      </c>
      <c r="T2664">
        <v>1.0240577640026101E-2</v>
      </c>
      <c r="U2664">
        <v>1.32842133288131E-2</v>
      </c>
      <c r="V2664">
        <v>245.16000399999999</v>
      </c>
      <c r="W2664">
        <v>182.16999799999999</v>
      </c>
      <c r="X2664">
        <v>-0.13936262311212799</v>
      </c>
      <c r="Y2664">
        <v>2.0824655091414399E-3</v>
      </c>
      <c r="Z2664">
        <v>0.80640461453720302</v>
      </c>
      <c r="AA2664">
        <v>2.3526935567036502</v>
      </c>
      <c r="AB2664">
        <v>2.3351015856950399</v>
      </c>
      <c r="AC2664" t="s">
        <v>260</v>
      </c>
      <c r="AD2664" t="s">
        <v>340</v>
      </c>
      <c r="AE2664" t="s">
        <v>66</v>
      </c>
      <c r="AF2664" t="s">
        <v>67</v>
      </c>
      <c r="AG2664" t="s">
        <v>341</v>
      </c>
      <c r="AH2664" s="45">
        <v>34243</v>
      </c>
      <c r="AI2664">
        <v>909832</v>
      </c>
      <c r="AK2664" t="s">
        <v>342</v>
      </c>
      <c r="AL2664" t="s">
        <v>314</v>
      </c>
      <c r="AM2664" t="s">
        <v>245</v>
      </c>
    </row>
    <row r="2665" spans="1:39" x14ac:dyDescent="0.3">
      <c r="A2665" s="1">
        <v>43563</v>
      </c>
      <c r="B2665" t="s">
        <v>23</v>
      </c>
      <c r="C2665" t="s">
        <v>239</v>
      </c>
      <c r="D2665">
        <v>1100</v>
      </c>
      <c r="E2665">
        <v>15</v>
      </c>
      <c r="F2665">
        <v>245.990004999999</v>
      </c>
      <c r="G2665">
        <v>246.83000200000001</v>
      </c>
      <c r="H2665">
        <v>245.199997</v>
      </c>
      <c r="I2665">
        <v>246.520004</v>
      </c>
      <c r="J2665">
        <v>245.85604900000001</v>
      </c>
      <c r="K2665">
        <v>1244200</v>
      </c>
      <c r="L2665">
        <v>2.5190000000000001</v>
      </c>
      <c r="M2665">
        <v>2.64020813507893E-3</v>
      </c>
      <c r="N2665">
        <v>9.4964798870345105E-3</v>
      </c>
      <c r="O2665">
        <v>0.12851400456222301</v>
      </c>
      <c r="P2665">
        <v>0.17742179304344299</v>
      </c>
      <c r="Q2665">
        <v>0.30318735058239099</v>
      </c>
      <c r="R2665">
        <v>9.8256364377213908E-3</v>
      </c>
      <c r="S2665">
        <v>1.25193750253012E-2</v>
      </c>
      <c r="T2665">
        <v>9.7170327507774303E-3</v>
      </c>
      <c r="U2665">
        <v>1.32593742335031E-2</v>
      </c>
      <c r="V2665">
        <v>247.08999599999899</v>
      </c>
      <c r="W2665">
        <v>182.16999799999999</v>
      </c>
      <c r="X2665">
        <v>-0.13936262311212799</v>
      </c>
      <c r="Y2665">
        <v>1.0469119934194001E-3</v>
      </c>
      <c r="Z2665">
        <v>0.81194573505817302</v>
      </c>
      <c r="AA2665">
        <v>2.5100386081278798</v>
      </c>
      <c r="AB2665">
        <v>2.3999825915549899</v>
      </c>
      <c r="AC2665" t="s">
        <v>260</v>
      </c>
      <c r="AD2665" t="s">
        <v>340</v>
      </c>
      <c r="AE2665" t="s">
        <v>66</v>
      </c>
      <c r="AF2665" t="s">
        <v>67</v>
      </c>
      <c r="AG2665" t="s">
        <v>341</v>
      </c>
      <c r="AH2665" s="45">
        <v>34243</v>
      </c>
      <c r="AI2665">
        <v>909832</v>
      </c>
      <c r="AK2665" t="s">
        <v>342</v>
      </c>
      <c r="AL2665" t="s">
        <v>314</v>
      </c>
      <c r="AM2665" t="s">
        <v>245</v>
      </c>
    </row>
    <row r="2666" spans="1:39" x14ac:dyDescent="0.3">
      <c r="A2666" s="1">
        <v>43572</v>
      </c>
      <c r="B2666" t="s">
        <v>23</v>
      </c>
      <c r="C2666" t="s">
        <v>246</v>
      </c>
      <c r="D2666">
        <v>1800</v>
      </c>
      <c r="E2666">
        <v>15</v>
      </c>
      <c r="F2666">
        <v>246.30000299999901</v>
      </c>
      <c r="G2666">
        <v>246.46000699999999</v>
      </c>
      <c r="H2666">
        <v>244.32000699999901</v>
      </c>
      <c r="I2666">
        <v>245.55999800000001</v>
      </c>
      <c r="J2666">
        <v>244.89863599999899</v>
      </c>
      <c r="K2666">
        <v>1363000</v>
      </c>
      <c r="L2666">
        <v>2.5920000000000001</v>
      </c>
      <c r="M2666">
        <v>8.9630692041366502E-4</v>
      </c>
      <c r="N2666">
        <v>-2.03598209742944E-4</v>
      </c>
      <c r="O2666">
        <v>3.7212655918909703E-2</v>
      </c>
      <c r="P2666">
        <v>0.15827442372988201</v>
      </c>
      <c r="Q2666">
        <v>0.23588930074897299</v>
      </c>
      <c r="R2666">
        <v>1.29405043360202E-2</v>
      </c>
      <c r="S2666">
        <v>8.3913758969507406E-3</v>
      </c>
      <c r="T2666">
        <v>1.01643162970731E-2</v>
      </c>
      <c r="U2666">
        <v>1.31651413833653E-2</v>
      </c>
      <c r="V2666">
        <v>247.08999599999899</v>
      </c>
      <c r="W2666">
        <v>189.509995</v>
      </c>
      <c r="X2666">
        <v>-0.13936262311212799</v>
      </c>
      <c r="Y2666">
        <v>-2.2764010197428601E-3</v>
      </c>
      <c r="Z2666">
        <v>0.81563501242121905</v>
      </c>
      <c r="AA2666">
        <v>1.91275080671202</v>
      </c>
      <c r="AB2666">
        <v>2.1143829608603202</v>
      </c>
      <c r="AC2666" t="s">
        <v>260</v>
      </c>
      <c r="AD2666" t="s">
        <v>340</v>
      </c>
      <c r="AE2666" t="s">
        <v>66</v>
      </c>
      <c r="AF2666" t="s">
        <v>67</v>
      </c>
      <c r="AG2666" t="s">
        <v>341</v>
      </c>
      <c r="AH2666" s="45">
        <v>34243</v>
      </c>
      <c r="AI2666">
        <v>909832</v>
      </c>
      <c r="AK2666" t="s">
        <v>342</v>
      </c>
      <c r="AL2666" t="s">
        <v>314</v>
      </c>
      <c r="AM2666" t="s">
        <v>245</v>
      </c>
    </row>
    <row r="2667" spans="1:39" x14ac:dyDescent="0.3">
      <c r="A2667" s="1">
        <v>43580</v>
      </c>
      <c r="B2667" t="s">
        <v>23</v>
      </c>
      <c r="C2667" t="s">
        <v>246</v>
      </c>
      <c r="D2667">
        <v>2200</v>
      </c>
      <c r="E2667">
        <v>15</v>
      </c>
      <c r="F2667">
        <v>246.21000699999999</v>
      </c>
      <c r="G2667">
        <v>247.14999399999999</v>
      </c>
      <c r="H2667">
        <v>243.94000199999999</v>
      </c>
      <c r="I2667">
        <v>245.60000600000001</v>
      </c>
      <c r="J2667">
        <v>244.93853799999999</v>
      </c>
      <c r="K2667">
        <v>1278200</v>
      </c>
      <c r="L2667">
        <v>2.5339999999999998</v>
      </c>
      <c r="M2667">
        <v>-9.5632185294288203E-3</v>
      </c>
      <c r="N2667">
        <v>1.62919444281605E-4</v>
      </c>
      <c r="O2667">
        <v>3.5770682412456199E-2</v>
      </c>
      <c r="P2667">
        <v>0.15781900555907799</v>
      </c>
      <c r="Q2667">
        <v>0.25401890013664802</v>
      </c>
      <c r="R2667">
        <v>9.4738767189676606E-3</v>
      </c>
      <c r="S2667">
        <v>8.8590594595834293E-3</v>
      </c>
      <c r="T2667">
        <v>1.02587824373306E-2</v>
      </c>
      <c r="U2667">
        <v>1.3192712937987299E-2</v>
      </c>
      <c r="V2667">
        <v>248.699997</v>
      </c>
      <c r="W2667">
        <v>189.509995</v>
      </c>
      <c r="X2667">
        <v>-0.13936262311212799</v>
      </c>
      <c r="Y2667">
        <v>-3.6904169755480902E-4</v>
      </c>
      <c r="Z2667">
        <v>0.81683626955926203</v>
      </c>
      <c r="AA2667">
        <v>2.0913675802094298</v>
      </c>
      <c r="AB2667">
        <v>2.00848981205628</v>
      </c>
      <c r="AC2667" t="s">
        <v>260</v>
      </c>
      <c r="AD2667" t="s">
        <v>340</v>
      </c>
      <c r="AE2667" t="s">
        <v>66</v>
      </c>
      <c r="AF2667" t="s">
        <v>67</v>
      </c>
      <c r="AG2667" t="s">
        <v>341</v>
      </c>
      <c r="AH2667" s="45">
        <v>34243</v>
      </c>
      <c r="AI2667">
        <v>909832</v>
      </c>
      <c r="AK2667" t="s">
        <v>342</v>
      </c>
      <c r="AL2667" t="s">
        <v>314</v>
      </c>
      <c r="AM2667" t="s">
        <v>245</v>
      </c>
    </row>
    <row r="2668" spans="1:39" x14ac:dyDescent="0.3">
      <c r="A2668" s="1">
        <v>43614</v>
      </c>
      <c r="B2668" t="s">
        <v>23</v>
      </c>
      <c r="C2668" t="s">
        <v>246</v>
      </c>
      <c r="D2668">
        <v>1400</v>
      </c>
      <c r="E2668">
        <v>15</v>
      </c>
      <c r="F2668">
        <v>244.13000499999899</v>
      </c>
      <c r="G2668">
        <v>244.770004</v>
      </c>
      <c r="H2668">
        <v>238.91000399999999</v>
      </c>
      <c r="I2668">
        <v>240.69000199999999</v>
      </c>
      <c r="J2668">
        <v>240.69000199999999</v>
      </c>
      <c r="K2668">
        <v>2594900</v>
      </c>
      <c r="L2668">
        <v>2.2360000000000002</v>
      </c>
      <c r="M2668">
        <v>-2.3081090332550999E-2</v>
      </c>
      <c r="N2668">
        <v>-3.7671043903967097E-2</v>
      </c>
      <c r="O2668">
        <v>-1.02235507302583E-2</v>
      </c>
      <c r="P2668">
        <v>0.101482359408814</v>
      </c>
      <c r="Q2668">
        <v>0.20367402235575199</v>
      </c>
      <c r="R2668">
        <v>8.7740680773240702E-3</v>
      </c>
      <c r="S2668">
        <v>1.0420746707371999E-2</v>
      </c>
      <c r="T2668">
        <v>1.10080129927529E-2</v>
      </c>
      <c r="U2668">
        <v>1.3393166309289099E-2</v>
      </c>
      <c r="V2668">
        <v>251.009995</v>
      </c>
      <c r="W2668">
        <v>189.509995</v>
      </c>
      <c r="X2668">
        <v>-0.13936262311212799</v>
      </c>
      <c r="Y2668">
        <v>-6.9359101493404697E-3</v>
      </c>
      <c r="Z2668">
        <v>0.82597749412677302</v>
      </c>
      <c r="AA2668">
        <v>1.7349822337779099</v>
      </c>
      <c r="AB2668">
        <v>1.92568884953685</v>
      </c>
      <c r="AC2668" t="s">
        <v>260</v>
      </c>
      <c r="AD2668" t="s">
        <v>340</v>
      </c>
      <c r="AE2668" t="s">
        <v>66</v>
      </c>
      <c r="AF2668" t="s">
        <v>67</v>
      </c>
      <c r="AG2668" t="s">
        <v>341</v>
      </c>
      <c r="AH2668" s="45">
        <v>34243</v>
      </c>
      <c r="AI2668">
        <v>909832</v>
      </c>
      <c r="AK2668" t="s">
        <v>342</v>
      </c>
      <c r="AL2668" t="s">
        <v>314</v>
      </c>
      <c r="AM2668" t="s">
        <v>245</v>
      </c>
    </row>
    <row r="2669" spans="1:39" x14ac:dyDescent="0.3">
      <c r="A2669" s="1">
        <v>43620</v>
      </c>
      <c r="B2669" t="s">
        <v>23</v>
      </c>
      <c r="C2669" t="s">
        <v>246</v>
      </c>
      <c r="D2669">
        <v>1300</v>
      </c>
      <c r="E2669">
        <v>15</v>
      </c>
      <c r="F2669">
        <v>243</v>
      </c>
      <c r="G2669">
        <v>245.82000699999901</v>
      </c>
      <c r="H2669">
        <v>242.5</v>
      </c>
      <c r="I2669">
        <v>245.61000099999899</v>
      </c>
      <c r="J2669">
        <v>245.61000099999899</v>
      </c>
      <c r="K2669">
        <v>1761500</v>
      </c>
      <c r="L2669">
        <v>2.1190000000000002</v>
      </c>
      <c r="M2669">
        <v>1.86575393428659E-2</v>
      </c>
      <c r="N2669">
        <v>-2.84598094770709E-3</v>
      </c>
      <c r="O2669">
        <v>1.4656945060259999E-2</v>
      </c>
      <c r="P2669">
        <v>0.113632787075219</v>
      </c>
      <c r="Q2669">
        <v>0.23012924996159001</v>
      </c>
      <c r="R2669">
        <v>1.57834735734666E-2</v>
      </c>
      <c r="S2669">
        <v>1.07544740154335E-2</v>
      </c>
      <c r="T2669">
        <v>1.12544373769853E-2</v>
      </c>
      <c r="U2669">
        <v>1.3401701106512599E-2</v>
      </c>
      <c r="V2669">
        <v>251.009995</v>
      </c>
      <c r="W2669">
        <v>189.509995</v>
      </c>
      <c r="X2669">
        <v>-0.13936262311212799</v>
      </c>
      <c r="Y2669">
        <v>2.1205927310919401E-2</v>
      </c>
      <c r="Z2669">
        <v>0.82912157450367097</v>
      </c>
      <c r="AA2669">
        <v>2.0294275196090501</v>
      </c>
      <c r="AB2669">
        <v>1.8113224409821</v>
      </c>
      <c r="AC2669" t="s">
        <v>260</v>
      </c>
      <c r="AD2669" t="s">
        <v>340</v>
      </c>
      <c r="AE2669" t="s">
        <v>66</v>
      </c>
      <c r="AF2669" t="s">
        <v>67</v>
      </c>
      <c r="AG2669" t="s">
        <v>341</v>
      </c>
      <c r="AH2669" s="45">
        <v>34243</v>
      </c>
      <c r="AI2669">
        <v>909832</v>
      </c>
      <c r="AK2669" t="s">
        <v>342</v>
      </c>
      <c r="AL2669" t="s">
        <v>314</v>
      </c>
      <c r="AM2669" t="s">
        <v>245</v>
      </c>
    </row>
    <row r="2670" spans="1:39" x14ac:dyDescent="0.3">
      <c r="A2670" s="1">
        <v>43629</v>
      </c>
      <c r="B2670" t="s">
        <v>23</v>
      </c>
      <c r="C2670" t="s">
        <v>239</v>
      </c>
      <c r="D2670">
        <v>1200</v>
      </c>
      <c r="E2670">
        <v>15</v>
      </c>
      <c r="F2670">
        <v>257.709991</v>
      </c>
      <c r="G2670">
        <v>259.86999500000002</v>
      </c>
      <c r="H2670">
        <v>257.54998799999998</v>
      </c>
      <c r="I2670">
        <v>259.709991</v>
      </c>
      <c r="J2670">
        <v>259.709991</v>
      </c>
      <c r="K2670">
        <v>1228500</v>
      </c>
      <c r="L2670">
        <v>2.0910000000000002</v>
      </c>
      <c r="M2670">
        <v>9.5949201705073303E-3</v>
      </c>
      <c r="N2670">
        <v>3.3276318657734699E-2</v>
      </c>
      <c r="O2670">
        <v>7.0958504517781906E-2</v>
      </c>
      <c r="P2670">
        <v>0.107625439322135</v>
      </c>
      <c r="Q2670">
        <v>0.24738894273664599</v>
      </c>
      <c r="R2670">
        <v>7.75907994557299E-3</v>
      </c>
      <c r="S2670">
        <v>9.2259305865367708E-3</v>
      </c>
      <c r="T2670">
        <v>9.3374091040003496E-3</v>
      </c>
      <c r="U2670">
        <v>1.3396324681767E-2</v>
      </c>
      <c r="V2670">
        <v>259.86999500000002</v>
      </c>
      <c r="W2670">
        <v>189.509995</v>
      </c>
      <c r="X2670">
        <v>-0.13319097432532201</v>
      </c>
      <c r="Y2670">
        <v>4.0890106107655602E-3</v>
      </c>
      <c r="Z2670">
        <v>0.83946119618239201</v>
      </c>
      <c r="AA2670">
        <v>2.2628637051726601</v>
      </c>
      <c r="AB2670">
        <v>2.2644801782480202</v>
      </c>
      <c r="AC2670" t="s">
        <v>260</v>
      </c>
      <c r="AD2670" t="s">
        <v>340</v>
      </c>
      <c r="AE2670" t="s">
        <v>66</v>
      </c>
      <c r="AF2670" t="s">
        <v>67</v>
      </c>
      <c r="AG2670" t="s">
        <v>341</v>
      </c>
      <c r="AH2670" s="45">
        <v>34243</v>
      </c>
      <c r="AI2670">
        <v>909832</v>
      </c>
      <c r="AK2670" t="s">
        <v>342</v>
      </c>
      <c r="AL2670" t="s">
        <v>314</v>
      </c>
      <c r="AM2670" t="s">
        <v>245</v>
      </c>
    </row>
    <row r="2671" spans="1:39" x14ac:dyDescent="0.3">
      <c r="A2671" s="1">
        <v>43634</v>
      </c>
      <c r="B2671" t="s">
        <v>23</v>
      </c>
      <c r="C2671" t="s">
        <v>246</v>
      </c>
      <c r="D2671">
        <v>1400</v>
      </c>
      <c r="E2671">
        <v>15</v>
      </c>
      <c r="F2671">
        <v>263.60998499999999</v>
      </c>
      <c r="G2671">
        <v>264.20001200000002</v>
      </c>
      <c r="H2671">
        <v>262.04998799999998</v>
      </c>
      <c r="I2671">
        <v>262.73998999999998</v>
      </c>
      <c r="J2671">
        <v>262.73998999999998</v>
      </c>
      <c r="K2671">
        <v>2763200</v>
      </c>
      <c r="L2671">
        <v>2.06</v>
      </c>
      <c r="M2671">
        <v>4.9983775106340203E-3</v>
      </c>
      <c r="N2671">
        <v>2.1660961434821699E-2</v>
      </c>
      <c r="O2671">
        <v>5.9996775521339502E-2</v>
      </c>
      <c r="P2671">
        <v>0.10559072747534699</v>
      </c>
      <c r="Q2671">
        <v>0.247149175371528</v>
      </c>
      <c r="R2671">
        <v>3.5489528865686598E-3</v>
      </c>
      <c r="S2671">
        <v>9.0062945319553597E-3</v>
      </c>
      <c r="T2671">
        <v>9.2438716913119407E-3</v>
      </c>
      <c r="U2671">
        <v>1.33814541783265E-2</v>
      </c>
      <c r="V2671">
        <v>264.20001200000002</v>
      </c>
      <c r="W2671">
        <v>189.509995</v>
      </c>
      <c r="X2671">
        <v>-0.13319097432532201</v>
      </c>
      <c r="Y2671">
        <v>9.6704895497130797E-3</v>
      </c>
      <c r="Z2671">
        <v>0.83793120743198601</v>
      </c>
      <c r="AA2671">
        <v>2.2847116486069101</v>
      </c>
      <c r="AB2671">
        <v>2.27633478758501</v>
      </c>
      <c r="AC2671" t="s">
        <v>260</v>
      </c>
      <c r="AD2671" t="s">
        <v>340</v>
      </c>
      <c r="AE2671" t="s">
        <v>66</v>
      </c>
      <c r="AF2671" t="s">
        <v>67</v>
      </c>
      <c r="AG2671" t="s">
        <v>341</v>
      </c>
      <c r="AH2671" s="45">
        <v>34243</v>
      </c>
      <c r="AI2671">
        <v>909832</v>
      </c>
      <c r="AK2671" t="s">
        <v>342</v>
      </c>
      <c r="AL2671" t="s">
        <v>314</v>
      </c>
      <c r="AM2671" t="s">
        <v>245</v>
      </c>
    </row>
    <row r="2672" spans="1:39" x14ac:dyDescent="0.3">
      <c r="A2672" s="1">
        <v>43644</v>
      </c>
      <c r="B2672" t="s">
        <v>23</v>
      </c>
      <c r="C2672" t="s">
        <v>239</v>
      </c>
      <c r="D2672">
        <v>1000</v>
      </c>
      <c r="E2672">
        <v>15</v>
      </c>
      <c r="F2672">
        <v>265.5</v>
      </c>
      <c r="G2672">
        <v>266.39001500000001</v>
      </c>
      <c r="H2672">
        <v>263.35998499999999</v>
      </c>
      <c r="I2672">
        <v>264.26001000000002</v>
      </c>
      <c r="J2672">
        <v>264.26001000000002</v>
      </c>
      <c r="K2672">
        <v>1952500</v>
      </c>
      <c r="L2672">
        <v>2</v>
      </c>
      <c r="M2672">
        <v>-4.9825597851213396E-3</v>
      </c>
      <c r="N2672">
        <v>-7.05142516082553E-3</v>
      </c>
      <c r="O2672">
        <v>9.3423698084471901E-2</v>
      </c>
      <c r="P2672">
        <v>9.0114389110534293E-2</v>
      </c>
      <c r="Q2672">
        <v>0.239930948300906</v>
      </c>
      <c r="R2672">
        <v>4.9117040617491997E-3</v>
      </c>
      <c r="S2672">
        <v>7.4827864148155699E-3</v>
      </c>
      <c r="T2672">
        <v>9.2779446506636599E-3</v>
      </c>
      <c r="U2672">
        <v>1.33936391407033E-2</v>
      </c>
      <c r="V2672">
        <v>268.94000199999999</v>
      </c>
      <c r="W2672">
        <v>189.509995</v>
      </c>
      <c r="X2672">
        <v>-0.13319097432532201</v>
      </c>
      <c r="Y2672">
        <v>5.7409418775350302E-3</v>
      </c>
      <c r="Z2672">
        <v>0.85222648209954099</v>
      </c>
      <c r="AA2672">
        <v>2.22016008202529</v>
      </c>
      <c r="AB2672">
        <v>2.23786424320968</v>
      </c>
      <c r="AC2672" t="s">
        <v>260</v>
      </c>
      <c r="AD2672" t="s">
        <v>340</v>
      </c>
      <c r="AE2672" t="s">
        <v>66</v>
      </c>
      <c r="AF2672" t="s">
        <v>67</v>
      </c>
      <c r="AG2672" t="s">
        <v>341</v>
      </c>
      <c r="AH2672" s="45">
        <v>34243</v>
      </c>
      <c r="AI2672">
        <v>909832</v>
      </c>
      <c r="AK2672" t="s">
        <v>342</v>
      </c>
      <c r="AL2672" t="s">
        <v>314</v>
      </c>
      <c r="AM2672" t="s">
        <v>245</v>
      </c>
    </row>
    <row r="2673" spans="1:39" x14ac:dyDescent="0.3">
      <c r="A2673" s="1">
        <v>43563</v>
      </c>
      <c r="B2673" t="s">
        <v>23</v>
      </c>
      <c r="C2673" t="s">
        <v>239</v>
      </c>
      <c r="D2673">
        <v>1900</v>
      </c>
      <c r="E2673">
        <v>16</v>
      </c>
      <c r="F2673">
        <v>245.990004999999</v>
      </c>
      <c r="G2673">
        <v>246.83000200000001</v>
      </c>
      <c r="H2673">
        <v>245.199997</v>
      </c>
      <c r="I2673">
        <v>246.520004</v>
      </c>
      <c r="J2673">
        <v>245.85604900000001</v>
      </c>
      <c r="K2673">
        <v>1244200</v>
      </c>
      <c r="L2673">
        <v>2.5190000000000001</v>
      </c>
      <c r="M2673">
        <v>2.64020813507893E-3</v>
      </c>
      <c r="N2673">
        <v>9.4964798870345105E-3</v>
      </c>
      <c r="O2673">
        <v>0.12851400456222301</v>
      </c>
      <c r="P2673">
        <v>0.17742179304344299</v>
      </c>
      <c r="Q2673">
        <v>0.30318735058239099</v>
      </c>
      <c r="R2673">
        <v>9.8256364377213908E-3</v>
      </c>
      <c r="S2673">
        <v>1.25193750253012E-2</v>
      </c>
      <c r="T2673">
        <v>9.7170327507774303E-3</v>
      </c>
      <c r="U2673">
        <v>1.32593742335031E-2</v>
      </c>
      <c r="V2673">
        <v>247.08999599999899</v>
      </c>
      <c r="W2673">
        <v>182.16999799999999</v>
      </c>
      <c r="X2673">
        <v>-0.13936262311212799</v>
      </c>
      <c r="Y2673">
        <v>1.0469119934194001E-3</v>
      </c>
      <c r="Z2673">
        <v>0.81194573505817302</v>
      </c>
      <c r="AA2673">
        <v>2.5100386081278798</v>
      </c>
      <c r="AB2673">
        <v>2.3999825915549899</v>
      </c>
      <c r="AC2673" t="s">
        <v>261</v>
      </c>
      <c r="AD2673" t="s">
        <v>340</v>
      </c>
      <c r="AE2673" t="s">
        <v>66</v>
      </c>
      <c r="AF2673" t="s">
        <v>67</v>
      </c>
      <c r="AG2673" t="s">
        <v>341</v>
      </c>
      <c r="AH2673" s="45">
        <v>34243</v>
      </c>
      <c r="AI2673">
        <v>909832</v>
      </c>
      <c r="AK2673" t="s">
        <v>342</v>
      </c>
      <c r="AL2673" t="s">
        <v>314</v>
      </c>
      <c r="AM2673" t="s">
        <v>245</v>
      </c>
    </row>
    <row r="2674" spans="1:39" x14ac:dyDescent="0.3">
      <c r="A2674" s="1">
        <v>43571</v>
      </c>
      <c r="B2674" t="s">
        <v>23</v>
      </c>
      <c r="C2674" t="s">
        <v>239</v>
      </c>
      <c r="D2674">
        <v>1600</v>
      </c>
      <c r="E2674">
        <v>16</v>
      </c>
      <c r="F2674">
        <v>246.64999399999999</v>
      </c>
      <c r="G2674">
        <v>246.82000699999901</v>
      </c>
      <c r="H2674">
        <v>244.25</v>
      </c>
      <c r="I2674">
        <v>245.33999599999899</v>
      </c>
      <c r="J2674">
        <v>244.67922999999999</v>
      </c>
      <c r="K2674">
        <v>1360500</v>
      </c>
      <c r="L2674">
        <v>2.5920000000000001</v>
      </c>
      <c r="M2674">
        <v>-4.02710227930518E-3</v>
      </c>
      <c r="N2674">
        <v>1.7542366030940499E-3</v>
      </c>
      <c r="O2674">
        <v>4.9034723204657203E-2</v>
      </c>
      <c r="P2674">
        <v>0.153342115777544</v>
      </c>
      <c r="Q2674">
        <v>0.24226430083362999</v>
      </c>
      <c r="R2674">
        <v>1.3005404550170799E-2</v>
      </c>
      <c r="S2674">
        <v>8.7104922654054097E-3</v>
      </c>
      <c r="T2674">
        <v>1.01959106157465E-2</v>
      </c>
      <c r="U2674">
        <v>1.3171188260759199E-2</v>
      </c>
      <c r="V2674">
        <v>247.08999599999899</v>
      </c>
      <c r="W2674">
        <v>189.509995</v>
      </c>
      <c r="X2674">
        <v>-0.13936262311212799</v>
      </c>
      <c r="Y2674">
        <v>5.0922850790659495E-4</v>
      </c>
      <c r="Z2674">
        <v>0.81491822081487397</v>
      </c>
      <c r="AA2674">
        <v>1.9699860008133201</v>
      </c>
      <c r="AB2674">
        <v>2.2336111620191699</v>
      </c>
      <c r="AC2674" t="s">
        <v>261</v>
      </c>
      <c r="AD2674" t="s">
        <v>340</v>
      </c>
      <c r="AE2674" t="s">
        <v>66</v>
      </c>
      <c r="AF2674" t="s">
        <v>67</v>
      </c>
      <c r="AG2674" t="s">
        <v>341</v>
      </c>
      <c r="AH2674" s="45">
        <v>34243</v>
      </c>
      <c r="AI2674">
        <v>909832</v>
      </c>
      <c r="AK2674" t="s">
        <v>342</v>
      </c>
      <c r="AL2674" t="s">
        <v>314</v>
      </c>
      <c r="AM2674" t="s">
        <v>245</v>
      </c>
    </row>
    <row r="2675" spans="1:39" x14ac:dyDescent="0.3">
      <c r="A2675" s="1">
        <v>43598</v>
      </c>
      <c r="B2675" t="s">
        <v>23</v>
      </c>
      <c r="C2675" t="s">
        <v>246</v>
      </c>
      <c r="D2675">
        <v>1200</v>
      </c>
      <c r="E2675">
        <v>16</v>
      </c>
      <c r="F2675">
        <v>244.11999499999999</v>
      </c>
      <c r="G2675">
        <v>244.929993</v>
      </c>
      <c r="H2675">
        <v>240.66999799999999</v>
      </c>
      <c r="I2675">
        <v>241.91999799999999</v>
      </c>
      <c r="J2675">
        <v>241.91999799999999</v>
      </c>
      <c r="K2675">
        <v>1962800</v>
      </c>
      <c r="L2675">
        <v>2.4049999999999998</v>
      </c>
      <c r="M2675">
        <v>-2.08622364789166E-2</v>
      </c>
      <c r="N2675">
        <v>-6.8063436165351999E-3</v>
      </c>
      <c r="O2675">
        <v>-1.2440907808129001E-2</v>
      </c>
      <c r="P2675">
        <v>0.15031038899841401</v>
      </c>
      <c r="Q2675">
        <v>0.22355031496226799</v>
      </c>
      <c r="R2675">
        <v>1.6357130222693101E-2</v>
      </c>
      <c r="S2675">
        <v>1.09793099741128E-2</v>
      </c>
      <c r="T2675">
        <v>1.0709588979771799E-2</v>
      </c>
      <c r="U2675">
        <v>1.33192259547899E-2</v>
      </c>
      <c r="V2675">
        <v>248.699997</v>
      </c>
      <c r="W2675">
        <v>189.509995</v>
      </c>
      <c r="X2675">
        <v>-0.13936262311212799</v>
      </c>
      <c r="Y2675">
        <v>-2.4426469085879299E-2</v>
      </c>
      <c r="Z2675">
        <v>0.82832181265765703</v>
      </c>
      <c r="AA2675">
        <v>1.8712893700456401</v>
      </c>
      <c r="AB2675">
        <v>1.93228313090651</v>
      </c>
      <c r="AC2675" t="s">
        <v>261</v>
      </c>
      <c r="AD2675" t="s">
        <v>340</v>
      </c>
      <c r="AE2675" t="s">
        <v>66</v>
      </c>
      <c r="AF2675" t="s">
        <v>67</v>
      </c>
      <c r="AG2675" t="s">
        <v>341</v>
      </c>
      <c r="AH2675" s="45">
        <v>34243</v>
      </c>
      <c r="AI2675">
        <v>909832</v>
      </c>
      <c r="AK2675" t="s">
        <v>342</v>
      </c>
      <c r="AL2675" t="s">
        <v>314</v>
      </c>
      <c r="AM2675" t="s">
        <v>245</v>
      </c>
    </row>
    <row r="2676" spans="1:39" x14ac:dyDescent="0.3">
      <c r="A2676" s="1">
        <v>43605</v>
      </c>
      <c r="B2676" t="s">
        <v>23</v>
      </c>
      <c r="C2676" t="s">
        <v>239</v>
      </c>
      <c r="D2676">
        <v>1900</v>
      </c>
      <c r="E2676">
        <v>16</v>
      </c>
      <c r="F2676">
        <v>247.14999399999999</v>
      </c>
      <c r="G2676">
        <v>249.94000199999999</v>
      </c>
      <c r="H2676">
        <v>247.14999399999999</v>
      </c>
      <c r="I2676">
        <v>248.89999399999999</v>
      </c>
      <c r="J2676">
        <v>248.89999399999999</v>
      </c>
      <c r="K2676">
        <v>1600500</v>
      </c>
      <c r="L2676">
        <v>2.4159999999999999</v>
      </c>
      <c r="M2676">
        <v>2.2121195546675998E-3</v>
      </c>
      <c r="N2676">
        <v>2.8444100543507E-2</v>
      </c>
      <c r="O2676">
        <v>1.62067909451209E-2</v>
      </c>
      <c r="P2676">
        <v>0.13470277350978499</v>
      </c>
      <c r="Q2676">
        <v>0.23098353102510899</v>
      </c>
      <c r="R2676">
        <v>3.8025841779382101E-3</v>
      </c>
      <c r="S2676">
        <v>9.9435632235975596E-3</v>
      </c>
      <c r="T2676">
        <v>1.0567689549176499E-2</v>
      </c>
      <c r="U2676">
        <v>1.33058522310307E-2</v>
      </c>
      <c r="V2676">
        <v>250.05000299999901</v>
      </c>
      <c r="W2676">
        <v>189.509995</v>
      </c>
      <c r="X2676">
        <v>-0.13936262311212799</v>
      </c>
      <c r="Y2676">
        <v>-6.7722580366252503E-3</v>
      </c>
      <c r="Z2676">
        <v>0.82362344163413703</v>
      </c>
      <c r="AA2676">
        <v>1.95736699360087</v>
      </c>
      <c r="AB2676">
        <v>1.9775772901875499</v>
      </c>
      <c r="AC2676" t="s">
        <v>261</v>
      </c>
      <c r="AD2676" t="s">
        <v>340</v>
      </c>
      <c r="AE2676" t="s">
        <v>66</v>
      </c>
      <c r="AF2676" t="s">
        <v>67</v>
      </c>
      <c r="AG2676" t="s">
        <v>341</v>
      </c>
      <c r="AH2676" s="45">
        <v>34243</v>
      </c>
      <c r="AI2676">
        <v>909832</v>
      </c>
      <c r="AK2676" t="s">
        <v>342</v>
      </c>
      <c r="AL2676" t="s">
        <v>314</v>
      </c>
      <c r="AM2676" t="s">
        <v>245</v>
      </c>
    </row>
    <row r="2677" spans="1:39" x14ac:dyDescent="0.3">
      <c r="A2677" s="1">
        <v>43619</v>
      </c>
      <c r="B2677" t="s">
        <v>23</v>
      </c>
      <c r="C2677" t="s">
        <v>246</v>
      </c>
      <c r="D2677">
        <v>2100</v>
      </c>
      <c r="E2677">
        <v>16</v>
      </c>
      <c r="F2677">
        <v>239.779999</v>
      </c>
      <c r="G2677">
        <v>241.53999300000001</v>
      </c>
      <c r="H2677">
        <v>238.08000200000001</v>
      </c>
      <c r="I2677">
        <v>241.07000699999901</v>
      </c>
      <c r="J2677">
        <v>241.07000699999901</v>
      </c>
      <c r="K2677">
        <v>2512500</v>
      </c>
      <c r="L2677">
        <v>2.081</v>
      </c>
      <c r="M2677">
        <v>6.1999781339686904E-3</v>
      </c>
      <c r="N2677">
        <v>-2.5514809873289399E-2</v>
      </c>
      <c r="O2677">
        <v>5.4227583146787301E-4</v>
      </c>
      <c r="P2677">
        <v>0.10141025392227</v>
      </c>
      <c r="Q2677">
        <v>0.205856799606354</v>
      </c>
      <c r="R2677">
        <v>1.15745155287382E-2</v>
      </c>
      <c r="S2677">
        <v>1.00264371640378E-2</v>
      </c>
      <c r="T2677">
        <v>1.1062937297233E-2</v>
      </c>
      <c r="U2677">
        <v>1.33608247337644E-2</v>
      </c>
      <c r="V2677">
        <v>251.009995</v>
      </c>
      <c r="W2677">
        <v>189.509995</v>
      </c>
      <c r="X2677">
        <v>-0.13936262311212799</v>
      </c>
      <c r="Y2677">
        <v>-2.7690708645509302E-3</v>
      </c>
      <c r="Z2677">
        <v>0.82173640906503898</v>
      </c>
      <c r="AA2677">
        <v>1.78895269858717</v>
      </c>
      <c r="AB2677">
        <v>1.7900484161429799</v>
      </c>
      <c r="AC2677" t="s">
        <v>261</v>
      </c>
      <c r="AD2677" t="s">
        <v>340</v>
      </c>
      <c r="AE2677" t="s">
        <v>66</v>
      </c>
      <c r="AF2677" t="s">
        <v>67</v>
      </c>
      <c r="AG2677" t="s">
        <v>341</v>
      </c>
      <c r="AH2677" s="45">
        <v>34243</v>
      </c>
      <c r="AI2677">
        <v>909832</v>
      </c>
      <c r="AK2677" t="s">
        <v>342</v>
      </c>
      <c r="AL2677" t="s">
        <v>314</v>
      </c>
      <c r="AM2677" t="s">
        <v>245</v>
      </c>
    </row>
    <row r="2678" spans="1:39" x14ac:dyDescent="0.3">
      <c r="A2678" s="1">
        <v>43623</v>
      </c>
      <c r="B2678" t="s">
        <v>23</v>
      </c>
      <c r="C2678" t="s">
        <v>239</v>
      </c>
      <c r="D2678">
        <v>1200</v>
      </c>
      <c r="E2678">
        <v>16</v>
      </c>
      <c r="F2678">
        <v>251.16000399999999</v>
      </c>
      <c r="G2678">
        <v>256.60000600000001</v>
      </c>
      <c r="H2678">
        <v>251.020004</v>
      </c>
      <c r="I2678">
        <v>256.01001000000002</v>
      </c>
      <c r="J2678">
        <v>256.01001000000002</v>
      </c>
      <c r="K2678">
        <v>2270200</v>
      </c>
      <c r="L2678">
        <v>2.0840000000000001</v>
      </c>
      <c r="M2678">
        <v>1.8927274693596799E-2</v>
      </c>
      <c r="N2678">
        <v>6.6329146626489296E-2</v>
      </c>
      <c r="O2678">
        <v>6.6524883285660294E-2</v>
      </c>
      <c r="P2678">
        <v>0.119357597386305</v>
      </c>
      <c r="Q2678">
        <v>0.26891597949965801</v>
      </c>
      <c r="R2678">
        <v>5.5928616854067498E-3</v>
      </c>
      <c r="S2678">
        <v>1.0934908881997401E-2</v>
      </c>
      <c r="T2678">
        <v>9.7178565570006908E-3</v>
      </c>
      <c r="U2678">
        <v>1.3471183264888E-2</v>
      </c>
      <c r="V2678">
        <v>256.60000600000001</v>
      </c>
      <c r="W2678">
        <v>189.509995</v>
      </c>
      <c r="X2678">
        <v>-0.13936262311212799</v>
      </c>
      <c r="Y2678">
        <v>1.0442979367750601E-2</v>
      </c>
      <c r="Z2678">
        <v>0.83844692904668505</v>
      </c>
      <c r="AA2678">
        <v>2.4455393978131399</v>
      </c>
      <c r="AB2678">
        <v>2.1112003912693398</v>
      </c>
      <c r="AC2678" t="s">
        <v>261</v>
      </c>
      <c r="AD2678" t="s">
        <v>340</v>
      </c>
      <c r="AE2678" t="s">
        <v>66</v>
      </c>
      <c r="AF2678" t="s">
        <v>67</v>
      </c>
      <c r="AG2678" t="s">
        <v>341</v>
      </c>
      <c r="AH2678" s="45">
        <v>34243</v>
      </c>
      <c r="AI2678">
        <v>909832</v>
      </c>
      <c r="AK2678" t="s">
        <v>342</v>
      </c>
      <c r="AL2678" t="s">
        <v>314</v>
      </c>
      <c r="AM2678" t="s">
        <v>245</v>
      </c>
    </row>
    <row r="2679" spans="1:39" x14ac:dyDescent="0.3">
      <c r="A2679" s="1">
        <v>43635</v>
      </c>
      <c r="B2679" t="s">
        <v>23</v>
      </c>
      <c r="C2679" t="s">
        <v>246</v>
      </c>
      <c r="D2679">
        <v>1400</v>
      </c>
      <c r="E2679">
        <v>16</v>
      </c>
      <c r="F2679">
        <v>262.30999800000001</v>
      </c>
      <c r="G2679">
        <v>264.10000600000001</v>
      </c>
      <c r="H2679">
        <v>260.94000199999999</v>
      </c>
      <c r="I2679">
        <v>263.66000400000001</v>
      </c>
      <c r="J2679">
        <v>263.66000400000001</v>
      </c>
      <c r="K2679">
        <v>1628400</v>
      </c>
      <c r="L2679">
        <v>2.0289999999999999</v>
      </c>
      <c r="M2679">
        <v>3.4954975199563299E-3</v>
      </c>
      <c r="N2679">
        <v>2.4689740429630298E-2</v>
      </c>
      <c r="O2679">
        <v>5.9821343788065702E-2</v>
      </c>
      <c r="P2679">
        <v>0.109381617967065</v>
      </c>
      <c r="Q2679">
        <v>0.25601315272341002</v>
      </c>
      <c r="R2679">
        <v>2.9284695941011901E-3</v>
      </c>
      <c r="S2679">
        <v>9.0054967248012607E-3</v>
      </c>
      <c r="T2679">
        <v>9.2431700176065397E-3</v>
      </c>
      <c r="U2679">
        <v>1.3376347046110199E-2</v>
      </c>
      <c r="V2679">
        <v>264.20001200000002</v>
      </c>
      <c r="W2679">
        <v>189.509995</v>
      </c>
      <c r="X2679">
        <v>-0.13319097432532201</v>
      </c>
      <c r="Y2679">
        <v>2.98071681438073E-3</v>
      </c>
      <c r="Z2679">
        <v>0.83751553264856904</v>
      </c>
      <c r="AA2679">
        <v>2.3781118511325601</v>
      </c>
      <c r="AB2679">
        <v>2.3168101018065999</v>
      </c>
      <c r="AC2679" t="s">
        <v>261</v>
      </c>
      <c r="AD2679" t="s">
        <v>340</v>
      </c>
      <c r="AE2679" t="s">
        <v>66</v>
      </c>
      <c r="AF2679" t="s">
        <v>67</v>
      </c>
      <c r="AG2679" t="s">
        <v>341</v>
      </c>
      <c r="AH2679" s="45">
        <v>34243</v>
      </c>
      <c r="AI2679">
        <v>909832</v>
      </c>
      <c r="AK2679" t="s">
        <v>342</v>
      </c>
      <c r="AL2679" t="s">
        <v>314</v>
      </c>
      <c r="AM2679" t="s">
        <v>245</v>
      </c>
    </row>
    <row r="2680" spans="1:39" x14ac:dyDescent="0.3">
      <c r="A2680" s="1">
        <v>43641</v>
      </c>
      <c r="B2680" t="s">
        <v>23</v>
      </c>
      <c r="C2680" t="s">
        <v>239</v>
      </c>
      <c r="D2680">
        <v>1800</v>
      </c>
      <c r="E2680">
        <v>16</v>
      </c>
      <c r="F2680">
        <v>266.709991</v>
      </c>
      <c r="G2680">
        <v>267.07998700000002</v>
      </c>
      <c r="H2680">
        <v>265.35998499999999</v>
      </c>
      <c r="I2680">
        <v>266.35998499999999</v>
      </c>
      <c r="J2680">
        <v>266.35998499999999</v>
      </c>
      <c r="K2680">
        <v>1182400</v>
      </c>
      <c r="L2680">
        <v>1.994</v>
      </c>
      <c r="M2680">
        <v>-1.5381017794015E-3</v>
      </c>
      <c r="N2680">
        <v>1.36838089467367E-2</v>
      </c>
      <c r="O2680">
        <v>6.92851623551545E-2</v>
      </c>
      <c r="P2680">
        <v>0.110789240562258</v>
      </c>
      <c r="Q2680">
        <v>0.242764552862797</v>
      </c>
      <c r="R2680">
        <v>7.01757217575331E-3</v>
      </c>
      <c r="S2680">
        <v>9.3337392959878304E-3</v>
      </c>
      <c r="T2680">
        <v>9.1985050550652692E-3</v>
      </c>
      <c r="U2680">
        <v>1.33888403544706E-2</v>
      </c>
      <c r="V2680">
        <v>268.94000199999999</v>
      </c>
      <c r="W2680">
        <v>189.509995</v>
      </c>
      <c r="X2680">
        <v>-0.13319097432532201</v>
      </c>
      <c r="Y2680">
        <v>-9.5417756928269908E-3</v>
      </c>
      <c r="Z2680">
        <v>0.84250891665677696</v>
      </c>
      <c r="AA2680">
        <v>2.24837066089587</v>
      </c>
      <c r="AB2680">
        <v>2.3562415922305799</v>
      </c>
      <c r="AC2680" t="s">
        <v>261</v>
      </c>
      <c r="AD2680" t="s">
        <v>340</v>
      </c>
      <c r="AE2680" t="s">
        <v>66</v>
      </c>
      <c r="AF2680" t="s">
        <v>67</v>
      </c>
      <c r="AG2680" t="s">
        <v>341</v>
      </c>
      <c r="AH2680" s="45">
        <v>34243</v>
      </c>
      <c r="AI2680">
        <v>909832</v>
      </c>
      <c r="AK2680" t="s">
        <v>342</v>
      </c>
      <c r="AL2680" t="s">
        <v>314</v>
      </c>
      <c r="AM2680" t="s">
        <v>245</v>
      </c>
    </row>
    <row r="2681" spans="1:39" x14ac:dyDescent="0.3">
      <c r="A2681" s="1">
        <v>43643</v>
      </c>
      <c r="B2681" t="s">
        <v>23</v>
      </c>
      <c r="C2681" t="s">
        <v>239</v>
      </c>
      <c r="D2681">
        <v>700</v>
      </c>
      <c r="E2681">
        <v>16</v>
      </c>
      <c r="F2681">
        <v>264.89999399999999</v>
      </c>
      <c r="G2681">
        <v>266.48001099999999</v>
      </c>
      <c r="H2681">
        <v>262.98998999999998</v>
      </c>
      <c r="I2681">
        <v>265.57998700000002</v>
      </c>
      <c r="J2681">
        <v>265.57998700000002</v>
      </c>
      <c r="K2681">
        <v>1122900</v>
      </c>
      <c r="L2681">
        <v>2.0049999999999999</v>
      </c>
      <c r="M2681">
        <v>4.4151207397712302E-3</v>
      </c>
      <c r="N2681">
        <v>-6.6426192245201904E-3</v>
      </c>
      <c r="O2681">
        <v>7.5325167537042201E-2</v>
      </c>
      <c r="P2681">
        <v>9.8903593698069794E-2</v>
      </c>
      <c r="Q2681">
        <v>0.24462787670867001</v>
      </c>
      <c r="R2681">
        <v>4.8402559525663798E-3</v>
      </c>
      <c r="S2681">
        <v>9.3160583192142404E-3</v>
      </c>
      <c r="T2681">
        <v>9.2459846999117905E-3</v>
      </c>
      <c r="U2681">
        <v>1.33886147312837E-2</v>
      </c>
      <c r="V2681">
        <v>268.94000199999999</v>
      </c>
      <c r="W2681">
        <v>189.509995</v>
      </c>
      <c r="X2681">
        <v>-0.13319097432532201</v>
      </c>
      <c r="Y2681">
        <v>3.81588593721357E-3</v>
      </c>
      <c r="Z2681">
        <v>0.85223599177678899</v>
      </c>
      <c r="AA2681">
        <v>2.2668860343956099</v>
      </c>
      <c r="AB2681">
        <v>2.2702754310265001</v>
      </c>
      <c r="AC2681" t="s">
        <v>261</v>
      </c>
      <c r="AD2681" t="s">
        <v>340</v>
      </c>
      <c r="AE2681" t="s">
        <v>66</v>
      </c>
      <c r="AF2681" t="s">
        <v>67</v>
      </c>
      <c r="AG2681" t="s">
        <v>341</v>
      </c>
      <c r="AH2681" s="45">
        <v>34243</v>
      </c>
      <c r="AI2681">
        <v>909832</v>
      </c>
      <c r="AK2681" t="s">
        <v>342</v>
      </c>
      <c r="AL2681" t="s">
        <v>314</v>
      </c>
      <c r="AM2681" t="s">
        <v>245</v>
      </c>
    </row>
    <row r="2682" spans="1:39" x14ac:dyDescent="0.3">
      <c r="A2682" s="1">
        <v>43560</v>
      </c>
      <c r="B2682" t="s">
        <v>23</v>
      </c>
      <c r="C2682" t="s">
        <v>239</v>
      </c>
      <c r="D2682">
        <v>1500</v>
      </c>
      <c r="E2682">
        <v>17</v>
      </c>
      <c r="F2682">
        <v>244.96000699999999</v>
      </c>
      <c r="G2682">
        <v>247.08999599999899</v>
      </c>
      <c r="H2682">
        <v>244.009995</v>
      </c>
      <c r="I2682">
        <v>245.86999499999999</v>
      </c>
      <c r="J2682">
        <v>245.20779400000001</v>
      </c>
      <c r="K2682">
        <v>1616200</v>
      </c>
      <c r="L2682">
        <v>2.5009999999999999</v>
      </c>
      <c r="M2682">
        <v>5.9967472159816997E-3</v>
      </c>
      <c r="N2682">
        <v>1.5286874136727699E-2</v>
      </c>
      <c r="O2682">
        <v>0.114681543003819</v>
      </c>
      <c r="P2682">
        <v>0.178459735132842</v>
      </c>
      <c r="Q2682">
        <v>0.28817566143241302</v>
      </c>
      <c r="R2682">
        <v>1.02661556226423E-2</v>
      </c>
      <c r="S2682">
        <v>1.30249474631749E-2</v>
      </c>
      <c r="T2682">
        <v>9.71760941090824E-3</v>
      </c>
      <c r="U2682">
        <v>1.3286585621157599E-2</v>
      </c>
      <c r="V2682">
        <v>247.08999599999899</v>
      </c>
      <c r="W2682">
        <v>182.16999799999999</v>
      </c>
      <c r="X2682">
        <v>-0.13936262311212799</v>
      </c>
      <c r="Y2682">
        <v>4.62571739556182E-3</v>
      </c>
      <c r="Z2682">
        <v>0.80734344235941602</v>
      </c>
      <c r="AA2682">
        <v>2.3741595228750101</v>
      </c>
      <c r="AB2682">
        <v>2.3376523524402999</v>
      </c>
      <c r="AC2682" t="s">
        <v>262</v>
      </c>
      <c r="AD2682" t="s">
        <v>340</v>
      </c>
      <c r="AE2682" t="s">
        <v>66</v>
      </c>
      <c r="AF2682" t="s">
        <v>67</v>
      </c>
      <c r="AG2682" t="s">
        <v>341</v>
      </c>
      <c r="AH2682" s="45">
        <v>34243</v>
      </c>
      <c r="AI2682">
        <v>909832</v>
      </c>
      <c r="AK2682" t="s">
        <v>342</v>
      </c>
      <c r="AL2682" t="s">
        <v>314</v>
      </c>
      <c r="AM2682" t="s">
        <v>245</v>
      </c>
    </row>
    <row r="2683" spans="1:39" x14ac:dyDescent="0.3">
      <c r="A2683" s="1">
        <v>43563</v>
      </c>
      <c r="B2683" t="s">
        <v>23</v>
      </c>
      <c r="C2683" t="s">
        <v>246</v>
      </c>
      <c r="D2683">
        <v>1900</v>
      </c>
      <c r="E2683">
        <v>17</v>
      </c>
      <c r="F2683">
        <v>245.990004999999</v>
      </c>
      <c r="G2683">
        <v>246.83000200000001</v>
      </c>
      <c r="H2683">
        <v>245.199997</v>
      </c>
      <c r="I2683">
        <v>246.520004</v>
      </c>
      <c r="J2683">
        <v>245.85604900000001</v>
      </c>
      <c r="K2683">
        <v>1244200</v>
      </c>
      <c r="L2683">
        <v>2.5190000000000001</v>
      </c>
      <c r="M2683">
        <v>2.64020813507893E-3</v>
      </c>
      <c r="N2683">
        <v>9.4964798870345105E-3</v>
      </c>
      <c r="O2683">
        <v>0.12851400456222301</v>
      </c>
      <c r="P2683">
        <v>0.17742179304344299</v>
      </c>
      <c r="Q2683">
        <v>0.30318735058239099</v>
      </c>
      <c r="R2683">
        <v>9.8256364377213908E-3</v>
      </c>
      <c r="S2683">
        <v>1.25193750253012E-2</v>
      </c>
      <c r="T2683">
        <v>9.7170327507774303E-3</v>
      </c>
      <c r="U2683">
        <v>1.32593742335031E-2</v>
      </c>
      <c r="V2683">
        <v>247.08999599999899</v>
      </c>
      <c r="W2683">
        <v>182.16999799999999</v>
      </c>
      <c r="X2683">
        <v>-0.13936262311212799</v>
      </c>
      <c r="Y2683">
        <v>1.0469119934194001E-3</v>
      </c>
      <c r="Z2683">
        <v>0.81194573505817302</v>
      </c>
      <c r="AA2683">
        <v>2.5100386081278798</v>
      </c>
      <c r="AB2683">
        <v>2.3999825915549899</v>
      </c>
      <c r="AC2683" t="s">
        <v>262</v>
      </c>
      <c r="AD2683" t="s">
        <v>340</v>
      </c>
      <c r="AE2683" t="s">
        <v>66</v>
      </c>
      <c r="AF2683" t="s">
        <v>67</v>
      </c>
      <c r="AG2683" t="s">
        <v>341</v>
      </c>
      <c r="AH2683" s="45">
        <v>34243</v>
      </c>
      <c r="AI2683">
        <v>909832</v>
      </c>
      <c r="AK2683" t="s">
        <v>342</v>
      </c>
      <c r="AL2683" t="s">
        <v>314</v>
      </c>
      <c r="AM2683" t="s">
        <v>245</v>
      </c>
    </row>
    <row r="2684" spans="1:39" x14ac:dyDescent="0.3">
      <c r="A2684" s="1">
        <v>43588</v>
      </c>
      <c r="B2684" t="s">
        <v>23</v>
      </c>
      <c r="C2684" t="s">
        <v>246</v>
      </c>
      <c r="D2684">
        <v>2600</v>
      </c>
      <c r="E2684">
        <v>17</v>
      </c>
      <c r="F2684">
        <v>243.270004</v>
      </c>
      <c r="G2684">
        <v>244.88000499999899</v>
      </c>
      <c r="H2684">
        <v>242.720000999999</v>
      </c>
      <c r="I2684">
        <v>244.61999499999999</v>
      </c>
      <c r="J2684">
        <v>243.96116599999999</v>
      </c>
      <c r="K2684">
        <v>905900</v>
      </c>
      <c r="L2684">
        <v>2.5310000000000001</v>
      </c>
      <c r="M2684">
        <v>7.9210858211769992E-3</v>
      </c>
      <c r="N2684">
        <v>3.27569941550231E-3</v>
      </c>
      <c r="O2684">
        <v>1.6985889752500899E-2</v>
      </c>
      <c r="P2684">
        <v>0.15401093920728101</v>
      </c>
      <c r="Q2684">
        <v>0.24231050899670301</v>
      </c>
      <c r="R2684">
        <v>9.6506126559802296E-3</v>
      </c>
      <c r="S2684">
        <v>8.90900416490523E-3</v>
      </c>
      <c r="T2684">
        <v>9.9866552624837297E-3</v>
      </c>
      <c r="U2684">
        <v>1.3210130519214699E-2</v>
      </c>
      <c r="V2684">
        <v>248.699997</v>
      </c>
      <c r="W2684">
        <v>189.509995</v>
      </c>
      <c r="X2684">
        <v>-0.13936262311212799</v>
      </c>
      <c r="Y2684">
        <v>9.5921274614703799E-3</v>
      </c>
      <c r="Z2684">
        <v>0.81963579359452499</v>
      </c>
      <c r="AA2684">
        <v>2.00366219658124</v>
      </c>
      <c r="AB2684">
        <v>1.8734766127697999</v>
      </c>
      <c r="AC2684" t="s">
        <v>262</v>
      </c>
      <c r="AD2684" t="s">
        <v>340</v>
      </c>
      <c r="AE2684" t="s">
        <v>66</v>
      </c>
      <c r="AF2684" t="s">
        <v>67</v>
      </c>
      <c r="AG2684" t="s">
        <v>341</v>
      </c>
      <c r="AH2684" s="45">
        <v>34243</v>
      </c>
      <c r="AI2684">
        <v>909832</v>
      </c>
      <c r="AK2684" t="s">
        <v>342</v>
      </c>
      <c r="AL2684" t="s">
        <v>314</v>
      </c>
      <c r="AM2684" t="s">
        <v>245</v>
      </c>
    </row>
    <row r="2685" spans="1:39" x14ac:dyDescent="0.3">
      <c r="A2685" s="1">
        <v>43614</v>
      </c>
      <c r="B2685" t="s">
        <v>23</v>
      </c>
      <c r="C2685" t="s">
        <v>239</v>
      </c>
      <c r="D2685">
        <v>1700</v>
      </c>
      <c r="E2685">
        <v>17</v>
      </c>
      <c r="F2685">
        <v>244.13000499999899</v>
      </c>
      <c r="G2685">
        <v>244.770004</v>
      </c>
      <c r="H2685">
        <v>238.91000399999999</v>
      </c>
      <c r="I2685">
        <v>240.69000199999999</v>
      </c>
      <c r="J2685">
        <v>240.69000199999999</v>
      </c>
      <c r="K2685">
        <v>2594900</v>
      </c>
      <c r="L2685">
        <v>2.2360000000000002</v>
      </c>
      <c r="M2685">
        <v>-2.3081090332550999E-2</v>
      </c>
      <c r="N2685">
        <v>-3.7671043903967097E-2</v>
      </c>
      <c r="O2685">
        <v>-1.02235507302583E-2</v>
      </c>
      <c r="P2685">
        <v>0.101482359408814</v>
      </c>
      <c r="Q2685">
        <v>0.20367402235575199</v>
      </c>
      <c r="R2685">
        <v>8.7740680773240702E-3</v>
      </c>
      <c r="S2685">
        <v>1.0420746707371999E-2</v>
      </c>
      <c r="T2685">
        <v>1.10080129927529E-2</v>
      </c>
      <c r="U2685">
        <v>1.3393166309289099E-2</v>
      </c>
      <c r="V2685">
        <v>251.009995</v>
      </c>
      <c r="W2685">
        <v>189.509995</v>
      </c>
      <c r="X2685">
        <v>-0.13936262311212799</v>
      </c>
      <c r="Y2685">
        <v>-6.9359101493404697E-3</v>
      </c>
      <c r="Z2685">
        <v>0.82597749412677302</v>
      </c>
      <c r="AA2685">
        <v>1.7349822337779099</v>
      </c>
      <c r="AB2685">
        <v>1.92568884953685</v>
      </c>
      <c r="AC2685" t="s">
        <v>262</v>
      </c>
      <c r="AD2685" t="s">
        <v>340</v>
      </c>
      <c r="AE2685" t="s">
        <v>66</v>
      </c>
      <c r="AF2685" t="s">
        <v>67</v>
      </c>
      <c r="AG2685" t="s">
        <v>341</v>
      </c>
      <c r="AH2685" s="45">
        <v>34243</v>
      </c>
      <c r="AI2685">
        <v>909832</v>
      </c>
      <c r="AK2685" t="s">
        <v>342</v>
      </c>
      <c r="AL2685" t="s">
        <v>314</v>
      </c>
      <c r="AM2685" t="s">
        <v>245</v>
      </c>
    </row>
    <row r="2686" spans="1:39" x14ac:dyDescent="0.3">
      <c r="A2686" s="1">
        <v>43621</v>
      </c>
      <c r="B2686" t="s">
        <v>23</v>
      </c>
      <c r="C2686" t="s">
        <v>239</v>
      </c>
      <c r="D2686">
        <v>1600</v>
      </c>
      <c r="E2686">
        <v>17</v>
      </c>
      <c r="F2686">
        <v>246.10000600000001</v>
      </c>
      <c r="G2686">
        <v>248.759995</v>
      </c>
      <c r="H2686">
        <v>245.020004</v>
      </c>
      <c r="I2686">
        <v>247.96000699999999</v>
      </c>
      <c r="J2686">
        <v>247.96000699999999</v>
      </c>
      <c r="K2686">
        <v>1825500</v>
      </c>
      <c r="L2686">
        <v>2.1230000000000002</v>
      </c>
      <c r="M2686">
        <v>9.5225549361160396E-3</v>
      </c>
      <c r="N2686">
        <v>2.9757664320959901E-2</v>
      </c>
      <c r="O2686">
        <v>1.6258414175199298E-2</v>
      </c>
      <c r="P2686">
        <v>0.125843024214113</v>
      </c>
      <c r="Q2686">
        <v>0.23212176723676201</v>
      </c>
      <c r="R2686">
        <v>9.7330709194528593E-3</v>
      </c>
      <c r="S2686">
        <v>1.08111889483585E-2</v>
      </c>
      <c r="T2686">
        <v>1.12809489593247E-2</v>
      </c>
      <c r="U2686">
        <v>1.34062075147221E-2</v>
      </c>
      <c r="V2686">
        <v>251.009995</v>
      </c>
      <c r="W2686">
        <v>189.509995</v>
      </c>
      <c r="X2686">
        <v>-0.13936262311212799</v>
      </c>
      <c r="Y2686">
        <v>8.1287266899663802E-3</v>
      </c>
      <c r="Z2686">
        <v>0.82923258487290896</v>
      </c>
      <c r="AA2686">
        <v>2.0575570440245601</v>
      </c>
      <c r="AB2686">
        <v>1.87583740303143</v>
      </c>
      <c r="AC2686" t="s">
        <v>262</v>
      </c>
      <c r="AD2686" t="s">
        <v>340</v>
      </c>
      <c r="AE2686" t="s">
        <v>66</v>
      </c>
      <c r="AF2686" t="s">
        <v>67</v>
      </c>
      <c r="AG2686" t="s">
        <v>341</v>
      </c>
      <c r="AH2686" s="45">
        <v>34243</v>
      </c>
      <c r="AI2686">
        <v>909832</v>
      </c>
      <c r="AK2686" t="s">
        <v>342</v>
      </c>
      <c r="AL2686" t="s">
        <v>314</v>
      </c>
      <c r="AM2686" t="s">
        <v>245</v>
      </c>
    </row>
    <row r="2687" spans="1:39" x14ac:dyDescent="0.3">
      <c r="A2687" s="1">
        <v>43637</v>
      </c>
      <c r="B2687" t="s">
        <v>23</v>
      </c>
      <c r="C2687" t="s">
        <v>246</v>
      </c>
      <c r="D2687">
        <v>2600</v>
      </c>
      <c r="E2687">
        <v>17</v>
      </c>
      <c r="F2687">
        <v>266.76998900000001</v>
      </c>
      <c r="G2687">
        <v>268.94000199999999</v>
      </c>
      <c r="H2687">
        <v>265.98998999999998</v>
      </c>
      <c r="I2687">
        <v>266.13000499999998</v>
      </c>
      <c r="J2687">
        <v>266.13000499999998</v>
      </c>
      <c r="K2687">
        <v>2964000</v>
      </c>
      <c r="L2687">
        <v>2.0680000000000001</v>
      </c>
      <c r="M2687">
        <v>-4.5737538488160303E-3</v>
      </c>
      <c r="N2687">
        <v>2.2726565315720398E-2</v>
      </c>
      <c r="O2687">
        <v>6.2804079341330393E-2</v>
      </c>
      <c r="P2687">
        <v>0.11626163460898201</v>
      </c>
      <c r="Q2687">
        <v>0.25679089671299299</v>
      </c>
      <c r="R2687">
        <v>6.5588549115104498E-3</v>
      </c>
      <c r="S2687">
        <v>9.4581449469563292E-3</v>
      </c>
      <c r="T2687">
        <v>9.2476183611148507E-3</v>
      </c>
      <c r="U2687">
        <v>1.3401207597920101E-2</v>
      </c>
      <c r="V2687">
        <v>268.94000199999999</v>
      </c>
      <c r="W2687">
        <v>189.509995</v>
      </c>
      <c r="X2687">
        <v>-0.13319097432532201</v>
      </c>
      <c r="Y2687">
        <v>-1.26001638019446E-3</v>
      </c>
      <c r="Z2687">
        <v>0.841414753199897</v>
      </c>
      <c r="AA2687">
        <v>2.3822160211093801</v>
      </c>
      <c r="AB2687">
        <v>2.3670771442961098</v>
      </c>
      <c r="AC2687" t="s">
        <v>262</v>
      </c>
      <c r="AD2687" t="s">
        <v>340</v>
      </c>
      <c r="AE2687" t="s">
        <v>66</v>
      </c>
      <c r="AF2687" t="s">
        <v>67</v>
      </c>
      <c r="AG2687" t="s">
        <v>341</v>
      </c>
      <c r="AH2687" s="45">
        <v>34243</v>
      </c>
      <c r="AI2687">
        <v>909832</v>
      </c>
      <c r="AK2687" t="s">
        <v>342</v>
      </c>
      <c r="AL2687" t="s">
        <v>314</v>
      </c>
      <c r="AM2687" t="s">
        <v>245</v>
      </c>
    </row>
    <row r="2688" spans="1:39" x14ac:dyDescent="0.3">
      <c r="A2688" s="1">
        <v>43644</v>
      </c>
      <c r="B2688" t="s">
        <v>23</v>
      </c>
      <c r="C2688" t="s">
        <v>246</v>
      </c>
      <c r="D2688">
        <v>1400</v>
      </c>
      <c r="E2688">
        <v>17</v>
      </c>
      <c r="F2688">
        <v>265.5</v>
      </c>
      <c r="G2688">
        <v>266.39001500000001</v>
      </c>
      <c r="H2688">
        <v>263.35998499999999</v>
      </c>
      <c r="I2688">
        <v>264.26001000000002</v>
      </c>
      <c r="J2688">
        <v>264.26001000000002</v>
      </c>
      <c r="K2688">
        <v>1952500</v>
      </c>
      <c r="L2688">
        <v>2</v>
      </c>
      <c r="M2688">
        <v>-4.9825597851213396E-3</v>
      </c>
      <c r="N2688">
        <v>-7.05142516082553E-3</v>
      </c>
      <c r="O2688">
        <v>9.3423698084471901E-2</v>
      </c>
      <c r="P2688">
        <v>9.0114389110534293E-2</v>
      </c>
      <c r="Q2688">
        <v>0.239930948300906</v>
      </c>
      <c r="R2688">
        <v>4.9117040617491997E-3</v>
      </c>
      <c r="S2688">
        <v>7.4827864148155699E-3</v>
      </c>
      <c r="T2688">
        <v>9.2779446506636599E-3</v>
      </c>
      <c r="U2688">
        <v>1.33936391407033E-2</v>
      </c>
      <c r="V2688">
        <v>268.94000199999999</v>
      </c>
      <c r="W2688">
        <v>189.509995</v>
      </c>
      <c r="X2688">
        <v>-0.13319097432532201</v>
      </c>
      <c r="Y2688">
        <v>5.7409418775350302E-3</v>
      </c>
      <c r="Z2688">
        <v>0.85222648209954099</v>
      </c>
      <c r="AA2688">
        <v>2.22016008202529</v>
      </c>
      <c r="AB2688">
        <v>2.23786424320968</v>
      </c>
      <c r="AC2688" t="s">
        <v>262</v>
      </c>
      <c r="AD2688" t="s">
        <v>340</v>
      </c>
      <c r="AE2688" t="s">
        <v>66</v>
      </c>
      <c r="AF2688" t="s">
        <v>67</v>
      </c>
      <c r="AG2688" t="s">
        <v>341</v>
      </c>
      <c r="AH2688" s="45">
        <v>34243</v>
      </c>
      <c r="AI2688">
        <v>909832</v>
      </c>
      <c r="AK2688" t="s">
        <v>342</v>
      </c>
      <c r="AL2688" t="s">
        <v>314</v>
      </c>
      <c r="AM2688" t="s">
        <v>245</v>
      </c>
    </row>
    <row r="2689" spans="1:39" x14ac:dyDescent="0.3">
      <c r="A2689" s="1">
        <v>43557</v>
      </c>
      <c r="B2689" t="s">
        <v>23</v>
      </c>
      <c r="C2689" t="s">
        <v>246</v>
      </c>
      <c r="D2689">
        <v>1500</v>
      </c>
      <c r="E2689">
        <v>18</v>
      </c>
      <c r="F2689">
        <v>244</v>
      </c>
      <c r="G2689">
        <v>244.19000199999999</v>
      </c>
      <c r="H2689">
        <v>240.30999800000001</v>
      </c>
      <c r="I2689">
        <v>240.5</v>
      </c>
      <c r="J2689">
        <v>239.85226399999999</v>
      </c>
      <c r="K2689">
        <v>1574300</v>
      </c>
      <c r="L2689">
        <v>2.4809999999999999</v>
      </c>
      <c r="M2689">
        <v>-1.5226550965449901E-2</v>
      </c>
      <c r="N2689">
        <v>5.9636867709779101E-3</v>
      </c>
      <c r="O2689">
        <v>9.1641245959415599E-2</v>
      </c>
      <c r="P2689">
        <v>0.16872010586910699</v>
      </c>
      <c r="Q2689">
        <v>0.28506373940899199</v>
      </c>
      <c r="R2689">
        <v>9.6053187086793494E-3</v>
      </c>
      <c r="S2689">
        <v>1.32451084763357E-2</v>
      </c>
      <c r="T2689">
        <v>1.06618625555899E-2</v>
      </c>
      <c r="U2689">
        <v>1.33027163622404E-2</v>
      </c>
      <c r="V2689">
        <v>245.16000399999999</v>
      </c>
      <c r="W2689">
        <v>180.94000199999999</v>
      </c>
      <c r="X2689">
        <v>-0.13936262311212799</v>
      </c>
      <c r="Y2689" s="44">
        <v>1.7455614805152698E-5</v>
      </c>
      <c r="Z2689">
        <v>0.80227195813132102</v>
      </c>
      <c r="AA2689">
        <v>2.3412492457466998</v>
      </c>
      <c r="AB2689">
        <v>2.2670687031425301</v>
      </c>
      <c r="AC2689" t="s">
        <v>263</v>
      </c>
      <c r="AD2689" t="s">
        <v>340</v>
      </c>
      <c r="AE2689" t="s">
        <v>66</v>
      </c>
      <c r="AF2689" t="s">
        <v>67</v>
      </c>
      <c r="AG2689" t="s">
        <v>341</v>
      </c>
      <c r="AH2689" s="45">
        <v>34243</v>
      </c>
      <c r="AI2689">
        <v>909832</v>
      </c>
      <c r="AK2689" t="s">
        <v>342</v>
      </c>
      <c r="AL2689" t="s">
        <v>314</v>
      </c>
      <c r="AM2689" t="s">
        <v>245</v>
      </c>
    </row>
    <row r="2690" spans="1:39" x14ac:dyDescent="0.3">
      <c r="A2690" s="1">
        <v>43564</v>
      </c>
      <c r="B2690" t="s">
        <v>23</v>
      </c>
      <c r="C2690" t="s">
        <v>246</v>
      </c>
      <c r="D2690">
        <v>2200</v>
      </c>
      <c r="E2690">
        <v>18</v>
      </c>
      <c r="F2690">
        <v>245.11000099999899</v>
      </c>
      <c r="G2690">
        <v>245.679993</v>
      </c>
      <c r="H2690">
        <v>244.009995</v>
      </c>
      <c r="I2690">
        <v>244.91000399999999</v>
      </c>
      <c r="J2690">
        <v>244.250381</v>
      </c>
      <c r="K2690">
        <v>1450200</v>
      </c>
      <c r="L2690">
        <v>2.4990000000000001</v>
      </c>
      <c r="M2690">
        <v>-6.55234719001151E-3</v>
      </c>
      <c r="N2690">
        <v>1.8170683662473E-2</v>
      </c>
      <c r="O2690">
        <v>7.23349029075393E-2</v>
      </c>
      <c r="P2690">
        <v>0.16340936645617499</v>
      </c>
      <c r="Q2690">
        <v>0.29419194395325998</v>
      </c>
      <c r="R2690">
        <v>6.1085964451082497E-3</v>
      </c>
      <c r="S2690">
        <v>8.1194508927052399E-3</v>
      </c>
      <c r="T2690">
        <v>9.7692514113430304E-3</v>
      </c>
      <c r="U2690">
        <v>1.32681284045608E-2</v>
      </c>
      <c r="V2690">
        <v>247.08999599999899</v>
      </c>
      <c r="W2690">
        <v>182.16999799999999</v>
      </c>
      <c r="X2690">
        <v>-0.13936262311212799</v>
      </c>
      <c r="Y2690">
        <v>-6.0859766572597396E-3</v>
      </c>
      <c r="Z2690">
        <v>0.812786945550523</v>
      </c>
      <c r="AA2690">
        <v>2.4343976085304901</v>
      </c>
      <c r="AB2690">
        <v>2.4186122641117498</v>
      </c>
      <c r="AC2690" t="s">
        <v>263</v>
      </c>
      <c r="AD2690" t="s">
        <v>340</v>
      </c>
      <c r="AE2690" t="s">
        <v>66</v>
      </c>
      <c r="AF2690" t="s">
        <v>67</v>
      </c>
      <c r="AG2690" t="s">
        <v>341</v>
      </c>
      <c r="AH2690" s="45">
        <v>34243</v>
      </c>
      <c r="AI2690">
        <v>909832</v>
      </c>
      <c r="AK2690" t="s">
        <v>342</v>
      </c>
      <c r="AL2690" t="s">
        <v>314</v>
      </c>
      <c r="AM2690" t="s">
        <v>245</v>
      </c>
    </row>
    <row r="2691" spans="1:39" x14ac:dyDescent="0.3">
      <c r="A2691" s="1">
        <v>43600</v>
      </c>
      <c r="B2691" t="s">
        <v>23</v>
      </c>
      <c r="C2691" t="s">
        <v>246</v>
      </c>
      <c r="D2691">
        <v>1300</v>
      </c>
      <c r="E2691">
        <v>18</v>
      </c>
      <c r="F2691">
        <v>242.11000099999899</v>
      </c>
      <c r="G2691">
        <v>245.39999399999999</v>
      </c>
      <c r="H2691">
        <v>241.229996</v>
      </c>
      <c r="I2691">
        <v>244.66999799999999</v>
      </c>
      <c r="J2691">
        <v>244.66999799999999</v>
      </c>
      <c r="K2691">
        <v>1194800</v>
      </c>
      <c r="L2691">
        <v>2.379</v>
      </c>
      <c r="M2691">
        <v>7.9606576488842097E-3</v>
      </c>
      <c r="N2691">
        <v>1.6400548914408401E-2</v>
      </c>
      <c r="O2691">
        <v>1.38762002897282E-2</v>
      </c>
      <c r="P2691">
        <v>0.1422545210932</v>
      </c>
      <c r="Q2691">
        <v>0.23265588908912699</v>
      </c>
      <c r="R2691">
        <v>1.41191859127036E-2</v>
      </c>
      <c r="S2691">
        <v>1.04045436941263E-2</v>
      </c>
      <c r="T2691">
        <v>1.0607712980369799E-2</v>
      </c>
      <c r="U2691">
        <v>1.3327475183455E-2</v>
      </c>
      <c r="V2691">
        <v>248.699997</v>
      </c>
      <c r="W2691">
        <v>189.509995</v>
      </c>
      <c r="X2691">
        <v>-0.13936262311212799</v>
      </c>
      <c r="Y2691">
        <v>5.8219943882337104E-3</v>
      </c>
      <c r="Z2691">
        <v>0.82758872316365795</v>
      </c>
      <c r="AA2691">
        <v>1.96692991722153</v>
      </c>
      <c r="AB2691">
        <v>1.9554260899045599</v>
      </c>
      <c r="AC2691" t="s">
        <v>263</v>
      </c>
      <c r="AD2691" t="s">
        <v>340</v>
      </c>
      <c r="AE2691" t="s">
        <v>66</v>
      </c>
      <c r="AF2691" t="s">
        <v>67</v>
      </c>
      <c r="AG2691" t="s">
        <v>341</v>
      </c>
      <c r="AH2691" s="45">
        <v>34243</v>
      </c>
      <c r="AI2691">
        <v>909832</v>
      </c>
      <c r="AK2691" t="s">
        <v>342</v>
      </c>
      <c r="AL2691" t="s">
        <v>314</v>
      </c>
      <c r="AM2691" t="s">
        <v>245</v>
      </c>
    </row>
    <row r="2692" spans="1:39" x14ac:dyDescent="0.3">
      <c r="A2692" s="1">
        <v>43601</v>
      </c>
      <c r="B2692" t="s">
        <v>23</v>
      </c>
      <c r="C2692" t="s">
        <v>239</v>
      </c>
      <c r="D2692">
        <v>2200</v>
      </c>
      <c r="E2692">
        <v>19</v>
      </c>
      <c r="F2692">
        <v>245.63000499999899</v>
      </c>
      <c r="G2692">
        <v>249.729996</v>
      </c>
      <c r="H2692">
        <v>245.21000699999999</v>
      </c>
      <c r="I2692">
        <v>247.44000199999999</v>
      </c>
      <c r="J2692">
        <v>247.44000199999999</v>
      </c>
      <c r="K2692">
        <v>1800600</v>
      </c>
      <c r="L2692">
        <v>2.4049999999999998</v>
      </c>
      <c r="M2692">
        <v>1.12577808020552E-2</v>
      </c>
      <c r="N2692">
        <v>1.6174400705224301E-2</v>
      </c>
      <c r="O2692">
        <v>7.1929467783319297E-3</v>
      </c>
      <c r="P2692">
        <v>0.14863697805532</v>
      </c>
      <c r="Q2692">
        <v>0.24595789240208399</v>
      </c>
      <c r="R2692">
        <v>1.4086660353913099E-2</v>
      </c>
      <c r="S2692">
        <v>9.9632718630178699E-3</v>
      </c>
      <c r="T2692">
        <v>1.06634441837265E-2</v>
      </c>
      <c r="U2692">
        <v>1.3342009724024301E-2</v>
      </c>
      <c r="V2692">
        <v>249.729996</v>
      </c>
      <c r="W2692">
        <v>189.509995</v>
      </c>
      <c r="X2692">
        <v>-0.13936262311212799</v>
      </c>
      <c r="Y2692">
        <v>8.8559569696340101E-3</v>
      </c>
      <c r="Z2692">
        <v>0.82965989086396796</v>
      </c>
      <c r="AA2692">
        <v>2.0945893071061601</v>
      </c>
      <c r="AB2692">
        <v>1.9760310558061001</v>
      </c>
      <c r="AC2692" t="s">
        <v>264</v>
      </c>
      <c r="AD2692" t="s">
        <v>340</v>
      </c>
      <c r="AE2692" t="s">
        <v>66</v>
      </c>
      <c r="AF2692" t="s">
        <v>67</v>
      </c>
      <c r="AG2692" t="s">
        <v>341</v>
      </c>
      <c r="AH2692" s="45">
        <v>34243</v>
      </c>
      <c r="AI2692">
        <v>909832</v>
      </c>
      <c r="AK2692" t="s">
        <v>342</v>
      </c>
      <c r="AL2692" t="s">
        <v>314</v>
      </c>
      <c r="AM2692" t="s">
        <v>245</v>
      </c>
    </row>
    <row r="2693" spans="1:39" x14ac:dyDescent="0.3">
      <c r="A2693" s="1">
        <v>43623</v>
      </c>
      <c r="B2693" t="s">
        <v>23</v>
      </c>
      <c r="C2693" t="s">
        <v>239</v>
      </c>
      <c r="D2693">
        <v>1800</v>
      </c>
      <c r="E2693">
        <v>19</v>
      </c>
      <c r="F2693">
        <v>251.16000399999999</v>
      </c>
      <c r="G2693">
        <v>256.60000600000001</v>
      </c>
      <c r="H2693">
        <v>251.020004</v>
      </c>
      <c r="I2693">
        <v>256.01001000000002</v>
      </c>
      <c r="J2693">
        <v>256.01001000000002</v>
      </c>
      <c r="K2693">
        <v>2270200</v>
      </c>
      <c r="L2693">
        <v>2.0840000000000001</v>
      </c>
      <c r="M2693">
        <v>1.8927274693596799E-2</v>
      </c>
      <c r="N2693">
        <v>6.6329146626489296E-2</v>
      </c>
      <c r="O2693">
        <v>6.6524883285660294E-2</v>
      </c>
      <c r="P2693">
        <v>0.119357597386305</v>
      </c>
      <c r="Q2693">
        <v>0.26891597949965801</v>
      </c>
      <c r="R2693">
        <v>5.5928616854067498E-3</v>
      </c>
      <c r="S2693">
        <v>1.0934908881997401E-2</v>
      </c>
      <c r="T2693">
        <v>9.7178565570006908E-3</v>
      </c>
      <c r="U2693">
        <v>1.3471183264888E-2</v>
      </c>
      <c r="V2693">
        <v>256.60000600000001</v>
      </c>
      <c r="W2693">
        <v>189.509995</v>
      </c>
      <c r="X2693">
        <v>-0.13936262311212799</v>
      </c>
      <c r="Y2693">
        <v>1.0442979367750601E-2</v>
      </c>
      <c r="Z2693">
        <v>0.83844692904668505</v>
      </c>
      <c r="AA2693">
        <v>2.4455393978131399</v>
      </c>
      <c r="AB2693">
        <v>2.1112003912693398</v>
      </c>
      <c r="AC2693" t="s">
        <v>264</v>
      </c>
      <c r="AD2693" t="s">
        <v>340</v>
      </c>
      <c r="AE2693" t="s">
        <v>66</v>
      </c>
      <c r="AF2693" t="s">
        <v>67</v>
      </c>
      <c r="AG2693" t="s">
        <v>341</v>
      </c>
      <c r="AH2693" s="45">
        <v>34243</v>
      </c>
      <c r="AI2693">
        <v>909832</v>
      </c>
      <c r="AK2693" t="s">
        <v>342</v>
      </c>
      <c r="AL2693" t="s">
        <v>314</v>
      </c>
      <c r="AM2693" t="s">
        <v>245</v>
      </c>
    </row>
    <row r="2694" spans="1:39" x14ac:dyDescent="0.3">
      <c r="A2694" s="1">
        <v>43642</v>
      </c>
      <c r="B2694" t="s">
        <v>23</v>
      </c>
      <c r="C2694" t="s">
        <v>246</v>
      </c>
      <c r="D2694">
        <v>1700</v>
      </c>
      <c r="E2694">
        <v>19</v>
      </c>
      <c r="F2694">
        <v>266.45001200000002</v>
      </c>
      <c r="G2694">
        <v>266.82000699999998</v>
      </c>
      <c r="H2694">
        <v>264.33999599999999</v>
      </c>
      <c r="I2694">
        <v>264.41000400000001</v>
      </c>
      <c r="J2694">
        <v>264.41000400000001</v>
      </c>
      <c r="K2694">
        <v>1334400</v>
      </c>
      <c r="L2694">
        <v>2.0489999999999999</v>
      </c>
      <c r="M2694">
        <v>-7.3477770547181404E-3</v>
      </c>
      <c r="N2694">
        <v>2.8405343720625301E-3</v>
      </c>
      <c r="O2694">
        <v>6.6898757214554502E-2</v>
      </c>
      <c r="P2694">
        <v>0.10202030999358901</v>
      </c>
      <c r="Q2694">
        <v>0.23234233487977601</v>
      </c>
      <c r="R2694">
        <v>8.2854118795603095E-3</v>
      </c>
      <c r="S2694">
        <v>9.4456827213436796E-3</v>
      </c>
      <c r="T2694">
        <v>9.2697615272428896E-3</v>
      </c>
      <c r="U2694">
        <v>1.3398386902734699E-2</v>
      </c>
      <c r="V2694">
        <v>268.94000199999999</v>
      </c>
      <c r="W2694">
        <v>189.509995</v>
      </c>
      <c r="X2694">
        <v>-0.13319097432532201</v>
      </c>
      <c r="Y2694">
        <v>-1.2346958449604901E-3</v>
      </c>
      <c r="Z2694">
        <v>0.85131424217688301</v>
      </c>
      <c r="AA2694">
        <v>2.1383300893969301</v>
      </c>
      <c r="AB2694">
        <v>2.3082852398834501</v>
      </c>
      <c r="AC2694" t="s">
        <v>264</v>
      </c>
      <c r="AD2694" t="s">
        <v>340</v>
      </c>
      <c r="AE2694" t="s">
        <v>66</v>
      </c>
      <c r="AF2694" t="s">
        <v>67</v>
      </c>
      <c r="AG2694" t="s">
        <v>341</v>
      </c>
      <c r="AH2694" s="45">
        <v>34243</v>
      </c>
      <c r="AI2694">
        <v>909832</v>
      </c>
      <c r="AK2694" t="s">
        <v>342</v>
      </c>
      <c r="AL2694" t="s">
        <v>314</v>
      </c>
      <c r="AM2694" t="s">
        <v>245</v>
      </c>
    </row>
    <row r="2695" spans="1:39" x14ac:dyDescent="0.3">
      <c r="A2695" s="1">
        <v>43559</v>
      </c>
      <c r="B2695" t="s">
        <v>23</v>
      </c>
      <c r="C2695" t="s">
        <v>239</v>
      </c>
      <c r="D2695">
        <v>1400</v>
      </c>
      <c r="E2695">
        <v>20</v>
      </c>
      <c r="F2695">
        <v>242.16999799999999</v>
      </c>
      <c r="G2695">
        <v>244.759995</v>
      </c>
      <c r="H2695">
        <v>241.25</v>
      </c>
      <c r="I2695">
        <v>244.39999399999999</v>
      </c>
      <c r="J2695">
        <v>243.74174500000001</v>
      </c>
      <c r="K2695">
        <v>1319700</v>
      </c>
      <c r="L2695">
        <v>2.512</v>
      </c>
      <c r="M2695">
        <v>7.8869789749467494E-3</v>
      </c>
      <c r="N2695">
        <v>1.30967717231599E-2</v>
      </c>
      <c r="O2695">
        <v>0.10599711358505801</v>
      </c>
      <c r="P2695">
        <v>0.201088393638097</v>
      </c>
      <c r="Q2695">
        <v>0.28610617423992102</v>
      </c>
      <c r="R2695">
        <v>1.01555156296137E-2</v>
      </c>
      <c r="S2695">
        <v>1.3131222760561599E-2</v>
      </c>
      <c r="T2695">
        <v>1.0240577640026101E-2</v>
      </c>
      <c r="U2695">
        <v>1.32842133288131E-2</v>
      </c>
      <c r="V2695">
        <v>245.16000399999999</v>
      </c>
      <c r="W2695">
        <v>182.16999799999999</v>
      </c>
      <c r="X2695">
        <v>-0.13936262311212799</v>
      </c>
      <c r="Y2695">
        <v>2.0824655091414399E-3</v>
      </c>
      <c r="Z2695">
        <v>0.80640461453720302</v>
      </c>
      <c r="AA2695">
        <v>2.3526935567036502</v>
      </c>
      <c r="AB2695">
        <v>2.3351015856950399</v>
      </c>
      <c r="AC2695" t="s">
        <v>265</v>
      </c>
      <c r="AD2695" t="s">
        <v>340</v>
      </c>
      <c r="AE2695" t="s">
        <v>66</v>
      </c>
      <c r="AF2695" t="s">
        <v>67</v>
      </c>
      <c r="AG2695" t="s">
        <v>341</v>
      </c>
      <c r="AH2695" s="45">
        <v>34243</v>
      </c>
      <c r="AI2695">
        <v>909832</v>
      </c>
      <c r="AK2695" t="s">
        <v>342</v>
      </c>
      <c r="AL2695" t="s">
        <v>314</v>
      </c>
      <c r="AM2695" t="s">
        <v>245</v>
      </c>
    </row>
    <row r="2696" spans="1:39" x14ac:dyDescent="0.3">
      <c r="A2696" s="1">
        <v>43570</v>
      </c>
      <c r="B2696" t="s">
        <v>23</v>
      </c>
      <c r="C2696" t="s">
        <v>246</v>
      </c>
      <c r="D2696">
        <v>1600</v>
      </c>
      <c r="E2696">
        <v>20</v>
      </c>
      <c r="F2696">
        <v>242.36999499999999</v>
      </c>
      <c r="G2696">
        <v>246.75</v>
      </c>
      <c r="H2696">
        <v>241.96000699999999</v>
      </c>
      <c r="I2696">
        <v>246.33000200000001</v>
      </c>
      <c r="J2696">
        <v>245.66656499999999</v>
      </c>
      <c r="K2696">
        <v>1859700</v>
      </c>
      <c r="L2696">
        <v>2.5529999999999999</v>
      </c>
      <c r="M2696">
        <v>1.79410343134516E-2</v>
      </c>
      <c r="N2696">
        <v>-7.71008307612282E-4</v>
      </c>
      <c r="O2696">
        <v>5.20350397616305E-2</v>
      </c>
      <c r="P2696">
        <v>0.16703531771666</v>
      </c>
      <c r="Q2696">
        <v>0.27586398571736398</v>
      </c>
      <c r="R2696">
        <v>1.32643739904558E-2</v>
      </c>
      <c r="S2696">
        <v>8.6310050926005806E-3</v>
      </c>
      <c r="T2696">
        <v>1.0201905187075699E-2</v>
      </c>
      <c r="U2696">
        <v>1.3290017704306699E-2</v>
      </c>
      <c r="V2696">
        <v>247.08999599999899</v>
      </c>
      <c r="W2696">
        <v>189.509995</v>
      </c>
      <c r="X2696">
        <v>-0.13936262311212799</v>
      </c>
      <c r="Y2696">
        <v>-6.2956724975841202E-4</v>
      </c>
      <c r="Z2696">
        <v>0.82255978617525005</v>
      </c>
      <c r="AA2696">
        <v>2.2784055784541799</v>
      </c>
      <c r="AB2696">
        <v>2.3264934835625999</v>
      </c>
      <c r="AC2696" t="s">
        <v>265</v>
      </c>
      <c r="AD2696" t="s">
        <v>340</v>
      </c>
      <c r="AE2696" t="s">
        <v>66</v>
      </c>
      <c r="AF2696" t="s">
        <v>67</v>
      </c>
      <c r="AG2696" t="s">
        <v>341</v>
      </c>
      <c r="AH2696" s="45">
        <v>34243</v>
      </c>
      <c r="AI2696">
        <v>909832</v>
      </c>
      <c r="AK2696" t="s">
        <v>342</v>
      </c>
      <c r="AL2696" t="s">
        <v>314</v>
      </c>
      <c r="AM2696" t="s">
        <v>245</v>
      </c>
    </row>
    <row r="2697" spans="1:39" x14ac:dyDescent="0.3">
      <c r="A2697" s="1">
        <v>43591</v>
      </c>
      <c r="B2697" t="s">
        <v>23</v>
      </c>
      <c r="C2697" t="s">
        <v>239</v>
      </c>
      <c r="D2697">
        <v>1000</v>
      </c>
      <c r="E2697">
        <v>20</v>
      </c>
      <c r="F2697">
        <v>242.85000600000001</v>
      </c>
      <c r="G2697">
        <v>244.83000200000001</v>
      </c>
      <c r="H2697">
        <v>242.05999800000001</v>
      </c>
      <c r="I2697">
        <v>244.229996</v>
      </c>
      <c r="J2697">
        <v>243.572204999999</v>
      </c>
      <c r="K2697">
        <v>1194900</v>
      </c>
      <c r="L2697">
        <v>2.5</v>
      </c>
      <c r="M2697">
        <v>-1.59562854837112E-3</v>
      </c>
      <c r="N2697">
        <v>-2.04768410040027E-4</v>
      </c>
      <c r="O2697">
        <v>7.1911646776528599E-3</v>
      </c>
      <c r="P2697">
        <v>0.14809701943960499</v>
      </c>
      <c r="Q2697">
        <v>0.24583099998688401</v>
      </c>
      <c r="R2697">
        <v>9.6652517455375602E-3</v>
      </c>
      <c r="S2697">
        <v>8.7637301470749399E-3</v>
      </c>
      <c r="T2697">
        <v>9.9965488870949106E-3</v>
      </c>
      <c r="U2697">
        <v>1.3205538278534599E-2</v>
      </c>
      <c r="V2697">
        <v>248.699997</v>
      </c>
      <c r="W2697">
        <v>189.509995</v>
      </c>
      <c r="X2697">
        <v>-0.13936262311212799</v>
      </c>
      <c r="Y2697">
        <v>-4.4810132310555703E-3</v>
      </c>
      <c r="Z2697">
        <v>0.81884023917179805</v>
      </c>
      <c r="AA2697">
        <v>2.0448916472523502</v>
      </c>
      <c r="AB2697">
        <v>1.89894878317278</v>
      </c>
      <c r="AC2697" t="s">
        <v>265</v>
      </c>
      <c r="AD2697" t="s">
        <v>340</v>
      </c>
      <c r="AE2697" t="s">
        <v>66</v>
      </c>
      <c r="AF2697" t="s">
        <v>67</v>
      </c>
      <c r="AG2697" t="s">
        <v>341</v>
      </c>
      <c r="AH2697" s="45">
        <v>34243</v>
      </c>
      <c r="AI2697">
        <v>909832</v>
      </c>
      <c r="AK2697" t="s">
        <v>342</v>
      </c>
      <c r="AL2697" t="s">
        <v>314</v>
      </c>
      <c r="AM2697" t="s">
        <v>245</v>
      </c>
    </row>
    <row r="2698" spans="1:39" x14ac:dyDescent="0.3">
      <c r="A2698" s="1">
        <v>43593</v>
      </c>
      <c r="B2698" t="s">
        <v>23</v>
      </c>
      <c r="C2698" t="s">
        <v>239</v>
      </c>
      <c r="D2698">
        <v>1600</v>
      </c>
      <c r="E2698">
        <v>20</v>
      </c>
      <c r="F2698">
        <v>239.55999800000001</v>
      </c>
      <c r="G2698">
        <v>243.05000299999901</v>
      </c>
      <c r="H2698">
        <v>238.19000199999999</v>
      </c>
      <c r="I2698">
        <v>241.33999599999899</v>
      </c>
      <c r="J2698">
        <v>240.69000199999999</v>
      </c>
      <c r="K2698">
        <v>1611900</v>
      </c>
      <c r="L2698">
        <v>2.4820000000000002</v>
      </c>
      <c r="M2698">
        <v>4.8181447511618904E-3</v>
      </c>
      <c r="N2698">
        <v>-1.0352942105099499E-3</v>
      </c>
      <c r="O2698">
        <v>-1.8596183110665299E-2</v>
      </c>
      <c r="P2698">
        <v>0.134206407757649</v>
      </c>
      <c r="Q2698">
        <v>0.23366851719505199</v>
      </c>
      <c r="R2698">
        <v>9.8557714279804108E-3</v>
      </c>
      <c r="S2698">
        <v>9.2688943320441801E-3</v>
      </c>
      <c r="T2698">
        <v>1.0283604880421199E-2</v>
      </c>
      <c r="U2698">
        <v>1.32175148322831E-2</v>
      </c>
      <c r="V2698">
        <v>248.699997</v>
      </c>
      <c r="W2698">
        <v>189.509995</v>
      </c>
      <c r="X2698">
        <v>-0.13936262311212799</v>
      </c>
      <c r="Y2698">
        <v>-1.60671540560346E-3</v>
      </c>
      <c r="Z2698">
        <v>0.82312190754029302</v>
      </c>
      <c r="AA2698">
        <v>1.94537813457733</v>
      </c>
      <c r="AB2698">
        <v>1.9187583857902599</v>
      </c>
      <c r="AC2698" t="s">
        <v>265</v>
      </c>
      <c r="AD2698" t="s">
        <v>340</v>
      </c>
      <c r="AE2698" t="s">
        <v>66</v>
      </c>
      <c r="AF2698" t="s">
        <v>67</v>
      </c>
      <c r="AG2698" t="s">
        <v>341</v>
      </c>
      <c r="AH2698" s="45">
        <v>34243</v>
      </c>
      <c r="AI2698">
        <v>909832</v>
      </c>
      <c r="AK2698" t="s">
        <v>342</v>
      </c>
      <c r="AL2698" t="s">
        <v>314</v>
      </c>
      <c r="AM2698" t="s">
        <v>245</v>
      </c>
    </row>
    <row r="2699" spans="1:39" x14ac:dyDescent="0.3">
      <c r="A2699" s="1">
        <v>43608</v>
      </c>
      <c r="B2699" t="s">
        <v>23</v>
      </c>
      <c r="C2699" t="s">
        <v>239</v>
      </c>
      <c r="D2699">
        <v>1600</v>
      </c>
      <c r="E2699">
        <v>20</v>
      </c>
      <c r="F2699">
        <v>248.63000499999899</v>
      </c>
      <c r="G2699">
        <v>249.91999799999999</v>
      </c>
      <c r="H2699">
        <v>247.179993</v>
      </c>
      <c r="I2699">
        <v>248.529999</v>
      </c>
      <c r="J2699">
        <v>248.529999</v>
      </c>
      <c r="K2699">
        <v>1822800</v>
      </c>
      <c r="L2699">
        <v>2.2959999999999998</v>
      </c>
      <c r="M2699">
        <v>-3.9354159369253501E-3</v>
      </c>
      <c r="N2699">
        <v>4.3954221129217704E-3</v>
      </c>
      <c r="O2699">
        <v>1.4637733874077E-2</v>
      </c>
      <c r="P2699">
        <v>0.1416404299754</v>
      </c>
      <c r="Q2699">
        <v>0.23265738171289799</v>
      </c>
      <c r="R2699">
        <v>3.53113259035701E-3</v>
      </c>
      <c r="S2699">
        <v>9.6099811781633401E-3</v>
      </c>
      <c r="T2699">
        <v>1.0478504154668699E-2</v>
      </c>
      <c r="U2699">
        <v>1.33059077905546E-2</v>
      </c>
      <c r="V2699">
        <v>251.009995</v>
      </c>
      <c r="W2699">
        <v>189.509995</v>
      </c>
      <c r="X2699">
        <v>-0.13936262311212799</v>
      </c>
      <c r="Y2699">
        <v>-1.1985692488440201E-2</v>
      </c>
      <c r="Z2699">
        <v>0.82030972158335402</v>
      </c>
      <c r="AA2699">
        <v>1.99433341906138</v>
      </c>
      <c r="AB2699">
        <v>1.9894495206937199</v>
      </c>
      <c r="AC2699" t="s">
        <v>265</v>
      </c>
      <c r="AD2699" t="s">
        <v>340</v>
      </c>
      <c r="AE2699" t="s">
        <v>66</v>
      </c>
      <c r="AF2699" t="s">
        <v>67</v>
      </c>
      <c r="AG2699" t="s">
        <v>341</v>
      </c>
      <c r="AH2699" s="45">
        <v>34243</v>
      </c>
      <c r="AI2699">
        <v>909832</v>
      </c>
      <c r="AK2699" t="s">
        <v>342</v>
      </c>
      <c r="AL2699" t="s">
        <v>314</v>
      </c>
      <c r="AM2699" t="s">
        <v>245</v>
      </c>
    </row>
    <row r="2700" spans="1:39" x14ac:dyDescent="0.3">
      <c r="A2700" s="1">
        <v>43629</v>
      </c>
      <c r="B2700" t="s">
        <v>23</v>
      </c>
      <c r="C2700" t="s">
        <v>246</v>
      </c>
      <c r="D2700">
        <v>1500</v>
      </c>
      <c r="E2700">
        <v>20</v>
      </c>
      <c r="F2700">
        <v>257.709991</v>
      </c>
      <c r="G2700">
        <v>259.86999500000002</v>
      </c>
      <c r="H2700">
        <v>257.54998799999998</v>
      </c>
      <c r="I2700">
        <v>259.709991</v>
      </c>
      <c r="J2700">
        <v>259.709991</v>
      </c>
      <c r="K2700">
        <v>1228500</v>
      </c>
      <c r="L2700">
        <v>2.0910000000000002</v>
      </c>
      <c r="M2700">
        <v>9.5949201705073303E-3</v>
      </c>
      <c r="N2700">
        <v>3.3276318657734699E-2</v>
      </c>
      <c r="O2700">
        <v>7.0958504517781906E-2</v>
      </c>
      <c r="P2700">
        <v>0.107625439322135</v>
      </c>
      <c r="Q2700">
        <v>0.24738894273664599</v>
      </c>
      <c r="R2700">
        <v>7.75907994557299E-3</v>
      </c>
      <c r="S2700">
        <v>9.2259305865367708E-3</v>
      </c>
      <c r="T2700">
        <v>9.3374091040003496E-3</v>
      </c>
      <c r="U2700">
        <v>1.3396324681767E-2</v>
      </c>
      <c r="V2700">
        <v>259.86999500000002</v>
      </c>
      <c r="W2700">
        <v>189.509995</v>
      </c>
      <c r="X2700">
        <v>-0.13319097432532201</v>
      </c>
      <c r="Y2700">
        <v>4.0890106107655602E-3</v>
      </c>
      <c r="Z2700">
        <v>0.83946119618239201</v>
      </c>
      <c r="AA2700">
        <v>2.2628637051726601</v>
      </c>
      <c r="AB2700">
        <v>2.2644801782480202</v>
      </c>
      <c r="AC2700" t="s">
        <v>265</v>
      </c>
      <c r="AD2700" t="s">
        <v>340</v>
      </c>
      <c r="AE2700" t="s">
        <v>66</v>
      </c>
      <c r="AF2700" t="s">
        <v>67</v>
      </c>
      <c r="AG2700" t="s">
        <v>341</v>
      </c>
      <c r="AH2700" s="45">
        <v>34243</v>
      </c>
      <c r="AI2700">
        <v>909832</v>
      </c>
      <c r="AK2700" t="s">
        <v>342</v>
      </c>
      <c r="AL2700" t="s">
        <v>314</v>
      </c>
      <c r="AM2700" t="s">
        <v>245</v>
      </c>
    </row>
    <row r="2701" spans="1:39" x14ac:dyDescent="0.3">
      <c r="A2701" s="1">
        <v>43587</v>
      </c>
      <c r="B2701" t="s">
        <v>24</v>
      </c>
      <c r="C2701" t="s">
        <v>239</v>
      </c>
      <c r="D2701">
        <v>100</v>
      </c>
      <c r="E2701">
        <v>1</v>
      </c>
      <c r="F2701">
        <v>27.76</v>
      </c>
      <c r="G2701">
        <v>27.99</v>
      </c>
      <c r="H2701">
        <v>27.389999</v>
      </c>
      <c r="I2701">
        <v>27.870000999999998</v>
      </c>
      <c r="J2701">
        <v>27.66037</v>
      </c>
      <c r="K2701">
        <v>4435000</v>
      </c>
      <c r="L2701">
        <v>2.552</v>
      </c>
      <c r="M2701">
        <v>2.8746244475094601E-3</v>
      </c>
      <c r="N2701">
        <v>-8.5744792601024702E-3</v>
      </c>
      <c r="O2701">
        <v>2.4333888355069701E-2</v>
      </c>
      <c r="P2701">
        <v>7.8707906372327802E-2</v>
      </c>
      <c r="Q2701">
        <v>0.14521566754384199</v>
      </c>
      <c r="R2701">
        <v>2.03931022466655E-2</v>
      </c>
      <c r="S2701">
        <v>1.2581736219206E-2</v>
      </c>
      <c r="T2701">
        <v>1.1378281405018899E-2</v>
      </c>
      <c r="U2701">
        <v>1.5169766833604201E-2</v>
      </c>
      <c r="V2701">
        <v>30.799999</v>
      </c>
      <c r="W2701">
        <v>24.35</v>
      </c>
      <c r="X2701">
        <v>-0.19338255116066699</v>
      </c>
      <c r="Y2701">
        <v>-2.1262443276895502E-3</v>
      </c>
      <c r="Z2701">
        <v>0.89931799599527396</v>
      </c>
      <c r="AA2701">
        <v>1.4816739970042301</v>
      </c>
      <c r="AB2701">
        <v>1.48811446321366</v>
      </c>
      <c r="AC2701" t="s">
        <v>240</v>
      </c>
      <c r="AD2701" t="s">
        <v>343</v>
      </c>
      <c r="AE2701" t="s">
        <v>56</v>
      </c>
      <c r="AF2701" t="s">
        <v>69</v>
      </c>
      <c r="AG2701" t="s">
        <v>344</v>
      </c>
      <c r="AI2701">
        <v>1043604</v>
      </c>
      <c r="AJ2701">
        <v>1996</v>
      </c>
      <c r="AK2701" t="s">
        <v>345</v>
      </c>
      <c r="AL2701" t="s">
        <v>276</v>
      </c>
      <c r="AM2701" t="s">
        <v>245</v>
      </c>
    </row>
    <row r="2702" spans="1:39" x14ac:dyDescent="0.3">
      <c r="A2702" s="1">
        <v>43609</v>
      </c>
      <c r="B2702" t="s">
        <v>24</v>
      </c>
      <c r="C2702" t="s">
        <v>246</v>
      </c>
      <c r="D2702">
        <v>100</v>
      </c>
      <c r="E2702">
        <v>1</v>
      </c>
      <c r="F2702">
        <v>25.379998999999899</v>
      </c>
      <c r="G2702">
        <v>25.48</v>
      </c>
      <c r="H2702">
        <v>25.17</v>
      </c>
      <c r="I2702">
        <v>25.190000999999999</v>
      </c>
      <c r="J2702">
        <v>25.000527999999999</v>
      </c>
      <c r="K2702">
        <v>2177300</v>
      </c>
      <c r="L2702">
        <v>2.3239999999999998</v>
      </c>
      <c r="M2702">
        <v>1.58926868001537E-3</v>
      </c>
      <c r="N2702">
        <v>3.97110452611873E-4</v>
      </c>
      <c r="O2702">
        <v>-0.13114660658808799</v>
      </c>
      <c r="P2702">
        <v>-8.4425501035544498E-2</v>
      </c>
      <c r="Q2702">
        <v>-5.1051276214320401E-2</v>
      </c>
      <c r="R2702">
        <v>1.9978073796592201E-2</v>
      </c>
      <c r="S2702">
        <v>1.68197276277577E-2</v>
      </c>
      <c r="T2702">
        <v>1.3815065973499499E-2</v>
      </c>
      <c r="U2702">
        <v>1.5625112184659701E-2</v>
      </c>
      <c r="V2702">
        <v>30.799999</v>
      </c>
      <c r="W2702">
        <v>24.82</v>
      </c>
      <c r="X2702">
        <v>-0.19338255116066699</v>
      </c>
      <c r="Y2702">
        <v>1.3526439988342199E-3</v>
      </c>
      <c r="Z2702">
        <v>0.93446002833375397</v>
      </c>
      <c r="AA2702">
        <v>-1.05084097141609</v>
      </c>
      <c r="AB2702">
        <v>-0.72886207160808802</v>
      </c>
      <c r="AC2702" t="s">
        <v>240</v>
      </c>
      <c r="AD2702" t="s">
        <v>343</v>
      </c>
      <c r="AE2702" t="s">
        <v>56</v>
      </c>
      <c r="AF2702" t="s">
        <v>69</v>
      </c>
      <c r="AG2702" t="s">
        <v>344</v>
      </c>
      <c r="AI2702">
        <v>1043604</v>
      </c>
      <c r="AJ2702">
        <v>1996</v>
      </c>
      <c r="AK2702" t="s">
        <v>345</v>
      </c>
      <c r="AL2702" t="s">
        <v>276</v>
      </c>
      <c r="AM2702" t="s">
        <v>245</v>
      </c>
    </row>
    <row r="2703" spans="1:39" x14ac:dyDescent="0.3">
      <c r="A2703" s="1">
        <v>43630</v>
      </c>
      <c r="B2703" t="s">
        <v>24</v>
      </c>
      <c r="C2703" t="s">
        <v>246</v>
      </c>
      <c r="D2703">
        <v>100</v>
      </c>
      <c r="E2703">
        <v>1</v>
      </c>
      <c r="F2703">
        <v>26.83</v>
      </c>
      <c r="G2703">
        <v>26.85</v>
      </c>
      <c r="H2703">
        <v>26.459999</v>
      </c>
      <c r="I2703">
        <v>26.639999</v>
      </c>
      <c r="J2703">
        <v>26.639999</v>
      </c>
      <c r="K2703">
        <v>2449000</v>
      </c>
      <c r="L2703">
        <v>2.093</v>
      </c>
      <c r="M2703">
        <v>-1.0084156604164301E-2</v>
      </c>
      <c r="N2703">
        <v>-3.7467635391469599E-3</v>
      </c>
      <c r="O2703">
        <v>5.1677754657402902E-2</v>
      </c>
      <c r="P2703" s="44">
        <v>7.0648143818998003E-5</v>
      </c>
      <c r="Q2703">
        <v>-1.99821296804788E-2</v>
      </c>
      <c r="R2703">
        <v>5.6670855268476702E-3</v>
      </c>
      <c r="S2703">
        <v>1.57098576542389E-2</v>
      </c>
      <c r="T2703">
        <v>1.4640357945346599E-2</v>
      </c>
      <c r="U2703">
        <v>1.5889038852576299E-2</v>
      </c>
      <c r="V2703">
        <v>30.799999</v>
      </c>
      <c r="W2703">
        <v>24.51</v>
      </c>
      <c r="X2703">
        <v>-0.19338255116066699</v>
      </c>
      <c r="Y2703">
        <v>-1.6128120944145399E-3</v>
      </c>
      <c r="Z2703">
        <v>0.96910790502659405</v>
      </c>
      <c r="AA2703">
        <v>-0.601988763332861</v>
      </c>
      <c r="AB2703">
        <v>-0.41332190210865599</v>
      </c>
      <c r="AC2703" t="s">
        <v>240</v>
      </c>
      <c r="AD2703" t="s">
        <v>343</v>
      </c>
      <c r="AE2703" t="s">
        <v>56</v>
      </c>
      <c r="AF2703" t="s">
        <v>69</v>
      </c>
      <c r="AG2703" t="s">
        <v>344</v>
      </c>
      <c r="AI2703">
        <v>1043604</v>
      </c>
      <c r="AJ2703">
        <v>1996</v>
      </c>
      <c r="AK2703" t="s">
        <v>345</v>
      </c>
      <c r="AL2703" t="s">
        <v>276</v>
      </c>
      <c r="AM2703" t="s">
        <v>245</v>
      </c>
    </row>
    <row r="2704" spans="1:39" x14ac:dyDescent="0.3">
      <c r="A2704" s="1">
        <v>43634</v>
      </c>
      <c r="B2704" t="s">
        <v>24</v>
      </c>
      <c r="C2704" t="s">
        <v>246</v>
      </c>
      <c r="D2704">
        <v>100</v>
      </c>
      <c r="E2704">
        <v>1</v>
      </c>
      <c r="F2704">
        <v>26.84</v>
      </c>
      <c r="G2704">
        <v>27.25</v>
      </c>
      <c r="H2704">
        <v>26.73</v>
      </c>
      <c r="I2704">
        <v>26.860001</v>
      </c>
      <c r="J2704">
        <v>26.860001</v>
      </c>
      <c r="K2704">
        <v>2768700</v>
      </c>
      <c r="L2704">
        <v>2.06</v>
      </c>
      <c r="M2704">
        <v>9.7270125375192792E-3</v>
      </c>
      <c r="N2704">
        <v>-2.6026784983348098E-3</v>
      </c>
      <c r="O2704">
        <v>4.5491057234800597E-2</v>
      </c>
      <c r="P2704">
        <v>3.2428927430893199E-2</v>
      </c>
      <c r="Q2704">
        <v>1.10652007451822E-2</v>
      </c>
      <c r="R2704">
        <v>7.0704580123558802E-3</v>
      </c>
      <c r="S2704">
        <v>1.57348499842048E-2</v>
      </c>
      <c r="T2704">
        <v>1.44838925586862E-2</v>
      </c>
      <c r="U2704">
        <v>1.5853282576509701E-2</v>
      </c>
      <c r="V2704">
        <v>30.799999</v>
      </c>
      <c r="W2704">
        <v>24.51</v>
      </c>
      <c r="X2704">
        <v>-0.19338255116066699</v>
      </c>
      <c r="Y2704">
        <v>9.6704895497130797E-3</v>
      </c>
      <c r="Z2704">
        <v>0.96890594880279401</v>
      </c>
      <c r="AA2704">
        <v>-0.14065936803253101</v>
      </c>
      <c r="AB2704">
        <v>-0.420378250928994</v>
      </c>
      <c r="AC2704" t="s">
        <v>240</v>
      </c>
      <c r="AD2704" t="s">
        <v>343</v>
      </c>
      <c r="AE2704" t="s">
        <v>56</v>
      </c>
      <c r="AF2704" t="s">
        <v>69</v>
      </c>
      <c r="AG2704" t="s">
        <v>344</v>
      </c>
      <c r="AI2704">
        <v>1043604</v>
      </c>
      <c r="AJ2704">
        <v>1996</v>
      </c>
      <c r="AK2704" t="s">
        <v>345</v>
      </c>
      <c r="AL2704" t="s">
        <v>276</v>
      </c>
      <c r="AM2704" t="s">
        <v>245</v>
      </c>
    </row>
    <row r="2705" spans="1:39" x14ac:dyDescent="0.3">
      <c r="A2705" s="1">
        <v>43627</v>
      </c>
      <c r="B2705" t="s">
        <v>24</v>
      </c>
      <c r="C2705" t="s">
        <v>239</v>
      </c>
      <c r="D2705">
        <v>300</v>
      </c>
      <c r="E2705">
        <v>2</v>
      </c>
      <c r="F2705">
        <v>27.049999</v>
      </c>
      <c r="G2705">
        <v>27.09</v>
      </c>
      <c r="H2705">
        <v>26.68</v>
      </c>
      <c r="I2705">
        <v>26.93</v>
      </c>
      <c r="J2705">
        <v>26.93</v>
      </c>
      <c r="K2705">
        <v>2485500</v>
      </c>
      <c r="L2705">
        <v>2.14</v>
      </c>
      <c r="M2705">
        <v>2.60267849833473E-3</v>
      </c>
      <c r="N2705">
        <v>3.9770475830684798E-2</v>
      </c>
      <c r="O2705">
        <v>2.62913267264413E-2</v>
      </c>
      <c r="P2705">
        <v>3.1982871605015298E-2</v>
      </c>
      <c r="Q2705">
        <v>-9.1550309916214392E-3</v>
      </c>
      <c r="R2705">
        <v>8.4228717215200193E-3</v>
      </c>
      <c r="S2705">
        <v>1.7650511581754801E-2</v>
      </c>
      <c r="T2705">
        <v>1.46595094455756E-2</v>
      </c>
      <c r="U2705">
        <v>1.5880981583023802E-2</v>
      </c>
      <c r="V2705">
        <v>30.799999</v>
      </c>
      <c r="W2705">
        <v>24.51</v>
      </c>
      <c r="X2705">
        <v>-0.19338255116066699</v>
      </c>
      <c r="Y2705">
        <v>-3.4994119269314301E-4</v>
      </c>
      <c r="Z2705">
        <v>0.96847266106996099</v>
      </c>
      <c r="AA2705">
        <v>-0.44872881384701302</v>
      </c>
      <c r="AB2705">
        <v>-0.28721812463399099</v>
      </c>
      <c r="AC2705" t="s">
        <v>247</v>
      </c>
      <c r="AD2705" t="s">
        <v>343</v>
      </c>
      <c r="AE2705" t="s">
        <v>56</v>
      </c>
      <c r="AF2705" t="s">
        <v>69</v>
      </c>
      <c r="AG2705" t="s">
        <v>344</v>
      </c>
      <c r="AI2705">
        <v>1043604</v>
      </c>
      <c r="AJ2705">
        <v>1996</v>
      </c>
      <c r="AK2705" t="s">
        <v>345</v>
      </c>
      <c r="AL2705" t="s">
        <v>276</v>
      </c>
      <c r="AM2705" t="s">
        <v>245</v>
      </c>
    </row>
    <row r="2706" spans="1:39" x14ac:dyDescent="0.3">
      <c r="A2706" s="1">
        <v>43567</v>
      </c>
      <c r="B2706" t="s">
        <v>24</v>
      </c>
      <c r="C2706" t="s">
        <v>246</v>
      </c>
      <c r="D2706">
        <v>100</v>
      </c>
      <c r="E2706">
        <v>3</v>
      </c>
      <c r="F2706">
        <v>27.67</v>
      </c>
      <c r="G2706">
        <v>27.82</v>
      </c>
      <c r="H2706">
        <v>27.559998999999902</v>
      </c>
      <c r="I2706">
        <v>27.799999</v>
      </c>
      <c r="J2706">
        <v>27.590895</v>
      </c>
      <c r="K2706">
        <v>1643300</v>
      </c>
      <c r="L2706">
        <v>2.56</v>
      </c>
      <c r="M2706">
        <v>1.04863839044823E-2</v>
      </c>
      <c r="N2706">
        <v>2.8088576804706802E-2</v>
      </c>
      <c r="O2706">
        <v>4.9401906253019698E-2</v>
      </c>
      <c r="P2706">
        <v>-4.8573987217809004E-3</v>
      </c>
      <c r="Q2706">
        <v>0.13826434528163201</v>
      </c>
      <c r="R2706">
        <v>7.6388878433358703E-3</v>
      </c>
      <c r="S2706">
        <v>1.20173898471956E-2</v>
      </c>
      <c r="T2706">
        <v>1.4169985161360201E-2</v>
      </c>
      <c r="U2706">
        <v>1.5091228123373599E-2</v>
      </c>
      <c r="V2706">
        <v>30.799999</v>
      </c>
      <c r="W2706">
        <v>23.610001</v>
      </c>
      <c r="X2706">
        <v>-0.19338255116066699</v>
      </c>
      <c r="Y2706">
        <v>6.5875784763498903E-3</v>
      </c>
      <c r="Z2706">
        <v>0.89514946021581698</v>
      </c>
      <c r="AA2706">
        <v>1.35295491691681</v>
      </c>
      <c r="AB2706">
        <v>1.3963802539822301</v>
      </c>
      <c r="AC2706" t="s">
        <v>248</v>
      </c>
      <c r="AD2706" t="s">
        <v>343</v>
      </c>
      <c r="AE2706" t="s">
        <v>56</v>
      </c>
      <c r="AF2706" t="s">
        <v>69</v>
      </c>
      <c r="AG2706" t="s">
        <v>344</v>
      </c>
      <c r="AI2706">
        <v>1043604</v>
      </c>
      <c r="AJ2706">
        <v>1996</v>
      </c>
      <c r="AK2706" t="s">
        <v>345</v>
      </c>
      <c r="AL2706" t="s">
        <v>276</v>
      </c>
      <c r="AM2706" t="s">
        <v>245</v>
      </c>
    </row>
    <row r="2707" spans="1:39" x14ac:dyDescent="0.3">
      <c r="A2707" s="1">
        <v>43578</v>
      </c>
      <c r="B2707" t="s">
        <v>24</v>
      </c>
      <c r="C2707" t="s">
        <v>239</v>
      </c>
      <c r="D2707">
        <v>400</v>
      </c>
      <c r="E2707">
        <v>3</v>
      </c>
      <c r="F2707">
        <v>27.969998999999898</v>
      </c>
      <c r="G2707">
        <v>28.4</v>
      </c>
      <c r="H2707">
        <v>27.940000999999999</v>
      </c>
      <c r="I2707">
        <v>28.360001</v>
      </c>
      <c r="J2707">
        <v>28.146684999999898</v>
      </c>
      <c r="K2707">
        <v>3260400</v>
      </c>
      <c r="L2707">
        <v>2.57</v>
      </c>
      <c r="M2707">
        <v>1.59947175979432E-2</v>
      </c>
      <c r="N2707">
        <v>2.7163946498943499E-2</v>
      </c>
      <c r="O2707">
        <v>5.7324408922140503E-2</v>
      </c>
      <c r="P2707">
        <v>2.54491022734251E-2</v>
      </c>
      <c r="Q2707">
        <v>0.17853406772552499</v>
      </c>
      <c r="R2707">
        <v>8.4083310617079892E-3</v>
      </c>
      <c r="S2707">
        <v>1.10368872668835E-2</v>
      </c>
      <c r="T2707">
        <v>1.40841924971669E-2</v>
      </c>
      <c r="U2707">
        <v>1.48772719018314E-2</v>
      </c>
      <c r="V2707">
        <v>30.799999</v>
      </c>
      <c r="W2707">
        <v>24.040001</v>
      </c>
      <c r="X2707">
        <v>-0.19338255116066699</v>
      </c>
      <c r="Y2707">
        <v>8.8023511954049196E-3</v>
      </c>
      <c r="Z2707">
        <v>0.90062975790472399</v>
      </c>
      <c r="AA2707">
        <v>1.8245312456762199</v>
      </c>
      <c r="AB2707">
        <v>1.50663590913653</v>
      </c>
      <c r="AC2707" t="s">
        <v>248</v>
      </c>
      <c r="AD2707" t="s">
        <v>343</v>
      </c>
      <c r="AE2707" t="s">
        <v>56</v>
      </c>
      <c r="AF2707" t="s">
        <v>69</v>
      </c>
      <c r="AG2707" t="s">
        <v>344</v>
      </c>
      <c r="AI2707">
        <v>1043604</v>
      </c>
      <c r="AJ2707">
        <v>1996</v>
      </c>
      <c r="AK2707" t="s">
        <v>345</v>
      </c>
      <c r="AL2707" t="s">
        <v>276</v>
      </c>
      <c r="AM2707" t="s">
        <v>245</v>
      </c>
    </row>
    <row r="2708" spans="1:39" x14ac:dyDescent="0.3">
      <c r="A2708" s="1">
        <v>43592</v>
      </c>
      <c r="B2708" t="s">
        <v>24</v>
      </c>
      <c r="C2708" t="s">
        <v>246</v>
      </c>
      <c r="D2708">
        <v>200</v>
      </c>
      <c r="E2708">
        <v>3</v>
      </c>
      <c r="F2708">
        <v>26.91</v>
      </c>
      <c r="G2708">
        <v>27.030000999999999</v>
      </c>
      <c r="H2708">
        <v>26.41</v>
      </c>
      <c r="I2708">
        <v>26.68</v>
      </c>
      <c r="J2708">
        <v>26.479320999999999</v>
      </c>
      <c r="K2708">
        <v>2744900</v>
      </c>
      <c r="L2708">
        <v>2.448</v>
      </c>
      <c r="M2708">
        <v>-2.0405046264120201E-2</v>
      </c>
      <c r="N2708">
        <v>-4.0042031463315302E-2</v>
      </c>
      <c r="O2708">
        <v>-8.9552166718120507E-3</v>
      </c>
      <c r="P2708">
        <v>3.0455912563402E-2</v>
      </c>
      <c r="Q2708">
        <v>6.5067110922945495E-2</v>
      </c>
      <c r="R2708">
        <v>1.0019585035404101E-2</v>
      </c>
      <c r="S2708">
        <v>1.3624866733154399E-2</v>
      </c>
      <c r="T2708">
        <v>1.18698596359139E-2</v>
      </c>
      <c r="U2708">
        <v>1.5202390098323301E-2</v>
      </c>
      <c r="V2708">
        <v>30.799999</v>
      </c>
      <c r="W2708">
        <v>24.82</v>
      </c>
      <c r="X2708">
        <v>-0.19338255116066699</v>
      </c>
      <c r="Y2708">
        <v>-1.6649488130547601E-2</v>
      </c>
      <c r="Z2708">
        <v>0.90056119081764796</v>
      </c>
      <c r="AA2708">
        <v>0.52116137068838098</v>
      </c>
      <c r="AB2708">
        <v>1.1685964429844999</v>
      </c>
      <c r="AC2708" t="s">
        <v>248</v>
      </c>
      <c r="AD2708" t="s">
        <v>343</v>
      </c>
      <c r="AE2708" t="s">
        <v>56</v>
      </c>
      <c r="AF2708" t="s">
        <v>69</v>
      </c>
      <c r="AG2708" t="s">
        <v>344</v>
      </c>
      <c r="AI2708">
        <v>1043604</v>
      </c>
      <c r="AJ2708">
        <v>1996</v>
      </c>
      <c r="AK2708" t="s">
        <v>345</v>
      </c>
      <c r="AL2708" t="s">
        <v>276</v>
      </c>
      <c r="AM2708" t="s">
        <v>245</v>
      </c>
    </row>
    <row r="2709" spans="1:39" x14ac:dyDescent="0.3">
      <c r="A2709" s="1">
        <v>43593</v>
      </c>
      <c r="B2709" t="s">
        <v>24</v>
      </c>
      <c r="C2709" t="s">
        <v>239</v>
      </c>
      <c r="D2709">
        <v>300</v>
      </c>
      <c r="E2709">
        <v>3</v>
      </c>
      <c r="F2709">
        <v>26.66</v>
      </c>
      <c r="G2709">
        <v>26.940000999999999</v>
      </c>
      <c r="H2709">
        <v>26.389999</v>
      </c>
      <c r="I2709">
        <v>26.67</v>
      </c>
      <c r="J2709">
        <v>26.469394999999999</v>
      </c>
      <c r="K2709">
        <v>4625000</v>
      </c>
      <c r="L2709">
        <v>2.4820000000000002</v>
      </c>
      <c r="M2709">
        <v>-3.7492883175017298E-4</v>
      </c>
      <c r="N2709">
        <v>-4.1136918502578501E-2</v>
      </c>
      <c r="O2709">
        <v>-1.3408090273605001E-2</v>
      </c>
      <c r="P2709">
        <v>2.7781199268193901E-2</v>
      </c>
      <c r="Q2709">
        <v>5.4224990332650401E-2</v>
      </c>
      <c r="R2709">
        <v>9.7904827881386998E-3</v>
      </c>
      <c r="S2709">
        <v>1.35880924646036E-2</v>
      </c>
      <c r="T2709">
        <v>1.18680414358354E-2</v>
      </c>
      <c r="U2709">
        <v>1.5188718523399401E-2</v>
      </c>
      <c r="V2709">
        <v>30.799999</v>
      </c>
      <c r="W2709">
        <v>24.82</v>
      </c>
      <c r="X2709">
        <v>-0.19338255116066699</v>
      </c>
      <c r="Y2709">
        <v>-1.60671540560346E-3</v>
      </c>
      <c r="Z2709">
        <v>0.89942345138804802</v>
      </c>
      <c r="AA2709">
        <v>0.38179019226169902</v>
      </c>
      <c r="AB2709">
        <v>0.94321169009892603</v>
      </c>
      <c r="AC2709" t="s">
        <v>248</v>
      </c>
      <c r="AD2709" t="s">
        <v>343</v>
      </c>
      <c r="AE2709" t="s">
        <v>56</v>
      </c>
      <c r="AF2709" t="s">
        <v>69</v>
      </c>
      <c r="AG2709" t="s">
        <v>344</v>
      </c>
      <c r="AI2709">
        <v>1043604</v>
      </c>
      <c r="AJ2709">
        <v>1996</v>
      </c>
      <c r="AK2709" t="s">
        <v>345</v>
      </c>
      <c r="AL2709" t="s">
        <v>276</v>
      </c>
      <c r="AM2709" t="s">
        <v>245</v>
      </c>
    </row>
    <row r="2710" spans="1:39" x14ac:dyDescent="0.3">
      <c r="A2710" s="1">
        <v>43598</v>
      </c>
      <c r="B2710" t="s">
        <v>24</v>
      </c>
      <c r="C2710" t="s">
        <v>246</v>
      </c>
      <c r="D2710">
        <v>700</v>
      </c>
      <c r="E2710">
        <v>3</v>
      </c>
      <c r="F2710">
        <v>25.82</v>
      </c>
      <c r="G2710">
        <v>25.85</v>
      </c>
      <c r="H2710">
        <v>25.309998999999902</v>
      </c>
      <c r="I2710">
        <v>25.450001</v>
      </c>
      <c r="J2710">
        <v>25.258572000000001</v>
      </c>
      <c r="K2710">
        <v>6270400</v>
      </c>
      <c r="L2710">
        <v>2.4049999999999998</v>
      </c>
      <c r="M2710">
        <v>-3.7026977960818101E-2</v>
      </c>
      <c r="N2710">
        <v>-6.7603551752369304E-2</v>
      </c>
      <c r="O2710">
        <v>-7.7106497857799994E-2</v>
      </c>
      <c r="P2710">
        <v>-2.09547678515585E-2</v>
      </c>
      <c r="Q2710">
        <v>-8.2867842384992604E-3</v>
      </c>
      <c r="R2710">
        <v>1.5457543631903201E-2</v>
      </c>
      <c r="S2710">
        <v>1.5099448887265001E-2</v>
      </c>
      <c r="T2710">
        <v>1.27807150415738E-2</v>
      </c>
      <c r="U2710">
        <v>1.53631811062404E-2</v>
      </c>
      <c r="V2710">
        <v>30.799999</v>
      </c>
      <c r="W2710">
        <v>24.82</v>
      </c>
      <c r="X2710">
        <v>-0.19338255116066699</v>
      </c>
      <c r="Y2710">
        <v>-2.4426469085879299E-2</v>
      </c>
      <c r="Z2710">
        <v>0.91633691264856998</v>
      </c>
      <c r="AA2710">
        <v>-0.43423660313013102</v>
      </c>
      <c r="AB2710">
        <v>0.17621878128306201</v>
      </c>
      <c r="AC2710" t="s">
        <v>248</v>
      </c>
      <c r="AD2710" t="s">
        <v>343</v>
      </c>
      <c r="AE2710" t="s">
        <v>56</v>
      </c>
      <c r="AF2710" t="s">
        <v>69</v>
      </c>
      <c r="AG2710" t="s">
        <v>344</v>
      </c>
      <c r="AI2710">
        <v>1043604</v>
      </c>
      <c r="AJ2710">
        <v>1996</v>
      </c>
      <c r="AK2710" t="s">
        <v>345</v>
      </c>
      <c r="AL2710" t="s">
        <v>276</v>
      </c>
      <c r="AM2710" t="s">
        <v>245</v>
      </c>
    </row>
    <row r="2711" spans="1:39" x14ac:dyDescent="0.3">
      <c r="A2711" s="1">
        <v>43602</v>
      </c>
      <c r="B2711" t="s">
        <v>24</v>
      </c>
      <c r="C2711" t="s">
        <v>239</v>
      </c>
      <c r="D2711">
        <v>100</v>
      </c>
      <c r="E2711">
        <v>3</v>
      </c>
      <c r="F2711">
        <v>25.559998999999902</v>
      </c>
      <c r="G2711">
        <v>25.67</v>
      </c>
      <c r="H2711">
        <v>25.15</v>
      </c>
      <c r="I2711">
        <v>25.18</v>
      </c>
      <c r="J2711">
        <v>24.990601999999999</v>
      </c>
      <c r="K2711">
        <v>5125400</v>
      </c>
      <c r="L2711">
        <v>2.3929999999999998</v>
      </c>
      <c r="M2711">
        <v>-2.6647336897807399E-2</v>
      </c>
      <c r="N2711">
        <v>-4.7692727026092702E-2</v>
      </c>
      <c r="O2711">
        <v>-0.10365134589666</v>
      </c>
      <c r="P2711">
        <v>-6.7278315825880702E-2</v>
      </c>
      <c r="Q2711">
        <v>-3.8502027966786902E-2</v>
      </c>
      <c r="R2711">
        <v>2.08345814012212E-2</v>
      </c>
      <c r="S2711">
        <v>1.5562641078278599E-2</v>
      </c>
      <c r="T2711">
        <v>1.2993025325931599E-2</v>
      </c>
      <c r="U2711">
        <v>1.5451553213731701E-2</v>
      </c>
      <c r="V2711">
        <v>30.799999</v>
      </c>
      <c r="W2711">
        <v>24.82</v>
      </c>
      <c r="X2711">
        <v>-0.19338255116066699</v>
      </c>
      <c r="Y2711">
        <v>-5.8544371529206298E-3</v>
      </c>
      <c r="Z2711">
        <v>0.922759094795638</v>
      </c>
      <c r="AA2711">
        <v>-0.86635352315456904</v>
      </c>
      <c r="AB2711">
        <v>-0.56027813022481798</v>
      </c>
      <c r="AC2711" t="s">
        <v>248</v>
      </c>
      <c r="AD2711" t="s">
        <v>343</v>
      </c>
      <c r="AE2711" t="s">
        <v>56</v>
      </c>
      <c r="AF2711" t="s">
        <v>69</v>
      </c>
      <c r="AG2711" t="s">
        <v>344</v>
      </c>
      <c r="AI2711">
        <v>1043604</v>
      </c>
      <c r="AJ2711">
        <v>1996</v>
      </c>
      <c r="AK2711" t="s">
        <v>345</v>
      </c>
      <c r="AL2711" t="s">
        <v>276</v>
      </c>
      <c r="AM2711" t="s">
        <v>245</v>
      </c>
    </row>
    <row r="2712" spans="1:39" x14ac:dyDescent="0.3">
      <c r="A2712" s="1">
        <v>43621</v>
      </c>
      <c r="B2712" t="s">
        <v>24</v>
      </c>
      <c r="C2712" t="s">
        <v>239</v>
      </c>
      <c r="D2712">
        <v>800</v>
      </c>
      <c r="E2712">
        <v>3</v>
      </c>
      <c r="F2712">
        <v>26.129998999999899</v>
      </c>
      <c r="G2712">
        <v>26.58</v>
      </c>
      <c r="H2712">
        <v>25.959999</v>
      </c>
      <c r="I2712">
        <v>26.48</v>
      </c>
      <c r="J2712">
        <v>26.48</v>
      </c>
      <c r="K2712">
        <v>5750400</v>
      </c>
      <c r="L2712">
        <v>2.1230000000000002</v>
      </c>
      <c r="M2712">
        <v>2.2919300075984899E-2</v>
      </c>
      <c r="N2712">
        <v>6.4664128220170994E-2</v>
      </c>
      <c r="O2712">
        <v>-3.5685757120693301E-2</v>
      </c>
      <c r="P2712">
        <v>3.7808544429543101E-3</v>
      </c>
      <c r="Q2712">
        <v>8.9828232088523894E-3</v>
      </c>
      <c r="R2712">
        <v>2.1229681331894699E-2</v>
      </c>
      <c r="S2712">
        <v>1.8482383302850999E-2</v>
      </c>
      <c r="T2712">
        <v>1.5188143825399699E-2</v>
      </c>
      <c r="U2712">
        <v>1.5934113723667199E-2</v>
      </c>
      <c r="V2712">
        <v>30.799999</v>
      </c>
      <c r="W2712">
        <v>24.51</v>
      </c>
      <c r="X2712">
        <v>-0.19338255116066699</v>
      </c>
      <c r="Y2712">
        <v>8.1287266899663802E-3</v>
      </c>
      <c r="Z2712">
        <v>0.97174088406470205</v>
      </c>
      <c r="AA2712">
        <v>-0.17710722445288399</v>
      </c>
      <c r="AB2712">
        <v>-0.71644090038944397</v>
      </c>
      <c r="AC2712" t="s">
        <v>248</v>
      </c>
      <c r="AD2712" t="s">
        <v>343</v>
      </c>
      <c r="AE2712" t="s">
        <v>56</v>
      </c>
      <c r="AF2712" t="s">
        <v>69</v>
      </c>
      <c r="AG2712" t="s">
        <v>344</v>
      </c>
      <c r="AI2712">
        <v>1043604</v>
      </c>
      <c r="AJ2712">
        <v>1996</v>
      </c>
      <c r="AK2712" t="s">
        <v>345</v>
      </c>
      <c r="AL2712" t="s">
        <v>276</v>
      </c>
      <c r="AM2712" t="s">
        <v>245</v>
      </c>
    </row>
    <row r="2713" spans="1:39" x14ac:dyDescent="0.3">
      <c r="A2713" s="1">
        <v>43627</v>
      </c>
      <c r="B2713" t="s">
        <v>24</v>
      </c>
      <c r="C2713" t="s">
        <v>239</v>
      </c>
      <c r="D2713">
        <v>100</v>
      </c>
      <c r="E2713">
        <v>3</v>
      </c>
      <c r="F2713">
        <v>27.049999</v>
      </c>
      <c r="G2713">
        <v>27.09</v>
      </c>
      <c r="H2713">
        <v>26.68</v>
      </c>
      <c r="I2713">
        <v>26.93</v>
      </c>
      <c r="J2713">
        <v>26.93</v>
      </c>
      <c r="K2713">
        <v>2485500</v>
      </c>
      <c r="L2713">
        <v>2.14</v>
      </c>
      <c r="M2713">
        <v>2.60267849833473E-3</v>
      </c>
      <c r="N2713">
        <v>3.9770475830684798E-2</v>
      </c>
      <c r="O2713">
        <v>2.62913267264413E-2</v>
      </c>
      <c r="P2713">
        <v>3.1982871605015298E-2</v>
      </c>
      <c r="Q2713">
        <v>-9.1550309916214392E-3</v>
      </c>
      <c r="R2713">
        <v>8.4228717215200193E-3</v>
      </c>
      <c r="S2713">
        <v>1.7650511581754801E-2</v>
      </c>
      <c r="T2713">
        <v>1.46595094455756E-2</v>
      </c>
      <c r="U2713">
        <v>1.5880981583023802E-2</v>
      </c>
      <c r="V2713">
        <v>30.799999</v>
      </c>
      <c r="W2713">
        <v>24.51</v>
      </c>
      <c r="X2713">
        <v>-0.19338255116066699</v>
      </c>
      <c r="Y2713">
        <v>-3.4994119269314301E-4</v>
      </c>
      <c r="Z2713">
        <v>0.96847266106996099</v>
      </c>
      <c r="AA2713">
        <v>-0.44872881384701302</v>
      </c>
      <c r="AB2713">
        <v>-0.28721812463399099</v>
      </c>
      <c r="AC2713" t="s">
        <v>248</v>
      </c>
      <c r="AD2713" t="s">
        <v>343</v>
      </c>
      <c r="AE2713" t="s">
        <v>56</v>
      </c>
      <c r="AF2713" t="s">
        <v>69</v>
      </c>
      <c r="AG2713" t="s">
        <v>344</v>
      </c>
      <c r="AI2713">
        <v>1043604</v>
      </c>
      <c r="AJ2713">
        <v>1996</v>
      </c>
      <c r="AK2713" t="s">
        <v>345</v>
      </c>
      <c r="AL2713" t="s">
        <v>276</v>
      </c>
      <c r="AM2713" t="s">
        <v>245</v>
      </c>
    </row>
    <row r="2714" spans="1:39" x14ac:dyDescent="0.3">
      <c r="A2714" s="1">
        <v>43556</v>
      </c>
      <c r="B2714" t="s">
        <v>24</v>
      </c>
      <c r="C2714" t="s">
        <v>246</v>
      </c>
      <c r="D2714">
        <v>200</v>
      </c>
      <c r="E2714">
        <v>4</v>
      </c>
      <c r="F2714">
        <v>26.82</v>
      </c>
      <c r="G2714">
        <v>27.24</v>
      </c>
      <c r="H2714">
        <v>26.76</v>
      </c>
      <c r="I2714">
        <v>27.200001</v>
      </c>
      <c r="J2714">
        <v>26.995408999999999</v>
      </c>
      <c r="K2714">
        <v>4279900</v>
      </c>
      <c r="L2714">
        <v>2.4969999999999999</v>
      </c>
      <c r="M2714">
        <v>2.72049898519621E-2</v>
      </c>
      <c r="N2714">
        <v>4.7045331071934197E-2</v>
      </c>
      <c r="O2714">
        <v>4.4215850634422398E-3</v>
      </c>
      <c r="P2714">
        <v>2.3625686555782201E-2</v>
      </c>
      <c r="Q2714">
        <v>0.13759301219216999</v>
      </c>
      <c r="R2714">
        <v>1.33337691463438E-2</v>
      </c>
      <c r="S2714">
        <v>1.3705066979963199E-2</v>
      </c>
      <c r="T2714">
        <v>1.5618032272164699E-2</v>
      </c>
      <c r="U2714">
        <v>1.5131540785364999E-2</v>
      </c>
      <c r="V2714">
        <v>30.799999</v>
      </c>
      <c r="W2714">
        <v>23.610001</v>
      </c>
      <c r="X2714">
        <v>-0.19338255116066699</v>
      </c>
      <c r="Y2714">
        <v>1.1502195497633099E-2</v>
      </c>
      <c r="Z2714">
        <v>0.87117820582666705</v>
      </c>
      <c r="AA2714">
        <v>1.3536642723416701</v>
      </c>
      <c r="AB2714">
        <v>1.0026984165014501</v>
      </c>
      <c r="AC2714" t="s">
        <v>249</v>
      </c>
      <c r="AD2714" t="s">
        <v>343</v>
      </c>
      <c r="AE2714" t="s">
        <v>56</v>
      </c>
      <c r="AF2714" t="s">
        <v>69</v>
      </c>
      <c r="AG2714" t="s">
        <v>344</v>
      </c>
      <c r="AI2714">
        <v>1043604</v>
      </c>
      <c r="AJ2714">
        <v>1996</v>
      </c>
      <c r="AK2714" t="s">
        <v>345</v>
      </c>
      <c r="AL2714" t="s">
        <v>276</v>
      </c>
      <c r="AM2714" t="s">
        <v>245</v>
      </c>
    </row>
    <row r="2715" spans="1:39" x14ac:dyDescent="0.3">
      <c r="A2715" s="1">
        <v>43559</v>
      </c>
      <c r="B2715" t="s">
        <v>24</v>
      </c>
      <c r="C2715" t="s">
        <v>246</v>
      </c>
      <c r="D2715">
        <v>300</v>
      </c>
      <c r="E2715">
        <v>4</v>
      </c>
      <c r="F2715">
        <v>27.299999</v>
      </c>
      <c r="G2715">
        <v>27.360001</v>
      </c>
      <c r="H2715">
        <v>26.799999</v>
      </c>
      <c r="I2715">
        <v>26.92</v>
      </c>
      <c r="J2715">
        <v>26.717514000000001</v>
      </c>
      <c r="K2715">
        <v>1981600</v>
      </c>
      <c r="L2715">
        <v>2.512</v>
      </c>
      <c r="M2715">
        <v>-1.1816975240674999E-2</v>
      </c>
      <c r="N2715">
        <v>3.5542511456020699E-2</v>
      </c>
      <c r="O2715">
        <v>1.38397970970385E-2</v>
      </c>
      <c r="P2715">
        <v>4.1716097832108702E-2</v>
      </c>
      <c r="Q2715">
        <v>0.134671273355427</v>
      </c>
      <c r="R2715">
        <v>1.5805396693687301E-2</v>
      </c>
      <c r="S2715">
        <v>1.3473276807867E-2</v>
      </c>
      <c r="T2715">
        <v>1.50794392300012E-2</v>
      </c>
      <c r="U2715">
        <v>1.51374022860742E-2</v>
      </c>
      <c r="V2715">
        <v>30.799999</v>
      </c>
      <c r="W2715">
        <v>23.610001</v>
      </c>
      <c r="X2715">
        <v>-0.19338255116066699</v>
      </c>
      <c r="Y2715">
        <v>2.0824655091414399E-3</v>
      </c>
      <c r="Z2715">
        <v>0.88789127229352605</v>
      </c>
      <c r="AA2715">
        <v>1.3157260685679399</v>
      </c>
      <c r="AB2715">
        <v>1.3561231801765901</v>
      </c>
      <c r="AC2715" t="s">
        <v>249</v>
      </c>
      <c r="AD2715" t="s">
        <v>343</v>
      </c>
      <c r="AE2715" t="s">
        <v>56</v>
      </c>
      <c r="AF2715" t="s">
        <v>69</v>
      </c>
      <c r="AG2715" t="s">
        <v>344</v>
      </c>
      <c r="AI2715">
        <v>1043604</v>
      </c>
      <c r="AJ2715">
        <v>1996</v>
      </c>
      <c r="AK2715" t="s">
        <v>345</v>
      </c>
      <c r="AL2715" t="s">
        <v>276</v>
      </c>
      <c r="AM2715" t="s">
        <v>245</v>
      </c>
    </row>
    <row r="2716" spans="1:39" x14ac:dyDescent="0.3">
      <c r="A2716" s="1">
        <v>43614</v>
      </c>
      <c r="B2716" t="s">
        <v>24</v>
      </c>
      <c r="C2716" t="s">
        <v>239</v>
      </c>
      <c r="D2716">
        <v>1100</v>
      </c>
      <c r="E2716">
        <v>4</v>
      </c>
      <c r="F2716">
        <v>24.860001</v>
      </c>
      <c r="G2716">
        <v>25.129998999999899</v>
      </c>
      <c r="H2716">
        <v>24.809998999999902</v>
      </c>
      <c r="I2716">
        <v>25.01</v>
      </c>
      <c r="J2716">
        <v>24.821881999999999</v>
      </c>
      <c r="K2716">
        <v>2762300</v>
      </c>
      <c r="L2716">
        <v>2.2360000000000002</v>
      </c>
      <c r="M2716">
        <v>1.2002664641454E-3</v>
      </c>
      <c r="N2716">
        <v>-4.1509406298803599E-2</v>
      </c>
      <c r="O2716">
        <v>-8.5410677809938801E-2</v>
      </c>
      <c r="P2716">
        <v>-8.6511343619923006E-2</v>
      </c>
      <c r="Q2716">
        <v>-5.89572784088132E-2</v>
      </c>
      <c r="R2716">
        <v>1.19362336019452E-2</v>
      </c>
      <c r="S2716">
        <v>1.54509966698961E-2</v>
      </c>
      <c r="T2716">
        <v>1.3843464828181501E-2</v>
      </c>
      <c r="U2716">
        <v>1.5618460840087001E-2</v>
      </c>
      <c r="V2716">
        <v>30.799999</v>
      </c>
      <c r="W2716">
        <v>24.809998999999902</v>
      </c>
      <c r="X2716">
        <v>-0.19338255116066699</v>
      </c>
      <c r="Y2716">
        <v>-6.9359101493404697E-3</v>
      </c>
      <c r="Z2716">
        <v>0.93275837965450503</v>
      </c>
      <c r="AA2716">
        <v>-1.15285792141348</v>
      </c>
      <c r="AB2716">
        <v>-0.97745698663688196</v>
      </c>
      <c r="AC2716" t="s">
        <v>249</v>
      </c>
      <c r="AD2716" t="s">
        <v>343</v>
      </c>
      <c r="AE2716" t="s">
        <v>56</v>
      </c>
      <c r="AF2716" t="s">
        <v>69</v>
      </c>
      <c r="AG2716" t="s">
        <v>344</v>
      </c>
      <c r="AI2716">
        <v>1043604</v>
      </c>
      <c r="AJ2716">
        <v>1996</v>
      </c>
      <c r="AK2716" t="s">
        <v>345</v>
      </c>
      <c r="AL2716" t="s">
        <v>276</v>
      </c>
      <c r="AM2716" t="s">
        <v>245</v>
      </c>
    </row>
    <row r="2717" spans="1:39" x14ac:dyDescent="0.3">
      <c r="A2717" s="1">
        <v>43556</v>
      </c>
      <c r="B2717" t="s">
        <v>24</v>
      </c>
      <c r="C2717" t="s">
        <v>246</v>
      </c>
      <c r="D2717">
        <v>300</v>
      </c>
      <c r="E2717">
        <v>5</v>
      </c>
      <c r="F2717">
        <v>26.82</v>
      </c>
      <c r="G2717">
        <v>27.24</v>
      </c>
      <c r="H2717">
        <v>26.76</v>
      </c>
      <c r="I2717">
        <v>27.200001</v>
      </c>
      <c r="J2717">
        <v>26.995408999999999</v>
      </c>
      <c r="K2717">
        <v>4279900</v>
      </c>
      <c r="L2717">
        <v>2.4969999999999999</v>
      </c>
      <c r="M2717">
        <v>2.72049898519621E-2</v>
      </c>
      <c r="N2717">
        <v>4.7045331071934197E-2</v>
      </c>
      <c r="O2717">
        <v>4.4215850634422398E-3</v>
      </c>
      <c r="P2717">
        <v>2.3625686555782201E-2</v>
      </c>
      <c r="Q2717">
        <v>0.13759301219216999</v>
      </c>
      <c r="R2717">
        <v>1.33337691463438E-2</v>
      </c>
      <c r="S2717">
        <v>1.3705066979963199E-2</v>
      </c>
      <c r="T2717">
        <v>1.5618032272164699E-2</v>
      </c>
      <c r="U2717">
        <v>1.5131540785364999E-2</v>
      </c>
      <c r="V2717">
        <v>30.799999</v>
      </c>
      <c r="W2717">
        <v>23.610001</v>
      </c>
      <c r="X2717">
        <v>-0.19338255116066699</v>
      </c>
      <c r="Y2717">
        <v>1.1502195497633099E-2</v>
      </c>
      <c r="Z2717">
        <v>0.87117820582666705</v>
      </c>
      <c r="AA2717">
        <v>1.3536642723416701</v>
      </c>
      <c r="AB2717">
        <v>1.0026984165014501</v>
      </c>
      <c r="AC2717" t="s">
        <v>250</v>
      </c>
      <c r="AD2717" t="s">
        <v>343</v>
      </c>
      <c r="AE2717" t="s">
        <v>56</v>
      </c>
      <c r="AF2717" t="s">
        <v>69</v>
      </c>
      <c r="AG2717" t="s">
        <v>344</v>
      </c>
      <c r="AI2717">
        <v>1043604</v>
      </c>
      <c r="AJ2717">
        <v>1996</v>
      </c>
      <c r="AK2717" t="s">
        <v>345</v>
      </c>
      <c r="AL2717" t="s">
        <v>276</v>
      </c>
      <c r="AM2717" t="s">
        <v>245</v>
      </c>
    </row>
    <row r="2718" spans="1:39" x14ac:dyDescent="0.3">
      <c r="A2718" s="1">
        <v>43557</v>
      </c>
      <c r="B2718" t="s">
        <v>24</v>
      </c>
      <c r="C2718" t="s">
        <v>246</v>
      </c>
      <c r="D2718">
        <v>100</v>
      </c>
      <c r="E2718">
        <v>5</v>
      </c>
      <c r="F2718">
        <v>27.25</v>
      </c>
      <c r="G2718">
        <v>27.48</v>
      </c>
      <c r="H2718">
        <v>27</v>
      </c>
      <c r="I2718">
        <v>27.129998999999899</v>
      </c>
      <c r="J2718">
        <v>26.925934000000002</v>
      </c>
      <c r="K2718">
        <v>3234300</v>
      </c>
      <c r="L2718">
        <v>2.4809999999999999</v>
      </c>
      <c r="M2718">
        <v>-2.5769031177624198E-3</v>
      </c>
      <c r="N2718">
        <v>3.9088014212549697E-2</v>
      </c>
      <c r="O2718">
        <v>3.6926612036507502E-3</v>
      </c>
      <c r="P2718">
        <v>1.5085284063601399E-2</v>
      </c>
      <c r="Q2718">
        <v>0.14576001428677701</v>
      </c>
      <c r="R2718">
        <v>1.43694749413187E-2</v>
      </c>
      <c r="S2718">
        <v>1.37111361244783E-2</v>
      </c>
      <c r="T2718">
        <v>1.56058025946848E-2</v>
      </c>
      <c r="U2718">
        <v>1.51160017819257E-2</v>
      </c>
      <c r="V2718">
        <v>30.799999</v>
      </c>
      <c r="W2718">
        <v>23.610001</v>
      </c>
      <c r="X2718">
        <v>-0.19338255116066699</v>
      </c>
      <c r="Y2718" s="44">
        <v>1.7455614805152698E-5</v>
      </c>
      <c r="Z2718">
        <v>0.87964278817467301</v>
      </c>
      <c r="AA2718">
        <v>1.45273268048011</v>
      </c>
      <c r="AB2718">
        <v>1.10052990374342</v>
      </c>
      <c r="AC2718" t="s">
        <v>250</v>
      </c>
      <c r="AD2718" t="s">
        <v>343</v>
      </c>
      <c r="AE2718" t="s">
        <v>56</v>
      </c>
      <c r="AF2718" t="s">
        <v>69</v>
      </c>
      <c r="AG2718" t="s">
        <v>344</v>
      </c>
      <c r="AI2718">
        <v>1043604</v>
      </c>
      <c r="AJ2718">
        <v>1996</v>
      </c>
      <c r="AK2718" t="s">
        <v>345</v>
      </c>
      <c r="AL2718" t="s">
        <v>276</v>
      </c>
      <c r="AM2718" t="s">
        <v>245</v>
      </c>
    </row>
    <row r="2719" spans="1:39" x14ac:dyDescent="0.3">
      <c r="A2719" s="1">
        <v>43566</v>
      </c>
      <c r="B2719" t="s">
        <v>24</v>
      </c>
      <c r="C2719" t="s">
        <v>239</v>
      </c>
      <c r="D2719">
        <v>200</v>
      </c>
      <c r="E2719">
        <v>5</v>
      </c>
      <c r="F2719">
        <v>27.540001</v>
      </c>
      <c r="G2719">
        <v>27.6</v>
      </c>
      <c r="H2719">
        <v>27.379998999999899</v>
      </c>
      <c r="I2719">
        <v>27.51</v>
      </c>
      <c r="J2719">
        <v>27.303077999999999</v>
      </c>
      <c r="K2719">
        <v>1413900</v>
      </c>
      <c r="L2719">
        <v>2.504</v>
      </c>
      <c r="M2719">
        <v>7.2736197252817295E-4</v>
      </c>
      <c r="N2719">
        <v>2.1680137670267201E-2</v>
      </c>
      <c r="O2719">
        <v>4.5741407869675302E-2</v>
      </c>
      <c r="P2719">
        <v>-1.9954557252858399E-2</v>
      </c>
      <c r="Q2719">
        <v>0.13423729737309101</v>
      </c>
      <c r="R2719">
        <v>7.1390435562129996E-3</v>
      </c>
      <c r="S2719">
        <v>1.19228269305928E-2</v>
      </c>
      <c r="T2719">
        <v>1.4116014040949001E-2</v>
      </c>
      <c r="U2719">
        <v>1.5082792784024799E-2</v>
      </c>
      <c r="V2719">
        <v>30.799999</v>
      </c>
      <c r="W2719">
        <v>23.610001</v>
      </c>
      <c r="X2719">
        <v>-0.19338255116066699</v>
      </c>
      <c r="Y2719" s="44">
        <v>3.8122194279549302E-5</v>
      </c>
      <c r="Z2719">
        <v>0.89355881361338796</v>
      </c>
      <c r="AA2719">
        <v>1.31236479754237</v>
      </c>
      <c r="AB2719">
        <v>1.37939878853128</v>
      </c>
      <c r="AC2719" t="s">
        <v>250</v>
      </c>
      <c r="AD2719" t="s">
        <v>343</v>
      </c>
      <c r="AE2719" t="s">
        <v>56</v>
      </c>
      <c r="AF2719" t="s">
        <v>69</v>
      </c>
      <c r="AG2719" t="s">
        <v>344</v>
      </c>
      <c r="AI2719">
        <v>1043604</v>
      </c>
      <c r="AJ2719">
        <v>1996</v>
      </c>
      <c r="AK2719" t="s">
        <v>345</v>
      </c>
      <c r="AL2719" t="s">
        <v>276</v>
      </c>
      <c r="AM2719" t="s">
        <v>245</v>
      </c>
    </row>
    <row r="2720" spans="1:39" x14ac:dyDescent="0.3">
      <c r="A2720" s="1">
        <v>43573</v>
      </c>
      <c r="B2720" t="s">
        <v>24</v>
      </c>
      <c r="C2720" t="s">
        <v>239</v>
      </c>
      <c r="D2720">
        <v>1400</v>
      </c>
      <c r="E2720">
        <v>5</v>
      </c>
      <c r="F2720">
        <v>27.85</v>
      </c>
      <c r="G2720">
        <v>28.1</v>
      </c>
      <c r="H2720">
        <v>27.82</v>
      </c>
      <c r="I2720">
        <v>28.01</v>
      </c>
      <c r="J2720">
        <v>27.799315999999902</v>
      </c>
      <c r="K2720">
        <v>3035500</v>
      </c>
      <c r="L2720">
        <v>2.56</v>
      </c>
      <c r="M2720">
        <v>4.2934096363544299E-3</v>
      </c>
      <c r="N2720">
        <v>1.80119729891857E-2</v>
      </c>
      <c r="O2720">
        <v>6.6802115183073704E-2</v>
      </c>
      <c r="P2720">
        <v>9.08757685984528E-3</v>
      </c>
      <c r="Q2720">
        <v>0.16488465298844701</v>
      </c>
      <c r="R2720">
        <v>8.0461568717365602E-3</v>
      </c>
      <c r="S2720">
        <v>1.13035084610959E-2</v>
      </c>
      <c r="T2720">
        <v>1.4201382306584199E-2</v>
      </c>
      <c r="U2720">
        <v>1.48463939325701E-2</v>
      </c>
      <c r="V2720">
        <v>30.799999</v>
      </c>
      <c r="W2720">
        <v>24.040001</v>
      </c>
      <c r="X2720">
        <v>-0.19338255116066699</v>
      </c>
      <c r="Y2720">
        <v>1.5778467813143101E-3</v>
      </c>
      <c r="Z2720">
        <v>0.89448299190404801</v>
      </c>
      <c r="AA2720">
        <v>1.66636208078625</v>
      </c>
      <c r="AB2720">
        <v>1.34766863052954</v>
      </c>
      <c r="AC2720" t="s">
        <v>250</v>
      </c>
      <c r="AD2720" t="s">
        <v>343</v>
      </c>
      <c r="AE2720" t="s">
        <v>56</v>
      </c>
      <c r="AF2720" t="s">
        <v>69</v>
      </c>
      <c r="AG2720" t="s">
        <v>344</v>
      </c>
      <c r="AI2720">
        <v>1043604</v>
      </c>
      <c r="AJ2720">
        <v>1996</v>
      </c>
      <c r="AK2720" t="s">
        <v>345</v>
      </c>
      <c r="AL2720" t="s">
        <v>276</v>
      </c>
      <c r="AM2720" t="s">
        <v>245</v>
      </c>
    </row>
    <row r="2721" spans="1:39" x14ac:dyDescent="0.3">
      <c r="A2721" s="1">
        <v>43578</v>
      </c>
      <c r="B2721" t="s">
        <v>24</v>
      </c>
      <c r="C2721" t="s">
        <v>239</v>
      </c>
      <c r="D2721">
        <v>100</v>
      </c>
      <c r="E2721">
        <v>5</v>
      </c>
      <c r="F2721">
        <v>27.969998999999898</v>
      </c>
      <c r="G2721">
        <v>28.4</v>
      </c>
      <c r="H2721">
        <v>27.940000999999999</v>
      </c>
      <c r="I2721">
        <v>28.360001</v>
      </c>
      <c r="J2721">
        <v>28.146684999999898</v>
      </c>
      <c r="K2721">
        <v>3260400</v>
      </c>
      <c r="L2721">
        <v>2.57</v>
      </c>
      <c r="M2721">
        <v>1.59947175979432E-2</v>
      </c>
      <c r="N2721">
        <v>2.7163946498943499E-2</v>
      </c>
      <c r="O2721">
        <v>5.7324408922140503E-2</v>
      </c>
      <c r="P2721">
        <v>2.54491022734251E-2</v>
      </c>
      <c r="Q2721">
        <v>0.17853406772552499</v>
      </c>
      <c r="R2721">
        <v>8.4083310617079892E-3</v>
      </c>
      <c r="S2721">
        <v>1.10368872668835E-2</v>
      </c>
      <c r="T2721">
        <v>1.40841924971669E-2</v>
      </c>
      <c r="U2721">
        <v>1.48772719018314E-2</v>
      </c>
      <c r="V2721">
        <v>30.799999</v>
      </c>
      <c r="W2721">
        <v>24.040001</v>
      </c>
      <c r="X2721">
        <v>-0.19338255116066699</v>
      </c>
      <c r="Y2721">
        <v>8.8023511954049196E-3</v>
      </c>
      <c r="Z2721">
        <v>0.90062975790472399</v>
      </c>
      <c r="AA2721">
        <v>1.8245312456762199</v>
      </c>
      <c r="AB2721">
        <v>1.50663590913653</v>
      </c>
      <c r="AC2721" t="s">
        <v>250</v>
      </c>
      <c r="AD2721" t="s">
        <v>343</v>
      </c>
      <c r="AE2721" t="s">
        <v>56</v>
      </c>
      <c r="AF2721" t="s">
        <v>69</v>
      </c>
      <c r="AG2721" t="s">
        <v>344</v>
      </c>
      <c r="AI2721">
        <v>1043604</v>
      </c>
      <c r="AJ2721">
        <v>1996</v>
      </c>
      <c r="AK2721" t="s">
        <v>345</v>
      </c>
      <c r="AL2721" t="s">
        <v>276</v>
      </c>
      <c r="AM2721" t="s">
        <v>245</v>
      </c>
    </row>
    <row r="2722" spans="1:39" x14ac:dyDescent="0.3">
      <c r="A2722" s="1">
        <v>43599</v>
      </c>
      <c r="B2722" t="s">
        <v>24</v>
      </c>
      <c r="C2722" t="s">
        <v>239</v>
      </c>
      <c r="D2722">
        <v>400</v>
      </c>
      <c r="E2722">
        <v>5</v>
      </c>
      <c r="F2722">
        <v>25.57</v>
      </c>
      <c r="G2722">
        <v>25.780000999999999</v>
      </c>
      <c r="H2722">
        <v>25.48</v>
      </c>
      <c r="I2722">
        <v>25.49</v>
      </c>
      <c r="J2722">
        <v>25.298271</v>
      </c>
      <c r="K2722">
        <v>2457500</v>
      </c>
      <c r="L2722">
        <v>2.419</v>
      </c>
      <c r="M2722">
        <v>1.5704702194078901E-3</v>
      </c>
      <c r="N2722">
        <v>-4.56280352688411E-2</v>
      </c>
      <c r="O2722">
        <v>-7.6263389610920398E-2</v>
      </c>
      <c r="P2722">
        <v>-3.6433469484352603E-2</v>
      </c>
      <c r="Q2722">
        <v>-1.3526737983731701E-2</v>
      </c>
      <c r="R2722">
        <v>1.6120697919181901E-2</v>
      </c>
      <c r="S2722">
        <v>1.51117668151958E-2</v>
      </c>
      <c r="T2722">
        <v>1.25885163754802E-2</v>
      </c>
      <c r="U2722">
        <v>1.53574270134534E-2</v>
      </c>
      <c r="V2722">
        <v>30.799999</v>
      </c>
      <c r="W2722">
        <v>24.82</v>
      </c>
      <c r="X2722">
        <v>-0.19338255116066699</v>
      </c>
      <c r="Y2722">
        <v>7.98398755130913E-3</v>
      </c>
      <c r="Z2722">
        <v>0.91405084434483297</v>
      </c>
      <c r="AA2722">
        <v>-0.51105718486840102</v>
      </c>
      <c r="AB2722">
        <v>-3.0224929828293799E-2</v>
      </c>
      <c r="AC2722" t="s">
        <v>250</v>
      </c>
      <c r="AD2722" t="s">
        <v>343</v>
      </c>
      <c r="AE2722" t="s">
        <v>56</v>
      </c>
      <c r="AF2722" t="s">
        <v>69</v>
      </c>
      <c r="AG2722" t="s">
        <v>344</v>
      </c>
      <c r="AI2722">
        <v>1043604</v>
      </c>
      <c r="AJ2722">
        <v>1996</v>
      </c>
      <c r="AK2722" t="s">
        <v>345</v>
      </c>
      <c r="AL2722" t="s">
        <v>276</v>
      </c>
      <c r="AM2722" t="s">
        <v>245</v>
      </c>
    </row>
    <row r="2723" spans="1:39" x14ac:dyDescent="0.3">
      <c r="A2723" s="1">
        <v>43608</v>
      </c>
      <c r="B2723" t="s">
        <v>24</v>
      </c>
      <c r="C2723" t="s">
        <v>239</v>
      </c>
      <c r="D2723">
        <v>700</v>
      </c>
      <c r="E2723">
        <v>5</v>
      </c>
      <c r="F2723">
        <v>25.51</v>
      </c>
      <c r="G2723">
        <v>25.559998999999902</v>
      </c>
      <c r="H2723">
        <v>25.030000999999999</v>
      </c>
      <c r="I2723">
        <v>25.15</v>
      </c>
      <c r="J2723">
        <v>24.960826999999998</v>
      </c>
      <c r="K2723">
        <v>3490700</v>
      </c>
      <c r="L2723">
        <v>2.2959999999999998</v>
      </c>
      <c r="M2723">
        <v>-2.78394951252109E-2</v>
      </c>
      <c r="N2723">
        <v>-2.78394951252109E-2</v>
      </c>
      <c r="O2723">
        <v>-0.120121909696707</v>
      </c>
      <c r="P2723">
        <v>-8.6377018820394794E-2</v>
      </c>
      <c r="Q2723">
        <v>-5.2272974176600102E-2</v>
      </c>
      <c r="R2723">
        <v>2.3179045282718601E-2</v>
      </c>
      <c r="S2723">
        <v>1.7214986090563399E-2</v>
      </c>
      <c r="T2723">
        <v>1.3810578902574901E-2</v>
      </c>
      <c r="U2723">
        <v>1.5624743534865201E-2</v>
      </c>
      <c r="V2723">
        <v>30.799999</v>
      </c>
      <c r="W2723">
        <v>24.82</v>
      </c>
      <c r="X2723">
        <v>-0.19338255116066699</v>
      </c>
      <c r="Y2723">
        <v>-1.1985692488440201E-2</v>
      </c>
      <c r="Z2723">
        <v>0.93411221512610498</v>
      </c>
      <c r="AA2723">
        <v>-1.0627385802693901</v>
      </c>
      <c r="AB2723">
        <v>-0.69196458195578203</v>
      </c>
      <c r="AC2723" t="s">
        <v>250</v>
      </c>
      <c r="AD2723" t="s">
        <v>343</v>
      </c>
      <c r="AE2723" t="s">
        <v>56</v>
      </c>
      <c r="AF2723" t="s">
        <v>69</v>
      </c>
      <c r="AG2723" t="s">
        <v>344</v>
      </c>
      <c r="AI2723">
        <v>1043604</v>
      </c>
      <c r="AJ2723">
        <v>1996</v>
      </c>
      <c r="AK2723" t="s">
        <v>345</v>
      </c>
      <c r="AL2723" t="s">
        <v>276</v>
      </c>
      <c r="AM2723" t="s">
        <v>245</v>
      </c>
    </row>
    <row r="2724" spans="1:39" x14ac:dyDescent="0.3">
      <c r="A2724" s="1">
        <v>43613</v>
      </c>
      <c r="B2724" t="s">
        <v>24</v>
      </c>
      <c r="C2724" t="s">
        <v>246</v>
      </c>
      <c r="D2724">
        <v>400</v>
      </c>
      <c r="E2724">
        <v>5</v>
      </c>
      <c r="F2724">
        <v>25.25</v>
      </c>
      <c r="G2724">
        <v>25.49</v>
      </c>
      <c r="H2724">
        <v>24.950001</v>
      </c>
      <c r="I2724">
        <v>24.98</v>
      </c>
      <c r="J2724">
        <v>24.792107000000001</v>
      </c>
      <c r="K2724">
        <v>3090300</v>
      </c>
      <c r="L2724">
        <v>2.2679999999999998</v>
      </c>
      <c r="M2724">
        <v>-8.3716082606854394E-3</v>
      </c>
      <c r="N2724">
        <v>-1.6673674472206999E-2</v>
      </c>
      <c r="O2724">
        <v>-0.118049845740037</v>
      </c>
      <c r="P2724">
        <v>-9.1709463566616703E-2</v>
      </c>
      <c r="Q2724">
        <v>-5.2045408199491501E-2</v>
      </c>
      <c r="R2724">
        <v>1.9591650874710601E-2</v>
      </c>
      <c r="S2724">
        <v>1.6472935103789998E-2</v>
      </c>
      <c r="T2724">
        <v>1.38433700017698E-2</v>
      </c>
      <c r="U2724">
        <v>1.5627056267197501E-2</v>
      </c>
      <c r="V2724">
        <v>30.799999</v>
      </c>
      <c r="W2724">
        <v>24.82</v>
      </c>
      <c r="X2724">
        <v>-0.19338255116066699</v>
      </c>
      <c r="Y2724">
        <v>-8.4109499934704197E-3</v>
      </c>
      <c r="Z2724">
        <v>0.93405366219683605</v>
      </c>
      <c r="AA2724">
        <v>-1.05867761558222</v>
      </c>
      <c r="AB2724">
        <v>-0.80459475842231398</v>
      </c>
      <c r="AC2724" t="s">
        <v>250</v>
      </c>
      <c r="AD2724" t="s">
        <v>343</v>
      </c>
      <c r="AE2724" t="s">
        <v>56</v>
      </c>
      <c r="AF2724" t="s">
        <v>69</v>
      </c>
      <c r="AG2724" t="s">
        <v>344</v>
      </c>
      <c r="AI2724">
        <v>1043604</v>
      </c>
      <c r="AJ2724">
        <v>1996</v>
      </c>
      <c r="AK2724" t="s">
        <v>345</v>
      </c>
      <c r="AL2724" t="s">
        <v>276</v>
      </c>
      <c r="AM2724" t="s">
        <v>245</v>
      </c>
    </row>
    <row r="2725" spans="1:39" x14ac:dyDescent="0.3">
      <c r="A2725" s="1">
        <v>43614</v>
      </c>
      <c r="B2725" t="s">
        <v>24</v>
      </c>
      <c r="C2725" t="s">
        <v>246</v>
      </c>
      <c r="D2725">
        <v>300</v>
      </c>
      <c r="E2725">
        <v>5</v>
      </c>
      <c r="F2725">
        <v>24.860001</v>
      </c>
      <c r="G2725">
        <v>25.129998999999899</v>
      </c>
      <c r="H2725">
        <v>24.809998999999902</v>
      </c>
      <c r="I2725">
        <v>25.01</v>
      </c>
      <c r="J2725">
        <v>24.821881999999999</v>
      </c>
      <c r="K2725">
        <v>2762300</v>
      </c>
      <c r="L2725">
        <v>2.2360000000000002</v>
      </c>
      <c r="M2725">
        <v>1.2002664641454E-3</v>
      </c>
      <c r="N2725">
        <v>-4.1509406298803599E-2</v>
      </c>
      <c r="O2725">
        <v>-8.5410677809938801E-2</v>
      </c>
      <c r="P2725">
        <v>-8.6511343619923006E-2</v>
      </c>
      <c r="Q2725">
        <v>-5.89572784088132E-2</v>
      </c>
      <c r="R2725">
        <v>1.19362336019452E-2</v>
      </c>
      <c r="S2725">
        <v>1.54509966698961E-2</v>
      </c>
      <c r="T2725">
        <v>1.3843464828181501E-2</v>
      </c>
      <c r="U2725">
        <v>1.5618460840087001E-2</v>
      </c>
      <c r="V2725">
        <v>30.799999</v>
      </c>
      <c r="W2725">
        <v>24.809998999999902</v>
      </c>
      <c r="X2725">
        <v>-0.19338255116066699</v>
      </c>
      <c r="Y2725">
        <v>-6.9359101493404697E-3</v>
      </c>
      <c r="Z2725">
        <v>0.93275837965450503</v>
      </c>
      <c r="AA2725">
        <v>-1.15285792141348</v>
      </c>
      <c r="AB2725">
        <v>-0.97745698663688196</v>
      </c>
      <c r="AC2725" t="s">
        <v>250</v>
      </c>
      <c r="AD2725" t="s">
        <v>343</v>
      </c>
      <c r="AE2725" t="s">
        <v>56</v>
      </c>
      <c r="AF2725" t="s">
        <v>69</v>
      </c>
      <c r="AG2725" t="s">
        <v>344</v>
      </c>
      <c r="AI2725">
        <v>1043604</v>
      </c>
      <c r="AJ2725">
        <v>1996</v>
      </c>
      <c r="AK2725" t="s">
        <v>345</v>
      </c>
      <c r="AL2725" t="s">
        <v>276</v>
      </c>
      <c r="AM2725" t="s">
        <v>245</v>
      </c>
    </row>
    <row r="2726" spans="1:39" x14ac:dyDescent="0.3">
      <c r="A2726" s="1">
        <v>43623</v>
      </c>
      <c r="B2726" t="s">
        <v>24</v>
      </c>
      <c r="C2726" t="s">
        <v>239</v>
      </c>
      <c r="D2726">
        <v>200</v>
      </c>
      <c r="E2726">
        <v>5</v>
      </c>
      <c r="F2726">
        <v>26.620000999999998</v>
      </c>
      <c r="G2726">
        <v>26.879998999999899</v>
      </c>
      <c r="H2726">
        <v>26.57</v>
      </c>
      <c r="I2726">
        <v>26.74</v>
      </c>
      <c r="J2726">
        <v>26.74</v>
      </c>
      <c r="K2726">
        <v>2463700</v>
      </c>
      <c r="L2726">
        <v>2.0840000000000001</v>
      </c>
      <c r="M2726">
        <v>5.2493558861435204E-3</v>
      </c>
      <c r="N2726">
        <v>8.3007666636944699E-2</v>
      </c>
      <c r="O2726">
        <v>9.7964829277088494E-3</v>
      </c>
      <c r="P2726">
        <v>4.7608911860952403E-2</v>
      </c>
      <c r="Q2726">
        <v>1.4706770261955801E-3</v>
      </c>
      <c r="R2726">
        <v>1.4723664240081501E-2</v>
      </c>
      <c r="S2726">
        <v>1.77608992301568E-2</v>
      </c>
      <c r="T2726">
        <v>1.4831088951866399E-2</v>
      </c>
      <c r="U2726">
        <v>1.5916941314236301E-2</v>
      </c>
      <c r="V2726">
        <v>30.799999</v>
      </c>
      <c r="W2726">
        <v>24.51</v>
      </c>
      <c r="X2726">
        <v>-0.19338255116066699</v>
      </c>
      <c r="Y2726">
        <v>1.0442979367750601E-2</v>
      </c>
      <c r="Z2726">
        <v>0.97035908437432705</v>
      </c>
      <c r="AA2726">
        <v>-0.28317441890956202</v>
      </c>
      <c r="AB2726">
        <v>-0.41336057568989498</v>
      </c>
      <c r="AC2726" t="s">
        <v>250</v>
      </c>
      <c r="AD2726" t="s">
        <v>343</v>
      </c>
      <c r="AE2726" t="s">
        <v>56</v>
      </c>
      <c r="AF2726" t="s">
        <v>69</v>
      </c>
      <c r="AG2726" t="s">
        <v>344</v>
      </c>
      <c r="AI2726">
        <v>1043604</v>
      </c>
      <c r="AJ2726">
        <v>1996</v>
      </c>
      <c r="AK2726" t="s">
        <v>345</v>
      </c>
      <c r="AL2726" t="s">
        <v>276</v>
      </c>
      <c r="AM2726" t="s">
        <v>245</v>
      </c>
    </row>
    <row r="2727" spans="1:39" x14ac:dyDescent="0.3">
      <c r="A2727" s="1">
        <v>43629</v>
      </c>
      <c r="B2727" t="s">
        <v>24</v>
      </c>
      <c r="C2727" t="s">
        <v>239</v>
      </c>
      <c r="D2727">
        <v>100</v>
      </c>
      <c r="E2727">
        <v>5</v>
      </c>
      <c r="F2727">
        <v>27</v>
      </c>
      <c r="G2727">
        <v>27.23</v>
      </c>
      <c r="H2727">
        <v>26.77</v>
      </c>
      <c r="I2727">
        <v>26.91</v>
      </c>
      <c r="J2727">
        <v>26.91</v>
      </c>
      <c r="K2727">
        <v>2530600</v>
      </c>
      <c r="L2727">
        <v>2.0910000000000002</v>
      </c>
      <c r="M2727">
        <v>-1.4853697219424501E-3</v>
      </c>
      <c r="N2727">
        <v>1.15867489511611E-2</v>
      </c>
      <c r="O2727">
        <v>6.33323814809751E-2</v>
      </c>
      <c r="P2727">
        <v>1.538455299186E-2</v>
      </c>
      <c r="Q2727">
        <v>-8.1054859922400392E-3</v>
      </c>
      <c r="R2727">
        <v>2.75163830420687E-3</v>
      </c>
      <c r="S2727">
        <v>1.5465231446421399E-2</v>
      </c>
      <c r="T2727">
        <v>1.45972756200671E-2</v>
      </c>
      <c r="U2727">
        <v>1.5876853911539601E-2</v>
      </c>
      <c r="V2727">
        <v>30.799999</v>
      </c>
      <c r="W2727">
        <v>24.51</v>
      </c>
      <c r="X2727">
        <v>-0.19338255116066699</v>
      </c>
      <c r="Y2727">
        <v>4.0890106107655602E-3</v>
      </c>
      <c r="Z2727">
        <v>0.96743513800510506</v>
      </c>
      <c r="AA2727">
        <v>-0.42663728290513497</v>
      </c>
      <c r="AB2727">
        <v>-0.34955903322399601</v>
      </c>
      <c r="AC2727" t="s">
        <v>250</v>
      </c>
      <c r="AD2727" t="s">
        <v>343</v>
      </c>
      <c r="AE2727" t="s">
        <v>56</v>
      </c>
      <c r="AF2727" t="s">
        <v>69</v>
      </c>
      <c r="AG2727" t="s">
        <v>344</v>
      </c>
      <c r="AI2727">
        <v>1043604</v>
      </c>
      <c r="AJ2727">
        <v>1996</v>
      </c>
      <c r="AK2727" t="s">
        <v>345</v>
      </c>
      <c r="AL2727" t="s">
        <v>276</v>
      </c>
      <c r="AM2727" t="s">
        <v>245</v>
      </c>
    </row>
    <row r="2728" spans="1:39" x14ac:dyDescent="0.3">
      <c r="A2728" s="1">
        <v>43641</v>
      </c>
      <c r="B2728" t="s">
        <v>24</v>
      </c>
      <c r="C2728" t="s">
        <v>246</v>
      </c>
      <c r="D2728">
        <v>800</v>
      </c>
      <c r="E2728">
        <v>5</v>
      </c>
      <c r="F2728">
        <v>26.530000999999999</v>
      </c>
      <c r="G2728">
        <v>26.780000999999999</v>
      </c>
      <c r="H2728">
        <v>26.309998999999902</v>
      </c>
      <c r="I2728">
        <v>26.32</v>
      </c>
      <c r="J2728">
        <v>26.32</v>
      </c>
      <c r="K2728">
        <v>1980400</v>
      </c>
      <c r="L2728">
        <v>1.994</v>
      </c>
      <c r="M2728">
        <v>-1.13337440755884E-2</v>
      </c>
      <c r="N2728">
        <v>-2.0309121868056199E-2</v>
      </c>
      <c r="O2728">
        <v>5.3021430491955297E-2</v>
      </c>
      <c r="P2728">
        <v>1.6327209278072401E-2</v>
      </c>
      <c r="Q2728">
        <v>1.22384530683334E-2</v>
      </c>
      <c r="R2728">
        <v>5.7288639373571301E-3</v>
      </c>
      <c r="S2728">
        <v>1.21012933801587E-2</v>
      </c>
      <c r="T2728">
        <v>1.40597942572679E-2</v>
      </c>
      <c r="U2728">
        <v>1.5850799669901001E-2</v>
      </c>
      <c r="V2728">
        <v>30.799999</v>
      </c>
      <c r="W2728">
        <v>24.51</v>
      </c>
      <c r="X2728">
        <v>-0.19338255116066699</v>
      </c>
      <c r="Y2728">
        <v>-9.5417756928269908E-3</v>
      </c>
      <c r="Z2728">
        <v>0.96830401208889405</v>
      </c>
      <c r="AA2728">
        <v>-0.115719942580087</v>
      </c>
      <c r="AB2728">
        <v>-2.80253363047902E-3</v>
      </c>
      <c r="AC2728" t="s">
        <v>250</v>
      </c>
      <c r="AD2728" t="s">
        <v>343</v>
      </c>
      <c r="AE2728" t="s">
        <v>56</v>
      </c>
      <c r="AF2728" t="s">
        <v>69</v>
      </c>
      <c r="AG2728" t="s">
        <v>344</v>
      </c>
      <c r="AI2728">
        <v>1043604</v>
      </c>
      <c r="AJ2728">
        <v>1996</v>
      </c>
      <c r="AK2728" t="s">
        <v>345</v>
      </c>
      <c r="AL2728" t="s">
        <v>276</v>
      </c>
      <c r="AM2728" t="s">
        <v>245</v>
      </c>
    </row>
    <row r="2729" spans="1:39" x14ac:dyDescent="0.3">
      <c r="A2729" s="1">
        <v>43598</v>
      </c>
      <c r="B2729" t="s">
        <v>24</v>
      </c>
      <c r="C2729" t="s">
        <v>246</v>
      </c>
      <c r="D2729">
        <v>1100</v>
      </c>
      <c r="E2729">
        <v>6</v>
      </c>
      <c r="F2729">
        <v>25.82</v>
      </c>
      <c r="G2729">
        <v>25.85</v>
      </c>
      <c r="H2729">
        <v>25.309998999999902</v>
      </c>
      <c r="I2729">
        <v>25.450001</v>
      </c>
      <c r="J2729">
        <v>25.258572000000001</v>
      </c>
      <c r="K2729">
        <v>6270400</v>
      </c>
      <c r="L2729">
        <v>2.4049999999999998</v>
      </c>
      <c r="M2729">
        <v>-3.7026977960818101E-2</v>
      </c>
      <c r="N2729">
        <v>-6.7603551752369304E-2</v>
      </c>
      <c r="O2729">
        <v>-7.7106497857799994E-2</v>
      </c>
      <c r="P2729">
        <v>-2.09547678515585E-2</v>
      </c>
      <c r="Q2729">
        <v>-8.2867842384992604E-3</v>
      </c>
      <c r="R2729">
        <v>1.5457543631903201E-2</v>
      </c>
      <c r="S2729">
        <v>1.5099448887265001E-2</v>
      </c>
      <c r="T2729">
        <v>1.27807150415738E-2</v>
      </c>
      <c r="U2729">
        <v>1.53631811062404E-2</v>
      </c>
      <c r="V2729">
        <v>30.799999</v>
      </c>
      <c r="W2729">
        <v>24.82</v>
      </c>
      <c r="X2729">
        <v>-0.19338255116066699</v>
      </c>
      <c r="Y2729">
        <v>-2.4426469085879299E-2</v>
      </c>
      <c r="Z2729">
        <v>0.91633691264856998</v>
      </c>
      <c r="AA2729">
        <v>-0.43423660313013102</v>
      </c>
      <c r="AB2729">
        <v>0.17621878128306201</v>
      </c>
      <c r="AC2729" t="s">
        <v>251</v>
      </c>
      <c r="AD2729" t="s">
        <v>343</v>
      </c>
      <c r="AE2729" t="s">
        <v>56</v>
      </c>
      <c r="AF2729" t="s">
        <v>69</v>
      </c>
      <c r="AG2729" t="s">
        <v>344</v>
      </c>
      <c r="AI2729">
        <v>1043604</v>
      </c>
      <c r="AJ2729">
        <v>1996</v>
      </c>
      <c r="AK2729" t="s">
        <v>345</v>
      </c>
      <c r="AL2729" t="s">
        <v>276</v>
      </c>
      <c r="AM2729" t="s">
        <v>245</v>
      </c>
    </row>
    <row r="2730" spans="1:39" x14ac:dyDescent="0.3">
      <c r="A2730" s="1">
        <v>43600</v>
      </c>
      <c r="B2730" t="s">
        <v>24</v>
      </c>
      <c r="C2730" t="s">
        <v>246</v>
      </c>
      <c r="D2730">
        <v>200</v>
      </c>
      <c r="E2730">
        <v>6</v>
      </c>
      <c r="F2730">
        <v>25.370000999999998</v>
      </c>
      <c r="G2730">
        <v>25.73</v>
      </c>
      <c r="H2730">
        <v>25.280000999999999</v>
      </c>
      <c r="I2730">
        <v>25.709999</v>
      </c>
      <c r="J2730">
        <v>25.516614999999899</v>
      </c>
      <c r="K2730">
        <v>3649200</v>
      </c>
      <c r="L2730">
        <v>2.379</v>
      </c>
      <c r="M2730">
        <v>8.5937551359071204E-3</v>
      </c>
      <c r="N2730">
        <v>-3.66593513011838E-2</v>
      </c>
      <c r="O2730">
        <v>-7.8156018379495804E-2</v>
      </c>
      <c r="P2730">
        <v>-3.1963384634641497E-2</v>
      </c>
      <c r="Q2730">
        <v>-1.3568317973481301E-2</v>
      </c>
      <c r="R2730">
        <v>1.77540247144648E-2</v>
      </c>
      <c r="S2730">
        <v>1.50337387538569E-2</v>
      </c>
      <c r="T2730">
        <v>1.2627981694333301E-2</v>
      </c>
      <c r="U2730">
        <v>1.5357333509987201E-2</v>
      </c>
      <c r="V2730">
        <v>30.799999</v>
      </c>
      <c r="W2730">
        <v>24.82</v>
      </c>
      <c r="X2730">
        <v>-0.19338255116066699</v>
      </c>
      <c r="Y2730">
        <v>5.8219943882337104E-3</v>
      </c>
      <c r="Z2730">
        <v>0.91465742131931904</v>
      </c>
      <c r="AA2730">
        <v>-0.51042903717892296</v>
      </c>
      <c r="AB2730">
        <v>-0.20866877571641801</v>
      </c>
      <c r="AC2730" t="s">
        <v>251</v>
      </c>
      <c r="AD2730" t="s">
        <v>343</v>
      </c>
      <c r="AE2730" t="s">
        <v>56</v>
      </c>
      <c r="AF2730" t="s">
        <v>69</v>
      </c>
      <c r="AG2730" t="s">
        <v>344</v>
      </c>
      <c r="AI2730">
        <v>1043604</v>
      </c>
      <c r="AJ2730">
        <v>1996</v>
      </c>
      <c r="AK2730" t="s">
        <v>345</v>
      </c>
      <c r="AL2730" t="s">
        <v>276</v>
      </c>
      <c r="AM2730" t="s">
        <v>245</v>
      </c>
    </row>
    <row r="2731" spans="1:39" x14ac:dyDescent="0.3">
      <c r="A2731" s="1">
        <v>43623</v>
      </c>
      <c r="B2731" t="s">
        <v>24</v>
      </c>
      <c r="C2731" t="s">
        <v>239</v>
      </c>
      <c r="D2731">
        <v>200</v>
      </c>
      <c r="E2731">
        <v>6</v>
      </c>
      <c r="F2731">
        <v>26.620000999999998</v>
      </c>
      <c r="G2731">
        <v>26.879998999999899</v>
      </c>
      <c r="H2731">
        <v>26.57</v>
      </c>
      <c r="I2731">
        <v>26.74</v>
      </c>
      <c r="J2731">
        <v>26.74</v>
      </c>
      <c r="K2731">
        <v>2463700</v>
      </c>
      <c r="L2731">
        <v>2.0840000000000001</v>
      </c>
      <c r="M2731">
        <v>5.2493558861435204E-3</v>
      </c>
      <c r="N2731">
        <v>8.3007666636944699E-2</v>
      </c>
      <c r="O2731">
        <v>9.7964829277088494E-3</v>
      </c>
      <c r="P2731">
        <v>4.7608911860952403E-2</v>
      </c>
      <c r="Q2731">
        <v>1.4706770261955801E-3</v>
      </c>
      <c r="R2731">
        <v>1.4723664240081501E-2</v>
      </c>
      <c r="S2731">
        <v>1.77608992301568E-2</v>
      </c>
      <c r="T2731">
        <v>1.4831088951866399E-2</v>
      </c>
      <c r="U2731">
        <v>1.5916941314236301E-2</v>
      </c>
      <c r="V2731">
        <v>30.799999</v>
      </c>
      <c r="W2731">
        <v>24.51</v>
      </c>
      <c r="X2731">
        <v>-0.19338255116066699</v>
      </c>
      <c r="Y2731">
        <v>1.0442979367750601E-2</v>
      </c>
      <c r="Z2731">
        <v>0.97035908437432705</v>
      </c>
      <c r="AA2731">
        <v>-0.28317441890956202</v>
      </c>
      <c r="AB2731">
        <v>-0.41336057568989498</v>
      </c>
      <c r="AC2731" t="s">
        <v>251</v>
      </c>
      <c r="AD2731" t="s">
        <v>343</v>
      </c>
      <c r="AE2731" t="s">
        <v>56</v>
      </c>
      <c r="AF2731" t="s">
        <v>69</v>
      </c>
      <c r="AG2731" t="s">
        <v>344</v>
      </c>
      <c r="AI2731">
        <v>1043604</v>
      </c>
      <c r="AJ2731">
        <v>1996</v>
      </c>
      <c r="AK2731" t="s">
        <v>345</v>
      </c>
      <c r="AL2731" t="s">
        <v>276</v>
      </c>
      <c r="AM2731" t="s">
        <v>245</v>
      </c>
    </row>
    <row r="2732" spans="1:39" x14ac:dyDescent="0.3">
      <c r="A2732" s="1">
        <v>43628</v>
      </c>
      <c r="B2732" t="s">
        <v>24</v>
      </c>
      <c r="C2732" t="s">
        <v>246</v>
      </c>
      <c r="D2732">
        <v>400</v>
      </c>
      <c r="E2732">
        <v>6</v>
      </c>
      <c r="F2732">
        <v>27.370000999999998</v>
      </c>
      <c r="G2732">
        <v>27.370000999999998</v>
      </c>
      <c r="H2732">
        <v>26.889999</v>
      </c>
      <c r="I2732">
        <v>26.950001</v>
      </c>
      <c r="J2732">
        <v>26.950001</v>
      </c>
      <c r="K2732">
        <v>2776000</v>
      </c>
      <c r="L2732">
        <v>2.1269999999999998</v>
      </c>
      <c r="M2732">
        <v>7.4242763724944802E-4</v>
      </c>
      <c r="N2732">
        <v>1.7593603391949299E-2</v>
      </c>
      <c r="O2732">
        <v>2.7790773242099401E-2</v>
      </c>
      <c r="P2732">
        <v>2.5899413721126498E-2</v>
      </c>
      <c r="Q2732">
        <v>-3.3856535413141799E-3</v>
      </c>
      <c r="R2732">
        <v>1.8348793195610701E-3</v>
      </c>
      <c r="S2732">
        <v>1.76455090832878E-2</v>
      </c>
      <c r="T2732">
        <v>1.46372388701639E-2</v>
      </c>
      <c r="U2732">
        <v>1.58779166685869E-2</v>
      </c>
      <c r="V2732">
        <v>30.799999</v>
      </c>
      <c r="W2732">
        <v>24.51</v>
      </c>
      <c r="X2732">
        <v>-0.19338255116066699</v>
      </c>
      <c r="Y2732">
        <v>-2.0396578921351798E-3</v>
      </c>
      <c r="Z2732">
        <v>0.96843714018907101</v>
      </c>
      <c r="AA2732">
        <v>-0.36229138075147799</v>
      </c>
      <c r="AB2732">
        <v>-0.32425495589371001</v>
      </c>
      <c r="AC2732" t="s">
        <v>251</v>
      </c>
      <c r="AD2732" t="s">
        <v>343</v>
      </c>
      <c r="AE2732" t="s">
        <v>56</v>
      </c>
      <c r="AF2732" t="s">
        <v>69</v>
      </c>
      <c r="AG2732" t="s">
        <v>344</v>
      </c>
      <c r="AI2732">
        <v>1043604</v>
      </c>
      <c r="AJ2732">
        <v>1996</v>
      </c>
      <c r="AK2732" t="s">
        <v>345</v>
      </c>
      <c r="AL2732" t="s">
        <v>276</v>
      </c>
      <c r="AM2732" t="s">
        <v>245</v>
      </c>
    </row>
    <row r="2733" spans="1:39" x14ac:dyDescent="0.3">
      <c r="A2733" s="1">
        <v>43588</v>
      </c>
      <c r="B2733" t="s">
        <v>24</v>
      </c>
      <c r="C2733" t="s">
        <v>246</v>
      </c>
      <c r="D2733">
        <v>400</v>
      </c>
      <c r="E2733">
        <v>7</v>
      </c>
      <c r="F2733">
        <v>27.549999</v>
      </c>
      <c r="G2733">
        <v>27.92</v>
      </c>
      <c r="H2733">
        <v>27.549999</v>
      </c>
      <c r="I2733">
        <v>27.65</v>
      </c>
      <c r="J2733">
        <v>27.442021999999898</v>
      </c>
      <c r="K2733">
        <v>3050500</v>
      </c>
      <c r="L2733">
        <v>2.5310000000000001</v>
      </c>
      <c r="M2733">
        <v>-7.9252146749251001E-3</v>
      </c>
      <c r="N2733">
        <v>1.4939207530925499E-2</v>
      </c>
      <c r="O2733">
        <v>1.8985576797907099E-2</v>
      </c>
      <c r="P2733">
        <v>7.5806878541008399E-2</v>
      </c>
      <c r="Q2733">
        <v>0.130041090820884</v>
      </c>
      <c r="R2733">
        <v>1.3304015689027299E-2</v>
      </c>
      <c r="S2733">
        <v>1.2707331201750801E-2</v>
      </c>
      <c r="T2733">
        <v>1.1409906222076599E-2</v>
      </c>
      <c r="U2733">
        <v>1.5173289735249401E-2</v>
      </c>
      <c r="V2733">
        <v>30.799999</v>
      </c>
      <c r="W2733">
        <v>24.799999</v>
      </c>
      <c r="X2733">
        <v>-0.19338255116066699</v>
      </c>
      <c r="Y2733">
        <v>9.5921274614703799E-3</v>
      </c>
      <c r="Z2733">
        <v>0.89706494562440897</v>
      </c>
      <c r="AA2733">
        <v>1.31413041692034</v>
      </c>
      <c r="AB2733">
        <v>1.4746513041867699</v>
      </c>
      <c r="AC2733" t="s">
        <v>252</v>
      </c>
      <c r="AD2733" t="s">
        <v>343</v>
      </c>
      <c r="AE2733" t="s">
        <v>56</v>
      </c>
      <c r="AF2733" t="s">
        <v>69</v>
      </c>
      <c r="AG2733" t="s">
        <v>344</v>
      </c>
      <c r="AI2733">
        <v>1043604</v>
      </c>
      <c r="AJ2733">
        <v>1996</v>
      </c>
      <c r="AK2733" t="s">
        <v>345</v>
      </c>
      <c r="AL2733" t="s">
        <v>276</v>
      </c>
      <c r="AM2733" t="s">
        <v>245</v>
      </c>
    </row>
    <row r="2734" spans="1:39" x14ac:dyDescent="0.3">
      <c r="A2734" s="1">
        <v>43594</v>
      </c>
      <c r="B2734" t="s">
        <v>24</v>
      </c>
      <c r="C2734" t="s">
        <v>246</v>
      </c>
      <c r="D2734">
        <v>1300</v>
      </c>
      <c r="E2734">
        <v>7</v>
      </c>
      <c r="F2734">
        <v>26.4</v>
      </c>
      <c r="G2734">
        <v>26.440000999999999</v>
      </c>
      <c r="H2734">
        <v>25.969998999999898</v>
      </c>
      <c r="I2734">
        <v>26.43</v>
      </c>
      <c r="J2734">
        <v>26.231200999999999</v>
      </c>
      <c r="K2734">
        <v>3860400</v>
      </c>
      <c r="L2734">
        <v>2.4569999999999999</v>
      </c>
      <c r="M2734">
        <v>-9.0395798172718603E-3</v>
      </c>
      <c r="N2734">
        <v>-5.3051122767359599E-2</v>
      </c>
      <c r="O2734">
        <v>-3.3851093950743198E-2</v>
      </c>
      <c r="P2734">
        <v>2.4500949876455701E-2</v>
      </c>
      <c r="Q2734">
        <v>4.5185410515378603E-2</v>
      </c>
      <c r="R2734">
        <v>7.6228216209621403E-3</v>
      </c>
      <c r="S2734">
        <v>1.34254959829226E-2</v>
      </c>
      <c r="T2734">
        <v>1.1902826704767701E-2</v>
      </c>
      <c r="U2734">
        <v>1.5199899055356699E-2</v>
      </c>
      <c r="V2734">
        <v>30.799999</v>
      </c>
      <c r="W2734">
        <v>24.82</v>
      </c>
      <c r="X2734">
        <v>-0.19338255116066699</v>
      </c>
      <c r="Y2734">
        <v>-3.0259986019249502E-3</v>
      </c>
      <c r="Z2734">
        <v>0.90035966255659805</v>
      </c>
      <c r="AA2734">
        <v>0.27071893236762201</v>
      </c>
      <c r="AB2734">
        <v>0.70102067717160399</v>
      </c>
      <c r="AC2734" t="s">
        <v>252</v>
      </c>
      <c r="AD2734" t="s">
        <v>343</v>
      </c>
      <c r="AE2734" t="s">
        <v>56</v>
      </c>
      <c r="AF2734" t="s">
        <v>69</v>
      </c>
      <c r="AG2734" t="s">
        <v>344</v>
      </c>
      <c r="AI2734">
        <v>1043604</v>
      </c>
      <c r="AJ2734">
        <v>1996</v>
      </c>
      <c r="AK2734" t="s">
        <v>345</v>
      </c>
      <c r="AL2734" t="s">
        <v>276</v>
      </c>
      <c r="AM2734" t="s">
        <v>245</v>
      </c>
    </row>
    <row r="2735" spans="1:39" x14ac:dyDescent="0.3">
      <c r="A2735" s="1">
        <v>43595</v>
      </c>
      <c r="B2735" t="s">
        <v>24</v>
      </c>
      <c r="C2735" t="s">
        <v>239</v>
      </c>
      <c r="D2735">
        <v>1300</v>
      </c>
      <c r="E2735">
        <v>7</v>
      </c>
      <c r="F2735">
        <v>26.27</v>
      </c>
      <c r="G2735">
        <v>26.5</v>
      </c>
      <c r="H2735">
        <v>25.870000999999998</v>
      </c>
      <c r="I2735">
        <v>26.41</v>
      </c>
      <c r="J2735">
        <v>26.211351000000001</v>
      </c>
      <c r="K2735">
        <v>3268100</v>
      </c>
      <c r="L2735">
        <v>2.4550000000000001</v>
      </c>
      <c r="M2735">
        <v>-7.5701887840882401E-4</v>
      </c>
      <c r="N2735">
        <v>-4.5882926970843299E-2</v>
      </c>
      <c r="O2735">
        <v>-2.9106567638370998E-2</v>
      </c>
      <c r="P2735">
        <v>1.9133870566737401E-2</v>
      </c>
      <c r="Q2735">
        <v>3.5215176496071803E-2</v>
      </c>
      <c r="R2735">
        <v>8.8321771904184901E-3</v>
      </c>
      <c r="S2735">
        <v>1.3396883673870199E-2</v>
      </c>
      <c r="T2735">
        <v>1.1891328724297301E-2</v>
      </c>
      <c r="U2735">
        <v>1.5189262891183801E-2</v>
      </c>
      <c r="V2735">
        <v>30.799999</v>
      </c>
      <c r="W2735">
        <v>24.82</v>
      </c>
      <c r="X2735">
        <v>-0.19338255116066699</v>
      </c>
      <c r="Y2735">
        <v>3.7133938472042301E-3</v>
      </c>
      <c r="Z2735">
        <v>0.89947671942986995</v>
      </c>
      <c r="AA2735">
        <v>0.14166001422777699</v>
      </c>
      <c r="AB2735">
        <v>0.46652659663309098</v>
      </c>
      <c r="AC2735" t="s">
        <v>252</v>
      </c>
      <c r="AD2735" t="s">
        <v>343</v>
      </c>
      <c r="AE2735" t="s">
        <v>56</v>
      </c>
      <c r="AF2735" t="s">
        <v>69</v>
      </c>
      <c r="AG2735" t="s">
        <v>344</v>
      </c>
      <c r="AI2735">
        <v>1043604</v>
      </c>
      <c r="AJ2735">
        <v>1996</v>
      </c>
      <c r="AK2735" t="s">
        <v>345</v>
      </c>
      <c r="AL2735" t="s">
        <v>276</v>
      </c>
      <c r="AM2735" t="s">
        <v>245</v>
      </c>
    </row>
    <row r="2736" spans="1:39" x14ac:dyDescent="0.3">
      <c r="A2736" s="1">
        <v>43615</v>
      </c>
      <c r="B2736" t="s">
        <v>24</v>
      </c>
      <c r="C2736" t="s">
        <v>239</v>
      </c>
      <c r="D2736">
        <v>1400</v>
      </c>
      <c r="E2736">
        <v>7</v>
      </c>
      <c r="F2736">
        <v>25.1</v>
      </c>
      <c r="G2736">
        <v>25.370000999999998</v>
      </c>
      <c r="H2736">
        <v>25.059998999999902</v>
      </c>
      <c r="I2736">
        <v>25.26</v>
      </c>
      <c r="J2736">
        <v>25.070001999999999</v>
      </c>
      <c r="K2736">
        <v>2316400</v>
      </c>
      <c r="L2736">
        <v>2.2269999999999999</v>
      </c>
      <c r="M2736">
        <v>9.9463890981877998E-3</v>
      </c>
      <c r="N2736">
        <v>-2.3475179143547801E-2</v>
      </c>
      <c r="O2736">
        <v>-0.100837205926645</v>
      </c>
      <c r="P2736">
        <v>-6.9573237499089696E-2</v>
      </c>
      <c r="Q2736">
        <v>-4.4963142132840299E-2</v>
      </c>
      <c r="R2736">
        <v>1.44724011237555E-2</v>
      </c>
      <c r="S2736">
        <v>1.43725049799402E-2</v>
      </c>
      <c r="T2736">
        <v>1.38969626586656E-2</v>
      </c>
      <c r="U2736">
        <v>1.5629721076066101E-2</v>
      </c>
      <c r="V2736">
        <v>30.799999</v>
      </c>
      <c r="W2736">
        <v>24.809998999999902</v>
      </c>
      <c r="X2736">
        <v>-0.19338255116066699</v>
      </c>
      <c r="Y2736">
        <v>2.0962723552933101E-3</v>
      </c>
      <c r="Z2736">
        <v>0.93709142735043305</v>
      </c>
      <c r="AA2736">
        <v>-0.95465169494465396</v>
      </c>
      <c r="AB2736">
        <v>-1.05595335672517</v>
      </c>
      <c r="AC2736" t="s">
        <v>252</v>
      </c>
      <c r="AD2736" t="s">
        <v>343</v>
      </c>
      <c r="AE2736" t="s">
        <v>56</v>
      </c>
      <c r="AF2736" t="s">
        <v>69</v>
      </c>
      <c r="AG2736" t="s">
        <v>344</v>
      </c>
      <c r="AI2736">
        <v>1043604</v>
      </c>
      <c r="AJ2736">
        <v>1996</v>
      </c>
      <c r="AK2736" t="s">
        <v>345</v>
      </c>
      <c r="AL2736" t="s">
        <v>276</v>
      </c>
      <c r="AM2736" t="s">
        <v>245</v>
      </c>
    </row>
    <row r="2737" spans="1:39" x14ac:dyDescent="0.3">
      <c r="A2737" s="1">
        <v>43626</v>
      </c>
      <c r="B2737" t="s">
        <v>24</v>
      </c>
      <c r="C2737" t="s">
        <v>239</v>
      </c>
      <c r="D2737">
        <v>900</v>
      </c>
      <c r="E2737">
        <v>7</v>
      </c>
      <c r="F2737">
        <v>26.860001</v>
      </c>
      <c r="G2737">
        <v>26.98</v>
      </c>
      <c r="H2737">
        <v>26.52</v>
      </c>
      <c r="I2737">
        <v>26.860001</v>
      </c>
      <c r="J2737">
        <v>26.860001</v>
      </c>
      <c r="K2737">
        <v>2540500</v>
      </c>
      <c r="L2737">
        <v>2.1429999999999998</v>
      </c>
      <c r="M2737">
        <v>4.4776566513756904E-3</v>
      </c>
      <c r="N2737">
        <v>7.6574000647120999E-2</v>
      </c>
      <c r="O2737">
        <v>1.4649068410834701E-2</v>
      </c>
      <c r="P2737">
        <v>3.3574685197710799E-2</v>
      </c>
      <c r="Q2737">
        <v>5.9483336775712596E-3</v>
      </c>
      <c r="R2737">
        <v>1.5600293514921801E-2</v>
      </c>
      <c r="S2737">
        <v>1.77803492418434E-2</v>
      </c>
      <c r="T2737">
        <v>1.4664549561905001E-2</v>
      </c>
      <c r="U2737">
        <v>1.5919433838153599E-2</v>
      </c>
      <c r="V2737">
        <v>30.799999</v>
      </c>
      <c r="W2737">
        <v>24.51</v>
      </c>
      <c r="X2737">
        <v>-0.19338255116066699</v>
      </c>
      <c r="Y2737">
        <v>4.6492198743191201E-3</v>
      </c>
      <c r="Z2737">
        <v>0.97040856650773</v>
      </c>
      <c r="AA2737">
        <v>-0.22696326970675901</v>
      </c>
      <c r="AB2737">
        <v>-0.28127957473985499</v>
      </c>
      <c r="AC2737" t="s">
        <v>252</v>
      </c>
      <c r="AD2737" t="s">
        <v>343</v>
      </c>
      <c r="AE2737" t="s">
        <v>56</v>
      </c>
      <c r="AF2737" t="s">
        <v>69</v>
      </c>
      <c r="AG2737" t="s">
        <v>344</v>
      </c>
      <c r="AI2737">
        <v>1043604</v>
      </c>
      <c r="AJ2737">
        <v>1996</v>
      </c>
      <c r="AK2737" t="s">
        <v>345</v>
      </c>
      <c r="AL2737" t="s">
        <v>276</v>
      </c>
      <c r="AM2737" t="s">
        <v>245</v>
      </c>
    </row>
    <row r="2738" spans="1:39" x14ac:dyDescent="0.3">
      <c r="A2738" s="1">
        <v>43633</v>
      </c>
      <c r="B2738" t="s">
        <v>24</v>
      </c>
      <c r="C2738" t="s">
        <v>246</v>
      </c>
      <c r="D2738">
        <v>1000</v>
      </c>
      <c r="E2738">
        <v>7</v>
      </c>
      <c r="F2738">
        <v>26.58</v>
      </c>
      <c r="G2738">
        <v>26.83</v>
      </c>
      <c r="H2738">
        <v>26.129998999999899</v>
      </c>
      <c r="I2738">
        <v>26.6</v>
      </c>
      <c r="J2738">
        <v>26.6</v>
      </c>
      <c r="K2738">
        <v>4755500</v>
      </c>
      <c r="L2738">
        <v>2.0859999999999999</v>
      </c>
      <c r="M2738">
        <v>-1.50259234699666E-3</v>
      </c>
      <c r="N2738">
        <v>-9.7270125375193001E-3</v>
      </c>
      <c r="O2738">
        <v>4.1581407174499103E-2</v>
      </c>
      <c r="P2738">
        <v>1.6613636334322401E-2</v>
      </c>
      <c r="Q2738">
        <v>-1.78966398603915E-2</v>
      </c>
      <c r="R2738">
        <v>4.8620083548548696E-3</v>
      </c>
      <c r="S2738">
        <v>1.5666154425938401E-2</v>
      </c>
      <c r="T2738">
        <v>1.44586834810499E-2</v>
      </c>
      <c r="U2738">
        <v>1.5887747088652902E-2</v>
      </c>
      <c r="V2738">
        <v>30.799999</v>
      </c>
      <c r="W2738">
        <v>24.51</v>
      </c>
      <c r="X2738">
        <v>-0.19338255116066699</v>
      </c>
      <c r="Y2738">
        <v>9.3131563797728401E-4</v>
      </c>
      <c r="Z2738">
        <v>0.969602294469878</v>
      </c>
      <c r="AA2738">
        <v>-0.57031445962293403</v>
      </c>
      <c r="AB2738">
        <v>-0.48199214009189101</v>
      </c>
      <c r="AC2738" t="s">
        <v>252</v>
      </c>
      <c r="AD2738" t="s">
        <v>343</v>
      </c>
      <c r="AE2738" t="s">
        <v>56</v>
      </c>
      <c r="AF2738" t="s">
        <v>69</v>
      </c>
      <c r="AG2738" t="s">
        <v>344</v>
      </c>
      <c r="AI2738">
        <v>1043604</v>
      </c>
      <c r="AJ2738">
        <v>1996</v>
      </c>
      <c r="AK2738" t="s">
        <v>345</v>
      </c>
      <c r="AL2738" t="s">
        <v>276</v>
      </c>
      <c r="AM2738" t="s">
        <v>245</v>
      </c>
    </row>
    <row r="2739" spans="1:39" x14ac:dyDescent="0.3">
      <c r="A2739" s="1">
        <v>43556</v>
      </c>
      <c r="B2739" t="s">
        <v>24</v>
      </c>
      <c r="C2739" t="s">
        <v>239</v>
      </c>
      <c r="D2739">
        <v>500</v>
      </c>
      <c r="E2739">
        <v>8</v>
      </c>
      <c r="F2739">
        <v>26.82</v>
      </c>
      <c r="G2739">
        <v>27.24</v>
      </c>
      <c r="H2739">
        <v>26.76</v>
      </c>
      <c r="I2739">
        <v>27.200001</v>
      </c>
      <c r="J2739">
        <v>26.995408999999999</v>
      </c>
      <c r="K2739">
        <v>4279900</v>
      </c>
      <c r="L2739">
        <v>2.4969999999999999</v>
      </c>
      <c r="M2739">
        <v>2.72049898519621E-2</v>
      </c>
      <c r="N2739">
        <v>4.7045331071934197E-2</v>
      </c>
      <c r="O2739">
        <v>4.4215850634422398E-3</v>
      </c>
      <c r="P2739">
        <v>2.3625686555782201E-2</v>
      </c>
      <c r="Q2739">
        <v>0.13759301219216999</v>
      </c>
      <c r="R2739">
        <v>1.33337691463438E-2</v>
      </c>
      <c r="S2739">
        <v>1.3705066979963199E-2</v>
      </c>
      <c r="T2739">
        <v>1.5618032272164699E-2</v>
      </c>
      <c r="U2739">
        <v>1.5131540785364999E-2</v>
      </c>
      <c r="V2739">
        <v>30.799999</v>
      </c>
      <c r="W2739">
        <v>23.610001</v>
      </c>
      <c r="X2739">
        <v>-0.19338255116066699</v>
      </c>
      <c r="Y2739">
        <v>1.1502195497633099E-2</v>
      </c>
      <c r="Z2739">
        <v>0.87117820582666705</v>
      </c>
      <c r="AA2739">
        <v>1.3536642723416701</v>
      </c>
      <c r="AB2739">
        <v>1.0026984165014501</v>
      </c>
      <c r="AC2739" t="s">
        <v>253</v>
      </c>
      <c r="AD2739" t="s">
        <v>343</v>
      </c>
      <c r="AE2739" t="s">
        <v>56</v>
      </c>
      <c r="AF2739" t="s">
        <v>69</v>
      </c>
      <c r="AG2739" t="s">
        <v>344</v>
      </c>
      <c r="AI2739">
        <v>1043604</v>
      </c>
      <c r="AJ2739">
        <v>1996</v>
      </c>
      <c r="AK2739" t="s">
        <v>345</v>
      </c>
      <c r="AL2739" t="s">
        <v>276</v>
      </c>
      <c r="AM2739" t="s">
        <v>245</v>
      </c>
    </row>
    <row r="2740" spans="1:39" x14ac:dyDescent="0.3">
      <c r="A2740" s="1">
        <v>43559</v>
      </c>
      <c r="B2740" t="s">
        <v>24</v>
      </c>
      <c r="C2740" t="s">
        <v>246</v>
      </c>
      <c r="D2740">
        <v>500</v>
      </c>
      <c r="E2740">
        <v>8</v>
      </c>
      <c r="F2740">
        <v>27.299999</v>
      </c>
      <c r="G2740">
        <v>27.360001</v>
      </c>
      <c r="H2740">
        <v>26.799999</v>
      </c>
      <c r="I2740">
        <v>26.92</v>
      </c>
      <c r="J2740">
        <v>26.717514000000001</v>
      </c>
      <c r="K2740">
        <v>1981600</v>
      </c>
      <c r="L2740">
        <v>2.512</v>
      </c>
      <c r="M2740">
        <v>-1.1816975240674999E-2</v>
      </c>
      <c r="N2740">
        <v>3.5542511456020699E-2</v>
      </c>
      <c r="O2740">
        <v>1.38397970970385E-2</v>
      </c>
      <c r="P2740">
        <v>4.1716097832108702E-2</v>
      </c>
      <c r="Q2740">
        <v>0.134671273355427</v>
      </c>
      <c r="R2740">
        <v>1.5805396693687301E-2</v>
      </c>
      <c r="S2740">
        <v>1.3473276807867E-2</v>
      </c>
      <c r="T2740">
        <v>1.50794392300012E-2</v>
      </c>
      <c r="U2740">
        <v>1.51374022860742E-2</v>
      </c>
      <c r="V2740">
        <v>30.799999</v>
      </c>
      <c r="W2740">
        <v>23.610001</v>
      </c>
      <c r="X2740">
        <v>-0.19338255116066699</v>
      </c>
      <c r="Y2740">
        <v>2.0824655091414399E-3</v>
      </c>
      <c r="Z2740">
        <v>0.88789127229352605</v>
      </c>
      <c r="AA2740">
        <v>1.3157260685679399</v>
      </c>
      <c r="AB2740">
        <v>1.3561231801765901</v>
      </c>
      <c r="AC2740" t="s">
        <v>253</v>
      </c>
      <c r="AD2740" t="s">
        <v>343</v>
      </c>
      <c r="AE2740" t="s">
        <v>56</v>
      </c>
      <c r="AF2740" t="s">
        <v>69</v>
      </c>
      <c r="AG2740" t="s">
        <v>344</v>
      </c>
      <c r="AI2740">
        <v>1043604</v>
      </c>
      <c r="AJ2740">
        <v>1996</v>
      </c>
      <c r="AK2740" t="s">
        <v>345</v>
      </c>
      <c r="AL2740" t="s">
        <v>276</v>
      </c>
      <c r="AM2740" t="s">
        <v>245</v>
      </c>
    </row>
    <row r="2741" spans="1:39" x14ac:dyDescent="0.3">
      <c r="A2741" s="1">
        <v>43566</v>
      </c>
      <c r="B2741" t="s">
        <v>24</v>
      </c>
      <c r="C2741" t="s">
        <v>246</v>
      </c>
      <c r="D2741">
        <v>600</v>
      </c>
      <c r="E2741">
        <v>8</v>
      </c>
      <c r="F2741">
        <v>27.540001</v>
      </c>
      <c r="G2741">
        <v>27.6</v>
      </c>
      <c r="H2741">
        <v>27.379998999999899</v>
      </c>
      <c r="I2741">
        <v>27.51</v>
      </c>
      <c r="J2741">
        <v>27.303077999999999</v>
      </c>
      <c r="K2741">
        <v>1413900</v>
      </c>
      <c r="L2741">
        <v>2.504</v>
      </c>
      <c r="M2741">
        <v>7.2736197252817295E-4</v>
      </c>
      <c r="N2741">
        <v>2.1680137670267201E-2</v>
      </c>
      <c r="O2741">
        <v>4.5741407869675302E-2</v>
      </c>
      <c r="P2741">
        <v>-1.9954557252858399E-2</v>
      </c>
      <c r="Q2741">
        <v>0.13423729737309101</v>
      </c>
      <c r="R2741">
        <v>7.1390435562129996E-3</v>
      </c>
      <c r="S2741">
        <v>1.19228269305928E-2</v>
      </c>
      <c r="T2741">
        <v>1.4116014040949001E-2</v>
      </c>
      <c r="U2741">
        <v>1.5082792784024799E-2</v>
      </c>
      <c r="V2741">
        <v>30.799999</v>
      </c>
      <c r="W2741">
        <v>23.610001</v>
      </c>
      <c r="X2741">
        <v>-0.19338255116066699</v>
      </c>
      <c r="Y2741" s="44">
        <v>3.8122194279549302E-5</v>
      </c>
      <c r="Z2741">
        <v>0.89355881361338796</v>
      </c>
      <c r="AA2741">
        <v>1.31236479754237</v>
      </c>
      <c r="AB2741">
        <v>1.37939878853128</v>
      </c>
      <c r="AC2741" t="s">
        <v>253</v>
      </c>
      <c r="AD2741" t="s">
        <v>343</v>
      </c>
      <c r="AE2741" t="s">
        <v>56</v>
      </c>
      <c r="AF2741" t="s">
        <v>69</v>
      </c>
      <c r="AG2741" t="s">
        <v>344</v>
      </c>
      <c r="AI2741">
        <v>1043604</v>
      </c>
      <c r="AJ2741">
        <v>1996</v>
      </c>
      <c r="AK2741" t="s">
        <v>345</v>
      </c>
      <c r="AL2741" t="s">
        <v>276</v>
      </c>
      <c r="AM2741" t="s">
        <v>245</v>
      </c>
    </row>
    <row r="2742" spans="1:39" x14ac:dyDescent="0.3">
      <c r="A2742" s="1">
        <v>43588</v>
      </c>
      <c r="B2742" t="s">
        <v>24</v>
      </c>
      <c r="C2742" t="s">
        <v>239</v>
      </c>
      <c r="D2742">
        <v>1400</v>
      </c>
      <c r="E2742">
        <v>8</v>
      </c>
      <c r="F2742">
        <v>27.549999</v>
      </c>
      <c r="G2742">
        <v>27.92</v>
      </c>
      <c r="H2742">
        <v>27.549999</v>
      </c>
      <c r="I2742">
        <v>27.65</v>
      </c>
      <c r="J2742">
        <v>27.442021999999898</v>
      </c>
      <c r="K2742">
        <v>3050500</v>
      </c>
      <c r="L2742">
        <v>2.5310000000000001</v>
      </c>
      <c r="M2742">
        <v>-7.9252146749251001E-3</v>
      </c>
      <c r="N2742">
        <v>1.4939207530925499E-2</v>
      </c>
      <c r="O2742">
        <v>1.8985576797907099E-2</v>
      </c>
      <c r="P2742">
        <v>7.5806878541008399E-2</v>
      </c>
      <c r="Q2742">
        <v>0.130041090820884</v>
      </c>
      <c r="R2742">
        <v>1.3304015689027299E-2</v>
      </c>
      <c r="S2742">
        <v>1.2707331201750801E-2</v>
      </c>
      <c r="T2742">
        <v>1.1409906222076599E-2</v>
      </c>
      <c r="U2742">
        <v>1.5173289735249401E-2</v>
      </c>
      <c r="V2742">
        <v>30.799999</v>
      </c>
      <c r="W2742">
        <v>24.799999</v>
      </c>
      <c r="X2742">
        <v>-0.19338255116066699</v>
      </c>
      <c r="Y2742">
        <v>9.5921274614703799E-3</v>
      </c>
      <c r="Z2742">
        <v>0.89706494562440897</v>
      </c>
      <c r="AA2742">
        <v>1.31413041692034</v>
      </c>
      <c r="AB2742">
        <v>1.4746513041867699</v>
      </c>
      <c r="AC2742" t="s">
        <v>253</v>
      </c>
      <c r="AD2742" t="s">
        <v>343</v>
      </c>
      <c r="AE2742" t="s">
        <v>56</v>
      </c>
      <c r="AF2742" t="s">
        <v>69</v>
      </c>
      <c r="AG2742" t="s">
        <v>344</v>
      </c>
      <c r="AI2742">
        <v>1043604</v>
      </c>
      <c r="AJ2742">
        <v>1996</v>
      </c>
      <c r="AK2742" t="s">
        <v>345</v>
      </c>
      <c r="AL2742" t="s">
        <v>276</v>
      </c>
      <c r="AM2742" t="s">
        <v>245</v>
      </c>
    </row>
    <row r="2743" spans="1:39" x14ac:dyDescent="0.3">
      <c r="A2743" s="1">
        <v>43598</v>
      </c>
      <c r="B2743" t="s">
        <v>24</v>
      </c>
      <c r="C2743" t="s">
        <v>246</v>
      </c>
      <c r="D2743">
        <v>500</v>
      </c>
      <c r="E2743">
        <v>8</v>
      </c>
      <c r="F2743">
        <v>25.82</v>
      </c>
      <c r="G2743">
        <v>25.85</v>
      </c>
      <c r="H2743">
        <v>25.309998999999902</v>
      </c>
      <c r="I2743">
        <v>25.450001</v>
      </c>
      <c r="J2743">
        <v>25.258572000000001</v>
      </c>
      <c r="K2743">
        <v>6270400</v>
      </c>
      <c r="L2743">
        <v>2.4049999999999998</v>
      </c>
      <c r="M2743">
        <v>-3.7026977960818101E-2</v>
      </c>
      <c r="N2743">
        <v>-6.7603551752369304E-2</v>
      </c>
      <c r="O2743">
        <v>-7.7106497857799994E-2</v>
      </c>
      <c r="P2743">
        <v>-2.09547678515585E-2</v>
      </c>
      <c r="Q2743">
        <v>-8.2867842384992604E-3</v>
      </c>
      <c r="R2743">
        <v>1.5457543631903201E-2</v>
      </c>
      <c r="S2743">
        <v>1.5099448887265001E-2</v>
      </c>
      <c r="T2743">
        <v>1.27807150415738E-2</v>
      </c>
      <c r="U2743">
        <v>1.53631811062404E-2</v>
      </c>
      <c r="V2743">
        <v>30.799999</v>
      </c>
      <c r="W2743">
        <v>24.82</v>
      </c>
      <c r="X2743">
        <v>-0.19338255116066699</v>
      </c>
      <c r="Y2743">
        <v>-2.4426469085879299E-2</v>
      </c>
      <c r="Z2743">
        <v>0.91633691264856998</v>
      </c>
      <c r="AA2743">
        <v>-0.43423660313013102</v>
      </c>
      <c r="AB2743">
        <v>0.17621878128306201</v>
      </c>
      <c r="AC2743" t="s">
        <v>253</v>
      </c>
      <c r="AD2743" t="s">
        <v>343</v>
      </c>
      <c r="AE2743" t="s">
        <v>56</v>
      </c>
      <c r="AF2743" t="s">
        <v>69</v>
      </c>
      <c r="AG2743" t="s">
        <v>344</v>
      </c>
      <c r="AI2743">
        <v>1043604</v>
      </c>
      <c r="AJ2743">
        <v>1996</v>
      </c>
      <c r="AK2743" t="s">
        <v>345</v>
      </c>
      <c r="AL2743" t="s">
        <v>276</v>
      </c>
      <c r="AM2743" t="s">
        <v>245</v>
      </c>
    </row>
    <row r="2744" spans="1:39" x14ac:dyDescent="0.3">
      <c r="A2744" s="1">
        <v>43599</v>
      </c>
      <c r="B2744" t="s">
        <v>24</v>
      </c>
      <c r="C2744" t="s">
        <v>246</v>
      </c>
      <c r="D2744">
        <v>700</v>
      </c>
      <c r="E2744">
        <v>8</v>
      </c>
      <c r="F2744">
        <v>25.57</v>
      </c>
      <c r="G2744">
        <v>25.780000999999999</v>
      </c>
      <c r="H2744">
        <v>25.48</v>
      </c>
      <c r="I2744">
        <v>25.49</v>
      </c>
      <c r="J2744">
        <v>25.298271</v>
      </c>
      <c r="K2744">
        <v>2457500</v>
      </c>
      <c r="L2744">
        <v>2.419</v>
      </c>
      <c r="M2744">
        <v>1.5704702194078901E-3</v>
      </c>
      <c r="N2744">
        <v>-4.56280352688411E-2</v>
      </c>
      <c r="O2744">
        <v>-7.6263389610920398E-2</v>
      </c>
      <c r="P2744">
        <v>-3.6433469484352603E-2</v>
      </c>
      <c r="Q2744">
        <v>-1.3526737983731701E-2</v>
      </c>
      <c r="R2744">
        <v>1.6120697919181901E-2</v>
      </c>
      <c r="S2744">
        <v>1.51117668151958E-2</v>
      </c>
      <c r="T2744">
        <v>1.25885163754802E-2</v>
      </c>
      <c r="U2744">
        <v>1.53574270134534E-2</v>
      </c>
      <c r="V2744">
        <v>30.799999</v>
      </c>
      <c r="W2744">
        <v>24.82</v>
      </c>
      <c r="X2744">
        <v>-0.19338255116066699</v>
      </c>
      <c r="Y2744">
        <v>7.98398755130913E-3</v>
      </c>
      <c r="Z2744">
        <v>0.91405084434483297</v>
      </c>
      <c r="AA2744">
        <v>-0.51105718486840102</v>
      </c>
      <c r="AB2744">
        <v>-3.0224929828293799E-2</v>
      </c>
      <c r="AC2744" t="s">
        <v>253</v>
      </c>
      <c r="AD2744" t="s">
        <v>343</v>
      </c>
      <c r="AE2744" t="s">
        <v>56</v>
      </c>
      <c r="AF2744" t="s">
        <v>69</v>
      </c>
      <c r="AG2744" t="s">
        <v>344</v>
      </c>
      <c r="AI2744">
        <v>1043604</v>
      </c>
      <c r="AJ2744">
        <v>1996</v>
      </c>
      <c r="AK2744" t="s">
        <v>345</v>
      </c>
      <c r="AL2744" t="s">
        <v>276</v>
      </c>
      <c r="AM2744" t="s">
        <v>245</v>
      </c>
    </row>
    <row r="2745" spans="1:39" x14ac:dyDescent="0.3">
      <c r="A2745" s="1">
        <v>43619</v>
      </c>
      <c r="B2745" t="s">
        <v>24</v>
      </c>
      <c r="C2745" t="s">
        <v>246</v>
      </c>
      <c r="D2745">
        <v>900</v>
      </c>
      <c r="E2745">
        <v>8</v>
      </c>
      <c r="F2745">
        <v>24.629998999999899</v>
      </c>
      <c r="G2745">
        <v>24.98</v>
      </c>
      <c r="H2745">
        <v>24.549999</v>
      </c>
      <c r="I2745">
        <v>24.879998999999899</v>
      </c>
      <c r="J2745">
        <v>24.879998999999899</v>
      </c>
      <c r="K2745">
        <v>3167200</v>
      </c>
      <c r="L2745">
        <v>2.081</v>
      </c>
      <c r="M2745">
        <v>1.09113226411994E-2</v>
      </c>
      <c r="N2745">
        <v>-4.8327169671248602E-3</v>
      </c>
      <c r="O2745">
        <v>-0.10306185073886399</v>
      </c>
      <c r="P2745">
        <v>-7.4222466637112905E-2</v>
      </c>
      <c r="Q2745">
        <v>-4.1402200789437398E-2</v>
      </c>
      <c r="R2745">
        <v>1.2527945079406499E-2</v>
      </c>
      <c r="S2745">
        <v>1.50262884165455E-2</v>
      </c>
      <c r="T2745">
        <v>1.41538430080307E-2</v>
      </c>
      <c r="U2745">
        <v>1.56803927678635E-2</v>
      </c>
      <c r="V2745">
        <v>30.799999</v>
      </c>
      <c r="W2745">
        <v>24.51</v>
      </c>
      <c r="X2745">
        <v>-0.19338255116066699</v>
      </c>
      <c r="Y2745">
        <v>-2.7690708645509302E-3</v>
      </c>
      <c r="Z2745">
        <v>0.94742228940737605</v>
      </c>
      <c r="AA2745">
        <v>-0.88736827445695698</v>
      </c>
      <c r="AB2745">
        <v>-1.03951935002274</v>
      </c>
      <c r="AC2745" t="s">
        <v>253</v>
      </c>
      <c r="AD2745" t="s">
        <v>343</v>
      </c>
      <c r="AE2745" t="s">
        <v>56</v>
      </c>
      <c r="AF2745" t="s">
        <v>69</v>
      </c>
      <c r="AG2745" t="s">
        <v>344</v>
      </c>
      <c r="AI2745">
        <v>1043604</v>
      </c>
      <c r="AJ2745">
        <v>1996</v>
      </c>
      <c r="AK2745" t="s">
        <v>345</v>
      </c>
      <c r="AL2745" t="s">
        <v>276</v>
      </c>
      <c r="AM2745" t="s">
        <v>245</v>
      </c>
    </row>
    <row r="2746" spans="1:39" x14ac:dyDescent="0.3">
      <c r="A2746" s="1">
        <v>43621</v>
      </c>
      <c r="B2746" t="s">
        <v>24</v>
      </c>
      <c r="C2746" t="s">
        <v>246</v>
      </c>
      <c r="D2746">
        <v>500</v>
      </c>
      <c r="E2746">
        <v>8</v>
      </c>
      <c r="F2746">
        <v>26.129998999999899</v>
      </c>
      <c r="G2746">
        <v>26.58</v>
      </c>
      <c r="H2746">
        <v>25.959999</v>
      </c>
      <c r="I2746">
        <v>26.48</v>
      </c>
      <c r="J2746">
        <v>26.48</v>
      </c>
      <c r="K2746">
        <v>5750400</v>
      </c>
      <c r="L2746">
        <v>2.1230000000000002</v>
      </c>
      <c r="M2746">
        <v>2.2919300075984899E-2</v>
      </c>
      <c r="N2746">
        <v>6.4664128220170994E-2</v>
      </c>
      <c r="O2746">
        <v>-3.5685757120693301E-2</v>
      </c>
      <c r="P2746">
        <v>3.7808544429543101E-3</v>
      </c>
      <c r="Q2746">
        <v>8.9828232088523894E-3</v>
      </c>
      <c r="R2746">
        <v>2.1229681331894699E-2</v>
      </c>
      <c r="S2746">
        <v>1.8482383302850999E-2</v>
      </c>
      <c r="T2746">
        <v>1.5188143825399699E-2</v>
      </c>
      <c r="U2746">
        <v>1.5934113723667199E-2</v>
      </c>
      <c r="V2746">
        <v>30.799999</v>
      </c>
      <c r="W2746">
        <v>24.51</v>
      </c>
      <c r="X2746">
        <v>-0.19338255116066699</v>
      </c>
      <c r="Y2746">
        <v>8.1287266899663802E-3</v>
      </c>
      <c r="Z2746">
        <v>0.97174088406470205</v>
      </c>
      <c r="AA2746">
        <v>-0.17710722445288399</v>
      </c>
      <c r="AB2746">
        <v>-0.71644090038944397</v>
      </c>
      <c r="AC2746" t="s">
        <v>253</v>
      </c>
      <c r="AD2746" t="s">
        <v>343</v>
      </c>
      <c r="AE2746" t="s">
        <v>56</v>
      </c>
      <c r="AF2746" t="s">
        <v>69</v>
      </c>
      <c r="AG2746" t="s">
        <v>344</v>
      </c>
      <c r="AI2746">
        <v>1043604</v>
      </c>
      <c r="AJ2746">
        <v>1996</v>
      </c>
      <c r="AK2746" t="s">
        <v>345</v>
      </c>
      <c r="AL2746" t="s">
        <v>276</v>
      </c>
      <c r="AM2746" t="s">
        <v>245</v>
      </c>
    </row>
    <row r="2747" spans="1:39" x14ac:dyDescent="0.3">
      <c r="A2747" s="1">
        <v>43622</v>
      </c>
      <c r="B2747" t="s">
        <v>24</v>
      </c>
      <c r="C2747" t="s">
        <v>239</v>
      </c>
      <c r="D2747">
        <v>1500</v>
      </c>
      <c r="E2747">
        <v>8</v>
      </c>
      <c r="F2747">
        <v>26.59</v>
      </c>
      <c r="G2747">
        <v>26.74</v>
      </c>
      <c r="H2747">
        <v>26.290001</v>
      </c>
      <c r="I2747">
        <v>26.6</v>
      </c>
      <c r="J2747">
        <v>26.6</v>
      </c>
      <c r="K2747">
        <v>3225100</v>
      </c>
      <c r="L2747">
        <v>2.1240000000000001</v>
      </c>
      <c r="M2747">
        <v>4.5214847188460496E-3</v>
      </c>
      <c r="N2747">
        <v>5.9239223840829199E-2</v>
      </c>
      <c r="O2747">
        <v>-1.5857919222555E-2</v>
      </c>
      <c r="P2747">
        <v>3.2289732350231401E-2</v>
      </c>
      <c r="Q2747">
        <v>6.05634487367413E-4</v>
      </c>
      <c r="R2747">
        <v>2.1556573320147501E-2</v>
      </c>
      <c r="S2747">
        <v>1.82654790846156E-2</v>
      </c>
      <c r="T2747">
        <v>1.4881720905097101E-2</v>
      </c>
      <c r="U2747">
        <v>1.5915899216421801E-2</v>
      </c>
      <c r="V2747">
        <v>30.799999</v>
      </c>
      <c r="W2747">
        <v>24.51</v>
      </c>
      <c r="X2747">
        <v>-0.19338255116066699</v>
      </c>
      <c r="Y2747">
        <v>6.1168407152111899E-3</v>
      </c>
      <c r="Z2747">
        <v>0.971100124081829</v>
      </c>
      <c r="AA2747">
        <v>-0.30011689625370302</v>
      </c>
      <c r="AB2747">
        <v>-0.58553394065125397</v>
      </c>
      <c r="AC2747" t="s">
        <v>253</v>
      </c>
      <c r="AD2747" t="s">
        <v>343</v>
      </c>
      <c r="AE2747" t="s">
        <v>56</v>
      </c>
      <c r="AF2747" t="s">
        <v>69</v>
      </c>
      <c r="AG2747" t="s">
        <v>344</v>
      </c>
      <c r="AI2747">
        <v>1043604</v>
      </c>
      <c r="AJ2747">
        <v>1996</v>
      </c>
      <c r="AK2747" t="s">
        <v>345</v>
      </c>
      <c r="AL2747" t="s">
        <v>276</v>
      </c>
      <c r="AM2747" t="s">
        <v>245</v>
      </c>
    </row>
    <row r="2748" spans="1:39" x14ac:dyDescent="0.3">
      <c r="A2748" s="1">
        <v>43556</v>
      </c>
      <c r="B2748" t="s">
        <v>24</v>
      </c>
      <c r="C2748" t="s">
        <v>239</v>
      </c>
      <c r="D2748">
        <v>900</v>
      </c>
      <c r="E2748">
        <v>9</v>
      </c>
      <c r="F2748">
        <v>26.82</v>
      </c>
      <c r="G2748">
        <v>27.24</v>
      </c>
      <c r="H2748">
        <v>26.76</v>
      </c>
      <c r="I2748">
        <v>27.200001</v>
      </c>
      <c r="J2748">
        <v>26.995408999999999</v>
      </c>
      <c r="K2748">
        <v>4279900</v>
      </c>
      <c r="L2748">
        <v>2.4969999999999999</v>
      </c>
      <c r="M2748">
        <v>2.72049898519621E-2</v>
      </c>
      <c r="N2748">
        <v>4.7045331071934197E-2</v>
      </c>
      <c r="O2748">
        <v>4.4215850634422398E-3</v>
      </c>
      <c r="P2748">
        <v>2.3625686555782201E-2</v>
      </c>
      <c r="Q2748">
        <v>0.13759301219216999</v>
      </c>
      <c r="R2748">
        <v>1.33337691463438E-2</v>
      </c>
      <c r="S2748">
        <v>1.3705066979963199E-2</v>
      </c>
      <c r="T2748">
        <v>1.5618032272164699E-2</v>
      </c>
      <c r="U2748">
        <v>1.5131540785364999E-2</v>
      </c>
      <c r="V2748">
        <v>30.799999</v>
      </c>
      <c r="W2748">
        <v>23.610001</v>
      </c>
      <c r="X2748">
        <v>-0.19338255116066699</v>
      </c>
      <c r="Y2748">
        <v>1.1502195497633099E-2</v>
      </c>
      <c r="Z2748">
        <v>0.87117820582666705</v>
      </c>
      <c r="AA2748">
        <v>1.3536642723416701</v>
      </c>
      <c r="AB2748">
        <v>1.0026984165014501</v>
      </c>
      <c r="AC2748" t="s">
        <v>254</v>
      </c>
      <c r="AD2748" t="s">
        <v>343</v>
      </c>
      <c r="AE2748" t="s">
        <v>56</v>
      </c>
      <c r="AF2748" t="s">
        <v>69</v>
      </c>
      <c r="AG2748" t="s">
        <v>344</v>
      </c>
      <c r="AI2748">
        <v>1043604</v>
      </c>
      <c r="AJ2748">
        <v>1996</v>
      </c>
      <c r="AK2748" t="s">
        <v>345</v>
      </c>
      <c r="AL2748" t="s">
        <v>276</v>
      </c>
      <c r="AM2748" t="s">
        <v>245</v>
      </c>
    </row>
    <row r="2749" spans="1:39" x14ac:dyDescent="0.3">
      <c r="A2749" s="1">
        <v>43578</v>
      </c>
      <c r="B2749" t="s">
        <v>24</v>
      </c>
      <c r="C2749" t="s">
        <v>239</v>
      </c>
      <c r="D2749">
        <v>500</v>
      </c>
      <c r="E2749">
        <v>9</v>
      </c>
      <c r="F2749">
        <v>27.969998999999898</v>
      </c>
      <c r="G2749">
        <v>28.4</v>
      </c>
      <c r="H2749">
        <v>27.940000999999999</v>
      </c>
      <c r="I2749">
        <v>28.360001</v>
      </c>
      <c r="J2749">
        <v>28.146684999999898</v>
      </c>
      <c r="K2749">
        <v>3260400</v>
      </c>
      <c r="L2749">
        <v>2.57</v>
      </c>
      <c r="M2749">
        <v>1.59947175979432E-2</v>
      </c>
      <c r="N2749">
        <v>2.7163946498943499E-2</v>
      </c>
      <c r="O2749">
        <v>5.7324408922140503E-2</v>
      </c>
      <c r="P2749">
        <v>2.54491022734251E-2</v>
      </c>
      <c r="Q2749">
        <v>0.17853406772552499</v>
      </c>
      <c r="R2749">
        <v>8.4083310617079892E-3</v>
      </c>
      <c r="S2749">
        <v>1.10368872668835E-2</v>
      </c>
      <c r="T2749">
        <v>1.40841924971669E-2</v>
      </c>
      <c r="U2749">
        <v>1.48772719018314E-2</v>
      </c>
      <c r="V2749">
        <v>30.799999</v>
      </c>
      <c r="W2749">
        <v>24.040001</v>
      </c>
      <c r="X2749">
        <v>-0.19338255116066699</v>
      </c>
      <c r="Y2749">
        <v>8.8023511954049196E-3</v>
      </c>
      <c r="Z2749">
        <v>0.90062975790472399</v>
      </c>
      <c r="AA2749">
        <v>1.8245312456762199</v>
      </c>
      <c r="AB2749">
        <v>1.50663590913653</v>
      </c>
      <c r="AC2749" t="s">
        <v>254</v>
      </c>
      <c r="AD2749" t="s">
        <v>343</v>
      </c>
      <c r="AE2749" t="s">
        <v>56</v>
      </c>
      <c r="AF2749" t="s">
        <v>69</v>
      </c>
      <c r="AG2749" t="s">
        <v>344</v>
      </c>
      <c r="AI2749">
        <v>1043604</v>
      </c>
      <c r="AJ2749">
        <v>1996</v>
      </c>
      <c r="AK2749" t="s">
        <v>345</v>
      </c>
      <c r="AL2749" t="s">
        <v>276</v>
      </c>
      <c r="AM2749" t="s">
        <v>245</v>
      </c>
    </row>
    <row r="2750" spans="1:39" x14ac:dyDescent="0.3">
      <c r="A2750" s="1">
        <v>43585</v>
      </c>
      <c r="B2750" t="s">
        <v>24</v>
      </c>
      <c r="C2750" t="s">
        <v>246</v>
      </c>
      <c r="D2750">
        <v>600</v>
      </c>
      <c r="E2750">
        <v>9</v>
      </c>
      <c r="F2750">
        <v>27.92</v>
      </c>
      <c r="G2750">
        <v>27.940000999999999</v>
      </c>
      <c r="H2750">
        <v>27.290001</v>
      </c>
      <c r="I2750">
        <v>27.77</v>
      </c>
      <c r="J2750">
        <v>27.561121</v>
      </c>
      <c r="K2750">
        <v>3411100</v>
      </c>
      <c r="L2750">
        <v>2.5089999999999999</v>
      </c>
      <c r="M2750">
        <v>-6.1030776640656802E-3</v>
      </c>
      <c r="N2750">
        <v>-2.10234654524654E-2</v>
      </c>
      <c r="O2750">
        <v>6.6629326247524101E-2</v>
      </c>
      <c r="P2750">
        <v>4.8228099189557698E-4</v>
      </c>
      <c r="Q2750">
        <v>0.14648338278191</v>
      </c>
      <c r="R2750">
        <v>2.3457636230301199E-2</v>
      </c>
      <c r="S2750">
        <v>1.4192357535731099E-2</v>
      </c>
      <c r="T2750">
        <v>1.5217033838528999E-2</v>
      </c>
      <c r="U2750">
        <v>1.51734725863141E-2</v>
      </c>
      <c r="V2750">
        <v>30.799999</v>
      </c>
      <c r="W2750">
        <v>24.26</v>
      </c>
      <c r="X2750">
        <v>-0.19338255116066699</v>
      </c>
      <c r="Y2750">
        <v>9.5096475723260604E-4</v>
      </c>
      <c r="Z2750">
        <v>0.90046617821602304</v>
      </c>
      <c r="AA2750">
        <v>1.4713792170707101</v>
      </c>
      <c r="AB2750">
        <v>1.6370859476103401</v>
      </c>
      <c r="AC2750" t="s">
        <v>254</v>
      </c>
      <c r="AD2750" t="s">
        <v>343</v>
      </c>
      <c r="AE2750" t="s">
        <v>56</v>
      </c>
      <c r="AF2750" t="s">
        <v>69</v>
      </c>
      <c r="AG2750" t="s">
        <v>344</v>
      </c>
      <c r="AI2750">
        <v>1043604</v>
      </c>
      <c r="AJ2750">
        <v>1996</v>
      </c>
      <c r="AK2750" t="s">
        <v>345</v>
      </c>
      <c r="AL2750" t="s">
        <v>276</v>
      </c>
      <c r="AM2750" t="s">
        <v>245</v>
      </c>
    </row>
    <row r="2751" spans="1:39" x14ac:dyDescent="0.3">
      <c r="A2751" s="1">
        <v>43607</v>
      </c>
      <c r="B2751" t="s">
        <v>24</v>
      </c>
      <c r="C2751" t="s">
        <v>239</v>
      </c>
      <c r="D2751">
        <v>600</v>
      </c>
      <c r="E2751">
        <v>9</v>
      </c>
      <c r="F2751">
        <v>25.969998999999898</v>
      </c>
      <c r="G2751">
        <v>26.01</v>
      </c>
      <c r="H2751">
        <v>25.719998999999898</v>
      </c>
      <c r="I2751">
        <v>25.860001</v>
      </c>
      <c r="J2751">
        <v>25.665486999999999</v>
      </c>
      <c r="K2751">
        <v>2733200</v>
      </c>
      <c r="L2751">
        <v>2.3929999999999998</v>
      </c>
      <c r="M2751">
        <v>-8.0878380570679597E-3</v>
      </c>
      <c r="N2751">
        <v>5.8173624772179201E-3</v>
      </c>
      <c r="O2751">
        <v>-7.6287696973553601E-2</v>
      </c>
      <c r="P2751">
        <v>-4.5045909788838698E-2</v>
      </c>
      <c r="Q2751">
        <v>-1.5941616453184301E-2</v>
      </c>
      <c r="R2751">
        <v>1.9723817675370601E-2</v>
      </c>
      <c r="S2751">
        <v>1.70372187577486E-2</v>
      </c>
      <c r="T2751">
        <v>1.35114023773264E-2</v>
      </c>
      <c r="U2751">
        <v>1.5536128582245901E-2</v>
      </c>
      <c r="V2751">
        <v>30.799999</v>
      </c>
      <c r="W2751">
        <v>24.82</v>
      </c>
      <c r="X2751">
        <v>-0.19338255116066699</v>
      </c>
      <c r="Y2751">
        <v>-2.8283920525026501E-3</v>
      </c>
      <c r="Z2751">
        <v>0.923787661338342</v>
      </c>
      <c r="AA2751">
        <v>-0.56216984450318697</v>
      </c>
      <c r="AB2751">
        <v>-0.57527972646031</v>
      </c>
      <c r="AC2751" t="s">
        <v>254</v>
      </c>
      <c r="AD2751" t="s">
        <v>343</v>
      </c>
      <c r="AE2751" t="s">
        <v>56</v>
      </c>
      <c r="AF2751" t="s">
        <v>69</v>
      </c>
      <c r="AG2751" t="s">
        <v>344</v>
      </c>
      <c r="AI2751">
        <v>1043604</v>
      </c>
      <c r="AJ2751">
        <v>1996</v>
      </c>
      <c r="AK2751" t="s">
        <v>345</v>
      </c>
      <c r="AL2751" t="s">
        <v>276</v>
      </c>
      <c r="AM2751" t="s">
        <v>245</v>
      </c>
    </row>
    <row r="2752" spans="1:39" x14ac:dyDescent="0.3">
      <c r="A2752" s="1">
        <v>43609</v>
      </c>
      <c r="B2752" t="s">
        <v>24</v>
      </c>
      <c r="C2752" t="s">
        <v>246</v>
      </c>
      <c r="D2752">
        <v>700</v>
      </c>
      <c r="E2752">
        <v>9</v>
      </c>
      <c r="F2752">
        <v>25.379998999999899</v>
      </c>
      <c r="G2752">
        <v>25.48</v>
      </c>
      <c r="H2752">
        <v>25.17</v>
      </c>
      <c r="I2752">
        <v>25.190000999999999</v>
      </c>
      <c r="J2752">
        <v>25.000527999999999</v>
      </c>
      <c r="K2752">
        <v>2177300</v>
      </c>
      <c r="L2752">
        <v>2.3239999999999998</v>
      </c>
      <c r="M2752">
        <v>1.58926868001537E-3</v>
      </c>
      <c r="N2752">
        <v>3.97110452611873E-4</v>
      </c>
      <c r="O2752">
        <v>-0.13114660658808799</v>
      </c>
      <c r="P2752">
        <v>-8.4425501035544498E-2</v>
      </c>
      <c r="Q2752">
        <v>-5.1051276214320401E-2</v>
      </c>
      <c r="R2752">
        <v>1.9978073796592201E-2</v>
      </c>
      <c r="S2752">
        <v>1.68197276277577E-2</v>
      </c>
      <c r="T2752">
        <v>1.3815065973499499E-2</v>
      </c>
      <c r="U2752">
        <v>1.5625112184659701E-2</v>
      </c>
      <c r="V2752">
        <v>30.799999</v>
      </c>
      <c r="W2752">
        <v>24.82</v>
      </c>
      <c r="X2752">
        <v>-0.19338255116066699</v>
      </c>
      <c r="Y2752">
        <v>1.3526439988342199E-3</v>
      </c>
      <c r="Z2752">
        <v>0.93446002833375397</v>
      </c>
      <c r="AA2752">
        <v>-1.05084097141609</v>
      </c>
      <c r="AB2752">
        <v>-0.72886207160808802</v>
      </c>
      <c r="AC2752" t="s">
        <v>254</v>
      </c>
      <c r="AD2752" t="s">
        <v>343</v>
      </c>
      <c r="AE2752" t="s">
        <v>56</v>
      </c>
      <c r="AF2752" t="s">
        <v>69</v>
      </c>
      <c r="AG2752" t="s">
        <v>344</v>
      </c>
      <c r="AI2752">
        <v>1043604</v>
      </c>
      <c r="AJ2752">
        <v>1996</v>
      </c>
      <c r="AK2752" t="s">
        <v>345</v>
      </c>
      <c r="AL2752" t="s">
        <v>276</v>
      </c>
      <c r="AM2752" t="s">
        <v>245</v>
      </c>
    </row>
    <row r="2753" spans="1:39" x14ac:dyDescent="0.3">
      <c r="A2753" s="1">
        <v>43635</v>
      </c>
      <c r="B2753" t="s">
        <v>24</v>
      </c>
      <c r="C2753" t="s">
        <v>239</v>
      </c>
      <c r="D2753">
        <v>1400</v>
      </c>
      <c r="E2753">
        <v>9</v>
      </c>
      <c r="F2753">
        <v>26.940000999999999</v>
      </c>
      <c r="G2753">
        <v>27.059998999999902</v>
      </c>
      <c r="H2753">
        <v>26.620000999999998</v>
      </c>
      <c r="I2753">
        <v>26.85</v>
      </c>
      <c r="J2753">
        <v>26.85</v>
      </c>
      <c r="K2753">
        <v>2303200</v>
      </c>
      <c r="L2753">
        <v>2.0289999999999999</v>
      </c>
      <c r="M2753">
        <v>-3.7240737029897399E-4</v>
      </c>
      <c r="N2753">
        <v>-3.71751350588316E-3</v>
      </c>
      <c r="O2753">
        <v>7.1765986762309095E-2</v>
      </c>
      <c r="P2753">
        <v>3.1293551113844603E-2</v>
      </c>
      <c r="Q2753">
        <v>1.87870336887907E-2</v>
      </c>
      <c r="R2753">
        <v>7.0381780350227199E-3</v>
      </c>
      <c r="S2753">
        <v>1.4391319910436601E-2</v>
      </c>
      <c r="T2753">
        <v>1.44842850707948E-2</v>
      </c>
      <c r="U2753">
        <v>1.5844950419656199E-2</v>
      </c>
      <c r="V2753">
        <v>30.799999</v>
      </c>
      <c r="W2753">
        <v>24.51</v>
      </c>
      <c r="X2753">
        <v>-0.19338255116066699</v>
      </c>
      <c r="Y2753">
        <v>2.98071681438073E-3</v>
      </c>
      <c r="Z2753">
        <v>0.96795677717233597</v>
      </c>
      <c r="AA2753">
        <v>-2.2233977948797501E-2</v>
      </c>
      <c r="AB2753">
        <v>-0.35236677036845798</v>
      </c>
      <c r="AC2753" t="s">
        <v>254</v>
      </c>
      <c r="AD2753" t="s">
        <v>343</v>
      </c>
      <c r="AE2753" t="s">
        <v>56</v>
      </c>
      <c r="AF2753" t="s">
        <v>69</v>
      </c>
      <c r="AG2753" t="s">
        <v>344</v>
      </c>
      <c r="AI2753">
        <v>1043604</v>
      </c>
      <c r="AJ2753">
        <v>1996</v>
      </c>
      <c r="AK2753" t="s">
        <v>345</v>
      </c>
      <c r="AL2753" t="s">
        <v>276</v>
      </c>
      <c r="AM2753" t="s">
        <v>245</v>
      </c>
    </row>
    <row r="2754" spans="1:39" x14ac:dyDescent="0.3">
      <c r="A2754" s="1">
        <v>43599</v>
      </c>
      <c r="B2754" t="s">
        <v>24</v>
      </c>
      <c r="C2754" t="s">
        <v>239</v>
      </c>
      <c r="D2754">
        <v>1300</v>
      </c>
      <c r="E2754">
        <v>10</v>
      </c>
      <c r="F2754">
        <v>25.57</v>
      </c>
      <c r="G2754">
        <v>25.780000999999999</v>
      </c>
      <c r="H2754">
        <v>25.48</v>
      </c>
      <c r="I2754">
        <v>25.49</v>
      </c>
      <c r="J2754">
        <v>25.298271</v>
      </c>
      <c r="K2754">
        <v>2457500</v>
      </c>
      <c r="L2754">
        <v>2.419</v>
      </c>
      <c r="M2754">
        <v>1.5704702194078901E-3</v>
      </c>
      <c r="N2754">
        <v>-4.56280352688411E-2</v>
      </c>
      <c r="O2754">
        <v>-7.6263389610920398E-2</v>
      </c>
      <c r="P2754">
        <v>-3.6433469484352603E-2</v>
      </c>
      <c r="Q2754">
        <v>-1.3526737983731701E-2</v>
      </c>
      <c r="R2754">
        <v>1.6120697919181901E-2</v>
      </c>
      <c r="S2754">
        <v>1.51117668151958E-2</v>
      </c>
      <c r="T2754">
        <v>1.25885163754802E-2</v>
      </c>
      <c r="U2754">
        <v>1.53574270134534E-2</v>
      </c>
      <c r="V2754">
        <v>30.799999</v>
      </c>
      <c r="W2754">
        <v>24.82</v>
      </c>
      <c r="X2754">
        <v>-0.19338255116066699</v>
      </c>
      <c r="Y2754">
        <v>7.98398755130913E-3</v>
      </c>
      <c r="Z2754">
        <v>0.91405084434483297</v>
      </c>
      <c r="AA2754">
        <v>-0.51105718486840102</v>
      </c>
      <c r="AB2754">
        <v>-3.0224929828293799E-2</v>
      </c>
      <c r="AC2754" t="s">
        <v>255</v>
      </c>
      <c r="AD2754" t="s">
        <v>343</v>
      </c>
      <c r="AE2754" t="s">
        <v>56</v>
      </c>
      <c r="AF2754" t="s">
        <v>69</v>
      </c>
      <c r="AG2754" t="s">
        <v>344</v>
      </c>
      <c r="AI2754">
        <v>1043604</v>
      </c>
      <c r="AJ2754">
        <v>1996</v>
      </c>
      <c r="AK2754" t="s">
        <v>345</v>
      </c>
      <c r="AL2754" t="s">
        <v>276</v>
      </c>
      <c r="AM2754" t="s">
        <v>245</v>
      </c>
    </row>
    <row r="2755" spans="1:39" x14ac:dyDescent="0.3">
      <c r="A2755" s="1">
        <v>43606</v>
      </c>
      <c r="B2755" t="s">
        <v>24</v>
      </c>
      <c r="C2755" t="s">
        <v>246</v>
      </c>
      <c r="D2755">
        <v>500</v>
      </c>
      <c r="E2755">
        <v>10</v>
      </c>
      <c r="F2755">
        <v>25.6</v>
      </c>
      <c r="G2755">
        <v>26.17</v>
      </c>
      <c r="H2755">
        <v>25.6</v>
      </c>
      <c r="I2755">
        <v>26.07</v>
      </c>
      <c r="J2755">
        <v>25.873906999999999</v>
      </c>
      <c r="K2755">
        <v>3310800</v>
      </c>
      <c r="L2755">
        <v>2.4260000000000002</v>
      </c>
      <c r="M2755">
        <v>2.60359982907419E-2</v>
      </c>
      <c r="N2755">
        <v>2.2498955670192999E-2</v>
      </c>
      <c r="O2755">
        <v>-7.1776406929913106E-2</v>
      </c>
      <c r="P2755">
        <v>-3.5120869848308402E-2</v>
      </c>
      <c r="Q2755">
        <v>3.7070770008925001E-3</v>
      </c>
      <c r="R2755">
        <v>1.9170831865440999E-2</v>
      </c>
      <c r="S2755">
        <v>1.7006082494180799E-2</v>
      </c>
      <c r="T2755">
        <v>1.3481879910246301E-2</v>
      </c>
      <c r="U2755">
        <v>1.5544998082903201E-2</v>
      </c>
      <c r="V2755">
        <v>30.799999</v>
      </c>
      <c r="W2755">
        <v>24.82</v>
      </c>
      <c r="X2755">
        <v>-0.19338255116066699</v>
      </c>
      <c r="Y2755">
        <v>8.4599491109458805E-3</v>
      </c>
      <c r="Z2755">
        <v>0.92464098786262505</v>
      </c>
      <c r="AA2755">
        <v>-0.28854678034064402</v>
      </c>
      <c r="AB2755">
        <v>-0.56493156499545705</v>
      </c>
      <c r="AC2755" t="s">
        <v>255</v>
      </c>
      <c r="AD2755" t="s">
        <v>343</v>
      </c>
      <c r="AE2755" t="s">
        <v>56</v>
      </c>
      <c r="AF2755" t="s">
        <v>69</v>
      </c>
      <c r="AG2755" t="s">
        <v>344</v>
      </c>
      <c r="AI2755">
        <v>1043604</v>
      </c>
      <c r="AJ2755">
        <v>1996</v>
      </c>
      <c r="AK2755" t="s">
        <v>345</v>
      </c>
      <c r="AL2755" t="s">
        <v>276</v>
      </c>
      <c r="AM2755" t="s">
        <v>245</v>
      </c>
    </row>
    <row r="2756" spans="1:39" x14ac:dyDescent="0.3">
      <c r="A2756" s="1">
        <v>43619</v>
      </c>
      <c r="B2756" t="s">
        <v>24</v>
      </c>
      <c r="C2756" t="s">
        <v>246</v>
      </c>
      <c r="D2756">
        <v>1100</v>
      </c>
      <c r="E2756">
        <v>10</v>
      </c>
      <c r="F2756">
        <v>24.629998999999899</v>
      </c>
      <c r="G2756">
        <v>24.98</v>
      </c>
      <c r="H2756">
        <v>24.549999</v>
      </c>
      <c r="I2756">
        <v>24.879998999999899</v>
      </c>
      <c r="J2756">
        <v>24.879998999999899</v>
      </c>
      <c r="K2756">
        <v>3167200</v>
      </c>
      <c r="L2756">
        <v>2.081</v>
      </c>
      <c r="M2756">
        <v>1.09113226411994E-2</v>
      </c>
      <c r="N2756">
        <v>-4.8327169671248602E-3</v>
      </c>
      <c r="O2756">
        <v>-0.10306185073886399</v>
      </c>
      <c r="P2756">
        <v>-7.4222466637112905E-2</v>
      </c>
      <c r="Q2756">
        <v>-4.1402200789437398E-2</v>
      </c>
      <c r="R2756">
        <v>1.2527945079406499E-2</v>
      </c>
      <c r="S2756">
        <v>1.50262884165455E-2</v>
      </c>
      <c r="T2756">
        <v>1.41538430080307E-2</v>
      </c>
      <c r="U2756">
        <v>1.56803927678635E-2</v>
      </c>
      <c r="V2756">
        <v>30.799999</v>
      </c>
      <c r="W2756">
        <v>24.51</v>
      </c>
      <c r="X2756">
        <v>-0.19338255116066699</v>
      </c>
      <c r="Y2756">
        <v>-2.7690708645509302E-3</v>
      </c>
      <c r="Z2756">
        <v>0.94742228940737605</v>
      </c>
      <c r="AA2756">
        <v>-0.88736827445695698</v>
      </c>
      <c r="AB2756">
        <v>-1.03951935002274</v>
      </c>
      <c r="AC2756" t="s">
        <v>255</v>
      </c>
      <c r="AD2756" t="s">
        <v>343</v>
      </c>
      <c r="AE2756" t="s">
        <v>56</v>
      </c>
      <c r="AF2756" t="s">
        <v>69</v>
      </c>
      <c r="AG2756" t="s">
        <v>344</v>
      </c>
      <c r="AI2756">
        <v>1043604</v>
      </c>
      <c r="AJ2756">
        <v>1996</v>
      </c>
      <c r="AK2756" t="s">
        <v>345</v>
      </c>
      <c r="AL2756" t="s">
        <v>276</v>
      </c>
      <c r="AM2756" t="s">
        <v>245</v>
      </c>
    </row>
    <row r="2757" spans="1:39" x14ac:dyDescent="0.3">
      <c r="A2757" s="1">
        <v>43628</v>
      </c>
      <c r="B2757" t="s">
        <v>24</v>
      </c>
      <c r="C2757" t="s">
        <v>239</v>
      </c>
      <c r="D2757">
        <v>1000</v>
      </c>
      <c r="E2757">
        <v>10</v>
      </c>
      <c r="F2757">
        <v>27.370000999999998</v>
      </c>
      <c r="G2757">
        <v>27.370000999999998</v>
      </c>
      <c r="H2757">
        <v>26.889999</v>
      </c>
      <c r="I2757">
        <v>26.950001</v>
      </c>
      <c r="J2757">
        <v>26.950001</v>
      </c>
      <c r="K2757">
        <v>2776000</v>
      </c>
      <c r="L2757">
        <v>2.1269999999999998</v>
      </c>
      <c r="M2757">
        <v>7.4242763724944802E-4</v>
      </c>
      <c r="N2757">
        <v>1.7593603391949299E-2</v>
      </c>
      <c r="O2757">
        <v>2.7790773242099401E-2</v>
      </c>
      <c r="P2757">
        <v>2.5899413721126498E-2</v>
      </c>
      <c r="Q2757">
        <v>-3.3856535413141799E-3</v>
      </c>
      <c r="R2757">
        <v>1.8348793195610701E-3</v>
      </c>
      <c r="S2757">
        <v>1.76455090832878E-2</v>
      </c>
      <c r="T2757">
        <v>1.46372388701639E-2</v>
      </c>
      <c r="U2757">
        <v>1.58779166685869E-2</v>
      </c>
      <c r="V2757">
        <v>30.799999</v>
      </c>
      <c r="W2757">
        <v>24.51</v>
      </c>
      <c r="X2757">
        <v>-0.19338255116066699</v>
      </c>
      <c r="Y2757">
        <v>-2.0396578921351798E-3</v>
      </c>
      <c r="Z2757">
        <v>0.96843714018907101</v>
      </c>
      <c r="AA2757">
        <v>-0.36229138075147799</v>
      </c>
      <c r="AB2757">
        <v>-0.32425495589371001</v>
      </c>
      <c r="AC2757" t="s">
        <v>255</v>
      </c>
      <c r="AD2757" t="s">
        <v>343</v>
      </c>
      <c r="AE2757" t="s">
        <v>56</v>
      </c>
      <c r="AF2757" t="s">
        <v>69</v>
      </c>
      <c r="AG2757" t="s">
        <v>344</v>
      </c>
      <c r="AI2757">
        <v>1043604</v>
      </c>
      <c r="AJ2757">
        <v>1996</v>
      </c>
      <c r="AK2757" t="s">
        <v>345</v>
      </c>
      <c r="AL2757" t="s">
        <v>276</v>
      </c>
      <c r="AM2757" t="s">
        <v>245</v>
      </c>
    </row>
    <row r="2758" spans="1:39" x14ac:dyDescent="0.3">
      <c r="A2758" s="1">
        <v>43556</v>
      </c>
      <c r="B2758" t="s">
        <v>24</v>
      </c>
      <c r="C2758" t="s">
        <v>239</v>
      </c>
      <c r="D2758">
        <v>1600</v>
      </c>
      <c r="E2758">
        <v>11</v>
      </c>
      <c r="F2758">
        <v>26.82</v>
      </c>
      <c r="G2758">
        <v>27.24</v>
      </c>
      <c r="H2758">
        <v>26.76</v>
      </c>
      <c r="I2758">
        <v>27.200001</v>
      </c>
      <c r="J2758">
        <v>26.995408999999999</v>
      </c>
      <c r="K2758">
        <v>4279900</v>
      </c>
      <c r="L2758">
        <v>2.4969999999999999</v>
      </c>
      <c r="M2758">
        <v>2.72049898519621E-2</v>
      </c>
      <c r="N2758">
        <v>4.7045331071934197E-2</v>
      </c>
      <c r="O2758">
        <v>4.4215850634422398E-3</v>
      </c>
      <c r="P2758">
        <v>2.3625686555782201E-2</v>
      </c>
      <c r="Q2758">
        <v>0.13759301219216999</v>
      </c>
      <c r="R2758">
        <v>1.33337691463438E-2</v>
      </c>
      <c r="S2758">
        <v>1.3705066979963199E-2</v>
      </c>
      <c r="T2758">
        <v>1.5618032272164699E-2</v>
      </c>
      <c r="U2758">
        <v>1.5131540785364999E-2</v>
      </c>
      <c r="V2758">
        <v>30.799999</v>
      </c>
      <c r="W2758">
        <v>23.610001</v>
      </c>
      <c r="X2758">
        <v>-0.19338255116066699</v>
      </c>
      <c r="Y2758">
        <v>1.1502195497633099E-2</v>
      </c>
      <c r="Z2758">
        <v>0.87117820582666705</v>
      </c>
      <c r="AA2758">
        <v>1.3536642723416701</v>
      </c>
      <c r="AB2758">
        <v>1.0026984165014501</v>
      </c>
      <c r="AC2758" t="s">
        <v>256</v>
      </c>
      <c r="AD2758" t="s">
        <v>343</v>
      </c>
      <c r="AE2758" t="s">
        <v>56</v>
      </c>
      <c r="AF2758" t="s">
        <v>69</v>
      </c>
      <c r="AG2758" t="s">
        <v>344</v>
      </c>
      <c r="AI2758">
        <v>1043604</v>
      </c>
      <c r="AJ2758">
        <v>1996</v>
      </c>
      <c r="AK2758" t="s">
        <v>345</v>
      </c>
      <c r="AL2758" t="s">
        <v>276</v>
      </c>
      <c r="AM2758" t="s">
        <v>245</v>
      </c>
    </row>
    <row r="2759" spans="1:39" x14ac:dyDescent="0.3">
      <c r="A2759" s="1">
        <v>43558</v>
      </c>
      <c r="B2759" t="s">
        <v>24</v>
      </c>
      <c r="C2759" t="s">
        <v>246</v>
      </c>
      <c r="D2759">
        <v>1000</v>
      </c>
      <c r="E2759">
        <v>11</v>
      </c>
      <c r="F2759">
        <v>27.35</v>
      </c>
      <c r="G2759">
        <v>27.459999</v>
      </c>
      <c r="H2759">
        <v>27.110001</v>
      </c>
      <c r="I2759">
        <v>27.24</v>
      </c>
      <c r="J2759">
        <v>27.035107</v>
      </c>
      <c r="K2759">
        <v>4190500</v>
      </c>
      <c r="L2759">
        <v>2.5169999999999999</v>
      </c>
      <c r="M2759">
        <v>4.04636926698149E-3</v>
      </c>
      <c r="N2759">
        <v>4.8900275214555103E-2</v>
      </c>
      <c r="O2759">
        <v>8.8495863434107803E-3</v>
      </c>
      <c r="P2759">
        <v>1.9875252542146501E-2</v>
      </c>
      <c r="Q2759">
        <v>0.14856073871016701</v>
      </c>
      <c r="R2759">
        <v>1.26133067126126E-2</v>
      </c>
      <c r="S2759">
        <v>1.3732304849435099E-2</v>
      </c>
      <c r="T2759">
        <v>1.5612602797003401E-2</v>
      </c>
      <c r="U2759">
        <v>1.51175238510513E-2</v>
      </c>
      <c r="V2759">
        <v>30.799999</v>
      </c>
      <c r="W2759">
        <v>23.610001</v>
      </c>
      <c r="X2759">
        <v>-0.19338255116066699</v>
      </c>
      <c r="Y2759">
        <v>2.1460723821998401E-3</v>
      </c>
      <c r="Z2759">
        <v>0.88494594742111599</v>
      </c>
      <c r="AA2759">
        <v>1.48142447013241</v>
      </c>
      <c r="AB2759">
        <v>1.2639155976809699</v>
      </c>
      <c r="AC2759" t="s">
        <v>256</v>
      </c>
      <c r="AD2759" t="s">
        <v>343</v>
      </c>
      <c r="AE2759" t="s">
        <v>56</v>
      </c>
      <c r="AF2759" t="s">
        <v>69</v>
      </c>
      <c r="AG2759" t="s">
        <v>344</v>
      </c>
      <c r="AI2759">
        <v>1043604</v>
      </c>
      <c r="AJ2759">
        <v>1996</v>
      </c>
      <c r="AK2759" t="s">
        <v>345</v>
      </c>
      <c r="AL2759" t="s">
        <v>276</v>
      </c>
      <c r="AM2759" t="s">
        <v>245</v>
      </c>
    </row>
    <row r="2760" spans="1:39" x14ac:dyDescent="0.3">
      <c r="A2760" s="1">
        <v>43564</v>
      </c>
      <c r="B2760" t="s">
        <v>24</v>
      </c>
      <c r="C2760" t="s">
        <v>239</v>
      </c>
      <c r="D2760">
        <v>1000</v>
      </c>
      <c r="E2760">
        <v>11</v>
      </c>
      <c r="F2760">
        <v>27.120000999999998</v>
      </c>
      <c r="G2760">
        <v>27.24</v>
      </c>
      <c r="H2760">
        <v>26.889999</v>
      </c>
      <c r="I2760">
        <v>27.190000999999999</v>
      </c>
      <c r="J2760">
        <v>26.985484999999901</v>
      </c>
      <c r="K2760">
        <v>2641200</v>
      </c>
      <c r="L2760">
        <v>2.4990000000000001</v>
      </c>
      <c r="M2760">
        <v>-5.50154519078082E-3</v>
      </c>
      <c r="N2760">
        <v>2.20921746543478E-3</v>
      </c>
      <c r="O2760">
        <v>5.6747469044183901E-2</v>
      </c>
      <c r="P2760">
        <v>-1.77583483587722E-2</v>
      </c>
      <c r="Q2760">
        <v>0.14672358690862</v>
      </c>
      <c r="R2760">
        <v>9.1100574707726999E-3</v>
      </c>
      <c r="S2760">
        <v>1.2292673037308599E-2</v>
      </c>
      <c r="T2760">
        <v>1.41134542647838E-2</v>
      </c>
      <c r="U2760">
        <v>1.51347756926877E-2</v>
      </c>
      <c r="V2760">
        <v>30.799999</v>
      </c>
      <c r="W2760">
        <v>23.610001</v>
      </c>
      <c r="X2760">
        <v>-0.19338255116066699</v>
      </c>
      <c r="Y2760">
        <v>-6.0859766572597396E-3</v>
      </c>
      <c r="Z2760">
        <v>0.89660024765989799</v>
      </c>
      <c r="AA2760">
        <v>1.4633997687414899</v>
      </c>
      <c r="AB2760">
        <v>1.4120422234693299</v>
      </c>
      <c r="AC2760" t="s">
        <v>256</v>
      </c>
      <c r="AD2760" t="s">
        <v>343</v>
      </c>
      <c r="AE2760" t="s">
        <v>56</v>
      </c>
      <c r="AF2760" t="s">
        <v>69</v>
      </c>
      <c r="AG2760" t="s">
        <v>344</v>
      </c>
      <c r="AI2760">
        <v>1043604</v>
      </c>
      <c r="AJ2760">
        <v>1996</v>
      </c>
      <c r="AK2760" t="s">
        <v>345</v>
      </c>
      <c r="AL2760" t="s">
        <v>276</v>
      </c>
      <c r="AM2760" t="s">
        <v>245</v>
      </c>
    </row>
    <row r="2761" spans="1:39" x14ac:dyDescent="0.3">
      <c r="A2761" s="1">
        <v>43577</v>
      </c>
      <c r="B2761" t="s">
        <v>24</v>
      </c>
      <c r="C2761" t="s">
        <v>239</v>
      </c>
      <c r="D2761">
        <v>1000</v>
      </c>
      <c r="E2761">
        <v>11</v>
      </c>
      <c r="F2761">
        <v>27.99</v>
      </c>
      <c r="G2761">
        <v>28.040001</v>
      </c>
      <c r="H2761">
        <v>27.799999</v>
      </c>
      <c r="I2761">
        <v>27.91</v>
      </c>
      <c r="J2761">
        <v>27.700067999999899</v>
      </c>
      <c r="K2761">
        <v>2533600</v>
      </c>
      <c r="L2761">
        <v>2.59</v>
      </c>
      <c r="M2761">
        <v>-3.5765480134276402E-3</v>
      </c>
      <c r="N2761">
        <v>3.94904107127576E-3</v>
      </c>
      <c r="O2761">
        <v>6.2462598222896702E-2</v>
      </c>
      <c r="P2761">
        <v>-7.6400357122513099E-3</v>
      </c>
      <c r="Q2761">
        <v>0.15885011093613299</v>
      </c>
      <c r="R2761">
        <v>7.4759156468396397E-3</v>
      </c>
      <c r="S2761">
        <v>1.1382657051475901E-2</v>
      </c>
      <c r="T2761">
        <v>1.4110359742736601E-2</v>
      </c>
      <c r="U2761">
        <v>1.4848339668605499E-2</v>
      </c>
      <c r="V2761">
        <v>30.799999</v>
      </c>
      <c r="W2761">
        <v>24.040001</v>
      </c>
      <c r="X2761">
        <v>-0.19338255116066699</v>
      </c>
      <c r="Y2761">
        <v>1.0115060212163699E-3</v>
      </c>
      <c r="Z2761">
        <v>0.89626671187556095</v>
      </c>
      <c r="AA2761">
        <v>1.5896527812333101</v>
      </c>
      <c r="AB2761">
        <v>1.3950082033928399</v>
      </c>
      <c r="AC2761" t="s">
        <v>256</v>
      </c>
      <c r="AD2761" t="s">
        <v>343</v>
      </c>
      <c r="AE2761" t="s">
        <v>56</v>
      </c>
      <c r="AF2761" t="s">
        <v>69</v>
      </c>
      <c r="AG2761" t="s">
        <v>344</v>
      </c>
      <c r="AI2761">
        <v>1043604</v>
      </c>
      <c r="AJ2761">
        <v>1996</v>
      </c>
      <c r="AK2761" t="s">
        <v>345</v>
      </c>
      <c r="AL2761" t="s">
        <v>276</v>
      </c>
      <c r="AM2761" t="s">
        <v>245</v>
      </c>
    </row>
    <row r="2762" spans="1:39" x14ac:dyDescent="0.3">
      <c r="A2762" s="1">
        <v>43595</v>
      </c>
      <c r="B2762" t="s">
        <v>24</v>
      </c>
      <c r="C2762" t="s">
        <v>239</v>
      </c>
      <c r="D2762">
        <v>1900</v>
      </c>
      <c r="E2762">
        <v>11</v>
      </c>
      <c r="F2762">
        <v>26.27</v>
      </c>
      <c r="G2762">
        <v>26.5</v>
      </c>
      <c r="H2762">
        <v>25.870000999999998</v>
      </c>
      <c r="I2762">
        <v>26.41</v>
      </c>
      <c r="J2762">
        <v>26.211351000000001</v>
      </c>
      <c r="K2762">
        <v>3268100</v>
      </c>
      <c r="L2762">
        <v>2.4550000000000001</v>
      </c>
      <c r="M2762">
        <v>-7.5701887840882401E-4</v>
      </c>
      <c r="N2762">
        <v>-4.5882926970843299E-2</v>
      </c>
      <c r="O2762">
        <v>-2.9106567638370998E-2</v>
      </c>
      <c r="P2762">
        <v>1.9133870566737401E-2</v>
      </c>
      <c r="Q2762">
        <v>3.5215176496071803E-2</v>
      </c>
      <c r="R2762">
        <v>8.8321771904184901E-3</v>
      </c>
      <c r="S2762">
        <v>1.3396883673870199E-2</v>
      </c>
      <c r="T2762">
        <v>1.1891328724297301E-2</v>
      </c>
      <c r="U2762">
        <v>1.5189262891183801E-2</v>
      </c>
      <c r="V2762">
        <v>30.799999</v>
      </c>
      <c r="W2762">
        <v>24.82</v>
      </c>
      <c r="X2762">
        <v>-0.19338255116066699</v>
      </c>
      <c r="Y2762">
        <v>3.7133938472042301E-3</v>
      </c>
      <c r="Z2762">
        <v>0.89947671942986995</v>
      </c>
      <c r="AA2762">
        <v>0.14166001422777699</v>
      </c>
      <c r="AB2762">
        <v>0.46652659663309098</v>
      </c>
      <c r="AC2762" t="s">
        <v>256</v>
      </c>
      <c r="AD2762" t="s">
        <v>343</v>
      </c>
      <c r="AE2762" t="s">
        <v>56</v>
      </c>
      <c r="AF2762" t="s">
        <v>69</v>
      </c>
      <c r="AG2762" t="s">
        <v>344</v>
      </c>
      <c r="AI2762">
        <v>1043604</v>
      </c>
      <c r="AJ2762">
        <v>1996</v>
      </c>
      <c r="AK2762" t="s">
        <v>345</v>
      </c>
      <c r="AL2762" t="s">
        <v>276</v>
      </c>
      <c r="AM2762" t="s">
        <v>245</v>
      </c>
    </row>
    <row r="2763" spans="1:39" x14ac:dyDescent="0.3">
      <c r="A2763" s="1">
        <v>43602</v>
      </c>
      <c r="B2763" t="s">
        <v>24</v>
      </c>
      <c r="C2763" t="s">
        <v>246</v>
      </c>
      <c r="D2763">
        <v>1100</v>
      </c>
      <c r="E2763">
        <v>11</v>
      </c>
      <c r="F2763">
        <v>25.559998999999902</v>
      </c>
      <c r="G2763">
        <v>25.67</v>
      </c>
      <c r="H2763">
        <v>25.15</v>
      </c>
      <c r="I2763">
        <v>25.18</v>
      </c>
      <c r="J2763">
        <v>24.990601999999999</v>
      </c>
      <c r="K2763">
        <v>5125400</v>
      </c>
      <c r="L2763">
        <v>2.3929999999999998</v>
      </c>
      <c r="M2763">
        <v>-2.6647336897807399E-2</v>
      </c>
      <c r="N2763">
        <v>-4.7692727026092702E-2</v>
      </c>
      <c r="O2763">
        <v>-0.10365134589666</v>
      </c>
      <c r="P2763">
        <v>-6.7278315825880702E-2</v>
      </c>
      <c r="Q2763">
        <v>-3.8502027966786902E-2</v>
      </c>
      <c r="R2763">
        <v>2.08345814012212E-2</v>
      </c>
      <c r="S2763">
        <v>1.5562641078278599E-2</v>
      </c>
      <c r="T2763">
        <v>1.2993025325931599E-2</v>
      </c>
      <c r="U2763">
        <v>1.5451553213731701E-2</v>
      </c>
      <c r="V2763">
        <v>30.799999</v>
      </c>
      <c r="W2763">
        <v>24.82</v>
      </c>
      <c r="X2763">
        <v>-0.19338255116066699</v>
      </c>
      <c r="Y2763">
        <v>-5.8544371529206298E-3</v>
      </c>
      <c r="Z2763">
        <v>0.922759094795638</v>
      </c>
      <c r="AA2763">
        <v>-0.86635352315456904</v>
      </c>
      <c r="AB2763">
        <v>-0.56027813022481798</v>
      </c>
      <c r="AC2763" t="s">
        <v>256</v>
      </c>
      <c r="AD2763" t="s">
        <v>343</v>
      </c>
      <c r="AE2763" t="s">
        <v>56</v>
      </c>
      <c r="AF2763" t="s">
        <v>69</v>
      </c>
      <c r="AG2763" t="s">
        <v>344</v>
      </c>
      <c r="AI2763">
        <v>1043604</v>
      </c>
      <c r="AJ2763">
        <v>1996</v>
      </c>
      <c r="AK2763" t="s">
        <v>345</v>
      </c>
      <c r="AL2763" t="s">
        <v>276</v>
      </c>
      <c r="AM2763" t="s">
        <v>245</v>
      </c>
    </row>
    <row r="2764" spans="1:39" x14ac:dyDescent="0.3">
      <c r="A2764" s="1">
        <v>43609</v>
      </c>
      <c r="B2764" t="s">
        <v>24</v>
      </c>
      <c r="C2764" t="s">
        <v>246</v>
      </c>
      <c r="D2764">
        <v>1100</v>
      </c>
      <c r="E2764">
        <v>11</v>
      </c>
      <c r="F2764">
        <v>25.379998999999899</v>
      </c>
      <c r="G2764">
        <v>25.48</v>
      </c>
      <c r="H2764">
        <v>25.17</v>
      </c>
      <c r="I2764">
        <v>25.190000999999999</v>
      </c>
      <c r="J2764">
        <v>25.000527999999999</v>
      </c>
      <c r="K2764">
        <v>2177300</v>
      </c>
      <c r="L2764">
        <v>2.3239999999999998</v>
      </c>
      <c r="M2764">
        <v>1.58926868001537E-3</v>
      </c>
      <c r="N2764">
        <v>3.97110452611873E-4</v>
      </c>
      <c r="O2764">
        <v>-0.13114660658808799</v>
      </c>
      <c r="P2764">
        <v>-8.4425501035544498E-2</v>
      </c>
      <c r="Q2764">
        <v>-5.1051276214320401E-2</v>
      </c>
      <c r="R2764">
        <v>1.9978073796592201E-2</v>
      </c>
      <c r="S2764">
        <v>1.68197276277577E-2</v>
      </c>
      <c r="T2764">
        <v>1.3815065973499499E-2</v>
      </c>
      <c r="U2764">
        <v>1.5625112184659701E-2</v>
      </c>
      <c r="V2764">
        <v>30.799999</v>
      </c>
      <c r="W2764">
        <v>24.82</v>
      </c>
      <c r="X2764">
        <v>-0.19338255116066699</v>
      </c>
      <c r="Y2764">
        <v>1.3526439988342199E-3</v>
      </c>
      <c r="Z2764">
        <v>0.93446002833375397</v>
      </c>
      <c r="AA2764">
        <v>-1.05084097141609</v>
      </c>
      <c r="AB2764">
        <v>-0.72886207160808802</v>
      </c>
      <c r="AC2764" t="s">
        <v>256</v>
      </c>
      <c r="AD2764" t="s">
        <v>343</v>
      </c>
      <c r="AE2764" t="s">
        <v>56</v>
      </c>
      <c r="AF2764" t="s">
        <v>69</v>
      </c>
      <c r="AG2764" t="s">
        <v>344</v>
      </c>
      <c r="AI2764">
        <v>1043604</v>
      </c>
      <c r="AJ2764">
        <v>1996</v>
      </c>
      <c r="AK2764" t="s">
        <v>345</v>
      </c>
      <c r="AL2764" t="s">
        <v>276</v>
      </c>
      <c r="AM2764" t="s">
        <v>245</v>
      </c>
    </row>
    <row r="2765" spans="1:39" x14ac:dyDescent="0.3">
      <c r="A2765" s="1">
        <v>43627</v>
      </c>
      <c r="B2765" t="s">
        <v>24</v>
      </c>
      <c r="C2765" t="s">
        <v>239</v>
      </c>
      <c r="D2765">
        <v>900</v>
      </c>
      <c r="E2765">
        <v>11</v>
      </c>
      <c r="F2765">
        <v>27.049999</v>
      </c>
      <c r="G2765">
        <v>27.09</v>
      </c>
      <c r="H2765">
        <v>26.68</v>
      </c>
      <c r="I2765">
        <v>26.93</v>
      </c>
      <c r="J2765">
        <v>26.93</v>
      </c>
      <c r="K2765">
        <v>2485500</v>
      </c>
      <c r="L2765">
        <v>2.14</v>
      </c>
      <c r="M2765">
        <v>2.60267849833473E-3</v>
      </c>
      <c r="N2765">
        <v>3.9770475830684798E-2</v>
      </c>
      <c r="O2765">
        <v>2.62913267264413E-2</v>
      </c>
      <c r="P2765">
        <v>3.1982871605015298E-2</v>
      </c>
      <c r="Q2765">
        <v>-9.1550309916214392E-3</v>
      </c>
      <c r="R2765">
        <v>8.4228717215200193E-3</v>
      </c>
      <c r="S2765">
        <v>1.7650511581754801E-2</v>
      </c>
      <c r="T2765">
        <v>1.46595094455756E-2</v>
      </c>
      <c r="U2765">
        <v>1.5880981583023802E-2</v>
      </c>
      <c r="V2765">
        <v>30.799999</v>
      </c>
      <c r="W2765">
        <v>24.51</v>
      </c>
      <c r="X2765">
        <v>-0.19338255116066699</v>
      </c>
      <c r="Y2765">
        <v>-3.4994119269314301E-4</v>
      </c>
      <c r="Z2765">
        <v>0.96847266106996099</v>
      </c>
      <c r="AA2765">
        <v>-0.44872881384701302</v>
      </c>
      <c r="AB2765">
        <v>-0.28721812463399099</v>
      </c>
      <c r="AC2765" t="s">
        <v>256</v>
      </c>
      <c r="AD2765" t="s">
        <v>343</v>
      </c>
      <c r="AE2765" t="s">
        <v>56</v>
      </c>
      <c r="AF2765" t="s">
        <v>69</v>
      </c>
      <c r="AG2765" t="s">
        <v>344</v>
      </c>
      <c r="AI2765">
        <v>1043604</v>
      </c>
      <c r="AJ2765">
        <v>1996</v>
      </c>
      <c r="AK2765" t="s">
        <v>345</v>
      </c>
      <c r="AL2765" t="s">
        <v>276</v>
      </c>
      <c r="AM2765" t="s">
        <v>245</v>
      </c>
    </row>
    <row r="2766" spans="1:39" x14ac:dyDescent="0.3">
      <c r="A2766" s="1">
        <v>43556</v>
      </c>
      <c r="B2766" t="s">
        <v>24</v>
      </c>
      <c r="C2766" t="s">
        <v>246</v>
      </c>
      <c r="D2766">
        <v>400</v>
      </c>
      <c r="E2766">
        <v>12</v>
      </c>
      <c r="F2766">
        <v>26.82</v>
      </c>
      <c r="G2766">
        <v>27.24</v>
      </c>
      <c r="H2766">
        <v>26.76</v>
      </c>
      <c r="I2766">
        <v>27.200001</v>
      </c>
      <c r="J2766">
        <v>26.995408999999999</v>
      </c>
      <c r="K2766">
        <v>4279900</v>
      </c>
      <c r="L2766">
        <v>2.4969999999999999</v>
      </c>
      <c r="M2766">
        <v>2.72049898519621E-2</v>
      </c>
      <c r="N2766">
        <v>4.7045331071934197E-2</v>
      </c>
      <c r="O2766">
        <v>4.4215850634422398E-3</v>
      </c>
      <c r="P2766">
        <v>2.3625686555782201E-2</v>
      </c>
      <c r="Q2766">
        <v>0.13759301219216999</v>
      </c>
      <c r="R2766">
        <v>1.33337691463438E-2</v>
      </c>
      <c r="S2766">
        <v>1.3705066979963199E-2</v>
      </c>
      <c r="T2766">
        <v>1.5618032272164699E-2</v>
      </c>
      <c r="U2766">
        <v>1.5131540785364999E-2</v>
      </c>
      <c r="V2766">
        <v>30.799999</v>
      </c>
      <c r="W2766">
        <v>23.610001</v>
      </c>
      <c r="X2766">
        <v>-0.19338255116066699</v>
      </c>
      <c r="Y2766">
        <v>1.1502195497633099E-2</v>
      </c>
      <c r="Z2766">
        <v>0.87117820582666705</v>
      </c>
      <c r="AA2766">
        <v>1.3536642723416701</v>
      </c>
      <c r="AB2766">
        <v>1.0026984165014501</v>
      </c>
      <c r="AC2766" t="s">
        <v>257</v>
      </c>
      <c r="AD2766" t="s">
        <v>343</v>
      </c>
      <c r="AE2766" t="s">
        <v>56</v>
      </c>
      <c r="AF2766" t="s">
        <v>69</v>
      </c>
      <c r="AG2766" t="s">
        <v>344</v>
      </c>
      <c r="AI2766">
        <v>1043604</v>
      </c>
      <c r="AJ2766">
        <v>1996</v>
      </c>
      <c r="AK2766" t="s">
        <v>345</v>
      </c>
      <c r="AL2766" t="s">
        <v>276</v>
      </c>
      <c r="AM2766" t="s">
        <v>245</v>
      </c>
    </row>
    <row r="2767" spans="1:39" x14ac:dyDescent="0.3">
      <c r="A2767" s="1">
        <v>43564</v>
      </c>
      <c r="B2767" t="s">
        <v>24</v>
      </c>
      <c r="C2767" t="s">
        <v>239</v>
      </c>
      <c r="D2767">
        <v>1000</v>
      </c>
      <c r="E2767">
        <v>12</v>
      </c>
      <c r="F2767">
        <v>27.120000999999998</v>
      </c>
      <c r="G2767">
        <v>27.24</v>
      </c>
      <c r="H2767">
        <v>26.889999</v>
      </c>
      <c r="I2767">
        <v>27.190000999999999</v>
      </c>
      <c r="J2767">
        <v>26.985484999999901</v>
      </c>
      <c r="K2767">
        <v>2641200</v>
      </c>
      <c r="L2767">
        <v>2.4990000000000001</v>
      </c>
      <c r="M2767">
        <v>-5.50154519078082E-3</v>
      </c>
      <c r="N2767">
        <v>2.20921746543478E-3</v>
      </c>
      <c r="O2767">
        <v>5.6747469044183901E-2</v>
      </c>
      <c r="P2767">
        <v>-1.77583483587722E-2</v>
      </c>
      <c r="Q2767">
        <v>0.14672358690862</v>
      </c>
      <c r="R2767">
        <v>9.1100574707726999E-3</v>
      </c>
      <c r="S2767">
        <v>1.2292673037308599E-2</v>
      </c>
      <c r="T2767">
        <v>1.41134542647838E-2</v>
      </c>
      <c r="U2767">
        <v>1.51347756926877E-2</v>
      </c>
      <c r="V2767">
        <v>30.799999</v>
      </c>
      <c r="W2767">
        <v>23.610001</v>
      </c>
      <c r="X2767">
        <v>-0.19338255116066699</v>
      </c>
      <c r="Y2767">
        <v>-6.0859766572597396E-3</v>
      </c>
      <c r="Z2767">
        <v>0.89660024765989799</v>
      </c>
      <c r="AA2767">
        <v>1.4633997687414899</v>
      </c>
      <c r="AB2767">
        <v>1.4120422234693299</v>
      </c>
      <c r="AC2767" t="s">
        <v>257</v>
      </c>
      <c r="AD2767" t="s">
        <v>343</v>
      </c>
      <c r="AE2767" t="s">
        <v>56</v>
      </c>
      <c r="AF2767" t="s">
        <v>69</v>
      </c>
      <c r="AG2767" t="s">
        <v>344</v>
      </c>
      <c r="AI2767">
        <v>1043604</v>
      </c>
      <c r="AJ2767">
        <v>1996</v>
      </c>
      <c r="AK2767" t="s">
        <v>345</v>
      </c>
      <c r="AL2767" t="s">
        <v>276</v>
      </c>
      <c r="AM2767" t="s">
        <v>245</v>
      </c>
    </row>
    <row r="2768" spans="1:39" x14ac:dyDescent="0.3">
      <c r="A2768" s="1">
        <v>43572</v>
      </c>
      <c r="B2768" t="s">
        <v>24</v>
      </c>
      <c r="C2768" t="s">
        <v>246</v>
      </c>
      <c r="D2768">
        <v>700</v>
      </c>
      <c r="E2768">
        <v>12</v>
      </c>
      <c r="F2768">
        <v>28.040001</v>
      </c>
      <c r="G2768">
        <v>28.129998999999899</v>
      </c>
      <c r="H2768">
        <v>27.82</v>
      </c>
      <c r="I2768">
        <v>27.889999</v>
      </c>
      <c r="J2768">
        <v>27.680218</v>
      </c>
      <c r="K2768">
        <v>2892500</v>
      </c>
      <c r="L2768">
        <v>2.5920000000000001</v>
      </c>
      <c r="M2768">
        <v>-1.4331736482267E-3</v>
      </c>
      <c r="N2768">
        <v>1.44459253253595E-2</v>
      </c>
      <c r="O2768">
        <v>5.64204269876677E-2</v>
      </c>
      <c r="P2768">
        <v>5.0998872340229798E-4</v>
      </c>
      <c r="Q2768">
        <v>0.119211559622477</v>
      </c>
      <c r="R2768">
        <v>8.1272309743751596E-3</v>
      </c>
      <c r="S2768">
        <v>1.1464099730127599E-2</v>
      </c>
      <c r="T2768">
        <v>1.4202079375589901E-2</v>
      </c>
      <c r="U2768">
        <v>1.5078757882809201E-2</v>
      </c>
      <c r="V2768">
        <v>30.799999</v>
      </c>
      <c r="W2768">
        <v>23.610001</v>
      </c>
      <c r="X2768">
        <v>-0.19338255116066699</v>
      </c>
      <c r="Y2768">
        <v>-2.2764010197428601E-3</v>
      </c>
      <c r="Z2768">
        <v>0.89328658873974198</v>
      </c>
      <c r="AA2768">
        <v>1.1174566292474799</v>
      </c>
      <c r="AB2768">
        <v>1.27686917388077</v>
      </c>
      <c r="AC2768" t="s">
        <v>257</v>
      </c>
      <c r="AD2768" t="s">
        <v>343</v>
      </c>
      <c r="AE2768" t="s">
        <v>56</v>
      </c>
      <c r="AF2768" t="s">
        <v>69</v>
      </c>
      <c r="AG2768" t="s">
        <v>344</v>
      </c>
      <c r="AI2768">
        <v>1043604</v>
      </c>
      <c r="AJ2768">
        <v>1996</v>
      </c>
      <c r="AK2768" t="s">
        <v>345</v>
      </c>
      <c r="AL2768" t="s">
        <v>276</v>
      </c>
      <c r="AM2768" t="s">
        <v>245</v>
      </c>
    </row>
    <row r="2769" spans="1:39" x14ac:dyDescent="0.3">
      <c r="A2769" s="1">
        <v>43585</v>
      </c>
      <c r="B2769" t="s">
        <v>24</v>
      </c>
      <c r="C2769" t="s">
        <v>246</v>
      </c>
      <c r="D2769">
        <v>800</v>
      </c>
      <c r="E2769">
        <v>12</v>
      </c>
      <c r="F2769">
        <v>27.92</v>
      </c>
      <c r="G2769">
        <v>27.940000999999999</v>
      </c>
      <c r="H2769">
        <v>27.290001</v>
      </c>
      <c r="I2769">
        <v>27.77</v>
      </c>
      <c r="J2769">
        <v>27.561121</v>
      </c>
      <c r="K2769">
        <v>3411100</v>
      </c>
      <c r="L2769">
        <v>2.5089999999999999</v>
      </c>
      <c r="M2769">
        <v>-6.1030776640656802E-3</v>
      </c>
      <c r="N2769">
        <v>-2.10234654524654E-2</v>
      </c>
      <c r="O2769">
        <v>6.6629326247524101E-2</v>
      </c>
      <c r="P2769">
        <v>4.8228099189557698E-4</v>
      </c>
      <c r="Q2769">
        <v>0.14648338278191</v>
      </c>
      <c r="R2769">
        <v>2.3457636230301199E-2</v>
      </c>
      <c r="S2769">
        <v>1.4192357535731099E-2</v>
      </c>
      <c r="T2769">
        <v>1.5217033838528999E-2</v>
      </c>
      <c r="U2769">
        <v>1.51734725863141E-2</v>
      </c>
      <c r="V2769">
        <v>30.799999</v>
      </c>
      <c r="W2769">
        <v>24.26</v>
      </c>
      <c r="X2769">
        <v>-0.19338255116066699</v>
      </c>
      <c r="Y2769">
        <v>9.5096475723260604E-4</v>
      </c>
      <c r="Z2769">
        <v>0.90046617821602304</v>
      </c>
      <c r="AA2769">
        <v>1.4713792170707101</v>
      </c>
      <c r="AB2769">
        <v>1.6370859476103401</v>
      </c>
      <c r="AC2769" t="s">
        <v>257</v>
      </c>
      <c r="AD2769" t="s">
        <v>343</v>
      </c>
      <c r="AE2769" t="s">
        <v>56</v>
      </c>
      <c r="AF2769" t="s">
        <v>69</v>
      </c>
      <c r="AG2769" t="s">
        <v>344</v>
      </c>
      <c r="AI2769">
        <v>1043604</v>
      </c>
      <c r="AJ2769">
        <v>1996</v>
      </c>
      <c r="AK2769" t="s">
        <v>345</v>
      </c>
      <c r="AL2769" t="s">
        <v>276</v>
      </c>
      <c r="AM2769" t="s">
        <v>245</v>
      </c>
    </row>
    <row r="2770" spans="1:39" x14ac:dyDescent="0.3">
      <c r="A2770" s="1">
        <v>43591</v>
      </c>
      <c r="B2770" t="s">
        <v>24</v>
      </c>
      <c r="C2770" t="s">
        <v>246</v>
      </c>
      <c r="D2770">
        <v>1300</v>
      </c>
      <c r="E2770">
        <v>12</v>
      </c>
      <c r="F2770">
        <v>27.1</v>
      </c>
      <c r="G2770">
        <v>27.299999</v>
      </c>
      <c r="H2770">
        <v>26.91</v>
      </c>
      <c r="I2770">
        <v>27.23</v>
      </c>
      <c r="J2770">
        <v>27.025182999999998</v>
      </c>
      <c r="K2770">
        <v>2417000</v>
      </c>
      <c r="L2770">
        <v>2.5</v>
      </c>
      <c r="M2770">
        <v>-1.5306353179292201E-2</v>
      </c>
      <c r="N2770">
        <v>-2.57400628632607E-2</v>
      </c>
      <c r="O2770">
        <v>-3.6714564836681199E-4</v>
      </c>
      <c r="P2770">
        <v>5.27814293592688E-2</v>
      </c>
      <c r="Q2770">
        <v>0.105150063332896</v>
      </c>
      <c r="R2770">
        <v>7.25625024651872E-3</v>
      </c>
      <c r="S2770">
        <v>1.3138984152167301E-2</v>
      </c>
      <c r="T2770">
        <v>1.15655400317908E-2</v>
      </c>
      <c r="U2770">
        <v>1.51950215015807E-2</v>
      </c>
      <c r="V2770">
        <v>30.799999</v>
      </c>
      <c r="W2770">
        <v>24.82</v>
      </c>
      <c r="X2770">
        <v>-0.19338255116066699</v>
      </c>
      <c r="Y2770">
        <v>-4.4810132310555703E-3</v>
      </c>
      <c r="Z2770">
        <v>0.90098239373270606</v>
      </c>
      <c r="AA2770">
        <v>1.01730247362001</v>
      </c>
      <c r="AB2770">
        <v>1.3586400122609701</v>
      </c>
      <c r="AC2770" t="s">
        <v>257</v>
      </c>
      <c r="AD2770" t="s">
        <v>343</v>
      </c>
      <c r="AE2770" t="s">
        <v>56</v>
      </c>
      <c r="AF2770" t="s">
        <v>69</v>
      </c>
      <c r="AG2770" t="s">
        <v>344</v>
      </c>
      <c r="AI2770">
        <v>1043604</v>
      </c>
      <c r="AJ2770">
        <v>1996</v>
      </c>
      <c r="AK2770" t="s">
        <v>345</v>
      </c>
      <c r="AL2770" t="s">
        <v>276</v>
      </c>
      <c r="AM2770" t="s">
        <v>245</v>
      </c>
    </row>
    <row r="2771" spans="1:39" x14ac:dyDescent="0.3">
      <c r="A2771" s="1">
        <v>43600</v>
      </c>
      <c r="B2771" t="s">
        <v>24</v>
      </c>
      <c r="C2771" t="s">
        <v>246</v>
      </c>
      <c r="D2771">
        <v>900</v>
      </c>
      <c r="E2771">
        <v>12</v>
      </c>
      <c r="F2771">
        <v>25.370000999999998</v>
      </c>
      <c r="G2771">
        <v>25.73</v>
      </c>
      <c r="H2771">
        <v>25.280000999999999</v>
      </c>
      <c r="I2771">
        <v>25.709999</v>
      </c>
      <c r="J2771">
        <v>25.516614999999899</v>
      </c>
      <c r="K2771">
        <v>3649200</v>
      </c>
      <c r="L2771">
        <v>2.379</v>
      </c>
      <c r="M2771">
        <v>8.5937551359071204E-3</v>
      </c>
      <c r="N2771">
        <v>-3.66593513011838E-2</v>
      </c>
      <c r="O2771">
        <v>-7.8156018379495804E-2</v>
      </c>
      <c r="P2771">
        <v>-3.1963384634641497E-2</v>
      </c>
      <c r="Q2771">
        <v>-1.3568317973481301E-2</v>
      </c>
      <c r="R2771">
        <v>1.77540247144648E-2</v>
      </c>
      <c r="S2771">
        <v>1.50337387538569E-2</v>
      </c>
      <c r="T2771">
        <v>1.2627981694333301E-2</v>
      </c>
      <c r="U2771">
        <v>1.5357333509987201E-2</v>
      </c>
      <c r="V2771">
        <v>30.799999</v>
      </c>
      <c r="W2771">
        <v>24.82</v>
      </c>
      <c r="X2771">
        <v>-0.19338255116066699</v>
      </c>
      <c r="Y2771">
        <v>5.8219943882337104E-3</v>
      </c>
      <c r="Z2771">
        <v>0.91465742131931904</v>
      </c>
      <c r="AA2771">
        <v>-0.51042903717892296</v>
      </c>
      <c r="AB2771">
        <v>-0.20866877571641801</v>
      </c>
      <c r="AC2771" t="s">
        <v>257</v>
      </c>
      <c r="AD2771" t="s">
        <v>343</v>
      </c>
      <c r="AE2771" t="s">
        <v>56</v>
      </c>
      <c r="AF2771" t="s">
        <v>69</v>
      </c>
      <c r="AG2771" t="s">
        <v>344</v>
      </c>
      <c r="AI2771">
        <v>1043604</v>
      </c>
      <c r="AJ2771">
        <v>1996</v>
      </c>
      <c r="AK2771" t="s">
        <v>345</v>
      </c>
      <c r="AL2771" t="s">
        <v>276</v>
      </c>
      <c r="AM2771" t="s">
        <v>245</v>
      </c>
    </row>
    <row r="2772" spans="1:39" x14ac:dyDescent="0.3">
      <c r="A2772" s="1">
        <v>43633</v>
      </c>
      <c r="B2772" t="s">
        <v>24</v>
      </c>
      <c r="C2772" t="s">
        <v>246</v>
      </c>
      <c r="D2772">
        <v>2600</v>
      </c>
      <c r="E2772">
        <v>12</v>
      </c>
      <c r="F2772">
        <v>26.58</v>
      </c>
      <c r="G2772">
        <v>26.83</v>
      </c>
      <c r="H2772">
        <v>26.129998999999899</v>
      </c>
      <c r="I2772">
        <v>26.6</v>
      </c>
      <c r="J2772">
        <v>26.6</v>
      </c>
      <c r="K2772">
        <v>4755500</v>
      </c>
      <c r="L2772">
        <v>2.0859999999999999</v>
      </c>
      <c r="M2772">
        <v>-1.50259234699666E-3</v>
      </c>
      <c r="N2772">
        <v>-9.7270125375193001E-3</v>
      </c>
      <c r="O2772">
        <v>4.1581407174499103E-2</v>
      </c>
      <c r="P2772">
        <v>1.6613636334322401E-2</v>
      </c>
      <c r="Q2772">
        <v>-1.78966398603915E-2</v>
      </c>
      <c r="R2772">
        <v>4.8620083548548696E-3</v>
      </c>
      <c r="S2772">
        <v>1.5666154425938401E-2</v>
      </c>
      <c r="T2772">
        <v>1.44586834810499E-2</v>
      </c>
      <c r="U2772">
        <v>1.5887747088652902E-2</v>
      </c>
      <c r="V2772">
        <v>30.799999</v>
      </c>
      <c r="W2772">
        <v>24.51</v>
      </c>
      <c r="X2772">
        <v>-0.19338255116066699</v>
      </c>
      <c r="Y2772">
        <v>9.3131563797728401E-4</v>
      </c>
      <c r="Z2772">
        <v>0.969602294469878</v>
      </c>
      <c r="AA2772">
        <v>-0.57031445962293403</v>
      </c>
      <c r="AB2772">
        <v>-0.48199214009189101</v>
      </c>
      <c r="AC2772" t="s">
        <v>257</v>
      </c>
      <c r="AD2772" t="s">
        <v>343</v>
      </c>
      <c r="AE2772" t="s">
        <v>56</v>
      </c>
      <c r="AF2772" t="s">
        <v>69</v>
      </c>
      <c r="AG2772" t="s">
        <v>344</v>
      </c>
      <c r="AI2772">
        <v>1043604</v>
      </c>
      <c r="AJ2772">
        <v>1996</v>
      </c>
      <c r="AK2772" t="s">
        <v>345</v>
      </c>
      <c r="AL2772" t="s">
        <v>276</v>
      </c>
      <c r="AM2772" t="s">
        <v>245</v>
      </c>
    </row>
    <row r="2773" spans="1:39" x14ac:dyDescent="0.3">
      <c r="A2773" s="1">
        <v>43644</v>
      </c>
      <c r="B2773" t="s">
        <v>24</v>
      </c>
      <c r="C2773" t="s">
        <v>239</v>
      </c>
      <c r="D2773">
        <v>1800</v>
      </c>
      <c r="E2773">
        <v>12</v>
      </c>
      <c r="F2773">
        <v>26.959999</v>
      </c>
      <c r="G2773">
        <v>27.040001</v>
      </c>
      <c r="H2773">
        <v>26.559998999999902</v>
      </c>
      <c r="I2773">
        <v>26.629998999999899</v>
      </c>
      <c r="J2773">
        <v>26.629998999999899</v>
      </c>
      <c r="K2773">
        <v>3375400</v>
      </c>
      <c r="L2773">
        <v>2</v>
      </c>
      <c r="M2773">
        <v>-8.2274586806671997E-3</v>
      </c>
      <c r="N2773">
        <v>-6.7365526741454702E-3</v>
      </c>
      <c r="O2773">
        <v>7.0312759425570096E-2</v>
      </c>
      <c r="P2773">
        <v>1.35765376168127E-2</v>
      </c>
      <c r="Q2773">
        <v>2.2825178702719402E-2</v>
      </c>
      <c r="R2773">
        <v>1.14432398880391E-2</v>
      </c>
      <c r="S2773">
        <v>1.24558499360687E-2</v>
      </c>
      <c r="T2773">
        <v>1.4042798754147399E-2</v>
      </c>
      <c r="U2773">
        <v>1.5851548067046198E-2</v>
      </c>
      <c r="V2773">
        <v>30.799999</v>
      </c>
      <c r="W2773">
        <v>24.51</v>
      </c>
      <c r="X2773">
        <v>-0.19338255116066699</v>
      </c>
      <c r="Y2773">
        <v>5.7409418775350302E-3</v>
      </c>
      <c r="Z2773">
        <v>0.968359729187667</v>
      </c>
      <c r="AA2773">
        <v>4.2855170029684198E-2</v>
      </c>
      <c r="AB2773">
        <v>9.4180199387880803E-2</v>
      </c>
      <c r="AC2773" t="s">
        <v>257</v>
      </c>
      <c r="AD2773" t="s">
        <v>343</v>
      </c>
      <c r="AE2773" t="s">
        <v>56</v>
      </c>
      <c r="AF2773" t="s">
        <v>69</v>
      </c>
      <c r="AG2773" t="s">
        <v>344</v>
      </c>
      <c r="AI2773">
        <v>1043604</v>
      </c>
      <c r="AJ2773">
        <v>1996</v>
      </c>
      <c r="AK2773" t="s">
        <v>345</v>
      </c>
      <c r="AL2773" t="s">
        <v>276</v>
      </c>
      <c r="AM2773" t="s">
        <v>245</v>
      </c>
    </row>
    <row r="2774" spans="1:39" x14ac:dyDescent="0.3">
      <c r="A2774" s="1">
        <v>43560</v>
      </c>
      <c r="B2774" t="s">
        <v>24</v>
      </c>
      <c r="C2774" t="s">
        <v>239</v>
      </c>
      <c r="D2774">
        <v>1500</v>
      </c>
      <c r="E2774">
        <v>13</v>
      </c>
      <c r="F2774">
        <v>26.790001</v>
      </c>
      <c r="G2774">
        <v>27.16</v>
      </c>
      <c r="H2774">
        <v>26.68</v>
      </c>
      <c r="I2774">
        <v>27.030000999999999</v>
      </c>
      <c r="J2774">
        <v>26.826688999999998</v>
      </c>
      <c r="K2774">
        <v>2407400</v>
      </c>
      <c r="L2774">
        <v>2.5009999999999999</v>
      </c>
      <c r="M2774">
        <v>4.07794477004277E-3</v>
      </c>
      <c r="N2774">
        <v>2.0935425530549199E-2</v>
      </c>
      <c r="O2774">
        <v>1.67883735620897E-2</v>
      </c>
      <c r="P2774">
        <v>8.0537218457920508E-3</v>
      </c>
      <c r="Q2774">
        <v>0.130501732251599</v>
      </c>
      <c r="R2774">
        <v>1.4419926627116801E-2</v>
      </c>
      <c r="S2774">
        <v>1.3493141344387199E-2</v>
      </c>
      <c r="T2774">
        <v>1.4321785361252099E-2</v>
      </c>
      <c r="U2774">
        <v>1.51312154658388E-2</v>
      </c>
      <c r="V2774">
        <v>30.799999</v>
      </c>
      <c r="W2774">
        <v>23.610001</v>
      </c>
      <c r="X2774">
        <v>-0.19338255116066699</v>
      </c>
      <c r="Y2774">
        <v>4.62571739556182E-3</v>
      </c>
      <c r="Z2774">
        <v>0.88730358704798895</v>
      </c>
      <c r="AA2774">
        <v>1.26804758966206</v>
      </c>
      <c r="AB2774">
        <v>1.3743190162368299</v>
      </c>
      <c r="AC2774" t="s">
        <v>258</v>
      </c>
      <c r="AD2774" t="s">
        <v>343</v>
      </c>
      <c r="AE2774" t="s">
        <v>56</v>
      </c>
      <c r="AF2774" t="s">
        <v>69</v>
      </c>
      <c r="AG2774" t="s">
        <v>344</v>
      </c>
      <c r="AI2774">
        <v>1043604</v>
      </c>
      <c r="AJ2774">
        <v>1996</v>
      </c>
      <c r="AK2774" t="s">
        <v>345</v>
      </c>
      <c r="AL2774" t="s">
        <v>276</v>
      </c>
      <c r="AM2774" t="s">
        <v>245</v>
      </c>
    </row>
    <row r="2775" spans="1:39" x14ac:dyDescent="0.3">
      <c r="A2775" s="1">
        <v>43573</v>
      </c>
      <c r="B2775" t="s">
        <v>24</v>
      </c>
      <c r="C2775" t="s">
        <v>246</v>
      </c>
      <c r="D2775">
        <v>900</v>
      </c>
      <c r="E2775">
        <v>13</v>
      </c>
      <c r="F2775">
        <v>27.85</v>
      </c>
      <c r="G2775">
        <v>28.1</v>
      </c>
      <c r="H2775">
        <v>27.82</v>
      </c>
      <c r="I2775">
        <v>28.01</v>
      </c>
      <c r="J2775">
        <v>27.799315999999902</v>
      </c>
      <c r="K2775">
        <v>3035500</v>
      </c>
      <c r="L2775">
        <v>2.56</v>
      </c>
      <c r="M2775">
        <v>4.2934096363544299E-3</v>
      </c>
      <c r="N2775">
        <v>1.80119729891857E-2</v>
      </c>
      <c r="O2775">
        <v>6.6802115183073704E-2</v>
      </c>
      <c r="P2775">
        <v>9.08757685984528E-3</v>
      </c>
      <c r="Q2775">
        <v>0.16488465298844701</v>
      </c>
      <c r="R2775">
        <v>8.0461568717365602E-3</v>
      </c>
      <c r="S2775">
        <v>1.13035084610959E-2</v>
      </c>
      <c r="T2775">
        <v>1.4201382306584199E-2</v>
      </c>
      <c r="U2775">
        <v>1.48463939325701E-2</v>
      </c>
      <c r="V2775">
        <v>30.799999</v>
      </c>
      <c r="W2775">
        <v>24.040001</v>
      </c>
      <c r="X2775">
        <v>-0.19338255116066699</v>
      </c>
      <c r="Y2775">
        <v>1.5778467813143101E-3</v>
      </c>
      <c r="Z2775">
        <v>0.89448299190404801</v>
      </c>
      <c r="AA2775">
        <v>1.66636208078625</v>
      </c>
      <c r="AB2775">
        <v>1.34766863052954</v>
      </c>
      <c r="AC2775" t="s">
        <v>258</v>
      </c>
      <c r="AD2775" t="s">
        <v>343</v>
      </c>
      <c r="AE2775" t="s">
        <v>56</v>
      </c>
      <c r="AF2775" t="s">
        <v>69</v>
      </c>
      <c r="AG2775" t="s">
        <v>344</v>
      </c>
      <c r="AI2775">
        <v>1043604</v>
      </c>
      <c r="AJ2775">
        <v>1996</v>
      </c>
      <c r="AK2775" t="s">
        <v>345</v>
      </c>
      <c r="AL2775" t="s">
        <v>276</v>
      </c>
      <c r="AM2775" t="s">
        <v>245</v>
      </c>
    </row>
    <row r="2776" spans="1:39" x14ac:dyDescent="0.3">
      <c r="A2776" s="1">
        <v>43579</v>
      </c>
      <c r="B2776" t="s">
        <v>24</v>
      </c>
      <c r="C2776" t="s">
        <v>239</v>
      </c>
      <c r="D2776">
        <v>1000</v>
      </c>
      <c r="E2776">
        <v>13</v>
      </c>
      <c r="F2776">
        <v>28.32</v>
      </c>
      <c r="G2776">
        <v>28.77</v>
      </c>
      <c r="H2776">
        <v>28.25</v>
      </c>
      <c r="I2776">
        <v>28.719998999999898</v>
      </c>
      <c r="J2776">
        <v>28.503975000000001</v>
      </c>
      <c r="K2776">
        <v>4462200</v>
      </c>
      <c r="L2776">
        <v>2.5219999999999998</v>
      </c>
      <c r="M2776">
        <v>1.2613965571396201E-2</v>
      </c>
      <c r="N2776">
        <v>2.78923711440398E-2</v>
      </c>
      <c r="O2776">
        <v>8.7264684748823998E-2</v>
      </c>
      <c r="P2776">
        <v>3.2689660523556298E-2</v>
      </c>
      <c r="Q2776">
        <v>0.19196974891607901</v>
      </c>
      <c r="R2776">
        <v>8.5531469876717302E-3</v>
      </c>
      <c r="S2776">
        <v>1.0282224992985201E-2</v>
      </c>
      <c r="T2776">
        <v>1.4154763484605501E-2</v>
      </c>
      <c r="U2776">
        <v>1.4895829664061401E-2</v>
      </c>
      <c r="V2776">
        <v>30.799999</v>
      </c>
      <c r="W2776">
        <v>24.040001</v>
      </c>
      <c r="X2776">
        <v>-0.19338255116066699</v>
      </c>
      <c r="Y2776">
        <v>-2.1941687255359501E-3</v>
      </c>
      <c r="Z2776">
        <v>0.89899092052935103</v>
      </c>
      <c r="AA2776">
        <v>1.98543565817684</v>
      </c>
      <c r="AB2776">
        <v>1.6366876790240099</v>
      </c>
      <c r="AC2776" t="s">
        <v>258</v>
      </c>
      <c r="AD2776" t="s">
        <v>343</v>
      </c>
      <c r="AE2776" t="s">
        <v>56</v>
      </c>
      <c r="AF2776" t="s">
        <v>69</v>
      </c>
      <c r="AG2776" t="s">
        <v>344</v>
      </c>
      <c r="AI2776">
        <v>1043604</v>
      </c>
      <c r="AJ2776">
        <v>1996</v>
      </c>
      <c r="AK2776" t="s">
        <v>345</v>
      </c>
      <c r="AL2776" t="s">
        <v>276</v>
      </c>
      <c r="AM2776" t="s">
        <v>245</v>
      </c>
    </row>
    <row r="2777" spans="1:39" x14ac:dyDescent="0.3">
      <c r="A2777" s="1">
        <v>43593</v>
      </c>
      <c r="B2777" t="s">
        <v>24</v>
      </c>
      <c r="C2777" t="s">
        <v>239</v>
      </c>
      <c r="D2777">
        <v>1600</v>
      </c>
      <c r="E2777">
        <v>13</v>
      </c>
      <c r="F2777">
        <v>26.66</v>
      </c>
      <c r="G2777">
        <v>26.940000999999999</v>
      </c>
      <c r="H2777">
        <v>26.389999</v>
      </c>
      <c r="I2777">
        <v>26.67</v>
      </c>
      <c r="J2777">
        <v>26.469394999999999</v>
      </c>
      <c r="K2777">
        <v>4625000</v>
      </c>
      <c r="L2777">
        <v>2.4820000000000002</v>
      </c>
      <c r="M2777">
        <v>-3.7492883175017298E-4</v>
      </c>
      <c r="N2777">
        <v>-4.1136918502578501E-2</v>
      </c>
      <c r="O2777">
        <v>-1.3408090273605001E-2</v>
      </c>
      <c r="P2777">
        <v>2.7781199268193901E-2</v>
      </c>
      <c r="Q2777">
        <v>5.4224990332650401E-2</v>
      </c>
      <c r="R2777">
        <v>9.7904827881386998E-3</v>
      </c>
      <c r="S2777">
        <v>1.35880924646036E-2</v>
      </c>
      <c r="T2777">
        <v>1.18680414358354E-2</v>
      </c>
      <c r="U2777">
        <v>1.5188718523399401E-2</v>
      </c>
      <c r="V2777">
        <v>30.799999</v>
      </c>
      <c r="W2777">
        <v>24.82</v>
      </c>
      <c r="X2777">
        <v>-0.19338255116066699</v>
      </c>
      <c r="Y2777">
        <v>-1.60671540560346E-3</v>
      </c>
      <c r="Z2777">
        <v>0.89942345138804802</v>
      </c>
      <c r="AA2777">
        <v>0.38179019226169902</v>
      </c>
      <c r="AB2777">
        <v>0.94321169009892603</v>
      </c>
      <c r="AC2777" t="s">
        <v>258</v>
      </c>
      <c r="AD2777" t="s">
        <v>343</v>
      </c>
      <c r="AE2777" t="s">
        <v>56</v>
      </c>
      <c r="AF2777" t="s">
        <v>69</v>
      </c>
      <c r="AG2777" t="s">
        <v>344</v>
      </c>
      <c r="AI2777">
        <v>1043604</v>
      </c>
      <c r="AJ2777">
        <v>1996</v>
      </c>
      <c r="AK2777" t="s">
        <v>345</v>
      </c>
      <c r="AL2777" t="s">
        <v>276</v>
      </c>
      <c r="AM2777" t="s">
        <v>245</v>
      </c>
    </row>
    <row r="2778" spans="1:39" x14ac:dyDescent="0.3">
      <c r="A2778" s="1">
        <v>43627</v>
      </c>
      <c r="B2778" t="s">
        <v>24</v>
      </c>
      <c r="C2778" t="s">
        <v>246</v>
      </c>
      <c r="D2778">
        <v>900</v>
      </c>
      <c r="E2778">
        <v>13</v>
      </c>
      <c r="F2778">
        <v>27.049999</v>
      </c>
      <c r="G2778">
        <v>27.09</v>
      </c>
      <c r="H2778">
        <v>26.68</v>
      </c>
      <c r="I2778">
        <v>26.93</v>
      </c>
      <c r="J2778">
        <v>26.93</v>
      </c>
      <c r="K2778">
        <v>2485500</v>
      </c>
      <c r="L2778">
        <v>2.14</v>
      </c>
      <c r="M2778">
        <v>2.60267849833473E-3</v>
      </c>
      <c r="N2778">
        <v>3.9770475830684798E-2</v>
      </c>
      <c r="O2778">
        <v>2.62913267264413E-2</v>
      </c>
      <c r="P2778">
        <v>3.1982871605015298E-2</v>
      </c>
      <c r="Q2778">
        <v>-9.1550309916214392E-3</v>
      </c>
      <c r="R2778">
        <v>8.4228717215200193E-3</v>
      </c>
      <c r="S2778">
        <v>1.7650511581754801E-2</v>
      </c>
      <c r="T2778">
        <v>1.46595094455756E-2</v>
      </c>
      <c r="U2778">
        <v>1.5880981583023802E-2</v>
      </c>
      <c r="V2778">
        <v>30.799999</v>
      </c>
      <c r="W2778">
        <v>24.51</v>
      </c>
      <c r="X2778">
        <v>-0.19338255116066699</v>
      </c>
      <c r="Y2778">
        <v>-3.4994119269314301E-4</v>
      </c>
      <c r="Z2778">
        <v>0.96847266106996099</v>
      </c>
      <c r="AA2778">
        <v>-0.44872881384701302</v>
      </c>
      <c r="AB2778">
        <v>-0.28721812463399099</v>
      </c>
      <c r="AC2778" t="s">
        <v>258</v>
      </c>
      <c r="AD2778" t="s">
        <v>343</v>
      </c>
      <c r="AE2778" t="s">
        <v>56</v>
      </c>
      <c r="AF2778" t="s">
        <v>69</v>
      </c>
      <c r="AG2778" t="s">
        <v>344</v>
      </c>
      <c r="AI2778">
        <v>1043604</v>
      </c>
      <c r="AJ2778">
        <v>1996</v>
      </c>
      <c r="AK2778" t="s">
        <v>345</v>
      </c>
      <c r="AL2778" t="s">
        <v>276</v>
      </c>
      <c r="AM2778" t="s">
        <v>245</v>
      </c>
    </row>
    <row r="2779" spans="1:39" x14ac:dyDescent="0.3">
      <c r="A2779" s="1">
        <v>43556</v>
      </c>
      <c r="B2779" t="s">
        <v>24</v>
      </c>
      <c r="C2779" t="s">
        <v>239</v>
      </c>
      <c r="D2779">
        <v>1300</v>
      </c>
      <c r="E2779">
        <v>14</v>
      </c>
      <c r="F2779">
        <v>26.82</v>
      </c>
      <c r="G2779">
        <v>27.24</v>
      </c>
      <c r="H2779">
        <v>26.76</v>
      </c>
      <c r="I2779">
        <v>27.200001</v>
      </c>
      <c r="J2779">
        <v>26.995408999999999</v>
      </c>
      <c r="K2779">
        <v>4279900</v>
      </c>
      <c r="L2779">
        <v>2.4969999999999999</v>
      </c>
      <c r="M2779">
        <v>2.72049898519621E-2</v>
      </c>
      <c r="N2779">
        <v>4.7045331071934197E-2</v>
      </c>
      <c r="O2779">
        <v>4.4215850634422398E-3</v>
      </c>
      <c r="P2779">
        <v>2.3625686555782201E-2</v>
      </c>
      <c r="Q2779">
        <v>0.13759301219216999</v>
      </c>
      <c r="R2779">
        <v>1.33337691463438E-2</v>
      </c>
      <c r="S2779">
        <v>1.3705066979963199E-2</v>
      </c>
      <c r="T2779">
        <v>1.5618032272164699E-2</v>
      </c>
      <c r="U2779">
        <v>1.5131540785364999E-2</v>
      </c>
      <c r="V2779">
        <v>30.799999</v>
      </c>
      <c r="W2779">
        <v>23.610001</v>
      </c>
      <c r="X2779">
        <v>-0.19338255116066699</v>
      </c>
      <c r="Y2779">
        <v>1.1502195497633099E-2</v>
      </c>
      <c r="Z2779">
        <v>0.87117820582666705</v>
      </c>
      <c r="AA2779">
        <v>1.3536642723416701</v>
      </c>
      <c r="AB2779">
        <v>1.0026984165014501</v>
      </c>
      <c r="AC2779" t="s">
        <v>259</v>
      </c>
      <c r="AD2779" t="s">
        <v>343</v>
      </c>
      <c r="AE2779" t="s">
        <v>56</v>
      </c>
      <c r="AF2779" t="s">
        <v>69</v>
      </c>
      <c r="AG2779" t="s">
        <v>344</v>
      </c>
      <c r="AI2779">
        <v>1043604</v>
      </c>
      <c r="AJ2779">
        <v>1996</v>
      </c>
      <c r="AK2779" t="s">
        <v>345</v>
      </c>
      <c r="AL2779" t="s">
        <v>276</v>
      </c>
      <c r="AM2779" t="s">
        <v>245</v>
      </c>
    </row>
    <row r="2780" spans="1:39" x14ac:dyDescent="0.3">
      <c r="A2780" s="1">
        <v>43585</v>
      </c>
      <c r="B2780" t="s">
        <v>24</v>
      </c>
      <c r="C2780" t="s">
        <v>239</v>
      </c>
      <c r="D2780">
        <v>1800</v>
      </c>
      <c r="E2780">
        <v>14</v>
      </c>
      <c r="F2780">
        <v>27.92</v>
      </c>
      <c r="G2780">
        <v>27.940000999999999</v>
      </c>
      <c r="H2780">
        <v>27.290001</v>
      </c>
      <c r="I2780">
        <v>27.77</v>
      </c>
      <c r="J2780">
        <v>27.561121</v>
      </c>
      <c r="K2780">
        <v>3411100</v>
      </c>
      <c r="L2780">
        <v>2.5089999999999999</v>
      </c>
      <c r="M2780">
        <v>-6.1030776640656802E-3</v>
      </c>
      <c r="N2780">
        <v>-2.10234654524654E-2</v>
      </c>
      <c r="O2780">
        <v>6.6629326247524101E-2</v>
      </c>
      <c r="P2780">
        <v>4.8228099189557698E-4</v>
      </c>
      <c r="Q2780">
        <v>0.14648338278191</v>
      </c>
      <c r="R2780">
        <v>2.3457636230301199E-2</v>
      </c>
      <c r="S2780">
        <v>1.4192357535731099E-2</v>
      </c>
      <c r="T2780">
        <v>1.5217033838528999E-2</v>
      </c>
      <c r="U2780">
        <v>1.51734725863141E-2</v>
      </c>
      <c r="V2780">
        <v>30.799999</v>
      </c>
      <c r="W2780">
        <v>24.26</v>
      </c>
      <c r="X2780">
        <v>-0.19338255116066699</v>
      </c>
      <c r="Y2780">
        <v>9.5096475723260604E-4</v>
      </c>
      <c r="Z2780">
        <v>0.90046617821602304</v>
      </c>
      <c r="AA2780">
        <v>1.4713792170707101</v>
      </c>
      <c r="AB2780">
        <v>1.6370859476103401</v>
      </c>
      <c r="AC2780" t="s">
        <v>259</v>
      </c>
      <c r="AD2780" t="s">
        <v>343</v>
      </c>
      <c r="AE2780" t="s">
        <v>56</v>
      </c>
      <c r="AF2780" t="s">
        <v>69</v>
      </c>
      <c r="AG2780" t="s">
        <v>344</v>
      </c>
      <c r="AI2780">
        <v>1043604</v>
      </c>
      <c r="AJ2780">
        <v>1996</v>
      </c>
      <c r="AK2780" t="s">
        <v>345</v>
      </c>
      <c r="AL2780" t="s">
        <v>276</v>
      </c>
      <c r="AM2780" t="s">
        <v>245</v>
      </c>
    </row>
    <row r="2781" spans="1:39" x14ac:dyDescent="0.3">
      <c r="A2781" s="1">
        <v>43594</v>
      </c>
      <c r="B2781" t="s">
        <v>24</v>
      </c>
      <c r="C2781" t="s">
        <v>246</v>
      </c>
      <c r="D2781">
        <v>800</v>
      </c>
      <c r="E2781">
        <v>14</v>
      </c>
      <c r="F2781">
        <v>26.4</v>
      </c>
      <c r="G2781">
        <v>26.440000999999999</v>
      </c>
      <c r="H2781">
        <v>25.969998999999898</v>
      </c>
      <c r="I2781">
        <v>26.43</v>
      </c>
      <c r="J2781">
        <v>26.231200999999999</v>
      </c>
      <c r="K2781">
        <v>3860400</v>
      </c>
      <c r="L2781">
        <v>2.4569999999999999</v>
      </c>
      <c r="M2781">
        <v>-9.0395798172718603E-3</v>
      </c>
      <c r="N2781">
        <v>-5.3051122767359599E-2</v>
      </c>
      <c r="O2781">
        <v>-3.3851093950743198E-2</v>
      </c>
      <c r="P2781">
        <v>2.4500949876455701E-2</v>
      </c>
      <c r="Q2781">
        <v>4.5185410515378603E-2</v>
      </c>
      <c r="R2781">
        <v>7.6228216209621403E-3</v>
      </c>
      <c r="S2781">
        <v>1.34254959829226E-2</v>
      </c>
      <c r="T2781">
        <v>1.1902826704767701E-2</v>
      </c>
      <c r="U2781">
        <v>1.5199899055356699E-2</v>
      </c>
      <c r="V2781">
        <v>30.799999</v>
      </c>
      <c r="W2781">
        <v>24.82</v>
      </c>
      <c r="X2781">
        <v>-0.19338255116066699</v>
      </c>
      <c r="Y2781">
        <v>-3.0259986019249502E-3</v>
      </c>
      <c r="Z2781">
        <v>0.90035966255659805</v>
      </c>
      <c r="AA2781">
        <v>0.27071893236762201</v>
      </c>
      <c r="AB2781">
        <v>0.70102067717160399</v>
      </c>
      <c r="AC2781" t="s">
        <v>259</v>
      </c>
      <c r="AD2781" t="s">
        <v>343</v>
      </c>
      <c r="AE2781" t="s">
        <v>56</v>
      </c>
      <c r="AF2781" t="s">
        <v>69</v>
      </c>
      <c r="AG2781" t="s">
        <v>344</v>
      </c>
      <c r="AI2781">
        <v>1043604</v>
      </c>
      <c r="AJ2781">
        <v>1996</v>
      </c>
      <c r="AK2781" t="s">
        <v>345</v>
      </c>
      <c r="AL2781" t="s">
        <v>276</v>
      </c>
      <c r="AM2781" t="s">
        <v>245</v>
      </c>
    </row>
    <row r="2782" spans="1:39" x14ac:dyDescent="0.3">
      <c r="A2782" s="1">
        <v>43595</v>
      </c>
      <c r="B2782" t="s">
        <v>24</v>
      </c>
      <c r="C2782" t="s">
        <v>239</v>
      </c>
      <c r="D2782">
        <v>2400</v>
      </c>
      <c r="E2782">
        <v>14</v>
      </c>
      <c r="F2782">
        <v>26.27</v>
      </c>
      <c r="G2782">
        <v>26.5</v>
      </c>
      <c r="H2782">
        <v>25.870000999999998</v>
      </c>
      <c r="I2782">
        <v>26.41</v>
      </c>
      <c r="J2782">
        <v>26.211351000000001</v>
      </c>
      <c r="K2782">
        <v>3268100</v>
      </c>
      <c r="L2782">
        <v>2.4550000000000001</v>
      </c>
      <c r="M2782">
        <v>-7.5701887840882401E-4</v>
      </c>
      <c r="N2782">
        <v>-4.5882926970843299E-2</v>
      </c>
      <c r="O2782">
        <v>-2.9106567638370998E-2</v>
      </c>
      <c r="P2782">
        <v>1.9133870566737401E-2</v>
      </c>
      <c r="Q2782">
        <v>3.5215176496071803E-2</v>
      </c>
      <c r="R2782">
        <v>8.8321771904184901E-3</v>
      </c>
      <c r="S2782">
        <v>1.3396883673870199E-2</v>
      </c>
      <c r="T2782">
        <v>1.1891328724297301E-2</v>
      </c>
      <c r="U2782">
        <v>1.5189262891183801E-2</v>
      </c>
      <c r="V2782">
        <v>30.799999</v>
      </c>
      <c r="W2782">
        <v>24.82</v>
      </c>
      <c r="X2782">
        <v>-0.19338255116066699</v>
      </c>
      <c r="Y2782">
        <v>3.7133938472042301E-3</v>
      </c>
      <c r="Z2782">
        <v>0.89947671942986995</v>
      </c>
      <c r="AA2782">
        <v>0.14166001422777699</v>
      </c>
      <c r="AB2782">
        <v>0.46652659663309098</v>
      </c>
      <c r="AC2782" t="s">
        <v>259</v>
      </c>
      <c r="AD2782" t="s">
        <v>343</v>
      </c>
      <c r="AE2782" t="s">
        <v>56</v>
      </c>
      <c r="AF2782" t="s">
        <v>69</v>
      </c>
      <c r="AG2782" t="s">
        <v>344</v>
      </c>
      <c r="AI2782">
        <v>1043604</v>
      </c>
      <c r="AJ2782">
        <v>1996</v>
      </c>
      <c r="AK2782" t="s">
        <v>345</v>
      </c>
      <c r="AL2782" t="s">
        <v>276</v>
      </c>
      <c r="AM2782" t="s">
        <v>245</v>
      </c>
    </row>
    <row r="2783" spans="1:39" x14ac:dyDescent="0.3">
      <c r="A2783" s="1">
        <v>43600</v>
      </c>
      <c r="B2783" t="s">
        <v>24</v>
      </c>
      <c r="C2783" t="s">
        <v>239</v>
      </c>
      <c r="D2783">
        <v>1600</v>
      </c>
      <c r="E2783">
        <v>14</v>
      </c>
      <c r="F2783">
        <v>25.370000999999998</v>
      </c>
      <c r="G2783">
        <v>25.73</v>
      </c>
      <c r="H2783">
        <v>25.280000999999999</v>
      </c>
      <c r="I2783">
        <v>25.709999</v>
      </c>
      <c r="J2783">
        <v>25.516614999999899</v>
      </c>
      <c r="K2783">
        <v>3649200</v>
      </c>
      <c r="L2783">
        <v>2.379</v>
      </c>
      <c r="M2783">
        <v>8.5937551359071204E-3</v>
      </c>
      <c r="N2783">
        <v>-3.66593513011838E-2</v>
      </c>
      <c r="O2783">
        <v>-7.8156018379495804E-2</v>
      </c>
      <c r="P2783">
        <v>-3.1963384634641497E-2</v>
      </c>
      <c r="Q2783">
        <v>-1.3568317973481301E-2</v>
      </c>
      <c r="R2783">
        <v>1.77540247144648E-2</v>
      </c>
      <c r="S2783">
        <v>1.50337387538569E-2</v>
      </c>
      <c r="T2783">
        <v>1.2627981694333301E-2</v>
      </c>
      <c r="U2783">
        <v>1.5357333509987201E-2</v>
      </c>
      <c r="V2783">
        <v>30.799999</v>
      </c>
      <c r="W2783">
        <v>24.82</v>
      </c>
      <c r="X2783">
        <v>-0.19338255116066699</v>
      </c>
      <c r="Y2783">
        <v>5.8219943882337104E-3</v>
      </c>
      <c r="Z2783">
        <v>0.91465742131931904</v>
      </c>
      <c r="AA2783">
        <v>-0.51042903717892296</v>
      </c>
      <c r="AB2783">
        <v>-0.20866877571641801</v>
      </c>
      <c r="AC2783" t="s">
        <v>259</v>
      </c>
      <c r="AD2783" t="s">
        <v>343</v>
      </c>
      <c r="AE2783" t="s">
        <v>56</v>
      </c>
      <c r="AF2783" t="s">
        <v>69</v>
      </c>
      <c r="AG2783" t="s">
        <v>344</v>
      </c>
      <c r="AI2783">
        <v>1043604</v>
      </c>
      <c r="AJ2783">
        <v>1996</v>
      </c>
      <c r="AK2783" t="s">
        <v>345</v>
      </c>
      <c r="AL2783" t="s">
        <v>276</v>
      </c>
      <c r="AM2783" t="s">
        <v>245</v>
      </c>
    </row>
    <row r="2784" spans="1:39" x14ac:dyDescent="0.3">
      <c r="A2784" s="1">
        <v>43627</v>
      </c>
      <c r="B2784" t="s">
        <v>24</v>
      </c>
      <c r="C2784" t="s">
        <v>239</v>
      </c>
      <c r="D2784">
        <v>2100</v>
      </c>
      <c r="E2784">
        <v>14</v>
      </c>
      <c r="F2784">
        <v>27.049999</v>
      </c>
      <c r="G2784">
        <v>27.09</v>
      </c>
      <c r="H2784">
        <v>26.68</v>
      </c>
      <c r="I2784">
        <v>26.93</v>
      </c>
      <c r="J2784">
        <v>26.93</v>
      </c>
      <c r="K2784">
        <v>2485500</v>
      </c>
      <c r="L2784">
        <v>2.14</v>
      </c>
      <c r="M2784">
        <v>2.60267849833473E-3</v>
      </c>
      <c r="N2784">
        <v>3.9770475830684798E-2</v>
      </c>
      <c r="O2784">
        <v>2.62913267264413E-2</v>
      </c>
      <c r="P2784">
        <v>3.1982871605015298E-2</v>
      </c>
      <c r="Q2784">
        <v>-9.1550309916214392E-3</v>
      </c>
      <c r="R2784">
        <v>8.4228717215200193E-3</v>
      </c>
      <c r="S2784">
        <v>1.7650511581754801E-2</v>
      </c>
      <c r="T2784">
        <v>1.46595094455756E-2</v>
      </c>
      <c r="U2784">
        <v>1.5880981583023802E-2</v>
      </c>
      <c r="V2784">
        <v>30.799999</v>
      </c>
      <c r="W2784">
        <v>24.51</v>
      </c>
      <c r="X2784">
        <v>-0.19338255116066699</v>
      </c>
      <c r="Y2784">
        <v>-3.4994119269314301E-4</v>
      </c>
      <c r="Z2784">
        <v>0.96847266106996099</v>
      </c>
      <c r="AA2784">
        <v>-0.44872881384701302</v>
      </c>
      <c r="AB2784">
        <v>-0.28721812463399099</v>
      </c>
      <c r="AC2784" t="s">
        <v>259</v>
      </c>
      <c r="AD2784" t="s">
        <v>343</v>
      </c>
      <c r="AE2784" t="s">
        <v>56</v>
      </c>
      <c r="AF2784" t="s">
        <v>69</v>
      </c>
      <c r="AG2784" t="s">
        <v>344</v>
      </c>
      <c r="AI2784">
        <v>1043604</v>
      </c>
      <c r="AJ2784">
        <v>1996</v>
      </c>
      <c r="AK2784" t="s">
        <v>345</v>
      </c>
      <c r="AL2784" t="s">
        <v>276</v>
      </c>
      <c r="AM2784" t="s">
        <v>245</v>
      </c>
    </row>
    <row r="2785" spans="1:39" x14ac:dyDescent="0.3">
      <c r="A2785" s="1">
        <v>43634</v>
      </c>
      <c r="B2785" t="s">
        <v>24</v>
      </c>
      <c r="C2785" t="s">
        <v>246</v>
      </c>
      <c r="D2785">
        <v>1200</v>
      </c>
      <c r="E2785">
        <v>14</v>
      </c>
      <c r="F2785">
        <v>26.84</v>
      </c>
      <c r="G2785">
        <v>27.25</v>
      </c>
      <c r="H2785">
        <v>26.73</v>
      </c>
      <c r="I2785">
        <v>26.860001</v>
      </c>
      <c r="J2785">
        <v>26.860001</v>
      </c>
      <c r="K2785">
        <v>2768700</v>
      </c>
      <c r="L2785">
        <v>2.06</v>
      </c>
      <c r="M2785">
        <v>9.7270125375192792E-3</v>
      </c>
      <c r="N2785">
        <v>-2.6026784983348098E-3</v>
      </c>
      <c r="O2785">
        <v>4.5491057234800597E-2</v>
      </c>
      <c r="P2785">
        <v>3.2428927430893199E-2</v>
      </c>
      <c r="Q2785">
        <v>1.10652007451822E-2</v>
      </c>
      <c r="R2785">
        <v>7.0704580123558802E-3</v>
      </c>
      <c r="S2785">
        <v>1.57348499842048E-2</v>
      </c>
      <c r="T2785">
        <v>1.44838925586862E-2</v>
      </c>
      <c r="U2785">
        <v>1.5853282576509701E-2</v>
      </c>
      <c r="V2785">
        <v>30.799999</v>
      </c>
      <c r="W2785">
        <v>24.51</v>
      </c>
      <c r="X2785">
        <v>-0.19338255116066699</v>
      </c>
      <c r="Y2785">
        <v>9.6704895497130797E-3</v>
      </c>
      <c r="Z2785">
        <v>0.96890594880279401</v>
      </c>
      <c r="AA2785">
        <v>-0.14065936803253101</v>
      </c>
      <c r="AB2785">
        <v>-0.420378250928994</v>
      </c>
      <c r="AC2785" t="s">
        <v>259</v>
      </c>
      <c r="AD2785" t="s">
        <v>343</v>
      </c>
      <c r="AE2785" t="s">
        <v>56</v>
      </c>
      <c r="AF2785" t="s">
        <v>69</v>
      </c>
      <c r="AG2785" t="s">
        <v>344</v>
      </c>
      <c r="AI2785">
        <v>1043604</v>
      </c>
      <c r="AJ2785">
        <v>1996</v>
      </c>
      <c r="AK2785" t="s">
        <v>345</v>
      </c>
      <c r="AL2785" t="s">
        <v>276</v>
      </c>
      <c r="AM2785" t="s">
        <v>245</v>
      </c>
    </row>
    <row r="2786" spans="1:39" x14ac:dyDescent="0.3">
      <c r="A2786" s="1">
        <v>43636</v>
      </c>
      <c r="B2786" t="s">
        <v>24</v>
      </c>
      <c r="C2786" t="s">
        <v>246</v>
      </c>
      <c r="D2786">
        <v>1600</v>
      </c>
      <c r="E2786">
        <v>14</v>
      </c>
      <c r="F2786">
        <v>27.24</v>
      </c>
      <c r="G2786">
        <v>27.24</v>
      </c>
      <c r="H2786">
        <v>26.629998999999899</v>
      </c>
      <c r="I2786">
        <v>26.940000999999999</v>
      </c>
      <c r="J2786">
        <v>26.940000999999999</v>
      </c>
      <c r="K2786">
        <v>3102100</v>
      </c>
      <c r="L2786">
        <v>2.0009999999999999</v>
      </c>
      <c r="M2786">
        <v>3.3463871468684199E-3</v>
      </c>
      <c r="N2786">
        <v>1.1142433629278E-3</v>
      </c>
      <c r="O2786">
        <v>6.6413197245043895E-2</v>
      </c>
      <c r="P2786">
        <v>1.3507031362013601E-2</v>
      </c>
      <c r="Q2786">
        <v>3.1411794815311402E-2</v>
      </c>
      <c r="R2786">
        <v>7.2396729486815803E-3</v>
      </c>
      <c r="S2786">
        <v>1.4340177793546001E-2</v>
      </c>
      <c r="T2786">
        <v>1.42469616330517E-2</v>
      </c>
      <c r="U2786">
        <v>1.58352160762406E-2</v>
      </c>
      <c r="V2786">
        <v>30.799999</v>
      </c>
      <c r="W2786">
        <v>24.51</v>
      </c>
      <c r="X2786">
        <v>-0.19338255116066699</v>
      </c>
      <c r="Y2786">
        <v>9.4276054361659405E-3</v>
      </c>
      <c r="Z2786">
        <v>0.96482051594669505</v>
      </c>
      <c r="AA2786">
        <v>0.16955347512969801</v>
      </c>
      <c r="AB2786">
        <v>-0.23312861876149099</v>
      </c>
      <c r="AC2786" t="s">
        <v>259</v>
      </c>
      <c r="AD2786" t="s">
        <v>343</v>
      </c>
      <c r="AE2786" t="s">
        <v>56</v>
      </c>
      <c r="AF2786" t="s">
        <v>69</v>
      </c>
      <c r="AG2786" t="s">
        <v>344</v>
      </c>
      <c r="AI2786">
        <v>1043604</v>
      </c>
      <c r="AJ2786">
        <v>1996</v>
      </c>
      <c r="AK2786" t="s">
        <v>345</v>
      </c>
      <c r="AL2786" t="s">
        <v>276</v>
      </c>
      <c r="AM2786" t="s">
        <v>245</v>
      </c>
    </row>
    <row r="2787" spans="1:39" x14ac:dyDescent="0.3">
      <c r="A2787" s="1">
        <v>43641</v>
      </c>
      <c r="B2787" t="s">
        <v>24</v>
      </c>
      <c r="C2787" t="s">
        <v>246</v>
      </c>
      <c r="D2787">
        <v>1500</v>
      </c>
      <c r="E2787">
        <v>14</v>
      </c>
      <c r="F2787">
        <v>26.530000999999999</v>
      </c>
      <c r="G2787">
        <v>26.780000999999999</v>
      </c>
      <c r="H2787">
        <v>26.309998999999902</v>
      </c>
      <c r="I2787">
        <v>26.32</v>
      </c>
      <c r="J2787">
        <v>26.32</v>
      </c>
      <c r="K2787">
        <v>1980400</v>
      </c>
      <c r="L2787">
        <v>1.994</v>
      </c>
      <c r="M2787">
        <v>-1.13337440755884E-2</v>
      </c>
      <c r="N2787">
        <v>-2.0309121868056199E-2</v>
      </c>
      <c r="O2787">
        <v>5.3021430491955297E-2</v>
      </c>
      <c r="P2787">
        <v>1.6327209278072401E-2</v>
      </c>
      <c r="Q2787">
        <v>1.22384530683334E-2</v>
      </c>
      <c r="R2787">
        <v>5.7288639373571301E-3</v>
      </c>
      <c r="S2787">
        <v>1.21012933801587E-2</v>
      </c>
      <c r="T2787">
        <v>1.40597942572679E-2</v>
      </c>
      <c r="U2787">
        <v>1.5850799669901001E-2</v>
      </c>
      <c r="V2787">
        <v>30.799999</v>
      </c>
      <c r="W2787">
        <v>24.51</v>
      </c>
      <c r="X2787">
        <v>-0.19338255116066699</v>
      </c>
      <c r="Y2787">
        <v>-9.5417756928269908E-3</v>
      </c>
      <c r="Z2787">
        <v>0.96830401208889405</v>
      </c>
      <c r="AA2787">
        <v>-0.115719942580087</v>
      </c>
      <c r="AB2787">
        <v>-2.80253363047902E-3</v>
      </c>
      <c r="AC2787" t="s">
        <v>259</v>
      </c>
      <c r="AD2787" t="s">
        <v>343</v>
      </c>
      <c r="AE2787" t="s">
        <v>56</v>
      </c>
      <c r="AF2787" t="s">
        <v>69</v>
      </c>
      <c r="AG2787" t="s">
        <v>344</v>
      </c>
      <c r="AI2787">
        <v>1043604</v>
      </c>
      <c r="AJ2787">
        <v>1996</v>
      </c>
      <c r="AK2787" t="s">
        <v>345</v>
      </c>
      <c r="AL2787" t="s">
        <v>276</v>
      </c>
      <c r="AM2787" t="s">
        <v>245</v>
      </c>
    </row>
    <row r="2788" spans="1:39" x14ac:dyDescent="0.3">
      <c r="A2788" s="1">
        <v>43556</v>
      </c>
      <c r="B2788" t="s">
        <v>24</v>
      </c>
      <c r="C2788" t="s">
        <v>246</v>
      </c>
      <c r="D2788">
        <v>1400</v>
      </c>
      <c r="E2788">
        <v>15</v>
      </c>
      <c r="F2788">
        <v>26.82</v>
      </c>
      <c r="G2788">
        <v>27.24</v>
      </c>
      <c r="H2788">
        <v>26.76</v>
      </c>
      <c r="I2788">
        <v>27.200001</v>
      </c>
      <c r="J2788">
        <v>26.995408999999999</v>
      </c>
      <c r="K2788">
        <v>4279900</v>
      </c>
      <c r="L2788">
        <v>2.4969999999999999</v>
      </c>
      <c r="M2788">
        <v>2.72049898519621E-2</v>
      </c>
      <c r="N2788">
        <v>4.7045331071934197E-2</v>
      </c>
      <c r="O2788">
        <v>4.4215850634422398E-3</v>
      </c>
      <c r="P2788">
        <v>2.3625686555782201E-2</v>
      </c>
      <c r="Q2788">
        <v>0.13759301219216999</v>
      </c>
      <c r="R2788">
        <v>1.33337691463438E-2</v>
      </c>
      <c r="S2788">
        <v>1.3705066979963199E-2</v>
      </c>
      <c r="T2788">
        <v>1.5618032272164699E-2</v>
      </c>
      <c r="U2788">
        <v>1.5131540785364999E-2</v>
      </c>
      <c r="V2788">
        <v>30.799999</v>
      </c>
      <c r="W2788">
        <v>23.610001</v>
      </c>
      <c r="X2788">
        <v>-0.19338255116066699</v>
      </c>
      <c r="Y2788">
        <v>1.1502195497633099E-2</v>
      </c>
      <c r="Z2788">
        <v>0.87117820582666705</v>
      </c>
      <c r="AA2788">
        <v>1.3536642723416701</v>
      </c>
      <c r="AB2788">
        <v>1.0026984165014501</v>
      </c>
      <c r="AC2788" t="s">
        <v>260</v>
      </c>
      <c r="AD2788" t="s">
        <v>343</v>
      </c>
      <c r="AE2788" t="s">
        <v>56</v>
      </c>
      <c r="AF2788" t="s">
        <v>69</v>
      </c>
      <c r="AG2788" t="s">
        <v>344</v>
      </c>
      <c r="AI2788">
        <v>1043604</v>
      </c>
      <c r="AJ2788">
        <v>1996</v>
      </c>
      <c r="AK2788" t="s">
        <v>345</v>
      </c>
      <c r="AL2788" t="s">
        <v>276</v>
      </c>
      <c r="AM2788" t="s">
        <v>245</v>
      </c>
    </row>
    <row r="2789" spans="1:39" x14ac:dyDescent="0.3">
      <c r="A2789" s="1">
        <v>43571</v>
      </c>
      <c r="B2789" t="s">
        <v>24</v>
      </c>
      <c r="C2789" t="s">
        <v>239</v>
      </c>
      <c r="D2789">
        <v>2200</v>
      </c>
      <c r="E2789">
        <v>15</v>
      </c>
      <c r="F2789">
        <v>27.629998999999899</v>
      </c>
      <c r="G2789">
        <v>28.040001</v>
      </c>
      <c r="H2789">
        <v>27.58</v>
      </c>
      <c r="I2789">
        <v>27.93</v>
      </c>
      <c r="J2789">
        <v>27.719916999999999</v>
      </c>
      <c r="K2789">
        <v>2194600</v>
      </c>
      <c r="L2789">
        <v>2.5920000000000001</v>
      </c>
      <c r="M2789">
        <v>1.18855409263E-2</v>
      </c>
      <c r="N2789">
        <v>2.6852051232196899E-2</v>
      </c>
      <c r="O2789">
        <v>3.9808020098394299E-2</v>
      </c>
      <c r="P2789">
        <v>-1.9204562520536901E-4</v>
      </c>
      <c r="Q2789">
        <v>0.137311757367932</v>
      </c>
      <c r="R2789">
        <v>8.3679395377986802E-3</v>
      </c>
      <c r="S2789">
        <v>1.2259474918124401E-2</v>
      </c>
      <c r="T2789">
        <v>1.42035038283188E-2</v>
      </c>
      <c r="U2789">
        <v>1.51127125686186E-2</v>
      </c>
      <c r="V2789">
        <v>30.799999</v>
      </c>
      <c r="W2789">
        <v>23.610001</v>
      </c>
      <c r="X2789">
        <v>-0.19338255116066699</v>
      </c>
      <c r="Y2789">
        <v>5.0922850790659495E-4</v>
      </c>
      <c r="Z2789">
        <v>0.89650236659085902</v>
      </c>
      <c r="AA2789">
        <v>1.33517680873942</v>
      </c>
      <c r="AB2789">
        <v>1.3176915613248199</v>
      </c>
      <c r="AC2789" t="s">
        <v>260</v>
      </c>
      <c r="AD2789" t="s">
        <v>343</v>
      </c>
      <c r="AE2789" t="s">
        <v>56</v>
      </c>
      <c r="AF2789" t="s">
        <v>69</v>
      </c>
      <c r="AG2789" t="s">
        <v>344</v>
      </c>
      <c r="AI2789">
        <v>1043604</v>
      </c>
      <c r="AJ2789">
        <v>1996</v>
      </c>
      <c r="AK2789" t="s">
        <v>345</v>
      </c>
      <c r="AL2789" t="s">
        <v>276</v>
      </c>
      <c r="AM2789" t="s">
        <v>245</v>
      </c>
    </row>
    <row r="2790" spans="1:39" x14ac:dyDescent="0.3">
      <c r="A2790" s="1">
        <v>43580</v>
      </c>
      <c r="B2790" t="s">
        <v>24</v>
      </c>
      <c r="C2790" t="s">
        <v>246</v>
      </c>
      <c r="D2790">
        <v>1600</v>
      </c>
      <c r="E2790">
        <v>15</v>
      </c>
      <c r="F2790">
        <v>28.57</v>
      </c>
      <c r="G2790">
        <v>28.629998999999899</v>
      </c>
      <c r="H2790">
        <v>28.09</v>
      </c>
      <c r="I2790">
        <v>28.110001</v>
      </c>
      <c r="J2790">
        <v>27.898562999999999</v>
      </c>
      <c r="K2790">
        <v>6776600</v>
      </c>
      <c r="L2790">
        <v>2.5339999999999998</v>
      </c>
      <c r="M2790">
        <v>-2.1468369108736899E-2</v>
      </c>
      <c r="N2790">
        <v>7.8571756835294597E-3</v>
      </c>
      <c r="O2790">
        <v>7.9953698687106403E-2</v>
      </c>
      <c r="P2790">
        <v>4.4560204636764399E-3</v>
      </c>
      <c r="Q2790">
        <v>0.172146796896195</v>
      </c>
      <c r="R2790">
        <v>1.49558685030063E-2</v>
      </c>
      <c r="S2790">
        <v>1.09896837936878E-2</v>
      </c>
      <c r="T2790">
        <v>1.4398657725893301E-2</v>
      </c>
      <c r="U2790">
        <v>1.4960791636230601E-2</v>
      </c>
      <c r="V2790">
        <v>30.799999</v>
      </c>
      <c r="W2790">
        <v>24.040001</v>
      </c>
      <c r="X2790">
        <v>-0.19338255116066699</v>
      </c>
      <c r="Y2790">
        <v>-3.6904169755480902E-4</v>
      </c>
      <c r="Z2790">
        <v>0.90601598369222802</v>
      </c>
      <c r="AA2790">
        <v>1.7498097175004099</v>
      </c>
      <c r="AB2790">
        <v>1.7631582966746</v>
      </c>
      <c r="AC2790" t="s">
        <v>260</v>
      </c>
      <c r="AD2790" t="s">
        <v>343</v>
      </c>
      <c r="AE2790" t="s">
        <v>56</v>
      </c>
      <c r="AF2790" t="s">
        <v>69</v>
      </c>
      <c r="AG2790" t="s">
        <v>344</v>
      </c>
      <c r="AI2790">
        <v>1043604</v>
      </c>
      <c r="AJ2790">
        <v>1996</v>
      </c>
      <c r="AK2790" t="s">
        <v>345</v>
      </c>
      <c r="AL2790" t="s">
        <v>276</v>
      </c>
      <c r="AM2790" t="s">
        <v>245</v>
      </c>
    </row>
    <row r="2791" spans="1:39" x14ac:dyDescent="0.3">
      <c r="A2791" s="1">
        <v>43595</v>
      </c>
      <c r="B2791" t="s">
        <v>24</v>
      </c>
      <c r="C2791" t="s">
        <v>239</v>
      </c>
      <c r="D2791">
        <v>2000</v>
      </c>
      <c r="E2791">
        <v>15</v>
      </c>
      <c r="F2791">
        <v>26.27</v>
      </c>
      <c r="G2791">
        <v>26.5</v>
      </c>
      <c r="H2791">
        <v>25.870000999999998</v>
      </c>
      <c r="I2791">
        <v>26.41</v>
      </c>
      <c r="J2791">
        <v>26.211351000000001</v>
      </c>
      <c r="K2791">
        <v>3268100</v>
      </c>
      <c r="L2791">
        <v>2.4550000000000001</v>
      </c>
      <c r="M2791">
        <v>-7.5701887840882401E-4</v>
      </c>
      <c r="N2791">
        <v>-4.5882926970843299E-2</v>
      </c>
      <c r="O2791">
        <v>-2.9106567638370998E-2</v>
      </c>
      <c r="P2791">
        <v>1.9133870566737401E-2</v>
      </c>
      <c r="Q2791">
        <v>3.5215176496071803E-2</v>
      </c>
      <c r="R2791">
        <v>8.8321771904184901E-3</v>
      </c>
      <c r="S2791">
        <v>1.3396883673870199E-2</v>
      </c>
      <c r="T2791">
        <v>1.1891328724297301E-2</v>
      </c>
      <c r="U2791">
        <v>1.5189262891183801E-2</v>
      </c>
      <c r="V2791">
        <v>30.799999</v>
      </c>
      <c r="W2791">
        <v>24.82</v>
      </c>
      <c r="X2791">
        <v>-0.19338255116066699</v>
      </c>
      <c r="Y2791">
        <v>3.7133938472042301E-3</v>
      </c>
      <c r="Z2791">
        <v>0.89947671942986995</v>
      </c>
      <c r="AA2791">
        <v>0.14166001422777699</v>
      </c>
      <c r="AB2791">
        <v>0.46652659663309098</v>
      </c>
      <c r="AC2791" t="s">
        <v>260</v>
      </c>
      <c r="AD2791" t="s">
        <v>343</v>
      </c>
      <c r="AE2791" t="s">
        <v>56</v>
      </c>
      <c r="AF2791" t="s">
        <v>69</v>
      </c>
      <c r="AG2791" t="s">
        <v>344</v>
      </c>
      <c r="AI2791">
        <v>1043604</v>
      </c>
      <c r="AJ2791">
        <v>1996</v>
      </c>
      <c r="AK2791" t="s">
        <v>345</v>
      </c>
      <c r="AL2791" t="s">
        <v>276</v>
      </c>
      <c r="AM2791" t="s">
        <v>245</v>
      </c>
    </row>
    <row r="2792" spans="1:39" x14ac:dyDescent="0.3">
      <c r="A2792" s="1">
        <v>43600</v>
      </c>
      <c r="B2792" t="s">
        <v>24</v>
      </c>
      <c r="C2792" t="s">
        <v>239</v>
      </c>
      <c r="D2792">
        <v>1100</v>
      </c>
      <c r="E2792">
        <v>15</v>
      </c>
      <c r="F2792">
        <v>25.370000999999998</v>
      </c>
      <c r="G2792">
        <v>25.73</v>
      </c>
      <c r="H2792">
        <v>25.280000999999999</v>
      </c>
      <c r="I2792">
        <v>25.709999</v>
      </c>
      <c r="J2792">
        <v>25.516614999999899</v>
      </c>
      <c r="K2792">
        <v>3649200</v>
      </c>
      <c r="L2792">
        <v>2.379</v>
      </c>
      <c r="M2792">
        <v>8.5937551359071204E-3</v>
      </c>
      <c r="N2792">
        <v>-3.66593513011838E-2</v>
      </c>
      <c r="O2792">
        <v>-7.8156018379495804E-2</v>
      </c>
      <c r="P2792">
        <v>-3.1963384634641497E-2</v>
      </c>
      <c r="Q2792">
        <v>-1.3568317973481301E-2</v>
      </c>
      <c r="R2792">
        <v>1.77540247144648E-2</v>
      </c>
      <c r="S2792">
        <v>1.50337387538569E-2</v>
      </c>
      <c r="T2792">
        <v>1.2627981694333301E-2</v>
      </c>
      <c r="U2792">
        <v>1.5357333509987201E-2</v>
      </c>
      <c r="V2792">
        <v>30.799999</v>
      </c>
      <c r="W2792">
        <v>24.82</v>
      </c>
      <c r="X2792">
        <v>-0.19338255116066699</v>
      </c>
      <c r="Y2792">
        <v>5.8219943882337104E-3</v>
      </c>
      <c r="Z2792">
        <v>0.91465742131931904</v>
      </c>
      <c r="AA2792">
        <v>-0.51042903717892296</v>
      </c>
      <c r="AB2792">
        <v>-0.20866877571641801</v>
      </c>
      <c r="AC2792" t="s">
        <v>260</v>
      </c>
      <c r="AD2792" t="s">
        <v>343</v>
      </c>
      <c r="AE2792" t="s">
        <v>56</v>
      </c>
      <c r="AF2792" t="s">
        <v>69</v>
      </c>
      <c r="AG2792" t="s">
        <v>344</v>
      </c>
      <c r="AI2792">
        <v>1043604</v>
      </c>
      <c r="AJ2792">
        <v>1996</v>
      </c>
      <c r="AK2792" t="s">
        <v>345</v>
      </c>
      <c r="AL2792" t="s">
        <v>276</v>
      </c>
      <c r="AM2792" t="s">
        <v>245</v>
      </c>
    </row>
    <row r="2793" spans="1:39" x14ac:dyDescent="0.3">
      <c r="A2793" s="1">
        <v>43609</v>
      </c>
      <c r="B2793" t="s">
        <v>24</v>
      </c>
      <c r="C2793" t="s">
        <v>239</v>
      </c>
      <c r="D2793">
        <v>1400</v>
      </c>
      <c r="E2793">
        <v>15</v>
      </c>
      <c r="F2793">
        <v>25.379998999999899</v>
      </c>
      <c r="G2793">
        <v>25.48</v>
      </c>
      <c r="H2793">
        <v>25.17</v>
      </c>
      <c r="I2793">
        <v>25.190000999999999</v>
      </c>
      <c r="J2793">
        <v>25.000527999999999</v>
      </c>
      <c r="K2793">
        <v>2177300</v>
      </c>
      <c r="L2793">
        <v>2.3239999999999998</v>
      </c>
      <c r="M2793">
        <v>1.58926868001537E-3</v>
      </c>
      <c r="N2793">
        <v>3.97110452611873E-4</v>
      </c>
      <c r="O2793">
        <v>-0.13114660658808799</v>
      </c>
      <c r="P2793">
        <v>-8.4425501035544498E-2</v>
      </c>
      <c r="Q2793">
        <v>-5.1051276214320401E-2</v>
      </c>
      <c r="R2793">
        <v>1.9978073796592201E-2</v>
      </c>
      <c r="S2793">
        <v>1.68197276277577E-2</v>
      </c>
      <c r="T2793">
        <v>1.3815065973499499E-2</v>
      </c>
      <c r="U2793">
        <v>1.5625112184659701E-2</v>
      </c>
      <c r="V2793">
        <v>30.799999</v>
      </c>
      <c r="W2793">
        <v>24.82</v>
      </c>
      <c r="X2793">
        <v>-0.19338255116066699</v>
      </c>
      <c r="Y2793">
        <v>1.3526439988342199E-3</v>
      </c>
      <c r="Z2793">
        <v>0.93446002833375397</v>
      </c>
      <c r="AA2793">
        <v>-1.05084097141609</v>
      </c>
      <c r="AB2793">
        <v>-0.72886207160808802</v>
      </c>
      <c r="AC2793" t="s">
        <v>260</v>
      </c>
      <c r="AD2793" t="s">
        <v>343</v>
      </c>
      <c r="AE2793" t="s">
        <v>56</v>
      </c>
      <c r="AF2793" t="s">
        <v>69</v>
      </c>
      <c r="AG2793" t="s">
        <v>344</v>
      </c>
      <c r="AI2793">
        <v>1043604</v>
      </c>
      <c r="AJ2793">
        <v>1996</v>
      </c>
      <c r="AK2793" t="s">
        <v>345</v>
      </c>
      <c r="AL2793" t="s">
        <v>276</v>
      </c>
      <c r="AM2793" t="s">
        <v>245</v>
      </c>
    </row>
    <row r="2794" spans="1:39" x14ac:dyDescent="0.3">
      <c r="A2794" s="1">
        <v>43616</v>
      </c>
      <c r="B2794" t="s">
        <v>24</v>
      </c>
      <c r="C2794" t="s">
        <v>246</v>
      </c>
      <c r="D2794">
        <v>1000</v>
      </c>
      <c r="E2794">
        <v>15</v>
      </c>
      <c r="F2794">
        <v>24.75</v>
      </c>
      <c r="G2794">
        <v>24.93</v>
      </c>
      <c r="H2794">
        <v>24.51</v>
      </c>
      <c r="I2794">
        <v>24.610001</v>
      </c>
      <c r="J2794">
        <v>24.610001</v>
      </c>
      <c r="K2794">
        <v>3987100</v>
      </c>
      <c r="L2794">
        <v>2.1419999999999999</v>
      </c>
      <c r="M2794">
        <v>-1.85190869099719E-2</v>
      </c>
      <c r="N2794">
        <v>-1.4154770928308901E-2</v>
      </c>
      <c r="O2794">
        <v>-0.11325321517255101</v>
      </c>
      <c r="P2794">
        <v>-8.6244345151090696E-2</v>
      </c>
      <c r="Q2794">
        <v>-5.9047508249578301E-2</v>
      </c>
      <c r="R2794">
        <v>1.09071761636287E-2</v>
      </c>
      <c r="S2794">
        <v>1.46755886907709E-2</v>
      </c>
      <c r="T2794">
        <v>1.40690087211368E-2</v>
      </c>
      <c r="U2794">
        <v>1.5670131718961901E-2</v>
      </c>
      <c r="V2794">
        <v>30.799999</v>
      </c>
      <c r="W2794">
        <v>24.51</v>
      </c>
      <c r="X2794">
        <v>-0.19338255116066699</v>
      </c>
      <c r="Y2794">
        <v>-1.3283204951564801E-2</v>
      </c>
      <c r="Z2794">
        <v>0.94908688903109395</v>
      </c>
      <c r="AA2794">
        <v>-1.1440412437163501</v>
      </c>
      <c r="AB2794">
        <v>-1.0722138894145601</v>
      </c>
      <c r="AC2794" t="s">
        <v>260</v>
      </c>
      <c r="AD2794" t="s">
        <v>343</v>
      </c>
      <c r="AE2794" t="s">
        <v>56</v>
      </c>
      <c r="AF2794" t="s">
        <v>69</v>
      </c>
      <c r="AG2794" t="s">
        <v>344</v>
      </c>
      <c r="AI2794">
        <v>1043604</v>
      </c>
      <c r="AJ2794">
        <v>1996</v>
      </c>
      <c r="AK2794" t="s">
        <v>345</v>
      </c>
      <c r="AL2794" t="s">
        <v>276</v>
      </c>
      <c r="AM2794" t="s">
        <v>245</v>
      </c>
    </row>
    <row r="2795" spans="1:39" x14ac:dyDescent="0.3">
      <c r="A2795" s="1">
        <v>43622</v>
      </c>
      <c r="B2795" t="s">
        <v>24</v>
      </c>
      <c r="C2795" t="s">
        <v>239</v>
      </c>
      <c r="D2795">
        <v>1400</v>
      </c>
      <c r="E2795">
        <v>15</v>
      </c>
      <c r="F2795">
        <v>26.59</v>
      </c>
      <c r="G2795">
        <v>26.74</v>
      </c>
      <c r="H2795">
        <v>26.290001</v>
      </c>
      <c r="I2795">
        <v>26.6</v>
      </c>
      <c r="J2795">
        <v>26.6</v>
      </c>
      <c r="K2795">
        <v>3225100</v>
      </c>
      <c r="L2795">
        <v>2.1240000000000001</v>
      </c>
      <c r="M2795">
        <v>4.5214847188460496E-3</v>
      </c>
      <c r="N2795">
        <v>5.9239223840829199E-2</v>
      </c>
      <c r="O2795">
        <v>-1.5857919222555E-2</v>
      </c>
      <c r="P2795">
        <v>3.2289732350231401E-2</v>
      </c>
      <c r="Q2795">
        <v>6.05634487367413E-4</v>
      </c>
      <c r="R2795">
        <v>2.1556573320147501E-2</v>
      </c>
      <c r="S2795">
        <v>1.82654790846156E-2</v>
      </c>
      <c r="T2795">
        <v>1.4881720905097101E-2</v>
      </c>
      <c r="U2795">
        <v>1.5915899216421801E-2</v>
      </c>
      <c r="V2795">
        <v>30.799999</v>
      </c>
      <c r="W2795">
        <v>24.51</v>
      </c>
      <c r="X2795">
        <v>-0.19338255116066699</v>
      </c>
      <c r="Y2795">
        <v>6.1168407152111899E-3</v>
      </c>
      <c r="Z2795">
        <v>0.971100124081829</v>
      </c>
      <c r="AA2795">
        <v>-0.30011689625370302</v>
      </c>
      <c r="AB2795">
        <v>-0.58553394065125397</v>
      </c>
      <c r="AC2795" t="s">
        <v>260</v>
      </c>
      <c r="AD2795" t="s">
        <v>343</v>
      </c>
      <c r="AE2795" t="s">
        <v>56</v>
      </c>
      <c r="AF2795" t="s">
        <v>69</v>
      </c>
      <c r="AG2795" t="s">
        <v>344</v>
      </c>
      <c r="AI2795">
        <v>1043604</v>
      </c>
      <c r="AJ2795">
        <v>1996</v>
      </c>
      <c r="AK2795" t="s">
        <v>345</v>
      </c>
      <c r="AL2795" t="s">
        <v>276</v>
      </c>
      <c r="AM2795" t="s">
        <v>245</v>
      </c>
    </row>
    <row r="2796" spans="1:39" x14ac:dyDescent="0.3">
      <c r="A2796" s="1">
        <v>43626</v>
      </c>
      <c r="B2796" t="s">
        <v>24</v>
      </c>
      <c r="C2796" t="s">
        <v>246</v>
      </c>
      <c r="D2796">
        <v>1100</v>
      </c>
      <c r="E2796">
        <v>15</v>
      </c>
      <c r="F2796">
        <v>26.860001</v>
      </c>
      <c r="G2796">
        <v>26.98</v>
      </c>
      <c r="H2796">
        <v>26.52</v>
      </c>
      <c r="I2796">
        <v>26.860001</v>
      </c>
      <c r="J2796">
        <v>26.860001</v>
      </c>
      <c r="K2796">
        <v>2540500</v>
      </c>
      <c r="L2796">
        <v>2.1429999999999998</v>
      </c>
      <c r="M2796">
        <v>4.4776566513756904E-3</v>
      </c>
      <c r="N2796">
        <v>7.6574000647120999E-2</v>
      </c>
      <c r="O2796">
        <v>1.4649068410834701E-2</v>
      </c>
      <c r="P2796">
        <v>3.3574685197710799E-2</v>
      </c>
      <c r="Q2796">
        <v>5.9483336775712596E-3</v>
      </c>
      <c r="R2796">
        <v>1.5600293514921801E-2</v>
      </c>
      <c r="S2796">
        <v>1.77803492418434E-2</v>
      </c>
      <c r="T2796">
        <v>1.4664549561905001E-2</v>
      </c>
      <c r="U2796">
        <v>1.5919433838153599E-2</v>
      </c>
      <c r="V2796">
        <v>30.799999</v>
      </c>
      <c r="W2796">
        <v>24.51</v>
      </c>
      <c r="X2796">
        <v>-0.19338255116066699</v>
      </c>
      <c r="Y2796">
        <v>4.6492198743191201E-3</v>
      </c>
      <c r="Z2796">
        <v>0.97040856650773</v>
      </c>
      <c r="AA2796">
        <v>-0.22696326970675901</v>
      </c>
      <c r="AB2796">
        <v>-0.28127957473985499</v>
      </c>
      <c r="AC2796" t="s">
        <v>260</v>
      </c>
      <c r="AD2796" t="s">
        <v>343</v>
      </c>
      <c r="AE2796" t="s">
        <v>56</v>
      </c>
      <c r="AF2796" t="s">
        <v>69</v>
      </c>
      <c r="AG2796" t="s">
        <v>344</v>
      </c>
      <c r="AI2796">
        <v>1043604</v>
      </c>
      <c r="AJ2796">
        <v>1996</v>
      </c>
      <c r="AK2796" t="s">
        <v>345</v>
      </c>
      <c r="AL2796" t="s">
        <v>276</v>
      </c>
      <c r="AM2796" t="s">
        <v>245</v>
      </c>
    </row>
    <row r="2797" spans="1:39" x14ac:dyDescent="0.3">
      <c r="A2797" s="1">
        <v>43566</v>
      </c>
      <c r="B2797" t="s">
        <v>24</v>
      </c>
      <c r="C2797" t="s">
        <v>239</v>
      </c>
      <c r="D2797">
        <v>1600</v>
      </c>
      <c r="E2797">
        <v>16</v>
      </c>
      <c r="F2797">
        <v>27.540001</v>
      </c>
      <c r="G2797">
        <v>27.6</v>
      </c>
      <c r="H2797">
        <v>27.379998999999899</v>
      </c>
      <c r="I2797">
        <v>27.51</v>
      </c>
      <c r="J2797">
        <v>27.303077999999999</v>
      </c>
      <c r="K2797">
        <v>1413900</v>
      </c>
      <c r="L2797">
        <v>2.504</v>
      </c>
      <c r="M2797">
        <v>7.2736197252817295E-4</v>
      </c>
      <c r="N2797">
        <v>2.1680137670267201E-2</v>
      </c>
      <c r="O2797">
        <v>4.5741407869675302E-2</v>
      </c>
      <c r="P2797">
        <v>-1.9954557252858399E-2</v>
      </c>
      <c r="Q2797">
        <v>0.13423729737309101</v>
      </c>
      <c r="R2797">
        <v>7.1390435562129996E-3</v>
      </c>
      <c r="S2797">
        <v>1.19228269305928E-2</v>
      </c>
      <c r="T2797">
        <v>1.4116014040949001E-2</v>
      </c>
      <c r="U2797">
        <v>1.5082792784024799E-2</v>
      </c>
      <c r="V2797">
        <v>30.799999</v>
      </c>
      <c r="W2797">
        <v>23.610001</v>
      </c>
      <c r="X2797">
        <v>-0.19338255116066699</v>
      </c>
      <c r="Y2797" s="44">
        <v>3.8122194279549302E-5</v>
      </c>
      <c r="Z2797">
        <v>0.89355881361338796</v>
      </c>
      <c r="AA2797">
        <v>1.31236479754237</v>
      </c>
      <c r="AB2797">
        <v>1.37939878853128</v>
      </c>
      <c r="AC2797" t="s">
        <v>261</v>
      </c>
      <c r="AD2797" t="s">
        <v>343</v>
      </c>
      <c r="AE2797" t="s">
        <v>56</v>
      </c>
      <c r="AF2797" t="s">
        <v>69</v>
      </c>
      <c r="AG2797" t="s">
        <v>344</v>
      </c>
      <c r="AI2797">
        <v>1043604</v>
      </c>
      <c r="AJ2797">
        <v>1996</v>
      </c>
      <c r="AK2797" t="s">
        <v>345</v>
      </c>
      <c r="AL2797" t="s">
        <v>276</v>
      </c>
      <c r="AM2797" t="s">
        <v>245</v>
      </c>
    </row>
    <row r="2798" spans="1:39" x14ac:dyDescent="0.3">
      <c r="A2798" s="1">
        <v>43591</v>
      </c>
      <c r="B2798" t="s">
        <v>24</v>
      </c>
      <c r="C2798" t="s">
        <v>246</v>
      </c>
      <c r="D2798">
        <v>3100</v>
      </c>
      <c r="E2798">
        <v>16</v>
      </c>
      <c r="F2798">
        <v>27.1</v>
      </c>
      <c r="G2798">
        <v>27.299999</v>
      </c>
      <c r="H2798">
        <v>26.91</v>
      </c>
      <c r="I2798">
        <v>27.23</v>
      </c>
      <c r="J2798">
        <v>27.025182999999998</v>
      </c>
      <c r="K2798">
        <v>2417000</v>
      </c>
      <c r="L2798">
        <v>2.5</v>
      </c>
      <c r="M2798">
        <v>-1.5306353179292201E-2</v>
      </c>
      <c r="N2798">
        <v>-2.57400628632607E-2</v>
      </c>
      <c r="O2798">
        <v>-3.6714564836681199E-4</v>
      </c>
      <c r="P2798">
        <v>5.27814293592688E-2</v>
      </c>
      <c r="Q2798">
        <v>0.105150063332896</v>
      </c>
      <c r="R2798">
        <v>7.25625024651872E-3</v>
      </c>
      <c r="S2798">
        <v>1.3138984152167301E-2</v>
      </c>
      <c r="T2798">
        <v>1.15655400317908E-2</v>
      </c>
      <c r="U2798">
        <v>1.51950215015807E-2</v>
      </c>
      <c r="V2798">
        <v>30.799999</v>
      </c>
      <c r="W2798">
        <v>24.82</v>
      </c>
      <c r="X2798">
        <v>-0.19338255116066699</v>
      </c>
      <c r="Y2798">
        <v>-4.4810132310555703E-3</v>
      </c>
      <c r="Z2798">
        <v>0.90098239373270606</v>
      </c>
      <c r="AA2798">
        <v>1.01730247362001</v>
      </c>
      <c r="AB2798">
        <v>1.3586400122609701</v>
      </c>
      <c r="AC2798" t="s">
        <v>261</v>
      </c>
      <c r="AD2798" t="s">
        <v>343</v>
      </c>
      <c r="AE2798" t="s">
        <v>56</v>
      </c>
      <c r="AF2798" t="s">
        <v>69</v>
      </c>
      <c r="AG2798" t="s">
        <v>344</v>
      </c>
      <c r="AI2798">
        <v>1043604</v>
      </c>
      <c r="AJ2798">
        <v>1996</v>
      </c>
      <c r="AK2798" t="s">
        <v>345</v>
      </c>
      <c r="AL2798" t="s">
        <v>276</v>
      </c>
      <c r="AM2798" t="s">
        <v>245</v>
      </c>
    </row>
    <row r="2799" spans="1:39" x14ac:dyDescent="0.3">
      <c r="A2799" s="1">
        <v>43644</v>
      </c>
      <c r="B2799" t="s">
        <v>24</v>
      </c>
      <c r="C2799" t="s">
        <v>239</v>
      </c>
      <c r="D2799">
        <v>1900</v>
      </c>
      <c r="E2799">
        <v>16</v>
      </c>
      <c r="F2799">
        <v>26.959999</v>
      </c>
      <c r="G2799">
        <v>27.040001</v>
      </c>
      <c r="H2799">
        <v>26.559998999999902</v>
      </c>
      <c r="I2799">
        <v>26.629998999999899</v>
      </c>
      <c r="J2799">
        <v>26.629998999999899</v>
      </c>
      <c r="K2799">
        <v>3375400</v>
      </c>
      <c r="L2799">
        <v>2</v>
      </c>
      <c r="M2799">
        <v>-8.2274586806671997E-3</v>
      </c>
      <c r="N2799">
        <v>-6.7365526741454702E-3</v>
      </c>
      <c r="O2799">
        <v>7.0312759425570096E-2</v>
      </c>
      <c r="P2799">
        <v>1.35765376168127E-2</v>
      </c>
      <c r="Q2799">
        <v>2.2825178702719402E-2</v>
      </c>
      <c r="R2799">
        <v>1.14432398880391E-2</v>
      </c>
      <c r="S2799">
        <v>1.24558499360687E-2</v>
      </c>
      <c r="T2799">
        <v>1.4042798754147399E-2</v>
      </c>
      <c r="U2799">
        <v>1.5851548067046198E-2</v>
      </c>
      <c r="V2799">
        <v>30.799999</v>
      </c>
      <c r="W2799">
        <v>24.51</v>
      </c>
      <c r="X2799">
        <v>-0.19338255116066699</v>
      </c>
      <c r="Y2799">
        <v>5.7409418775350302E-3</v>
      </c>
      <c r="Z2799">
        <v>0.968359729187667</v>
      </c>
      <c r="AA2799">
        <v>4.2855170029684198E-2</v>
      </c>
      <c r="AB2799">
        <v>9.4180199387880803E-2</v>
      </c>
      <c r="AC2799" t="s">
        <v>261</v>
      </c>
      <c r="AD2799" t="s">
        <v>343</v>
      </c>
      <c r="AE2799" t="s">
        <v>56</v>
      </c>
      <c r="AF2799" t="s">
        <v>69</v>
      </c>
      <c r="AG2799" t="s">
        <v>344</v>
      </c>
      <c r="AI2799">
        <v>1043604</v>
      </c>
      <c r="AJ2799">
        <v>1996</v>
      </c>
      <c r="AK2799" t="s">
        <v>345</v>
      </c>
      <c r="AL2799" t="s">
        <v>276</v>
      </c>
      <c r="AM2799" t="s">
        <v>245</v>
      </c>
    </row>
    <row r="2800" spans="1:39" x14ac:dyDescent="0.3">
      <c r="A2800" s="1">
        <v>43579</v>
      </c>
      <c r="B2800" t="s">
        <v>24</v>
      </c>
      <c r="C2800" t="s">
        <v>239</v>
      </c>
      <c r="D2800">
        <v>2200</v>
      </c>
      <c r="E2800">
        <v>17</v>
      </c>
      <c r="F2800">
        <v>28.32</v>
      </c>
      <c r="G2800">
        <v>28.77</v>
      </c>
      <c r="H2800">
        <v>28.25</v>
      </c>
      <c r="I2800">
        <v>28.719998999999898</v>
      </c>
      <c r="J2800">
        <v>28.503975000000001</v>
      </c>
      <c r="K2800">
        <v>4462200</v>
      </c>
      <c r="L2800">
        <v>2.5219999999999998</v>
      </c>
      <c r="M2800">
        <v>1.2613965571396201E-2</v>
      </c>
      <c r="N2800">
        <v>2.78923711440398E-2</v>
      </c>
      <c r="O2800">
        <v>8.7264684748823998E-2</v>
      </c>
      <c r="P2800">
        <v>3.2689660523556298E-2</v>
      </c>
      <c r="Q2800">
        <v>0.19196974891607901</v>
      </c>
      <c r="R2800">
        <v>8.5531469876717302E-3</v>
      </c>
      <c r="S2800">
        <v>1.0282224992985201E-2</v>
      </c>
      <c r="T2800">
        <v>1.4154763484605501E-2</v>
      </c>
      <c r="U2800">
        <v>1.4895829664061401E-2</v>
      </c>
      <c r="V2800">
        <v>30.799999</v>
      </c>
      <c r="W2800">
        <v>24.040001</v>
      </c>
      <c r="X2800">
        <v>-0.19338255116066699</v>
      </c>
      <c r="Y2800">
        <v>-2.1941687255359501E-3</v>
      </c>
      <c r="Z2800">
        <v>0.89899092052935103</v>
      </c>
      <c r="AA2800">
        <v>1.98543565817684</v>
      </c>
      <c r="AB2800">
        <v>1.6366876790240099</v>
      </c>
      <c r="AC2800" t="s">
        <v>262</v>
      </c>
      <c r="AD2800" t="s">
        <v>343</v>
      </c>
      <c r="AE2800" t="s">
        <v>56</v>
      </c>
      <c r="AF2800" t="s">
        <v>69</v>
      </c>
      <c r="AG2800" t="s">
        <v>344</v>
      </c>
      <c r="AI2800">
        <v>1043604</v>
      </c>
      <c r="AJ2800">
        <v>1996</v>
      </c>
      <c r="AK2800" t="s">
        <v>345</v>
      </c>
      <c r="AL2800" t="s">
        <v>276</v>
      </c>
      <c r="AM2800" t="s">
        <v>245</v>
      </c>
    </row>
    <row r="2801" spans="1:39" x14ac:dyDescent="0.3">
      <c r="A2801" s="1">
        <v>43602</v>
      </c>
      <c r="B2801" t="s">
        <v>24</v>
      </c>
      <c r="C2801" t="s">
        <v>246</v>
      </c>
      <c r="D2801">
        <v>2000</v>
      </c>
      <c r="E2801">
        <v>17</v>
      </c>
      <c r="F2801">
        <v>25.559998999999902</v>
      </c>
      <c r="G2801">
        <v>25.67</v>
      </c>
      <c r="H2801">
        <v>25.15</v>
      </c>
      <c r="I2801">
        <v>25.18</v>
      </c>
      <c r="J2801">
        <v>24.990601999999999</v>
      </c>
      <c r="K2801">
        <v>5125400</v>
      </c>
      <c r="L2801">
        <v>2.3929999999999998</v>
      </c>
      <c r="M2801">
        <v>-2.6647336897807399E-2</v>
      </c>
      <c r="N2801">
        <v>-4.7692727026092702E-2</v>
      </c>
      <c r="O2801">
        <v>-0.10365134589666</v>
      </c>
      <c r="P2801">
        <v>-6.7278315825880702E-2</v>
      </c>
      <c r="Q2801">
        <v>-3.8502027966786902E-2</v>
      </c>
      <c r="R2801">
        <v>2.08345814012212E-2</v>
      </c>
      <c r="S2801">
        <v>1.5562641078278599E-2</v>
      </c>
      <c r="T2801">
        <v>1.2993025325931599E-2</v>
      </c>
      <c r="U2801">
        <v>1.5451553213731701E-2</v>
      </c>
      <c r="V2801">
        <v>30.799999</v>
      </c>
      <c r="W2801">
        <v>24.82</v>
      </c>
      <c r="X2801">
        <v>-0.19338255116066699</v>
      </c>
      <c r="Y2801">
        <v>-5.8544371529206298E-3</v>
      </c>
      <c r="Z2801">
        <v>0.922759094795638</v>
      </c>
      <c r="AA2801">
        <v>-0.86635352315456904</v>
      </c>
      <c r="AB2801">
        <v>-0.56027813022481798</v>
      </c>
      <c r="AC2801" t="s">
        <v>262</v>
      </c>
      <c r="AD2801" t="s">
        <v>343</v>
      </c>
      <c r="AE2801" t="s">
        <v>56</v>
      </c>
      <c r="AF2801" t="s">
        <v>69</v>
      </c>
      <c r="AG2801" t="s">
        <v>344</v>
      </c>
      <c r="AI2801">
        <v>1043604</v>
      </c>
      <c r="AJ2801">
        <v>1996</v>
      </c>
      <c r="AK2801" t="s">
        <v>345</v>
      </c>
      <c r="AL2801" t="s">
        <v>276</v>
      </c>
      <c r="AM2801" t="s">
        <v>245</v>
      </c>
    </row>
    <row r="2802" spans="1:39" x14ac:dyDescent="0.3">
      <c r="A2802" s="1">
        <v>43605</v>
      </c>
      <c r="B2802" t="s">
        <v>24</v>
      </c>
      <c r="C2802" t="s">
        <v>246</v>
      </c>
      <c r="D2802">
        <v>1500</v>
      </c>
      <c r="E2802">
        <v>17</v>
      </c>
      <c r="F2802">
        <v>25.02</v>
      </c>
      <c r="G2802">
        <v>25.52</v>
      </c>
      <c r="H2802">
        <v>24.93</v>
      </c>
      <c r="I2802">
        <v>25.4</v>
      </c>
      <c r="J2802">
        <v>25.208947999999999</v>
      </c>
      <c r="K2802">
        <v>4127500</v>
      </c>
      <c r="L2802">
        <v>2.4159999999999999</v>
      </c>
      <c r="M2802">
        <v>8.69917666413343E-3</v>
      </c>
      <c r="N2802">
        <v>-1.9665724011410498E-3</v>
      </c>
      <c r="O2802">
        <v>-9.3518995584300602E-2</v>
      </c>
      <c r="P2802">
        <v>-5.9684635162301998E-2</v>
      </c>
      <c r="Q2802">
        <v>-2.45770178390603E-2</v>
      </c>
      <c r="R2802">
        <v>1.49594741486343E-2</v>
      </c>
      <c r="S2802">
        <v>1.58122051653691E-2</v>
      </c>
      <c r="T2802">
        <v>1.3048616800344E-2</v>
      </c>
      <c r="U2802">
        <v>1.54582365821424E-2</v>
      </c>
      <c r="V2802">
        <v>30.799999</v>
      </c>
      <c r="W2802">
        <v>24.82</v>
      </c>
      <c r="X2802">
        <v>-0.19338255116066699</v>
      </c>
      <c r="Y2802">
        <v>-6.7722580366252503E-3</v>
      </c>
      <c r="Z2802">
        <v>0.91795511476154401</v>
      </c>
      <c r="AA2802">
        <v>-0.68001418151108695</v>
      </c>
      <c r="AB2802">
        <v>-0.60943364590100901</v>
      </c>
      <c r="AC2802" t="s">
        <v>262</v>
      </c>
      <c r="AD2802" t="s">
        <v>343</v>
      </c>
      <c r="AE2802" t="s">
        <v>56</v>
      </c>
      <c r="AF2802" t="s">
        <v>69</v>
      </c>
      <c r="AG2802" t="s">
        <v>344</v>
      </c>
      <c r="AI2802">
        <v>1043604</v>
      </c>
      <c r="AJ2802">
        <v>1996</v>
      </c>
      <c r="AK2802" t="s">
        <v>345</v>
      </c>
      <c r="AL2802" t="s">
        <v>276</v>
      </c>
      <c r="AM2802" t="s">
        <v>245</v>
      </c>
    </row>
    <row r="2803" spans="1:39" x14ac:dyDescent="0.3">
      <c r="A2803" s="1">
        <v>43616</v>
      </c>
      <c r="B2803" t="s">
        <v>24</v>
      </c>
      <c r="C2803" t="s">
        <v>246</v>
      </c>
      <c r="D2803">
        <v>2700</v>
      </c>
      <c r="E2803">
        <v>17</v>
      </c>
      <c r="F2803">
        <v>24.75</v>
      </c>
      <c r="G2803">
        <v>24.93</v>
      </c>
      <c r="H2803">
        <v>24.51</v>
      </c>
      <c r="I2803">
        <v>24.610001</v>
      </c>
      <c r="J2803">
        <v>24.610001</v>
      </c>
      <c r="K2803">
        <v>3987100</v>
      </c>
      <c r="L2803">
        <v>2.1419999999999999</v>
      </c>
      <c r="M2803">
        <v>-1.85190869099719E-2</v>
      </c>
      <c r="N2803">
        <v>-1.4154770928308901E-2</v>
      </c>
      <c r="O2803">
        <v>-0.11325321517255101</v>
      </c>
      <c r="P2803">
        <v>-8.6244345151090696E-2</v>
      </c>
      <c r="Q2803">
        <v>-5.9047508249578301E-2</v>
      </c>
      <c r="R2803">
        <v>1.09071761636287E-2</v>
      </c>
      <c r="S2803">
        <v>1.46755886907709E-2</v>
      </c>
      <c r="T2803">
        <v>1.40690087211368E-2</v>
      </c>
      <c r="U2803">
        <v>1.5670131718961901E-2</v>
      </c>
      <c r="V2803">
        <v>30.799999</v>
      </c>
      <c r="W2803">
        <v>24.51</v>
      </c>
      <c r="X2803">
        <v>-0.19338255116066699</v>
      </c>
      <c r="Y2803">
        <v>-1.3283204951564801E-2</v>
      </c>
      <c r="Z2803">
        <v>0.94908688903109395</v>
      </c>
      <c r="AA2803">
        <v>-1.1440412437163501</v>
      </c>
      <c r="AB2803">
        <v>-1.0722138894145601</v>
      </c>
      <c r="AC2803" t="s">
        <v>262</v>
      </c>
      <c r="AD2803" t="s">
        <v>343</v>
      </c>
      <c r="AE2803" t="s">
        <v>56</v>
      </c>
      <c r="AF2803" t="s">
        <v>69</v>
      </c>
      <c r="AG2803" t="s">
        <v>344</v>
      </c>
      <c r="AI2803">
        <v>1043604</v>
      </c>
      <c r="AJ2803">
        <v>1996</v>
      </c>
      <c r="AK2803" t="s">
        <v>345</v>
      </c>
      <c r="AL2803" t="s">
        <v>276</v>
      </c>
      <c r="AM2803" t="s">
        <v>245</v>
      </c>
    </row>
    <row r="2804" spans="1:39" x14ac:dyDescent="0.3">
      <c r="A2804" s="1">
        <v>43644</v>
      </c>
      <c r="B2804" t="s">
        <v>24</v>
      </c>
      <c r="C2804" t="s">
        <v>246</v>
      </c>
      <c r="D2804">
        <v>1000</v>
      </c>
      <c r="E2804">
        <v>17</v>
      </c>
      <c r="F2804">
        <v>26.959999</v>
      </c>
      <c r="G2804">
        <v>27.040001</v>
      </c>
      <c r="H2804">
        <v>26.559998999999902</v>
      </c>
      <c r="I2804">
        <v>26.629998999999899</v>
      </c>
      <c r="J2804">
        <v>26.629998999999899</v>
      </c>
      <c r="K2804">
        <v>3375400</v>
      </c>
      <c r="L2804">
        <v>2</v>
      </c>
      <c r="M2804">
        <v>-8.2274586806671997E-3</v>
      </c>
      <c r="N2804">
        <v>-6.7365526741454702E-3</v>
      </c>
      <c r="O2804">
        <v>7.0312759425570096E-2</v>
      </c>
      <c r="P2804">
        <v>1.35765376168127E-2</v>
      </c>
      <c r="Q2804">
        <v>2.2825178702719402E-2</v>
      </c>
      <c r="R2804">
        <v>1.14432398880391E-2</v>
      </c>
      <c r="S2804">
        <v>1.24558499360687E-2</v>
      </c>
      <c r="T2804">
        <v>1.4042798754147399E-2</v>
      </c>
      <c r="U2804">
        <v>1.5851548067046198E-2</v>
      </c>
      <c r="V2804">
        <v>30.799999</v>
      </c>
      <c r="W2804">
        <v>24.51</v>
      </c>
      <c r="X2804">
        <v>-0.19338255116066699</v>
      </c>
      <c r="Y2804">
        <v>5.7409418775350302E-3</v>
      </c>
      <c r="Z2804">
        <v>0.968359729187667</v>
      </c>
      <c r="AA2804">
        <v>4.2855170029684198E-2</v>
      </c>
      <c r="AB2804">
        <v>9.4180199387880803E-2</v>
      </c>
      <c r="AC2804" t="s">
        <v>262</v>
      </c>
      <c r="AD2804" t="s">
        <v>343</v>
      </c>
      <c r="AE2804" t="s">
        <v>56</v>
      </c>
      <c r="AF2804" t="s">
        <v>69</v>
      </c>
      <c r="AG2804" t="s">
        <v>344</v>
      </c>
      <c r="AI2804">
        <v>1043604</v>
      </c>
      <c r="AJ2804">
        <v>1996</v>
      </c>
      <c r="AK2804" t="s">
        <v>345</v>
      </c>
      <c r="AL2804" t="s">
        <v>276</v>
      </c>
      <c r="AM2804" t="s">
        <v>245</v>
      </c>
    </row>
    <row r="2805" spans="1:39" x14ac:dyDescent="0.3">
      <c r="A2805" s="1">
        <v>43560</v>
      </c>
      <c r="B2805" t="s">
        <v>24</v>
      </c>
      <c r="C2805" t="s">
        <v>246</v>
      </c>
      <c r="D2805">
        <v>1300</v>
      </c>
      <c r="E2805">
        <v>18</v>
      </c>
      <c r="F2805">
        <v>26.790001</v>
      </c>
      <c r="G2805">
        <v>27.16</v>
      </c>
      <c r="H2805">
        <v>26.68</v>
      </c>
      <c r="I2805">
        <v>27.030000999999999</v>
      </c>
      <c r="J2805">
        <v>26.826688999999998</v>
      </c>
      <c r="K2805">
        <v>2407400</v>
      </c>
      <c r="L2805">
        <v>2.5009999999999999</v>
      </c>
      <c r="M2805">
        <v>4.07794477004277E-3</v>
      </c>
      <c r="N2805">
        <v>2.0935425530549199E-2</v>
      </c>
      <c r="O2805">
        <v>1.67883735620897E-2</v>
      </c>
      <c r="P2805">
        <v>8.0537218457920508E-3</v>
      </c>
      <c r="Q2805">
        <v>0.130501732251599</v>
      </c>
      <c r="R2805">
        <v>1.4419926627116801E-2</v>
      </c>
      <c r="S2805">
        <v>1.3493141344387199E-2</v>
      </c>
      <c r="T2805">
        <v>1.4321785361252099E-2</v>
      </c>
      <c r="U2805">
        <v>1.51312154658388E-2</v>
      </c>
      <c r="V2805">
        <v>30.799999</v>
      </c>
      <c r="W2805">
        <v>23.610001</v>
      </c>
      <c r="X2805">
        <v>-0.19338255116066699</v>
      </c>
      <c r="Y2805">
        <v>4.62571739556182E-3</v>
      </c>
      <c r="Z2805">
        <v>0.88730358704798895</v>
      </c>
      <c r="AA2805">
        <v>1.26804758966206</v>
      </c>
      <c r="AB2805">
        <v>1.3743190162368299</v>
      </c>
      <c r="AC2805" t="s">
        <v>263</v>
      </c>
      <c r="AD2805" t="s">
        <v>343</v>
      </c>
      <c r="AE2805" t="s">
        <v>56</v>
      </c>
      <c r="AF2805" t="s">
        <v>69</v>
      </c>
      <c r="AG2805" t="s">
        <v>344</v>
      </c>
      <c r="AI2805">
        <v>1043604</v>
      </c>
      <c r="AJ2805">
        <v>1996</v>
      </c>
      <c r="AK2805" t="s">
        <v>345</v>
      </c>
      <c r="AL2805" t="s">
        <v>276</v>
      </c>
      <c r="AM2805" t="s">
        <v>245</v>
      </c>
    </row>
    <row r="2806" spans="1:39" x14ac:dyDescent="0.3">
      <c r="A2806" s="1">
        <v>43572</v>
      </c>
      <c r="B2806" t="s">
        <v>24</v>
      </c>
      <c r="C2806" t="s">
        <v>239</v>
      </c>
      <c r="D2806">
        <v>1300</v>
      </c>
      <c r="E2806">
        <v>18</v>
      </c>
      <c r="F2806">
        <v>28.040001</v>
      </c>
      <c r="G2806">
        <v>28.129998999999899</v>
      </c>
      <c r="H2806">
        <v>27.82</v>
      </c>
      <c r="I2806">
        <v>27.889999</v>
      </c>
      <c r="J2806">
        <v>27.680218</v>
      </c>
      <c r="K2806">
        <v>2892500</v>
      </c>
      <c r="L2806">
        <v>2.5920000000000001</v>
      </c>
      <c r="M2806">
        <v>-1.4331736482267E-3</v>
      </c>
      <c r="N2806">
        <v>1.44459253253595E-2</v>
      </c>
      <c r="O2806">
        <v>5.64204269876677E-2</v>
      </c>
      <c r="P2806">
        <v>5.0998872340229798E-4</v>
      </c>
      <c r="Q2806">
        <v>0.119211559622477</v>
      </c>
      <c r="R2806">
        <v>8.1272309743751596E-3</v>
      </c>
      <c r="S2806">
        <v>1.1464099730127599E-2</v>
      </c>
      <c r="T2806">
        <v>1.4202079375589901E-2</v>
      </c>
      <c r="U2806">
        <v>1.5078757882809201E-2</v>
      </c>
      <c r="V2806">
        <v>30.799999</v>
      </c>
      <c r="W2806">
        <v>23.610001</v>
      </c>
      <c r="X2806">
        <v>-0.19338255116066699</v>
      </c>
      <c r="Y2806">
        <v>-2.2764010197428601E-3</v>
      </c>
      <c r="Z2806">
        <v>0.89328658873974198</v>
      </c>
      <c r="AA2806">
        <v>1.1174566292474799</v>
      </c>
      <c r="AB2806">
        <v>1.27686917388077</v>
      </c>
      <c r="AC2806" t="s">
        <v>263</v>
      </c>
      <c r="AD2806" t="s">
        <v>343</v>
      </c>
      <c r="AE2806" t="s">
        <v>56</v>
      </c>
      <c r="AF2806" t="s">
        <v>69</v>
      </c>
      <c r="AG2806" t="s">
        <v>344</v>
      </c>
      <c r="AI2806">
        <v>1043604</v>
      </c>
      <c r="AJ2806">
        <v>1996</v>
      </c>
      <c r="AK2806" t="s">
        <v>345</v>
      </c>
      <c r="AL2806" t="s">
        <v>276</v>
      </c>
      <c r="AM2806" t="s">
        <v>245</v>
      </c>
    </row>
    <row r="2807" spans="1:39" x14ac:dyDescent="0.3">
      <c r="A2807" s="1">
        <v>43592</v>
      </c>
      <c r="B2807" t="s">
        <v>24</v>
      </c>
      <c r="C2807" t="s">
        <v>239</v>
      </c>
      <c r="D2807">
        <v>2700</v>
      </c>
      <c r="E2807">
        <v>18</v>
      </c>
      <c r="F2807">
        <v>26.91</v>
      </c>
      <c r="G2807">
        <v>27.030000999999999</v>
      </c>
      <c r="H2807">
        <v>26.41</v>
      </c>
      <c r="I2807">
        <v>26.68</v>
      </c>
      <c r="J2807">
        <v>26.479320999999999</v>
      </c>
      <c r="K2807">
        <v>2744900</v>
      </c>
      <c r="L2807">
        <v>2.448</v>
      </c>
      <c r="M2807">
        <v>-2.0405046264120201E-2</v>
      </c>
      <c r="N2807">
        <v>-4.0042031463315302E-2</v>
      </c>
      <c r="O2807">
        <v>-8.9552166718120507E-3</v>
      </c>
      <c r="P2807">
        <v>3.0455912563402E-2</v>
      </c>
      <c r="Q2807">
        <v>6.5067110922945495E-2</v>
      </c>
      <c r="R2807">
        <v>1.0019585035404101E-2</v>
      </c>
      <c r="S2807">
        <v>1.3624866733154399E-2</v>
      </c>
      <c r="T2807">
        <v>1.18698596359139E-2</v>
      </c>
      <c r="U2807">
        <v>1.5202390098323301E-2</v>
      </c>
      <c r="V2807">
        <v>30.799999</v>
      </c>
      <c r="W2807">
        <v>24.82</v>
      </c>
      <c r="X2807">
        <v>-0.19338255116066699</v>
      </c>
      <c r="Y2807">
        <v>-1.6649488130547601E-2</v>
      </c>
      <c r="Z2807">
        <v>0.90056119081764796</v>
      </c>
      <c r="AA2807">
        <v>0.52116137068838098</v>
      </c>
      <c r="AB2807">
        <v>1.1685964429844999</v>
      </c>
      <c r="AC2807" t="s">
        <v>263</v>
      </c>
      <c r="AD2807" t="s">
        <v>343</v>
      </c>
      <c r="AE2807" t="s">
        <v>56</v>
      </c>
      <c r="AF2807" t="s">
        <v>69</v>
      </c>
      <c r="AG2807" t="s">
        <v>344</v>
      </c>
      <c r="AI2807">
        <v>1043604</v>
      </c>
      <c r="AJ2807">
        <v>1996</v>
      </c>
      <c r="AK2807" t="s">
        <v>345</v>
      </c>
      <c r="AL2807" t="s">
        <v>276</v>
      </c>
      <c r="AM2807" t="s">
        <v>245</v>
      </c>
    </row>
    <row r="2808" spans="1:39" x14ac:dyDescent="0.3">
      <c r="A2808" s="1">
        <v>43595</v>
      </c>
      <c r="B2808" t="s">
        <v>24</v>
      </c>
      <c r="C2808" t="s">
        <v>246</v>
      </c>
      <c r="D2808">
        <v>2500</v>
      </c>
      <c r="E2808">
        <v>18</v>
      </c>
      <c r="F2808">
        <v>26.27</v>
      </c>
      <c r="G2808">
        <v>26.5</v>
      </c>
      <c r="H2808">
        <v>25.870000999999998</v>
      </c>
      <c r="I2808">
        <v>26.41</v>
      </c>
      <c r="J2808">
        <v>26.211351000000001</v>
      </c>
      <c r="K2808">
        <v>3268100</v>
      </c>
      <c r="L2808">
        <v>2.4550000000000001</v>
      </c>
      <c r="M2808">
        <v>-7.5701887840882401E-4</v>
      </c>
      <c r="N2808">
        <v>-4.5882926970843299E-2</v>
      </c>
      <c r="O2808">
        <v>-2.9106567638370998E-2</v>
      </c>
      <c r="P2808">
        <v>1.9133870566737401E-2</v>
      </c>
      <c r="Q2808">
        <v>3.5215176496071803E-2</v>
      </c>
      <c r="R2808">
        <v>8.8321771904184901E-3</v>
      </c>
      <c r="S2808">
        <v>1.3396883673870199E-2</v>
      </c>
      <c r="T2808">
        <v>1.1891328724297301E-2</v>
      </c>
      <c r="U2808">
        <v>1.5189262891183801E-2</v>
      </c>
      <c r="V2808">
        <v>30.799999</v>
      </c>
      <c r="W2808">
        <v>24.82</v>
      </c>
      <c r="X2808">
        <v>-0.19338255116066699</v>
      </c>
      <c r="Y2808">
        <v>3.7133938472042301E-3</v>
      </c>
      <c r="Z2808">
        <v>0.89947671942986995</v>
      </c>
      <c r="AA2808">
        <v>0.14166001422777699</v>
      </c>
      <c r="AB2808">
        <v>0.46652659663309098</v>
      </c>
      <c r="AC2808" t="s">
        <v>263</v>
      </c>
      <c r="AD2808" t="s">
        <v>343</v>
      </c>
      <c r="AE2808" t="s">
        <v>56</v>
      </c>
      <c r="AF2808" t="s">
        <v>69</v>
      </c>
      <c r="AG2808" t="s">
        <v>344</v>
      </c>
      <c r="AI2808">
        <v>1043604</v>
      </c>
      <c r="AJ2808">
        <v>1996</v>
      </c>
      <c r="AK2808" t="s">
        <v>345</v>
      </c>
      <c r="AL2808" t="s">
        <v>276</v>
      </c>
      <c r="AM2808" t="s">
        <v>245</v>
      </c>
    </row>
    <row r="2809" spans="1:39" x14ac:dyDescent="0.3">
      <c r="A2809" s="1">
        <v>43602</v>
      </c>
      <c r="B2809" t="s">
        <v>24</v>
      </c>
      <c r="C2809" t="s">
        <v>246</v>
      </c>
      <c r="D2809">
        <v>1500</v>
      </c>
      <c r="E2809">
        <v>18</v>
      </c>
      <c r="F2809">
        <v>25.559998999999902</v>
      </c>
      <c r="G2809">
        <v>25.67</v>
      </c>
      <c r="H2809">
        <v>25.15</v>
      </c>
      <c r="I2809">
        <v>25.18</v>
      </c>
      <c r="J2809">
        <v>24.990601999999999</v>
      </c>
      <c r="K2809">
        <v>5125400</v>
      </c>
      <c r="L2809">
        <v>2.3929999999999998</v>
      </c>
      <c r="M2809">
        <v>-2.6647336897807399E-2</v>
      </c>
      <c r="N2809">
        <v>-4.7692727026092702E-2</v>
      </c>
      <c r="O2809">
        <v>-0.10365134589666</v>
      </c>
      <c r="P2809">
        <v>-6.7278315825880702E-2</v>
      </c>
      <c r="Q2809">
        <v>-3.8502027966786902E-2</v>
      </c>
      <c r="R2809">
        <v>2.08345814012212E-2</v>
      </c>
      <c r="S2809">
        <v>1.5562641078278599E-2</v>
      </c>
      <c r="T2809">
        <v>1.2993025325931599E-2</v>
      </c>
      <c r="U2809">
        <v>1.5451553213731701E-2</v>
      </c>
      <c r="V2809">
        <v>30.799999</v>
      </c>
      <c r="W2809">
        <v>24.82</v>
      </c>
      <c r="X2809">
        <v>-0.19338255116066699</v>
      </c>
      <c r="Y2809">
        <v>-5.8544371529206298E-3</v>
      </c>
      <c r="Z2809">
        <v>0.922759094795638</v>
      </c>
      <c r="AA2809">
        <v>-0.86635352315456904</v>
      </c>
      <c r="AB2809">
        <v>-0.56027813022481798</v>
      </c>
      <c r="AC2809" t="s">
        <v>263</v>
      </c>
      <c r="AD2809" t="s">
        <v>343</v>
      </c>
      <c r="AE2809" t="s">
        <v>56</v>
      </c>
      <c r="AF2809" t="s">
        <v>69</v>
      </c>
      <c r="AG2809" t="s">
        <v>344</v>
      </c>
      <c r="AI2809">
        <v>1043604</v>
      </c>
      <c r="AJ2809">
        <v>1996</v>
      </c>
      <c r="AK2809" t="s">
        <v>345</v>
      </c>
      <c r="AL2809" t="s">
        <v>276</v>
      </c>
      <c r="AM2809" t="s">
        <v>245</v>
      </c>
    </row>
    <row r="2810" spans="1:39" x14ac:dyDescent="0.3">
      <c r="A2810" s="1">
        <v>43613</v>
      </c>
      <c r="B2810" t="s">
        <v>24</v>
      </c>
      <c r="C2810" t="s">
        <v>246</v>
      </c>
      <c r="D2810">
        <v>1900</v>
      </c>
      <c r="E2810">
        <v>18</v>
      </c>
      <c r="F2810">
        <v>25.25</v>
      </c>
      <c r="G2810">
        <v>25.49</v>
      </c>
      <c r="H2810">
        <v>24.950001</v>
      </c>
      <c r="I2810">
        <v>24.98</v>
      </c>
      <c r="J2810">
        <v>24.792107000000001</v>
      </c>
      <c r="K2810">
        <v>3090300</v>
      </c>
      <c r="L2810">
        <v>2.2679999999999998</v>
      </c>
      <c r="M2810">
        <v>-8.3716082606854394E-3</v>
      </c>
      <c r="N2810">
        <v>-1.6673674472206999E-2</v>
      </c>
      <c r="O2810">
        <v>-0.118049845740037</v>
      </c>
      <c r="P2810">
        <v>-9.1709463566616703E-2</v>
      </c>
      <c r="Q2810">
        <v>-5.2045408199491501E-2</v>
      </c>
      <c r="R2810">
        <v>1.9591650874710601E-2</v>
      </c>
      <c r="S2810">
        <v>1.6472935103789998E-2</v>
      </c>
      <c r="T2810">
        <v>1.38433700017698E-2</v>
      </c>
      <c r="U2810">
        <v>1.5627056267197501E-2</v>
      </c>
      <c r="V2810">
        <v>30.799999</v>
      </c>
      <c r="W2810">
        <v>24.82</v>
      </c>
      <c r="X2810">
        <v>-0.19338255116066699</v>
      </c>
      <c r="Y2810">
        <v>-8.4109499934704197E-3</v>
      </c>
      <c r="Z2810">
        <v>0.93405366219683605</v>
      </c>
      <c r="AA2810">
        <v>-1.05867761558222</v>
      </c>
      <c r="AB2810">
        <v>-0.80459475842231398</v>
      </c>
      <c r="AC2810" t="s">
        <v>263</v>
      </c>
      <c r="AD2810" t="s">
        <v>343</v>
      </c>
      <c r="AE2810" t="s">
        <v>56</v>
      </c>
      <c r="AF2810" t="s">
        <v>69</v>
      </c>
      <c r="AG2810" t="s">
        <v>344</v>
      </c>
      <c r="AI2810">
        <v>1043604</v>
      </c>
      <c r="AJ2810">
        <v>1996</v>
      </c>
      <c r="AK2810" t="s">
        <v>345</v>
      </c>
      <c r="AL2810" t="s">
        <v>276</v>
      </c>
      <c r="AM2810" t="s">
        <v>245</v>
      </c>
    </row>
    <row r="2811" spans="1:39" x14ac:dyDescent="0.3">
      <c r="A2811" s="1">
        <v>43622</v>
      </c>
      <c r="B2811" t="s">
        <v>24</v>
      </c>
      <c r="C2811" t="s">
        <v>239</v>
      </c>
      <c r="D2811">
        <v>2200</v>
      </c>
      <c r="E2811">
        <v>18</v>
      </c>
      <c r="F2811">
        <v>26.59</v>
      </c>
      <c r="G2811">
        <v>26.74</v>
      </c>
      <c r="H2811">
        <v>26.290001</v>
      </c>
      <c r="I2811">
        <v>26.6</v>
      </c>
      <c r="J2811">
        <v>26.6</v>
      </c>
      <c r="K2811">
        <v>3225100</v>
      </c>
      <c r="L2811">
        <v>2.1240000000000001</v>
      </c>
      <c r="M2811">
        <v>4.5214847188460496E-3</v>
      </c>
      <c r="N2811">
        <v>5.9239223840829199E-2</v>
      </c>
      <c r="O2811">
        <v>-1.5857919222555E-2</v>
      </c>
      <c r="P2811">
        <v>3.2289732350231401E-2</v>
      </c>
      <c r="Q2811">
        <v>6.05634487367413E-4</v>
      </c>
      <c r="R2811">
        <v>2.1556573320147501E-2</v>
      </c>
      <c r="S2811">
        <v>1.82654790846156E-2</v>
      </c>
      <c r="T2811">
        <v>1.4881720905097101E-2</v>
      </c>
      <c r="U2811">
        <v>1.5915899216421801E-2</v>
      </c>
      <c r="V2811">
        <v>30.799999</v>
      </c>
      <c r="W2811">
        <v>24.51</v>
      </c>
      <c r="X2811">
        <v>-0.19338255116066699</v>
      </c>
      <c r="Y2811">
        <v>6.1168407152111899E-3</v>
      </c>
      <c r="Z2811">
        <v>0.971100124081829</v>
      </c>
      <c r="AA2811">
        <v>-0.30011689625370302</v>
      </c>
      <c r="AB2811">
        <v>-0.58553394065125397</v>
      </c>
      <c r="AC2811" t="s">
        <v>263</v>
      </c>
      <c r="AD2811" t="s">
        <v>343</v>
      </c>
      <c r="AE2811" t="s">
        <v>56</v>
      </c>
      <c r="AF2811" t="s">
        <v>69</v>
      </c>
      <c r="AG2811" t="s">
        <v>344</v>
      </c>
      <c r="AI2811">
        <v>1043604</v>
      </c>
      <c r="AJ2811">
        <v>1996</v>
      </c>
      <c r="AK2811" t="s">
        <v>345</v>
      </c>
      <c r="AL2811" t="s">
        <v>276</v>
      </c>
      <c r="AM2811" t="s">
        <v>245</v>
      </c>
    </row>
    <row r="2812" spans="1:39" x14ac:dyDescent="0.3">
      <c r="A2812" s="1">
        <v>43557</v>
      </c>
      <c r="B2812" t="s">
        <v>24</v>
      </c>
      <c r="C2812" t="s">
        <v>239</v>
      </c>
      <c r="D2812">
        <v>1200</v>
      </c>
      <c r="E2812">
        <v>19</v>
      </c>
      <c r="F2812">
        <v>27.25</v>
      </c>
      <c r="G2812">
        <v>27.48</v>
      </c>
      <c r="H2812">
        <v>27</v>
      </c>
      <c r="I2812">
        <v>27.129998999999899</v>
      </c>
      <c r="J2812">
        <v>26.925934000000002</v>
      </c>
      <c r="K2812">
        <v>3234300</v>
      </c>
      <c r="L2812">
        <v>2.4809999999999999</v>
      </c>
      <c r="M2812">
        <v>-2.5769031177624198E-3</v>
      </c>
      <c r="N2812">
        <v>3.9088014212549697E-2</v>
      </c>
      <c r="O2812">
        <v>3.6926612036507502E-3</v>
      </c>
      <c r="P2812">
        <v>1.5085284063601399E-2</v>
      </c>
      <c r="Q2812">
        <v>0.14576001428677701</v>
      </c>
      <c r="R2812">
        <v>1.43694749413187E-2</v>
      </c>
      <c r="S2812">
        <v>1.37111361244783E-2</v>
      </c>
      <c r="T2812">
        <v>1.56058025946848E-2</v>
      </c>
      <c r="U2812">
        <v>1.51160017819257E-2</v>
      </c>
      <c r="V2812">
        <v>30.799999</v>
      </c>
      <c r="W2812">
        <v>23.610001</v>
      </c>
      <c r="X2812">
        <v>-0.19338255116066699</v>
      </c>
      <c r="Y2812" s="44">
        <v>1.7455614805152698E-5</v>
      </c>
      <c r="Z2812">
        <v>0.87964278817467301</v>
      </c>
      <c r="AA2812">
        <v>1.45273268048011</v>
      </c>
      <c r="AB2812">
        <v>1.10052990374342</v>
      </c>
      <c r="AC2812" t="s">
        <v>264</v>
      </c>
      <c r="AD2812" t="s">
        <v>343</v>
      </c>
      <c r="AE2812" t="s">
        <v>56</v>
      </c>
      <c r="AF2812" t="s">
        <v>69</v>
      </c>
      <c r="AG2812" t="s">
        <v>344</v>
      </c>
      <c r="AI2812">
        <v>1043604</v>
      </c>
      <c r="AJ2812">
        <v>1996</v>
      </c>
      <c r="AK2812" t="s">
        <v>345</v>
      </c>
      <c r="AL2812" t="s">
        <v>276</v>
      </c>
      <c r="AM2812" t="s">
        <v>245</v>
      </c>
    </row>
    <row r="2813" spans="1:39" x14ac:dyDescent="0.3">
      <c r="A2813" s="1">
        <v>43566</v>
      </c>
      <c r="B2813" t="s">
        <v>24</v>
      </c>
      <c r="C2813" t="s">
        <v>239</v>
      </c>
      <c r="D2813">
        <v>1800</v>
      </c>
      <c r="E2813">
        <v>19</v>
      </c>
      <c r="F2813">
        <v>27.540001</v>
      </c>
      <c r="G2813">
        <v>27.6</v>
      </c>
      <c r="H2813">
        <v>27.379998999999899</v>
      </c>
      <c r="I2813">
        <v>27.51</v>
      </c>
      <c r="J2813">
        <v>27.303077999999999</v>
      </c>
      <c r="K2813">
        <v>1413900</v>
      </c>
      <c r="L2813">
        <v>2.504</v>
      </c>
      <c r="M2813">
        <v>7.2736197252817295E-4</v>
      </c>
      <c r="N2813">
        <v>2.1680137670267201E-2</v>
      </c>
      <c r="O2813">
        <v>4.5741407869675302E-2</v>
      </c>
      <c r="P2813">
        <v>-1.9954557252858399E-2</v>
      </c>
      <c r="Q2813">
        <v>0.13423729737309101</v>
      </c>
      <c r="R2813">
        <v>7.1390435562129996E-3</v>
      </c>
      <c r="S2813">
        <v>1.19228269305928E-2</v>
      </c>
      <c r="T2813">
        <v>1.4116014040949001E-2</v>
      </c>
      <c r="U2813">
        <v>1.5082792784024799E-2</v>
      </c>
      <c r="V2813">
        <v>30.799999</v>
      </c>
      <c r="W2813">
        <v>23.610001</v>
      </c>
      <c r="X2813">
        <v>-0.19338255116066699</v>
      </c>
      <c r="Y2813" s="44">
        <v>3.8122194279549302E-5</v>
      </c>
      <c r="Z2813">
        <v>0.89355881361338796</v>
      </c>
      <c r="AA2813">
        <v>1.31236479754237</v>
      </c>
      <c r="AB2813">
        <v>1.37939878853128</v>
      </c>
      <c r="AC2813" t="s">
        <v>264</v>
      </c>
      <c r="AD2813" t="s">
        <v>343</v>
      </c>
      <c r="AE2813" t="s">
        <v>56</v>
      </c>
      <c r="AF2813" t="s">
        <v>69</v>
      </c>
      <c r="AG2813" t="s">
        <v>344</v>
      </c>
      <c r="AI2813">
        <v>1043604</v>
      </c>
      <c r="AJ2813">
        <v>1996</v>
      </c>
      <c r="AK2813" t="s">
        <v>345</v>
      </c>
      <c r="AL2813" t="s">
        <v>276</v>
      </c>
      <c r="AM2813" t="s">
        <v>245</v>
      </c>
    </row>
    <row r="2814" spans="1:39" x14ac:dyDescent="0.3">
      <c r="A2814" s="1">
        <v>43580</v>
      </c>
      <c r="B2814" t="s">
        <v>24</v>
      </c>
      <c r="C2814" t="s">
        <v>246</v>
      </c>
      <c r="D2814">
        <v>1300</v>
      </c>
      <c r="E2814">
        <v>19</v>
      </c>
      <c r="F2814">
        <v>28.57</v>
      </c>
      <c r="G2814">
        <v>28.629998999999899</v>
      </c>
      <c r="H2814">
        <v>28.09</v>
      </c>
      <c r="I2814">
        <v>28.110001</v>
      </c>
      <c r="J2814">
        <v>27.898562999999999</v>
      </c>
      <c r="K2814">
        <v>6776600</v>
      </c>
      <c r="L2814">
        <v>2.5339999999999998</v>
      </c>
      <c r="M2814">
        <v>-2.1468369108736899E-2</v>
      </c>
      <c r="N2814">
        <v>7.8571756835294597E-3</v>
      </c>
      <c r="O2814">
        <v>7.9953698687106403E-2</v>
      </c>
      <c r="P2814">
        <v>4.4560204636764399E-3</v>
      </c>
      <c r="Q2814">
        <v>0.172146796896195</v>
      </c>
      <c r="R2814">
        <v>1.49558685030063E-2</v>
      </c>
      <c r="S2814">
        <v>1.09896837936878E-2</v>
      </c>
      <c r="T2814">
        <v>1.4398657725893301E-2</v>
      </c>
      <c r="U2814">
        <v>1.4960791636230601E-2</v>
      </c>
      <c r="V2814">
        <v>30.799999</v>
      </c>
      <c r="W2814">
        <v>24.040001</v>
      </c>
      <c r="X2814">
        <v>-0.19338255116066699</v>
      </c>
      <c r="Y2814">
        <v>-3.6904169755480902E-4</v>
      </c>
      <c r="Z2814">
        <v>0.90601598369222802</v>
      </c>
      <c r="AA2814">
        <v>1.7498097175004099</v>
      </c>
      <c r="AB2814">
        <v>1.7631582966746</v>
      </c>
      <c r="AC2814" t="s">
        <v>264</v>
      </c>
      <c r="AD2814" t="s">
        <v>343</v>
      </c>
      <c r="AE2814" t="s">
        <v>56</v>
      </c>
      <c r="AF2814" t="s">
        <v>69</v>
      </c>
      <c r="AG2814" t="s">
        <v>344</v>
      </c>
      <c r="AI2814">
        <v>1043604</v>
      </c>
      <c r="AJ2814">
        <v>1996</v>
      </c>
      <c r="AK2814" t="s">
        <v>345</v>
      </c>
      <c r="AL2814" t="s">
        <v>276</v>
      </c>
      <c r="AM2814" t="s">
        <v>245</v>
      </c>
    </row>
    <row r="2815" spans="1:39" x14ac:dyDescent="0.3">
      <c r="A2815" s="1">
        <v>43619</v>
      </c>
      <c r="B2815" t="s">
        <v>24</v>
      </c>
      <c r="C2815" t="s">
        <v>239</v>
      </c>
      <c r="D2815">
        <v>1300</v>
      </c>
      <c r="E2815">
        <v>19</v>
      </c>
      <c r="F2815">
        <v>24.629998999999899</v>
      </c>
      <c r="G2815">
        <v>24.98</v>
      </c>
      <c r="H2815">
        <v>24.549999</v>
      </c>
      <c r="I2815">
        <v>24.879998999999899</v>
      </c>
      <c r="J2815">
        <v>24.879998999999899</v>
      </c>
      <c r="K2815">
        <v>3167200</v>
      </c>
      <c r="L2815">
        <v>2.081</v>
      </c>
      <c r="M2815">
        <v>1.09113226411994E-2</v>
      </c>
      <c r="N2815">
        <v>-4.8327169671248602E-3</v>
      </c>
      <c r="O2815">
        <v>-0.10306185073886399</v>
      </c>
      <c r="P2815">
        <v>-7.4222466637112905E-2</v>
      </c>
      <c r="Q2815">
        <v>-4.1402200789437398E-2</v>
      </c>
      <c r="R2815">
        <v>1.2527945079406499E-2</v>
      </c>
      <c r="S2815">
        <v>1.50262884165455E-2</v>
      </c>
      <c r="T2815">
        <v>1.41538430080307E-2</v>
      </c>
      <c r="U2815">
        <v>1.56803927678635E-2</v>
      </c>
      <c r="V2815">
        <v>30.799999</v>
      </c>
      <c r="W2815">
        <v>24.51</v>
      </c>
      <c r="X2815">
        <v>-0.19338255116066699</v>
      </c>
      <c r="Y2815">
        <v>-2.7690708645509302E-3</v>
      </c>
      <c r="Z2815">
        <v>0.94742228940737605</v>
      </c>
      <c r="AA2815">
        <v>-0.88736827445695698</v>
      </c>
      <c r="AB2815">
        <v>-1.03951935002274</v>
      </c>
      <c r="AC2815" t="s">
        <v>264</v>
      </c>
      <c r="AD2815" t="s">
        <v>343</v>
      </c>
      <c r="AE2815" t="s">
        <v>56</v>
      </c>
      <c r="AF2815" t="s">
        <v>69</v>
      </c>
      <c r="AG2815" t="s">
        <v>344</v>
      </c>
      <c r="AI2815">
        <v>1043604</v>
      </c>
      <c r="AJ2815">
        <v>1996</v>
      </c>
      <c r="AK2815" t="s">
        <v>345</v>
      </c>
      <c r="AL2815" t="s">
        <v>276</v>
      </c>
      <c r="AM2815" t="s">
        <v>245</v>
      </c>
    </row>
    <row r="2816" spans="1:39" x14ac:dyDescent="0.3">
      <c r="A2816" s="1">
        <v>43626</v>
      </c>
      <c r="B2816" t="s">
        <v>24</v>
      </c>
      <c r="C2816" t="s">
        <v>246</v>
      </c>
      <c r="D2816">
        <v>2000</v>
      </c>
      <c r="E2816">
        <v>19</v>
      </c>
      <c r="F2816">
        <v>26.860001</v>
      </c>
      <c r="G2816">
        <v>26.98</v>
      </c>
      <c r="H2816">
        <v>26.52</v>
      </c>
      <c r="I2816">
        <v>26.860001</v>
      </c>
      <c r="J2816">
        <v>26.860001</v>
      </c>
      <c r="K2816">
        <v>2540500</v>
      </c>
      <c r="L2816">
        <v>2.1429999999999998</v>
      </c>
      <c r="M2816">
        <v>4.4776566513756904E-3</v>
      </c>
      <c r="N2816">
        <v>7.6574000647120999E-2</v>
      </c>
      <c r="O2816">
        <v>1.4649068410834701E-2</v>
      </c>
      <c r="P2816">
        <v>3.3574685197710799E-2</v>
      </c>
      <c r="Q2816">
        <v>5.9483336775712596E-3</v>
      </c>
      <c r="R2816">
        <v>1.5600293514921801E-2</v>
      </c>
      <c r="S2816">
        <v>1.77803492418434E-2</v>
      </c>
      <c r="T2816">
        <v>1.4664549561905001E-2</v>
      </c>
      <c r="U2816">
        <v>1.5919433838153599E-2</v>
      </c>
      <c r="V2816">
        <v>30.799999</v>
      </c>
      <c r="W2816">
        <v>24.51</v>
      </c>
      <c r="X2816">
        <v>-0.19338255116066699</v>
      </c>
      <c r="Y2816">
        <v>4.6492198743191201E-3</v>
      </c>
      <c r="Z2816">
        <v>0.97040856650773</v>
      </c>
      <c r="AA2816">
        <v>-0.22696326970675901</v>
      </c>
      <c r="AB2816">
        <v>-0.28127957473985499</v>
      </c>
      <c r="AC2816" t="s">
        <v>264</v>
      </c>
      <c r="AD2816" t="s">
        <v>343</v>
      </c>
      <c r="AE2816" t="s">
        <v>56</v>
      </c>
      <c r="AF2816" t="s">
        <v>69</v>
      </c>
      <c r="AG2816" t="s">
        <v>344</v>
      </c>
      <c r="AI2816">
        <v>1043604</v>
      </c>
      <c r="AJ2816">
        <v>1996</v>
      </c>
      <c r="AK2816" t="s">
        <v>345</v>
      </c>
      <c r="AL2816" t="s">
        <v>276</v>
      </c>
      <c r="AM2816" t="s">
        <v>245</v>
      </c>
    </row>
    <row r="2817" spans="1:39" x14ac:dyDescent="0.3">
      <c r="A2817" s="1">
        <v>43637</v>
      </c>
      <c r="B2817" t="s">
        <v>24</v>
      </c>
      <c r="C2817" t="s">
        <v>239</v>
      </c>
      <c r="D2817">
        <v>1500</v>
      </c>
      <c r="E2817">
        <v>19</v>
      </c>
      <c r="F2817">
        <v>26.85</v>
      </c>
      <c r="G2817">
        <v>26.93</v>
      </c>
      <c r="H2817">
        <v>26.540001</v>
      </c>
      <c r="I2817">
        <v>26.809998999999902</v>
      </c>
      <c r="J2817">
        <v>26.809998999999902</v>
      </c>
      <c r="K2817">
        <v>11085900</v>
      </c>
      <c r="L2817">
        <v>2.0680000000000001</v>
      </c>
      <c r="M2817">
        <v>-4.8372931533901898E-3</v>
      </c>
      <c r="N2817">
        <v>6.3611068137018499E-3</v>
      </c>
      <c r="O2817">
        <v>3.5539905800911702E-2</v>
      </c>
      <c r="P2817">
        <v>2.5996048463910501E-2</v>
      </c>
      <c r="Q2817">
        <v>2.2110036378432299E-2</v>
      </c>
      <c r="R2817">
        <v>5.5568925652137603E-3</v>
      </c>
      <c r="S2817">
        <v>1.3464335384078501E-2</v>
      </c>
      <c r="T2817">
        <v>1.4084923379691999E-2</v>
      </c>
      <c r="U2817">
        <v>1.58359008454328E-2</v>
      </c>
      <c r="V2817">
        <v>30.799999</v>
      </c>
      <c r="W2817">
        <v>24.51</v>
      </c>
      <c r="X2817">
        <v>-0.19338255116066699</v>
      </c>
      <c r="Y2817">
        <v>-1.26001638019446E-3</v>
      </c>
      <c r="Z2817">
        <v>0.96486246802152797</v>
      </c>
      <c r="AA2817">
        <v>2.1341500854607599E-2</v>
      </c>
      <c r="AB2817">
        <v>-0.108462565923997</v>
      </c>
      <c r="AC2817" t="s">
        <v>264</v>
      </c>
      <c r="AD2817" t="s">
        <v>343</v>
      </c>
      <c r="AE2817" t="s">
        <v>56</v>
      </c>
      <c r="AF2817" t="s">
        <v>69</v>
      </c>
      <c r="AG2817" t="s">
        <v>344</v>
      </c>
      <c r="AI2817">
        <v>1043604</v>
      </c>
      <c r="AJ2817">
        <v>1996</v>
      </c>
      <c r="AK2817" t="s">
        <v>345</v>
      </c>
      <c r="AL2817" t="s">
        <v>276</v>
      </c>
      <c r="AM2817" t="s">
        <v>245</v>
      </c>
    </row>
    <row r="2818" spans="1:39" x14ac:dyDescent="0.3">
      <c r="A2818" s="1">
        <v>43564</v>
      </c>
      <c r="B2818" t="s">
        <v>24</v>
      </c>
      <c r="C2818" t="s">
        <v>239</v>
      </c>
      <c r="D2818">
        <v>1700</v>
      </c>
      <c r="E2818">
        <v>20</v>
      </c>
      <c r="F2818">
        <v>27.120000999999998</v>
      </c>
      <c r="G2818">
        <v>27.24</v>
      </c>
      <c r="H2818">
        <v>26.889999</v>
      </c>
      <c r="I2818">
        <v>27.190000999999999</v>
      </c>
      <c r="J2818">
        <v>26.985484999999901</v>
      </c>
      <c r="K2818">
        <v>2641200</v>
      </c>
      <c r="L2818">
        <v>2.4990000000000001</v>
      </c>
      <c r="M2818">
        <v>-5.50154519078082E-3</v>
      </c>
      <c r="N2818">
        <v>2.20921746543478E-3</v>
      </c>
      <c r="O2818">
        <v>5.6747469044183901E-2</v>
      </c>
      <c r="P2818">
        <v>-1.77583483587722E-2</v>
      </c>
      <c r="Q2818">
        <v>0.14672358690862</v>
      </c>
      <c r="R2818">
        <v>9.1100574707726999E-3</v>
      </c>
      <c r="S2818">
        <v>1.2292673037308599E-2</v>
      </c>
      <c r="T2818">
        <v>1.41134542647838E-2</v>
      </c>
      <c r="U2818">
        <v>1.51347756926877E-2</v>
      </c>
      <c r="V2818">
        <v>30.799999</v>
      </c>
      <c r="W2818">
        <v>23.610001</v>
      </c>
      <c r="X2818">
        <v>-0.19338255116066699</v>
      </c>
      <c r="Y2818">
        <v>-6.0859766572597396E-3</v>
      </c>
      <c r="Z2818">
        <v>0.89660024765989799</v>
      </c>
      <c r="AA2818">
        <v>1.4633997687414899</v>
      </c>
      <c r="AB2818">
        <v>1.4120422234693299</v>
      </c>
      <c r="AC2818" t="s">
        <v>265</v>
      </c>
      <c r="AD2818" t="s">
        <v>343</v>
      </c>
      <c r="AE2818" t="s">
        <v>56</v>
      </c>
      <c r="AF2818" t="s">
        <v>69</v>
      </c>
      <c r="AG2818" t="s">
        <v>344</v>
      </c>
      <c r="AI2818">
        <v>1043604</v>
      </c>
      <c r="AJ2818">
        <v>1996</v>
      </c>
      <c r="AK2818" t="s">
        <v>345</v>
      </c>
      <c r="AL2818" t="s">
        <v>276</v>
      </c>
      <c r="AM2818" t="s">
        <v>245</v>
      </c>
    </row>
    <row r="2819" spans="1:39" x14ac:dyDescent="0.3">
      <c r="A2819" s="1">
        <v>43567</v>
      </c>
      <c r="B2819" t="s">
        <v>24</v>
      </c>
      <c r="C2819" t="s">
        <v>239</v>
      </c>
      <c r="D2819">
        <v>2000</v>
      </c>
      <c r="E2819">
        <v>20</v>
      </c>
      <c r="F2819">
        <v>27.67</v>
      </c>
      <c r="G2819">
        <v>27.82</v>
      </c>
      <c r="H2819">
        <v>27.559998999999902</v>
      </c>
      <c r="I2819">
        <v>27.799999</v>
      </c>
      <c r="J2819">
        <v>27.590895</v>
      </c>
      <c r="K2819">
        <v>1643300</v>
      </c>
      <c r="L2819">
        <v>2.56</v>
      </c>
      <c r="M2819">
        <v>1.04863839044823E-2</v>
      </c>
      <c r="N2819">
        <v>2.8088576804706802E-2</v>
      </c>
      <c r="O2819">
        <v>4.9401906253019698E-2</v>
      </c>
      <c r="P2819">
        <v>-4.8573987217809004E-3</v>
      </c>
      <c r="Q2819">
        <v>0.13826434528163201</v>
      </c>
      <c r="R2819">
        <v>7.6388878433358703E-3</v>
      </c>
      <c r="S2819">
        <v>1.20173898471956E-2</v>
      </c>
      <c r="T2819">
        <v>1.4169985161360201E-2</v>
      </c>
      <c r="U2819">
        <v>1.5091228123373599E-2</v>
      </c>
      <c r="V2819">
        <v>30.799999</v>
      </c>
      <c r="W2819">
        <v>23.610001</v>
      </c>
      <c r="X2819">
        <v>-0.19338255116066699</v>
      </c>
      <c r="Y2819">
        <v>6.5875784763498903E-3</v>
      </c>
      <c r="Z2819">
        <v>0.89514946021581698</v>
      </c>
      <c r="AA2819">
        <v>1.35295491691681</v>
      </c>
      <c r="AB2819">
        <v>1.3963802539822301</v>
      </c>
      <c r="AC2819" t="s">
        <v>265</v>
      </c>
      <c r="AD2819" t="s">
        <v>343</v>
      </c>
      <c r="AE2819" t="s">
        <v>56</v>
      </c>
      <c r="AF2819" t="s">
        <v>69</v>
      </c>
      <c r="AG2819" t="s">
        <v>344</v>
      </c>
      <c r="AI2819">
        <v>1043604</v>
      </c>
      <c r="AJ2819">
        <v>1996</v>
      </c>
      <c r="AK2819" t="s">
        <v>345</v>
      </c>
      <c r="AL2819" t="s">
        <v>276</v>
      </c>
      <c r="AM2819" t="s">
        <v>245</v>
      </c>
    </row>
    <row r="2820" spans="1:39" x14ac:dyDescent="0.3">
      <c r="A2820" s="1">
        <v>43571</v>
      </c>
      <c r="B2820" t="s">
        <v>24</v>
      </c>
      <c r="C2820" t="s">
        <v>239</v>
      </c>
      <c r="D2820">
        <v>1600</v>
      </c>
      <c r="E2820">
        <v>20</v>
      </c>
      <c r="F2820">
        <v>27.629998999999899</v>
      </c>
      <c r="G2820">
        <v>28.040001</v>
      </c>
      <c r="H2820">
        <v>27.58</v>
      </c>
      <c r="I2820">
        <v>27.93</v>
      </c>
      <c r="J2820">
        <v>27.719916999999999</v>
      </c>
      <c r="K2820">
        <v>2194600</v>
      </c>
      <c r="L2820">
        <v>2.5920000000000001</v>
      </c>
      <c r="M2820">
        <v>1.18855409263E-2</v>
      </c>
      <c r="N2820">
        <v>2.6852051232196899E-2</v>
      </c>
      <c r="O2820">
        <v>3.9808020098394299E-2</v>
      </c>
      <c r="P2820">
        <v>-1.9204562520536901E-4</v>
      </c>
      <c r="Q2820">
        <v>0.137311757367932</v>
      </c>
      <c r="R2820">
        <v>8.3679395377986802E-3</v>
      </c>
      <c r="S2820">
        <v>1.2259474918124401E-2</v>
      </c>
      <c r="T2820">
        <v>1.42035038283188E-2</v>
      </c>
      <c r="U2820">
        <v>1.51127125686186E-2</v>
      </c>
      <c r="V2820">
        <v>30.799999</v>
      </c>
      <c r="W2820">
        <v>23.610001</v>
      </c>
      <c r="X2820">
        <v>-0.19338255116066699</v>
      </c>
      <c r="Y2820">
        <v>5.0922850790659495E-4</v>
      </c>
      <c r="Z2820">
        <v>0.89650236659085902</v>
      </c>
      <c r="AA2820">
        <v>1.33517680873942</v>
      </c>
      <c r="AB2820">
        <v>1.3176915613248199</v>
      </c>
      <c r="AC2820" t="s">
        <v>265</v>
      </c>
      <c r="AD2820" t="s">
        <v>343</v>
      </c>
      <c r="AE2820" t="s">
        <v>56</v>
      </c>
      <c r="AF2820" t="s">
        <v>69</v>
      </c>
      <c r="AG2820" t="s">
        <v>344</v>
      </c>
      <c r="AI2820">
        <v>1043604</v>
      </c>
      <c r="AJ2820">
        <v>1996</v>
      </c>
      <c r="AK2820" t="s">
        <v>345</v>
      </c>
      <c r="AL2820" t="s">
        <v>276</v>
      </c>
      <c r="AM2820" t="s">
        <v>245</v>
      </c>
    </row>
    <row r="2821" spans="1:39" x14ac:dyDescent="0.3">
      <c r="A2821" s="1">
        <v>43580</v>
      </c>
      <c r="B2821" t="s">
        <v>24</v>
      </c>
      <c r="C2821" t="s">
        <v>239</v>
      </c>
      <c r="D2821">
        <v>2400</v>
      </c>
      <c r="E2821">
        <v>20</v>
      </c>
      <c r="F2821">
        <v>28.57</v>
      </c>
      <c r="G2821">
        <v>28.629998999999899</v>
      </c>
      <c r="H2821">
        <v>28.09</v>
      </c>
      <c r="I2821">
        <v>28.110001</v>
      </c>
      <c r="J2821">
        <v>27.898562999999999</v>
      </c>
      <c r="K2821">
        <v>6776600</v>
      </c>
      <c r="L2821">
        <v>2.5339999999999998</v>
      </c>
      <c r="M2821">
        <v>-2.1468369108736899E-2</v>
      </c>
      <c r="N2821">
        <v>7.8571756835294597E-3</v>
      </c>
      <c r="O2821">
        <v>7.9953698687106403E-2</v>
      </c>
      <c r="P2821">
        <v>4.4560204636764399E-3</v>
      </c>
      <c r="Q2821">
        <v>0.172146796896195</v>
      </c>
      <c r="R2821">
        <v>1.49558685030063E-2</v>
      </c>
      <c r="S2821">
        <v>1.09896837936878E-2</v>
      </c>
      <c r="T2821">
        <v>1.4398657725893301E-2</v>
      </c>
      <c r="U2821">
        <v>1.4960791636230601E-2</v>
      </c>
      <c r="V2821">
        <v>30.799999</v>
      </c>
      <c r="W2821">
        <v>24.040001</v>
      </c>
      <c r="X2821">
        <v>-0.19338255116066699</v>
      </c>
      <c r="Y2821">
        <v>-3.6904169755480902E-4</v>
      </c>
      <c r="Z2821">
        <v>0.90601598369222802</v>
      </c>
      <c r="AA2821">
        <v>1.7498097175004099</v>
      </c>
      <c r="AB2821">
        <v>1.7631582966746</v>
      </c>
      <c r="AC2821" t="s">
        <v>265</v>
      </c>
      <c r="AD2821" t="s">
        <v>343</v>
      </c>
      <c r="AE2821" t="s">
        <v>56</v>
      </c>
      <c r="AF2821" t="s">
        <v>69</v>
      </c>
      <c r="AG2821" t="s">
        <v>344</v>
      </c>
      <c r="AI2821">
        <v>1043604</v>
      </c>
      <c r="AJ2821">
        <v>1996</v>
      </c>
      <c r="AK2821" t="s">
        <v>345</v>
      </c>
      <c r="AL2821" t="s">
        <v>276</v>
      </c>
      <c r="AM2821" t="s">
        <v>245</v>
      </c>
    </row>
    <row r="2822" spans="1:39" x14ac:dyDescent="0.3">
      <c r="A2822" s="1">
        <v>43588</v>
      </c>
      <c r="B2822" t="s">
        <v>24</v>
      </c>
      <c r="C2822" t="s">
        <v>239</v>
      </c>
      <c r="D2822">
        <v>1400</v>
      </c>
      <c r="E2822">
        <v>20</v>
      </c>
      <c r="F2822">
        <v>27.549999</v>
      </c>
      <c r="G2822">
        <v>27.92</v>
      </c>
      <c r="H2822">
        <v>27.549999</v>
      </c>
      <c r="I2822">
        <v>27.65</v>
      </c>
      <c r="J2822">
        <v>27.442021999999898</v>
      </c>
      <c r="K2822">
        <v>3050500</v>
      </c>
      <c r="L2822">
        <v>2.5310000000000001</v>
      </c>
      <c r="M2822">
        <v>-7.9252146749251001E-3</v>
      </c>
      <c r="N2822">
        <v>1.4939207530925499E-2</v>
      </c>
      <c r="O2822">
        <v>1.8985576797907099E-2</v>
      </c>
      <c r="P2822">
        <v>7.5806878541008399E-2</v>
      </c>
      <c r="Q2822">
        <v>0.130041090820884</v>
      </c>
      <c r="R2822">
        <v>1.3304015689027299E-2</v>
      </c>
      <c r="S2822">
        <v>1.2707331201750801E-2</v>
      </c>
      <c r="T2822">
        <v>1.1409906222076599E-2</v>
      </c>
      <c r="U2822">
        <v>1.5173289735249401E-2</v>
      </c>
      <c r="V2822">
        <v>30.799999</v>
      </c>
      <c r="W2822">
        <v>24.799999</v>
      </c>
      <c r="X2822">
        <v>-0.19338255116066699</v>
      </c>
      <c r="Y2822">
        <v>9.5921274614703799E-3</v>
      </c>
      <c r="Z2822">
        <v>0.89706494562440897</v>
      </c>
      <c r="AA2822">
        <v>1.31413041692034</v>
      </c>
      <c r="AB2822">
        <v>1.4746513041867699</v>
      </c>
      <c r="AC2822" t="s">
        <v>265</v>
      </c>
      <c r="AD2822" t="s">
        <v>343</v>
      </c>
      <c r="AE2822" t="s">
        <v>56</v>
      </c>
      <c r="AF2822" t="s">
        <v>69</v>
      </c>
      <c r="AG2822" t="s">
        <v>344</v>
      </c>
      <c r="AI2822">
        <v>1043604</v>
      </c>
      <c r="AJ2822">
        <v>1996</v>
      </c>
      <c r="AK2822" t="s">
        <v>345</v>
      </c>
      <c r="AL2822" t="s">
        <v>276</v>
      </c>
      <c r="AM2822" t="s">
        <v>245</v>
      </c>
    </row>
    <row r="2823" spans="1:39" x14ac:dyDescent="0.3">
      <c r="A2823" s="1">
        <v>43600</v>
      </c>
      <c r="B2823" t="s">
        <v>24</v>
      </c>
      <c r="C2823" t="s">
        <v>239</v>
      </c>
      <c r="D2823">
        <v>2000</v>
      </c>
      <c r="E2823">
        <v>20</v>
      </c>
      <c r="F2823">
        <v>25.370000999999998</v>
      </c>
      <c r="G2823">
        <v>25.73</v>
      </c>
      <c r="H2823">
        <v>25.280000999999999</v>
      </c>
      <c r="I2823">
        <v>25.709999</v>
      </c>
      <c r="J2823">
        <v>25.516614999999899</v>
      </c>
      <c r="K2823">
        <v>3649200</v>
      </c>
      <c r="L2823">
        <v>2.379</v>
      </c>
      <c r="M2823">
        <v>8.5937551359071204E-3</v>
      </c>
      <c r="N2823">
        <v>-3.66593513011838E-2</v>
      </c>
      <c r="O2823">
        <v>-7.8156018379495804E-2</v>
      </c>
      <c r="P2823">
        <v>-3.1963384634641497E-2</v>
      </c>
      <c r="Q2823">
        <v>-1.3568317973481301E-2</v>
      </c>
      <c r="R2823">
        <v>1.77540247144648E-2</v>
      </c>
      <c r="S2823">
        <v>1.50337387538569E-2</v>
      </c>
      <c r="T2823">
        <v>1.2627981694333301E-2</v>
      </c>
      <c r="U2823">
        <v>1.5357333509987201E-2</v>
      </c>
      <c r="V2823">
        <v>30.799999</v>
      </c>
      <c r="W2823">
        <v>24.82</v>
      </c>
      <c r="X2823">
        <v>-0.19338255116066699</v>
      </c>
      <c r="Y2823">
        <v>5.8219943882337104E-3</v>
      </c>
      <c r="Z2823">
        <v>0.91465742131931904</v>
      </c>
      <c r="AA2823">
        <v>-0.51042903717892296</v>
      </c>
      <c r="AB2823">
        <v>-0.20866877571641801</v>
      </c>
      <c r="AC2823" t="s">
        <v>265</v>
      </c>
      <c r="AD2823" t="s">
        <v>343</v>
      </c>
      <c r="AE2823" t="s">
        <v>56</v>
      </c>
      <c r="AF2823" t="s">
        <v>69</v>
      </c>
      <c r="AG2823" t="s">
        <v>344</v>
      </c>
      <c r="AI2823">
        <v>1043604</v>
      </c>
      <c r="AJ2823">
        <v>1996</v>
      </c>
      <c r="AK2823" t="s">
        <v>345</v>
      </c>
      <c r="AL2823" t="s">
        <v>276</v>
      </c>
      <c r="AM2823" t="s">
        <v>245</v>
      </c>
    </row>
    <row r="2824" spans="1:39" x14ac:dyDescent="0.3">
      <c r="A2824" s="1">
        <v>43605</v>
      </c>
      <c r="B2824" t="s">
        <v>24</v>
      </c>
      <c r="C2824" t="s">
        <v>239</v>
      </c>
      <c r="D2824">
        <v>2200</v>
      </c>
      <c r="E2824">
        <v>20</v>
      </c>
      <c r="F2824">
        <v>25.02</v>
      </c>
      <c r="G2824">
        <v>25.52</v>
      </c>
      <c r="H2824">
        <v>24.93</v>
      </c>
      <c r="I2824">
        <v>25.4</v>
      </c>
      <c r="J2824">
        <v>25.208947999999999</v>
      </c>
      <c r="K2824">
        <v>4127500</v>
      </c>
      <c r="L2824">
        <v>2.4159999999999999</v>
      </c>
      <c r="M2824">
        <v>8.69917666413343E-3</v>
      </c>
      <c r="N2824">
        <v>-1.9665724011410498E-3</v>
      </c>
      <c r="O2824">
        <v>-9.3518995584300602E-2</v>
      </c>
      <c r="P2824">
        <v>-5.9684635162301998E-2</v>
      </c>
      <c r="Q2824">
        <v>-2.45770178390603E-2</v>
      </c>
      <c r="R2824">
        <v>1.49594741486343E-2</v>
      </c>
      <c r="S2824">
        <v>1.58122051653691E-2</v>
      </c>
      <c r="T2824">
        <v>1.3048616800344E-2</v>
      </c>
      <c r="U2824">
        <v>1.54582365821424E-2</v>
      </c>
      <c r="V2824">
        <v>30.799999</v>
      </c>
      <c r="W2824">
        <v>24.82</v>
      </c>
      <c r="X2824">
        <v>-0.19338255116066699</v>
      </c>
      <c r="Y2824">
        <v>-6.7722580366252503E-3</v>
      </c>
      <c r="Z2824">
        <v>0.91795511476154401</v>
      </c>
      <c r="AA2824">
        <v>-0.68001418151108695</v>
      </c>
      <c r="AB2824">
        <v>-0.60943364590100901</v>
      </c>
      <c r="AC2824" t="s">
        <v>265</v>
      </c>
      <c r="AD2824" t="s">
        <v>343</v>
      </c>
      <c r="AE2824" t="s">
        <v>56</v>
      </c>
      <c r="AF2824" t="s">
        <v>69</v>
      </c>
      <c r="AG2824" t="s">
        <v>344</v>
      </c>
      <c r="AI2824">
        <v>1043604</v>
      </c>
      <c r="AJ2824">
        <v>1996</v>
      </c>
      <c r="AK2824" t="s">
        <v>345</v>
      </c>
      <c r="AL2824" t="s">
        <v>276</v>
      </c>
      <c r="AM2824" t="s">
        <v>245</v>
      </c>
    </row>
    <row r="2825" spans="1:39" x14ac:dyDescent="0.3">
      <c r="A2825" s="1">
        <v>43615</v>
      </c>
      <c r="B2825" t="s">
        <v>24</v>
      </c>
      <c r="C2825" t="s">
        <v>246</v>
      </c>
      <c r="D2825">
        <v>1400</v>
      </c>
      <c r="E2825">
        <v>20</v>
      </c>
      <c r="F2825">
        <v>25.1</v>
      </c>
      <c r="G2825">
        <v>25.370000999999998</v>
      </c>
      <c r="H2825">
        <v>25.059998999999902</v>
      </c>
      <c r="I2825">
        <v>25.26</v>
      </c>
      <c r="J2825">
        <v>25.070001999999999</v>
      </c>
      <c r="K2825">
        <v>2316400</v>
      </c>
      <c r="L2825">
        <v>2.2269999999999999</v>
      </c>
      <c r="M2825">
        <v>9.9463890981877998E-3</v>
      </c>
      <c r="N2825">
        <v>-2.3475179143547801E-2</v>
      </c>
      <c r="O2825">
        <v>-0.100837205926645</v>
      </c>
      <c r="P2825">
        <v>-6.9573237499089696E-2</v>
      </c>
      <c r="Q2825">
        <v>-4.4963142132840299E-2</v>
      </c>
      <c r="R2825">
        <v>1.44724011237555E-2</v>
      </c>
      <c r="S2825">
        <v>1.43725049799402E-2</v>
      </c>
      <c r="T2825">
        <v>1.38969626586656E-2</v>
      </c>
      <c r="U2825">
        <v>1.5629721076066101E-2</v>
      </c>
      <c r="V2825">
        <v>30.799999</v>
      </c>
      <c r="W2825">
        <v>24.809998999999902</v>
      </c>
      <c r="X2825">
        <v>-0.19338255116066699</v>
      </c>
      <c r="Y2825">
        <v>2.0962723552933101E-3</v>
      </c>
      <c r="Z2825">
        <v>0.93709142735043305</v>
      </c>
      <c r="AA2825">
        <v>-0.95465169494465396</v>
      </c>
      <c r="AB2825">
        <v>-1.05595335672517</v>
      </c>
      <c r="AC2825" t="s">
        <v>265</v>
      </c>
      <c r="AD2825" t="s">
        <v>343</v>
      </c>
      <c r="AE2825" t="s">
        <v>56</v>
      </c>
      <c r="AF2825" t="s">
        <v>69</v>
      </c>
      <c r="AG2825" t="s">
        <v>344</v>
      </c>
      <c r="AI2825">
        <v>1043604</v>
      </c>
      <c r="AJ2825">
        <v>1996</v>
      </c>
      <c r="AK2825" t="s">
        <v>345</v>
      </c>
      <c r="AL2825" t="s">
        <v>276</v>
      </c>
      <c r="AM2825" t="s">
        <v>245</v>
      </c>
    </row>
    <row r="2826" spans="1:39" x14ac:dyDescent="0.3">
      <c r="A2826" s="1">
        <v>43588</v>
      </c>
      <c r="B2826" t="s">
        <v>25</v>
      </c>
      <c r="C2826" t="s">
        <v>246</v>
      </c>
      <c r="D2826">
        <v>300</v>
      </c>
      <c r="E2826">
        <v>1</v>
      </c>
      <c r="F2826">
        <v>51.080002</v>
      </c>
      <c r="G2826">
        <v>51.82</v>
      </c>
      <c r="H2826">
        <v>50.73</v>
      </c>
      <c r="I2826">
        <v>51.75</v>
      </c>
      <c r="J2826">
        <v>51.435001</v>
      </c>
      <c r="K2826">
        <v>25656600</v>
      </c>
      <c r="L2826">
        <v>2.5310000000000001</v>
      </c>
      <c r="M2826">
        <v>2.3461473236893599E-2</v>
      </c>
      <c r="N2826">
        <v>-1.30545358796883E-2</v>
      </c>
      <c r="O2826">
        <v>-4.9204155399271199E-2</v>
      </c>
      <c r="P2826">
        <v>6.6448303783670504E-2</v>
      </c>
      <c r="Q2826">
        <v>1.3646930433679301E-2</v>
      </c>
      <c r="R2826">
        <v>1.74346723878641E-2</v>
      </c>
      <c r="S2826">
        <v>2.4150750594572098E-2</v>
      </c>
      <c r="T2826">
        <v>1.6872896011000799E-2</v>
      </c>
      <c r="U2826">
        <v>1.9347139514013598E-2</v>
      </c>
      <c r="V2826">
        <v>59.59</v>
      </c>
      <c r="W2826">
        <v>42.360000999999997</v>
      </c>
      <c r="X2826">
        <v>-0.176242417265871</v>
      </c>
      <c r="Y2826">
        <v>9.5921274614703799E-3</v>
      </c>
      <c r="Z2826">
        <v>1.2893977865069599</v>
      </c>
      <c r="AA2826">
        <v>-7.5764200952571206E-2</v>
      </c>
      <c r="AB2826">
        <v>-0.20236506335593901</v>
      </c>
      <c r="AC2826" t="s">
        <v>240</v>
      </c>
      <c r="AD2826" t="s">
        <v>346</v>
      </c>
      <c r="AE2826" t="s">
        <v>56</v>
      </c>
      <c r="AF2826" t="s">
        <v>59</v>
      </c>
      <c r="AG2826" t="s">
        <v>347</v>
      </c>
      <c r="AH2826" s="45">
        <v>28125</v>
      </c>
      <c r="AI2826">
        <v>50863</v>
      </c>
      <c r="AK2826" t="s">
        <v>348</v>
      </c>
      <c r="AL2826" t="s">
        <v>276</v>
      </c>
      <c r="AM2826" t="s">
        <v>245</v>
      </c>
    </row>
    <row r="2827" spans="1:39" x14ac:dyDescent="0.3">
      <c r="A2827" s="1">
        <v>43593</v>
      </c>
      <c r="B2827" t="s">
        <v>25</v>
      </c>
      <c r="C2827" t="s">
        <v>246</v>
      </c>
      <c r="D2827">
        <v>100</v>
      </c>
      <c r="E2827">
        <v>1</v>
      </c>
      <c r="F2827">
        <v>50.200001</v>
      </c>
      <c r="G2827">
        <v>50.790000999999997</v>
      </c>
      <c r="H2827">
        <v>49.07</v>
      </c>
      <c r="I2827">
        <v>49.240001999999997</v>
      </c>
      <c r="J2827">
        <v>49.240001999999997</v>
      </c>
      <c r="K2827">
        <v>36812400</v>
      </c>
      <c r="L2827">
        <v>2.4820000000000002</v>
      </c>
      <c r="M2827">
        <v>-2.4870876299321401E-2</v>
      </c>
      <c r="N2827">
        <v>-2.4296682162873499E-2</v>
      </c>
      <c r="O2827">
        <v>-0.11537131592231401</v>
      </c>
      <c r="P2827">
        <v>-7.2091663797122802E-3</v>
      </c>
      <c r="Q2827">
        <v>-5.5031927414321703E-2</v>
      </c>
      <c r="R2827">
        <v>1.8010093402948901E-2</v>
      </c>
      <c r="S2827">
        <v>2.3994144287684999E-2</v>
      </c>
      <c r="T2827">
        <v>1.7132136923930699E-2</v>
      </c>
      <c r="U2827">
        <v>1.93980949762033E-2</v>
      </c>
      <c r="V2827">
        <v>59.59</v>
      </c>
      <c r="W2827">
        <v>42.360000999999997</v>
      </c>
      <c r="X2827">
        <v>-0.176242417265871</v>
      </c>
      <c r="Y2827">
        <v>-1.60671540560346E-3</v>
      </c>
      <c r="Z2827">
        <v>1.2849720893658301</v>
      </c>
      <c r="AA2827">
        <v>-0.51567174689958695</v>
      </c>
      <c r="AB2827">
        <v>-0.266125752423023</v>
      </c>
      <c r="AC2827" t="s">
        <v>240</v>
      </c>
      <c r="AD2827" t="s">
        <v>346</v>
      </c>
      <c r="AE2827" t="s">
        <v>56</v>
      </c>
      <c r="AF2827" t="s">
        <v>59</v>
      </c>
      <c r="AG2827" t="s">
        <v>347</v>
      </c>
      <c r="AH2827" s="45">
        <v>28125</v>
      </c>
      <c r="AI2827">
        <v>50863</v>
      </c>
      <c r="AK2827" t="s">
        <v>348</v>
      </c>
      <c r="AL2827" t="s">
        <v>276</v>
      </c>
      <c r="AM2827" t="s">
        <v>245</v>
      </c>
    </row>
    <row r="2828" spans="1:39" x14ac:dyDescent="0.3">
      <c r="A2828" s="1">
        <v>43599</v>
      </c>
      <c r="B2828" t="s">
        <v>25</v>
      </c>
      <c r="C2828" t="s">
        <v>239</v>
      </c>
      <c r="D2828">
        <v>100</v>
      </c>
      <c r="E2828">
        <v>1</v>
      </c>
      <c r="F2828">
        <v>45.18</v>
      </c>
      <c r="G2828">
        <v>45.490001999999997</v>
      </c>
      <c r="H2828">
        <v>44.869999</v>
      </c>
      <c r="I2828">
        <v>45.169998</v>
      </c>
      <c r="J2828">
        <v>45.169998</v>
      </c>
      <c r="K2828">
        <v>24706500</v>
      </c>
      <c r="L2828">
        <v>2.419</v>
      </c>
      <c r="M2828">
        <v>9.1182666283658505E-3</v>
      </c>
      <c r="N2828">
        <v>-0.111144112843621</v>
      </c>
      <c r="O2828">
        <v>-0.205235173509451</v>
      </c>
      <c r="P2828">
        <v>-9.5684276119057596E-2</v>
      </c>
      <c r="Q2828">
        <v>-0.16612117740014401</v>
      </c>
      <c r="R2828">
        <v>2.4006327562332699E-2</v>
      </c>
      <c r="S2828">
        <v>2.65768145813816E-2</v>
      </c>
      <c r="T2828">
        <v>1.8548953390916299E-2</v>
      </c>
      <c r="U2828">
        <v>1.97730209445546E-2</v>
      </c>
      <c r="V2828">
        <v>59.59</v>
      </c>
      <c r="W2828">
        <v>42.360000999999997</v>
      </c>
      <c r="X2828">
        <v>-0.176242417265871</v>
      </c>
      <c r="Y2828">
        <v>7.98398755130913E-3</v>
      </c>
      <c r="Z2828">
        <v>1.28927855617383</v>
      </c>
      <c r="AA2828">
        <v>-1.20146502902887</v>
      </c>
      <c r="AB2828">
        <v>-0.99052425999609295</v>
      </c>
      <c r="AC2828" t="s">
        <v>240</v>
      </c>
      <c r="AD2828" t="s">
        <v>346</v>
      </c>
      <c r="AE2828" t="s">
        <v>56</v>
      </c>
      <c r="AF2828" t="s">
        <v>59</v>
      </c>
      <c r="AG2828" t="s">
        <v>347</v>
      </c>
      <c r="AH2828" s="45">
        <v>28125</v>
      </c>
      <c r="AI2828">
        <v>50863</v>
      </c>
      <c r="AK2828" t="s">
        <v>348</v>
      </c>
      <c r="AL2828" t="s">
        <v>276</v>
      </c>
      <c r="AM2828" t="s">
        <v>245</v>
      </c>
    </row>
    <row r="2829" spans="1:39" x14ac:dyDescent="0.3">
      <c r="A2829" s="1">
        <v>43641</v>
      </c>
      <c r="B2829" t="s">
        <v>25</v>
      </c>
      <c r="C2829" t="s">
        <v>239</v>
      </c>
      <c r="D2829">
        <v>300</v>
      </c>
      <c r="E2829">
        <v>1</v>
      </c>
      <c r="F2829">
        <v>47.560001</v>
      </c>
      <c r="G2829">
        <v>47.68</v>
      </c>
      <c r="H2829">
        <v>46.799999</v>
      </c>
      <c r="I2829">
        <v>46.849997999999999</v>
      </c>
      <c r="J2829">
        <v>46.849997999999999</v>
      </c>
      <c r="K2829">
        <v>16665600</v>
      </c>
      <c r="L2829">
        <v>1.994</v>
      </c>
      <c r="M2829">
        <v>-1.6511869812943999E-2</v>
      </c>
      <c r="N2829">
        <v>-1.10381298302568E-2</v>
      </c>
      <c r="O2829">
        <v>5.0787869118155998E-2</v>
      </c>
      <c r="P2829">
        <v>-0.125502986025161</v>
      </c>
      <c r="Q2829">
        <v>-8.9101388210262006E-2</v>
      </c>
      <c r="R2829">
        <v>9.2257113857794303E-3</v>
      </c>
      <c r="S2829">
        <v>1.43697446821596E-2</v>
      </c>
      <c r="T2829">
        <v>1.9603440048111001E-2</v>
      </c>
      <c r="U2829">
        <v>1.9812119111789601E-2</v>
      </c>
      <c r="V2829">
        <v>59.59</v>
      </c>
      <c r="W2829">
        <v>42.360000999999997</v>
      </c>
      <c r="X2829">
        <v>-0.176242417265871</v>
      </c>
      <c r="Y2829">
        <v>-9.5417756928269908E-3</v>
      </c>
      <c r="Z2829">
        <v>1.2806997649845999</v>
      </c>
      <c r="AA2829">
        <v>-0.65936052096611997</v>
      </c>
      <c r="AB2829">
        <v>-0.64692767814543795</v>
      </c>
      <c r="AC2829" t="s">
        <v>240</v>
      </c>
      <c r="AD2829" t="s">
        <v>346</v>
      </c>
      <c r="AE2829" t="s">
        <v>56</v>
      </c>
      <c r="AF2829" t="s">
        <v>59</v>
      </c>
      <c r="AG2829" t="s">
        <v>347</v>
      </c>
      <c r="AH2829" s="45">
        <v>28125</v>
      </c>
      <c r="AI2829">
        <v>50863</v>
      </c>
      <c r="AK2829" t="s">
        <v>348</v>
      </c>
      <c r="AL2829" t="s">
        <v>276</v>
      </c>
      <c r="AM2829" t="s">
        <v>245</v>
      </c>
    </row>
    <row r="2830" spans="1:39" x14ac:dyDescent="0.3">
      <c r="A2830" s="1">
        <v>43558</v>
      </c>
      <c r="B2830" t="s">
        <v>25</v>
      </c>
      <c r="C2830" t="s">
        <v>239</v>
      </c>
      <c r="D2830">
        <v>400</v>
      </c>
      <c r="E2830">
        <v>2</v>
      </c>
      <c r="F2830">
        <v>55.029998999999997</v>
      </c>
      <c r="G2830">
        <v>55.990001999999997</v>
      </c>
      <c r="H2830">
        <v>54.889998999999897</v>
      </c>
      <c r="I2830">
        <v>55.48</v>
      </c>
      <c r="J2830">
        <v>55.142295999999902</v>
      </c>
      <c r="K2830">
        <v>24552800</v>
      </c>
      <c r="L2830">
        <v>2.5169999999999999</v>
      </c>
      <c r="M2830">
        <v>2.03939947676583E-2</v>
      </c>
      <c r="N2830">
        <v>4.2716356388996402E-2</v>
      </c>
      <c r="O2830">
        <v>2.8150313238298998E-2</v>
      </c>
      <c r="P2830">
        <v>0.17049286102651201</v>
      </c>
      <c r="Q2830">
        <v>0.13342223684962101</v>
      </c>
      <c r="R2830">
        <v>1.0070305387841901E-2</v>
      </c>
      <c r="S2830">
        <v>1.2499073754542799E-2</v>
      </c>
      <c r="T2830">
        <v>1.7757507910613601E-2</v>
      </c>
      <c r="U2830">
        <v>1.8958545402803201E-2</v>
      </c>
      <c r="V2830">
        <v>57.599997999999999</v>
      </c>
      <c r="W2830">
        <v>42.360000999999997</v>
      </c>
      <c r="X2830">
        <v>-0.15403925515274799</v>
      </c>
      <c r="Y2830">
        <v>2.1460723821998401E-3</v>
      </c>
      <c r="Z2830">
        <v>1.34234124946966</v>
      </c>
      <c r="AA2830">
        <v>0.696785803864722</v>
      </c>
      <c r="AB2830">
        <v>0.483158985800695</v>
      </c>
      <c r="AC2830" t="s">
        <v>247</v>
      </c>
      <c r="AD2830" t="s">
        <v>346</v>
      </c>
      <c r="AE2830" t="s">
        <v>56</v>
      </c>
      <c r="AF2830" t="s">
        <v>59</v>
      </c>
      <c r="AG2830" t="s">
        <v>347</v>
      </c>
      <c r="AH2830" s="45">
        <v>28125</v>
      </c>
      <c r="AI2830">
        <v>50863</v>
      </c>
      <c r="AK2830" t="s">
        <v>348</v>
      </c>
      <c r="AL2830" t="s">
        <v>276</v>
      </c>
      <c r="AM2830" t="s">
        <v>245</v>
      </c>
    </row>
    <row r="2831" spans="1:39" x14ac:dyDescent="0.3">
      <c r="A2831" s="1">
        <v>43571</v>
      </c>
      <c r="B2831" t="s">
        <v>25</v>
      </c>
      <c r="C2831" t="s">
        <v>239</v>
      </c>
      <c r="D2831">
        <v>400</v>
      </c>
      <c r="E2831">
        <v>2</v>
      </c>
      <c r="F2831">
        <v>56.66</v>
      </c>
      <c r="G2831">
        <v>57.470001000000003</v>
      </c>
      <c r="H2831">
        <v>56.07</v>
      </c>
      <c r="I2831">
        <v>56.709998999999897</v>
      </c>
      <c r="J2831">
        <v>56.3648069999999</v>
      </c>
      <c r="K2831">
        <v>30301900</v>
      </c>
      <c r="L2831">
        <v>2.5920000000000001</v>
      </c>
      <c r="M2831">
        <v>7.6113370049919801E-3</v>
      </c>
      <c r="N2831">
        <v>2.4816035425659799E-2</v>
      </c>
      <c r="O2831">
        <v>4.2873927900151598E-2</v>
      </c>
      <c r="P2831">
        <v>0.16064563014008901</v>
      </c>
      <c r="Q2831">
        <v>0.103454057072425</v>
      </c>
      <c r="R2831">
        <v>5.5631164042461E-3</v>
      </c>
      <c r="S2831">
        <v>1.0424702790166499E-2</v>
      </c>
      <c r="T2831">
        <v>1.4363351722201099E-2</v>
      </c>
      <c r="U2831">
        <v>1.8591050878252701E-2</v>
      </c>
      <c r="V2831">
        <v>57.599997999999999</v>
      </c>
      <c r="W2831">
        <v>42.360000999999997</v>
      </c>
      <c r="X2831">
        <v>-0.15403925515274799</v>
      </c>
      <c r="Y2831">
        <v>5.0922850790659495E-4</v>
      </c>
      <c r="Z2831">
        <v>1.3268969302514499</v>
      </c>
      <c r="AA2831">
        <v>0.50252806231485803</v>
      </c>
      <c r="AB2831">
        <v>0.51126254570330398</v>
      </c>
      <c r="AC2831" t="s">
        <v>247</v>
      </c>
      <c r="AD2831" t="s">
        <v>346</v>
      </c>
      <c r="AE2831" t="s">
        <v>56</v>
      </c>
      <c r="AF2831" t="s">
        <v>59</v>
      </c>
      <c r="AG2831" t="s">
        <v>347</v>
      </c>
      <c r="AH2831" s="45">
        <v>28125</v>
      </c>
      <c r="AI2831">
        <v>50863</v>
      </c>
      <c r="AK2831" t="s">
        <v>348</v>
      </c>
      <c r="AL2831" t="s">
        <v>276</v>
      </c>
      <c r="AM2831" t="s">
        <v>245</v>
      </c>
    </row>
    <row r="2832" spans="1:39" x14ac:dyDescent="0.3">
      <c r="A2832" s="1">
        <v>43580</v>
      </c>
      <c r="B2832" t="s">
        <v>25</v>
      </c>
      <c r="C2832" t="s">
        <v>246</v>
      </c>
      <c r="D2832">
        <v>300</v>
      </c>
      <c r="E2832">
        <v>2</v>
      </c>
      <c r="F2832">
        <v>58.299999</v>
      </c>
      <c r="G2832">
        <v>58.380001</v>
      </c>
      <c r="H2832">
        <v>57.23</v>
      </c>
      <c r="I2832">
        <v>57.610000999999997</v>
      </c>
      <c r="J2832">
        <v>57.259331000000003</v>
      </c>
      <c r="K2832">
        <v>27949900</v>
      </c>
      <c r="L2832">
        <v>2.5339999999999998</v>
      </c>
      <c r="M2832">
        <v>-1.90842464492566E-2</v>
      </c>
      <c r="N2832">
        <v>-1.6355699025594701E-2</v>
      </c>
      <c r="O2832">
        <v>8.7563869890990603E-2</v>
      </c>
      <c r="P2832">
        <v>0.15280337672976699</v>
      </c>
      <c r="Q2832">
        <v>0.13749572824953399</v>
      </c>
      <c r="R2832">
        <v>9.2910654194667697E-3</v>
      </c>
      <c r="S2832">
        <v>1.07345175134946E-2</v>
      </c>
      <c r="T2832">
        <v>1.3973448361973499E-2</v>
      </c>
      <c r="U2832">
        <v>1.8585474242145902E-2</v>
      </c>
      <c r="V2832">
        <v>59.59</v>
      </c>
      <c r="W2832">
        <v>42.360000999999997</v>
      </c>
      <c r="X2832">
        <v>-0.15403925515274799</v>
      </c>
      <c r="Y2832">
        <v>-3.6904169755480902E-4</v>
      </c>
      <c r="Z2832">
        <v>1.32431060683039</v>
      </c>
      <c r="AA2832">
        <v>0.73547740796021899</v>
      </c>
      <c r="AB2832">
        <v>0.76408596608157597</v>
      </c>
      <c r="AC2832" t="s">
        <v>247</v>
      </c>
      <c r="AD2832" t="s">
        <v>346</v>
      </c>
      <c r="AE2832" t="s">
        <v>56</v>
      </c>
      <c r="AF2832" t="s">
        <v>59</v>
      </c>
      <c r="AG2832" t="s">
        <v>347</v>
      </c>
      <c r="AH2832" s="45">
        <v>28125</v>
      </c>
      <c r="AI2832">
        <v>50863</v>
      </c>
      <c r="AK2832" t="s">
        <v>348</v>
      </c>
      <c r="AL2832" t="s">
        <v>276</v>
      </c>
      <c r="AM2832" t="s">
        <v>245</v>
      </c>
    </row>
    <row r="2833" spans="1:39" x14ac:dyDescent="0.3">
      <c r="A2833" s="1">
        <v>43585</v>
      </c>
      <c r="B2833" t="s">
        <v>25</v>
      </c>
      <c r="C2833" t="s">
        <v>239</v>
      </c>
      <c r="D2833">
        <v>200</v>
      </c>
      <c r="E2833">
        <v>2</v>
      </c>
      <c r="F2833">
        <v>51</v>
      </c>
      <c r="G2833">
        <v>51.43</v>
      </c>
      <c r="H2833">
        <v>50.869999</v>
      </c>
      <c r="I2833">
        <v>51.040000999999997</v>
      </c>
      <c r="J2833">
        <v>50.729323999999998</v>
      </c>
      <c r="K2833">
        <v>27130900</v>
      </c>
      <c r="L2833">
        <v>2.5089999999999999</v>
      </c>
      <c r="M2833">
        <v>-1.37051570892765E-3</v>
      </c>
      <c r="N2833">
        <v>-0.14119194836282101</v>
      </c>
      <c r="O2833">
        <v>-3.9755593660730698E-2</v>
      </c>
      <c r="P2833">
        <v>9.8616165487764001E-2</v>
      </c>
      <c r="Q2833">
        <v>-8.1647940410826993E-3</v>
      </c>
      <c r="R2833">
        <v>3.8429034453590097E-2</v>
      </c>
      <c r="S2833">
        <v>2.39468981822939E-2</v>
      </c>
      <c r="T2833">
        <v>1.7333714683666498E-2</v>
      </c>
      <c r="U2833">
        <v>1.9479535480018E-2</v>
      </c>
      <c r="V2833">
        <v>59.59</v>
      </c>
      <c r="W2833">
        <v>42.360000999999997</v>
      </c>
      <c r="X2833">
        <v>-0.176242417265871</v>
      </c>
      <c r="Y2833">
        <v>9.5096475723260604E-4</v>
      </c>
      <c r="Z2833">
        <v>1.2962724502580301</v>
      </c>
      <c r="AA2833">
        <v>-0.216907635041686</v>
      </c>
      <c r="AB2833">
        <v>0.26046188653925401</v>
      </c>
      <c r="AC2833" t="s">
        <v>247</v>
      </c>
      <c r="AD2833" t="s">
        <v>346</v>
      </c>
      <c r="AE2833" t="s">
        <v>56</v>
      </c>
      <c r="AF2833" t="s">
        <v>59</v>
      </c>
      <c r="AG2833" t="s">
        <v>347</v>
      </c>
      <c r="AH2833" s="45">
        <v>28125</v>
      </c>
      <c r="AI2833">
        <v>50863</v>
      </c>
      <c r="AK2833" t="s">
        <v>348</v>
      </c>
      <c r="AL2833" t="s">
        <v>276</v>
      </c>
      <c r="AM2833" t="s">
        <v>245</v>
      </c>
    </row>
    <row r="2834" spans="1:39" x14ac:dyDescent="0.3">
      <c r="A2834" s="1">
        <v>43595</v>
      </c>
      <c r="B2834" t="s">
        <v>25</v>
      </c>
      <c r="C2834" t="s">
        <v>239</v>
      </c>
      <c r="D2834">
        <v>300</v>
      </c>
      <c r="E2834">
        <v>2</v>
      </c>
      <c r="F2834">
        <v>46.439999</v>
      </c>
      <c r="G2834">
        <v>46.799999</v>
      </c>
      <c r="H2834">
        <v>45.099997999999999</v>
      </c>
      <c r="I2834">
        <v>46.200001</v>
      </c>
      <c r="J2834">
        <v>46.200001</v>
      </c>
      <c r="K2834">
        <v>42522800</v>
      </c>
      <c r="L2834">
        <v>2.4550000000000001</v>
      </c>
      <c r="M2834">
        <v>-9.0497924248747804E-3</v>
      </c>
      <c r="N2834">
        <v>-0.107339074292292</v>
      </c>
      <c r="O2834">
        <v>-0.17404911922155</v>
      </c>
      <c r="P2834">
        <v>-4.9464271051634E-2</v>
      </c>
      <c r="Q2834">
        <v>-0.13751994014239199</v>
      </c>
      <c r="R2834">
        <v>2.0093537549865099E-2</v>
      </c>
      <c r="S2834">
        <v>2.61365139997808E-2</v>
      </c>
      <c r="T2834">
        <v>1.83975223421062E-2</v>
      </c>
      <c r="U2834">
        <v>1.96839350409093E-2</v>
      </c>
      <c r="V2834">
        <v>59.59</v>
      </c>
      <c r="W2834">
        <v>42.360000999999997</v>
      </c>
      <c r="X2834">
        <v>-0.176242417265871</v>
      </c>
      <c r="Y2834">
        <v>3.7133938472042301E-3</v>
      </c>
      <c r="Z2834">
        <v>1.2899125141719801</v>
      </c>
      <c r="AA2834">
        <v>-1.0357470783782601</v>
      </c>
      <c r="AB2834">
        <v>-0.56681152967259296</v>
      </c>
      <c r="AC2834" t="s">
        <v>247</v>
      </c>
      <c r="AD2834" t="s">
        <v>346</v>
      </c>
      <c r="AE2834" t="s">
        <v>56</v>
      </c>
      <c r="AF2834" t="s">
        <v>59</v>
      </c>
      <c r="AG2834" t="s">
        <v>347</v>
      </c>
      <c r="AH2834" s="45">
        <v>28125</v>
      </c>
      <c r="AI2834">
        <v>50863</v>
      </c>
      <c r="AK2834" t="s">
        <v>348</v>
      </c>
      <c r="AL2834" t="s">
        <v>276</v>
      </c>
      <c r="AM2834" t="s">
        <v>245</v>
      </c>
    </row>
    <row r="2835" spans="1:39" x14ac:dyDescent="0.3">
      <c r="A2835" s="1">
        <v>43608</v>
      </c>
      <c r="B2835" t="s">
        <v>25</v>
      </c>
      <c r="C2835" t="s">
        <v>239</v>
      </c>
      <c r="D2835">
        <v>100</v>
      </c>
      <c r="E2835">
        <v>2</v>
      </c>
      <c r="F2835">
        <v>43.369999</v>
      </c>
      <c r="G2835">
        <v>44.740001999999997</v>
      </c>
      <c r="H2835">
        <v>42.860000999999997</v>
      </c>
      <c r="I2835">
        <v>44.529998999999997</v>
      </c>
      <c r="J2835">
        <v>44.529998999999997</v>
      </c>
      <c r="K2835">
        <v>35783900</v>
      </c>
      <c r="L2835">
        <v>2.2959999999999998</v>
      </c>
      <c r="M2835">
        <v>1.19734629585788E-2</v>
      </c>
      <c r="N2835">
        <v>-2.2208330506309899E-2</v>
      </c>
      <c r="O2835">
        <v>-0.27153297752734301</v>
      </c>
      <c r="P2835">
        <v>-0.15835406582782899</v>
      </c>
      <c r="Q2835">
        <v>-0.176358931892347</v>
      </c>
      <c r="R2835">
        <v>2.04698836974181E-2</v>
      </c>
      <c r="S2835">
        <v>2.58408497715251E-2</v>
      </c>
      <c r="T2835">
        <v>1.8877398870900501E-2</v>
      </c>
      <c r="U2835">
        <v>1.9824637743882999E-2</v>
      </c>
      <c r="V2835">
        <v>59.59</v>
      </c>
      <c r="W2835">
        <v>42.360000999999997</v>
      </c>
      <c r="X2835">
        <v>-0.176242417265871</v>
      </c>
      <c r="Y2835">
        <v>-1.1985692488440201E-2</v>
      </c>
      <c r="Z2835">
        <v>1.27529579729873</v>
      </c>
      <c r="AA2835">
        <v>-1.21779929348986</v>
      </c>
      <c r="AB2835">
        <v>-1.25618213984826</v>
      </c>
      <c r="AC2835" t="s">
        <v>247</v>
      </c>
      <c r="AD2835" t="s">
        <v>346</v>
      </c>
      <c r="AE2835" t="s">
        <v>56</v>
      </c>
      <c r="AF2835" t="s">
        <v>59</v>
      </c>
      <c r="AG2835" t="s">
        <v>347</v>
      </c>
      <c r="AH2835" s="45">
        <v>28125</v>
      </c>
      <c r="AI2835">
        <v>50863</v>
      </c>
      <c r="AK2835" t="s">
        <v>348</v>
      </c>
      <c r="AL2835" t="s">
        <v>276</v>
      </c>
      <c r="AM2835" t="s">
        <v>245</v>
      </c>
    </row>
    <row r="2836" spans="1:39" x14ac:dyDescent="0.3">
      <c r="A2836" s="1">
        <v>43641</v>
      </c>
      <c r="B2836" t="s">
        <v>25</v>
      </c>
      <c r="C2836" t="s">
        <v>239</v>
      </c>
      <c r="D2836">
        <v>1100</v>
      </c>
      <c r="E2836">
        <v>2</v>
      </c>
      <c r="F2836">
        <v>47.560001</v>
      </c>
      <c r="G2836">
        <v>47.68</v>
      </c>
      <c r="H2836">
        <v>46.799999</v>
      </c>
      <c r="I2836">
        <v>46.849997999999999</v>
      </c>
      <c r="J2836">
        <v>46.849997999999999</v>
      </c>
      <c r="K2836">
        <v>16665600</v>
      </c>
      <c r="L2836">
        <v>1.994</v>
      </c>
      <c r="M2836">
        <v>-1.6511869812943999E-2</v>
      </c>
      <c r="N2836">
        <v>-1.10381298302568E-2</v>
      </c>
      <c r="O2836">
        <v>5.0787869118155998E-2</v>
      </c>
      <c r="P2836">
        <v>-0.125502986025161</v>
      </c>
      <c r="Q2836">
        <v>-8.9101388210262006E-2</v>
      </c>
      <c r="R2836">
        <v>9.2257113857794303E-3</v>
      </c>
      <c r="S2836">
        <v>1.43697446821596E-2</v>
      </c>
      <c r="T2836">
        <v>1.9603440048111001E-2</v>
      </c>
      <c r="U2836">
        <v>1.9812119111789601E-2</v>
      </c>
      <c r="V2836">
        <v>59.59</v>
      </c>
      <c r="W2836">
        <v>42.360000999999997</v>
      </c>
      <c r="X2836">
        <v>-0.176242417265871</v>
      </c>
      <c r="Y2836">
        <v>-9.5417756928269908E-3</v>
      </c>
      <c r="Z2836">
        <v>1.2806997649845999</v>
      </c>
      <c r="AA2836">
        <v>-0.65936052096611997</v>
      </c>
      <c r="AB2836">
        <v>-0.64692767814543795</v>
      </c>
      <c r="AC2836" t="s">
        <v>247</v>
      </c>
      <c r="AD2836" t="s">
        <v>346</v>
      </c>
      <c r="AE2836" t="s">
        <v>56</v>
      </c>
      <c r="AF2836" t="s">
        <v>59</v>
      </c>
      <c r="AG2836" t="s">
        <v>347</v>
      </c>
      <c r="AH2836" s="45">
        <v>28125</v>
      </c>
      <c r="AI2836">
        <v>50863</v>
      </c>
      <c r="AK2836" t="s">
        <v>348</v>
      </c>
      <c r="AL2836" t="s">
        <v>276</v>
      </c>
      <c r="AM2836" t="s">
        <v>245</v>
      </c>
    </row>
    <row r="2837" spans="1:39" x14ac:dyDescent="0.3">
      <c r="A2837" s="1">
        <v>43564</v>
      </c>
      <c r="B2837" t="s">
        <v>25</v>
      </c>
      <c r="C2837" t="s">
        <v>239</v>
      </c>
      <c r="D2837">
        <v>100</v>
      </c>
      <c r="E2837">
        <v>3</v>
      </c>
      <c r="F2837">
        <v>55.349997999999999</v>
      </c>
      <c r="G2837">
        <v>55.43</v>
      </c>
      <c r="H2837">
        <v>54.900002000000001</v>
      </c>
      <c r="I2837">
        <v>55.32</v>
      </c>
      <c r="J2837">
        <v>54.9832689999999</v>
      </c>
      <c r="K2837">
        <v>13339700</v>
      </c>
      <c r="L2837">
        <v>2.4990000000000001</v>
      </c>
      <c r="M2837">
        <v>-6.4865509350828798E-3</v>
      </c>
      <c r="N2837">
        <v>1.7505889529986801E-2</v>
      </c>
      <c r="O2837">
        <v>5.2702342711903001E-2</v>
      </c>
      <c r="P2837">
        <v>0.15368349833886599</v>
      </c>
      <c r="Q2837">
        <v>0.134562250187958</v>
      </c>
      <c r="R2837">
        <v>1.1114215144062399E-2</v>
      </c>
      <c r="S2837">
        <v>1.20908926205654E-2</v>
      </c>
      <c r="T2837">
        <v>1.4461687744161299E-2</v>
      </c>
      <c r="U2837">
        <v>1.8830700790787899E-2</v>
      </c>
      <c r="V2837">
        <v>57.599997999999999</v>
      </c>
      <c r="W2837">
        <v>42.360000999999997</v>
      </c>
      <c r="X2837">
        <v>-0.15403925515274799</v>
      </c>
      <c r="Y2837">
        <v>-6.0859766572597396E-3</v>
      </c>
      <c r="Z2837">
        <v>1.34188995716505</v>
      </c>
      <c r="AA2837">
        <v>0.70600722716835995</v>
      </c>
      <c r="AB2837">
        <v>0.71938600962417398</v>
      </c>
      <c r="AC2837" t="s">
        <v>248</v>
      </c>
      <c r="AD2837" t="s">
        <v>346</v>
      </c>
      <c r="AE2837" t="s">
        <v>56</v>
      </c>
      <c r="AF2837" t="s">
        <v>59</v>
      </c>
      <c r="AG2837" t="s">
        <v>347</v>
      </c>
      <c r="AH2837" s="45">
        <v>28125</v>
      </c>
      <c r="AI2837">
        <v>50863</v>
      </c>
      <c r="AK2837" t="s">
        <v>348</v>
      </c>
      <c r="AL2837" t="s">
        <v>276</v>
      </c>
      <c r="AM2837" t="s">
        <v>245</v>
      </c>
    </row>
    <row r="2838" spans="1:39" x14ac:dyDescent="0.3">
      <c r="A2838" s="1">
        <v>43565</v>
      </c>
      <c r="B2838" t="s">
        <v>25</v>
      </c>
      <c r="C2838" t="s">
        <v>246</v>
      </c>
      <c r="D2838">
        <v>200</v>
      </c>
      <c r="E2838">
        <v>3</v>
      </c>
      <c r="F2838">
        <v>55.32</v>
      </c>
      <c r="G2838">
        <v>55.860000999999997</v>
      </c>
      <c r="H2838">
        <v>55.32</v>
      </c>
      <c r="I2838">
        <v>55.75</v>
      </c>
      <c r="J2838">
        <v>55.410651999999999</v>
      </c>
      <c r="K2838">
        <v>13084000</v>
      </c>
      <c r="L2838">
        <v>2.4769999999999999</v>
      </c>
      <c r="M2838">
        <v>7.7429106848566501E-3</v>
      </c>
      <c r="N2838">
        <v>4.8548054471851398E-3</v>
      </c>
      <c r="O2838">
        <v>4.4003426993983401E-2</v>
      </c>
      <c r="P2838">
        <v>0.15578677538209701</v>
      </c>
      <c r="Q2838">
        <v>0.108181675348726</v>
      </c>
      <c r="R2838">
        <v>6.9770725025909003E-3</v>
      </c>
      <c r="S2838">
        <v>1.1747016545291601E-2</v>
      </c>
      <c r="T2838">
        <v>1.44716190515231E-2</v>
      </c>
      <c r="U2838">
        <v>1.87162041098019E-2</v>
      </c>
      <c r="V2838">
        <v>57.599997999999999</v>
      </c>
      <c r="W2838">
        <v>42.360000999999997</v>
      </c>
      <c r="X2838">
        <v>-0.15403925515274799</v>
      </c>
      <c r="Y2838">
        <v>3.47183783585567E-3</v>
      </c>
      <c r="Z2838">
        <v>1.33382994528445</v>
      </c>
      <c r="AA2838">
        <v>0.53775757562980497</v>
      </c>
      <c r="AB2838">
        <v>0.68758036397719002</v>
      </c>
      <c r="AC2838" t="s">
        <v>248</v>
      </c>
      <c r="AD2838" t="s">
        <v>346</v>
      </c>
      <c r="AE2838" t="s">
        <v>56</v>
      </c>
      <c r="AF2838" t="s">
        <v>59</v>
      </c>
      <c r="AG2838" t="s">
        <v>347</v>
      </c>
      <c r="AH2838" s="45">
        <v>28125</v>
      </c>
      <c r="AI2838">
        <v>50863</v>
      </c>
      <c r="AK2838" t="s">
        <v>348</v>
      </c>
      <c r="AL2838" t="s">
        <v>276</v>
      </c>
      <c r="AM2838" t="s">
        <v>245</v>
      </c>
    </row>
    <row r="2839" spans="1:39" x14ac:dyDescent="0.3">
      <c r="A2839" s="1">
        <v>43571</v>
      </c>
      <c r="B2839" t="s">
        <v>25</v>
      </c>
      <c r="C2839" t="s">
        <v>239</v>
      </c>
      <c r="D2839">
        <v>100</v>
      </c>
      <c r="E2839">
        <v>3</v>
      </c>
      <c r="F2839">
        <v>56.66</v>
      </c>
      <c r="G2839">
        <v>57.470001000000003</v>
      </c>
      <c r="H2839">
        <v>56.07</v>
      </c>
      <c r="I2839">
        <v>56.709998999999897</v>
      </c>
      <c r="J2839">
        <v>56.3648069999999</v>
      </c>
      <c r="K2839">
        <v>30301900</v>
      </c>
      <c r="L2839">
        <v>2.5920000000000001</v>
      </c>
      <c r="M2839">
        <v>7.6113370049919801E-3</v>
      </c>
      <c r="N2839">
        <v>2.4816035425659799E-2</v>
      </c>
      <c r="O2839">
        <v>4.2873927900151598E-2</v>
      </c>
      <c r="P2839">
        <v>0.16064563014008901</v>
      </c>
      <c r="Q2839">
        <v>0.103454057072425</v>
      </c>
      <c r="R2839">
        <v>5.5631164042461E-3</v>
      </c>
      <c r="S2839">
        <v>1.0424702790166499E-2</v>
      </c>
      <c r="T2839">
        <v>1.4363351722201099E-2</v>
      </c>
      <c r="U2839">
        <v>1.8591050878252701E-2</v>
      </c>
      <c r="V2839">
        <v>57.599997999999999</v>
      </c>
      <c r="W2839">
        <v>42.360000999999997</v>
      </c>
      <c r="X2839">
        <v>-0.15403925515274799</v>
      </c>
      <c r="Y2839">
        <v>5.0922850790659495E-4</v>
      </c>
      <c r="Z2839">
        <v>1.3268969302514499</v>
      </c>
      <c r="AA2839">
        <v>0.50252806231485803</v>
      </c>
      <c r="AB2839">
        <v>0.51126254570330398</v>
      </c>
      <c r="AC2839" t="s">
        <v>248</v>
      </c>
      <c r="AD2839" t="s">
        <v>346</v>
      </c>
      <c r="AE2839" t="s">
        <v>56</v>
      </c>
      <c r="AF2839" t="s">
        <v>59</v>
      </c>
      <c r="AG2839" t="s">
        <v>347</v>
      </c>
      <c r="AH2839" s="45">
        <v>28125</v>
      </c>
      <c r="AI2839">
        <v>50863</v>
      </c>
      <c r="AK2839" t="s">
        <v>348</v>
      </c>
      <c r="AL2839" t="s">
        <v>276</v>
      </c>
      <c r="AM2839" t="s">
        <v>245</v>
      </c>
    </row>
    <row r="2840" spans="1:39" x14ac:dyDescent="0.3">
      <c r="A2840" s="1">
        <v>43595</v>
      </c>
      <c r="B2840" t="s">
        <v>25</v>
      </c>
      <c r="C2840" t="s">
        <v>246</v>
      </c>
      <c r="D2840">
        <v>500</v>
      </c>
      <c r="E2840">
        <v>3</v>
      </c>
      <c r="F2840">
        <v>46.439999</v>
      </c>
      <c r="G2840">
        <v>46.799999</v>
      </c>
      <c r="H2840">
        <v>45.099997999999999</v>
      </c>
      <c r="I2840">
        <v>46.200001</v>
      </c>
      <c r="J2840">
        <v>46.200001</v>
      </c>
      <c r="K2840">
        <v>42522800</v>
      </c>
      <c r="L2840">
        <v>2.4550000000000001</v>
      </c>
      <c r="M2840">
        <v>-9.0497924248747804E-3</v>
      </c>
      <c r="N2840">
        <v>-0.107339074292292</v>
      </c>
      <c r="O2840">
        <v>-0.17404911922155</v>
      </c>
      <c r="P2840">
        <v>-4.9464271051634E-2</v>
      </c>
      <c r="Q2840">
        <v>-0.13751994014239199</v>
      </c>
      <c r="R2840">
        <v>2.0093537549865099E-2</v>
      </c>
      <c r="S2840">
        <v>2.61365139997808E-2</v>
      </c>
      <c r="T2840">
        <v>1.83975223421062E-2</v>
      </c>
      <c r="U2840">
        <v>1.96839350409093E-2</v>
      </c>
      <c r="V2840">
        <v>59.59</v>
      </c>
      <c r="W2840">
        <v>42.360000999999997</v>
      </c>
      <c r="X2840">
        <v>-0.176242417265871</v>
      </c>
      <c r="Y2840">
        <v>3.7133938472042301E-3</v>
      </c>
      <c r="Z2840">
        <v>1.2899125141719801</v>
      </c>
      <c r="AA2840">
        <v>-1.0357470783782601</v>
      </c>
      <c r="AB2840">
        <v>-0.56681152967259296</v>
      </c>
      <c r="AC2840" t="s">
        <v>248</v>
      </c>
      <c r="AD2840" t="s">
        <v>346</v>
      </c>
      <c r="AE2840" t="s">
        <v>56</v>
      </c>
      <c r="AF2840" t="s">
        <v>59</v>
      </c>
      <c r="AG2840" t="s">
        <v>347</v>
      </c>
      <c r="AH2840" s="45">
        <v>28125</v>
      </c>
      <c r="AI2840">
        <v>50863</v>
      </c>
      <c r="AK2840" t="s">
        <v>348</v>
      </c>
      <c r="AL2840" t="s">
        <v>276</v>
      </c>
      <c r="AM2840" t="s">
        <v>245</v>
      </c>
    </row>
    <row r="2841" spans="1:39" x14ac:dyDescent="0.3">
      <c r="A2841" s="1">
        <v>43634</v>
      </c>
      <c r="B2841" t="s">
        <v>25</v>
      </c>
      <c r="C2841" t="s">
        <v>246</v>
      </c>
      <c r="D2841">
        <v>500</v>
      </c>
      <c r="E2841">
        <v>3</v>
      </c>
      <c r="F2841">
        <v>46.75</v>
      </c>
      <c r="G2841">
        <v>48</v>
      </c>
      <c r="H2841">
        <v>46.599997999999999</v>
      </c>
      <c r="I2841">
        <v>47.369999</v>
      </c>
      <c r="J2841">
        <v>47.369999</v>
      </c>
      <c r="K2841">
        <v>25732300</v>
      </c>
      <c r="L2841">
        <v>2.06</v>
      </c>
      <c r="M2841">
        <v>2.6525576577656799E-2</v>
      </c>
      <c r="N2841">
        <v>1.10381298302568E-2</v>
      </c>
      <c r="O2841">
        <v>3.9617668442102801E-2</v>
      </c>
      <c r="P2841">
        <v>-0.12803254863711</v>
      </c>
      <c r="Q2841">
        <v>-0.12658129896620399</v>
      </c>
      <c r="R2841">
        <v>1.5793204237721899E-2</v>
      </c>
      <c r="S2841">
        <v>1.6607609367976301E-2</v>
      </c>
      <c r="T2841">
        <v>1.99243354007267E-2</v>
      </c>
      <c r="U2841">
        <v>1.99686693509986E-2</v>
      </c>
      <c r="V2841">
        <v>59.59</v>
      </c>
      <c r="W2841">
        <v>42.360000999999997</v>
      </c>
      <c r="X2841">
        <v>-0.176242417265871</v>
      </c>
      <c r="Y2841">
        <v>9.6704895497130797E-3</v>
      </c>
      <c r="Z2841">
        <v>1.29291664342096</v>
      </c>
      <c r="AA2841">
        <v>-0.87481709915703998</v>
      </c>
      <c r="AB2841">
        <v>-0.96658890794612595</v>
      </c>
      <c r="AC2841" t="s">
        <v>248</v>
      </c>
      <c r="AD2841" t="s">
        <v>346</v>
      </c>
      <c r="AE2841" t="s">
        <v>56</v>
      </c>
      <c r="AF2841" t="s">
        <v>59</v>
      </c>
      <c r="AG2841" t="s">
        <v>347</v>
      </c>
      <c r="AH2841" s="45">
        <v>28125</v>
      </c>
      <c r="AI2841">
        <v>50863</v>
      </c>
      <c r="AK2841" t="s">
        <v>348</v>
      </c>
      <c r="AL2841" t="s">
        <v>276</v>
      </c>
      <c r="AM2841" t="s">
        <v>245</v>
      </c>
    </row>
    <row r="2842" spans="1:39" x14ac:dyDescent="0.3">
      <c r="A2842" s="1">
        <v>43637</v>
      </c>
      <c r="B2842" t="s">
        <v>25</v>
      </c>
      <c r="C2842" t="s">
        <v>246</v>
      </c>
      <c r="D2842">
        <v>100</v>
      </c>
      <c r="E2842">
        <v>3</v>
      </c>
      <c r="F2842">
        <v>46.950001</v>
      </c>
      <c r="G2842">
        <v>47.73</v>
      </c>
      <c r="H2842">
        <v>46.799999</v>
      </c>
      <c r="I2842">
        <v>47.459998999999897</v>
      </c>
      <c r="J2842">
        <v>47.459998999999897</v>
      </c>
      <c r="K2842">
        <v>31096300</v>
      </c>
      <c r="L2842">
        <v>2.0680000000000001</v>
      </c>
      <c r="M2842">
        <v>5.7052453898766E-3</v>
      </c>
      <c r="N2842">
        <v>2.7123927144436E-2</v>
      </c>
      <c r="O2842">
        <v>6.5297343893319704E-2</v>
      </c>
      <c r="P2842">
        <v>-0.10919274196302001</v>
      </c>
      <c r="Q2842">
        <v>-9.4285694329258804E-2</v>
      </c>
      <c r="R2842">
        <v>1.2624880470293001E-2</v>
      </c>
      <c r="S2842">
        <v>1.4185543212814501E-2</v>
      </c>
      <c r="T2842">
        <v>1.9608265205847599E-2</v>
      </c>
      <c r="U2842">
        <v>1.9844662396990401E-2</v>
      </c>
      <c r="V2842">
        <v>59.59</v>
      </c>
      <c r="W2842">
        <v>42.360000999999997</v>
      </c>
      <c r="X2842">
        <v>-0.176242417265871</v>
      </c>
      <c r="Y2842">
        <v>-1.26001638019446E-3</v>
      </c>
      <c r="Z2842">
        <v>1.28427674409311</v>
      </c>
      <c r="AA2842">
        <v>-0.68948112353588198</v>
      </c>
      <c r="AB2842">
        <v>-0.80080516615248598</v>
      </c>
      <c r="AC2842" t="s">
        <v>248</v>
      </c>
      <c r="AD2842" t="s">
        <v>346</v>
      </c>
      <c r="AE2842" t="s">
        <v>56</v>
      </c>
      <c r="AF2842" t="s">
        <v>59</v>
      </c>
      <c r="AG2842" t="s">
        <v>347</v>
      </c>
      <c r="AH2842" s="45">
        <v>28125</v>
      </c>
      <c r="AI2842">
        <v>50863</v>
      </c>
      <c r="AK2842" t="s">
        <v>348</v>
      </c>
      <c r="AL2842" t="s">
        <v>276</v>
      </c>
      <c r="AM2842" t="s">
        <v>245</v>
      </c>
    </row>
    <row r="2843" spans="1:39" x14ac:dyDescent="0.3">
      <c r="A2843" s="1">
        <v>43559</v>
      </c>
      <c r="B2843" t="s">
        <v>25</v>
      </c>
      <c r="C2843" t="s">
        <v>246</v>
      </c>
      <c r="D2843">
        <v>100</v>
      </c>
      <c r="E2843">
        <v>4</v>
      </c>
      <c r="F2843">
        <v>55.27</v>
      </c>
      <c r="G2843">
        <v>56.139998999999897</v>
      </c>
      <c r="H2843">
        <v>55.27</v>
      </c>
      <c r="I2843">
        <v>55.919998</v>
      </c>
      <c r="J2843">
        <v>55.579616999999999</v>
      </c>
      <c r="K2843">
        <v>16520500</v>
      </c>
      <c r="L2843">
        <v>2.512</v>
      </c>
      <c r="M2843">
        <v>7.8994891307039607E-3</v>
      </c>
      <c r="N2843">
        <v>5.1556813620548599E-2</v>
      </c>
      <c r="O2843">
        <v>4.0881601481351698E-2</v>
      </c>
      <c r="P2843">
        <v>0.234976309448726</v>
      </c>
      <c r="Q2843">
        <v>0.13650918062961001</v>
      </c>
      <c r="R2843">
        <v>8.6671380003212391E-3</v>
      </c>
      <c r="S2843">
        <v>1.24973729937437E-2</v>
      </c>
      <c r="T2843">
        <v>1.6062400602660998E-2</v>
      </c>
      <c r="U2843">
        <v>1.89623207986141E-2</v>
      </c>
      <c r="V2843">
        <v>57.599997999999999</v>
      </c>
      <c r="W2843">
        <v>42.360000999999997</v>
      </c>
      <c r="X2843">
        <v>-0.15403925515274799</v>
      </c>
      <c r="Y2843">
        <v>2.0824655091414399E-3</v>
      </c>
      <c r="Z2843">
        <v>1.34778986214191</v>
      </c>
      <c r="AA2843">
        <v>0.71720917012494301</v>
      </c>
      <c r="AB2843">
        <v>0.57853163117133599</v>
      </c>
      <c r="AC2843" t="s">
        <v>249</v>
      </c>
      <c r="AD2843" t="s">
        <v>346</v>
      </c>
      <c r="AE2843" t="s">
        <v>56</v>
      </c>
      <c r="AF2843" t="s">
        <v>59</v>
      </c>
      <c r="AG2843" t="s">
        <v>347</v>
      </c>
      <c r="AH2843" s="45">
        <v>28125</v>
      </c>
      <c r="AI2843">
        <v>50863</v>
      </c>
      <c r="AK2843" t="s">
        <v>348</v>
      </c>
      <c r="AL2843" t="s">
        <v>276</v>
      </c>
      <c r="AM2843" t="s">
        <v>245</v>
      </c>
    </row>
    <row r="2844" spans="1:39" x14ac:dyDescent="0.3">
      <c r="A2844" s="1">
        <v>43570</v>
      </c>
      <c r="B2844" t="s">
        <v>25</v>
      </c>
      <c r="C2844" t="s">
        <v>246</v>
      </c>
      <c r="D2844">
        <v>200</v>
      </c>
      <c r="E2844">
        <v>4</v>
      </c>
      <c r="F2844">
        <v>56.459998999999897</v>
      </c>
      <c r="G2844">
        <v>56.560001</v>
      </c>
      <c r="H2844">
        <v>55.919998</v>
      </c>
      <c r="I2844">
        <v>56.279998999999997</v>
      </c>
      <c r="J2844">
        <v>55.937424</v>
      </c>
      <c r="K2844">
        <v>11676900</v>
      </c>
      <c r="L2844">
        <v>2.5529999999999999</v>
      </c>
      <c r="M2844">
        <v>-2.4844765215888999E-3</v>
      </c>
      <c r="N2844">
        <v>1.0718147485585101E-2</v>
      </c>
      <c r="O2844">
        <v>5.1779685354776103E-2</v>
      </c>
      <c r="P2844">
        <v>0.158191619550062</v>
      </c>
      <c r="Q2844">
        <v>0.106201423460507</v>
      </c>
      <c r="R2844">
        <v>7.21330947422199E-3</v>
      </c>
      <c r="S2844">
        <v>1.0820457898570701E-2</v>
      </c>
      <c r="T2844">
        <v>1.43527277364115E-2</v>
      </c>
      <c r="U2844">
        <v>1.8596095307407901E-2</v>
      </c>
      <c r="V2844">
        <v>57.599997999999999</v>
      </c>
      <c r="W2844">
        <v>42.360000999999997</v>
      </c>
      <c r="X2844">
        <v>-0.15403925515274799</v>
      </c>
      <c r="Y2844">
        <v>-6.2956724975841202E-4</v>
      </c>
      <c r="Z2844">
        <v>1.3267352201174301</v>
      </c>
      <c r="AA2844">
        <v>0.52185230249616599</v>
      </c>
      <c r="AB2844">
        <v>0.55195837867400399</v>
      </c>
      <c r="AC2844" t="s">
        <v>249</v>
      </c>
      <c r="AD2844" t="s">
        <v>346</v>
      </c>
      <c r="AE2844" t="s">
        <v>56</v>
      </c>
      <c r="AF2844" t="s">
        <v>59</v>
      </c>
      <c r="AG2844" t="s">
        <v>347</v>
      </c>
      <c r="AH2844" s="45">
        <v>28125</v>
      </c>
      <c r="AI2844">
        <v>50863</v>
      </c>
      <c r="AK2844" t="s">
        <v>348</v>
      </c>
      <c r="AL2844" t="s">
        <v>276</v>
      </c>
      <c r="AM2844" t="s">
        <v>245</v>
      </c>
    </row>
    <row r="2845" spans="1:39" x14ac:dyDescent="0.3">
      <c r="A2845" s="1">
        <v>43587</v>
      </c>
      <c r="B2845" t="s">
        <v>25</v>
      </c>
      <c r="C2845" t="s">
        <v>246</v>
      </c>
      <c r="D2845">
        <v>200</v>
      </c>
      <c r="E2845">
        <v>4</v>
      </c>
      <c r="F2845">
        <v>50.799999</v>
      </c>
      <c r="G2845">
        <v>51.330002</v>
      </c>
      <c r="H2845">
        <v>50.119999</v>
      </c>
      <c r="I2845">
        <v>50.549999</v>
      </c>
      <c r="J2845">
        <v>50.242305999999999</v>
      </c>
      <c r="K2845">
        <v>22655400</v>
      </c>
      <c r="L2845">
        <v>2.552</v>
      </c>
      <c r="M2845">
        <v>-4.1456033083961301E-3</v>
      </c>
      <c r="N2845">
        <v>-0.13073319526487601</v>
      </c>
      <c r="O2845">
        <v>-7.54211927255906E-2</v>
      </c>
      <c r="P2845">
        <v>7.6584090483390793E-2</v>
      </c>
      <c r="Q2845">
        <v>-2.9126025248393101E-2</v>
      </c>
      <c r="R2845">
        <v>3.9236969674401198E-2</v>
      </c>
      <c r="S2845">
        <v>2.3459257766463001E-2</v>
      </c>
      <c r="T2845">
        <v>1.7136261184401001E-2</v>
      </c>
      <c r="U2845">
        <v>1.9328583477499502E-2</v>
      </c>
      <c r="V2845">
        <v>59.59</v>
      </c>
      <c r="W2845">
        <v>42.360000999999997</v>
      </c>
      <c r="X2845">
        <v>-0.176242417265871</v>
      </c>
      <c r="Y2845">
        <v>-2.1262443276895502E-3</v>
      </c>
      <c r="Z2845">
        <v>1.2878196640439901</v>
      </c>
      <c r="AA2845">
        <v>-0.35538126907899098</v>
      </c>
      <c r="AB2845">
        <v>-0.161544450154256</v>
      </c>
      <c r="AC2845" t="s">
        <v>249</v>
      </c>
      <c r="AD2845" t="s">
        <v>346</v>
      </c>
      <c r="AE2845" t="s">
        <v>56</v>
      </c>
      <c r="AF2845" t="s">
        <v>59</v>
      </c>
      <c r="AG2845" t="s">
        <v>347</v>
      </c>
      <c r="AH2845" s="45">
        <v>28125</v>
      </c>
      <c r="AI2845">
        <v>50863</v>
      </c>
      <c r="AK2845" t="s">
        <v>348</v>
      </c>
      <c r="AL2845" t="s">
        <v>276</v>
      </c>
      <c r="AM2845" t="s">
        <v>245</v>
      </c>
    </row>
    <row r="2846" spans="1:39" x14ac:dyDescent="0.3">
      <c r="A2846" s="1">
        <v>43600</v>
      </c>
      <c r="B2846" t="s">
        <v>25</v>
      </c>
      <c r="C2846" t="s">
        <v>246</v>
      </c>
      <c r="D2846">
        <v>300</v>
      </c>
      <c r="E2846">
        <v>4</v>
      </c>
      <c r="F2846">
        <v>44.919998</v>
      </c>
      <c r="G2846">
        <v>45.75</v>
      </c>
      <c r="H2846">
        <v>44.759997999999896</v>
      </c>
      <c r="I2846">
        <v>45.619999</v>
      </c>
      <c r="J2846">
        <v>45.619999</v>
      </c>
      <c r="K2846">
        <v>23407900</v>
      </c>
      <c r="L2846">
        <v>2.379</v>
      </c>
      <c r="M2846">
        <v>9.9130895466946495E-3</v>
      </c>
      <c r="N2846">
        <v>-7.6360146997604905E-2</v>
      </c>
      <c r="O2846">
        <v>-0.20637191896049001</v>
      </c>
      <c r="P2846">
        <v>-9.4927361721546394E-2</v>
      </c>
      <c r="Q2846">
        <v>-0.16040641799481101</v>
      </c>
      <c r="R2846">
        <v>2.77909709377193E-2</v>
      </c>
      <c r="S2846">
        <v>2.6536382203617499E-2</v>
      </c>
      <c r="T2846">
        <v>1.85562230084057E-2</v>
      </c>
      <c r="U2846">
        <v>1.9781889370299802E-2</v>
      </c>
      <c r="V2846">
        <v>59.59</v>
      </c>
      <c r="W2846">
        <v>42.360000999999997</v>
      </c>
      <c r="X2846">
        <v>-0.176242417265871</v>
      </c>
      <c r="Y2846">
        <v>5.8219943882337104E-3</v>
      </c>
      <c r="Z2846">
        <v>1.2899627691396101</v>
      </c>
      <c r="AA2846">
        <v>-1.15767716371095</v>
      </c>
      <c r="AB2846">
        <v>-1.1189253433583599</v>
      </c>
      <c r="AC2846" t="s">
        <v>249</v>
      </c>
      <c r="AD2846" t="s">
        <v>346</v>
      </c>
      <c r="AE2846" t="s">
        <v>56</v>
      </c>
      <c r="AF2846" t="s">
        <v>59</v>
      </c>
      <c r="AG2846" t="s">
        <v>347</v>
      </c>
      <c r="AH2846" s="45">
        <v>28125</v>
      </c>
      <c r="AI2846">
        <v>50863</v>
      </c>
      <c r="AK2846" t="s">
        <v>348</v>
      </c>
      <c r="AL2846" t="s">
        <v>276</v>
      </c>
      <c r="AM2846" t="s">
        <v>245</v>
      </c>
    </row>
    <row r="2847" spans="1:39" x14ac:dyDescent="0.3">
      <c r="A2847" s="1">
        <v>43614</v>
      </c>
      <c r="B2847" t="s">
        <v>25</v>
      </c>
      <c r="C2847" t="s">
        <v>239</v>
      </c>
      <c r="D2847">
        <v>600</v>
      </c>
      <c r="E2847">
        <v>4</v>
      </c>
      <c r="F2847">
        <v>43.349997999999999</v>
      </c>
      <c r="G2847">
        <v>44.529998999999997</v>
      </c>
      <c r="H2847">
        <v>43.330002</v>
      </c>
      <c r="I2847">
        <v>44.23</v>
      </c>
      <c r="J2847">
        <v>44.23</v>
      </c>
      <c r="K2847">
        <v>28450300</v>
      </c>
      <c r="L2847">
        <v>2.2360000000000002</v>
      </c>
      <c r="M2847">
        <v>1.50344517508846E-2</v>
      </c>
      <c r="N2847">
        <v>-5.1865941636871004E-3</v>
      </c>
      <c r="O2847">
        <v>-0.16397013802446</v>
      </c>
      <c r="P2847">
        <v>-0.179301173663512</v>
      </c>
      <c r="Q2847">
        <v>-0.201137209446315</v>
      </c>
      <c r="R2847">
        <v>1.5715624243538898E-2</v>
      </c>
      <c r="S2847">
        <v>1.9088335206110901E-2</v>
      </c>
      <c r="T2847">
        <v>1.9085577922925999E-2</v>
      </c>
      <c r="U2847">
        <v>1.9853322261181298E-2</v>
      </c>
      <c r="V2847">
        <v>59.59</v>
      </c>
      <c r="W2847">
        <v>42.360000999999997</v>
      </c>
      <c r="X2847">
        <v>-0.176242417265871</v>
      </c>
      <c r="Y2847">
        <v>-6.9359101493404697E-3</v>
      </c>
      <c r="Z2847">
        <v>1.27171139859576</v>
      </c>
      <c r="AA2847">
        <v>-1.34643259949403</v>
      </c>
      <c r="AB2847">
        <v>-1.3029769349986</v>
      </c>
      <c r="AC2847" t="s">
        <v>249</v>
      </c>
      <c r="AD2847" t="s">
        <v>346</v>
      </c>
      <c r="AE2847" t="s">
        <v>56</v>
      </c>
      <c r="AF2847" t="s">
        <v>59</v>
      </c>
      <c r="AG2847" t="s">
        <v>347</v>
      </c>
      <c r="AH2847" s="45">
        <v>28125</v>
      </c>
      <c r="AI2847">
        <v>50863</v>
      </c>
      <c r="AK2847" t="s">
        <v>348</v>
      </c>
      <c r="AL2847" t="s">
        <v>276</v>
      </c>
      <c r="AM2847" t="s">
        <v>245</v>
      </c>
    </row>
    <row r="2848" spans="1:39" x14ac:dyDescent="0.3">
      <c r="A2848" s="1">
        <v>43616</v>
      </c>
      <c r="B2848" t="s">
        <v>25</v>
      </c>
      <c r="C2848" t="s">
        <v>239</v>
      </c>
      <c r="D2848">
        <v>300</v>
      </c>
      <c r="E2848">
        <v>4</v>
      </c>
      <c r="F2848">
        <v>44.18</v>
      </c>
      <c r="G2848">
        <v>44.970001000000003</v>
      </c>
      <c r="H2848">
        <v>43.93</v>
      </c>
      <c r="I2848">
        <v>44.040000999999997</v>
      </c>
      <c r="J2848">
        <v>44.040000999999997</v>
      </c>
      <c r="K2848">
        <v>25532500</v>
      </c>
      <c r="L2848">
        <v>2.1419999999999999</v>
      </c>
      <c r="M2848">
        <v>-1.55460828836472E-2</v>
      </c>
      <c r="N2848">
        <v>-1.10647623157306E-2</v>
      </c>
      <c r="O2848">
        <v>-0.14140579148025101</v>
      </c>
      <c r="P2848">
        <v>-0.18473247269784299</v>
      </c>
      <c r="Q2848">
        <v>-0.209761913265504</v>
      </c>
      <c r="R2848">
        <v>1.6472190790270201E-2</v>
      </c>
      <c r="S2848">
        <v>1.9124705928959301E-2</v>
      </c>
      <c r="T2848">
        <v>1.9198444347656898E-2</v>
      </c>
      <c r="U2848">
        <v>1.9884122987555E-2</v>
      </c>
      <c r="V2848">
        <v>59.59</v>
      </c>
      <c r="W2848">
        <v>42.360000999999997</v>
      </c>
      <c r="X2848">
        <v>-0.176242417265871</v>
      </c>
      <c r="Y2848">
        <v>-1.3283204951564801E-2</v>
      </c>
      <c r="Z2848">
        <v>1.2827945859326699</v>
      </c>
      <c r="AA2848">
        <v>-1.38211331311921</v>
      </c>
      <c r="AB2848">
        <v>-1.3304067811073701</v>
      </c>
      <c r="AC2848" t="s">
        <v>249</v>
      </c>
      <c r="AD2848" t="s">
        <v>346</v>
      </c>
      <c r="AE2848" t="s">
        <v>56</v>
      </c>
      <c r="AF2848" t="s">
        <v>59</v>
      </c>
      <c r="AG2848" t="s">
        <v>347</v>
      </c>
      <c r="AH2848" s="45">
        <v>28125</v>
      </c>
      <c r="AI2848">
        <v>50863</v>
      </c>
      <c r="AK2848" t="s">
        <v>348</v>
      </c>
      <c r="AL2848" t="s">
        <v>276</v>
      </c>
      <c r="AM2848" t="s">
        <v>245</v>
      </c>
    </row>
    <row r="2849" spans="1:39" x14ac:dyDescent="0.3">
      <c r="A2849" s="1">
        <v>43621</v>
      </c>
      <c r="B2849" t="s">
        <v>25</v>
      </c>
      <c r="C2849" t="s">
        <v>239</v>
      </c>
      <c r="D2849">
        <v>200</v>
      </c>
      <c r="E2849">
        <v>4</v>
      </c>
      <c r="F2849">
        <v>45.110000999999997</v>
      </c>
      <c r="G2849">
        <v>45.18</v>
      </c>
      <c r="H2849">
        <v>44.189999</v>
      </c>
      <c r="I2849">
        <v>44.549999</v>
      </c>
      <c r="J2849">
        <v>44.549999</v>
      </c>
      <c r="K2849">
        <v>20802000</v>
      </c>
      <c r="L2849">
        <v>2.1230000000000002</v>
      </c>
      <c r="M2849">
        <v>-5.3727910754916902E-3</v>
      </c>
      <c r="N2849">
        <v>7.2088395898936303E-3</v>
      </c>
      <c r="O2849">
        <v>-0.14370676255487799</v>
      </c>
      <c r="P2849">
        <v>-0.166630408625386</v>
      </c>
      <c r="Q2849">
        <v>-0.218691532211162</v>
      </c>
      <c r="R2849">
        <v>1.91763798437561E-2</v>
      </c>
      <c r="S2849">
        <v>1.9719964846346801E-2</v>
      </c>
      <c r="T2849">
        <v>1.9556751569790101E-2</v>
      </c>
      <c r="U2849">
        <v>1.9872321082588199E-2</v>
      </c>
      <c r="V2849">
        <v>59.59</v>
      </c>
      <c r="W2849">
        <v>42.360000999999997</v>
      </c>
      <c r="X2849">
        <v>-0.176242417265871</v>
      </c>
      <c r="Y2849">
        <v>8.1287266899663802E-3</v>
      </c>
      <c r="Z2849">
        <v>1.2749108538359999</v>
      </c>
      <c r="AA2849">
        <v>-1.4198790294522099</v>
      </c>
      <c r="AB2849">
        <v>-1.3761398428459899</v>
      </c>
      <c r="AC2849" t="s">
        <v>249</v>
      </c>
      <c r="AD2849" t="s">
        <v>346</v>
      </c>
      <c r="AE2849" t="s">
        <v>56</v>
      </c>
      <c r="AF2849" t="s">
        <v>59</v>
      </c>
      <c r="AG2849" t="s">
        <v>347</v>
      </c>
      <c r="AH2849" s="45">
        <v>28125</v>
      </c>
      <c r="AI2849">
        <v>50863</v>
      </c>
      <c r="AK2849" t="s">
        <v>348</v>
      </c>
      <c r="AL2849" t="s">
        <v>276</v>
      </c>
      <c r="AM2849" t="s">
        <v>245</v>
      </c>
    </row>
    <row r="2850" spans="1:39" x14ac:dyDescent="0.3">
      <c r="A2850" s="1">
        <v>43627</v>
      </c>
      <c r="B2850" t="s">
        <v>25</v>
      </c>
      <c r="C2850" t="s">
        <v>246</v>
      </c>
      <c r="D2850">
        <v>300</v>
      </c>
      <c r="E2850">
        <v>4</v>
      </c>
      <c r="F2850">
        <v>47.259997999999896</v>
      </c>
      <c r="G2850">
        <v>47.32</v>
      </c>
      <c r="H2850">
        <v>46.52</v>
      </c>
      <c r="I2850">
        <v>46.849997999999999</v>
      </c>
      <c r="J2850">
        <v>46.849997999999999</v>
      </c>
      <c r="K2850">
        <v>18415500</v>
      </c>
      <c r="L2850">
        <v>2.14</v>
      </c>
      <c r="M2850">
        <v>1.06778443891638E-3</v>
      </c>
      <c r="N2850">
        <v>4.4966043449375097E-2</v>
      </c>
      <c r="O2850">
        <v>4.9213538374065996E-3</v>
      </c>
      <c r="P2850">
        <v>-0.127932710016392</v>
      </c>
      <c r="Q2850">
        <v>-0.13653002203550299</v>
      </c>
      <c r="R2850">
        <v>1.08167697413067E-2</v>
      </c>
      <c r="S2850">
        <v>1.7057495949457501E-2</v>
      </c>
      <c r="T2850">
        <v>1.9838429302438301E-2</v>
      </c>
      <c r="U2850">
        <v>1.9893847874617499E-2</v>
      </c>
      <c r="V2850">
        <v>59.59</v>
      </c>
      <c r="W2850">
        <v>42.360000999999997</v>
      </c>
      <c r="X2850">
        <v>-0.176242417265871</v>
      </c>
      <c r="Y2850">
        <v>-3.4994119269314301E-4</v>
      </c>
      <c r="Z2850">
        <v>1.28411360973128</v>
      </c>
      <c r="AA2850">
        <v>-0.93219453969188504</v>
      </c>
      <c r="AB2850">
        <v>-1.1867202011445099</v>
      </c>
      <c r="AC2850" t="s">
        <v>249</v>
      </c>
      <c r="AD2850" t="s">
        <v>346</v>
      </c>
      <c r="AE2850" t="s">
        <v>56</v>
      </c>
      <c r="AF2850" t="s">
        <v>59</v>
      </c>
      <c r="AG2850" t="s">
        <v>347</v>
      </c>
      <c r="AH2850" s="45">
        <v>28125</v>
      </c>
      <c r="AI2850">
        <v>50863</v>
      </c>
      <c r="AK2850" t="s">
        <v>348</v>
      </c>
      <c r="AL2850" t="s">
        <v>276</v>
      </c>
      <c r="AM2850" t="s">
        <v>245</v>
      </c>
    </row>
    <row r="2851" spans="1:39" x14ac:dyDescent="0.3">
      <c r="A2851" s="1">
        <v>43572</v>
      </c>
      <c r="B2851" t="s">
        <v>25</v>
      </c>
      <c r="C2851" t="s">
        <v>246</v>
      </c>
      <c r="D2851">
        <v>800</v>
      </c>
      <c r="E2851">
        <v>5</v>
      </c>
      <c r="F2851">
        <v>58.439999</v>
      </c>
      <c r="G2851">
        <v>59.59</v>
      </c>
      <c r="H2851">
        <v>58.119999</v>
      </c>
      <c r="I2851">
        <v>58.560001</v>
      </c>
      <c r="J2851">
        <v>58.203547999999998</v>
      </c>
      <c r="K2851">
        <v>38788400</v>
      </c>
      <c r="L2851">
        <v>2.5920000000000001</v>
      </c>
      <c r="M2851">
        <v>3.2101340698660198E-2</v>
      </c>
      <c r="N2851">
        <v>4.9174465439463598E-2</v>
      </c>
      <c r="O2851">
        <v>7.9217698917432994E-2</v>
      </c>
      <c r="P2851">
        <v>0.202464781464262</v>
      </c>
      <c r="Q2851">
        <v>0.11403298106639299</v>
      </c>
      <c r="R2851">
        <v>1.35450911577284E-2</v>
      </c>
      <c r="S2851">
        <v>1.2136067372048301E-2</v>
      </c>
      <c r="T2851">
        <v>1.47484242353964E-2</v>
      </c>
      <c r="U2851">
        <v>1.8650760955739001E-2</v>
      </c>
      <c r="V2851">
        <v>59.59</v>
      </c>
      <c r="W2851">
        <v>42.360000999999997</v>
      </c>
      <c r="X2851">
        <v>-0.15403925515274799</v>
      </c>
      <c r="Y2851">
        <v>-2.2764010197428601E-3</v>
      </c>
      <c r="Z2851">
        <v>1.31947103198865</v>
      </c>
      <c r="AA2851">
        <v>0.57266012087533003</v>
      </c>
      <c r="AB2851">
        <v>0.51824305475240895</v>
      </c>
      <c r="AC2851" t="s">
        <v>250</v>
      </c>
      <c r="AD2851" t="s">
        <v>346</v>
      </c>
      <c r="AE2851" t="s">
        <v>56</v>
      </c>
      <c r="AF2851" t="s">
        <v>59</v>
      </c>
      <c r="AG2851" t="s">
        <v>347</v>
      </c>
      <c r="AH2851" s="45">
        <v>28125</v>
      </c>
      <c r="AI2851">
        <v>50863</v>
      </c>
      <c r="AK2851" t="s">
        <v>348</v>
      </c>
      <c r="AL2851" t="s">
        <v>276</v>
      </c>
      <c r="AM2851" t="s">
        <v>245</v>
      </c>
    </row>
    <row r="2852" spans="1:39" x14ac:dyDescent="0.3">
      <c r="A2852" s="1">
        <v>43577</v>
      </c>
      <c r="B2852" t="s">
        <v>25</v>
      </c>
      <c r="C2852" t="s">
        <v>239</v>
      </c>
      <c r="D2852">
        <v>800</v>
      </c>
      <c r="E2852">
        <v>5</v>
      </c>
      <c r="F2852">
        <v>58.150002000000001</v>
      </c>
      <c r="G2852">
        <v>58.830002</v>
      </c>
      <c r="H2852">
        <v>57.880001</v>
      </c>
      <c r="I2852">
        <v>58.82</v>
      </c>
      <c r="J2852">
        <v>58.461964000000002</v>
      </c>
      <c r="K2852">
        <v>12327500</v>
      </c>
      <c r="L2852">
        <v>2.59</v>
      </c>
      <c r="M2852">
        <v>5.6260769481823597E-3</v>
      </c>
      <c r="N2852">
        <v>4.1658240843194798E-2</v>
      </c>
      <c r="O2852">
        <v>8.8836748309197994E-2</v>
      </c>
      <c r="P2852">
        <v>0.18511021279197601</v>
      </c>
      <c r="Q2852">
        <v>0.14342640347070301</v>
      </c>
      <c r="R2852">
        <v>1.3969633050212E-2</v>
      </c>
      <c r="S2852">
        <v>1.19699681729604E-2</v>
      </c>
      <c r="T2852">
        <v>1.46787465345351E-2</v>
      </c>
      <c r="U2852">
        <v>1.8577049704890901E-2</v>
      </c>
      <c r="V2852">
        <v>59.59</v>
      </c>
      <c r="W2852">
        <v>42.360000999999997</v>
      </c>
      <c r="X2852">
        <v>-0.15403925515274799</v>
      </c>
      <c r="Y2852">
        <v>1.0115060212163699E-3</v>
      </c>
      <c r="Z2852">
        <v>1.31434659399145</v>
      </c>
      <c r="AA2852">
        <v>0.76736488009617898</v>
      </c>
      <c r="AB2852">
        <v>0.58485784299077703</v>
      </c>
      <c r="AC2852" t="s">
        <v>250</v>
      </c>
      <c r="AD2852" t="s">
        <v>346</v>
      </c>
      <c r="AE2852" t="s">
        <v>56</v>
      </c>
      <c r="AF2852" t="s">
        <v>59</v>
      </c>
      <c r="AG2852" t="s">
        <v>347</v>
      </c>
      <c r="AH2852" s="45">
        <v>28125</v>
      </c>
      <c r="AI2852">
        <v>50863</v>
      </c>
      <c r="AK2852" t="s">
        <v>348</v>
      </c>
      <c r="AL2852" t="s">
        <v>276</v>
      </c>
      <c r="AM2852" t="s">
        <v>245</v>
      </c>
    </row>
    <row r="2853" spans="1:39" x14ac:dyDescent="0.3">
      <c r="A2853" s="1">
        <v>43578</v>
      </c>
      <c r="B2853" t="s">
        <v>25</v>
      </c>
      <c r="C2853" t="s">
        <v>246</v>
      </c>
      <c r="D2853">
        <v>500</v>
      </c>
      <c r="E2853">
        <v>5</v>
      </c>
      <c r="F2853">
        <v>58.889998999999897</v>
      </c>
      <c r="G2853">
        <v>58.98</v>
      </c>
      <c r="H2853">
        <v>58.5</v>
      </c>
      <c r="I2853">
        <v>58.779998999999997</v>
      </c>
      <c r="J2853">
        <v>58.422206999999901</v>
      </c>
      <c r="K2853">
        <v>17739900</v>
      </c>
      <c r="L2853">
        <v>2.57</v>
      </c>
      <c r="M2853">
        <v>-6.8028033553396998E-4</v>
      </c>
      <c r="N2853">
        <v>4.3462437029249901E-2</v>
      </c>
      <c r="O2853">
        <v>7.3035447927354197E-2</v>
      </c>
      <c r="P2853">
        <v>0.20330998239482401</v>
      </c>
      <c r="Q2853">
        <v>0.15604759910369001</v>
      </c>
      <c r="R2853">
        <v>1.3639811834337301E-2</v>
      </c>
      <c r="S2853">
        <v>1.17452395008531E-2</v>
      </c>
      <c r="T2853">
        <v>1.4419221505258499E-2</v>
      </c>
      <c r="U2853">
        <v>1.8556507362577399E-2</v>
      </c>
      <c r="V2853">
        <v>59.59</v>
      </c>
      <c r="W2853">
        <v>42.360000999999997</v>
      </c>
      <c r="X2853">
        <v>-0.15403925515274799</v>
      </c>
      <c r="Y2853">
        <v>8.8023511954049196E-3</v>
      </c>
      <c r="Z2853">
        <v>1.3088007112668401</v>
      </c>
      <c r="AA2853">
        <v>0.85253592997068195</v>
      </c>
      <c r="AB2853">
        <v>0.65099456848568005</v>
      </c>
      <c r="AC2853" t="s">
        <v>250</v>
      </c>
      <c r="AD2853" t="s">
        <v>346</v>
      </c>
      <c r="AE2853" t="s">
        <v>56</v>
      </c>
      <c r="AF2853" t="s">
        <v>59</v>
      </c>
      <c r="AG2853" t="s">
        <v>347</v>
      </c>
      <c r="AH2853" s="45">
        <v>28125</v>
      </c>
      <c r="AI2853">
        <v>50863</v>
      </c>
      <c r="AK2853" t="s">
        <v>348</v>
      </c>
      <c r="AL2853" t="s">
        <v>276</v>
      </c>
      <c r="AM2853" t="s">
        <v>245</v>
      </c>
    </row>
    <row r="2854" spans="1:39" x14ac:dyDescent="0.3">
      <c r="A2854" s="1">
        <v>43579</v>
      </c>
      <c r="B2854" t="s">
        <v>25</v>
      </c>
      <c r="C2854" t="s">
        <v>239</v>
      </c>
      <c r="D2854">
        <v>700</v>
      </c>
      <c r="E2854">
        <v>5</v>
      </c>
      <c r="F2854">
        <v>58.52</v>
      </c>
      <c r="G2854">
        <v>59.290000999999997</v>
      </c>
      <c r="H2854">
        <v>58.139998999999897</v>
      </c>
      <c r="I2854">
        <v>58.720001000000003</v>
      </c>
      <c r="J2854">
        <v>58.362575999999997</v>
      </c>
      <c r="K2854">
        <v>17723700</v>
      </c>
      <c r="L2854">
        <v>2.5219999999999998</v>
      </c>
      <c r="M2854">
        <v>-1.02121190193565E-3</v>
      </c>
      <c r="N2854">
        <v>3.4829888122322301E-2</v>
      </c>
      <c r="O2854">
        <v>9.7594890601985104E-2</v>
      </c>
      <c r="P2854">
        <v>0.20914884623692501</v>
      </c>
      <c r="Q2854">
        <v>0.16340604339345999</v>
      </c>
      <c r="R2854">
        <v>1.4339288296767101E-2</v>
      </c>
      <c r="S2854">
        <v>9.8878363759346104E-3</v>
      </c>
      <c r="T2854">
        <v>1.43720271657568E-2</v>
      </c>
      <c r="U2854">
        <v>1.8548078096892701E-2</v>
      </c>
      <c r="V2854">
        <v>59.59</v>
      </c>
      <c r="W2854">
        <v>42.360000999999997</v>
      </c>
      <c r="X2854">
        <v>-0.15403925515274799</v>
      </c>
      <c r="Y2854">
        <v>-2.1941687255359501E-3</v>
      </c>
      <c r="Z2854">
        <v>1.30848652113482</v>
      </c>
      <c r="AA2854">
        <v>0.90516776320944503</v>
      </c>
      <c r="AB2854">
        <v>0.731522508664598</v>
      </c>
      <c r="AC2854" t="s">
        <v>250</v>
      </c>
      <c r="AD2854" t="s">
        <v>346</v>
      </c>
      <c r="AE2854" t="s">
        <v>56</v>
      </c>
      <c r="AF2854" t="s">
        <v>59</v>
      </c>
      <c r="AG2854" t="s">
        <v>347</v>
      </c>
      <c r="AH2854" s="45">
        <v>28125</v>
      </c>
      <c r="AI2854">
        <v>50863</v>
      </c>
      <c r="AK2854" t="s">
        <v>348</v>
      </c>
      <c r="AL2854" t="s">
        <v>276</v>
      </c>
      <c r="AM2854" t="s">
        <v>245</v>
      </c>
    </row>
    <row r="2855" spans="1:39" x14ac:dyDescent="0.3">
      <c r="A2855" s="1">
        <v>43609</v>
      </c>
      <c r="B2855" t="s">
        <v>25</v>
      </c>
      <c r="C2855" t="s">
        <v>246</v>
      </c>
      <c r="D2855">
        <v>500</v>
      </c>
      <c r="E2855">
        <v>5</v>
      </c>
      <c r="F2855">
        <v>44.59</v>
      </c>
      <c r="G2855">
        <v>45.049999</v>
      </c>
      <c r="H2855">
        <v>44.490001999999997</v>
      </c>
      <c r="I2855">
        <v>44.57</v>
      </c>
      <c r="J2855">
        <v>44.57</v>
      </c>
      <c r="K2855">
        <v>27168100</v>
      </c>
      <c r="L2855">
        <v>2.3239999999999998</v>
      </c>
      <c r="M2855">
        <v>8.9789008162440703E-4</v>
      </c>
      <c r="N2855">
        <v>-7.15404355869968E-3</v>
      </c>
      <c r="O2855">
        <v>-0.26961387554378202</v>
      </c>
      <c r="P2855">
        <v>-0.16901039114127001</v>
      </c>
      <c r="Q2855">
        <v>-0.189322291649965</v>
      </c>
      <c r="R2855">
        <v>1.9779238544760901E-2</v>
      </c>
      <c r="S2855">
        <v>2.5884090039602001E-2</v>
      </c>
      <c r="T2855">
        <v>1.8796884147824398E-2</v>
      </c>
      <c r="U2855">
        <v>1.9803511127968999E-2</v>
      </c>
      <c r="V2855">
        <v>59.59</v>
      </c>
      <c r="W2855">
        <v>42.360000999999997</v>
      </c>
      <c r="X2855">
        <v>-0.176242417265871</v>
      </c>
      <c r="Y2855">
        <v>1.3526439988342199E-3</v>
      </c>
      <c r="Z2855">
        <v>1.2738713111278399</v>
      </c>
      <c r="AA2855">
        <v>-1.2932154744134401</v>
      </c>
      <c r="AB2855">
        <v>-1.2710920079241499</v>
      </c>
      <c r="AC2855" t="s">
        <v>250</v>
      </c>
      <c r="AD2855" t="s">
        <v>346</v>
      </c>
      <c r="AE2855" t="s">
        <v>56</v>
      </c>
      <c r="AF2855" t="s">
        <v>59</v>
      </c>
      <c r="AG2855" t="s">
        <v>347</v>
      </c>
      <c r="AH2855" s="45">
        <v>28125</v>
      </c>
      <c r="AI2855">
        <v>50863</v>
      </c>
      <c r="AK2855" t="s">
        <v>348</v>
      </c>
      <c r="AL2855" t="s">
        <v>276</v>
      </c>
      <c r="AM2855" t="s">
        <v>245</v>
      </c>
    </row>
    <row r="2856" spans="1:39" x14ac:dyDescent="0.3">
      <c r="A2856" s="1">
        <v>43620</v>
      </c>
      <c r="B2856" t="s">
        <v>25</v>
      </c>
      <c r="C2856" t="s">
        <v>246</v>
      </c>
      <c r="D2856">
        <v>500</v>
      </c>
      <c r="E2856">
        <v>5</v>
      </c>
      <c r="F2856">
        <v>44.16</v>
      </c>
      <c r="G2856">
        <v>44.860000999999997</v>
      </c>
      <c r="H2856">
        <v>43.77</v>
      </c>
      <c r="I2856">
        <v>44.790000999999997</v>
      </c>
      <c r="J2856">
        <v>44.790000999999997</v>
      </c>
      <c r="K2856">
        <v>28094900</v>
      </c>
      <c r="L2856">
        <v>2.1190000000000002</v>
      </c>
      <c r="M2856">
        <v>3.0143970727001399E-2</v>
      </c>
      <c r="N2856">
        <v>2.76160824162698E-2</v>
      </c>
      <c r="O2856">
        <v>-0.114872498242493</v>
      </c>
      <c r="P2856">
        <v>-0.17495000929566801</v>
      </c>
      <c r="Q2856">
        <v>-0.21770816344091201</v>
      </c>
      <c r="R2856">
        <v>1.9531806772537599E-2</v>
      </c>
      <c r="S2856">
        <v>2.0732878898221702E-2</v>
      </c>
      <c r="T2856">
        <v>1.96035018068993E-2</v>
      </c>
      <c r="U2856">
        <v>1.9871529468280202E-2</v>
      </c>
      <c r="V2856">
        <v>59.59</v>
      </c>
      <c r="W2856">
        <v>42.360000999999997</v>
      </c>
      <c r="X2856">
        <v>-0.176242417265871</v>
      </c>
      <c r="Y2856">
        <v>2.1205927310919401E-2</v>
      </c>
      <c r="Z2856">
        <v>1.27826816638135</v>
      </c>
      <c r="AA2856">
        <v>-1.41813811753449</v>
      </c>
      <c r="AB2856">
        <v>-1.36145055685435</v>
      </c>
      <c r="AC2856" t="s">
        <v>250</v>
      </c>
      <c r="AD2856" t="s">
        <v>346</v>
      </c>
      <c r="AE2856" t="s">
        <v>56</v>
      </c>
      <c r="AF2856" t="s">
        <v>59</v>
      </c>
      <c r="AG2856" t="s">
        <v>347</v>
      </c>
      <c r="AH2856" s="45">
        <v>28125</v>
      </c>
      <c r="AI2856">
        <v>50863</v>
      </c>
      <c r="AK2856" t="s">
        <v>348</v>
      </c>
      <c r="AL2856" t="s">
        <v>276</v>
      </c>
      <c r="AM2856" t="s">
        <v>245</v>
      </c>
    </row>
    <row r="2857" spans="1:39" x14ac:dyDescent="0.3">
      <c r="A2857" s="1">
        <v>43622</v>
      </c>
      <c r="B2857" t="s">
        <v>25</v>
      </c>
      <c r="C2857" t="s">
        <v>246</v>
      </c>
      <c r="D2857">
        <v>700</v>
      </c>
      <c r="E2857">
        <v>5</v>
      </c>
      <c r="F2857">
        <v>44.75</v>
      </c>
      <c r="G2857">
        <v>45.169998</v>
      </c>
      <c r="H2857">
        <v>44.509997999999896</v>
      </c>
      <c r="I2857">
        <v>45.099997999999999</v>
      </c>
      <c r="J2857">
        <v>45.099997999999999</v>
      </c>
      <c r="K2857">
        <v>19076200</v>
      </c>
      <c r="L2857">
        <v>2.1240000000000001</v>
      </c>
      <c r="M2857">
        <v>1.2270070692604799E-2</v>
      </c>
      <c r="N2857">
        <v>8.2377847179770508E-3</v>
      </c>
      <c r="O2857">
        <v>-0.127247898132268</v>
      </c>
      <c r="P2857">
        <v>-0.147728300971642</v>
      </c>
      <c r="Q2857">
        <v>-0.20112835933340401</v>
      </c>
      <c r="R2857">
        <v>1.9312865923568099E-2</v>
      </c>
      <c r="S2857">
        <v>2.0121222261253999E-2</v>
      </c>
      <c r="T2857">
        <v>1.9639416353555799E-2</v>
      </c>
      <c r="U2857">
        <v>1.9887531635594799E-2</v>
      </c>
      <c r="V2857">
        <v>59.59</v>
      </c>
      <c r="W2857">
        <v>42.360000999999997</v>
      </c>
      <c r="X2857">
        <v>-0.176242417265871</v>
      </c>
      <c r="Y2857">
        <v>6.1168407152111899E-3</v>
      </c>
      <c r="Z2857">
        <v>1.2764329746401899</v>
      </c>
      <c r="AA2857">
        <v>-1.3131891838797001</v>
      </c>
      <c r="AB2857">
        <v>-1.38665523641634</v>
      </c>
      <c r="AC2857" t="s">
        <v>250</v>
      </c>
      <c r="AD2857" t="s">
        <v>346</v>
      </c>
      <c r="AE2857" t="s">
        <v>56</v>
      </c>
      <c r="AF2857" t="s">
        <v>59</v>
      </c>
      <c r="AG2857" t="s">
        <v>347</v>
      </c>
      <c r="AH2857" s="45">
        <v>28125</v>
      </c>
      <c r="AI2857">
        <v>50863</v>
      </c>
      <c r="AK2857" t="s">
        <v>348</v>
      </c>
      <c r="AL2857" t="s">
        <v>276</v>
      </c>
      <c r="AM2857" t="s">
        <v>245</v>
      </c>
    </row>
    <row r="2858" spans="1:39" x14ac:dyDescent="0.3">
      <c r="A2858" s="1">
        <v>43623</v>
      </c>
      <c r="B2858" t="s">
        <v>25</v>
      </c>
      <c r="C2858" t="s">
        <v>239</v>
      </c>
      <c r="D2858">
        <v>400</v>
      </c>
      <c r="E2858">
        <v>5</v>
      </c>
      <c r="F2858">
        <v>45.25</v>
      </c>
      <c r="G2858">
        <v>46.119999</v>
      </c>
      <c r="H2858">
        <v>45.099997999999999</v>
      </c>
      <c r="I2858">
        <v>46.029998999999997</v>
      </c>
      <c r="J2858">
        <v>46.029998999999997</v>
      </c>
      <c r="K2858">
        <v>24370300</v>
      </c>
      <c r="L2858">
        <v>2.0840000000000001</v>
      </c>
      <c r="M2858">
        <v>2.0411133941454E-2</v>
      </c>
      <c r="N2858">
        <v>4.4195001543078399E-2</v>
      </c>
      <c r="O2858">
        <v>-9.2283882128769895E-2</v>
      </c>
      <c r="P2858">
        <v>-0.12503326013817401</v>
      </c>
      <c r="Q2858">
        <v>-0.18952331555940599</v>
      </c>
      <c r="R2858">
        <v>1.7956986409271299E-2</v>
      </c>
      <c r="S2858">
        <v>2.07661117417864E-2</v>
      </c>
      <c r="T2858">
        <v>1.9847593204222701E-2</v>
      </c>
      <c r="U2858">
        <v>1.9923264136402101E-2</v>
      </c>
      <c r="V2858">
        <v>59.59</v>
      </c>
      <c r="W2858">
        <v>42.360000999999997</v>
      </c>
      <c r="X2858">
        <v>-0.176242417265871</v>
      </c>
      <c r="Y2858">
        <v>1.0442979367750601E-2</v>
      </c>
      <c r="Z2858">
        <v>1.2803563363356001</v>
      </c>
      <c r="AA2858">
        <v>-1.24142909315207</v>
      </c>
      <c r="AB2858">
        <v>-1.3585183924229101</v>
      </c>
      <c r="AC2858" t="s">
        <v>250</v>
      </c>
      <c r="AD2858" t="s">
        <v>346</v>
      </c>
      <c r="AE2858" t="s">
        <v>56</v>
      </c>
      <c r="AF2858" t="s">
        <v>59</v>
      </c>
      <c r="AG2858" t="s">
        <v>347</v>
      </c>
      <c r="AH2858" s="45">
        <v>28125</v>
      </c>
      <c r="AI2858">
        <v>50863</v>
      </c>
      <c r="AK2858" t="s">
        <v>348</v>
      </c>
      <c r="AL2858" t="s">
        <v>276</v>
      </c>
      <c r="AM2858" t="s">
        <v>245</v>
      </c>
    </row>
    <row r="2859" spans="1:39" x14ac:dyDescent="0.3">
      <c r="A2859" s="1">
        <v>43557</v>
      </c>
      <c r="B2859" t="s">
        <v>25</v>
      </c>
      <c r="C2859" t="s">
        <v>246</v>
      </c>
      <c r="D2859">
        <v>600</v>
      </c>
      <c r="E2859">
        <v>6</v>
      </c>
      <c r="F2859">
        <v>54.529998999999997</v>
      </c>
      <c r="G2859">
        <v>54.799999</v>
      </c>
      <c r="H2859">
        <v>54.23</v>
      </c>
      <c r="I2859">
        <v>54.360000999999997</v>
      </c>
      <c r="J2859">
        <v>54.029114</v>
      </c>
      <c r="K2859">
        <v>13704500</v>
      </c>
      <c r="L2859">
        <v>2.4809999999999999</v>
      </c>
      <c r="M2859">
        <v>-2.7555640894258099E-3</v>
      </c>
      <c r="N2859">
        <v>1.7069097404121401E-2</v>
      </c>
      <c r="O2859">
        <v>1.9692242165325401E-2</v>
      </c>
      <c r="P2859">
        <v>0.15329002069596001</v>
      </c>
      <c r="Q2859">
        <v>0.12985246748399901</v>
      </c>
      <c r="R2859">
        <v>8.9998967794398498E-3</v>
      </c>
      <c r="S2859">
        <v>1.20033892703058E-2</v>
      </c>
      <c r="T2859">
        <v>1.7612808899246799E-2</v>
      </c>
      <c r="U2859">
        <v>1.8944972360540002E-2</v>
      </c>
      <c r="V2859">
        <v>57.599997999999999</v>
      </c>
      <c r="W2859">
        <v>42.360000999999997</v>
      </c>
      <c r="X2859">
        <v>-0.15403925515274799</v>
      </c>
      <c r="Y2859" s="44">
        <v>1.7455614805152698E-5</v>
      </c>
      <c r="Z2859">
        <v>1.3410502288627</v>
      </c>
      <c r="AA2859">
        <v>0.67599060894695395</v>
      </c>
      <c r="AB2859">
        <v>0.36124701836283701</v>
      </c>
      <c r="AC2859" t="s">
        <v>251</v>
      </c>
      <c r="AD2859" t="s">
        <v>346</v>
      </c>
      <c r="AE2859" t="s">
        <v>56</v>
      </c>
      <c r="AF2859" t="s">
        <v>59</v>
      </c>
      <c r="AG2859" t="s">
        <v>347</v>
      </c>
      <c r="AH2859" s="45">
        <v>28125</v>
      </c>
      <c r="AI2859">
        <v>50863</v>
      </c>
      <c r="AK2859" t="s">
        <v>348</v>
      </c>
      <c r="AL2859" t="s">
        <v>276</v>
      </c>
      <c r="AM2859" t="s">
        <v>245</v>
      </c>
    </row>
    <row r="2860" spans="1:39" x14ac:dyDescent="0.3">
      <c r="A2860" s="1">
        <v>43558</v>
      </c>
      <c r="B2860" t="s">
        <v>25</v>
      </c>
      <c r="C2860" t="s">
        <v>246</v>
      </c>
      <c r="D2860">
        <v>600</v>
      </c>
      <c r="E2860">
        <v>6</v>
      </c>
      <c r="F2860">
        <v>55.029998999999997</v>
      </c>
      <c r="G2860">
        <v>55.990001999999997</v>
      </c>
      <c r="H2860">
        <v>54.889998999999897</v>
      </c>
      <c r="I2860">
        <v>55.48</v>
      </c>
      <c r="J2860">
        <v>55.142295999999902</v>
      </c>
      <c r="K2860">
        <v>24552800</v>
      </c>
      <c r="L2860">
        <v>2.5169999999999999</v>
      </c>
      <c r="M2860">
        <v>2.03939947676583E-2</v>
      </c>
      <c r="N2860">
        <v>4.2716356388996402E-2</v>
      </c>
      <c r="O2860">
        <v>2.8150313238298998E-2</v>
      </c>
      <c r="P2860">
        <v>0.17049286102651201</v>
      </c>
      <c r="Q2860">
        <v>0.13342223684962101</v>
      </c>
      <c r="R2860">
        <v>1.0070305387841901E-2</v>
      </c>
      <c r="S2860">
        <v>1.2499073754542799E-2</v>
      </c>
      <c r="T2860">
        <v>1.7757507910613601E-2</v>
      </c>
      <c r="U2860">
        <v>1.8958545402803201E-2</v>
      </c>
      <c r="V2860">
        <v>57.599997999999999</v>
      </c>
      <c r="W2860">
        <v>42.360000999999997</v>
      </c>
      <c r="X2860">
        <v>-0.15403925515274799</v>
      </c>
      <c r="Y2860">
        <v>2.1460723821998401E-3</v>
      </c>
      <c r="Z2860">
        <v>1.34234124946966</v>
      </c>
      <c r="AA2860">
        <v>0.696785803864722</v>
      </c>
      <c r="AB2860">
        <v>0.483158985800695</v>
      </c>
      <c r="AC2860" t="s">
        <v>251</v>
      </c>
      <c r="AD2860" t="s">
        <v>346</v>
      </c>
      <c r="AE2860" t="s">
        <v>56</v>
      </c>
      <c r="AF2860" t="s">
        <v>59</v>
      </c>
      <c r="AG2860" t="s">
        <v>347</v>
      </c>
      <c r="AH2860" s="45">
        <v>28125</v>
      </c>
      <c r="AI2860">
        <v>50863</v>
      </c>
      <c r="AK2860" t="s">
        <v>348</v>
      </c>
      <c r="AL2860" t="s">
        <v>276</v>
      </c>
      <c r="AM2860" t="s">
        <v>245</v>
      </c>
    </row>
    <row r="2861" spans="1:39" x14ac:dyDescent="0.3">
      <c r="A2861" s="1">
        <v>43586</v>
      </c>
      <c r="B2861" t="s">
        <v>25</v>
      </c>
      <c r="C2861" t="s">
        <v>239</v>
      </c>
      <c r="D2861">
        <v>300</v>
      </c>
      <c r="E2861">
        <v>6</v>
      </c>
      <c r="F2861">
        <v>51.099997999999999</v>
      </c>
      <c r="G2861">
        <v>51.599997999999999</v>
      </c>
      <c r="H2861">
        <v>50.740001999999997</v>
      </c>
      <c r="I2861">
        <v>50.759997999999896</v>
      </c>
      <c r="J2861">
        <v>50.451022999999999</v>
      </c>
      <c r="K2861">
        <v>20467600</v>
      </c>
      <c r="L2861">
        <v>2.5110000000000001</v>
      </c>
      <c r="M2861">
        <v>-5.5011019448515403E-3</v>
      </c>
      <c r="N2861">
        <v>-0.145671838405737</v>
      </c>
      <c r="O2861">
        <v>-5.6304430445747997E-2</v>
      </c>
      <c r="P2861">
        <v>7.1855773634790399E-2</v>
      </c>
      <c r="Q2861">
        <v>7.6094982606521502E-3</v>
      </c>
      <c r="R2861">
        <v>3.7680758884994399E-2</v>
      </c>
      <c r="S2861">
        <v>2.3783231391475299E-2</v>
      </c>
      <c r="T2861">
        <v>1.71704411119298E-2</v>
      </c>
      <c r="U2861">
        <v>1.9436297256685799E-2</v>
      </c>
      <c r="V2861">
        <v>59.59</v>
      </c>
      <c r="W2861">
        <v>42.360000999999997</v>
      </c>
      <c r="X2861">
        <v>-0.176242417265871</v>
      </c>
      <c r="Y2861">
        <v>-7.5304459681844096E-3</v>
      </c>
      <c r="Z2861">
        <v>1.2906348969170001</v>
      </c>
      <c r="AA2861">
        <v>-0.114005243218897</v>
      </c>
      <c r="AB2861">
        <v>5.6627285253586103E-2</v>
      </c>
      <c r="AC2861" t="s">
        <v>251</v>
      </c>
      <c r="AD2861" t="s">
        <v>346</v>
      </c>
      <c r="AE2861" t="s">
        <v>56</v>
      </c>
      <c r="AF2861" t="s">
        <v>59</v>
      </c>
      <c r="AG2861" t="s">
        <v>347</v>
      </c>
      <c r="AH2861" s="45">
        <v>28125</v>
      </c>
      <c r="AI2861">
        <v>50863</v>
      </c>
      <c r="AK2861" t="s">
        <v>348</v>
      </c>
      <c r="AL2861" t="s">
        <v>276</v>
      </c>
      <c r="AM2861" t="s">
        <v>245</v>
      </c>
    </row>
    <row r="2862" spans="1:39" x14ac:dyDescent="0.3">
      <c r="A2862" s="1">
        <v>43594</v>
      </c>
      <c r="B2862" t="s">
        <v>25</v>
      </c>
      <c r="C2862" t="s">
        <v>246</v>
      </c>
      <c r="D2862">
        <v>100</v>
      </c>
      <c r="E2862">
        <v>6</v>
      </c>
      <c r="F2862">
        <v>47.900002000000001</v>
      </c>
      <c r="G2862">
        <v>48.290000999999997</v>
      </c>
      <c r="H2862">
        <v>46.049999</v>
      </c>
      <c r="I2862">
        <v>46.619999</v>
      </c>
      <c r="J2862">
        <v>46.619999</v>
      </c>
      <c r="K2862">
        <v>59642200</v>
      </c>
      <c r="L2862">
        <v>2.4569999999999999</v>
      </c>
      <c r="M2862">
        <v>-5.4676729776046797E-2</v>
      </c>
      <c r="N2862">
        <v>-7.4827808630524295E-2</v>
      </c>
      <c r="O2862">
        <v>-0.171485877731758</v>
      </c>
      <c r="P2862">
        <v>-4.8368041821528401E-2</v>
      </c>
      <c r="Q2862">
        <v>-0.115318169436711</v>
      </c>
      <c r="R2862">
        <v>2.85833787964242E-2</v>
      </c>
      <c r="S2862">
        <v>2.6136910468305199E-2</v>
      </c>
      <c r="T2862">
        <v>1.83900964356387E-2</v>
      </c>
      <c r="U2862">
        <v>1.9695402963565398E-2</v>
      </c>
      <c r="V2862">
        <v>59.59</v>
      </c>
      <c r="W2862">
        <v>42.360000999999997</v>
      </c>
      <c r="X2862">
        <v>-0.176242417265871</v>
      </c>
      <c r="Y2862">
        <v>-3.0259986019249502E-3</v>
      </c>
      <c r="Z2862">
        <v>1.2925739416487001</v>
      </c>
      <c r="AA2862">
        <v>-0.89882727790114303</v>
      </c>
      <c r="AB2862">
        <v>-0.37481495418745397</v>
      </c>
      <c r="AC2862" t="s">
        <v>251</v>
      </c>
      <c r="AD2862" t="s">
        <v>346</v>
      </c>
      <c r="AE2862" t="s">
        <v>56</v>
      </c>
      <c r="AF2862" t="s">
        <v>59</v>
      </c>
      <c r="AG2862" t="s">
        <v>347</v>
      </c>
      <c r="AH2862" s="45">
        <v>28125</v>
      </c>
      <c r="AI2862">
        <v>50863</v>
      </c>
      <c r="AK2862" t="s">
        <v>348</v>
      </c>
      <c r="AL2862" t="s">
        <v>276</v>
      </c>
      <c r="AM2862" t="s">
        <v>245</v>
      </c>
    </row>
    <row r="2863" spans="1:39" x14ac:dyDescent="0.3">
      <c r="A2863" s="1">
        <v>43613</v>
      </c>
      <c r="B2863" t="s">
        <v>25</v>
      </c>
      <c r="C2863" t="s">
        <v>246</v>
      </c>
      <c r="D2863">
        <v>400</v>
      </c>
      <c r="E2863">
        <v>6</v>
      </c>
      <c r="F2863">
        <v>44.66</v>
      </c>
      <c r="G2863">
        <v>44.689999</v>
      </c>
      <c r="H2863">
        <v>43.299999</v>
      </c>
      <c r="I2863">
        <v>43.57</v>
      </c>
      <c r="J2863">
        <v>43.57</v>
      </c>
      <c r="K2863">
        <v>34779900</v>
      </c>
      <c r="L2863">
        <v>2.2679999999999998</v>
      </c>
      <c r="M2863">
        <v>-2.2692146829113701E-2</v>
      </c>
      <c r="N2863">
        <v>2.29519107750113E-4</v>
      </c>
      <c r="O2863">
        <v>-0.27322177592364</v>
      </c>
      <c r="P2863">
        <v>-0.19414774374021401</v>
      </c>
      <c r="Q2863">
        <v>-0.203647783518938</v>
      </c>
      <c r="R2863">
        <v>1.7215428165881799E-2</v>
      </c>
      <c r="S2863">
        <v>2.5940785075631499E-2</v>
      </c>
      <c r="T2863">
        <v>1.8952431666032998E-2</v>
      </c>
      <c r="U2863">
        <v>1.9845974199112899E-2</v>
      </c>
      <c r="V2863">
        <v>59.59</v>
      </c>
      <c r="W2863">
        <v>42.360000999999997</v>
      </c>
      <c r="X2863">
        <v>-0.176242417265871</v>
      </c>
      <c r="Y2863">
        <v>-8.4109499934704197E-3</v>
      </c>
      <c r="Z2863">
        <v>1.2774870672837899</v>
      </c>
      <c r="AA2863">
        <v>-1.3696603024821601</v>
      </c>
      <c r="AB2863">
        <v>-1.26131260524796</v>
      </c>
      <c r="AC2863" t="s">
        <v>251</v>
      </c>
      <c r="AD2863" t="s">
        <v>346</v>
      </c>
      <c r="AE2863" t="s">
        <v>56</v>
      </c>
      <c r="AF2863" t="s">
        <v>59</v>
      </c>
      <c r="AG2863" t="s">
        <v>347</v>
      </c>
      <c r="AH2863" s="45">
        <v>28125</v>
      </c>
      <c r="AI2863">
        <v>50863</v>
      </c>
      <c r="AK2863" t="s">
        <v>348</v>
      </c>
      <c r="AL2863" t="s">
        <v>276</v>
      </c>
      <c r="AM2863" t="s">
        <v>245</v>
      </c>
    </row>
    <row r="2864" spans="1:39" x14ac:dyDescent="0.3">
      <c r="A2864" s="1">
        <v>43616</v>
      </c>
      <c r="B2864" t="s">
        <v>25</v>
      </c>
      <c r="C2864" t="s">
        <v>239</v>
      </c>
      <c r="D2864">
        <v>300</v>
      </c>
      <c r="E2864">
        <v>6</v>
      </c>
      <c r="F2864">
        <v>44.18</v>
      </c>
      <c r="G2864">
        <v>44.970001000000003</v>
      </c>
      <c r="H2864">
        <v>43.93</v>
      </c>
      <c r="I2864">
        <v>44.040000999999997</v>
      </c>
      <c r="J2864">
        <v>44.040000999999997</v>
      </c>
      <c r="K2864">
        <v>25532500</v>
      </c>
      <c r="L2864">
        <v>2.1419999999999999</v>
      </c>
      <c r="M2864">
        <v>-1.55460828836472E-2</v>
      </c>
      <c r="N2864">
        <v>-1.10647623157306E-2</v>
      </c>
      <c r="O2864">
        <v>-0.14140579148025101</v>
      </c>
      <c r="P2864">
        <v>-0.18473247269784299</v>
      </c>
      <c r="Q2864">
        <v>-0.209761913265504</v>
      </c>
      <c r="R2864">
        <v>1.6472190790270201E-2</v>
      </c>
      <c r="S2864">
        <v>1.9124705928959301E-2</v>
      </c>
      <c r="T2864">
        <v>1.9198444347656898E-2</v>
      </c>
      <c r="U2864">
        <v>1.9884122987555E-2</v>
      </c>
      <c r="V2864">
        <v>59.59</v>
      </c>
      <c r="W2864">
        <v>42.360000999999997</v>
      </c>
      <c r="X2864">
        <v>-0.176242417265871</v>
      </c>
      <c r="Y2864">
        <v>-1.3283204951564801E-2</v>
      </c>
      <c r="Z2864">
        <v>1.2827945859326699</v>
      </c>
      <c r="AA2864">
        <v>-1.38211331311921</v>
      </c>
      <c r="AB2864">
        <v>-1.3304067811073701</v>
      </c>
      <c r="AC2864" t="s">
        <v>251</v>
      </c>
      <c r="AD2864" t="s">
        <v>346</v>
      </c>
      <c r="AE2864" t="s">
        <v>56</v>
      </c>
      <c r="AF2864" t="s">
        <v>59</v>
      </c>
      <c r="AG2864" t="s">
        <v>347</v>
      </c>
      <c r="AH2864" s="45">
        <v>28125</v>
      </c>
      <c r="AI2864">
        <v>50863</v>
      </c>
      <c r="AK2864" t="s">
        <v>348</v>
      </c>
      <c r="AL2864" t="s">
        <v>276</v>
      </c>
      <c r="AM2864" t="s">
        <v>245</v>
      </c>
    </row>
    <row r="2865" spans="1:39" x14ac:dyDescent="0.3">
      <c r="A2865" s="1">
        <v>43621</v>
      </c>
      <c r="B2865" t="s">
        <v>25</v>
      </c>
      <c r="C2865" t="s">
        <v>239</v>
      </c>
      <c r="D2865">
        <v>400</v>
      </c>
      <c r="E2865">
        <v>6</v>
      </c>
      <c r="F2865">
        <v>45.110000999999997</v>
      </c>
      <c r="G2865">
        <v>45.18</v>
      </c>
      <c r="H2865">
        <v>44.189999</v>
      </c>
      <c r="I2865">
        <v>44.549999</v>
      </c>
      <c r="J2865">
        <v>44.549999</v>
      </c>
      <c r="K2865">
        <v>20802000</v>
      </c>
      <c r="L2865">
        <v>2.1230000000000002</v>
      </c>
      <c r="M2865">
        <v>-5.3727910754916902E-3</v>
      </c>
      <c r="N2865">
        <v>7.2088395898936303E-3</v>
      </c>
      <c r="O2865">
        <v>-0.14370676255487799</v>
      </c>
      <c r="P2865">
        <v>-0.166630408625386</v>
      </c>
      <c r="Q2865">
        <v>-0.218691532211162</v>
      </c>
      <c r="R2865">
        <v>1.91763798437561E-2</v>
      </c>
      <c r="S2865">
        <v>1.9719964846346801E-2</v>
      </c>
      <c r="T2865">
        <v>1.9556751569790101E-2</v>
      </c>
      <c r="U2865">
        <v>1.9872321082588199E-2</v>
      </c>
      <c r="V2865">
        <v>59.59</v>
      </c>
      <c r="W2865">
        <v>42.360000999999997</v>
      </c>
      <c r="X2865">
        <v>-0.176242417265871</v>
      </c>
      <c r="Y2865">
        <v>8.1287266899663802E-3</v>
      </c>
      <c r="Z2865">
        <v>1.2749108538359999</v>
      </c>
      <c r="AA2865">
        <v>-1.4198790294522099</v>
      </c>
      <c r="AB2865">
        <v>-1.3761398428459899</v>
      </c>
      <c r="AC2865" t="s">
        <v>251</v>
      </c>
      <c r="AD2865" t="s">
        <v>346</v>
      </c>
      <c r="AE2865" t="s">
        <v>56</v>
      </c>
      <c r="AF2865" t="s">
        <v>59</v>
      </c>
      <c r="AG2865" t="s">
        <v>347</v>
      </c>
      <c r="AH2865" s="45">
        <v>28125</v>
      </c>
      <c r="AI2865">
        <v>50863</v>
      </c>
      <c r="AK2865" t="s">
        <v>348</v>
      </c>
      <c r="AL2865" t="s">
        <v>276</v>
      </c>
      <c r="AM2865" t="s">
        <v>245</v>
      </c>
    </row>
    <row r="2866" spans="1:39" x14ac:dyDescent="0.3">
      <c r="A2866" s="1">
        <v>43634</v>
      </c>
      <c r="B2866" t="s">
        <v>25</v>
      </c>
      <c r="C2866" t="s">
        <v>246</v>
      </c>
      <c r="D2866">
        <v>500</v>
      </c>
      <c r="E2866">
        <v>6</v>
      </c>
      <c r="F2866">
        <v>46.75</v>
      </c>
      <c r="G2866">
        <v>48</v>
      </c>
      <c r="H2866">
        <v>46.599997999999999</v>
      </c>
      <c r="I2866">
        <v>47.369999</v>
      </c>
      <c r="J2866">
        <v>47.369999</v>
      </c>
      <c r="K2866">
        <v>25732300</v>
      </c>
      <c r="L2866">
        <v>2.06</v>
      </c>
      <c r="M2866">
        <v>2.6525576577656799E-2</v>
      </c>
      <c r="N2866">
        <v>1.10381298302568E-2</v>
      </c>
      <c r="O2866">
        <v>3.9617668442102801E-2</v>
      </c>
      <c r="P2866">
        <v>-0.12803254863711</v>
      </c>
      <c r="Q2866">
        <v>-0.12658129896620399</v>
      </c>
      <c r="R2866">
        <v>1.5793204237721899E-2</v>
      </c>
      <c r="S2866">
        <v>1.6607609367976301E-2</v>
      </c>
      <c r="T2866">
        <v>1.99243354007267E-2</v>
      </c>
      <c r="U2866">
        <v>1.99686693509986E-2</v>
      </c>
      <c r="V2866">
        <v>59.59</v>
      </c>
      <c r="W2866">
        <v>42.360000999999997</v>
      </c>
      <c r="X2866">
        <v>-0.176242417265871</v>
      </c>
      <c r="Y2866">
        <v>9.6704895497130797E-3</v>
      </c>
      <c r="Z2866">
        <v>1.29291664342096</v>
      </c>
      <c r="AA2866">
        <v>-0.87481709915703998</v>
      </c>
      <c r="AB2866">
        <v>-0.96658890794612595</v>
      </c>
      <c r="AC2866" t="s">
        <v>251</v>
      </c>
      <c r="AD2866" t="s">
        <v>346</v>
      </c>
      <c r="AE2866" t="s">
        <v>56</v>
      </c>
      <c r="AF2866" t="s">
        <v>59</v>
      </c>
      <c r="AG2866" t="s">
        <v>347</v>
      </c>
      <c r="AH2866" s="45">
        <v>28125</v>
      </c>
      <c r="AI2866">
        <v>50863</v>
      </c>
      <c r="AK2866" t="s">
        <v>348</v>
      </c>
      <c r="AL2866" t="s">
        <v>276</v>
      </c>
      <c r="AM2866" t="s">
        <v>245</v>
      </c>
    </row>
    <row r="2867" spans="1:39" x14ac:dyDescent="0.3">
      <c r="A2867" s="1">
        <v>43637</v>
      </c>
      <c r="B2867" t="s">
        <v>25</v>
      </c>
      <c r="C2867" t="s">
        <v>246</v>
      </c>
      <c r="D2867">
        <v>700</v>
      </c>
      <c r="E2867">
        <v>6</v>
      </c>
      <c r="F2867">
        <v>46.950001</v>
      </c>
      <c r="G2867">
        <v>47.73</v>
      </c>
      <c r="H2867">
        <v>46.799999</v>
      </c>
      <c r="I2867">
        <v>47.459998999999897</v>
      </c>
      <c r="J2867">
        <v>47.459998999999897</v>
      </c>
      <c r="K2867">
        <v>31096300</v>
      </c>
      <c r="L2867">
        <v>2.0680000000000001</v>
      </c>
      <c r="M2867">
        <v>5.7052453898766E-3</v>
      </c>
      <c r="N2867">
        <v>2.7123927144436E-2</v>
      </c>
      <c r="O2867">
        <v>6.5297343893319704E-2</v>
      </c>
      <c r="P2867">
        <v>-0.10919274196302001</v>
      </c>
      <c r="Q2867">
        <v>-9.4285694329258804E-2</v>
      </c>
      <c r="R2867">
        <v>1.2624880470293001E-2</v>
      </c>
      <c r="S2867">
        <v>1.4185543212814501E-2</v>
      </c>
      <c r="T2867">
        <v>1.9608265205847599E-2</v>
      </c>
      <c r="U2867">
        <v>1.9844662396990401E-2</v>
      </c>
      <c r="V2867">
        <v>59.59</v>
      </c>
      <c r="W2867">
        <v>42.360000999999997</v>
      </c>
      <c r="X2867">
        <v>-0.176242417265871</v>
      </c>
      <c r="Y2867">
        <v>-1.26001638019446E-3</v>
      </c>
      <c r="Z2867">
        <v>1.28427674409311</v>
      </c>
      <c r="AA2867">
        <v>-0.68948112353588198</v>
      </c>
      <c r="AB2867">
        <v>-0.80080516615248598</v>
      </c>
      <c r="AC2867" t="s">
        <v>251</v>
      </c>
      <c r="AD2867" t="s">
        <v>346</v>
      </c>
      <c r="AE2867" t="s">
        <v>56</v>
      </c>
      <c r="AF2867" t="s">
        <v>59</v>
      </c>
      <c r="AG2867" t="s">
        <v>347</v>
      </c>
      <c r="AH2867" s="45">
        <v>28125</v>
      </c>
      <c r="AI2867">
        <v>50863</v>
      </c>
      <c r="AK2867" t="s">
        <v>348</v>
      </c>
      <c r="AL2867" t="s">
        <v>276</v>
      </c>
      <c r="AM2867" t="s">
        <v>245</v>
      </c>
    </row>
    <row r="2868" spans="1:39" x14ac:dyDescent="0.3">
      <c r="A2868" s="1">
        <v>43642</v>
      </c>
      <c r="B2868" t="s">
        <v>25</v>
      </c>
      <c r="C2868" t="s">
        <v>246</v>
      </c>
      <c r="D2868">
        <v>800</v>
      </c>
      <c r="E2868">
        <v>6</v>
      </c>
      <c r="F2868">
        <v>47.650002000000001</v>
      </c>
      <c r="G2868">
        <v>48.48</v>
      </c>
      <c r="H2868">
        <v>47.560001</v>
      </c>
      <c r="I2868">
        <v>48.189999</v>
      </c>
      <c r="J2868">
        <v>48.189999</v>
      </c>
      <c r="K2868">
        <v>21886300</v>
      </c>
      <c r="L2868">
        <v>2.0489999999999999</v>
      </c>
      <c r="M2868">
        <v>2.8200543906052099E-2</v>
      </c>
      <c r="N2868">
        <v>2.3515654487997001E-2</v>
      </c>
      <c r="O2868">
        <v>7.8090522942583507E-2</v>
      </c>
      <c r="P2868">
        <v>-9.2049177901892307E-2</v>
      </c>
      <c r="Q2868">
        <v>-2.6210852261788601E-2</v>
      </c>
      <c r="R2868">
        <v>1.58834259212778E-2</v>
      </c>
      <c r="S2868">
        <v>1.5385217645699001E-2</v>
      </c>
      <c r="T2868">
        <v>1.9963465949303399E-2</v>
      </c>
      <c r="U2868">
        <v>1.9773940463803999E-2</v>
      </c>
      <c r="V2868">
        <v>59.59</v>
      </c>
      <c r="W2868">
        <v>42.360000999999997</v>
      </c>
      <c r="X2868">
        <v>-0.176242417265871</v>
      </c>
      <c r="Y2868">
        <v>-1.2346958449604901E-3</v>
      </c>
      <c r="Z2868">
        <v>1.2689576583015001</v>
      </c>
      <c r="AA2868">
        <v>-0.28371115921275902</v>
      </c>
      <c r="AB2868">
        <v>-0.56263076166858195</v>
      </c>
      <c r="AC2868" t="s">
        <v>251</v>
      </c>
      <c r="AD2868" t="s">
        <v>346</v>
      </c>
      <c r="AE2868" t="s">
        <v>56</v>
      </c>
      <c r="AF2868" t="s">
        <v>59</v>
      </c>
      <c r="AG2868" t="s">
        <v>347</v>
      </c>
      <c r="AH2868" s="45">
        <v>28125</v>
      </c>
      <c r="AI2868">
        <v>50863</v>
      </c>
      <c r="AK2868" t="s">
        <v>348</v>
      </c>
      <c r="AL2868" t="s">
        <v>276</v>
      </c>
      <c r="AM2868" t="s">
        <v>245</v>
      </c>
    </row>
    <row r="2869" spans="1:39" x14ac:dyDescent="0.3">
      <c r="A2869" s="1">
        <v>43570</v>
      </c>
      <c r="B2869" t="s">
        <v>25</v>
      </c>
      <c r="C2869" t="s">
        <v>246</v>
      </c>
      <c r="D2869">
        <v>800</v>
      </c>
      <c r="E2869">
        <v>7</v>
      </c>
      <c r="F2869">
        <v>56.459998999999897</v>
      </c>
      <c r="G2869">
        <v>56.560001</v>
      </c>
      <c r="H2869">
        <v>55.919998</v>
      </c>
      <c r="I2869">
        <v>56.279998999999997</v>
      </c>
      <c r="J2869">
        <v>55.937424</v>
      </c>
      <c r="K2869">
        <v>11676900</v>
      </c>
      <c r="L2869">
        <v>2.5529999999999999</v>
      </c>
      <c r="M2869">
        <v>-2.4844765215888999E-3</v>
      </c>
      <c r="N2869">
        <v>1.0718147485585101E-2</v>
      </c>
      <c r="O2869">
        <v>5.1779685354776103E-2</v>
      </c>
      <c r="P2869">
        <v>0.158191619550062</v>
      </c>
      <c r="Q2869">
        <v>0.106201423460507</v>
      </c>
      <c r="R2869">
        <v>7.21330947422199E-3</v>
      </c>
      <c r="S2869">
        <v>1.0820457898570701E-2</v>
      </c>
      <c r="T2869">
        <v>1.43527277364115E-2</v>
      </c>
      <c r="U2869">
        <v>1.8596095307407901E-2</v>
      </c>
      <c r="V2869">
        <v>57.599997999999999</v>
      </c>
      <c r="W2869">
        <v>42.360000999999997</v>
      </c>
      <c r="X2869">
        <v>-0.15403925515274799</v>
      </c>
      <c r="Y2869">
        <v>-6.2956724975841202E-4</v>
      </c>
      <c r="Z2869">
        <v>1.3267352201174301</v>
      </c>
      <c r="AA2869">
        <v>0.52185230249616599</v>
      </c>
      <c r="AB2869">
        <v>0.55195837867400399</v>
      </c>
      <c r="AC2869" t="s">
        <v>252</v>
      </c>
      <c r="AD2869" t="s">
        <v>346</v>
      </c>
      <c r="AE2869" t="s">
        <v>56</v>
      </c>
      <c r="AF2869" t="s">
        <v>59</v>
      </c>
      <c r="AG2869" t="s">
        <v>347</v>
      </c>
      <c r="AH2869" s="45">
        <v>28125</v>
      </c>
      <c r="AI2869">
        <v>50863</v>
      </c>
      <c r="AK2869" t="s">
        <v>348</v>
      </c>
      <c r="AL2869" t="s">
        <v>276</v>
      </c>
      <c r="AM2869" t="s">
        <v>245</v>
      </c>
    </row>
    <row r="2870" spans="1:39" x14ac:dyDescent="0.3">
      <c r="A2870" s="1">
        <v>43571</v>
      </c>
      <c r="B2870" t="s">
        <v>25</v>
      </c>
      <c r="C2870" t="s">
        <v>246</v>
      </c>
      <c r="D2870">
        <v>400</v>
      </c>
      <c r="E2870">
        <v>7</v>
      </c>
      <c r="F2870">
        <v>56.66</v>
      </c>
      <c r="G2870">
        <v>57.470001000000003</v>
      </c>
      <c r="H2870">
        <v>56.07</v>
      </c>
      <c r="I2870">
        <v>56.709998999999897</v>
      </c>
      <c r="J2870">
        <v>56.3648069999999</v>
      </c>
      <c r="K2870">
        <v>30301900</v>
      </c>
      <c r="L2870">
        <v>2.5920000000000001</v>
      </c>
      <c r="M2870">
        <v>7.6113370049919801E-3</v>
      </c>
      <c r="N2870">
        <v>2.4816035425659799E-2</v>
      </c>
      <c r="O2870">
        <v>4.2873927900151598E-2</v>
      </c>
      <c r="P2870">
        <v>0.16064563014008901</v>
      </c>
      <c r="Q2870">
        <v>0.103454057072425</v>
      </c>
      <c r="R2870">
        <v>5.5631164042461E-3</v>
      </c>
      <c r="S2870">
        <v>1.0424702790166499E-2</v>
      </c>
      <c r="T2870">
        <v>1.4363351722201099E-2</v>
      </c>
      <c r="U2870">
        <v>1.8591050878252701E-2</v>
      </c>
      <c r="V2870">
        <v>57.599997999999999</v>
      </c>
      <c r="W2870">
        <v>42.360000999999997</v>
      </c>
      <c r="X2870">
        <v>-0.15403925515274799</v>
      </c>
      <c r="Y2870">
        <v>5.0922850790659495E-4</v>
      </c>
      <c r="Z2870">
        <v>1.3268969302514499</v>
      </c>
      <c r="AA2870">
        <v>0.50252806231485803</v>
      </c>
      <c r="AB2870">
        <v>0.51126254570330398</v>
      </c>
      <c r="AC2870" t="s">
        <v>252</v>
      </c>
      <c r="AD2870" t="s">
        <v>346</v>
      </c>
      <c r="AE2870" t="s">
        <v>56</v>
      </c>
      <c r="AF2870" t="s">
        <v>59</v>
      </c>
      <c r="AG2870" t="s">
        <v>347</v>
      </c>
      <c r="AH2870" s="45">
        <v>28125</v>
      </c>
      <c r="AI2870">
        <v>50863</v>
      </c>
      <c r="AK2870" t="s">
        <v>348</v>
      </c>
      <c r="AL2870" t="s">
        <v>276</v>
      </c>
      <c r="AM2870" t="s">
        <v>245</v>
      </c>
    </row>
    <row r="2871" spans="1:39" x14ac:dyDescent="0.3">
      <c r="A2871" s="1">
        <v>43588</v>
      </c>
      <c r="B2871" t="s">
        <v>25</v>
      </c>
      <c r="C2871" t="s">
        <v>239</v>
      </c>
      <c r="D2871">
        <v>1300</v>
      </c>
      <c r="E2871">
        <v>7</v>
      </c>
      <c r="F2871">
        <v>51.080002</v>
      </c>
      <c r="G2871">
        <v>51.82</v>
      </c>
      <c r="H2871">
        <v>50.73</v>
      </c>
      <c r="I2871">
        <v>51.75</v>
      </c>
      <c r="J2871">
        <v>51.435001</v>
      </c>
      <c r="K2871">
        <v>25656600</v>
      </c>
      <c r="L2871">
        <v>2.5310000000000001</v>
      </c>
      <c r="M2871">
        <v>2.3461473236893599E-2</v>
      </c>
      <c r="N2871">
        <v>-1.30545358796883E-2</v>
      </c>
      <c r="O2871">
        <v>-4.9204155399271199E-2</v>
      </c>
      <c r="P2871">
        <v>6.6448303783670504E-2</v>
      </c>
      <c r="Q2871">
        <v>1.3646930433679301E-2</v>
      </c>
      <c r="R2871">
        <v>1.74346723878641E-2</v>
      </c>
      <c r="S2871">
        <v>2.4150750594572098E-2</v>
      </c>
      <c r="T2871">
        <v>1.6872896011000799E-2</v>
      </c>
      <c r="U2871">
        <v>1.9347139514013598E-2</v>
      </c>
      <c r="V2871">
        <v>59.59</v>
      </c>
      <c r="W2871">
        <v>42.360000999999997</v>
      </c>
      <c r="X2871">
        <v>-0.176242417265871</v>
      </c>
      <c r="Y2871">
        <v>9.5921274614703799E-3</v>
      </c>
      <c r="Z2871">
        <v>1.2893977865069599</v>
      </c>
      <c r="AA2871">
        <v>-7.5764200952571206E-2</v>
      </c>
      <c r="AB2871">
        <v>-0.20236506335593901</v>
      </c>
      <c r="AC2871" t="s">
        <v>252</v>
      </c>
      <c r="AD2871" t="s">
        <v>346</v>
      </c>
      <c r="AE2871" t="s">
        <v>56</v>
      </c>
      <c r="AF2871" t="s">
        <v>59</v>
      </c>
      <c r="AG2871" t="s">
        <v>347</v>
      </c>
      <c r="AH2871" s="45">
        <v>28125</v>
      </c>
      <c r="AI2871">
        <v>50863</v>
      </c>
      <c r="AK2871" t="s">
        <v>348</v>
      </c>
      <c r="AL2871" t="s">
        <v>276</v>
      </c>
      <c r="AM2871" t="s">
        <v>245</v>
      </c>
    </row>
    <row r="2872" spans="1:39" x14ac:dyDescent="0.3">
      <c r="A2872" s="1">
        <v>43626</v>
      </c>
      <c r="B2872" t="s">
        <v>25</v>
      </c>
      <c r="C2872" t="s">
        <v>246</v>
      </c>
      <c r="D2872">
        <v>500</v>
      </c>
      <c r="E2872">
        <v>7</v>
      </c>
      <c r="F2872">
        <v>46.23</v>
      </c>
      <c r="G2872">
        <v>47.189999</v>
      </c>
      <c r="H2872">
        <v>46.200001</v>
      </c>
      <c r="I2872">
        <v>46.799999</v>
      </c>
      <c r="J2872">
        <v>46.799999</v>
      </c>
      <c r="K2872">
        <v>20806100</v>
      </c>
      <c r="L2872">
        <v>2.1429999999999998</v>
      </c>
      <c r="M2872">
        <v>1.65898454518917E-2</v>
      </c>
      <c r="N2872">
        <v>7.4042229737460205E-2</v>
      </c>
      <c r="O2872">
        <v>-5.0823160377556797E-2</v>
      </c>
      <c r="P2872">
        <v>-0.124885241089059</v>
      </c>
      <c r="Q2872">
        <v>-0.15256253596584299</v>
      </c>
      <c r="R2872">
        <v>1.30716056198863E-2</v>
      </c>
      <c r="S2872">
        <v>2.0681505701729899E-2</v>
      </c>
      <c r="T2872">
        <v>1.98498183035377E-2</v>
      </c>
      <c r="U2872">
        <v>1.99143056130178E-2</v>
      </c>
      <c r="V2872">
        <v>59.59</v>
      </c>
      <c r="W2872">
        <v>42.360000999999997</v>
      </c>
      <c r="X2872">
        <v>-0.176242417265871</v>
      </c>
      <c r="Y2872">
        <v>4.6492198743191201E-3</v>
      </c>
      <c r="Z2872">
        <v>1.28187087378774</v>
      </c>
      <c r="AA2872">
        <v>-1.02690915954666</v>
      </c>
      <c r="AB2872">
        <v>-1.28390891671303</v>
      </c>
      <c r="AC2872" t="s">
        <v>252</v>
      </c>
      <c r="AD2872" t="s">
        <v>346</v>
      </c>
      <c r="AE2872" t="s">
        <v>56</v>
      </c>
      <c r="AF2872" t="s">
        <v>59</v>
      </c>
      <c r="AG2872" t="s">
        <v>347</v>
      </c>
      <c r="AH2872" s="45">
        <v>28125</v>
      </c>
      <c r="AI2872">
        <v>50863</v>
      </c>
      <c r="AK2872" t="s">
        <v>348</v>
      </c>
      <c r="AL2872" t="s">
        <v>276</v>
      </c>
      <c r="AM2872" t="s">
        <v>245</v>
      </c>
    </row>
    <row r="2873" spans="1:39" x14ac:dyDescent="0.3">
      <c r="A2873" s="1">
        <v>43634</v>
      </c>
      <c r="B2873" t="s">
        <v>25</v>
      </c>
      <c r="C2873" t="s">
        <v>246</v>
      </c>
      <c r="D2873">
        <v>1300</v>
      </c>
      <c r="E2873">
        <v>7</v>
      </c>
      <c r="F2873">
        <v>46.75</v>
      </c>
      <c r="G2873">
        <v>48</v>
      </c>
      <c r="H2873">
        <v>46.599997999999999</v>
      </c>
      <c r="I2873">
        <v>47.369999</v>
      </c>
      <c r="J2873">
        <v>47.369999</v>
      </c>
      <c r="K2873">
        <v>25732300</v>
      </c>
      <c r="L2873">
        <v>2.06</v>
      </c>
      <c r="M2873">
        <v>2.6525576577656799E-2</v>
      </c>
      <c r="N2873">
        <v>1.10381298302568E-2</v>
      </c>
      <c r="O2873">
        <v>3.9617668442102801E-2</v>
      </c>
      <c r="P2873">
        <v>-0.12803254863711</v>
      </c>
      <c r="Q2873">
        <v>-0.12658129896620399</v>
      </c>
      <c r="R2873">
        <v>1.5793204237721899E-2</v>
      </c>
      <c r="S2873">
        <v>1.6607609367976301E-2</v>
      </c>
      <c r="T2873">
        <v>1.99243354007267E-2</v>
      </c>
      <c r="U2873">
        <v>1.99686693509986E-2</v>
      </c>
      <c r="V2873">
        <v>59.59</v>
      </c>
      <c r="W2873">
        <v>42.360000999999997</v>
      </c>
      <c r="X2873">
        <v>-0.176242417265871</v>
      </c>
      <c r="Y2873">
        <v>9.6704895497130797E-3</v>
      </c>
      <c r="Z2873">
        <v>1.29291664342096</v>
      </c>
      <c r="AA2873">
        <v>-0.87481709915703998</v>
      </c>
      <c r="AB2873">
        <v>-0.96658890794612595</v>
      </c>
      <c r="AC2873" t="s">
        <v>252</v>
      </c>
      <c r="AD2873" t="s">
        <v>346</v>
      </c>
      <c r="AE2873" t="s">
        <v>56</v>
      </c>
      <c r="AF2873" t="s">
        <v>59</v>
      </c>
      <c r="AG2873" t="s">
        <v>347</v>
      </c>
      <c r="AH2873" s="45">
        <v>28125</v>
      </c>
      <c r="AI2873">
        <v>50863</v>
      </c>
      <c r="AK2873" t="s">
        <v>348</v>
      </c>
      <c r="AL2873" t="s">
        <v>276</v>
      </c>
      <c r="AM2873" t="s">
        <v>245</v>
      </c>
    </row>
    <row r="2874" spans="1:39" x14ac:dyDescent="0.3">
      <c r="A2874" s="1">
        <v>43563</v>
      </c>
      <c r="B2874" t="s">
        <v>25</v>
      </c>
      <c r="C2874" t="s">
        <v>246</v>
      </c>
      <c r="D2874">
        <v>700</v>
      </c>
      <c r="E2874">
        <v>8</v>
      </c>
      <c r="F2874">
        <v>55.279998999999997</v>
      </c>
      <c r="G2874">
        <v>55.740001999999997</v>
      </c>
      <c r="H2874">
        <v>55.200001</v>
      </c>
      <c r="I2874">
        <v>55.68</v>
      </c>
      <c r="J2874">
        <v>55.341079999999998</v>
      </c>
      <c r="K2874">
        <v>11758800</v>
      </c>
      <c r="L2874">
        <v>2.5190000000000001</v>
      </c>
      <c r="M2874">
        <v>1.43783203339785E-3</v>
      </c>
      <c r="N2874">
        <v>2.1236876375643799E-2</v>
      </c>
      <c r="O2874">
        <v>5.6904986754972499E-2</v>
      </c>
      <c r="P2874">
        <v>0.166473983699086</v>
      </c>
      <c r="Q2874">
        <v>0.15650572084047701</v>
      </c>
      <c r="R2874">
        <v>1.0376790851461299E-2</v>
      </c>
      <c r="S2874">
        <v>1.1976536685601301E-2</v>
      </c>
      <c r="T2874">
        <v>1.44240895605492E-2</v>
      </c>
      <c r="U2874">
        <v>1.8848833962871701E-2</v>
      </c>
      <c r="V2874">
        <v>57.599997999999999</v>
      </c>
      <c r="W2874">
        <v>42.360000999999997</v>
      </c>
      <c r="X2874">
        <v>-0.15403925515274799</v>
      </c>
      <c r="Y2874">
        <v>1.0469119934194001E-3</v>
      </c>
      <c r="Z2874">
        <v>1.34375434500252</v>
      </c>
      <c r="AA2874">
        <v>0.84586994137621896</v>
      </c>
      <c r="AB2874">
        <v>0.71338268597989196</v>
      </c>
      <c r="AC2874" t="s">
        <v>253</v>
      </c>
      <c r="AD2874" t="s">
        <v>346</v>
      </c>
      <c r="AE2874" t="s">
        <v>56</v>
      </c>
      <c r="AF2874" t="s">
        <v>59</v>
      </c>
      <c r="AG2874" t="s">
        <v>347</v>
      </c>
      <c r="AH2874" s="45">
        <v>28125</v>
      </c>
      <c r="AI2874">
        <v>50863</v>
      </c>
      <c r="AK2874" t="s">
        <v>348</v>
      </c>
      <c r="AL2874" t="s">
        <v>276</v>
      </c>
      <c r="AM2874" t="s">
        <v>245</v>
      </c>
    </row>
    <row r="2875" spans="1:39" x14ac:dyDescent="0.3">
      <c r="A2875" s="1">
        <v>43578</v>
      </c>
      <c r="B2875" t="s">
        <v>25</v>
      </c>
      <c r="C2875" t="s">
        <v>246</v>
      </c>
      <c r="D2875">
        <v>500</v>
      </c>
      <c r="E2875">
        <v>8</v>
      </c>
      <c r="F2875">
        <v>58.889998999999897</v>
      </c>
      <c r="G2875">
        <v>58.98</v>
      </c>
      <c r="H2875">
        <v>58.5</v>
      </c>
      <c r="I2875">
        <v>58.779998999999997</v>
      </c>
      <c r="J2875">
        <v>58.422206999999901</v>
      </c>
      <c r="K2875">
        <v>17739900</v>
      </c>
      <c r="L2875">
        <v>2.57</v>
      </c>
      <c r="M2875">
        <v>-6.8028033553396998E-4</v>
      </c>
      <c r="N2875">
        <v>4.3462437029249901E-2</v>
      </c>
      <c r="O2875">
        <v>7.3035447927354197E-2</v>
      </c>
      <c r="P2875">
        <v>0.20330998239482401</v>
      </c>
      <c r="Q2875">
        <v>0.15604759910369001</v>
      </c>
      <c r="R2875">
        <v>1.3639811834337301E-2</v>
      </c>
      <c r="S2875">
        <v>1.17452395008531E-2</v>
      </c>
      <c r="T2875">
        <v>1.4419221505258499E-2</v>
      </c>
      <c r="U2875">
        <v>1.8556507362577399E-2</v>
      </c>
      <c r="V2875">
        <v>59.59</v>
      </c>
      <c r="W2875">
        <v>42.360000999999997</v>
      </c>
      <c r="X2875">
        <v>-0.15403925515274799</v>
      </c>
      <c r="Y2875">
        <v>8.8023511954049196E-3</v>
      </c>
      <c r="Z2875">
        <v>1.3088007112668401</v>
      </c>
      <c r="AA2875">
        <v>0.85253592997068195</v>
      </c>
      <c r="AB2875">
        <v>0.65099456848568005</v>
      </c>
      <c r="AC2875" t="s">
        <v>253</v>
      </c>
      <c r="AD2875" t="s">
        <v>346</v>
      </c>
      <c r="AE2875" t="s">
        <v>56</v>
      </c>
      <c r="AF2875" t="s">
        <v>59</v>
      </c>
      <c r="AG2875" t="s">
        <v>347</v>
      </c>
      <c r="AH2875" s="45">
        <v>28125</v>
      </c>
      <c r="AI2875">
        <v>50863</v>
      </c>
      <c r="AK2875" t="s">
        <v>348</v>
      </c>
      <c r="AL2875" t="s">
        <v>276</v>
      </c>
      <c r="AM2875" t="s">
        <v>245</v>
      </c>
    </row>
    <row r="2876" spans="1:39" x14ac:dyDescent="0.3">
      <c r="A2876" s="1">
        <v>43586</v>
      </c>
      <c r="B2876" t="s">
        <v>25</v>
      </c>
      <c r="C2876" t="s">
        <v>239</v>
      </c>
      <c r="D2876">
        <v>600</v>
      </c>
      <c r="E2876">
        <v>8</v>
      </c>
      <c r="F2876">
        <v>51.099997999999999</v>
      </c>
      <c r="G2876">
        <v>51.599997999999999</v>
      </c>
      <c r="H2876">
        <v>50.740001999999997</v>
      </c>
      <c r="I2876">
        <v>50.759997999999896</v>
      </c>
      <c r="J2876">
        <v>50.451022999999999</v>
      </c>
      <c r="K2876">
        <v>20467600</v>
      </c>
      <c r="L2876">
        <v>2.5110000000000001</v>
      </c>
      <c r="M2876">
        <v>-5.5011019448515403E-3</v>
      </c>
      <c r="N2876">
        <v>-0.145671838405737</v>
      </c>
      <c r="O2876">
        <v>-5.6304430445747997E-2</v>
      </c>
      <c r="P2876">
        <v>7.1855773634790399E-2</v>
      </c>
      <c r="Q2876">
        <v>7.6094982606521502E-3</v>
      </c>
      <c r="R2876">
        <v>3.7680758884994399E-2</v>
      </c>
      <c r="S2876">
        <v>2.3783231391475299E-2</v>
      </c>
      <c r="T2876">
        <v>1.71704411119298E-2</v>
      </c>
      <c r="U2876">
        <v>1.9436297256685799E-2</v>
      </c>
      <c r="V2876">
        <v>59.59</v>
      </c>
      <c r="W2876">
        <v>42.360000999999997</v>
      </c>
      <c r="X2876">
        <v>-0.176242417265871</v>
      </c>
      <c r="Y2876">
        <v>-7.5304459681844096E-3</v>
      </c>
      <c r="Z2876">
        <v>1.2906348969170001</v>
      </c>
      <c r="AA2876">
        <v>-0.114005243218897</v>
      </c>
      <c r="AB2876">
        <v>5.6627285253586103E-2</v>
      </c>
      <c r="AC2876" t="s">
        <v>253</v>
      </c>
      <c r="AD2876" t="s">
        <v>346</v>
      </c>
      <c r="AE2876" t="s">
        <v>56</v>
      </c>
      <c r="AF2876" t="s">
        <v>59</v>
      </c>
      <c r="AG2876" t="s">
        <v>347</v>
      </c>
      <c r="AH2876" s="45">
        <v>28125</v>
      </c>
      <c r="AI2876">
        <v>50863</v>
      </c>
      <c r="AK2876" t="s">
        <v>348</v>
      </c>
      <c r="AL2876" t="s">
        <v>276</v>
      </c>
      <c r="AM2876" t="s">
        <v>245</v>
      </c>
    </row>
    <row r="2877" spans="1:39" x14ac:dyDescent="0.3">
      <c r="A2877" s="1">
        <v>43592</v>
      </c>
      <c r="B2877" t="s">
        <v>25</v>
      </c>
      <c r="C2877" t="s">
        <v>246</v>
      </c>
      <c r="D2877">
        <v>1000</v>
      </c>
      <c r="E2877">
        <v>8</v>
      </c>
      <c r="F2877">
        <v>50.599997999999999</v>
      </c>
      <c r="G2877">
        <v>50.880001</v>
      </c>
      <c r="H2877">
        <v>49.93</v>
      </c>
      <c r="I2877">
        <v>50.48</v>
      </c>
      <c r="J2877">
        <v>50.48</v>
      </c>
      <c r="K2877">
        <v>29713400</v>
      </c>
      <c r="L2877">
        <v>2.448</v>
      </c>
      <c r="M2877">
        <v>-1.45528820620449E-2</v>
      </c>
      <c r="N2877">
        <v>-4.9269078084037601E-3</v>
      </c>
      <c r="O2877">
        <v>-9.6239315089683197E-2</v>
      </c>
      <c r="P2877">
        <v>2.1778445213652201E-2</v>
      </c>
      <c r="Q2877">
        <v>-1.97941983740463E-2</v>
      </c>
      <c r="R2877">
        <v>1.4338465407405999E-2</v>
      </c>
      <c r="S2877">
        <v>2.3592267370655201E-2</v>
      </c>
      <c r="T2877">
        <v>1.68433535082574E-2</v>
      </c>
      <c r="U2877">
        <v>1.9346616340365601E-2</v>
      </c>
      <c r="V2877">
        <v>59.59</v>
      </c>
      <c r="W2877">
        <v>42.360000999999997</v>
      </c>
      <c r="X2877">
        <v>-0.176242417265871</v>
      </c>
      <c r="Y2877">
        <v>-1.6649488130547601E-2</v>
      </c>
      <c r="Z2877">
        <v>1.2839770690080501</v>
      </c>
      <c r="AA2877">
        <v>-0.28670842478832997</v>
      </c>
      <c r="AB2877">
        <v>-0.18579245168688599</v>
      </c>
      <c r="AC2877" t="s">
        <v>253</v>
      </c>
      <c r="AD2877" t="s">
        <v>346</v>
      </c>
      <c r="AE2877" t="s">
        <v>56</v>
      </c>
      <c r="AF2877" t="s">
        <v>59</v>
      </c>
      <c r="AG2877" t="s">
        <v>347</v>
      </c>
      <c r="AH2877" s="45">
        <v>28125</v>
      </c>
      <c r="AI2877">
        <v>50863</v>
      </c>
      <c r="AK2877" t="s">
        <v>348</v>
      </c>
      <c r="AL2877" t="s">
        <v>276</v>
      </c>
      <c r="AM2877" t="s">
        <v>245</v>
      </c>
    </row>
    <row r="2878" spans="1:39" x14ac:dyDescent="0.3">
      <c r="A2878" s="1">
        <v>43594</v>
      </c>
      <c r="B2878" t="s">
        <v>25</v>
      </c>
      <c r="C2878" t="s">
        <v>246</v>
      </c>
      <c r="D2878">
        <v>700</v>
      </c>
      <c r="E2878">
        <v>8</v>
      </c>
      <c r="F2878">
        <v>47.900002000000001</v>
      </c>
      <c r="G2878">
        <v>48.290000999999997</v>
      </c>
      <c r="H2878">
        <v>46.049999</v>
      </c>
      <c r="I2878">
        <v>46.619999</v>
      </c>
      <c r="J2878">
        <v>46.619999</v>
      </c>
      <c r="K2878">
        <v>59642200</v>
      </c>
      <c r="L2878">
        <v>2.4569999999999999</v>
      </c>
      <c r="M2878">
        <v>-5.4676729776046797E-2</v>
      </c>
      <c r="N2878">
        <v>-7.4827808630524295E-2</v>
      </c>
      <c r="O2878">
        <v>-0.171485877731758</v>
      </c>
      <c r="P2878">
        <v>-4.8368041821528401E-2</v>
      </c>
      <c r="Q2878">
        <v>-0.115318169436711</v>
      </c>
      <c r="R2878">
        <v>2.85833787964242E-2</v>
      </c>
      <c r="S2878">
        <v>2.6136910468305199E-2</v>
      </c>
      <c r="T2878">
        <v>1.83900964356387E-2</v>
      </c>
      <c r="U2878">
        <v>1.9695402963565398E-2</v>
      </c>
      <c r="V2878">
        <v>59.59</v>
      </c>
      <c r="W2878">
        <v>42.360000999999997</v>
      </c>
      <c r="X2878">
        <v>-0.176242417265871</v>
      </c>
      <c r="Y2878">
        <v>-3.0259986019249502E-3</v>
      </c>
      <c r="Z2878">
        <v>1.2925739416487001</v>
      </c>
      <c r="AA2878">
        <v>-0.89882727790114303</v>
      </c>
      <c r="AB2878">
        <v>-0.37481495418745397</v>
      </c>
      <c r="AC2878" t="s">
        <v>253</v>
      </c>
      <c r="AD2878" t="s">
        <v>346</v>
      </c>
      <c r="AE2878" t="s">
        <v>56</v>
      </c>
      <c r="AF2878" t="s">
        <v>59</v>
      </c>
      <c r="AG2878" t="s">
        <v>347</v>
      </c>
      <c r="AH2878" s="45">
        <v>28125</v>
      </c>
      <c r="AI2878">
        <v>50863</v>
      </c>
      <c r="AK2878" t="s">
        <v>348</v>
      </c>
      <c r="AL2878" t="s">
        <v>276</v>
      </c>
      <c r="AM2878" t="s">
        <v>245</v>
      </c>
    </row>
    <row r="2879" spans="1:39" x14ac:dyDescent="0.3">
      <c r="A2879" s="1">
        <v>43600</v>
      </c>
      <c r="B2879" t="s">
        <v>25</v>
      </c>
      <c r="C2879" t="s">
        <v>239</v>
      </c>
      <c r="D2879">
        <v>800</v>
      </c>
      <c r="E2879">
        <v>8</v>
      </c>
      <c r="F2879">
        <v>44.919998</v>
      </c>
      <c r="G2879">
        <v>45.75</v>
      </c>
      <c r="H2879">
        <v>44.759997999999896</v>
      </c>
      <c r="I2879">
        <v>45.619999</v>
      </c>
      <c r="J2879">
        <v>45.619999</v>
      </c>
      <c r="K2879">
        <v>23407900</v>
      </c>
      <c r="L2879">
        <v>2.379</v>
      </c>
      <c r="M2879">
        <v>9.9130895466946495E-3</v>
      </c>
      <c r="N2879">
        <v>-7.6360146997604905E-2</v>
      </c>
      <c r="O2879">
        <v>-0.20637191896049001</v>
      </c>
      <c r="P2879">
        <v>-9.4927361721546394E-2</v>
      </c>
      <c r="Q2879">
        <v>-0.16040641799481101</v>
      </c>
      <c r="R2879">
        <v>2.77909709377193E-2</v>
      </c>
      <c r="S2879">
        <v>2.6536382203617499E-2</v>
      </c>
      <c r="T2879">
        <v>1.85562230084057E-2</v>
      </c>
      <c r="U2879">
        <v>1.9781889370299802E-2</v>
      </c>
      <c r="V2879">
        <v>59.59</v>
      </c>
      <c r="W2879">
        <v>42.360000999999997</v>
      </c>
      <c r="X2879">
        <v>-0.176242417265871</v>
      </c>
      <c r="Y2879">
        <v>5.8219943882337104E-3</v>
      </c>
      <c r="Z2879">
        <v>1.2899627691396101</v>
      </c>
      <c r="AA2879">
        <v>-1.15767716371095</v>
      </c>
      <c r="AB2879">
        <v>-1.1189253433583599</v>
      </c>
      <c r="AC2879" t="s">
        <v>253</v>
      </c>
      <c r="AD2879" t="s">
        <v>346</v>
      </c>
      <c r="AE2879" t="s">
        <v>56</v>
      </c>
      <c r="AF2879" t="s">
        <v>59</v>
      </c>
      <c r="AG2879" t="s">
        <v>347</v>
      </c>
      <c r="AH2879" s="45">
        <v>28125</v>
      </c>
      <c r="AI2879">
        <v>50863</v>
      </c>
      <c r="AK2879" t="s">
        <v>348</v>
      </c>
      <c r="AL2879" t="s">
        <v>276</v>
      </c>
      <c r="AM2879" t="s">
        <v>245</v>
      </c>
    </row>
    <row r="2880" spans="1:39" x14ac:dyDescent="0.3">
      <c r="A2880" s="1">
        <v>43605</v>
      </c>
      <c r="B2880" t="s">
        <v>25</v>
      </c>
      <c r="C2880" t="s">
        <v>239</v>
      </c>
      <c r="D2880">
        <v>1200</v>
      </c>
      <c r="E2880">
        <v>8</v>
      </c>
      <c r="F2880">
        <v>44</v>
      </c>
      <c r="G2880">
        <v>44.52</v>
      </c>
      <c r="H2880">
        <v>43.450001</v>
      </c>
      <c r="I2880">
        <v>43.560001</v>
      </c>
      <c r="J2880">
        <v>43.560001</v>
      </c>
      <c r="K2880">
        <v>28675000</v>
      </c>
      <c r="L2880">
        <v>2.4159999999999999</v>
      </c>
      <c r="M2880">
        <v>-3.0075709495563398E-2</v>
      </c>
      <c r="N2880">
        <v>-2.7175517739370301E-2</v>
      </c>
      <c r="O2880">
        <v>-0.28980699405698401</v>
      </c>
      <c r="P2880">
        <v>-0.159393324515226</v>
      </c>
      <c r="Q2880">
        <v>-0.20497246960454299</v>
      </c>
      <c r="R2880">
        <v>1.6900902036303501E-2</v>
      </c>
      <c r="S2880">
        <v>2.4804244452269801E-2</v>
      </c>
      <c r="T2880">
        <v>1.8773480705824401E-2</v>
      </c>
      <c r="U2880">
        <v>1.9835610077492901E-2</v>
      </c>
      <c r="V2880">
        <v>59.59</v>
      </c>
      <c r="W2880">
        <v>42.360000999999997</v>
      </c>
      <c r="X2880">
        <v>-0.176242417265871</v>
      </c>
      <c r="Y2880">
        <v>-6.7722580366252503E-3</v>
      </c>
      <c r="Z2880">
        <v>1.28910205171611</v>
      </c>
      <c r="AA2880">
        <v>-1.4185573158631199</v>
      </c>
      <c r="AB2880">
        <v>-1.2100865777349501</v>
      </c>
      <c r="AC2880" t="s">
        <v>253</v>
      </c>
      <c r="AD2880" t="s">
        <v>346</v>
      </c>
      <c r="AE2880" t="s">
        <v>56</v>
      </c>
      <c r="AF2880" t="s">
        <v>59</v>
      </c>
      <c r="AG2880" t="s">
        <v>347</v>
      </c>
      <c r="AH2880" s="45">
        <v>28125</v>
      </c>
      <c r="AI2880">
        <v>50863</v>
      </c>
      <c r="AK2880" t="s">
        <v>348</v>
      </c>
      <c r="AL2880" t="s">
        <v>276</v>
      </c>
      <c r="AM2880" t="s">
        <v>245</v>
      </c>
    </row>
    <row r="2881" spans="1:39" x14ac:dyDescent="0.3">
      <c r="A2881" s="1">
        <v>43640</v>
      </c>
      <c r="B2881" t="s">
        <v>25</v>
      </c>
      <c r="C2881" t="s">
        <v>246</v>
      </c>
      <c r="D2881">
        <v>300</v>
      </c>
      <c r="E2881">
        <v>8</v>
      </c>
      <c r="F2881">
        <v>47.400002000000001</v>
      </c>
      <c r="G2881">
        <v>47.849997999999999</v>
      </c>
      <c r="H2881">
        <v>47.169998</v>
      </c>
      <c r="I2881">
        <v>47.630001</v>
      </c>
      <c r="J2881">
        <v>47.630001</v>
      </c>
      <c r="K2881">
        <v>14479900</v>
      </c>
      <c r="L2881">
        <v>2.0209999999999999</v>
      </c>
      <c r="M2881">
        <v>3.5756058706976701E-3</v>
      </c>
      <c r="N2881">
        <v>3.1999316560344097E-2</v>
      </c>
      <c r="O2881">
        <v>7.9273201889678693E-2</v>
      </c>
      <c r="P2881">
        <v>-9.6563910354060201E-2</v>
      </c>
      <c r="Q2881">
        <v>-6.6667262270355701E-2</v>
      </c>
      <c r="R2881">
        <v>1.2155206500882899E-2</v>
      </c>
      <c r="S2881">
        <v>1.38677448340327E-2</v>
      </c>
      <c r="T2881">
        <v>1.9596774564549099E-2</v>
      </c>
      <c r="U2881">
        <v>1.9789614006900099E-2</v>
      </c>
      <c r="V2881">
        <v>59.59</v>
      </c>
      <c r="W2881">
        <v>42.360000999999997</v>
      </c>
      <c r="X2881">
        <v>-0.176242417265871</v>
      </c>
      <c r="Y2881">
        <v>-1.73338836506086E-3</v>
      </c>
      <c r="Z2881">
        <v>1.27946701616324</v>
      </c>
      <c r="AA2881">
        <v>-0.52315246652407998</v>
      </c>
      <c r="AB2881">
        <v>-0.69001899378362197</v>
      </c>
      <c r="AC2881" t="s">
        <v>253</v>
      </c>
      <c r="AD2881" t="s">
        <v>346</v>
      </c>
      <c r="AE2881" t="s">
        <v>56</v>
      </c>
      <c r="AF2881" t="s">
        <v>59</v>
      </c>
      <c r="AG2881" t="s">
        <v>347</v>
      </c>
      <c r="AH2881" s="45">
        <v>28125</v>
      </c>
      <c r="AI2881">
        <v>50863</v>
      </c>
      <c r="AK2881" t="s">
        <v>348</v>
      </c>
      <c r="AL2881" t="s">
        <v>276</v>
      </c>
      <c r="AM2881" t="s">
        <v>245</v>
      </c>
    </row>
    <row r="2882" spans="1:39" x14ac:dyDescent="0.3">
      <c r="A2882" s="1">
        <v>43557</v>
      </c>
      <c r="B2882" t="s">
        <v>25</v>
      </c>
      <c r="C2882" t="s">
        <v>246</v>
      </c>
      <c r="D2882">
        <v>1600</v>
      </c>
      <c r="E2882">
        <v>9</v>
      </c>
      <c r="F2882">
        <v>54.529998999999997</v>
      </c>
      <c r="G2882">
        <v>54.799999</v>
      </c>
      <c r="H2882">
        <v>54.23</v>
      </c>
      <c r="I2882">
        <v>54.360000999999997</v>
      </c>
      <c r="J2882">
        <v>54.029114</v>
      </c>
      <c r="K2882">
        <v>13704500</v>
      </c>
      <c r="L2882">
        <v>2.4809999999999999</v>
      </c>
      <c r="M2882">
        <v>-2.7555640894258099E-3</v>
      </c>
      <c r="N2882">
        <v>1.7069097404121401E-2</v>
      </c>
      <c r="O2882">
        <v>1.9692242165325401E-2</v>
      </c>
      <c r="P2882">
        <v>0.15329002069596001</v>
      </c>
      <c r="Q2882">
        <v>0.12985246748399901</v>
      </c>
      <c r="R2882">
        <v>8.9998967794398498E-3</v>
      </c>
      <c r="S2882">
        <v>1.20033892703058E-2</v>
      </c>
      <c r="T2882">
        <v>1.7612808899246799E-2</v>
      </c>
      <c r="U2882">
        <v>1.8944972360540002E-2</v>
      </c>
      <c r="V2882">
        <v>57.599997999999999</v>
      </c>
      <c r="W2882">
        <v>42.360000999999997</v>
      </c>
      <c r="X2882">
        <v>-0.15403925515274799</v>
      </c>
      <c r="Y2882" s="44">
        <v>1.7455614805152698E-5</v>
      </c>
      <c r="Z2882">
        <v>1.3410502288627</v>
      </c>
      <c r="AA2882">
        <v>0.67599060894695395</v>
      </c>
      <c r="AB2882">
        <v>0.36124701836283701</v>
      </c>
      <c r="AC2882" t="s">
        <v>254</v>
      </c>
      <c r="AD2882" t="s">
        <v>346</v>
      </c>
      <c r="AE2882" t="s">
        <v>56</v>
      </c>
      <c r="AF2882" t="s">
        <v>59</v>
      </c>
      <c r="AG2882" t="s">
        <v>347</v>
      </c>
      <c r="AH2882" s="45">
        <v>28125</v>
      </c>
      <c r="AI2882">
        <v>50863</v>
      </c>
      <c r="AK2882" t="s">
        <v>348</v>
      </c>
      <c r="AL2882" t="s">
        <v>276</v>
      </c>
      <c r="AM2882" t="s">
        <v>245</v>
      </c>
    </row>
    <row r="2883" spans="1:39" x14ac:dyDescent="0.3">
      <c r="A2883" s="1">
        <v>43558</v>
      </c>
      <c r="B2883" t="s">
        <v>25</v>
      </c>
      <c r="C2883" t="s">
        <v>239</v>
      </c>
      <c r="D2883">
        <v>900</v>
      </c>
      <c r="E2883">
        <v>9</v>
      </c>
      <c r="F2883">
        <v>55.029998999999997</v>
      </c>
      <c r="G2883">
        <v>55.990001999999997</v>
      </c>
      <c r="H2883">
        <v>54.889998999999897</v>
      </c>
      <c r="I2883">
        <v>55.48</v>
      </c>
      <c r="J2883">
        <v>55.142295999999902</v>
      </c>
      <c r="K2883">
        <v>24552800</v>
      </c>
      <c r="L2883">
        <v>2.5169999999999999</v>
      </c>
      <c r="M2883">
        <v>2.03939947676583E-2</v>
      </c>
      <c r="N2883">
        <v>4.2716356388996402E-2</v>
      </c>
      <c r="O2883">
        <v>2.8150313238298998E-2</v>
      </c>
      <c r="P2883">
        <v>0.17049286102651201</v>
      </c>
      <c r="Q2883">
        <v>0.13342223684962101</v>
      </c>
      <c r="R2883">
        <v>1.0070305387841901E-2</v>
      </c>
      <c r="S2883">
        <v>1.2499073754542799E-2</v>
      </c>
      <c r="T2883">
        <v>1.7757507910613601E-2</v>
      </c>
      <c r="U2883">
        <v>1.8958545402803201E-2</v>
      </c>
      <c r="V2883">
        <v>57.599997999999999</v>
      </c>
      <c r="W2883">
        <v>42.360000999999997</v>
      </c>
      <c r="X2883">
        <v>-0.15403925515274799</v>
      </c>
      <c r="Y2883">
        <v>2.1460723821998401E-3</v>
      </c>
      <c r="Z2883">
        <v>1.34234124946966</v>
      </c>
      <c r="AA2883">
        <v>0.696785803864722</v>
      </c>
      <c r="AB2883">
        <v>0.483158985800695</v>
      </c>
      <c r="AC2883" t="s">
        <v>254</v>
      </c>
      <c r="AD2883" t="s">
        <v>346</v>
      </c>
      <c r="AE2883" t="s">
        <v>56</v>
      </c>
      <c r="AF2883" t="s">
        <v>59</v>
      </c>
      <c r="AG2883" t="s">
        <v>347</v>
      </c>
      <c r="AH2883" s="45">
        <v>28125</v>
      </c>
      <c r="AI2883">
        <v>50863</v>
      </c>
      <c r="AK2883" t="s">
        <v>348</v>
      </c>
      <c r="AL2883" t="s">
        <v>276</v>
      </c>
      <c r="AM2883" t="s">
        <v>245</v>
      </c>
    </row>
    <row r="2884" spans="1:39" x14ac:dyDescent="0.3">
      <c r="A2884" s="1">
        <v>43577</v>
      </c>
      <c r="B2884" t="s">
        <v>25</v>
      </c>
      <c r="C2884" t="s">
        <v>239</v>
      </c>
      <c r="D2884">
        <v>900</v>
      </c>
      <c r="E2884">
        <v>9</v>
      </c>
      <c r="F2884">
        <v>58.150002000000001</v>
      </c>
      <c r="G2884">
        <v>58.830002</v>
      </c>
      <c r="H2884">
        <v>57.880001</v>
      </c>
      <c r="I2884">
        <v>58.82</v>
      </c>
      <c r="J2884">
        <v>58.461964000000002</v>
      </c>
      <c r="K2884">
        <v>12327500</v>
      </c>
      <c r="L2884">
        <v>2.59</v>
      </c>
      <c r="M2884">
        <v>5.6260769481823597E-3</v>
      </c>
      <c r="N2884">
        <v>4.1658240843194798E-2</v>
      </c>
      <c r="O2884">
        <v>8.8836748309197994E-2</v>
      </c>
      <c r="P2884">
        <v>0.18511021279197601</v>
      </c>
      <c r="Q2884">
        <v>0.14342640347070301</v>
      </c>
      <c r="R2884">
        <v>1.3969633050212E-2</v>
      </c>
      <c r="S2884">
        <v>1.19699681729604E-2</v>
      </c>
      <c r="T2884">
        <v>1.46787465345351E-2</v>
      </c>
      <c r="U2884">
        <v>1.8577049704890901E-2</v>
      </c>
      <c r="V2884">
        <v>59.59</v>
      </c>
      <c r="W2884">
        <v>42.360000999999997</v>
      </c>
      <c r="X2884">
        <v>-0.15403925515274799</v>
      </c>
      <c r="Y2884">
        <v>1.0115060212163699E-3</v>
      </c>
      <c r="Z2884">
        <v>1.31434659399145</v>
      </c>
      <c r="AA2884">
        <v>0.76736488009617898</v>
      </c>
      <c r="AB2884">
        <v>0.58485784299077703</v>
      </c>
      <c r="AC2884" t="s">
        <v>254</v>
      </c>
      <c r="AD2884" t="s">
        <v>346</v>
      </c>
      <c r="AE2884" t="s">
        <v>56</v>
      </c>
      <c r="AF2884" t="s">
        <v>59</v>
      </c>
      <c r="AG2884" t="s">
        <v>347</v>
      </c>
      <c r="AH2884" s="45">
        <v>28125</v>
      </c>
      <c r="AI2884">
        <v>50863</v>
      </c>
      <c r="AK2884" t="s">
        <v>348</v>
      </c>
      <c r="AL2884" t="s">
        <v>276</v>
      </c>
      <c r="AM2884" t="s">
        <v>245</v>
      </c>
    </row>
    <row r="2885" spans="1:39" x14ac:dyDescent="0.3">
      <c r="A2885" s="1">
        <v>43580</v>
      </c>
      <c r="B2885" t="s">
        <v>25</v>
      </c>
      <c r="C2885" t="s">
        <v>246</v>
      </c>
      <c r="D2885">
        <v>1200</v>
      </c>
      <c r="E2885">
        <v>9</v>
      </c>
      <c r="F2885">
        <v>58.299999</v>
      </c>
      <c r="G2885">
        <v>58.380001</v>
      </c>
      <c r="H2885">
        <v>57.23</v>
      </c>
      <c r="I2885">
        <v>57.610000999999997</v>
      </c>
      <c r="J2885">
        <v>57.259331000000003</v>
      </c>
      <c r="K2885">
        <v>27949900</v>
      </c>
      <c r="L2885">
        <v>2.5339999999999998</v>
      </c>
      <c r="M2885">
        <v>-1.90842464492566E-2</v>
      </c>
      <c r="N2885">
        <v>-1.6355699025594701E-2</v>
      </c>
      <c r="O2885">
        <v>8.7563869890990603E-2</v>
      </c>
      <c r="P2885">
        <v>0.15280337672976699</v>
      </c>
      <c r="Q2885">
        <v>0.13749572824953399</v>
      </c>
      <c r="R2885">
        <v>9.2910654194667697E-3</v>
      </c>
      <c r="S2885">
        <v>1.07345175134946E-2</v>
      </c>
      <c r="T2885">
        <v>1.3973448361973499E-2</v>
      </c>
      <c r="U2885">
        <v>1.8585474242145902E-2</v>
      </c>
      <c r="V2885">
        <v>59.59</v>
      </c>
      <c r="W2885">
        <v>42.360000999999997</v>
      </c>
      <c r="X2885">
        <v>-0.15403925515274799</v>
      </c>
      <c r="Y2885">
        <v>-3.6904169755480902E-4</v>
      </c>
      <c r="Z2885">
        <v>1.32431060683039</v>
      </c>
      <c r="AA2885">
        <v>0.73547740796021899</v>
      </c>
      <c r="AB2885">
        <v>0.76408596608157597</v>
      </c>
      <c r="AC2885" t="s">
        <v>254</v>
      </c>
      <c r="AD2885" t="s">
        <v>346</v>
      </c>
      <c r="AE2885" t="s">
        <v>56</v>
      </c>
      <c r="AF2885" t="s">
        <v>59</v>
      </c>
      <c r="AG2885" t="s">
        <v>347</v>
      </c>
      <c r="AH2885" s="45">
        <v>28125</v>
      </c>
      <c r="AI2885">
        <v>50863</v>
      </c>
      <c r="AK2885" t="s">
        <v>348</v>
      </c>
      <c r="AL2885" t="s">
        <v>276</v>
      </c>
      <c r="AM2885" t="s">
        <v>245</v>
      </c>
    </row>
    <row r="2886" spans="1:39" x14ac:dyDescent="0.3">
      <c r="A2886" s="1">
        <v>43584</v>
      </c>
      <c r="B2886" t="s">
        <v>25</v>
      </c>
      <c r="C2886" t="s">
        <v>239</v>
      </c>
      <c r="D2886">
        <v>1400</v>
      </c>
      <c r="E2886">
        <v>9</v>
      </c>
      <c r="F2886">
        <v>52.169998</v>
      </c>
      <c r="G2886">
        <v>52.43</v>
      </c>
      <c r="H2886">
        <v>51</v>
      </c>
      <c r="I2886">
        <v>51.110000999999997</v>
      </c>
      <c r="J2886">
        <v>50.798896999999997</v>
      </c>
      <c r="K2886">
        <v>42142300</v>
      </c>
      <c r="L2886">
        <v>2.536</v>
      </c>
      <c r="M2886">
        <v>-2.5498788154406499E-2</v>
      </c>
      <c r="N2886">
        <v>-0.14050171298942801</v>
      </c>
      <c r="O2886">
        <v>-3.9326046052651303E-2</v>
      </c>
      <c r="P2886">
        <v>9.6340585213149796E-2</v>
      </c>
      <c r="Q2886">
        <v>-1.28445998414627E-2</v>
      </c>
      <c r="R2886">
        <v>3.8550727003756301E-2</v>
      </c>
      <c r="S2886">
        <v>2.3947446182254899E-2</v>
      </c>
      <c r="T2886">
        <v>1.7342299963153601E-2</v>
      </c>
      <c r="U2886">
        <v>1.94830466553517E-2</v>
      </c>
      <c r="V2886">
        <v>59.59</v>
      </c>
      <c r="W2886">
        <v>42.360000999999997</v>
      </c>
      <c r="X2886">
        <v>-0.176242417265871</v>
      </c>
      <c r="Y2886">
        <v>1.07094833958194E-3</v>
      </c>
      <c r="Z2886">
        <v>1.2960980004887299</v>
      </c>
      <c r="AA2886">
        <v>-0.24976696848751601</v>
      </c>
      <c r="AB2886">
        <v>0.47435059954172798</v>
      </c>
      <c r="AC2886" t="s">
        <v>254</v>
      </c>
      <c r="AD2886" t="s">
        <v>346</v>
      </c>
      <c r="AE2886" t="s">
        <v>56</v>
      </c>
      <c r="AF2886" t="s">
        <v>59</v>
      </c>
      <c r="AG2886" t="s">
        <v>347</v>
      </c>
      <c r="AH2886" s="45">
        <v>28125</v>
      </c>
      <c r="AI2886">
        <v>50863</v>
      </c>
      <c r="AK2886" t="s">
        <v>348</v>
      </c>
      <c r="AL2886" t="s">
        <v>276</v>
      </c>
      <c r="AM2886" t="s">
        <v>245</v>
      </c>
    </row>
    <row r="2887" spans="1:39" x14ac:dyDescent="0.3">
      <c r="A2887" s="1">
        <v>43587</v>
      </c>
      <c r="B2887" t="s">
        <v>25</v>
      </c>
      <c r="C2887" t="s">
        <v>239</v>
      </c>
      <c r="D2887">
        <v>600</v>
      </c>
      <c r="E2887">
        <v>9</v>
      </c>
      <c r="F2887">
        <v>50.799999</v>
      </c>
      <c r="G2887">
        <v>51.330002</v>
      </c>
      <c r="H2887">
        <v>50.119999</v>
      </c>
      <c r="I2887">
        <v>50.549999</v>
      </c>
      <c r="J2887">
        <v>50.242305999999999</v>
      </c>
      <c r="K2887">
        <v>22655400</v>
      </c>
      <c r="L2887">
        <v>2.552</v>
      </c>
      <c r="M2887">
        <v>-4.1456033083961301E-3</v>
      </c>
      <c r="N2887">
        <v>-0.13073319526487601</v>
      </c>
      <c r="O2887">
        <v>-7.54211927255906E-2</v>
      </c>
      <c r="P2887">
        <v>7.6584090483390793E-2</v>
      </c>
      <c r="Q2887">
        <v>-2.9126025248393101E-2</v>
      </c>
      <c r="R2887">
        <v>3.9236969674401198E-2</v>
      </c>
      <c r="S2887">
        <v>2.3459257766463001E-2</v>
      </c>
      <c r="T2887">
        <v>1.7136261184401001E-2</v>
      </c>
      <c r="U2887">
        <v>1.9328583477499502E-2</v>
      </c>
      <c r="V2887">
        <v>59.59</v>
      </c>
      <c r="W2887">
        <v>42.360000999999997</v>
      </c>
      <c r="X2887">
        <v>-0.176242417265871</v>
      </c>
      <c r="Y2887">
        <v>-2.1262443276895502E-3</v>
      </c>
      <c r="Z2887">
        <v>1.2878196640439901</v>
      </c>
      <c r="AA2887">
        <v>-0.35538126907899098</v>
      </c>
      <c r="AB2887">
        <v>-0.161544450154256</v>
      </c>
      <c r="AC2887" t="s">
        <v>254</v>
      </c>
      <c r="AD2887" t="s">
        <v>346</v>
      </c>
      <c r="AE2887" t="s">
        <v>56</v>
      </c>
      <c r="AF2887" t="s">
        <v>59</v>
      </c>
      <c r="AG2887" t="s">
        <v>347</v>
      </c>
      <c r="AH2887" s="45">
        <v>28125</v>
      </c>
      <c r="AI2887">
        <v>50863</v>
      </c>
      <c r="AK2887" t="s">
        <v>348</v>
      </c>
      <c r="AL2887" t="s">
        <v>276</v>
      </c>
      <c r="AM2887" t="s">
        <v>245</v>
      </c>
    </row>
    <row r="2888" spans="1:39" x14ac:dyDescent="0.3">
      <c r="A2888" s="1">
        <v>43621</v>
      </c>
      <c r="B2888" t="s">
        <v>25</v>
      </c>
      <c r="C2888" t="s">
        <v>246</v>
      </c>
      <c r="D2888">
        <v>800</v>
      </c>
      <c r="E2888">
        <v>9</v>
      </c>
      <c r="F2888">
        <v>45.110000999999997</v>
      </c>
      <c r="G2888">
        <v>45.18</v>
      </c>
      <c r="H2888">
        <v>44.189999</v>
      </c>
      <c r="I2888">
        <v>44.549999</v>
      </c>
      <c r="J2888">
        <v>44.549999</v>
      </c>
      <c r="K2888">
        <v>20802000</v>
      </c>
      <c r="L2888">
        <v>2.1230000000000002</v>
      </c>
      <c r="M2888">
        <v>-5.3727910754916902E-3</v>
      </c>
      <c r="N2888">
        <v>7.2088395898936303E-3</v>
      </c>
      <c r="O2888">
        <v>-0.14370676255487799</v>
      </c>
      <c r="P2888">
        <v>-0.166630408625386</v>
      </c>
      <c r="Q2888">
        <v>-0.218691532211162</v>
      </c>
      <c r="R2888">
        <v>1.91763798437561E-2</v>
      </c>
      <c r="S2888">
        <v>1.9719964846346801E-2</v>
      </c>
      <c r="T2888">
        <v>1.9556751569790101E-2</v>
      </c>
      <c r="U2888">
        <v>1.9872321082588199E-2</v>
      </c>
      <c r="V2888">
        <v>59.59</v>
      </c>
      <c r="W2888">
        <v>42.360000999999997</v>
      </c>
      <c r="X2888">
        <v>-0.176242417265871</v>
      </c>
      <c r="Y2888">
        <v>8.1287266899663802E-3</v>
      </c>
      <c r="Z2888">
        <v>1.2749108538359999</v>
      </c>
      <c r="AA2888">
        <v>-1.4198790294522099</v>
      </c>
      <c r="AB2888">
        <v>-1.3761398428459899</v>
      </c>
      <c r="AC2888" t="s">
        <v>254</v>
      </c>
      <c r="AD2888" t="s">
        <v>346</v>
      </c>
      <c r="AE2888" t="s">
        <v>56</v>
      </c>
      <c r="AF2888" t="s">
        <v>59</v>
      </c>
      <c r="AG2888" t="s">
        <v>347</v>
      </c>
      <c r="AH2888" s="45">
        <v>28125</v>
      </c>
      <c r="AI2888">
        <v>50863</v>
      </c>
      <c r="AK2888" t="s">
        <v>348</v>
      </c>
      <c r="AL2888" t="s">
        <v>276</v>
      </c>
      <c r="AM2888" t="s">
        <v>245</v>
      </c>
    </row>
    <row r="2889" spans="1:39" x14ac:dyDescent="0.3">
      <c r="A2889" s="1">
        <v>43557</v>
      </c>
      <c r="B2889" t="s">
        <v>25</v>
      </c>
      <c r="C2889" t="s">
        <v>239</v>
      </c>
      <c r="D2889">
        <v>1000</v>
      </c>
      <c r="E2889">
        <v>10</v>
      </c>
      <c r="F2889">
        <v>54.529998999999997</v>
      </c>
      <c r="G2889">
        <v>54.799999</v>
      </c>
      <c r="H2889">
        <v>54.23</v>
      </c>
      <c r="I2889">
        <v>54.360000999999997</v>
      </c>
      <c r="J2889">
        <v>54.029114</v>
      </c>
      <c r="K2889">
        <v>13704500</v>
      </c>
      <c r="L2889">
        <v>2.4809999999999999</v>
      </c>
      <c r="M2889">
        <v>-2.7555640894258099E-3</v>
      </c>
      <c r="N2889">
        <v>1.7069097404121401E-2</v>
      </c>
      <c r="O2889">
        <v>1.9692242165325401E-2</v>
      </c>
      <c r="P2889">
        <v>0.15329002069596001</v>
      </c>
      <c r="Q2889">
        <v>0.12985246748399901</v>
      </c>
      <c r="R2889">
        <v>8.9998967794398498E-3</v>
      </c>
      <c r="S2889">
        <v>1.20033892703058E-2</v>
      </c>
      <c r="T2889">
        <v>1.7612808899246799E-2</v>
      </c>
      <c r="U2889">
        <v>1.8944972360540002E-2</v>
      </c>
      <c r="V2889">
        <v>57.599997999999999</v>
      </c>
      <c r="W2889">
        <v>42.360000999999997</v>
      </c>
      <c r="X2889">
        <v>-0.15403925515274799</v>
      </c>
      <c r="Y2889" s="44">
        <v>1.7455614805152698E-5</v>
      </c>
      <c r="Z2889">
        <v>1.3410502288627</v>
      </c>
      <c r="AA2889">
        <v>0.67599060894695395</v>
      </c>
      <c r="AB2889">
        <v>0.36124701836283701</v>
      </c>
      <c r="AC2889" t="s">
        <v>255</v>
      </c>
      <c r="AD2889" t="s">
        <v>346</v>
      </c>
      <c r="AE2889" t="s">
        <v>56</v>
      </c>
      <c r="AF2889" t="s">
        <v>59</v>
      </c>
      <c r="AG2889" t="s">
        <v>347</v>
      </c>
      <c r="AH2889" s="45">
        <v>28125</v>
      </c>
      <c r="AI2889">
        <v>50863</v>
      </c>
      <c r="AK2889" t="s">
        <v>348</v>
      </c>
      <c r="AL2889" t="s">
        <v>276</v>
      </c>
      <c r="AM2889" t="s">
        <v>245</v>
      </c>
    </row>
    <row r="2890" spans="1:39" x14ac:dyDescent="0.3">
      <c r="A2890" s="1">
        <v>43579</v>
      </c>
      <c r="B2890" t="s">
        <v>25</v>
      </c>
      <c r="C2890" t="s">
        <v>246</v>
      </c>
      <c r="D2890">
        <v>2500</v>
      </c>
      <c r="E2890">
        <v>10</v>
      </c>
      <c r="F2890">
        <v>58.52</v>
      </c>
      <c r="G2890">
        <v>59.290000999999997</v>
      </c>
      <c r="H2890">
        <v>58.139998999999897</v>
      </c>
      <c r="I2890">
        <v>58.720001000000003</v>
      </c>
      <c r="J2890">
        <v>58.362575999999997</v>
      </c>
      <c r="K2890">
        <v>17723700</v>
      </c>
      <c r="L2890">
        <v>2.5219999999999998</v>
      </c>
      <c r="M2890">
        <v>-1.02121190193565E-3</v>
      </c>
      <c r="N2890">
        <v>3.4829888122322301E-2</v>
      </c>
      <c r="O2890">
        <v>9.7594890601985104E-2</v>
      </c>
      <c r="P2890">
        <v>0.20914884623692501</v>
      </c>
      <c r="Q2890">
        <v>0.16340604339345999</v>
      </c>
      <c r="R2890">
        <v>1.4339288296767101E-2</v>
      </c>
      <c r="S2890">
        <v>9.8878363759346104E-3</v>
      </c>
      <c r="T2890">
        <v>1.43720271657568E-2</v>
      </c>
      <c r="U2890">
        <v>1.8548078096892701E-2</v>
      </c>
      <c r="V2890">
        <v>59.59</v>
      </c>
      <c r="W2890">
        <v>42.360000999999997</v>
      </c>
      <c r="X2890">
        <v>-0.15403925515274799</v>
      </c>
      <c r="Y2890">
        <v>-2.1941687255359501E-3</v>
      </c>
      <c r="Z2890">
        <v>1.30848652113482</v>
      </c>
      <c r="AA2890">
        <v>0.90516776320944503</v>
      </c>
      <c r="AB2890">
        <v>0.731522508664598</v>
      </c>
      <c r="AC2890" t="s">
        <v>255</v>
      </c>
      <c r="AD2890" t="s">
        <v>346</v>
      </c>
      <c r="AE2890" t="s">
        <v>56</v>
      </c>
      <c r="AF2890" t="s">
        <v>59</v>
      </c>
      <c r="AG2890" t="s">
        <v>347</v>
      </c>
      <c r="AH2890" s="45">
        <v>28125</v>
      </c>
      <c r="AI2890">
        <v>50863</v>
      </c>
      <c r="AK2890" t="s">
        <v>348</v>
      </c>
      <c r="AL2890" t="s">
        <v>276</v>
      </c>
      <c r="AM2890" t="s">
        <v>245</v>
      </c>
    </row>
    <row r="2891" spans="1:39" x14ac:dyDescent="0.3">
      <c r="A2891" s="1">
        <v>43615</v>
      </c>
      <c r="B2891" t="s">
        <v>25</v>
      </c>
      <c r="C2891" t="s">
        <v>246</v>
      </c>
      <c r="D2891">
        <v>600</v>
      </c>
      <c r="E2891">
        <v>10</v>
      </c>
      <c r="F2891">
        <v>44.299999</v>
      </c>
      <c r="G2891">
        <v>45.029998999999997</v>
      </c>
      <c r="H2891">
        <v>44.23</v>
      </c>
      <c r="I2891">
        <v>44.73</v>
      </c>
      <c r="J2891">
        <v>44.73</v>
      </c>
      <c r="K2891">
        <v>21618900</v>
      </c>
      <c r="L2891">
        <v>2.2269999999999999</v>
      </c>
      <c r="M2891">
        <v>1.1241125564521301E-2</v>
      </c>
      <c r="N2891">
        <v>1.6454783526495501E-2</v>
      </c>
      <c r="O2891">
        <v>-0.12723022430553199</v>
      </c>
      <c r="P2891">
        <v>-0.162786921753656</v>
      </c>
      <c r="Q2891">
        <v>-0.18772923916576301</v>
      </c>
      <c r="R2891">
        <v>1.54705301521912E-2</v>
      </c>
      <c r="S2891">
        <v>1.9041475444800698E-2</v>
      </c>
      <c r="T2891">
        <v>1.9164948086391399E-2</v>
      </c>
      <c r="U2891">
        <v>1.9867600946781399E-2</v>
      </c>
      <c r="V2891">
        <v>59.59</v>
      </c>
      <c r="W2891">
        <v>42.360000999999997</v>
      </c>
      <c r="X2891">
        <v>-0.176242417265871</v>
      </c>
      <c r="Y2891">
        <v>2.0962723552933101E-3</v>
      </c>
      <c r="Z2891">
        <v>1.27941709342719</v>
      </c>
      <c r="AA2891">
        <v>-1.26061221602796</v>
      </c>
      <c r="AB2891">
        <v>-1.2975439771815001</v>
      </c>
      <c r="AC2891" t="s">
        <v>255</v>
      </c>
      <c r="AD2891" t="s">
        <v>346</v>
      </c>
      <c r="AE2891" t="s">
        <v>56</v>
      </c>
      <c r="AF2891" t="s">
        <v>59</v>
      </c>
      <c r="AG2891" t="s">
        <v>347</v>
      </c>
      <c r="AH2891" s="45">
        <v>28125</v>
      </c>
      <c r="AI2891">
        <v>50863</v>
      </c>
      <c r="AK2891" t="s">
        <v>348</v>
      </c>
      <c r="AL2891" t="s">
        <v>276</v>
      </c>
      <c r="AM2891" t="s">
        <v>245</v>
      </c>
    </row>
    <row r="2892" spans="1:39" x14ac:dyDescent="0.3">
      <c r="A2892" s="1">
        <v>43620</v>
      </c>
      <c r="B2892" t="s">
        <v>25</v>
      </c>
      <c r="C2892" t="s">
        <v>239</v>
      </c>
      <c r="D2892">
        <v>2400</v>
      </c>
      <c r="E2892">
        <v>10</v>
      </c>
      <c r="F2892">
        <v>44.16</v>
      </c>
      <c r="G2892">
        <v>44.860000999999997</v>
      </c>
      <c r="H2892">
        <v>43.77</v>
      </c>
      <c r="I2892">
        <v>44.790000999999997</v>
      </c>
      <c r="J2892">
        <v>44.790000999999997</v>
      </c>
      <c r="K2892">
        <v>28094900</v>
      </c>
      <c r="L2892">
        <v>2.1190000000000002</v>
      </c>
      <c r="M2892">
        <v>3.0143970727001399E-2</v>
      </c>
      <c r="N2892">
        <v>2.76160824162698E-2</v>
      </c>
      <c r="O2892">
        <v>-0.114872498242493</v>
      </c>
      <c r="P2892">
        <v>-0.17495000929566801</v>
      </c>
      <c r="Q2892">
        <v>-0.21770816344091201</v>
      </c>
      <c r="R2892">
        <v>1.9531806772537599E-2</v>
      </c>
      <c r="S2892">
        <v>2.0732878898221702E-2</v>
      </c>
      <c r="T2892">
        <v>1.96035018068993E-2</v>
      </c>
      <c r="U2892">
        <v>1.9871529468280202E-2</v>
      </c>
      <c r="V2892">
        <v>59.59</v>
      </c>
      <c r="W2892">
        <v>42.360000999999997</v>
      </c>
      <c r="X2892">
        <v>-0.176242417265871</v>
      </c>
      <c r="Y2892">
        <v>2.1205927310919401E-2</v>
      </c>
      <c r="Z2892">
        <v>1.27826816638135</v>
      </c>
      <c r="AA2892">
        <v>-1.41813811753449</v>
      </c>
      <c r="AB2892">
        <v>-1.36145055685435</v>
      </c>
      <c r="AC2892" t="s">
        <v>255</v>
      </c>
      <c r="AD2892" t="s">
        <v>346</v>
      </c>
      <c r="AE2892" t="s">
        <v>56</v>
      </c>
      <c r="AF2892" t="s">
        <v>59</v>
      </c>
      <c r="AG2892" t="s">
        <v>347</v>
      </c>
      <c r="AH2892" s="45">
        <v>28125</v>
      </c>
      <c r="AI2892">
        <v>50863</v>
      </c>
      <c r="AK2892" t="s">
        <v>348</v>
      </c>
      <c r="AL2892" t="s">
        <v>276</v>
      </c>
      <c r="AM2892" t="s">
        <v>245</v>
      </c>
    </row>
    <row r="2893" spans="1:39" x14ac:dyDescent="0.3">
      <c r="A2893" s="1">
        <v>43602</v>
      </c>
      <c r="B2893" t="s">
        <v>25</v>
      </c>
      <c r="C2893" t="s">
        <v>239</v>
      </c>
      <c r="D2893">
        <v>400</v>
      </c>
      <c r="E2893">
        <v>11</v>
      </c>
      <c r="F2893">
        <v>45.18</v>
      </c>
      <c r="G2893">
        <v>45.73</v>
      </c>
      <c r="H2893">
        <v>44.759997999999896</v>
      </c>
      <c r="I2893">
        <v>44.889998999999897</v>
      </c>
      <c r="J2893">
        <v>44.889998999999897</v>
      </c>
      <c r="K2893">
        <v>22500400</v>
      </c>
      <c r="L2893">
        <v>2.3929999999999998</v>
      </c>
      <c r="M2893">
        <v>-1.41563968659857E-2</v>
      </c>
      <c r="N2893">
        <v>-2.87647892155505E-2</v>
      </c>
      <c r="O2893">
        <v>-0.227629943862761</v>
      </c>
      <c r="P2893">
        <v>-0.13436318349927001</v>
      </c>
      <c r="Q2893">
        <v>-0.17179034142323599</v>
      </c>
      <c r="R2893">
        <v>1.74850208035323E-2</v>
      </c>
      <c r="S2893">
        <v>2.6284709242504901E-2</v>
      </c>
      <c r="T2893">
        <v>1.8443078021571701E-2</v>
      </c>
      <c r="U2893">
        <v>1.9750537844751399E-2</v>
      </c>
      <c r="V2893">
        <v>59.59</v>
      </c>
      <c r="W2893">
        <v>42.360000999999997</v>
      </c>
      <c r="X2893">
        <v>-0.176242417265871</v>
      </c>
      <c r="Y2893">
        <v>-5.8544371529206298E-3</v>
      </c>
      <c r="Z2893">
        <v>1.28268672308123</v>
      </c>
      <c r="AA2893">
        <v>-1.21866613403396</v>
      </c>
      <c r="AB2893">
        <v>-1.18655714811684</v>
      </c>
      <c r="AC2893" t="s">
        <v>256</v>
      </c>
      <c r="AD2893" t="s">
        <v>346</v>
      </c>
      <c r="AE2893" t="s">
        <v>56</v>
      </c>
      <c r="AF2893" t="s">
        <v>59</v>
      </c>
      <c r="AG2893" t="s">
        <v>347</v>
      </c>
      <c r="AH2893" s="45">
        <v>28125</v>
      </c>
      <c r="AI2893">
        <v>50863</v>
      </c>
      <c r="AK2893" t="s">
        <v>348</v>
      </c>
      <c r="AL2893" t="s">
        <v>276</v>
      </c>
      <c r="AM2893" t="s">
        <v>245</v>
      </c>
    </row>
    <row r="2894" spans="1:39" x14ac:dyDescent="0.3">
      <c r="A2894" s="1">
        <v>43640</v>
      </c>
      <c r="B2894" t="s">
        <v>25</v>
      </c>
      <c r="C2894" t="s">
        <v>246</v>
      </c>
      <c r="D2894">
        <v>1100</v>
      </c>
      <c r="E2894">
        <v>11</v>
      </c>
      <c r="F2894">
        <v>47.400002000000001</v>
      </c>
      <c r="G2894">
        <v>47.849997999999999</v>
      </c>
      <c r="H2894">
        <v>47.169998</v>
      </c>
      <c r="I2894">
        <v>47.630001</v>
      </c>
      <c r="J2894">
        <v>47.630001</v>
      </c>
      <c r="K2894">
        <v>14479900</v>
      </c>
      <c r="L2894">
        <v>2.0209999999999999</v>
      </c>
      <c r="M2894">
        <v>3.5756058706976701E-3</v>
      </c>
      <c r="N2894">
        <v>3.1999316560344097E-2</v>
      </c>
      <c r="O2894">
        <v>7.9273201889678693E-2</v>
      </c>
      <c r="P2894">
        <v>-9.6563910354060201E-2</v>
      </c>
      <c r="Q2894">
        <v>-6.6667262270355701E-2</v>
      </c>
      <c r="R2894">
        <v>1.2155206500882899E-2</v>
      </c>
      <c r="S2894">
        <v>1.38677448340327E-2</v>
      </c>
      <c r="T2894">
        <v>1.9596774564549099E-2</v>
      </c>
      <c r="U2894">
        <v>1.9789614006900099E-2</v>
      </c>
      <c r="V2894">
        <v>59.59</v>
      </c>
      <c r="W2894">
        <v>42.360000999999997</v>
      </c>
      <c r="X2894">
        <v>-0.176242417265871</v>
      </c>
      <c r="Y2894">
        <v>-1.73338836506086E-3</v>
      </c>
      <c r="Z2894">
        <v>1.27946701616324</v>
      </c>
      <c r="AA2894">
        <v>-0.52315246652407998</v>
      </c>
      <c r="AB2894">
        <v>-0.69001899378362197</v>
      </c>
      <c r="AC2894" t="s">
        <v>256</v>
      </c>
      <c r="AD2894" t="s">
        <v>346</v>
      </c>
      <c r="AE2894" t="s">
        <v>56</v>
      </c>
      <c r="AF2894" t="s">
        <v>59</v>
      </c>
      <c r="AG2894" t="s">
        <v>347</v>
      </c>
      <c r="AH2894" s="45">
        <v>28125</v>
      </c>
      <c r="AI2894">
        <v>50863</v>
      </c>
      <c r="AK2894" t="s">
        <v>348</v>
      </c>
      <c r="AL2894" t="s">
        <v>276</v>
      </c>
      <c r="AM2894" t="s">
        <v>245</v>
      </c>
    </row>
    <row r="2895" spans="1:39" x14ac:dyDescent="0.3">
      <c r="A2895" s="1">
        <v>43558</v>
      </c>
      <c r="B2895" t="s">
        <v>25</v>
      </c>
      <c r="C2895" t="s">
        <v>246</v>
      </c>
      <c r="D2895">
        <v>1200</v>
      </c>
      <c r="E2895">
        <v>12</v>
      </c>
      <c r="F2895">
        <v>55.029998999999997</v>
      </c>
      <c r="G2895">
        <v>55.990001999999997</v>
      </c>
      <c r="H2895">
        <v>54.889998999999897</v>
      </c>
      <c r="I2895">
        <v>55.48</v>
      </c>
      <c r="J2895">
        <v>55.142295999999902</v>
      </c>
      <c r="K2895">
        <v>24552800</v>
      </c>
      <c r="L2895">
        <v>2.5169999999999999</v>
      </c>
      <c r="M2895">
        <v>2.03939947676583E-2</v>
      </c>
      <c r="N2895">
        <v>4.2716356388996402E-2</v>
      </c>
      <c r="O2895">
        <v>2.8150313238298998E-2</v>
      </c>
      <c r="P2895">
        <v>0.17049286102651201</v>
      </c>
      <c r="Q2895">
        <v>0.13342223684962101</v>
      </c>
      <c r="R2895">
        <v>1.0070305387841901E-2</v>
      </c>
      <c r="S2895">
        <v>1.2499073754542799E-2</v>
      </c>
      <c r="T2895">
        <v>1.7757507910613601E-2</v>
      </c>
      <c r="U2895">
        <v>1.8958545402803201E-2</v>
      </c>
      <c r="V2895">
        <v>57.599997999999999</v>
      </c>
      <c r="W2895">
        <v>42.360000999999997</v>
      </c>
      <c r="X2895">
        <v>-0.15403925515274799</v>
      </c>
      <c r="Y2895">
        <v>2.1460723821998401E-3</v>
      </c>
      <c r="Z2895">
        <v>1.34234124946966</v>
      </c>
      <c r="AA2895">
        <v>0.696785803864722</v>
      </c>
      <c r="AB2895">
        <v>0.483158985800695</v>
      </c>
      <c r="AC2895" t="s">
        <v>257</v>
      </c>
      <c r="AD2895" t="s">
        <v>346</v>
      </c>
      <c r="AE2895" t="s">
        <v>56</v>
      </c>
      <c r="AF2895" t="s">
        <v>59</v>
      </c>
      <c r="AG2895" t="s">
        <v>347</v>
      </c>
      <c r="AH2895" s="45">
        <v>28125</v>
      </c>
      <c r="AI2895">
        <v>50863</v>
      </c>
      <c r="AK2895" t="s">
        <v>348</v>
      </c>
      <c r="AL2895" t="s">
        <v>276</v>
      </c>
      <c r="AM2895" t="s">
        <v>245</v>
      </c>
    </row>
    <row r="2896" spans="1:39" x14ac:dyDescent="0.3">
      <c r="A2896" s="1">
        <v>43563</v>
      </c>
      <c r="B2896" t="s">
        <v>25</v>
      </c>
      <c r="C2896" t="s">
        <v>239</v>
      </c>
      <c r="D2896">
        <v>1400</v>
      </c>
      <c r="E2896">
        <v>12</v>
      </c>
      <c r="F2896">
        <v>55.279998999999997</v>
      </c>
      <c r="G2896">
        <v>55.740001999999997</v>
      </c>
      <c r="H2896">
        <v>55.200001</v>
      </c>
      <c r="I2896">
        <v>55.68</v>
      </c>
      <c r="J2896">
        <v>55.341079999999998</v>
      </c>
      <c r="K2896">
        <v>11758800</v>
      </c>
      <c r="L2896">
        <v>2.5190000000000001</v>
      </c>
      <c r="M2896">
        <v>1.43783203339785E-3</v>
      </c>
      <c r="N2896">
        <v>2.1236876375643799E-2</v>
      </c>
      <c r="O2896">
        <v>5.6904986754972499E-2</v>
      </c>
      <c r="P2896">
        <v>0.166473983699086</v>
      </c>
      <c r="Q2896">
        <v>0.15650572084047701</v>
      </c>
      <c r="R2896">
        <v>1.0376790851461299E-2</v>
      </c>
      <c r="S2896">
        <v>1.1976536685601301E-2</v>
      </c>
      <c r="T2896">
        <v>1.44240895605492E-2</v>
      </c>
      <c r="U2896">
        <v>1.8848833962871701E-2</v>
      </c>
      <c r="V2896">
        <v>57.599997999999999</v>
      </c>
      <c r="W2896">
        <v>42.360000999999997</v>
      </c>
      <c r="X2896">
        <v>-0.15403925515274799</v>
      </c>
      <c r="Y2896">
        <v>1.0469119934194001E-3</v>
      </c>
      <c r="Z2896">
        <v>1.34375434500252</v>
      </c>
      <c r="AA2896">
        <v>0.84586994137621896</v>
      </c>
      <c r="AB2896">
        <v>0.71338268597989196</v>
      </c>
      <c r="AC2896" t="s">
        <v>257</v>
      </c>
      <c r="AD2896" t="s">
        <v>346</v>
      </c>
      <c r="AE2896" t="s">
        <v>56</v>
      </c>
      <c r="AF2896" t="s">
        <v>59</v>
      </c>
      <c r="AG2896" t="s">
        <v>347</v>
      </c>
      <c r="AH2896" s="45">
        <v>28125</v>
      </c>
      <c r="AI2896">
        <v>50863</v>
      </c>
      <c r="AK2896" t="s">
        <v>348</v>
      </c>
      <c r="AL2896" t="s">
        <v>276</v>
      </c>
      <c r="AM2896" t="s">
        <v>245</v>
      </c>
    </row>
    <row r="2897" spans="1:39" x14ac:dyDescent="0.3">
      <c r="A2897" s="1">
        <v>43567</v>
      </c>
      <c r="B2897" t="s">
        <v>25</v>
      </c>
      <c r="C2897" t="s">
        <v>246</v>
      </c>
      <c r="D2897">
        <v>1000</v>
      </c>
      <c r="E2897">
        <v>12</v>
      </c>
      <c r="F2897">
        <v>56.209998999999897</v>
      </c>
      <c r="G2897">
        <v>56.490001999999997</v>
      </c>
      <c r="H2897">
        <v>55.84</v>
      </c>
      <c r="I2897">
        <v>56.419998</v>
      </c>
      <c r="J2897">
        <v>56.076571999999999</v>
      </c>
      <c r="K2897">
        <v>12910200</v>
      </c>
      <c r="L2897">
        <v>2.56</v>
      </c>
      <c r="M2897">
        <v>1.1049834997734299E-2</v>
      </c>
      <c r="N2897">
        <v>1.46404560405717E-2</v>
      </c>
      <c r="O2897">
        <v>3.70111620245984E-2</v>
      </c>
      <c r="P2897">
        <v>0.14875162387445301</v>
      </c>
      <c r="Q2897">
        <v>9.2238887421341703E-2</v>
      </c>
      <c r="R2897">
        <v>6.7847110871228199E-3</v>
      </c>
      <c r="S2897">
        <v>1.1567250277314501E-2</v>
      </c>
      <c r="T2897">
        <v>1.4454635573772299E-2</v>
      </c>
      <c r="U2897">
        <v>1.86255652060132E-2</v>
      </c>
      <c r="V2897">
        <v>57.599997999999999</v>
      </c>
      <c r="W2897">
        <v>42.360000999999997</v>
      </c>
      <c r="X2897">
        <v>-0.15403925515274799</v>
      </c>
      <c r="Y2897">
        <v>6.5875784763498903E-3</v>
      </c>
      <c r="Z2897">
        <v>1.32846278603163</v>
      </c>
      <c r="AA2897">
        <v>0.430524884168</v>
      </c>
      <c r="AB2897">
        <v>0.61676190645001505</v>
      </c>
      <c r="AC2897" t="s">
        <v>257</v>
      </c>
      <c r="AD2897" t="s">
        <v>346</v>
      </c>
      <c r="AE2897" t="s">
        <v>56</v>
      </c>
      <c r="AF2897" t="s">
        <v>59</v>
      </c>
      <c r="AG2897" t="s">
        <v>347</v>
      </c>
      <c r="AH2897" s="45">
        <v>28125</v>
      </c>
      <c r="AI2897">
        <v>50863</v>
      </c>
      <c r="AK2897" t="s">
        <v>348</v>
      </c>
      <c r="AL2897" t="s">
        <v>276</v>
      </c>
      <c r="AM2897" t="s">
        <v>245</v>
      </c>
    </row>
    <row r="2898" spans="1:39" x14ac:dyDescent="0.3">
      <c r="A2898" s="1">
        <v>43571</v>
      </c>
      <c r="B2898" t="s">
        <v>25</v>
      </c>
      <c r="C2898" t="s">
        <v>246</v>
      </c>
      <c r="D2898">
        <v>400</v>
      </c>
      <c r="E2898">
        <v>12</v>
      </c>
      <c r="F2898">
        <v>56.66</v>
      </c>
      <c r="G2898">
        <v>57.470001000000003</v>
      </c>
      <c r="H2898">
        <v>56.07</v>
      </c>
      <c r="I2898">
        <v>56.709998999999897</v>
      </c>
      <c r="J2898">
        <v>56.3648069999999</v>
      </c>
      <c r="K2898">
        <v>30301900</v>
      </c>
      <c r="L2898">
        <v>2.5920000000000001</v>
      </c>
      <c r="M2898">
        <v>7.6113370049919801E-3</v>
      </c>
      <c r="N2898">
        <v>2.4816035425659799E-2</v>
      </c>
      <c r="O2898">
        <v>4.2873927900151598E-2</v>
      </c>
      <c r="P2898">
        <v>0.16064563014008901</v>
      </c>
      <c r="Q2898">
        <v>0.103454057072425</v>
      </c>
      <c r="R2898">
        <v>5.5631164042461E-3</v>
      </c>
      <c r="S2898">
        <v>1.0424702790166499E-2</v>
      </c>
      <c r="T2898">
        <v>1.4363351722201099E-2</v>
      </c>
      <c r="U2898">
        <v>1.8591050878252701E-2</v>
      </c>
      <c r="V2898">
        <v>57.599997999999999</v>
      </c>
      <c r="W2898">
        <v>42.360000999999997</v>
      </c>
      <c r="X2898">
        <v>-0.15403925515274799</v>
      </c>
      <c r="Y2898">
        <v>5.0922850790659495E-4</v>
      </c>
      <c r="Z2898">
        <v>1.3268969302514499</v>
      </c>
      <c r="AA2898">
        <v>0.50252806231485803</v>
      </c>
      <c r="AB2898">
        <v>0.51126254570330398</v>
      </c>
      <c r="AC2898" t="s">
        <v>257</v>
      </c>
      <c r="AD2898" t="s">
        <v>346</v>
      </c>
      <c r="AE2898" t="s">
        <v>56</v>
      </c>
      <c r="AF2898" t="s">
        <v>59</v>
      </c>
      <c r="AG2898" t="s">
        <v>347</v>
      </c>
      <c r="AH2898" s="45">
        <v>28125</v>
      </c>
      <c r="AI2898">
        <v>50863</v>
      </c>
      <c r="AK2898" t="s">
        <v>348</v>
      </c>
      <c r="AL2898" t="s">
        <v>276</v>
      </c>
      <c r="AM2898" t="s">
        <v>245</v>
      </c>
    </row>
    <row r="2899" spans="1:39" x14ac:dyDescent="0.3">
      <c r="A2899" s="1">
        <v>43577</v>
      </c>
      <c r="B2899" t="s">
        <v>25</v>
      </c>
      <c r="C2899" t="s">
        <v>239</v>
      </c>
      <c r="D2899">
        <v>2000</v>
      </c>
      <c r="E2899">
        <v>12</v>
      </c>
      <c r="F2899">
        <v>58.150002000000001</v>
      </c>
      <c r="G2899">
        <v>58.830002</v>
      </c>
      <c r="H2899">
        <v>57.880001</v>
      </c>
      <c r="I2899">
        <v>58.82</v>
      </c>
      <c r="J2899">
        <v>58.461964000000002</v>
      </c>
      <c r="K2899">
        <v>12327500</v>
      </c>
      <c r="L2899">
        <v>2.59</v>
      </c>
      <c r="M2899">
        <v>5.6260769481823597E-3</v>
      </c>
      <c r="N2899">
        <v>4.1658240843194798E-2</v>
      </c>
      <c r="O2899">
        <v>8.8836748309197994E-2</v>
      </c>
      <c r="P2899">
        <v>0.18511021279197601</v>
      </c>
      <c r="Q2899">
        <v>0.14342640347070301</v>
      </c>
      <c r="R2899">
        <v>1.3969633050212E-2</v>
      </c>
      <c r="S2899">
        <v>1.19699681729604E-2</v>
      </c>
      <c r="T2899">
        <v>1.46787465345351E-2</v>
      </c>
      <c r="U2899">
        <v>1.8577049704890901E-2</v>
      </c>
      <c r="V2899">
        <v>59.59</v>
      </c>
      <c r="W2899">
        <v>42.360000999999997</v>
      </c>
      <c r="X2899">
        <v>-0.15403925515274799</v>
      </c>
      <c r="Y2899">
        <v>1.0115060212163699E-3</v>
      </c>
      <c r="Z2899">
        <v>1.31434659399145</v>
      </c>
      <c r="AA2899">
        <v>0.76736488009617898</v>
      </c>
      <c r="AB2899">
        <v>0.58485784299077703</v>
      </c>
      <c r="AC2899" t="s">
        <v>257</v>
      </c>
      <c r="AD2899" t="s">
        <v>346</v>
      </c>
      <c r="AE2899" t="s">
        <v>56</v>
      </c>
      <c r="AF2899" t="s">
        <v>59</v>
      </c>
      <c r="AG2899" t="s">
        <v>347</v>
      </c>
      <c r="AH2899" s="45">
        <v>28125</v>
      </c>
      <c r="AI2899">
        <v>50863</v>
      </c>
      <c r="AK2899" t="s">
        <v>348</v>
      </c>
      <c r="AL2899" t="s">
        <v>276</v>
      </c>
      <c r="AM2899" t="s">
        <v>245</v>
      </c>
    </row>
    <row r="2900" spans="1:39" x14ac:dyDescent="0.3">
      <c r="A2900" s="1">
        <v>43621</v>
      </c>
      <c r="B2900" t="s">
        <v>25</v>
      </c>
      <c r="C2900" t="s">
        <v>239</v>
      </c>
      <c r="D2900">
        <v>1700</v>
      </c>
      <c r="E2900">
        <v>12</v>
      </c>
      <c r="F2900">
        <v>45.110000999999997</v>
      </c>
      <c r="G2900">
        <v>45.18</v>
      </c>
      <c r="H2900">
        <v>44.189999</v>
      </c>
      <c r="I2900">
        <v>44.549999</v>
      </c>
      <c r="J2900">
        <v>44.549999</v>
      </c>
      <c r="K2900">
        <v>20802000</v>
      </c>
      <c r="L2900">
        <v>2.1230000000000002</v>
      </c>
      <c r="M2900">
        <v>-5.3727910754916902E-3</v>
      </c>
      <c r="N2900">
        <v>7.2088395898936303E-3</v>
      </c>
      <c r="O2900">
        <v>-0.14370676255487799</v>
      </c>
      <c r="P2900">
        <v>-0.166630408625386</v>
      </c>
      <c r="Q2900">
        <v>-0.218691532211162</v>
      </c>
      <c r="R2900">
        <v>1.91763798437561E-2</v>
      </c>
      <c r="S2900">
        <v>1.9719964846346801E-2</v>
      </c>
      <c r="T2900">
        <v>1.9556751569790101E-2</v>
      </c>
      <c r="U2900">
        <v>1.9872321082588199E-2</v>
      </c>
      <c r="V2900">
        <v>59.59</v>
      </c>
      <c r="W2900">
        <v>42.360000999999997</v>
      </c>
      <c r="X2900">
        <v>-0.176242417265871</v>
      </c>
      <c r="Y2900">
        <v>8.1287266899663802E-3</v>
      </c>
      <c r="Z2900">
        <v>1.2749108538359999</v>
      </c>
      <c r="AA2900">
        <v>-1.4198790294522099</v>
      </c>
      <c r="AB2900">
        <v>-1.3761398428459899</v>
      </c>
      <c r="AC2900" t="s">
        <v>257</v>
      </c>
      <c r="AD2900" t="s">
        <v>346</v>
      </c>
      <c r="AE2900" t="s">
        <v>56</v>
      </c>
      <c r="AF2900" t="s">
        <v>59</v>
      </c>
      <c r="AG2900" t="s">
        <v>347</v>
      </c>
      <c r="AH2900" s="45">
        <v>28125</v>
      </c>
      <c r="AI2900">
        <v>50863</v>
      </c>
      <c r="AK2900" t="s">
        <v>348</v>
      </c>
      <c r="AL2900" t="s">
        <v>276</v>
      </c>
      <c r="AM2900" t="s">
        <v>245</v>
      </c>
    </row>
    <row r="2901" spans="1:39" x14ac:dyDescent="0.3">
      <c r="A2901" s="1">
        <v>43630</v>
      </c>
      <c r="B2901" t="s">
        <v>25</v>
      </c>
      <c r="C2901" t="s">
        <v>239</v>
      </c>
      <c r="D2901">
        <v>1100</v>
      </c>
      <c r="E2901">
        <v>12</v>
      </c>
      <c r="F2901">
        <v>45.830002</v>
      </c>
      <c r="G2901">
        <v>46.419998</v>
      </c>
      <c r="H2901">
        <v>45.549999</v>
      </c>
      <c r="I2901">
        <v>46.189999</v>
      </c>
      <c r="J2901">
        <v>46.189999</v>
      </c>
      <c r="K2901">
        <v>15381100</v>
      </c>
      <c r="L2901">
        <v>2.093</v>
      </c>
      <c r="M2901">
        <v>-1.0980883295321601E-2</v>
      </c>
      <c r="N2901">
        <v>3.46996668861834E-3</v>
      </c>
      <c r="O2901">
        <v>2.2330197403469299E-2</v>
      </c>
      <c r="P2901">
        <v>-0.15620774368696699</v>
      </c>
      <c r="Q2901">
        <v>-0.150354366475142</v>
      </c>
      <c r="R2901">
        <v>1.2152454631962101E-2</v>
      </c>
      <c r="S2901">
        <v>1.5792732111357E-2</v>
      </c>
      <c r="T2901">
        <v>1.9592609610604599E-2</v>
      </c>
      <c r="U2901">
        <v>1.99101342337486E-2</v>
      </c>
      <c r="V2901">
        <v>59.59</v>
      </c>
      <c r="W2901">
        <v>42.360000999999997</v>
      </c>
      <c r="X2901">
        <v>-0.176242417265871</v>
      </c>
      <c r="Y2901">
        <v>-1.6128120944145399E-3</v>
      </c>
      <c r="Z2901">
        <v>1.2879525690026099</v>
      </c>
      <c r="AA2901">
        <v>-1.01368874597513</v>
      </c>
      <c r="AB2901">
        <v>-0.96802956228874804</v>
      </c>
      <c r="AC2901" t="s">
        <v>257</v>
      </c>
      <c r="AD2901" t="s">
        <v>346</v>
      </c>
      <c r="AE2901" t="s">
        <v>56</v>
      </c>
      <c r="AF2901" t="s">
        <v>59</v>
      </c>
      <c r="AG2901" t="s">
        <v>347</v>
      </c>
      <c r="AH2901" s="45">
        <v>28125</v>
      </c>
      <c r="AI2901">
        <v>50863</v>
      </c>
      <c r="AK2901" t="s">
        <v>348</v>
      </c>
      <c r="AL2901" t="s">
        <v>276</v>
      </c>
      <c r="AM2901" t="s">
        <v>245</v>
      </c>
    </row>
    <row r="2902" spans="1:39" x14ac:dyDescent="0.3">
      <c r="A2902" s="1">
        <v>43643</v>
      </c>
      <c r="B2902" t="s">
        <v>25</v>
      </c>
      <c r="C2902" t="s">
        <v>239</v>
      </c>
      <c r="D2902">
        <v>1700</v>
      </c>
      <c r="E2902">
        <v>12</v>
      </c>
      <c r="F2902">
        <v>48.150002000000001</v>
      </c>
      <c r="G2902">
        <v>48.419998</v>
      </c>
      <c r="H2902">
        <v>47.240001999999997</v>
      </c>
      <c r="I2902">
        <v>47.459998999999897</v>
      </c>
      <c r="J2902">
        <v>47.459998999999897</v>
      </c>
      <c r="K2902">
        <v>23062900</v>
      </c>
      <c r="L2902">
        <v>2.0049999999999999</v>
      </c>
      <c r="M2902">
        <v>-1.5264279963805701E-2</v>
      </c>
      <c r="N2902">
        <v>5.7052453898766E-3</v>
      </c>
      <c r="O2902">
        <v>8.5518389807891296E-2</v>
      </c>
      <c r="P2902">
        <v>-0.106372489764849</v>
      </c>
      <c r="Q2902">
        <v>-2.07530695477826E-2</v>
      </c>
      <c r="R2902">
        <v>1.8301199287476699E-2</v>
      </c>
      <c r="S2902">
        <v>1.4854258246211199E-2</v>
      </c>
      <c r="T2902">
        <v>2.0038865116161299E-2</v>
      </c>
      <c r="U2902">
        <v>1.9754247169291202E-2</v>
      </c>
      <c r="V2902">
        <v>59.59</v>
      </c>
      <c r="W2902">
        <v>42.360000999999997</v>
      </c>
      <c r="X2902">
        <v>-0.176242417265871</v>
      </c>
      <c r="Y2902">
        <v>3.81588593721357E-3</v>
      </c>
      <c r="Z2902">
        <v>1.26788898186757</v>
      </c>
      <c r="AA2902">
        <v>-0.24892508255005399</v>
      </c>
      <c r="AB2902">
        <v>-0.48092607055778502</v>
      </c>
      <c r="AC2902" t="s">
        <v>257</v>
      </c>
      <c r="AD2902" t="s">
        <v>346</v>
      </c>
      <c r="AE2902" t="s">
        <v>56</v>
      </c>
      <c r="AF2902" t="s">
        <v>59</v>
      </c>
      <c r="AG2902" t="s">
        <v>347</v>
      </c>
      <c r="AH2902" s="45">
        <v>28125</v>
      </c>
      <c r="AI2902">
        <v>50863</v>
      </c>
      <c r="AK2902" t="s">
        <v>348</v>
      </c>
      <c r="AL2902" t="s">
        <v>276</v>
      </c>
      <c r="AM2902" t="s">
        <v>245</v>
      </c>
    </row>
    <row r="2903" spans="1:39" x14ac:dyDescent="0.3">
      <c r="A2903" s="1">
        <v>43570</v>
      </c>
      <c r="B2903" t="s">
        <v>25</v>
      </c>
      <c r="C2903" t="s">
        <v>239</v>
      </c>
      <c r="D2903">
        <v>900</v>
      </c>
      <c r="E2903">
        <v>13</v>
      </c>
      <c r="F2903">
        <v>56.459998999999897</v>
      </c>
      <c r="G2903">
        <v>56.560001</v>
      </c>
      <c r="H2903">
        <v>55.919998</v>
      </c>
      <c r="I2903">
        <v>56.279998999999997</v>
      </c>
      <c r="J2903">
        <v>55.937424</v>
      </c>
      <c r="K2903">
        <v>11676900</v>
      </c>
      <c r="L2903">
        <v>2.5529999999999999</v>
      </c>
      <c r="M2903">
        <v>-2.4844765215888999E-3</v>
      </c>
      <c r="N2903">
        <v>1.0718147485585101E-2</v>
      </c>
      <c r="O2903">
        <v>5.1779685354776103E-2</v>
      </c>
      <c r="P2903">
        <v>0.158191619550062</v>
      </c>
      <c r="Q2903">
        <v>0.106201423460507</v>
      </c>
      <c r="R2903">
        <v>7.21330947422199E-3</v>
      </c>
      <c r="S2903">
        <v>1.0820457898570701E-2</v>
      </c>
      <c r="T2903">
        <v>1.43527277364115E-2</v>
      </c>
      <c r="U2903">
        <v>1.8596095307407901E-2</v>
      </c>
      <c r="V2903">
        <v>57.599997999999999</v>
      </c>
      <c r="W2903">
        <v>42.360000999999997</v>
      </c>
      <c r="X2903">
        <v>-0.15403925515274799</v>
      </c>
      <c r="Y2903">
        <v>-6.2956724975841202E-4</v>
      </c>
      <c r="Z2903">
        <v>1.3267352201174301</v>
      </c>
      <c r="AA2903">
        <v>0.52185230249616599</v>
      </c>
      <c r="AB2903">
        <v>0.55195837867400399</v>
      </c>
      <c r="AC2903" t="s">
        <v>258</v>
      </c>
      <c r="AD2903" t="s">
        <v>346</v>
      </c>
      <c r="AE2903" t="s">
        <v>56</v>
      </c>
      <c r="AF2903" t="s">
        <v>59</v>
      </c>
      <c r="AG2903" t="s">
        <v>347</v>
      </c>
      <c r="AH2903" s="45">
        <v>28125</v>
      </c>
      <c r="AI2903">
        <v>50863</v>
      </c>
      <c r="AK2903" t="s">
        <v>348</v>
      </c>
      <c r="AL2903" t="s">
        <v>276</v>
      </c>
      <c r="AM2903" t="s">
        <v>245</v>
      </c>
    </row>
    <row r="2904" spans="1:39" x14ac:dyDescent="0.3">
      <c r="A2904" s="1">
        <v>43588</v>
      </c>
      <c r="B2904" t="s">
        <v>25</v>
      </c>
      <c r="C2904" t="s">
        <v>239</v>
      </c>
      <c r="D2904">
        <v>1500</v>
      </c>
      <c r="E2904">
        <v>13</v>
      </c>
      <c r="F2904">
        <v>51.080002</v>
      </c>
      <c r="G2904">
        <v>51.82</v>
      </c>
      <c r="H2904">
        <v>50.73</v>
      </c>
      <c r="I2904">
        <v>51.75</v>
      </c>
      <c r="J2904">
        <v>51.435001</v>
      </c>
      <c r="K2904">
        <v>25656600</v>
      </c>
      <c r="L2904">
        <v>2.5310000000000001</v>
      </c>
      <c r="M2904">
        <v>2.3461473236893599E-2</v>
      </c>
      <c r="N2904">
        <v>-1.30545358796883E-2</v>
      </c>
      <c r="O2904">
        <v>-4.9204155399271199E-2</v>
      </c>
      <c r="P2904">
        <v>6.6448303783670504E-2</v>
      </c>
      <c r="Q2904">
        <v>1.3646930433679301E-2</v>
      </c>
      <c r="R2904">
        <v>1.74346723878641E-2</v>
      </c>
      <c r="S2904">
        <v>2.4150750594572098E-2</v>
      </c>
      <c r="T2904">
        <v>1.6872896011000799E-2</v>
      </c>
      <c r="U2904">
        <v>1.9347139514013598E-2</v>
      </c>
      <c r="V2904">
        <v>59.59</v>
      </c>
      <c r="W2904">
        <v>42.360000999999997</v>
      </c>
      <c r="X2904">
        <v>-0.176242417265871</v>
      </c>
      <c r="Y2904">
        <v>9.5921274614703799E-3</v>
      </c>
      <c r="Z2904">
        <v>1.2893977865069599</v>
      </c>
      <c r="AA2904">
        <v>-7.5764200952571206E-2</v>
      </c>
      <c r="AB2904">
        <v>-0.20236506335593901</v>
      </c>
      <c r="AC2904" t="s">
        <v>258</v>
      </c>
      <c r="AD2904" t="s">
        <v>346</v>
      </c>
      <c r="AE2904" t="s">
        <v>56</v>
      </c>
      <c r="AF2904" t="s">
        <v>59</v>
      </c>
      <c r="AG2904" t="s">
        <v>347</v>
      </c>
      <c r="AH2904" s="45">
        <v>28125</v>
      </c>
      <c r="AI2904">
        <v>50863</v>
      </c>
      <c r="AK2904" t="s">
        <v>348</v>
      </c>
      <c r="AL2904" t="s">
        <v>276</v>
      </c>
      <c r="AM2904" t="s">
        <v>245</v>
      </c>
    </row>
    <row r="2905" spans="1:39" x14ac:dyDescent="0.3">
      <c r="A2905" s="1">
        <v>43607</v>
      </c>
      <c r="B2905" t="s">
        <v>25</v>
      </c>
      <c r="C2905" t="s">
        <v>239</v>
      </c>
      <c r="D2905">
        <v>1200</v>
      </c>
      <c r="E2905">
        <v>13</v>
      </c>
      <c r="F2905">
        <v>44.150002000000001</v>
      </c>
      <c r="G2905">
        <v>44.459998999999897</v>
      </c>
      <c r="H2905">
        <v>43.849997999999999</v>
      </c>
      <c r="I2905">
        <v>44</v>
      </c>
      <c r="J2905">
        <v>44</v>
      </c>
      <c r="K2905">
        <v>16932500</v>
      </c>
      <c r="L2905">
        <v>2.3929999999999998</v>
      </c>
      <c r="M2905">
        <v>-1.04002521256613E-2</v>
      </c>
      <c r="N2905">
        <v>-3.6156561017770102E-2</v>
      </c>
      <c r="O2905">
        <v>-0.28418672082145502</v>
      </c>
      <c r="P2905">
        <v>-0.14953750352502601</v>
      </c>
      <c r="Q2905">
        <v>-0.18594204038114201</v>
      </c>
      <c r="R2905">
        <v>1.8532289752347799E-2</v>
      </c>
      <c r="S2905">
        <v>2.5411101285340999E-2</v>
      </c>
      <c r="T2905">
        <v>1.9018680552916799E-2</v>
      </c>
      <c r="U2905">
        <v>1.9809416047829601E-2</v>
      </c>
      <c r="V2905">
        <v>59.59</v>
      </c>
      <c r="W2905">
        <v>42.360000999999997</v>
      </c>
      <c r="X2905">
        <v>-0.176242417265871</v>
      </c>
      <c r="Y2905">
        <v>-2.8283920525026501E-3</v>
      </c>
      <c r="Z2905">
        <v>1.28913415989682</v>
      </c>
      <c r="AA2905">
        <v>-1.2877770051134501</v>
      </c>
      <c r="AB2905">
        <v>-1.22343573035785</v>
      </c>
      <c r="AC2905" t="s">
        <v>258</v>
      </c>
      <c r="AD2905" t="s">
        <v>346</v>
      </c>
      <c r="AE2905" t="s">
        <v>56</v>
      </c>
      <c r="AF2905" t="s">
        <v>59</v>
      </c>
      <c r="AG2905" t="s">
        <v>347</v>
      </c>
      <c r="AH2905" s="45">
        <v>28125</v>
      </c>
      <c r="AI2905">
        <v>50863</v>
      </c>
      <c r="AK2905" t="s">
        <v>348</v>
      </c>
      <c r="AL2905" t="s">
        <v>276</v>
      </c>
      <c r="AM2905" t="s">
        <v>245</v>
      </c>
    </row>
    <row r="2906" spans="1:39" x14ac:dyDescent="0.3">
      <c r="A2906" s="1">
        <v>43608</v>
      </c>
      <c r="B2906" t="s">
        <v>25</v>
      </c>
      <c r="C2906" t="s">
        <v>239</v>
      </c>
      <c r="D2906">
        <v>600</v>
      </c>
      <c r="E2906">
        <v>13</v>
      </c>
      <c r="F2906">
        <v>43.369999</v>
      </c>
      <c r="G2906">
        <v>44.740001999999997</v>
      </c>
      <c r="H2906">
        <v>42.860000999999997</v>
      </c>
      <c r="I2906">
        <v>44.529998999999997</v>
      </c>
      <c r="J2906">
        <v>44.529998999999997</v>
      </c>
      <c r="K2906">
        <v>35783900</v>
      </c>
      <c r="L2906">
        <v>2.2959999999999998</v>
      </c>
      <c r="M2906">
        <v>1.19734629585788E-2</v>
      </c>
      <c r="N2906">
        <v>-2.2208330506309899E-2</v>
      </c>
      <c r="O2906">
        <v>-0.27153297752734301</v>
      </c>
      <c r="P2906">
        <v>-0.15835406582782899</v>
      </c>
      <c r="Q2906">
        <v>-0.176358931892347</v>
      </c>
      <c r="R2906">
        <v>2.04698836974181E-2</v>
      </c>
      <c r="S2906">
        <v>2.58408497715251E-2</v>
      </c>
      <c r="T2906">
        <v>1.8877398870900501E-2</v>
      </c>
      <c r="U2906">
        <v>1.9824637743882999E-2</v>
      </c>
      <c r="V2906">
        <v>59.59</v>
      </c>
      <c r="W2906">
        <v>42.360000999999997</v>
      </c>
      <c r="X2906">
        <v>-0.176242417265871</v>
      </c>
      <c r="Y2906">
        <v>-1.1985692488440201E-2</v>
      </c>
      <c r="Z2906">
        <v>1.27529579729873</v>
      </c>
      <c r="AA2906">
        <v>-1.21779929348986</v>
      </c>
      <c r="AB2906">
        <v>-1.25618213984826</v>
      </c>
      <c r="AC2906" t="s">
        <v>258</v>
      </c>
      <c r="AD2906" t="s">
        <v>346</v>
      </c>
      <c r="AE2906" t="s">
        <v>56</v>
      </c>
      <c r="AF2906" t="s">
        <v>59</v>
      </c>
      <c r="AG2906" t="s">
        <v>347</v>
      </c>
      <c r="AH2906" s="45">
        <v>28125</v>
      </c>
      <c r="AI2906">
        <v>50863</v>
      </c>
      <c r="AK2906" t="s">
        <v>348</v>
      </c>
      <c r="AL2906" t="s">
        <v>276</v>
      </c>
      <c r="AM2906" t="s">
        <v>245</v>
      </c>
    </row>
    <row r="2907" spans="1:39" x14ac:dyDescent="0.3">
      <c r="A2907" s="1">
        <v>43614</v>
      </c>
      <c r="B2907" t="s">
        <v>25</v>
      </c>
      <c r="C2907" t="s">
        <v>246</v>
      </c>
      <c r="D2907">
        <v>1200</v>
      </c>
      <c r="E2907">
        <v>13</v>
      </c>
      <c r="F2907">
        <v>43.349997999999999</v>
      </c>
      <c r="G2907">
        <v>44.529998999999997</v>
      </c>
      <c r="H2907">
        <v>43.330002</v>
      </c>
      <c r="I2907">
        <v>44.23</v>
      </c>
      <c r="J2907">
        <v>44.23</v>
      </c>
      <c r="K2907">
        <v>28450300</v>
      </c>
      <c r="L2907">
        <v>2.2360000000000002</v>
      </c>
      <c r="M2907">
        <v>1.50344517508846E-2</v>
      </c>
      <c r="N2907">
        <v>-5.1865941636871004E-3</v>
      </c>
      <c r="O2907">
        <v>-0.16397013802446</v>
      </c>
      <c r="P2907">
        <v>-0.179301173663512</v>
      </c>
      <c r="Q2907">
        <v>-0.201137209446315</v>
      </c>
      <c r="R2907">
        <v>1.5715624243538898E-2</v>
      </c>
      <c r="S2907">
        <v>1.9088335206110901E-2</v>
      </c>
      <c r="T2907">
        <v>1.9085577922925999E-2</v>
      </c>
      <c r="U2907">
        <v>1.9853322261181298E-2</v>
      </c>
      <c r="V2907">
        <v>59.59</v>
      </c>
      <c r="W2907">
        <v>42.360000999999997</v>
      </c>
      <c r="X2907">
        <v>-0.176242417265871</v>
      </c>
      <c r="Y2907">
        <v>-6.9359101493404697E-3</v>
      </c>
      <c r="Z2907">
        <v>1.27171139859576</v>
      </c>
      <c r="AA2907">
        <v>-1.34643259949403</v>
      </c>
      <c r="AB2907">
        <v>-1.3029769349986</v>
      </c>
      <c r="AC2907" t="s">
        <v>258</v>
      </c>
      <c r="AD2907" t="s">
        <v>346</v>
      </c>
      <c r="AE2907" t="s">
        <v>56</v>
      </c>
      <c r="AF2907" t="s">
        <v>59</v>
      </c>
      <c r="AG2907" t="s">
        <v>347</v>
      </c>
      <c r="AH2907" s="45">
        <v>28125</v>
      </c>
      <c r="AI2907">
        <v>50863</v>
      </c>
      <c r="AK2907" t="s">
        <v>348</v>
      </c>
      <c r="AL2907" t="s">
        <v>276</v>
      </c>
      <c r="AM2907" t="s">
        <v>245</v>
      </c>
    </row>
    <row r="2908" spans="1:39" x14ac:dyDescent="0.3">
      <c r="A2908" s="1">
        <v>43620</v>
      </c>
      <c r="B2908" t="s">
        <v>25</v>
      </c>
      <c r="C2908" t="s">
        <v>246</v>
      </c>
      <c r="D2908">
        <v>900</v>
      </c>
      <c r="E2908">
        <v>13</v>
      </c>
      <c r="F2908">
        <v>44.16</v>
      </c>
      <c r="G2908">
        <v>44.860000999999997</v>
      </c>
      <c r="H2908">
        <v>43.77</v>
      </c>
      <c r="I2908">
        <v>44.790000999999997</v>
      </c>
      <c r="J2908">
        <v>44.790000999999997</v>
      </c>
      <c r="K2908">
        <v>28094900</v>
      </c>
      <c r="L2908">
        <v>2.1190000000000002</v>
      </c>
      <c r="M2908">
        <v>3.0143970727001399E-2</v>
      </c>
      <c r="N2908">
        <v>2.76160824162698E-2</v>
      </c>
      <c r="O2908">
        <v>-0.114872498242493</v>
      </c>
      <c r="P2908">
        <v>-0.17495000929566801</v>
      </c>
      <c r="Q2908">
        <v>-0.21770816344091201</v>
      </c>
      <c r="R2908">
        <v>1.9531806772537599E-2</v>
      </c>
      <c r="S2908">
        <v>2.0732878898221702E-2</v>
      </c>
      <c r="T2908">
        <v>1.96035018068993E-2</v>
      </c>
      <c r="U2908">
        <v>1.9871529468280202E-2</v>
      </c>
      <c r="V2908">
        <v>59.59</v>
      </c>
      <c r="W2908">
        <v>42.360000999999997</v>
      </c>
      <c r="X2908">
        <v>-0.176242417265871</v>
      </c>
      <c r="Y2908">
        <v>2.1205927310919401E-2</v>
      </c>
      <c r="Z2908">
        <v>1.27826816638135</v>
      </c>
      <c r="AA2908">
        <v>-1.41813811753449</v>
      </c>
      <c r="AB2908">
        <v>-1.36145055685435</v>
      </c>
      <c r="AC2908" t="s">
        <v>258</v>
      </c>
      <c r="AD2908" t="s">
        <v>346</v>
      </c>
      <c r="AE2908" t="s">
        <v>56</v>
      </c>
      <c r="AF2908" t="s">
        <v>59</v>
      </c>
      <c r="AG2908" t="s">
        <v>347</v>
      </c>
      <c r="AH2908" s="45">
        <v>28125</v>
      </c>
      <c r="AI2908">
        <v>50863</v>
      </c>
      <c r="AK2908" t="s">
        <v>348</v>
      </c>
      <c r="AL2908" t="s">
        <v>276</v>
      </c>
      <c r="AM2908" t="s">
        <v>245</v>
      </c>
    </row>
    <row r="2909" spans="1:39" x14ac:dyDescent="0.3">
      <c r="A2909" s="1">
        <v>43636</v>
      </c>
      <c r="B2909" t="s">
        <v>25</v>
      </c>
      <c r="C2909" t="s">
        <v>239</v>
      </c>
      <c r="D2909">
        <v>800</v>
      </c>
      <c r="E2909">
        <v>13</v>
      </c>
      <c r="F2909">
        <v>47.869999</v>
      </c>
      <c r="G2909">
        <v>48.049999</v>
      </c>
      <c r="H2909">
        <v>46.869999</v>
      </c>
      <c r="I2909">
        <v>47.189999</v>
      </c>
      <c r="J2909">
        <v>47.189999</v>
      </c>
      <c r="K2909">
        <v>20126800</v>
      </c>
      <c r="L2909">
        <v>2.0009999999999999</v>
      </c>
      <c r="M2909">
        <v>2.5461291343147801E-3</v>
      </c>
      <c r="N2909">
        <v>1.0437798459237899E-2</v>
      </c>
      <c r="O2909">
        <v>8.0042663525765001E-2</v>
      </c>
      <c r="P2909">
        <v>-0.14047864192946299</v>
      </c>
      <c r="Q2909">
        <v>-9.0027474616473604E-2</v>
      </c>
      <c r="R2909">
        <v>1.4585372449441501E-2</v>
      </c>
      <c r="S2909">
        <v>1.46613927706323E-2</v>
      </c>
      <c r="T2909">
        <v>1.9811956657831899E-2</v>
      </c>
      <c r="U2909">
        <v>1.9851671311448799E-2</v>
      </c>
      <c r="V2909">
        <v>59.59</v>
      </c>
      <c r="W2909">
        <v>42.360000999999997</v>
      </c>
      <c r="X2909">
        <v>-0.176242417265871</v>
      </c>
      <c r="Y2909">
        <v>9.4276054361659405E-3</v>
      </c>
      <c r="Z2909">
        <v>1.28531020221805</v>
      </c>
      <c r="AA2909">
        <v>-0.65744853810404003</v>
      </c>
      <c r="AB2909">
        <v>-0.86564669064033695</v>
      </c>
      <c r="AC2909" t="s">
        <v>258</v>
      </c>
      <c r="AD2909" t="s">
        <v>346</v>
      </c>
      <c r="AE2909" t="s">
        <v>56</v>
      </c>
      <c r="AF2909" t="s">
        <v>59</v>
      </c>
      <c r="AG2909" t="s">
        <v>347</v>
      </c>
      <c r="AH2909" s="45">
        <v>28125</v>
      </c>
      <c r="AI2909">
        <v>50863</v>
      </c>
      <c r="AK2909" t="s">
        <v>348</v>
      </c>
      <c r="AL2909" t="s">
        <v>276</v>
      </c>
      <c r="AM2909" t="s">
        <v>245</v>
      </c>
    </row>
    <row r="2910" spans="1:39" x14ac:dyDescent="0.3">
      <c r="A2910" s="1">
        <v>43641</v>
      </c>
      <c r="B2910" t="s">
        <v>25</v>
      </c>
      <c r="C2910" t="s">
        <v>246</v>
      </c>
      <c r="D2910">
        <v>2900</v>
      </c>
      <c r="E2910">
        <v>13</v>
      </c>
      <c r="F2910">
        <v>47.560001</v>
      </c>
      <c r="G2910">
        <v>47.68</v>
      </c>
      <c r="H2910">
        <v>46.799999</v>
      </c>
      <c r="I2910">
        <v>46.849997999999999</v>
      </c>
      <c r="J2910">
        <v>46.849997999999999</v>
      </c>
      <c r="K2910">
        <v>16665600</v>
      </c>
      <c r="L2910">
        <v>1.994</v>
      </c>
      <c r="M2910">
        <v>-1.6511869812943999E-2</v>
      </c>
      <c r="N2910">
        <v>-1.10381298302568E-2</v>
      </c>
      <c r="O2910">
        <v>5.0787869118155998E-2</v>
      </c>
      <c r="P2910">
        <v>-0.125502986025161</v>
      </c>
      <c r="Q2910">
        <v>-8.9101388210262006E-2</v>
      </c>
      <c r="R2910">
        <v>9.2257113857794303E-3</v>
      </c>
      <c r="S2910">
        <v>1.43697446821596E-2</v>
      </c>
      <c r="T2910">
        <v>1.9603440048111001E-2</v>
      </c>
      <c r="U2910">
        <v>1.9812119111789601E-2</v>
      </c>
      <c r="V2910">
        <v>59.59</v>
      </c>
      <c r="W2910">
        <v>42.360000999999997</v>
      </c>
      <c r="X2910">
        <v>-0.176242417265871</v>
      </c>
      <c r="Y2910">
        <v>-9.5417756928269908E-3</v>
      </c>
      <c r="Z2910">
        <v>1.2806997649845999</v>
      </c>
      <c r="AA2910">
        <v>-0.65936052096611997</v>
      </c>
      <c r="AB2910">
        <v>-0.64692767814543795</v>
      </c>
      <c r="AC2910" t="s">
        <v>258</v>
      </c>
      <c r="AD2910" t="s">
        <v>346</v>
      </c>
      <c r="AE2910" t="s">
        <v>56</v>
      </c>
      <c r="AF2910" t="s">
        <v>59</v>
      </c>
      <c r="AG2910" t="s">
        <v>347</v>
      </c>
      <c r="AH2910" s="45">
        <v>28125</v>
      </c>
      <c r="AI2910">
        <v>50863</v>
      </c>
      <c r="AK2910" t="s">
        <v>348</v>
      </c>
      <c r="AL2910" t="s">
        <v>276</v>
      </c>
      <c r="AM2910" t="s">
        <v>245</v>
      </c>
    </row>
    <row r="2911" spans="1:39" x14ac:dyDescent="0.3">
      <c r="A2911" s="1">
        <v>43643</v>
      </c>
      <c r="B2911" t="s">
        <v>25</v>
      </c>
      <c r="C2911" t="s">
        <v>239</v>
      </c>
      <c r="D2911">
        <v>800</v>
      </c>
      <c r="E2911">
        <v>13</v>
      </c>
      <c r="F2911">
        <v>48.150002000000001</v>
      </c>
      <c r="G2911">
        <v>48.419998</v>
      </c>
      <c r="H2911">
        <v>47.240001999999997</v>
      </c>
      <c r="I2911">
        <v>47.459998999999897</v>
      </c>
      <c r="J2911">
        <v>47.459998999999897</v>
      </c>
      <c r="K2911">
        <v>23062900</v>
      </c>
      <c r="L2911">
        <v>2.0049999999999999</v>
      </c>
      <c r="M2911">
        <v>-1.5264279963805701E-2</v>
      </c>
      <c r="N2911">
        <v>5.7052453898766E-3</v>
      </c>
      <c r="O2911">
        <v>8.5518389807891296E-2</v>
      </c>
      <c r="P2911">
        <v>-0.106372489764849</v>
      </c>
      <c r="Q2911">
        <v>-2.07530695477826E-2</v>
      </c>
      <c r="R2911">
        <v>1.8301199287476699E-2</v>
      </c>
      <c r="S2911">
        <v>1.4854258246211199E-2</v>
      </c>
      <c r="T2911">
        <v>2.0038865116161299E-2</v>
      </c>
      <c r="U2911">
        <v>1.9754247169291202E-2</v>
      </c>
      <c r="V2911">
        <v>59.59</v>
      </c>
      <c r="W2911">
        <v>42.360000999999997</v>
      </c>
      <c r="X2911">
        <v>-0.176242417265871</v>
      </c>
      <c r="Y2911">
        <v>3.81588593721357E-3</v>
      </c>
      <c r="Z2911">
        <v>1.26788898186757</v>
      </c>
      <c r="AA2911">
        <v>-0.24892508255005399</v>
      </c>
      <c r="AB2911">
        <v>-0.48092607055778502</v>
      </c>
      <c r="AC2911" t="s">
        <v>258</v>
      </c>
      <c r="AD2911" t="s">
        <v>346</v>
      </c>
      <c r="AE2911" t="s">
        <v>56</v>
      </c>
      <c r="AF2911" t="s">
        <v>59</v>
      </c>
      <c r="AG2911" t="s">
        <v>347</v>
      </c>
      <c r="AH2911" s="45">
        <v>28125</v>
      </c>
      <c r="AI2911">
        <v>50863</v>
      </c>
      <c r="AK2911" t="s">
        <v>348</v>
      </c>
      <c r="AL2911" t="s">
        <v>276</v>
      </c>
      <c r="AM2911" t="s">
        <v>245</v>
      </c>
    </row>
    <row r="2912" spans="1:39" x14ac:dyDescent="0.3">
      <c r="A2912" s="1">
        <v>43566</v>
      </c>
      <c r="B2912" t="s">
        <v>25</v>
      </c>
      <c r="C2912" t="s">
        <v>239</v>
      </c>
      <c r="D2912">
        <v>700</v>
      </c>
      <c r="E2912">
        <v>14</v>
      </c>
      <c r="F2912">
        <v>55.759997999999896</v>
      </c>
      <c r="G2912">
        <v>56.07</v>
      </c>
      <c r="H2912">
        <v>55.630001</v>
      </c>
      <c r="I2912">
        <v>55.799999</v>
      </c>
      <c r="J2912">
        <v>55.460345999999902</v>
      </c>
      <c r="K2912">
        <v>10845800</v>
      </c>
      <c r="L2912">
        <v>2.504</v>
      </c>
      <c r="M2912">
        <v>8.9642925966580396E-4</v>
      </c>
      <c r="N2912">
        <v>-2.1482544238531501E-3</v>
      </c>
      <c r="O2912">
        <v>4.0784602887399497E-2</v>
      </c>
      <c r="P2912">
        <v>0.14529229573270799</v>
      </c>
      <c r="Q2912">
        <v>0.11239945979</v>
      </c>
      <c r="R2912">
        <v>5.8504411690315601E-3</v>
      </c>
      <c r="S2912">
        <v>1.1739461291384701E-2</v>
      </c>
      <c r="T2912">
        <v>1.44276421727256E-2</v>
      </c>
      <c r="U2912">
        <v>1.8714722524564499E-2</v>
      </c>
      <c r="V2912">
        <v>57.599997999999999</v>
      </c>
      <c r="W2912">
        <v>42.360000999999997</v>
      </c>
      <c r="X2912">
        <v>-0.15403925515274799</v>
      </c>
      <c r="Y2912" s="44">
        <v>3.8122194279549302E-5</v>
      </c>
      <c r="Z2912">
        <v>1.3348796324449701</v>
      </c>
      <c r="AA2912">
        <v>0.56364990390772396</v>
      </c>
      <c r="AB2912">
        <v>0.65686851073374597</v>
      </c>
      <c r="AC2912" t="s">
        <v>259</v>
      </c>
      <c r="AD2912" t="s">
        <v>346</v>
      </c>
      <c r="AE2912" t="s">
        <v>56</v>
      </c>
      <c r="AF2912" t="s">
        <v>59</v>
      </c>
      <c r="AG2912" t="s">
        <v>347</v>
      </c>
      <c r="AH2912" s="45">
        <v>28125</v>
      </c>
      <c r="AI2912">
        <v>50863</v>
      </c>
      <c r="AK2912" t="s">
        <v>348</v>
      </c>
      <c r="AL2912" t="s">
        <v>276</v>
      </c>
      <c r="AM2912" t="s">
        <v>245</v>
      </c>
    </row>
    <row r="2913" spans="1:39" x14ac:dyDescent="0.3">
      <c r="A2913" s="1">
        <v>43571</v>
      </c>
      <c r="B2913" t="s">
        <v>25</v>
      </c>
      <c r="C2913" t="s">
        <v>239</v>
      </c>
      <c r="D2913">
        <v>900</v>
      </c>
      <c r="E2913">
        <v>14</v>
      </c>
      <c r="F2913">
        <v>56.66</v>
      </c>
      <c r="G2913">
        <v>57.470001000000003</v>
      </c>
      <c r="H2913">
        <v>56.07</v>
      </c>
      <c r="I2913">
        <v>56.709998999999897</v>
      </c>
      <c r="J2913">
        <v>56.3648069999999</v>
      </c>
      <c r="K2913">
        <v>30301900</v>
      </c>
      <c r="L2913">
        <v>2.5920000000000001</v>
      </c>
      <c r="M2913">
        <v>7.6113370049919801E-3</v>
      </c>
      <c r="N2913">
        <v>2.4816035425659799E-2</v>
      </c>
      <c r="O2913">
        <v>4.2873927900151598E-2</v>
      </c>
      <c r="P2913">
        <v>0.16064563014008901</v>
      </c>
      <c r="Q2913">
        <v>0.103454057072425</v>
      </c>
      <c r="R2913">
        <v>5.5631164042461E-3</v>
      </c>
      <c r="S2913">
        <v>1.0424702790166499E-2</v>
      </c>
      <c r="T2913">
        <v>1.4363351722201099E-2</v>
      </c>
      <c r="U2913">
        <v>1.8591050878252701E-2</v>
      </c>
      <c r="V2913">
        <v>57.599997999999999</v>
      </c>
      <c r="W2913">
        <v>42.360000999999997</v>
      </c>
      <c r="X2913">
        <v>-0.15403925515274799</v>
      </c>
      <c r="Y2913">
        <v>5.0922850790659495E-4</v>
      </c>
      <c r="Z2913">
        <v>1.3268969302514499</v>
      </c>
      <c r="AA2913">
        <v>0.50252806231485803</v>
      </c>
      <c r="AB2913">
        <v>0.51126254570330398</v>
      </c>
      <c r="AC2913" t="s">
        <v>259</v>
      </c>
      <c r="AD2913" t="s">
        <v>346</v>
      </c>
      <c r="AE2913" t="s">
        <v>56</v>
      </c>
      <c r="AF2913" t="s">
        <v>59</v>
      </c>
      <c r="AG2913" t="s">
        <v>347</v>
      </c>
      <c r="AH2913" s="45">
        <v>28125</v>
      </c>
      <c r="AI2913">
        <v>50863</v>
      </c>
      <c r="AK2913" t="s">
        <v>348</v>
      </c>
      <c r="AL2913" t="s">
        <v>276</v>
      </c>
      <c r="AM2913" t="s">
        <v>245</v>
      </c>
    </row>
    <row r="2914" spans="1:39" x14ac:dyDescent="0.3">
      <c r="A2914" s="1">
        <v>43598</v>
      </c>
      <c r="B2914" t="s">
        <v>25</v>
      </c>
      <c r="C2914" t="s">
        <v>246</v>
      </c>
      <c r="D2914">
        <v>700</v>
      </c>
      <c r="E2914">
        <v>14</v>
      </c>
      <c r="F2914">
        <v>45.330002</v>
      </c>
      <c r="G2914">
        <v>45.639998999999897</v>
      </c>
      <c r="H2914">
        <v>44.700001</v>
      </c>
      <c r="I2914">
        <v>44.759997999999896</v>
      </c>
      <c r="J2914">
        <v>44.759997999999896</v>
      </c>
      <c r="K2914">
        <v>39091900</v>
      </c>
      <c r="L2914">
        <v>2.4049999999999998</v>
      </c>
      <c r="M2914">
        <v>-3.1664980971743702E-2</v>
      </c>
      <c r="N2914">
        <v>-0.13481526153403101</v>
      </c>
      <c r="O2914">
        <v>-0.21345701087815</v>
      </c>
      <c r="P2914">
        <v>-7.9695011967601606E-2</v>
      </c>
      <c r="Q2914">
        <v>-0.18089386245627001</v>
      </c>
      <c r="R2914">
        <v>1.78145337967845E-2</v>
      </c>
      <c r="S2914">
        <v>2.6361999838508201E-2</v>
      </c>
      <c r="T2914">
        <v>1.8804470924445298E-2</v>
      </c>
      <c r="U2914">
        <v>1.97658150611245E-2</v>
      </c>
      <c r="V2914">
        <v>59.59</v>
      </c>
      <c r="W2914">
        <v>42.360000999999997</v>
      </c>
      <c r="X2914">
        <v>-0.176242417265871</v>
      </c>
      <c r="Y2914">
        <v>-2.4426469085879299E-2</v>
      </c>
      <c r="Z2914">
        <v>1.28890381050633</v>
      </c>
      <c r="AA2914">
        <v>-1.3009101677725601</v>
      </c>
      <c r="AB2914">
        <v>-0.807572939147983</v>
      </c>
      <c r="AC2914" t="s">
        <v>259</v>
      </c>
      <c r="AD2914" t="s">
        <v>346</v>
      </c>
      <c r="AE2914" t="s">
        <v>56</v>
      </c>
      <c r="AF2914" t="s">
        <v>59</v>
      </c>
      <c r="AG2914" t="s">
        <v>347</v>
      </c>
      <c r="AH2914" s="45">
        <v>28125</v>
      </c>
      <c r="AI2914">
        <v>50863</v>
      </c>
      <c r="AK2914" t="s">
        <v>348</v>
      </c>
      <c r="AL2914" t="s">
        <v>276</v>
      </c>
      <c r="AM2914" t="s">
        <v>245</v>
      </c>
    </row>
    <row r="2915" spans="1:39" x14ac:dyDescent="0.3">
      <c r="A2915" s="1">
        <v>43559</v>
      </c>
      <c r="B2915" t="s">
        <v>25</v>
      </c>
      <c r="C2915" t="s">
        <v>246</v>
      </c>
      <c r="D2915">
        <v>1400</v>
      </c>
      <c r="E2915">
        <v>15</v>
      </c>
      <c r="F2915">
        <v>55.27</v>
      </c>
      <c r="G2915">
        <v>56.139998999999897</v>
      </c>
      <c r="H2915">
        <v>55.27</v>
      </c>
      <c r="I2915">
        <v>55.919998</v>
      </c>
      <c r="J2915">
        <v>55.579616999999999</v>
      </c>
      <c r="K2915">
        <v>16520500</v>
      </c>
      <c r="L2915">
        <v>2.512</v>
      </c>
      <c r="M2915">
        <v>7.8994891307039607E-3</v>
      </c>
      <c r="N2915">
        <v>5.1556813620548599E-2</v>
      </c>
      <c r="O2915">
        <v>4.0881601481351698E-2</v>
      </c>
      <c r="P2915">
        <v>0.234976309448726</v>
      </c>
      <c r="Q2915">
        <v>0.13650918062961001</v>
      </c>
      <c r="R2915">
        <v>8.6671380003212391E-3</v>
      </c>
      <c r="S2915">
        <v>1.24973729937437E-2</v>
      </c>
      <c r="T2915">
        <v>1.6062400602660998E-2</v>
      </c>
      <c r="U2915">
        <v>1.89623207986141E-2</v>
      </c>
      <c r="V2915">
        <v>57.599997999999999</v>
      </c>
      <c r="W2915">
        <v>42.360000999999997</v>
      </c>
      <c r="X2915">
        <v>-0.15403925515274799</v>
      </c>
      <c r="Y2915">
        <v>2.0824655091414399E-3</v>
      </c>
      <c r="Z2915">
        <v>1.34778986214191</v>
      </c>
      <c r="AA2915">
        <v>0.71720917012494301</v>
      </c>
      <c r="AB2915">
        <v>0.57853163117133599</v>
      </c>
      <c r="AC2915" t="s">
        <v>260</v>
      </c>
      <c r="AD2915" t="s">
        <v>346</v>
      </c>
      <c r="AE2915" t="s">
        <v>56</v>
      </c>
      <c r="AF2915" t="s">
        <v>59</v>
      </c>
      <c r="AG2915" t="s">
        <v>347</v>
      </c>
      <c r="AH2915" s="45">
        <v>28125</v>
      </c>
      <c r="AI2915">
        <v>50863</v>
      </c>
      <c r="AK2915" t="s">
        <v>348</v>
      </c>
      <c r="AL2915" t="s">
        <v>276</v>
      </c>
      <c r="AM2915" t="s">
        <v>245</v>
      </c>
    </row>
    <row r="2916" spans="1:39" x14ac:dyDescent="0.3">
      <c r="A2916" s="1">
        <v>43587</v>
      </c>
      <c r="B2916" t="s">
        <v>25</v>
      </c>
      <c r="C2916" t="s">
        <v>239</v>
      </c>
      <c r="D2916">
        <v>1900</v>
      </c>
      <c r="E2916">
        <v>15</v>
      </c>
      <c r="F2916">
        <v>50.799999</v>
      </c>
      <c r="G2916">
        <v>51.330002</v>
      </c>
      <c r="H2916">
        <v>50.119999</v>
      </c>
      <c r="I2916">
        <v>50.549999</v>
      </c>
      <c r="J2916">
        <v>50.242305999999999</v>
      </c>
      <c r="K2916">
        <v>22655400</v>
      </c>
      <c r="L2916">
        <v>2.552</v>
      </c>
      <c r="M2916">
        <v>-4.1456033083961301E-3</v>
      </c>
      <c r="N2916">
        <v>-0.13073319526487601</v>
      </c>
      <c r="O2916">
        <v>-7.54211927255906E-2</v>
      </c>
      <c r="P2916">
        <v>7.6584090483390793E-2</v>
      </c>
      <c r="Q2916">
        <v>-2.9126025248393101E-2</v>
      </c>
      <c r="R2916">
        <v>3.9236969674401198E-2</v>
      </c>
      <c r="S2916">
        <v>2.3459257766463001E-2</v>
      </c>
      <c r="T2916">
        <v>1.7136261184401001E-2</v>
      </c>
      <c r="U2916">
        <v>1.9328583477499502E-2</v>
      </c>
      <c r="V2916">
        <v>59.59</v>
      </c>
      <c r="W2916">
        <v>42.360000999999997</v>
      </c>
      <c r="X2916">
        <v>-0.176242417265871</v>
      </c>
      <c r="Y2916">
        <v>-2.1262443276895502E-3</v>
      </c>
      <c r="Z2916">
        <v>1.2878196640439901</v>
      </c>
      <c r="AA2916">
        <v>-0.35538126907899098</v>
      </c>
      <c r="AB2916">
        <v>-0.161544450154256</v>
      </c>
      <c r="AC2916" t="s">
        <v>260</v>
      </c>
      <c r="AD2916" t="s">
        <v>346</v>
      </c>
      <c r="AE2916" t="s">
        <v>56</v>
      </c>
      <c r="AF2916" t="s">
        <v>59</v>
      </c>
      <c r="AG2916" t="s">
        <v>347</v>
      </c>
      <c r="AH2916" s="45">
        <v>28125</v>
      </c>
      <c r="AI2916">
        <v>50863</v>
      </c>
      <c r="AK2916" t="s">
        <v>348</v>
      </c>
      <c r="AL2916" t="s">
        <v>276</v>
      </c>
      <c r="AM2916" t="s">
        <v>245</v>
      </c>
    </row>
    <row r="2917" spans="1:39" x14ac:dyDescent="0.3">
      <c r="A2917" s="1">
        <v>43609</v>
      </c>
      <c r="B2917" t="s">
        <v>25</v>
      </c>
      <c r="C2917" t="s">
        <v>246</v>
      </c>
      <c r="D2917">
        <v>1600</v>
      </c>
      <c r="E2917">
        <v>15</v>
      </c>
      <c r="F2917">
        <v>44.59</v>
      </c>
      <c r="G2917">
        <v>45.049999</v>
      </c>
      <c r="H2917">
        <v>44.490001999999997</v>
      </c>
      <c r="I2917">
        <v>44.57</v>
      </c>
      <c r="J2917">
        <v>44.57</v>
      </c>
      <c r="K2917">
        <v>27168100</v>
      </c>
      <c r="L2917">
        <v>2.3239999999999998</v>
      </c>
      <c r="M2917">
        <v>8.9789008162440703E-4</v>
      </c>
      <c r="N2917">
        <v>-7.15404355869968E-3</v>
      </c>
      <c r="O2917">
        <v>-0.26961387554378202</v>
      </c>
      <c r="P2917">
        <v>-0.16901039114127001</v>
      </c>
      <c r="Q2917">
        <v>-0.189322291649965</v>
      </c>
      <c r="R2917">
        <v>1.9779238544760901E-2</v>
      </c>
      <c r="S2917">
        <v>2.5884090039602001E-2</v>
      </c>
      <c r="T2917">
        <v>1.8796884147824398E-2</v>
      </c>
      <c r="U2917">
        <v>1.9803511127968999E-2</v>
      </c>
      <c r="V2917">
        <v>59.59</v>
      </c>
      <c r="W2917">
        <v>42.360000999999997</v>
      </c>
      <c r="X2917">
        <v>-0.176242417265871</v>
      </c>
      <c r="Y2917">
        <v>1.3526439988342199E-3</v>
      </c>
      <c r="Z2917">
        <v>1.2738713111278399</v>
      </c>
      <c r="AA2917">
        <v>-1.2932154744134401</v>
      </c>
      <c r="AB2917">
        <v>-1.2710920079241499</v>
      </c>
      <c r="AC2917" t="s">
        <v>260</v>
      </c>
      <c r="AD2917" t="s">
        <v>346</v>
      </c>
      <c r="AE2917" t="s">
        <v>56</v>
      </c>
      <c r="AF2917" t="s">
        <v>59</v>
      </c>
      <c r="AG2917" t="s">
        <v>347</v>
      </c>
      <c r="AH2917" s="45">
        <v>28125</v>
      </c>
      <c r="AI2917">
        <v>50863</v>
      </c>
      <c r="AK2917" t="s">
        <v>348</v>
      </c>
      <c r="AL2917" t="s">
        <v>276</v>
      </c>
      <c r="AM2917" t="s">
        <v>245</v>
      </c>
    </row>
    <row r="2918" spans="1:39" x14ac:dyDescent="0.3">
      <c r="A2918" s="1">
        <v>43636</v>
      </c>
      <c r="B2918" t="s">
        <v>25</v>
      </c>
      <c r="C2918" t="s">
        <v>239</v>
      </c>
      <c r="D2918">
        <v>1200</v>
      </c>
      <c r="E2918">
        <v>15</v>
      </c>
      <c r="F2918">
        <v>47.869999</v>
      </c>
      <c r="G2918">
        <v>48.049999</v>
      </c>
      <c r="H2918">
        <v>46.869999</v>
      </c>
      <c r="I2918">
        <v>47.189999</v>
      </c>
      <c r="J2918">
        <v>47.189999</v>
      </c>
      <c r="K2918">
        <v>20126800</v>
      </c>
      <c r="L2918">
        <v>2.0009999999999999</v>
      </c>
      <c r="M2918">
        <v>2.5461291343147801E-3</v>
      </c>
      <c r="N2918">
        <v>1.0437798459237899E-2</v>
      </c>
      <c r="O2918">
        <v>8.0042663525765001E-2</v>
      </c>
      <c r="P2918">
        <v>-0.14047864192946299</v>
      </c>
      <c r="Q2918">
        <v>-9.0027474616473604E-2</v>
      </c>
      <c r="R2918">
        <v>1.4585372449441501E-2</v>
      </c>
      <c r="S2918">
        <v>1.46613927706323E-2</v>
      </c>
      <c r="T2918">
        <v>1.9811956657831899E-2</v>
      </c>
      <c r="U2918">
        <v>1.9851671311448799E-2</v>
      </c>
      <c r="V2918">
        <v>59.59</v>
      </c>
      <c r="W2918">
        <v>42.360000999999997</v>
      </c>
      <c r="X2918">
        <v>-0.176242417265871</v>
      </c>
      <c r="Y2918">
        <v>9.4276054361659405E-3</v>
      </c>
      <c r="Z2918">
        <v>1.28531020221805</v>
      </c>
      <c r="AA2918">
        <v>-0.65744853810404003</v>
      </c>
      <c r="AB2918">
        <v>-0.86564669064033695</v>
      </c>
      <c r="AC2918" t="s">
        <v>260</v>
      </c>
      <c r="AD2918" t="s">
        <v>346</v>
      </c>
      <c r="AE2918" t="s">
        <v>56</v>
      </c>
      <c r="AF2918" t="s">
        <v>59</v>
      </c>
      <c r="AG2918" t="s">
        <v>347</v>
      </c>
      <c r="AH2918" s="45">
        <v>28125</v>
      </c>
      <c r="AI2918">
        <v>50863</v>
      </c>
      <c r="AK2918" t="s">
        <v>348</v>
      </c>
      <c r="AL2918" t="s">
        <v>276</v>
      </c>
      <c r="AM2918" t="s">
        <v>245</v>
      </c>
    </row>
    <row r="2919" spans="1:39" x14ac:dyDescent="0.3">
      <c r="A2919" s="1">
        <v>43560</v>
      </c>
      <c r="B2919" t="s">
        <v>25</v>
      </c>
      <c r="C2919" t="s">
        <v>246</v>
      </c>
      <c r="D2919">
        <v>1700</v>
      </c>
      <c r="E2919">
        <v>16</v>
      </c>
      <c r="F2919">
        <v>55.75</v>
      </c>
      <c r="G2919">
        <v>55.950001</v>
      </c>
      <c r="H2919">
        <v>54.869999</v>
      </c>
      <c r="I2919">
        <v>55.599997999999999</v>
      </c>
      <c r="J2919">
        <v>55.261566000000002</v>
      </c>
      <c r="K2919">
        <v>19268400</v>
      </c>
      <c r="L2919">
        <v>2.5009999999999999</v>
      </c>
      <c r="M2919">
        <v>-5.7388754666905101E-3</v>
      </c>
      <c r="N2919">
        <v>3.4770203313692301E-2</v>
      </c>
      <c r="O2919">
        <v>4.8835117760434997E-2</v>
      </c>
      <c r="P2919">
        <v>0.16968423371428301</v>
      </c>
      <c r="Q2919">
        <v>0.122998971673992</v>
      </c>
      <c r="R2919">
        <v>1.1193602742590399E-2</v>
      </c>
      <c r="S2919">
        <v>1.21359155424703E-2</v>
      </c>
      <c r="T2919">
        <v>1.4425435761587301E-2</v>
      </c>
      <c r="U2919">
        <v>1.8960897688590099E-2</v>
      </c>
      <c r="V2919">
        <v>57.599997999999999</v>
      </c>
      <c r="W2919">
        <v>42.360000999999997</v>
      </c>
      <c r="X2919">
        <v>-0.15403925515274799</v>
      </c>
      <c r="Y2919">
        <v>4.62571739556182E-3</v>
      </c>
      <c r="Z2919">
        <v>1.34600365043413</v>
      </c>
      <c r="AA2919">
        <v>0.63105790558665698</v>
      </c>
      <c r="AB2919">
        <v>0.60218387553793196</v>
      </c>
      <c r="AC2919" t="s">
        <v>261</v>
      </c>
      <c r="AD2919" t="s">
        <v>346</v>
      </c>
      <c r="AE2919" t="s">
        <v>56</v>
      </c>
      <c r="AF2919" t="s">
        <v>59</v>
      </c>
      <c r="AG2919" t="s">
        <v>347</v>
      </c>
      <c r="AH2919" s="45">
        <v>28125</v>
      </c>
      <c r="AI2919">
        <v>50863</v>
      </c>
      <c r="AK2919" t="s">
        <v>348</v>
      </c>
      <c r="AL2919" t="s">
        <v>276</v>
      </c>
      <c r="AM2919" t="s">
        <v>245</v>
      </c>
    </row>
    <row r="2920" spans="1:39" x14ac:dyDescent="0.3">
      <c r="A2920" s="1">
        <v>43573</v>
      </c>
      <c r="B2920" t="s">
        <v>25</v>
      </c>
      <c r="C2920" t="s">
        <v>246</v>
      </c>
      <c r="D2920">
        <v>1300</v>
      </c>
      <c r="E2920">
        <v>16</v>
      </c>
      <c r="F2920">
        <v>58.709998999999897</v>
      </c>
      <c r="G2920">
        <v>58.880001</v>
      </c>
      <c r="H2920">
        <v>58.119999</v>
      </c>
      <c r="I2920">
        <v>58.490001999999997</v>
      </c>
      <c r="J2920">
        <v>58.133975999999997</v>
      </c>
      <c r="K2920">
        <v>20464200</v>
      </c>
      <c r="L2920">
        <v>2.56</v>
      </c>
      <c r="M2920">
        <v>-1.1960372870507799E-3</v>
      </c>
      <c r="N2920">
        <v>4.7081998892746703E-2</v>
      </c>
      <c r="O2920">
        <v>7.6728633329171403E-2</v>
      </c>
      <c r="P2920">
        <v>0.19422933422455399</v>
      </c>
      <c r="Q2920">
        <v>0.111530251798466</v>
      </c>
      <c r="R2920">
        <v>1.39175032240268E-2</v>
      </c>
      <c r="S2920">
        <v>1.2170160630693099E-2</v>
      </c>
      <c r="T2920">
        <v>1.4750465655485301E-2</v>
      </c>
      <c r="U2920">
        <v>1.8650970641772801E-2</v>
      </c>
      <c r="V2920">
        <v>59.59</v>
      </c>
      <c r="W2920">
        <v>42.360000999999997</v>
      </c>
      <c r="X2920">
        <v>-0.15403925515274799</v>
      </c>
      <c r="Y2920">
        <v>1.5778467813143101E-3</v>
      </c>
      <c r="Z2920">
        <v>1.31927321330277</v>
      </c>
      <c r="AA2920">
        <v>0.55988384917138301</v>
      </c>
      <c r="AB2920">
        <v>0.51748984380514096</v>
      </c>
      <c r="AC2920" t="s">
        <v>261</v>
      </c>
      <c r="AD2920" t="s">
        <v>346</v>
      </c>
      <c r="AE2920" t="s">
        <v>56</v>
      </c>
      <c r="AF2920" t="s">
        <v>59</v>
      </c>
      <c r="AG2920" t="s">
        <v>347</v>
      </c>
      <c r="AH2920" s="45">
        <v>28125</v>
      </c>
      <c r="AI2920">
        <v>50863</v>
      </c>
      <c r="AK2920" t="s">
        <v>348</v>
      </c>
      <c r="AL2920" t="s">
        <v>276</v>
      </c>
      <c r="AM2920" t="s">
        <v>245</v>
      </c>
    </row>
    <row r="2921" spans="1:39" x14ac:dyDescent="0.3">
      <c r="A2921" s="1">
        <v>43579</v>
      </c>
      <c r="B2921" t="s">
        <v>25</v>
      </c>
      <c r="C2921" t="s">
        <v>246</v>
      </c>
      <c r="D2921">
        <v>1100</v>
      </c>
      <c r="E2921">
        <v>16</v>
      </c>
      <c r="F2921">
        <v>58.52</v>
      </c>
      <c r="G2921">
        <v>59.290000999999997</v>
      </c>
      <c r="H2921">
        <v>58.139998999999897</v>
      </c>
      <c r="I2921">
        <v>58.720001000000003</v>
      </c>
      <c r="J2921">
        <v>58.362575999999997</v>
      </c>
      <c r="K2921">
        <v>17723700</v>
      </c>
      <c r="L2921">
        <v>2.5219999999999998</v>
      </c>
      <c r="M2921">
        <v>-1.02121190193565E-3</v>
      </c>
      <c r="N2921">
        <v>3.4829888122322301E-2</v>
      </c>
      <c r="O2921">
        <v>9.7594890601985104E-2</v>
      </c>
      <c r="P2921">
        <v>0.20914884623692501</v>
      </c>
      <c r="Q2921">
        <v>0.16340604339345999</v>
      </c>
      <c r="R2921">
        <v>1.4339288296767101E-2</v>
      </c>
      <c r="S2921">
        <v>9.8878363759346104E-3</v>
      </c>
      <c r="T2921">
        <v>1.43720271657568E-2</v>
      </c>
      <c r="U2921">
        <v>1.8548078096892701E-2</v>
      </c>
      <c r="V2921">
        <v>59.59</v>
      </c>
      <c r="W2921">
        <v>42.360000999999997</v>
      </c>
      <c r="X2921">
        <v>-0.15403925515274799</v>
      </c>
      <c r="Y2921">
        <v>-2.1941687255359501E-3</v>
      </c>
      <c r="Z2921">
        <v>1.30848652113482</v>
      </c>
      <c r="AA2921">
        <v>0.90516776320944503</v>
      </c>
      <c r="AB2921">
        <v>0.731522508664598</v>
      </c>
      <c r="AC2921" t="s">
        <v>261</v>
      </c>
      <c r="AD2921" t="s">
        <v>346</v>
      </c>
      <c r="AE2921" t="s">
        <v>56</v>
      </c>
      <c r="AF2921" t="s">
        <v>59</v>
      </c>
      <c r="AG2921" t="s">
        <v>347</v>
      </c>
      <c r="AH2921" s="45">
        <v>28125</v>
      </c>
      <c r="AI2921">
        <v>50863</v>
      </c>
      <c r="AK2921" t="s">
        <v>348</v>
      </c>
      <c r="AL2921" t="s">
        <v>276</v>
      </c>
      <c r="AM2921" t="s">
        <v>245</v>
      </c>
    </row>
    <row r="2922" spans="1:39" x14ac:dyDescent="0.3">
      <c r="A2922" s="1">
        <v>43585</v>
      </c>
      <c r="B2922" t="s">
        <v>25</v>
      </c>
      <c r="C2922" t="s">
        <v>239</v>
      </c>
      <c r="D2922">
        <v>2100</v>
      </c>
      <c r="E2922">
        <v>16</v>
      </c>
      <c r="F2922">
        <v>51</v>
      </c>
      <c r="G2922">
        <v>51.43</v>
      </c>
      <c r="H2922">
        <v>50.869999</v>
      </c>
      <c r="I2922">
        <v>51.040000999999997</v>
      </c>
      <c r="J2922">
        <v>50.729323999999998</v>
      </c>
      <c r="K2922">
        <v>27130900</v>
      </c>
      <c r="L2922">
        <v>2.5089999999999999</v>
      </c>
      <c r="M2922">
        <v>-1.37051570892765E-3</v>
      </c>
      <c r="N2922">
        <v>-0.14119194836282101</v>
      </c>
      <c r="O2922">
        <v>-3.9755593660730698E-2</v>
      </c>
      <c r="P2922">
        <v>9.8616165487764001E-2</v>
      </c>
      <c r="Q2922">
        <v>-8.1647940410826993E-3</v>
      </c>
      <c r="R2922">
        <v>3.8429034453590097E-2</v>
      </c>
      <c r="S2922">
        <v>2.39468981822939E-2</v>
      </c>
      <c r="T2922">
        <v>1.7333714683666498E-2</v>
      </c>
      <c r="U2922">
        <v>1.9479535480018E-2</v>
      </c>
      <c r="V2922">
        <v>59.59</v>
      </c>
      <c r="W2922">
        <v>42.360000999999997</v>
      </c>
      <c r="X2922">
        <v>-0.176242417265871</v>
      </c>
      <c r="Y2922">
        <v>9.5096475723260604E-4</v>
      </c>
      <c r="Z2922">
        <v>1.2962724502580301</v>
      </c>
      <c r="AA2922">
        <v>-0.216907635041686</v>
      </c>
      <c r="AB2922">
        <v>0.26046188653925401</v>
      </c>
      <c r="AC2922" t="s">
        <v>261</v>
      </c>
      <c r="AD2922" t="s">
        <v>346</v>
      </c>
      <c r="AE2922" t="s">
        <v>56</v>
      </c>
      <c r="AF2922" t="s">
        <v>59</v>
      </c>
      <c r="AG2922" t="s">
        <v>347</v>
      </c>
      <c r="AH2922" s="45">
        <v>28125</v>
      </c>
      <c r="AI2922">
        <v>50863</v>
      </c>
      <c r="AK2922" t="s">
        <v>348</v>
      </c>
      <c r="AL2922" t="s">
        <v>276</v>
      </c>
      <c r="AM2922" t="s">
        <v>245</v>
      </c>
    </row>
    <row r="2923" spans="1:39" x14ac:dyDescent="0.3">
      <c r="A2923" s="1">
        <v>43607</v>
      </c>
      <c r="B2923" t="s">
        <v>25</v>
      </c>
      <c r="C2923" t="s">
        <v>246</v>
      </c>
      <c r="D2923">
        <v>2100</v>
      </c>
      <c r="E2923">
        <v>16</v>
      </c>
      <c r="F2923">
        <v>44.150002000000001</v>
      </c>
      <c r="G2923">
        <v>44.459998999999897</v>
      </c>
      <c r="H2923">
        <v>43.849997999999999</v>
      </c>
      <c r="I2923">
        <v>44</v>
      </c>
      <c r="J2923">
        <v>44</v>
      </c>
      <c r="K2923">
        <v>16932500</v>
      </c>
      <c r="L2923">
        <v>2.3929999999999998</v>
      </c>
      <c r="M2923">
        <v>-1.04002521256613E-2</v>
      </c>
      <c r="N2923">
        <v>-3.6156561017770102E-2</v>
      </c>
      <c r="O2923">
        <v>-0.28418672082145502</v>
      </c>
      <c r="P2923">
        <v>-0.14953750352502601</v>
      </c>
      <c r="Q2923">
        <v>-0.18594204038114201</v>
      </c>
      <c r="R2923">
        <v>1.8532289752347799E-2</v>
      </c>
      <c r="S2923">
        <v>2.5411101285340999E-2</v>
      </c>
      <c r="T2923">
        <v>1.9018680552916799E-2</v>
      </c>
      <c r="U2923">
        <v>1.9809416047829601E-2</v>
      </c>
      <c r="V2923">
        <v>59.59</v>
      </c>
      <c r="W2923">
        <v>42.360000999999997</v>
      </c>
      <c r="X2923">
        <v>-0.176242417265871</v>
      </c>
      <c r="Y2923">
        <v>-2.8283920525026501E-3</v>
      </c>
      <c r="Z2923">
        <v>1.28913415989682</v>
      </c>
      <c r="AA2923">
        <v>-1.2877770051134501</v>
      </c>
      <c r="AB2923">
        <v>-1.22343573035785</v>
      </c>
      <c r="AC2923" t="s">
        <v>261</v>
      </c>
      <c r="AD2923" t="s">
        <v>346</v>
      </c>
      <c r="AE2923" t="s">
        <v>56</v>
      </c>
      <c r="AF2923" t="s">
        <v>59</v>
      </c>
      <c r="AG2923" t="s">
        <v>347</v>
      </c>
      <c r="AH2923" s="45">
        <v>28125</v>
      </c>
      <c r="AI2923">
        <v>50863</v>
      </c>
      <c r="AK2923" t="s">
        <v>348</v>
      </c>
      <c r="AL2923" t="s">
        <v>276</v>
      </c>
      <c r="AM2923" t="s">
        <v>245</v>
      </c>
    </row>
    <row r="2924" spans="1:39" x14ac:dyDescent="0.3">
      <c r="A2924" s="1">
        <v>43609</v>
      </c>
      <c r="B2924" t="s">
        <v>25</v>
      </c>
      <c r="C2924" t="s">
        <v>239</v>
      </c>
      <c r="D2924">
        <v>900</v>
      </c>
      <c r="E2924">
        <v>16</v>
      </c>
      <c r="F2924">
        <v>44.59</v>
      </c>
      <c r="G2924">
        <v>45.049999</v>
      </c>
      <c r="H2924">
        <v>44.490001999999997</v>
      </c>
      <c r="I2924">
        <v>44.57</v>
      </c>
      <c r="J2924">
        <v>44.57</v>
      </c>
      <c r="K2924">
        <v>27168100</v>
      </c>
      <c r="L2924">
        <v>2.3239999999999998</v>
      </c>
      <c r="M2924">
        <v>8.9789008162440703E-4</v>
      </c>
      <c r="N2924">
        <v>-7.15404355869968E-3</v>
      </c>
      <c r="O2924">
        <v>-0.26961387554378202</v>
      </c>
      <c r="P2924">
        <v>-0.16901039114127001</v>
      </c>
      <c r="Q2924">
        <v>-0.189322291649965</v>
      </c>
      <c r="R2924">
        <v>1.9779238544760901E-2</v>
      </c>
      <c r="S2924">
        <v>2.5884090039602001E-2</v>
      </c>
      <c r="T2924">
        <v>1.8796884147824398E-2</v>
      </c>
      <c r="U2924">
        <v>1.9803511127968999E-2</v>
      </c>
      <c r="V2924">
        <v>59.59</v>
      </c>
      <c r="W2924">
        <v>42.360000999999997</v>
      </c>
      <c r="X2924">
        <v>-0.176242417265871</v>
      </c>
      <c r="Y2924">
        <v>1.3526439988342199E-3</v>
      </c>
      <c r="Z2924">
        <v>1.2738713111278399</v>
      </c>
      <c r="AA2924">
        <v>-1.2932154744134401</v>
      </c>
      <c r="AB2924">
        <v>-1.2710920079241499</v>
      </c>
      <c r="AC2924" t="s">
        <v>261</v>
      </c>
      <c r="AD2924" t="s">
        <v>346</v>
      </c>
      <c r="AE2924" t="s">
        <v>56</v>
      </c>
      <c r="AF2924" t="s">
        <v>59</v>
      </c>
      <c r="AG2924" t="s">
        <v>347</v>
      </c>
      <c r="AH2924" s="45">
        <v>28125</v>
      </c>
      <c r="AI2924">
        <v>50863</v>
      </c>
      <c r="AK2924" t="s">
        <v>348</v>
      </c>
      <c r="AL2924" t="s">
        <v>276</v>
      </c>
      <c r="AM2924" t="s">
        <v>245</v>
      </c>
    </row>
    <row r="2925" spans="1:39" x14ac:dyDescent="0.3">
      <c r="A2925" s="1">
        <v>43579</v>
      </c>
      <c r="B2925" t="s">
        <v>25</v>
      </c>
      <c r="C2925" t="s">
        <v>246</v>
      </c>
      <c r="D2925">
        <v>1000</v>
      </c>
      <c r="E2925">
        <v>17</v>
      </c>
      <c r="F2925">
        <v>58.52</v>
      </c>
      <c r="G2925">
        <v>59.290000999999997</v>
      </c>
      <c r="H2925">
        <v>58.139998999999897</v>
      </c>
      <c r="I2925">
        <v>58.720001000000003</v>
      </c>
      <c r="J2925">
        <v>58.362575999999997</v>
      </c>
      <c r="K2925">
        <v>17723700</v>
      </c>
      <c r="L2925">
        <v>2.5219999999999998</v>
      </c>
      <c r="M2925">
        <v>-1.02121190193565E-3</v>
      </c>
      <c r="N2925">
        <v>3.4829888122322301E-2</v>
      </c>
      <c r="O2925">
        <v>9.7594890601985104E-2</v>
      </c>
      <c r="P2925">
        <v>0.20914884623692501</v>
      </c>
      <c r="Q2925">
        <v>0.16340604339345999</v>
      </c>
      <c r="R2925">
        <v>1.4339288296767101E-2</v>
      </c>
      <c r="S2925">
        <v>9.8878363759346104E-3</v>
      </c>
      <c r="T2925">
        <v>1.43720271657568E-2</v>
      </c>
      <c r="U2925">
        <v>1.8548078096892701E-2</v>
      </c>
      <c r="V2925">
        <v>59.59</v>
      </c>
      <c r="W2925">
        <v>42.360000999999997</v>
      </c>
      <c r="X2925">
        <v>-0.15403925515274799</v>
      </c>
      <c r="Y2925">
        <v>-2.1941687255359501E-3</v>
      </c>
      <c r="Z2925">
        <v>1.30848652113482</v>
      </c>
      <c r="AA2925">
        <v>0.90516776320944503</v>
      </c>
      <c r="AB2925">
        <v>0.731522508664598</v>
      </c>
      <c r="AC2925" t="s">
        <v>262</v>
      </c>
      <c r="AD2925" t="s">
        <v>346</v>
      </c>
      <c r="AE2925" t="s">
        <v>56</v>
      </c>
      <c r="AF2925" t="s">
        <v>59</v>
      </c>
      <c r="AG2925" t="s">
        <v>347</v>
      </c>
      <c r="AH2925" s="45">
        <v>28125</v>
      </c>
      <c r="AI2925">
        <v>50863</v>
      </c>
      <c r="AK2925" t="s">
        <v>348</v>
      </c>
      <c r="AL2925" t="s">
        <v>276</v>
      </c>
      <c r="AM2925" t="s">
        <v>245</v>
      </c>
    </row>
    <row r="2926" spans="1:39" x14ac:dyDescent="0.3">
      <c r="A2926" s="1">
        <v>43585</v>
      </c>
      <c r="B2926" t="s">
        <v>25</v>
      </c>
      <c r="C2926" t="s">
        <v>246</v>
      </c>
      <c r="D2926">
        <v>1000</v>
      </c>
      <c r="E2926">
        <v>17</v>
      </c>
      <c r="F2926">
        <v>51</v>
      </c>
      <c r="G2926">
        <v>51.43</v>
      </c>
      <c r="H2926">
        <v>50.869999</v>
      </c>
      <c r="I2926">
        <v>51.040000999999997</v>
      </c>
      <c r="J2926">
        <v>50.729323999999998</v>
      </c>
      <c r="K2926">
        <v>27130900</v>
      </c>
      <c r="L2926">
        <v>2.5089999999999999</v>
      </c>
      <c r="M2926">
        <v>-1.37051570892765E-3</v>
      </c>
      <c r="N2926">
        <v>-0.14119194836282101</v>
      </c>
      <c r="O2926">
        <v>-3.9755593660730698E-2</v>
      </c>
      <c r="P2926">
        <v>9.8616165487764001E-2</v>
      </c>
      <c r="Q2926">
        <v>-8.1647940410826993E-3</v>
      </c>
      <c r="R2926">
        <v>3.8429034453590097E-2</v>
      </c>
      <c r="S2926">
        <v>2.39468981822939E-2</v>
      </c>
      <c r="T2926">
        <v>1.7333714683666498E-2</v>
      </c>
      <c r="U2926">
        <v>1.9479535480018E-2</v>
      </c>
      <c r="V2926">
        <v>59.59</v>
      </c>
      <c r="W2926">
        <v>42.360000999999997</v>
      </c>
      <c r="X2926">
        <v>-0.176242417265871</v>
      </c>
      <c r="Y2926">
        <v>9.5096475723260604E-4</v>
      </c>
      <c r="Z2926">
        <v>1.2962724502580301</v>
      </c>
      <c r="AA2926">
        <v>-0.216907635041686</v>
      </c>
      <c r="AB2926">
        <v>0.26046188653925401</v>
      </c>
      <c r="AC2926" t="s">
        <v>262</v>
      </c>
      <c r="AD2926" t="s">
        <v>346</v>
      </c>
      <c r="AE2926" t="s">
        <v>56</v>
      </c>
      <c r="AF2926" t="s">
        <v>59</v>
      </c>
      <c r="AG2926" t="s">
        <v>347</v>
      </c>
      <c r="AH2926" s="45">
        <v>28125</v>
      </c>
      <c r="AI2926">
        <v>50863</v>
      </c>
      <c r="AK2926" t="s">
        <v>348</v>
      </c>
      <c r="AL2926" t="s">
        <v>276</v>
      </c>
      <c r="AM2926" t="s">
        <v>245</v>
      </c>
    </row>
    <row r="2927" spans="1:39" x14ac:dyDescent="0.3">
      <c r="A2927" s="1">
        <v>43615</v>
      </c>
      <c r="B2927" t="s">
        <v>25</v>
      </c>
      <c r="C2927" t="s">
        <v>246</v>
      </c>
      <c r="D2927">
        <v>1400</v>
      </c>
      <c r="E2927">
        <v>17</v>
      </c>
      <c r="F2927">
        <v>44.299999</v>
      </c>
      <c r="G2927">
        <v>45.029998999999997</v>
      </c>
      <c r="H2927">
        <v>44.23</v>
      </c>
      <c r="I2927">
        <v>44.73</v>
      </c>
      <c r="J2927">
        <v>44.73</v>
      </c>
      <c r="K2927">
        <v>21618900</v>
      </c>
      <c r="L2927">
        <v>2.2269999999999999</v>
      </c>
      <c r="M2927">
        <v>1.1241125564521301E-2</v>
      </c>
      <c r="N2927">
        <v>1.6454783526495501E-2</v>
      </c>
      <c r="O2927">
        <v>-0.12723022430553199</v>
      </c>
      <c r="P2927">
        <v>-0.162786921753656</v>
      </c>
      <c r="Q2927">
        <v>-0.18772923916576301</v>
      </c>
      <c r="R2927">
        <v>1.54705301521912E-2</v>
      </c>
      <c r="S2927">
        <v>1.9041475444800698E-2</v>
      </c>
      <c r="T2927">
        <v>1.9164948086391399E-2</v>
      </c>
      <c r="U2927">
        <v>1.9867600946781399E-2</v>
      </c>
      <c r="V2927">
        <v>59.59</v>
      </c>
      <c r="W2927">
        <v>42.360000999999997</v>
      </c>
      <c r="X2927">
        <v>-0.176242417265871</v>
      </c>
      <c r="Y2927">
        <v>2.0962723552933101E-3</v>
      </c>
      <c r="Z2927">
        <v>1.27941709342719</v>
      </c>
      <c r="AA2927">
        <v>-1.26061221602796</v>
      </c>
      <c r="AB2927">
        <v>-1.2975439771815001</v>
      </c>
      <c r="AC2927" t="s">
        <v>262</v>
      </c>
      <c r="AD2927" t="s">
        <v>346</v>
      </c>
      <c r="AE2927" t="s">
        <v>56</v>
      </c>
      <c r="AF2927" t="s">
        <v>59</v>
      </c>
      <c r="AG2927" t="s">
        <v>347</v>
      </c>
      <c r="AH2927" s="45">
        <v>28125</v>
      </c>
      <c r="AI2927">
        <v>50863</v>
      </c>
      <c r="AK2927" t="s">
        <v>348</v>
      </c>
      <c r="AL2927" t="s">
        <v>276</v>
      </c>
      <c r="AM2927" t="s">
        <v>245</v>
      </c>
    </row>
    <row r="2928" spans="1:39" x14ac:dyDescent="0.3">
      <c r="A2928" s="1">
        <v>43640</v>
      </c>
      <c r="B2928" t="s">
        <v>25</v>
      </c>
      <c r="C2928" t="s">
        <v>239</v>
      </c>
      <c r="D2928">
        <v>2300</v>
      </c>
      <c r="E2928">
        <v>17</v>
      </c>
      <c r="F2928">
        <v>47.400002000000001</v>
      </c>
      <c r="G2928">
        <v>47.849997999999999</v>
      </c>
      <c r="H2928">
        <v>47.169998</v>
      </c>
      <c r="I2928">
        <v>47.630001</v>
      </c>
      <c r="J2928">
        <v>47.630001</v>
      </c>
      <c r="K2928">
        <v>14479900</v>
      </c>
      <c r="L2928">
        <v>2.0209999999999999</v>
      </c>
      <c r="M2928">
        <v>3.5756058706976701E-3</v>
      </c>
      <c r="N2928">
        <v>3.1999316560344097E-2</v>
      </c>
      <c r="O2928">
        <v>7.9273201889678693E-2</v>
      </c>
      <c r="P2928">
        <v>-9.6563910354060201E-2</v>
      </c>
      <c r="Q2928">
        <v>-6.6667262270355701E-2</v>
      </c>
      <c r="R2928">
        <v>1.2155206500882899E-2</v>
      </c>
      <c r="S2928">
        <v>1.38677448340327E-2</v>
      </c>
      <c r="T2928">
        <v>1.9596774564549099E-2</v>
      </c>
      <c r="U2928">
        <v>1.9789614006900099E-2</v>
      </c>
      <c r="V2928">
        <v>59.59</v>
      </c>
      <c r="W2928">
        <v>42.360000999999997</v>
      </c>
      <c r="X2928">
        <v>-0.176242417265871</v>
      </c>
      <c r="Y2928">
        <v>-1.73338836506086E-3</v>
      </c>
      <c r="Z2928">
        <v>1.27946701616324</v>
      </c>
      <c r="AA2928">
        <v>-0.52315246652407998</v>
      </c>
      <c r="AB2928">
        <v>-0.69001899378362197</v>
      </c>
      <c r="AC2928" t="s">
        <v>262</v>
      </c>
      <c r="AD2928" t="s">
        <v>346</v>
      </c>
      <c r="AE2928" t="s">
        <v>56</v>
      </c>
      <c r="AF2928" t="s">
        <v>59</v>
      </c>
      <c r="AG2928" t="s">
        <v>347</v>
      </c>
      <c r="AH2928" s="45">
        <v>28125</v>
      </c>
      <c r="AI2928">
        <v>50863</v>
      </c>
      <c r="AK2928" t="s">
        <v>348</v>
      </c>
      <c r="AL2928" t="s">
        <v>276</v>
      </c>
      <c r="AM2928" t="s">
        <v>245</v>
      </c>
    </row>
    <row r="2929" spans="1:39" x14ac:dyDescent="0.3">
      <c r="A2929" s="1">
        <v>43579</v>
      </c>
      <c r="B2929" t="s">
        <v>25</v>
      </c>
      <c r="C2929" t="s">
        <v>246</v>
      </c>
      <c r="D2929">
        <v>900</v>
      </c>
      <c r="E2929">
        <v>18</v>
      </c>
      <c r="F2929">
        <v>58.52</v>
      </c>
      <c r="G2929">
        <v>59.290000999999997</v>
      </c>
      <c r="H2929">
        <v>58.139998999999897</v>
      </c>
      <c r="I2929">
        <v>58.720001000000003</v>
      </c>
      <c r="J2929">
        <v>58.362575999999997</v>
      </c>
      <c r="K2929">
        <v>17723700</v>
      </c>
      <c r="L2929">
        <v>2.5219999999999998</v>
      </c>
      <c r="M2929">
        <v>-1.02121190193565E-3</v>
      </c>
      <c r="N2929">
        <v>3.4829888122322301E-2</v>
      </c>
      <c r="O2929">
        <v>9.7594890601985104E-2</v>
      </c>
      <c r="P2929">
        <v>0.20914884623692501</v>
      </c>
      <c r="Q2929">
        <v>0.16340604339345999</v>
      </c>
      <c r="R2929">
        <v>1.4339288296767101E-2</v>
      </c>
      <c r="S2929">
        <v>9.8878363759346104E-3</v>
      </c>
      <c r="T2929">
        <v>1.43720271657568E-2</v>
      </c>
      <c r="U2929">
        <v>1.8548078096892701E-2</v>
      </c>
      <c r="V2929">
        <v>59.59</v>
      </c>
      <c r="W2929">
        <v>42.360000999999997</v>
      </c>
      <c r="X2929">
        <v>-0.15403925515274799</v>
      </c>
      <c r="Y2929">
        <v>-2.1941687255359501E-3</v>
      </c>
      <c r="Z2929">
        <v>1.30848652113482</v>
      </c>
      <c r="AA2929">
        <v>0.90516776320944503</v>
      </c>
      <c r="AB2929">
        <v>0.731522508664598</v>
      </c>
      <c r="AC2929" t="s">
        <v>263</v>
      </c>
      <c r="AD2929" t="s">
        <v>346</v>
      </c>
      <c r="AE2929" t="s">
        <v>56</v>
      </c>
      <c r="AF2929" t="s">
        <v>59</v>
      </c>
      <c r="AG2929" t="s">
        <v>347</v>
      </c>
      <c r="AH2929" s="45">
        <v>28125</v>
      </c>
      <c r="AI2929">
        <v>50863</v>
      </c>
      <c r="AK2929" t="s">
        <v>348</v>
      </c>
      <c r="AL2929" t="s">
        <v>276</v>
      </c>
      <c r="AM2929" t="s">
        <v>245</v>
      </c>
    </row>
    <row r="2930" spans="1:39" x14ac:dyDescent="0.3">
      <c r="A2930" s="1">
        <v>43581</v>
      </c>
      <c r="B2930" t="s">
        <v>25</v>
      </c>
      <c r="C2930" t="s">
        <v>246</v>
      </c>
      <c r="D2930">
        <v>2600</v>
      </c>
      <c r="E2930">
        <v>18</v>
      </c>
      <c r="F2930">
        <v>52.740001999999997</v>
      </c>
      <c r="G2930">
        <v>53.09</v>
      </c>
      <c r="H2930">
        <v>51.52</v>
      </c>
      <c r="I2930">
        <v>52.43</v>
      </c>
      <c r="J2930">
        <v>52.110863000000002</v>
      </c>
      <c r="K2930">
        <v>72364500</v>
      </c>
      <c r="L2930">
        <v>2.5049999999999999</v>
      </c>
      <c r="M2930">
        <v>-9.4217186148295107E-2</v>
      </c>
      <c r="N2930">
        <v>-0.10937684788683801</v>
      </c>
      <c r="O2930">
        <v>-1.90805221154614E-2</v>
      </c>
      <c r="P2930">
        <v>0.11479928773642201</v>
      </c>
      <c r="Q2930">
        <v>4.4640049364191699E-2</v>
      </c>
      <c r="R2930">
        <v>4.1477662827167402E-2</v>
      </c>
      <c r="S2930">
        <v>2.3375038627104001E-2</v>
      </c>
      <c r="T2930">
        <v>1.7031443614722599E-2</v>
      </c>
      <c r="U2930">
        <v>1.9520396931097E-2</v>
      </c>
      <c r="V2930">
        <v>59.59</v>
      </c>
      <c r="W2930">
        <v>42.360000999999997</v>
      </c>
      <c r="X2930">
        <v>-0.176242417265871</v>
      </c>
      <c r="Y2930">
        <v>4.6743503443647796E-3</v>
      </c>
      <c r="Z2930">
        <v>1.3053945754084599</v>
      </c>
      <c r="AA2930">
        <v>0.12833886505584299</v>
      </c>
      <c r="AB2930">
        <v>0.67777696925846798</v>
      </c>
      <c r="AC2930" t="s">
        <v>263</v>
      </c>
      <c r="AD2930" t="s">
        <v>346</v>
      </c>
      <c r="AE2930" t="s">
        <v>56</v>
      </c>
      <c r="AF2930" t="s">
        <v>59</v>
      </c>
      <c r="AG2930" t="s">
        <v>347</v>
      </c>
      <c r="AH2930" s="45">
        <v>28125</v>
      </c>
      <c r="AI2930">
        <v>50863</v>
      </c>
      <c r="AK2930" t="s">
        <v>348</v>
      </c>
      <c r="AL2930" t="s">
        <v>276</v>
      </c>
      <c r="AM2930" t="s">
        <v>245</v>
      </c>
    </row>
    <row r="2931" spans="1:39" x14ac:dyDescent="0.3">
      <c r="A2931" s="1">
        <v>43613</v>
      </c>
      <c r="B2931" t="s">
        <v>25</v>
      </c>
      <c r="C2931" t="s">
        <v>246</v>
      </c>
      <c r="D2931">
        <v>2100</v>
      </c>
      <c r="E2931">
        <v>18</v>
      </c>
      <c r="F2931">
        <v>44.66</v>
      </c>
      <c r="G2931">
        <v>44.689999</v>
      </c>
      <c r="H2931">
        <v>43.299999</v>
      </c>
      <c r="I2931">
        <v>43.57</v>
      </c>
      <c r="J2931">
        <v>43.57</v>
      </c>
      <c r="K2931">
        <v>34779900</v>
      </c>
      <c r="L2931">
        <v>2.2679999999999998</v>
      </c>
      <c r="M2931">
        <v>-2.2692146829113701E-2</v>
      </c>
      <c r="N2931">
        <v>2.29519107750113E-4</v>
      </c>
      <c r="O2931">
        <v>-0.27322177592364</v>
      </c>
      <c r="P2931">
        <v>-0.19414774374021401</v>
      </c>
      <c r="Q2931">
        <v>-0.203647783518938</v>
      </c>
      <c r="R2931">
        <v>1.7215428165881799E-2</v>
      </c>
      <c r="S2931">
        <v>2.5940785075631499E-2</v>
      </c>
      <c r="T2931">
        <v>1.8952431666032998E-2</v>
      </c>
      <c r="U2931">
        <v>1.9845974199112899E-2</v>
      </c>
      <c r="V2931">
        <v>59.59</v>
      </c>
      <c r="W2931">
        <v>42.360000999999997</v>
      </c>
      <c r="X2931">
        <v>-0.176242417265871</v>
      </c>
      <c r="Y2931">
        <v>-8.4109499934704197E-3</v>
      </c>
      <c r="Z2931">
        <v>1.2774870672837899</v>
      </c>
      <c r="AA2931">
        <v>-1.3696603024821601</v>
      </c>
      <c r="AB2931">
        <v>-1.26131260524796</v>
      </c>
      <c r="AC2931" t="s">
        <v>263</v>
      </c>
      <c r="AD2931" t="s">
        <v>346</v>
      </c>
      <c r="AE2931" t="s">
        <v>56</v>
      </c>
      <c r="AF2931" t="s">
        <v>59</v>
      </c>
      <c r="AG2931" t="s">
        <v>347</v>
      </c>
      <c r="AH2931" s="45">
        <v>28125</v>
      </c>
      <c r="AI2931">
        <v>50863</v>
      </c>
      <c r="AK2931" t="s">
        <v>348</v>
      </c>
      <c r="AL2931" t="s">
        <v>276</v>
      </c>
      <c r="AM2931" t="s">
        <v>245</v>
      </c>
    </row>
    <row r="2932" spans="1:39" x14ac:dyDescent="0.3">
      <c r="A2932" s="1">
        <v>43615</v>
      </c>
      <c r="B2932" t="s">
        <v>25</v>
      </c>
      <c r="C2932" t="s">
        <v>239</v>
      </c>
      <c r="D2932">
        <v>1200</v>
      </c>
      <c r="E2932">
        <v>18</v>
      </c>
      <c r="F2932">
        <v>44.299999</v>
      </c>
      <c r="G2932">
        <v>45.029998999999997</v>
      </c>
      <c r="H2932">
        <v>44.23</v>
      </c>
      <c r="I2932">
        <v>44.73</v>
      </c>
      <c r="J2932">
        <v>44.73</v>
      </c>
      <c r="K2932">
        <v>21618900</v>
      </c>
      <c r="L2932">
        <v>2.2269999999999999</v>
      </c>
      <c r="M2932">
        <v>1.1241125564521301E-2</v>
      </c>
      <c r="N2932">
        <v>1.6454783526495501E-2</v>
      </c>
      <c r="O2932">
        <v>-0.12723022430553199</v>
      </c>
      <c r="P2932">
        <v>-0.162786921753656</v>
      </c>
      <c r="Q2932">
        <v>-0.18772923916576301</v>
      </c>
      <c r="R2932">
        <v>1.54705301521912E-2</v>
      </c>
      <c r="S2932">
        <v>1.9041475444800698E-2</v>
      </c>
      <c r="T2932">
        <v>1.9164948086391399E-2</v>
      </c>
      <c r="U2932">
        <v>1.9867600946781399E-2</v>
      </c>
      <c r="V2932">
        <v>59.59</v>
      </c>
      <c r="W2932">
        <v>42.360000999999997</v>
      </c>
      <c r="X2932">
        <v>-0.176242417265871</v>
      </c>
      <c r="Y2932">
        <v>2.0962723552933101E-3</v>
      </c>
      <c r="Z2932">
        <v>1.27941709342719</v>
      </c>
      <c r="AA2932">
        <v>-1.26061221602796</v>
      </c>
      <c r="AB2932">
        <v>-1.2975439771815001</v>
      </c>
      <c r="AC2932" t="s">
        <v>263</v>
      </c>
      <c r="AD2932" t="s">
        <v>346</v>
      </c>
      <c r="AE2932" t="s">
        <v>56</v>
      </c>
      <c r="AF2932" t="s">
        <v>59</v>
      </c>
      <c r="AG2932" t="s">
        <v>347</v>
      </c>
      <c r="AH2932" s="45">
        <v>28125</v>
      </c>
      <c r="AI2932">
        <v>50863</v>
      </c>
      <c r="AK2932" t="s">
        <v>348</v>
      </c>
      <c r="AL2932" t="s">
        <v>276</v>
      </c>
      <c r="AM2932" t="s">
        <v>245</v>
      </c>
    </row>
    <row r="2933" spans="1:39" x14ac:dyDescent="0.3">
      <c r="A2933" s="1">
        <v>43619</v>
      </c>
      <c r="B2933" t="s">
        <v>25</v>
      </c>
      <c r="C2933" t="s">
        <v>246</v>
      </c>
      <c r="D2933">
        <v>2800</v>
      </c>
      <c r="E2933">
        <v>18</v>
      </c>
      <c r="F2933">
        <v>44.25</v>
      </c>
      <c r="G2933">
        <v>44.59</v>
      </c>
      <c r="H2933">
        <v>43.200001</v>
      </c>
      <c r="I2933">
        <v>43.459998999999897</v>
      </c>
      <c r="J2933">
        <v>43.459998999999897</v>
      </c>
      <c r="K2933">
        <v>31155700</v>
      </c>
      <c r="L2933">
        <v>2.081</v>
      </c>
      <c r="M2933">
        <v>-1.32573827424901E-2</v>
      </c>
      <c r="N2933">
        <v>-2.52200351398452E-2</v>
      </c>
      <c r="O2933">
        <v>-0.14916207227789</v>
      </c>
      <c r="P2933">
        <v>-0.209925779135018</v>
      </c>
      <c r="Q2933">
        <v>-0.21436121037242101</v>
      </c>
      <c r="R2933">
        <v>1.70114669182008E-2</v>
      </c>
      <c r="S2933">
        <v>1.9178231584085999E-2</v>
      </c>
      <c r="T2933">
        <v>1.91460629348877E-2</v>
      </c>
      <c r="U2933">
        <v>1.98934432426617E-2</v>
      </c>
      <c r="V2933">
        <v>59.59</v>
      </c>
      <c r="W2933">
        <v>42.360000999999997</v>
      </c>
      <c r="X2933">
        <v>-0.176242417265871</v>
      </c>
      <c r="Y2933">
        <v>-2.7690708645509302E-3</v>
      </c>
      <c r="Z2933">
        <v>1.28420154812781</v>
      </c>
      <c r="AA2933">
        <v>-1.3999565380960399</v>
      </c>
      <c r="AB2933">
        <v>-1.35175499384389</v>
      </c>
      <c r="AC2933" t="s">
        <v>263</v>
      </c>
      <c r="AD2933" t="s">
        <v>346</v>
      </c>
      <c r="AE2933" t="s">
        <v>56</v>
      </c>
      <c r="AF2933" t="s">
        <v>59</v>
      </c>
      <c r="AG2933" t="s">
        <v>347</v>
      </c>
      <c r="AH2933" s="45">
        <v>28125</v>
      </c>
      <c r="AI2933">
        <v>50863</v>
      </c>
      <c r="AK2933" t="s">
        <v>348</v>
      </c>
      <c r="AL2933" t="s">
        <v>276</v>
      </c>
      <c r="AM2933" t="s">
        <v>245</v>
      </c>
    </row>
    <row r="2934" spans="1:39" x14ac:dyDescent="0.3">
      <c r="A2934" s="1">
        <v>43621</v>
      </c>
      <c r="B2934" t="s">
        <v>25</v>
      </c>
      <c r="C2934" t="s">
        <v>239</v>
      </c>
      <c r="D2934">
        <v>1700</v>
      </c>
      <c r="E2934">
        <v>18</v>
      </c>
      <c r="F2934">
        <v>45.110000999999997</v>
      </c>
      <c r="G2934">
        <v>45.18</v>
      </c>
      <c r="H2934">
        <v>44.189999</v>
      </c>
      <c r="I2934">
        <v>44.549999</v>
      </c>
      <c r="J2934">
        <v>44.549999</v>
      </c>
      <c r="K2934">
        <v>20802000</v>
      </c>
      <c r="L2934">
        <v>2.1230000000000002</v>
      </c>
      <c r="M2934">
        <v>-5.3727910754916902E-3</v>
      </c>
      <c r="N2934">
        <v>7.2088395898936303E-3</v>
      </c>
      <c r="O2934">
        <v>-0.14370676255487799</v>
      </c>
      <c r="P2934">
        <v>-0.166630408625386</v>
      </c>
      <c r="Q2934">
        <v>-0.218691532211162</v>
      </c>
      <c r="R2934">
        <v>1.91763798437561E-2</v>
      </c>
      <c r="S2934">
        <v>1.9719964846346801E-2</v>
      </c>
      <c r="T2934">
        <v>1.9556751569790101E-2</v>
      </c>
      <c r="U2934">
        <v>1.9872321082588199E-2</v>
      </c>
      <c r="V2934">
        <v>59.59</v>
      </c>
      <c r="W2934">
        <v>42.360000999999997</v>
      </c>
      <c r="X2934">
        <v>-0.176242417265871</v>
      </c>
      <c r="Y2934">
        <v>8.1287266899663802E-3</v>
      </c>
      <c r="Z2934">
        <v>1.2749108538359999</v>
      </c>
      <c r="AA2934">
        <v>-1.4198790294522099</v>
      </c>
      <c r="AB2934">
        <v>-1.3761398428459899</v>
      </c>
      <c r="AC2934" t="s">
        <v>263</v>
      </c>
      <c r="AD2934" t="s">
        <v>346</v>
      </c>
      <c r="AE2934" t="s">
        <v>56</v>
      </c>
      <c r="AF2934" t="s">
        <v>59</v>
      </c>
      <c r="AG2934" t="s">
        <v>347</v>
      </c>
      <c r="AH2934" s="45">
        <v>28125</v>
      </c>
      <c r="AI2934">
        <v>50863</v>
      </c>
      <c r="AK2934" t="s">
        <v>348</v>
      </c>
      <c r="AL2934" t="s">
        <v>276</v>
      </c>
      <c r="AM2934" t="s">
        <v>245</v>
      </c>
    </row>
    <row r="2935" spans="1:39" x14ac:dyDescent="0.3">
      <c r="A2935" s="1">
        <v>43629</v>
      </c>
      <c r="B2935" t="s">
        <v>25</v>
      </c>
      <c r="C2935" t="s">
        <v>246</v>
      </c>
      <c r="D2935">
        <v>2100</v>
      </c>
      <c r="E2935">
        <v>18</v>
      </c>
      <c r="F2935">
        <v>46.599997999999999</v>
      </c>
      <c r="G2935">
        <v>46.959998999999897</v>
      </c>
      <c r="H2935">
        <v>46.529998999999997</v>
      </c>
      <c r="I2935">
        <v>46.700001</v>
      </c>
      <c r="J2935">
        <v>46.700001</v>
      </c>
      <c r="K2935">
        <v>12267600</v>
      </c>
      <c r="L2935">
        <v>2.0910000000000002</v>
      </c>
      <c r="M2935">
        <v>8.1703528233878706E-3</v>
      </c>
      <c r="N2935">
        <v>3.48619839253939E-2</v>
      </c>
      <c r="O2935">
        <v>4.24293473271566E-2</v>
      </c>
      <c r="P2935">
        <v>-0.12870976593202901</v>
      </c>
      <c r="Q2935">
        <v>-0.135550140475834</v>
      </c>
      <c r="R2935">
        <v>1.27092461841688E-2</v>
      </c>
      <c r="S2935">
        <v>1.5646415920134899E-2</v>
      </c>
      <c r="T2935">
        <v>1.97061297177029E-2</v>
      </c>
      <c r="U2935">
        <v>1.9901211089477299E-2</v>
      </c>
      <c r="V2935">
        <v>59.59</v>
      </c>
      <c r="W2935">
        <v>42.360000999999997</v>
      </c>
      <c r="X2935">
        <v>-0.176242417265871</v>
      </c>
      <c r="Y2935">
        <v>4.0890106107655602E-3</v>
      </c>
      <c r="Z2935">
        <v>1.28560394701398</v>
      </c>
      <c r="AA2935">
        <v>-0.92524033948362805</v>
      </c>
      <c r="AB2935">
        <v>-1.0135776317241301</v>
      </c>
      <c r="AC2935" t="s">
        <v>263</v>
      </c>
      <c r="AD2935" t="s">
        <v>346</v>
      </c>
      <c r="AE2935" t="s">
        <v>56</v>
      </c>
      <c r="AF2935" t="s">
        <v>59</v>
      </c>
      <c r="AG2935" t="s">
        <v>347</v>
      </c>
      <c r="AH2935" s="45">
        <v>28125</v>
      </c>
      <c r="AI2935">
        <v>50863</v>
      </c>
      <c r="AK2935" t="s">
        <v>348</v>
      </c>
      <c r="AL2935" t="s">
        <v>276</v>
      </c>
      <c r="AM2935" t="s">
        <v>245</v>
      </c>
    </row>
    <row r="2936" spans="1:39" x14ac:dyDescent="0.3">
      <c r="A2936" s="1">
        <v>43584</v>
      </c>
      <c r="B2936" t="s">
        <v>25</v>
      </c>
      <c r="C2936" t="s">
        <v>239</v>
      </c>
      <c r="D2936">
        <v>1000</v>
      </c>
      <c r="E2936">
        <v>19</v>
      </c>
      <c r="F2936">
        <v>52.169998</v>
      </c>
      <c r="G2936">
        <v>52.43</v>
      </c>
      <c r="H2936">
        <v>51</v>
      </c>
      <c r="I2936">
        <v>51.110000999999997</v>
      </c>
      <c r="J2936">
        <v>50.798896999999997</v>
      </c>
      <c r="K2936">
        <v>42142300</v>
      </c>
      <c r="L2936">
        <v>2.536</v>
      </c>
      <c r="M2936">
        <v>-2.5498788154406499E-2</v>
      </c>
      <c r="N2936">
        <v>-0.14050171298942801</v>
      </c>
      <c r="O2936">
        <v>-3.9326046052651303E-2</v>
      </c>
      <c r="P2936">
        <v>9.6340585213149796E-2</v>
      </c>
      <c r="Q2936">
        <v>-1.28445998414627E-2</v>
      </c>
      <c r="R2936">
        <v>3.8550727003756301E-2</v>
      </c>
      <c r="S2936">
        <v>2.3947446182254899E-2</v>
      </c>
      <c r="T2936">
        <v>1.7342299963153601E-2</v>
      </c>
      <c r="U2936">
        <v>1.94830466553517E-2</v>
      </c>
      <c r="V2936">
        <v>59.59</v>
      </c>
      <c r="W2936">
        <v>42.360000999999997</v>
      </c>
      <c r="X2936">
        <v>-0.176242417265871</v>
      </c>
      <c r="Y2936">
        <v>1.07094833958194E-3</v>
      </c>
      <c r="Z2936">
        <v>1.2960980004887299</v>
      </c>
      <c r="AA2936">
        <v>-0.24976696848751601</v>
      </c>
      <c r="AB2936">
        <v>0.47435059954172798</v>
      </c>
      <c r="AC2936" t="s">
        <v>264</v>
      </c>
      <c r="AD2936" t="s">
        <v>346</v>
      </c>
      <c r="AE2936" t="s">
        <v>56</v>
      </c>
      <c r="AF2936" t="s">
        <v>59</v>
      </c>
      <c r="AG2936" t="s">
        <v>347</v>
      </c>
      <c r="AH2936" s="45">
        <v>28125</v>
      </c>
      <c r="AI2936">
        <v>50863</v>
      </c>
      <c r="AK2936" t="s">
        <v>348</v>
      </c>
      <c r="AL2936" t="s">
        <v>276</v>
      </c>
      <c r="AM2936" t="s">
        <v>245</v>
      </c>
    </row>
    <row r="2937" spans="1:39" x14ac:dyDescent="0.3">
      <c r="A2937" s="1">
        <v>43585</v>
      </c>
      <c r="B2937" t="s">
        <v>25</v>
      </c>
      <c r="C2937" t="s">
        <v>239</v>
      </c>
      <c r="D2937">
        <v>2100</v>
      </c>
      <c r="E2937">
        <v>19</v>
      </c>
      <c r="F2937">
        <v>51</v>
      </c>
      <c r="G2937">
        <v>51.43</v>
      </c>
      <c r="H2937">
        <v>50.869999</v>
      </c>
      <c r="I2937">
        <v>51.040000999999997</v>
      </c>
      <c r="J2937">
        <v>50.729323999999998</v>
      </c>
      <c r="K2937">
        <v>27130900</v>
      </c>
      <c r="L2937">
        <v>2.5089999999999999</v>
      </c>
      <c r="M2937">
        <v>-1.37051570892765E-3</v>
      </c>
      <c r="N2937">
        <v>-0.14119194836282101</v>
      </c>
      <c r="O2937">
        <v>-3.9755593660730698E-2</v>
      </c>
      <c r="P2937">
        <v>9.8616165487764001E-2</v>
      </c>
      <c r="Q2937">
        <v>-8.1647940410826993E-3</v>
      </c>
      <c r="R2937">
        <v>3.8429034453590097E-2</v>
      </c>
      <c r="S2937">
        <v>2.39468981822939E-2</v>
      </c>
      <c r="T2937">
        <v>1.7333714683666498E-2</v>
      </c>
      <c r="U2937">
        <v>1.9479535480018E-2</v>
      </c>
      <c r="V2937">
        <v>59.59</v>
      </c>
      <c r="W2937">
        <v>42.360000999999997</v>
      </c>
      <c r="X2937">
        <v>-0.176242417265871</v>
      </c>
      <c r="Y2937">
        <v>9.5096475723260604E-4</v>
      </c>
      <c r="Z2937">
        <v>1.2962724502580301</v>
      </c>
      <c r="AA2937">
        <v>-0.216907635041686</v>
      </c>
      <c r="AB2937">
        <v>0.26046188653925401</v>
      </c>
      <c r="AC2937" t="s">
        <v>264</v>
      </c>
      <c r="AD2937" t="s">
        <v>346</v>
      </c>
      <c r="AE2937" t="s">
        <v>56</v>
      </c>
      <c r="AF2937" t="s">
        <v>59</v>
      </c>
      <c r="AG2937" t="s">
        <v>347</v>
      </c>
      <c r="AH2937" s="45">
        <v>28125</v>
      </c>
      <c r="AI2937">
        <v>50863</v>
      </c>
      <c r="AK2937" t="s">
        <v>348</v>
      </c>
      <c r="AL2937" t="s">
        <v>276</v>
      </c>
      <c r="AM2937" t="s">
        <v>245</v>
      </c>
    </row>
    <row r="2938" spans="1:39" x14ac:dyDescent="0.3">
      <c r="A2938" s="1">
        <v>43591</v>
      </c>
      <c r="B2938" t="s">
        <v>25</v>
      </c>
      <c r="C2938" t="s">
        <v>246</v>
      </c>
      <c r="D2938">
        <v>2200</v>
      </c>
      <c r="E2938">
        <v>19</v>
      </c>
      <c r="F2938">
        <v>50.25</v>
      </c>
      <c r="G2938">
        <v>51.279998999999997</v>
      </c>
      <c r="H2938">
        <v>50.189999</v>
      </c>
      <c r="I2938">
        <v>51.220001000000003</v>
      </c>
      <c r="J2938">
        <v>51.220001000000003</v>
      </c>
      <c r="K2938">
        <v>26245200</v>
      </c>
      <c r="L2938">
        <v>2.5</v>
      </c>
      <c r="M2938">
        <v>-4.1887937300046996E-3</v>
      </c>
      <c r="N2938">
        <v>8.2554585447136095E-3</v>
      </c>
      <c r="O2938">
        <v>-7.3786943896934104E-2</v>
      </c>
      <c r="P2938">
        <v>5.2254276114298601E-2</v>
      </c>
      <c r="Q2938">
        <v>1.00318179669543E-2</v>
      </c>
      <c r="R2938">
        <v>1.22849772375445E-2</v>
      </c>
      <c r="S2938">
        <v>2.36166150352481E-2</v>
      </c>
      <c r="T2938">
        <v>1.68461978317745E-2</v>
      </c>
      <c r="U2938">
        <v>1.93489470998039E-2</v>
      </c>
      <c r="V2938">
        <v>59.59</v>
      </c>
      <c r="W2938">
        <v>42.360000999999997</v>
      </c>
      <c r="X2938">
        <v>-0.176242417265871</v>
      </c>
      <c r="Y2938">
        <v>-4.4810132310555703E-3</v>
      </c>
      <c r="Z2938">
        <v>1.2892773124180099</v>
      </c>
      <c r="AA2938">
        <v>-9.71031203956077E-2</v>
      </c>
      <c r="AB2938">
        <v>-0.17183229373755701</v>
      </c>
      <c r="AC2938" t="s">
        <v>264</v>
      </c>
      <c r="AD2938" t="s">
        <v>346</v>
      </c>
      <c r="AE2938" t="s">
        <v>56</v>
      </c>
      <c r="AF2938" t="s">
        <v>59</v>
      </c>
      <c r="AG2938" t="s">
        <v>347</v>
      </c>
      <c r="AH2938" s="45">
        <v>28125</v>
      </c>
      <c r="AI2938">
        <v>50863</v>
      </c>
      <c r="AK2938" t="s">
        <v>348</v>
      </c>
      <c r="AL2938" t="s">
        <v>276</v>
      </c>
      <c r="AM2938" t="s">
        <v>245</v>
      </c>
    </row>
    <row r="2939" spans="1:39" x14ac:dyDescent="0.3">
      <c r="A2939" s="1">
        <v>43606</v>
      </c>
      <c r="B2939" t="s">
        <v>25</v>
      </c>
      <c r="C2939" t="s">
        <v>239</v>
      </c>
      <c r="D2939">
        <v>1200</v>
      </c>
      <c r="E2939">
        <v>19</v>
      </c>
      <c r="F2939">
        <v>44.34</v>
      </c>
      <c r="G2939">
        <v>44.779998999999997</v>
      </c>
      <c r="H2939">
        <v>44.18</v>
      </c>
      <c r="I2939">
        <v>44.459998999999897</v>
      </c>
      <c r="J2939">
        <v>44.459998999999897</v>
      </c>
      <c r="K2939">
        <v>25543400</v>
      </c>
      <c r="L2939">
        <v>2.4260000000000002</v>
      </c>
      <c r="M2939">
        <v>2.04505650223217E-2</v>
      </c>
      <c r="N2939">
        <v>-1.5843219345414199E-2</v>
      </c>
      <c r="O2939">
        <v>-0.26816039174761203</v>
      </c>
      <c r="P2939">
        <v>-0.13874813186093399</v>
      </c>
      <c r="Q2939">
        <v>-0.16033102490946299</v>
      </c>
      <c r="R2939">
        <v>1.9844048320745499E-2</v>
      </c>
      <c r="S2939">
        <v>2.5714606710263599E-2</v>
      </c>
      <c r="T2939">
        <v>1.89937982017097E-2</v>
      </c>
      <c r="U2939">
        <v>1.98253377420444E-2</v>
      </c>
      <c r="V2939">
        <v>59.59</v>
      </c>
      <c r="W2939">
        <v>42.360000999999997</v>
      </c>
      <c r="X2939">
        <v>-0.176242417265871</v>
      </c>
      <c r="Y2939">
        <v>8.4599491109458805E-3</v>
      </c>
      <c r="Z2939">
        <v>1.2904433904230901</v>
      </c>
      <c r="AA2939">
        <v>-1.13811095074086</v>
      </c>
      <c r="AB2939">
        <v>-1.19741576207735</v>
      </c>
      <c r="AC2939" t="s">
        <v>264</v>
      </c>
      <c r="AD2939" t="s">
        <v>346</v>
      </c>
      <c r="AE2939" t="s">
        <v>56</v>
      </c>
      <c r="AF2939" t="s">
        <v>59</v>
      </c>
      <c r="AG2939" t="s">
        <v>347</v>
      </c>
      <c r="AH2939" s="45">
        <v>28125</v>
      </c>
      <c r="AI2939">
        <v>50863</v>
      </c>
      <c r="AK2939" t="s">
        <v>348</v>
      </c>
      <c r="AL2939" t="s">
        <v>276</v>
      </c>
      <c r="AM2939" t="s">
        <v>245</v>
      </c>
    </row>
    <row r="2940" spans="1:39" x14ac:dyDescent="0.3">
      <c r="A2940" s="1">
        <v>43609</v>
      </c>
      <c r="B2940" t="s">
        <v>25</v>
      </c>
      <c r="C2940" t="s">
        <v>246</v>
      </c>
      <c r="D2940">
        <v>1600</v>
      </c>
      <c r="E2940">
        <v>19</v>
      </c>
      <c r="F2940">
        <v>44.59</v>
      </c>
      <c r="G2940">
        <v>45.049999</v>
      </c>
      <c r="H2940">
        <v>44.490001999999997</v>
      </c>
      <c r="I2940">
        <v>44.57</v>
      </c>
      <c r="J2940">
        <v>44.57</v>
      </c>
      <c r="K2940">
        <v>27168100</v>
      </c>
      <c r="L2940">
        <v>2.3239999999999998</v>
      </c>
      <c r="M2940">
        <v>8.9789008162440703E-4</v>
      </c>
      <c r="N2940">
        <v>-7.15404355869968E-3</v>
      </c>
      <c r="O2940">
        <v>-0.26961387554378202</v>
      </c>
      <c r="P2940">
        <v>-0.16901039114127001</v>
      </c>
      <c r="Q2940">
        <v>-0.189322291649965</v>
      </c>
      <c r="R2940">
        <v>1.9779238544760901E-2</v>
      </c>
      <c r="S2940">
        <v>2.5884090039602001E-2</v>
      </c>
      <c r="T2940">
        <v>1.8796884147824398E-2</v>
      </c>
      <c r="U2940">
        <v>1.9803511127968999E-2</v>
      </c>
      <c r="V2940">
        <v>59.59</v>
      </c>
      <c r="W2940">
        <v>42.360000999999997</v>
      </c>
      <c r="X2940">
        <v>-0.176242417265871</v>
      </c>
      <c r="Y2940">
        <v>1.3526439988342199E-3</v>
      </c>
      <c r="Z2940">
        <v>1.2738713111278399</v>
      </c>
      <c r="AA2940">
        <v>-1.2932154744134401</v>
      </c>
      <c r="AB2940">
        <v>-1.2710920079241499</v>
      </c>
      <c r="AC2940" t="s">
        <v>264</v>
      </c>
      <c r="AD2940" t="s">
        <v>346</v>
      </c>
      <c r="AE2940" t="s">
        <v>56</v>
      </c>
      <c r="AF2940" t="s">
        <v>59</v>
      </c>
      <c r="AG2940" t="s">
        <v>347</v>
      </c>
      <c r="AH2940" s="45">
        <v>28125</v>
      </c>
      <c r="AI2940">
        <v>50863</v>
      </c>
      <c r="AK2940" t="s">
        <v>348</v>
      </c>
      <c r="AL2940" t="s">
        <v>276</v>
      </c>
      <c r="AM2940" t="s">
        <v>245</v>
      </c>
    </row>
    <row r="2941" spans="1:39" x14ac:dyDescent="0.3">
      <c r="A2941" s="1">
        <v>43615</v>
      </c>
      <c r="B2941" t="s">
        <v>25</v>
      </c>
      <c r="C2941" t="s">
        <v>246</v>
      </c>
      <c r="D2941">
        <v>1000</v>
      </c>
      <c r="E2941">
        <v>19</v>
      </c>
      <c r="F2941">
        <v>44.299999</v>
      </c>
      <c r="G2941">
        <v>45.029998999999997</v>
      </c>
      <c r="H2941">
        <v>44.23</v>
      </c>
      <c r="I2941">
        <v>44.73</v>
      </c>
      <c r="J2941">
        <v>44.73</v>
      </c>
      <c r="K2941">
        <v>21618900</v>
      </c>
      <c r="L2941">
        <v>2.2269999999999999</v>
      </c>
      <c r="M2941">
        <v>1.1241125564521301E-2</v>
      </c>
      <c r="N2941">
        <v>1.6454783526495501E-2</v>
      </c>
      <c r="O2941">
        <v>-0.12723022430553199</v>
      </c>
      <c r="P2941">
        <v>-0.162786921753656</v>
      </c>
      <c r="Q2941">
        <v>-0.18772923916576301</v>
      </c>
      <c r="R2941">
        <v>1.54705301521912E-2</v>
      </c>
      <c r="S2941">
        <v>1.9041475444800698E-2</v>
      </c>
      <c r="T2941">
        <v>1.9164948086391399E-2</v>
      </c>
      <c r="U2941">
        <v>1.9867600946781399E-2</v>
      </c>
      <c r="V2941">
        <v>59.59</v>
      </c>
      <c r="W2941">
        <v>42.360000999999997</v>
      </c>
      <c r="X2941">
        <v>-0.176242417265871</v>
      </c>
      <c r="Y2941">
        <v>2.0962723552933101E-3</v>
      </c>
      <c r="Z2941">
        <v>1.27941709342719</v>
      </c>
      <c r="AA2941">
        <v>-1.26061221602796</v>
      </c>
      <c r="AB2941">
        <v>-1.2975439771815001</v>
      </c>
      <c r="AC2941" t="s">
        <v>264</v>
      </c>
      <c r="AD2941" t="s">
        <v>346</v>
      </c>
      <c r="AE2941" t="s">
        <v>56</v>
      </c>
      <c r="AF2941" t="s">
        <v>59</v>
      </c>
      <c r="AG2941" t="s">
        <v>347</v>
      </c>
      <c r="AH2941" s="45">
        <v>28125</v>
      </c>
      <c r="AI2941">
        <v>50863</v>
      </c>
      <c r="AK2941" t="s">
        <v>348</v>
      </c>
      <c r="AL2941" t="s">
        <v>276</v>
      </c>
      <c r="AM2941" t="s">
        <v>245</v>
      </c>
    </row>
    <row r="2942" spans="1:39" x14ac:dyDescent="0.3">
      <c r="A2942" s="1">
        <v>43619</v>
      </c>
      <c r="B2942" t="s">
        <v>25</v>
      </c>
      <c r="C2942" t="s">
        <v>246</v>
      </c>
      <c r="D2942">
        <v>1000</v>
      </c>
      <c r="E2942">
        <v>19</v>
      </c>
      <c r="F2942">
        <v>44.25</v>
      </c>
      <c r="G2942">
        <v>44.59</v>
      </c>
      <c r="H2942">
        <v>43.200001</v>
      </c>
      <c r="I2942">
        <v>43.459998999999897</v>
      </c>
      <c r="J2942">
        <v>43.459998999999897</v>
      </c>
      <c r="K2942">
        <v>31155700</v>
      </c>
      <c r="L2942">
        <v>2.081</v>
      </c>
      <c r="M2942">
        <v>-1.32573827424901E-2</v>
      </c>
      <c r="N2942">
        <v>-2.52200351398452E-2</v>
      </c>
      <c r="O2942">
        <v>-0.14916207227789</v>
      </c>
      <c r="P2942">
        <v>-0.209925779135018</v>
      </c>
      <c r="Q2942">
        <v>-0.21436121037242101</v>
      </c>
      <c r="R2942">
        <v>1.70114669182008E-2</v>
      </c>
      <c r="S2942">
        <v>1.9178231584085999E-2</v>
      </c>
      <c r="T2942">
        <v>1.91460629348877E-2</v>
      </c>
      <c r="U2942">
        <v>1.98934432426617E-2</v>
      </c>
      <c r="V2942">
        <v>59.59</v>
      </c>
      <c r="W2942">
        <v>42.360000999999997</v>
      </c>
      <c r="X2942">
        <v>-0.176242417265871</v>
      </c>
      <c r="Y2942">
        <v>-2.7690708645509302E-3</v>
      </c>
      <c r="Z2942">
        <v>1.28420154812781</v>
      </c>
      <c r="AA2942">
        <v>-1.3999565380960399</v>
      </c>
      <c r="AB2942">
        <v>-1.35175499384389</v>
      </c>
      <c r="AC2942" t="s">
        <v>264</v>
      </c>
      <c r="AD2942" t="s">
        <v>346</v>
      </c>
      <c r="AE2942" t="s">
        <v>56</v>
      </c>
      <c r="AF2942" t="s">
        <v>59</v>
      </c>
      <c r="AG2942" t="s">
        <v>347</v>
      </c>
      <c r="AH2942" s="45">
        <v>28125</v>
      </c>
      <c r="AI2942">
        <v>50863</v>
      </c>
      <c r="AK2942" t="s">
        <v>348</v>
      </c>
      <c r="AL2942" t="s">
        <v>276</v>
      </c>
      <c r="AM2942" t="s">
        <v>245</v>
      </c>
    </row>
    <row r="2943" spans="1:39" x14ac:dyDescent="0.3">
      <c r="A2943" s="1">
        <v>43636</v>
      </c>
      <c r="B2943" t="s">
        <v>25</v>
      </c>
      <c r="C2943" t="s">
        <v>246</v>
      </c>
      <c r="D2943">
        <v>3000</v>
      </c>
      <c r="E2943">
        <v>19</v>
      </c>
      <c r="F2943">
        <v>47.869999</v>
      </c>
      <c r="G2943">
        <v>48.049999</v>
      </c>
      <c r="H2943">
        <v>46.869999</v>
      </c>
      <c r="I2943">
        <v>47.189999</v>
      </c>
      <c r="J2943">
        <v>47.189999</v>
      </c>
      <c r="K2943">
        <v>20126800</v>
      </c>
      <c r="L2943">
        <v>2.0009999999999999</v>
      </c>
      <c r="M2943">
        <v>2.5461291343147801E-3</v>
      </c>
      <c r="N2943">
        <v>1.0437798459237899E-2</v>
      </c>
      <c r="O2943">
        <v>8.0042663525765001E-2</v>
      </c>
      <c r="P2943">
        <v>-0.14047864192946299</v>
      </c>
      <c r="Q2943">
        <v>-9.0027474616473604E-2</v>
      </c>
      <c r="R2943">
        <v>1.4585372449441501E-2</v>
      </c>
      <c r="S2943">
        <v>1.46613927706323E-2</v>
      </c>
      <c r="T2943">
        <v>1.9811956657831899E-2</v>
      </c>
      <c r="U2943">
        <v>1.9851671311448799E-2</v>
      </c>
      <c r="V2943">
        <v>59.59</v>
      </c>
      <c r="W2943">
        <v>42.360000999999997</v>
      </c>
      <c r="X2943">
        <v>-0.176242417265871</v>
      </c>
      <c r="Y2943">
        <v>9.4276054361659405E-3</v>
      </c>
      <c r="Z2943">
        <v>1.28531020221805</v>
      </c>
      <c r="AA2943">
        <v>-0.65744853810404003</v>
      </c>
      <c r="AB2943">
        <v>-0.86564669064033695</v>
      </c>
      <c r="AC2943" t="s">
        <v>264</v>
      </c>
      <c r="AD2943" t="s">
        <v>346</v>
      </c>
      <c r="AE2943" t="s">
        <v>56</v>
      </c>
      <c r="AF2943" t="s">
        <v>59</v>
      </c>
      <c r="AG2943" t="s">
        <v>347</v>
      </c>
      <c r="AH2943" s="45">
        <v>28125</v>
      </c>
      <c r="AI2943">
        <v>50863</v>
      </c>
      <c r="AK2943" t="s">
        <v>348</v>
      </c>
      <c r="AL2943" t="s">
        <v>276</v>
      </c>
      <c r="AM2943" t="s">
        <v>245</v>
      </c>
    </row>
    <row r="2944" spans="1:39" x14ac:dyDescent="0.3">
      <c r="A2944" s="1">
        <v>43641</v>
      </c>
      <c r="B2944" t="s">
        <v>25</v>
      </c>
      <c r="C2944" t="s">
        <v>239</v>
      </c>
      <c r="D2944">
        <v>1100</v>
      </c>
      <c r="E2944">
        <v>19</v>
      </c>
      <c r="F2944">
        <v>47.560001</v>
      </c>
      <c r="G2944">
        <v>47.68</v>
      </c>
      <c r="H2944">
        <v>46.799999</v>
      </c>
      <c r="I2944">
        <v>46.849997999999999</v>
      </c>
      <c r="J2944">
        <v>46.849997999999999</v>
      </c>
      <c r="K2944">
        <v>16665600</v>
      </c>
      <c r="L2944">
        <v>1.994</v>
      </c>
      <c r="M2944">
        <v>-1.6511869812943999E-2</v>
      </c>
      <c r="N2944">
        <v>-1.10381298302568E-2</v>
      </c>
      <c r="O2944">
        <v>5.0787869118155998E-2</v>
      </c>
      <c r="P2944">
        <v>-0.125502986025161</v>
      </c>
      <c r="Q2944">
        <v>-8.9101388210262006E-2</v>
      </c>
      <c r="R2944">
        <v>9.2257113857794303E-3</v>
      </c>
      <c r="S2944">
        <v>1.43697446821596E-2</v>
      </c>
      <c r="T2944">
        <v>1.9603440048111001E-2</v>
      </c>
      <c r="U2944">
        <v>1.9812119111789601E-2</v>
      </c>
      <c r="V2944">
        <v>59.59</v>
      </c>
      <c r="W2944">
        <v>42.360000999999997</v>
      </c>
      <c r="X2944">
        <v>-0.176242417265871</v>
      </c>
      <c r="Y2944">
        <v>-9.5417756928269908E-3</v>
      </c>
      <c r="Z2944">
        <v>1.2806997649845999</v>
      </c>
      <c r="AA2944">
        <v>-0.65936052096611997</v>
      </c>
      <c r="AB2944">
        <v>-0.64692767814543795</v>
      </c>
      <c r="AC2944" t="s">
        <v>264</v>
      </c>
      <c r="AD2944" t="s">
        <v>346</v>
      </c>
      <c r="AE2944" t="s">
        <v>56</v>
      </c>
      <c r="AF2944" t="s">
        <v>59</v>
      </c>
      <c r="AG2944" t="s">
        <v>347</v>
      </c>
      <c r="AH2944" s="45">
        <v>28125</v>
      </c>
      <c r="AI2944">
        <v>50863</v>
      </c>
      <c r="AK2944" t="s">
        <v>348</v>
      </c>
      <c r="AL2944" t="s">
        <v>276</v>
      </c>
      <c r="AM2944" t="s">
        <v>245</v>
      </c>
    </row>
    <row r="2945" spans="1:39" x14ac:dyDescent="0.3">
      <c r="A2945" s="1">
        <v>43644</v>
      </c>
      <c r="B2945" t="s">
        <v>25</v>
      </c>
      <c r="C2945" t="s">
        <v>246</v>
      </c>
      <c r="D2945">
        <v>1500</v>
      </c>
      <c r="E2945">
        <v>19</v>
      </c>
      <c r="F2945">
        <v>47.77</v>
      </c>
      <c r="G2945">
        <v>48.200001</v>
      </c>
      <c r="H2945">
        <v>47.68</v>
      </c>
      <c r="I2945">
        <v>47.869999</v>
      </c>
      <c r="J2945">
        <v>47.869999</v>
      </c>
      <c r="K2945">
        <v>26646200</v>
      </c>
      <c r="L2945">
        <v>2</v>
      </c>
      <c r="M2945">
        <v>8.6017525772650802E-3</v>
      </c>
      <c r="N2945">
        <v>8.6017525772650802E-3</v>
      </c>
      <c r="O2945">
        <v>7.9085690634271802E-2</v>
      </c>
      <c r="P2945">
        <v>-0.10881847202775</v>
      </c>
      <c r="Q2945">
        <v>6.3396059917886103E-3</v>
      </c>
      <c r="R2945">
        <v>1.8526250560982199E-2</v>
      </c>
      <c r="S2945">
        <v>1.4686750808671999E-2</v>
      </c>
      <c r="T2945">
        <v>2.0016147524707099E-2</v>
      </c>
      <c r="U2945">
        <v>1.9727367495441801E-2</v>
      </c>
      <c r="V2945">
        <v>59.59</v>
      </c>
      <c r="W2945">
        <v>42.360000999999997</v>
      </c>
      <c r="X2945">
        <v>-0.176242417265871</v>
      </c>
      <c r="Y2945">
        <v>5.7409418775350302E-3</v>
      </c>
      <c r="Z2945">
        <v>1.2655837900556799</v>
      </c>
      <c r="AA2945">
        <v>-8.3722139150383804E-2</v>
      </c>
      <c r="AB2945">
        <v>-0.35977427368068499</v>
      </c>
      <c r="AC2945" t="s">
        <v>264</v>
      </c>
      <c r="AD2945" t="s">
        <v>346</v>
      </c>
      <c r="AE2945" t="s">
        <v>56</v>
      </c>
      <c r="AF2945" t="s">
        <v>59</v>
      </c>
      <c r="AG2945" t="s">
        <v>347</v>
      </c>
      <c r="AH2945" s="45">
        <v>28125</v>
      </c>
      <c r="AI2945">
        <v>50863</v>
      </c>
      <c r="AK2945" t="s">
        <v>348</v>
      </c>
      <c r="AL2945" t="s">
        <v>276</v>
      </c>
      <c r="AM2945" t="s">
        <v>245</v>
      </c>
    </row>
    <row r="2946" spans="1:39" x14ac:dyDescent="0.3">
      <c r="A2946" s="1">
        <v>43566</v>
      </c>
      <c r="B2946" t="s">
        <v>25</v>
      </c>
      <c r="C2946" t="s">
        <v>246</v>
      </c>
      <c r="D2946">
        <v>1900</v>
      </c>
      <c r="E2946">
        <v>20</v>
      </c>
      <c r="F2946">
        <v>55.759997999999896</v>
      </c>
      <c r="G2946">
        <v>56.07</v>
      </c>
      <c r="H2946">
        <v>55.630001</v>
      </c>
      <c r="I2946">
        <v>55.799999</v>
      </c>
      <c r="J2946">
        <v>55.460345999999902</v>
      </c>
      <c r="K2946">
        <v>10845800</v>
      </c>
      <c r="L2946">
        <v>2.504</v>
      </c>
      <c r="M2946">
        <v>8.9642925966580396E-4</v>
      </c>
      <c r="N2946">
        <v>-2.1482544238531501E-3</v>
      </c>
      <c r="O2946">
        <v>4.0784602887399497E-2</v>
      </c>
      <c r="P2946">
        <v>0.14529229573270799</v>
      </c>
      <c r="Q2946">
        <v>0.11239945979</v>
      </c>
      <c r="R2946">
        <v>5.8504411690315601E-3</v>
      </c>
      <c r="S2946">
        <v>1.1739461291384701E-2</v>
      </c>
      <c r="T2946">
        <v>1.44276421727256E-2</v>
      </c>
      <c r="U2946">
        <v>1.8714722524564499E-2</v>
      </c>
      <c r="V2946">
        <v>57.599997999999999</v>
      </c>
      <c r="W2946">
        <v>42.360000999999997</v>
      </c>
      <c r="X2946">
        <v>-0.15403925515274799</v>
      </c>
      <c r="Y2946" s="44">
        <v>3.8122194279549302E-5</v>
      </c>
      <c r="Z2946">
        <v>1.3348796324449701</v>
      </c>
      <c r="AA2946">
        <v>0.56364990390772396</v>
      </c>
      <c r="AB2946">
        <v>0.65686851073374597</v>
      </c>
      <c r="AC2946" t="s">
        <v>265</v>
      </c>
      <c r="AD2946" t="s">
        <v>346</v>
      </c>
      <c r="AE2946" t="s">
        <v>56</v>
      </c>
      <c r="AF2946" t="s">
        <v>59</v>
      </c>
      <c r="AG2946" t="s">
        <v>347</v>
      </c>
      <c r="AH2946" s="45">
        <v>28125</v>
      </c>
      <c r="AI2946">
        <v>50863</v>
      </c>
      <c r="AK2946" t="s">
        <v>348</v>
      </c>
      <c r="AL2946" t="s">
        <v>276</v>
      </c>
      <c r="AM2946" t="s">
        <v>245</v>
      </c>
    </row>
    <row r="2947" spans="1:39" x14ac:dyDescent="0.3">
      <c r="A2947" s="1">
        <v>43573</v>
      </c>
      <c r="B2947" t="s">
        <v>25</v>
      </c>
      <c r="C2947" t="s">
        <v>246</v>
      </c>
      <c r="D2947">
        <v>3400</v>
      </c>
      <c r="E2947">
        <v>20</v>
      </c>
      <c r="F2947">
        <v>58.709998999999897</v>
      </c>
      <c r="G2947">
        <v>58.880001</v>
      </c>
      <c r="H2947">
        <v>58.119999</v>
      </c>
      <c r="I2947">
        <v>58.490001999999997</v>
      </c>
      <c r="J2947">
        <v>58.133975999999997</v>
      </c>
      <c r="K2947">
        <v>20464200</v>
      </c>
      <c r="L2947">
        <v>2.56</v>
      </c>
      <c r="M2947">
        <v>-1.1960372870507799E-3</v>
      </c>
      <c r="N2947">
        <v>4.7081998892746703E-2</v>
      </c>
      <c r="O2947">
        <v>7.6728633329171403E-2</v>
      </c>
      <c r="P2947">
        <v>0.19422933422455399</v>
      </c>
      <c r="Q2947">
        <v>0.111530251798466</v>
      </c>
      <c r="R2947">
        <v>1.39175032240268E-2</v>
      </c>
      <c r="S2947">
        <v>1.2170160630693099E-2</v>
      </c>
      <c r="T2947">
        <v>1.4750465655485301E-2</v>
      </c>
      <c r="U2947">
        <v>1.8650970641772801E-2</v>
      </c>
      <c r="V2947">
        <v>59.59</v>
      </c>
      <c r="W2947">
        <v>42.360000999999997</v>
      </c>
      <c r="X2947">
        <v>-0.15403925515274799</v>
      </c>
      <c r="Y2947">
        <v>1.5778467813143101E-3</v>
      </c>
      <c r="Z2947">
        <v>1.31927321330277</v>
      </c>
      <c r="AA2947">
        <v>0.55988384917138301</v>
      </c>
      <c r="AB2947">
        <v>0.51748984380514096</v>
      </c>
      <c r="AC2947" t="s">
        <v>265</v>
      </c>
      <c r="AD2947" t="s">
        <v>346</v>
      </c>
      <c r="AE2947" t="s">
        <v>56</v>
      </c>
      <c r="AF2947" t="s">
        <v>59</v>
      </c>
      <c r="AG2947" t="s">
        <v>347</v>
      </c>
      <c r="AH2947" s="45">
        <v>28125</v>
      </c>
      <c r="AI2947">
        <v>50863</v>
      </c>
      <c r="AK2947" t="s">
        <v>348</v>
      </c>
      <c r="AL2947" t="s">
        <v>276</v>
      </c>
      <c r="AM2947" t="s">
        <v>245</v>
      </c>
    </row>
    <row r="2948" spans="1:39" x14ac:dyDescent="0.3">
      <c r="A2948" s="1">
        <v>43588</v>
      </c>
      <c r="B2948" t="s">
        <v>25</v>
      </c>
      <c r="C2948" t="s">
        <v>246</v>
      </c>
      <c r="D2948">
        <v>2000</v>
      </c>
      <c r="E2948">
        <v>20</v>
      </c>
      <c r="F2948">
        <v>51.080002</v>
      </c>
      <c r="G2948">
        <v>51.82</v>
      </c>
      <c r="H2948">
        <v>50.73</v>
      </c>
      <c r="I2948">
        <v>51.75</v>
      </c>
      <c r="J2948">
        <v>51.435001</v>
      </c>
      <c r="K2948">
        <v>25656600</v>
      </c>
      <c r="L2948">
        <v>2.5310000000000001</v>
      </c>
      <c r="M2948">
        <v>2.3461473236893599E-2</v>
      </c>
      <c r="N2948">
        <v>-1.30545358796883E-2</v>
      </c>
      <c r="O2948">
        <v>-4.9204155399271199E-2</v>
      </c>
      <c r="P2948">
        <v>6.6448303783670504E-2</v>
      </c>
      <c r="Q2948">
        <v>1.3646930433679301E-2</v>
      </c>
      <c r="R2948">
        <v>1.74346723878641E-2</v>
      </c>
      <c r="S2948">
        <v>2.4150750594572098E-2</v>
      </c>
      <c r="T2948">
        <v>1.6872896011000799E-2</v>
      </c>
      <c r="U2948">
        <v>1.9347139514013598E-2</v>
      </c>
      <c r="V2948">
        <v>59.59</v>
      </c>
      <c r="W2948">
        <v>42.360000999999997</v>
      </c>
      <c r="X2948">
        <v>-0.176242417265871</v>
      </c>
      <c r="Y2948">
        <v>9.5921274614703799E-3</v>
      </c>
      <c r="Z2948">
        <v>1.2893977865069599</v>
      </c>
      <c r="AA2948">
        <v>-7.5764200952571206E-2</v>
      </c>
      <c r="AB2948">
        <v>-0.20236506335593901</v>
      </c>
      <c r="AC2948" t="s">
        <v>265</v>
      </c>
      <c r="AD2948" t="s">
        <v>346</v>
      </c>
      <c r="AE2948" t="s">
        <v>56</v>
      </c>
      <c r="AF2948" t="s">
        <v>59</v>
      </c>
      <c r="AG2948" t="s">
        <v>347</v>
      </c>
      <c r="AH2948" s="45">
        <v>28125</v>
      </c>
      <c r="AI2948">
        <v>50863</v>
      </c>
      <c r="AK2948" t="s">
        <v>348</v>
      </c>
      <c r="AL2948" t="s">
        <v>276</v>
      </c>
      <c r="AM2948" t="s">
        <v>245</v>
      </c>
    </row>
    <row r="2949" spans="1:39" x14ac:dyDescent="0.3">
      <c r="A2949" s="1">
        <v>43592</v>
      </c>
      <c r="B2949" t="s">
        <v>25</v>
      </c>
      <c r="C2949" t="s">
        <v>246</v>
      </c>
      <c r="D2949">
        <v>1800</v>
      </c>
      <c r="E2949">
        <v>20</v>
      </c>
      <c r="F2949">
        <v>50.599997999999999</v>
      </c>
      <c r="G2949">
        <v>50.880001</v>
      </c>
      <c r="H2949">
        <v>49.93</v>
      </c>
      <c r="I2949">
        <v>50.48</v>
      </c>
      <c r="J2949">
        <v>50.48</v>
      </c>
      <c r="K2949">
        <v>29713400</v>
      </c>
      <c r="L2949">
        <v>2.448</v>
      </c>
      <c r="M2949">
        <v>-1.45528820620449E-2</v>
      </c>
      <c r="N2949">
        <v>-4.9269078084037601E-3</v>
      </c>
      <c r="O2949">
        <v>-9.6239315089683197E-2</v>
      </c>
      <c r="P2949">
        <v>2.1778445213652201E-2</v>
      </c>
      <c r="Q2949">
        <v>-1.97941983740463E-2</v>
      </c>
      <c r="R2949">
        <v>1.4338465407405999E-2</v>
      </c>
      <c r="S2949">
        <v>2.3592267370655201E-2</v>
      </c>
      <c r="T2949">
        <v>1.68433535082574E-2</v>
      </c>
      <c r="U2949">
        <v>1.9346616340365601E-2</v>
      </c>
      <c r="V2949">
        <v>59.59</v>
      </c>
      <c r="W2949">
        <v>42.360000999999997</v>
      </c>
      <c r="X2949">
        <v>-0.176242417265871</v>
      </c>
      <c r="Y2949">
        <v>-1.6649488130547601E-2</v>
      </c>
      <c r="Z2949">
        <v>1.2839770690080501</v>
      </c>
      <c r="AA2949">
        <v>-0.28670842478832997</v>
      </c>
      <c r="AB2949">
        <v>-0.18579245168688599</v>
      </c>
      <c r="AC2949" t="s">
        <v>265</v>
      </c>
      <c r="AD2949" t="s">
        <v>346</v>
      </c>
      <c r="AE2949" t="s">
        <v>56</v>
      </c>
      <c r="AF2949" t="s">
        <v>59</v>
      </c>
      <c r="AG2949" t="s">
        <v>347</v>
      </c>
      <c r="AH2949" s="45">
        <v>28125</v>
      </c>
      <c r="AI2949">
        <v>50863</v>
      </c>
      <c r="AK2949" t="s">
        <v>348</v>
      </c>
      <c r="AL2949" t="s">
        <v>276</v>
      </c>
      <c r="AM2949" t="s">
        <v>245</v>
      </c>
    </row>
    <row r="2950" spans="1:39" x14ac:dyDescent="0.3">
      <c r="A2950" s="1">
        <v>43595</v>
      </c>
      <c r="B2950" t="s">
        <v>25</v>
      </c>
      <c r="C2950" t="s">
        <v>239</v>
      </c>
      <c r="D2950">
        <v>2100</v>
      </c>
      <c r="E2950">
        <v>20</v>
      </c>
      <c r="F2950">
        <v>46.439999</v>
      </c>
      <c r="G2950">
        <v>46.799999</v>
      </c>
      <c r="H2950">
        <v>45.099997999999999</v>
      </c>
      <c r="I2950">
        <v>46.200001</v>
      </c>
      <c r="J2950">
        <v>46.200001</v>
      </c>
      <c r="K2950">
        <v>42522800</v>
      </c>
      <c r="L2950">
        <v>2.4550000000000001</v>
      </c>
      <c r="M2950">
        <v>-9.0497924248747804E-3</v>
      </c>
      <c r="N2950">
        <v>-0.107339074292292</v>
      </c>
      <c r="O2950">
        <v>-0.17404911922155</v>
      </c>
      <c r="P2950">
        <v>-4.9464271051634E-2</v>
      </c>
      <c r="Q2950">
        <v>-0.13751994014239199</v>
      </c>
      <c r="R2950">
        <v>2.0093537549865099E-2</v>
      </c>
      <c r="S2950">
        <v>2.61365139997808E-2</v>
      </c>
      <c r="T2950">
        <v>1.83975223421062E-2</v>
      </c>
      <c r="U2950">
        <v>1.96839350409093E-2</v>
      </c>
      <c r="V2950">
        <v>59.59</v>
      </c>
      <c r="W2950">
        <v>42.360000999999997</v>
      </c>
      <c r="X2950">
        <v>-0.176242417265871</v>
      </c>
      <c r="Y2950">
        <v>3.7133938472042301E-3</v>
      </c>
      <c r="Z2950">
        <v>1.2899125141719801</v>
      </c>
      <c r="AA2950">
        <v>-1.0357470783782601</v>
      </c>
      <c r="AB2950">
        <v>-0.56681152967259296</v>
      </c>
      <c r="AC2950" t="s">
        <v>265</v>
      </c>
      <c r="AD2950" t="s">
        <v>346</v>
      </c>
      <c r="AE2950" t="s">
        <v>56</v>
      </c>
      <c r="AF2950" t="s">
        <v>59</v>
      </c>
      <c r="AG2950" t="s">
        <v>347</v>
      </c>
      <c r="AH2950" s="45">
        <v>28125</v>
      </c>
      <c r="AI2950">
        <v>50863</v>
      </c>
      <c r="AK2950" t="s">
        <v>348</v>
      </c>
      <c r="AL2950" t="s">
        <v>276</v>
      </c>
      <c r="AM2950" t="s">
        <v>245</v>
      </c>
    </row>
    <row r="2951" spans="1:39" x14ac:dyDescent="0.3">
      <c r="A2951" s="1">
        <v>43609</v>
      </c>
      <c r="B2951" t="s">
        <v>25</v>
      </c>
      <c r="C2951" t="s">
        <v>246</v>
      </c>
      <c r="D2951">
        <v>1600</v>
      </c>
      <c r="E2951">
        <v>20</v>
      </c>
      <c r="F2951">
        <v>44.59</v>
      </c>
      <c r="G2951">
        <v>45.049999</v>
      </c>
      <c r="H2951">
        <v>44.490001999999997</v>
      </c>
      <c r="I2951">
        <v>44.57</v>
      </c>
      <c r="J2951">
        <v>44.57</v>
      </c>
      <c r="K2951">
        <v>27168100</v>
      </c>
      <c r="L2951">
        <v>2.3239999999999998</v>
      </c>
      <c r="M2951">
        <v>8.9789008162440703E-4</v>
      </c>
      <c r="N2951">
        <v>-7.15404355869968E-3</v>
      </c>
      <c r="O2951">
        <v>-0.26961387554378202</v>
      </c>
      <c r="P2951">
        <v>-0.16901039114127001</v>
      </c>
      <c r="Q2951">
        <v>-0.189322291649965</v>
      </c>
      <c r="R2951">
        <v>1.9779238544760901E-2</v>
      </c>
      <c r="S2951">
        <v>2.5884090039602001E-2</v>
      </c>
      <c r="T2951">
        <v>1.8796884147824398E-2</v>
      </c>
      <c r="U2951">
        <v>1.9803511127968999E-2</v>
      </c>
      <c r="V2951">
        <v>59.59</v>
      </c>
      <c r="W2951">
        <v>42.360000999999997</v>
      </c>
      <c r="X2951">
        <v>-0.176242417265871</v>
      </c>
      <c r="Y2951">
        <v>1.3526439988342199E-3</v>
      </c>
      <c r="Z2951">
        <v>1.2738713111278399</v>
      </c>
      <c r="AA2951">
        <v>-1.2932154744134401</v>
      </c>
      <c r="AB2951">
        <v>-1.2710920079241499</v>
      </c>
      <c r="AC2951" t="s">
        <v>265</v>
      </c>
      <c r="AD2951" t="s">
        <v>346</v>
      </c>
      <c r="AE2951" t="s">
        <v>56</v>
      </c>
      <c r="AF2951" t="s">
        <v>59</v>
      </c>
      <c r="AG2951" t="s">
        <v>347</v>
      </c>
      <c r="AH2951" s="45">
        <v>28125</v>
      </c>
      <c r="AI2951">
        <v>50863</v>
      </c>
      <c r="AK2951" t="s">
        <v>348</v>
      </c>
      <c r="AL2951" t="s">
        <v>276</v>
      </c>
      <c r="AM2951" t="s">
        <v>245</v>
      </c>
    </row>
    <row r="2952" spans="1:39" x14ac:dyDescent="0.3">
      <c r="A2952" s="1">
        <v>43626</v>
      </c>
      <c r="B2952" t="s">
        <v>25</v>
      </c>
      <c r="C2952" t="s">
        <v>246</v>
      </c>
      <c r="D2952">
        <v>3200</v>
      </c>
      <c r="E2952">
        <v>20</v>
      </c>
      <c r="F2952">
        <v>46.23</v>
      </c>
      <c r="G2952">
        <v>47.189999</v>
      </c>
      <c r="H2952">
        <v>46.200001</v>
      </c>
      <c r="I2952">
        <v>46.799999</v>
      </c>
      <c r="J2952">
        <v>46.799999</v>
      </c>
      <c r="K2952">
        <v>20806100</v>
      </c>
      <c r="L2952">
        <v>2.1429999999999998</v>
      </c>
      <c r="M2952">
        <v>1.65898454518917E-2</v>
      </c>
      <c r="N2952">
        <v>7.4042229737460205E-2</v>
      </c>
      <c r="O2952">
        <v>-5.0823160377556797E-2</v>
      </c>
      <c r="P2952">
        <v>-0.124885241089059</v>
      </c>
      <c r="Q2952">
        <v>-0.15256253596584299</v>
      </c>
      <c r="R2952">
        <v>1.30716056198863E-2</v>
      </c>
      <c r="S2952">
        <v>2.0681505701729899E-2</v>
      </c>
      <c r="T2952">
        <v>1.98498183035377E-2</v>
      </c>
      <c r="U2952">
        <v>1.99143056130178E-2</v>
      </c>
      <c r="V2952">
        <v>59.59</v>
      </c>
      <c r="W2952">
        <v>42.360000999999997</v>
      </c>
      <c r="X2952">
        <v>-0.176242417265871</v>
      </c>
      <c r="Y2952">
        <v>4.6492198743191201E-3</v>
      </c>
      <c r="Z2952">
        <v>1.28187087378774</v>
      </c>
      <c r="AA2952">
        <v>-1.02690915954666</v>
      </c>
      <c r="AB2952">
        <v>-1.28390891671303</v>
      </c>
      <c r="AC2952" t="s">
        <v>265</v>
      </c>
      <c r="AD2952" t="s">
        <v>346</v>
      </c>
      <c r="AE2952" t="s">
        <v>56</v>
      </c>
      <c r="AF2952" t="s">
        <v>59</v>
      </c>
      <c r="AG2952" t="s">
        <v>347</v>
      </c>
      <c r="AH2952" s="45">
        <v>28125</v>
      </c>
      <c r="AI2952">
        <v>50863</v>
      </c>
      <c r="AK2952" t="s">
        <v>348</v>
      </c>
      <c r="AL2952" t="s">
        <v>276</v>
      </c>
      <c r="AM2952" t="s">
        <v>245</v>
      </c>
    </row>
    <row r="2953" spans="1:39" x14ac:dyDescent="0.3">
      <c r="A2953" s="1">
        <v>43633</v>
      </c>
      <c r="B2953" t="s">
        <v>25</v>
      </c>
      <c r="C2953" t="s">
        <v>239</v>
      </c>
      <c r="D2953">
        <v>1600</v>
      </c>
      <c r="E2953">
        <v>20</v>
      </c>
      <c r="F2953">
        <v>46.139998999999897</v>
      </c>
      <c r="G2953">
        <v>46.529998999999997</v>
      </c>
      <c r="H2953">
        <v>45.799999</v>
      </c>
      <c r="I2953">
        <v>46.130001</v>
      </c>
      <c r="J2953">
        <v>46.130001</v>
      </c>
      <c r="K2953">
        <v>12643300</v>
      </c>
      <c r="L2953">
        <v>2.0859999999999999</v>
      </c>
      <c r="M2953">
        <v>-1.2997835452102501E-3</v>
      </c>
      <c r="N2953">
        <v>-1.4419662308483501E-2</v>
      </c>
      <c r="O2953">
        <v>1.1117324311564401E-2</v>
      </c>
      <c r="P2953">
        <v>-0.153265096913556</v>
      </c>
      <c r="Q2953">
        <v>-0.16087915857273999</v>
      </c>
      <c r="R2953">
        <v>8.3369341040370401E-3</v>
      </c>
      <c r="S2953">
        <v>1.5672368210756502E-2</v>
      </c>
      <c r="T2953">
        <v>1.95918465898978E-2</v>
      </c>
      <c r="U2953">
        <v>1.9900485961556798E-2</v>
      </c>
      <c r="V2953">
        <v>59.59</v>
      </c>
      <c r="W2953">
        <v>42.360000999999997</v>
      </c>
      <c r="X2953">
        <v>-0.176242417265871</v>
      </c>
      <c r="Y2953">
        <v>9.3131563797728401E-4</v>
      </c>
      <c r="Z2953">
        <v>1.2872216877746701</v>
      </c>
      <c r="AA2953">
        <v>-1.0770833283684</v>
      </c>
      <c r="AB2953">
        <v>-0.97806439605309503</v>
      </c>
      <c r="AC2953" t="s">
        <v>265</v>
      </c>
      <c r="AD2953" t="s">
        <v>346</v>
      </c>
      <c r="AE2953" t="s">
        <v>56</v>
      </c>
      <c r="AF2953" t="s">
        <v>59</v>
      </c>
      <c r="AG2953" t="s">
        <v>347</v>
      </c>
      <c r="AH2953" s="45">
        <v>28125</v>
      </c>
      <c r="AI2953">
        <v>50863</v>
      </c>
      <c r="AK2953" t="s">
        <v>348</v>
      </c>
      <c r="AL2953" t="s">
        <v>276</v>
      </c>
      <c r="AM2953" t="s">
        <v>245</v>
      </c>
    </row>
    <row r="2954" spans="1:39" x14ac:dyDescent="0.3">
      <c r="A2954" s="1">
        <v>43637</v>
      </c>
      <c r="B2954" t="s">
        <v>25</v>
      </c>
      <c r="C2954" t="s">
        <v>239</v>
      </c>
      <c r="D2954">
        <v>2200</v>
      </c>
      <c r="E2954">
        <v>20</v>
      </c>
      <c r="F2954">
        <v>46.950001</v>
      </c>
      <c r="G2954">
        <v>47.73</v>
      </c>
      <c r="H2954">
        <v>46.799999</v>
      </c>
      <c r="I2954">
        <v>47.459998999999897</v>
      </c>
      <c r="J2954">
        <v>47.459998999999897</v>
      </c>
      <c r="K2954">
        <v>31096300</v>
      </c>
      <c r="L2954">
        <v>2.0680000000000001</v>
      </c>
      <c r="M2954">
        <v>5.7052453898766E-3</v>
      </c>
      <c r="N2954">
        <v>2.7123927144436E-2</v>
      </c>
      <c r="O2954">
        <v>6.5297343893319704E-2</v>
      </c>
      <c r="P2954">
        <v>-0.10919274196302001</v>
      </c>
      <c r="Q2954">
        <v>-9.4285694329258804E-2</v>
      </c>
      <c r="R2954">
        <v>1.2624880470293001E-2</v>
      </c>
      <c r="S2954">
        <v>1.4185543212814501E-2</v>
      </c>
      <c r="T2954">
        <v>1.9608265205847599E-2</v>
      </c>
      <c r="U2954">
        <v>1.9844662396990401E-2</v>
      </c>
      <c r="V2954">
        <v>59.59</v>
      </c>
      <c r="W2954">
        <v>42.360000999999997</v>
      </c>
      <c r="X2954">
        <v>-0.176242417265871</v>
      </c>
      <c r="Y2954">
        <v>-1.26001638019446E-3</v>
      </c>
      <c r="Z2954">
        <v>1.28427674409311</v>
      </c>
      <c r="AA2954">
        <v>-0.68948112353588198</v>
      </c>
      <c r="AB2954">
        <v>-0.80080516615248598</v>
      </c>
      <c r="AC2954" t="s">
        <v>265</v>
      </c>
      <c r="AD2954" t="s">
        <v>346</v>
      </c>
      <c r="AE2954" t="s">
        <v>56</v>
      </c>
      <c r="AF2954" t="s">
        <v>59</v>
      </c>
      <c r="AG2954" t="s">
        <v>347</v>
      </c>
      <c r="AH2954" s="45">
        <v>28125</v>
      </c>
      <c r="AI2954">
        <v>50863</v>
      </c>
      <c r="AK2954" t="s">
        <v>348</v>
      </c>
      <c r="AL2954" t="s">
        <v>276</v>
      </c>
      <c r="AM2954" t="s">
        <v>245</v>
      </c>
    </row>
    <row r="2955" spans="1:39" x14ac:dyDescent="0.3">
      <c r="A2955" s="1">
        <v>43591</v>
      </c>
      <c r="B2955" t="s">
        <v>26</v>
      </c>
      <c r="C2955" t="s">
        <v>246</v>
      </c>
      <c r="D2955">
        <v>200</v>
      </c>
      <c r="E2955">
        <v>1</v>
      </c>
      <c r="F2955">
        <v>30.459999</v>
      </c>
      <c r="G2955">
        <v>30.639999</v>
      </c>
      <c r="H2955">
        <v>30.379998999999899</v>
      </c>
      <c r="I2955">
        <v>30.59</v>
      </c>
      <c r="J2955">
        <v>30.134501</v>
      </c>
      <c r="K2955">
        <v>25182000</v>
      </c>
      <c r="L2955">
        <v>2.5</v>
      </c>
      <c r="M2955">
        <v>-3.58949477651628E-3</v>
      </c>
      <c r="N2955">
        <v>-9.4355088670592408E-3</v>
      </c>
      <c r="O2955">
        <v>-2.5121053996323198E-2</v>
      </c>
      <c r="P2955">
        <v>4.8431921433956603E-2</v>
      </c>
      <c r="Q2955">
        <v>1.9308647231941999E-2</v>
      </c>
      <c r="R2955">
        <v>4.1698438245782402E-3</v>
      </c>
      <c r="S2955">
        <v>1.12034138533205E-2</v>
      </c>
      <c r="T2955">
        <v>1.0277134717360401E-2</v>
      </c>
      <c r="U2955">
        <v>1.42050454439681E-2</v>
      </c>
      <c r="V2955">
        <v>34.529998999999997</v>
      </c>
      <c r="W2955">
        <v>26.799999</v>
      </c>
      <c r="X2955">
        <v>-0.140114156382384</v>
      </c>
      <c r="Y2955">
        <v>-4.4810132310555703E-3</v>
      </c>
      <c r="Z2955">
        <v>0.66092987417046201</v>
      </c>
      <c r="AA2955">
        <v>-0.108826591332348</v>
      </c>
      <c r="AB2955">
        <v>-0.33832428533366299</v>
      </c>
      <c r="AC2955" t="s">
        <v>240</v>
      </c>
      <c r="AD2955" t="s">
        <v>349</v>
      </c>
      <c r="AE2955" t="s">
        <v>71</v>
      </c>
      <c r="AF2955" t="s">
        <v>91</v>
      </c>
      <c r="AG2955" t="s">
        <v>350</v>
      </c>
      <c r="AH2955" s="45">
        <v>30650</v>
      </c>
      <c r="AI2955">
        <v>732717</v>
      </c>
      <c r="AJ2955">
        <v>1983</v>
      </c>
      <c r="AK2955" t="s">
        <v>351</v>
      </c>
      <c r="AL2955" t="s">
        <v>336</v>
      </c>
      <c r="AM2955" t="s">
        <v>245</v>
      </c>
    </row>
    <row r="2956" spans="1:39" x14ac:dyDescent="0.3">
      <c r="A2956" s="1">
        <v>43577</v>
      </c>
      <c r="B2956" t="s">
        <v>26</v>
      </c>
      <c r="C2956" t="s">
        <v>239</v>
      </c>
      <c r="D2956">
        <v>400</v>
      </c>
      <c r="E2956">
        <v>2</v>
      </c>
      <c r="F2956">
        <v>32.020000000000003</v>
      </c>
      <c r="G2956">
        <v>32.18</v>
      </c>
      <c r="H2956">
        <v>31.92</v>
      </c>
      <c r="I2956">
        <v>32.080002</v>
      </c>
      <c r="J2956">
        <v>31.602314</v>
      </c>
      <c r="K2956">
        <v>22239100</v>
      </c>
      <c r="L2956">
        <v>2.59</v>
      </c>
      <c r="M2956">
        <v>1.5598676472859999E-3</v>
      </c>
      <c r="N2956">
        <v>-3.7336965176027899E-3</v>
      </c>
      <c r="O2956">
        <v>6.60491670847312E-2</v>
      </c>
      <c r="P2956">
        <v>5.1407692953868801E-2</v>
      </c>
      <c r="Q2956">
        <v>-1.9464319839797E-2</v>
      </c>
      <c r="R2956">
        <v>6.63127576769495E-3</v>
      </c>
      <c r="S2956">
        <v>9.4082784938383495E-3</v>
      </c>
      <c r="T2956">
        <v>1.08960006412787E-2</v>
      </c>
      <c r="U2956">
        <v>1.44892778276183E-2</v>
      </c>
      <c r="V2956">
        <v>35.330002</v>
      </c>
      <c r="W2956">
        <v>26.799999</v>
      </c>
      <c r="X2956">
        <v>-0.140114156382384</v>
      </c>
      <c r="Y2956">
        <v>1.0115060212163699E-3</v>
      </c>
      <c r="Z2956">
        <v>0.62299403810318599</v>
      </c>
      <c r="AA2956">
        <v>-0.92294428714374199</v>
      </c>
      <c r="AB2956">
        <v>-1.1814821861420599</v>
      </c>
      <c r="AC2956" t="s">
        <v>247</v>
      </c>
      <c r="AD2956" t="s">
        <v>349</v>
      </c>
      <c r="AE2956" t="s">
        <v>71</v>
      </c>
      <c r="AF2956" t="s">
        <v>91</v>
      </c>
      <c r="AG2956" t="s">
        <v>350</v>
      </c>
      <c r="AH2956" s="45">
        <v>30650</v>
      </c>
      <c r="AI2956">
        <v>732717</v>
      </c>
      <c r="AJ2956">
        <v>1983</v>
      </c>
      <c r="AK2956" t="s">
        <v>351</v>
      </c>
      <c r="AL2956" t="s">
        <v>336</v>
      </c>
      <c r="AM2956" t="s">
        <v>245</v>
      </c>
    </row>
    <row r="2957" spans="1:39" x14ac:dyDescent="0.3">
      <c r="A2957" s="1">
        <v>43586</v>
      </c>
      <c r="B2957" t="s">
        <v>26</v>
      </c>
      <c r="C2957" t="s">
        <v>239</v>
      </c>
      <c r="D2957">
        <v>100</v>
      </c>
      <c r="E2957">
        <v>2</v>
      </c>
      <c r="F2957">
        <v>31.049999</v>
      </c>
      <c r="G2957">
        <v>31.209999</v>
      </c>
      <c r="H2957">
        <v>30.780000999999999</v>
      </c>
      <c r="I2957">
        <v>30.790001</v>
      </c>
      <c r="J2957">
        <v>30.3315219999999</v>
      </c>
      <c r="K2957">
        <v>27047000</v>
      </c>
      <c r="L2957">
        <v>2.5110000000000001</v>
      </c>
      <c r="M2957">
        <v>-5.5060337429334704E-3</v>
      </c>
      <c r="N2957">
        <v>0</v>
      </c>
      <c r="O2957">
        <v>-2.4723527693101101E-3</v>
      </c>
      <c r="P2957">
        <v>6.3087105799850496E-2</v>
      </c>
      <c r="Q2957">
        <v>2.3095389501678002E-3</v>
      </c>
      <c r="R2957">
        <v>1.02492355828283E-2</v>
      </c>
      <c r="S2957">
        <v>1.21885789554313E-2</v>
      </c>
      <c r="T2957">
        <v>1.0766273411650699E-2</v>
      </c>
      <c r="U2957">
        <v>1.4234475428654501E-2</v>
      </c>
      <c r="V2957">
        <v>34.529998999999997</v>
      </c>
      <c r="W2957">
        <v>26.799999</v>
      </c>
      <c r="X2957">
        <v>-0.140114156382384</v>
      </c>
      <c r="Y2957">
        <v>-7.5304459681844096E-3</v>
      </c>
      <c r="Z2957">
        <v>0.66487817989932496</v>
      </c>
      <c r="AA2957">
        <v>-0.44919074001186998</v>
      </c>
      <c r="AB2957">
        <v>-1.1585525951866</v>
      </c>
      <c r="AC2957" t="s">
        <v>247</v>
      </c>
      <c r="AD2957" t="s">
        <v>349</v>
      </c>
      <c r="AE2957" t="s">
        <v>71</v>
      </c>
      <c r="AF2957" t="s">
        <v>91</v>
      </c>
      <c r="AG2957" t="s">
        <v>350</v>
      </c>
      <c r="AH2957" s="45">
        <v>30650</v>
      </c>
      <c r="AI2957">
        <v>732717</v>
      </c>
      <c r="AJ2957">
        <v>1983</v>
      </c>
      <c r="AK2957" t="s">
        <v>351</v>
      </c>
      <c r="AL2957" t="s">
        <v>336</v>
      </c>
      <c r="AM2957" t="s">
        <v>245</v>
      </c>
    </row>
    <row r="2958" spans="1:39" x14ac:dyDescent="0.3">
      <c r="A2958" s="1">
        <v>43598</v>
      </c>
      <c r="B2958" t="s">
        <v>26</v>
      </c>
      <c r="C2958" t="s">
        <v>246</v>
      </c>
      <c r="D2958">
        <v>200</v>
      </c>
      <c r="E2958">
        <v>2</v>
      </c>
      <c r="F2958">
        <v>30.35</v>
      </c>
      <c r="G2958">
        <v>30.65</v>
      </c>
      <c r="H2958">
        <v>30.34</v>
      </c>
      <c r="I2958">
        <v>30.469998999999898</v>
      </c>
      <c r="J2958">
        <v>30.016286999999998</v>
      </c>
      <c r="K2958">
        <v>27713300</v>
      </c>
      <c r="L2958">
        <v>2.4049999999999998</v>
      </c>
      <c r="M2958">
        <v>-4.9108493590727499E-3</v>
      </c>
      <c r="N2958">
        <v>-3.9305936339924397E-3</v>
      </c>
      <c r="O2958">
        <v>-4.52362475585871E-2</v>
      </c>
      <c r="P2958">
        <v>4.1129809525606499E-2</v>
      </c>
      <c r="Q2958">
        <v>1.7258519239988199E-2</v>
      </c>
      <c r="R2958">
        <v>6.1428904059276897E-3</v>
      </c>
      <c r="S2958">
        <v>1.10117439495034E-2</v>
      </c>
      <c r="T2958">
        <v>1.03582761164895E-2</v>
      </c>
      <c r="U2958">
        <v>1.41588709697551E-2</v>
      </c>
      <c r="V2958">
        <v>34.529998999999997</v>
      </c>
      <c r="W2958">
        <v>26.799999</v>
      </c>
      <c r="X2958">
        <v>-0.140114156382384</v>
      </c>
      <c r="Y2958">
        <v>-2.4426469085879299E-2</v>
      </c>
      <c r="Z2958">
        <v>0.64696109212855701</v>
      </c>
      <c r="AA2958">
        <v>-0.123736176027154</v>
      </c>
      <c r="AB2958">
        <v>-0.113767742555792</v>
      </c>
      <c r="AC2958" t="s">
        <v>247</v>
      </c>
      <c r="AD2958" t="s">
        <v>349</v>
      </c>
      <c r="AE2958" t="s">
        <v>71</v>
      </c>
      <c r="AF2958" t="s">
        <v>91</v>
      </c>
      <c r="AG2958" t="s">
        <v>350</v>
      </c>
      <c r="AH2958" s="45">
        <v>30650</v>
      </c>
      <c r="AI2958">
        <v>732717</v>
      </c>
      <c r="AJ2958">
        <v>1983</v>
      </c>
      <c r="AK2958" t="s">
        <v>351</v>
      </c>
      <c r="AL2958" t="s">
        <v>336</v>
      </c>
      <c r="AM2958" t="s">
        <v>245</v>
      </c>
    </row>
    <row r="2959" spans="1:39" x14ac:dyDescent="0.3">
      <c r="A2959" s="1">
        <v>43635</v>
      </c>
      <c r="B2959" t="s">
        <v>26</v>
      </c>
      <c r="C2959" t="s">
        <v>239</v>
      </c>
      <c r="D2959">
        <v>200</v>
      </c>
      <c r="E2959">
        <v>2</v>
      </c>
      <c r="F2959">
        <v>32.540000999999997</v>
      </c>
      <c r="G2959">
        <v>32.590000000000003</v>
      </c>
      <c r="H2959">
        <v>32.32</v>
      </c>
      <c r="I2959">
        <v>32.409999999999997</v>
      </c>
      <c r="J2959">
        <v>31.927398999999902</v>
      </c>
      <c r="K2959">
        <v>21209600</v>
      </c>
      <c r="L2959">
        <v>2.0289999999999999</v>
      </c>
      <c r="M2959">
        <v>-9.2517188037144905E-4</v>
      </c>
      <c r="N2959">
        <v>7.1218381849822198E-3</v>
      </c>
      <c r="O2959">
        <v>1.90007657700976E-2</v>
      </c>
      <c r="P2959">
        <v>7.6283365290950797E-2</v>
      </c>
      <c r="Q2959">
        <v>6.9305842462407702E-2</v>
      </c>
      <c r="R2959">
        <v>2.5933037863308502E-3</v>
      </c>
      <c r="S2959">
        <v>1.23258050841464E-2</v>
      </c>
      <c r="T2959">
        <v>1.14550236056344E-2</v>
      </c>
      <c r="U2959">
        <v>1.3650205040428401E-2</v>
      </c>
      <c r="V2959">
        <v>34.299999</v>
      </c>
      <c r="W2959">
        <v>26.799999</v>
      </c>
      <c r="X2959">
        <v>-0.140114156382384</v>
      </c>
      <c r="Y2959">
        <v>2.98071681438073E-3</v>
      </c>
      <c r="Z2959">
        <v>0.64106618501771395</v>
      </c>
      <c r="AA2959">
        <v>0.69997921029685795</v>
      </c>
      <c r="AB2959">
        <v>0.37311680151422499</v>
      </c>
      <c r="AC2959" t="s">
        <v>247</v>
      </c>
      <c r="AD2959" t="s">
        <v>349</v>
      </c>
      <c r="AE2959" t="s">
        <v>71</v>
      </c>
      <c r="AF2959" t="s">
        <v>91</v>
      </c>
      <c r="AG2959" t="s">
        <v>350</v>
      </c>
      <c r="AH2959" s="45">
        <v>30650</v>
      </c>
      <c r="AI2959">
        <v>732717</v>
      </c>
      <c r="AJ2959">
        <v>1983</v>
      </c>
      <c r="AK2959" t="s">
        <v>351</v>
      </c>
      <c r="AL2959" t="s">
        <v>336</v>
      </c>
      <c r="AM2959" t="s">
        <v>245</v>
      </c>
    </row>
    <row r="2960" spans="1:39" x14ac:dyDescent="0.3">
      <c r="A2960" s="1">
        <v>43560</v>
      </c>
      <c r="B2960" t="s">
        <v>26</v>
      </c>
      <c r="C2960" t="s">
        <v>246</v>
      </c>
      <c r="D2960">
        <v>100</v>
      </c>
      <c r="E2960">
        <v>3</v>
      </c>
      <c r="F2960">
        <v>32.07</v>
      </c>
      <c r="G2960">
        <v>32.360000999999997</v>
      </c>
      <c r="H2960">
        <v>31.92</v>
      </c>
      <c r="I2960">
        <v>32.349997999999999</v>
      </c>
      <c r="J2960">
        <v>31.366506999999999</v>
      </c>
      <c r="K2960">
        <v>39928700</v>
      </c>
      <c r="L2960">
        <v>2.5009999999999999</v>
      </c>
      <c r="M2960">
        <v>1.1503333090481099E-2</v>
      </c>
      <c r="N2960">
        <v>3.1080813031464701E-2</v>
      </c>
      <c r="O2960">
        <v>8.1770084241990795E-2</v>
      </c>
      <c r="P2960">
        <v>8.0585782955610197E-2</v>
      </c>
      <c r="Q2960">
        <v>-5.0029804119900101E-2</v>
      </c>
      <c r="R2960">
        <v>1.06873545288096E-2</v>
      </c>
      <c r="S2960">
        <v>9.9314689548520296E-3</v>
      </c>
      <c r="T2960">
        <v>1.16867293394699E-2</v>
      </c>
      <c r="U2960">
        <v>1.46078479412551E-2</v>
      </c>
      <c r="V2960">
        <v>36.389998999999897</v>
      </c>
      <c r="W2960">
        <v>26.799999</v>
      </c>
      <c r="X2960">
        <v>-0.140114156382384</v>
      </c>
      <c r="Y2960">
        <v>4.62571739556182E-3</v>
      </c>
      <c r="Z2960">
        <v>0.62712119465233596</v>
      </c>
      <c r="AA2960">
        <v>-1.59767870487734</v>
      </c>
      <c r="AB2960">
        <v>-1.5649303203535601</v>
      </c>
      <c r="AC2960" t="s">
        <v>248</v>
      </c>
      <c r="AD2960" t="s">
        <v>349</v>
      </c>
      <c r="AE2960" t="s">
        <v>71</v>
      </c>
      <c r="AF2960" t="s">
        <v>91</v>
      </c>
      <c r="AG2960" t="s">
        <v>350</v>
      </c>
      <c r="AH2960" s="45">
        <v>30650</v>
      </c>
      <c r="AI2960">
        <v>732717</v>
      </c>
      <c r="AJ2960">
        <v>1983</v>
      </c>
      <c r="AK2960" t="s">
        <v>351</v>
      </c>
      <c r="AL2960" t="s">
        <v>336</v>
      </c>
      <c r="AM2960" t="s">
        <v>245</v>
      </c>
    </row>
    <row r="2961" spans="1:39" x14ac:dyDescent="0.3">
      <c r="A2961" s="1">
        <v>43570</v>
      </c>
      <c r="B2961" t="s">
        <v>26</v>
      </c>
      <c r="C2961" t="s">
        <v>246</v>
      </c>
      <c r="D2961">
        <v>400</v>
      </c>
      <c r="E2961">
        <v>3</v>
      </c>
      <c r="F2961">
        <v>32.209998999999897</v>
      </c>
      <c r="G2961">
        <v>32.25</v>
      </c>
      <c r="H2961">
        <v>31.940000999999999</v>
      </c>
      <c r="I2961">
        <v>32.020000000000003</v>
      </c>
      <c r="J2961">
        <v>31.543206999999999</v>
      </c>
      <c r="K2961">
        <v>19463700</v>
      </c>
      <c r="L2961">
        <v>2.5529999999999999</v>
      </c>
      <c r="M2961">
        <v>-5.6057855059183301E-3</v>
      </c>
      <c r="N2961">
        <v>4.3818748677702298E-3</v>
      </c>
      <c r="O2961">
        <v>7.1744126776694395E-2</v>
      </c>
      <c r="P2961">
        <v>6.0578214327402999E-2</v>
      </c>
      <c r="Q2961">
        <v>-3.04847277093372E-2</v>
      </c>
      <c r="R2961">
        <v>6.3389824874331797E-3</v>
      </c>
      <c r="S2961">
        <v>9.5211043120261799E-3</v>
      </c>
      <c r="T2961">
        <v>1.0861424131552401E-2</v>
      </c>
      <c r="U2961">
        <v>1.45242274628551E-2</v>
      </c>
      <c r="V2961">
        <v>35.82</v>
      </c>
      <c r="W2961">
        <v>26.799999</v>
      </c>
      <c r="X2961">
        <v>-0.140114156382384</v>
      </c>
      <c r="Y2961">
        <v>-6.2956724975841202E-4</v>
      </c>
      <c r="Z2961">
        <v>0.62054569848882102</v>
      </c>
      <c r="AA2961">
        <v>-1.1599190338357801</v>
      </c>
      <c r="AB2961">
        <v>-1.270492285829</v>
      </c>
      <c r="AC2961" t="s">
        <v>248</v>
      </c>
      <c r="AD2961" t="s">
        <v>349</v>
      </c>
      <c r="AE2961" t="s">
        <v>71</v>
      </c>
      <c r="AF2961" t="s">
        <v>91</v>
      </c>
      <c r="AG2961" t="s">
        <v>350</v>
      </c>
      <c r="AH2961" s="45">
        <v>30650</v>
      </c>
      <c r="AI2961">
        <v>732717</v>
      </c>
      <c r="AJ2961">
        <v>1983</v>
      </c>
      <c r="AK2961" t="s">
        <v>351</v>
      </c>
      <c r="AL2961" t="s">
        <v>336</v>
      </c>
      <c r="AM2961" t="s">
        <v>245</v>
      </c>
    </row>
    <row r="2962" spans="1:39" x14ac:dyDescent="0.3">
      <c r="A2962" s="1">
        <v>43581</v>
      </c>
      <c r="B2962" t="s">
        <v>26</v>
      </c>
      <c r="C2962" t="s">
        <v>246</v>
      </c>
      <c r="D2962">
        <v>200</v>
      </c>
      <c r="E2962">
        <v>3</v>
      </c>
      <c r="F2962">
        <v>30.469998999999898</v>
      </c>
      <c r="G2962">
        <v>30.959999</v>
      </c>
      <c r="H2962">
        <v>30.280000999999999</v>
      </c>
      <c r="I2962">
        <v>30.68</v>
      </c>
      <c r="J2962">
        <v>30.223159999999901</v>
      </c>
      <c r="K2962">
        <v>35191800</v>
      </c>
      <c r="L2962">
        <v>2.5049999999999999</v>
      </c>
      <c r="M2962">
        <v>1.11440281411008E-2</v>
      </c>
      <c r="N2962">
        <v>-4.3061960222513303E-2</v>
      </c>
      <c r="O2962">
        <v>-7.0075464900365304E-3</v>
      </c>
      <c r="P2962">
        <v>1.6522990034633402E-2</v>
      </c>
      <c r="Q2962">
        <v>-7.4940503808487199E-2</v>
      </c>
      <c r="R2962">
        <v>2.0669822215331701E-2</v>
      </c>
      <c r="S2962">
        <v>1.25752493573166E-2</v>
      </c>
      <c r="T2962">
        <v>1.21341760706673E-2</v>
      </c>
      <c r="U2962">
        <v>1.47556896100397E-2</v>
      </c>
      <c r="V2962">
        <v>34.529998999999997</v>
      </c>
      <c r="W2962">
        <v>26.799999</v>
      </c>
      <c r="X2962">
        <v>-0.140114156382384</v>
      </c>
      <c r="Y2962">
        <v>4.6743503443647796E-3</v>
      </c>
      <c r="Z2962">
        <v>0.63581197891252395</v>
      </c>
      <c r="AA2962">
        <v>-2.0160659647496999</v>
      </c>
      <c r="AB2962">
        <v>-1.5306718645572499</v>
      </c>
      <c r="AC2962" t="s">
        <v>248</v>
      </c>
      <c r="AD2962" t="s">
        <v>349</v>
      </c>
      <c r="AE2962" t="s">
        <v>71</v>
      </c>
      <c r="AF2962" t="s">
        <v>91</v>
      </c>
      <c r="AG2962" t="s">
        <v>350</v>
      </c>
      <c r="AH2962" s="45">
        <v>30650</v>
      </c>
      <c r="AI2962">
        <v>732717</v>
      </c>
      <c r="AJ2962">
        <v>1983</v>
      </c>
      <c r="AK2962" t="s">
        <v>351</v>
      </c>
      <c r="AL2962" t="s">
        <v>336</v>
      </c>
      <c r="AM2962" t="s">
        <v>245</v>
      </c>
    </row>
    <row r="2963" spans="1:39" x14ac:dyDescent="0.3">
      <c r="A2963" s="1">
        <v>43586</v>
      </c>
      <c r="B2963" t="s">
        <v>26</v>
      </c>
      <c r="C2963" t="s">
        <v>239</v>
      </c>
      <c r="D2963">
        <v>500</v>
      </c>
      <c r="E2963">
        <v>3</v>
      </c>
      <c r="F2963">
        <v>31.049999</v>
      </c>
      <c r="G2963">
        <v>31.209999</v>
      </c>
      <c r="H2963">
        <v>30.780000999999999</v>
      </c>
      <c r="I2963">
        <v>30.790001</v>
      </c>
      <c r="J2963">
        <v>30.3315219999999</v>
      </c>
      <c r="K2963">
        <v>27047000</v>
      </c>
      <c r="L2963">
        <v>2.5110000000000001</v>
      </c>
      <c r="M2963">
        <v>-5.5060337429334704E-3</v>
      </c>
      <c r="N2963">
        <v>0</v>
      </c>
      <c r="O2963">
        <v>-2.4723527693101101E-3</v>
      </c>
      <c r="P2963">
        <v>6.3087105799850496E-2</v>
      </c>
      <c r="Q2963">
        <v>2.3095389501678002E-3</v>
      </c>
      <c r="R2963">
        <v>1.02492355828283E-2</v>
      </c>
      <c r="S2963">
        <v>1.21885789554313E-2</v>
      </c>
      <c r="T2963">
        <v>1.0766273411650699E-2</v>
      </c>
      <c r="U2963">
        <v>1.4234475428654501E-2</v>
      </c>
      <c r="V2963">
        <v>34.529998999999997</v>
      </c>
      <c r="W2963">
        <v>26.799999</v>
      </c>
      <c r="X2963">
        <v>-0.140114156382384</v>
      </c>
      <c r="Y2963">
        <v>-7.5304459681844096E-3</v>
      </c>
      <c r="Z2963">
        <v>0.66487817989932496</v>
      </c>
      <c r="AA2963">
        <v>-0.44919074001186998</v>
      </c>
      <c r="AB2963">
        <v>-1.1585525951866</v>
      </c>
      <c r="AC2963" t="s">
        <v>248</v>
      </c>
      <c r="AD2963" t="s">
        <v>349</v>
      </c>
      <c r="AE2963" t="s">
        <v>71</v>
      </c>
      <c r="AF2963" t="s">
        <v>91</v>
      </c>
      <c r="AG2963" t="s">
        <v>350</v>
      </c>
      <c r="AH2963" s="45">
        <v>30650</v>
      </c>
      <c r="AI2963">
        <v>732717</v>
      </c>
      <c r="AJ2963">
        <v>1983</v>
      </c>
      <c r="AK2963" t="s">
        <v>351</v>
      </c>
      <c r="AL2963" t="s">
        <v>336</v>
      </c>
      <c r="AM2963" t="s">
        <v>245</v>
      </c>
    </row>
    <row r="2964" spans="1:39" x14ac:dyDescent="0.3">
      <c r="A2964" s="1">
        <v>43591</v>
      </c>
      <c r="B2964" t="s">
        <v>26</v>
      </c>
      <c r="C2964" t="s">
        <v>239</v>
      </c>
      <c r="D2964">
        <v>300</v>
      </c>
      <c r="E2964">
        <v>3</v>
      </c>
      <c r="F2964">
        <v>30.459999</v>
      </c>
      <c r="G2964">
        <v>30.639999</v>
      </c>
      <c r="H2964">
        <v>30.379998999999899</v>
      </c>
      <c r="I2964">
        <v>30.59</v>
      </c>
      <c r="J2964">
        <v>30.134501</v>
      </c>
      <c r="K2964">
        <v>25182000</v>
      </c>
      <c r="L2964">
        <v>2.5</v>
      </c>
      <c r="M2964">
        <v>-3.58949477651628E-3</v>
      </c>
      <c r="N2964">
        <v>-9.4355088670592408E-3</v>
      </c>
      <c r="O2964">
        <v>-2.5121053996323198E-2</v>
      </c>
      <c r="P2964">
        <v>4.8431921433956603E-2</v>
      </c>
      <c r="Q2964">
        <v>1.9308647231941999E-2</v>
      </c>
      <c r="R2964">
        <v>4.1698438245782402E-3</v>
      </c>
      <c r="S2964">
        <v>1.12034138533205E-2</v>
      </c>
      <c r="T2964">
        <v>1.0277134717360401E-2</v>
      </c>
      <c r="U2964">
        <v>1.42050454439681E-2</v>
      </c>
      <c r="V2964">
        <v>34.529998999999997</v>
      </c>
      <c r="W2964">
        <v>26.799999</v>
      </c>
      <c r="X2964">
        <v>-0.140114156382384</v>
      </c>
      <c r="Y2964">
        <v>-4.4810132310555703E-3</v>
      </c>
      <c r="Z2964">
        <v>0.66092987417046201</v>
      </c>
      <c r="AA2964">
        <v>-0.108826591332348</v>
      </c>
      <c r="AB2964">
        <v>-0.33832428533366299</v>
      </c>
      <c r="AC2964" t="s">
        <v>248</v>
      </c>
      <c r="AD2964" t="s">
        <v>349</v>
      </c>
      <c r="AE2964" t="s">
        <v>71</v>
      </c>
      <c r="AF2964" t="s">
        <v>91</v>
      </c>
      <c r="AG2964" t="s">
        <v>350</v>
      </c>
      <c r="AH2964" s="45">
        <v>30650</v>
      </c>
      <c r="AI2964">
        <v>732717</v>
      </c>
      <c r="AJ2964">
        <v>1983</v>
      </c>
      <c r="AK2964" t="s">
        <v>351</v>
      </c>
      <c r="AL2964" t="s">
        <v>336</v>
      </c>
      <c r="AM2964" t="s">
        <v>245</v>
      </c>
    </row>
    <row r="2965" spans="1:39" x14ac:dyDescent="0.3">
      <c r="A2965" s="1">
        <v>43593</v>
      </c>
      <c r="B2965" t="s">
        <v>26</v>
      </c>
      <c r="C2965" t="s">
        <v>246</v>
      </c>
      <c r="D2965">
        <v>200</v>
      </c>
      <c r="E2965">
        <v>3</v>
      </c>
      <c r="F2965">
        <v>30.389999</v>
      </c>
      <c r="G2965">
        <v>30.5</v>
      </c>
      <c r="H2965">
        <v>30.17</v>
      </c>
      <c r="I2965">
        <v>30.299999</v>
      </c>
      <c r="J2965">
        <v>29.848817999999898</v>
      </c>
      <c r="K2965">
        <v>25015200</v>
      </c>
      <c r="L2965">
        <v>2.4820000000000002</v>
      </c>
      <c r="M2965">
        <v>-7.5621212921691099E-3</v>
      </c>
      <c r="N2965">
        <v>-1.6042260715416801E-2</v>
      </c>
      <c r="O2965">
        <v>-4.9595426516191497E-2</v>
      </c>
      <c r="P2965">
        <v>4.0596518271036802E-2</v>
      </c>
      <c r="Q2965">
        <v>6.6572137641188302E-3</v>
      </c>
      <c r="R2965">
        <v>3.8702484033181798E-3</v>
      </c>
      <c r="S2965">
        <v>1.0844283432619501E-2</v>
      </c>
      <c r="T2965">
        <v>1.0328844180170001E-2</v>
      </c>
      <c r="U2965">
        <v>1.42069624222087E-2</v>
      </c>
      <c r="V2965">
        <v>34.529998999999997</v>
      </c>
      <c r="W2965">
        <v>26.799999</v>
      </c>
      <c r="X2965">
        <v>-0.140114156382384</v>
      </c>
      <c r="Y2965">
        <v>-1.60671540560346E-3</v>
      </c>
      <c r="Z2965">
        <v>0.65627095648607903</v>
      </c>
      <c r="AA2965">
        <v>-0.341166319952727</v>
      </c>
      <c r="AB2965">
        <v>-0.25764193647908601</v>
      </c>
      <c r="AC2965" t="s">
        <v>248</v>
      </c>
      <c r="AD2965" t="s">
        <v>349</v>
      </c>
      <c r="AE2965" t="s">
        <v>71</v>
      </c>
      <c r="AF2965" t="s">
        <v>91</v>
      </c>
      <c r="AG2965" t="s">
        <v>350</v>
      </c>
      <c r="AH2965" s="45">
        <v>30650</v>
      </c>
      <c r="AI2965">
        <v>732717</v>
      </c>
      <c r="AJ2965">
        <v>1983</v>
      </c>
      <c r="AK2965" t="s">
        <v>351</v>
      </c>
      <c r="AL2965" t="s">
        <v>336</v>
      </c>
      <c r="AM2965" t="s">
        <v>245</v>
      </c>
    </row>
    <row r="2966" spans="1:39" x14ac:dyDescent="0.3">
      <c r="A2966" s="1">
        <v>43595</v>
      </c>
      <c r="B2966" t="s">
        <v>26</v>
      </c>
      <c r="C2966" t="s">
        <v>246</v>
      </c>
      <c r="D2966">
        <v>400</v>
      </c>
      <c r="E2966">
        <v>3</v>
      </c>
      <c r="F2966">
        <v>30.25</v>
      </c>
      <c r="G2966">
        <v>30.719998999999898</v>
      </c>
      <c r="H2966">
        <v>30.16</v>
      </c>
      <c r="I2966">
        <v>30.620000999999998</v>
      </c>
      <c r="J2966">
        <v>30.164054999999902</v>
      </c>
      <c r="K2966">
        <v>22013300</v>
      </c>
      <c r="L2966">
        <v>2.4550000000000001</v>
      </c>
      <c r="M2966">
        <v>7.8689833952259296E-3</v>
      </c>
      <c r="N2966">
        <v>-2.6092390514359698E-3</v>
      </c>
      <c r="O2966">
        <v>-3.6239277147907298E-2</v>
      </c>
      <c r="P2966">
        <v>5.14406486192098E-2</v>
      </c>
      <c r="Q2966">
        <v>3.7340185131250203E-2</v>
      </c>
      <c r="R2966">
        <v>5.9463587399705099E-3</v>
      </c>
      <c r="S2966">
        <v>1.10676022727185E-2</v>
      </c>
      <c r="T2966">
        <v>1.0350404231125701E-2</v>
      </c>
      <c r="U2966">
        <v>1.41872181292736E-2</v>
      </c>
      <c r="V2966">
        <v>34.529998999999997</v>
      </c>
      <c r="W2966">
        <v>26.799999</v>
      </c>
      <c r="X2966">
        <v>-0.140114156382384</v>
      </c>
      <c r="Y2966">
        <v>3.7133938472042301E-3</v>
      </c>
      <c r="Z2966">
        <v>0.66278514374097397</v>
      </c>
      <c r="AA2966">
        <v>0.23510483162529999</v>
      </c>
      <c r="AB2966">
        <v>-0.11078582561683099</v>
      </c>
      <c r="AC2966" t="s">
        <v>248</v>
      </c>
      <c r="AD2966" t="s">
        <v>349</v>
      </c>
      <c r="AE2966" t="s">
        <v>71</v>
      </c>
      <c r="AF2966" t="s">
        <v>91</v>
      </c>
      <c r="AG2966" t="s">
        <v>350</v>
      </c>
      <c r="AH2966" s="45">
        <v>30650</v>
      </c>
      <c r="AI2966">
        <v>732717</v>
      </c>
      <c r="AJ2966">
        <v>1983</v>
      </c>
      <c r="AK2966" t="s">
        <v>351</v>
      </c>
      <c r="AL2966" t="s">
        <v>336</v>
      </c>
      <c r="AM2966" t="s">
        <v>245</v>
      </c>
    </row>
    <row r="2967" spans="1:39" x14ac:dyDescent="0.3">
      <c r="A2967" s="1">
        <v>43602</v>
      </c>
      <c r="B2967" t="s">
        <v>26</v>
      </c>
      <c r="C2967" t="s">
        <v>239</v>
      </c>
      <c r="D2967">
        <v>100</v>
      </c>
      <c r="E2967">
        <v>3</v>
      </c>
      <c r="F2967">
        <v>31.41</v>
      </c>
      <c r="G2967">
        <v>32</v>
      </c>
      <c r="H2967">
        <v>31.379998999999899</v>
      </c>
      <c r="I2967">
        <v>31.799999</v>
      </c>
      <c r="J2967">
        <v>31.326481000000001</v>
      </c>
      <c r="K2967">
        <v>30889500</v>
      </c>
      <c r="L2967">
        <v>2.3929999999999998</v>
      </c>
      <c r="M2967">
        <v>5.6763712039618504E-3</v>
      </c>
      <c r="N2967">
        <v>3.7812794491722299E-2</v>
      </c>
      <c r="O2967">
        <v>-1.40517767660422E-2</v>
      </c>
      <c r="P2967">
        <v>5.8594575122679203E-2</v>
      </c>
      <c r="Q2967">
        <v>4.6893700587520702E-2</v>
      </c>
      <c r="R2967">
        <v>9.2335663647448597E-3</v>
      </c>
      <c r="S2967">
        <v>1.20533395418256E-2</v>
      </c>
      <c r="T2967">
        <v>1.03976934316933E-2</v>
      </c>
      <c r="U2967">
        <v>1.4210857782818999E-2</v>
      </c>
      <c r="V2967">
        <v>34.529998999999997</v>
      </c>
      <c r="W2967">
        <v>26.799999</v>
      </c>
      <c r="X2967">
        <v>-0.140114156382384</v>
      </c>
      <c r="Y2967">
        <v>-5.8544371529206298E-3</v>
      </c>
      <c r="Z2967">
        <v>0.65127626768994995</v>
      </c>
      <c r="AA2967">
        <v>0.39888424686565999</v>
      </c>
      <c r="AB2967">
        <v>0.172317934207767</v>
      </c>
      <c r="AC2967" t="s">
        <v>248</v>
      </c>
      <c r="AD2967" t="s">
        <v>349</v>
      </c>
      <c r="AE2967" t="s">
        <v>71</v>
      </c>
      <c r="AF2967" t="s">
        <v>91</v>
      </c>
      <c r="AG2967" t="s">
        <v>350</v>
      </c>
      <c r="AH2967" s="45">
        <v>30650</v>
      </c>
      <c r="AI2967">
        <v>732717</v>
      </c>
      <c r="AJ2967">
        <v>1983</v>
      </c>
      <c r="AK2967" t="s">
        <v>351</v>
      </c>
      <c r="AL2967" t="s">
        <v>336</v>
      </c>
      <c r="AM2967" t="s">
        <v>245</v>
      </c>
    </row>
    <row r="2968" spans="1:39" x14ac:dyDescent="0.3">
      <c r="A2968" s="1">
        <v>43628</v>
      </c>
      <c r="B2968" t="s">
        <v>26</v>
      </c>
      <c r="C2968" t="s">
        <v>246</v>
      </c>
      <c r="D2968">
        <v>100</v>
      </c>
      <c r="E2968">
        <v>3</v>
      </c>
      <c r="F2968">
        <v>32.110000999999997</v>
      </c>
      <c r="G2968">
        <v>32.310001</v>
      </c>
      <c r="H2968">
        <v>32.029998999999997</v>
      </c>
      <c r="I2968">
        <v>32.18</v>
      </c>
      <c r="J2968">
        <v>31.700824999999998</v>
      </c>
      <c r="K2968">
        <v>19282900</v>
      </c>
      <c r="L2968">
        <v>2.1269999999999998</v>
      </c>
      <c r="M2968">
        <v>2.1776755783787E-3</v>
      </c>
      <c r="N2968">
        <v>1.5659614029248502E-2</v>
      </c>
      <c r="O2968">
        <v>4.9691722076837697E-2</v>
      </c>
      <c r="P2968">
        <v>7.6728575786247602E-2</v>
      </c>
      <c r="Q2968">
        <v>2.1992363472643399E-3</v>
      </c>
      <c r="R2968">
        <v>1.23378177236503E-2</v>
      </c>
      <c r="S2968">
        <v>1.3245946993197401E-2</v>
      </c>
      <c r="T2968">
        <v>1.1587772269116999E-2</v>
      </c>
      <c r="U2968">
        <v>1.4419784580476099E-2</v>
      </c>
      <c r="V2968">
        <v>34.529998999999997</v>
      </c>
      <c r="W2968">
        <v>26.799999</v>
      </c>
      <c r="X2968">
        <v>-0.140114156382384</v>
      </c>
      <c r="Y2968">
        <v>-2.0396578921351798E-3</v>
      </c>
      <c r="Z2968">
        <v>0.65607064573002905</v>
      </c>
      <c r="AA2968">
        <v>-0.28316041072961501</v>
      </c>
      <c r="AB2968">
        <v>-2.3235504085770398E-2</v>
      </c>
      <c r="AC2968" t="s">
        <v>248</v>
      </c>
      <c r="AD2968" t="s">
        <v>349</v>
      </c>
      <c r="AE2968" t="s">
        <v>71</v>
      </c>
      <c r="AF2968" t="s">
        <v>91</v>
      </c>
      <c r="AG2968" t="s">
        <v>350</v>
      </c>
      <c r="AH2968" s="45">
        <v>30650</v>
      </c>
      <c r="AI2968">
        <v>732717</v>
      </c>
      <c r="AJ2968">
        <v>1983</v>
      </c>
      <c r="AK2968" t="s">
        <v>351</v>
      </c>
      <c r="AL2968" t="s">
        <v>336</v>
      </c>
      <c r="AM2968" t="s">
        <v>245</v>
      </c>
    </row>
    <row r="2969" spans="1:39" x14ac:dyDescent="0.3">
      <c r="A2969" s="1">
        <v>43635</v>
      </c>
      <c r="B2969" t="s">
        <v>26</v>
      </c>
      <c r="C2969" t="s">
        <v>239</v>
      </c>
      <c r="D2969">
        <v>100</v>
      </c>
      <c r="E2969">
        <v>3</v>
      </c>
      <c r="F2969">
        <v>32.540000999999997</v>
      </c>
      <c r="G2969">
        <v>32.590000000000003</v>
      </c>
      <c r="H2969">
        <v>32.32</v>
      </c>
      <c r="I2969">
        <v>32.409999999999997</v>
      </c>
      <c r="J2969">
        <v>31.927398999999902</v>
      </c>
      <c r="K2969">
        <v>21209600</v>
      </c>
      <c r="L2969">
        <v>2.0289999999999999</v>
      </c>
      <c r="M2969">
        <v>-9.2517188037144905E-4</v>
      </c>
      <c r="N2969">
        <v>7.1218381849822198E-3</v>
      </c>
      <c r="O2969">
        <v>1.90007657700976E-2</v>
      </c>
      <c r="P2969">
        <v>7.6283365290950797E-2</v>
      </c>
      <c r="Q2969">
        <v>6.9305842462407702E-2</v>
      </c>
      <c r="R2969">
        <v>2.5933037863308502E-3</v>
      </c>
      <c r="S2969">
        <v>1.23258050841464E-2</v>
      </c>
      <c r="T2969">
        <v>1.14550236056344E-2</v>
      </c>
      <c r="U2969">
        <v>1.3650205040428401E-2</v>
      </c>
      <c r="V2969">
        <v>34.299999</v>
      </c>
      <c r="W2969">
        <v>26.799999</v>
      </c>
      <c r="X2969">
        <v>-0.140114156382384</v>
      </c>
      <c r="Y2969">
        <v>2.98071681438073E-3</v>
      </c>
      <c r="Z2969">
        <v>0.64106618501771395</v>
      </c>
      <c r="AA2969">
        <v>0.69997921029685795</v>
      </c>
      <c r="AB2969">
        <v>0.37311680151422499</v>
      </c>
      <c r="AC2969" t="s">
        <v>248</v>
      </c>
      <c r="AD2969" t="s">
        <v>349</v>
      </c>
      <c r="AE2969" t="s">
        <v>71</v>
      </c>
      <c r="AF2969" t="s">
        <v>91</v>
      </c>
      <c r="AG2969" t="s">
        <v>350</v>
      </c>
      <c r="AH2969" s="45">
        <v>30650</v>
      </c>
      <c r="AI2969">
        <v>732717</v>
      </c>
      <c r="AJ2969">
        <v>1983</v>
      </c>
      <c r="AK2969" t="s">
        <v>351</v>
      </c>
      <c r="AL2969" t="s">
        <v>336</v>
      </c>
      <c r="AM2969" t="s">
        <v>245</v>
      </c>
    </row>
    <row r="2970" spans="1:39" x14ac:dyDescent="0.3">
      <c r="A2970" s="1">
        <v>43557</v>
      </c>
      <c r="B2970" t="s">
        <v>26</v>
      </c>
      <c r="C2970" t="s">
        <v>246</v>
      </c>
      <c r="D2970">
        <v>900</v>
      </c>
      <c r="E2970">
        <v>4</v>
      </c>
      <c r="F2970">
        <v>31.91</v>
      </c>
      <c r="G2970">
        <v>31.950001</v>
      </c>
      <c r="H2970">
        <v>31.549999</v>
      </c>
      <c r="I2970">
        <v>31.629998999999899</v>
      </c>
      <c r="J2970">
        <v>30.668396000000001</v>
      </c>
      <c r="K2970">
        <v>31945800</v>
      </c>
      <c r="L2970">
        <v>2.4809999999999999</v>
      </c>
      <c r="M2970">
        <v>-1.00662250486391E-2</v>
      </c>
      <c r="N2970">
        <v>7.6166137151719099E-3</v>
      </c>
      <c r="O2970">
        <v>2.5942185059950499E-2</v>
      </c>
      <c r="P2970">
        <v>0.11923810279244799</v>
      </c>
      <c r="Q2970">
        <v>-4.3338781779319997E-2</v>
      </c>
      <c r="R2970">
        <v>1.3410907834665401E-2</v>
      </c>
      <c r="S2970">
        <v>1.18117516592813E-2</v>
      </c>
      <c r="T2970">
        <v>1.26843927494484E-2</v>
      </c>
      <c r="U2970">
        <v>1.4623786005331501E-2</v>
      </c>
      <c r="V2970">
        <v>36.389998999999897</v>
      </c>
      <c r="W2970">
        <v>26.799999</v>
      </c>
      <c r="X2970">
        <v>-0.140114156382384</v>
      </c>
      <c r="Y2970" s="44">
        <v>1.7455614805152698E-5</v>
      </c>
      <c r="Z2970">
        <v>0.629379175684602</v>
      </c>
      <c r="AA2970">
        <v>-1.4661569718868901</v>
      </c>
      <c r="AB2970">
        <v>-1.62496346145929</v>
      </c>
      <c r="AC2970" t="s">
        <v>249</v>
      </c>
      <c r="AD2970" t="s">
        <v>349</v>
      </c>
      <c r="AE2970" t="s">
        <v>71</v>
      </c>
      <c r="AF2970" t="s">
        <v>91</v>
      </c>
      <c r="AG2970" t="s">
        <v>350</v>
      </c>
      <c r="AH2970" s="45">
        <v>30650</v>
      </c>
      <c r="AI2970">
        <v>732717</v>
      </c>
      <c r="AJ2970">
        <v>1983</v>
      </c>
      <c r="AK2970" t="s">
        <v>351</v>
      </c>
      <c r="AL2970" t="s">
        <v>336</v>
      </c>
      <c r="AM2970" t="s">
        <v>245</v>
      </c>
    </row>
    <row r="2971" spans="1:39" x14ac:dyDescent="0.3">
      <c r="A2971" s="1">
        <v>43560</v>
      </c>
      <c r="B2971" t="s">
        <v>26</v>
      </c>
      <c r="C2971" t="s">
        <v>246</v>
      </c>
      <c r="D2971">
        <v>300</v>
      </c>
      <c r="E2971">
        <v>4</v>
      </c>
      <c r="F2971">
        <v>32.07</v>
      </c>
      <c r="G2971">
        <v>32.360000999999997</v>
      </c>
      <c r="H2971">
        <v>31.92</v>
      </c>
      <c r="I2971">
        <v>32.349997999999999</v>
      </c>
      <c r="J2971">
        <v>31.366506999999999</v>
      </c>
      <c r="K2971">
        <v>39928700</v>
      </c>
      <c r="L2971">
        <v>2.5009999999999999</v>
      </c>
      <c r="M2971">
        <v>1.1503333090481099E-2</v>
      </c>
      <c r="N2971">
        <v>3.1080813031464701E-2</v>
      </c>
      <c r="O2971">
        <v>8.1770084241990795E-2</v>
      </c>
      <c r="P2971">
        <v>8.0585782955610197E-2</v>
      </c>
      <c r="Q2971">
        <v>-5.0029804119900101E-2</v>
      </c>
      <c r="R2971">
        <v>1.06873545288096E-2</v>
      </c>
      <c r="S2971">
        <v>9.9314689548520296E-3</v>
      </c>
      <c r="T2971">
        <v>1.16867293394699E-2</v>
      </c>
      <c r="U2971">
        <v>1.46078479412551E-2</v>
      </c>
      <c r="V2971">
        <v>36.389998999999897</v>
      </c>
      <c r="W2971">
        <v>26.799999</v>
      </c>
      <c r="X2971">
        <v>-0.140114156382384</v>
      </c>
      <c r="Y2971">
        <v>4.62571739556182E-3</v>
      </c>
      <c r="Z2971">
        <v>0.62712119465233596</v>
      </c>
      <c r="AA2971">
        <v>-1.59767870487734</v>
      </c>
      <c r="AB2971">
        <v>-1.5649303203535601</v>
      </c>
      <c r="AC2971" t="s">
        <v>249</v>
      </c>
      <c r="AD2971" t="s">
        <v>349</v>
      </c>
      <c r="AE2971" t="s">
        <v>71</v>
      </c>
      <c r="AF2971" t="s">
        <v>91</v>
      </c>
      <c r="AG2971" t="s">
        <v>350</v>
      </c>
      <c r="AH2971" s="45">
        <v>30650</v>
      </c>
      <c r="AI2971">
        <v>732717</v>
      </c>
      <c r="AJ2971">
        <v>1983</v>
      </c>
      <c r="AK2971" t="s">
        <v>351</v>
      </c>
      <c r="AL2971" t="s">
        <v>336</v>
      </c>
      <c r="AM2971" t="s">
        <v>245</v>
      </c>
    </row>
    <row r="2972" spans="1:39" x14ac:dyDescent="0.3">
      <c r="A2972" s="1">
        <v>43577</v>
      </c>
      <c r="B2972" t="s">
        <v>26</v>
      </c>
      <c r="C2972" t="s">
        <v>246</v>
      </c>
      <c r="D2972">
        <v>100</v>
      </c>
      <c r="E2972">
        <v>4</v>
      </c>
      <c r="F2972">
        <v>32.020000000000003</v>
      </c>
      <c r="G2972">
        <v>32.18</v>
      </c>
      <c r="H2972">
        <v>31.92</v>
      </c>
      <c r="I2972">
        <v>32.080002</v>
      </c>
      <c r="J2972">
        <v>31.602314</v>
      </c>
      <c r="K2972">
        <v>22239100</v>
      </c>
      <c r="L2972">
        <v>2.59</v>
      </c>
      <c r="M2972">
        <v>1.5598676472859999E-3</v>
      </c>
      <c r="N2972">
        <v>-3.7336965176027899E-3</v>
      </c>
      <c r="O2972">
        <v>6.60491670847312E-2</v>
      </c>
      <c r="P2972">
        <v>5.1407692953868801E-2</v>
      </c>
      <c r="Q2972">
        <v>-1.9464319839797E-2</v>
      </c>
      <c r="R2972">
        <v>6.63127576769495E-3</v>
      </c>
      <c r="S2972">
        <v>9.4082784938383495E-3</v>
      </c>
      <c r="T2972">
        <v>1.08960006412787E-2</v>
      </c>
      <c r="U2972">
        <v>1.44892778276183E-2</v>
      </c>
      <c r="V2972">
        <v>35.330002</v>
      </c>
      <c r="W2972">
        <v>26.799999</v>
      </c>
      <c r="X2972">
        <v>-0.140114156382384</v>
      </c>
      <c r="Y2972">
        <v>1.0115060212163699E-3</v>
      </c>
      <c r="Z2972">
        <v>0.62299403810318599</v>
      </c>
      <c r="AA2972">
        <v>-0.92294428714374199</v>
      </c>
      <c r="AB2972">
        <v>-1.1814821861420599</v>
      </c>
      <c r="AC2972" t="s">
        <v>249</v>
      </c>
      <c r="AD2972" t="s">
        <v>349</v>
      </c>
      <c r="AE2972" t="s">
        <v>71</v>
      </c>
      <c r="AF2972" t="s">
        <v>91</v>
      </c>
      <c r="AG2972" t="s">
        <v>350</v>
      </c>
      <c r="AH2972" s="45">
        <v>30650</v>
      </c>
      <c r="AI2972">
        <v>732717</v>
      </c>
      <c r="AJ2972">
        <v>1983</v>
      </c>
      <c r="AK2972" t="s">
        <v>351</v>
      </c>
      <c r="AL2972" t="s">
        <v>336</v>
      </c>
      <c r="AM2972" t="s">
        <v>245</v>
      </c>
    </row>
    <row r="2973" spans="1:39" x14ac:dyDescent="0.3">
      <c r="A2973" s="1">
        <v>43591</v>
      </c>
      <c r="B2973" t="s">
        <v>26</v>
      </c>
      <c r="C2973" t="s">
        <v>239</v>
      </c>
      <c r="D2973">
        <v>100</v>
      </c>
      <c r="E2973">
        <v>4</v>
      </c>
      <c r="F2973">
        <v>30.459999</v>
      </c>
      <c r="G2973">
        <v>30.639999</v>
      </c>
      <c r="H2973">
        <v>30.379998999999899</v>
      </c>
      <c r="I2973">
        <v>30.59</v>
      </c>
      <c r="J2973">
        <v>30.134501</v>
      </c>
      <c r="K2973">
        <v>25182000</v>
      </c>
      <c r="L2973">
        <v>2.5</v>
      </c>
      <c r="M2973">
        <v>-3.58949477651628E-3</v>
      </c>
      <c r="N2973">
        <v>-9.4355088670592408E-3</v>
      </c>
      <c r="O2973">
        <v>-2.5121053996323198E-2</v>
      </c>
      <c r="P2973">
        <v>4.8431921433956603E-2</v>
      </c>
      <c r="Q2973">
        <v>1.9308647231941999E-2</v>
      </c>
      <c r="R2973">
        <v>4.1698438245782402E-3</v>
      </c>
      <c r="S2973">
        <v>1.12034138533205E-2</v>
      </c>
      <c r="T2973">
        <v>1.0277134717360401E-2</v>
      </c>
      <c r="U2973">
        <v>1.42050454439681E-2</v>
      </c>
      <c r="V2973">
        <v>34.529998999999997</v>
      </c>
      <c r="W2973">
        <v>26.799999</v>
      </c>
      <c r="X2973">
        <v>-0.140114156382384</v>
      </c>
      <c r="Y2973">
        <v>-4.4810132310555703E-3</v>
      </c>
      <c r="Z2973">
        <v>0.66092987417046201</v>
      </c>
      <c r="AA2973">
        <v>-0.108826591332348</v>
      </c>
      <c r="AB2973">
        <v>-0.33832428533366299</v>
      </c>
      <c r="AC2973" t="s">
        <v>249</v>
      </c>
      <c r="AD2973" t="s">
        <v>349</v>
      </c>
      <c r="AE2973" t="s">
        <v>71</v>
      </c>
      <c r="AF2973" t="s">
        <v>91</v>
      </c>
      <c r="AG2973" t="s">
        <v>350</v>
      </c>
      <c r="AH2973" s="45">
        <v>30650</v>
      </c>
      <c r="AI2973">
        <v>732717</v>
      </c>
      <c r="AJ2973">
        <v>1983</v>
      </c>
      <c r="AK2973" t="s">
        <v>351</v>
      </c>
      <c r="AL2973" t="s">
        <v>336</v>
      </c>
      <c r="AM2973" t="s">
        <v>245</v>
      </c>
    </row>
    <row r="2974" spans="1:39" x14ac:dyDescent="0.3">
      <c r="A2974" s="1">
        <v>43593</v>
      </c>
      <c r="B2974" t="s">
        <v>26</v>
      </c>
      <c r="C2974" t="s">
        <v>239</v>
      </c>
      <c r="D2974">
        <v>800</v>
      </c>
      <c r="E2974">
        <v>4</v>
      </c>
      <c r="F2974">
        <v>30.389999</v>
      </c>
      <c r="G2974">
        <v>30.5</v>
      </c>
      <c r="H2974">
        <v>30.17</v>
      </c>
      <c r="I2974">
        <v>30.299999</v>
      </c>
      <c r="J2974">
        <v>29.848817999999898</v>
      </c>
      <c r="K2974">
        <v>25015200</v>
      </c>
      <c r="L2974">
        <v>2.4820000000000002</v>
      </c>
      <c r="M2974">
        <v>-7.5621212921691099E-3</v>
      </c>
      <c r="N2974">
        <v>-1.6042260715416801E-2</v>
      </c>
      <c r="O2974">
        <v>-4.9595426516191497E-2</v>
      </c>
      <c r="P2974">
        <v>4.0596518271036802E-2</v>
      </c>
      <c r="Q2974">
        <v>6.6572137641188302E-3</v>
      </c>
      <c r="R2974">
        <v>3.8702484033181798E-3</v>
      </c>
      <c r="S2974">
        <v>1.0844283432619501E-2</v>
      </c>
      <c r="T2974">
        <v>1.0328844180170001E-2</v>
      </c>
      <c r="U2974">
        <v>1.42069624222087E-2</v>
      </c>
      <c r="V2974">
        <v>34.529998999999997</v>
      </c>
      <c r="W2974">
        <v>26.799999</v>
      </c>
      <c r="X2974">
        <v>-0.140114156382384</v>
      </c>
      <c r="Y2974">
        <v>-1.60671540560346E-3</v>
      </c>
      <c r="Z2974">
        <v>0.65627095648607903</v>
      </c>
      <c r="AA2974">
        <v>-0.341166319952727</v>
      </c>
      <c r="AB2974">
        <v>-0.25764193647908601</v>
      </c>
      <c r="AC2974" t="s">
        <v>249</v>
      </c>
      <c r="AD2974" t="s">
        <v>349</v>
      </c>
      <c r="AE2974" t="s">
        <v>71</v>
      </c>
      <c r="AF2974" t="s">
        <v>91</v>
      </c>
      <c r="AG2974" t="s">
        <v>350</v>
      </c>
      <c r="AH2974" s="45">
        <v>30650</v>
      </c>
      <c r="AI2974">
        <v>732717</v>
      </c>
      <c r="AJ2974">
        <v>1983</v>
      </c>
      <c r="AK2974" t="s">
        <v>351</v>
      </c>
      <c r="AL2974" t="s">
        <v>336</v>
      </c>
      <c r="AM2974" t="s">
        <v>245</v>
      </c>
    </row>
    <row r="2975" spans="1:39" x14ac:dyDescent="0.3">
      <c r="A2975" s="1">
        <v>43598</v>
      </c>
      <c r="B2975" t="s">
        <v>26</v>
      </c>
      <c r="C2975" t="s">
        <v>239</v>
      </c>
      <c r="D2975">
        <v>200</v>
      </c>
      <c r="E2975">
        <v>4</v>
      </c>
      <c r="F2975">
        <v>30.35</v>
      </c>
      <c r="G2975">
        <v>30.65</v>
      </c>
      <c r="H2975">
        <v>30.34</v>
      </c>
      <c r="I2975">
        <v>30.469998999999898</v>
      </c>
      <c r="J2975">
        <v>30.016286999999998</v>
      </c>
      <c r="K2975">
        <v>27713300</v>
      </c>
      <c r="L2975">
        <v>2.4049999999999998</v>
      </c>
      <c r="M2975">
        <v>-4.9108493590727499E-3</v>
      </c>
      <c r="N2975">
        <v>-3.9305936339924397E-3</v>
      </c>
      <c r="O2975">
        <v>-4.52362475585871E-2</v>
      </c>
      <c r="P2975">
        <v>4.1129809525606499E-2</v>
      </c>
      <c r="Q2975">
        <v>1.7258519239988199E-2</v>
      </c>
      <c r="R2975">
        <v>6.1428904059276897E-3</v>
      </c>
      <c r="S2975">
        <v>1.10117439495034E-2</v>
      </c>
      <c r="T2975">
        <v>1.03582761164895E-2</v>
      </c>
      <c r="U2975">
        <v>1.41588709697551E-2</v>
      </c>
      <c r="V2975">
        <v>34.529998999999997</v>
      </c>
      <c r="W2975">
        <v>26.799999</v>
      </c>
      <c r="X2975">
        <v>-0.140114156382384</v>
      </c>
      <c r="Y2975">
        <v>-2.4426469085879299E-2</v>
      </c>
      <c r="Z2975">
        <v>0.64696109212855701</v>
      </c>
      <c r="AA2975">
        <v>-0.123736176027154</v>
      </c>
      <c r="AB2975">
        <v>-0.113767742555792</v>
      </c>
      <c r="AC2975" t="s">
        <v>249</v>
      </c>
      <c r="AD2975" t="s">
        <v>349</v>
      </c>
      <c r="AE2975" t="s">
        <v>71</v>
      </c>
      <c r="AF2975" t="s">
        <v>91</v>
      </c>
      <c r="AG2975" t="s">
        <v>350</v>
      </c>
      <c r="AH2975" s="45">
        <v>30650</v>
      </c>
      <c r="AI2975">
        <v>732717</v>
      </c>
      <c r="AJ2975">
        <v>1983</v>
      </c>
      <c r="AK2975" t="s">
        <v>351</v>
      </c>
      <c r="AL2975" t="s">
        <v>336</v>
      </c>
      <c r="AM2975" t="s">
        <v>245</v>
      </c>
    </row>
    <row r="2976" spans="1:39" x14ac:dyDescent="0.3">
      <c r="A2976" s="1">
        <v>43607</v>
      </c>
      <c r="B2976" t="s">
        <v>26</v>
      </c>
      <c r="C2976" t="s">
        <v>239</v>
      </c>
      <c r="D2976">
        <v>600</v>
      </c>
      <c r="E2976">
        <v>4</v>
      </c>
      <c r="F2976">
        <v>32.240001999999997</v>
      </c>
      <c r="G2976">
        <v>32.450001</v>
      </c>
      <c r="H2976">
        <v>32.119999</v>
      </c>
      <c r="I2976">
        <v>32.279998999999997</v>
      </c>
      <c r="J2976">
        <v>31.799334000000002</v>
      </c>
      <c r="K2976">
        <v>19988800</v>
      </c>
      <c r="L2976">
        <v>2.3929999999999998</v>
      </c>
      <c r="M2976">
        <v>-4.0191977955706297E-3</v>
      </c>
      <c r="N2976">
        <v>3.2428442403723903E-2</v>
      </c>
      <c r="O2976">
        <v>6.2150004106491198E-3</v>
      </c>
      <c r="P2976">
        <v>6.1830407133423103E-2</v>
      </c>
      <c r="Q2976">
        <v>5.2936959562771599E-2</v>
      </c>
      <c r="R2976">
        <v>6.5493714456795801E-3</v>
      </c>
      <c r="S2976">
        <v>1.22925888064939E-2</v>
      </c>
      <c r="T2976">
        <v>1.04948697647548E-2</v>
      </c>
      <c r="U2976">
        <v>1.41803729629453E-2</v>
      </c>
      <c r="V2976">
        <v>34.529998999999997</v>
      </c>
      <c r="W2976">
        <v>26.799999</v>
      </c>
      <c r="X2976">
        <v>-0.140114156382384</v>
      </c>
      <c r="Y2976">
        <v>-2.8283920525026501E-3</v>
      </c>
      <c r="Z2976">
        <v>0.64347694624363205</v>
      </c>
      <c r="AA2976">
        <v>0.48090582757359202</v>
      </c>
      <c r="AB2976">
        <v>0.58385740755835902</v>
      </c>
      <c r="AC2976" t="s">
        <v>249</v>
      </c>
      <c r="AD2976" t="s">
        <v>349</v>
      </c>
      <c r="AE2976" t="s">
        <v>71</v>
      </c>
      <c r="AF2976" t="s">
        <v>91</v>
      </c>
      <c r="AG2976" t="s">
        <v>350</v>
      </c>
      <c r="AH2976" s="45">
        <v>30650</v>
      </c>
      <c r="AI2976">
        <v>732717</v>
      </c>
      <c r="AJ2976">
        <v>1983</v>
      </c>
      <c r="AK2976" t="s">
        <v>351</v>
      </c>
      <c r="AL2976" t="s">
        <v>336</v>
      </c>
      <c r="AM2976" t="s">
        <v>245</v>
      </c>
    </row>
    <row r="2977" spans="1:39" x14ac:dyDescent="0.3">
      <c r="A2977" s="1">
        <v>43620</v>
      </c>
      <c r="B2977" t="s">
        <v>26</v>
      </c>
      <c r="C2977" t="s">
        <v>246</v>
      </c>
      <c r="D2977">
        <v>200</v>
      </c>
      <c r="E2977">
        <v>4</v>
      </c>
      <c r="F2977">
        <v>31.389999</v>
      </c>
      <c r="G2977">
        <v>31.5</v>
      </c>
      <c r="H2977">
        <v>30.98</v>
      </c>
      <c r="I2977">
        <v>31.48</v>
      </c>
      <c r="J2977">
        <v>31.011247999999998</v>
      </c>
      <c r="K2977">
        <v>31262200</v>
      </c>
      <c r="L2977">
        <v>2.1190000000000002</v>
      </c>
      <c r="M2977">
        <v>1.24662413811822E-2</v>
      </c>
      <c r="N2977">
        <v>-1.41935422156165E-2</v>
      </c>
      <c r="O2977">
        <v>2.7698993680437801E-2</v>
      </c>
      <c r="P2977">
        <v>6.5693934975768101E-2</v>
      </c>
      <c r="Q2977">
        <v>3.1530512012018397E-2</v>
      </c>
      <c r="R2977">
        <v>2.27648827057573E-2</v>
      </c>
      <c r="S2977">
        <v>1.2370257997130801E-2</v>
      </c>
      <c r="T2977">
        <v>1.1414262455676401E-2</v>
      </c>
      <c r="U2977">
        <v>1.44321535505942E-2</v>
      </c>
      <c r="V2977">
        <v>34.529998999999997</v>
      </c>
      <c r="W2977">
        <v>26.799999</v>
      </c>
      <c r="X2977">
        <v>-0.140114156382384</v>
      </c>
      <c r="Y2977">
        <v>2.1205927310919401E-2</v>
      </c>
      <c r="Z2977">
        <v>0.66011374995434702</v>
      </c>
      <c r="AA2977">
        <v>0.159369216777867</v>
      </c>
      <c r="AB2977">
        <v>0.12064972311802299</v>
      </c>
      <c r="AC2977" t="s">
        <v>249</v>
      </c>
      <c r="AD2977" t="s">
        <v>349</v>
      </c>
      <c r="AE2977" t="s">
        <v>71</v>
      </c>
      <c r="AF2977" t="s">
        <v>91</v>
      </c>
      <c r="AG2977" t="s">
        <v>350</v>
      </c>
      <c r="AH2977" s="45">
        <v>30650</v>
      </c>
      <c r="AI2977">
        <v>732717</v>
      </c>
      <c r="AJ2977">
        <v>1983</v>
      </c>
      <c r="AK2977" t="s">
        <v>351</v>
      </c>
      <c r="AL2977" t="s">
        <v>336</v>
      </c>
      <c r="AM2977" t="s">
        <v>245</v>
      </c>
    </row>
    <row r="2978" spans="1:39" x14ac:dyDescent="0.3">
      <c r="A2978" s="1">
        <v>43626</v>
      </c>
      <c r="B2978" t="s">
        <v>26</v>
      </c>
      <c r="C2978" t="s">
        <v>239</v>
      </c>
      <c r="D2978">
        <v>400</v>
      </c>
      <c r="E2978">
        <v>4</v>
      </c>
      <c r="F2978">
        <v>32.689999</v>
      </c>
      <c r="G2978">
        <v>33</v>
      </c>
      <c r="H2978">
        <v>31.860001</v>
      </c>
      <c r="I2978">
        <v>31.93</v>
      </c>
      <c r="J2978">
        <v>31.454546000000001</v>
      </c>
      <c r="K2978">
        <v>30927300</v>
      </c>
      <c r="L2978">
        <v>2.1429999999999998</v>
      </c>
      <c r="M2978">
        <v>-1.73864268716411E-2</v>
      </c>
      <c r="N2978">
        <v>2.6659783596798801E-2</v>
      </c>
      <c r="O2978">
        <v>5.2398278535753899E-2</v>
      </c>
      <c r="P2978">
        <v>7.0912932832575201E-2</v>
      </c>
      <c r="Q2978">
        <v>5.2840166930970397E-3</v>
      </c>
      <c r="R2978">
        <v>1.2989945478476501E-2</v>
      </c>
      <c r="S2978">
        <v>1.32817946309455E-2</v>
      </c>
      <c r="T2978">
        <v>1.1788530829274399E-2</v>
      </c>
      <c r="U2978">
        <v>1.4429431257979601E-2</v>
      </c>
      <c r="V2978">
        <v>34.529998999999997</v>
      </c>
      <c r="W2978">
        <v>26.799999</v>
      </c>
      <c r="X2978">
        <v>-0.140114156382384</v>
      </c>
      <c r="Y2978">
        <v>4.6492198743191201E-3</v>
      </c>
      <c r="Z2978">
        <v>0.65673570775075196</v>
      </c>
      <c r="AA2978">
        <v>-0.24184048610696199</v>
      </c>
      <c r="AB2978">
        <v>0.15484919285884399</v>
      </c>
      <c r="AC2978" t="s">
        <v>249</v>
      </c>
      <c r="AD2978" t="s">
        <v>349</v>
      </c>
      <c r="AE2978" t="s">
        <v>71</v>
      </c>
      <c r="AF2978" t="s">
        <v>91</v>
      </c>
      <c r="AG2978" t="s">
        <v>350</v>
      </c>
      <c r="AH2978" s="45">
        <v>30650</v>
      </c>
      <c r="AI2978">
        <v>732717</v>
      </c>
      <c r="AJ2978">
        <v>1983</v>
      </c>
      <c r="AK2978" t="s">
        <v>351</v>
      </c>
      <c r="AL2978" t="s">
        <v>336</v>
      </c>
      <c r="AM2978" t="s">
        <v>245</v>
      </c>
    </row>
    <row r="2979" spans="1:39" x14ac:dyDescent="0.3">
      <c r="A2979" s="1">
        <v>43627</v>
      </c>
      <c r="B2979" t="s">
        <v>26</v>
      </c>
      <c r="C2979" t="s">
        <v>239</v>
      </c>
      <c r="D2979">
        <v>800</v>
      </c>
      <c r="E2979">
        <v>4</v>
      </c>
      <c r="F2979">
        <v>32.060001</v>
      </c>
      <c r="G2979">
        <v>32.439999</v>
      </c>
      <c r="H2979">
        <v>32.029998999999997</v>
      </c>
      <c r="I2979">
        <v>32.110000999999997</v>
      </c>
      <c r="J2979">
        <v>31.631865999999999</v>
      </c>
      <c r="K2979">
        <v>19612600</v>
      </c>
      <c r="L2979">
        <v>2.14</v>
      </c>
      <c r="M2979">
        <v>5.6215106024046502E-3</v>
      </c>
      <c r="N2979">
        <v>1.9815052818021098E-2</v>
      </c>
      <c r="O2979">
        <v>5.5383029893685001E-2</v>
      </c>
      <c r="P2979">
        <v>6.3058422922208798E-2</v>
      </c>
      <c r="Q2979">
        <v>1.0314212134378799E-2</v>
      </c>
      <c r="R2979">
        <v>1.2397282868270401E-2</v>
      </c>
      <c r="S2979">
        <v>1.32997557753654E-2</v>
      </c>
      <c r="T2979">
        <v>1.16969858016121E-2</v>
      </c>
      <c r="U2979">
        <v>1.44337020488743E-2</v>
      </c>
      <c r="V2979">
        <v>34.529998999999997</v>
      </c>
      <c r="W2979">
        <v>26.799999</v>
      </c>
      <c r="X2979">
        <v>-0.140114156382384</v>
      </c>
      <c r="Y2979">
        <v>-3.4994119269314301E-4</v>
      </c>
      <c r="Z2979">
        <v>0.65678296094240296</v>
      </c>
      <c r="AA2979">
        <v>-0.165256376965327</v>
      </c>
      <c r="AB2979">
        <v>8.9924074110205199E-2</v>
      </c>
      <c r="AC2979" t="s">
        <v>249</v>
      </c>
      <c r="AD2979" t="s">
        <v>349</v>
      </c>
      <c r="AE2979" t="s">
        <v>71</v>
      </c>
      <c r="AF2979" t="s">
        <v>91</v>
      </c>
      <c r="AG2979" t="s">
        <v>350</v>
      </c>
      <c r="AH2979" s="45">
        <v>30650</v>
      </c>
      <c r="AI2979">
        <v>732717</v>
      </c>
      <c r="AJ2979">
        <v>1983</v>
      </c>
      <c r="AK2979" t="s">
        <v>351</v>
      </c>
      <c r="AL2979" t="s">
        <v>336</v>
      </c>
      <c r="AM2979" t="s">
        <v>245</v>
      </c>
    </row>
    <row r="2980" spans="1:39" x14ac:dyDescent="0.3">
      <c r="A2980" s="1">
        <v>43629</v>
      </c>
      <c r="B2980" t="s">
        <v>26</v>
      </c>
      <c r="C2980" t="s">
        <v>246</v>
      </c>
      <c r="D2980">
        <v>100</v>
      </c>
      <c r="E2980">
        <v>4</v>
      </c>
      <c r="F2980">
        <v>32.220001000000003</v>
      </c>
      <c r="G2980">
        <v>32.330002</v>
      </c>
      <c r="H2980">
        <v>32.119999</v>
      </c>
      <c r="I2980">
        <v>32.290000999999997</v>
      </c>
      <c r="J2980">
        <v>31.809186999999898</v>
      </c>
      <c r="K2980">
        <v>16873400</v>
      </c>
      <c r="L2980">
        <v>2.0910000000000002</v>
      </c>
      <c r="M2980">
        <v>3.4124416526353498E-3</v>
      </c>
      <c r="N2980">
        <v>5.9016554397519202E-3</v>
      </c>
      <c r="O2980">
        <v>5.8015013088545703E-2</v>
      </c>
      <c r="P2980">
        <v>8.0141017438882897E-2</v>
      </c>
      <c r="Q2980">
        <v>6.5033806819681102E-4</v>
      </c>
      <c r="R2980">
        <v>1.10583802514865E-2</v>
      </c>
      <c r="S2980">
        <v>1.31499354015119E-2</v>
      </c>
      <c r="T2980">
        <v>1.15899627753638E-2</v>
      </c>
      <c r="U2980">
        <v>1.4417995119946901E-2</v>
      </c>
      <c r="V2980">
        <v>34.299999</v>
      </c>
      <c r="W2980">
        <v>26.799999</v>
      </c>
      <c r="X2980">
        <v>-0.140114156382384</v>
      </c>
      <c r="Y2980">
        <v>4.0890106107655602E-3</v>
      </c>
      <c r="Z2980">
        <v>0.65594221073190895</v>
      </c>
      <c r="AA2980">
        <v>-0.29965952058851097</v>
      </c>
      <c r="AB2980">
        <v>-0.153961743064812</v>
      </c>
      <c r="AC2980" t="s">
        <v>249</v>
      </c>
      <c r="AD2980" t="s">
        <v>349</v>
      </c>
      <c r="AE2980" t="s">
        <v>71</v>
      </c>
      <c r="AF2980" t="s">
        <v>91</v>
      </c>
      <c r="AG2980" t="s">
        <v>350</v>
      </c>
      <c r="AH2980" s="45">
        <v>30650</v>
      </c>
      <c r="AI2980">
        <v>732717</v>
      </c>
      <c r="AJ2980">
        <v>1983</v>
      </c>
      <c r="AK2980" t="s">
        <v>351</v>
      </c>
      <c r="AL2980" t="s">
        <v>336</v>
      </c>
      <c r="AM2980" t="s">
        <v>245</v>
      </c>
    </row>
    <row r="2981" spans="1:39" x14ac:dyDescent="0.3">
      <c r="A2981" s="1">
        <v>43558</v>
      </c>
      <c r="B2981" t="s">
        <v>26</v>
      </c>
      <c r="C2981" t="s">
        <v>239</v>
      </c>
      <c r="D2981">
        <v>100</v>
      </c>
      <c r="E2981">
        <v>5</v>
      </c>
      <c r="F2981">
        <v>31.799999</v>
      </c>
      <c r="G2981">
        <v>31.959999</v>
      </c>
      <c r="H2981">
        <v>31.639999</v>
      </c>
      <c r="I2981">
        <v>31.870000999999998</v>
      </c>
      <c r="J2981">
        <v>30.9011</v>
      </c>
      <c r="K2981">
        <v>28780000</v>
      </c>
      <c r="L2981">
        <v>2.5169999999999999</v>
      </c>
      <c r="M2981">
        <v>7.5591038802337897E-3</v>
      </c>
      <c r="N2981">
        <v>1.48572278575686E-2</v>
      </c>
      <c r="O2981">
        <v>6.11346042354418E-2</v>
      </c>
      <c r="P2981">
        <v>9.23584966742097E-2</v>
      </c>
      <c r="Q2981">
        <v>-4.3442562800524699E-2</v>
      </c>
      <c r="R2981">
        <v>1.3637297464431E-2</v>
      </c>
      <c r="S2981">
        <v>9.9621046304747395E-3</v>
      </c>
      <c r="T2981">
        <v>1.2005920583897199E-2</v>
      </c>
      <c r="U2981">
        <v>1.4623565943504301E-2</v>
      </c>
      <c r="V2981">
        <v>36.389998999999897</v>
      </c>
      <c r="W2981">
        <v>26.799999</v>
      </c>
      <c r="X2981">
        <v>-0.140114156382384</v>
      </c>
      <c r="Y2981">
        <v>2.1460723821998401E-3</v>
      </c>
      <c r="Z2981">
        <v>0.62977166423042397</v>
      </c>
      <c r="AA2981">
        <v>-1.46977465941311</v>
      </c>
      <c r="AB2981">
        <v>-1.6458752197845701</v>
      </c>
      <c r="AC2981" t="s">
        <v>250</v>
      </c>
      <c r="AD2981" t="s">
        <v>349</v>
      </c>
      <c r="AE2981" t="s">
        <v>71</v>
      </c>
      <c r="AF2981" t="s">
        <v>91</v>
      </c>
      <c r="AG2981" t="s">
        <v>350</v>
      </c>
      <c r="AH2981" s="45">
        <v>30650</v>
      </c>
      <c r="AI2981">
        <v>732717</v>
      </c>
      <c r="AJ2981">
        <v>1983</v>
      </c>
      <c r="AK2981" t="s">
        <v>351</v>
      </c>
      <c r="AL2981" t="s">
        <v>336</v>
      </c>
      <c r="AM2981" t="s">
        <v>245</v>
      </c>
    </row>
    <row r="2982" spans="1:39" x14ac:dyDescent="0.3">
      <c r="A2982" s="1">
        <v>43581</v>
      </c>
      <c r="B2982" t="s">
        <v>26</v>
      </c>
      <c r="C2982" t="s">
        <v>246</v>
      </c>
      <c r="D2982">
        <v>500</v>
      </c>
      <c r="E2982">
        <v>5</v>
      </c>
      <c r="F2982">
        <v>30.469998999999898</v>
      </c>
      <c r="G2982">
        <v>30.959999</v>
      </c>
      <c r="H2982">
        <v>30.280000999999999</v>
      </c>
      <c r="I2982">
        <v>30.68</v>
      </c>
      <c r="J2982">
        <v>30.223159999999901</v>
      </c>
      <c r="K2982">
        <v>35191800</v>
      </c>
      <c r="L2982">
        <v>2.5049999999999999</v>
      </c>
      <c r="M2982">
        <v>1.11440281411008E-2</v>
      </c>
      <c r="N2982">
        <v>-4.3061960222513303E-2</v>
      </c>
      <c r="O2982">
        <v>-7.0075464900365304E-3</v>
      </c>
      <c r="P2982">
        <v>1.6522990034633402E-2</v>
      </c>
      <c r="Q2982">
        <v>-7.4940503808487199E-2</v>
      </c>
      <c r="R2982">
        <v>2.0669822215331701E-2</v>
      </c>
      <c r="S2982">
        <v>1.25752493573166E-2</v>
      </c>
      <c r="T2982">
        <v>1.21341760706673E-2</v>
      </c>
      <c r="U2982">
        <v>1.47556896100397E-2</v>
      </c>
      <c r="V2982">
        <v>34.529998999999997</v>
      </c>
      <c r="W2982">
        <v>26.799999</v>
      </c>
      <c r="X2982">
        <v>-0.140114156382384</v>
      </c>
      <c r="Y2982">
        <v>4.6743503443647796E-3</v>
      </c>
      <c r="Z2982">
        <v>0.63581197891252395</v>
      </c>
      <c r="AA2982">
        <v>-2.0160659647496999</v>
      </c>
      <c r="AB2982">
        <v>-1.5306718645572499</v>
      </c>
      <c r="AC2982" t="s">
        <v>250</v>
      </c>
      <c r="AD2982" t="s">
        <v>349</v>
      </c>
      <c r="AE2982" t="s">
        <v>71</v>
      </c>
      <c r="AF2982" t="s">
        <v>91</v>
      </c>
      <c r="AG2982" t="s">
        <v>350</v>
      </c>
      <c r="AH2982" s="45">
        <v>30650</v>
      </c>
      <c r="AI2982">
        <v>732717</v>
      </c>
      <c r="AJ2982">
        <v>1983</v>
      </c>
      <c r="AK2982" t="s">
        <v>351</v>
      </c>
      <c r="AL2982" t="s">
        <v>336</v>
      </c>
      <c r="AM2982" t="s">
        <v>245</v>
      </c>
    </row>
    <row r="2983" spans="1:39" x14ac:dyDescent="0.3">
      <c r="A2983" s="1">
        <v>43587</v>
      </c>
      <c r="B2983" t="s">
        <v>26</v>
      </c>
      <c r="C2983" t="s">
        <v>246</v>
      </c>
      <c r="D2983">
        <v>900</v>
      </c>
      <c r="E2983">
        <v>5</v>
      </c>
      <c r="F2983">
        <v>30.959999</v>
      </c>
      <c r="G2983">
        <v>31.01</v>
      </c>
      <c r="H2983">
        <v>30.59</v>
      </c>
      <c r="I2983">
        <v>30.620000999999998</v>
      </c>
      <c r="J2983">
        <v>30.164054999999902</v>
      </c>
      <c r="K2983">
        <v>29711500</v>
      </c>
      <c r="L2983">
        <v>2.552</v>
      </c>
      <c r="M2983">
        <v>-5.5365180757174703E-3</v>
      </c>
      <c r="N2983">
        <v>9.1864939553002005E-3</v>
      </c>
      <c r="O2983">
        <v>-2.6647919439648299E-2</v>
      </c>
      <c r="P2983">
        <v>3.4328909919227997E-2</v>
      </c>
      <c r="Q2983">
        <v>1.6780052531521299E-3</v>
      </c>
      <c r="R2983">
        <v>7.3687674516902998E-3</v>
      </c>
      <c r="S2983">
        <v>1.14871139763414E-2</v>
      </c>
      <c r="T2983">
        <v>1.04128169965115E-2</v>
      </c>
      <c r="U2983">
        <v>1.4235399611482499E-2</v>
      </c>
      <c r="V2983">
        <v>34.529998999999997</v>
      </c>
      <c r="W2983">
        <v>26.799999</v>
      </c>
      <c r="X2983">
        <v>-0.140114156382384</v>
      </c>
      <c r="Y2983">
        <v>-2.1262443276895502E-3</v>
      </c>
      <c r="Z2983">
        <v>0.66593728254868401</v>
      </c>
      <c r="AA2983">
        <v>-0.46579711192099399</v>
      </c>
      <c r="AB2983">
        <v>-0.82528216269550603</v>
      </c>
      <c r="AC2983" t="s">
        <v>250</v>
      </c>
      <c r="AD2983" t="s">
        <v>349</v>
      </c>
      <c r="AE2983" t="s">
        <v>71</v>
      </c>
      <c r="AF2983" t="s">
        <v>91</v>
      </c>
      <c r="AG2983" t="s">
        <v>350</v>
      </c>
      <c r="AH2983" s="45">
        <v>30650</v>
      </c>
      <c r="AI2983">
        <v>732717</v>
      </c>
      <c r="AJ2983">
        <v>1983</v>
      </c>
      <c r="AK2983" t="s">
        <v>351</v>
      </c>
      <c r="AL2983" t="s">
        <v>336</v>
      </c>
      <c r="AM2983" t="s">
        <v>245</v>
      </c>
    </row>
    <row r="2984" spans="1:39" x14ac:dyDescent="0.3">
      <c r="A2984" s="1">
        <v>43606</v>
      </c>
      <c r="B2984" t="s">
        <v>26</v>
      </c>
      <c r="C2984" t="s">
        <v>246</v>
      </c>
      <c r="D2984">
        <v>200</v>
      </c>
      <c r="E2984">
        <v>5</v>
      </c>
      <c r="F2984">
        <v>32.240001999999997</v>
      </c>
      <c r="G2984">
        <v>32.639998999999897</v>
      </c>
      <c r="H2984">
        <v>32.090000000000003</v>
      </c>
      <c r="I2984">
        <v>32.409999999999997</v>
      </c>
      <c r="J2984">
        <v>31.927398999999902</v>
      </c>
      <c r="K2984">
        <v>23313500</v>
      </c>
      <c r="L2984">
        <v>2.4260000000000002</v>
      </c>
      <c r="M2984">
        <v>6.8112005172240699E-3</v>
      </c>
      <c r="N2984">
        <v>4.1580807962564199E-2</v>
      </c>
      <c r="O2984">
        <v>1.1794065853505901E-2</v>
      </c>
      <c r="P2984">
        <v>6.5201162275520294E-2</v>
      </c>
      <c r="Q2984">
        <v>7.3664499232348801E-2</v>
      </c>
      <c r="R2984">
        <v>3.4022265827794002E-3</v>
      </c>
      <c r="S2984">
        <v>1.22571160633061E-2</v>
      </c>
      <c r="T2984">
        <v>1.0477542719363899E-2</v>
      </c>
      <c r="U2984">
        <v>1.4215813653498E-2</v>
      </c>
      <c r="V2984">
        <v>34.529998999999997</v>
      </c>
      <c r="W2984">
        <v>26.799999</v>
      </c>
      <c r="X2984">
        <v>-0.140114156382384</v>
      </c>
      <c r="Y2984">
        <v>8.4599491109458805E-3</v>
      </c>
      <c r="Z2984">
        <v>0.64685787991163402</v>
      </c>
      <c r="AA2984">
        <v>0.82953015418957499</v>
      </c>
      <c r="AB2984">
        <v>0.52001685754910498</v>
      </c>
      <c r="AC2984" t="s">
        <v>250</v>
      </c>
      <c r="AD2984" t="s">
        <v>349</v>
      </c>
      <c r="AE2984" t="s">
        <v>71</v>
      </c>
      <c r="AF2984" t="s">
        <v>91</v>
      </c>
      <c r="AG2984" t="s">
        <v>350</v>
      </c>
      <c r="AH2984" s="45">
        <v>30650</v>
      </c>
      <c r="AI2984">
        <v>732717</v>
      </c>
      <c r="AJ2984">
        <v>1983</v>
      </c>
      <c r="AK2984" t="s">
        <v>351</v>
      </c>
      <c r="AL2984" t="s">
        <v>336</v>
      </c>
      <c r="AM2984" t="s">
        <v>245</v>
      </c>
    </row>
    <row r="2985" spans="1:39" x14ac:dyDescent="0.3">
      <c r="A2985" s="1">
        <v>43621</v>
      </c>
      <c r="B2985" t="s">
        <v>26</v>
      </c>
      <c r="C2985" t="s">
        <v>239</v>
      </c>
      <c r="D2985">
        <v>300</v>
      </c>
      <c r="E2985">
        <v>5</v>
      </c>
      <c r="F2985">
        <v>31.620000999999998</v>
      </c>
      <c r="G2985">
        <v>31.709999</v>
      </c>
      <c r="H2985">
        <v>31.42</v>
      </c>
      <c r="I2985">
        <v>31.68</v>
      </c>
      <c r="J2985">
        <v>31.208269000000001</v>
      </c>
      <c r="K2985">
        <v>20430800</v>
      </c>
      <c r="L2985">
        <v>2.1230000000000002</v>
      </c>
      <c r="M2985">
        <v>6.3331143671513804E-3</v>
      </c>
      <c r="N2985">
        <v>-7.2338992613320101E-3</v>
      </c>
      <c r="O2985">
        <v>3.1422868996153201E-2</v>
      </c>
      <c r="P2985">
        <v>7.6712508413087993E-2</v>
      </c>
      <c r="Q2985">
        <v>3.9713202630906198E-2</v>
      </c>
      <c r="R2985">
        <v>2.31435779772984E-2</v>
      </c>
      <c r="S2985">
        <v>1.2415009668641201E-2</v>
      </c>
      <c r="T2985">
        <v>1.1409491117870299E-2</v>
      </c>
      <c r="U2985">
        <v>1.44368973300471E-2</v>
      </c>
      <c r="V2985">
        <v>34.529998999999997</v>
      </c>
      <c r="W2985">
        <v>26.799999</v>
      </c>
      <c r="X2985">
        <v>-0.140114156382384</v>
      </c>
      <c r="Y2985">
        <v>8.1287266899663802E-3</v>
      </c>
      <c r="Z2985">
        <v>0.66132688088922398</v>
      </c>
      <c r="AA2985">
        <v>0.28263748025026297</v>
      </c>
      <c r="AB2985">
        <v>0.108981665964726</v>
      </c>
      <c r="AC2985" t="s">
        <v>250</v>
      </c>
      <c r="AD2985" t="s">
        <v>349</v>
      </c>
      <c r="AE2985" t="s">
        <v>71</v>
      </c>
      <c r="AF2985" t="s">
        <v>91</v>
      </c>
      <c r="AG2985" t="s">
        <v>350</v>
      </c>
      <c r="AH2985" s="45">
        <v>30650</v>
      </c>
      <c r="AI2985">
        <v>732717</v>
      </c>
      <c r="AJ2985">
        <v>1983</v>
      </c>
      <c r="AK2985" t="s">
        <v>351</v>
      </c>
      <c r="AL2985" t="s">
        <v>336</v>
      </c>
      <c r="AM2985" t="s">
        <v>245</v>
      </c>
    </row>
    <row r="2986" spans="1:39" x14ac:dyDescent="0.3">
      <c r="A2986" s="1">
        <v>43566</v>
      </c>
      <c r="B2986" t="s">
        <v>26</v>
      </c>
      <c r="C2986" t="s">
        <v>239</v>
      </c>
      <c r="D2986">
        <v>800</v>
      </c>
      <c r="E2986">
        <v>6</v>
      </c>
      <c r="F2986">
        <v>31.92</v>
      </c>
      <c r="G2986">
        <v>32.25</v>
      </c>
      <c r="H2986">
        <v>31.879998999999899</v>
      </c>
      <c r="I2986">
        <v>32.200001</v>
      </c>
      <c r="J2986">
        <v>31.720528000000002</v>
      </c>
      <c r="K2986">
        <v>24930900</v>
      </c>
      <c r="L2986">
        <v>2.504</v>
      </c>
      <c r="M2986">
        <v>9.9876603736886501E-3</v>
      </c>
      <c r="N2986">
        <v>2.2726707787191901E-2</v>
      </c>
      <c r="O2986">
        <v>6.5857434996952596E-2</v>
      </c>
      <c r="P2986">
        <v>7.3394793838390995E-2</v>
      </c>
      <c r="Q2986">
        <v>-2.8004319175660701E-2</v>
      </c>
      <c r="R2986">
        <v>6.3972482941248099E-3</v>
      </c>
      <c r="S2986">
        <v>9.8588881242138108E-3</v>
      </c>
      <c r="T2986">
        <v>1.10402467820908E-2</v>
      </c>
      <c r="U2986">
        <v>1.4520936761997101E-2</v>
      </c>
      <c r="V2986">
        <v>35.82</v>
      </c>
      <c r="W2986">
        <v>26.799999</v>
      </c>
      <c r="X2986">
        <v>-0.140114156382384</v>
      </c>
      <c r="Y2986" s="44">
        <v>3.8122194279549302E-5</v>
      </c>
      <c r="Z2986">
        <v>0.61860273281845601</v>
      </c>
      <c r="AA2986">
        <v>-1.1105016611382099</v>
      </c>
      <c r="AB2986">
        <v>-1.3987160853988601</v>
      </c>
      <c r="AC2986" t="s">
        <v>251</v>
      </c>
      <c r="AD2986" t="s">
        <v>349</v>
      </c>
      <c r="AE2986" t="s">
        <v>71</v>
      </c>
      <c r="AF2986" t="s">
        <v>91</v>
      </c>
      <c r="AG2986" t="s">
        <v>350</v>
      </c>
      <c r="AH2986" s="45">
        <v>30650</v>
      </c>
      <c r="AI2986">
        <v>732717</v>
      </c>
      <c r="AJ2986">
        <v>1983</v>
      </c>
      <c r="AK2986" t="s">
        <v>351</v>
      </c>
      <c r="AL2986" t="s">
        <v>336</v>
      </c>
      <c r="AM2986" t="s">
        <v>245</v>
      </c>
    </row>
    <row r="2987" spans="1:39" x14ac:dyDescent="0.3">
      <c r="A2987" s="1">
        <v>43567</v>
      </c>
      <c r="B2987" t="s">
        <v>26</v>
      </c>
      <c r="C2987" t="s">
        <v>246</v>
      </c>
      <c r="D2987">
        <v>600</v>
      </c>
      <c r="E2987">
        <v>6</v>
      </c>
      <c r="F2987">
        <v>32.299999</v>
      </c>
      <c r="G2987">
        <v>32.32</v>
      </c>
      <c r="H2987">
        <v>31.959999</v>
      </c>
      <c r="I2987">
        <v>32.200001</v>
      </c>
      <c r="J2987">
        <v>31.720528000000002</v>
      </c>
      <c r="K2987">
        <v>26021100</v>
      </c>
      <c r="L2987">
        <v>2.56</v>
      </c>
      <c r="M2987">
        <v>0</v>
      </c>
      <c r="N2987">
        <v>1.12233746967108E-2</v>
      </c>
      <c r="O2987">
        <v>7.7349912282612801E-2</v>
      </c>
      <c r="P2987">
        <v>5.8052571319603098E-2</v>
      </c>
      <c r="Q2987">
        <v>-2.5447944733138699E-2</v>
      </c>
      <c r="R2987">
        <v>5.2316415255754404E-3</v>
      </c>
      <c r="S2987">
        <v>9.3459049455224003E-3</v>
      </c>
      <c r="T2987">
        <v>1.08906768904268E-2</v>
      </c>
      <c r="U2987">
        <v>1.4520114624208101E-2</v>
      </c>
      <c r="V2987">
        <v>35.82</v>
      </c>
      <c r="W2987">
        <v>26.799999</v>
      </c>
      <c r="X2987">
        <v>-0.140114156382384</v>
      </c>
      <c r="Y2987">
        <v>6.5875784763498903E-3</v>
      </c>
      <c r="Z2987">
        <v>0.62011139754675704</v>
      </c>
      <c r="AA2987">
        <v>-1.06257517324582</v>
      </c>
      <c r="AB2987">
        <v>-1.29169537907256</v>
      </c>
      <c r="AC2987" t="s">
        <v>251</v>
      </c>
      <c r="AD2987" t="s">
        <v>349</v>
      </c>
      <c r="AE2987" t="s">
        <v>71</v>
      </c>
      <c r="AF2987" t="s">
        <v>91</v>
      </c>
      <c r="AG2987" t="s">
        <v>350</v>
      </c>
      <c r="AH2987" s="45">
        <v>30650</v>
      </c>
      <c r="AI2987">
        <v>732717</v>
      </c>
      <c r="AJ2987">
        <v>1983</v>
      </c>
      <c r="AK2987" t="s">
        <v>351</v>
      </c>
      <c r="AL2987" t="s">
        <v>336</v>
      </c>
      <c r="AM2987" t="s">
        <v>245</v>
      </c>
    </row>
    <row r="2988" spans="1:39" x14ac:dyDescent="0.3">
      <c r="A2988" s="1">
        <v>43587</v>
      </c>
      <c r="B2988" t="s">
        <v>26</v>
      </c>
      <c r="C2988" t="s">
        <v>239</v>
      </c>
      <c r="D2988">
        <v>900</v>
      </c>
      <c r="E2988">
        <v>6</v>
      </c>
      <c r="F2988">
        <v>30.959999</v>
      </c>
      <c r="G2988">
        <v>31.01</v>
      </c>
      <c r="H2988">
        <v>30.59</v>
      </c>
      <c r="I2988">
        <v>30.620000999999998</v>
      </c>
      <c r="J2988">
        <v>30.164054999999902</v>
      </c>
      <c r="K2988">
        <v>29711500</v>
      </c>
      <c r="L2988">
        <v>2.552</v>
      </c>
      <c r="M2988">
        <v>-5.5365180757174703E-3</v>
      </c>
      <c r="N2988">
        <v>9.1864939553002005E-3</v>
      </c>
      <c r="O2988">
        <v>-2.6647919439648299E-2</v>
      </c>
      <c r="P2988">
        <v>3.4328909919227997E-2</v>
      </c>
      <c r="Q2988">
        <v>1.6780052531521299E-3</v>
      </c>
      <c r="R2988">
        <v>7.3687674516902998E-3</v>
      </c>
      <c r="S2988">
        <v>1.14871139763414E-2</v>
      </c>
      <c r="T2988">
        <v>1.04128169965115E-2</v>
      </c>
      <c r="U2988">
        <v>1.4235399611482499E-2</v>
      </c>
      <c r="V2988">
        <v>34.529998999999997</v>
      </c>
      <c r="W2988">
        <v>26.799999</v>
      </c>
      <c r="X2988">
        <v>-0.140114156382384</v>
      </c>
      <c r="Y2988">
        <v>-2.1262443276895502E-3</v>
      </c>
      <c r="Z2988">
        <v>0.66593728254868401</v>
      </c>
      <c r="AA2988">
        <v>-0.46579711192099399</v>
      </c>
      <c r="AB2988">
        <v>-0.82528216269550603</v>
      </c>
      <c r="AC2988" t="s">
        <v>251</v>
      </c>
      <c r="AD2988" t="s">
        <v>349</v>
      </c>
      <c r="AE2988" t="s">
        <v>71</v>
      </c>
      <c r="AF2988" t="s">
        <v>91</v>
      </c>
      <c r="AG2988" t="s">
        <v>350</v>
      </c>
      <c r="AH2988" s="45">
        <v>30650</v>
      </c>
      <c r="AI2988">
        <v>732717</v>
      </c>
      <c r="AJ2988">
        <v>1983</v>
      </c>
      <c r="AK2988" t="s">
        <v>351</v>
      </c>
      <c r="AL2988" t="s">
        <v>336</v>
      </c>
      <c r="AM2988" t="s">
        <v>245</v>
      </c>
    </row>
    <row r="2989" spans="1:39" x14ac:dyDescent="0.3">
      <c r="A2989" s="1">
        <v>43592</v>
      </c>
      <c r="B2989" t="s">
        <v>26</v>
      </c>
      <c r="C2989" t="s">
        <v>246</v>
      </c>
      <c r="D2989">
        <v>1100</v>
      </c>
      <c r="E2989">
        <v>6</v>
      </c>
      <c r="F2989">
        <v>30.52</v>
      </c>
      <c r="G2989">
        <v>30.59</v>
      </c>
      <c r="H2989">
        <v>30.280000999999999</v>
      </c>
      <c r="I2989">
        <v>30.530000999999999</v>
      </c>
      <c r="J2989">
        <v>30.075393999999999</v>
      </c>
      <c r="K2989">
        <v>25771200</v>
      </c>
      <c r="L2989">
        <v>2.448</v>
      </c>
      <c r="M2989">
        <v>-1.9633656224499899E-3</v>
      </c>
      <c r="N2989">
        <v>-1.39861731661812E-2</v>
      </c>
      <c r="O2989">
        <v>-3.0529972133541299E-2</v>
      </c>
      <c r="P2989">
        <v>4.5793335211012698E-2</v>
      </c>
      <c r="Q2989">
        <v>1.11032304657107E-2</v>
      </c>
      <c r="R2989">
        <v>3.3687623008974801E-3</v>
      </c>
      <c r="S2989">
        <v>1.11572029632098E-2</v>
      </c>
      <c r="T2989">
        <v>1.02828969575677E-2</v>
      </c>
      <c r="U2989">
        <v>1.4200260109424399E-2</v>
      </c>
      <c r="V2989">
        <v>34.529998999999997</v>
      </c>
      <c r="W2989">
        <v>26.799999</v>
      </c>
      <c r="X2989">
        <v>-0.140114156382384</v>
      </c>
      <c r="Y2989">
        <v>-1.6649488130547601E-2</v>
      </c>
      <c r="Z2989">
        <v>0.65499276183522903</v>
      </c>
      <c r="AA2989">
        <v>-0.25330804157421799</v>
      </c>
      <c r="AB2989">
        <v>-0.27924682049091398</v>
      </c>
      <c r="AC2989" t="s">
        <v>251</v>
      </c>
      <c r="AD2989" t="s">
        <v>349</v>
      </c>
      <c r="AE2989" t="s">
        <v>71</v>
      </c>
      <c r="AF2989" t="s">
        <v>91</v>
      </c>
      <c r="AG2989" t="s">
        <v>350</v>
      </c>
      <c r="AH2989" s="45">
        <v>30650</v>
      </c>
      <c r="AI2989">
        <v>732717</v>
      </c>
      <c r="AJ2989">
        <v>1983</v>
      </c>
      <c r="AK2989" t="s">
        <v>351</v>
      </c>
      <c r="AL2989" t="s">
        <v>336</v>
      </c>
      <c r="AM2989" t="s">
        <v>245</v>
      </c>
    </row>
    <row r="2990" spans="1:39" x14ac:dyDescent="0.3">
      <c r="A2990" s="1">
        <v>43606</v>
      </c>
      <c r="B2990" t="s">
        <v>26</v>
      </c>
      <c r="C2990" t="s">
        <v>239</v>
      </c>
      <c r="D2990">
        <v>1000</v>
      </c>
      <c r="E2990">
        <v>6</v>
      </c>
      <c r="F2990">
        <v>32.240001999999997</v>
      </c>
      <c r="G2990">
        <v>32.639998999999897</v>
      </c>
      <c r="H2990">
        <v>32.090000000000003</v>
      </c>
      <c r="I2990">
        <v>32.409999999999997</v>
      </c>
      <c r="J2990">
        <v>31.927398999999902</v>
      </c>
      <c r="K2990">
        <v>23313500</v>
      </c>
      <c r="L2990">
        <v>2.4260000000000002</v>
      </c>
      <c r="M2990">
        <v>6.8112005172240699E-3</v>
      </c>
      <c r="N2990">
        <v>4.1580807962564199E-2</v>
      </c>
      <c r="O2990">
        <v>1.1794065853505901E-2</v>
      </c>
      <c r="P2990">
        <v>6.5201162275520294E-2</v>
      </c>
      <c r="Q2990">
        <v>7.3664499232348801E-2</v>
      </c>
      <c r="R2990">
        <v>3.4022265827794002E-3</v>
      </c>
      <c r="S2990">
        <v>1.22571160633061E-2</v>
      </c>
      <c r="T2990">
        <v>1.0477542719363899E-2</v>
      </c>
      <c r="U2990">
        <v>1.4215813653498E-2</v>
      </c>
      <c r="V2990">
        <v>34.529998999999997</v>
      </c>
      <c r="W2990">
        <v>26.799999</v>
      </c>
      <c r="X2990">
        <v>-0.140114156382384</v>
      </c>
      <c r="Y2990">
        <v>8.4599491109458805E-3</v>
      </c>
      <c r="Z2990">
        <v>0.64685787991163402</v>
      </c>
      <c r="AA2990">
        <v>0.82953015418957499</v>
      </c>
      <c r="AB2990">
        <v>0.52001685754910498</v>
      </c>
      <c r="AC2990" t="s">
        <v>251</v>
      </c>
      <c r="AD2990" t="s">
        <v>349</v>
      </c>
      <c r="AE2990" t="s">
        <v>71</v>
      </c>
      <c r="AF2990" t="s">
        <v>91</v>
      </c>
      <c r="AG2990" t="s">
        <v>350</v>
      </c>
      <c r="AH2990" s="45">
        <v>30650</v>
      </c>
      <c r="AI2990">
        <v>732717</v>
      </c>
      <c r="AJ2990">
        <v>1983</v>
      </c>
      <c r="AK2990" t="s">
        <v>351</v>
      </c>
      <c r="AL2990" t="s">
        <v>336</v>
      </c>
      <c r="AM2990" t="s">
        <v>245</v>
      </c>
    </row>
    <row r="2991" spans="1:39" x14ac:dyDescent="0.3">
      <c r="A2991" s="1">
        <v>43642</v>
      </c>
      <c r="B2991" t="s">
        <v>26</v>
      </c>
      <c r="C2991" t="s">
        <v>246</v>
      </c>
      <c r="D2991">
        <v>1900</v>
      </c>
      <c r="E2991">
        <v>6</v>
      </c>
      <c r="F2991">
        <v>32.590000000000003</v>
      </c>
      <c r="G2991">
        <v>32.790000999999997</v>
      </c>
      <c r="H2991">
        <v>32.520000000000003</v>
      </c>
      <c r="I2991">
        <v>32.529998999999997</v>
      </c>
      <c r="J2991">
        <v>32.045611999999998</v>
      </c>
      <c r="K2991">
        <v>27960900</v>
      </c>
      <c r="L2991">
        <v>2.0489999999999999</v>
      </c>
      <c r="M2991">
        <v>-6.1465343092988298E-4</v>
      </c>
      <c r="N2991">
        <v>3.6957189508995702E-3</v>
      </c>
      <c r="O2991">
        <v>8.0247196454257697E-3</v>
      </c>
      <c r="P2991">
        <v>5.1225708799044999E-2</v>
      </c>
      <c r="Q2991">
        <v>8.8025378133905596E-2</v>
      </c>
      <c r="R2991">
        <v>3.0893504596239E-3</v>
      </c>
      <c r="S2991">
        <v>1.19493131636103E-2</v>
      </c>
      <c r="T2991">
        <v>1.09364688032287E-2</v>
      </c>
      <c r="U2991">
        <v>1.36030448187576E-2</v>
      </c>
      <c r="V2991">
        <v>34.299999</v>
      </c>
      <c r="W2991">
        <v>26.799999</v>
      </c>
      <c r="X2991">
        <v>-0.140114156382384</v>
      </c>
      <c r="Y2991">
        <v>-1.2346958449604901E-3</v>
      </c>
      <c r="Z2991">
        <v>0.64327500310565899</v>
      </c>
      <c r="AA2991">
        <v>0.91595663912735303</v>
      </c>
      <c r="AB2991">
        <v>0.86470610172065598</v>
      </c>
      <c r="AC2991" t="s">
        <v>251</v>
      </c>
      <c r="AD2991" t="s">
        <v>349</v>
      </c>
      <c r="AE2991" t="s">
        <v>71</v>
      </c>
      <c r="AF2991" t="s">
        <v>91</v>
      </c>
      <c r="AG2991" t="s">
        <v>350</v>
      </c>
      <c r="AH2991" s="45">
        <v>30650</v>
      </c>
      <c r="AI2991">
        <v>732717</v>
      </c>
      <c r="AJ2991">
        <v>1983</v>
      </c>
      <c r="AK2991" t="s">
        <v>351</v>
      </c>
      <c r="AL2991" t="s">
        <v>336</v>
      </c>
      <c r="AM2991" t="s">
        <v>245</v>
      </c>
    </row>
    <row r="2992" spans="1:39" x14ac:dyDescent="0.3">
      <c r="A2992" s="1">
        <v>43558</v>
      </c>
      <c r="B2992" t="s">
        <v>26</v>
      </c>
      <c r="C2992" t="s">
        <v>239</v>
      </c>
      <c r="D2992">
        <v>1600</v>
      </c>
      <c r="E2992">
        <v>7</v>
      </c>
      <c r="F2992">
        <v>31.799999</v>
      </c>
      <c r="G2992">
        <v>31.959999</v>
      </c>
      <c r="H2992">
        <v>31.639999</v>
      </c>
      <c r="I2992">
        <v>31.870000999999998</v>
      </c>
      <c r="J2992">
        <v>30.9011</v>
      </c>
      <c r="K2992">
        <v>28780000</v>
      </c>
      <c r="L2992">
        <v>2.5169999999999999</v>
      </c>
      <c r="M2992">
        <v>7.5591038802337897E-3</v>
      </c>
      <c r="N2992">
        <v>1.48572278575686E-2</v>
      </c>
      <c r="O2992">
        <v>6.11346042354418E-2</v>
      </c>
      <c r="P2992">
        <v>9.23584966742097E-2</v>
      </c>
      <c r="Q2992">
        <v>-4.3442562800524699E-2</v>
      </c>
      <c r="R2992">
        <v>1.3637297464431E-2</v>
      </c>
      <c r="S2992">
        <v>9.9621046304747395E-3</v>
      </c>
      <c r="T2992">
        <v>1.2005920583897199E-2</v>
      </c>
      <c r="U2992">
        <v>1.4623565943504301E-2</v>
      </c>
      <c r="V2992">
        <v>36.389998999999897</v>
      </c>
      <c r="W2992">
        <v>26.799999</v>
      </c>
      <c r="X2992">
        <v>-0.140114156382384</v>
      </c>
      <c r="Y2992">
        <v>2.1460723821998401E-3</v>
      </c>
      <c r="Z2992">
        <v>0.62977166423042397</v>
      </c>
      <c r="AA2992">
        <v>-1.46977465941311</v>
      </c>
      <c r="AB2992">
        <v>-1.6458752197845701</v>
      </c>
      <c r="AC2992" t="s">
        <v>252</v>
      </c>
      <c r="AD2992" t="s">
        <v>349</v>
      </c>
      <c r="AE2992" t="s">
        <v>71</v>
      </c>
      <c r="AF2992" t="s">
        <v>91</v>
      </c>
      <c r="AG2992" t="s">
        <v>350</v>
      </c>
      <c r="AH2992" s="45">
        <v>30650</v>
      </c>
      <c r="AI2992">
        <v>732717</v>
      </c>
      <c r="AJ2992">
        <v>1983</v>
      </c>
      <c r="AK2992" t="s">
        <v>351</v>
      </c>
      <c r="AL2992" t="s">
        <v>336</v>
      </c>
      <c r="AM2992" t="s">
        <v>245</v>
      </c>
    </row>
    <row r="2993" spans="1:39" x14ac:dyDescent="0.3">
      <c r="A2993" s="1">
        <v>43571</v>
      </c>
      <c r="B2993" t="s">
        <v>26</v>
      </c>
      <c r="C2993" t="s">
        <v>246</v>
      </c>
      <c r="D2993">
        <v>300</v>
      </c>
      <c r="E2993">
        <v>7</v>
      </c>
      <c r="F2993">
        <v>32.119999</v>
      </c>
      <c r="G2993">
        <v>32.25</v>
      </c>
      <c r="H2993">
        <v>31.940000999999999</v>
      </c>
      <c r="I2993">
        <v>32.25</v>
      </c>
      <c r="J2993">
        <v>31.769780999999998</v>
      </c>
      <c r="K2993">
        <v>21701900</v>
      </c>
      <c r="L2993">
        <v>2.5920000000000001</v>
      </c>
      <c r="M2993">
        <v>7.1572981904798596E-3</v>
      </c>
      <c r="N2993">
        <v>1.5625294109857E-2</v>
      </c>
      <c r="O2993">
        <v>6.6103955503194103E-2</v>
      </c>
      <c r="P2993">
        <v>6.8388894889817295E-2</v>
      </c>
      <c r="Q2993">
        <v>-3.74559537628655E-2</v>
      </c>
      <c r="R2993">
        <v>6.12926444017652E-3</v>
      </c>
      <c r="S2993">
        <v>9.3260310938800706E-3</v>
      </c>
      <c r="T2993">
        <v>1.08872401688164E-2</v>
      </c>
      <c r="U2993">
        <v>1.4503603243481799E-2</v>
      </c>
      <c r="V2993">
        <v>35.770000000000003</v>
      </c>
      <c r="W2993">
        <v>26.799999</v>
      </c>
      <c r="X2993">
        <v>-0.140114156382384</v>
      </c>
      <c r="Y2993">
        <v>5.0922850790659495E-4</v>
      </c>
      <c r="Z2993">
        <v>0.61735577827820398</v>
      </c>
      <c r="AA2993">
        <v>-1.3081295231841299</v>
      </c>
      <c r="AB2993">
        <v>-1.2588213973989999</v>
      </c>
      <c r="AC2993" t="s">
        <v>252</v>
      </c>
      <c r="AD2993" t="s">
        <v>349</v>
      </c>
      <c r="AE2993" t="s">
        <v>71</v>
      </c>
      <c r="AF2993" t="s">
        <v>91</v>
      </c>
      <c r="AG2993" t="s">
        <v>350</v>
      </c>
      <c r="AH2993" s="45">
        <v>30650</v>
      </c>
      <c r="AI2993">
        <v>732717</v>
      </c>
      <c r="AJ2993">
        <v>1983</v>
      </c>
      <c r="AK2993" t="s">
        <v>351</v>
      </c>
      <c r="AL2993" t="s">
        <v>336</v>
      </c>
      <c r="AM2993" t="s">
        <v>245</v>
      </c>
    </row>
    <row r="2994" spans="1:39" x14ac:dyDescent="0.3">
      <c r="A2994" s="1">
        <v>43578</v>
      </c>
      <c r="B2994" t="s">
        <v>26</v>
      </c>
      <c r="C2994" t="s">
        <v>239</v>
      </c>
      <c r="D2994">
        <v>1700</v>
      </c>
      <c r="E2994">
        <v>7</v>
      </c>
      <c r="F2994">
        <v>32.060001</v>
      </c>
      <c r="G2994">
        <v>32.279998999999997</v>
      </c>
      <c r="H2994">
        <v>31.879998999999899</v>
      </c>
      <c r="I2994">
        <v>32.099997999999999</v>
      </c>
      <c r="J2994">
        <v>31.622012999999999</v>
      </c>
      <c r="K2994">
        <v>31675000</v>
      </c>
      <c r="L2994">
        <v>2.57</v>
      </c>
      <c r="M2994">
        <v>6.2314623412111495E-4</v>
      </c>
      <c r="N2994">
        <v>2.4952352224366201E-3</v>
      </c>
      <c r="O2994">
        <v>4.8805998201378598E-2</v>
      </c>
      <c r="P2994">
        <v>6.4380641481364603E-2</v>
      </c>
      <c r="Q2994">
        <v>-1.45241682895809E-2</v>
      </c>
      <c r="R2994">
        <v>6.0498266812707598E-3</v>
      </c>
      <c r="S2994">
        <v>8.8102594733624993E-3</v>
      </c>
      <c r="T2994">
        <v>1.07649693527248E-2</v>
      </c>
      <c r="U2994">
        <v>1.4486860407694899E-2</v>
      </c>
      <c r="V2994">
        <v>35.330002</v>
      </c>
      <c r="W2994">
        <v>26.799999</v>
      </c>
      <c r="X2994">
        <v>-0.140114156382384</v>
      </c>
      <c r="Y2994">
        <v>8.8023511954049196E-3</v>
      </c>
      <c r="Z2994">
        <v>0.62178257495137002</v>
      </c>
      <c r="AA2994">
        <v>-0.81246618751958299</v>
      </c>
      <c r="AB2994">
        <v>-1.11199161687882</v>
      </c>
      <c r="AC2994" t="s">
        <v>252</v>
      </c>
      <c r="AD2994" t="s">
        <v>349</v>
      </c>
      <c r="AE2994" t="s">
        <v>71</v>
      </c>
      <c r="AF2994" t="s">
        <v>91</v>
      </c>
      <c r="AG2994" t="s">
        <v>350</v>
      </c>
      <c r="AH2994" s="45">
        <v>30650</v>
      </c>
      <c r="AI2994">
        <v>732717</v>
      </c>
      <c r="AJ2994">
        <v>1983</v>
      </c>
      <c r="AK2994" t="s">
        <v>351</v>
      </c>
      <c r="AL2994" t="s">
        <v>336</v>
      </c>
      <c r="AM2994" t="s">
        <v>245</v>
      </c>
    </row>
    <row r="2995" spans="1:39" x14ac:dyDescent="0.3">
      <c r="A2995" s="1">
        <v>43599</v>
      </c>
      <c r="B2995" t="s">
        <v>26</v>
      </c>
      <c r="C2995" t="s">
        <v>246</v>
      </c>
      <c r="D2995">
        <v>900</v>
      </c>
      <c r="E2995">
        <v>7</v>
      </c>
      <c r="F2995">
        <v>30.700001</v>
      </c>
      <c r="G2995">
        <v>31.379998999999899</v>
      </c>
      <c r="H2995">
        <v>30.620000999999998</v>
      </c>
      <c r="I2995">
        <v>31.09</v>
      </c>
      <c r="J2995">
        <v>30.627053999999902</v>
      </c>
      <c r="K2995">
        <v>37525200</v>
      </c>
      <c r="L2995">
        <v>2.419</v>
      </c>
      <c r="M2995">
        <v>2.0143601658328399E-2</v>
      </c>
      <c r="N2995">
        <v>1.8176373646785999E-2</v>
      </c>
      <c r="O2995">
        <v>-3.5080306273947301E-2</v>
      </c>
      <c r="P2995">
        <v>5.7913152664754303E-2</v>
      </c>
      <c r="Q2995">
        <v>2.46232269983566E-2</v>
      </c>
      <c r="R2995">
        <v>1.10664368117356E-2</v>
      </c>
      <c r="S2995">
        <v>1.1730133674639201E-2</v>
      </c>
      <c r="T2995">
        <v>1.06409956595393E-2</v>
      </c>
      <c r="U2995">
        <v>1.4192770868283799E-2</v>
      </c>
      <c r="V2995">
        <v>34.529998999999997</v>
      </c>
      <c r="W2995">
        <v>26.799999</v>
      </c>
      <c r="X2995">
        <v>-0.140114156382384</v>
      </c>
      <c r="Y2995">
        <v>7.98398755130913E-3</v>
      </c>
      <c r="Z2995">
        <v>0.65130675222184797</v>
      </c>
      <c r="AA2995">
        <v>7.8124366350375597E-3</v>
      </c>
      <c r="AB2995">
        <v>-6.1543646913941603E-2</v>
      </c>
      <c r="AC2995" t="s">
        <v>252</v>
      </c>
      <c r="AD2995" t="s">
        <v>349</v>
      </c>
      <c r="AE2995" t="s">
        <v>71</v>
      </c>
      <c r="AF2995" t="s">
        <v>91</v>
      </c>
      <c r="AG2995" t="s">
        <v>350</v>
      </c>
      <c r="AH2995" s="45">
        <v>30650</v>
      </c>
      <c r="AI2995">
        <v>732717</v>
      </c>
      <c r="AJ2995">
        <v>1983</v>
      </c>
      <c r="AK2995" t="s">
        <v>351</v>
      </c>
      <c r="AL2995" t="s">
        <v>336</v>
      </c>
      <c r="AM2995" t="s">
        <v>245</v>
      </c>
    </row>
    <row r="2996" spans="1:39" x14ac:dyDescent="0.3">
      <c r="A2996" s="1">
        <v>43601</v>
      </c>
      <c r="B2996" t="s">
        <v>26</v>
      </c>
      <c r="C2996" t="s">
        <v>239</v>
      </c>
      <c r="D2996">
        <v>900</v>
      </c>
      <c r="E2996">
        <v>7</v>
      </c>
      <c r="F2996">
        <v>31.35</v>
      </c>
      <c r="G2996">
        <v>31.879998999999899</v>
      </c>
      <c r="H2996">
        <v>31.35</v>
      </c>
      <c r="I2996">
        <v>31.620000999999998</v>
      </c>
      <c r="J2996">
        <v>31.149163999999999</v>
      </c>
      <c r="K2996">
        <v>23634900</v>
      </c>
      <c r="L2996">
        <v>2.4049999999999998</v>
      </c>
      <c r="M2996">
        <v>1.1770503225235001E-2</v>
      </c>
      <c r="N2996">
        <v>4.0005406682986203E-2</v>
      </c>
      <c r="O2996">
        <v>-1.2570849779524201E-2</v>
      </c>
      <c r="P2996">
        <v>7.5487965732976697E-2</v>
      </c>
      <c r="Q2996">
        <v>4.7740063123216103E-2</v>
      </c>
      <c r="R2996">
        <v>9.1734627262307997E-3</v>
      </c>
      <c r="S2996">
        <v>1.2094352680807399E-2</v>
      </c>
      <c r="T2996">
        <v>1.0734452095294901E-2</v>
      </c>
      <c r="U2996">
        <v>1.42122604665714E-2</v>
      </c>
      <c r="V2996">
        <v>34.529998999999997</v>
      </c>
      <c r="W2996">
        <v>26.799999</v>
      </c>
      <c r="X2996">
        <v>-0.140114156382384</v>
      </c>
      <c r="Y2996">
        <v>8.8559569696340101E-3</v>
      </c>
      <c r="Z2996">
        <v>0.65442179414536905</v>
      </c>
      <c r="AA2996">
        <v>0.416926086037952</v>
      </c>
      <c r="AB2996">
        <v>0.139562051159695</v>
      </c>
      <c r="AC2996" t="s">
        <v>252</v>
      </c>
      <c r="AD2996" t="s">
        <v>349</v>
      </c>
      <c r="AE2996" t="s">
        <v>71</v>
      </c>
      <c r="AF2996" t="s">
        <v>91</v>
      </c>
      <c r="AG2996" t="s">
        <v>350</v>
      </c>
      <c r="AH2996" s="45">
        <v>30650</v>
      </c>
      <c r="AI2996">
        <v>732717</v>
      </c>
      <c r="AJ2996">
        <v>1983</v>
      </c>
      <c r="AK2996" t="s">
        <v>351</v>
      </c>
      <c r="AL2996" t="s">
        <v>336</v>
      </c>
      <c r="AM2996" t="s">
        <v>245</v>
      </c>
    </row>
    <row r="2997" spans="1:39" x14ac:dyDescent="0.3">
      <c r="A2997" s="1">
        <v>43637</v>
      </c>
      <c r="B2997" t="s">
        <v>26</v>
      </c>
      <c r="C2997" t="s">
        <v>239</v>
      </c>
      <c r="D2997">
        <v>1100</v>
      </c>
      <c r="E2997">
        <v>7</v>
      </c>
      <c r="F2997">
        <v>32.689999</v>
      </c>
      <c r="G2997">
        <v>32.700001</v>
      </c>
      <c r="H2997">
        <v>32.419998</v>
      </c>
      <c r="I2997">
        <v>32.450001</v>
      </c>
      <c r="J2997">
        <v>31.966804999999901</v>
      </c>
      <c r="K2997">
        <v>39218600</v>
      </c>
      <c r="L2997">
        <v>2.0680000000000001</v>
      </c>
      <c r="M2997">
        <v>-2.7696942108804E-3</v>
      </c>
      <c r="N2997">
        <v>3.0864863636427698E-3</v>
      </c>
      <c r="O2997">
        <v>1.2334766701604001E-3</v>
      </c>
      <c r="P2997">
        <v>5.9328620624861099E-2</v>
      </c>
      <c r="Q2997">
        <v>7.6459273906654607E-2</v>
      </c>
      <c r="R2997">
        <v>3.3070147913663102E-3</v>
      </c>
      <c r="S2997">
        <v>1.2022785463142701E-2</v>
      </c>
      <c r="T2997">
        <v>1.1271125769359401E-2</v>
      </c>
      <c r="U2997">
        <v>1.3626024110717699E-2</v>
      </c>
      <c r="V2997">
        <v>34.299999</v>
      </c>
      <c r="W2997">
        <v>26.799999</v>
      </c>
      <c r="X2997">
        <v>-0.140114156382384</v>
      </c>
      <c r="Y2997">
        <v>-1.26001638019446E-3</v>
      </c>
      <c r="Z2997">
        <v>0.64274064355148997</v>
      </c>
      <c r="AA2997">
        <v>0.78181101367712802</v>
      </c>
      <c r="AB2997">
        <v>0.58921514457070601</v>
      </c>
      <c r="AC2997" t="s">
        <v>252</v>
      </c>
      <c r="AD2997" t="s">
        <v>349</v>
      </c>
      <c r="AE2997" t="s">
        <v>71</v>
      </c>
      <c r="AF2997" t="s">
        <v>91</v>
      </c>
      <c r="AG2997" t="s">
        <v>350</v>
      </c>
      <c r="AH2997" s="45">
        <v>30650</v>
      </c>
      <c r="AI2997">
        <v>732717</v>
      </c>
      <c r="AJ2997">
        <v>1983</v>
      </c>
      <c r="AK2997" t="s">
        <v>351</v>
      </c>
      <c r="AL2997" t="s">
        <v>336</v>
      </c>
      <c r="AM2997" t="s">
        <v>245</v>
      </c>
    </row>
    <row r="2998" spans="1:39" x14ac:dyDescent="0.3">
      <c r="A2998" s="1">
        <v>43644</v>
      </c>
      <c r="B2998" t="s">
        <v>26</v>
      </c>
      <c r="C2998" t="s">
        <v>239</v>
      </c>
      <c r="D2998">
        <v>1100</v>
      </c>
      <c r="E2998">
        <v>7</v>
      </c>
      <c r="F2998">
        <v>33.040000999999997</v>
      </c>
      <c r="G2998">
        <v>33.549999</v>
      </c>
      <c r="H2998">
        <v>32.919998</v>
      </c>
      <c r="I2998">
        <v>33.509997999999896</v>
      </c>
      <c r="J2998">
        <v>33.011016999999903</v>
      </c>
      <c r="K2998">
        <v>40771300</v>
      </c>
      <c r="L2998">
        <v>2</v>
      </c>
      <c r="M2998">
        <v>1.5942523122595E-2</v>
      </c>
      <c r="N2998">
        <v>3.2143333600003099E-2</v>
      </c>
      <c r="O2998">
        <v>4.8924363223062199E-2</v>
      </c>
      <c r="P2998">
        <v>8.2181499686955997E-2</v>
      </c>
      <c r="Q2998">
        <v>0.119600382894612</v>
      </c>
      <c r="R2998">
        <v>7.9606053517070705E-3</v>
      </c>
      <c r="S2998">
        <v>1.23884815611311E-2</v>
      </c>
      <c r="T2998">
        <v>1.10064401161616E-2</v>
      </c>
      <c r="U2998">
        <v>1.36626501990366E-2</v>
      </c>
      <c r="V2998">
        <v>34.299999</v>
      </c>
      <c r="W2998">
        <v>26.799999</v>
      </c>
      <c r="X2998">
        <v>-0.140114156382384</v>
      </c>
      <c r="Y2998">
        <v>5.7409418775350302E-3</v>
      </c>
      <c r="Z2998">
        <v>0.650466377362518</v>
      </c>
      <c r="AA2998">
        <v>1.3160886629655799</v>
      </c>
      <c r="AB2998">
        <v>1.06486697200208</v>
      </c>
      <c r="AC2998" t="s">
        <v>252</v>
      </c>
      <c r="AD2998" t="s">
        <v>349</v>
      </c>
      <c r="AE2998" t="s">
        <v>71</v>
      </c>
      <c r="AF2998" t="s">
        <v>91</v>
      </c>
      <c r="AG2998" t="s">
        <v>350</v>
      </c>
      <c r="AH2998" s="45">
        <v>30650</v>
      </c>
      <c r="AI2998">
        <v>732717</v>
      </c>
      <c r="AJ2998">
        <v>1983</v>
      </c>
      <c r="AK2998" t="s">
        <v>351</v>
      </c>
      <c r="AL2998" t="s">
        <v>336</v>
      </c>
      <c r="AM2998" t="s">
        <v>245</v>
      </c>
    </row>
    <row r="2999" spans="1:39" x14ac:dyDescent="0.3">
      <c r="A2999" s="1">
        <v>43557</v>
      </c>
      <c r="B2999" t="s">
        <v>26</v>
      </c>
      <c r="C2999" t="s">
        <v>246</v>
      </c>
      <c r="D2999">
        <v>600</v>
      </c>
      <c r="E2999">
        <v>8</v>
      </c>
      <c r="F2999">
        <v>31.91</v>
      </c>
      <c r="G2999">
        <v>31.950001</v>
      </c>
      <c r="H2999">
        <v>31.549999</v>
      </c>
      <c r="I2999">
        <v>31.629998999999899</v>
      </c>
      <c r="J2999">
        <v>30.668396000000001</v>
      </c>
      <c r="K2999">
        <v>31945800</v>
      </c>
      <c r="L2999">
        <v>2.4809999999999999</v>
      </c>
      <c r="M2999">
        <v>-1.00662250486391E-2</v>
      </c>
      <c r="N2999">
        <v>7.6166137151719099E-3</v>
      </c>
      <c r="O2999">
        <v>2.5942185059950499E-2</v>
      </c>
      <c r="P2999">
        <v>0.11923810279244799</v>
      </c>
      <c r="Q2999">
        <v>-4.3338781779319997E-2</v>
      </c>
      <c r="R2999">
        <v>1.3410907834665401E-2</v>
      </c>
      <c r="S2999">
        <v>1.18117516592813E-2</v>
      </c>
      <c r="T2999">
        <v>1.26843927494484E-2</v>
      </c>
      <c r="U2999">
        <v>1.4623786005331501E-2</v>
      </c>
      <c r="V2999">
        <v>36.389998999999897</v>
      </c>
      <c r="W2999">
        <v>26.799999</v>
      </c>
      <c r="X2999">
        <v>-0.140114156382384</v>
      </c>
      <c r="Y2999" s="44">
        <v>1.7455614805152698E-5</v>
      </c>
      <c r="Z2999">
        <v>0.629379175684602</v>
      </c>
      <c r="AA2999">
        <v>-1.4661569718868901</v>
      </c>
      <c r="AB2999">
        <v>-1.62496346145929</v>
      </c>
      <c r="AC2999" t="s">
        <v>253</v>
      </c>
      <c r="AD2999" t="s">
        <v>349</v>
      </c>
      <c r="AE2999" t="s">
        <v>71</v>
      </c>
      <c r="AF2999" t="s">
        <v>91</v>
      </c>
      <c r="AG2999" t="s">
        <v>350</v>
      </c>
      <c r="AH2999" s="45">
        <v>30650</v>
      </c>
      <c r="AI2999">
        <v>732717</v>
      </c>
      <c r="AJ2999">
        <v>1983</v>
      </c>
      <c r="AK2999" t="s">
        <v>351</v>
      </c>
      <c r="AL2999" t="s">
        <v>336</v>
      </c>
      <c r="AM2999" t="s">
        <v>245</v>
      </c>
    </row>
    <row r="3000" spans="1:39" x14ac:dyDescent="0.3">
      <c r="A3000" s="1">
        <v>43560</v>
      </c>
      <c r="B3000" t="s">
        <v>26</v>
      </c>
      <c r="C3000" t="s">
        <v>246</v>
      </c>
      <c r="D3000">
        <v>200</v>
      </c>
      <c r="E3000">
        <v>8</v>
      </c>
      <c r="F3000">
        <v>32.07</v>
      </c>
      <c r="G3000">
        <v>32.360000999999997</v>
      </c>
      <c r="H3000">
        <v>31.92</v>
      </c>
      <c r="I3000">
        <v>32.349997999999999</v>
      </c>
      <c r="J3000">
        <v>31.366506999999999</v>
      </c>
      <c r="K3000">
        <v>39928700</v>
      </c>
      <c r="L3000">
        <v>2.5009999999999999</v>
      </c>
      <c r="M3000">
        <v>1.1503333090481099E-2</v>
      </c>
      <c r="N3000">
        <v>3.1080813031464701E-2</v>
      </c>
      <c r="O3000">
        <v>8.1770084241990795E-2</v>
      </c>
      <c r="P3000">
        <v>8.0585782955610197E-2</v>
      </c>
      <c r="Q3000">
        <v>-5.0029804119900101E-2</v>
      </c>
      <c r="R3000">
        <v>1.06873545288096E-2</v>
      </c>
      <c r="S3000">
        <v>9.9314689548520296E-3</v>
      </c>
      <c r="T3000">
        <v>1.16867293394699E-2</v>
      </c>
      <c r="U3000">
        <v>1.46078479412551E-2</v>
      </c>
      <c r="V3000">
        <v>36.389998999999897</v>
      </c>
      <c r="W3000">
        <v>26.799999</v>
      </c>
      <c r="X3000">
        <v>-0.140114156382384</v>
      </c>
      <c r="Y3000">
        <v>4.62571739556182E-3</v>
      </c>
      <c r="Z3000">
        <v>0.62712119465233596</v>
      </c>
      <c r="AA3000">
        <v>-1.59767870487734</v>
      </c>
      <c r="AB3000">
        <v>-1.5649303203535601</v>
      </c>
      <c r="AC3000" t="s">
        <v>253</v>
      </c>
      <c r="AD3000" t="s">
        <v>349</v>
      </c>
      <c r="AE3000" t="s">
        <v>71</v>
      </c>
      <c r="AF3000" t="s">
        <v>91</v>
      </c>
      <c r="AG3000" t="s">
        <v>350</v>
      </c>
      <c r="AH3000" s="45">
        <v>30650</v>
      </c>
      <c r="AI3000">
        <v>732717</v>
      </c>
      <c r="AJ3000">
        <v>1983</v>
      </c>
      <c r="AK3000" t="s">
        <v>351</v>
      </c>
      <c r="AL3000" t="s">
        <v>336</v>
      </c>
      <c r="AM3000" t="s">
        <v>245</v>
      </c>
    </row>
    <row r="3001" spans="1:39" x14ac:dyDescent="0.3">
      <c r="A3001" s="1">
        <v>43564</v>
      </c>
      <c r="B3001" t="s">
        <v>26</v>
      </c>
      <c r="C3001" t="s">
        <v>239</v>
      </c>
      <c r="D3001">
        <v>600</v>
      </c>
      <c r="E3001">
        <v>8</v>
      </c>
      <c r="F3001">
        <v>31.85</v>
      </c>
      <c r="G3001">
        <v>31.889999</v>
      </c>
      <c r="H3001">
        <v>31.540001</v>
      </c>
      <c r="I3001">
        <v>31.75</v>
      </c>
      <c r="J3001">
        <v>31.277227</v>
      </c>
      <c r="K3001">
        <v>26779000</v>
      </c>
      <c r="L3001">
        <v>2.4990000000000001</v>
      </c>
      <c r="M3001">
        <v>-4.0861210516070102E-3</v>
      </c>
      <c r="N3001">
        <v>1.9657582756898301E-2</v>
      </c>
      <c r="O3001">
        <v>7.3900418239854396E-2</v>
      </c>
      <c r="P3001">
        <v>4.7223377575540397E-2</v>
      </c>
      <c r="Q3001">
        <v>-3.9805967797820502E-2</v>
      </c>
      <c r="R3001">
        <v>5.9640133082180299E-3</v>
      </c>
      <c r="S3001">
        <v>1.00708748502252E-2</v>
      </c>
      <c r="T3001">
        <v>1.14114190380079E-2</v>
      </c>
      <c r="U3001">
        <v>1.4583088414002601E-2</v>
      </c>
      <c r="V3001">
        <v>36.389998999999897</v>
      </c>
      <c r="W3001">
        <v>26.799999</v>
      </c>
      <c r="X3001">
        <v>-0.140114156382384</v>
      </c>
      <c r="Y3001">
        <v>-6.0859766572597396E-3</v>
      </c>
      <c r="Z3001">
        <v>0.62727216403598496</v>
      </c>
      <c r="AA3001">
        <v>-1.36648396533417</v>
      </c>
      <c r="AB3001">
        <v>-1.4793090678984699</v>
      </c>
      <c r="AC3001" t="s">
        <v>253</v>
      </c>
      <c r="AD3001" t="s">
        <v>349</v>
      </c>
      <c r="AE3001" t="s">
        <v>71</v>
      </c>
      <c r="AF3001" t="s">
        <v>91</v>
      </c>
      <c r="AG3001" t="s">
        <v>350</v>
      </c>
      <c r="AH3001" s="45">
        <v>30650</v>
      </c>
      <c r="AI3001">
        <v>732717</v>
      </c>
      <c r="AJ3001">
        <v>1983</v>
      </c>
      <c r="AK3001" t="s">
        <v>351</v>
      </c>
      <c r="AL3001" t="s">
        <v>336</v>
      </c>
      <c r="AM3001" t="s">
        <v>245</v>
      </c>
    </row>
    <row r="3002" spans="1:39" x14ac:dyDescent="0.3">
      <c r="A3002" s="1">
        <v>43584</v>
      </c>
      <c r="B3002" t="s">
        <v>26</v>
      </c>
      <c r="C3002" t="s">
        <v>246</v>
      </c>
      <c r="D3002">
        <v>800</v>
      </c>
      <c r="E3002">
        <v>8</v>
      </c>
      <c r="F3002">
        <v>30.91</v>
      </c>
      <c r="G3002">
        <v>31.309998999999902</v>
      </c>
      <c r="H3002">
        <v>30.82</v>
      </c>
      <c r="I3002">
        <v>30.879998999999899</v>
      </c>
      <c r="J3002">
        <v>30.420180999999999</v>
      </c>
      <c r="K3002">
        <v>31762700</v>
      </c>
      <c r="L3002">
        <v>2.536</v>
      </c>
      <c r="M3002">
        <v>6.4977189561783296E-3</v>
      </c>
      <c r="N3002">
        <v>-3.8124108913621099E-2</v>
      </c>
      <c r="O3002">
        <v>-8.2831727169534403E-4</v>
      </c>
      <c r="P3002">
        <v>2.2694637387408598E-2</v>
      </c>
      <c r="Q3002">
        <v>-6.9298691649706404E-3</v>
      </c>
      <c r="R3002">
        <v>2.13829974147665E-2</v>
      </c>
      <c r="S3002">
        <v>1.26588847607879E-2</v>
      </c>
      <c r="T3002">
        <v>1.21595855979423E-2</v>
      </c>
      <c r="U3002">
        <v>1.4244702846928E-2</v>
      </c>
      <c r="V3002">
        <v>34.529998999999997</v>
      </c>
      <c r="W3002">
        <v>26.799999</v>
      </c>
      <c r="X3002">
        <v>-0.140114156382384</v>
      </c>
      <c r="Y3002">
        <v>1.07094833958194E-3</v>
      </c>
      <c r="Z3002">
        <v>0.66645686005149896</v>
      </c>
      <c r="AA3002">
        <v>-0.64666163100701202</v>
      </c>
      <c r="AB3002">
        <v>-1.4754153333299</v>
      </c>
      <c r="AC3002" t="s">
        <v>253</v>
      </c>
      <c r="AD3002" t="s">
        <v>349</v>
      </c>
      <c r="AE3002" t="s">
        <v>71</v>
      </c>
      <c r="AF3002" t="s">
        <v>91</v>
      </c>
      <c r="AG3002" t="s">
        <v>350</v>
      </c>
      <c r="AH3002" s="45">
        <v>30650</v>
      </c>
      <c r="AI3002">
        <v>732717</v>
      </c>
      <c r="AJ3002">
        <v>1983</v>
      </c>
      <c r="AK3002" t="s">
        <v>351</v>
      </c>
      <c r="AL3002" t="s">
        <v>336</v>
      </c>
      <c r="AM3002" t="s">
        <v>245</v>
      </c>
    </row>
    <row r="3003" spans="1:39" x14ac:dyDescent="0.3">
      <c r="A3003" s="1">
        <v>43585</v>
      </c>
      <c r="B3003" t="s">
        <v>26</v>
      </c>
      <c r="C3003" t="s">
        <v>239</v>
      </c>
      <c r="D3003">
        <v>400</v>
      </c>
      <c r="E3003">
        <v>8</v>
      </c>
      <c r="F3003">
        <v>30.940000999999999</v>
      </c>
      <c r="G3003">
        <v>31.139999</v>
      </c>
      <c r="H3003">
        <v>30.76</v>
      </c>
      <c r="I3003">
        <v>30.959999</v>
      </c>
      <c r="J3003">
        <v>30.498989000000002</v>
      </c>
      <c r="K3003">
        <v>35001300</v>
      </c>
      <c r="L3003">
        <v>2.5089999999999999</v>
      </c>
      <c r="M3003">
        <v>2.5872986766719598E-3</v>
      </c>
      <c r="N3003">
        <v>-3.6159956471070197E-2</v>
      </c>
      <c r="O3003">
        <v>1.42570957566884E-2</v>
      </c>
      <c r="P3003">
        <v>2.43041571373303E-2</v>
      </c>
      <c r="Q3003">
        <v>-2.5283603263270798E-3</v>
      </c>
      <c r="R3003">
        <v>2.1589448595705499E-2</v>
      </c>
      <c r="S3003">
        <v>1.23567559347667E-2</v>
      </c>
      <c r="T3003">
        <v>1.2162594494165501E-2</v>
      </c>
      <c r="U3003">
        <v>1.4245201794373399E-2</v>
      </c>
      <c r="V3003">
        <v>34.529998999999997</v>
      </c>
      <c r="W3003">
        <v>26.799999</v>
      </c>
      <c r="X3003">
        <v>-0.140114156382384</v>
      </c>
      <c r="Y3003">
        <v>9.5096475723260604E-4</v>
      </c>
      <c r="Z3003">
        <v>0.66658755485557897</v>
      </c>
      <c r="AA3003">
        <v>-0.54869536578796196</v>
      </c>
      <c r="AB3003">
        <v>-1.42266116898358</v>
      </c>
      <c r="AC3003" t="s">
        <v>253</v>
      </c>
      <c r="AD3003" t="s">
        <v>349</v>
      </c>
      <c r="AE3003" t="s">
        <v>71</v>
      </c>
      <c r="AF3003" t="s">
        <v>91</v>
      </c>
      <c r="AG3003" t="s">
        <v>350</v>
      </c>
      <c r="AH3003" s="45">
        <v>30650</v>
      </c>
      <c r="AI3003">
        <v>732717</v>
      </c>
      <c r="AJ3003">
        <v>1983</v>
      </c>
      <c r="AK3003" t="s">
        <v>351</v>
      </c>
      <c r="AL3003" t="s">
        <v>336</v>
      </c>
      <c r="AM3003" t="s">
        <v>245</v>
      </c>
    </row>
    <row r="3004" spans="1:39" x14ac:dyDescent="0.3">
      <c r="A3004" s="1">
        <v>43630</v>
      </c>
      <c r="B3004" t="s">
        <v>26</v>
      </c>
      <c r="C3004" t="s">
        <v>239</v>
      </c>
      <c r="D3004">
        <v>1100</v>
      </c>
      <c r="E3004">
        <v>8</v>
      </c>
      <c r="F3004">
        <v>32.340000000000003</v>
      </c>
      <c r="G3004">
        <v>32.439999</v>
      </c>
      <c r="H3004">
        <v>32.18</v>
      </c>
      <c r="I3004">
        <v>32.349997999999999</v>
      </c>
      <c r="J3004">
        <v>31.868291999999901</v>
      </c>
      <c r="K3004">
        <v>19848500</v>
      </c>
      <c r="L3004">
        <v>2.093</v>
      </c>
      <c r="M3004">
        <v>1.8563868388644801E-3</v>
      </c>
      <c r="N3004">
        <v>-4.3184121993581704E-3</v>
      </c>
      <c r="O3004">
        <v>3.9727798269081897E-2</v>
      </c>
      <c r="P3004">
        <v>6.91999348137671E-2</v>
      </c>
      <c r="Q3004">
        <v>6.6521263105096207E-2</v>
      </c>
      <c r="R3004">
        <v>9.3540457167472293E-3</v>
      </c>
      <c r="S3004">
        <v>1.2555146453023001E-2</v>
      </c>
      <c r="T3004">
        <v>1.14960690272935E-2</v>
      </c>
      <c r="U3004">
        <v>1.38382159395224E-2</v>
      </c>
      <c r="V3004">
        <v>34.299999</v>
      </c>
      <c r="W3004">
        <v>26.799999</v>
      </c>
      <c r="X3004">
        <v>-0.140114156382384</v>
      </c>
      <c r="Y3004">
        <v>-1.6128120944145399E-3</v>
      </c>
      <c r="Z3004">
        <v>0.64480515312664899</v>
      </c>
      <c r="AA3004">
        <v>0.66759532822182199</v>
      </c>
      <c r="AB3004">
        <v>-6.4464293233715303E-2</v>
      </c>
      <c r="AC3004" t="s">
        <v>253</v>
      </c>
      <c r="AD3004" t="s">
        <v>349</v>
      </c>
      <c r="AE3004" t="s">
        <v>71</v>
      </c>
      <c r="AF3004" t="s">
        <v>91</v>
      </c>
      <c r="AG3004" t="s">
        <v>350</v>
      </c>
      <c r="AH3004" s="45">
        <v>30650</v>
      </c>
      <c r="AI3004">
        <v>732717</v>
      </c>
      <c r="AJ3004">
        <v>1983</v>
      </c>
      <c r="AK3004" t="s">
        <v>351</v>
      </c>
      <c r="AL3004" t="s">
        <v>336</v>
      </c>
      <c r="AM3004" t="s">
        <v>245</v>
      </c>
    </row>
    <row r="3005" spans="1:39" x14ac:dyDescent="0.3">
      <c r="A3005" s="1">
        <v>43633</v>
      </c>
      <c r="B3005" t="s">
        <v>26</v>
      </c>
      <c r="C3005" t="s">
        <v>246</v>
      </c>
      <c r="D3005">
        <v>600</v>
      </c>
      <c r="E3005">
        <v>8</v>
      </c>
      <c r="F3005">
        <v>32.25</v>
      </c>
      <c r="G3005">
        <v>32.389998999999897</v>
      </c>
      <c r="H3005">
        <v>32.169998</v>
      </c>
      <c r="I3005">
        <v>32.299999</v>
      </c>
      <c r="J3005">
        <v>31.819035999999901</v>
      </c>
      <c r="K3005">
        <v>16814200</v>
      </c>
      <c r="L3005">
        <v>2.0859999999999999</v>
      </c>
      <c r="M3005">
        <v>-1.5468072336423601E-3</v>
      </c>
      <c r="N3005">
        <v>1.15212074386407E-2</v>
      </c>
      <c r="O3005">
        <v>3.3047823272169798E-2</v>
      </c>
      <c r="P3005">
        <v>6.3423441973661898E-2</v>
      </c>
      <c r="Q3005">
        <v>5.570651274242E-2</v>
      </c>
      <c r="R3005">
        <v>2.6114914778237702E-3</v>
      </c>
      <c r="S3005">
        <v>1.25516195033654E-2</v>
      </c>
      <c r="T3005">
        <v>1.1493727636415299E-2</v>
      </c>
      <c r="U3005">
        <v>1.38269461859342E-2</v>
      </c>
      <c r="V3005">
        <v>34.299999</v>
      </c>
      <c r="W3005">
        <v>26.799999</v>
      </c>
      <c r="X3005">
        <v>-0.140114156382384</v>
      </c>
      <c r="Y3005">
        <v>9.3131563797728401E-4</v>
      </c>
      <c r="Z3005">
        <v>0.64398806661974695</v>
      </c>
      <c r="AA3005">
        <v>0.50586928275357501</v>
      </c>
      <c r="AB3005">
        <v>8.5077660538392302E-2</v>
      </c>
      <c r="AC3005" t="s">
        <v>253</v>
      </c>
      <c r="AD3005" t="s">
        <v>349</v>
      </c>
      <c r="AE3005" t="s">
        <v>71</v>
      </c>
      <c r="AF3005" t="s">
        <v>91</v>
      </c>
      <c r="AG3005" t="s">
        <v>350</v>
      </c>
      <c r="AH3005" s="45">
        <v>30650</v>
      </c>
      <c r="AI3005">
        <v>732717</v>
      </c>
      <c r="AJ3005">
        <v>1983</v>
      </c>
      <c r="AK3005" t="s">
        <v>351</v>
      </c>
      <c r="AL3005" t="s">
        <v>336</v>
      </c>
      <c r="AM3005" t="s">
        <v>245</v>
      </c>
    </row>
    <row r="3006" spans="1:39" x14ac:dyDescent="0.3">
      <c r="A3006" s="1">
        <v>43571</v>
      </c>
      <c r="B3006" t="s">
        <v>26</v>
      </c>
      <c r="C3006" t="s">
        <v>239</v>
      </c>
      <c r="D3006">
        <v>800</v>
      </c>
      <c r="E3006">
        <v>9</v>
      </c>
      <c r="F3006">
        <v>32.119999</v>
      </c>
      <c r="G3006">
        <v>32.25</v>
      </c>
      <c r="H3006">
        <v>31.940000999999999</v>
      </c>
      <c r="I3006">
        <v>32.25</v>
      </c>
      <c r="J3006">
        <v>31.769780999999998</v>
      </c>
      <c r="K3006">
        <v>21701900</v>
      </c>
      <c r="L3006">
        <v>2.5920000000000001</v>
      </c>
      <c r="M3006">
        <v>7.1572981904798596E-3</v>
      </c>
      <c r="N3006">
        <v>1.5625294109857E-2</v>
      </c>
      <c r="O3006">
        <v>6.6103955503194103E-2</v>
      </c>
      <c r="P3006">
        <v>6.8388894889817295E-2</v>
      </c>
      <c r="Q3006">
        <v>-3.74559537628655E-2</v>
      </c>
      <c r="R3006">
        <v>6.12926444017652E-3</v>
      </c>
      <c r="S3006">
        <v>9.3260310938800706E-3</v>
      </c>
      <c r="T3006">
        <v>1.08872401688164E-2</v>
      </c>
      <c r="U3006">
        <v>1.4503603243481799E-2</v>
      </c>
      <c r="V3006">
        <v>35.770000000000003</v>
      </c>
      <c r="W3006">
        <v>26.799999</v>
      </c>
      <c r="X3006">
        <v>-0.140114156382384</v>
      </c>
      <c r="Y3006">
        <v>5.0922850790659495E-4</v>
      </c>
      <c r="Z3006">
        <v>0.61735577827820398</v>
      </c>
      <c r="AA3006">
        <v>-1.3081295231841299</v>
      </c>
      <c r="AB3006">
        <v>-1.2588213973989999</v>
      </c>
      <c r="AC3006" t="s">
        <v>254</v>
      </c>
      <c r="AD3006" t="s">
        <v>349</v>
      </c>
      <c r="AE3006" t="s">
        <v>71</v>
      </c>
      <c r="AF3006" t="s">
        <v>91</v>
      </c>
      <c r="AG3006" t="s">
        <v>350</v>
      </c>
      <c r="AH3006" s="45">
        <v>30650</v>
      </c>
      <c r="AI3006">
        <v>732717</v>
      </c>
      <c r="AJ3006">
        <v>1983</v>
      </c>
      <c r="AK3006" t="s">
        <v>351</v>
      </c>
      <c r="AL3006" t="s">
        <v>336</v>
      </c>
      <c r="AM3006" t="s">
        <v>245</v>
      </c>
    </row>
    <row r="3007" spans="1:39" x14ac:dyDescent="0.3">
      <c r="A3007" s="1">
        <v>43572</v>
      </c>
      <c r="B3007" t="s">
        <v>26</v>
      </c>
      <c r="C3007" t="s">
        <v>239</v>
      </c>
      <c r="D3007">
        <v>800</v>
      </c>
      <c r="E3007">
        <v>9</v>
      </c>
      <c r="F3007">
        <v>32.080002</v>
      </c>
      <c r="G3007">
        <v>32.200001</v>
      </c>
      <c r="H3007">
        <v>31.950001</v>
      </c>
      <c r="I3007">
        <v>31.950001</v>
      </c>
      <c r="J3007">
        <v>31.474249</v>
      </c>
      <c r="K3007">
        <v>22364800</v>
      </c>
      <c r="L3007">
        <v>2.5920000000000001</v>
      </c>
      <c r="M3007">
        <v>-9.3458355228654404E-3</v>
      </c>
      <c r="N3007">
        <v>2.1933375353845501E-3</v>
      </c>
      <c r="O3007">
        <v>5.2528434373865798E-2</v>
      </c>
      <c r="P3007">
        <v>6.0351038735708303E-2</v>
      </c>
      <c r="Q3007">
        <v>-3.8914403668082E-2</v>
      </c>
      <c r="R3007">
        <v>8.1973715906014499E-3</v>
      </c>
      <c r="S3007">
        <v>9.6833946320465103E-3</v>
      </c>
      <c r="T3007">
        <v>1.09625778586103E-2</v>
      </c>
      <c r="U3007">
        <v>1.45069942005527E-2</v>
      </c>
      <c r="V3007">
        <v>35.540000999999997</v>
      </c>
      <c r="W3007">
        <v>26.799999</v>
      </c>
      <c r="X3007">
        <v>-0.140114156382384</v>
      </c>
      <c r="Y3007">
        <v>-2.2764010197428601E-3</v>
      </c>
      <c r="Z3007">
        <v>0.62469317085967402</v>
      </c>
      <c r="AA3007">
        <v>-1.33359056864619</v>
      </c>
      <c r="AB3007">
        <v>-1.19494319201002</v>
      </c>
      <c r="AC3007" t="s">
        <v>254</v>
      </c>
      <c r="AD3007" t="s">
        <v>349</v>
      </c>
      <c r="AE3007" t="s">
        <v>71</v>
      </c>
      <c r="AF3007" t="s">
        <v>91</v>
      </c>
      <c r="AG3007" t="s">
        <v>350</v>
      </c>
      <c r="AH3007" s="45">
        <v>30650</v>
      </c>
      <c r="AI3007">
        <v>732717</v>
      </c>
      <c r="AJ3007">
        <v>1983</v>
      </c>
      <c r="AK3007" t="s">
        <v>351</v>
      </c>
      <c r="AL3007" t="s">
        <v>336</v>
      </c>
      <c r="AM3007" t="s">
        <v>245</v>
      </c>
    </row>
    <row r="3008" spans="1:39" x14ac:dyDescent="0.3">
      <c r="A3008" s="1">
        <v>43573</v>
      </c>
      <c r="B3008" t="s">
        <v>26</v>
      </c>
      <c r="C3008" t="s">
        <v>239</v>
      </c>
      <c r="D3008">
        <v>1000</v>
      </c>
      <c r="E3008">
        <v>9</v>
      </c>
      <c r="F3008">
        <v>31.950001</v>
      </c>
      <c r="G3008">
        <v>32.099997999999999</v>
      </c>
      <c r="H3008">
        <v>31.85</v>
      </c>
      <c r="I3008">
        <v>32.029998999999997</v>
      </c>
      <c r="J3008">
        <v>31.553056999999999</v>
      </c>
      <c r="K3008">
        <v>23317500</v>
      </c>
      <c r="L3008">
        <v>2.56</v>
      </c>
      <c r="M3008">
        <v>2.5007586734150998E-3</v>
      </c>
      <c r="N3008">
        <v>-5.2935641648889599E-3</v>
      </c>
      <c r="O3008">
        <v>5.8932846105329902E-2</v>
      </c>
      <c r="P3008">
        <v>6.0237479926284698E-2</v>
      </c>
      <c r="Q3008">
        <v>-3.21624622622773E-2</v>
      </c>
      <c r="R3008">
        <v>6.5315736958135896E-3</v>
      </c>
      <c r="S3008">
        <v>9.5809796667681701E-3</v>
      </c>
      <c r="T3008">
        <v>1.0962310451026599E-2</v>
      </c>
      <c r="U3008">
        <v>1.4505632742450199E-2</v>
      </c>
      <c r="V3008">
        <v>35.330002</v>
      </c>
      <c r="W3008">
        <v>26.799999</v>
      </c>
      <c r="X3008">
        <v>-0.140114156382384</v>
      </c>
      <c r="Y3008">
        <v>1.5778467813143101E-3</v>
      </c>
      <c r="Z3008">
        <v>0.624909120805347</v>
      </c>
      <c r="AA3008">
        <v>-1.1828275179004699</v>
      </c>
      <c r="AB3008">
        <v>-1.2094083633624799</v>
      </c>
      <c r="AC3008" t="s">
        <v>254</v>
      </c>
      <c r="AD3008" t="s">
        <v>349</v>
      </c>
      <c r="AE3008" t="s">
        <v>71</v>
      </c>
      <c r="AF3008" t="s">
        <v>91</v>
      </c>
      <c r="AG3008" t="s">
        <v>350</v>
      </c>
      <c r="AH3008" s="45">
        <v>30650</v>
      </c>
      <c r="AI3008">
        <v>732717</v>
      </c>
      <c r="AJ3008">
        <v>1983</v>
      </c>
      <c r="AK3008" t="s">
        <v>351</v>
      </c>
      <c r="AL3008" t="s">
        <v>336</v>
      </c>
      <c r="AM3008" t="s">
        <v>245</v>
      </c>
    </row>
    <row r="3009" spans="1:39" x14ac:dyDescent="0.3">
      <c r="A3009" s="1">
        <v>43579</v>
      </c>
      <c r="B3009" t="s">
        <v>26</v>
      </c>
      <c r="C3009" t="s">
        <v>239</v>
      </c>
      <c r="D3009">
        <v>1100</v>
      </c>
      <c r="E3009">
        <v>9</v>
      </c>
      <c r="F3009">
        <v>31.07</v>
      </c>
      <c r="G3009">
        <v>31.59</v>
      </c>
      <c r="H3009">
        <v>30.52</v>
      </c>
      <c r="I3009">
        <v>30.790001</v>
      </c>
      <c r="J3009">
        <v>30.3315219999999</v>
      </c>
      <c r="K3009">
        <v>72249300</v>
      </c>
      <c r="L3009">
        <v>2.5219999999999998</v>
      </c>
      <c r="M3009">
        <v>-4.1665990214003697E-2</v>
      </c>
      <c r="N3009">
        <v>-4.6328053182046899E-2</v>
      </c>
      <c r="O3009">
        <v>6.8181017685981799E-3</v>
      </c>
      <c r="P3009">
        <v>1.2628361302496401E-2</v>
      </c>
      <c r="Q3009">
        <v>-6.2515637407652203E-2</v>
      </c>
      <c r="R3009">
        <v>1.87297688991016E-2</v>
      </c>
      <c r="S3009">
        <v>1.2858471526496201E-2</v>
      </c>
      <c r="T3009">
        <v>1.19693322622452E-2</v>
      </c>
      <c r="U3009">
        <v>1.47162432493563E-2</v>
      </c>
      <c r="V3009">
        <v>35.330002</v>
      </c>
      <c r="W3009">
        <v>26.799999</v>
      </c>
      <c r="X3009">
        <v>-0.140114156382384</v>
      </c>
      <c r="Y3009">
        <v>-2.1941687255359501E-3</v>
      </c>
      <c r="Z3009">
        <v>0.62643683924341398</v>
      </c>
      <c r="AA3009">
        <v>-1.7697336089967499</v>
      </c>
      <c r="AB3009">
        <v>-1.20431243404134</v>
      </c>
      <c r="AC3009" t="s">
        <v>254</v>
      </c>
      <c r="AD3009" t="s">
        <v>349</v>
      </c>
      <c r="AE3009" t="s">
        <v>71</v>
      </c>
      <c r="AF3009" t="s">
        <v>91</v>
      </c>
      <c r="AG3009" t="s">
        <v>350</v>
      </c>
      <c r="AH3009" s="45">
        <v>30650</v>
      </c>
      <c r="AI3009">
        <v>732717</v>
      </c>
      <c r="AJ3009">
        <v>1983</v>
      </c>
      <c r="AK3009" t="s">
        <v>351</v>
      </c>
      <c r="AL3009" t="s">
        <v>336</v>
      </c>
      <c r="AM3009" t="s">
        <v>245</v>
      </c>
    </row>
    <row r="3010" spans="1:39" x14ac:dyDescent="0.3">
      <c r="A3010" s="1">
        <v>43584</v>
      </c>
      <c r="B3010" t="s">
        <v>26</v>
      </c>
      <c r="C3010" t="s">
        <v>239</v>
      </c>
      <c r="D3010">
        <v>1400</v>
      </c>
      <c r="E3010">
        <v>9</v>
      </c>
      <c r="F3010">
        <v>30.91</v>
      </c>
      <c r="G3010">
        <v>31.309998999999902</v>
      </c>
      <c r="H3010">
        <v>30.82</v>
      </c>
      <c r="I3010">
        <v>30.879998999999899</v>
      </c>
      <c r="J3010">
        <v>30.420180999999999</v>
      </c>
      <c r="K3010">
        <v>31762700</v>
      </c>
      <c r="L3010">
        <v>2.536</v>
      </c>
      <c r="M3010">
        <v>6.4977189561783296E-3</v>
      </c>
      <c r="N3010">
        <v>-3.8124108913621099E-2</v>
      </c>
      <c r="O3010">
        <v>-8.2831727169534403E-4</v>
      </c>
      <c r="P3010">
        <v>2.2694637387408598E-2</v>
      </c>
      <c r="Q3010">
        <v>-6.9298691649706404E-3</v>
      </c>
      <c r="R3010">
        <v>2.13829974147665E-2</v>
      </c>
      <c r="S3010">
        <v>1.26588847607879E-2</v>
      </c>
      <c r="T3010">
        <v>1.21595855979423E-2</v>
      </c>
      <c r="U3010">
        <v>1.4244702846928E-2</v>
      </c>
      <c r="V3010">
        <v>34.529998999999997</v>
      </c>
      <c r="W3010">
        <v>26.799999</v>
      </c>
      <c r="X3010">
        <v>-0.140114156382384</v>
      </c>
      <c r="Y3010">
        <v>1.07094833958194E-3</v>
      </c>
      <c r="Z3010">
        <v>0.66645686005149896</v>
      </c>
      <c r="AA3010">
        <v>-0.64666163100701202</v>
      </c>
      <c r="AB3010">
        <v>-1.4754153333299</v>
      </c>
      <c r="AC3010" t="s">
        <v>254</v>
      </c>
      <c r="AD3010" t="s">
        <v>349</v>
      </c>
      <c r="AE3010" t="s">
        <v>71</v>
      </c>
      <c r="AF3010" t="s">
        <v>91</v>
      </c>
      <c r="AG3010" t="s">
        <v>350</v>
      </c>
      <c r="AH3010" s="45">
        <v>30650</v>
      </c>
      <c r="AI3010">
        <v>732717</v>
      </c>
      <c r="AJ3010">
        <v>1983</v>
      </c>
      <c r="AK3010" t="s">
        <v>351</v>
      </c>
      <c r="AL3010" t="s">
        <v>336</v>
      </c>
      <c r="AM3010" t="s">
        <v>245</v>
      </c>
    </row>
    <row r="3011" spans="1:39" x14ac:dyDescent="0.3">
      <c r="A3011" s="1">
        <v>43601</v>
      </c>
      <c r="B3011" t="s">
        <v>26</v>
      </c>
      <c r="C3011" t="s">
        <v>239</v>
      </c>
      <c r="D3011">
        <v>1000</v>
      </c>
      <c r="E3011">
        <v>9</v>
      </c>
      <c r="F3011">
        <v>31.35</v>
      </c>
      <c r="G3011">
        <v>31.879998999999899</v>
      </c>
      <c r="H3011">
        <v>31.35</v>
      </c>
      <c r="I3011">
        <v>31.620000999999998</v>
      </c>
      <c r="J3011">
        <v>31.149163999999999</v>
      </c>
      <c r="K3011">
        <v>23634900</v>
      </c>
      <c r="L3011">
        <v>2.4049999999999998</v>
      </c>
      <c r="M3011">
        <v>1.1770503225235001E-2</v>
      </c>
      <c r="N3011">
        <v>4.0005406682986203E-2</v>
      </c>
      <c r="O3011">
        <v>-1.2570849779524201E-2</v>
      </c>
      <c r="P3011">
        <v>7.5487965732976697E-2</v>
      </c>
      <c r="Q3011">
        <v>4.7740063123216103E-2</v>
      </c>
      <c r="R3011">
        <v>9.1734627262307997E-3</v>
      </c>
      <c r="S3011">
        <v>1.2094352680807399E-2</v>
      </c>
      <c r="T3011">
        <v>1.0734452095294901E-2</v>
      </c>
      <c r="U3011">
        <v>1.42122604665714E-2</v>
      </c>
      <c r="V3011">
        <v>34.529998999999997</v>
      </c>
      <c r="W3011">
        <v>26.799999</v>
      </c>
      <c r="X3011">
        <v>-0.140114156382384</v>
      </c>
      <c r="Y3011">
        <v>8.8559569696340101E-3</v>
      </c>
      <c r="Z3011">
        <v>0.65442179414536905</v>
      </c>
      <c r="AA3011">
        <v>0.416926086037952</v>
      </c>
      <c r="AB3011">
        <v>0.139562051159695</v>
      </c>
      <c r="AC3011" t="s">
        <v>254</v>
      </c>
      <c r="AD3011" t="s">
        <v>349</v>
      </c>
      <c r="AE3011" t="s">
        <v>71</v>
      </c>
      <c r="AF3011" t="s">
        <v>91</v>
      </c>
      <c r="AG3011" t="s">
        <v>350</v>
      </c>
      <c r="AH3011" s="45">
        <v>30650</v>
      </c>
      <c r="AI3011">
        <v>732717</v>
      </c>
      <c r="AJ3011">
        <v>1983</v>
      </c>
      <c r="AK3011" t="s">
        <v>351</v>
      </c>
      <c r="AL3011" t="s">
        <v>336</v>
      </c>
      <c r="AM3011" t="s">
        <v>245</v>
      </c>
    </row>
    <row r="3012" spans="1:39" x14ac:dyDescent="0.3">
      <c r="A3012" s="1">
        <v>43620</v>
      </c>
      <c r="B3012" t="s">
        <v>26</v>
      </c>
      <c r="C3012" t="s">
        <v>246</v>
      </c>
      <c r="D3012">
        <v>800</v>
      </c>
      <c r="E3012">
        <v>9</v>
      </c>
      <c r="F3012">
        <v>31.389999</v>
      </c>
      <c r="G3012">
        <v>31.5</v>
      </c>
      <c r="H3012">
        <v>30.98</v>
      </c>
      <c r="I3012">
        <v>31.48</v>
      </c>
      <c r="J3012">
        <v>31.011247999999998</v>
      </c>
      <c r="K3012">
        <v>31262200</v>
      </c>
      <c r="L3012">
        <v>2.1190000000000002</v>
      </c>
      <c r="M3012">
        <v>1.24662413811822E-2</v>
      </c>
      <c r="N3012">
        <v>-1.41935422156165E-2</v>
      </c>
      <c r="O3012">
        <v>2.7698993680437801E-2</v>
      </c>
      <c r="P3012">
        <v>6.5693934975768101E-2</v>
      </c>
      <c r="Q3012">
        <v>3.1530512012018397E-2</v>
      </c>
      <c r="R3012">
        <v>2.27648827057573E-2</v>
      </c>
      <c r="S3012">
        <v>1.2370257997130801E-2</v>
      </c>
      <c r="T3012">
        <v>1.1414262455676401E-2</v>
      </c>
      <c r="U3012">
        <v>1.44321535505942E-2</v>
      </c>
      <c r="V3012">
        <v>34.529998999999997</v>
      </c>
      <c r="W3012">
        <v>26.799999</v>
      </c>
      <c r="X3012">
        <v>-0.140114156382384</v>
      </c>
      <c r="Y3012">
        <v>2.1205927310919401E-2</v>
      </c>
      <c r="Z3012">
        <v>0.66011374995434702</v>
      </c>
      <c r="AA3012">
        <v>0.159369216777867</v>
      </c>
      <c r="AB3012">
        <v>0.12064972311802299</v>
      </c>
      <c r="AC3012" t="s">
        <v>254</v>
      </c>
      <c r="AD3012" t="s">
        <v>349</v>
      </c>
      <c r="AE3012" t="s">
        <v>71</v>
      </c>
      <c r="AF3012" t="s">
        <v>91</v>
      </c>
      <c r="AG3012" t="s">
        <v>350</v>
      </c>
      <c r="AH3012" s="45">
        <v>30650</v>
      </c>
      <c r="AI3012">
        <v>732717</v>
      </c>
      <c r="AJ3012">
        <v>1983</v>
      </c>
      <c r="AK3012" t="s">
        <v>351</v>
      </c>
      <c r="AL3012" t="s">
        <v>336</v>
      </c>
      <c r="AM3012" t="s">
        <v>245</v>
      </c>
    </row>
    <row r="3013" spans="1:39" x14ac:dyDescent="0.3">
      <c r="A3013" s="1">
        <v>43621</v>
      </c>
      <c r="B3013" t="s">
        <v>26</v>
      </c>
      <c r="C3013" t="s">
        <v>239</v>
      </c>
      <c r="D3013">
        <v>300</v>
      </c>
      <c r="E3013">
        <v>9</v>
      </c>
      <c r="F3013">
        <v>31.620000999999998</v>
      </c>
      <c r="G3013">
        <v>31.709999</v>
      </c>
      <c r="H3013">
        <v>31.42</v>
      </c>
      <c r="I3013">
        <v>31.68</v>
      </c>
      <c r="J3013">
        <v>31.208269000000001</v>
      </c>
      <c r="K3013">
        <v>20430800</v>
      </c>
      <c r="L3013">
        <v>2.1230000000000002</v>
      </c>
      <c r="M3013">
        <v>6.3331143671513804E-3</v>
      </c>
      <c r="N3013">
        <v>-7.2338992613320101E-3</v>
      </c>
      <c r="O3013">
        <v>3.1422868996153201E-2</v>
      </c>
      <c r="P3013">
        <v>7.6712508413087993E-2</v>
      </c>
      <c r="Q3013">
        <v>3.9713202630906198E-2</v>
      </c>
      <c r="R3013">
        <v>2.31435779772984E-2</v>
      </c>
      <c r="S3013">
        <v>1.2415009668641201E-2</v>
      </c>
      <c r="T3013">
        <v>1.1409491117870299E-2</v>
      </c>
      <c r="U3013">
        <v>1.44368973300471E-2</v>
      </c>
      <c r="V3013">
        <v>34.529998999999997</v>
      </c>
      <c r="W3013">
        <v>26.799999</v>
      </c>
      <c r="X3013">
        <v>-0.140114156382384</v>
      </c>
      <c r="Y3013">
        <v>8.1287266899663802E-3</v>
      </c>
      <c r="Z3013">
        <v>0.66132688088922398</v>
      </c>
      <c r="AA3013">
        <v>0.28263748025026297</v>
      </c>
      <c r="AB3013">
        <v>0.108981665964726</v>
      </c>
      <c r="AC3013" t="s">
        <v>254</v>
      </c>
      <c r="AD3013" t="s">
        <v>349</v>
      </c>
      <c r="AE3013" t="s">
        <v>71</v>
      </c>
      <c r="AF3013" t="s">
        <v>91</v>
      </c>
      <c r="AG3013" t="s">
        <v>350</v>
      </c>
      <c r="AH3013" s="45">
        <v>30650</v>
      </c>
      <c r="AI3013">
        <v>732717</v>
      </c>
      <c r="AJ3013">
        <v>1983</v>
      </c>
      <c r="AK3013" t="s">
        <v>351</v>
      </c>
      <c r="AL3013" t="s">
        <v>336</v>
      </c>
      <c r="AM3013" t="s">
        <v>245</v>
      </c>
    </row>
    <row r="3014" spans="1:39" x14ac:dyDescent="0.3">
      <c r="A3014" s="1">
        <v>43628</v>
      </c>
      <c r="B3014" t="s">
        <v>26</v>
      </c>
      <c r="C3014" t="s">
        <v>239</v>
      </c>
      <c r="D3014">
        <v>900</v>
      </c>
      <c r="E3014">
        <v>9</v>
      </c>
      <c r="F3014">
        <v>32.110000999999997</v>
      </c>
      <c r="G3014">
        <v>32.310001</v>
      </c>
      <c r="H3014">
        <v>32.029998999999997</v>
      </c>
      <c r="I3014">
        <v>32.18</v>
      </c>
      <c r="J3014">
        <v>31.700824999999998</v>
      </c>
      <c r="K3014">
        <v>19282900</v>
      </c>
      <c r="L3014">
        <v>2.1269999999999998</v>
      </c>
      <c r="M3014">
        <v>2.1776755783787E-3</v>
      </c>
      <c r="N3014">
        <v>1.5659614029248502E-2</v>
      </c>
      <c r="O3014">
        <v>4.9691722076837697E-2</v>
      </c>
      <c r="P3014">
        <v>7.6728575786247602E-2</v>
      </c>
      <c r="Q3014">
        <v>2.1992363472643399E-3</v>
      </c>
      <c r="R3014">
        <v>1.23378177236503E-2</v>
      </c>
      <c r="S3014">
        <v>1.3245946993197401E-2</v>
      </c>
      <c r="T3014">
        <v>1.1587772269116999E-2</v>
      </c>
      <c r="U3014">
        <v>1.4419784580476099E-2</v>
      </c>
      <c r="V3014">
        <v>34.529998999999997</v>
      </c>
      <c r="W3014">
        <v>26.799999</v>
      </c>
      <c r="X3014">
        <v>-0.140114156382384</v>
      </c>
      <c r="Y3014">
        <v>-2.0396578921351798E-3</v>
      </c>
      <c r="Z3014">
        <v>0.65607064573002905</v>
      </c>
      <c r="AA3014">
        <v>-0.28316041072961501</v>
      </c>
      <c r="AB3014">
        <v>-2.3235504085770398E-2</v>
      </c>
      <c r="AC3014" t="s">
        <v>254</v>
      </c>
      <c r="AD3014" t="s">
        <v>349</v>
      </c>
      <c r="AE3014" t="s">
        <v>71</v>
      </c>
      <c r="AF3014" t="s">
        <v>91</v>
      </c>
      <c r="AG3014" t="s">
        <v>350</v>
      </c>
      <c r="AH3014" s="45">
        <v>30650</v>
      </c>
      <c r="AI3014">
        <v>732717</v>
      </c>
      <c r="AJ3014">
        <v>1983</v>
      </c>
      <c r="AK3014" t="s">
        <v>351</v>
      </c>
      <c r="AL3014" t="s">
        <v>336</v>
      </c>
      <c r="AM3014" t="s">
        <v>245</v>
      </c>
    </row>
    <row r="3015" spans="1:39" x14ac:dyDescent="0.3">
      <c r="A3015" s="1">
        <v>43563</v>
      </c>
      <c r="B3015" t="s">
        <v>26</v>
      </c>
      <c r="C3015" t="s">
        <v>239</v>
      </c>
      <c r="D3015">
        <v>1100</v>
      </c>
      <c r="E3015">
        <v>10</v>
      </c>
      <c r="F3015">
        <v>32.450001</v>
      </c>
      <c r="G3015">
        <v>32.520000000000003</v>
      </c>
      <c r="H3015">
        <v>32.189999</v>
      </c>
      <c r="I3015">
        <v>32.389998999999897</v>
      </c>
      <c r="J3015">
        <v>31.405290999999998</v>
      </c>
      <c r="K3015">
        <v>37252000</v>
      </c>
      <c r="L3015">
        <v>2.5190000000000001</v>
      </c>
      <c r="M3015">
        <v>1.23571432302222E-3</v>
      </c>
      <c r="N3015">
        <v>1.3677478759866E-2</v>
      </c>
      <c r="O3015">
        <v>7.9322547043255601E-2</v>
      </c>
      <c r="P3015">
        <v>6.3855975332477902E-2</v>
      </c>
      <c r="Q3015">
        <v>-3.4581964474999699E-2</v>
      </c>
      <c r="R3015">
        <v>8.1666968133911992E-3</v>
      </c>
      <c r="S3015">
        <v>9.9455614971244999E-3</v>
      </c>
      <c r="T3015">
        <v>1.1489870521983201E-2</v>
      </c>
      <c r="U3015">
        <v>1.45811950957887E-2</v>
      </c>
      <c r="V3015">
        <v>36.389998999999897</v>
      </c>
      <c r="W3015">
        <v>26.799999</v>
      </c>
      <c r="X3015">
        <v>-0.140114156382384</v>
      </c>
      <c r="Y3015">
        <v>1.0469119934194001E-3</v>
      </c>
      <c r="Z3015">
        <v>0.62723879189009102</v>
      </c>
      <c r="AA3015">
        <v>-1.26593450005355</v>
      </c>
      <c r="AB3015">
        <v>-1.4992436692090101</v>
      </c>
      <c r="AC3015" t="s">
        <v>255</v>
      </c>
      <c r="AD3015" t="s">
        <v>349</v>
      </c>
      <c r="AE3015" t="s">
        <v>71</v>
      </c>
      <c r="AF3015" t="s">
        <v>91</v>
      </c>
      <c r="AG3015" t="s">
        <v>350</v>
      </c>
      <c r="AH3015" s="45">
        <v>30650</v>
      </c>
      <c r="AI3015">
        <v>732717</v>
      </c>
      <c r="AJ3015">
        <v>1983</v>
      </c>
      <c r="AK3015" t="s">
        <v>351</v>
      </c>
      <c r="AL3015" t="s">
        <v>336</v>
      </c>
      <c r="AM3015" t="s">
        <v>245</v>
      </c>
    </row>
    <row r="3016" spans="1:39" x14ac:dyDescent="0.3">
      <c r="A3016" s="1">
        <v>43606</v>
      </c>
      <c r="B3016" t="s">
        <v>26</v>
      </c>
      <c r="C3016" t="s">
        <v>239</v>
      </c>
      <c r="D3016">
        <v>400</v>
      </c>
      <c r="E3016">
        <v>10</v>
      </c>
      <c r="F3016">
        <v>32.240001999999997</v>
      </c>
      <c r="G3016">
        <v>32.639998999999897</v>
      </c>
      <c r="H3016">
        <v>32.090000000000003</v>
      </c>
      <c r="I3016">
        <v>32.409999999999997</v>
      </c>
      <c r="J3016">
        <v>31.927398999999902</v>
      </c>
      <c r="K3016">
        <v>23313500</v>
      </c>
      <c r="L3016">
        <v>2.4260000000000002</v>
      </c>
      <c r="M3016">
        <v>6.8112005172240699E-3</v>
      </c>
      <c r="N3016">
        <v>4.1580807962564199E-2</v>
      </c>
      <c r="O3016">
        <v>1.1794065853505901E-2</v>
      </c>
      <c r="P3016">
        <v>6.5201162275520294E-2</v>
      </c>
      <c r="Q3016">
        <v>7.3664499232348801E-2</v>
      </c>
      <c r="R3016">
        <v>3.4022265827794002E-3</v>
      </c>
      <c r="S3016">
        <v>1.22571160633061E-2</v>
      </c>
      <c r="T3016">
        <v>1.0477542719363899E-2</v>
      </c>
      <c r="U3016">
        <v>1.4215813653498E-2</v>
      </c>
      <c r="V3016">
        <v>34.529998999999997</v>
      </c>
      <c r="W3016">
        <v>26.799999</v>
      </c>
      <c r="X3016">
        <v>-0.140114156382384</v>
      </c>
      <c r="Y3016">
        <v>8.4599491109458805E-3</v>
      </c>
      <c r="Z3016">
        <v>0.64685787991163402</v>
      </c>
      <c r="AA3016">
        <v>0.82953015418957499</v>
      </c>
      <c r="AB3016">
        <v>0.52001685754910498</v>
      </c>
      <c r="AC3016" t="s">
        <v>255</v>
      </c>
      <c r="AD3016" t="s">
        <v>349</v>
      </c>
      <c r="AE3016" t="s">
        <v>71</v>
      </c>
      <c r="AF3016" t="s">
        <v>91</v>
      </c>
      <c r="AG3016" t="s">
        <v>350</v>
      </c>
      <c r="AH3016" s="45">
        <v>30650</v>
      </c>
      <c r="AI3016">
        <v>732717</v>
      </c>
      <c r="AJ3016">
        <v>1983</v>
      </c>
      <c r="AK3016" t="s">
        <v>351</v>
      </c>
      <c r="AL3016" t="s">
        <v>336</v>
      </c>
      <c r="AM3016" t="s">
        <v>245</v>
      </c>
    </row>
    <row r="3017" spans="1:39" x14ac:dyDescent="0.3">
      <c r="A3017" s="1">
        <v>43608</v>
      </c>
      <c r="B3017" t="s">
        <v>26</v>
      </c>
      <c r="C3017" t="s">
        <v>246</v>
      </c>
      <c r="D3017">
        <v>1000</v>
      </c>
      <c r="E3017">
        <v>10</v>
      </c>
      <c r="F3017">
        <v>32.18</v>
      </c>
      <c r="G3017">
        <v>32.32</v>
      </c>
      <c r="H3017">
        <v>31.93</v>
      </c>
      <c r="I3017">
        <v>32.139998999999897</v>
      </c>
      <c r="J3017">
        <v>31.661418999999999</v>
      </c>
      <c r="K3017">
        <v>24665500</v>
      </c>
      <c r="L3017">
        <v>2.2959999999999998</v>
      </c>
      <c r="M3017">
        <v>-4.3464727600099999E-3</v>
      </c>
      <c r="N3017">
        <v>1.63114664184788E-2</v>
      </c>
      <c r="O3017">
        <v>1.24538141651809E-3</v>
      </c>
      <c r="P3017">
        <v>4.7157947308070297E-2</v>
      </c>
      <c r="Q3017">
        <v>5.3512134224569297E-2</v>
      </c>
      <c r="R3017">
        <v>7.2289717908957697E-3</v>
      </c>
      <c r="S3017">
        <v>1.2331630417779699E-2</v>
      </c>
      <c r="T3017">
        <v>1.04468476911904E-2</v>
      </c>
      <c r="U3017">
        <v>1.41795899513026E-2</v>
      </c>
      <c r="V3017">
        <v>34.529998999999997</v>
      </c>
      <c r="W3017">
        <v>26.799999</v>
      </c>
      <c r="X3017">
        <v>-0.140114156382384</v>
      </c>
      <c r="Y3017">
        <v>-1.1985692488440201E-2</v>
      </c>
      <c r="Z3017">
        <v>0.641337222924798</v>
      </c>
      <c r="AA3017">
        <v>0.50028174739410902</v>
      </c>
      <c r="AB3017">
        <v>0.60052853982958998</v>
      </c>
      <c r="AC3017" t="s">
        <v>255</v>
      </c>
      <c r="AD3017" t="s">
        <v>349</v>
      </c>
      <c r="AE3017" t="s">
        <v>71</v>
      </c>
      <c r="AF3017" t="s">
        <v>91</v>
      </c>
      <c r="AG3017" t="s">
        <v>350</v>
      </c>
      <c r="AH3017" s="45">
        <v>30650</v>
      </c>
      <c r="AI3017">
        <v>732717</v>
      </c>
      <c r="AJ3017">
        <v>1983</v>
      </c>
      <c r="AK3017" t="s">
        <v>351</v>
      </c>
      <c r="AL3017" t="s">
        <v>336</v>
      </c>
      <c r="AM3017" t="s">
        <v>245</v>
      </c>
    </row>
    <row r="3018" spans="1:39" x14ac:dyDescent="0.3">
      <c r="A3018" s="1">
        <v>43619</v>
      </c>
      <c r="B3018" t="s">
        <v>26</v>
      </c>
      <c r="C3018" t="s">
        <v>239</v>
      </c>
      <c r="D3018">
        <v>600</v>
      </c>
      <c r="E3018">
        <v>10</v>
      </c>
      <c r="F3018">
        <v>30.719998999999898</v>
      </c>
      <c r="G3018">
        <v>31.35</v>
      </c>
      <c r="H3018">
        <v>30.68</v>
      </c>
      <c r="I3018">
        <v>31.09</v>
      </c>
      <c r="J3018">
        <v>30.627053999999902</v>
      </c>
      <c r="K3018">
        <v>36323600</v>
      </c>
      <c r="L3018">
        <v>2.081</v>
      </c>
      <c r="M3018">
        <v>1.65399957129371E-2</v>
      </c>
      <c r="N3018">
        <v>-3.7251807268037798E-2</v>
      </c>
      <c r="O3018">
        <v>9.6962342235382901E-3</v>
      </c>
      <c r="P3018">
        <v>5.2226558263454501E-2</v>
      </c>
      <c r="Q3018">
        <v>2.3694641369543801E-2</v>
      </c>
      <c r="R3018">
        <v>2.1168934957172699E-2</v>
      </c>
      <c r="S3018">
        <v>1.2187690092274699E-2</v>
      </c>
      <c r="T3018">
        <v>1.1322612780778099E-2</v>
      </c>
      <c r="U3018">
        <v>1.4413887926286501E-2</v>
      </c>
      <c r="V3018">
        <v>34.529998999999997</v>
      </c>
      <c r="W3018">
        <v>26.799999</v>
      </c>
      <c r="X3018">
        <v>-0.140114156382384</v>
      </c>
      <c r="Y3018">
        <v>-2.7690708645509302E-3</v>
      </c>
      <c r="Z3018">
        <v>0.66038559333945401</v>
      </c>
      <c r="AA3018">
        <v>4.4777150721187702E-2</v>
      </c>
      <c r="AB3018">
        <v>0.13214874683605099</v>
      </c>
      <c r="AC3018" t="s">
        <v>255</v>
      </c>
      <c r="AD3018" t="s">
        <v>349</v>
      </c>
      <c r="AE3018" t="s">
        <v>71</v>
      </c>
      <c r="AF3018" t="s">
        <v>91</v>
      </c>
      <c r="AG3018" t="s">
        <v>350</v>
      </c>
      <c r="AH3018" s="45">
        <v>30650</v>
      </c>
      <c r="AI3018">
        <v>732717</v>
      </c>
      <c r="AJ3018">
        <v>1983</v>
      </c>
      <c r="AK3018" t="s">
        <v>351</v>
      </c>
      <c r="AL3018" t="s">
        <v>336</v>
      </c>
      <c r="AM3018" t="s">
        <v>245</v>
      </c>
    </row>
    <row r="3019" spans="1:39" x14ac:dyDescent="0.3">
      <c r="A3019" s="1">
        <v>43640</v>
      </c>
      <c r="B3019" t="s">
        <v>26</v>
      </c>
      <c r="C3019" t="s">
        <v>239</v>
      </c>
      <c r="D3019">
        <v>1500</v>
      </c>
      <c r="E3019">
        <v>10</v>
      </c>
      <c r="F3019">
        <v>32.490001999999997</v>
      </c>
      <c r="G3019">
        <v>32.689999</v>
      </c>
      <c r="H3019">
        <v>32.459998999999897</v>
      </c>
      <c r="I3019">
        <v>32.580002</v>
      </c>
      <c r="J3019">
        <v>32.094867999999998</v>
      </c>
      <c r="K3019">
        <v>21745400</v>
      </c>
      <c r="L3019">
        <v>2.0209999999999999</v>
      </c>
      <c r="M3019">
        <v>3.9981213288098E-3</v>
      </c>
      <c r="N3019">
        <v>8.63141492609488E-3</v>
      </c>
      <c r="O3019">
        <v>9.2507957945408194E-3</v>
      </c>
      <c r="P3019">
        <v>7.3029258688423193E-2</v>
      </c>
      <c r="Q3019">
        <v>9.3036216339755298E-2</v>
      </c>
      <c r="R3019">
        <v>3.32951812400855E-3</v>
      </c>
      <c r="S3019">
        <v>1.2014881810069799E-2</v>
      </c>
      <c r="T3019">
        <v>1.11943500545664E-2</v>
      </c>
      <c r="U3019">
        <v>1.3603580844901099E-2</v>
      </c>
      <c r="V3019">
        <v>34.299999</v>
      </c>
      <c r="W3019">
        <v>26.799999</v>
      </c>
      <c r="X3019">
        <v>-0.140114156382384</v>
      </c>
      <c r="Y3019">
        <v>-1.73338836506086E-3</v>
      </c>
      <c r="Z3019">
        <v>0.63989669124716098</v>
      </c>
      <c r="AA3019">
        <v>1.00897737682572</v>
      </c>
      <c r="AB3019">
        <v>0.689836763385135</v>
      </c>
      <c r="AC3019" t="s">
        <v>255</v>
      </c>
      <c r="AD3019" t="s">
        <v>349</v>
      </c>
      <c r="AE3019" t="s">
        <v>71</v>
      </c>
      <c r="AF3019" t="s">
        <v>91</v>
      </c>
      <c r="AG3019" t="s">
        <v>350</v>
      </c>
      <c r="AH3019" s="45">
        <v>30650</v>
      </c>
      <c r="AI3019">
        <v>732717</v>
      </c>
      <c r="AJ3019">
        <v>1983</v>
      </c>
      <c r="AK3019" t="s">
        <v>351</v>
      </c>
      <c r="AL3019" t="s">
        <v>336</v>
      </c>
      <c r="AM3019" t="s">
        <v>245</v>
      </c>
    </row>
    <row r="3020" spans="1:39" x14ac:dyDescent="0.3">
      <c r="A3020" s="1">
        <v>43560</v>
      </c>
      <c r="B3020" t="s">
        <v>26</v>
      </c>
      <c r="C3020" t="s">
        <v>239</v>
      </c>
      <c r="D3020">
        <v>1400</v>
      </c>
      <c r="E3020">
        <v>11</v>
      </c>
      <c r="F3020">
        <v>32.07</v>
      </c>
      <c r="G3020">
        <v>32.360000999999997</v>
      </c>
      <c r="H3020">
        <v>31.92</v>
      </c>
      <c r="I3020">
        <v>32.349997999999999</v>
      </c>
      <c r="J3020">
        <v>31.366506999999999</v>
      </c>
      <c r="K3020">
        <v>39928700</v>
      </c>
      <c r="L3020">
        <v>2.5009999999999999</v>
      </c>
      <c r="M3020">
        <v>1.1503333090481099E-2</v>
      </c>
      <c r="N3020">
        <v>3.1080813031464701E-2</v>
      </c>
      <c r="O3020">
        <v>8.1770084241990795E-2</v>
      </c>
      <c r="P3020">
        <v>8.0585782955610197E-2</v>
      </c>
      <c r="Q3020">
        <v>-5.0029804119900101E-2</v>
      </c>
      <c r="R3020">
        <v>1.06873545288096E-2</v>
      </c>
      <c r="S3020">
        <v>9.9314689548520296E-3</v>
      </c>
      <c r="T3020">
        <v>1.16867293394699E-2</v>
      </c>
      <c r="U3020">
        <v>1.46078479412551E-2</v>
      </c>
      <c r="V3020">
        <v>36.389998999999897</v>
      </c>
      <c r="W3020">
        <v>26.799999</v>
      </c>
      <c r="X3020">
        <v>-0.140114156382384</v>
      </c>
      <c r="Y3020">
        <v>4.62571739556182E-3</v>
      </c>
      <c r="Z3020">
        <v>0.62712119465233596</v>
      </c>
      <c r="AA3020">
        <v>-1.59767870487734</v>
      </c>
      <c r="AB3020">
        <v>-1.5649303203535601</v>
      </c>
      <c r="AC3020" t="s">
        <v>256</v>
      </c>
      <c r="AD3020" t="s">
        <v>349</v>
      </c>
      <c r="AE3020" t="s">
        <v>71</v>
      </c>
      <c r="AF3020" t="s">
        <v>91</v>
      </c>
      <c r="AG3020" t="s">
        <v>350</v>
      </c>
      <c r="AH3020" s="45">
        <v>30650</v>
      </c>
      <c r="AI3020">
        <v>732717</v>
      </c>
      <c r="AJ3020">
        <v>1983</v>
      </c>
      <c r="AK3020" t="s">
        <v>351</v>
      </c>
      <c r="AL3020" t="s">
        <v>336</v>
      </c>
      <c r="AM3020" t="s">
        <v>245</v>
      </c>
    </row>
    <row r="3021" spans="1:39" x14ac:dyDescent="0.3">
      <c r="A3021" s="1">
        <v>43570</v>
      </c>
      <c r="B3021" t="s">
        <v>26</v>
      </c>
      <c r="C3021" t="s">
        <v>239</v>
      </c>
      <c r="D3021">
        <v>1000</v>
      </c>
      <c r="E3021">
        <v>11</v>
      </c>
      <c r="F3021">
        <v>32.209998999999897</v>
      </c>
      <c r="G3021">
        <v>32.25</v>
      </c>
      <c r="H3021">
        <v>31.940000999999999</v>
      </c>
      <c r="I3021">
        <v>32.020000000000003</v>
      </c>
      <c r="J3021">
        <v>31.543206999999999</v>
      </c>
      <c r="K3021">
        <v>19463700</v>
      </c>
      <c r="L3021">
        <v>2.5529999999999999</v>
      </c>
      <c r="M3021">
        <v>-5.6057855059183301E-3</v>
      </c>
      <c r="N3021">
        <v>4.3818748677702298E-3</v>
      </c>
      <c r="O3021">
        <v>7.1744126776694395E-2</v>
      </c>
      <c r="P3021">
        <v>6.0578214327402999E-2</v>
      </c>
      <c r="Q3021">
        <v>-3.04847277093372E-2</v>
      </c>
      <c r="R3021">
        <v>6.3389824874331797E-3</v>
      </c>
      <c r="S3021">
        <v>9.5211043120261799E-3</v>
      </c>
      <c r="T3021">
        <v>1.0861424131552401E-2</v>
      </c>
      <c r="U3021">
        <v>1.45242274628551E-2</v>
      </c>
      <c r="V3021">
        <v>35.82</v>
      </c>
      <c r="W3021">
        <v>26.799999</v>
      </c>
      <c r="X3021">
        <v>-0.140114156382384</v>
      </c>
      <c r="Y3021">
        <v>-6.2956724975841202E-4</v>
      </c>
      <c r="Z3021">
        <v>0.62054569848882102</v>
      </c>
      <c r="AA3021">
        <v>-1.1599190338357801</v>
      </c>
      <c r="AB3021">
        <v>-1.270492285829</v>
      </c>
      <c r="AC3021" t="s">
        <v>256</v>
      </c>
      <c r="AD3021" t="s">
        <v>349</v>
      </c>
      <c r="AE3021" t="s">
        <v>71</v>
      </c>
      <c r="AF3021" t="s">
        <v>91</v>
      </c>
      <c r="AG3021" t="s">
        <v>350</v>
      </c>
      <c r="AH3021" s="45">
        <v>30650</v>
      </c>
      <c r="AI3021">
        <v>732717</v>
      </c>
      <c r="AJ3021">
        <v>1983</v>
      </c>
      <c r="AK3021" t="s">
        <v>351</v>
      </c>
      <c r="AL3021" t="s">
        <v>336</v>
      </c>
      <c r="AM3021" t="s">
        <v>245</v>
      </c>
    </row>
    <row r="3022" spans="1:39" x14ac:dyDescent="0.3">
      <c r="A3022" s="1">
        <v>43588</v>
      </c>
      <c r="B3022" t="s">
        <v>26</v>
      </c>
      <c r="C3022" t="s">
        <v>239</v>
      </c>
      <c r="D3022">
        <v>1300</v>
      </c>
      <c r="E3022">
        <v>11</v>
      </c>
      <c r="F3022">
        <v>30.66</v>
      </c>
      <c r="G3022">
        <v>30.790001</v>
      </c>
      <c r="H3022">
        <v>30.57</v>
      </c>
      <c r="I3022">
        <v>30.700001</v>
      </c>
      <c r="J3022">
        <v>30.242863</v>
      </c>
      <c r="K3022">
        <v>28225600</v>
      </c>
      <c r="L3022">
        <v>2.5310000000000001</v>
      </c>
      <c r="M3022">
        <v>2.6092390514360301E-3</v>
      </c>
      <c r="N3022">
        <v>6.5170486563518302E-4</v>
      </c>
      <c r="O3022">
        <v>-1.3972455339573E-2</v>
      </c>
      <c r="P3022">
        <v>3.8936154927085097E-2</v>
      </c>
      <c r="Q3022">
        <v>1.9148156798484601E-2</v>
      </c>
      <c r="R3022">
        <v>5.39923815547218E-3</v>
      </c>
      <c r="S3022">
        <v>1.13387504796449E-2</v>
      </c>
      <c r="T3022">
        <v>1.0410848208633401E-2</v>
      </c>
      <c r="U3022">
        <v>1.42052140616064E-2</v>
      </c>
      <c r="V3022">
        <v>34.529998999999997</v>
      </c>
      <c r="W3022">
        <v>26.799999</v>
      </c>
      <c r="X3022">
        <v>-0.140114156382384</v>
      </c>
      <c r="Y3022">
        <v>9.5921274614703799E-3</v>
      </c>
      <c r="Z3022">
        <v>0.66108626046309704</v>
      </c>
      <c r="AA3022">
        <v>-0.119111617615159</v>
      </c>
      <c r="AB3022">
        <v>-0.445891293268596</v>
      </c>
      <c r="AC3022" t="s">
        <v>256</v>
      </c>
      <c r="AD3022" t="s">
        <v>349</v>
      </c>
      <c r="AE3022" t="s">
        <v>71</v>
      </c>
      <c r="AF3022" t="s">
        <v>91</v>
      </c>
      <c r="AG3022" t="s">
        <v>350</v>
      </c>
      <c r="AH3022" s="45">
        <v>30650</v>
      </c>
      <c r="AI3022">
        <v>732717</v>
      </c>
      <c r="AJ3022">
        <v>1983</v>
      </c>
      <c r="AK3022" t="s">
        <v>351</v>
      </c>
      <c r="AL3022" t="s">
        <v>336</v>
      </c>
      <c r="AM3022" t="s">
        <v>245</v>
      </c>
    </row>
    <row r="3023" spans="1:39" x14ac:dyDescent="0.3">
      <c r="A3023" s="1">
        <v>43622</v>
      </c>
      <c r="B3023" t="s">
        <v>26</v>
      </c>
      <c r="C3023" t="s">
        <v>246</v>
      </c>
      <c r="D3023">
        <v>600</v>
      </c>
      <c r="E3023">
        <v>11</v>
      </c>
      <c r="F3023">
        <v>31.799999</v>
      </c>
      <c r="G3023">
        <v>32.169998</v>
      </c>
      <c r="H3023">
        <v>31.700001</v>
      </c>
      <c r="I3023">
        <v>32.099997999999999</v>
      </c>
      <c r="J3023">
        <v>31.622012999999999</v>
      </c>
      <c r="K3023">
        <v>24411700</v>
      </c>
      <c r="L3023">
        <v>2.1240000000000001</v>
      </c>
      <c r="M3023">
        <v>1.31704002421319E-2</v>
      </c>
      <c r="N3023">
        <v>7.50462161203E-3</v>
      </c>
      <c r="O3023">
        <v>4.8182764014801399E-2</v>
      </c>
      <c r="P3023">
        <v>8.6199657133462504E-2</v>
      </c>
      <c r="Q3023">
        <v>4.4587350503995003E-2</v>
      </c>
      <c r="R3023">
        <v>2.4045286633692299E-2</v>
      </c>
      <c r="S3023">
        <v>1.26051994139502E-2</v>
      </c>
      <c r="T3023">
        <v>1.1504769306995901E-2</v>
      </c>
      <c r="U3023">
        <v>1.4451102639805201E-2</v>
      </c>
      <c r="V3023">
        <v>34.529998999999997</v>
      </c>
      <c r="W3023">
        <v>26.799999</v>
      </c>
      <c r="X3023">
        <v>-0.140114156382384</v>
      </c>
      <c r="Y3023">
        <v>6.1168407152111899E-3</v>
      </c>
      <c r="Z3023">
        <v>0.66344301566444197</v>
      </c>
      <c r="AA3023">
        <v>0.35397167430670001</v>
      </c>
      <c r="AB3023">
        <v>9.9490164049925695E-2</v>
      </c>
      <c r="AC3023" t="s">
        <v>256</v>
      </c>
      <c r="AD3023" t="s">
        <v>349</v>
      </c>
      <c r="AE3023" t="s">
        <v>71</v>
      </c>
      <c r="AF3023" t="s">
        <v>91</v>
      </c>
      <c r="AG3023" t="s">
        <v>350</v>
      </c>
      <c r="AH3023" s="45">
        <v>30650</v>
      </c>
      <c r="AI3023">
        <v>732717</v>
      </c>
      <c r="AJ3023">
        <v>1983</v>
      </c>
      <c r="AK3023" t="s">
        <v>351</v>
      </c>
      <c r="AL3023" t="s">
        <v>336</v>
      </c>
      <c r="AM3023" t="s">
        <v>245</v>
      </c>
    </row>
    <row r="3024" spans="1:39" x14ac:dyDescent="0.3">
      <c r="A3024" s="1">
        <v>43634</v>
      </c>
      <c r="B3024" t="s">
        <v>26</v>
      </c>
      <c r="C3024" t="s">
        <v>246</v>
      </c>
      <c r="D3024">
        <v>1000</v>
      </c>
      <c r="E3024">
        <v>11</v>
      </c>
      <c r="F3024">
        <v>32.439999</v>
      </c>
      <c r="G3024">
        <v>32.700001</v>
      </c>
      <c r="H3024">
        <v>32.400002000000001</v>
      </c>
      <c r="I3024">
        <v>32.439999</v>
      </c>
      <c r="J3024">
        <v>31.956951</v>
      </c>
      <c r="K3024">
        <v>20534100</v>
      </c>
      <c r="L3024">
        <v>2.06</v>
      </c>
      <c r="M3024">
        <v>4.3249888074962098E-3</v>
      </c>
      <c r="N3024">
        <v>1.02246856437321E-2</v>
      </c>
      <c r="O3024">
        <v>2.5602308854430898E-2</v>
      </c>
      <c r="P3024">
        <v>7.1652083839207403E-2</v>
      </c>
      <c r="Q3024">
        <v>4.0843995713913998E-2</v>
      </c>
      <c r="R3024">
        <v>2.23732555483178E-3</v>
      </c>
      <c r="S3024">
        <v>1.2360490217202799E-2</v>
      </c>
      <c r="T3024">
        <v>1.1483777057275799E-2</v>
      </c>
      <c r="U3024">
        <v>1.37773320055902E-2</v>
      </c>
      <c r="V3024">
        <v>34.299999</v>
      </c>
      <c r="W3024">
        <v>26.799999</v>
      </c>
      <c r="X3024">
        <v>-0.140114156382384</v>
      </c>
      <c r="Y3024">
        <v>9.6704895497130797E-3</v>
      </c>
      <c r="Z3024">
        <v>0.64418479166619902</v>
      </c>
      <c r="AA3024">
        <v>0.29179970688736601</v>
      </c>
      <c r="AB3024">
        <v>0.17648887730893101</v>
      </c>
      <c r="AC3024" t="s">
        <v>256</v>
      </c>
      <c r="AD3024" t="s">
        <v>349</v>
      </c>
      <c r="AE3024" t="s">
        <v>71</v>
      </c>
      <c r="AF3024" t="s">
        <v>91</v>
      </c>
      <c r="AG3024" t="s">
        <v>350</v>
      </c>
      <c r="AH3024" s="45">
        <v>30650</v>
      </c>
      <c r="AI3024">
        <v>732717</v>
      </c>
      <c r="AJ3024">
        <v>1983</v>
      </c>
      <c r="AK3024" t="s">
        <v>351</v>
      </c>
      <c r="AL3024" t="s">
        <v>336</v>
      </c>
      <c r="AM3024" t="s">
        <v>245</v>
      </c>
    </row>
    <row r="3025" spans="1:39" x14ac:dyDescent="0.3">
      <c r="A3025" s="1">
        <v>43584</v>
      </c>
      <c r="B3025" t="s">
        <v>26</v>
      </c>
      <c r="C3025" t="s">
        <v>246</v>
      </c>
      <c r="D3025">
        <v>900</v>
      </c>
      <c r="E3025">
        <v>12</v>
      </c>
      <c r="F3025">
        <v>30.91</v>
      </c>
      <c r="G3025">
        <v>31.309998999999902</v>
      </c>
      <c r="H3025">
        <v>30.82</v>
      </c>
      <c r="I3025">
        <v>30.879998999999899</v>
      </c>
      <c r="J3025">
        <v>30.420180999999999</v>
      </c>
      <c r="K3025">
        <v>31762700</v>
      </c>
      <c r="L3025">
        <v>2.536</v>
      </c>
      <c r="M3025">
        <v>6.4977189561783296E-3</v>
      </c>
      <c r="N3025">
        <v>-3.8124108913621099E-2</v>
      </c>
      <c r="O3025">
        <v>-8.2831727169534403E-4</v>
      </c>
      <c r="P3025">
        <v>2.2694637387408598E-2</v>
      </c>
      <c r="Q3025">
        <v>-6.9298691649706404E-3</v>
      </c>
      <c r="R3025">
        <v>2.13829974147665E-2</v>
      </c>
      <c r="S3025">
        <v>1.26588847607879E-2</v>
      </c>
      <c r="T3025">
        <v>1.21595855979423E-2</v>
      </c>
      <c r="U3025">
        <v>1.4244702846928E-2</v>
      </c>
      <c r="V3025">
        <v>34.529998999999997</v>
      </c>
      <c r="W3025">
        <v>26.799999</v>
      </c>
      <c r="X3025">
        <v>-0.140114156382384</v>
      </c>
      <c r="Y3025">
        <v>1.07094833958194E-3</v>
      </c>
      <c r="Z3025">
        <v>0.66645686005149896</v>
      </c>
      <c r="AA3025">
        <v>-0.64666163100701202</v>
      </c>
      <c r="AB3025">
        <v>-1.4754153333299</v>
      </c>
      <c r="AC3025" t="s">
        <v>257</v>
      </c>
      <c r="AD3025" t="s">
        <v>349</v>
      </c>
      <c r="AE3025" t="s">
        <v>71</v>
      </c>
      <c r="AF3025" t="s">
        <v>91</v>
      </c>
      <c r="AG3025" t="s">
        <v>350</v>
      </c>
      <c r="AH3025" s="45">
        <v>30650</v>
      </c>
      <c r="AI3025">
        <v>732717</v>
      </c>
      <c r="AJ3025">
        <v>1983</v>
      </c>
      <c r="AK3025" t="s">
        <v>351</v>
      </c>
      <c r="AL3025" t="s">
        <v>336</v>
      </c>
      <c r="AM3025" t="s">
        <v>245</v>
      </c>
    </row>
    <row r="3026" spans="1:39" x14ac:dyDescent="0.3">
      <c r="A3026" s="1">
        <v>43599</v>
      </c>
      <c r="B3026" t="s">
        <v>26</v>
      </c>
      <c r="C3026" t="s">
        <v>239</v>
      </c>
      <c r="D3026">
        <v>700</v>
      </c>
      <c r="E3026">
        <v>12</v>
      </c>
      <c r="F3026">
        <v>30.700001</v>
      </c>
      <c r="G3026">
        <v>31.379998999999899</v>
      </c>
      <c r="H3026">
        <v>30.620000999999998</v>
      </c>
      <c r="I3026">
        <v>31.09</v>
      </c>
      <c r="J3026">
        <v>30.627053999999902</v>
      </c>
      <c r="K3026">
        <v>37525200</v>
      </c>
      <c r="L3026">
        <v>2.419</v>
      </c>
      <c r="M3026">
        <v>2.0143601658328399E-2</v>
      </c>
      <c r="N3026">
        <v>1.8176373646785999E-2</v>
      </c>
      <c r="O3026">
        <v>-3.5080306273947301E-2</v>
      </c>
      <c r="P3026">
        <v>5.7913152664754303E-2</v>
      </c>
      <c r="Q3026">
        <v>2.46232269983566E-2</v>
      </c>
      <c r="R3026">
        <v>1.10664368117356E-2</v>
      </c>
      <c r="S3026">
        <v>1.1730133674639201E-2</v>
      </c>
      <c r="T3026">
        <v>1.06409956595393E-2</v>
      </c>
      <c r="U3026">
        <v>1.4192770868283799E-2</v>
      </c>
      <c r="V3026">
        <v>34.529998999999997</v>
      </c>
      <c r="W3026">
        <v>26.799999</v>
      </c>
      <c r="X3026">
        <v>-0.140114156382384</v>
      </c>
      <c r="Y3026">
        <v>7.98398755130913E-3</v>
      </c>
      <c r="Z3026">
        <v>0.65130675222184797</v>
      </c>
      <c r="AA3026">
        <v>7.8124366350375597E-3</v>
      </c>
      <c r="AB3026">
        <v>-6.1543646913941603E-2</v>
      </c>
      <c r="AC3026" t="s">
        <v>257</v>
      </c>
      <c r="AD3026" t="s">
        <v>349</v>
      </c>
      <c r="AE3026" t="s">
        <v>71</v>
      </c>
      <c r="AF3026" t="s">
        <v>91</v>
      </c>
      <c r="AG3026" t="s">
        <v>350</v>
      </c>
      <c r="AH3026" s="45">
        <v>30650</v>
      </c>
      <c r="AI3026">
        <v>732717</v>
      </c>
      <c r="AJ3026">
        <v>1983</v>
      </c>
      <c r="AK3026" t="s">
        <v>351</v>
      </c>
      <c r="AL3026" t="s">
        <v>336</v>
      </c>
      <c r="AM3026" t="s">
        <v>245</v>
      </c>
    </row>
    <row r="3027" spans="1:39" x14ac:dyDescent="0.3">
      <c r="A3027" s="1">
        <v>43614</v>
      </c>
      <c r="B3027" t="s">
        <v>26</v>
      </c>
      <c r="C3027" t="s">
        <v>239</v>
      </c>
      <c r="D3027">
        <v>1000</v>
      </c>
      <c r="E3027">
        <v>12</v>
      </c>
      <c r="F3027">
        <v>31.91</v>
      </c>
      <c r="G3027">
        <v>32.209998999999897</v>
      </c>
      <c r="H3027">
        <v>31.690000999999999</v>
      </c>
      <c r="I3027">
        <v>31.91</v>
      </c>
      <c r="J3027">
        <v>31.434844999999999</v>
      </c>
      <c r="K3027">
        <v>26948900</v>
      </c>
      <c r="L3027">
        <v>2.2360000000000002</v>
      </c>
      <c r="M3027">
        <v>-6.26528587133107E-4</v>
      </c>
      <c r="N3027">
        <v>-1.55475529528986E-2</v>
      </c>
      <c r="O3027">
        <v>3.9308473123120601E-2</v>
      </c>
      <c r="P3027">
        <v>4.2869497220578701E-2</v>
      </c>
      <c r="Q3027">
        <v>4.3866483388643698E-2</v>
      </c>
      <c r="R3027">
        <v>5.3753767983866002E-3</v>
      </c>
      <c r="S3027">
        <v>7.4806239764041004E-3</v>
      </c>
      <c r="T3027">
        <v>1.05236529202765E-2</v>
      </c>
      <c r="U3027">
        <v>1.41604130470425E-2</v>
      </c>
      <c r="V3027">
        <v>34.529998999999997</v>
      </c>
      <c r="W3027">
        <v>26.799999</v>
      </c>
      <c r="X3027">
        <v>-0.140114156382384</v>
      </c>
      <c r="Y3027">
        <v>-6.9359101493404697E-3</v>
      </c>
      <c r="Z3027">
        <v>0.64368994704949201</v>
      </c>
      <c r="AA3027">
        <v>0.34097776601674601</v>
      </c>
      <c r="AB3027">
        <v>0.42869947934105401</v>
      </c>
      <c r="AC3027" t="s">
        <v>257</v>
      </c>
      <c r="AD3027" t="s">
        <v>349</v>
      </c>
      <c r="AE3027" t="s">
        <v>71</v>
      </c>
      <c r="AF3027" t="s">
        <v>91</v>
      </c>
      <c r="AG3027" t="s">
        <v>350</v>
      </c>
      <c r="AH3027" s="45">
        <v>30650</v>
      </c>
      <c r="AI3027">
        <v>732717</v>
      </c>
      <c r="AJ3027">
        <v>1983</v>
      </c>
      <c r="AK3027" t="s">
        <v>351</v>
      </c>
      <c r="AL3027" t="s">
        <v>336</v>
      </c>
      <c r="AM3027" t="s">
        <v>245</v>
      </c>
    </row>
    <row r="3028" spans="1:39" x14ac:dyDescent="0.3">
      <c r="A3028" s="1">
        <v>43616</v>
      </c>
      <c r="B3028" t="s">
        <v>26</v>
      </c>
      <c r="C3028" t="s">
        <v>239</v>
      </c>
      <c r="D3028">
        <v>1500</v>
      </c>
      <c r="E3028">
        <v>12</v>
      </c>
      <c r="F3028">
        <v>31.059998999999902</v>
      </c>
      <c r="G3028">
        <v>31.16</v>
      </c>
      <c r="H3028">
        <v>30.379998999999899</v>
      </c>
      <c r="I3028">
        <v>30.58</v>
      </c>
      <c r="J3028">
        <v>30.124648999999899</v>
      </c>
      <c r="K3028">
        <v>49412600</v>
      </c>
      <c r="L3028">
        <v>2.1419999999999999</v>
      </c>
      <c r="M3028">
        <v>-4.1005130091372501E-2</v>
      </c>
      <c r="N3028">
        <v>-4.9755133119920601E-2</v>
      </c>
      <c r="O3028">
        <v>-1.2349795232332299E-2</v>
      </c>
      <c r="P3028">
        <v>8.0532472552600001E-3</v>
      </c>
      <c r="Q3028">
        <v>-5.5075928748413204E-4</v>
      </c>
      <c r="R3028">
        <v>1.8149678019582099E-2</v>
      </c>
      <c r="S3028">
        <v>1.16974181562588E-2</v>
      </c>
      <c r="T3028">
        <v>1.1695595667344001E-2</v>
      </c>
      <c r="U3028">
        <v>1.43845631591601E-2</v>
      </c>
      <c r="V3028">
        <v>34.529998999999997</v>
      </c>
      <c r="W3028">
        <v>26.799999</v>
      </c>
      <c r="X3028">
        <v>-0.140114156382384</v>
      </c>
      <c r="Y3028">
        <v>-1.3283204951564801E-2</v>
      </c>
      <c r="Z3028">
        <v>0.663574245005357</v>
      </c>
      <c r="AA3028">
        <v>-0.34330470180640699</v>
      </c>
      <c r="AB3028">
        <v>0.24408686076237299</v>
      </c>
      <c r="AC3028" t="s">
        <v>257</v>
      </c>
      <c r="AD3028" t="s">
        <v>349</v>
      </c>
      <c r="AE3028" t="s">
        <v>71</v>
      </c>
      <c r="AF3028" t="s">
        <v>91</v>
      </c>
      <c r="AG3028" t="s">
        <v>350</v>
      </c>
      <c r="AH3028" s="45">
        <v>30650</v>
      </c>
      <c r="AI3028">
        <v>732717</v>
      </c>
      <c r="AJ3028">
        <v>1983</v>
      </c>
      <c r="AK3028" t="s">
        <v>351</v>
      </c>
      <c r="AL3028" t="s">
        <v>336</v>
      </c>
      <c r="AM3028" t="s">
        <v>245</v>
      </c>
    </row>
    <row r="3029" spans="1:39" x14ac:dyDescent="0.3">
      <c r="A3029" s="1">
        <v>43634</v>
      </c>
      <c r="B3029" t="s">
        <v>26</v>
      </c>
      <c r="C3029" t="s">
        <v>246</v>
      </c>
      <c r="D3029">
        <v>400</v>
      </c>
      <c r="E3029">
        <v>12</v>
      </c>
      <c r="F3029">
        <v>32.439999</v>
      </c>
      <c r="G3029">
        <v>32.700001</v>
      </c>
      <c r="H3029">
        <v>32.400002000000001</v>
      </c>
      <c r="I3029">
        <v>32.439999</v>
      </c>
      <c r="J3029">
        <v>31.956951</v>
      </c>
      <c r="K3029">
        <v>20534100</v>
      </c>
      <c r="L3029">
        <v>2.06</v>
      </c>
      <c r="M3029">
        <v>4.3249888074962098E-3</v>
      </c>
      <c r="N3029">
        <v>1.02246856437321E-2</v>
      </c>
      <c r="O3029">
        <v>2.5602308854430898E-2</v>
      </c>
      <c r="P3029">
        <v>7.1652083839207403E-2</v>
      </c>
      <c r="Q3029">
        <v>4.0843995713913998E-2</v>
      </c>
      <c r="R3029">
        <v>2.23732555483178E-3</v>
      </c>
      <c r="S3029">
        <v>1.2360490217202799E-2</v>
      </c>
      <c r="T3029">
        <v>1.1483777057275799E-2</v>
      </c>
      <c r="U3029">
        <v>1.37773320055902E-2</v>
      </c>
      <c r="V3029">
        <v>34.299999</v>
      </c>
      <c r="W3029">
        <v>26.799999</v>
      </c>
      <c r="X3029">
        <v>-0.140114156382384</v>
      </c>
      <c r="Y3029">
        <v>9.6704895497130797E-3</v>
      </c>
      <c r="Z3029">
        <v>0.64418479166619902</v>
      </c>
      <c r="AA3029">
        <v>0.29179970688736601</v>
      </c>
      <c r="AB3029">
        <v>0.17648887730893101</v>
      </c>
      <c r="AC3029" t="s">
        <v>257</v>
      </c>
      <c r="AD3029" t="s">
        <v>349</v>
      </c>
      <c r="AE3029" t="s">
        <v>71</v>
      </c>
      <c r="AF3029" t="s">
        <v>91</v>
      </c>
      <c r="AG3029" t="s">
        <v>350</v>
      </c>
      <c r="AH3029" s="45">
        <v>30650</v>
      </c>
      <c r="AI3029">
        <v>732717</v>
      </c>
      <c r="AJ3029">
        <v>1983</v>
      </c>
      <c r="AK3029" t="s">
        <v>351</v>
      </c>
      <c r="AL3029" t="s">
        <v>336</v>
      </c>
      <c r="AM3029" t="s">
        <v>245</v>
      </c>
    </row>
    <row r="3030" spans="1:39" x14ac:dyDescent="0.3">
      <c r="A3030" s="1">
        <v>43636</v>
      </c>
      <c r="B3030" t="s">
        <v>26</v>
      </c>
      <c r="C3030" t="s">
        <v>246</v>
      </c>
      <c r="D3030">
        <v>1200</v>
      </c>
      <c r="E3030">
        <v>12</v>
      </c>
      <c r="F3030">
        <v>32.580002</v>
      </c>
      <c r="G3030">
        <v>32.599997999999999</v>
      </c>
      <c r="H3030">
        <v>32.310001</v>
      </c>
      <c r="I3030">
        <v>32.540000999999997</v>
      </c>
      <c r="J3030">
        <v>32.055465999999903</v>
      </c>
      <c r="K3030">
        <v>27066000</v>
      </c>
      <c r="L3030">
        <v>2.0009999999999999</v>
      </c>
      <c r="M3030">
        <v>4.0031708810407398E-3</v>
      </c>
      <c r="N3030">
        <v>7.7125674133875204E-3</v>
      </c>
      <c r="O3030">
        <v>1.0814371398265001E-2</v>
      </c>
      <c r="P3030">
        <v>6.2420221054518103E-2</v>
      </c>
      <c r="Q3030">
        <v>6.71151232530455E-2</v>
      </c>
      <c r="R3030">
        <v>2.7170247417151001E-3</v>
      </c>
      <c r="S3030">
        <v>1.2088895420863501E-2</v>
      </c>
      <c r="T3030">
        <v>1.12614321502724E-2</v>
      </c>
      <c r="U3030">
        <v>1.364711775303E-2</v>
      </c>
      <c r="V3030">
        <v>34.299999</v>
      </c>
      <c r="W3030">
        <v>26.799999</v>
      </c>
      <c r="X3030">
        <v>-0.140114156382384</v>
      </c>
      <c r="Y3030">
        <v>9.4276054361659405E-3</v>
      </c>
      <c r="Z3030">
        <v>0.64179089359627395</v>
      </c>
      <c r="AA3030">
        <v>0.66661650923858595</v>
      </c>
      <c r="AB3030">
        <v>0.566372007479645</v>
      </c>
      <c r="AC3030" t="s">
        <v>257</v>
      </c>
      <c r="AD3030" t="s">
        <v>349</v>
      </c>
      <c r="AE3030" t="s">
        <v>71</v>
      </c>
      <c r="AF3030" t="s">
        <v>91</v>
      </c>
      <c r="AG3030" t="s">
        <v>350</v>
      </c>
      <c r="AH3030" s="45">
        <v>30650</v>
      </c>
      <c r="AI3030">
        <v>732717</v>
      </c>
      <c r="AJ3030">
        <v>1983</v>
      </c>
      <c r="AK3030" t="s">
        <v>351</v>
      </c>
      <c r="AL3030" t="s">
        <v>336</v>
      </c>
      <c r="AM3030" t="s">
        <v>245</v>
      </c>
    </row>
    <row r="3031" spans="1:39" x14ac:dyDescent="0.3">
      <c r="A3031" s="1">
        <v>43567</v>
      </c>
      <c r="B3031" t="s">
        <v>26</v>
      </c>
      <c r="C3031" t="s">
        <v>246</v>
      </c>
      <c r="D3031">
        <v>1700</v>
      </c>
      <c r="E3031">
        <v>13</v>
      </c>
      <c r="F3031">
        <v>32.299999</v>
      </c>
      <c r="G3031">
        <v>32.32</v>
      </c>
      <c r="H3031">
        <v>31.959999</v>
      </c>
      <c r="I3031">
        <v>32.200001</v>
      </c>
      <c r="J3031">
        <v>31.720528000000002</v>
      </c>
      <c r="K3031">
        <v>26021100</v>
      </c>
      <c r="L3031">
        <v>2.56</v>
      </c>
      <c r="M3031">
        <v>0</v>
      </c>
      <c r="N3031">
        <v>1.12233746967108E-2</v>
      </c>
      <c r="O3031">
        <v>7.7349912282612801E-2</v>
      </c>
      <c r="P3031">
        <v>5.8052571319603098E-2</v>
      </c>
      <c r="Q3031">
        <v>-2.5447944733138699E-2</v>
      </c>
      <c r="R3031">
        <v>5.2316415255754404E-3</v>
      </c>
      <c r="S3031">
        <v>9.3459049455224003E-3</v>
      </c>
      <c r="T3031">
        <v>1.08906768904268E-2</v>
      </c>
      <c r="U3031">
        <v>1.4520114624208101E-2</v>
      </c>
      <c r="V3031">
        <v>35.82</v>
      </c>
      <c r="W3031">
        <v>26.799999</v>
      </c>
      <c r="X3031">
        <v>-0.140114156382384</v>
      </c>
      <c r="Y3031">
        <v>6.5875784763498903E-3</v>
      </c>
      <c r="Z3031">
        <v>0.62011139754675704</v>
      </c>
      <c r="AA3031">
        <v>-1.06257517324582</v>
      </c>
      <c r="AB3031">
        <v>-1.29169537907256</v>
      </c>
      <c r="AC3031" t="s">
        <v>258</v>
      </c>
      <c r="AD3031" t="s">
        <v>349</v>
      </c>
      <c r="AE3031" t="s">
        <v>71</v>
      </c>
      <c r="AF3031" t="s">
        <v>91</v>
      </c>
      <c r="AG3031" t="s">
        <v>350</v>
      </c>
      <c r="AH3031" s="45">
        <v>30650</v>
      </c>
      <c r="AI3031">
        <v>732717</v>
      </c>
      <c r="AJ3031">
        <v>1983</v>
      </c>
      <c r="AK3031" t="s">
        <v>351</v>
      </c>
      <c r="AL3031" t="s">
        <v>336</v>
      </c>
      <c r="AM3031" t="s">
        <v>245</v>
      </c>
    </row>
    <row r="3032" spans="1:39" x14ac:dyDescent="0.3">
      <c r="A3032" s="1">
        <v>43581</v>
      </c>
      <c r="B3032" t="s">
        <v>26</v>
      </c>
      <c r="C3032" t="s">
        <v>246</v>
      </c>
      <c r="D3032">
        <v>500</v>
      </c>
      <c r="E3032">
        <v>13</v>
      </c>
      <c r="F3032">
        <v>30.469998999999898</v>
      </c>
      <c r="G3032">
        <v>30.959999</v>
      </c>
      <c r="H3032">
        <v>30.280000999999999</v>
      </c>
      <c r="I3032">
        <v>30.68</v>
      </c>
      <c r="J3032">
        <v>30.223159999999901</v>
      </c>
      <c r="K3032">
        <v>35191800</v>
      </c>
      <c r="L3032">
        <v>2.5049999999999999</v>
      </c>
      <c r="M3032">
        <v>1.11440281411008E-2</v>
      </c>
      <c r="N3032">
        <v>-4.3061960222513303E-2</v>
      </c>
      <c r="O3032">
        <v>-7.0075464900365304E-3</v>
      </c>
      <c r="P3032">
        <v>1.6522990034633402E-2</v>
      </c>
      <c r="Q3032">
        <v>-7.4940503808487199E-2</v>
      </c>
      <c r="R3032">
        <v>2.0669822215331701E-2</v>
      </c>
      <c r="S3032">
        <v>1.25752493573166E-2</v>
      </c>
      <c r="T3032">
        <v>1.21341760706673E-2</v>
      </c>
      <c r="U3032">
        <v>1.47556896100397E-2</v>
      </c>
      <c r="V3032">
        <v>34.529998999999997</v>
      </c>
      <c r="W3032">
        <v>26.799999</v>
      </c>
      <c r="X3032">
        <v>-0.140114156382384</v>
      </c>
      <c r="Y3032">
        <v>4.6743503443647796E-3</v>
      </c>
      <c r="Z3032">
        <v>0.63581197891252395</v>
      </c>
      <c r="AA3032">
        <v>-2.0160659647496999</v>
      </c>
      <c r="AB3032">
        <v>-1.5306718645572499</v>
      </c>
      <c r="AC3032" t="s">
        <v>258</v>
      </c>
      <c r="AD3032" t="s">
        <v>349</v>
      </c>
      <c r="AE3032" t="s">
        <v>71</v>
      </c>
      <c r="AF3032" t="s">
        <v>91</v>
      </c>
      <c r="AG3032" t="s">
        <v>350</v>
      </c>
      <c r="AH3032" s="45">
        <v>30650</v>
      </c>
      <c r="AI3032">
        <v>732717</v>
      </c>
      <c r="AJ3032">
        <v>1983</v>
      </c>
      <c r="AK3032" t="s">
        <v>351</v>
      </c>
      <c r="AL3032" t="s">
        <v>336</v>
      </c>
      <c r="AM3032" t="s">
        <v>245</v>
      </c>
    </row>
    <row r="3033" spans="1:39" x14ac:dyDescent="0.3">
      <c r="A3033" s="1">
        <v>43592</v>
      </c>
      <c r="B3033" t="s">
        <v>26</v>
      </c>
      <c r="C3033" t="s">
        <v>239</v>
      </c>
      <c r="D3033">
        <v>1700</v>
      </c>
      <c r="E3033">
        <v>13</v>
      </c>
      <c r="F3033">
        <v>30.52</v>
      </c>
      <c r="G3033">
        <v>30.59</v>
      </c>
      <c r="H3033">
        <v>30.280000999999999</v>
      </c>
      <c r="I3033">
        <v>30.530000999999999</v>
      </c>
      <c r="J3033">
        <v>30.075393999999999</v>
      </c>
      <c r="K3033">
        <v>25771200</v>
      </c>
      <c r="L3033">
        <v>2.448</v>
      </c>
      <c r="M3033">
        <v>-1.9633656224499899E-3</v>
      </c>
      <c r="N3033">
        <v>-1.39861731661812E-2</v>
      </c>
      <c r="O3033">
        <v>-3.0529972133541299E-2</v>
      </c>
      <c r="P3033">
        <v>4.5793335211012698E-2</v>
      </c>
      <c r="Q3033">
        <v>1.11032304657107E-2</v>
      </c>
      <c r="R3033">
        <v>3.3687623008974801E-3</v>
      </c>
      <c r="S3033">
        <v>1.11572029632098E-2</v>
      </c>
      <c r="T3033">
        <v>1.02828969575677E-2</v>
      </c>
      <c r="U3033">
        <v>1.4200260109424399E-2</v>
      </c>
      <c r="V3033">
        <v>34.529998999999997</v>
      </c>
      <c r="W3033">
        <v>26.799999</v>
      </c>
      <c r="X3033">
        <v>-0.140114156382384</v>
      </c>
      <c r="Y3033">
        <v>-1.6649488130547601E-2</v>
      </c>
      <c r="Z3033">
        <v>0.65499276183522903</v>
      </c>
      <c r="AA3033">
        <v>-0.25330804157421799</v>
      </c>
      <c r="AB3033">
        <v>-0.27924682049091398</v>
      </c>
      <c r="AC3033" t="s">
        <v>258</v>
      </c>
      <c r="AD3033" t="s">
        <v>349</v>
      </c>
      <c r="AE3033" t="s">
        <v>71</v>
      </c>
      <c r="AF3033" t="s">
        <v>91</v>
      </c>
      <c r="AG3033" t="s">
        <v>350</v>
      </c>
      <c r="AH3033" s="45">
        <v>30650</v>
      </c>
      <c r="AI3033">
        <v>732717</v>
      </c>
      <c r="AJ3033">
        <v>1983</v>
      </c>
      <c r="AK3033" t="s">
        <v>351</v>
      </c>
      <c r="AL3033" t="s">
        <v>336</v>
      </c>
      <c r="AM3033" t="s">
        <v>245</v>
      </c>
    </row>
    <row r="3034" spans="1:39" x14ac:dyDescent="0.3">
      <c r="A3034" s="1">
        <v>43601</v>
      </c>
      <c r="B3034" t="s">
        <v>26</v>
      </c>
      <c r="C3034" t="s">
        <v>246</v>
      </c>
      <c r="D3034">
        <v>900</v>
      </c>
      <c r="E3034">
        <v>13</v>
      </c>
      <c r="F3034">
        <v>31.35</v>
      </c>
      <c r="G3034">
        <v>31.879998999999899</v>
      </c>
      <c r="H3034">
        <v>31.35</v>
      </c>
      <c r="I3034">
        <v>31.620000999999998</v>
      </c>
      <c r="J3034">
        <v>31.149163999999999</v>
      </c>
      <c r="K3034">
        <v>23634900</v>
      </c>
      <c r="L3034">
        <v>2.4049999999999998</v>
      </c>
      <c r="M3034">
        <v>1.1770503225235001E-2</v>
      </c>
      <c r="N3034">
        <v>4.0005406682986203E-2</v>
      </c>
      <c r="O3034">
        <v>-1.2570849779524201E-2</v>
      </c>
      <c r="P3034">
        <v>7.5487965732976697E-2</v>
      </c>
      <c r="Q3034">
        <v>4.7740063123216103E-2</v>
      </c>
      <c r="R3034">
        <v>9.1734627262307997E-3</v>
      </c>
      <c r="S3034">
        <v>1.2094352680807399E-2</v>
      </c>
      <c r="T3034">
        <v>1.0734452095294901E-2</v>
      </c>
      <c r="U3034">
        <v>1.42122604665714E-2</v>
      </c>
      <c r="V3034">
        <v>34.529998999999997</v>
      </c>
      <c r="W3034">
        <v>26.799999</v>
      </c>
      <c r="X3034">
        <v>-0.140114156382384</v>
      </c>
      <c r="Y3034">
        <v>8.8559569696340101E-3</v>
      </c>
      <c r="Z3034">
        <v>0.65442179414536905</v>
      </c>
      <c r="AA3034">
        <v>0.416926086037952</v>
      </c>
      <c r="AB3034">
        <v>0.139562051159695</v>
      </c>
      <c r="AC3034" t="s">
        <v>258</v>
      </c>
      <c r="AD3034" t="s">
        <v>349</v>
      </c>
      <c r="AE3034" t="s">
        <v>71</v>
      </c>
      <c r="AF3034" t="s">
        <v>91</v>
      </c>
      <c r="AG3034" t="s">
        <v>350</v>
      </c>
      <c r="AH3034" s="45">
        <v>30650</v>
      </c>
      <c r="AI3034">
        <v>732717</v>
      </c>
      <c r="AJ3034">
        <v>1983</v>
      </c>
      <c r="AK3034" t="s">
        <v>351</v>
      </c>
      <c r="AL3034" t="s">
        <v>336</v>
      </c>
      <c r="AM3034" t="s">
        <v>245</v>
      </c>
    </row>
    <row r="3035" spans="1:39" x14ac:dyDescent="0.3">
      <c r="A3035" s="1">
        <v>43609</v>
      </c>
      <c r="B3035" t="s">
        <v>26</v>
      </c>
      <c r="C3035" t="s">
        <v>239</v>
      </c>
      <c r="D3035">
        <v>800</v>
      </c>
      <c r="E3035">
        <v>13</v>
      </c>
      <c r="F3035">
        <v>32.32</v>
      </c>
      <c r="G3035">
        <v>32.349997999999999</v>
      </c>
      <c r="H3035">
        <v>32.099997999999999</v>
      </c>
      <c r="I3035">
        <v>32.270000000000003</v>
      </c>
      <c r="J3035">
        <v>31.789484000000002</v>
      </c>
      <c r="K3035">
        <v>16156700</v>
      </c>
      <c r="L3035">
        <v>2.3239999999999998</v>
      </c>
      <c r="M3035">
        <v>4.0366698610543403E-3</v>
      </c>
      <c r="N3035">
        <v>1.46717650755714E-2</v>
      </c>
      <c r="O3035">
        <v>4.6948041491576102E-2</v>
      </c>
      <c r="P3035">
        <v>5.1836879012652097E-2</v>
      </c>
      <c r="Q3035">
        <v>6.0637067047122802E-2</v>
      </c>
      <c r="R3035">
        <v>7.1285744611725502E-3</v>
      </c>
      <c r="S3035">
        <v>8.0875404961091805E-3</v>
      </c>
      <c r="T3035">
        <v>1.0453430394597899E-2</v>
      </c>
      <c r="U3035">
        <v>1.4180085848314899E-2</v>
      </c>
      <c r="V3035">
        <v>34.529998999999997</v>
      </c>
      <c r="W3035">
        <v>26.799999</v>
      </c>
      <c r="X3035">
        <v>-0.140114156382384</v>
      </c>
      <c r="Y3035">
        <v>1.3526439988342199E-3</v>
      </c>
      <c r="Z3035">
        <v>0.64221018403716201</v>
      </c>
      <c r="AA3035">
        <v>0.60446772035279805</v>
      </c>
      <c r="AB3035">
        <v>0.64164523452701805</v>
      </c>
      <c r="AC3035" t="s">
        <v>258</v>
      </c>
      <c r="AD3035" t="s">
        <v>349</v>
      </c>
      <c r="AE3035" t="s">
        <v>71</v>
      </c>
      <c r="AF3035" t="s">
        <v>91</v>
      </c>
      <c r="AG3035" t="s">
        <v>350</v>
      </c>
      <c r="AH3035" s="45">
        <v>30650</v>
      </c>
      <c r="AI3035">
        <v>732717</v>
      </c>
      <c r="AJ3035">
        <v>1983</v>
      </c>
      <c r="AK3035" t="s">
        <v>351</v>
      </c>
      <c r="AL3035" t="s">
        <v>336</v>
      </c>
      <c r="AM3035" t="s">
        <v>245</v>
      </c>
    </row>
    <row r="3036" spans="1:39" x14ac:dyDescent="0.3">
      <c r="A3036" s="1">
        <v>43615</v>
      </c>
      <c r="B3036" t="s">
        <v>26</v>
      </c>
      <c r="C3036" t="s">
        <v>246</v>
      </c>
      <c r="D3036">
        <v>1200</v>
      </c>
      <c r="E3036">
        <v>13</v>
      </c>
      <c r="F3036">
        <v>31.959999</v>
      </c>
      <c r="G3036">
        <v>32.07</v>
      </c>
      <c r="H3036">
        <v>31.639999</v>
      </c>
      <c r="I3036">
        <v>31.860001</v>
      </c>
      <c r="J3036">
        <v>31.385590000000001</v>
      </c>
      <c r="K3036">
        <v>24227600</v>
      </c>
      <c r="L3036">
        <v>2.2269999999999999</v>
      </c>
      <c r="M3036">
        <v>-1.5681206312302301E-3</v>
      </c>
      <c r="N3036">
        <v>-1.3096475788558101E-2</v>
      </c>
      <c r="O3036">
        <v>3.1242633535712099E-2</v>
      </c>
      <c r="P3036">
        <v>3.9371458657456997E-2</v>
      </c>
      <c r="Q3036">
        <v>4.7850394157520203E-2</v>
      </c>
      <c r="R3036">
        <v>5.3834352239365002E-3</v>
      </c>
      <c r="S3036">
        <v>7.4362662612036598E-3</v>
      </c>
      <c r="T3036">
        <v>1.05261820954134E-2</v>
      </c>
      <c r="U3036">
        <v>1.41562180241182E-2</v>
      </c>
      <c r="V3036">
        <v>34.529998999999997</v>
      </c>
      <c r="W3036">
        <v>26.799999</v>
      </c>
      <c r="X3036">
        <v>-0.140114156382384</v>
      </c>
      <c r="Y3036">
        <v>2.0962723552933101E-3</v>
      </c>
      <c r="Z3036">
        <v>0.64436059952783298</v>
      </c>
      <c r="AA3036">
        <v>0.40142918388070298</v>
      </c>
      <c r="AB3036">
        <v>0.41280415060247699</v>
      </c>
      <c r="AC3036" t="s">
        <v>258</v>
      </c>
      <c r="AD3036" t="s">
        <v>349</v>
      </c>
      <c r="AE3036" t="s">
        <v>71</v>
      </c>
      <c r="AF3036" t="s">
        <v>91</v>
      </c>
      <c r="AG3036" t="s">
        <v>350</v>
      </c>
      <c r="AH3036" s="45">
        <v>30650</v>
      </c>
      <c r="AI3036">
        <v>732717</v>
      </c>
      <c r="AJ3036">
        <v>1983</v>
      </c>
      <c r="AK3036" t="s">
        <v>351</v>
      </c>
      <c r="AL3036" t="s">
        <v>336</v>
      </c>
      <c r="AM3036" t="s">
        <v>245</v>
      </c>
    </row>
    <row r="3037" spans="1:39" x14ac:dyDescent="0.3">
      <c r="A3037" s="1">
        <v>43626</v>
      </c>
      <c r="B3037" t="s">
        <v>26</v>
      </c>
      <c r="C3037" t="s">
        <v>239</v>
      </c>
      <c r="D3037">
        <v>1500</v>
      </c>
      <c r="E3037">
        <v>13</v>
      </c>
      <c r="F3037">
        <v>32.689999</v>
      </c>
      <c r="G3037">
        <v>33</v>
      </c>
      <c r="H3037">
        <v>31.860001</v>
      </c>
      <c r="I3037">
        <v>31.93</v>
      </c>
      <c r="J3037">
        <v>31.454546000000001</v>
      </c>
      <c r="K3037">
        <v>30927300</v>
      </c>
      <c r="L3037">
        <v>2.1429999999999998</v>
      </c>
      <c r="M3037">
        <v>-1.73864268716411E-2</v>
      </c>
      <c r="N3037">
        <v>2.6659783596798801E-2</v>
      </c>
      <c r="O3037">
        <v>5.2398278535753899E-2</v>
      </c>
      <c r="P3037">
        <v>7.0912932832575201E-2</v>
      </c>
      <c r="Q3037">
        <v>5.2840166930970397E-3</v>
      </c>
      <c r="R3037">
        <v>1.2989945478476501E-2</v>
      </c>
      <c r="S3037">
        <v>1.32817946309455E-2</v>
      </c>
      <c r="T3037">
        <v>1.1788530829274399E-2</v>
      </c>
      <c r="U3037">
        <v>1.4429431257979601E-2</v>
      </c>
      <c r="V3037">
        <v>34.529998999999997</v>
      </c>
      <c r="W3037">
        <v>26.799999</v>
      </c>
      <c r="X3037">
        <v>-0.140114156382384</v>
      </c>
      <c r="Y3037">
        <v>4.6492198743191201E-3</v>
      </c>
      <c r="Z3037">
        <v>0.65673570775075196</v>
      </c>
      <c r="AA3037">
        <v>-0.24184048610696199</v>
      </c>
      <c r="AB3037">
        <v>0.15484919285884399</v>
      </c>
      <c r="AC3037" t="s">
        <v>258</v>
      </c>
      <c r="AD3037" t="s">
        <v>349</v>
      </c>
      <c r="AE3037" t="s">
        <v>71</v>
      </c>
      <c r="AF3037" t="s">
        <v>91</v>
      </c>
      <c r="AG3037" t="s">
        <v>350</v>
      </c>
      <c r="AH3037" s="45">
        <v>30650</v>
      </c>
      <c r="AI3037">
        <v>732717</v>
      </c>
      <c r="AJ3037">
        <v>1983</v>
      </c>
      <c r="AK3037" t="s">
        <v>351</v>
      </c>
      <c r="AL3037" t="s">
        <v>336</v>
      </c>
      <c r="AM3037" t="s">
        <v>245</v>
      </c>
    </row>
    <row r="3038" spans="1:39" x14ac:dyDescent="0.3">
      <c r="A3038" s="1">
        <v>43629</v>
      </c>
      <c r="B3038" t="s">
        <v>26</v>
      </c>
      <c r="C3038" t="s">
        <v>239</v>
      </c>
      <c r="D3038">
        <v>1300</v>
      </c>
      <c r="E3038">
        <v>13</v>
      </c>
      <c r="F3038">
        <v>32.220001000000003</v>
      </c>
      <c r="G3038">
        <v>32.330002</v>
      </c>
      <c r="H3038">
        <v>32.119999</v>
      </c>
      <c r="I3038">
        <v>32.290000999999997</v>
      </c>
      <c r="J3038">
        <v>31.809186999999898</v>
      </c>
      <c r="K3038">
        <v>16873400</v>
      </c>
      <c r="L3038">
        <v>2.0910000000000002</v>
      </c>
      <c r="M3038">
        <v>3.4124416526353498E-3</v>
      </c>
      <c r="N3038">
        <v>5.9016554397519202E-3</v>
      </c>
      <c r="O3038">
        <v>5.8015013088545703E-2</v>
      </c>
      <c r="P3038">
        <v>8.0141017438882897E-2</v>
      </c>
      <c r="Q3038">
        <v>6.5033806819681102E-4</v>
      </c>
      <c r="R3038">
        <v>1.10583802514865E-2</v>
      </c>
      <c r="S3038">
        <v>1.31499354015119E-2</v>
      </c>
      <c r="T3038">
        <v>1.15899627753638E-2</v>
      </c>
      <c r="U3038">
        <v>1.4417995119946901E-2</v>
      </c>
      <c r="V3038">
        <v>34.299999</v>
      </c>
      <c r="W3038">
        <v>26.799999</v>
      </c>
      <c r="X3038">
        <v>-0.140114156382384</v>
      </c>
      <c r="Y3038">
        <v>4.0890106107655602E-3</v>
      </c>
      <c r="Z3038">
        <v>0.65594221073190895</v>
      </c>
      <c r="AA3038">
        <v>-0.29965952058851097</v>
      </c>
      <c r="AB3038">
        <v>-0.153961743064812</v>
      </c>
      <c r="AC3038" t="s">
        <v>258</v>
      </c>
      <c r="AD3038" t="s">
        <v>349</v>
      </c>
      <c r="AE3038" t="s">
        <v>71</v>
      </c>
      <c r="AF3038" t="s">
        <v>91</v>
      </c>
      <c r="AG3038" t="s">
        <v>350</v>
      </c>
      <c r="AH3038" s="45">
        <v>30650</v>
      </c>
      <c r="AI3038">
        <v>732717</v>
      </c>
      <c r="AJ3038">
        <v>1983</v>
      </c>
      <c r="AK3038" t="s">
        <v>351</v>
      </c>
      <c r="AL3038" t="s">
        <v>336</v>
      </c>
      <c r="AM3038" t="s">
        <v>245</v>
      </c>
    </row>
    <row r="3039" spans="1:39" x14ac:dyDescent="0.3">
      <c r="A3039" s="1">
        <v>43637</v>
      </c>
      <c r="B3039" t="s">
        <v>26</v>
      </c>
      <c r="C3039" t="s">
        <v>246</v>
      </c>
      <c r="D3039">
        <v>1500</v>
      </c>
      <c r="E3039">
        <v>13</v>
      </c>
      <c r="F3039">
        <v>32.689999</v>
      </c>
      <c r="G3039">
        <v>32.700001</v>
      </c>
      <c r="H3039">
        <v>32.419998</v>
      </c>
      <c r="I3039">
        <v>32.450001</v>
      </c>
      <c r="J3039">
        <v>31.966804999999901</v>
      </c>
      <c r="K3039">
        <v>39218600</v>
      </c>
      <c r="L3039">
        <v>2.0680000000000001</v>
      </c>
      <c r="M3039">
        <v>-2.7696942108804E-3</v>
      </c>
      <c r="N3039">
        <v>3.0864863636427698E-3</v>
      </c>
      <c r="O3039">
        <v>1.2334766701604001E-3</v>
      </c>
      <c r="P3039">
        <v>5.9328620624861099E-2</v>
      </c>
      <c r="Q3039">
        <v>7.6459273906654607E-2</v>
      </c>
      <c r="R3039">
        <v>3.3070147913663102E-3</v>
      </c>
      <c r="S3039">
        <v>1.2022785463142701E-2</v>
      </c>
      <c r="T3039">
        <v>1.1271125769359401E-2</v>
      </c>
      <c r="U3039">
        <v>1.3626024110717699E-2</v>
      </c>
      <c r="V3039">
        <v>34.299999</v>
      </c>
      <c r="W3039">
        <v>26.799999</v>
      </c>
      <c r="X3039">
        <v>-0.140114156382384</v>
      </c>
      <c r="Y3039">
        <v>-1.26001638019446E-3</v>
      </c>
      <c r="Z3039">
        <v>0.64274064355148997</v>
      </c>
      <c r="AA3039">
        <v>0.78181101367712802</v>
      </c>
      <c r="AB3039">
        <v>0.58921514457070601</v>
      </c>
      <c r="AC3039" t="s">
        <v>258</v>
      </c>
      <c r="AD3039" t="s">
        <v>349</v>
      </c>
      <c r="AE3039" t="s">
        <v>71</v>
      </c>
      <c r="AF3039" t="s">
        <v>91</v>
      </c>
      <c r="AG3039" t="s">
        <v>350</v>
      </c>
      <c r="AH3039" s="45">
        <v>30650</v>
      </c>
      <c r="AI3039">
        <v>732717</v>
      </c>
      <c r="AJ3039">
        <v>1983</v>
      </c>
      <c r="AK3039" t="s">
        <v>351</v>
      </c>
      <c r="AL3039" t="s">
        <v>336</v>
      </c>
      <c r="AM3039" t="s">
        <v>245</v>
      </c>
    </row>
    <row r="3040" spans="1:39" x14ac:dyDescent="0.3">
      <c r="A3040" s="1">
        <v>43643</v>
      </c>
      <c r="B3040" t="s">
        <v>26</v>
      </c>
      <c r="C3040" t="s">
        <v>239</v>
      </c>
      <c r="D3040">
        <v>1500</v>
      </c>
      <c r="E3040">
        <v>13</v>
      </c>
      <c r="F3040">
        <v>32.759997999999896</v>
      </c>
      <c r="G3040">
        <v>33.029998999999997</v>
      </c>
      <c r="H3040">
        <v>32.560001</v>
      </c>
      <c r="I3040">
        <v>32.979999999999997</v>
      </c>
      <c r="J3040">
        <v>32.488911000000002</v>
      </c>
      <c r="K3040">
        <v>28184300</v>
      </c>
      <c r="L3040">
        <v>2.0049999999999999</v>
      </c>
      <c r="M3040">
        <v>1.3738568196669E-2</v>
      </c>
      <c r="N3040">
        <v>1.34311162665276E-2</v>
      </c>
      <c r="O3040">
        <v>3.2355311513333797E-2</v>
      </c>
      <c r="P3040">
        <v>7.7462391347425802E-2</v>
      </c>
      <c r="Q3040">
        <v>0.104606043675129</v>
      </c>
      <c r="R3040">
        <v>6.6624303921511401E-3</v>
      </c>
      <c r="S3040">
        <v>1.20127062639601E-2</v>
      </c>
      <c r="T3040">
        <v>1.0920937458255399E-2</v>
      </c>
      <c r="U3040">
        <v>1.36276240163611E-2</v>
      </c>
      <c r="V3040">
        <v>34.299999</v>
      </c>
      <c r="W3040">
        <v>26.799999</v>
      </c>
      <c r="X3040">
        <v>-0.140114156382384</v>
      </c>
      <c r="Y3040">
        <v>3.81588593721357E-3</v>
      </c>
      <c r="Z3040">
        <v>0.64530247169985799</v>
      </c>
      <c r="AA3040">
        <v>1.1331432113572899</v>
      </c>
      <c r="AB3040">
        <v>0.95801144214439704</v>
      </c>
      <c r="AC3040" t="s">
        <v>258</v>
      </c>
      <c r="AD3040" t="s">
        <v>349</v>
      </c>
      <c r="AE3040" t="s">
        <v>71</v>
      </c>
      <c r="AF3040" t="s">
        <v>91</v>
      </c>
      <c r="AG3040" t="s">
        <v>350</v>
      </c>
      <c r="AH3040" s="45">
        <v>30650</v>
      </c>
      <c r="AI3040">
        <v>732717</v>
      </c>
      <c r="AJ3040">
        <v>1983</v>
      </c>
      <c r="AK3040" t="s">
        <v>351</v>
      </c>
      <c r="AL3040" t="s">
        <v>336</v>
      </c>
      <c r="AM3040" t="s">
        <v>245</v>
      </c>
    </row>
    <row r="3041" spans="1:39" x14ac:dyDescent="0.3">
      <c r="A3041" s="1">
        <v>43557</v>
      </c>
      <c r="B3041" t="s">
        <v>26</v>
      </c>
      <c r="C3041" t="s">
        <v>246</v>
      </c>
      <c r="D3041">
        <v>1400</v>
      </c>
      <c r="E3041">
        <v>14</v>
      </c>
      <c r="F3041">
        <v>31.91</v>
      </c>
      <c r="G3041">
        <v>31.950001</v>
      </c>
      <c r="H3041">
        <v>31.549999</v>
      </c>
      <c r="I3041">
        <v>31.629998999999899</v>
      </c>
      <c r="J3041">
        <v>30.668396000000001</v>
      </c>
      <c r="K3041">
        <v>31945800</v>
      </c>
      <c r="L3041">
        <v>2.4809999999999999</v>
      </c>
      <c r="M3041">
        <v>-1.00662250486391E-2</v>
      </c>
      <c r="N3041">
        <v>7.6166137151719099E-3</v>
      </c>
      <c r="O3041">
        <v>2.5942185059950499E-2</v>
      </c>
      <c r="P3041">
        <v>0.11923810279244799</v>
      </c>
      <c r="Q3041">
        <v>-4.3338781779319997E-2</v>
      </c>
      <c r="R3041">
        <v>1.3410907834665401E-2</v>
      </c>
      <c r="S3041">
        <v>1.18117516592813E-2</v>
      </c>
      <c r="T3041">
        <v>1.26843927494484E-2</v>
      </c>
      <c r="U3041">
        <v>1.4623786005331501E-2</v>
      </c>
      <c r="V3041">
        <v>36.389998999999897</v>
      </c>
      <c r="W3041">
        <v>26.799999</v>
      </c>
      <c r="X3041">
        <v>-0.140114156382384</v>
      </c>
      <c r="Y3041" s="44">
        <v>1.7455614805152698E-5</v>
      </c>
      <c r="Z3041">
        <v>0.629379175684602</v>
      </c>
      <c r="AA3041">
        <v>-1.4661569718868901</v>
      </c>
      <c r="AB3041">
        <v>-1.62496346145929</v>
      </c>
      <c r="AC3041" t="s">
        <v>259</v>
      </c>
      <c r="AD3041" t="s">
        <v>349</v>
      </c>
      <c r="AE3041" t="s">
        <v>71</v>
      </c>
      <c r="AF3041" t="s">
        <v>91</v>
      </c>
      <c r="AG3041" t="s">
        <v>350</v>
      </c>
      <c r="AH3041" s="45">
        <v>30650</v>
      </c>
      <c r="AI3041">
        <v>732717</v>
      </c>
      <c r="AJ3041">
        <v>1983</v>
      </c>
      <c r="AK3041" t="s">
        <v>351</v>
      </c>
      <c r="AL3041" t="s">
        <v>336</v>
      </c>
      <c r="AM3041" t="s">
        <v>245</v>
      </c>
    </row>
    <row r="3042" spans="1:39" x14ac:dyDescent="0.3">
      <c r="A3042" s="1">
        <v>43559</v>
      </c>
      <c r="B3042" t="s">
        <v>26</v>
      </c>
      <c r="C3042" t="s">
        <v>239</v>
      </c>
      <c r="D3042">
        <v>800</v>
      </c>
      <c r="E3042">
        <v>14</v>
      </c>
      <c r="F3042">
        <v>31.950001</v>
      </c>
      <c r="G3042">
        <v>32.130001</v>
      </c>
      <c r="H3042">
        <v>31.92</v>
      </c>
      <c r="I3042">
        <v>31.98</v>
      </c>
      <c r="J3042">
        <v>31.007755</v>
      </c>
      <c r="K3042">
        <v>28212000</v>
      </c>
      <c r="L3042">
        <v>2.512</v>
      </c>
      <c r="M3042">
        <v>3.4455525147680799E-3</v>
      </c>
      <c r="N3042">
        <v>3.0800894724048501E-2</v>
      </c>
      <c r="O3042">
        <v>6.5581292081341197E-2</v>
      </c>
      <c r="P3042">
        <v>9.4450925404031494E-2</v>
      </c>
      <c r="Q3042">
        <v>-5.4313107447718098E-2</v>
      </c>
      <c r="R3042">
        <v>1.0653413995980601E-2</v>
      </c>
      <c r="S3042">
        <v>9.9268073073750102E-3</v>
      </c>
      <c r="T3042">
        <v>1.2008497233553701E-2</v>
      </c>
      <c r="U3042">
        <v>1.45966654499546E-2</v>
      </c>
      <c r="V3042">
        <v>36.389998999999897</v>
      </c>
      <c r="W3042">
        <v>26.799999</v>
      </c>
      <c r="X3042">
        <v>-0.140114156382384</v>
      </c>
      <c r="Y3042">
        <v>2.0824655091414399E-3</v>
      </c>
      <c r="Z3042">
        <v>0.62639881448791701</v>
      </c>
      <c r="AA3042">
        <v>-1.6966735098141801</v>
      </c>
      <c r="AB3042">
        <v>-1.6317416916375</v>
      </c>
      <c r="AC3042" t="s">
        <v>259</v>
      </c>
      <c r="AD3042" t="s">
        <v>349</v>
      </c>
      <c r="AE3042" t="s">
        <v>71</v>
      </c>
      <c r="AF3042" t="s">
        <v>91</v>
      </c>
      <c r="AG3042" t="s">
        <v>350</v>
      </c>
      <c r="AH3042" s="45">
        <v>30650</v>
      </c>
      <c r="AI3042">
        <v>732717</v>
      </c>
      <c r="AJ3042">
        <v>1983</v>
      </c>
      <c r="AK3042" t="s">
        <v>351</v>
      </c>
      <c r="AL3042" t="s">
        <v>336</v>
      </c>
      <c r="AM3042" t="s">
        <v>245</v>
      </c>
    </row>
    <row r="3043" spans="1:39" x14ac:dyDescent="0.3">
      <c r="A3043" s="1">
        <v>43563</v>
      </c>
      <c r="B3043" t="s">
        <v>26</v>
      </c>
      <c r="C3043" t="s">
        <v>239</v>
      </c>
      <c r="D3043">
        <v>2000</v>
      </c>
      <c r="E3043">
        <v>14</v>
      </c>
      <c r="F3043">
        <v>32.450001</v>
      </c>
      <c r="G3043">
        <v>32.520000000000003</v>
      </c>
      <c r="H3043">
        <v>32.189999</v>
      </c>
      <c r="I3043">
        <v>32.389998999999897</v>
      </c>
      <c r="J3043">
        <v>31.405290999999998</v>
      </c>
      <c r="K3043">
        <v>37252000</v>
      </c>
      <c r="L3043">
        <v>2.5190000000000001</v>
      </c>
      <c r="M3043">
        <v>1.23571432302222E-3</v>
      </c>
      <c r="N3043">
        <v>1.3677478759866E-2</v>
      </c>
      <c r="O3043">
        <v>7.9322547043255601E-2</v>
      </c>
      <c r="P3043">
        <v>6.3855975332477902E-2</v>
      </c>
      <c r="Q3043">
        <v>-3.4581964474999699E-2</v>
      </c>
      <c r="R3043">
        <v>8.1666968133911992E-3</v>
      </c>
      <c r="S3043">
        <v>9.9455614971244999E-3</v>
      </c>
      <c r="T3043">
        <v>1.1489870521983201E-2</v>
      </c>
      <c r="U3043">
        <v>1.45811950957887E-2</v>
      </c>
      <c r="V3043">
        <v>36.389998999999897</v>
      </c>
      <c r="W3043">
        <v>26.799999</v>
      </c>
      <c r="X3043">
        <v>-0.140114156382384</v>
      </c>
      <c r="Y3043">
        <v>1.0469119934194001E-3</v>
      </c>
      <c r="Z3043">
        <v>0.62723879189009102</v>
      </c>
      <c r="AA3043">
        <v>-1.26593450005355</v>
      </c>
      <c r="AB3043">
        <v>-1.4992436692090101</v>
      </c>
      <c r="AC3043" t="s">
        <v>259</v>
      </c>
      <c r="AD3043" t="s">
        <v>349</v>
      </c>
      <c r="AE3043" t="s">
        <v>71</v>
      </c>
      <c r="AF3043" t="s">
        <v>91</v>
      </c>
      <c r="AG3043" t="s">
        <v>350</v>
      </c>
      <c r="AH3043" s="45">
        <v>30650</v>
      </c>
      <c r="AI3043">
        <v>732717</v>
      </c>
      <c r="AJ3043">
        <v>1983</v>
      </c>
      <c r="AK3043" t="s">
        <v>351</v>
      </c>
      <c r="AL3043" t="s">
        <v>336</v>
      </c>
      <c r="AM3043" t="s">
        <v>245</v>
      </c>
    </row>
    <row r="3044" spans="1:39" x14ac:dyDescent="0.3">
      <c r="A3044" s="1">
        <v>43564</v>
      </c>
      <c r="B3044" t="s">
        <v>26</v>
      </c>
      <c r="C3044" t="s">
        <v>246</v>
      </c>
      <c r="D3044">
        <v>1500</v>
      </c>
      <c r="E3044">
        <v>14</v>
      </c>
      <c r="F3044">
        <v>31.85</v>
      </c>
      <c r="G3044">
        <v>31.889999</v>
      </c>
      <c r="H3044">
        <v>31.540001</v>
      </c>
      <c r="I3044">
        <v>31.75</v>
      </c>
      <c r="J3044">
        <v>31.277227</v>
      </c>
      <c r="K3044">
        <v>26779000</v>
      </c>
      <c r="L3044">
        <v>2.4990000000000001</v>
      </c>
      <c r="M3044">
        <v>-4.0861210516070102E-3</v>
      </c>
      <c r="N3044">
        <v>1.9657582756898301E-2</v>
      </c>
      <c r="O3044">
        <v>7.3900418239854396E-2</v>
      </c>
      <c r="P3044">
        <v>4.7223377575540397E-2</v>
      </c>
      <c r="Q3044">
        <v>-3.9805967797820502E-2</v>
      </c>
      <c r="R3044">
        <v>5.9640133082180299E-3</v>
      </c>
      <c r="S3044">
        <v>1.00708748502252E-2</v>
      </c>
      <c r="T3044">
        <v>1.14114190380079E-2</v>
      </c>
      <c r="U3044">
        <v>1.4583088414002601E-2</v>
      </c>
      <c r="V3044">
        <v>36.389998999999897</v>
      </c>
      <c r="W3044">
        <v>26.799999</v>
      </c>
      <c r="X3044">
        <v>-0.140114156382384</v>
      </c>
      <c r="Y3044">
        <v>-6.0859766572597396E-3</v>
      </c>
      <c r="Z3044">
        <v>0.62727216403598496</v>
      </c>
      <c r="AA3044">
        <v>-1.36648396533417</v>
      </c>
      <c r="AB3044">
        <v>-1.4793090678984699</v>
      </c>
      <c r="AC3044" t="s">
        <v>259</v>
      </c>
      <c r="AD3044" t="s">
        <v>349</v>
      </c>
      <c r="AE3044" t="s">
        <v>71</v>
      </c>
      <c r="AF3044" t="s">
        <v>91</v>
      </c>
      <c r="AG3044" t="s">
        <v>350</v>
      </c>
      <c r="AH3044" s="45">
        <v>30650</v>
      </c>
      <c r="AI3044">
        <v>732717</v>
      </c>
      <c r="AJ3044">
        <v>1983</v>
      </c>
      <c r="AK3044" t="s">
        <v>351</v>
      </c>
      <c r="AL3044" t="s">
        <v>336</v>
      </c>
      <c r="AM3044" t="s">
        <v>245</v>
      </c>
    </row>
    <row r="3045" spans="1:39" x14ac:dyDescent="0.3">
      <c r="A3045" s="1">
        <v>43577</v>
      </c>
      <c r="B3045" t="s">
        <v>26</v>
      </c>
      <c r="C3045" t="s">
        <v>246</v>
      </c>
      <c r="D3045">
        <v>1500</v>
      </c>
      <c r="E3045">
        <v>14</v>
      </c>
      <c r="F3045">
        <v>32.020000000000003</v>
      </c>
      <c r="G3045">
        <v>32.18</v>
      </c>
      <c r="H3045">
        <v>31.92</v>
      </c>
      <c r="I3045">
        <v>32.080002</v>
      </c>
      <c r="J3045">
        <v>31.602314</v>
      </c>
      <c r="K3045">
        <v>22239100</v>
      </c>
      <c r="L3045">
        <v>2.59</v>
      </c>
      <c r="M3045">
        <v>1.5598676472859999E-3</v>
      </c>
      <c r="N3045">
        <v>-3.7336965176027899E-3</v>
      </c>
      <c r="O3045">
        <v>6.60491670847312E-2</v>
      </c>
      <c r="P3045">
        <v>5.1407692953868801E-2</v>
      </c>
      <c r="Q3045">
        <v>-1.9464319839797E-2</v>
      </c>
      <c r="R3045">
        <v>6.63127576769495E-3</v>
      </c>
      <c r="S3045">
        <v>9.4082784938383495E-3</v>
      </c>
      <c r="T3045">
        <v>1.08960006412787E-2</v>
      </c>
      <c r="U3045">
        <v>1.44892778276183E-2</v>
      </c>
      <c r="V3045">
        <v>35.330002</v>
      </c>
      <c r="W3045">
        <v>26.799999</v>
      </c>
      <c r="X3045">
        <v>-0.140114156382384</v>
      </c>
      <c r="Y3045">
        <v>1.0115060212163699E-3</v>
      </c>
      <c r="Z3045">
        <v>0.62299403810318599</v>
      </c>
      <c r="AA3045">
        <v>-0.92294428714374199</v>
      </c>
      <c r="AB3045">
        <v>-1.1814821861420599</v>
      </c>
      <c r="AC3045" t="s">
        <v>259</v>
      </c>
      <c r="AD3045" t="s">
        <v>349</v>
      </c>
      <c r="AE3045" t="s">
        <v>71</v>
      </c>
      <c r="AF3045" t="s">
        <v>91</v>
      </c>
      <c r="AG3045" t="s">
        <v>350</v>
      </c>
      <c r="AH3045" s="45">
        <v>30650</v>
      </c>
      <c r="AI3045">
        <v>732717</v>
      </c>
      <c r="AJ3045">
        <v>1983</v>
      </c>
      <c r="AK3045" t="s">
        <v>351</v>
      </c>
      <c r="AL3045" t="s">
        <v>336</v>
      </c>
      <c r="AM3045" t="s">
        <v>245</v>
      </c>
    </row>
    <row r="3046" spans="1:39" x14ac:dyDescent="0.3">
      <c r="A3046" s="1">
        <v>43578</v>
      </c>
      <c r="B3046" t="s">
        <v>26</v>
      </c>
      <c r="C3046" t="s">
        <v>239</v>
      </c>
      <c r="D3046">
        <v>300</v>
      </c>
      <c r="E3046">
        <v>14</v>
      </c>
      <c r="F3046">
        <v>32.060001</v>
      </c>
      <c r="G3046">
        <v>32.279998999999997</v>
      </c>
      <c r="H3046">
        <v>31.879998999999899</v>
      </c>
      <c r="I3046">
        <v>32.099997999999999</v>
      </c>
      <c r="J3046">
        <v>31.622012999999999</v>
      </c>
      <c r="K3046">
        <v>31675000</v>
      </c>
      <c r="L3046">
        <v>2.57</v>
      </c>
      <c r="M3046">
        <v>6.2314623412111495E-4</v>
      </c>
      <c r="N3046">
        <v>2.4952352224366201E-3</v>
      </c>
      <c r="O3046">
        <v>4.8805998201378598E-2</v>
      </c>
      <c r="P3046">
        <v>6.4380641481364603E-2</v>
      </c>
      <c r="Q3046">
        <v>-1.45241682895809E-2</v>
      </c>
      <c r="R3046">
        <v>6.0498266812707598E-3</v>
      </c>
      <c r="S3046">
        <v>8.8102594733624993E-3</v>
      </c>
      <c r="T3046">
        <v>1.07649693527248E-2</v>
      </c>
      <c r="U3046">
        <v>1.4486860407694899E-2</v>
      </c>
      <c r="V3046">
        <v>35.330002</v>
      </c>
      <c r="W3046">
        <v>26.799999</v>
      </c>
      <c r="X3046">
        <v>-0.140114156382384</v>
      </c>
      <c r="Y3046">
        <v>8.8023511954049196E-3</v>
      </c>
      <c r="Z3046">
        <v>0.62178257495137002</v>
      </c>
      <c r="AA3046">
        <v>-0.81246618751958299</v>
      </c>
      <c r="AB3046">
        <v>-1.11199161687882</v>
      </c>
      <c r="AC3046" t="s">
        <v>259</v>
      </c>
      <c r="AD3046" t="s">
        <v>349</v>
      </c>
      <c r="AE3046" t="s">
        <v>71</v>
      </c>
      <c r="AF3046" t="s">
        <v>91</v>
      </c>
      <c r="AG3046" t="s">
        <v>350</v>
      </c>
      <c r="AH3046" s="45">
        <v>30650</v>
      </c>
      <c r="AI3046">
        <v>732717</v>
      </c>
      <c r="AJ3046">
        <v>1983</v>
      </c>
      <c r="AK3046" t="s">
        <v>351</v>
      </c>
      <c r="AL3046" t="s">
        <v>336</v>
      </c>
      <c r="AM3046" t="s">
        <v>245</v>
      </c>
    </row>
    <row r="3047" spans="1:39" x14ac:dyDescent="0.3">
      <c r="A3047" s="1">
        <v>43594</v>
      </c>
      <c r="B3047" t="s">
        <v>26</v>
      </c>
      <c r="C3047" t="s">
        <v>246</v>
      </c>
      <c r="D3047">
        <v>1400</v>
      </c>
      <c r="E3047">
        <v>14</v>
      </c>
      <c r="F3047">
        <v>30.27</v>
      </c>
      <c r="G3047">
        <v>30.450001</v>
      </c>
      <c r="H3047">
        <v>30.129998999999899</v>
      </c>
      <c r="I3047">
        <v>30.379998999999899</v>
      </c>
      <c r="J3047">
        <v>29.927626</v>
      </c>
      <c r="K3047">
        <v>27078400</v>
      </c>
      <c r="L3047">
        <v>2.4569999999999999</v>
      </c>
      <c r="M3047">
        <v>2.63675924447362E-3</v>
      </c>
      <c r="N3047">
        <v>-7.8689833952258394E-3</v>
      </c>
      <c r="O3047">
        <v>-4.8194381594740203E-2</v>
      </c>
      <c r="P3047">
        <v>4.6961364821981502E-2</v>
      </c>
      <c r="Q3047">
        <v>1.99624449235608E-2</v>
      </c>
      <c r="R3047">
        <v>4.3388190663339503E-3</v>
      </c>
      <c r="S3047">
        <v>1.0869838760769201E-2</v>
      </c>
      <c r="T3047">
        <v>1.0316506755849299E-2</v>
      </c>
      <c r="U3047">
        <v>1.41917733064607E-2</v>
      </c>
      <c r="V3047">
        <v>34.529998999999997</v>
      </c>
      <c r="W3047">
        <v>26.799999</v>
      </c>
      <c r="X3047">
        <v>-0.140114156382384</v>
      </c>
      <c r="Y3047">
        <v>-3.0259986019249502E-3</v>
      </c>
      <c r="Z3047">
        <v>0.65530629435572396</v>
      </c>
      <c r="AA3047">
        <v>-8.5733006850182203E-2</v>
      </c>
      <c r="AB3047">
        <v>-0.181629115464923</v>
      </c>
      <c r="AC3047" t="s">
        <v>259</v>
      </c>
      <c r="AD3047" t="s">
        <v>349</v>
      </c>
      <c r="AE3047" t="s">
        <v>71</v>
      </c>
      <c r="AF3047" t="s">
        <v>91</v>
      </c>
      <c r="AG3047" t="s">
        <v>350</v>
      </c>
      <c r="AH3047" s="45">
        <v>30650</v>
      </c>
      <c r="AI3047">
        <v>732717</v>
      </c>
      <c r="AJ3047">
        <v>1983</v>
      </c>
      <c r="AK3047" t="s">
        <v>351</v>
      </c>
      <c r="AL3047" t="s">
        <v>336</v>
      </c>
      <c r="AM3047" t="s">
        <v>245</v>
      </c>
    </row>
    <row r="3048" spans="1:39" x14ac:dyDescent="0.3">
      <c r="A3048" s="1">
        <v>43599</v>
      </c>
      <c r="B3048" t="s">
        <v>26</v>
      </c>
      <c r="C3048" t="s">
        <v>246</v>
      </c>
      <c r="D3048">
        <v>1700</v>
      </c>
      <c r="E3048">
        <v>14</v>
      </c>
      <c r="F3048">
        <v>30.700001</v>
      </c>
      <c r="G3048">
        <v>31.379998999999899</v>
      </c>
      <c r="H3048">
        <v>30.620000999999998</v>
      </c>
      <c r="I3048">
        <v>31.09</v>
      </c>
      <c r="J3048">
        <v>30.627053999999902</v>
      </c>
      <c r="K3048">
        <v>37525200</v>
      </c>
      <c r="L3048">
        <v>2.419</v>
      </c>
      <c r="M3048">
        <v>2.0143601658328399E-2</v>
      </c>
      <c r="N3048">
        <v>1.8176373646785999E-2</v>
      </c>
      <c r="O3048">
        <v>-3.5080306273947301E-2</v>
      </c>
      <c r="P3048">
        <v>5.7913152664754303E-2</v>
      </c>
      <c r="Q3048">
        <v>2.46232269983566E-2</v>
      </c>
      <c r="R3048">
        <v>1.10664368117356E-2</v>
      </c>
      <c r="S3048">
        <v>1.1730133674639201E-2</v>
      </c>
      <c r="T3048">
        <v>1.06409956595393E-2</v>
      </c>
      <c r="U3048">
        <v>1.4192770868283799E-2</v>
      </c>
      <c r="V3048">
        <v>34.529998999999997</v>
      </c>
      <c r="W3048">
        <v>26.799999</v>
      </c>
      <c r="X3048">
        <v>-0.140114156382384</v>
      </c>
      <c r="Y3048">
        <v>7.98398755130913E-3</v>
      </c>
      <c r="Z3048">
        <v>0.65130675222184797</v>
      </c>
      <c r="AA3048">
        <v>7.8124366350375597E-3</v>
      </c>
      <c r="AB3048">
        <v>-6.1543646913941603E-2</v>
      </c>
      <c r="AC3048" t="s">
        <v>259</v>
      </c>
      <c r="AD3048" t="s">
        <v>349</v>
      </c>
      <c r="AE3048" t="s">
        <v>71</v>
      </c>
      <c r="AF3048" t="s">
        <v>91</v>
      </c>
      <c r="AG3048" t="s">
        <v>350</v>
      </c>
      <c r="AH3048" s="45">
        <v>30650</v>
      </c>
      <c r="AI3048">
        <v>732717</v>
      </c>
      <c r="AJ3048">
        <v>1983</v>
      </c>
      <c r="AK3048" t="s">
        <v>351</v>
      </c>
      <c r="AL3048" t="s">
        <v>336</v>
      </c>
      <c r="AM3048" t="s">
        <v>245</v>
      </c>
    </row>
    <row r="3049" spans="1:39" x14ac:dyDescent="0.3">
      <c r="A3049" s="1">
        <v>43601</v>
      </c>
      <c r="B3049" t="s">
        <v>26</v>
      </c>
      <c r="C3049" t="s">
        <v>246</v>
      </c>
      <c r="D3049">
        <v>1500</v>
      </c>
      <c r="E3049">
        <v>14</v>
      </c>
      <c r="F3049">
        <v>31.35</v>
      </c>
      <c r="G3049">
        <v>31.879998999999899</v>
      </c>
      <c r="H3049">
        <v>31.35</v>
      </c>
      <c r="I3049">
        <v>31.620000999999998</v>
      </c>
      <c r="J3049">
        <v>31.149163999999999</v>
      </c>
      <c r="K3049">
        <v>23634900</v>
      </c>
      <c r="L3049">
        <v>2.4049999999999998</v>
      </c>
      <c r="M3049">
        <v>1.1770503225235001E-2</v>
      </c>
      <c r="N3049">
        <v>4.0005406682986203E-2</v>
      </c>
      <c r="O3049">
        <v>-1.2570849779524201E-2</v>
      </c>
      <c r="P3049">
        <v>7.5487965732976697E-2</v>
      </c>
      <c r="Q3049">
        <v>4.7740063123216103E-2</v>
      </c>
      <c r="R3049">
        <v>9.1734627262307997E-3</v>
      </c>
      <c r="S3049">
        <v>1.2094352680807399E-2</v>
      </c>
      <c r="T3049">
        <v>1.0734452095294901E-2</v>
      </c>
      <c r="U3049">
        <v>1.42122604665714E-2</v>
      </c>
      <c r="V3049">
        <v>34.529998999999997</v>
      </c>
      <c r="W3049">
        <v>26.799999</v>
      </c>
      <c r="X3049">
        <v>-0.140114156382384</v>
      </c>
      <c r="Y3049">
        <v>8.8559569696340101E-3</v>
      </c>
      <c r="Z3049">
        <v>0.65442179414536905</v>
      </c>
      <c r="AA3049">
        <v>0.416926086037952</v>
      </c>
      <c r="AB3049">
        <v>0.139562051159695</v>
      </c>
      <c r="AC3049" t="s">
        <v>259</v>
      </c>
      <c r="AD3049" t="s">
        <v>349</v>
      </c>
      <c r="AE3049" t="s">
        <v>71</v>
      </c>
      <c r="AF3049" t="s">
        <v>91</v>
      </c>
      <c r="AG3049" t="s">
        <v>350</v>
      </c>
      <c r="AH3049" s="45">
        <v>30650</v>
      </c>
      <c r="AI3049">
        <v>732717</v>
      </c>
      <c r="AJ3049">
        <v>1983</v>
      </c>
      <c r="AK3049" t="s">
        <v>351</v>
      </c>
      <c r="AL3049" t="s">
        <v>336</v>
      </c>
      <c r="AM3049" t="s">
        <v>245</v>
      </c>
    </row>
    <row r="3050" spans="1:39" x14ac:dyDescent="0.3">
      <c r="A3050" s="1">
        <v>43609</v>
      </c>
      <c r="B3050" t="s">
        <v>26</v>
      </c>
      <c r="C3050" t="s">
        <v>246</v>
      </c>
      <c r="D3050">
        <v>1700</v>
      </c>
      <c r="E3050">
        <v>14</v>
      </c>
      <c r="F3050">
        <v>32.32</v>
      </c>
      <c r="G3050">
        <v>32.349997999999999</v>
      </c>
      <c r="H3050">
        <v>32.099997999999999</v>
      </c>
      <c r="I3050">
        <v>32.270000000000003</v>
      </c>
      <c r="J3050">
        <v>31.789484000000002</v>
      </c>
      <c r="K3050">
        <v>16156700</v>
      </c>
      <c r="L3050">
        <v>2.3239999999999998</v>
      </c>
      <c r="M3050">
        <v>4.0366698610543403E-3</v>
      </c>
      <c r="N3050">
        <v>1.46717650755714E-2</v>
      </c>
      <c r="O3050">
        <v>4.6948041491576102E-2</v>
      </c>
      <c r="P3050">
        <v>5.1836879012652097E-2</v>
      </c>
      <c r="Q3050">
        <v>6.0637067047122802E-2</v>
      </c>
      <c r="R3050">
        <v>7.1285744611725502E-3</v>
      </c>
      <c r="S3050">
        <v>8.0875404961091805E-3</v>
      </c>
      <c r="T3050">
        <v>1.0453430394597899E-2</v>
      </c>
      <c r="U3050">
        <v>1.4180085848314899E-2</v>
      </c>
      <c r="V3050">
        <v>34.529998999999997</v>
      </c>
      <c r="W3050">
        <v>26.799999</v>
      </c>
      <c r="X3050">
        <v>-0.140114156382384</v>
      </c>
      <c r="Y3050">
        <v>1.3526439988342199E-3</v>
      </c>
      <c r="Z3050">
        <v>0.64221018403716201</v>
      </c>
      <c r="AA3050">
        <v>0.60446772035279805</v>
      </c>
      <c r="AB3050">
        <v>0.64164523452701805</v>
      </c>
      <c r="AC3050" t="s">
        <v>259</v>
      </c>
      <c r="AD3050" t="s">
        <v>349</v>
      </c>
      <c r="AE3050" t="s">
        <v>71</v>
      </c>
      <c r="AF3050" t="s">
        <v>91</v>
      </c>
      <c r="AG3050" t="s">
        <v>350</v>
      </c>
      <c r="AH3050" s="45">
        <v>30650</v>
      </c>
      <c r="AI3050">
        <v>732717</v>
      </c>
      <c r="AJ3050">
        <v>1983</v>
      </c>
      <c r="AK3050" t="s">
        <v>351</v>
      </c>
      <c r="AL3050" t="s">
        <v>336</v>
      </c>
      <c r="AM3050" t="s">
        <v>245</v>
      </c>
    </row>
    <row r="3051" spans="1:39" x14ac:dyDescent="0.3">
      <c r="A3051" s="1">
        <v>43628</v>
      </c>
      <c r="B3051" t="s">
        <v>26</v>
      </c>
      <c r="C3051" t="s">
        <v>246</v>
      </c>
      <c r="D3051">
        <v>800</v>
      </c>
      <c r="E3051">
        <v>14</v>
      </c>
      <c r="F3051">
        <v>32.110000999999997</v>
      </c>
      <c r="G3051">
        <v>32.310001</v>
      </c>
      <c r="H3051">
        <v>32.029998999999997</v>
      </c>
      <c r="I3051">
        <v>32.18</v>
      </c>
      <c r="J3051">
        <v>31.700824999999998</v>
      </c>
      <c r="K3051">
        <v>19282900</v>
      </c>
      <c r="L3051">
        <v>2.1269999999999998</v>
      </c>
      <c r="M3051">
        <v>2.1776755783787E-3</v>
      </c>
      <c r="N3051">
        <v>1.5659614029248502E-2</v>
      </c>
      <c r="O3051">
        <v>4.9691722076837697E-2</v>
      </c>
      <c r="P3051">
        <v>7.6728575786247602E-2</v>
      </c>
      <c r="Q3051">
        <v>2.1992363472643399E-3</v>
      </c>
      <c r="R3051">
        <v>1.23378177236503E-2</v>
      </c>
      <c r="S3051">
        <v>1.3245946993197401E-2</v>
      </c>
      <c r="T3051">
        <v>1.1587772269116999E-2</v>
      </c>
      <c r="U3051">
        <v>1.4419784580476099E-2</v>
      </c>
      <c r="V3051">
        <v>34.529998999999997</v>
      </c>
      <c r="W3051">
        <v>26.799999</v>
      </c>
      <c r="X3051">
        <v>-0.140114156382384</v>
      </c>
      <c r="Y3051">
        <v>-2.0396578921351798E-3</v>
      </c>
      <c r="Z3051">
        <v>0.65607064573002905</v>
      </c>
      <c r="AA3051">
        <v>-0.28316041072961501</v>
      </c>
      <c r="AB3051">
        <v>-2.3235504085770398E-2</v>
      </c>
      <c r="AC3051" t="s">
        <v>259</v>
      </c>
      <c r="AD3051" t="s">
        <v>349</v>
      </c>
      <c r="AE3051" t="s">
        <v>71</v>
      </c>
      <c r="AF3051" t="s">
        <v>91</v>
      </c>
      <c r="AG3051" t="s">
        <v>350</v>
      </c>
      <c r="AH3051" s="45">
        <v>30650</v>
      </c>
      <c r="AI3051">
        <v>732717</v>
      </c>
      <c r="AJ3051">
        <v>1983</v>
      </c>
      <c r="AK3051" t="s">
        <v>351</v>
      </c>
      <c r="AL3051" t="s">
        <v>336</v>
      </c>
      <c r="AM3051" t="s">
        <v>245</v>
      </c>
    </row>
    <row r="3052" spans="1:39" x14ac:dyDescent="0.3">
      <c r="A3052" s="1">
        <v>43634</v>
      </c>
      <c r="B3052" t="s">
        <v>26</v>
      </c>
      <c r="C3052" t="s">
        <v>239</v>
      </c>
      <c r="D3052">
        <v>1600</v>
      </c>
      <c r="E3052">
        <v>14</v>
      </c>
      <c r="F3052">
        <v>32.439999</v>
      </c>
      <c r="G3052">
        <v>32.700001</v>
      </c>
      <c r="H3052">
        <v>32.400002000000001</v>
      </c>
      <c r="I3052">
        <v>32.439999</v>
      </c>
      <c r="J3052">
        <v>31.956951</v>
      </c>
      <c r="K3052">
        <v>20534100</v>
      </c>
      <c r="L3052">
        <v>2.06</v>
      </c>
      <c r="M3052">
        <v>4.3249888074962098E-3</v>
      </c>
      <c r="N3052">
        <v>1.02246856437321E-2</v>
      </c>
      <c r="O3052">
        <v>2.5602308854430898E-2</v>
      </c>
      <c r="P3052">
        <v>7.1652083839207403E-2</v>
      </c>
      <c r="Q3052">
        <v>4.0843995713913998E-2</v>
      </c>
      <c r="R3052">
        <v>2.23732555483178E-3</v>
      </c>
      <c r="S3052">
        <v>1.2360490217202799E-2</v>
      </c>
      <c r="T3052">
        <v>1.1483777057275799E-2</v>
      </c>
      <c r="U3052">
        <v>1.37773320055902E-2</v>
      </c>
      <c r="V3052">
        <v>34.299999</v>
      </c>
      <c r="W3052">
        <v>26.799999</v>
      </c>
      <c r="X3052">
        <v>-0.140114156382384</v>
      </c>
      <c r="Y3052">
        <v>9.6704895497130797E-3</v>
      </c>
      <c r="Z3052">
        <v>0.64418479166619902</v>
      </c>
      <c r="AA3052">
        <v>0.29179970688736601</v>
      </c>
      <c r="AB3052">
        <v>0.17648887730893101</v>
      </c>
      <c r="AC3052" t="s">
        <v>259</v>
      </c>
      <c r="AD3052" t="s">
        <v>349</v>
      </c>
      <c r="AE3052" t="s">
        <v>71</v>
      </c>
      <c r="AF3052" t="s">
        <v>91</v>
      </c>
      <c r="AG3052" t="s">
        <v>350</v>
      </c>
      <c r="AH3052" s="45">
        <v>30650</v>
      </c>
      <c r="AI3052">
        <v>732717</v>
      </c>
      <c r="AJ3052">
        <v>1983</v>
      </c>
      <c r="AK3052" t="s">
        <v>351</v>
      </c>
      <c r="AL3052" t="s">
        <v>336</v>
      </c>
      <c r="AM3052" t="s">
        <v>245</v>
      </c>
    </row>
    <row r="3053" spans="1:39" x14ac:dyDescent="0.3">
      <c r="A3053" s="1">
        <v>43557</v>
      </c>
      <c r="B3053" t="s">
        <v>26</v>
      </c>
      <c r="C3053" t="s">
        <v>239</v>
      </c>
      <c r="D3053">
        <v>800</v>
      </c>
      <c r="E3053">
        <v>15</v>
      </c>
      <c r="F3053">
        <v>31.91</v>
      </c>
      <c r="G3053">
        <v>31.950001</v>
      </c>
      <c r="H3053">
        <v>31.549999</v>
      </c>
      <c r="I3053">
        <v>31.629998999999899</v>
      </c>
      <c r="J3053">
        <v>30.668396000000001</v>
      </c>
      <c r="K3053">
        <v>31945800</v>
      </c>
      <c r="L3053">
        <v>2.4809999999999999</v>
      </c>
      <c r="M3053">
        <v>-1.00662250486391E-2</v>
      </c>
      <c r="N3053">
        <v>7.6166137151719099E-3</v>
      </c>
      <c r="O3053">
        <v>2.5942185059950499E-2</v>
      </c>
      <c r="P3053">
        <v>0.11923810279244799</v>
      </c>
      <c r="Q3053">
        <v>-4.3338781779319997E-2</v>
      </c>
      <c r="R3053">
        <v>1.3410907834665401E-2</v>
      </c>
      <c r="S3053">
        <v>1.18117516592813E-2</v>
      </c>
      <c r="T3053">
        <v>1.26843927494484E-2</v>
      </c>
      <c r="U3053">
        <v>1.4623786005331501E-2</v>
      </c>
      <c r="V3053">
        <v>36.389998999999897</v>
      </c>
      <c r="W3053">
        <v>26.799999</v>
      </c>
      <c r="X3053">
        <v>-0.140114156382384</v>
      </c>
      <c r="Y3053" s="44">
        <v>1.7455614805152698E-5</v>
      </c>
      <c r="Z3053">
        <v>0.629379175684602</v>
      </c>
      <c r="AA3053">
        <v>-1.4661569718868901</v>
      </c>
      <c r="AB3053">
        <v>-1.62496346145929</v>
      </c>
      <c r="AC3053" t="s">
        <v>260</v>
      </c>
      <c r="AD3053" t="s">
        <v>349</v>
      </c>
      <c r="AE3053" t="s">
        <v>71</v>
      </c>
      <c r="AF3053" t="s">
        <v>91</v>
      </c>
      <c r="AG3053" t="s">
        <v>350</v>
      </c>
      <c r="AH3053" s="45">
        <v>30650</v>
      </c>
      <c r="AI3053">
        <v>732717</v>
      </c>
      <c r="AJ3053">
        <v>1983</v>
      </c>
      <c r="AK3053" t="s">
        <v>351</v>
      </c>
      <c r="AL3053" t="s">
        <v>336</v>
      </c>
      <c r="AM3053" t="s">
        <v>245</v>
      </c>
    </row>
    <row r="3054" spans="1:39" x14ac:dyDescent="0.3">
      <c r="A3054" s="1">
        <v>43560</v>
      </c>
      <c r="B3054" t="s">
        <v>26</v>
      </c>
      <c r="C3054" t="s">
        <v>239</v>
      </c>
      <c r="D3054">
        <v>1700</v>
      </c>
      <c r="E3054">
        <v>15</v>
      </c>
      <c r="F3054">
        <v>32.07</v>
      </c>
      <c r="G3054">
        <v>32.360000999999997</v>
      </c>
      <c r="H3054">
        <v>31.92</v>
      </c>
      <c r="I3054">
        <v>32.349997999999999</v>
      </c>
      <c r="J3054">
        <v>31.366506999999999</v>
      </c>
      <c r="K3054">
        <v>39928700</v>
      </c>
      <c r="L3054">
        <v>2.5009999999999999</v>
      </c>
      <c r="M3054">
        <v>1.1503333090481099E-2</v>
      </c>
      <c r="N3054">
        <v>3.1080813031464701E-2</v>
      </c>
      <c r="O3054">
        <v>8.1770084241990795E-2</v>
      </c>
      <c r="P3054">
        <v>8.0585782955610197E-2</v>
      </c>
      <c r="Q3054">
        <v>-5.0029804119900101E-2</v>
      </c>
      <c r="R3054">
        <v>1.06873545288096E-2</v>
      </c>
      <c r="S3054">
        <v>9.9314689548520296E-3</v>
      </c>
      <c r="T3054">
        <v>1.16867293394699E-2</v>
      </c>
      <c r="U3054">
        <v>1.46078479412551E-2</v>
      </c>
      <c r="V3054">
        <v>36.389998999999897</v>
      </c>
      <c r="W3054">
        <v>26.799999</v>
      </c>
      <c r="X3054">
        <v>-0.140114156382384</v>
      </c>
      <c r="Y3054">
        <v>4.62571739556182E-3</v>
      </c>
      <c r="Z3054">
        <v>0.62712119465233596</v>
      </c>
      <c r="AA3054">
        <v>-1.59767870487734</v>
      </c>
      <c r="AB3054">
        <v>-1.5649303203535601</v>
      </c>
      <c r="AC3054" t="s">
        <v>260</v>
      </c>
      <c r="AD3054" t="s">
        <v>349</v>
      </c>
      <c r="AE3054" t="s">
        <v>71</v>
      </c>
      <c r="AF3054" t="s">
        <v>91</v>
      </c>
      <c r="AG3054" t="s">
        <v>350</v>
      </c>
      <c r="AH3054" s="45">
        <v>30650</v>
      </c>
      <c r="AI3054">
        <v>732717</v>
      </c>
      <c r="AJ3054">
        <v>1983</v>
      </c>
      <c r="AK3054" t="s">
        <v>351</v>
      </c>
      <c r="AL3054" t="s">
        <v>336</v>
      </c>
      <c r="AM3054" t="s">
        <v>245</v>
      </c>
    </row>
    <row r="3055" spans="1:39" x14ac:dyDescent="0.3">
      <c r="A3055" s="1">
        <v>43588</v>
      </c>
      <c r="B3055" t="s">
        <v>26</v>
      </c>
      <c r="C3055" t="s">
        <v>239</v>
      </c>
      <c r="D3055">
        <v>1500</v>
      </c>
      <c r="E3055">
        <v>15</v>
      </c>
      <c r="F3055">
        <v>30.66</v>
      </c>
      <c r="G3055">
        <v>30.790001</v>
      </c>
      <c r="H3055">
        <v>30.57</v>
      </c>
      <c r="I3055">
        <v>30.700001</v>
      </c>
      <c r="J3055">
        <v>30.242863</v>
      </c>
      <c r="K3055">
        <v>28225600</v>
      </c>
      <c r="L3055">
        <v>2.5310000000000001</v>
      </c>
      <c r="M3055">
        <v>2.6092390514360301E-3</v>
      </c>
      <c r="N3055">
        <v>6.5170486563518302E-4</v>
      </c>
      <c r="O3055">
        <v>-1.3972455339573E-2</v>
      </c>
      <c r="P3055">
        <v>3.8936154927085097E-2</v>
      </c>
      <c r="Q3055">
        <v>1.9148156798484601E-2</v>
      </c>
      <c r="R3055">
        <v>5.39923815547218E-3</v>
      </c>
      <c r="S3055">
        <v>1.13387504796449E-2</v>
      </c>
      <c r="T3055">
        <v>1.0410848208633401E-2</v>
      </c>
      <c r="U3055">
        <v>1.42052140616064E-2</v>
      </c>
      <c r="V3055">
        <v>34.529998999999997</v>
      </c>
      <c r="W3055">
        <v>26.799999</v>
      </c>
      <c r="X3055">
        <v>-0.140114156382384</v>
      </c>
      <c r="Y3055">
        <v>9.5921274614703799E-3</v>
      </c>
      <c r="Z3055">
        <v>0.66108626046309704</v>
      </c>
      <c r="AA3055">
        <v>-0.119111617615159</v>
      </c>
      <c r="AB3055">
        <v>-0.445891293268596</v>
      </c>
      <c r="AC3055" t="s">
        <v>260</v>
      </c>
      <c r="AD3055" t="s">
        <v>349</v>
      </c>
      <c r="AE3055" t="s">
        <v>71</v>
      </c>
      <c r="AF3055" t="s">
        <v>91</v>
      </c>
      <c r="AG3055" t="s">
        <v>350</v>
      </c>
      <c r="AH3055" s="45">
        <v>30650</v>
      </c>
      <c r="AI3055">
        <v>732717</v>
      </c>
      <c r="AJ3055">
        <v>1983</v>
      </c>
      <c r="AK3055" t="s">
        <v>351</v>
      </c>
      <c r="AL3055" t="s">
        <v>336</v>
      </c>
      <c r="AM3055" t="s">
        <v>245</v>
      </c>
    </row>
    <row r="3056" spans="1:39" x14ac:dyDescent="0.3">
      <c r="A3056" s="1">
        <v>43592</v>
      </c>
      <c r="B3056" t="s">
        <v>26</v>
      </c>
      <c r="C3056" t="s">
        <v>246</v>
      </c>
      <c r="D3056">
        <v>1100</v>
      </c>
      <c r="E3056">
        <v>15</v>
      </c>
      <c r="F3056">
        <v>30.52</v>
      </c>
      <c r="G3056">
        <v>30.59</v>
      </c>
      <c r="H3056">
        <v>30.280000999999999</v>
      </c>
      <c r="I3056">
        <v>30.530000999999999</v>
      </c>
      <c r="J3056">
        <v>30.075393999999999</v>
      </c>
      <c r="K3056">
        <v>25771200</v>
      </c>
      <c r="L3056">
        <v>2.448</v>
      </c>
      <c r="M3056">
        <v>-1.9633656224499899E-3</v>
      </c>
      <c r="N3056">
        <v>-1.39861731661812E-2</v>
      </c>
      <c r="O3056">
        <v>-3.0529972133541299E-2</v>
      </c>
      <c r="P3056">
        <v>4.5793335211012698E-2</v>
      </c>
      <c r="Q3056">
        <v>1.11032304657107E-2</v>
      </c>
      <c r="R3056">
        <v>3.3687623008974801E-3</v>
      </c>
      <c r="S3056">
        <v>1.11572029632098E-2</v>
      </c>
      <c r="T3056">
        <v>1.02828969575677E-2</v>
      </c>
      <c r="U3056">
        <v>1.4200260109424399E-2</v>
      </c>
      <c r="V3056">
        <v>34.529998999999997</v>
      </c>
      <c r="W3056">
        <v>26.799999</v>
      </c>
      <c r="X3056">
        <v>-0.140114156382384</v>
      </c>
      <c r="Y3056">
        <v>-1.6649488130547601E-2</v>
      </c>
      <c r="Z3056">
        <v>0.65499276183522903</v>
      </c>
      <c r="AA3056">
        <v>-0.25330804157421799</v>
      </c>
      <c r="AB3056">
        <v>-0.27924682049091398</v>
      </c>
      <c r="AC3056" t="s">
        <v>260</v>
      </c>
      <c r="AD3056" t="s">
        <v>349</v>
      </c>
      <c r="AE3056" t="s">
        <v>71</v>
      </c>
      <c r="AF3056" t="s">
        <v>91</v>
      </c>
      <c r="AG3056" t="s">
        <v>350</v>
      </c>
      <c r="AH3056" s="45">
        <v>30650</v>
      </c>
      <c r="AI3056">
        <v>732717</v>
      </c>
      <c r="AJ3056">
        <v>1983</v>
      </c>
      <c r="AK3056" t="s">
        <v>351</v>
      </c>
      <c r="AL3056" t="s">
        <v>336</v>
      </c>
      <c r="AM3056" t="s">
        <v>245</v>
      </c>
    </row>
    <row r="3057" spans="1:39" x14ac:dyDescent="0.3">
      <c r="A3057" s="1">
        <v>43621</v>
      </c>
      <c r="B3057" t="s">
        <v>26</v>
      </c>
      <c r="C3057" t="s">
        <v>246</v>
      </c>
      <c r="D3057">
        <v>1800</v>
      </c>
      <c r="E3057">
        <v>15</v>
      </c>
      <c r="F3057">
        <v>31.620000999999998</v>
      </c>
      <c r="G3057">
        <v>31.709999</v>
      </c>
      <c r="H3057">
        <v>31.42</v>
      </c>
      <c r="I3057">
        <v>31.68</v>
      </c>
      <c r="J3057">
        <v>31.208269000000001</v>
      </c>
      <c r="K3057">
        <v>20430800</v>
      </c>
      <c r="L3057">
        <v>2.1230000000000002</v>
      </c>
      <c r="M3057">
        <v>6.3331143671513804E-3</v>
      </c>
      <c r="N3057">
        <v>-7.2338992613320101E-3</v>
      </c>
      <c r="O3057">
        <v>3.1422868996153201E-2</v>
      </c>
      <c r="P3057">
        <v>7.6712508413087993E-2</v>
      </c>
      <c r="Q3057">
        <v>3.9713202630906198E-2</v>
      </c>
      <c r="R3057">
        <v>2.31435779772984E-2</v>
      </c>
      <c r="S3057">
        <v>1.2415009668641201E-2</v>
      </c>
      <c r="T3057">
        <v>1.1409491117870299E-2</v>
      </c>
      <c r="U3057">
        <v>1.44368973300471E-2</v>
      </c>
      <c r="V3057">
        <v>34.529998999999997</v>
      </c>
      <c r="W3057">
        <v>26.799999</v>
      </c>
      <c r="X3057">
        <v>-0.140114156382384</v>
      </c>
      <c r="Y3057">
        <v>8.1287266899663802E-3</v>
      </c>
      <c r="Z3057">
        <v>0.66132688088922398</v>
      </c>
      <c r="AA3057">
        <v>0.28263748025026297</v>
      </c>
      <c r="AB3057">
        <v>0.108981665964726</v>
      </c>
      <c r="AC3057" t="s">
        <v>260</v>
      </c>
      <c r="AD3057" t="s">
        <v>349</v>
      </c>
      <c r="AE3057" t="s">
        <v>71</v>
      </c>
      <c r="AF3057" t="s">
        <v>91</v>
      </c>
      <c r="AG3057" t="s">
        <v>350</v>
      </c>
      <c r="AH3057" s="45">
        <v>30650</v>
      </c>
      <c r="AI3057">
        <v>732717</v>
      </c>
      <c r="AJ3057">
        <v>1983</v>
      </c>
      <c r="AK3057" t="s">
        <v>351</v>
      </c>
      <c r="AL3057" t="s">
        <v>336</v>
      </c>
      <c r="AM3057" t="s">
        <v>245</v>
      </c>
    </row>
    <row r="3058" spans="1:39" x14ac:dyDescent="0.3">
      <c r="A3058" s="1">
        <v>43623</v>
      </c>
      <c r="B3058" t="s">
        <v>26</v>
      </c>
      <c r="C3058" t="s">
        <v>239</v>
      </c>
      <c r="D3058">
        <v>900</v>
      </c>
      <c r="E3058">
        <v>15</v>
      </c>
      <c r="F3058">
        <v>32.169998</v>
      </c>
      <c r="G3058">
        <v>32.700001</v>
      </c>
      <c r="H3058">
        <v>32.139998999999897</v>
      </c>
      <c r="I3058">
        <v>32.490001999999997</v>
      </c>
      <c r="J3058">
        <v>32.006209999999903</v>
      </c>
      <c r="K3058">
        <v>31788400</v>
      </c>
      <c r="L3058">
        <v>2.0840000000000001</v>
      </c>
      <c r="M3058">
        <v>1.2076454477974501E-2</v>
      </c>
      <c r="N3058">
        <v>6.0586206181377097E-2</v>
      </c>
      <c r="O3058">
        <v>6.2222584115225903E-2</v>
      </c>
      <c r="P3058">
        <v>9.6940103859642801E-2</v>
      </c>
      <c r="Q3058">
        <v>3.5470181900736003E-2</v>
      </c>
      <c r="R3058">
        <v>3.6827126330796702E-3</v>
      </c>
      <c r="S3058">
        <v>1.27395900785729E-2</v>
      </c>
      <c r="T3058">
        <v>1.1583592408041E-2</v>
      </c>
      <c r="U3058">
        <v>1.44096296042456E-2</v>
      </c>
      <c r="V3058">
        <v>34.529998999999997</v>
      </c>
      <c r="W3058">
        <v>26.799999</v>
      </c>
      <c r="X3058">
        <v>-0.140114156382384</v>
      </c>
      <c r="Y3058">
        <v>1.0442979367750601E-2</v>
      </c>
      <c r="Z3058">
        <v>0.66014997291256206</v>
      </c>
      <c r="AA3058">
        <v>0.22010807906633501</v>
      </c>
      <c r="AB3058">
        <v>0.212172720224474</v>
      </c>
      <c r="AC3058" t="s">
        <v>260</v>
      </c>
      <c r="AD3058" t="s">
        <v>349</v>
      </c>
      <c r="AE3058" t="s">
        <v>71</v>
      </c>
      <c r="AF3058" t="s">
        <v>91</v>
      </c>
      <c r="AG3058" t="s">
        <v>350</v>
      </c>
      <c r="AH3058" s="45">
        <v>30650</v>
      </c>
      <c r="AI3058">
        <v>732717</v>
      </c>
      <c r="AJ3058">
        <v>1983</v>
      </c>
      <c r="AK3058" t="s">
        <v>351</v>
      </c>
      <c r="AL3058" t="s">
        <v>336</v>
      </c>
      <c r="AM3058" t="s">
        <v>245</v>
      </c>
    </row>
    <row r="3059" spans="1:39" x14ac:dyDescent="0.3">
      <c r="A3059" s="1">
        <v>43633</v>
      </c>
      <c r="B3059" t="s">
        <v>26</v>
      </c>
      <c r="C3059" t="s">
        <v>246</v>
      </c>
      <c r="D3059">
        <v>1300</v>
      </c>
      <c r="E3059">
        <v>15</v>
      </c>
      <c r="F3059">
        <v>32.25</v>
      </c>
      <c r="G3059">
        <v>32.389998999999897</v>
      </c>
      <c r="H3059">
        <v>32.169998</v>
      </c>
      <c r="I3059">
        <v>32.299999</v>
      </c>
      <c r="J3059">
        <v>31.819035999999901</v>
      </c>
      <c r="K3059">
        <v>16814200</v>
      </c>
      <c r="L3059">
        <v>2.0859999999999999</v>
      </c>
      <c r="M3059">
        <v>-1.5468072336423601E-3</v>
      </c>
      <c r="N3059">
        <v>1.15212074386407E-2</v>
      </c>
      <c r="O3059">
        <v>3.3047823272169798E-2</v>
      </c>
      <c r="P3059">
        <v>6.3423441973661898E-2</v>
      </c>
      <c r="Q3059">
        <v>5.570651274242E-2</v>
      </c>
      <c r="R3059">
        <v>2.6114914778237702E-3</v>
      </c>
      <c r="S3059">
        <v>1.25516195033654E-2</v>
      </c>
      <c r="T3059">
        <v>1.1493727636415299E-2</v>
      </c>
      <c r="U3059">
        <v>1.38269461859342E-2</v>
      </c>
      <c r="V3059">
        <v>34.299999</v>
      </c>
      <c r="W3059">
        <v>26.799999</v>
      </c>
      <c r="X3059">
        <v>-0.140114156382384</v>
      </c>
      <c r="Y3059">
        <v>9.3131563797728401E-4</v>
      </c>
      <c r="Z3059">
        <v>0.64398806661974695</v>
      </c>
      <c r="AA3059">
        <v>0.50586928275357501</v>
      </c>
      <c r="AB3059">
        <v>8.5077660538392302E-2</v>
      </c>
      <c r="AC3059" t="s">
        <v>260</v>
      </c>
      <c r="AD3059" t="s">
        <v>349</v>
      </c>
      <c r="AE3059" t="s">
        <v>71</v>
      </c>
      <c r="AF3059" t="s">
        <v>91</v>
      </c>
      <c r="AG3059" t="s">
        <v>350</v>
      </c>
      <c r="AH3059" s="45">
        <v>30650</v>
      </c>
      <c r="AI3059">
        <v>732717</v>
      </c>
      <c r="AJ3059">
        <v>1983</v>
      </c>
      <c r="AK3059" t="s">
        <v>351</v>
      </c>
      <c r="AL3059" t="s">
        <v>336</v>
      </c>
      <c r="AM3059" t="s">
        <v>245</v>
      </c>
    </row>
    <row r="3060" spans="1:39" x14ac:dyDescent="0.3">
      <c r="A3060" s="1">
        <v>43642</v>
      </c>
      <c r="B3060" t="s">
        <v>26</v>
      </c>
      <c r="C3060" t="s">
        <v>246</v>
      </c>
      <c r="D3060">
        <v>2800</v>
      </c>
      <c r="E3060">
        <v>15</v>
      </c>
      <c r="F3060">
        <v>32.590000000000003</v>
      </c>
      <c r="G3060">
        <v>32.790000999999997</v>
      </c>
      <c r="H3060">
        <v>32.520000000000003</v>
      </c>
      <c r="I3060">
        <v>32.529998999999997</v>
      </c>
      <c r="J3060">
        <v>32.045611999999998</v>
      </c>
      <c r="K3060">
        <v>27960900</v>
      </c>
      <c r="L3060">
        <v>2.0489999999999999</v>
      </c>
      <c r="M3060">
        <v>-6.1465343092988298E-4</v>
      </c>
      <c r="N3060">
        <v>3.6957189508995702E-3</v>
      </c>
      <c r="O3060">
        <v>8.0247196454257697E-3</v>
      </c>
      <c r="P3060">
        <v>5.1225708799044999E-2</v>
      </c>
      <c r="Q3060">
        <v>8.8025378133905596E-2</v>
      </c>
      <c r="R3060">
        <v>3.0893504596239E-3</v>
      </c>
      <c r="S3060">
        <v>1.19493131636103E-2</v>
      </c>
      <c r="T3060">
        <v>1.09364688032287E-2</v>
      </c>
      <c r="U3060">
        <v>1.36030448187576E-2</v>
      </c>
      <c r="V3060">
        <v>34.299999</v>
      </c>
      <c r="W3060">
        <v>26.799999</v>
      </c>
      <c r="X3060">
        <v>-0.140114156382384</v>
      </c>
      <c r="Y3060">
        <v>-1.2346958449604901E-3</v>
      </c>
      <c r="Z3060">
        <v>0.64327500310565899</v>
      </c>
      <c r="AA3060">
        <v>0.91595663912735303</v>
      </c>
      <c r="AB3060">
        <v>0.86470610172065598</v>
      </c>
      <c r="AC3060" t="s">
        <v>260</v>
      </c>
      <c r="AD3060" t="s">
        <v>349</v>
      </c>
      <c r="AE3060" t="s">
        <v>71</v>
      </c>
      <c r="AF3060" t="s">
        <v>91</v>
      </c>
      <c r="AG3060" t="s">
        <v>350</v>
      </c>
      <c r="AH3060" s="45">
        <v>30650</v>
      </c>
      <c r="AI3060">
        <v>732717</v>
      </c>
      <c r="AJ3060">
        <v>1983</v>
      </c>
      <c r="AK3060" t="s">
        <v>351</v>
      </c>
      <c r="AL3060" t="s">
        <v>336</v>
      </c>
      <c r="AM3060" t="s">
        <v>245</v>
      </c>
    </row>
    <row r="3061" spans="1:39" x14ac:dyDescent="0.3">
      <c r="A3061" s="1">
        <v>43563</v>
      </c>
      <c r="B3061" t="s">
        <v>26</v>
      </c>
      <c r="C3061" t="s">
        <v>239</v>
      </c>
      <c r="D3061">
        <v>800</v>
      </c>
      <c r="E3061">
        <v>16</v>
      </c>
      <c r="F3061">
        <v>32.450001</v>
      </c>
      <c r="G3061">
        <v>32.520000000000003</v>
      </c>
      <c r="H3061">
        <v>32.189999</v>
      </c>
      <c r="I3061">
        <v>32.389998999999897</v>
      </c>
      <c r="J3061">
        <v>31.405290999999998</v>
      </c>
      <c r="K3061">
        <v>37252000</v>
      </c>
      <c r="L3061">
        <v>2.5190000000000001</v>
      </c>
      <c r="M3061">
        <v>1.23571432302222E-3</v>
      </c>
      <c r="N3061">
        <v>1.3677478759866E-2</v>
      </c>
      <c r="O3061">
        <v>7.9322547043255601E-2</v>
      </c>
      <c r="P3061">
        <v>6.3855975332477902E-2</v>
      </c>
      <c r="Q3061">
        <v>-3.4581964474999699E-2</v>
      </c>
      <c r="R3061">
        <v>8.1666968133911992E-3</v>
      </c>
      <c r="S3061">
        <v>9.9455614971244999E-3</v>
      </c>
      <c r="T3061">
        <v>1.1489870521983201E-2</v>
      </c>
      <c r="U3061">
        <v>1.45811950957887E-2</v>
      </c>
      <c r="V3061">
        <v>36.389998999999897</v>
      </c>
      <c r="W3061">
        <v>26.799999</v>
      </c>
      <c r="X3061">
        <v>-0.140114156382384</v>
      </c>
      <c r="Y3061">
        <v>1.0469119934194001E-3</v>
      </c>
      <c r="Z3061">
        <v>0.62723879189009102</v>
      </c>
      <c r="AA3061">
        <v>-1.26593450005355</v>
      </c>
      <c r="AB3061">
        <v>-1.4992436692090101</v>
      </c>
      <c r="AC3061" t="s">
        <v>261</v>
      </c>
      <c r="AD3061" t="s">
        <v>349</v>
      </c>
      <c r="AE3061" t="s">
        <v>71</v>
      </c>
      <c r="AF3061" t="s">
        <v>91</v>
      </c>
      <c r="AG3061" t="s">
        <v>350</v>
      </c>
      <c r="AH3061" s="45">
        <v>30650</v>
      </c>
      <c r="AI3061">
        <v>732717</v>
      </c>
      <c r="AJ3061">
        <v>1983</v>
      </c>
      <c r="AK3061" t="s">
        <v>351</v>
      </c>
      <c r="AL3061" t="s">
        <v>336</v>
      </c>
      <c r="AM3061" t="s">
        <v>245</v>
      </c>
    </row>
    <row r="3062" spans="1:39" x14ac:dyDescent="0.3">
      <c r="A3062" s="1">
        <v>43567</v>
      </c>
      <c r="B3062" t="s">
        <v>26</v>
      </c>
      <c r="C3062" t="s">
        <v>246</v>
      </c>
      <c r="D3062">
        <v>2100</v>
      </c>
      <c r="E3062">
        <v>16</v>
      </c>
      <c r="F3062">
        <v>32.299999</v>
      </c>
      <c r="G3062">
        <v>32.32</v>
      </c>
      <c r="H3062">
        <v>31.959999</v>
      </c>
      <c r="I3062">
        <v>32.200001</v>
      </c>
      <c r="J3062">
        <v>31.720528000000002</v>
      </c>
      <c r="K3062">
        <v>26021100</v>
      </c>
      <c r="L3062">
        <v>2.56</v>
      </c>
      <c r="M3062">
        <v>0</v>
      </c>
      <c r="N3062">
        <v>1.12233746967108E-2</v>
      </c>
      <c r="O3062">
        <v>7.7349912282612801E-2</v>
      </c>
      <c r="P3062">
        <v>5.8052571319603098E-2</v>
      </c>
      <c r="Q3062">
        <v>-2.5447944733138699E-2</v>
      </c>
      <c r="R3062">
        <v>5.2316415255754404E-3</v>
      </c>
      <c r="S3062">
        <v>9.3459049455224003E-3</v>
      </c>
      <c r="T3062">
        <v>1.08906768904268E-2</v>
      </c>
      <c r="U3062">
        <v>1.4520114624208101E-2</v>
      </c>
      <c r="V3062">
        <v>35.82</v>
      </c>
      <c r="W3062">
        <v>26.799999</v>
      </c>
      <c r="X3062">
        <v>-0.140114156382384</v>
      </c>
      <c r="Y3062">
        <v>6.5875784763498903E-3</v>
      </c>
      <c r="Z3062">
        <v>0.62011139754675704</v>
      </c>
      <c r="AA3062">
        <v>-1.06257517324582</v>
      </c>
      <c r="AB3062">
        <v>-1.29169537907256</v>
      </c>
      <c r="AC3062" t="s">
        <v>261</v>
      </c>
      <c r="AD3062" t="s">
        <v>349</v>
      </c>
      <c r="AE3062" t="s">
        <v>71</v>
      </c>
      <c r="AF3062" t="s">
        <v>91</v>
      </c>
      <c r="AG3062" t="s">
        <v>350</v>
      </c>
      <c r="AH3062" s="45">
        <v>30650</v>
      </c>
      <c r="AI3062">
        <v>732717</v>
      </c>
      <c r="AJ3062">
        <v>1983</v>
      </c>
      <c r="AK3062" t="s">
        <v>351</v>
      </c>
      <c r="AL3062" t="s">
        <v>336</v>
      </c>
      <c r="AM3062" t="s">
        <v>245</v>
      </c>
    </row>
    <row r="3063" spans="1:39" x14ac:dyDescent="0.3">
      <c r="A3063" s="1">
        <v>43591</v>
      </c>
      <c r="B3063" t="s">
        <v>26</v>
      </c>
      <c r="C3063" t="s">
        <v>246</v>
      </c>
      <c r="D3063">
        <v>700</v>
      </c>
      <c r="E3063">
        <v>16</v>
      </c>
      <c r="F3063">
        <v>30.459999</v>
      </c>
      <c r="G3063">
        <v>30.639999</v>
      </c>
      <c r="H3063">
        <v>30.379998999999899</v>
      </c>
      <c r="I3063">
        <v>30.59</v>
      </c>
      <c r="J3063">
        <v>30.134501</v>
      </c>
      <c r="K3063">
        <v>25182000</v>
      </c>
      <c r="L3063">
        <v>2.5</v>
      </c>
      <c r="M3063">
        <v>-3.58949477651628E-3</v>
      </c>
      <c r="N3063">
        <v>-9.4355088670592408E-3</v>
      </c>
      <c r="O3063">
        <v>-2.5121053996323198E-2</v>
      </c>
      <c r="P3063">
        <v>4.8431921433956603E-2</v>
      </c>
      <c r="Q3063">
        <v>1.9308647231941999E-2</v>
      </c>
      <c r="R3063">
        <v>4.1698438245782402E-3</v>
      </c>
      <c r="S3063">
        <v>1.12034138533205E-2</v>
      </c>
      <c r="T3063">
        <v>1.0277134717360401E-2</v>
      </c>
      <c r="U3063">
        <v>1.42050454439681E-2</v>
      </c>
      <c r="V3063">
        <v>34.529998999999997</v>
      </c>
      <c r="W3063">
        <v>26.799999</v>
      </c>
      <c r="X3063">
        <v>-0.140114156382384</v>
      </c>
      <c r="Y3063">
        <v>-4.4810132310555703E-3</v>
      </c>
      <c r="Z3063">
        <v>0.66092987417046201</v>
      </c>
      <c r="AA3063">
        <v>-0.108826591332348</v>
      </c>
      <c r="AB3063">
        <v>-0.33832428533366299</v>
      </c>
      <c r="AC3063" t="s">
        <v>261</v>
      </c>
      <c r="AD3063" t="s">
        <v>349</v>
      </c>
      <c r="AE3063" t="s">
        <v>71</v>
      </c>
      <c r="AF3063" t="s">
        <v>91</v>
      </c>
      <c r="AG3063" t="s">
        <v>350</v>
      </c>
      <c r="AH3063" s="45">
        <v>30650</v>
      </c>
      <c r="AI3063">
        <v>732717</v>
      </c>
      <c r="AJ3063">
        <v>1983</v>
      </c>
      <c r="AK3063" t="s">
        <v>351</v>
      </c>
      <c r="AL3063" t="s">
        <v>336</v>
      </c>
      <c r="AM3063" t="s">
        <v>245</v>
      </c>
    </row>
    <row r="3064" spans="1:39" x14ac:dyDescent="0.3">
      <c r="A3064" s="1">
        <v>43607</v>
      </c>
      <c r="B3064" t="s">
        <v>26</v>
      </c>
      <c r="C3064" t="s">
        <v>246</v>
      </c>
      <c r="D3064">
        <v>700</v>
      </c>
      <c r="E3064">
        <v>16</v>
      </c>
      <c r="F3064">
        <v>32.240001999999997</v>
      </c>
      <c r="G3064">
        <v>32.450001</v>
      </c>
      <c r="H3064">
        <v>32.119999</v>
      </c>
      <c r="I3064">
        <v>32.279998999999997</v>
      </c>
      <c r="J3064">
        <v>31.799334000000002</v>
      </c>
      <c r="K3064">
        <v>19988800</v>
      </c>
      <c r="L3064">
        <v>2.3929999999999998</v>
      </c>
      <c r="M3064">
        <v>-4.0191977955706297E-3</v>
      </c>
      <c r="N3064">
        <v>3.2428442403723903E-2</v>
      </c>
      <c r="O3064">
        <v>6.2150004106491198E-3</v>
      </c>
      <c r="P3064">
        <v>6.1830407133423103E-2</v>
      </c>
      <c r="Q3064">
        <v>5.2936959562771599E-2</v>
      </c>
      <c r="R3064">
        <v>6.5493714456795801E-3</v>
      </c>
      <c r="S3064">
        <v>1.22925888064939E-2</v>
      </c>
      <c r="T3064">
        <v>1.04948697647548E-2</v>
      </c>
      <c r="U3064">
        <v>1.41803729629453E-2</v>
      </c>
      <c r="V3064">
        <v>34.529998999999997</v>
      </c>
      <c r="W3064">
        <v>26.799999</v>
      </c>
      <c r="X3064">
        <v>-0.140114156382384</v>
      </c>
      <c r="Y3064">
        <v>-2.8283920525026501E-3</v>
      </c>
      <c r="Z3064">
        <v>0.64347694624363205</v>
      </c>
      <c r="AA3064">
        <v>0.48090582757359202</v>
      </c>
      <c r="AB3064">
        <v>0.58385740755835902</v>
      </c>
      <c r="AC3064" t="s">
        <v>261</v>
      </c>
      <c r="AD3064" t="s">
        <v>349</v>
      </c>
      <c r="AE3064" t="s">
        <v>71</v>
      </c>
      <c r="AF3064" t="s">
        <v>91</v>
      </c>
      <c r="AG3064" t="s">
        <v>350</v>
      </c>
      <c r="AH3064" s="45">
        <v>30650</v>
      </c>
      <c r="AI3064">
        <v>732717</v>
      </c>
      <c r="AJ3064">
        <v>1983</v>
      </c>
      <c r="AK3064" t="s">
        <v>351</v>
      </c>
      <c r="AL3064" t="s">
        <v>336</v>
      </c>
      <c r="AM3064" t="s">
        <v>245</v>
      </c>
    </row>
    <row r="3065" spans="1:39" x14ac:dyDescent="0.3">
      <c r="A3065" s="1">
        <v>43637</v>
      </c>
      <c r="B3065" t="s">
        <v>26</v>
      </c>
      <c r="C3065" t="s">
        <v>239</v>
      </c>
      <c r="D3065">
        <v>1700</v>
      </c>
      <c r="E3065">
        <v>16</v>
      </c>
      <c r="F3065">
        <v>32.689999</v>
      </c>
      <c r="G3065">
        <v>32.700001</v>
      </c>
      <c r="H3065">
        <v>32.419998</v>
      </c>
      <c r="I3065">
        <v>32.450001</v>
      </c>
      <c r="J3065">
        <v>31.966804999999901</v>
      </c>
      <c r="K3065">
        <v>39218600</v>
      </c>
      <c r="L3065">
        <v>2.0680000000000001</v>
      </c>
      <c r="M3065">
        <v>-2.7696942108804E-3</v>
      </c>
      <c r="N3065">
        <v>3.0864863636427698E-3</v>
      </c>
      <c r="O3065">
        <v>1.2334766701604001E-3</v>
      </c>
      <c r="P3065">
        <v>5.9328620624861099E-2</v>
      </c>
      <c r="Q3065">
        <v>7.6459273906654607E-2</v>
      </c>
      <c r="R3065">
        <v>3.3070147913663102E-3</v>
      </c>
      <c r="S3065">
        <v>1.2022785463142701E-2</v>
      </c>
      <c r="T3065">
        <v>1.1271125769359401E-2</v>
      </c>
      <c r="U3065">
        <v>1.3626024110717699E-2</v>
      </c>
      <c r="V3065">
        <v>34.299999</v>
      </c>
      <c r="W3065">
        <v>26.799999</v>
      </c>
      <c r="X3065">
        <v>-0.140114156382384</v>
      </c>
      <c r="Y3065">
        <v>-1.26001638019446E-3</v>
      </c>
      <c r="Z3065">
        <v>0.64274064355148997</v>
      </c>
      <c r="AA3065">
        <v>0.78181101367712802</v>
      </c>
      <c r="AB3065">
        <v>0.58921514457070601</v>
      </c>
      <c r="AC3065" t="s">
        <v>261</v>
      </c>
      <c r="AD3065" t="s">
        <v>349</v>
      </c>
      <c r="AE3065" t="s">
        <v>71</v>
      </c>
      <c r="AF3065" t="s">
        <v>91</v>
      </c>
      <c r="AG3065" t="s">
        <v>350</v>
      </c>
      <c r="AH3065" s="45">
        <v>30650</v>
      </c>
      <c r="AI3065">
        <v>732717</v>
      </c>
      <c r="AJ3065">
        <v>1983</v>
      </c>
      <c r="AK3065" t="s">
        <v>351</v>
      </c>
      <c r="AL3065" t="s">
        <v>336</v>
      </c>
      <c r="AM3065" t="s">
        <v>245</v>
      </c>
    </row>
    <row r="3066" spans="1:39" x14ac:dyDescent="0.3">
      <c r="A3066" s="1">
        <v>43587</v>
      </c>
      <c r="B3066" t="s">
        <v>26</v>
      </c>
      <c r="C3066" t="s">
        <v>246</v>
      </c>
      <c r="D3066">
        <v>1000</v>
      </c>
      <c r="E3066">
        <v>17</v>
      </c>
      <c r="F3066">
        <v>30.959999</v>
      </c>
      <c r="G3066">
        <v>31.01</v>
      </c>
      <c r="H3066">
        <v>30.59</v>
      </c>
      <c r="I3066">
        <v>30.620000999999998</v>
      </c>
      <c r="J3066">
        <v>30.164054999999902</v>
      </c>
      <c r="K3066">
        <v>29711500</v>
      </c>
      <c r="L3066">
        <v>2.552</v>
      </c>
      <c r="M3066">
        <v>-5.5365180757174703E-3</v>
      </c>
      <c r="N3066">
        <v>9.1864939553002005E-3</v>
      </c>
      <c r="O3066">
        <v>-2.6647919439648299E-2</v>
      </c>
      <c r="P3066">
        <v>3.4328909919227997E-2</v>
      </c>
      <c r="Q3066">
        <v>1.6780052531521299E-3</v>
      </c>
      <c r="R3066">
        <v>7.3687674516902998E-3</v>
      </c>
      <c r="S3066">
        <v>1.14871139763414E-2</v>
      </c>
      <c r="T3066">
        <v>1.04128169965115E-2</v>
      </c>
      <c r="U3066">
        <v>1.4235399611482499E-2</v>
      </c>
      <c r="V3066">
        <v>34.529998999999997</v>
      </c>
      <c r="W3066">
        <v>26.799999</v>
      </c>
      <c r="X3066">
        <v>-0.140114156382384</v>
      </c>
      <c r="Y3066">
        <v>-2.1262443276895502E-3</v>
      </c>
      <c r="Z3066">
        <v>0.66593728254868401</v>
      </c>
      <c r="AA3066">
        <v>-0.46579711192099399</v>
      </c>
      <c r="AB3066">
        <v>-0.82528216269550603</v>
      </c>
      <c r="AC3066" t="s">
        <v>262</v>
      </c>
      <c r="AD3066" t="s">
        <v>349</v>
      </c>
      <c r="AE3066" t="s">
        <v>71</v>
      </c>
      <c r="AF3066" t="s">
        <v>91</v>
      </c>
      <c r="AG3066" t="s">
        <v>350</v>
      </c>
      <c r="AH3066" s="45">
        <v>30650</v>
      </c>
      <c r="AI3066">
        <v>732717</v>
      </c>
      <c r="AJ3066">
        <v>1983</v>
      </c>
      <c r="AK3066" t="s">
        <v>351</v>
      </c>
      <c r="AL3066" t="s">
        <v>336</v>
      </c>
      <c r="AM3066" t="s">
        <v>245</v>
      </c>
    </row>
    <row r="3067" spans="1:39" x14ac:dyDescent="0.3">
      <c r="A3067" s="1">
        <v>43591</v>
      </c>
      <c r="B3067" t="s">
        <v>26</v>
      </c>
      <c r="C3067" t="s">
        <v>239</v>
      </c>
      <c r="D3067">
        <v>1100</v>
      </c>
      <c r="E3067">
        <v>17</v>
      </c>
      <c r="F3067">
        <v>30.459999</v>
      </c>
      <c r="G3067">
        <v>30.639999</v>
      </c>
      <c r="H3067">
        <v>30.379998999999899</v>
      </c>
      <c r="I3067">
        <v>30.59</v>
      </c>
      <c r="J3067">
        <v>30.134501</v>
      </c>
      <c r="K3067">
        <v>25182000</v>
      </c>
      <c r="L3067">
        <v>2.5</v>
      </c>
      <c r="M3067">
        <v>-3.58949477651628E-3</v>
      </c>
      <c r="N3067">
        <v>-9.4355088670592408E-3</v>
      </c>
      <c r="O3067">
        <v>-2.5121053996323198E-2</v>
      </c>
      <c r="P3067">
        <v>4.8431921433956603E-2</v>
      </c>
      <c r="Q3067">
        <v>1.9308647231941999E-2</v>
      </c>
      <c r="R3067">
        <v>4.1698438245782402E-3</v>
      </c>
      <c r="S3067">
        <v>1.12034138533205E-2</v>
      </c>
      <c r="T3067">
        <v>1.0277134717360401E-2</v>
      </c>
      <c r="U3067">
        <v>1.42050454439681E-2</v>
      </c>
      <c r="V3067">
        <v>34.529998999999997</v>
      </c>
      <c r="W3067">
        <v>26.799999</v>
      </c>
      <c r="X3067">
        <v>-0.140114156382384</v>
      </c>
      <c r="Y3067">
        <v>-4.4810132310555703E-3</v>
      </c>
      <c r="Z3067">
        <v>0.66092987417046201</v>
      </c>
      <c r="AA3067">
        <v>-0.108826591332348</v>
      </c>
      <c r="AB3067">
        <v>-0.33832428533366299</v>
      </c>
      <c r="AC3067" t="s">
        <v>262</v>
      </c>
      <c r="AD3067" t="s">
        <v>349</v>
      </c>
      <c r="AE3067" t="s">
        <v>71</v>
      </c>
      <c r="AF3067" t="s">
        <v>91</v>
      </c>
      <c r="AG3067" t="s">
        <v>350</v>
      </c>
      <c r="AH3067" s="45">
        <v>30650</v>
      </c>
      <c r="AI3067">
        <v>732717</v>
      </c>
      <c r="AJ3067">
        <v>1983</v>
      </c>
      <c r="AK3067" t="s">
        <v>351</v>
      </c>
      <c r="AL3067" t="s">
        <v>336</v>
      </c>
      <c r="AM3067" t="s">
        <v>245</v>
      </c>
    </row>
    <row r="3068" spans="1:39" x14ac:dyDescent="0.3">
      <c r="A3068" s="1">
        <v>43608</v>
      </c>
      <c r="B3068" t="s">
        <v>26</v>
      </c>
      <c r="C3068" t="s">
        <v>246</v>
      </c>
      <c r="D3068">
        <v>2600</v>
      </c>
      <c r="E3068">
        <v>17</v>
      </c>
      <c r="F3068">
        <v>32.18</v>
      </c>
      <c r="G3068">
        <v>32.32</v>
      </c>
      <c r="H3068">
        <v>31.93</v>
      </c>
      <c r="I3068">
        <v>32.139998999999897</v>
      </c>
      <c r="J3068">
        <v>31.661418999999999</v>
      </c>
      <c r="K3068">
        <v>24665500</v>
      </c>
      <c r="L3068">
        <v>2.2959999999999998</v>
      </c>
      <c r="M3068">
        <v>-4.3464727600099999E-3</v>
      </c>
      <c r="N3068">
        <v>1.63114664184788E-2</v>
      </c>
      <c r="O3068">
        <v>1.24538141651809E-3</v>
      </c>
      <c r="P3068">
        <v>4.7157947308070297E-2</v>
      </c>
      <c r="Q3068">
        <v>5.3512134224569297E-2</v>
      </c>
      <c r="R3068">
        <v>7.2289717908957697E-3</v>
      </c>
      <c r="S3068">
        <v>1.2331630417779699E-2</v>
      </c>
      <c r="T3068">
        <v>1.04468476911904E-2</v>
      </c>
      <c r="U3068">
        <v>1.41795899513026E-2</v>
      </c>
      <c r="V3068">
        <v>34.529998999999997</v>
      </c>
      <c r="W3068">
        <v>26.799999</v>
      </c>
      <c r="X3068">
        <v>-0.140114156382384</v>
      </c>
      <c r="Y3068">
        <v>-1.1985692488440201E-2</v>
      </c>
      <c r="Z3068">
        <v>0.641337222924798</v>
      </c>
      <c r="AA3068">
        <v>0.50028174739410902</v>
      </c>
      <c r="AB3068">
        <v>0.60052853982958998</v>
      </c>
      <c r="AC3068" t="s">
        <v>262</v>
      </c>
      <c r="AD3068" t="s">
        <v>349</v>
      </c>
      <c r="AE3068" t="s">
        <v>71</v>
      </c>
      <c r="AF3068" t="s">
        <v>91</v>
      </c>
      <c r="AG3068" t="s">
        <v>350</v>
      </c>
      <c r="AH3068" s="45">
        <v>30650</v>
      </c>
      <c r="AI3068">
        <v>732717</v>
      </c>
      <c r="AJ3068">
        <v>1983</v>
      </c>
      <c r="AK3068" t="s">
        <v>351</v>
      </c>
      <c r="AL3068" t="s">
        <v>336</v>
      </c>
      <c r="AM3068" t="s">
        <v>245</v>
      </c>
    </row>
    <row r="3069" spans="1:39" x14ac:dyDescent="0.3">
      <c r="A3069" s="1">
        <v>43616</v>
      </c>
      <c r="B3069" t="s">
        <v>26</v>
      </c>
      <c r="C3069" t="s">
        <v>239</v>
      </c>
      <c r="D3069">
        <v>700</v>
      </c>
      <c r="E3069">
        <v>17</v>
      </c>
      <c r="F3069">
        <v>31.059998999999902</v>
      </c>
      <c r="G3069">
        <v>31.16</v>
      </c>
      <c r="H3069">
        <v>30.379998999999899</v>
      </c>
      <c r="I3069">
        <v>30.58</v>
      </c>
      <c r="J3069">
        <v>30.124648999999899</v>
      </c>
      <c r="K3069">
        <v>49412600</v>
      </c>
      <c r="L3069">
        <v>2.1419999999999999</v>
      </c>
      <c r="M3069">
        <v>-4.1005130091372501E-2</v>
      </c>
      <c r="N3069">
        <v>-4.9755133119920601E-2</v>
      </c>
      <c r="O3069">
        <v>-1.2349795232332299E-2</v>
      </c>
      <c r="P3069">
        <v>8.0532472552600001E-3</v>
      </c>
      <c r="Q3069">
        <v>-5.5075928748413204E-4</v>
      </c>
      <c r="R3069">
        <v>1.8149678019582099E-2</v>
      </c>
      <c r="S3069">
        <v>1.16974181562588E-2</v>
      </c>
      <c r="T3069">
        <v>1.1695595667344001E-2</v>
      </c>
      <c r="U3069">
        <v>1.43845631591601E-2</v>
      </c>
      <c r="V3069">
        <v>34.529998999999997</v>
      </c>
      <c r="W3069">
        <v>26.799999</v>
      </c>
      <c r="X3069">
        <v>-0.140114156382384</v>
      </c>
      <c r="Y3069">
        <v>-1.3283204951564801E-2</v>
      </c>
      <c r="Z3069">
        <v>0.663574245005357</v>
      </c>
      <c r="AA3069">
        <v>-0.34330470180640699</v>
      </c>
      <c r="AB3069">
        <v>0.24408686076237299</v>
      </c>
      <c r="AC3069" t="s">
        <v>262</v>
      </c>
      <c r="AD3069" t="s">
        <v>349</v>
      </c>
      <c r="AE3069" t="s">
        <v>71</v>
      </c>
      <c r="AF3069" t="s">
        <v>91</v>
      </c>
      <c r="AG3069" t="s">
        <v>350</v>
      </c>
      <c r="AH3069" s="45">
        <v>30650</v>
      </c>
      <c r="AI3069">
        <v>732717</v>
      </c>
      <c r="AJ3069">
        <v>1983</v>
      </c>
      <c r="AK3069" t="s">
        <v>351</v>
      </c>
      <c r="AL3069" t="s">
        <v>336</v>
      </c>
      <c r="AM3069" t="s">
        <v>245</v>
      </c>
    </row>
    <row r="3070" spans="1:39" x14ac:dyDescent="0.3">
      <c r="A3070" s="1">
        <v>43622</v>
      </c>
      <c r="B3070" t="s">
        <v>26</v>
      </c>
      <c r="C3070" t="s">
        <v>239</v>
      </c>
      <c r="D3070">
        <v>1600</v>
      </c>
      <c r="E3070">
        <v>17</v>
      </c>
      <c r="F3070">
        <v>31.799999</v>
      </c>
      <c r="G3070">
        <v>32.169998</v>
      </c>
      <c r="H3070">
        <v>31.700001</v>
      </c>
      <c r="I3070">
        <v>32.099997999999999</v>
      </c>
      <c r="J3070">
        <v>31.622012999999999</v>
      </c>
      <c r="K3070">
        <v>24411700</v>
      </c>
      <c r="L3070">
        <v>2.1240000000000001</v>
      </c>
      <c r="M3070">
        <v>1.31704002421319E-2</v>
      </c>
      <c r="N3070">
        <v>7.50462161203E-3</v>
      </c>
      <c r="O3070">
        <v>4.8182764014801399E-2</v>
      </c>
      <c r="P3070">
        <v>8.6199657133462504E-2</v>
      </c>
      <c r="Q3070">
        <v>4.4587350503995003E-2</v>
      </c>
      <c r="R3070">
        <v>2.4045286633692299E-2</v>
      </c>
      <c r="S3070">
        <v>1.26051994139502E-2</v>
      </c>
      <c r="T3070">
        <v>1.1504769306995901E-2</v>
      </c>
      <c r="U3070">
        <v>1.4451102639805201E-2</v>
      </c>
      <c r="V3070">
        <v>34.529998999999997</v>
      </c>
      <c r="W3070">
        <v>26.799999</v>
      </c>
      <c r="X3070">
        <v>-0.140114156382384</v>
      </c>
      <c r="Y3070">
        <v>6.1168407152111899E-3</v>
      </c>
      <c r="Z3070">
        <v>0.66344301566444197</v>
      </c>
      <c r="AA3070">
        <v>0.35397167430670001</v>
      </c>
      <c r="AB3070">
        <v>9.9490164049925695E-2</v>
      </c>
      <c r="AC3070" t="s">
        <v>262</v>
      </c>
      <c r="AD3070" t="s">
        <v>349</v>
      </c>
      <c r="AE3070" t="s">
        <v>71</v>
      </c>
      <c r="AF3070" t="s">
        <v>91</v>
      </c>
      <c r="AG3070" t="s">
        <v>350</v>
      </c>
      <c r="AH3070" s="45">
        <v>30650</v>
      </c>
      <c r="AI3070">
        <v>732717</v>
      </c>
      <c r="AJ3070">
        <v>1983</v>
      </c>
      <c r="AK3070" t="s">
        <v>351</v>
      </c>
      <c r="AL3070" t="s">
        <v>336</v>
      </c>
      <c r="AM3070" t="s">
        <v>245</v>
      </c>
    </row>
    <row r="3071" spans="1:39" x14ac:dyDescent="0.3">
      <c r="A3071" s="1">
        <v>43628</v>
      </c>
      <c r="B3071" t="s">
        <v>26</v>
      </c>
      <c r="C3071" t="s">
        <v>246</v>
      </c>
      <c r="D3071">
        <v>1000</v>
      </c>
      <c r="E3071">
        <v>17</v>
      </c>
      <c r="F3071">
        <v>32.110000999999997</v>
      </c>
      <c r="G3071">
        <v>32.310001</v>
      </c>
      <c r="H3071">
        <v>32.029998999999997</v>
      </c>
      <c r="I3071">
        <v>32.18</v>
      </c>
      <c r="J3071">
        <v>31.700824999999998</v>
      </c>
      <c r="K3071">
        <v>19282900</v>
      </c>
      <c r="L3071">
        <v>2.1269999999999998</v>
      </c>
      <c r="M3071">
        <v>2.1776755783787E-3</v>
      </c>
      <c r="N3071">
        <v>1.5659614029248502E-2</v>
      </c>
      <c r="O3071">
        <v>4.9691722076837697E-2</v>
      </c>
      <c r="P3071">
        <v>7.6728575786247602E-2</v>
      </c>
      <c r="Q3071">
        <v>2.1992363472643399E-3</v>
      </c>
      <c r="R3071">
        <v>1.23378177236503E-2</v>
      </c>
      <c r="S3071">
        <v>1.3245946993197401E-2</v>
      </c>
      <c r="T3071">
        <v>1.1587772269116999E-2</v>
      </c>
      <c r="U3071">
        <v>1.4419784580476099E-2</v>
      </c>
      <c r="V3071">
        <v>34.529998999999997</v>
      </c>
      <c r="W3071">
        <v>26.799999</v>
      </c>
      <c r="X3071">
        <v>-0.140114156382384</v>
      </c>
      <c r="Y3071">
        <v>-2.0396578921351798E-3</v>
      </c>
      <c r="Z3071">
        <v>0.65607064573002905</v>
      </c>
      <c r="AA3071">
        <v>-0.28316041072961501</v>
      </c>
      <c r="AB3071">
        <v>-2.3235504085770398E-2</v>
      </c>
      <c r="AC3071" t="s">
        <v>262</v>
      </c>
      <c r="AD3071" t="s">
        <v>349</v>
      </c>
      <c r="AE3071" t="s">
        <v>71</v>
      </c>
      <c r="AF3071" t="s">
        <v>91</v>
      </c>
      <c r="AG3071" t="s">
        <v>350</v>
      </c>
      <c r="AH3071" s="45">
        <v>30650</v>
      </c>
      <c r="AI3071">
        <v>732717</v>
      </c>
      <c r="AJ3071">
        <v>1983</v>
      </c>
      <c r="AK3071" t="s">
        <v>351</v>
      </c>
      <c r="AL3071" t="s">
        <v>336</v>
      </c>
      <c r="AM3071" t="s">
        <v>245</v>
      </c>
    </row>
    <row r="3072" spans="1:39" x14ac:dyDescent="0.3">
      <c r="A3072" s="1">
        <v>43633</v>
      </c>
      <c r="B3072" t="s">
        <v>26</v>
      </c>
      <c r="C3072" t="s">
        <v>246</v>
      </c>
      <c r="D3072">
        <v>1700</v>
      </c>
      <c r="E3072">
        <v>17</v>
      </c>
      <c r="F3072">
        <v>32.25</v>
      </c>
      <c r="G3072">
        <v>32.389998999999897</v>
      </c>
      <c r="H3072">
        <v>32.169998</v>
      </c>
      <c r="I3072">
        <v>32.299999</v>
      </c>
      <c r="J3072">
        <v>31.819035999999901</v>
      </c>
      <c r="K3072">
        <v>16814200</v>
      </c>
      <c r="L3072">
        <v>2.0859999999999999</v>
      </c>
      <c r="M3072">
        <v>-1.5468072336423601E-3</v>
      </c>
      <c r="N3072">
        <v>1.15212074386407E-2</v>
      </c>
      <c r="O3072">
        <v>3.3047823272169798E-2</v>
      </c>
      <c r="P3072">
        <v>6.3423441973661898E-2</v>
      </c>
      <c r="Q3072">
        <v>5.570651274242E-2</v>
      </c>
      <c r="R3072">
        <v>2.6114914778237702E-3</v>
      </c>
      <c r="S3072">
        <v>1.25516195033654E-2</v>
      </c>
      <c r="T3072">
        <v>1.1493727636415299E-2</v>
      </c>
      <c r="U3072">
        <v>1.38269461859342E-2</v>
      </c>
      <c r="V3072">
        <v>34.299999</v>
      </c>
      <c r="W3072">
        <v>26.799999</v>
      </c>
      <c r="X3072">
        <v>-0.140114156382384</v>
      </c>
      <c r="Y3072">
        <v>9.3131563797728401E-4</v>
      </c>
      <c r="Z3072">
        <v>0.64398806661974695</v>
      </c>
      <c r="AA3072">
        <v>0.50586928275357501</v>
      </c>
      <c r="AB3072">
        <v>8.5077660538392302E-2</v>
      </c>
      <c r="AC3072" t="s">
        <v>262</v>
      </c>
      <c r="AD3072" t="s">
        <v>349</v>
      </c>
      <c r="AE3072" t="s">
        <v>71</v>
      </c>
      <c r="AF3072" t="s">
        <v>91</v>
      </c>
      <c r="AG3072" t="s">
        <v>350</v>
      </c>
      <c r="AH3072" s="45">
        <v>30650</v>
      </c>
      <c r="AI3072">
        <v>732717</v>
      </c>
      <c r="AJ3072">
        <v>1983</v>
      </c>
      <c r="AK3072" t="s">
        <v>351</v>
      </c>
      <c r="AL3072" t="s">
        <v>336</v>
      </c>
      <c r="AM3072" t="s">
        <v>245</v>
      </c>
    </row>
    <row r="3073" spans="1:39" x14ac:dyDescent="0.3">
      <c r="A3073" s="1">
        <v>43642</v>
      </c>
      <c r="B3073" t="s">
        <v>26</v>
      </c>
      <c r="C3073" t="s">
        <v>239</v>
      </c>
      <c r="D3073">
        <v>1100</v>
      </c>
      <c r="E3073">
        <v>17</v>
      </c>
      <c r="F3073">
        <v>32.590000000000003</v>
      </c>
      <c r="G3073">
        <v>32.790000999999997</v>
      </c>
      <c r="H3073">
        <v>32.520000000000003</v>
      </c>
      <c r="I3073">
        <v>32.529998999999997</v>
      </c>
      <c r="J3073">
        <v>32.045611999999998</v>
      </c>
      <c r="K3073">
        <v>27960900</v>
      </c>
      <c r="L3073">
        <v>2.0489999999999999</v>
      </c>
      <c r="M3073">
        <v>-6.1465343092988298E-4</v>
      </c>
      <c r="N3073">
        <v>3.6957189508995702E-3</v>
      </c>
      <c r="O3073">
        <v>8.0247196454257697E-3</v>
      </c>
      <c r="P3073">
        <v>5.1225708799044999E-2</v>
      </c>
      <c r="Q3073">
        <v>8.8025378133905596E-2</v>
      </c>
      <c r="R3073">
        <v>3.0893504596239E-3</v>
      </c>
      <c r="S3073">
        <v>1.19493131636103E-2</v>
      </c>
      <c r="T3073">
        <v>1.09364688032287E-2</v>
      </c>
      <c r="U3073">
        <v>1.36030448187576E-2</v>
      </c>
      <c r="V3073">
        <v>34.299999</v>
      </c>
      <c r="W3073">
        <v>26.799999</v>
      </c>
      <c r="X3073">
        <v>-0.140114156382384</v>
      </c>
      <c r="Y3073">
        <v>-1.2346958449604901E-3</v>
      </c>
      <c r="Z3073">
        <v>0.64327500310565899</v>
      </c>
      <c r="AA3073">
        <v>0.91595663912735303</v>
      </c>
      <c r="AB3073">
        <v>0.86470610172065598</v>
      </c>
      <c r="AC3073" t="s">
        <v>262</v>
      </c>
      <c r="AD3073" t="s">
        <v>349</v>
      </c>
      <c r="AE3073" t="s">
        <v>71</v>
      </c>
      <c r="AF3073" t="s">
        <v>91</v>
      </c>
      <c r="AG3073" t="s">
        <v>350</v>
      </c>
      <c r="AH3073" s="45">
        <v>30650</v>
      </c>
      <c r="AI3073">
        <v>732717</v>
      </c>
      <c r="AJ3073">
        <v>1983</v>
      </c>
      <c r="AK3073" t="s">
        <v>351</v>
      </c>
      <c r="AL3073" t="s">
        <v>336</v>
      </c>
      <c r="AM3073" t="s">
        <v>245</v>
      </c>
    </row>
    <row r="3074" spans="1:39" x14ac:dyDescent="0.3">
      <c r="A3074" s="1">
        <v>43579</v>
      </c>
      <c r="B3074" t="s">
        <v>26</v>
      </c>
      <c r="C3074" t="s">
        <v>239</v>
      </c>
      <c r="D3074">
        <v>2400</v>
      </c>
      <c r="E3074">
        <v>18</v>
      </c>
      <c r="F3074">
        <v>31.07</v>
      </c>
      <c r="G3074">
        <v>31.59</v>
      </c>
      <c r="H3074">
        <v>30.52</v>
      </c>
      <c r="I3074">
        <v>30.790001</v>
      </c>
      <c r="J3074">
        <v>30.3315219999999</v>
      </c>
      <c r="K3074">
        <v>72249300</v>
      </c>
      <c r="L3074">
        <v>2.5219999999999998</v>
      </c>
      <c r="M3074">
        <v>-4.1665990214003697E-2</v>
      </c>
      <c r="N3074">
        <v>-4.6328053182046899E-2</v>
      </c>
      <c r="O3074">
        <v>6.8181017685981799E-3</v>
      </c>
      <c r="P3074">
        <v>1.2628361302496401E-2</v>
      </c>
      <c r="Q3074">
        <v>-6.2515637407652203E-2</v>
      </c>
      <c r="R3074">
        <v>1.87297688991016E-2</v>
      </c>
      <c r="S3074">
        <v>1.2858471526496201E-2</v>
      </c>
      <c r="T3074">
        <v>1.19693322622452E-2</v>
      </c>
      <c r="U3074">
        <v>1.47162432493563E-2</v>
      </c>
      <c r="V3074">
        <v>35.330002</v>
      </c>
      <c r="W3074">
        <v>26.799999</v>
      </c>
      <c r="X3074">
        <v>-0.140114156382384</v>
      </c>
      <c r="Y3074">
        <v>-2.1941687255359501E-3</v>
      </c>
      <c r="Z3074">
        <v>0.62643683924341398</v>
      </c>
      <c r="AA3074">
        <v>-1.7697336089967499</v>
      </c>
      <c r="AB3074">
        <v>-1.20431243404134</v>
      </c>
      <c r="AC3074" t="s">
        <v>263</v>
      </c>
      <c r="AD3074" t="s">
        <v>349</v>
      </c>
      <c r="AE3074" t="s">
        <v>71</v>
      </c>
      <c r="AF3074" t="s">
        <v>91</v>
      </c>
      <c r="AG3074" t="s">
        <v>350</v>
      </c>
      <c r="AH3074" s="45">
        <v>30650</v>
      </c>
      <c r="AI3074">
        <v>732717</v>
      </c>
      <c r="AJ3074">
        <v>1983</v>
      </c>
      <c r="AK3074" t="s">
        <v>351</v>
      </c>
      <c r="AL3074" t="s">
        <v>336</v>
      </c>
      <c r="AM3074" t="s">
        <v>245</v>
      </c>
    </row>
    <row r="3075" spans="1:39" x14ac:dyDescent="0.3">
      <c r="A3075" s="1">
        <v>43599</v>
      </c>
      <c r="B3075" t="s">
        <v>26</v>
      </c>
      <c r="C3075" t="s">
        <v>246</v>
      </c>
      <c r="D3075">
        <v>1400</v>
      </c>
      <c r="E3075">
        <v>18</v>
      </c>
      <c r="F3075">
        <v>30.700001</v>
      </c>
      <c r="G3075">
        <v>31.379998999999899</v>
      </c>
      <c r="H3075">
        <v>30.620000999999998</v>
      </c>
      <c r="I3075">
        <v>31.09</v>
      </c>
      <c r="J3075">
        <v>30.627053999999902</v>
      </c>
      <c r="K3075">
        <v>37525200</v>
      </c>
      <c r="L3075">
        <v>2.419</v>
      </c>
      <c r="M3075">
        <v>2.0143601658328399E-2</v>
      </c>
      <c r="N3075">
        <v>1.8176373646785999E-2</v>
      </c>
      <c r="O3075">
        <v>-3.5080306273947301E-2</v>
      </c>
      <c r="P3075">
        <v>5.7913152664754303E-2</v>
      </c>
      <c r="Q3075">
        <v>2.46232269983566E-2</v>
      </c>
      <c r="R3075">
        <v>1.10664368117356E-2</v>
      </c>
      <c r="S3075">
        <v>1.1730133674639201E-2</v>
      </c>
      <c r="T3075">
        <v>1.06409956595393E-2</v>
      </c>
      <c r="U3075">
        <v>1.4192770868283799E-2</v>
      </c>
      <c r="V3075">
        <v>34.529998999999997</v>
      </c>
      <c r="W3075">
        <v>26.799999</v>
      </c>
      <c r="X3075">
        <v>-0.140114156382384</v>
      </c>
      <c r="Y3075">
        <v>7.98398755130913E-3</v>
      </c>
      <c r="Z3075">
        <v>0.65130675222184797</v>
      </c>
      <c r="AA3075">
        <v>7.8124366350375597E-3</v>
      </c>
      <c r="AB3075">
        <v>-6.1543646913941603E-2</v>
      </c>
      <c r="AC3075" t="s">
        <v>263</v>
      </c>
      <c r="AD3075" t="s">
        <v>349</v>
      </c>
      <c r="AE3075" t="s">
        <v>71</v>
      </c>
      <c r="AF3075" t="s">
        <v>91</v>
      </c>
      <c r="AG3075" t="s">
        <v>350</v>
      </c>
      <c r="AH3075" s="45">
        <v>30650</v>
      </c>
      <c r="AI3075">
        <v>732717</v>
      </c>
      <c r="AJ3075">
        <v>1983</v>
      </c>
      <c r="AK3075" t="s">
        <v>351</v>
      </c>
      <c r="AL3075" t="s">
        <v>336</v>
      </c>
      <c r="AM3075" t="s">
        <v>245</v>
      </c>
    </row>
    <row r="3076" spans="1:39" x14ac:dyDescent="0.3">
      <c r="A3076" s="1">
        <v>43607</v>
      </c>
      <c r="B3076" t="s">
        <v>26</v>
      </c>
      <c r="C3076" t="s">
        <v>246</v>
      </c>
      <c r="D3076">
        <v>2000</v>
      </c>
      <c r="E3076">
        <v>18</v>
      </c>
      <c r="F3076">
        <v>32.240001999999997</v>
      </c>
      <c r="G3076">
        <v>32.450001</v>
      </c>
      <c r="H3076">
        <v>32.119999</v>
      </c>
      <c r="I3076">
        <v>32.279998999999997</v>
      </c>
      <c r="J3076">
        <v>31.799334000000002</v>
      </c>
      <c r="K3076">
        <v>19988800</v>
      </c>
      <c r="L3076">
        <v>2.3929999999999998</v>
      </c>
      <c r="M3076">
        <v>-4.0191977955706297E-3</v>
      </c>
      <c r="N3076">
        <v>3.2428442403723903E-2</v>
      </c>
      <c r="O3076">
        <v>6.2150004106491198E-3</v>
      </c>
      <c r="P3076">
        <v>6.1830407133423103E-2</v>
      </c>
      <c r="Q3076">
        <v>5.2936959562771599E-2</v>
      </c>
      <c r="R3076">
        <v>6.5493714456795801E-3</v>
      </c>
      <c r="S3076">
        <v>1.22925888064939E-2</v>
      </c>
      <c r="T3076">
        <v>1.04948697647548E-2</v>
      </c>
      <c r="U3076">
        <v>1.41803729629453E-2</v>
      </c>
      <c r="V3076">
        <v>34.529998999999997</v>
      </c>
      <c r="W3076">
        <v>26.799999</v>
      </c>
      <c r="X3076">
        <v>-0.140114156382384</v>
      </c>
      <c r="Y3076">
        <v>-2.8283920525026501E-3</v>
      </c>
      <c r="Z3076">
        <v>0.64347694624363205</v>
      </c>
      <c r="AA3076">
        <v>0.48090582757359202</v>
      </c>
      <c r="AB3076">
        <v>0.58385740755835902</v>
      </c>
      <c r="AC3076" t="s">
        <v>263</v>
      </c>
      <c r="AD3076" t="s">
        <v>349</v>
      </c>
      <c r="AE3076" t="s">
        <v>71</v>
      </c>
      <c r="AF3076" t="s">
        <v>91</v>
      </c>
      <c r="AG3076" t="s">
        <v>350</v>
      </c>
      <c r="AH3076" s="45">
        <v>30650</v>
      </c>
      <c r="AI3076">
        <v>732717</v>
      </c>
      <c r="AJ3076">
        <v>1983</v>
      </c>
      <c r="AK3076" t="s">
        <v>351</v>
      </c>
      <c r="AL3076" t="s">
        <v>336</v>
      </c>
      <c r="AM3076" t="s">
        <v>245</v>
      </c>
    </row>
    <row r="3077" spans="1:39" x14ac:dyDescent="0.3">
      <c r="A3077" s="1">
        <v>43621</v>
      </c>
      <c r="B3077" t="s">
        <v>26</v>
      </c>
      <c r="C3077" t="s">
        <v>239</v>
      </c>
      <c r="D3077">
        <v>1300</v>
      </c>
      <c r="E3077">
        <v>18</v>
      </c>
      <c r="F3077">
        <v>31.620000999999998</v>
      </c>
      <c r="G3077">
        <v>31.709999</v>
      </c>
      <c r="H3077">
        <v>31.42</v>
      </c>
      <c r="I3077">
        <v>31.68</v>
      </c>
      <c r="J3077">
        <v>31.208269000000001</v>
      </c>
      <c r="K3077">
        <v>20430800</v>
      </c>
      <c r="L3077">
        <v>2.1230000000000002</v>
      </c>
      <c r="M3077">
        <v>6.3331143671513804E-3</v>
      </c>
      <c r="N3077">
        <v>-7.2338992613320101E-3</v>
      </c>
      <c r="O3077">
        <v>3.1422868996153201E-2</v>
      </c>
      <c r="P3077">
        <v>7.6712508413087993E-2</v>
      </c>
      <c r="Q3077">
        <v>3.9713202630906198E-2</v>
      </c>
      <c r="R3077">
        <v>2.31435779772984E-2</v>
      </c>
      <c r="S3077">
        <v>1.2415009668641201E-2</v>
      </c>
      <c r="T3077">
        <v>1.1409491117870299E-2</v>
      </c>
      <c r="U3077">
        <v>1.44368973300471E-2</v>
      </c>
      <c r="V3077">
        <v>34.529998999999997</v>
      </c>
      <c r="W3077">
        <v>26.799999</v>
      </c>
      <c r="X3077">
        <v>-0.140114156382384</v>
      </c>
      <c r="Y3077">
        <v>8.1287266899663802E-3</v>
      </c>
      <c r="Z3077">
        <v>0.66132688088922398</v>
      </c>
      <c r="AA3077">
        <v>0.28263748025026297</v>
      </c>
      <c r="AB3077">
        <v>0.108981665964726</v>
      </c>
      <c r="AC3077" t="s">
        <v>263</v>
      </c>
      <c r="AD3077" t="s">
        <v>349</v>
      </c>
      <c r="AE3077" t="s">
        <v>71</v>
      </c>
      <c r="AF3077" t="s">
        <v>91</v>
      </c>
      <c r="AG3077" t="s">
        <v>350</v>
      </c>
      <c r="AH3077" s="45">
        <v>30650</v>
      </c>
      <c r="AI3077">
        <v>732717</v>
      </c>
      <c r="AJ3077">
        <v>1983</v>
      </c>
      <c r="AK3077" t="s">
        <v>351</v>
      </c>
      <c r="AL3077" t="s">
        <v>336</v>
      </c>
      <c r="AM3077" t="s">
        <v>245</v>
      </c>
    </row>
    <row r="3078" spans="1:39" x14ac:dyDescent="0.3">
      <c r="A3078" s="1">
        <v>43579</v>
      </c>
      <c r="B3078" t="s">
        <v>26</v>
      </c>
      <c r="C3078" t="s">
        <v>246</v>
      </c>
      <c r="D3078">
        <v>1100</v>
      </c>
      <c r="E3078">
        <v>19</v>
      </c>
      <c r="F3078">
        <v>31.07</v>
      </c>
      <c r="G3078">
        <v>31.59</v>
      </c>
      <c r="H3078">
        <v>30.52</v>
      </c>
      <c r="I3078">
        <v>30.790001</v>
      </c>
      <c r="J3078">
        <v>30.3315219999999</v>
      </c>
      <c r="K3078">
        <v>72249300</v>
      </c>
      <c r="L3078">
        <v>2.5219999999999998</v>
      </c>
      <c r="M3078">
        <v>-4.1665990214003697E-2</v>
      </c>
      <c r="N3078">
        <v>-4.6328053182046899E-2</v>
      </c>
      <c r="O3078">
        <v>6.8181017685981799E-3</v>
      </c>
      <c r="P3078">
        <v>1.2628361302496401E-2</v>
      </c>
      <c r="Q3078">
        <v>-6.2515637407652203E-2</v>
      </c>
      <c r="R3078">
        <v>1.87297688991016E-2</v>
      </c>
      <c r="S3078">
        <v>1.2858471526496201E-2</v>
      </c>
      <c r="T3078">
        <v>1.19693322622452E-2</v>
      </c>
      <c r="U3078">
        <v>1.47162432493563E-2</v>
      </c>
      <c r="V3078">
        <v>35.330002</v>
      </c>
      <c r="W3078">
        <v>26.799999</v>
      </c>
      <c r="X3078">
        <v>-0.140114156382384</v>
      </c>
      <c r="Y3078">
        <v>-2.1941687255359501E-3</v>
      </c>
      <c r="Z3078">
        <v>0.62643683924341398</v>
      </c>
      <c r="AA3078">
        <v>-1.7697336089967499</v>
      </c>
      <c r="AB3078">
        <v>-1.20431243404134</v>
      </c>
      <c r="AC3078" t="s">
        <v>264</v>
      </c>
      <c r="AD3078" t="s">
        <v>349</v>
      </c>
      <c r="AE3078" t="s">
        <v>71</v>
      </c>
      <c r="AF3078" t="s">
        <v>91</v>
      </c>
      <c r="AG3078" t="s">
        <v>350</v>
      </c>
      <c r="AH3078" s="45">
        <v>30650</v>
      </c>
      <c r="AI3078">
        <v>732717</v>
      </c>
      <c r="AJ3078">
        <v>1983</v>
      </c>
      <c r="AK3078" t="s">
        <v>351</v>
      </c>
      <c r="AL3078" t="s">
        <v>336</v>
      </c>
      <c r="AM3078" t="s">
        <v>245</v>
      </c>
    </row>
    <row r="3079" spans="1:39" x14ac:dyDescent="0.3">
      <c r="A3079" s="1">
        <v>43592</v>
      </c>
      <c r="B3079" t="s">
        <v>26</v>
      </c>
      <c r="C3079" t="s">
        <v>246</v>
      </c>
      <c r="D3079">
        <v>1600</v>
      </c>
      <c r="E3079">
        <v>19</v>
      </c>
      <c r="F3079">
        <v>30.52</v>
      </c>
      <c r="G3079">
        <v>30.59</v>
      </c>
      <c r="H3079">
        <v>30.280000999999999</v>
      </c>
      <c r="I3079">
        <v>30.530000999999999</v>
      </c>
      <c r="J3079">
        <v>30.075393999999999</v>
      </c>
      <c r="K3079">
        <v>25771200</v>
      </c>
      <c r="L3079">
        <v>2.448</v>
      </c>
      <c r="M3079">
        <v>-1.9633656224499899E-3</v>
      </c>
      <c r="N3079">
        <v>-1.39861731661812E-2</v>
      </c>
      <c r="O3079">
        <v>-3.0529972133541299E-2</v>
      </c>
      <c r="P3079">
        <v>4.5793335211012698E-2</v>
      </c>
      <c r="Q3079">
        <v>1.11032304657107E-2</v>
      </c>
      <c r="R3079">
        <v>3.3687623008974801E-3</v>
      </c>
      <c r="S3079">
        <v>1.11572029632098E-2</v>
      </c>
      <c r="T3079">
        <v>1.02828969575677E-2</v>
      </c>
      <c r="U3079">
        <v>1.4200260109424399E-2</v>
      </c>
      <c r="V3079">
        <v>34.529998999999997</v>
      </c>
      <c r="W3079">
        <v>26.799999</v>
      </c>
      <c r="X3079">
        <v>-0.140114156382384</v>
      </c>
      <c r="Y3079">
        <v>-1.6649488130547601E-2</v>
      </c>
      <c r="Z3079">
        <v>0.65499276183522903</v>
      </c>
      <c r="AA3079">
        <v>-0.25330804157421799</v>
      </c>
      <c r="AB3079">
        <v>-0.27924682049091398</v>
      </c>
      <c r="AC3079" t="s">
        <v>264</v>
      </c>
      <c r="AD3079" t="s">
        <v>349</v>
      </c>
      <c r="AE3079" t="s">
        <v>71</v>
      </c>
      <c r="AF3079" t="s">
        <v>91</v>
      </c>
      <c r="AG3079" t="s">
        <v>350</v>
      </c>
      <c r="AH3079" s="45">
        <v>30650</v>
      </c>
      <c r="AI3079">
        <v>732717</v>
      </c>
      <c r="AJ3079">
        <v>1983</v>
      </c>
      <c r="AK3079" t="s">
        <v>351</v>
      </c>
      <c r="AL3079" t="s">
        <v>336</v>
      </c>
      <c r="AM3079" t="s">
        <v>245</v>
      </c>
    </row>
    <row r="3080" spans="1:39" x14ac:dyDescent="0.3">
      <c r="A3080" s="1">
        <v>43600</v>
      </c>
      <c r="B3080" t="s">
        <v>26</v>
      </c>
      <c r="C3080" t="s">
        <v>239</v>
      </c>
      <c r="D3080">
        <v>2200</v>
      </c>
      <c r="E3080">
        <v>19</v>
      </c>
      <c r="F3080">
        <v>31.040001</v>
      </c>
      <c r="G3080">
        <v>31.299999</v>
      </c>
      <c r="H3080">
        <v>30.889999</v>
      </c>
      <c r="I3080">
        <v>31.25</v>
      </c>
      <c r="J3080">
        <v>30.784671999999901</v>
      </c>
      <c r="K3080">
        <v>23931300</v>
      </c>
      <c r="L3080">
        <v>2.379</v>
      </c>
      <c r="M3080">
        <v>5.1331677632696603E-3</v>
      </c>
      <c r="N3080">
        <v>3.0871662702224599E-2</v>
      </c>
      <c r="O3080">
        <v>-2.9947138510677599E-2</v>
      </c>
      <c r="P3080">
        <v>6.2040451112854202E-2</v>
      </c>
      <c r="Q3080">
        <v>3.2858202263113E-2</v>
      </c>
      <c r="R3080">
        <v>9.1445616060922899E-3</v>
      </c>
      <c r="S3080">
        <v>1.18141133292181E-2</v>
      </c>
      <c r="T3080">
        <v>1.06542343935037E-2</v>
      </c>
      <c r="U3080">
        <v>1.419485496418E-2</v>
      </c>
      <c r="V3080">
        <v>34.529998999999997</v>
      </c>
      <c r="W3080">
        <v>26.799999</v>
      </c>
      <c r="X3080">
        <v>-0.140114156382384</v>
      </c>
      <c r="Y3080">
        <v>5.8219943882337104E-3</v>
      </c>
      <c r="Z3080">
        <v>0.65175277016838695</v>
      </c>
      <c r="AA3080">
        <v>0.16170307752732199</v>
      </c>
      <c r="AB3080">
        <v>3.9030232582068197E-2</v>
      </c>
      <c r="AC3080" t="s">
        <v>264</v>
      </c>
      <c r="AD3080" t="s">
        <v>349</v>
      </c>
      <c r="AE3080" t="s">
        <v>71</v>
      </c>
      <c r="AF3080" t="s">
        <v>91</v>
      </c>
      <c r="AG3080" t="s">
        <v>350</v>
      </c>
      <c r="AH3080" s="45">
        <v>30650</v>
      </c>
      <c r="AI3080">
        <v>732717</v>
      </c>
      <c r="AJ3080">
        <v>1983</v>
      </c>
      <c r="AK3080" t="s">
        <v>351</v>
      </c>
      <c r="AL3080" t="s">
        <v>336</v>
      </c>
      <c r="AM3080" t="s">
        <v>245</v>
      </c>
    </row>
    <row r="3081" spans="1:39" x14ac:dyDescent="0.3">
      <c r="A3081" s="1">
        <v>43602</v>
      </c>
      <c r="B3081" t="s">
        <v>26</v>
      </c>
      <c r="C3081" t="s">
        <v>246</v>
      </c>
      <c r="D3081">
        <v>1200</v>
      </c>
      <c r="E3081">
        <v>19</v>
      </c>
      <c r="F3081">
        <v>31.41</v>
      </c>
      <c r="G3081">
        <v>32</v>
      </c>
      <c r="H3081">
        <v>31.379998999999899</v>
      </c>
      <c r="I3081">
        <v>31.799999</v>
      </c>
      <c r="J3081">
        <v>31.326481000000001</v>
      </c>
      <c r="K3081">
        <v>30889500</v>
      </c>
      <c r="L3081">
        <v>2.3929999999999998</v>
      </c>
      <c r="M3081">
        <v>5.6763712039618504E-3</v>
      </c>
      <c r="N3081">
        <v>3.7812794491722299E-2</v>
      </c>
      <c r="O3081">
        <v>-1.40517767660422E-2</v>
      </c>
      <c r="P3081">
        <v>5.8594575122679203E-2</v>
      </c>
      <c r="Q3081">
        <v>4.6893700587520702E-2</v>
      </c>
      <c r="R3081">
        <v>9.2335663647448597E-3</v>
      </c>
      <c r="S3081">
        <v>1.20533395418256E-2</v>
      </c>
      <c r="T3081">
        <v>1.03976934316933E-2</v>
      </c>
      <c r="U3081">
        <v>1.4210857782818999E-2</v>
      </c>
      <c r="V3081">
        <v>34.529998999999997</v>
      </c>
      <c r="W3081">
        <v>26.799999</v>
      </c>
      <c r="X3081">
        <v>-0.140114156382384</v>
      </c>
      <c r="Y3081">
        <v>-5.8544371529206298E-3</v>
      </c>
      <c r="Z3081">
        <v>0.65127626768994995</v>
      </c>
      <c r="AA3081">
        <v>0.39888424686565999</v>
      </c>
      <c r="AB3081">
        <v>0.172317934207767</v>
      </c>
      <c r="AC3081" t="s">
        <v>264</v>
      </c>
      <c r="AD3081" t="s">
        <v>349</v>
      </c>
      <c r="AE3081" t="s">
        <v>71</v>
      </c>
      <c r="AF3081" t="s">
        <v>91</v>
      </c>
      <c r="AG3081" t="s">
        <v>350</v>
      </c>
      <c r="AH3081" s="45">
        <v>30650</v>
      </c>
      <c r="AI3081">
        <v>732717</v>
      </c>
      <c r="AJ3081">
        <v>1983</v>
      </c>
      <c r="AK3081" t="s">
        <v>351</v>
      </c>
      <c r="AL3081" t="s">
        <v>336</v>
      </c>
      <c r="AM3081" t="s">
        <v>245</v>
      </c>
    </row>
    <row r="3082" spans="1:39" x14ac:dyDescent="0.3">
      <c r="A3082" s="1">
        <v>43613</v>
      </c>
      <c r="B3082" t="s">
        <v>26</v>
      </c>
      <c r="C3082" t="s">
        <v>239</v>
      </c>
      <c r="D3082">
        <v>1800</v>
      </c>
      <c r="E3082">
        <v>19</v>
      </c>
      <c r="F3082">
        <v>32.330002</v>
      </c>
      <c r="G3082">
        <v>32.419998</v>
      </c>
      <c r="H3082">
        <v>31.91</v>
      </c>
      <c r="I3082">
        <v>31.93</v>
      </c>
      <c r="J3082">
        <v>31.454546000000001</v>
      </c>
      <c r="K3082">
        <v>24523100</v>
      </c>
      <c r="L3082">
        <v>2.2679999999999998</v>
      </c>
      <c r="M3082">
        <v>-1.05920236712391E-2</v>
      </c>
      <c r="N3082">
        <v>-8.1098238485412394E-3</v>
      </c>
      <c r="O3082">
        <v>5.1079029851354603E-2</v>
      </c>
      <c r="P3082">
        <v>3.8357952967325401E-2</v>
      </c>
      <c r="Q3082">
        <v>3.62221396665642E-2</v>
      </c>
      <c r="R3082">
        <v>7.0137374007663202E-3</v>
      </c>
      <c r="S3082">
        <v>7.7169931854827196E-3</v>
      </c>
      <c r="T3082">
        <v>1.0548012263607701E-2</v>
      </c>
      <c r="U3082">
        <v>1.41703194058757E-2</v>
      </c>
      <c r="V3082">
        <v>34.529998999999997</v>
      </c>
      <c r="W3082">
        <v>26.799999</v>
      </c>
      <c r="X3082">
        <v>-0.140114156382384</v>
      </c>
      <c r="Y3082">
        <v>-8.4109499934704197E-3</v>
      </c>
      <c r="Z3082">
        <v>0.64555167114785905</v>
      </c>
      <c r="AA3082">
        <v>0.216864335368008</v>
      </c>
      <c r="AB3082">
        <v>0.52640995697561999</v>
      </c>
      <c r="AC3082" t="s">
        <v>264</v>
      </c>
      <c r="AD3082" t="s">
        <v>349</v>
      </c>
      <c r="AE3082" t="s">
        <v>71</v>
      </c>
      <c r="AF3082" t="s">
        <v>91</v>
      </c>
      <c r="AG3082" t="s">
        <v>350</v>
      </c>
      <c r="AH3082" s="45">
        <v>30650</v>
      </c>
      <c r="AI3082">
        <v>732717</v>
      </c>
      <c r="AJ3082">
        <v>1983</v>
      </c>
      <c r="AK3082" t="s">
        <v>351</v>
      </c>
      <c r="AL3082" t="s">
        <v>336</v>
      </c>
      <c r="AM3082" t="s">
        <v>245</v>
      </c>
    </row>
    <row r="3083" spans="1:39" x14ac:dyDescent="0.3">
      <c r="A3083" s="1">
        <v>43616</v>
      </c>
      <c r="B3083" t="s">
        <v>26</v>
      </c>
      <c r="C3083" t="s">
        <v>246</v>
      </c>
      <c r="D3083">
        <v>2000</v>
      </c>
      <c r="E3083">
        <v>19</v>
      </c>
      <c r="F3083">
        <v>31.059998999999902</v>
      </c>
      <c r="G3083">
        <v>31.16</v>
      </c>
      <c r="H3083">
        <v>30.379998999999899</v>
      </c>
      <c r="I3083">
        <v>30.58</v>
      </c>
      <c r="J3083">
        <v>30.124648999999899</v>
      </c>
      <c r="K3083">
        <v>49412600</v>
      </c>
      <c r="L3083">
        <v>2.1419999999999999</v>
      </c>
      <c r="M3083">
        <v>-4.1005130091372501E-2</v>
      </c>
      <c r="N3083">
        <v>-4.9755133119920601E-2</v>
      </c>
      <c r="O3083">
        <v>-1.2349795232332299E-2</v>
      </c>
      <c r="P3083">
        <v>8.0532472552600001E-3</v>
      </c>
      <c r="Q3083">
        <v>-5.5075928748413204E-4</v>
      </c>
      <c r="R3083">
        <v>1.8149678019582099E-2</v>
      </c>
      <c r="S3083">
        <v>1.16974181562588E-2</v>
      </c>
      <c r="T3083">
        <v>1.1695595667344001E-2</v>
      </c>
      <c r="U3083">
        <v>1.43845631591601E-2</v>
      </c>
      <c r="V3083">
        <v>34.529998999999997</v>
      </c>
      <c r="W3083">
        <v>26.799999</v>
      </c>
      <c r="X3083">
        <v>-0.140114156382384</v>
      </c>
      <c r="Y3083">
        <v>-1.3283204951564801E-2</v>
      </c>
      <c r="Z3083">
        <v>0.663574245005357</v>
      </c>
      <c r="AA3083">
        <v>-0.34330470180640699</v>
      </c>
      <c r="AB3083">
        <v>0.24408686076237299</v>
      </c>
      <c r="AC3083" t="s">
        <v>264</v>
      </c>
      <c r="AD3083" t="s">
        <v>349</v>
      </c>
      <c r="AE3083" t="s">
        <v>71</v>
      </c>
      <c r="AF3083" t="s">
        <v>91</v>
      </c>
      <c r="AG3083" t="s">
        <v>350</v>
      </c>
      <c r="AH3083" s="45">
        <v>30650</v>
      </c>
      <c r="AI3083">
        <v>732717</v>
      </c>
      <c r="AJ3083">
        <v>1983</v>
      </c>
      <c r="AK3083" t="s">
        <v>351</v>
      </c>
      <c r="AL3083" t="s">
        <v>336</v>
      </c>
      <c r="AM3083" t="s">
        <v>245</v>
      </c>
    </row>
    <row r="3084" spans="1:39" x14ac:dyDescent="0.3">
      <c r="A3084" s="1">
        <v>43623</v>
      </c>
      <c r="B3084" t="s">
        <v>26</v>
      </c>
      <c r="C3084" t="s">
        <v>239</v>
      </c>
      <c r="D3084">
        <v>1700</v>
      </c>
      <c r="E3084">
        <v>19</v>
      </c>
      <c r="F3084">
        <v>32.169998</v>
      </c>
      <c r="G3084">
        <v>32.700001</v>
      </c>
      <c r="H3084">
        <v>32.139998999999897</v>
      </c>
      <c r="I3084">
        <v>32.490001999999997</v>
      </c>
      <c r="J3084">
        <v>32.006209999999903</v>
      </c>
      <c r="K3084">
        <v>31788400</v>
      </c>
      <c r="L3084">
        <v>2.0840000000000001</v>
      </c>
      <c r="M3084">
        <v>1.2076454477974501E-2</v>
      </c>
      <c r="N3084">
        <v>6.0586206181377097E-2</v>
      </c>
      <c r="O3084">
        <v>6.2222584115225903E-2</v>
      </c>
      <c r="P3084">
        <v>9.6940103859642801E-2</v>
      </c>
      <c r="Q3084">
        <v>3.5470181900736003E-2</v>
      </c>
      <c r="R3084">
        <v>3.6827126330796702E-3</v>
      </c>
      <c r="S3084">
        <v>1.27395900785729E-2</v>
      </c>
      <c r="T3084">
        <v>1.1583592408041E-2</v>
      </c>
      <c r="U3084">
        <v>1.44096296042456E-2</v>
      </c>
      <c r="V3084">
        <v>34.529998999999997</v>
      </c>
      <c r="W3084">
        <v>26.799999</v>
      </c>
      <c r="X3084">
        <v>-0.140114156382384</v>
      </c>
      <c r="Y3084">
        <v>1.0442979367750601E-2</v>
      </c>
      <c r="Z3084">
        <v>0.66014997291256206</v>
      </c>
      <c r="AA3084">
        <v>0.22010807906633501</v>
      </c>
      <c r="AB3084">
        <v>0.212172720224474</v>
      </c>
      <c r="AC3084" t="s">
        <v>264</v>
      </c>
      <c r="AD3084" t="s">
        <v>349</v>
      </c>
      <c r="AE3084" t="s">
        <v>71</v>
      </c>
      <c r="AF3084" t="s">
        <v>91</v>
      </c>
      <c r="AG3084" t="s">
        <v>350</v>
      </c>
      <c r="AH3084" s="45">
        <v>30650</v>
      </c>
      <c r="AI3084">
        <v>732717</v>
      </c>
      <c r="AJ3084">
        <v>1983</v>
      </c>
      <c r="AK3084" t="s">
        <v>351</v>
      </c>
      <c r="AL3084" t="s">
        <v>336</v>
      </c>
      <c r="AM3084" t="s">
        <v>245</v>
      </c>
    </row>
    <row r="3085" spans="1:39" x14ac:dyDescent="0.3">
      <c r="A3085" s="1">
        <v>43626</v>
      </c>
      <c r="B3085" t="s">
        <v>26</v>
      </c>
      <c r="C3085" t="s">
        <v>239</v>
      </c>
      <c r="D3085">
        <v>2100</v>
      </c>
      <c r="E3085">
        <v>19</v>
      </c>
      <c r="F3085">
        <v>32.689999</v>
      </c>
      <c r="G3085">
        <v>33</v>
      </c>
      <c r="H3085">
        <v>31.860001</v>
      </c>
      <c r="I3085">
        <v>31.93</v>
      </c>
      <c r="J3085">
        <v>31.454546000000001</v>
      </c>
      <c r="K3085">
        <v>30927300</v>
      </c>
      <c r="L3085">
        <v>2.1429999999999998</v>
      </c>
      <c r="M3085">
        <v>-1.73864268716411E-2</v>
      </c>
      <c r="N3085">
        <v>2.6659783596798801E-2</v>
      </c>
      <c r="O3085">
        <v>5.2398278535753899E-2</v>
      </c>
      <c r="P3085">
        <v>7.0912932832575201E-2</v>
      </c>
      <c r="Q3085">
        <v>5.2840166930970397E-3</v>
      </c>
      <c r="R3085">
        <v>1.2989945478476501E-2</v>
      </c>
      <c r="S3085">
        <v>1.32817946309455E-2</v>
      </c>
      <c r="T3085">
        <v>1.1788530829274399E-2</v>
      </c>
      <c r="U3085">
        <v>1.4429431257979601E-2</v>
      </c>
      <c r="V3085">
        <v>34.529998999999997</v>
      </c>
      <c r="W3085">
        <v>26.799999</v>
      </c>
      <c r="X3085">
        <v>-0.140114156382384</v>
      </c>
      <c r="Y3085">
        <v>4.6492198743191201E-3</v>
      </c>
      <c r="Z3085">
        <v>0.65673570775075196</v>
      </c>
      <c r="AA3085">
        <v>-0.24184048610696199</v>
      </c>
      <c r="AB3085">
        <v>0.15484919285884399</v>
      </c>
      <c r="AC3085" t="s">
        <v>264</v>
      </c>
      <c r="AD3085" t="s">
        <v>349</v>
      </c>
      <c r="AE3085" t="s">
        <v>71</v>
      </c>
      <c r="AF3085" t="s">
        <v>91</v>
      </c>
      <c r="AG3085" t="s">
        <v>350</v>
      </c>
      <c r="AH3085" s="45">
        <v>30650</v>
      </c>
      <c r="AI3085">
        <v>732717</v>
      </c>
      <c r="AJ3085">
        <v>1983</v>
      </c>
      <c r="AK3085" t="s">
        <v>351</v>
      </c>
      <c r="AL3085" t="s">
        <v>336</v>
      </c>
      <c r="AM3085" t="s">
        <v>245</v>
      </c>
    </row>
    <row r="3086" spans="1:39" x14ac:dyDescent="0.3">
      <c r="A3086" s="1">
        <v>43637</v>
      </c>
      <c r="B3086" t="s">
        <v>26</v>
      </c>
      <c r="C3086" t="s">
        <v>239</v>
      </c>
      <c r="D3086">
        <v>2900</v>
      </c>
      <c r="E3086">
        <v>19</v>
      </c>
      <c r="F3086">
        <v>32.689999</v>
      </c>
      <c r="G3086">
        <v>32.700001</v>
      </c>
      <c r="H3086">
        <v>32.419998</v>
      </c>
      <c r="I3086">
        <v>32.450001</v>
      </c>
      <c r="J3086">
        <v>31.966804999999901</v>
      </c>
      <c r="K3086">
        <v>39218600</v>
      </c>
      <c r="L3086">
        <v>2.0680000000000001</v>
      </c>
      <c r="M3086">
        <v>-2.7696942108804E-3</v>
      </c>
      <c r="N3086">
        <v>3.0864863636427698E-3</v>
      </c>
      <c r="O3086">
        <v>1.2334766701604001E-3</v>
      </c>
      <c r="P3086">
        <v>5.9328620624861099E-2</v>
      </c>
      <c r="Q3086">
        <v>7.6459273906654607E-2</v>
      </c>
      <c r="R3086">
        <v>3.3070147913663102E-3</v>
      </c>
      <c r="S3086">
        <v>1.2022785463142701E-2</v>
      </c>
      <c r="T3086">
        <v>1.1271125769359401E-2</v>
      </c>
      <c r="U3086">
        <v>1.3626024110717699E-2</v>
      </c>
      <c r="V3086">
        <v>34.299999</v>
      </c>
      <c r="W3086">
        <v>26.799999</v>
      </c>
      <c r="X3086">
        <v>-0.140114156382384</v>
      </c>
      <c r="Y3086">
        <v>-1.26001638019446E-3</v>
      </c>
      <c r="Z3086">
        <v>0.64274064355148997</v>
      </c>
      <c r="AA3086">
        <v>0.78181101367712802</v>
      </c>
      <c r="AB3086">
        <v>0.58921514457070601</v>
      </c>
      <c r="AC3086" t="s">
        <v>264</v>
      </c>
      <c r="AD3086" t="s">
        <v>349</v>
      </c>
      <c r="AE3086" t="s">
        <v>71</v>
      </c>
      <c r="AF3086" t="s">
        <v>91</v>
      </c>
      <c r="AG3086" t="s">
        <v>350</v>
      </c>
      <c r="AH3086" s="45">
        <v>30650</v>
      </c>
      <c r="AI3086">
        <v>732717</v>
      </c>
      <c r="AJ3086">
        <v>1983</v>
      </c>
      <c r="AK3086" t="s">
        <v>351</v>
      </c>
      <c r="AL3086" t="s">
        <v>336</v>
      </c>
      <c r="AM3086" t="s">
        <v>245</v>
      </c>
    </row>
    <row r="3087" spans="1:39" x14ac:dyDescent="0.3">
      <c r="A3087" s="1">
        <v>43640</v>
      </c>
      <c r="B3087" t="s">
        <v>26</v>
      </c>
      <c r="C3087" t="s">
        <v>246</v>
      </c>
      <c r="D3087">
        <v>500</v>
      </c>
      <c r="E3087">
        <v>19</v>
      </c>
      <c r="F3087">
        <v>32.490001999999997</v>
      </c>
      <c r="G3087">
        <v>32.689999</v>
      </c>
      <c r="H3087">
        <v>32.459998999999897</v>
      </c>
      <c r="I3087">
        <v>32.580002</v>
      </c>
      <c r="J3087">
        <v>32.094867999999998</v>
      </c>
      <c r="K3087">
        <v>21745400</v>
      </c>
      <c r="L3087">
        <v>2.0209999999999999</v>
      </c>
      <c r="M3087">
        <v>3.9981213288098E-3</v>
      </c>
      <c r="N3087">
        <v>8.63141492609488E-3</v>
      </c>
      <c r="O3087">
        <v>9.2507957945408194E-3</v>
      </c>
      <c r="P3087">
        <v>7.3029258688423193E-2</v>
      </c>
      <c r="Q3087">
        <v>9.3036216339755298E-2</v>
      </c>
      <c r="R3087">
        <v>3.32951812400855E-3</v>
      </c>
      <c r="S3087">
        <v>1.2014881810069799E-2</v>
      </c>
      <c r="T3087">
        <v>1.11943500545664E-2</v>
      </c>
      <c r="U3087">
        <v>1.3603580844901099E-2</v>
      </c>
      <c r="V3087">
        <v>34.299999</v>
      </c>
      <c r="W3087">
        <v>26.799999</v>
      </c>
      <c r="X3087">
        <v>-0.140114156382384</v>
      </c>
      <c r="Y3087">
        <v>-1.73338836506086E-3</v>
      </c>
      <c r="Z3087">
        <v>0.63989669124716098</v>
      </c>
      <c r="AA3087">
        <v>1.00897737682572</v>
      </c>
      <c r="AB3087">
        <v>0.689836763385135</v>
      </c>
      <c r="AC3087" t="s">
        <v>264</v>
      </c>
      <c r="AD3087" t="s">
        <v>349</v>
      </c>
      <c r="AE3087" t="s">
        <v>71</v>
      </c>
      <c r="AF3087" t="s">
        <v>91</v>
      </c>
      <c r="AG3087" t="s">
        <v>350</v>
      </c>
      <c r="AH3087" s="45">
        <v>30650</v>
      </c>
      <c r="AI3087">
        <v>732717</v>
      </c>
      <c r="AJ3087">
        <v>1983</v>
      </c>
      <c r="AK3087" t="s">
        <v>351</v>
      </c>
      <c r="AL3087" t="s">
        <v>336</v>
      </c>
      <c r="AM3087" t="s">
        <v>245</v>
      </c>
    </row>
    <row r="3088" spans="1:39" x14ac:dyDescent="0.3">
      <c r="A3088" s="1">
        <v>43641</v>
      </c>
      <c r="B3088" t="s">
        <v>26</v>
      </c>
      <c r="C3088" t="s">
        <v>246</v>
      </c>
      <c r="D3088">
        <v>1900</v>
      </c>
      <c r="E3088">
        <v>19</v>
      </c>
      <c r="F3088">
        <v>32.599997999999999</v>
      </c>
      <c r="G3088">
        <v>32.599997999999999</v>
      </c>
      <c r="H3088">
        <v>32.450001</v>
      </c>
      <c r="I3088">
        <v>32.549999</v>
      </c>
      <c r="J3088">
        <v>32.065314999999998</v>
      </c>
      <c r="K3088">
        <v>19229700</v>
      </c>
      <c r="L3088">
        <v>1.994</v>
      </c>
      <c r="M3088">
        <v>-9.2122561714081199E-4</v>
      </c>
      <c r="N3088">
        <v>3.3852005014578502E-3</v>
      </c>
      <c r="O3088">
        <v>1.26760429374099E-2</v>
      </c>
      <c r="P3088">
        <v>5.2158851967811899E-2</v>
      </c>
      <c r="Q3088">
        <v>8.9270823922454501E-2</v>
      </c>
      <c r="R3088">
        <v>3.1262693599313899E-3</v>
      </c>
      <c r="S3088">
        <v>1.1972285571370299E-2</v>
      </c>
      <c r="T3088">
        <v>1.09351357489863E-2</v>
      </c>
      <c r="U3088">
        <v>1.3602919444745501E-2</v>
      </c>
      <c r="V3088">
        <v>34.299999</v>
      </c>
      <c r="W3088">
        <v>26.799999</v>
      </c>
      <c r="X3088">
        <v>-0.140114156382384</v>
      </c>
      <c r="Y3088">
        <v>-9.5417756928269908E-3</v>
      </c>
      <c r="Z3088">
        <v>0.63774285522635499</v>
      </c>
      <c r="AA3088">
        <v>0.95016896973447296</v>
      </c>
      <c r="AB3088">
        <v>0.82151061595455699</v>
      </c>
      <c r="AC3088" t="s">
        <v>264</v>
      </c>
      <c r="AD3088" t="s">
        <v>349</v>
      </c>
      <c r="AE3088" t="s">
        <v>71</v>
      </c>
      <c r="AF3088" t="s">
        <v>91</v>
      </c>
      <c r="AG3088" t="s">
        <v>350</v>
      </c>
      <c r="AH3088" s="45">
        <v>30650</v>
      </c>
      <c r="AI3088">
        <v>732717</v>
      </c>
      <c r="AJ3088">
        <v>1983</v>
      </c>
      <c r="AK3088" t="s">
        <v>351</v>
      </c>
      <c r="AL3088" t="s">
        <v>336</v>
      </c>
      <c r="AM3088" t="s">
        <v>245</v>
      </c>
    </row>
    <row r="3089" spans="1:39" x14ac:dyDescent="0.3">
      <c r="A3089" s="1">
        <v>43557</v>
      </c>
      <c r="B3089" t="s">
        <v>26</v>
      </c>
      <c r="C3089" t="s">
        <v>239</v>
      </c>
      <c r="D3089">
        <v>2800</v>
      </c>
      <c r="E3089">
        <v>20</v>
      </c>
      <c r="F3089">
        <v>31.91</v>
      </c>
      <c r="G3089">
        <v>31.950001</v>
      </c>
      <c r="H3089">
        <v>31.549999</v>
      </c>
      <c r="I3089">
        <v>31.629998999999899</v>
      </c>
      <c r="J3089">
        <v>30.668396000000001</v>
      </c>
      <c r="K3089">
        <v>31945800</v>
      </c>
      <c r="L3089">
        <v>2.4809999999999999</v>
      </c>
      <c r="M3089">
        <v>-1.00662250486391E-2</v>
      </c>
      <c r="N3089">
        <v>7.6166137151719099E-3</v>
      </c>
      <c r="O3089">
        <v>2.5942185059950499E-2</v>
      </c>
      <c r="P3089">
        <v>0.11923810279244799</v>
      </c>
      <c r="Q3089">
        <v>-4.3338781779319997E-2</v>
      </c>
      <c r="R3089">
        <v>1.3410907834665401E-2</v>
      </c>
      <c r="S3089">
        <v>1.18117516592813E-2</v>
      </c>
      <c r="T3089">
        <v>1.26843927494484E-2</v>
      </c>
      <c r="U3089">
        <v>1.4623786005331501E-2</v>
      </c>
      <c r="V3089">
        <v>36.389998999999897</v>
      </c>
      <c r="W3089">
        <v>26.799999</v>
      </c>
      <c r="X3089">
        <v>-0.140114156382384</v>
      </c>
      <c r="Y3089" s="44">
        <v>1.7455614805152698E-5</v>
      </c>
      <c r="Z3089">
        <v>0.629379175684602</v>
      </c>
      <c r="AA3089">
        <v>-1.4661569718868901</v>
      </c>
      <c r="AB3089">
        <v>-1.62496346145929</v>
      </c>
      <c r="AC3089" t="s">
        <v>265</v>
      </c>
      <c r="AD3089" t="s">
        <v>349</v>
      </c>
      <c r="AE3089" t="s">
        <v>71</v>
      </c>
      <c r="AF3089" t="s">
        <v>91</v>
      </c>
      <c r="AG3089" t="s">
        <v>350</v>
      </c>
      <c r="AH3089" s="45">
        <v>30650</v>
      </c>
      <c r="AI3089">
        <v>732717</v>
      </c>
      <c r="AJ3089">
        <v>1983</v>
      </c>
      <c r="AK3089" t="s">
        <v>351</v>
      </c>
      <c r="AL3089" t="s">
        <v>336</v>
      </c>
      <c r="AM3089" t="s">
        <v>245</v>
      </c>
    </row>
    <row r="3090" spans="1:39" x14ac:dyDescent="0.3">
      <c r="A3090" s="1">
        <v>43577</v>
      </c>
      <c r="B3090" t="s">
        <v>26</v>
      </c>
      <c r="C3090" t="s">
        <v>246</v>
      </c>
      <c r="D3090">
        <v>1600</v>
      </c>
      <c r="E3090">
        <v>20</v>
      </c>
      <c r="F3090">
        <v>32.020000000000003</v>
      </c>
      <c r="G3090">
        <v>32.18</v>
      </c>
      <c r="H3090">
        <v>31.92</v>
      </c>
      <c r="I3090">
        <v>32.080002</v>
      </c>
      <c r="J3090">
        <v>31.602314</v>
      </c>
      <c r="K3090">
        <v>22239100</v>
      </c>
      <c r="L3090">
        <v>2.59</v>
      </c>
      <c r="M3090">
        <v>1.5598676472859999E-3</v>
      </c>
      <c r="N3090">
        <v>-3.7336965176027899E-3</v>
      </c>
      <c r="O3090">
        <v>6.60491670847312E-2</v>
      </c>
      <c r="P3090">
        <v>5.1407692953868801E-2</v>
      </c>
      <c r="Q3090">
        <v>-1.9464319839797E-2</v>
      </c>
      <c r="R3090">
        <v>6.63127576769495E-3</v>
      </c>
      <c r="S3090">
        <v>9.4082784938383495E-3</v>
      </c>
      <c r="T3090">
        <v>1.08960006412787E-2</v>
      </c>
      <c r="U3090">
        <v>1.44892778276183E-2</v>
      </c>
      <c r="V3090">
        <v>35.330002</v>
      </c>
      <c r="W3090">
        <v>26.799999</v>
      </c>
      <c r="X3090">
        <v>-0.140114156382384</v>
      </c>
      <c r="Y3090">
        <v>1.0115060212163699E-3</v>
      </c>
      <c r="Z3090">
        <v>0.62299403810318599</v>
      </c>
      <c r="AA3090">
        <v>-0.92294428714374199</v>
      </c>
      <c r="AB3090">
        <v>-1.1814821861420599</v>
      </c>
      <c r="AC3090" t="s">
        <v>265</v>
      </c>
      <c r="AD3090" t="s">
        <v>349</v>
      </c>
      <c r="AE3090" t="s">
        <v>71</v>
      </c>
      <c r="AF3090" t="s">
        <v>91</v>
      </c>
      <c r="AG3090" t="s">
        <v>350</v>
      </c>
      <c r="AH3090" s="45">
        <v>30650</v>
      </c>
      <c r="AI3090">
        <v>732717</v>
      </c>
      <c r="AJ3090">
        <v>1983</v>
      </c>
      <c r="AK3090" t="s">
        <v>351</v>
      </c>
      <c r="AL3090" t="s">
        <v>336</v>
      </c>
      <c r="AM3090" t="s">
        <v>245</v>
      </c>
    </row>
    <row r="3091" spans="1:39" x14ac:dyDescent="0.3">
      <c r="A3091" s="1">
        <v>43586</v>
      </c>
      <c r="B3091" t="s">
        <v>26</v>
      </c>
      <c r="C3091" t="s">
        <v>239</v>
      </c>
      <c r="D3091">
        <v>2000</v>
      </c>
      <c r="E3091">
        <v>20</v>
      </c>
      <c r="F3091">
        <v>31.049999</v>
      </c>
      <c r="G3091">
        <v>31.209999</v>
      </c>
      <c r="H3091">
        <v>30.780000999999999</v>
      </c>
      <c r="I3091">
        <v>30.790001</v>
      </c>
      <c r="J3091">
        <v>30.3315219999999</v>
      </c>
      <c r="K3091">
        <v>27047000</v>
      </c>
      <c r="L3091">
        <v>2.5110000000000001</v>
      </c>
      <c r="M3091">
        <v>-5.5060337429334704E-3</v>
      </c>
      <c r="N3091">
        <v>0</v>
      </c>
      <c r="O3091">
        <v>-2.4723527693101101E-3</v>
      </c>
      <c r="P3091">
        <v>6.3087105799850496E-2</v>
      </c>
      <c r="Q3091">
        <v>2.3095389501678002E-3</v>
      </c>
      <c r="R3091">
        <v>1.02492355828283E-2</v>
      </c>
      <c r="S3091">
        <v>1.21885789554313E-2</v>
      </c>
      <c r="T3091">
        <v>1.0766273411650699E-2</v>
      </c>
      <c r="U3091">
        <v>1.4234475428654501E-2</v>
      </c>
      <c r="V3091">
        <v>34.529998999999997</v>
      </c>
      <c r="W3091">
        <v>26.799999</v>
      </c>
      <c r="X3091">
        <v>-0.140114156382384</v>
      </c>
      <c r="Y3091">
        <v>-7.5304459681844096E-3</v>
      </c>
      <c r="Z3091">
        <v>0.66487817989932496</v>
      </c>
      <c r="AA3091">
        <v>-0.44919074001186998</v>
      </c>
      <c r="AB3091">
        <v>-1.1585525951866</v>
      </c>
      <c r="AC3091" t="s">
        <v>265</v>
      </c>
      <c r="AD3091" t="s">
        <v>349</v>
      </c>
      <c r="AE3091" t="s">
        <v>71</v>
      </c>
      <c r="AF3091" t="s">
        <v>91</v>
      </c>
      <c r="AG3091" t="s">
        <v>350</v>
      </c>
      <c r="AH3091" s="45">
        <v>30650</v>
      </c>
      <c r="AI3091">
        <v>732717</v>
      </c>
      <c r="AJ3091">
        <v>1983</v>
      </c>
      <c r="AK3091" t="s">
        <v>351</v>
      </c>
      <c r="AL3091" t="s">
        <v>336</v>
      </c>
      <c r="AM3091" t="s">
        <v>245</v>
      </c>
    </row>
    <row r="3092" spans="1:39" x14ac:dyDescent="0.3">
      <c r="A3092" s="1">
        <v>43601</v>
      </c>
      <c r="B3092" t="s">
        <v>26</v>
      </c>
      <c r="C3092" t="s">
        <v>239</v>
      </c>
      <c r="D3092">
        <v>1400</v>
      </c>
      <c r="E3092">
        <v>20</v>
      </c>
      <c r="F3092">
        <v>31.35</v>
      </c>
      <c r="G3092">
        <v>31.879998999999899</v>
      </c>
      <c r="H3092">
        <v>31.35</v>
      </c>
      <c r="I3092">
        <v>31.620000999999998</v>
      </c>
      <c r="J3092">
        <v>31.149163999999999</v>
      </c>
      <c r="K3092">
        <v>23634900</v>
      </c>
      <c r="L3092">
        <v>2.4049999999999998</v>
      </c>
      <c r="M3092">
        <v>1.1770503225235001E-2</v>
      </c>
      <c r="N3092">
        <v>4.0005406682986203E-2</v>
      </c>
      <c r="O3092">
        <v>-1.2570849779524201E-2</v>
      </c>
      <c r="P3092">
        <v>7.5487965732976697E-2</v>
      </c>
      <c r="Q3092">
        <v>4.7740063123216103E-2</v>
      </c>
      <c r="R3092">
        <v>9.1734627262307997E-3</v>
      </c>
      <c r="S3092">
        <v>1.2094352680807399E-2</v>
      </c>
      <c r="T3092">
        <v>1.0734452095294901E-2</v>
      </c>
      <c r="U3092">
        <v>1.42122604665714E-2</v>
      </c>
      <c r="V3092">
        <v>34.529998999999997</v>
      </c>
      <c r="W3092">
        <v>26.799999</v>
      </c>
      <c r="X3092">
        <v>-0.140114156382384</v>
      </c>
      <c r="Y3092">
        <v>8.8559569696340101E-3</v>
      </c>
      <c r="Z3092">
        <v>0.65442179414536905</v>
      </c>
      <c r="AA3092">
        <v>0.416926086037952</v>
      </c>
      <c r="AB3092">
        <v>0.139562051159695</v>
      </c>
      <c r="AC3092" t="s">
        <v>265</v>
      </c>
      <c r="AD3092" t="s">
        <v>349</v>
      </c>
      <c r="AE3092" t="s">
        <v>71</v>
      </c>
      <c r="AF3092" t="s">
        <v>91</v>
      </c>
      <c r="AG3092" t="s">
        <v>350</v>
      </c>
      <c r="AH3092" s="45">
        <v>30650</v>
      </c>
      <c r="AI3092">
        <v>732717</v>
      </c>
      <c r="AJ3092">
        <v>1983</v>
      </c>
      <c r="AK3092" t="s">
        <v>351</v>
      </c>
      <c r="AL3092" t="s">
        <v>336</v>
      </c>
      <c r="AM3092" t="s">
        <v>245</v>
      </c>
    </row>
    <row r="3093" spans="1:39" x14ac:dyDescent="0.3">
      <c r="A3093" s="1">
        <v>43629</v>
      </c>
      <c r="B3093" t="s">
        <v>26</v>
      </c>
      <c r="C3093" t="s">
        <v>239</v>
      </c>
      <c r="D3093">
        <v>2700</v>
      </c>
      <c r="E3093">
        <v>20</v>
      </c>
      <c r="F3093">
        <v>32.220001000000003</v>
      </c>
      <c r="G3093">
        <v>32.330002</v>
      </c>
      <c r="H3093">
        <v>32.119999</v>
      </c>
      <c r="I3093">
        <v>32.290000999999997</v>
      </c>
      <c r="J3093">
        <v>31.809186999999898</v>
      </c>
      <c r="K3093">
        <v>16873400</v>
      </c>
      <c r="L3093">
        <v>2.0910000000000002</v>
      </c>
      <c r="M3093">
        <v>3.4124416526353498E-3</v>
      </c>
      <c r="N3093">
        <v>5.9016554397519202E-3</v>
      </c>
      <c r="O3093">
        <v>5.8015013088545703E-2</v>
      </c>
      <c r="P3093">
        <v>8.0141017438882897E-2</v>
      </c>
      <c r="Q3093">
        <v>6.5033806819681102E-4</v>
      </c>
      <c r="R3093">
        <v>1.10583802514865E-2</v>
      </c>
      <c r="S3093">
        <v>1.31499354015119E-2</v>
      </c>
      <c r="T3093">
        <v>1.15899627753638E-2</v>
      </c>
      <c r="U3093">
        <v>1.4417995119946901E-2</v>
      </c>
      <c r="V3093">
        <v>34.299999</v>
      </c>
      <c r="W3093">
        <v>26.799999</v>
      </c>
      <c r="X3093">
        <v>-0.140114156382384</v>
      </c>
      <c r="Y3093">
        <v>4.0890106107655602E-3</v>
      </c>
      <c r="Z3093">
        <v>0.65594221073190895</v>
      </c>
      <c r="AA3093">
        <v>-0.29965952058851097</v>
      </c>
      <c r="AB3093">
        <v>-0.153961743064812</v>
      </c>
      <c r="AC3093" t="s">
        <v>265</v>
      </c>
      <c r="AD3093" t="s">
        <v>349</v>
      </c>
      <c r="AE3093" t="s">
        <v>71</v>
      </c>
      <c r="AF3093" t="s">
        <v>91</v>
      </c>
      <c r="AG3093" t="s">
        <v>350</v>
      </c>
      <c r="AH3093" s="45">
        <v>30650</v>
      </c>
      <c r="AI3093">
        <v>732717</v>
      </c>
      <c r="AJ3093">
        <v>1983</v>
      </c>
      <c r="AK3093" t="s">
        <v>351</v>
      </c>
      <c r="AL3093" t="s">
        <v>336</v>
      </c>
      <c r="AM3093" t="s">
        <v>245</v>
      </c>
    </row>
    <row r="3094" spans="1:39" x14ac:dyDescent="0.3">
      <c r="A3094" s="1">
        <v>43594</v>
      </c>
      <c r="B3094" t="s">
        <v>27</v>
      </c>
      <c r="C3094" t="s">
        <v>239</v>
      </c>
      <c r="D3094">
        <v>400</v>
      </c>
      <c r="E3094">
        <v>1</v>
      </c>
      <c r="F3094">
        <v>26.700001</v>
      </c>
      <c r="G3094">
        <v>27.379998999999899</v>
      </c>
      <c r="H3094">
        <v>26.030000999999999</v>
      </c>
      <c r="I3094">
        <v>27.209999</v>
      </c>
      <c r="J3094">
        <v>27.209999</v>
      </c>
      <c r="K3094">
        <v>73150900</v>
      </c>
      <c r="L3094">
        <v>2.4569999999999999</v>
      </c>
      <c r="M3094">
        <v>4.4198599469560604E-3</v>
      </c>
      <c r="N3094">
        <v>-3.89239046176948E-2</v>
      </c>
      <c r="O3094">
        <v>-4.73716842322719E-2</v>
      </c>
      <c r="P3094">
        <v>0.18254205152452199</v>
      </c>
      <c r="Q3094">
        <v>0.85171772033415905</v>
      </c>
      <c r="R3094">
        <v>1.9973645907922E-2</v>
      </c>
      <c r="S3094">
        <v>2.28141301453809E-2</v>
      </c>
      <c r="T3094">
        <v>2.8954559924927299E-2</v>
      </c>
      <c r="U3094">
        <v>4.2314559296737699E-2</v>
      </c>
      <c r="V3094">
        <v>34.139998999999897</v>
      </c>
      <c r="W3094">
        <v>11.57</v>
      </c>
      <c r="X3094">
        <v>-0.31651469177689201</v>
      </c>
      <c r="Y3094">
        <v>-3.0259986019249502E-3</v>
      </c>
      <c r="Z3094">
        <v>2.27829221132433</v>
      </c>
      <c r="AA3094">
        <v>3.0687913041029602</v>
      </c>
      <c r="AB3094">
        <v>3.1711999727932598</v>
      </c>
      <c r="AC3094" t="s">
        <v>240</v>
      </c>
      <c r="AD3094" t="s">
        <v>352</v>
      </c>
      <c r="AE3094" t="s">
        <v>56</v>
      </c>
      <c r="AF3094" t="s">
        <v>59</v>
      </c>
      <c r="AG3094" t="s">
        <v>344</v>
      </c>
      <c r="AH3094" s="45">
        <v>42814</v>
      </c>
      <c r="AI3094">
        <v>2488</v>
      </c>
      <c r="AJ3094">
        <v>1969</v>
      </c>
      <c r="AK3094" t="s">
        <v>345</v>
      </c>
      <c r="AL3094" t="s">
        <v>276</v>
      </c>
      <c r="AM3094" t="s">
        <v>245</v>
      </c>
    </row>
    <row r="3095" spans="1:39" x14ac:dyDescent="0.3">
      <c r="A3095" s="1">
        <v>43579</v>
      </c>
      <c r="B3095" t="s">
        <v>27</v>
      </c>
      <c r="C3095" t="s">
        <v>239</v>
      </c>
      <c r="D3095">
        <v>600</v>
      </c>
      <c r="E3095">
        <v>2</v>
      </c>
      <c r="F3095">
        <v>28.1</v>
      </c>
      <c r="G3095">
        <v>28.85</v>
      </c>
      <c r="H3095">
        <v>27.93</v>
      </c>
      <c r="I3095">
        <v>28.459999</v>
      </c>
      <c r="J3095">
        <v>28.459999</v>
      </c>
      <c r="K3095">
        <v>51784700</v>
      </c>
      <c r="L3095">
        <v>2.5219999999999998</v>
      </c>
      <c r="M3095">
        <v>1.7367086063395699E-2</v>
      </c>
      <c r="N3095">
        <v>1.8798177567585901E-2</v>
      </c>
      <c r="O3095">
        <v>7.6272519237595704E-2</v>
      </c>
      <c r="P3095">
        <v>0.36281767032923301</v>
      </c>
      <c r="Q3095">
        <v>1.0419224432610801</v>
      </c>
      <c r="R3095">
        <v>1.5058009962653199E-2</v>
      </c>
      <c r="S3095">
        <v>2.5856561920205499E-2</v>
      </c>
      <c r="T3095">
        <v>3.9442661936189997E-2</v>
      </c>
      <c r="U3095">
        <v>4.2916387656081301E-2</v>
      </c>
      <c r="V3095">
        <v>34.139998999999897</v>
      </c>
      <c r="W3095">
        <v>9.56</v>
      </c>
      <c r="X3095">
        <v>-0.365870333192029</v>
      </c>
      <c r="Y3095">
        <v>-2.1941687255359501E-3</v>
      </c>
      <c r="Z3095">
        <v>2.3223987153967101</v>
      </c>
      <c r="AA3095">
        <v>3.4799250824370702</v>
      </c>
      <c r="AB3095">
        <v>3.31047429279193</v>
      </c>
      <c r="AC3095" t="s">
        <v>247</v>
      </c>
      <c r="AD3095" t="s">
        <v>352</v>
      </c>
      <c r="AE3095" t="s">
        <v>56</v>
      </c>
      <c r="AF3095" t="s">
        <v>59</v>
      </c>
      <c r="AG3095" t="s">
        <v>344</v>
      </c>
      <c r="AH3095" s="45">
        <v>42814</v>
      </c>
      <c r="AI3095">
        <v>2488</v>
      </c>
      <c r="AJ3095">
        <v>1969</v>
      </c>
      <c r="AK3095" t="s">
        <v>345</v>
      </c>
      <c r="AL3095" t="s">
        <v>276</v>
      </c>
      <c r="AM3095" t="s">
        <v>245</v>
      </c>
    </row>
    <row r="3096" spans="1:39" x14ac:dyDescent="0.3">
      <c r="A3096" s="1">
        <v>43607</v>
      </c>
      <c r="B3096" t="s">
        <v>27</v>
      </c>
      <c r="C3096" t="s">
        <v>246</v>
      </c>
      <c r="D3096">
        <v>100</v>
      </c>
      <c r="E3096">
        <v>2</v>
      </c>
      <c r="F3096">
        <v>27.120000999999998</v>
      </c>
      <c r="G3096">
        <v>27.59</v>
      </c>
      <c r="H3096">
        <v>27.07</v>
      </c>
      <c r="I3096">
        <v>27.41</v>
      </c>
      <c r="J3096">
        <v>27.41</v>
      </c>
      <c r="K3096">
        <v>40035300</v>
      </c>
      <c r="L3096">
        <v>2.3929999999999998</v>
      </c>
      <c r="M3096">
        <v>2.1913814467040601E-3</v>
      </c>
      <c r="N3096">
        <v>-6.1829620504612699E-3</v>
      </c>
      <c r="O3096">
        <v>-2.77045961558397E-2</v>
      </c>
      <c r="P3096">
        <v>0.13619298123226301</v>
      </c>
      <c r="Q3096">
        <v>0.74672807963218601</v>
      </c>
      <c r="R3096">
        <v>2.29439365451851E-2</v>
      </c>
      <c r="S3096">
        <v>2.7206242377781999E-2</v>
      </c>
      <c r="T3096">
        <v>3.1018182350490101E-2</v>
      </c>
      <c r="U3096">
        <v>4.2599778065853099E-2</v>
      </c>
      <c r="V3096">
        <v>34.139998999999897</v>
      </c>
      <c r="W3096">
        <v>12.71</v>
      </c>
      <c r="X3096">
        <v>-0.31403794770969101</v>
      </c>
      <c r="Y3096">
        <v>-2.8283920525026501E-3</v>
      </c>
      <c r="Z3096">
        <v>2.3194862644963301</v>
      </c>
      <c r="AA3096">
        <v>2.8210033918217801</v>
      </c>
      <c r="AB3096">
        <v>2.8348699723861701</v>
      </c>
      <c r="AC3096" t="s">
        <v>247</v>
      </c>
      <c r="AD3096" t="s">
        <v>352</v>
      </c>
      <c r="AE3096" t="s">
        <v>56</v>
      </c>
      <c r="AF3096" t="s">
        <v>59</v>
      </c>
      <c r="AG3096" t="s">
        <v>344</v>
      </c>
      <c r="AH3096" s="45">
        <v>42814</v>
      </c>
      <c r="AI3096">
        <v>2488</v>
      </c>
      <c r="AJ3096">
        <v>1969</v>
      </c>
      <c r="AK3096" t="s">
        <v>345</v>
      </c>
      <c r="AL3096" t="s">
        <v>276</v>
      </c>
      <c r="AM3096" t="s">
        <v>245</v>
      </c>
    </row>
    <row r="3097" spans="1:39" x14ac:dyDescent="0.3">
      <c r="A3097" s="1">
        <v>43557</v>
      </c>
      <c r="B3097" t="s">
        <v>27</v>
      </c>
      <c r="C3097" t="s">
        <v>246</v>
      </c>
      <c r="D3097">
        <v>100</v>
      </c>
      <c r="E3097">
        <v>3</v>
      </c>
      <c r="F3097">
        <v>26.51</v>
      </c>
      <c r="G3097">
        <v>26.799999</v>
      </c>
      <c r="H3097">
        <v>26.09</v>
      </c>
      <c r="I3097">
        <v>26.75</v>
      </c>
      <c r="J3097">
        <v>26.75</v>
      </c>
      <c r="K3097">
        <v>53358800</v>
      </c>
      <c r="L3097">
        <v>2.4809999999999999</v>
      </c>
      <c r="M3097">
        <v>1.46867257714426E-2</v>
      </c>
      <c r="N3097">
        <v>4.0432623294572E-2</v>
      </c>
      <c r="O3097">
        <v>0.12190366332621</v>
      </c>
      <c r="P3097">
        <v>0.37092829843849101</v>
      </c>
      <c r="Q3097">
        <v>1.0320897556758999</v>
      </c>
      <c r="R3097">
        <v>2.4060145028154501E-2</v>
      </c>
      <c r="S3097">
        <v>3.8299119159251702E-2</v>
      </c>
      <c r="T3097">
        <v>4.4046657066090199E-2</v>
      </c>
      <c r="U3097">
        <v>4.2825365920214298E-2</v>
      </c>
      <c r="V3097">
        <v>34.139998999999897</v>
      </c>
      <c r="W3097">
        <v>9.0399999999999991</v>
      </c>
      <c r="X3097">
        <v>-0.365870333192029</v>
      </c>
      <c r="Y3097" s="44">
        <v>1.7455614805152698E-5</v>
      </c>
      <c r="Z3097">
        <v>2.3119810130144698</v>
      </c>
      <c r="AA3097">
        <v>3.1202502343079002</v>
      </c>
      <c r="AB3097">
        <v>2.8279882056068399</v>
      </c>
      <c r="AC3097" t="s">
        <v>248</v>
      </c>
      <c r="AD3097" t="s">
        <v>352</v>
      </c>
      <c r="AE3097" t="s">
        <v>56</v>
      </c>
      <c r="AF3097" t="s">
        <v>59</v>
      </c>
      <c r="AG3097" t="s">
        <v>344</v>
      </c>
      <c r="AH3097" s="45">
        <v>42814</v>
      </c>
      <c r="AI3097">
        <v>2488</v>
      </c>
      <c r="AJ3097">
        <v>1969</v>
      </c>
      <c r="AK3097" t="s">
        <v>345</v>
      </c>
      <c r="AL3097" t="s">
        <v>276</v>
      </c>
      <c r="AM3097" t="s">
        <v>245</v>
      </c>
    </row>
    <row r="3098" spans="1:39" x14ac:dyDescent="0.3">
      <c r="A3098" s="1">
        <v>43563</v>
      </c>
      <c r="B3098" t="s">
        <v>27</v>
      </c>
      <c r="C3098" t="s">
        <v>239</v>
      </c>
      <c r="D3098">
        <v>600</v>
      </c>
      <c r="E3098">
        <v>3</v>
      </c>
      <c r="F3098">
        <v>28.690000999999999</v>
      </c>
      <c r="G3098">
        <v>28.950001</v>
      </c>
      <c r="H3098">
        <v>28.18</v>
      </c>
      <c r="I3098">
        <v>28.530000999999999</v>
      </c>
      <c r="J3098">
        <v>28.530000999999999</v>
      </c>
      <c r="K3098">
        <v>58002500</v>
      </c>
      <c r="L3098">
        <v>2.5190000000000001</v>
      </c>
      <c r="M3098">
        <v>-1.5649736616304501E-2</v>
      </c>
      <c r="N3098">
        <v>7.9108452705658902E-2</v>
      </c>
      <c r="O3098">
        <v>0.256283978867337</v>
      </c>
      <c r="P3098">
        <v>0.327122496611366</v>
      </c>
      <c r="Q3098">
        <v>1.08815197729403</v>
      </c>
      <c r="R3098">
        <v>3.8286324854222502E-2</v>
      </c>
      <c r="S3098">
        <v>3.9468149133900503E-2</v>
      </c>
      <c r="T3098">
        <v>4.0037647513982699E-2</v>
      </c>
      <c r="U3098">
        <v>4.29888167040487E-2</v>
      </c>
      <c r="V3098">
        <v>34.139998999999897</v>
      </c>
      <c r="W3098">
        <v>9.52</v>
      </c>
      <c r="X3098">
        <v>-0.365870333192029</v>
      </c>
      <c r="Y3098">
        <v>1.0469119934194001E-3</v>
      </c>
      <c r="Z3098">
        <v>2.3369887624507699</v>
      </c>
      <c r="AA3098">
        <v>3.3799056711966999</v>
      </c>
      <c r="AB3098">
        <v>3.3012120212815299</v>
      </c>
      <c r="AC3098" t="s">
        <v>248</v>
      </c>
      <c r="AD3098" t="s">
        <v>352</v>
      </c>
      <c r="AE3098" t="s">
        <v>56</v>
      </c>
      <c r="AF3098" t="s">
        <v>59</v>
      </c>
      <c r="AG3098" t="s">
        <v>344</v>
      </c>
      <c r="AH3098" s="45">
        <v>42814</v>
      </c>
      <c r="AI3098">
        <v>2488</v>
      </c>
      <c r="AJ3098">
        <v>1969</v>
      </c>
      <c r="AK3098" t="s">
        <v>345</v>
      </c>
      <c r="AL3098" t="s">
        <v>276</v>
      </c>
      <c r="AM3098" t="s">
        <v>245</v>
      </c>
    </row>
    <row r="3099" spans="1:39" x14ac:dyDescent="0.3">
      <c r="A3099" s="1">
        <v>43567</v>
      </c>
      <c r="B3099" t="s">
        <v>27</v>
      </c>
      <c r="C3099" t="s">
        <v>246</v>
      </c>
      <c r="D3099">
        <v>300</v>
      </c>
      <c r="E3099">
        <v>3</v>
      </c>
      <c r="F3099">
        <v>28.209999</v>
      </c>
      <c r="G3099">
        <v>28.379998999999899</v>
      </c>
      <c r="H3099">
        <v>27.66</v>
      </c>
      <c r="I3099">
        <v>27.85</v>
      </c>
      <c r="J3099">
        <v>27.85</v>
      </c>
      <c r="K3099">
        <v>41048800</v>
      </c>
      <c r="L3099">
        <v>2.56</v>
      </c>
      <c r="M3099">
        <v>2.1566866347144898E-3</v>
      </c>
      <c r="N3099">
        <v>-3.9772970519243202E-2</v>
      </c>
      <c r="O3099">
        <v>0.17495205310097101</v>
      </c>
      <c r="P3099">
        <v>0.31769100590938398</v>
      </c>
      <c r="Q3099">
        <v>1.0162797037300699</v>
      </c>
      <c r="R3099">
        <v>2.5175913740889799E-2</v>
      </c>
      <c r="S3099">
        <v>4.0576143089144902E-2</v>
      </c>
      <c r="T3099">
        <v>4.0172141466468102E-2</v>
      </c>
      <c r="U3099">
        <v>4.2991793422096101E-2</v>
      </c>
      <c r="V3099">
        <v>34.139998999999897</v>
      </c>
      <c r="W3099">
        <v>9.56</v>
      </c>
      <c r="X3099">
        <v>-0.365870333192029</v>
      </c>
      <c r="Y3099">
        <v>6.5875784763498903E-3</v>
      </c>
      <c r="Z3099">
        <v>2.3406373951570001</v>
      </c>
      <c r="AA3099">
        <v>3.2311810453112599</v>
      </c>
      <c r="AB3099">
        <v>3.2814387873455302</v>
      </c>
      <c r="AC3099" t="s">
        <v>248</v>
      </c>
      <c r="AD3099" t="s">
        <v>352</v>
      </c>
      <c r="AE3099" t="s">
        <v>56</v>
      </c>
      <c r="AF3099" t="s">
        <v>59</v>
      </c>
      <c r="AG3099" t="s">
        <v>344</v>
      </c>
      <c r="AH3099" s="45">
        <v>42814</v>
      </c>
      <c r="AI3099">
        <v>2488</v>
      </c>
      <c r="AJ3099">
        <v>1969</v>
      </c>
      <c r="AK3099" t="s">
        <v>345</v>
      </c>
      <c r="AL3099" t="s">
        <v>276</v>
      </c>
      <c r="AM3099" t="s">
        <v>245</v>
      </c>
    </row>
    <row r="3100" spans="1:39" x14ac:dyDescent="0.3">
      <c r="A3100" s="1">
        <v>43571</v>
      </c>
      <c r="B3100" t="s">
        <v>27</v>
      </c>
      <c r="C3100" t="s">
        <v>239</v>
      </c>
      <c r="D3100">
        <v>500</v>
      </c>
      <c r="E3100">
        <v>3</v>
      </c>
      <c r="F3100">
        <v>27.719998999999898</v>
      </c>
      <c r="G3100">
        <v>28.18</v>
      </c>
      <c r="H3100">
        <v>27.49</v>
      </c>
      <c r="I3100">
        <v>27.93</v>
      </c>
      <c r="J3100">
        <v>27.93</v>
      </c>
      <c r="K3100">
        <v>47340100</v>
      </c>
      <c r="L3100">
        <v>2.5920000000000001</v>
      </c>
      <c r="M3100">
        <v>2.1716380017108801E-2</v>
      </c>
      <c r="N3100">
        <v>2.5014898675773799E-2</v>
      </c>
      <c r="O3100">
        <v>0.181677253123953</v>
      </c>
      <c r="P3100">
        <v>0.315147401230221</v>
      </c>
      <c r="Q3100">
        <v>1.01815654559156</v>
      </c>
      <c r="R3100">
        <v>1.7084943547450802E-2</v>
      </c>
      <c r="S3100">
        <v>4.0408243079204598E-2</v>
      </c>
      <c r="T3100">
        <v>4.0331205818368798E-2</v>
      </c>
      <c r="U3100">
        <v>4.3007146697542797E-2</v>
      </c>
      <c r="V3100">
        <v>34.139998999999897</v>
      </c>
      <c r="W3100">
        <v>9.56</v>
      </c>
      <c r="X3100">
        <v>-0.365870333192029</v>
      </c>
      <c r="Y3100">
        <v>5.0922850790659495E-4</v>
      </c>
      <c r="Z3100">
        <v>2.34212692714393</v>
      </c>
      <c r="AA3100">
        <v>3.2725613046280602</v>
      </c>
      <c r="AB3100">
        <v>3.2515285030798902</v>
      </c>
      <c r="AC3100" t="s">
        <v>248</v>
      </c>
      <c r="AD3100" t="s">
        <v>352</v>
      </c>
      <c r="AE3100" t="s">
        <v>56</v>
      </c>
      <c r="AF3100" t="s">
        <v>59</v>
      </c>
      <c r="AG3100" t="s">
        <v>344</v>
      </c>
      <c r="AH3100" s="45">
        <v>42814</v>
      </c>
      <c r="AI3100">
        <v>2488</v>
      </c>
      <c r="AJ3100">
        <v>1969</v>
      </c>
      <c r="AK3100" t="s">
        <v>345</v>
      </c>
      <c r="AL3100" t="s">
        <v>276</v>
      </c>
      <c r="AM3100" t="s">
        <v>245</v>
      </c>
    </row>
    <row r="3101" spans="1:39" x14ac:dyDescent="0.3">
      <c r="A3101" s="1">
        <v>43585</v>
      </c>
      <c r="B3101" t="s">
        <v>27</v>
      </c>
      <c r="C3101" t="s">
        <v>239</v>
      </c>
      <c r="D3101">
        <v>200</v>
      </c>
      <c r="E3101">
        <v>3</v>
      </c>
      <c r="F3101">
        <v>27.59</v>
      </c>
      <c r="G3101">
        <v>27.799999</v>
      </c>
      <c r="H3101">
        <v>26.940000999999999</v>
      </c>
      <c r="I3101">
        <v>27.629998999999899</v>
      </c>
      <c r="J3101">
        <v>27.629998999999899</v>
      </c>
      <c r="K3101">
        <v>73165900</v>
      </c>
      <c r="L3101">
        <v>2.5089999999999999</v>
      </c>
      <c r="M3101">
        <v>-2.1692705542104098E-3</v>
      </c>
      <c r="N3101">
        <v>-1.22303687184954E-2</v>
      </c>
      <c r="O3101">
        <v>9.7629193179088497E-2</v>
      </c>
      <c r="P3101">
        <v>0.36139104200898597</v>
      </c>
      <c r="Q3101">
        <v>0.91105649909124098</v>
      </c>
      <c r="R3101">
        <v>1.7312384678265701E-2</v>
      </c>
      <c r="S3101">
        <v>2.52604151546886E-2</v>
      </c>
      <c r="T3101">
        <v>3.6596272502242497E-2</v>
      </c>
      <c r="U3101">
        <v>4.21636173352146E-2</v>
      </c>
      <c r="V3101">
        <v>34.139998999999897</v>
      </c>
      <c r="W3101">
        <v>10.77</v>
      </c>
      <c r="X3101">
        <v>-0.31651469177689201</v>
      </c>
      <c r="Y3101">
        <v>9.5096475723260604E-4</v>
      </c>
      <c r="Z3101">
        <v>2.2997540846816298</v>
      </c>
      <c r="AA3101">
        <v>3.16283101467952</v>
      </c>
      <c r="AB3101">
        <v>3.3596466350360199</v>
      </c>
      <c r="AC3101" t="s">
        <v>248</v>
      </c>
      <c r="AD3101" t="s">
        <v>352</v>
      </c>
      <c r="AE3101" t="s">
        <v>56</v>
      </c>
      <c r="AF3101" t="s">
        <v>59</v>
      </c>
      <c r="AG3101" t="s">
        <v>344</v>
      </c>
      <c r="AH3101" s="45">
        <v>42814</v>
      </c>
      <c r="AI3101">
        <v>2488</v>
      </c>
      <c r="AJ3101">
        <v>1969</v>
      </c>
      <c r="AK3101" t="s">
        <v>345</v>
      </c>
      <c r="AL3101" t="s">
        <v>276</v>
      </c>
      <c r="AM3101" t="s">
        <v>245</v>
      </c>
    </row>
    <row r="3102" spans="1:39" x14ac:dyDescent="0.3">
      <c r="A3102" s="1">
        <v>43588</v>
      </c>
      <c r="B3102" t="s">
        <v>27</v>
      </c>
      <c r="C3102" t="s">
        <v>246</v>
      </c>
      <c r="D3102">
        <v>100</v>
      </c>
      <c r="E3102">
        <v>3</v>
      </c>
      <c r="F3102">
        <v>28.299999</v>
      </c>
      <c r="G3102">
        <v>28.42</v>
      </c>
      <c r="H3102">
        <v>27.66</v>
      </c>
      <c r="I3102">
        <v>28.219998999999898</v>
      </c>
      <c r="J3102">
        <v>28.219998999999898</v>
      </c>
      <c r="K3102">
        <v>55503100</v>
      </c>
      <c r="L3102">
        <v>2.5310000000000001</v>
      </c>
      <c r="M3102">
        <v>-2.4775096728486198E-3</v>
      </c>
      <c r="N3102">
        <v>1.21213609644895E-2</v>
      </c>
      <c r="O3102">
        <v>5.3496437646790497E-2</v>
      </c>
      <c r="P3102">
        <v>0.14094971344878399</v>
      </c>
      <c r="Q3102">
        <v>0.94486663670166704</v>
      </c>
      <c r="R3102">
        <v>3.09158375763397E-2</v>
      </c>
      <c r="S3102">
        <v>2.75237835132436E-2</v>
      </c>
      <c r="T3102">
        <v>2.9072720209770999E-2</v>
      </c>
      <c r="U3102">
        <v>4.22763205646291E-2</v>
      </c>
      <c r="V3102">
        <v>34.139998999999897</v>
      </c>
      <c r="W3102">
        <v>10.83</v>
      </c>
      <c r="X3102">
        <v>-0.31651469177689201</v>
      </c>
      <c r="Y3102">
        <v>9.5921274614703799E-3</v>
      </c>
      <c r="Z3102">
        <v>2.2842292503363901</v>
      </c>
      <c r="AA3102">
        <v>3.3676078189233798</v>
      </c>
      <c r="AB3102">
        <v>3.2335727287687099</v>
      </c>
      <c r="AC3102" t="s">
        <v>248</v>
      </c>
      <c r="AD3102" t="s">
        <v>352</v>
      </c>
      <c r="AE3102" t="s">
        <v>56</v>
      </c>
      <c r="AF3102" t="s">
        <v>59</v>
      </c>
      <c r="AG3102" t="s">
        <v>344</v>
      </c>
      <c r="AH3102" s="45">
        <v>42814</v>
      </c>
      <c r="AI3102">
        <v>2488</v>
      </c>
      <c r="AJ3102">
        <v>1969</v>
      </c>
      <c r="AK3102" t="s">
        <v>345</v>
      </c>
      <c r="AL3102" t="s">
        <v>276</v>
      </c>
      <c r="AM3102" t="s">
        <v>245</v>
      </c>
    </row>
    <row r="3103" spans="1:39" x14ac:dyDescent="0.3">
      <c r="A3103" s="1">
        <v>43620</v>
      </c>
      <c r="B3103" t="s">
        <v>27</v>
      </c>
      <c r="C3103" t="s">
        <v>239</v>
      </c>
      <c r="D3103">
        <v>500</v>
      </c>
      <c r="E3103">
        <v>3</v>
      </c>
      <c r="F3103">
        <v>28.389999</v>
      </c>
      <c r="G3103">
        <v>29.59</v>
      </c>
      <c r="H3103">
        <v>27.91</v>
      </c>
      <c r="I3103">
        <v>29.57</v>
      </c>
      <c r="J3103">
        <v>29.57</v>
      </c>
      <c r="K3103">
        <v>107549500</v>
      </c>
      <c r="L3103">
        <v>2.1190000000000002</v>
      </c>
      <c r="M3103">
        <v>6.9669461499230201E-2</v>
      </c>
      <c r="N3103">
        <v>1.7741884989874099E-2</v>
      </c>
      <c r="O3103">
        <v>4.4251913202731002E-2</v>
      </c>
      <c r="P3103">
        <v>0.22975991271427201</v>
      </c>
      <c r="Q3103">
        <v>0.71953212728242999</v>
      </c>
      <c r="R3103">
        <v>4.0197225643015297E-2</v>
      </c>
      <c r="S3103">
        <v>3.6077619269312002E-2</v>
      </c>
      <c r="T3103">
        <v>3.45224505737243E-2</v>
      </c>
      <c r="U3103">
        <v>4.3190425178390099E-2</v>
      </c>
      <c r="V3103">
        <v>34.139998999999897</v>
      </c>
      <c r="W3103">
        <v>14.31</v>
      </c>
      <c r="X3103">
        <v>-0.31403794770969101</v>
      </c>
      <c r="Y3103">
        <v>2.1205927310919401E-2</v>
      </c>
      <c r="Z3103">
        <v>2.3045269370867598</v>
      </c>
      <c r="AA3103">
        <v>2.8286167141897298</v>
      </c>
      <c r="AB3103">
        <v>2.7823601831932701</v>
      </c>
      <c r="AC3103" t="s">
        <v>248</v>
      </c>
      <c r="AD3103" t="s">
        <v>352</v>
      </c>
      <c r="AE3103" t="s">
        <v>56</v>
      </c>
      <c r="AF3103" t="s">
        <v>59</v>
      </c>
      <c r="AG3103" t="s">
        <v>344</v>
      </c>
      <c r="AH3103" s="45">
        <v>42814</v>
      </c>
      <c r="AI3103">
        <v>2488</v>
      </c>
      <c r="AJ3103">
        <v>1969</v>
      </c>
      <c r="AK3103" t="s">
        <v>345</v>
      </c>
      <c r="AL3103" t="s">
        <v>276</v>
      </c>
      <c r="AM3103" t="s">
        <v>245</v>
      </c>
    </row>
    <row r="3104" spans="1:39" x14ac:dyDescent="0.3">
      <c r="A3104" s="1">
        <v>43640</v>
      </c>
      <c r="B3104" t="s">
        <v>27</v>
      </c>
      <c r="C3104" t="s">
        <v>239</v>
      </c>
      <c r="D3104">
        <v>300</v>
      </c>
      <c r="E3104">
        <v>3</v>
      </c>
      <c r="F3104">
        <v>29.32</v>
      </c>
      <c r="G3104">
        <v>29.4</v>
      </c>
      <c r="H3104">
        <v>28.67</v>
      </c>
      <c r="I3104">
        <v>29.26</v>
      </c>
      <c r="J3104">
        <v>29.26</v>
      </c>
      <c r="K3104">
        <v>55724800</v>
      </c>
      <c r="L3104">
        <v>2.0209999999999999</v>
      </c>
      <c r="M3104">
        <v>5.4832214145313996E-3</v>
      </c>
      <c r="N3104">
        <v>2.05265207116739E-3</v>
      </c>
      <c r="O3104">
        <v>6.5313485277283798E-2</v>
      </c>
      <c r="P3104">
        <v>0.11927940842329</v>
      </c>
      <c r="Q3104">
        <v>0.62575047860581601</v>
      </c>
      <c r="R3104">
        <v>2.7383671216296299E-2</v>
      </c>
      <c r="S3104">
        <v>3.8017661996612898E-2</v>
      </c>
      <c r="T3104">
        <v>3.1007791257532401E-2</v>
      </c>
      <c r="U3104">
        <v>4.3163620847959598E-2</v>
      </c>
      <c r="V3104">
        <v>34.299999</v>
      </c>
      <c r="W3104">
        <v>14.54</v>
      </c>
      <c r="X3104">
        <v>-0.31403794770969101</v>
      </c>
      <c r="Y3104">
        <v>-1.73338836506086E-3</v>
      </c>
      <c r="Z3104">
        <v>2.2778771311476</v>
      </c>
      <c r="AA3104">
        <v>2.6045028449818002</v>
      </c>
      <c r="AB3104">
        <v>2.4446834333374099</v>
      </c>
      <c r="AC3104" t="s">
        <v>248</v>
      </c>
      <c r="AD3104" t="s">
        <v>352</v>
      </c>
      <c r="AE3104" t="s">
        <v>56</v>
      </c>
      <c r="AF3104" t="s">
        <v>59</v>
      </c>
      <c r="AG3104" t="s">
        <v>344</v>
      </c>
      <c r="AH3104" s="45">
        <v>42814</v>
      </c>
      <c r="AI3104">
        <v>2488</v>
      </c>
      <c r="AJ3104">
        <v>1969</v>
      </c>
      <c r="AK3104" t="s">
        <v>345</v>
      </c>
      <c r="AL3104" t="s">
        <v>276</v>
      </c>
      <c r="AM3104" t="s">
        <v>245</v>
      </c>
    </row>
    <row r="3105" spans="1:39" x14ac:dyDescent="0.3">
      <c r="A3105" s="1">
        <v>43643</v>
      </c>
      <c r="B3105" t="s">
        <v>27</v>
      </c>
      <c r="C3105" t="s">
        <v>246</v>
      </c>
      <c r="D3105">
        <v>700</v>
      </c>
      <c r="E3105">
        <v>3</v>
      </c>
      <c r="F3105">
        <v>30.41</v>
      </c>
      <c r="G3105">
        <v>30.959999</v>
      </c>
      <c r="H3105">
        <v>30.209999</v>
      </c>
      <c r="I3105">
        <v>30.74</v>
      </c>
      <c r="J3105">
        <v>30.74</v>
      </c>
      <c r="K3105">
        <v>55623300</v>
      </c>
      <c r="L3105">
        <v>2.0049999999999999</v>
      </c>
      <c r="M3105">
        <v>2.7037585004173199E-2</v>
      </c>
      <c r="N3105">
        <v>2.4034078658173998E-2</v>
      </c>
      <c r="O3105">
        <v>5.6546289235937998E-2</v>
      </c>
      <c r="P3105">
        <v>0.20429182854675801</v>
      </c>
      <c r="Q3105">
        <v>0.68472471418524805</v>
      </c>
      <c r="R3105">
        <v>2.7768246602471701E-2</v>
      </c>
      <c r="S3105">
        <v>3.2532072574881603E-2</v>
      </c>
      <c r="T3105">
        <v>3.1168700195997899E-2</v>
      </c>
      <c r="U3105">
        <v>4.3125788793017497E-2</v>
      </c>
      <c r="V3105">
        <v>34.299999</v>
      </c>
      <c r="W3105">
        <v>14.74</v>
      </c>
      <c r="X3105">
        <v>-0.31403794770969101</v>
      </c>
      <c r="Y3105">
        <v>3.81588593721357E-3</v>
      </c>
      <c r="Z3105">
        <v>2.2646645127983498</v>
      </c>
      <c r="AA3105">
        <v>2.96170390007534</v>
      </c>
      <c r="AB3105">
        <v>2.66817228042233</v>
      </c>
      <c r="AC3105" t="s">
        <v>248</v>
      </c>
      <c r="AD3105" t="s">
        <v>352</v>
      </c>
      <c r="AE3105" t="s">
        <v>56</v>
      </c>
      <c r="AF3105" t="s">
        <v>59</v>
      </c>
      <c r="AG3105" t="s">
        <v>344</v>
      </c>
      <c r="AH3105" s="45">
        <v>42814</v>
      </c>
      <c r="AI3105">
        <v>2488</v>
      </c>
      <c r="AJ3105">
        <v>1969</v>
      </c>
      <c r="AK3105" t="s">
        <v>345</v>
      </c>
      <c r="AL3105" t="s">
        <v>276</v>
      </c>
      <c r="AM3105" t="s">
        <v>245</v>
      </c>
    </row>
    <row r="3106" spans="1:39" x14ac:dyDescent="0.3">
      <c r="A3106" s="1">
        <v>43579</v>
      </c>
      <c r="B3106" t="s">
        <v>27</v>
      </c>
      <c r="C3106" t="s">
        <v>239</v>
      </c>
      <c r="D3106">
        <v>400</v>
      </c>
      <c r="E3106">
        <v>4</v>
      </c>
      <c r="F3106">
        <v>28.1</v>
      </c>
      <c r="G3106">
        <v>28.85</v>
      </c>
      <c r="H3106">
        <v>27.93</v>
      </c>
      <c r="I3106">
        <v>28.459999</v>
      </c>
      <c r="J3106">
        <v>28.459999</v>
      </c>
      <c r="K3106">
        <v>51784700</v>
      </c>
      <c r="L3106">
        <v>2.5219999999999998</v>
      </c>
      <c r="M3106">
        <v>1.7367086063395699E-2</v>
      </c>
      <c r="N3106">
        <v>1.8798177567585901E-2</v>
      </c>
      <c r="O3106">
        <v>7.6272519237595704E-2</v>
      </c>
      <c r="P3106">
        <v>0.36281767032923301</v>
      </c>
      <c r="Q3106">
        <v>1.0419224432610801</v>
      </c>
      <c r="R3106">
        <v>1.5058009962653199E-2</v>
      </c>
      <c r="S3106">
        <v>2.5856561920205499E-2</v>
      </c>
      <c r="T3106">
        <v>3.9442661936189997E-2</v>
      </c>
      <c r="U3106">
        <v>4.2916387656081301E-2</v>
      </c>
      <c r="V3106">
        <v>34.139998999999897</v>
      </c>
      <c r="W3106">
        <v>9.56</v>
      </c>
      <c r="X3106">
        <v>-0.365870333192029</v>
      </c>
      <c r="Y3106">
        <v>-2.1941687255359501E-3</v>
      </c>
      <c r="Z3106">
        <v>2.3223987153967101</v>
      </c>
      <c r="AA3106">
        <v>3.4799250824370702</v>
      </c>
      <c r="AB3106">
        <v>3.31047429279193</v>
      </c>
      <c r="AC3106" t="s">
        <v>249</v>
      </c>
      <c r="AD3106" t="s">
        <v>352</v>
      </c>
      <c r="AE3106" t="s">
        <v>56</v>
      </c>
      <c r="AF3106" t="s">
        <v>59</v>
      </c>
      <c r="AG3106" t="s">
        <v>344</v>
      </c>
      <c r="AH3106" s="45">
        <v>42814</v>
      </c>
      <c r="AI3106">
        <v>2488</v>
      </c>
      <c r="AJ3106">
        <v>1969</v>
      </c>
      <c r="AK3106" t="s">
        <v>345</v>
      </c>
      <c r="AL3106" t="s">
        <v>276</v>
      </c>
      <c r="AM3106" t="s">
        <v>245</v>
      </c>
    </row>
    <row r="3107" spans="1:39" x14ac:dyDescent="0.3">
      <c r="A3107" s="1">
        <v>43601</v>
      </c>
      <c r="B3107" t="s">
        <v>27</v>
      </c>
      <c r="C3107" t="s">
        <v>239</v>
      </c>
      <c r="D3107">
        <v>200</v>
      </c>
      <c r="E3107">
        <v>4</v>
      </c>
      <c r="F3107">
        <v>27.370000999999998</v>
      </c>
      <c r="G3107">
        <v>28.370000999999998</v>
      </c>
      <c r="H3107">
        <v>27.27</v>
      </c>
      <c r="I3107">
        <v>28.01</v>
      </c>
      <c r="J3107">
        <v>28.01</v>
      </c>
      <c r="K3107">
        <v>67330100</v>
      </c>
      <c r="L3107">
        <v>2.4049999999999998</v>
      </c>
      <c r="M3107">
        <v>1.54707169068615E-2</v>
      </c>
      <c r="N3107">
        <v>2.8977073228057301E-2</v>
      </c>
      <c r="O3107">
        <v>2.4576589332040499E-2</v>
      </c>
      <c r="P3107">
        <v>0.19143115626256499</v>
      </c>
      <c r="Q3107">
        <v>0.81084096636129999</v>
      </c>
      <c r="R3107">
        <v>4.0491503724226899E-2</v>
      </c>
      <c r="S3107">
        <v>2.65194353284312E-2</v>
      </c>
      <c r="T3107">
        <v>3.0631270430845601E-2</v>
      </c>
      <c r="U3107">
        <v>4.2542802445378197E-2</v>
      </c>
      <c r="V3107">
        <v>34.139998999999897</v>
      </c>
      <c r="W3107">
        <v>12.62</v>
      </c>
      <c r="X3107">
        <v>-0.31403794770969101</v>
      </c>
      <c r="Y3107">
        <v>8.8559569696340101E-3</v>
      </c>
      <c r="Z3107">
        <v>2.30655367648931</v>
      </c>
      <c r="AA3107">
        <v>2.9911650898231601</v>
      </c>
      <c r="AB3107">
        <v>2.97146456267394</v>
      </c>
      <c r="AC3107" t="s">
        <v>249</v>
      </c>
      <c r="AD3107" t="s">
        <v>352</v>
      </c>
      <c r="AE3107" t="s">
        <v>56</v>
      </c>
      <c r="AF3107" t="s">
        <v>59</v>
      </c>
      <c r="AG3107" t="s">
        <v>344</v>
      </c>
      <c r="AH3107" s="45">
        <v>42814</v>
      </c>
      <c r="AI3107">
        <v>2488</v>
      </c>
      <c r="AJ3107">
        <v>1969</v>
      </c>
      <c r="AK3107" t="s">
        <v>345</v>
      </c>
      <c r="AL3107" t="s">
        <v>276</v>
      </c>
      <c r="AM3107" t="s">
        <v>245</v>
      </c>
    </row>
    <row r="3108" spans="1:39" x14ac:dyDescent="0.3">
      <c r="A3108" s="1">
        <v>43609</v>
      </c>
      <c r="B3108" t="s">
        <v>27</v>
      </c>
      <c r="C3108" t="s">
        <v>246</v>
      </c>
      <c r="D3108">
        <v>200</v>
      </c>
      <c r="E3108">
        <v>4</v>
      </c>
      <c r="F3108">
        <v>26.610001</v>
      </c>
      <c r="G3108">
        <v>26.93</v>
      </c>
      <c r="H3108">
        <v>26.4</v>
      </c>
      <c r="I3108">
        <v>26.440000999999999</v>
      </c>
      <c r="J3108">
        <v>26.440000999999999</v>
      </c>
      <c r="K3108">
        <v>39835800</v>
      </c>
      <c r="L3108">
        <v>2.3239999999999998</v>
      </c>
      <c r="M3108">
        <v>3.0303052343946301E-3</v>
      </c>
      <c r="N3108">
        <v>-3.9307951867558102E-2</v>
      </c>
      <c r="O3108">
        <v>-7.3621504719703704E-2</v>
      </c>
      <c r="P3108">
        <v>6.7670073273895195E-2</v>
      </c>
      <c r="Q3108">
        <v>0.70226582259786097</v>
      </c>
      <c r="R3108">
        <v>2.6278287411485201E-2</v>
      </c>
      <c r="S3108">
        <v>2.80387517583011E-2</v>
      </c>
      <c r="T3108">
        <v>3.1333991422977797E-2</v>
      </c>
      <c r="U3108">
        <v>4.2679444021270198E-2</v>
      </c>
      <c r="V3108">
        <v>34.139998999999897</v>
      </c>
      <c r="W3108">
        <v>13.03</v>
      </c>
      <c r="X3108">
        <v>-0.31403794770969101</v>
      </c>
      <c r="Y3108">
        <v>1.3526439988342199E-3</v>
      </c>
      <c r="Z3108">
        <v>2.3272686645193601</v>
      </c>
      <c r="AA3108">
        <v>2.6784729164539098</v>
      </c>
      <c r="AB3108">
        <v>2.7431360350201199</v>
      </c>
      <c r="AC3108" t="s">
        <v>249</v>
      </c>
      <c r="AD3108" t="s">
        <v>352</v>
      </c>
      <c r="AE3108" t="s">
        <v>56</v>
      </c>
      <c r="AF3108" t="s">
        <v>59</v>
      </c>
      <c r="AG3108" t="s">
        <v>344</v>
      </c>
      <c r="AH3108" s="45">
        <v>42814</v>
      </c>
      <c r="AI3108">
        <v>2488</v>
      </c>
      <c r="AJ3108">
        <v>1969</v>
      </c>
      <c r="AK3108" t="s">
        <v>345</v>
      </c>
      <c r="AL3108" t="s">
        <v>276</v>
      </c>
      <c r="AM3108" t="s">
        <v>245</v>
      </c>
    </row>
    <row r="3109" spans="1:39" x14ac:dyDescent="0.3">
      <c r="A3109" s="1">
        <v>43641</v>
      </c>
      <c r="B3109" t="s">
        <v>27</v>
      </c>
      <c r="C3109" t="s">
        <v>239</v>
      </c>
      <c r="D3109">
        <v>300</v>
      </c>
      <c r="E3109">
        <v>4</v>
      </c>
      <c r="F3109">
        <v>29.26</v>
      </c>
      <c r="G3109">
        <v>29.719998999999898</v>
      </c>
      <c r="H3109">
        <v>28.799999</v>
      </c>
      <c r="I3109">
        <v>28.860001</v>
      </c>
      <c r="J3109">
        <v>28.860001</v>
      </c>
      <c r="K3109">
        <v>53680900</v>
      </c>
      <c r="L3109">
        <v>1.994</v>
      </c>
      <c r="M3109">
        <v>-1.3764807596219401E-2</v>
      </c>
      <c r="N3109">
        <v>-5.3629439000869097E-2</v>
      </c>
      <c r="O3109">
        <v>9.0608840425185896E-2</v>
      </c>
      <c r="P3109">
        <v>0.116354737948315</v>
      </c>
      <c r="Q3109">
        <v>0.60244664796283698</v>
      </c>
      <c r="R3109">
        <v>1.46414855965271E-2</v>
      </c>
      <c r="S3109">
        <v>3.70563862225003E-2</v>
      </c>
      <c r="T3109">
        <v>3.10293444976752E-2</v>
      </c>
      <c r="U3109">
        <v>4.3173406234343702E-2</v>
      </c>
      <c r="V3109">
        <v>34.299999</v>
      </c>
      <c r="W3109">
        <v>14.54</v>
      </c>
      <c r="X3109">
        <v>-0.31403794770969101</v>
      </c>
      <c r="Y3109">
        <v>-9.5417756928269908E-3</v>
      </c>
      <c r="Z3109">
        <v>2.2751268301527601</v>
      </c>
      <c r="AA3109">
        <v>2.53329929136705</v>
      </c>
      <c r="AB3109">
        <v>2.44373020296619</v>
      </c>
      <c r="AC3109" t="s">
        <v>249</v>
      </c>
      <c r="AD3109" t="s">
        <v>352</v>
      </c>
      <c r="AE3109" t="s">
        <v>56</v>
      </c>
      <c r="AF3109" t="s">
        <v>59</v>
      </c>
      <c r="AG3109" t="s">
        <v>344</v>
      </c>
      <c r="AH3109" s="45">
        <v>42814</v>
      </c>
      <c r="AI3109">
        <v>2488</v>
      </c>
      <c r="AJ3109">
        <v>1969</v>
      </c>
      <c r="AK3109" t="s">
        <v>345</v>
      </c>
      <c r="AL3109" t="s">
        <v>276</v>
      </c>
      <c r="AM3109" t="s">
        <v>245</v>
      </c>
    </row>
    <row r="3110" spans="1:39" x14ac:dyDescent="0.3">
      <c r="A3110" s="1">
        <v>43642</v>
      </c>
      <c r="B3110" t="s">
        <v>27</v>
      </c>
      <c r="C3110" t="s">
        <v>239</v>
      </c>
      <c r="D3110">
        <v>400</v>
      </c>
      <c r="E3110">
        <v>4</v>
      </c>
      <c r="F3110">
        <v>29.98</v>
      </c>
      <c r="G3110">
        <v>30.48</v>
      </c>
      <c r="H3110">
        <v>29.780000999999999</v>
      </c>
      <c r="I3110">
        <v>29.92</v>
      </c>
      <c r="J3110">
        <v>29.92</v>
      </c>
      <c r="K3110">
        <v>65064200</v>
      </c>
      <c r="L3110">
        <v>2.0489999999999999</v>
      </c>
      <c r="M3110">
        <v>3.6070565110517698E-2</v>
      </c>
      <c r="N3110">
        <v>-1.91995305070893E-2</v>
      </c>
      <c r="O3110">
        <v>0.123649100301309</v>
      </c>
      <c r="P3110">
        <v>0.184061076903554</v>
      </c>
      <c r="Q3110">
        <v>0.68317037682162796</v>
      </c>
      <c r="R3110">
        <v>2.5774916422378401E-2</v>
      </c>
      <c r="S3110">
        <v>3.7674555562175797E-2</v>
      </c>
      <c r="T3110">
        <v>3.1023471629894099E-2</v>
      </c>
      <c r="U3110">
        <v>4.31224075613547E-2</v>
      </c>
      <c r="V3110">
        <v>34.299999</v>
      </c>
      <c r="W3110">
        <v>14.74</v>
      </c>
      <c r="X3110">
        <v>-0.31403794770969101</v>
      </c>
      <c r="Y3110">
        <v>-1.2346958449604901E-3</v>
      </c>
      <c r="Z3110">
        <v>2.2637174742757402</v>
      </c>
      <c r="AA3110">
        <v>2.91860994371465</v>
      </c>
      <c r="AB3110">
        <v>2.5561695334541001</v>
      </c>
      <c r="AC3110" t="s">
        <v>249</v>
      </c>
      <c r="AD3110" t="s">
        <v>352</v>
      </c>
      <c r="AE3110" t="s">
        <v>56</v>
      </c>
      <c r="AF3110" t="s">
        <v>59</v>
      </c>
      <c r="AG3110" t="s">
        <v>344</v>
      </c>
      <c r="AH3110" s="45">
        <v>42814</v>
      </c>
      <c r="AI3110">
        <v>2488</v>
      </c>
      <c r="AJ3110">
        <v>1969</v>
      </c>
      <c r="AK3110" t="s">
        <v>345</v>
      </c>
      <c r="AL3110" t="s">
        <v>276</v>
      </c>
      <c r="AM3110" t="s">
        <v>245</v>
      </c>
    </row>
    <row r="3111" spans="1:39" x14ac:dyDescent="0.3">
      <c r="A3111" s="1">
        <v>43557</v>
      </c>
      <c r="B3111" t="s">
        <v>27</v>
      </c>
      <c r="C3111" t="s">
        <v>246</v>
      </c>
      <c r="D3111">
        <v>300</v>
      </c>
      <c r="E3111">
        <v>5</v>
      </c>
      <c r="F3111">
        <v>26.51</v>
      </c>
      <c r="G3111">
        <v>26.799999</v>
      </c>
      <c r="H3111">
        <v>26.09</v>
      </c>
      <c r="I3111">
        <v>26.75</v>
      </c>
      <c r="J3111">
        <v>26.75</v>
      </c>
      <c r="K3111">
        <v>53358800</v>
      </c>
      <c r="L3111">
        <v>2.4809999999999999</v>
      </c>
      <c r="M3111">
        <v>1.46867257714426E-2</v>
      </c>
      <c r="N3111">
        <v>4.0432623294572E-2</v>
      </c>
      <c r="O3111">
        <v>0.12190366332621</v>
      </c>
      <c r="P3111">
        <v>0.37092829843849101</v>
      </c>
      <c r="Q3111">
        <v>1.0320897556758999</v>
      </c>
      <c r="R3111">
        <v>2.4060145028154501E-2</v>
      </c>
      <c r="S3111">
        <v>3.8299119159251702E-2</v>
      </c>
      <c r="T3111">
        <v>4.4046657066090199E-2</v>
      </c>
      <c r="U3111">
        <v>4.2825365920214298E-2</v>
      </c>
      <c r="V3111">
        <v>34.139998999999897</v>
      </c>
      <c r="W3111">
        <v>9.0399999999999991</v>
      </c>
      <c r="X3111">
        <v>-0.365870333192029</v>
      </c>
      <c r="Y3111" s="44">
        <v>1.7455614805152698E-5</v>
      </c>
      <c r="Z3111">
        <v>2.3119810130144698</v>
      </c>
      <c r="AA3111">
        <v>3.1202502343079002</v>
      </c>
      <c r="AB3111">
        <v>2.8279882056068399</v>
      </c>
      <c r="AC3111" t="s">
        <v>250</v>
      </c>
      <c r="AD3111" t="s">
        <v>352</v>
      </c>
      <c r="AE3111" t="s">
        <v>56</v>
      </c>
      <c r="AF3111" t="s">
        <v>59</v>
      </c>
      <c r="AG3111" t="s">
        <v>344</v>
      </c>
      <c r="AH3111" s="45">
        <v>42814</v>
      </c>
      <c r="AI3111">
        <v>2488</v>
      </c>
      <c r="AJ3111">
        <v>1969</v>
      </c>
      <c r="AK3111" t="s">
        <v>345</v>
      </c>
      <c r="AL3111" t="s">
        <v>276</v>
      </c>
      <c r="AM3111" t="s">
        <v>245</v>
      </c>
    </row>
    <row r="3112" spans="1:39" x14ac:dyDescent="0.3">
      <c r="A3112" s="1">
        <v>43571</v>
      </c>
      <c r="B3112" t="s">
        <v>27</v>
      </c>
      <c r="C3112" t="s">
        <v>239</v>
      </c>
      <c r="D3112">
        <v>500</v>
      </c>
      <c r="E3112">
        <v>5</v>
      </c>
      <c r="F3112">
        <v>27.719998999999898</v>
      </c>
      <c r="G3112">
        <v>28.18</v>
      </c>
      <c r="H3112">
        <v>27.49</v>
      </c>
      <c r="I3112">
        <v>27.93</v>
      </c>
      <c r="J3112">
        <v>27.93</v>
      </c>
      <c r="K3112">
        <v>47340100</v>
      </c>
      <c r="L3112">
        <v>2.5920000000000001</v>
      </c>
      <c r="M3112">
        <v>2.1716380017108801E-2</v>
      </c>
      <c r="N3112">
        <v>2.5014898675773799E-2</v>
      </c>
      <c r="O3112">
        <v>0.181677253123953</v>
      </c>
      <c r="P3112">
        <v>0.315147401230221</v>
      </c>
      <c r="Q3112">
        <v>1.01815654559156</v>
      </c>
      <c r="R3112">
        <v>1.7084943547450802E-2</v>
      </c>
      <c r="S3112">
        <v>4.0408243079204598E-2</v>
      </c>
      <c r="T3112">
        <v>4.0331205818368798E-2</v>
      </c>
      <c r="U3112">
        <v>4.3007146697542797E-2</v>
      </c>
      <c r="V3112">
        <v>34.139998999999897</v>
      </c>
      <c r="W3112">
        <v>9.56</v>
      </c>
      <c r="X3112">
        <v>-0.365870333192029</v>
      </c>
      <c r="Y3112">
        <v>5.0922850790659495E-4</v>
      </c>
      <c r="Z3112">
        <v>2.34212692714393</v>
      </c>
      <c r="AA3112">
        <v>3.2725613046280602</v>
      </c>
      <c r="AB3112">
        <v>3.2515285030798902</v>
      </c>
      <c r="AC3112" t="s">
        <v>250</v>
      </c>
      <c r="AD3112" t="s">
        <v>352</v>
      </c>
      <c r="AE3112" t="s">
        <v>56</v>
      </c>
      <c r="AF3112" t="s">
        <v>59</v>
      </c>
      <c r="AG3112" t="s">
        <v>344</v>
      </c>
      <c r="AH3112" s="45">
        <v>42814</v>
      </c>
      <c r="AI3112">
        <v>2488</v>
      </c>
      <c r="AJ3112">
        <v>1969</v>
      </c>
      <c r="AK3112" t="s">
        <v>345</v>
      </c>
      <c r="AL3112" t="s">
        <v>276</v>
      </c>
      <c r="AM3112" t="s">
        <v>245</v>
      </c>
    </row>
    <row r="3113" spans="1:39" x14ac:dyDescent="0.3">
      <c r="A3113" s="1">
        <v>43584</v>
      </c>
      <c r="B3113" t="s">
        <v>27</v>
      </c>
      <c r="C3113" t="s">
        <v>239</v>
      </c>
      <c r="D3113">
        <v>1100</v>
      </c>
      <c r="E3113">
        <v>5</v>
      </c>
      <c r="F3113">
        <v>27.9</v>
      </c>
      <c r="G3113">
        <v>28.139999</v>
      </c>
      <c r="H3113">
        <v>27.5</v>
      </c>
      <c r="I3113">
        <v>27.690000999999999</v>
      </c>
      <c r="J3113">
        <v>27.690000999999999</v>
      </c>
      <c r="K3113">
        <v>44532700</v>
      </c>
      <c r="L3113">
        <v>2.536</v>
      </c>
      <c r="M3113">
        <v>-6.8381767273261798E-3</v>
      </c>
      <c r="N3113">
        <v>-1.75411331735436E-2</v>
      </c>
      <c r="O3113">
        <v>0.106605297094268</v>
      </c>
      <c r="P3113">
        <v>0.31637935837152698</v>
      </c>
      <c r="Q3113">
        <v>0.91954633244804096</v>
      </c>
      <c r="R3113">
        <v>1.7453495031017702E-2</v>
      </c>
      <c r="S3113">
        <v>2.52210783524624E-2</v>
      </c>
      <c r="T3113">
        <v>3.7187707841542302E-2</v>
      </c>
      <c r="U3113">
        <v>4.2162368676383802E-2</v>
      </c>
      <c r="V3113">
        <v>34.139998999999897</v>
      </c>
      <c r="W3113">
        <v>10.77</v>
      </c>
      <c r="X3113">
        <v>-0.31651469177689201</v>
      </c>
      <c r="Y3113">
        <v>1.07094833958194E-3</v>
      </c>
      <c r="Z3113">
        <v>2.2999668745922999</v>
      </c>
      <c r="AA3113">
        <v>3.15768063322701</v>
      </c>
      <c r="AB3113">
        <v>3.40866410847753</v>
      </c>
      <c r="AC3113" t="s">
        <v>250</v>
      </c>
      <c r="AD3113" t="s">
        <v>352</v>
      </c>
      <c r="AE3113" t="s">
        <v>56</v>
      </c>
      <c r="AF3113" t="s">
        <v>59</v>
      </c>
      <c r="AG3113" t="s">
        <v>344</v>
      </c>
      <c r="AH3113" s="45">
        <v>42814</v>
      </c>
      <c r="AI3113">
        <v>2488</v>
      </c>
      <c r="AJ3113">
        <v>1969</v>
      </c>
      <c r="AK3113" t="s">
        <v>345</v>
      </c>
      <c r="AL3113" t="s">
        <v>276</v>
      </c>
      <c r="AM3113" t="s">
        <v>245</v>
      </c>
    </row>
    <row r="3114" spans="1:39" x14ac:dyDescent="0.3">
      <c r="A3114" s="1">
        <v>43592</v>
      </c>
      <c r="B3114" t="s">
        <v>27</v>
      </c>
      <c r="C3114" t="s">
        <v>239</v>
      </c>
      <c r="D3114">
        <v>200</v>
      </c>
      <c r="E3114">
        <v>5</v>
      </c>
      <c r="F3114">
        <v>27.200001</v>
      </c>
      <c r="G3114">
        <v>27.35</v>
      </c>
      <c r="H3114">
        <v>26.209999</v>
      </c>
      <c r="I3114">
        <v>26.66</v>
      </c>
      <c r="J3114">
        <v>26.66</v>
      </c>
      <c r="K3114">
        <v>75868800</v>
      </c>
      <c r="L3114">
        <v>2.448</v>
      </c>
      <c r="M3114">
        <v>-2.8108359383605699E-2</v>
      </c>
      <c r="N3114">
        <v>-3.5737787992217399E-2</v>
      </c>
      <c r="O3114">
        <v>-8.7230157756547605E-2</v>
      </c>
      <c r="P3114">
        <v>0.13428190460294001</v>
      </c>
      <c r="Q3114">
        <v>0.86013306868064898</v>
      </c>
      <c r="R3114">
        <v>3.5926150959055103E-2</v>
      </c>
      <c r="S3114">
        <v>2.2541001443897299E-2</v>
      </c>
      <c r="T3114">
        <v>2.9130020554682098E-2</v>
      </c>
      <c r="U3114">
        <v>4.2333634696565502E-2</v>
      </c>
      <c r="V3114">
        <v>34.139998999999897</v>
      </c>
      <c r="W3114">
        <v>11.3</v>
      </c>
      <c r="X3114">
        <v>-0.31651469177689201</v>
      </c>
      <c r="Y3114">
        <v>-1.6649488130547601E-2</v>
      </c>
      <c r="Z3114">
        <v>2.2833646319978702</v>
      </c>
      <c r="AA3114">
        <v>3.0816864438216198</v>
      </c>
      <c r="AB3114">
        <v>3.2435684470904298</v>
      </c>
      <c r="AC3114" t="s">
        <v>250</v>
      </c>
      <c r="AD3114" t="s">
        <v>352</v>
      </c>
      <c r="AE3114" t="s">
        <v>56</v>
      </c>
      <c r="AF3114" t="s">
        <v>59</v>
      </c>
      <c r="AG3114" t="s">
        <v>344</v>
      </c>
      <c r="AH3114" s="45">
        <v>42814</v>
      </c>
      <c r="AI3114">
        <v>2488</v>
      </c>
      <c r="AJ3114">
        <v>1969</v>
      </c>
      <c r="AK3114" t="s">
        <v>345</v>
      </c>
      <c r="AL3114" t="s">
        <v>276</v>
      </c>
      <c r="AM3114" t="s">
        <v>245</v>
      </c>
    </row>
    <row r="3115" spans="1:39" x14ac:dyDescent="0.3">
      <c r="A3115" s="1">
        <v>43607</v>
      </c>
      <c r="B3115" t="s">
        <v>27</v>
      </c>
      <c r="C3115" t="s">
        <v>246</v>
      </c>
      <c r="D3115">
        <v>700</v>
      </c>
      <c r="E3115">
        <v>5</v>
      </c>
      <c r="F3115">
        <v>27.120000999999998</v>
      </c>
      <c r="G3115">
        <v>27.59</v>
      </c>
      <c r="H3115">
        <v>27.07</v>
      </c>
      <c r="I3115">
        <v>27.41</v>
      </c>
      <c r="J3115">
        <v>27.41</v>
      </c>
      <c r="K3115">
        <v>40035300</v>
      </c>
      <c r="L3115">
        <v>2.3929999999999998</v>
      </c>
      <c r="M3115">
        <v>2.1913814467040601E-3</v>
      </c>
      <c r="N3115">
        <v>-6.1829620504612699E-3</v>
      </c>
      <c r="O3115">
        <v>-2.77045961558397E-2</v>
      </c>
      <c r="P3115">
        <v>0.13619298123226301</v>
      </c>
      <c r="Q3115">
        <v>0.74672807963218601</v>
      </c>
      <c r="R3115">
        <v>2.29439365451851E-2</v>
      </c>
      <c r="S3115">
        <v>2.7206242377781999E-2</v>
      </c>
      <c r="T3115">
        <v>3.1018182350490101E-2</v>
      </c>
      <c r="U3115">
        <v>4.2599778065853099E-2</v>
      </c>
      <c r="V3115">
        <v>34.139998999999897</v>
      </c>
      <c r="W3115">
        <v>12.71</v>
      </c>
      <c r="X3115">
        <v>-0.31403794770969101</v>
      </c>
      <c r="Y3115">
        <v>-2.8283920525026501E-3</v>
      </c>
      <c r="Z3115">
        <v>2.3194862644963301</v>
      </c>
      <c r="AA3115">
        <v>2.8210033918217801</v>
      </c>
      <c r="AB3115">
        <v>2.8348699723861701</v>
      </c>
      <c r="AC3115" t="s">
        <v>250</v>
      </c>
      <c r="AD3115" t="s">
        <v>352</v>
      </c>
      <c r="AE3115" t="s">
        <v>56</v>
      </c>
      <c r="AF3115" t="s">
        <v>59</v>
      </c>
      <c r="AG3115" t="s">
        <v>344</v>
      </c>
      <c r="AH3115" s="45">
        <v>42814</v>
      </c>
      <c r="AI3115">
        <v>2488</v>
      </c>
      <c r="AJ3115">
        <v>1969</v>
      </c>
      <c r="AK3115" t="s">
        <v>345</v>
      </c>
      <c r="AL3115" t="s">
        <v>276</v>
      </c>
      <c r="AM3115" t="s">
        <v>245</v>
      </c>
    </row>
    <row r="3116" spans="1:39" x14ac:dyDescent="0.3">
      <c r="A3116" s="1">
        <v>43609</v>
      </c>
      <c r="B3116" t="s">
        <v>27</v>
      </c>
      <c r="C3116" t="s">
        <v>246</v>
      </c>
      <c r="D3116">
        <v>100</v>
      </c>
      <c r="E3116">
        <v>5</v>
      </c>
      <c r="F3116">
        <v>26.610001</v>
      </c>
      <c r="G3116">
        <v>26.93</v>
      </c>
      <c r="H3116">
        <v>26.4</v>
      </c>
      <c r="I3116">
        <v>26.440000999999999</v>
      </c>
      <c r="J3116">
        <v>26.440000999999999</v>
      </c>
      <c r="K3116">
        <v>39835800</v>
      </c>
      <c r="L3116">
        <v>2.3239999999999998</v>
      </c>
      <c r="M3116">
        <v>3.0303052343946301E-3</v>
      </c>
      <c r="N3116">
        <v>-3.9307951867558102E-2</v>
      </c>
      <c r="O3116">
        <v>-7.3621504719703704E-2</v>
      </c>
      <c r="P3116">
        <v>6.7670073273895195E-2</v>
      </c>
      <c r="Q3116">
        <v>0.70226582259786097</v>
      </c>
      <c r="R3116">
        <v>2.6278287411485201E-2</v>
      </c>
      <c r="S3116">
        <v>2.80387517583011E-2</v>
      </c>
      <c r="T3116">
        <v>3.1333991422977797E-2</v>
      </c>
      <c r="U3116">
        <v>4.2679444021270198E-2</v>
      </c>
      <c r="V3116">
        <v>34.139998999999897</v>
      </c>
      <c r="W3116">
        <v>13.03</v>
      </c>
      <c r="X3116">
        <v>-0.31403794770969101</v>
      </c>
      <c r="Y3116">
        <v>1.3526439988342199E-3</v>
      </c>
      <c r="Z3116">
        <v>2.3272686645193601</v>
      </c>
      <c r="AA3116">
        <v>2.6784729164539098</v>
      </c>
      <c r="AB3116">
        <v>2.7431360350201199</v>
      </c>
      <c r="AC3116" t="s">
        <v>250</v>
      </c>
      <c r="AD3116" t="s">
        <v>352</v>
      </c>
      <c r="AE3116" t="s">
        <v>56</v>
      </c>
      <c r="AF3116" t="s">
        <v>59</v>
      </c>
      <c r="AG3116" t="s">
        <v>344</v>
      </c>
      <c r="AH3116" s="45">
        <v>42814</v>
      </c>
      <c r="AI3116">
        <v>2488</v>
      </c>
      <c r="AJ3116">
        <v>1969</v>
      </c>
      <c r="AK3116" t="s">
        <v>345</v>
      </c>
      <c r="AL3116" t="s">
        <v>276</v>
      </c>
      <c r="AM3116" t="s">
        <v>245</v>
      </c>
    </row>
    <row r="3117" spans="1:39" x14ac:dyDescent="0.3">
      <c r="A3117" s="1">
        <v>43620</v>
      </c>
      <c r="B3117" t="s">
        <v>27</v>
      </c>
      <c r="C3117" t="s">
        <v>239</v>
      </c>
      <c r="D3117">
        <v>500</v>
      </c>
      <c r="E3117">
        <v>5</v>
      </c>
      <c r="F3117">
        <v>28.389999</v>
      </c>
      <c r="G3117">
        <v>29.59</v>
      </c>
      <c r="H3117">
        <v>27.91</v>
      </c>
      <c r="I3117">
        <v>29.57</v>
      </c>
      <c r="J3117">
        <v>29.57</v>
      </c>
      <c r="K3117">
        <v>107549500</v>
      </c>
      <c r="L3117">
        <v>2.1190000000000002</v>
      </c>
      <c r="M3117">
        <v>6.9669461499230201E-2</v>
      </c>
      <c r="N3117">
        <v>1.7741884989874099E-2</v>
      </c>
      <c r="O3117">
        <v>4.4251913202731002E-2</v>
      </c>
      <c r="P3117">
        <v>0.22975991271427201</v>
      </c>
      <c r="Q3117">
        <v>0.71953212728242999</v>
      </c>
      <c r="R3117">
        <v>4.0197225643015297E-2</v>
      </c>
      <c r="S3117">
        <v>3.6077619269312002E-2</v>
      </c>
      <c r="T3117">
        <v>3.45224505737243E-2</v>
      </c>
      <c r="U3117">
        <v>4.3190425178390099E-2</v>
      </c>
      <c r="V3117">
        <v>34.139998999999897</v>
      </c>
      <c r="W3117">
        <v>14.31</v>
      </c>
      <c r="X3117">
        <v>-0.31403794770969101</v>
      </c>
      <c r="Y3117">
        <v>2.1205927310919401E-2</v>
      </c>
      <c r="Z3117">
        <v>2.3045269370867598</v>
      </c>
      <c r="AA3117">
        <v>2.8286167141897298</v>
      </c>
      <c r="AB3117">
        <v>2.7823601831932701</v>
      </c>
      <c r="AC3117" t="s">
        <v>250</v>
      </c>
      <c r="AD3117" t="s">
        <v>352</v>
      </c>
      <c r="AE3117" t="s">
        <v>56</v>
      </c>
      <c r="AF3117" t="s">
        <v>59</v>
      </c>
      <c r="AG3117" t="s">
        <v>344</v>
      </c>
      <c r="AH3117" s="45">
        <v>42814</v>
      </c>
      <c r="AI3117">
        <v>2488</v>
      </c>
      <c r="AJ3117">
        <v>1969</v>
      </c>
      <c r="AK3117" t="s">
        <v>345</v>
      </c>
      <c r="AL3117" t="s">
        <v>276</v>
      </c>
      <c r="AM3117" t="s">
        <v>245</v>
      </c>
    </row>
    <row r="3118" spans="1:39" x14ac:dyDescent="0.3">
      <c r="A3118" s="1">
        <v>43563</v>
      </c>
      <c r="B3118" t="s">
        <v>27</v>
      </c>
      <c r="C3118" t="s">
        <v>246</v>
      </c>
      <c r="D3118">
        <v>300</v>
      </c>
      <c r="E3118">
        <v>6</v>
      </c>
      <c r="F3118">
        <v>28.690000999999999</v>
      </c>
      <c r="G3118">
        <v>28.950001</v>
      </c>
      <c r="H3118">
        <v>28.18</v>
      </c>
      <c r="I3118">
        <v>28.530000999999999</v>
      </c>
      <c r="J3118">
        <v>28.530000999999999</v>
      </c>
      <c r="K3118">
        <v>58002500</v>
      </c>
      <c r="L3118">
        <v>2.5190000000000001</v>
      </c>
      <c r="M3118">
        <v>-1.5649736616304501E-2</v>
      </c>
      <c r="N3118">
        <v>7.9108452705658902E-2</v>
      </c>
      <c r="O3118">
        <v>0.256283978867337</v>
      </c>
      <c r="P3118">
        <v>0.327122496611366</v>
      </c>
      <c r="Q3118">
        <v>1.08815197729403</v>
      </c>
      <c r="R3118">
        <v>3.8286324854222502E-2</v>
      </c>
      <c r="S3118">
        <v>3.9468149133900503E-2</v>
      </c>
      <c r="T3118">
        <v>4.0037647513982699E-2</v>
      </c>
      <c r="U3118">
        <v>4.29888167040487E-2</v>
      </c>
      <c r="V3118">
        <v>34.139998999999897</v>
      </c>
      <c r="W3118">
        <v>9.52</v>
      </c>
      <c r="X3118">
        <v>-0.365870333192029</v>
      </c>
      <c r="Y3118">
        <v>1.0469119934194001E-3</v>
      </c>
      <c r="Z3118">
        <v>2.3369887624507699</v>
      </c>
      <c r="AA3118">
        <v>3.3799056711966999</v>
      </c>
      <c r="AB3118">
        <v>3.3012120212815299</v>
      </c>
      <c r="AC3118" t="s">
        <v>251</v>
      </c>
      <c r="AD3118" t="s">
        <v>352</v>
      </c>
      <c r="AE3118" t="s">
        <v>56</v>
      </c>
      <c r="AF3118" t="s">
        <v>59</v>
      </c>
      <c r="AG3118" t="s">
        <v>344</v>
      </c>
      <c r="AH3118" s="45">
        <v>42814</v>
      </c>
      <c r="AI3118">
        <v>2488</v>
      </c>
      <c r="AJ3118">
        <v>1969</v>
      </c>
      <c r="AK3118" t="s">
        <v>345</v>
      </c>
      <c r="AL3118" t="s">
        <v>276</v>
      </c>
      <c r="AM3118" t="s">
        <v>245</v>
      </c>
    </row>
    <row r="3119" spans="1:39" x14ac:dyDescent="0.3">
      <c r="A3119" s="1">
        <v>43564</v>
      </c>
      <c r="B3119" t="s">
        <v>27</v>
      </c>
      <c r="C3119" t="s">
        <v>239</v>
      </c>
      <c r="D3119">
        <v>200</v>
      </c>
      <c r="E3119">
        <v>6</v>
      </c>
      <c r="F3119">
        <v>28.24</v>
      </c>
      <c r="G3119">
        <v>28.379998999999899</v>
      </c>
      <c r="H3119">
        <v>27.190000999999999</v>
      </c>
      <c r="I3119">
        <v>27.24</v>
      </c>
      <c r="J3119">
        <v>27.24</v>
      </c>
      <c r="K3119">
        <v>75539800</v>
      </c>
      <c r="L3119">
        <v>2.4990000000000001</v>
      </c>
      <c r="M3119">
        <v>-4.6269718994920203E-2</v>
      </c>
      <c r="N3119">
        <v>1.8152007939296E-2</v>
      </c>
      <c r="O3119">
        <v>0.213189585742941</v>
      </c>
      <c r="P3119">
        <v>0.27214023460460401</v>
      </c>
      <c r="Q3119">
        <v>1.0502417636151999</v>
      </c>
      <c r="R3119">
        <v>4.7366359488582602E-2</v>
      </c>
      <c r="S3119">
        <v>4.1267337864026497E-2</v>
      </c>
      <c r="T3119">
        <v>4.0555576201666797E-2</v>
      </c>
      <c r="U3119">
        <v>4.3099547914181503E-2</v>
      </c>
      <c r="V3119">
        <v>34.139998999999897</v>
      </c>
      <c r="W3119">
        <v>9.56</v>
      </c>
      <c r="X3119">
        <v>-0.365870333192029</v>
      </c>
      <c r="Y3119">
        <v>-6.0859766572597396E-3</v>
      </c>
      <c r="Z3119">
        <v>2.3494647443038201</v>
      </c>
      <c r="AA3119">
        <v>3.2813245864552898</v>
      </c>
      <c r="AB3119">
        <v>3.3334268917110101</v>
      </c>
      <c r="AC3119" t="s">
        <v>251</v>
      </c>
      <c r="AD3119" t="s">
        <v>352</v>
      </c>
      <c r="AE3119" t="s">
        <v>56</v>
      </c>
      <c r="AF3119" t="s">
        <v>59</v>
      </c>
      <c r="AG3119" t="s">
        <v>344</v>
      </c>
      <c r="AH3119" s="45">
        <v>42814</v>
      </c>
      <c r="AI3119">
        <v>2488</v>
      </c>
      <c r="AJ3119">
        <v>1969</v>
      </c>
      <c r="AK3119" t="s">
        <v>345</v>
      </c>
      <c r="AL3119" t="s">
        <v>276</v>
      </c>
      <c r="AM3119" t="s">
        <v>245</v>
      </c>
    </row>
    <row r="3120" spans="1:39" x14ac:dyDescent="0.3">
      <c r="A3120" s="1">
        <v>43608</v>
      </c>
      <c r="B3120" t="s">
        <v>27</v>
      </c>
      <c r="C3120" t="s">
        <v>246</v>
      </c>
      <c r="D3120">
        <v>200</v>
      </c>
      <c r="E3120">
        <v>6</v>
      </c>
      <c r="F3120">
        <v>26.99</v>
      </c>
      <c r="G3120">
        <v>27.1</v>
      </c>
      <c r="H3120">
        <v>26.030000999999999</v>
      </c>
      <c r="I3120">
        <v>26.360001</v>
      </c>
      <c r="J3120">
        <v>26.360001</v>
      </c>
      <c r="K3120">
        <v>67809200</v>
      </c>
      <c r="L3120">
        <v>2.2959999999999998</v>
      </c>
      <c r="M3120">
        <v>-3.90601627441216E-2</v>
      </c>
      <c r="N3120">
        <v>-6.0713841701444303E-2</v>
      </c>
      <c r="O3120">
        <v>-5.9284723890702697E-2</v>
      </c>
      <c r="P3120">
        <v>7.8905263677974194E-2</v>
      </c>
      <c r="Q3120">
        <v>0.70843803629462798</v>
      </c>
      <c r="R3120">
        <v>2.57995243069363E-2</v>
      </c>
      <c r="S3120">
        <v>2.83587962171566E-2</v>
      </c>
      <c r="T3120">
        <v>3.1377247008930999E-2</v>
      </c>
      <c r="U3120">
        <v>4.26813553532902E-2</v>
      </c>
      <c r="V3120">
        <v>34.139998999999897</v>
      </c>
      <c r="W3120">
        <v>12.9</v>
      </c>
      <c r="X3120">
        <v>-0.31403794770969101</v>
      </c>
      <c r="Y3120">
        <v>-1.1985692488440201E-2</v>
      </c>
      <c r="Z3120">
        <v>2.32729428557864</v>
      </c>
      <c r="AA3120">
        <v>2.6902027292191999</v>
      </c>
      <c r="AB3120">
        <v>2.7746775002653798</v>
      </c>
      <c r="AC3120" t="s">
        <v>251</v>
      </c>
      <c r="AD3120" t="s">
        <v>352</v>
      </c>
      <c r="AE3120" t="s">
        <v>56</v>
      </c>
      <c r="AF3120" t="s">
        <v>59</v>
      </c>
      <c r="AG3120" t="s">
        <v>344</v>
      </c>
      <c r="AH3120" s="45">
        <v>42814</v>
      </c>
      <c r="AI3120">
        <v>2488</v>
      </c>
      <c r="AJ3120">
        <v>1969</v>
      </c>
      <c r="AK3120" t="s">
        <v>345</v>
      </c>
      <c r="AL3120" t="s">
        <v>276</v>
      </c>
      <c r="AM3120" t="s">
        <v>245</v>
      </c>
    </row>
    <row r="3121" spans="1:39" x14ac:dyDescent="0.3">
      <c r="A3121" s="1">
        <v>43629</v>
      </c>
      <c r="B3121" t="s">
        <v>27</v>
      </c>
      <c r="C3121" t="s">
        <v>239</v>
      </c>
      <c r="D3121">
        <v>300</v>
      </c>
      <c r="E3121">
        <v>6</v>
      </c>
      <c r="F3121">
        <v>32.389998999999897</v>
      </c>
      <c r="G3121">
        <v>32.5</v>
      </c>
      <c r="H3121">
        <v>31.059998999999902</v>
      </c>
      <c r="I3121">
        <v>31.389999</v>
      </c>
      <c r="J3121">
        <v>31.389999</v>
      </c>
      <c r="K3121">
        <v>63556000</v>
      </c>
      <c r="L3121">
        <v>2.0910000000000002</v>
      </c>
      <c r="M3121">
        <v>-2.4855802567654801E-2</v>
      </c>
      <c r="N3121">
        <v>-1.3605683913058501E-2</v>
      </c>
      <c r="O3121">
        <v>0.17920437492069399</v>
      </c>
      <c r="P3121">
        <v>0.31885199456265201</v>
      </c>
      <c r="Q3121">
        <v>0.68331983867329205</v>
      </c>
      <c r="R3121">
        <v>2.3545945449259802E-2</v>
      </c>
      <c r="S3121">
        <v>3.6045719537059401E-2</v>
      </c>
      <c r="T3121">
        <v>3.4943565232433402E-2</v>
      </c>
      <c r="U3121">
        <v>4.3197874017403E-2</v>
      </c>
      <c r="V3121">
        <v>34.299999</v>
      </c>
      <c r="W3121">
        <v>14.54</v>
      </c>
      <c r="X3121">
        <v>-0.31403794770969101</v>
      </c>
      <c r="Y3121">
        <v>4.0890106107655602E-3</v>
      </c>
      <c r="Z3121">
        <v>2.2857420009035598</v>
      </c>
      <c r="AA3121">
        <v>2.7663358201905299</v>
      </c>
      <c r="AB3121">
        <v>2.9572006534744402</v>
      </c>
      <c r="AC3121" t="s">
        <v>251</v>
      </c>
      <c r="AD3121" t="s">
        <v>352</v>
      </c>
      <c r="AE3121" t="s">
        <v>56</v>
      </c>
      <c r="AF3121" t="s">
        <v>59</v>
      </c>
      <c r="AG3121" t="s">
        <v>344</v>
      </c>
      <c r="AH3121" s="45">
        <v>42814</v>
      </c>
      <c r="AI3121">
        <v>2488</v>
      </c>
      <c r="AJ3121">
        <v>1969</v>
      </c>
      <c r="AK3121" t="s">
        <v>345</v>
      </c>
      <c r="AL3121" t="s">
        <v>276</v>
      </c>
      <c r="AM3121" t="s">
        <v>245</v>
      </c>
    </row>
    <row r="3122" spans="1:39" x14ac:dyDescent="0.3">
      <c r="A3122" s="1">
        <v>43634</v>
      </c>
      <c r="B3122" t="s">
        <v>27</v>
      </c>
      <c r="C3122" t="s">
        <v>239</v>
      </c>
      <c r="D3122">
        <v>200</v>
      </c>
      <c r="E3122">
        <v>6</v>
      </c>
      <c r="F3122">
        <v>29.76</v>
      </c>
      <c r="G3122">
        <v>30.969998999999898</v>
      </c>
      <c r="H3122">
        <v>29.58</v>
      </c>
      <c r="I3122">
        <v>30.450001</v>
      </c>
      <c r="J3122">
        <v>30.450001</v>
      </c>
      <c r="K3122">
        <v>86444500</v>
      </c>
      <c r="L3122">
        <v>2.06</v>
      </c>
      <c r="M3122">
        <v>4.1917283475816997E-2</v>
      </c>
      <c r="N3122">
        <v>-6.2380990156827902E-2</v>
      </c>
      <c r="O3122">
        <v>8.3524437724610698E-2</v>
      </c>
      <c r="P3122">
        <v>0.157989488975145</v>
      </c>
      <c r="Q3122">
        <v>0.62246993756477098</v>
      </c>
      <c r="R3122">
        <v>3.2703566928434097E-2</v>
      </c>
      <c r="S3122">
        <v>3.83342102874282E-2</v>
      </c>
      <c r="T3122">
        <v>3.3213573112307E-2</v>
      </c>
      <c r="U3122">
        <v>4.3372764996975698E-2</v>
      </c>
      <c r="V3122">
        <v>34.299999</v>
      </c>
      <c r="W3122">
        <v>14.54</v>
      </c>
      <c r="X3122">
        <v>-0.31403794770969101</v>
      </c>
      <c r="Y3122">
        <v>9.6704895497130797E-3</v>
      </c>
      <c r="Z3122">
        <v>2.3017523056038902</v>
      </c>
      <c r="AA3122">
        <v>2.5380654432231502</v>
      </c>
      <c r="AB3122">
        <v>2.6165880422540901</v>
      </c>
      <c r="AC3122" t="s">
        <v>251</v>
      </c>
      <c r="AD3122" t="s">
        <v>352</v>
      </c>
      <c r="AE3122" t="s">
        <v>56</v>
      </c>
      <c r="AF3122" t="s">
        <v>59</v>
      </c>
      <c r="AG3122" t="s">
        <v>344</v>
      </c>
      <c r="AH3122" s="45">
        <v>42814</v>
      </c>
      <c r="AI3122">
        <v>2488</v>
      </c>
      <c r="AJ3122">
        <v>1969</v>
      </c>
      <c r="AK3122" t="s">
        <v>345</v>
      </c>
      <c r="AL3122" t="s">
        <v>276</v>
      </c>
      <c r="AM3122" t="s">
        <v>245</v>
      </c>
    </row>
    <row r="3123" spans="1:39" x14ac:dyDescent="0.3">
      <c r="A3123" s="1">
        <v>43641</v>
      </c>
      <c r="B3123" t="s">
        <v>27</v>
      </c>
      <c r="C3123" t="s">
        <v>239</v>
      </c>
      <c r="D3123">
        <v>700</v>
      </c>
      <c r="E3123">
        <v>6</v>
      </c>
      <c r="F3123">
        <v>29.26</v>
      </c>
      <c r="G3123">
        <v>29.719998999999898</v>
      </c>
      <c r="H3123">
        <v>28.799999</v>
      </c>
      <c r="I3123">
        <v>28.860001</v>
      </c>
      <c r="J3123">
        <v>28.860001</v>
      </c>
      <c r="K3123">
        <v>53680900</v>
      </c>
      <c r="L3123">
        <v>1.994</v>
      </c>
      <c r="M3123">
        <v>-1.3764807596219401E-2</v>
      </c>
      <c r="N3123">
        <v>-5.3629439000869097E-2</v>
      </c>
      <c r="O3123">
        <v>9.0608840425185896E-2</v>
      </c>
      <c r="P3123">
        <v>0.116354737948315</v>
      </c>
      <c r="Q3123">
        <v>0.60244664796283698</v>
      </c>
      <c r="R3123">
        <v>1.46414855965271E-2</v>
      </c>
      <c r="S3123">
        <v>3.70563862225003E-2</v>
      </c>
      <c r="T3123">
        <v>3.10293444976752E-2</v>
      </c>
      <c r="U3123">
        <v>4.3173406234343702E-2</v>
      </c>
      <c r="V3123">
        <v>34.299999</v>
      </c>
      <c r="W3123">
        <v>14.54</v>
      </c>
      <c r="X3123">
        <v>-0.31403794770969101</v>
      </c>
      <c r="Y3123">
        <v>-9.5417756928269908E-3</v>
      </c>
      <c r="Z3123">
        <v>2.2751268301527601</v>
      </c>
      <c r="AA3123">
        <v>2.53329929136705</v>
      </c>
      <c r="AB3123">
        <v>2.44373020296619</v>
      </c>
      <c r="AC3123" t="s">
        <v>251</v>
      </c>
      <c r="AD3123" t="s">
        <v>352</v>
      </c>
      <c r="AE3123" t="s">
        <v>56</v>
      </c>
      <c r="AF3123" t="s">
        <v>59</v>
      </c>
      <c r="AG3123" t="s">
        <v>344</v>
      </c>
      <c r="AH3123" s="45">
        <v>42814</v>
      </c>
      <c r="AI3123">
        <v>2488</v>
      </c>
      <c r="AJ3123">
        <v>1969</v>
      </c>
      <c r="AK3123" t="s">
        <v>345</v>
      </c>
      <c r="AL3123" t="s">
        <v>276</v>
      </c>
      <c r="AM3123" t="s">
        <v>245</v>
      </c>
    </row>
    <row r="3124" spans="1:39" x14ac:dyDescent="0.3">
      <c r="A3124" s="1">
        <v>43564</v>
      </c>
      <c r="B3124" t="s">
        <v>27</v>
      </c>
      <c r="C3124" t="s">
        <v>246</v>
      </c>
      <c r="D3124">
        <v>700</v>
      </c>
      <c r="E3124">
        <v>7</v>
      </c>
      <c r="F3124">
        <v>28.24</v>
      </c>
      <c r="G3124">
        <v>28.379998999999899</v>
      </c>
      <c r="H3124">
        <v>27.190000999999999</v>
      </c>
      <c r="I3124">
        <v>27.24</v>
      </c>
      <c r="J3124">
        <v>27.24</v>
      </c>
      <c r="K3124">
        <v>75539800</v>
      </c>
      <c r="L3124">
        <v>2.4990000000000001</v>
      </c>
      <c r="M3124">
        <v>-4.6269718994920203E-2</v>
      </c>
      <c r="N3124">
        <v>1.8152007939296E-2</v>
      </c>
      <c r="O3124">
        <v>0.213189585742941</v>
      </c>
      <c r="P3124">
        <v>0.27214023460460401</v>
      </c>
      <c r="Q3124">
        <v>1.0502417636151999</v>
      </c>
      <c r="R3124">
        <v>4.7366359488582602E-2</v>
      </c>
      <c r="S3124">
        <v>4.1267337864026497E-2</v>
      </c>
      <c r="T3124">
        <v>4.0555576201666797E-2</v>
      </c>
      <c r="U3124">
        <v>4.3099547914181503E-2</v>
      </c>
      <c r="V3124">
        <v>34.139998999999897</v>
      </c>
      <c r="W3124">
        <v>9.56</v>
      </c>
      <c r="X3124">
        <v>-0.365870333192029</v>
      </c>
      <c r="Y3124">
        <v>-6.0859766572597396E-3</v>
      </c>
      <c r="Z3124">
        <v>2.3494647443038201</v>
      </c>
      <c r="AA3124">
        <v>3.2813245864552898</v>
      </c>
      <c r="AB3124">
        <v>3.3334268917110101</v>
      </c>
      <c r="AC3124" t="s">
        <v>252</v>
      </c>
      <c r="AD3124" t="s">
        <v>352</v>
      </c>
      <c r="AE3124" t="s">
        <v>56</v>
      </c>
      <c r="AF3124" t="s">
        <v>59</v>
      </c>
      <c r="AG3124" t="s">
        <v>344</v>
      </c>
      <c r="AH3124" s="45">
        <v>42814</v>
      </c>
      <c r="AI3124">
        <v>2488</v>
      </c>
      <c r="AJ3124">
        <v>1969</v>
      </c>
      <c r="AK3124" t="s">
        <v>345</v>
      </c>
      <c r="AL3124" t="s">
        <v>276</v>
      </c>
      <c r="AM3124" t="s">
        <v>245</v>
      </c>
    </row>
    <row r="3125" spans="1:39" x14ac:dyDescent="0.3">
      <c r="A3125" s="1">
        <v>43620</v>
      </c>
      <c r="B3125" t="s">
        <v>27</v>
      </c>
      <c r="C3125" t="s">
        <v>246</v>
      </c>
      <c r="D3125">
        <v>900</v>
      </c>
      <c r="E3125">
        <v>7</v>
      </c>
      <c r="F3125">
        <v>28.389999</v>
      </c>
      <c r="G3125">
        <v>29.59</v>
      </c>
      <c r="H3125">
        <v>27.91</v>
      </c>
      <c r="I3125">
        <v>29.57</v>
      </c>
      <c r="J3125">
        <v>29.57</v>
      </c>
      <c r="K3125">
        <v>107549500</v>
      </c>
      <c r="L3125">
        <v>2.1190000000000002</v>
      </c>
      <c r="M3125">
        <v>6.9669461499230201E-2</v>
      </c>
      <c r="N3125">
        <v>1.7741884989874099E-2</v>
      </c>
      <c r="O3125">
        <v>4.4251913202731002E-2</v>
      </c>
      <c r="P3125">
        <v>0.22975991271427201</v>
      </c>
      <c r="Q3125">
        <v>0.71953212728242999</v>
      </c>
      <c r="R3125">
        <v>4.0197225643015297E-2</v>
      </c>
      <c r="S3125">
        <v>3.6077619269312002E-2</v>
      </c>
      <c r="T3125">
        <v>3.45224505737243E-2</v>
      </c>
      <c r="U3125">
        <v>4.3190425178390099E-2</v>
      </c>
      <c r="V3125">
        <v>34.139998999999897</v>
      </c>
      <c r="W3125">
        <v>14.31</v>
      </c>
      <c r="X3125">
        <v>-0.31403794770969101</v>
      </c>
      <c r="Y3125">
        <v>2.1205927310919401E-2</v>
      </c>
      <c r="Z3125">
        <v>2.3045269370867598</v>
      </c>
      <c r="AA3125">
        <v>2.8286167141897298</v>
      </c>
      <c r="AB3125">
        <v>2.7823601831932701</v>
      </c>
      <c r="AC3125" t="s">
        <v>252</v>
      </c>
      <c r="AD3125" t="s">
        <v>352</v>
      </c>
      <c r="AE3125" t="s">
        <v>56</v>
      </c>
      <c r="AF3125" t="s">
        <v>59</v>
      </c>
      <c r="AG3125" t="s">
        <v>344</v>
      </c>
      <c r="AH3125" s="45">
        <v>42814</v>
      </c>
      <c r="AI3125">
        <v>2488</v>
      </c>
      <c r="AJ3125">
        <v>1969</v>
      </c>
      <c r="AK3125" t="s">
        <v>345</v>
      </c>
      <c r="AL3125" t="s">
        <v>276</v>
      </c>
      <c r="AM3125" t="s">
        <v>245</v>
      </c>
    </row>
    <row r="3126" spans="1:39" x14ac:dyDescent="0.3">
      <c r="A3126" s="1">
        <v>43629</v>
      </c>
      <c r="B3126" t="s">
        <v>27</v>
      </c>
      <c r="C3126" t="s">
        <v>246</v>
      </c>
      <c r="D3126">
        <v>1000</v>
      </c>
      <c r="E3126">
        <v>7</v>
      </c>
      <c r="F3126">
        <v>32.389998999999897</v>
      </c>
      <c r="G3126">
        <v>32.5</v>
      </c>
      <c r="H3126">
        <v>31.059998999999902</v>
      </c>
      <c r="I3126">
        <v>31.389999</v>
      </c>
      <c r="J3126">
        <v>31.389999</v>
      </c>
      <c r="K3126">
        <v>63556000</v>
      </c>
      <c r="L3126">
        <v>2.0910000000000002</v>
      </c>
      <c r="M3126">
        <v>-2.4855802567654801E-2</v>
      </c>
      <c r="N3126">
        <v>-1.3605683913058501E-2</v>
      </c>
      <c r="O3126">
        <v>0.17920437492069399</v>
      </c>
      <c r="P3126">
        <v>0.31885199456265201</v>
      </c>
      <c r="Q3126">
        <v>0.68331983867329205</v>
      </c>
      <c r="R3126">
        <v>2.3545945449259802E-2</v>
      </c>
      <c r="S3126">
        <v>3.6045719537059401E-2</v>
      </c>
      <c r="T3126">
        <v>3.4943565232433402E-2</v>
      </c>
      <c r="U3126">
        <v>4.3197874017403E-2</v>
      </c>
      <c r="V3126">
        <v>34.299999</v>
      </c>
      <c r="W3126">
        <v>14.54</v>
      </c>
      <c r="X3126">
        <v>-0.31403794770969101</v>
      </c>
      <c r="Y3126">
        <v>4.0890106107655602E-3</v>
      </c>
      <c r="Z3126">
        <v>2.2857420009035598</v>
      </c>
      <c r="AA3126">
        <v>2.7663358201905299</v>
      </c>
      <c r="AB3126">
        <v>2.9572006534744402</v>
      </c>
      <c r="AC3126" t="s">
        <v>252</v>
      </c>
      <c r="AD3126" t="s">
        <v>352</v>
      </c>
      <c r="AE3126" t="s">
        <v>56</v>
      </c>
      <c r="AF3126" t="s">
        <v>59</v>
      </c>
      <c r="AG3126" t="s">
        <v>344</v>
      </c>
      <c r="AH3126" s="45">
        <v>42814</v>
      </c>
      <c r="AI3126">
        <v>2488</v>
      </c>
      <c r="AJ3126">
        <v>1969</v>
      </c>
      <c r="AK3126" t="s">
        <v>345</v>
      </c>
      <c r="AL3126" t="s">
        <v>276</v>
      </c>
      <c r="AM3126" t="s">
        <v>245</v>
      </c>
    </row>
    <row r="3127" spans="1:39" x14ac:dyDescent="0.3">
      <c r="A3127" s="1">
        <v>43572</v>
      </c>
      <c r="B3127" t="s">
        <v>27</v>
      </c>
      <c r="C3127" t="s">
        <v>246</v>
      </c>
      <c r="D3127">
        <v>1100</v>
      </c>
      <c r="E3127">
        <v>8</v>
      </c>
      <c r="F3127">
        <v>28.209999</v>
      </c>
      <c r="G3127">
        <v>28.27</v>
      </c>
      <c r="H3127">
        <v>27.219998999999898</v>
      </c>
      <c r="I3127">
        <v>27.49</v>
      </c>
      <c r="J3127">
        <v>27.49</v>
      </c>
      <c r="K3127">
        <v>48240800</v>
      </c>
      <c r="L3127">
        <v>2.5920000000000001</v>
      </c>
      <c r="M3127">
        <v>-1.5879077779931E-2</v>
      </c>
      <c r="N3127">
        <v>-1.2292273360644999E-2</v>
      </c>
      <c r="O3127">
        <v>0.167517170143789</v>
      </c>
      <c r="P3127">
        <v>0.33168198214263001</v>
      </c>
      <c r="Q3127">
        <v>0.96054409486758996</v>
      </c>
      <c r="R3127">
        <v>1.6244169000227199E-2</v>
      </c>
      <c r="S3127">
        <v>4.0686545101148601E-2</v>
      </c>
      <c r="T3127">
        <v>4.0137127689915397E-2</v>
      </c>
      <c r="U3127">
        <v>4.2959080146339902E-2</v>
      </c>
      <c r="V3127">
        <v>34.139998999999897</v>
      </c>
      <c r="W3127">
        <v>9.56</v>
      </c>
      <c r="X3127">
        <v>-0.365870333192029</v>
      </c>
      <c r="Y3127">
        <v>-2.2764010197428601E-3</v>
      </c>
      <c r="Z3127">
        <v>2.3374356247032901</v>
      </c>
      <c r="AA3127">
        <v>3.1019695576710999</v>
      </c>
      <c r="AB3127">
        <v>3.2271078122337098</v>
      </c>
      <c r="AC3127" t="s">
        <v>253</v>
      </c>
      <c r="AD3127" t="s">
        <v>352</v>
      </c>
      <c r="AE3127" t="s">
        <v>56</v>
      </c>
      <c r="AF3127" t="s">
        <v>59</v>
      </c>
      <c r="AG3127" t="s">
        <v>344</v>
      </c>
      <c r="AH3127" s="45">
        <v>42814</v>
      </c>
      <c r="AI3127">
        <v>2488</v>
      </c>
      <c r="AJ3127">
        <v>1969</v>
      </c>
      <c r="AK3127" t="s">
        <v>345</v>
      </c>
      <c r="AL3127" t="s">
        <v>276</v>
      </c>
      <c r="AM3127" t="s">
        <v>245</v>
      </c>
    </row>
    <row r="3128" spans="1:39" x14ac:dyDescent="0.3">
      <c r="A3128" s="1">
        <v>43580</v>
      </c>
      <c r="B3128" t="s">
        <v>27</v>
      </c>
      <c r="C3128" t="s">
        <v>246</v>
      </c>
      <c r="D3128">
        <v>1000</v>
      </c>
      <c r="E3128">
        <v>8</v>
      </c>
      <c r="F3128">
        <v>28.67</v>
      </c>
      <c r="G3128">
        <v>28.860001</v>
      </c>
      <c r="H3128">
        <v>27.360001</v>
      </c>
      <c r="I3128">
        <v>27.66</v>
      </c>
      <c r="J3128">
        <v>27.66</v>
      </c>
      <c r="K3128">
        <v>57329700</v>
      </c>
      <c r="L3128">
        <v>2.5339999999999998</v>
      </c>
      <c r="M3128">
        <v>-2.8512231288058999E-2</v>
      </c>
      <c r="N3128">
        <v>6.1650240594577797E-3</v>
      </c>
      <c r="O3128">
        <v>6.30453390679242E-2</v>
      </c>
      <c r="P3128">
        <v>0.28263337799180099</v>
      </c>
      <c r="Q3128">
        <v>1.0084424918710899</v>
      </c>
      <c r="R3128">
        <v>1.9563037019248001E-2</v>
      </c>
      <c r="S3128">
        <v>2.64601002978995E-2</v>
      </c>
      <c r="T3128">
        <v>3.9230361007991703E-2</v>
      </c>
      <c r="U3128">
        <v>4.2965592321728897E-2</v>
      </c>
      <c r="V3128">
        <v>34.139998999999897</v>
      </c>
      <c r="W3128">
        <v>9.56</v>
      </c>
      <c r="X3128">
        <v>-0.365870333192029</v>
      </c>
      <c r="Y3128">
        <v>-3.6904169755480902E-4</v>
      </c>
      <c r="Z3128">
        <v>2.3440745594412098</v>
      </c>
      <c r="AA3128">
        <v>3.3974518346133098</v>
      </c>
      <c r="AB3128">
        <v>3.3695707481803701</v>
      </c>
      <c r="AC3128" t="s">
        <v>253</v>
      </c>
      <c r="AD3128" t="s">
        <v>352</v>
      </c>
      <c r="AE3128" t="s">
        <v>56</v>
      </c>
      <c r="AF3128" t="s">
        <v>59</v>
      </c>
      <c r="AG3128" t="s">
        <v>344</v>
      </c>
      <c r="AH3128" s="45">
        <v>42814</v>
      </c>
      <c r="AI3128">
        <v>2488</v>
      </c>
      <c r="AJ3128">
        <v>1969</v>
      </c>
      <c r="AK3128" t="s">
        <v>345</v>
      </c>
      <c r="AL3128" t="s">
        <v>276</v>
      </c>
      <c r="AM3128" t="s">
        <v>245</v>
      </c>
    </row>
    <row r="3129" spans="1:39" x14ac:dyDescent="0.3">
      <c r="A3129" s="1">
        <v>43626</v>
      </c>
      <c r="B3129" t="s">
        <v>27</v>
      </c>
      <c r="C3129" t="s">
        <v>239</v>
      </c>
      <c r="D3129">
        <v>600</v>
      </c>
      <c r="E3129">
        <v>8</v>
      </c>
      <c r="F3129">
        <v>33.529998999999997</v>
      </c>
      <c r="G3129">
        <v>34.299999</v>
      </c>
      <c r="H3129">
        <v>33.080002</v>
      </c>
      <c r="I3129">
        <v>33.229999999999997</v>
      </c>
      <c r="J3129">
        <v>33.229999999999997</v>
      </c>
      <c r="K3129">
        <v>97668800</v>
      </c>
      <c r="L3129">
        <v>2.1429999999999998</v>
      </c>
      <c r="M3129">
        <v>2.4986065213046801E-2</v>
      </c>
      <c r="N3129">
        <v>0.18636221000134701</v>
      </c>
      <c r="O3129">
        <v>0.204288426269499</v>
      </c>
      <c r="P3129">
        <v>0.36969955446914499</v>
      </c>
      <c r="Q3129">
        <v>0.80276323567058505</v>
      </c>
      <c r="R3129">
        <v>3.39349402699008E-2</v>
      </c>
      <c r="S3129">
        <v>3.8013095927390703E-2</v>
      </c>
      <c r="T3129">
        <v>3.4777471359393797E-2</v>
      </c>
      <c r="U3129">
        <v>4.31790393970393E-2</v>
      </c>
      <c r="V3129">
        <v>34.299999</v>
      </c>
      <c r="W3129">
        <v>14.31</v>
      </c>
      <c r="X3129">
        <v>-0.31403794770969101</v>
      </c>
      <c r="Y3129">
        <v>4.6492198743191201E-3</v>
      </c>
      <c r="Z3129">
        <v>2.2937070249810798</v>
      </c>
      <c r="AA3129">
        <v>3.2128601281372902</v>
      </c>
      <c r="AB3129">
        <v>2.9299528955449898</v>
      </c>
      <c r="AC3129" t="s">
        <v>253</v>
      </c>
      <c r="AD3129" t="s">
        <v>352</v>
      </c>
      <c r="AE3129" t="s">
        <v>56</v>
      </c>
      <c r="AF3129" t="s">
        <v>59</v>
      </c>
      <c r="AG3129" t="s">
        <v>344</v>
      </c>
      <c r="AH3129" s="45">
        <v>42814</v>
      </c>
      <c r="AI3129">
        <v>2488</v>
      </c>
      <c r="AJ3129">
        <v>1969</v>
      </c>
      <c r="AK3129" t="s">
        <v>345</v>
      </c>
      <c r="AL3129" t="s">
        <v>276</v>
      </c>
      <c r="AM3129" t="s">
        <v>245</v>
      </c>
    </row>
    <row r="3130" spans="1:39" x14ac:dyDescent="0.3">
      <c r="A3130" s="1">
        <v>43628</v>
      </c>
      <c r="B3130" t="s">
        <v>27</v>
      </c>
      <c r="C3130" t="s">
        <v>239</v>
      </c>
      <c r="D3130">
        <v>400</v>
      </c>
      <c r="E3130">
        <v>8</v>
      </c>
      <c r="F3130">
        <v>32</v>
      </c>
      <c r="G3130">
        <v>32.57</v>
      </c>
      <c r="H3130">
        <v>31.92</v>
      </c>
      <c r="I3130">
        <v>32.18</v>
      </c>
      <c r="J3130">
        <v>32.18</v>
      </c>
      <c r="K3130">
        <v>56298700</v>
      </c>
      <c r="L3130">
        <v>2.1269999999999998</v>
      </c>
      <c r="M3130">
        <v>-7.1218755892187499E-3</v>
      </c>
      <c r="N3130">
        <v>8.69548782184629E-2</v>
      </c>
      <c r="O3130">
        <v>0.14057025996400699</v>
      </c>
      <c r="P3130">
        <v>0.31946422829191501</v>
      </c>
      <c r="Q3130">
        <v>0.71577542449404996</v>
      </c>
      <c r="R3130">
        <v>3.8261725802326299E-2</v>
      </c>
      <c r="S3130">
        <v>3.8581938497051299E-2</v>
      </c>
      <c r="T3130">
        <v>3.4935195102788898E-2</v>
      </c>
      <c r="U3130">
        <v>4.3163724704528499E-2</v>
      </c>
      <c r="V3130">
        <v>34.299999</v>
      </c>
      <c r="W3130">
        <v>14.54</v>
      </c>
      <c r="X3130">
        <v>-0.31403794770969101</v>
      </c>
      <c r="Y3130">
        <v>-2.0396578921351798E-3</v>
      </c>
      <c r="Z3130">
        <v>2.2919690687834602</v>
      </c>
      <c r="AA3130">
        <v>2.8878430031628599</v>
      </c>
      <c r="AB3130">
        <v>3.0077072717838198</v>
      </c>
      <c r="AC3130" t="s">
        <v>253</v>
      </c>
      <c r="AD3130" t="s">
        <v>352</v>
      </c>
      <c r="AE3130" t="s">
        <v>56</v>
      </c>
      <c r="AF3130" t="s">
        <v>59</v>
      </c>
      <c r="AG3130" t="s">
        <v>344</v>
      </c>
      <c r="AH3130" s="45">
        <v>42814</v>
      </c>
      <c r="AI3130">
        <v>2488</v>
      </c>
      <c r="AJ3130">
        <v>1969</v>
      </c>
      <c r="AK3130" t="s">
        <v>345</v>
      </c>
      <c r="AL3130" t="s">
        <v>276</v>
      </c>
      <c r="AM3130" t="s">
        <v>245</v>
      </c>
    </row>
    <row r="3131" spans="1:39" x14ac:dyDescent="0.3">
      <c r="A3131" s="1">
        <v>43629</v>
      </c>
      <c r="B3131" t="s">
        <v>27</v>
      </c>
      <c r="C3131" t="s">
        <v>239</v>
      </c>
      <c r="D3131">
        <v>700</v>
      </c>
      <c r="E3131">
        <v>8</v>
      </c>
      <c r="F3131">
        <v>32.389998999999897</v>
      </c>
      <c r="G3131">
        <v>32.5</v>
      </c>
      <c r="H3131">
        <v>31.059998999999902</v>
      </c>
      <c r="I3131">
        <v>31.389999</v>
      </c>
      <c r="J3131">
        <v>31.389999</v>
      </c>
      <c r="K3131">
        <v>63556000</v>
      </c>
      <c r="L3131">
        <v>2.0910000000000002</v>
      </c>
      <c r="M3131">
        <v>-2.4855802567654801E-2</v>
      </c>
      <c r="N3131">
        <v>-1.3605683913058501E-2</v>
      </c>
      <c r="O3131">
        <v>0.17920437492069399</v>
      </c>
      <c r="P3131">
        <v>0.31885199456265201</v>
      </c>
      <c r="Q3131">
        <v>0.68331983867329205</v>
      </c>
      <c r="R3131">
        <v>2.3545945449259802E-2</v>
      </c>
      <c r="S3131">
        <v>3.6045719537059401E-2</v>
      </c>
      <c r="T3131">
        <v>3.4943565232433402E-2</v>
      </c>
      <c r="U3131">
        <v>4.3197874017403E-2</v>
      </c>
      <c r="V3131">
        <v>34.299999</v>
      </c>
      <c r="W3131">
        <v>14.54</v>
      </c>
      <c r="X3131">
        <v>-0.31403794770969101</v>
      </c>
      <c r="Y3131">
        <v>4.0890106107655602E-3</v>
      </c>
      <c r="Z3131">
        <v>2.2857420009035598</v>
      </c>
      <c r="AA3131">
        <v>2.7663358201905299</v>
      </c>
      <c r="AB3131">
        <v>2.9572006534744402</v>
      </c>
      <c r="AC3131" t="s">
        <v>253</v>
      </c>
      <c r="AD3131" t="s">
        <v>352</v>
      </c>
      <c r="AE3131" t="s">
        <v>56</v>
      </c>
      <c r="AF3131" t="s">
        <v>59</v>
      </c>
      <c r="AG3131" t="s">
        <v>344</v>
      </c>
      <c r="AH3131" s="45">
        <v>42814</v>
      </c>
      <c r="AI3131">
        <v>2488</v>
      </c>
      <c r="AJ3131">
        <v>1969</v>
      </c>
      <c r="AK3131" t="s">
        <v>345</v>
      </c>
      <c r="AL3131" t="s">
        <v>276</v>
      </c>
      <c r="AM3131" t="s">
        <v>245</v>
      </c>
    </row>
    <row r="3132" spans="1:39" x14ac:dyDescent="0.3">
      <c r="A3132" s="1">
        <v>43630</v>
      </c>
      <c r="B3132" t="s">
        <v>27</v>
      </c>
      <c r="C3132" t="s">
        <v>239</v>
      </c>
      <c r="D3132">
        <v>400</v>
      </c>
      <c r="E3132">
        <v>8</v>
      </c>
      <c r="F3132">
        <v>30.700001</v>
      </c>
      <c r="G3132">
        <v>30.959999</v>
      </c>
      <c r="H3132">
        <v>30.02</v>
      </c>
      <c r="I3132">
        <v>30.360001</v>
      </c>
      <c r="J3132">
        <v>30.360001</v>
      </c>
      <c r="K3132">
        <v>70373000</v>
      </c>
      <c r="L3132">
        <v>2.093</v>
      </c>
      <c r="M3132">
        <v>-3.3363353531077097E-2</v>
      </c>
      <c r="N3132">
        <v>-6.5341031687950801E-2</v>
      </c>
      <c r="O3132">
        <v>0.105506950762915</v>
      </c>
      <c r="P3132">
        <v>0.26510185863237301</v>
      </c>
      <c r="Q3132">
        <v>0.62073463592954403</v>
      </c>
      <c r="R3132">
        <v>2.3325748740834599E-2</v>
      </c>
      <c r="S3132">
        <v>3.6335210227182897E-2</v>
      </c>
      <c r="T3132">
        <v>3.5218437915451102E-2</v>
      </c>
      <c r="U3132">
        <v>4.3224753137382201E-2</v>
      </c>
      <c r="V3132">
        <v>34.299999</v>
      </c>
      <c r="W3132">
        <v>14.54</v>
      </c>
      <c r="X3132">
        <v>-0.31403794770969101</v>
      </c>
      <c r="Y3132">
        <v>-1.6128120944145399E-3</v>
      </c>
      <c r="Z3132">
        <v>2.29457361164047</v>
      </c>
      <c r="AA3132">
        <v>2.5138898727036199</v>
      </c>
      <c r="AB3132">
        <v>2.8825151303136902</v>
      </c>
      <c r="AC3132" t="s">
        <v>253</v>
      </c>
      <c r="AD3132" t="s">
        <v>352</v>
      </c>
      <c r="AE3132" t="s">
        <v>56</v>
      </c>
      <c r="AF3132" t="s">
        <v>59</v>
      </c>
      <c r="AG3132" t="s">
        <v>344</v>
      </c>
      <c r="AH3132" s="45">
        <v>42814</v>
      </c>
      <c r="AI3132">
        <v>2488</v>
      </c>
      <c r="AJ3132">
        <v>1969</v>
      </c>
      <c r="AK3132" t="s">
        <v>345</v>
      </c>
      <c r="AL3132" t="s">
        <v>276</v>
      </c>
      <c r="AM3132" t="s">
        <v>245</v>
      </c>
    </row>
    <row r="3133" spans="1:39" x14ac:dyDescent="0.3">
      <c r="A3133" s="1">
        <v>43636</v>
      </c>
      <c r="B3133" t="s">
        <v>27</v>
      </c>
      <c r="C3133" t="s">
        <v>246</v>
      </c>
      <c r="D3133">
        <v>800</v>
      </c>
      <c r="E3133">
        <v>8</v>
      </c>
      <c r="F3133">
        <v>31.24</v>
      </c>
      <c r="G3133">
        <v>31.360001</v>
      </c>
      <c r="H3133">
        <v>29.84</v>
      </c>
      <c r="I3133">
        <v>30.01</v>
      </c>
      <c r="J3133">
        <v>30.01</v>
      </c>
      <c r="K3133">
        <v>72418200</v>
      </c>
      <c r="L3133">
        <v>2.0009999999999999</v>
      </c>
      <c r="M3133">
        <v>-1.6196024161090099E-2</v>
      </c>
      <c r="N3133">
        <v>-4.49586795443064E-2</v>
      </c>
      <c r="O3133">
        <v>0.117616438404852</v>
      </c>
      <c r="P3133">
        <v>7.3262493668024106E-2</v>
      </c>
      <c r="Q3133">
        <v>0.58672086186241601</v>
      </c>
      <c r="R3133">
        <v>3.2590585650829097E-2</v>
      </c>
      <c r="S3133">
        <v>3.7517621245943503E-2</v>
      </c>
      <c r="T3133">
        <v>3.1660647471602202E-2</v>
      </c>
      <c r="U3133">
        <v>4.3266933109916E-2</v>
      </c>
      <c r="V3133">
        <v>34.299999</v>
      </c>
      <c r="W3133">
        <v>14.54</v>
      </c>
      <c r="X3133">
        <v>-0.31403794770969101</v>
      </c>
      <c r="Y3133">
        <v>9.4276054361659405E-3</v>
      </c>
      <c r="Z3133">
        <v>2.2872308866580799</v>
      </c>
      <c r="AA3133">
        <v>2.4016901652342399</v>
      </c>
      <c r="AB3133">
        <v>2.4373729688852701</v>
      </c>
      <c r="AC3133" t="s">
        <v>253</v>
      </c>
      <c r="AD3133" t="s">
        <v>352</v>
      </c>
      <c r="AE3133" t="s">
        <v>56</v>
      </c>
      <c r="AF3133" t="s">
        <v>59</v>
      </c>
      <c r="AG3133" t="s">
        <v>344</v>
      </c>
      <c r="AH3133" s="45">
        <v>42814</v>
      </c>
      <c r="AI3133">
        <v>2488</v>
      </c>
      <c r="AJ3133">
        <v>1969</v>
      </c>
      <c r="AK3133" t="s">
        <v>345</v>
      </c>
      <c r="AL3133" t="s">
        <v>276</v>
      </c>
      <c r="AM3133" t="s">
        <v>245</v>
      </c>
    </row>
    <row r="3134" spans="1:39" x14ac:dyDescent="0.3">
      <c r="A3134" s="1">
        <v>43560</v>
      </c>
      <c r="B3134" t="s">
        <v>27</v>
      </c>
      <c r="C3134" t="s">
        <v>246</v>
      </c>
      <c r="D3134">
        <v>1800</v>
      </c>
      <c r="E3134">
        <v>9</v>
      </c>
      <c r="F3134">
        <v>29.639999</v>
      </c>
      <c r="G3134">
        <v>29.690000999999999</v>
      </c>
      <c r="H3134">
        <v>28.799999</v>
      </c>
      <c r="I3134">
        <v>28.98</v>
      </c>
      <c r="J3134">
        <v>28.98</v>
      </c>
      <c r="K3134">
        <v>65662700</v>
      </c>
      <c r="L3134">
        <v>2.5009999999999999</v>
      </c>
      <c r="M3134">
        <v>-3.7885356145739E-3</v>
      </c>
      <c r="N3134">
        <v>0.127143478415947</v>
      </c>
      <c r="O3134">
        <v>0.25709864907969998</v>
      </c>
      <c r="P3134">
        <v>0.42216695772609503</v>
      </c>
      <c r="Q3134">
        <v>1.0620228412358099</v>
      </c>
      <c r="R3134">
        <v>3.4226451810218501E-2</v>
      </c>
      <c r="S3134">
        <v>3.94416898478884E-2</v>
      </c>
      <c r="T3134">
        <v>4.1018292112537699E-2</v>
      </c>
      <c r="U3134">
        <v>4.3068607085624697E-2</v>
      </c>
      <c r="V3134">
        <v>34.139998999999897</v>
      </c>
      <c r="W3134">
        <v>9.5</v>
      </c>
      <c r="X3134">
        <v>-0.365870333192029</v>
      </c>
      <c r="Y3134">
        <v>4.62571739556182E-3</v>
      </c>
      <c r="Z3134">
        <v>2.33122800308657</v>
      </c>
      <c r="AA3134">
        <v>3.27402720734516</v>
      </c>
      <c r="AB3134">
        <v>3.2032702045371502</v>
      </c>
      <c r="AC3134" t="s">
        <v>254</v>
      </c>
      <c r="AD3134" t="s">
        <v>352</v>
      </c>
      <c r="AE3134" t="s">
        <v>56</v>
      </c>
      <c r="AF3134" t="s">
        <v>59</v>
      </c>
      <c r="AG3134" t="s">
        <v>344</v>
      </c>
      <c r="AH3134" s="45">
        <v>42814</v>
      </c>
      <c r="AI3134">
        <v>2488</v>
      </c>
      <c r="AJ3134">
        <v>1969</v>
      </c>
      <c r="AK3134" t="s">
        <v>345</v>
      </c>
      <c r="AL3134" t="s">
        <v>276</v>
      </c>
      <c r="AM3134" t="s">
        <v>245</v>
      </c>
    </row>
    <row r="3135" spans="1:39" x14ac:dyDescent="0.3">
      <c r="A3135" s="1">
        <v>43565</v>
      </c>
      <c r="B3135" t="s">
        <v>27</v>
      </c>
      <c r="C3135" t="s">
        <v>239</v>
      </c>
      <c r="D3135">
        <v>1200</v>
      </c>
      <c r="E3135">
        <v>9</v>
      </c>
      <c r="F3135">
        <v>27.459999</v>
      </c>
      <c r="G3135">
        <v>28.120000999999998</v>
      </c>
      <c r="H3135">
        <v>27.32</v>
      </c>
      <c r="I3135">
        <v>27.83</v>
      </c>
      <c r="J3135">
        <v>27.83</v>
      </c>
      <c r="K3135">
        <v>64368100</v>
      </c>
      <c r="L3135">
        <v>2.4769999999999999</v>
      </c>
      <c r="M3135">
        <v>2.14280942564876E-2</v>
      </c>
      <c r="N3135">
        <v>-4.1870671918242397E-2</v>
      </c>
      <c r="O3135">
        <v>0.19236104764044101</v>
      </c>
      <c r="P3135">
        <v>0.32092709368358402</v>
      </c>
      <c r="Q3135">
        <v>1.0255314852144199</v>
      </c>
      <c r="R3135">
        <v>2.5072350854905799E-2</v>
      </c>
      <c r="S3135">
        <v>4.0719921807239802E-2</v>
      </c>
      <c r="T3135">
        <v>4.04064407725662E-2</v>
      </c>
      <c r="U3135">
        <v>4.3031735061189701E-2</v>
      </c>
      <c r="V3135">
        <v>34.139998999999897</v>
      </c>
      <c r="W3135">
        <v>9.56</v>
      </c>
      <c r="X3135">
        <v>-0.365870333192029</v>
      </c>
      <c r="Y3135">
        <v>3.47183783585567E-3</v>
      </c>
      <c r="Z3135">
        <v>2.3480575089229401</v>
      </c>
      <c r="AA3135">
        <v>3.2240730119019898</v>
      </c>
      <c r="AB3135">
        <v>3.30096655604539</v>
      </c>
      <c r="AC3135" t="s">
        <v>254</v>
      </c>
      <c r="AD3135" t="s">
        <v>352</v>
      </c>
      <c r="AE3135" t="s">
        <v>56</v>
      </c>
      <c r="AF3135" t="s">
        <v>59</v>
      </c>
      <c r="AG3135" t="s">
        <v>344</v>
      </c>
      <c r="AH3135" s="45">
        <v>42814</v>
      </c>
      <c r="AI3135">
        <v>2488</v>
      </c>
      <c r="AJ3135">
        <v>1969</v>
      </c>
      <c r="AK3135" t="s">
        <v>345</v>
      </c>
      <c r="AL3135" t="s">
        <v>276</v>
      </c>
      <c r="AM3135" t="s">
        <v>245</v>
      </c>
    </row>
    <row r="3136" spans="1:39" x14ac:dyDescent="0.3">
      <c r="A3136" s="1">
        <v>43566</v>
      </c>
      <c r="B3136" t="s">
        <v>27</v>
      </c>
      <c r="C3136" t="s">
        <v>246</v>
      </c>
      <c r="D3136">
        <v>800</v>
      </c>
      <c r="E3136">
        <v>9</v>
      </c>
      <c r="F3136">
        <v>27.809998999999902</v>
      </c>
      <c r="G3136">
        <v>28.049999</v>
      </c>
      <c r="H3136">
        <v>27.459999</v>
      </c>
      <c r="I3136">
        <v>27.790001</v>
      </c>
      <c r="J3136">
        <v>27.790001</v>
      </c>
      <c r="K3136">
        <v>44801200</v>
      </c>
      <c r="L3136">
        <v>2.504</v>
      </c>
      <c r="M3136">
        <v>-1.4382957992206799E-3</v>
      </c>
      <c r="N3136">
        <v>-4.57181927685315E-2</v>
      </c>
      <c r="O3136">
        <v>0.16810148106775699</v>
      </c>
      <c r="P3136">
        <v>0.342029245733243</v>
      </c>
      <c r="Q3136">
        <v>1.0402551573722001</v>
      </c>
      <c r="R3136">
        <v>2.47151544725004E-2</v>
      </c>
      <c r="S3136">
        <v>4.0648959294635703E-2</v>
      </c>
      <c r="T3136">
        <v>4.0260868051355002E-2</v>
      </c>
      <c r="U3136">
        <v>4.3014147910087397E-2</v>
      </c>
      <c r="V3136">
        <v>34.139998999999897</v>
      </c>
      <c r="W3136">
        <v>9.56</v>
      </c>
      <c r="X3136">
        <v>-0.365870333192029</v>
      </c>
      <c r="Y3136" s="44">
        <v>3.8122194279549302E-5</v>
      </c>
      <c r="Z3136">
        <v>2.3464485323278801</v>
      </c>
      <c r="AA3136">
        <v>3.29070962186257</v>
      </c>
      <c r="AB3136">
        <v>3.2900080197523098</v>
      </c>
      <c r="AC3136" t="s">
        <v>254</v>
      </c>
      <c r="AD3136" t="s">
        <v>352</v>
      </c>
      <c r="AE3136" t="s">
        <v>56</v>
      </c>
      <c r="AF3136" t="s">
        <v>59</v>
      </c>
      <c r="AG3136" t="s">
        <v>344</v>
      </c>
      <c r="AH3136" s="45">
        <v>42814</v>
      </c>
      <c r="AI3136">
        <v>2488</v>
      </c>
      <c r="AJ3136">
        <v>1969</v>
      </c>
      <c r="AK3136" t="s">
        <v>345</v>
      </c>
      <c r="AL3136" t="s">
        <v>276</v>
      </c>
      <c r="AM3136" t="s">
        <v>245</v>
      </c>
    </row>
    <row r="3137" spans="1:39" x14ac:dyDescent="0.3">
      <c r="A3137" s="1">
        <v>43573</v>
      </c>
      <c r="B3137" t="s">
        <v>27</v>
      </c>
      <c r="C3137" t="s">
        <v>246</v>
      </c>
      <c r="D3137">
        <v>700</v>
      </c>
      <c r="E3137">
        <v>9</v>
      </c>
      <c r="F3137">
        <v>27.6</v>
      </c>
      <c r="G3137">
        <v>27.879998999999899</v>
      </c>
      <c r="H3137">
        <v>27.34</v>
      </c>
      <c r="I3137">
        <v>27.68</v>
      </c>
      <c r="J3137">
        <v>27.68</v>
      </c>
      <c r="K3137">
        <v>39880900</v>
      </c>
      <c r="L3137">
        <v>2.56</v>
      </c>
      <c r="M3137">
        <v>6.8878285723145798E-3</v>
      </c>
      <c r="N3137">
        <v>-3.9661489891098098E-3</v>
      </c>
      <c r="O3137">
        <v>6.2613592727986597E-2</v>
      </c>
      <c r="P3137">
        <v>0.31255533719692002</v>
      </c>
      <c r="Q3137">
        <v>0.98275789391813095</v>
      </c>
      <c r="R3137">
        <v>1.6792405448454301E-2</v>
      </c>
      <c r="S3137">
        <v>3.3388592625764602E-2</v>
      </c>
      <c r="T3137">
        <v>4.0049887721798502E-2</v>
      </c>
      <c r="U3137">
        <v>4.2942441745537401E-2</v>
      </c>
      <c r="V3137">
        <v>34.139998999999897</v>
      </c>
      <c r="W3137">
        <v>9.56</v>
      </c>
      <c r="X3137">
        <v>-0.365870333192029</v>
      </c>
      <c r="Y3137">
        <v>1.5778467813143101E-3</v>
      </c>
      <c r="Z3137">
        <v>2.33794059106163</v>
      </c>
      <c r="AA3137">
        <v>3.1992325106204502</v>
      </c>
      <c r="AB3137">
        <v>3.2088123899852898</v>
      </c>
      <c r="AC3137" t="s">
        <v>254</v>
      </c>
      <c r="AD3137" t="s">
        <v>352</v>
      </c>
      <c r="AE3137" t="s">
        <v>56</v>
      </c>
      <c r="AF3137" t="s">
        <v>59</v>
      </c>
      <c r="AG3137" t="s">
        <v>344</v>
      </c>
      <c r="AH3137" s="45">
        <v>42814</v>
      </c>
      <c r="AI3137">
        <v>2488</v>
      </c>
      <c r="AJ3137">
        <v>1969</v>
      </c>
      <c r="AK3137" t="s">
        <v>345</v>
      </c>
      <c r="AL3137" t="s">
        <v>276</v>
      </c>
      <c r="AM3137" t="s">
        <v>245</v>
      </c>
    </row>
    <row r="3138" spans="1:39" x14ac:dyDescent="0.3">
      <c r="A3138" s="1">
        <v>43635</v>
      </c>
      <c r="B3138" t="s">
        <v>27</v>
      </c>
      <c r="C3138" t="s">
        <v>246</v>
      </c>
      <c r="D3138">
        <v>1100</v>
      </c>
      <c r="E3138">
        <v>9</v>
      </c>
      <c r="F3138">
        <v>30.67</v>
      </c>
      <c r="G3138">
        <v>30.790001</v>
      </c>
      <c r="H3138">
        <v>30.059998999999902</v>
      </c>
      <c r="I3138">
        <v>30.5</v>
      </c>
      <c r="J3138">
        <v>30.5</v>
      </c>
      <c r="K3138">
        <v>63233900</v>
      </c>
      <c r="L3138">
        <v>2.0289999999999999</v>
      </c>
      <c r="M3138">
        <v>1.6406566167379E-3</v>
      </c>
      <c r="N3138">
        <v>-5.3618457950871098E-2</v>
      </c>
      <c r="O3138">
        <v>0.10354067894084</v>
      </c>
      <c r="P3138">
        <v>0.17123565280168601</v>
      </c>
      <c r="Q3138">
        <v>0.57806353726391102</v>
      </c>
      <c r="R3138">
        <v>3.3291716618324897E-2</v>
      </c>
      <c r="S3138">
        <v>3.8019154066738899E-2</v>
      </c>
      <c r="T3138">
        <v>3.3164679866191697E-2</v>
      </c>
      <c r="U3138">
        <v>4.328513339245E-2</v>
      </c>
      <c r="V3138">
        <v>34.299999</v>
      </c>
      <c r="W3138">
        <v>14.54</v>
      </c>
      <c r="X3138">
        <v>-0.31403794770969101</v>
      </c>
      <c r="Y3138">
        <v>2.98071681438073E-3</v>
      </c>
      <c r="Z3138">
        <v>2.3057516838296501</v>
      </c>
      <c r="AA3138">
        <v>2.3564132912750799</v>
      </c>
      <c r="AB3138">
        <v>2.51030209987653</v>
      </c>
      <c r="AC3138" t="s">
        <v>254</v>
      </c>
      <c r="AD3138" t="s">
        <v>352</v>
      </c>
      <c r="AE3138" t="s">
        <v>56</v>
      </c>
      <c r="AF3138" t="s">
        <v>59</v>
      </c>
      <c r="AG3138" t="s">
        <v>344</v>
      </c>
      <c r="AH3138" s="45">
        <v>42814</v>
      </c>
      <c r="AI3138">
        <v>2488</v>
      </c>
      <c r="AJ3138">
        <v>1969</v>
      </c>
      <c r="AK3138" t="s">
        <v>345</v>
      </c>
      <c r="AL3138" t="s">
        <v>276</v>
      </c>
      <c r="AM3138" t="s">
        <v>245</v>
      </c>
    </row>
    <row r="3139" spans="1:39" x14ac:dyDescent="0.3">
      <c r="A3139" s="1">
        <v>43641</v>
      </c>
      <c r="B3139" t="s">
        <v>27</v>
      </c>
      <c r="C3139" t="s">
        <v>239</v>
      </c>
      <c r="D3139">
        <v>1800</v>
      </c>
      <c r="E3139">
        <v>9</v>
      </c>
      <c r="F3139">
        <v>29.26</v>
      </c>
      <c r="G3139">
        <v>29.719998999999898</v>
      </c>
      <c r="H3139">
        <v>28.799999</v>
      </c>
      <c r="I3139">
        <v>28.860001</v>
      </c>
      <c r="J3139">
        <v>28.860001</v>
      </c>
      <c r="K3139">
        <v>53680900</v>
      </c>
      <c r="L3139">
        <v>1.994</v>
      </c>
      <c r="M3139">
        <v>-1.3764807596219401E-2</v>
      </c>
      <c r="N3139">
        <v>-5.3629439000869097E-2</v>
      </c>
      <c r="O3139">
        <v>9.0608840425185896E-2</v>
      </c>
      <c r="P3139">
        <v>0.116354737948315</v>
      </c>
      <c r="Q3139">
        <v>0.60244664796283698</v>
      </c>
      <c r="R3139">
        <v>1.46414855965271E-2</v>
      </c>
      <c r="S3139">
        <v>3.70563862225003E-2</v>
      </c>
      <c r="T3139">
        <v>3.10293444976752E-2</v>
      </c>
      <c r="U3139">
        <v>4.3173406234343702E-2</v>
      </c>
      <c r="V3139">
        <v>34.299999</v>
      </c>
      <c r="W3139">
        <v>14.54</v>
      </c>
      <c r="X3139">
        <v>-0.31403794770969101</v>
      </c>
      <c r="Y3139">
        <v>-9.5417756928269908E-3</v>
      </c>
      <c r="Z3139">
        <v>2.2751268301527601</v>
      </c>
      <c r="AA3139">
        <v>2.53329929136705</v>
      </c>
      <c r="AB3139">
        <v>2.44373020296619</v>
      </c>
      <c r="AC3139" t="s">
        <v>254</v>
      </c>
      <c r="AD3139" t="s">
        <v>352</v>
      </c>
      <c r="AE3139" t="s">
        <v>56</v>
      </c>
      <c r="AF3139" t="s">
        <v>59</v>
      </c>
      <c r="AG3139" t="s">
        <v>344</v>
      </c>
      <c r="AH3139" s="45">
        <v>42814</v>
      </c>
      <c r="AI3139">
        <v>2488</v>
      </c>
      <c r="AJ3139">
        <v>1969</v>
      </c>
      <c r="AK3139" t="s">
        <v>345</v>
      </c>
      <c r="AL3139" t="s">
        <v>276</v>
      </c>
      <c r="AM3139" t="s">
        <v>245</v>
      </c>
    </row>
    <row r="3140" spans="1:39" x14ac:dyDescent="0.3">
      <c r="A3140" s="1">
        <v>43558</v>
      </c>
      <c r="B3140" t="s">
        <v>27</v>
      </c>
      <c r="C3140" t="s">
        <v>239</v>
      </c>
      <c r="D3140">
        <v>700</v>
      </c>
      <c r="E3140">
        <v>10</v>
      </c>
      <c r="F3140">
        <v>28.02</v>
      </c>
      <c r="G3140">
        <v>29.950001</v>
      </c>
      <c r="H3140">
        <v>27.879998999999899</v>
      </c>
      <c r="I3140">
        <v>29.02</v>
      </c>
      <c r="J3140">
        <v>29.02</v>
      </c>
      <c r="K3140">
        <v>197650500</v>
      </c>
      <c r="L3140">
        <v>2.5169999999999999</v>
      </c>
      <c r="M3140">
        <v>8.1450774114026098E-2</v>
      </c>
      <c r="N3140">
        <v>0.15351917125331899</v>
      </c>
      <c r="O3140">
        <v>0.21653205611537399</v>
      </c>
      <c r="P3140">
        <v>0.43253390478698001</v>
      </c>
      <c r="Q3140">
        <v>1.1114440929634</v>
      </c>
      <c r="R3140">
        <v>2.9842507221068199E-2</v>
      </c>
      <c r="S3140">
        <v>4.1293457162626099E-2</v>
      </c>
      <c r="T3140">
        <v>4.5034290671909699E-2</v>
      </c>
      <c r="U3140">
        <v>4.3101466600407E-2</v>
      </c>
      <c r="V3140">
        <v>34.139998999999897</v>
      </c>
      <c r="W3140">
        <v>9.0399999999999991</v>
      </c>
      <c r="X3140">
        <v>-0.365870333192029</v>
      </c>
      <c r="Y3140">
        <v>2.1460723821998401E-3</v>
      </c>
      <c r="Z3140">
        <v>2.3329845591621101</v>
      </c>
      <c r="AA3140">
        <v>3.3863746902300802</v>
      </c>
      <c r="AB3140">
        <v>2.9941157760278201</v>
      </c>
      <c r="AC3140" t="s">
        <v>255</v>
      </c>
      <c r="AD3140" t="s">
        <v>352</v>
      </c>
      <c r="AE3140" t="s">
        <v>56</v>
      </c>
      <c r="AF3140" t="s">
        <v>59</v>
      </c>
      <c r="AG3140" t="s">
        <v>344</v>
      </c>
      <c r="AH3140" s="45">
        <v>42814</v>
      </c>
      <c r="AI3140">
        <v>2488</v>
      </c>
      <c r="AJ3140">
        <v>1969</v>
      </c>
      <c r="AK3140" t="s">
        <v>345</v>
      </c>
      <c r="AL3140" t="s">
        <v>276</v>
      </c>
      <c r="AM3140" t="s">
        <v>245</v>
      </c>
    </row>
    <row r="3141" spans="1:39" x14ac:dyDescent="0.3">
      <c r="A3141" s="1">
        <v>43560</v>
      </c>
      <c r="B3141" t="s">
        <v>27</v>
      </c>
      <c r="C3141" t="s">
        <v>239</v>
      </c>
      <c r="D3141">
        <v>1100</v>
      </c>
      <c r="E3141">
        <v>10</v>
      </c>
      <c r="F3141">
        <v>29.639999</v>
      </c>
      <c r="G3141">
        <v>29.690000999999999</v>
      </c>
      <c r="H3141">
        <v>28.799999</v>
      </c>
      <c r="I3141">
        <v>28.98</v>
      </c>
      <c r="J3141">
        <v>28.98</v>
      </c>
      <c r="K3141">
        <v>65662700</v>
      </c>
      <c r="L3141">
        <v>2.5009999999999999</v>
      </c>
      <c r="M3141">
        <v>-3.7885356145739E-3</v>
      </c>
      <c r="N3141">
        <v>0.127143478415947</v>
      </c>
      <c r="O3141">
        <v>0.25709864907969998</v>
      </c>
      <c r="P3141">
        <v>0.42216695772609503</v>
      </c>
      <c r="Q3141">
        <v>1.0620228412358099</v>
      </c>
      <c r="R3141">
        <v>3.4226451810218501E-2</v>
      </c>
      <c r="S3141">
        <v>3.94416898478884E-2</v>
      </c>
      <c r="T3141">
        <v>4.1018292112537699E-2</v>
      </c>
      <c r="U3141">
        <v>4.3068607085624697E-2</v>
      </c>
      <c r="V3141">
        <v>34.139998999999897</v>
      </c>
      <c r="W3141">
        <v>9.5</v>
      </c>
      <c r="X3141">
        <v>-0.365870333192029</v>
      </c>
      <c r="Y3141">
        <v>4.62571739556182E-3</v>
      </c>
      <c r="Z3141">
        <v>2.33122800308657</v>
      </c>
      <c r="AA3141">
        <v>3.27402720734516</v>
      </c>
      <c r="AB3141">
        <v>3.2032702045371502</v>
      </c>
      <c r="AC3141" t="s">
        <v>255</v>
      </c>
      <c r="AD3141" t="s">
        <v>352</v>
      </c>
      <c r="AE3141" t="s">
        <v>56</v>
      </c>
      <c r="AF3141" t="s">
        <v>59</v>
      </c>
      <c r="AG3141" t="s">
        <v>344</v>
      </c>
      <c r="AH3141" s="45">
        <v>42814</v>
      </c>
      <c r="AI3141">
        <v>2488</v>
      </c>
      <c r="AJ3141">
        <v>1969</v>
      </c>
      <c r="AK3141" t="s">
        <v>345</v>
      </c>
      <c r="AL3141" t="s">
        <v>276</v>
      </c>
      <c r="AM3141" t="s">
        <v>245</v>
      </c>
    </row>
    <row r="3142" spans="1:39" x14ac:dyDescent="0.3">
      <c r="A3142" s="1">
        <v>43564</v>
      </c>
      <c r="B3142" t="s">
        <v>27</v>
      </c>
      <c r="C3142" t="s">
        <v>246</v>
      </c>
      <c r="D3142">
        <v>700</v>
      </c>
      <c r="E3142">
        <v>10</v>
      </c>
      <c r="F3142">
        <v>28.24</v>
      </c>
      <c r="G3142">
        <v>28.379998999999899</v>
      </c>
      <c r="H3142">
        <v>27.190000999999999</v>
      </c>
      <c r="I3142">
        <v>27.24</v>
      </c>
      <c r="J3142">
        <v>27.24</v>
      </c>
      <c r="K3142">
        <v>75539800</v>
      </c>
      <c r="L3142">
        <v>2.4990000000000001</v>
      </c>
      <c r="M3142">
        <v>-4.6269718994920203E-2</v>
      </c>
      <c r="N3142">
        <v>1.8152007939296E-2</v>
      </c>
      <c r="O3142">
        <v>0.213189585742941</v>
      </c>
      <c r="P3142">
        <v>0.27214023460460401</v>
      </c>
      <c r="Q3142">
        <v>1.0502417636151999</v>
      </c>
      <c r="R3142">
        <v>4.7366359488582602E-2</v>
      </c>
      <c r="S3142">
        <v>4.1267337864026497E-2</v>
      </c>
      <c r="T3142">
        <v>4.0555576201666797E-2</v>
      </c>
      <c r="U3142">
        <v>4.3099547914181503E-2</v>
      </c>
      <c r="V3142">
        <v>34.139998999999897</v>
      </c>
      <c r="W3142">
        <v>9.56</v>
      </c>
      <c r="X3142">
        <v>-0.365870333192029</v>
      </c>
      <c r="Y3142">
        <v>-6.0859766572597396E-3</v>
      </c>
      <c r="Z3142">
        <v>2.3494647443038201</v>
      </c>
      <c r="AA3142">
        <v>3.2813245864552898</v>
      </c>
      <c r="AB3142">
        <v>3.3334268917110101</v>
      </c>
      <c r="AC3142" t="s">
        <v>255</v>
      </c>
      <c r="AD3142" t="s">
        <v>352</v>
      </c>
      <c r="AE3142" t="s">
        <v>56</v>
      </c>
      <c r="AF3142" t="s">
        <v>59</v>
      </c>
      <c r="AG3142" t="s">
        <v>344</v>
      </c>
      <c r="AH3142" s="45">
        <v>42814</v>
      </c>
      <c r="AI3142">
        <v>2488</v>
      </c>
      <c r="AJ3142">
        <v>1969</v>
      </c>
      <c r="AK3142" t="s">
        <v>345</v>
      </c>
      <c r="AL3142" t="s">
        <v>276</v>
      </c>
      <c r="AM3142" t="s">
        <v>245</v>
      </c>
    </row>
    <row r="3143" spans="1:39" x14ac:dyDescent="0.3">
      <c r="A3143" s="1">
        <v>43578</v>
      </c>
      <c r="B3143" t="s">
        <v>27</v>
      </c>
      <c r="C3143" t="s">
        <v>246</v>
      </c>
      <c r="D3143">
        <v>400</v>
      </c>
      <c r="E3143">
        <v>10</v>
      </c>
      <c r="F3143">
        <v>28.18</v>
      </c>
      <c r="G3143">
        <v>28.49</v>
      </c>
      <c r="H3143">
        <v>27.790001</v>
      </c>
      <c r="I3143">
        <v>27.969998999999898</v>
      </c>
      <c r="J3143">
        <v>27.969998999999898</v>
      </c>
      <c r="K3143">
        <v>41777500</v>
      </c>
      <c r="L3143">
        <v>2.57</v>
      </c>
      <c r="M3143">
        <v>-7.48003500925855E-3</v>
      </c>
      <c r="N3143">
        <v>2.3147471521298899E-2</v>
      </c>
      <c r="O3143">
        <v>2.86430567702381E-3</v>
      </c>
      <c r="P3143">
        <v>0.347472779141553</v>
      </c>
      <c r="Q3143">
        <v>1.0295478788008099</v>
      </c>
      <c r="R3143">
        <v>1.6128184548037001E-2</v>
      </c>
      <c r="S3143">
        <v>2.8571421572378099E-2</v>
      </c>
      <c r="T3143">
        <v>3.9417193895402401E-2</v>
      </c>
      <c r="U3143">
        <v>4.29082653788685E-2</v>
      </c>
      <c r="V3143">
        <v>34.139998999999897</v>
      </c>
      <c r="W3143">
        <v>9.56</v>
      </c>
      <c r="X3143">
        <v>-0.365870333192029</v>
      </c>
      <c r="Y3143">
        <v>8.8023511954049196E-3</v>
      </c>
      <c r="Z3143">
        <v>2.3245718360445502</v>
      </c>
      <c r="AA3143">
        <v>3.40791838188707</v>
      </c>
      <c r="AB3143">
        <v>3.2690015372301202</v>
      </c>
      <c r="AC3143" t="s">
        <v>255</v>
      </c>
      <c r="AD3143" t="s">
        <v>352</v>
      </c>
      <c r="AE3143" t="s">
        <v>56</v>
      </c>
      <c r="AF3143" t="s">
        <v>59</v>
      </c>
      <c r="AG3143" t="s">
        <v>344</v>
      </c>
      <c r="AH3143" s="45">
        <v>42814</v>
      </c>
      <c r="AI3143">
        <v>2488</v>
      </c>
      <c r="AJ3143">
        <v>1969</v>
      </c>
      <c r="AK3143" t="s">
        <v>345</v>
      </c>
      <c r="AL3143" t="s">
        <v>276</v>
      </c>
      <c r="AM3143" t="s">
        <v>245</v>
      </c>
    </row>
    <row r="3144" spans="1:39" x14ac:dyDescent="0.3">
      <c r="A3144" s="1">
        <v>43609</v>
      </c>
      <c r="B3144" t="s">
        <v>27</v>
      </c>
      <c r="C3144" t="s">
        <v>239</v>
      </c>
      <c r="D3144">
        <v>800</v>
      </c>
      <c r="E3144">
        <v>10</v>
      </c>
      <c r="F3144">
        <v>26.610001</v>
      </c>
      <c r="G3144">
        <v>26.93</v>
      </c>
      <c r="H3144">
        <v>26.4</v>
      </c>
      <c r="I3144">
        <v>26.440000999999999</v>
      </c>
      <c r="J3144">
        <v>26.440000999999999</v>
      </c>
      <c r="K3144">
        <v>39835800</v>
      </c>
      <c r="L3144">
        <v>2.3239999999999998</v>
      </c>
      <c r="M3144">
        <v>3.0303052343946301E-3</v>
      </c>
      <c r="N3144">
        <v>-3.9307951867558102E-2</v>
      </c>
      <c r="O3144">
        <v>-7.3621504719703704E-2</v>
      </c>
      <c r="P3144">
        <v>6.7670073273895195E-2</v>
      </c>
      <c r="Q3144">
        <v>0.70226582259786097</v>
      </c>
      <c r="R3144">
        <v>2.6278287411485201E-2</v>
      </c>
      <c r="S3144">
        <v>2.80387517583011E-2</v>
      </c>
      <c r="T3144">
        <v>3.1333991422977797E-2</v>
      </c>
      <c r="U3144">
        <v>4.2679444021270198E-2</v>
      </c>
      <c r="V3144">
        <v>34.139998999999897</v>
      </c>
      <c r="W3144">
        <v>13.03</v>
      </c>
      <c r="X3144">
        <v>-0.31403794770969101</v>
      </c>
      <c r="Y3144">
        <v>1.3526439988342199E-3</v>
      </c>
      <c r="Z3144">
        <v>2.3272686645193601</v>
      </c>
      <c r="AA3144">
        <v>2.6784729164539098</v>
      </c>
      <c r="AB3144">
        <v>2.7431360350201199</v>
      </c>
      <c r="AC3144" t="s">
        <v>255</v>
      </c>
      <c r="AD3144" t="s">
        <v>352</v>
      </c>
      <c r="AE3144" t="s">
        <v>56</v>
      </c>
      <c r="AF3144" t="s">
        <v>59</v>
      </c>
      <c r="AG3144" t="s">
        <v>344</v>
      </c>
      <c r="AH3144" s="45">
        <v>42814</v>
      </c>
      <c r="AI3144">
        <v>2488</v>
      </c>
      <c r="AJ3144">
        <v>1969</v>
      </c>
      <c r="AK3144" t="s">
        <v>345</v>
      </c>
      <c r="AL3144" t="s">
        <v>276</v>
      </c>
      <c r="AM3144" t="s">
        <v>245</v>
      </c>
    </row>
    <row r="3145" spans="1:39" x14ac:dyDescent="0.3">
      <c r="A3145" s="1">
        <v>43630</v>
      </c>
      <c r="B3145" t="s">
        <v>27</v>
      </c>
      <c r="C3145" t="s">
        <v>246</v>
      </c>
      <c r="D3145">
        <v>400</v>
      </c>
      <c r="E3145">
        <v>10</v>
      </c>
      <c r="F3145">
        <v>30.700001</v>
      </c>
      <c r="G3145">
        <v>30.959999</v>
      </c>
      <c r="H3145">
        <v>30.02</v>
      </c>
      <c r="I3145">
        <v>30.360001</v>
      </c>
      <c r="J3145">
        <v>30.360001</v>
      </c>
      <c r="K3145">
        <v>70373000</v>
      </c>
      <c r="L3145">
        <v>2.093</v>
      </c>
      <c r="M3145">
        <v>-3.3363353531077097E-2</v>
      </c>
      <c r="N3145">
        <v>-6.5341031687950801E-2</v>
      </c>
      <c r="O3145">
        <v>0.105506950762915</v>
      </c>
      <c r="P3145">
        <v>0.26510185863237301</v>
      </c>
      <c r="Q3145">
        <v>0.62073463592954403</v>
      </c>
      <c r="R3145">
        <v>2.3325748740834599E-2</v>
      </c>
      <c r="S3145">
        <v>3.6335210227182897E-2</v>
      </c>
      <c r="T3145">
        <v>3.5218437915451102E-2</v>
      </c>
      <c r="U3145">
        <v>4.3224753137382201E-2</v>
      </c>
      <c r="V3145">
        <v>34.299999</v>
      </c>
      <c r="W3145">
        <v>14.54</v>
      </c>
      <c r="X3145">
        <v>-0.31403794770969101</v>
      </c>
      <c r="Y3145">
        <v>-1.6128120944145399E-3</v>
      </c>
      <c r="Z3145">
        <v>2.29457361164047</v>
      </c>
      <c r="AA3145">
        <v>2.5138898727036199</v>
      </c>
      <c r="AB3145">
        <v>2.8825151303136902</v>
      </c>
      <c r="AC3145" t="s">
        <v>255</v>
      </c>
      <c r="AD3145" t="s">
        <v>352</v>
      </c>
      <c r="AE3145" t="s">
        <v>56</v>
      </c>
      <c r="AF3145" t="s">
        <v>59</v>
      </c>
      <c r="AG3145" t="s">
        <v>344</v>
      </c>
      <c r="AH3145" s="45">
        <v>42814</v>
      </c>
      <c r="AI3145">
        <v>2488</v>
      </c>
      <c r="AJ3145">
        <v>1969</v>
      </c>
      <c r="AK3145" t="s">
        <v>345</v>
      </c>
      <c r="AL3145" t="s">
        <v>276</v>
      </c>
      <c r="AM3145" t="s">
        <v>245</v>
      </c>
    </row>
    <row r="3146" spans="1:39" x14ac:dyDescent="0.3">
      <c r="A3146" s="1">
        <v>43644</v>
      </c>
      <c r="B3146" t="s">
        <v>27</v>
      </c>
      <c r="C3146" t="s">
        <v>239</v>
      </c>
      <c r="D3146">
        <v>300</v>
      </c>
      <c r="E3146">
        <v>10</v>
      </c>
      <c r="F3146">
        <v>31.08</v>
      </c>
      <c r="G3146">
        <v>31.110001</v>
      </c>
      <c r="H3146">
        <v>30.33</v>
      </c>
      <c r="I3146">
        <v>30.370000999999998</v>
      </c>
      <c r="J3146">
        <v>30.370000999999998</v>
      </c>
      <c r="K3146">
        <v>50090900</v>
      </c>
      <c r="L3146">
        <v>2</v>
      </c>
      <c r="M3146">
        <v>-1.2109426125562E-2</v>
      </c>
      <c r="N3146">
        <v>4.2717137807440901E-2</v>
      </c>
      <c r="O3146">
        <v>7.8041670868735494E-2</v>
      </c>
      <c r="P3146">
        <v>0.17399285350829799</v>
      </c>
      <c r="Q3146">
        <v>0.70740711355334995</v>
      </c>
      <c r="R3146">
        <v>2.2546284306344699E-2</v>
      </c>
      <c r="S3146">
        <v>3.17061695015129E-2</v>
      </c>
      <c r="T3146">
        <v>3.1168107493709001E-2</v>
      </c>
      <c r="U3146">
        <v>4.3070826057425203E-2</v>
      </c>
      <c r="V3146">
        <v>34.299999</v>
      </c>
      <c r="W3146">
        <v>14.74</v>
      </c>
      <c r="X3146">
        <v>-0.31403794770969101</v>
      </c>
      <c r="Y3146">
        <v>5.7409418775350302E-3</v>
      </c>
      <c r="Z3146">
        <v>2.2518069585737202</v>
      </c>
      <c r="AA3146">
        <v>3.0977079521939599</v>
      </c>
      <c r="AB3146">
        <v>2.8231647864665299</v>
      </c>
      <c r="AC3146" t="s">
        <v>255</v>
      </c>
      <c r="AD3146" t="s">
        <v>352</v>
      </c>
      <c r="AE3146" t="s">
        <v>56</v>
      </c>
      <c r="AF3146" t="s">
        <v>59</v>
      </c>
      <c r="AG3146" t="s">
        <v>344</v>
      </c>
      <c r="AH3146" s="45">
        <v>42814</v>
      </c>
      <c r="AI3146">
        <v>2488</v>
      </c>
      <c r="AJ3146">
        <v>1969</v>
      </c>
      <c r="AK3146" t="s">
        <v>345</v>
      </c>
      <c r="AL3146" t="s">
        <v>276</v>
      </c>
      <c r="AM3146" t="s">
        <v>245</v>
      </c>
    </row>
    <row r="3147" spans="1:39" x14ac:dyDescent="0.3">
      <c r="A3147" s="1">
        <v>43592</v>
      </c>
      <c r="B3147" t="s">
        <v>27</v>
      </c>
      <c r="C3147" t="s">
        <v>239</v>
      </c>
      <c r="D3147">
        <v>700</v>
      </c>
      <c r="E3147">
        <v>11</v>
      </c>
      <c r="F3147">
        <v>27.200001</v>
      </c>
      <c r="G3147">
        <v>27.35</v>
      </c>
      <c r="H3147">
        <v>26.209999</v>
      </c>
      <c r="I3147">
        <v>26.66</v>
      </c>
      <c r="J3147">
        <v>26.66</v>
      </c>
      <c r="K3147">
        <v>75868800</v>
      </c>
      <c r="L3147">
        <v>2.448</v>
      </c>
      <c r="M3147">
        <v>-2.8108359383605699E-2</v>
      </c>
      <c r="N3147">
        <v>-3.5737787992217399E-2</v>
      </c>
      <c r="O3147">
        <v>-8.7230157756547605E-2</v>
      </c>
      <c r="P3147">
        <v>0.13428190460294001</v>
      </c>
      <c r="Q3147">
        <v>0.86013306868064898</v>
      </c>
      <c r="R3147">
        <v>3.5926150959055103E-2</v>
      </c>
      <c r="S3147">
        <v>2.2541001443897299E-2</v>
      </c>
      <c r="T3147">
        <v>2.9130020554682098E-2</v>
      </c>
      <c r="U3147">
        <v>4.2333634696565502E-2</v>
      </c>
      <c r="V3147">
        <v>34.139998999999897</v>
      </c>
      <c r="W3147">
        <v>11.3</v>
      </c>
      <c r="X3147">
        <v>-0.31651469177689201</v>
      </c>
      <c r="Y3147">
        <v>-1.6649488130547601E-2</v>
      </c>
      <c r="Z3147">
        <v>2.2833646319978702</v>
      </c>
      <c r="AA3147">
        <v>3.0816864438216198</v>
      </c>
      <c r="AB3147">
        <v>3.2435684470904298</v>
      </c>
      <c r="AC3147" t="s">
        <v>256</v>
      </c>
      <c r="AD3147" t="s">
        <v>352</v>
      </c>
      <c r="AE3147" t="s">
        <v>56</v>
      </c>
      <c r="AF3147" t="s">
        <v>59</v>
      </c>
      <c r="AG3147" t="s">
        <v>344</v>
      </c>
      <c r="AH3147" s="45">
        <v>42814</v>
      </c>
      <c r="AI3147">
        <v>2488</v>
      </c>
      <c r="AJ3147">
        <v>1969</v>
      </c>
      <c r="AK3147" t="s">
        <v>345</v>
      </c>
      <c r="AL3147" t="s">
        <v>276</v>
      </c>
      <c r="AM3147" t="s">
        <v>245</v>
      </c>
    </row>
    <row r="3148" spans="1:39" x14ac:dyDescent="0.3">
      <c r="A3148" s="1">
        <v>43593</v>
      </c>
      <c r="B3148" t="s">
        <v>27</v>
      </c>
      <c r="C3148" t="s">
        <v>246</v>
      </c>
      <c r="D3148">
        <v>700</v>
      </c>
      <c r="E3148">
        <v>11</v>
      </c>
      <c r="F3148">
        <v>26.41</v>
      </c>
      <c r="G3148">
        <v>27.709999</v>
      </c>
      <c r="H3148">
        <v>26.27</v>
      </c>
      <c r="I3148">
        <v>27.09</v>
      </c>
      <c r="J3148">
        <v>27.09</v>
      </c>
      <c r="K3148">
        <v>65967500</v>
      </c>
      <c r="L3148">
        <v>2.4820000000000002</v>
      </c>
      <c r="M3148">
        <v>1.6000341346441099E-2</v>
      </c>
      <c r="N3148">
        <v>1.03897411486517E-2</v>
      </c>
      <c r="O3148">
        <v>-6.7441280795532604E-2</v>
      </c>
      <c r="P3148">
        <v>0.152429509006485</v>
      </c>
      <c r="Q3148">
        <v>0.84902199874534301</v>
      </c>
      <c r="R3148">
        <v>3.4441854347658597E-2</v>
      </c>
      <c r="S3148">
        <v>2.2939688712774301E-2</v>
      </c>
      <c r="T3148">
        <v>2.91767176678491E-2</v>
      </c>
      <c r="U3148">
        <v>4.2314636070726497E-2</v>
      </c>
      <c r="V3148">
        <v>34.139998999999897</v>
      </c>
      <c r="W3148">
        <v>11.4</v>
      </c>
      <c r="X3148">
        <v>-0.31651469177689201</v>
      </c>
      <c r="Y3148">
        <v>-1.60671540560346E-3</v>
      </c>
      <c r="Z3148">
        <v>2.27957951431745</v>
      </c>
      <c r="AA3148">
        <v>3.0491105014249902</v>
      </c>
      <c r="AB3148">
        <v>3.2202271937389102</v>
      </c>
      <c r="AC3148" t="s">
        <v>256</v>
      </c>
      <c r="AD3148" t="s">
        <v>352</v>
      </c>
      <c r="AE3148" t="s">
        <v>56</v>
      </c>
      <c r="AF3148" t="s">
        <v>59</v>
      </c>
      <c r="AG3148" t="s">
        <v>344</v>
      </c>
      <c r="AH3148" s="45">
        <v>42814</v>
      </c>
      <c r="AI3148">
        <v>2488</v>
      </c>
      <c r="AJ3148">
        <v>1969</v>
      </c>
      <c r="AK3148" t="s">
        <v>345</v>
      </c>
      <c r="AL3148" t="s">
        <v>276</v>
      </c>
      <c r="AM3148" t="s">
        <v>245</v>
      </c>
    </row>
    <row r="3149" spans="1:39" x14ac:dyDescent="0.3">
      <c r="A3149" s="1">
        <v>43599</v>
      </c>
      <c r="B3149" t="s">
        <v>27</v>
      </c>
      <c r="C3149" t="s">
        <v>246</v>
      </c>
      <c r="D3149">
        <v>1200</v>
      </c>
      <c r="E3149">
        <v>11</v>
      </c>
      <c r="F3149">
        <v>26.530000999999999</v>
      </c>
      <c r="G3149">
        <v>27.48</v>
      </c>
      <c r="H3149">
        <v>26.15</v>
      </c>
      <c r="I3149">
        <v>27.32</v>
      </c>
      <c r="J3149">
        <v>27.32</v>
      </c>
      <c r="K3149">
        <v>82980400</v>
      </c>
      <c r="L3149">
        <v>2.419</v>
      </c>
      <c r="M3149">
        <v>4.03340706267011E-2</v>
      </c>
      <c r="N3149">
        <v>2.44547199520267E-2</v>
      </c>
      <c r="O3149">
        <v>-1.70572450359893E-2</v>
      </c>
      <c r="P3149">
        <v>0.17998169026865901</v>
      </c>
      <c r="Q3149">
        <v>0.82688775632506895</v>
      </c>
      <c r="R3149">
        <v>4.0475493447325199E-2</v>
      </c>
      <c r="S3149">
        <v>2.6559867468822902E-2</v>
      </c>
      <c r="T3149">
        <v>3.06019016251751E-2</v>
      </c>
      <c r="U3149">
        <v>4.2562507707510397E-2</v>
      </c>
      <c r="V3149">
        <v>34.139998999999897</v>
      </c>
      <c r="W3149">
        <v>12.11</v>
      </c>
      <c r="X3149">
        <v>-0.31403794770969101</v>
      </c>
      <c r="Y3149">
        <v>7.98398755130913E-3</v>
      </c>
      <c r="Z3149">
        <v>2.3021782227064702</v>
      </c>
      <c r="AA3149">
        <v>3.0169935582045402</v>
      </c>
      <c r="AB3149">
        <v>3.0000466495686098</v>
      </c>
      <c r="AC3149" t="s">
        <v>256</v>
      </c>
      <c r="AD3149" t="s">
        <v>352</v>
      </c>
      <c r="AE3149" t="s">
        <v>56</v>
      </c>
      <c r="AF3149" t="s">
        <v>59</v>
      </c>
      <c r="AG3149" t="s">
        <v>344</v>
      </c>
      <c r="AH3149" s="45">
        <v>42814</v>
      </c>
      <c r="AI3149">
        <v>2488</v>
      </c>
      <c r="AJ3149">
        <v>1969</v>
      </c>
      <c r="AK3149" t="s">
        <v>345</v>
      </c>
      <c r="AL3149" t="s">
        <v>276</v>
      </c>
      <c r="AM3149" t="s">
        <v>245</v>
      </c>
    </row>
    <row r="3150" spans="1:39" x14ac:dyDescent="0.3">
      <c r="A3150" s="1">
        <v>43616</v>
      </c>
      <c r="B3150" t="s">
        <v>27</v>
      </c>
      <c r="C3150" t="s">
        <v>239</v>
      </c>
      <c r="D3150">
        <v>1000</v>
      </c>
      <c r="E3150">
        <v>11</v>
      </c>
      <c r="F3150">
        <v>27.57</v>
      </c>
      <c r="G3150">
        <v>28.360001</v>
      </c>
      <c r="H3150">
        <v>27.4</v>
      </c>
      <c r="I3150">
        <v>27.41</v>
      </c>
      <c r="J3150">
        <v>27.41</v>
      </c>
      <c r="K3150">
        <v>68667800</v>
      </c>
      <c r="L3150">
        <v>2.1419999999999999</v>
      </c>
      <c r="M3150">
        <v>-2.2367490538063198E-2</v>
      </c>
      <c r="N3150">
        <v>3.90601627441216E-2</v>
      </c>
      <c r="O3150">
        <v>-7.9941924280856301E-3</v>
      </c>
      <c r="P3150">
        <v>0.14627710029888899</v>
      </c>
      <c r="Q3150">
        <v>0.68479109197516996</v>
      </c>
      <c r="R3150">
        <v>5.0499053129973E-2</v>
      </c>
      <c r="S3150">
        <v>3.5404107051850701E-2</v>
      </c>
      <c r="T3150">
        <v>3.3529531755639698E-2</v>
      </c>
      <c r="U3150">
        <v>4.3080249916409699E-2</v>
      </c>
      <c r="V3150">
        <v>34.139998999999897</v>
      </c>
      <c r="W3150">
        <v>13.69</v>
      </c>
      <c r="X3150">
        <v>-0.31403794770969101</v>
      </c>
      <c r="Y3150">
        <v>-1.3283204951564801E-2</v>
      </c>
      <c r="Z3150">
        <v>2.2964385923487001</v>
      </c>
      <c r="AA3150">
        <v>2.6643152722808998</v>
      </c>
      <c r="AB3150">
        <v>2.8002975116806401</v>
      </c>
      <c r="AC3150" t="s">
        <v>256</v>
      </c>
      <c r="AD3150" t="s">
        <v>352</v>
      </c>
      <c r="AE3150" t="s">
        <v>56</v>
      </c>
      <c r="AF3150" t="s">
        <v>59</v>
      </c>
      <c r="AG3150" t="s">
        <v>344</v>
      </c>
      <c r="AH3150" s="45">
        <v>42814</v>
      </c>
      <c r="AI3150">
        <v>2488</v>
      </c>
      <c r="AJ3150">
        <v>1969</v>
      </c>
      <c r="AK3150" t="s">
        <v>345</v>
      </c>
      <c r="AL3150" t="s">
        <v>276</v>
      </c>
      <c r="AM3150" t="s">
        <v>245</v>
      </c>
    </row>
    <row r="3151" spans="1:39" x14ac:dyDescent="0.3">
      <c r="A3151" s="1">
        <v>43629</v>
      </c>
      <c r="B3151" t="s">
        <v>27</v>
      </c>
      <c r="C3151" t="s">
        <v>246</v>
      </c>
      <c r="D3151">
        <v>500</v>
      </c>
      <c r="E3151">
        <v>11</v>
      </c>
      <c r="F3151">
        <v>32.389998999999897</v>
      </c>
      <c r="G3151">
        <v>32.5</v>
      </c>
      <c r="H3151">
        <v>31.059998999999902</v>
      </c>
      <c r="I3151">
        <v>31.389999</v>
      </c>
      <c r="J3151">
        <v>31.389999</v>
      </c>
      <c r="K3151">
        <v>63556000</v>
      </c>
      <c r="L3151">
        <v>2.0910000000000002</v>
      </c>
      <c r="M3151">
        <v>-2.4855802567654801E-2</v>
      </c>
      <c r="N3151">
        <v>-1.3605683913058501E-2</v>
      </c>
      <c r="O3151">
        <v>0.17920437492069399</v>
      </c>
      <c r="P3151">
        <v>0.31885199456265201</v>
      </c>
      <c r="Q3151">
        <v>0.68331983867329205</v>
      </c>
      <c r="R3151">
        <v>2.3545945449259802E-2</v>
      </c>
      <c r="S3151">
        <v>3.6045719537059401E-2</v>
      </c>
      <c r="T3151">
        <v>3.4943565232433402E-2</v>
      </c>
      <c r="U3151">
        <v>4.3197874017403E-2</v>
      </c>
      <c r="V3151">
        <v>34.299999</v>
      </c>
      <c r="W3151">
        <v>14.54</v>
      </c>
      <c r="X3151">
        <v>-0.31403794770969101</v>
      </c>
      <c r="Y3151">
        <v>4.0890106107655602E-3</v>
      </c>
      <c r="Z3151">
        <v>2.2857420009035598</v>
      </c>
      <c r="AA3151">
        <v>2.7663358201905299</v>
      </c>
      <c r="AB3151">
        <v>2.9572006534744402</v>
      </c>
      <c r="AC3151" t="s">
        <v>256</v>
      </c>
      <c r="AD3151" t="s">
        <v>352</v>
      </c>
      <c r="AE3151" t="s">
        <v>56</v>
      </c>
      <c r="AF3151" t="s">
        <v>59</v>
      </c>
      <c r="AG3151" t="s">
        <v>344</v>
      </c>
      <c r="AH3151" s="45">
        <v>42814</v>
      </c>
      <c r="AI3151">
        <v>2488</v>
      </c>
      <c r="AJ3151">
        <v>1969</v>
      </c>
      <c r="AK3151" t="s">
        <v>345</v>
      </c>
      <c r="AL3151" t="s">
        <v>276</v>
      </c>
      <c r="AM3151" t="s">
        <v>245</v>
      </c>
    </row>
    <row r="3152" spans="1:39" x14ac:dyDescent="0.3">
      <c r="A3152" s="1">
        <v>43637</v>
      </c>
      <c r="B3152" t="s">
        <v>27</v>
      </c>
      <c r="C3152" t="s">
        <v>246</v>
      </c>
      <c r="D3152">
        <v>1500</v>
      </c>
      <c r="E3152">
        <v>11</v>
      </c>
      <c r="F3152">
        <v>29.65</v>
      </c>
      <c r="G3152">
        <v>30.35</v>
      </c>
      <c r="H3152">
        <v>28.969998999999898</v>
      </c>
      <c r="I3152">
        <v>29.1</v>
      </c>
      <c r="J3152">
        <v>29.1</v>
      </c>
      <c r="K3152">
        <v>81861300</v>
      </c>
      <c r="L3152">
        <v>2.0680000000000001</v>
      </c>
      <c r="M3152">
        <v>-3.0792485274828901E-2</v>
      </c>
      <c r="N3152">
        <v>-4.2387811288058103E-2</v>
      </c>
      <c r="O3152">
        <v>6.2021645309456502E-2</v>
      </c>
      <c r="P3152">
        <v>9.8511135890371193E-2</v>
      </c>
      <c r="Q3152">
        <v>0.56616640608461399</v>
      </c>
      <c r="R3152">
        <v>3.2126936311031001E-2</v>
      </c>
      <c r="S3152">
        <v>3.8013772299166998E-2</v>
      </c>
      <c r="T3152">
        <v>3.1079325198211001E-2</v>
      </c>
      <c r="U3152">
        <v>4.3310069777786203E-2</v>
      </c>
      <c r="V3152">
        <v>34.299999</v>
      </c>
      <c r="W3152">
        <v>14.54</v>
      </c>
      <c r="X3152">
        <v>-0.31403794770969101</v>
      </c>
      <c r="Y3152">
        <v>-1.26001638019446E-3</v>
      </c>
      <c r="Z3152">
        <v>2.29010115449366</v>
      </c>
      <c r="AA3152">
        <v>2.3227454219729098</v>
      </c>
      <c r="AB3152">
        <v>2.39914407873913</v>
      </c>
      <c r="AC3152" t="s">
        <v>256</v>
      </c>
      <c r="AD3152" t="s">
        <v>352</v>
      </c>
      <c r="AE3152" t="s">
        <v>56</v>
      </c>
      <c r="AF3152" t="s">
        <v>59</v>
      </c>
      <c r="AG3152" t="s">
        <v>344</v>
      </c>
      <c r="AH3152" s="45">
        <v>42814</v>
      </c>
      <c r="AI3152">
        <v>2488</v>
      </c>
      <c r="AJ3152">
        <v>1969</v>
      </c>
      <c r="AK3152" t="s">
        <v>345</v>
      </c>
      <c r="AL3152" t="s">
        <v>276</v>
      </c>
      <c r="AM3152" t="s">
        <v>245</v>
      </c>
    </row>
    <row r="3153" spans="1:39" x14ac:dyDescent="0.3">
      <c r="A3153" s="1">
        <v>43571</v>
      </c>
      <c r="B3153" t="s">
        <v>27</v>
      </c>
      <c r="C3153" t="s">
        <v>239</v>
      </c>
      <c r="D3153">
        <v>1600</v>
      </c>
      <c r="E3153">
        <v>12</v>
      </c>
      <c r="F3153">
        <v>27.719998999999898</v>
      </c>
      <c r="G3153">
        <v>28.18</v>
      </c>
      <c r="H3153">
        <v>27.49</v>
      </c>
      <c r="I3153">
        <v>27.93</v>
      </c>
      <c r="J3153">
        <v>27.93</v>
      </c>
      <c r="K3153">
        <v>47340100</v>
      </c>
      <c r="L3153">
        <v>2.5920000000000001</v>
      </c>
      <c r="M3153">
        <v>2.1716380017108801E-2</v>
      </c>
      <c r="N3153">
        <v>2.5014898675773799E-2</v>
      </c>
      <c r="O3153">
        <v>0.181677253123953</v>
      </c>
      <c r="P3153">
        <v>0.315147401230221</v>
      </c>
      <c r="Q3153">
        <v>1.01815654559156</v>
      </c>
      <c r="R3153">
        <v>1.7084943547450802E-2</v>
      </c>
      <c r="S3153">
        <v>4.0408243079204598E-2</v>
      </c>
      <c r="T3153">
        <v>4.0331205818368798E-2</v>
      </c>
      <c r="U3153">
        <v>4.3007146697542797E-2</v>
      </c>
      <c r="V3153">
        <v>34.139998999999897</v>
      </c>
      <c r="W3153">
        <v>9.56</v>
      </c>
      <c r="X3153">
        <v>-0.365870333192029</v>
      </c>
      <c r="Y3153">
        <v>5.0922850790659495E-4</v>
      </c>
      <c r="Z3153">
        <v>2.34212692714393</v>
      </c>
      <c r="AA3153">
        <v>3.2725613046280602</v>
      </c>
      <c r="AB3153">
        <v>3.2515285030798902</v>
      </c>
      <c r="AC3153" t="s">
        <v>257</v>
      </c>
      <c r="AD3153" t="s">
        <v>352</v>
      </c>
      <c r="AE3153" t="s">
        <v>56</v>
      </c>
      <c r="AF3153" t="s">
        <v>59</v>
      </c>
      <c r="AG3153" t="s">
        <v>344</v>
      </c>
      <c r="AH3153" s="45">
        <v>42814</v>
      </c>
      <c r="AI3153">
        <v>2488</v>
      </c>
      <c r="AJ3153">
        <v>1969</v>
      </c>
      <c r="AK3153" t="s">
        <v>345</v>
      </c>
      <c r="AL3153" t="s">
        <v>276</v>
      </c>
      <c r="AM3153" t="s">
        <v>245</v>
      </c>
    </row>
    <row r="3154" spans="1:39" x14ac:dyDescent="0.3">
      <c r="A3154" s="1">
        <v>43594</v>
      </c>
      <c r="B3154" t="s">
        <v>27</v>
      </c>
      <c r="C3154" t="s">
        <v>246</v>
      </c>
      <c r="D3154">
        <v>800</v>
      </c>
      <c r="E3154">
        <v>12</v>
      </c>
      <c r="F3154">
        <v>26.700001</v>
      </c>
      <c r="G3154">
        <v>27.379998999999899</v>
      </c>
      <c r="H3154">
        <v>26.030000999999999</v>
      </c>
      <c r="I3154">
        <v>27.209999</v>
      </c>
      <c r="J3154">
        <v>27.209999</v>
      </c>
      <c r="K3154">
        <v>73150900</v>
      </c>
      <c r="L3154">
        <v>2.4569999999999999</v>
      </c>
      <c r="M3154">
        <v>4.4198599469560604E-3</v>
      </c>
      <c r="N3154">
        <v>-3.89239046176948E-2</v>
      </c>
      <c r="O3154">
        <v>-4.73716842322719E-2</v>
      </c>
      <c r="P3154">
        <v>0.18254205152452199</v>
      </c>
      <c r="Q3154">
        <v>0.85171772033415905</v>
      </c>
      <c r="R3154">
        <v>1.9973645907922E-2</v>
      </c>
      <c r="S3154">
        <v>2.28141301453809E-2</v>
      </c>
      <c r="T3154">
        <v>2.8954559924927299E-2</v>
      </c>
      <c r="U3154">
        <v>4.2314559296737699E-2</v>
      </c>
      <c r="V3154">
        <v>34.139998999999897</v>
      </c>
      <c r="W3154">
        <v>11.57</v>
      </c>
      <c r="X3154">
        <v>-0.31651469177689201</v>
      </c>
      <c r="Y3154">
        <v>-3.0259986019249502E-3</v>
      </c>
      <c r="Z3154">
        <v>2.27829221132433</v>
      </c>
      <c r="AA3154">
        <v>3.0687913041029602</v>
      </c>
      <c r="AB3154">
        <v>3.1711999727932598</v>
      </c>
      <c r="AC3154" t="s">
        <v>257</v>
      </c>
      <c r="AD3154" t="s">
        <v>352</v>
      </c>
      <c r="AE3154" t="s">
        <v>56</v>
      </c>
      <c r="AF3154" t="s">
        <v>59</v>
      </c>
      <c r="AG3154" t="s">
        <v>344</v>
      </c>
      <c r="AH3154" s="45">
        <v>42814</v>
      </c>
      <c r="AI3154">
        <v>2488</v>
      </c>
      <c r="AJ3154">
        <v>1969</v>
      </c>
      <c r="AK3154" t="s">
        <v>345</v>
      </c>
      <c r="AL3154" t="s">
        <v>276</v>
      </c>
      <c r="AM3154" t="s">
        <v>245</v>
      </c>
    </row>
    <row r="3155" spans="1:39" x14ac:dyDescent="0.3">
      <c r="A3155" s="1">
        <v>43613</v>
      </c>
      <c r="B3155" t="s">
        <v>27</v>
      </c>
      <c r="C3155" t="s">
        <v>246</v>
      </c>
      <c r="D3155">
        <v>1200</v>
      </c>
      <c r="E3155">
        <v>12</v>
      </c>
      <c r="F3155">
        <v>27.27</v>
      </c>
      <c r="G3155">
        <v>29.67</v>
      </c>
      <c r="H3155">
        <v>27.059998999999902</v>
      </c>
      <c r="I3155">
        <v>29.049999</v>
      </c>
      <c r="J3155">
        <v>29.049999</v>
      </c>
      <c r="K3155">
        <v>146949600</v>
      </c>
      <c r="L3155">
        <v>2.2679999999999998</v>
      </c>
      <c r="M3155">
        <v>9.4140396069544094E-2</v>
      </c>
      <c r="N3155">
        <v>8.5104227827088694E-2</v>
      </c>
      <c r="O3155">
        <v>4.9031122637899403E-2</v>
      </c>
      <c r="P3155">
        <v>0.182252719229791</v>
      </c>
      <c r="Q3155">
        <v>0.77301775158092401</v>
      </c>
      <c r="R3155">
        <v>4.8909876156568798E-2</v>
      </c>
      <c r="S3155">
        <v>3.4292970791169497E-2</v>
      </c>
      <c r="T3155">
        <v>3.3327010047977897E-2</v>
      </c>
      <c r="U3155">
        <v>4.3046646671367102E-2</v>
      </c>
      <c r="V3155">
        <v>34.139998999999897</v>
      </c>
      <c r="W3155">
        <v>13.26</v>
      </c>
      <c r="X3155">
        <v>-0.31403794770969101</v>
      </c>
      <c r="Y3155">
        <v>-8.4109499934704197E-3</v>
      </c>
      <c r="Z3155">
        <v>2.2887488046981201</v>
      </c>
      <c r="AA3155">
        <v>2.9715985927147499</v>
      </c>
      <c r="AB3155">
        <v>2.7905409989593299</v>
      </c>
      <c r="AC3155" t="s">
        <v>257</v>
      </c>
      <c r="AD3155" t="s">
        <v>352</v>
      </c>
      <c r="AE3155" t="s">
        <v>56</v>
      </c>
      <c r="AF3155" t="s">
        <v>59</v>
      </c>
      <c r="AG3155" t="s">
        <v>344</v>
      </c>
      <c r="AH3155" s="45">
        <v>42814</v>
      </c>
      <c r="AI3155">
        <v>2488</v>
      </c>
      <c r="AJ3155">
        <v>1969</v>
      </c>
      <c r="AK3155" t="s">
        <v>345</v>
      </c>
      <c r="AL3155" t="s">
        <v>276</v>
      </c>
      <c r="AM3155" t="s">
        <v>245</v>
      </c>
    </row>
    <row r="3156" spans="1:39" x14ac:dyDescent="0.3">
      <c r="A3156" s="1">
        <v>43626</v>
      </c>
      <c r="B3156" t="s">
        <v>27</v>
      </c>
      <c r="C3156" t="s">
        <v>246</v>
      </c>
      <c r="D3156">
        <v>600</v>
      </c>
      <c r="E3156">
        <v>12</v>
      </c>
      <c r="F3156">
        <v>33.529998999999997</v>
      </c>
      <c r="G3156">
        <v>34.299999</v>
      </c>
      <c r="H3156">
        <v>33.080002</v>
      </c>
      <c r="I3156">
        <v>33.229999999999997</v>
      </c>
      <c r="J3156">
        <v>33.229999999999997</v>
      </c>
      <c r="K3156">
        <v>97668800</v>
      </c>
      <c r="L3156">
        <v>2.1429999999999998</v>
      </c>
      <c r="M3156">
        <v>2.4986065213046801E-2</v>
      </c>
      <c r="N3156">
        <v>0.18636221000134701</v>
      </c>
      <c r="O3156">
        <v>0.204288426269499</v>
      </c>
      <c r="P3156">
        <v>0.36969955446914499</v>
      </c>
      <c r="Q3156">
        <v>0.80276323567058505</v>
      </c>
      <c r="R3156">
        <v>3.39349402699008E-2</v>
      </c>
      <c r="S3156">
        <v>3.8013095927390703E-2</v>
      </c>
      <c r="T3156">
        <v>3.4777471359393797E-2</v>
      </c>
      <c r="U3156">
        <v>4.31790393970393E-2</v>
      </c>
      <c r="V3156">
        <v>34.299999</v>
      </c>
      <c r="W3156">
        <v>14.31</v>
      </c>
      <c r="X3156">
        <v>-0.31403794770969101</v>
      </c>
      <c r="Y3156">
        <v>4.6492198743191201E-3</v>
      </c>
      <c r="Z3156">
        <v>2.2937070249810798</v>
      </c>
      <c r="AA3156">
        <v>3.2128601281372902</v>
      </c>
      <c r="AB3156">
        <v>2.9299528955449898</v>
      </c>
      <c r="AC3156" t="s">
        <v>257</v>
      </c>
      <c r="AD3156" t="s">
        <v>352</v>
      </c>
      <c r="AE3156" t="s">
        <v>56</v>
      </c>
      <c r="AF3156" t="s">
        <v>59</v>
      </c>
      <c r="AG3156" t="s">
        <v>344</v>
      </c>
      <c r="AH3156" s="45">
        <v>42814</v>
      </c>
      <c r="AI3156">
        <v>2488</v>
      </c>
      <c r="AJ3156">
        <v>1969</v>
      </c>
      <c r="AK3156" t="s">
        <v>345</v>
      </c>
      <c r="AL3156" t="s">
        <v>276</v>
      </c>
      <c r="AM3156" t="s">
        <v>245</v>
      </c>
    </row>
    <row r="3157" spans="1:39" x14ac:dyDescent="0.3">
      <c r="A3157" s="1">
        <v>43560</v>
      </c>
      <c r="B3157" t="s">
        <v>27</v>
      </c>
      <c r="C3157" t="s">
        <v>246</v>
      </c>
      <c r="D3157">
        <v>900</v>
      </c>
      <c r="E3157">
        <v>13</v>
      </c>
      <c r="F3157">
        <v>29.639999</v>
      </c>
      <c r="G3157">
        <v>29.690000999999999</v>
      </c>
      <c r="H3157">
        <v>28.799999</v>
      </c>
      <c r="I3157">
        <v>28.98</v>
      </c>
      <c r="J3157">
        <v>28.98</v>
      </c>
      <c r="K3157">
        <v>65662700</v>
      </c>
      <c r="L3157">
        <v>2.5009999999999999</v>
      </c>
      <c r="M3157">
        <v>-3.7885356145739E-3</v>
      </c>
      <c r="N3157">
        <v>0.127143478415947</v>
      </c>
      <c r="O3157">
        <v>0.25709864907969998</v>
      </c>
      <c r="P3157">
        <v>0.42216695772609503</v>
      </c>
      <c r="Q3157">
        <v>1.0620228412358099</v>
      </c>
      <c r="R3157">
        <v>3.4226451810218501E-2</v>
      </c>
      <c r="S3157">
        <v>3.94416898478884E-2</v>
      </c>
      <c r="T3157">
        <v>4.1018292112537699E-2</v>
      </c>
      <c r="U3157">
        <v>4.3068607085624697E-2</v>
      </c>
      <c r="V3157">
        <v>34.139998999999897</v>
      </c>
      <c r="W3157">
        <v>9.5</v>
      </c>
      <c r="X3157">
        <v>-0.365870333192029</v>
      </c>
      <c r="Y3157">
        <v>4.62571739556182E-3</v>
      </c>
      <c r="Z3157">
        <v>2.33122800308657</v>
      </c>
      <c r="AA3157">
        <v>3.27402720734516</v>
      </c>
      <c r="AB3157">
        <v>3.2032702045371502</v>
      </c>
      <c r="AC3157" t="s">
        <v>258</v>
      </c>
      <c r="AD3157" t="s">
        <v>352</v>
      </c>
      <c r="AE3157" t="s">
        <v>56</v>
      </c>
      <c r="AF3157" t="s">
        <v>59</v>
      </c>
      <c r="AG3157" t="s">
        <v>344</v>
      </c>
      <c r="AH3157" s="45">
        <v>42814</v>
      </c>
      <c r="AI3157">
        <v>2488</v>
      </c>
      <c r="AJ3157">
        <v>1969</v>
      </c>
      <c r="AK3157" t="s">
        <v>345</v>
      </c>
      <c r="AL3157" t="s">
        <v>276</v>
      </c>
      <c r="AM3157" t="s">
        <v>245</v>
      </c>
    </row>
    <row r="3158" spans="1:39" x14ac:dyDescent="0.3">
      <c r="A3158" s="1">
        <v>43565</v>
      </c>
      <c r="B3158" t="s">
        <v>27</v>
      </c>
      <c r="C3158" t="s">
        <v>246</v>
      </c>
      <c r="D3158">
        <v>1600</v>
      </c>
      <c r="E3158">
        <v>13</v>
      </c>
      <c r="F3158">
        <v>27.459999</v>
      </c>
      <c r="G3158">
        <v>28.120000999999998</v>
      </c>
      <c r="H3158">
        <v>27.32</v>
      </c>
      <c r="I3158">
        <v>27.83</v>
      </c>
      <c r="J3158">
        <v>27.83</v>
      </c>
      <c r="K3158">
        <v>64368100</v>
      </c>
      <c r="L3158">
        <v>2.4769999999999999</v>
      </c>
      <c r="M3158">
        <v>2.14280942564876E-2</v>
      </c>
      <c r="N3158">
        <v>-4.1870671918242397E-2</v>
      </c>
      <c r="O3158">
        <v>0.19236104764044101</v>
      </c>
      <c r="P3158">
        <v>0.32092709368358402</v>
      </c>
      <c r="Q3158">
        <v>1.0255314852144199</v>
      </c>
      <c r="R3158">
        <v>2.5072350854905799E-2</v>
      </c>
      <c r="S3158">
        <v>4.0719921807239802E-2</v>
      </c>
      <c r="T3158">
        <v>4.04064407725662E-2</v>
      </c>
      <c r="U3158">
        <v>4.3031735061189701E-2</v>
      </c>
      <c r="V3158">
        <v>34.139998999999897</v>
      </c>
      <c r="W3158">
        <v>9.56</v>
      </c>
      <c r="X3158">
        <v>-0.365870333192029</v>
      </c>
      <c r="Y3158">
        <v>3.47183783585567E-3</v>
      </c>
      <c r="Z3158">
        <v>2.3480575089229401</v>
      </c>
      <c r="AA3158">
        <v>3.2240730119019898</v>
      </c>
      <c r="AB3158">
        <v>3.30096655604539</v>
      </c>
      <c r="AC3158" t="s">
        <v>258</v>
      </c>
      <c r="AD3158" t="s">
        <v>352</v>
      </c>
      <c r="AE3158" t="s">
        <v>56</v>
      </c>
      <c r="AF3158" t="s">
        <v>59</v>
      </c>
      <c r="AG3158" t="s">
        <v>344</v>
      </c>
      <c r="AH3158" s="45">
        <v>42814</v>
      </c>
      <c r="AI3158">
        <v>2488</v>
      </c>
      <c r="AJ3158">
        <v>1969</v>
      </c>
      <c r="AK3158" t="s">
        <v>345</v>
      </c>
      <c r="AL3158" t="s">
        <v>276</v>
      </c>
      <c r="AM3158" t="s">
        <v>245</v>
      </c>
    </row>
    <row r="3159" spans="1:39" x14ac:dyDescent="0.3">
      <c r="A3159" s="1">
        <v>43567</v>
      </c>
      <c r="B3159" t="s">
        <v>27</v>
      </c>
      <c r="C3159" t="s">
        <v>246</v>
      </c>
      <c r="D3159">
        <v>700</v>
      </c>
      <c r="E3159">
        <v>13</v>
      </c>
      <c r="F3159">
        <v>28.209999</v>
      </c>
      <c r="G3159">
        <v>28.379998999999899</v>
      </c>
      <c r="H3159">
        <v>27.66</v>
      </c>
      <c r="I3159">
        <v>27.85</v>
      </c>
      <c r="J3159">
        <v>27.85</v>
      </c>
      <c r="K3159">
        <v>41048800</v>
      </c>
      <c r="L3159">
        <v>2.56</v>
      </c>
      <c r="M3159">
        <v>2.1566866347144898E-3</v>
      </c>
      <c r="N3159">
        <v>-3.9772970519243202E-2</v>
      </c>
      <c r="O3159">
        <v>0.17495205310097101</v>
      </c>
      <c r="P3159">
        <v>0.31769100590938398</v>
      </c>
      <c r="Q3159">
        <v>1.0162797037300699</v>
      </c>
      <c r="R3159">
        <v>2.5175913740889799E-2</v>
      </c>
      <c r="S3159">
        <v>4.0576143089144902E-2</v>
      </c>
      <c r="T3159">
        <v>4.0172141466468102E-2</v>
      </c>
      <c r="U3159">
        <v>4.2991793422096101E-2</v>
      </c>
      <c r="V3159">
        <v>34.139998999999897</v>
      </c>
      <c r="W3159">
        <v>9.56</v>
      </c>
      <c r="X3159">
        <v>-0.365870333192029</v>
      </c>
      <c r="Y3159">
        <v>6.5875784763498903E-3</v>
      </c>
      <c r="Z3159">
        <v>2.3406373951570001</v>
      </c>
      <c r="AA3159">
        <v>3.2311810453112599</v>
      </c>
      <c r="AB3159">
        <v>3.2814387873455302</v>
      </c>
      <c r="AC3159" t="s">
        <v>258</v>
      </c>
      <c r="AD3159" t="s">
        <v>352</v>
      </c>
      <c r="AE3159" t="s">
        <v>56</v>
      </c>
      <c r="AF3159" t="s">
        <v>59</v>
      </c>
      <c r="AG3159" t="s">
        <v>344</v>
      </c>
      <c r="AH3159" s="45">
        <v>42814</v>
      </c>
      <c r="AI3159">
        <v>2488</v>
      </c>
      <c r="AJ3159">
        <v>1969</v>
      </c>
      <c r="AK3159" t="s">
        <v>345</v>
      </c>
      <c r="AL3159" t="s">
        <v>276</v>
      </c>
      <c r="AM3159" t="s">
        <v>245</v>
      </c>
    </row>
    <row r="3160" spans="1:39" x14ac:dyDescent="0.3">
      <c r="A3160" s="1">
        <v>43595</v>
      </c>
      <c r="B3160" t="s">
        <v>27</v>
      </c>
      <c r="C3160" t="s">
        <v>239</v>
      </c>
      <c r="D3160">
        <v>700</v>
      </c>
      <c r="E3160">
        <v>13</v>
      </c>
      <c r="F3160">
        <v>27.030000999999999</v>
      </c>
      <c r="G3160">
        <v>28.1</v>
      </c>
      <c r="H3160">
        <v>26.93</v>
      </c>
      <c r="I3160">
        <v>27.959999</v>
      </c>
      <c r="J3160">
        <v>27.959999</v>
      </c>
      <c r="K3160">
        <v>82930100</v>
      </c>
      <c r="L3160">
        <v>2.4550000000000001</v>
      </c>
      <c r="M3160">
        <v>2.7190365556269799E-2</v>
      </c>
      <c r="N3160">
        <v>-9.2560293885763506E-3</v>
      </c>
      <c r="O3160">
        <v>2.6088400318918199E-2</v>
      </c>
      <c r="P3160">
        <v>0.193109155541521</v>
      </c>
      <c r="Q3160">
        <v>0.85004360322271</v>
      </c>
      <c r="R3160">
        <v>2.55677692733145E-2</v>
      </c>
      <c r="S3160">
        <v>2.1380533207458498E-2</v>
      </c>
      <c r="T3160">
        <v>2.9065748606012999E-2</v>
      </c>
      <c r="U3160">
        <v>4.2310673543195197E-2</v>
      </c>
      <c r="V3160">
        <v>34.139998999999897</v>
      </c>
      <c r="W3160">
        <v>11.69</v>
      </c>
      <c r="X3160">
        <v>-0.31651469177689201</v>
      </c>
      <c r="Y3160">
        <v>3.7133938472042301E-3</v>
      </c>
      <c r="Z3160">
        <v>2.2790128694519902</v>
      </c>
      <c r="AA3160">
        <v>3.0708548950280301</v>
      </c>
      <c r="AB3160">
        <v>3.11184938801419</v>
      </c>
      <c r="AC3160" t="s">
        <v>258</v>
      </c>
      <c r="AD3160" t="s">
        <v>352</v>
      </c>
      <c r="AE3160" t="s">
        <v>56</v>
      </c>
      <c r="AF3160" t="s">
        <v>59</v>
      </c>
      <c r="AG3160" t="s">
        <v>344</v>
      </c>
      <c r="AH3160" s="45">
        <v>42814</v>
      </c>
      <c r="AI3160">
        <v>2488</v>
      </c>
      <c r="AJ3160">
        <v>1969</v>
      </c>
      <c r="AK3160" t="s">
        <v>345</v>
      </c>
      <c r="AL3160" t="s">
        <v>276</v>
      </c>
      <c r="AM3160" t="s">
        <v>245</v>
      </c>
    </row>
    <row r="3161" spans="1:39" x14ac:dyDescent="0.3">
      <c r="A3161" s="1">
        <v>43606</v>
      </c>
      <c r="B3161" t="s">
        <v>27</v>
      </c>
      <c r="C3161" t="s">
        <v>246</v>
      </c>
      <c r="D3161">
        <v>600</v>
      </c>
      <c r="E3161">
        <v>13</v>
      </c>
      <c r="F3161">
        <v>27.18</v>
      </c>
      <c r="G3161">
        <v>27.370000999999998</v>
      </c>
      <c r="H3161">
        <v>26.93</v>
      </c>
      <c r="I3161">
        <v>27.35</v>
      </c>
      <c r="J3161">
        <v>27.35</v>
      </c>
      <c r="K3161">
        <v>46079200</v>
      </c>
      <c r="L3161">
        <v>2.4260000000000002</v>
      </c>
      <c r="M3161">
        <v>2.48023078205672E-2</v>
      </c>
      <c r="N3161">
        <v>1.09749416540083E-3</v>
      </c>
      <c r="O3161">
        <v>-1.1993601881478499E-2</v>
      </c>
      <c r="P3161">
        <v>0.13274816325741301</v>
      </c>
      <c r="Q3161">
        <v>0.74376717140645299</v>
      </c>
      <c r="R3161">
        <v>2.34414982353616E-2</v>
      </c>
      <c r="S3161">
        <v>2.75056833356325E-2</v>
      </c>
      <c r="T3161">
        <v>3.10211655140211E-2</v>
      </c>
      <c r="U3161">
        <v>4.2600400120703402E-2</v>
      </c>
      <c r="V3161">
        <v>34.139998999999897</v>
      </c>
      <c r="W3161">
        <v>12.71</v>
      </c>
      <c r="X3161">
        <v>-0.31403794770969101</v>
      </c>
      <c r="Y3161">
        <v>8.4599491109458805E-3</v>
      </c>
      <c r="Z3161">
        <v>2.31397648591396</v>
      </c>
      <c r="AA3161">
        <v>2.7914273645871499</v>
      </c>
      <c r="AB3161">
        <v>2.8674345502680998</v>
      </c>
      <c r="AC3161" t="s">
        <v>258</v>
      </c>
      <c r="AD3161" t="s">
        <v>352</v>
      </c>
      <c r="AE3161" t="s">
        <v>56</v>
      </c>
      <c r="AF3161" t="s">
        <v>59</v>
      </c>
      <c r="AG3161" t="s">
        <v>344</v>
      </c>
      <c r="AH3161" s="45">
        <v>42814</v>
      </c>
      <c r="AI3161">
        <v>2488</v>
      </c>
      <c r="AJ3161">
        <v>1969</v>
      </c>
      <c r="AK3161" t="s">
        <v>345</v>
      </c>
      <c r="AL3161" t="s">
        <v>276</v>
      </c>
      <c r="AM3161" t="s">
        <v>245</v>
      </c>
    </row>
    <row r="3162" spans="1:39" x14ac:dyDescent="0.3">
      <c r="A3162" s="1">
        <v>43607</v>
      </c>
      <c r="B3162" t="s">
        <v>27</v>
      </c>
      <c r="C3162" t="s">
        <v>239</v>
      </c>
      <c r="D3162">
        <v>1400</v>
      </c>
      <c r="E3162">
        <v>13</v>
      </c>
      <c r="F3162">
        <v>27.120000999999998</v>
      </c>
      <c r="G3162">
        <v>27.59</v>
      </c>
      <c r="H3162">
        <v>27.07</v>
      </c>
      <c r="I3162">
        <v>27.41</v>
      </c>
      <c r="J3162">
        <v>27.41</v>
      </c>
      <c r="K3162">
        <v>40035300</v>
      </c>
      <c r="L3162">
        <v>2.3929999999999998</v>
      </c>
      <c r="M3162">
        <v>2.1913814467040601E-3</v>
      </c>
      <c r="N3162">
        <v>-6.1829620504612699E-3</v>
      </c>
      <c r="O3162">
        <v>-2.77045961558397E-2</v>
      </c>
      <c r="P3162">
        <v>0.13619298123226301</v>
      </c>
      <c r="Q3162">
        <v>0.74672807963218601</v>
      </c>
      <c r="R3162">
        <v>2.29439365451851E-2</v>
      </c>
      <c r="S3162">
        <v>2.7206242377781999E-2</v>
      </c>
      <c r="T3162">
        <v>3.1018182350490101E-2</v>
      </c>
      <c r="U3162">
        <v>4.2599778065853099E-2</v>
      </c>
      <c r="V3162">
        <v>34.139998999999897</v>
      </c>
      <c r="W3162">
        <v>12.71</v>
      </c>
      <c r="X3162">
        <v>-0.31403794770969101</v>
      </c>
      <c r="Y3162">
        <v>-2.8283920525026501E-3</v>
      </c>
      <c r="Z3162">
        <v>2.3194862644963301</v>
      </c>
      <c r="AA3162">
        <v>2.8210033918217801</v>
      </c>
      <c r="AB3162">
        <v>2.8348699723861701</v>
      </c>
      <c r="AC3162" t="s">
        <v>258</v>
      </c>
      <c r="AD3162" t="s">
        <v>352</v>
      </c>
      <c r="AE3162" t="s">
        <v>56</v>
      </c>
      <c r="AF3162" t="s">
        <v>59</v>
      </c>
      <c r="AG3162" t="s">
        <v>344</v>
      </c>
      <c r="AH3162" s="45">
        <v>42814</v>
      </c>
      <c r="AI3162">
        <v>2488</v>
      </c>
      <c r="AJ3162">
        <v>1969</v>
      </c>
      <c r="AK3162" t="s">
        <v>345</v>
      </c>
      <c r="AL3162" t="s">
        <v>276</v>
      </c>
      <c r="AM3162" t="s">
        <v>245</v>
      </c>
    </row>
    <row r="3163" spans="1:39" x14ac:dyDescent="0.3">
      <c r="A3163" s="1">
        <v>43633</v>
      </c>
      <c r="B3163" t="s">
        <v>27</v>
      </c>
      <c r="C3163" t="s">
        <v>239</v>
      </c>
      <c r="D3163">
        <v>800</v>
      </c>
      <c r="E3163">
        <v>13</v>
      </c>
      <c r="F3163">
        <v>30.25</v>
      </c>
      <c r="G3163">
        <v>30.450001</v>
      </c>
      <c r="H3163">
        <v>29.18</v>
      </c>
      <c r="I3163">
        <v>29.200001</v>
      </c>
      <c r="J3163">
        <v>29.200001</v>
      </c>
      <c r="K3163">
        <v>70865700</v>
      </c>
      <c r="L3163">
        <v>2.0859999999999999</v>
      </c>
      <c r="M3163">
        <v>-3.8957241944694201E-2</v>
      </c>
      <c r="N3163">
        <v>-0.12928433884569199</v>
      </c>
      <c r="O3163">
        <v>5.7077871155655102E-2</v>
      </c>
      <c r="P3163">
        <v>0.22786361148744499</v>
      </c>
      <c r="Q3163">
        <v>0.58607583474506397</v>
      </c>
      <c r="R3163">
        <v>1.20491440841725E-2</v>
      </c>
      <c r="S3163">
        <v>3.7487172441890503E-2</v>
      </c>
      <c r="T3163">
        <v>3.5629607636031901E-2</v>
      </c>
      <c r="U3163">
        <v>4.3301425173018403E-2</v>
      </c>
      <c r="V3163">
        <v>34.299999</v>
      </c>
      <c r="W3163">
        <v>14.54</v>
      </c>
      <c r="X3163">
        <v>-0.31403794770969101</v>
      </c>
      <c r="Y3163">
        <v>9.3131563797728401E-4</v>
      </c>
      <c r="Z3163">
        <v>2.2943282055902099</v>
      </c>
      <c r="AA3163">
        <v>2.3768060719904098</v>
      </c>
      <c r="AB3163">
        <v>2.7153043190843098</v>
      </c>
      <c r="AC3163" t="s">
        <v>258</v>
      </c>
      <c r="AD3163" t="s">
        <v>352</v>
      </c>
      <c r="AE3163" t="s">
        <v>56</v>
      </c>
      <c r="AF3163" t="s">
        <v>59</v>
      </c>
      <c r="AG3163" t="s">
        <v>344</v>
      </c>
      <c r="AH3163" s="45">
        <v>42814</v>
      </c>
      <c r="AI3163">
        <v>2488</v>
      </c>
      <c r="AJ3163">
        <v>1969</v>
      </c>
      <c r="AK3163" t="s">
        <v>345</v>
      </c>
      <c r="AL3163" t="s">
        <v>276</v>
      </c>
      <c r="AM3163" t="s">
        <v>245</v>
      </c>
    </row>
    <row r="3164" spans="1:39" x14ac:dyDescent="0.3">
      <c r="A3164" s="1">
        <v>43558</v>
      </c>
      <c r="B3164" t="s">
        <v>27</v>
      </c>
      <c r="C3164" t="s">
        <v>246</v>
      </c>
      <c r="D3164">
        <v>1700</v>
      </c>
      <c r="E3164">
        <v>14</v>
      </c>
      <c r="F3164">
        <v>28.02</v>
      </c>
      <c r="G3164">
        <v>29.950001</v>
      </c>
      <c r="H3164">
        <v>27.879998999999899</v>
      </c>
      <c r="I3164">
        <v>29.02</v>
      </c>
      <c r="J3164">
        <v>29.02</v>
      </c>
      <c r="K3164">
        <v>197650500</v>
      </c>
      <c r="L3164">
        <v>2.5169999999999999</v>
      </c>
      <c r="M3164">
        <v>8.1450774114026098E-2</v>
      </c>
      <c r="N3164">
        <v>0.15351917125331899</v>
      </c>
      <c r="O3164">
        <v>0.21653205611537399</v>
      </c>
      <c r="P3164">
        <v>0.43253390478698001</v>
      </c>
      <c r="Q3164">
        <v>1.1114440929634</v>
      </c>
      <c r="R3164">
        <v>2.9842507221068199E-2</v>
      </c>
      <c r="S3164">
        <v>4.1293457162626099E-2</v>
      </c>
      <c r="T3164">
        <v>4.5034290671909699E-2</v>
      </c>
      <c r="U3164">
        <v>4.3101466600407E-2</v>
      </c>
      <c r="V3164">
        <v>34.139998999999897</v>
      </c>
      <c r="W3164">
        <v>9.0399999999999991</v>
      </c>
      <c r="X3164">
        <v>-0.365870333192029</v>
      </c>
      <c r="Y3164">
        <v>2.1460723821998401E-3</v>
      </c>
      <c r="Z3164">
        <v>2.3329845591621101</v>
      </c>
      <c r="AA3164">
        <v>3.3863746902300802</v>
      </c>
      <c r="AB3164">
        <v>2.9941157760278201</v>
      </c>
      <c r="AC3164" t="s">
        <v>259</v>
      </c>
      <c r="AD3164" t="s">
        <v>352</v>
      </c>
      <c r="AE3164" t="s">
        <v>56</v>
      </c>
      <c r="AF3164" t="s">
        <v>59</v>
      </c>
      <c r="AG3164" t="s">
        <v>344</v>
      </c>
      <c r="AH3164" s="45">
        <v>42814</v>
      </c>
      <c r="AI3164">
        <v>2488</v>
      </c>
      <c r="AJ3164">
        <v>1969</v>
      </c>
      <c r="AK3164" t="s">
        <v>345</v>
      </c>
      <c r="AL3164" t="s">
        <v>276</v>
      </c>
      <c r="AM3164" t="s">
        <v>245</v>
      </c>
    </row>
    <row r="3165" spans="1:39" x14ac:dyDescent="0.3">
      <c r="A3165" s="1">
        <v>43563</v>
      </c>
      <c r="B3165" t="s">
        <v>27</v>
      </c>
      <c r="C3165" t="s">
        <v>239</v>
      </c>
      <c r="D3165">
        <v>800</v>
      </c>
      <c r="E3165">
        <v>14</v>
      </c>
      <c r="F3165">
        <v>28.690000999999999</v>
      </c>
      <c r="G3165">
        <v>28.950001</v>
      </c>
      <c r="H3165">
        <v>28.18</v>
      </c>
      <c r="I3165">
        <v>28.530000999999999</v>
      </c>
      <c r="J3165">
        <v>28.530000999999999</v>
      </c>
      <c r="K3165">
        <v>58002500</v>
      </c>
      <c r="L3165">
        <v>2.5190000000000001</v>
      </c>
      <c r="M3165">
        <v>-1.5649736616304501E-2</v>
      </c>
      <c r="N3165">
        <v>7.9108452705658902E-2</v>
      </c>
      <c r="O3165">
        <v>0.256283978867337</v>
      </c>
      <c r="P3165">
        <v>0.327122496611366</v>
      </c>
      <c r="Q3165">
        <v>1.08815197729403</v>
      </c>
      <c r="R3165">
        <v>3.8286324854222502E-2</v>
      </c>
      <c r="S3165">
        <v>3.9468149133900503E-2</v>
      </c>
      <c r="T3165">
        <v>4.0037647513982699E-2</v>
      </c>
      <c r="U3165">
        <v>4.29888167040487E-2</v>
      </c>
      <c r="V3165">
        <v>34.139998999999897</v>
      </c>
      <c r="W3165">
        <v>9.52</v>
      </c>
      <c r="X3165">
        <v>-0.365870333192029</v>
      </c>
      <c r="Y3165">
        <v>1.0469119934194001E-3</v>
      </c>
      <c r="Z3165">
        <v>2.3369887624507699</v>
      </c>
      <c r="AA3165">
        <v>3.3799056711966999</v>
      </c>
      <c r="AB3165">
        <v>3.3012120212815299</v>
      </c>
      <c r="AC3165" t="s">
        <v>259</v>
      </c>
      <c r="AD3165" t="s">
        <v>352</v>
      </c>
      <c r="AE3165" t="s">
        <v>56</v>
      </c>
      <c r="AF3165" t="s">
        <v>59</v>
      </c>
      <c r="AG3165" t="s">
        <v>344</v>
      </c>
      <c r="AH3165" s="45">
        <v>42814</v>
      </c>
      <c r="AI3165">
        <v>2488</v>
      </c>
      <c r="AJ3165">
        <v>1969</v>
      </c>
      <c r="AK3165" t="s">
        <v>345</v>
      </c>
      <c r="AL3165" t="s">
        <v>276</v>
      </c>
      <c r="AM3165" t="s">
        <v>245</v>
      </c>
    </row>
    <row r="3166" spans="1:39" x14ac:dyDescent="0.3">
      <c r="A3166" s="1">
        <v>43601</v>
      </c>
      <c r="B3166" t="s">
        <v>27</v>
      </c>
      <c r="C3166" t="s">
        <v>239</v>
      </c>
      <c r="D3166">
        <v>1600</v>
      </c>
      <c r="E3166">
        <v>14</v>
      </c>
      <c r="F3166">
        <v>27.370000999999998</v>
      </c>
      <c r="G3166">
        <v>28.370000999999998</v>
      </c>
      <c r="H3166">
        <v>27.27</v>
      </c>
      <c r="I3166">
        <v>28.01</v>
      </c>
      <c r="J3166">
        <v>28.01</v>
      </c>
      <c r="K3166">
        <v>67330100</v>
      </c>
      <c r="L3166">
        <v>2.4049999999999998</v>
      </c>
      <c r="M3166">
        <v>1.54707169068615E-2</v>
      </c>
      <c r="N3166">
        <v>2.8977073228057301E-2</v>
      </c>
      <c r="O3166">
        <v>2.4576589332040499E-2</v>
      </c>
      <c r="P3166">
        <v>0.19143115626256499</v>
      </c>
      <c r="Q3166">
        <v>0.81084096636129999</v>
      </c>
      <c r="R3166">
        <v>4.0491503724226899E-2</v>
      </c>
      <c r="S3166">
        <v>2.65194353284312E-2</v>
      </c>
      <c r="T3166">
        <v>3.0631270430845601E-2</v>
      </c>
      <c r="U3166">
        <v>4.2542802445378197E-2</v>
      </c>
      <c r="V3166">
        <v>34.139998999999897</v>
      </c>
      <c r="W3166">
        <v>12.62</v>
      </c>
      <c r="X3166">
        <v>-0.31403794770969101</v>
      </c>
      <c r="Y3166">
        <v>8.8559569696340101E-3</v>
      </c>
      <c r="Z3166">
        <v>2.30655367648931</v>
      </c>
      <c r="AA3166">
        <v>2.9911650898231601</v>
      </c>
      <c r="AB3166">
        <v>2.97146456267394</v>
      </c>
      <c r="AC3166" t="s">
        <v>259</v>
      </c>
      <c r="AD3166" t="s">
        <v>352</v>
      </c>
      <c r="AE3166" t="s">
        <v>56</v>
      </c>
      <c r="AF3166" t="s">
        <v>59</v>
      </c>
      <c r="AG3166" t="s">
        <v>344</v>
      </c>
      <c r="AH3166" s="45">
        <v>42814</v>
      </c>
      <c r="AI3166">
        <v>2488</v>
      </c>
      <c r="AJ3166">
        <v>1969</v>
      </c>
      <c r="AK3166" t="s">
        <v>345</v>
      </c>
      <c r="AL3166" t="s">
        <v>276</v>
      </c>
      <c r="AM3166" t="s">
        <v>245</v>
      </c>
    </row>
    <row r="3167" spans="1:39" x14ac:dyDescent="0.3">
      <c r="A3167" s="1">
        <v>43614</v>
      </c>
      <c r="B3167" t="s">
        <v>27</v>
      </c>
      <c r="C3167" t="s">
        <v>239</v>
      </c>
      <c r="D3167">
        <v>1000</v>
      </c>
      <c r="E3167">
        <v>14</v>
      </c>
      <c r="F3167">
        <v>29</v>
      </c>
      <c r="G3167">
        <v>29.32</v>
      </c>
      <c r="H3167">
        <v>27.73</v>
      </c>
      <c r="I3167">
        <v>28.09</v>
      </c>
      <c r="J3167">
        <v>28.09</v>
      </c>
      <c r="K3167">
        <v>99969600</v>
      </c>
      <c r="L3167">
        <v>2.2360000000000002</v>
      </c>
      <c r="M3167">
        <v>-3.3604807758359299E-2</v>
      </c>
      <c r="N3167">
        <v>2.6697112248162101E-2</v>
      </c>
      <c r="O3167">
        <v>7.5040910918355297E-3</v>
      </c>
      <c r="P3167">
        <v>0.17926464615625601</v>
      </c>
      <c r="Q3167">
        <v>0.72976537363202298</v>
      </c>
      <c r="R3167">
        <v>5.33592338123976E-2</v>
      </c>
      <c r="S3167">
        <v>3.5098094962984501E-2</v>
      </c>
      <c r="T3167">
        <v>3.3377556795862198E-2</v>
      </c>
      <c r="U3167">
        <v>4.31064928421264E-2</v>
      </c>
      <c r="V3167">
        <v>34.139998999999897</v>
      </c>
      <c r="W3167">
        <v>13.26</v>
      </c>
      <c r="X3167">
        <v>-0.31403794770969101</v>
      </c>
      <c r="Y3167">
        <v>-6.9359101493404697E-3</v>
      </c>
      <c r="Z3167">
        <v>2.2962551843246102</v>
      </c>
      <c r="AA3167">
        <v>2.8140888594789</v>
      </c>
      <c r="AB3167">
        <v>2.7950732979376798</v>
      </c>
      <c r="AC3167" t="s">
        <v>259</v>
      </c>
      <c r="AD3167" t="s">
        <v>352</v>
      </c>
      <c r="AE3167" t="s">
        <v>56</v>
      </c>
      <c r="AF3167" t="s">
        <v>59</v>
      </c>
      <c r="AG3167" t="s">
        <v>344</v>
      </c>
      <c r="AH3167" s="45">
        <v>42814</v>
      </c>
      <c r="AI3167">
        <v>2488</v>
      </c>
      <c r="AJ3167">
        <v>1969</v>
      </c>
      <c r="AK3167" t="s">
        <v>345</v>
      </c>
      <c r="AL3167" t="s">
        <v>276</v>
      </c>
      <c r="AM3167" t="s">
        <v>245</v>
      </c>
    </row>
    <row r="3168" spans="1:39" x14ac:dyDescent="0.3">
      <c r="A3168" s="1">
        <v>43640</v>
      </c>
      <c r="B3168" t="s">
        <v>27</v>
      </c>
      <c r="C3168" t="s">
        <v>246</v>
      </c>
      <c r="D3168">
        <v>1700</v>
      </c>
      <c r="E3168">
        <v>14</v>
      </c>
      <c r="F3168">
        <v>29.32</v>
      </c>
      <c r="G3168">
        <v>29.4</v>
      </c>
      <c r="H3168">
        <v>28.67</v>
      </c>
      <c r="I3168">
        <v>29.26</v>
      </c>
      <c r="J3168">
        <v>29.26</v>
      </c>
      <c r="K3168">
        <v>55724800</v>
      </c>
      <c r="L3168">
        <v>2.0209999999999999</v>
      </c>
      <c r="M3168">
        <v>5.4832214145313996E-3</v>
      </c>
      <c r="N3168">
        <v>2.05265207116739E-3</v>
      </c>
      <c r="O3168">
        <v>6.5313485277283798E-2</v>
      </c>
      <c r="P3168">
        <v>0.11927940842329</v>
      </c>
      <c r="Q3168">
        <v>0.62575047860581601</v>
      </c>
      <c r="R3168">
        <v>2.7383671216296299E-2</v>
      </c>
      <c r="S3168">
        <v>3.8017661996612898E-2</v>
      </c>
      <c r="T3168">
        <v>3.1007791257532401E-2</v>
      </c>
      <c r="U3168">
        <v>4.3163620847959598E-2</v>
      </c>
      <c r="V3168">
        <v>34.299999</v>
      </c>
      <c r="W3168">
        <v>14.54</v>
      </c>
      <c r="X3168">
        <v>-0.31403794770969101</v>
      </c>
      <c r="Y3168">
        <v>-1.73338836506086E-3</v>
      </c>
      <c r="Z3168">
        <v>2.2778771311476</v>
      </c>
      <c r="AA3168">
        <v>2.6045028449818002</v>
      </c>
      <c r="AB3168">
        <v>2.4446834333374099</v>
      </c>
      <c r="AC3168" t="s">
        <v>259</v>
      </c>
      <c r="AD3168" t="s">
        <v>352</v>
      </c>
      <c r="AE3168" t="s">
        <v>56</v>
      </c>
      <c r="AF3168" t="s">
        <v>59</v>
      </c>
      <c r="AG3168" t="s">
        <v>344</v>
      </c>
      <c r="AH3168" s="45">
        <v>42814</v>
      </c>
      <c r="AI3168">
        <v>2488</v>
      </c>
      <c r="AJ3168">
        <v>1969</v>
      </c>
      <c r="AK3168" t="s">
        <v>345</v>
      </c>
      <c r="AL3168" t="s">
        <v>276</v>
      </c>
      <c r="AM3168" t="s">
        <v>245</v>
      </c>
    </row>
    <row r="3169" spans="1:39" x14ac:dyDescent="0.3">
      <c r="A3169" s="1">
        <v>43586</v>
      </c>
      <c r="B3169" t="s">
        <v>27</v>
      </c>
      <c r="C3169" t="s">
        <v>239</v>
      </c>
      <c r="D3169">
        <v>900</v>
      </c>
      <c r="E3169">
        <v>15</v>
      </c>
      <c r="F3169">
        <v>28.950001</v>
      </c>
      <c r="G3169">
        <v>29.15</v>
      </c>
      <c r="H3169">
        <v>26.780000999999999</v>
      </c>
      <c r="I3169">
        <v>26.809998999999902</v>
      </c>
      <c r="J3169">
        <v>26.809998999999902</v>
      </c>
      <c r="K3169">
        <v>136066900</v>
      </c>
      <c r="L3169">
        <v>2.5110000000000001</v>
      </c>
      <c r="M3169">
        <v>-3.0127187794427999E-2</v>
      </c>
      <c r="N3169">
        <v>-5.9724642576319202E-2</v>
      </c>
      <c r="O3169">
        <v>4.9312456471762897E-2</v>
      </c>
      <c r="P3169">
        <v>0.14937529158194801</v>
      </c>
      <c r="Q3169">
        <v>0.90184867352055498</v>
      </c>
      <c r="R3169">
        <v>1.6743776580304199E-2</v>
      </c>
      <c r="S3169">
        <v>2.60944833653225E-2</v>
      </c>
      <c r="T3169">
        <v>2.9121242429088898E-2</v>
      </c>
      <c r="U3169">
        <v>4.2188945927533798E-2</v>
      </c>
      <c r="V3169">
        <v>34.139998999999897</v>
      </c>
      <c r="W3169">
        <v>10.77</v>
      </c>
      <c r="X3169">
        <v>-0.31651469177689201</v>
      </c>
      <c r="Y3169">
        <v>-7.5304459681844096E-3</v>
      </c>
      <c r="Z3169">
        <v>2.3034691193980401</v>
      </c>
      <c r="AA3169">
        <v>3.16581676818257</v>
      </c>
      <c r="AB3169">
        <v>3.2968249721851199</v>
      </c>
      <c r="AC3169" t="s">
        <v>260</v>
      </c>
      <c r="AD3169" t="s">
        <v>352</v>
      </c>
      <c r="AE3169" t="s">
        <v>56</v>
      </c>
      <c r="AF3169" t="s">
        <v>59</v>
      </c>
      <c r="AG3169" t="s">
        <v>344</v>
      </c>
      <c r="AH3169" s="45">
        <v>42814</v>
      </c>
      <c r="AI3169">
        <v>2488</v>
      </c>
      <c r="AJ3169">
        <v>1969</v>
      </c>
      <c r="AK3169" t="s">
        <v>345</v>
      </c>
      <c r="AL3169" t="s">
        <v>276</v>
      </c>
      <c r="AM3169" t="s">
        <v>245</v>
      </c>
    </row>
    <row r="3170" spans="1:39" x14ac:dyDescent="0.3">
      <c r="A3170" s="1">
        <v>43600</v>
      </c>
      <c r="B3170" t="s">
        <v>27</v>
      </c>
      <c r="C3170" t="s">
        <v>239</v>
      </c>
      <c r="D3170">
        <v>900</v>
      </c>
      <c r="E3170">
        <v>15</v>
      </c>
      <c r="F3170">
        <v>26.870000999999998</v>
      </c>
      <c r="G3170">
        <v>27.790001</v>
      </c>
      <c r="H3170">
        <v>26.73</v>
      </c>
      <c r="I3170">
        <v>27.58</v>
      </c>
      <c r="J3170">
        <v>27.58</v>
      </c>
      <c r="K3170">
        <v>55689900</v>
      </c>
      <c r="L3170">
        <v>2.379</v>
      </c>
      <c r="M3170">
        <v>9.4718376625663406E-3</v>
      </c>
      <c r="N3170">
        <v>1.7926216268151801E-2</v>
      </c>
      <c r="O3170">
        <v>-9.7420940081374297E-3</v>
      </c>
      <c r="P3170">
        <v>0.18813975502494101</v>
      </c>
      <c r="Q3170">
        <v>0.81319892266607396</v>
      </c>
      <c r="R3170">
        <v>4.0131358948985001E-2</v>
      </c>
      <c r="S3170">
        <v>2.6643978266216398E-2</v>
      </c>
      <c r="T3170">
        <v>3.0612525445207001E-2</v>
      </c>
      <c r="U3170">
        <v>4.2545767362279802E-2</v>
      </c>
      <c r="V3170">
        <v>34.139998999999897</v>
      </c>
      <c r="W3170">
        <v>12.16</v>
      </c>
      <c r="X3170">
        <v>-0.31403794770969101</v>
      </c>
      <c r="Y3170">
        <v>5.8219943882337104E-3</v>
      </c>
      <c r="Z3170">
        <v>2.2999170338997699</v>
      </c>
      <c r="AA3170">
        <v>2.9838262812314298</v>
      </c>
      <c r="AB3170">
        <v>2.9869898055299</v>
      </c>
      <c r="AC3170" t="s">
        <v>260</v>
      </c>
      <c r="AD3170" t="s">
        <v>352</v>
      </c>
      <c r="AE3170" t="s">
        <v>56</v>
      </c>
      <c r="AF3170" t="s">
        <v>59</v>
      </c>
      <c r="AG3170" t="s">
        <v>344</v>
      </c>
      <c r="AH3170" s="45">
        <v>42814</v>
      </c>
      <c r="AI3170">
        <v>2488</v>
      </c>
      <c r="AJ3170">
        <v>1969</v>
      </c>
      <c r="AK3170" t="s">
        <v>345</v>
      </c>
      <c r="AL3170" t="s">
        <v>276</v>
      </c>
      <c r="AM3170" t="s">
        <v>245</v>
      </c>
    </row>
    <row r="3171" spans="1:39" x14ac:dyDescent="0.3">
      <c r="A3171" s="1">
        <v>43619</v>
      </c>
      <c r="B3171" t="s">
        <v>27</v>
      </c>
      <c r="C3171" t="s">
        <v>239</v>
      </c>
      <c r="D3171">
        <v>1400</v>
      </c>
      <c r="E3171">
        <v>15</v>
      </c>
      <c r="F3171">
        <v>28.75</v>
      </c>
      <c r="G3171">
        <v>29.620000999999998</v>
      </c>
      <c r="H3171">
        <v>27.290001</v>
      </c>
      <c r="I3171">
        <v>27.58</v>
      </c>
      <c r="J3171">
        <v>27.58</v>
      </c>
      <c r="K3171">
        <v>147532200</v>
      </c>
      <c r="L3171">
        <v>2.081</v>
      </c>
      <c r="M3171">
        <v>6.1829620504611502E-3</v>
      </c>
      <c r="N3171">
        <v>4.2212819560188103E-2</v>
      </c>
      <c r="O3171">
        <v>2.8315957416803501E-2</v>
      </c>
      <c r="P3171">
        <v>0.165637681024488</v>
      </c>
      <c r="Q3171">
        <v>0.69750765258527603</v>
      </c>
      <c r="R3171">
        <v>5.0444074413340298E-2</v>
      </c>
      <c r="S3171">
        <v>3.4791561652368803E-2</v>
      </c>
      <c r="T3171">
        <v>3.3473859225022301E-2</v>
      </c>
      <c r="U3171">
        <v>4.3076818159477698E-2</v>
      </c>
      <c r="V3171">
        <v>34.139998999999897</v>
      </c>
      <c r="W3171">
        <v>13.92</v>
      </c>
      <c r="X3171">
        <v>-0.31403794770969101</v>
      </c>
      <c r="Y3171">
        <v>-2.7690708645509302E-3</v>
      </c>
      <c r="Z3171">
        <v>2.29724365772379</v>
      </c>
      <c r="AA3171">
        <v>2.73176815254212</v>
      </c>
      <c r="AB3171">
        <v>2.8109565588982801</v>
      </c>
      <c r="AC3171" t="s">
        <v>260</v>
      </c>
      <c r="AD3171" t="s">
        <v>352</v>
      </c>
      <c r="AE3171" t="s">
        <v>56</v>
      </c>
      <c r="AF3171" t="s">
        <v>59</v>
      </c>
      <c r="AG3171" t="s">
        <v>344</v>
      </c>
      <c r="AH3171" s="45">
        <v>42814</v>
      </c>
      <c r="AI3171">
        <v>2488</v>
      </c>
      <c r="AJ3171">
        <v>1969</v>
      </c>
      <c r="AK3171" t="s">
        <v>345</v>
      </c>
      <c r="AL3171" t="s">
        <v>276</v>
      </c>
      <c r="AM3171" t="s">
        <v>245</v>
      </c>
    </row>
    <row r="3172" spans="1:39" x14ac:dyDescent="0.3">
      <c r="A3172" s="1">
        <v>43636</v>
      </c>
      <c r="B3172" t="s">
        <v>27</v>
      </c>
      <c r="C3172" t="s">
        <v>246</v>
      </c>
      <c r="D3172">
        <v>1200</v>
      </c>
      <c r="E3172">
        <v>15</v>
      </c>
      <c r="F3172">
        <v>31.24</v>
      </c>
      <c r="G3172">
        <v>31.360001</v>
      </c>
      <c r="H3172">
        <v>29.84</v>
      </c>
      <c r="I3172">
        <v>30.01</v>
      </c>
      <c r="J3172">
        <v>30.01</v>
      </c>
      <c r="K3172">
        <v>72418200</v>
      </c>
      <c r="L3172">
        <v>2.0009999999999999</v>
      </c>
      <c r="M3172">
        <v>-1.6196024161090099E-2</v>
      </c>
      <c r="N3172">
        <v>-4.49586795443064E-2</v>
      </c>
      <c r="O3172">
        <v>0.117616438404852</v>
      </c>
      <c r="P3172">
        <v>7.3262493668024106E-2</v>
      </c>
      <c r="Q3172">
        <v>0.58672086186241601</v>
      </c>
      <c r="R3172">
        <v>3.2590585650829097E-2</v>
      </c>
      <c r="S3172">
        <v>3.7517621245943503E-2</v>
      </c>
      <c r="T3172">
        <v>3.1660647471602202E-2</v>
      </c>
      <c r="U3172">
        <v>4.3266933109916E-2</v>
      </c>
      <c r="V3172">
        <v>34.299999</v>
      </c>
      <c r="W3172">
        <v>14.54</v>
      </c>
      <c r="X3172">
        <v>-0.31403794770969101</v>
      </c>
      <c r="Y3172">
        <v>9.4276054361659405E-3</v>
      </c>
      <c r="Z3172">
        <v>2.2872308866580799</v>
      </c>
      <c r="AA3172">
        <v>2.4016901652342399</v>
      </c>
      <c r="AB3172">
        <v>2.4373729688852701</v>
      </c>
      <c r="AC3172" t="s">
        <v>260</v>
      </c>
      <c r="AD3172" t="s">
        <v>352</v>
      </c>
      <c r="AE3172" t="s">
        <v>56</v>
      </c>
      <c r="AF3172" t="s">
        <v>59</v>
      </c>
      <c r="AG3172" t="s">
        <v>344</v>
      </c>
      <c r="AH3172" s="45">
        <v>42814</v>
      </c>
      <c r="AI3172">
        <v>2488</v>
      </c>
      <c r="AJ3172">
        <v>1969</v>
      </c>
      <c r="AK3172" t="s">
        <v>345</v>
      </c>
      <c r="AL3172" t="s">
        <v>276</v>
      </c>
      <c r="AM3172" t="s">
        <v>245</v>
      </c>
    </row>
    <row r="3173" spans="1:39" x14ac:dyDescent="0.3">
      <c r="A3173" s="1">
        <v>43556</v>
      </c>
      <c r="B3173" t="s">
        <v>27</v>
      </c>
      <c r="C3173" t="s">
        <v>239</v>
      </c>
      <c r="D3173">
        <v>2600</v>
      </c>
      <c r="E3173">
        <v>16</v>
      </c>
      <c r="F3173">
        <v>26.42</v>
      </c>
      <c r="G3173">
        <v>26.559998999999902</v>
      </c>
      <c r="H3173">
        <v>25.83</v>
      </c>
      <c r="I3173">
        <v>26.360001</v>
      </c>
      <c r="J3173">
        <v>26.360001</v>
      </c>
      <c r="K3173">
        <v>63000300</v>
      </c>
      <c r="L3173">
        <v>2.4969999999999999</v>
      </c>
      <c r="M3173">
        <v>3.2385289093983603E-2</v>
      </c>
      <c r="N3173">
        <v>1.4905760401884899E-2</v>
      </c>
      <c r="O3173">
        <v>0.113571502332364</v>
      </c>
      <c r="P3173">
        <v>0.391526325527909</v>
      </c>
      <c r="Q3173">
        <v>0.96427511306548797</v>
      </c>
      <c r="R3173">
        <v>2.4999470197834099E-2</v>
      </c>
      <c r="S3173">
        <v>3.8245532740041902E-2</v>
      </c>
      <c r="T3173">
        <v>4.4189241704015302E-2</v>
      </c>
      <c r="U3173">
        <v>4.2971366004278297E-2</v>
      </c>
      <c r="V3173">
        <v>34.139998999999897</v>
      </c>
      <c r="W3173">
        <v>9.0399999999999991</v>
      </c>
      <c r="X3173">
        <v>-0.365870333192029</v>
      </c>
      <c r="Y3173">
        <v>1.1502195497633099E-2</v>
      </c>
      <c r="Z3173">
        <v>2.3159401412813598</v>
      </c>
      <c r="AA3173">
        <v>2.8901965874747999</v>
      </c>
      <c r="AB3173">
        <v>2.7203266925583098</v>
      </c>
      <c r="AC3173" t="s">
        <v>261</v>
      </c>
      <c r="AD3173" t="s">
        <v>352</v>
      </c>
      <c r="AE3173" t="s">
        <v>56</v>
      </c>
      <c r="AF3173" t="s">
        <v>59</v>
      </c>
      <c r="AG3173" t="s">
        <v>344</v>
      </c>
      <c r="AH3173" s="45">
        <v>42814</v>
      </c>
      <c r="AI3173">
        <v>2488</v>
      </c>
      <c r="AJ3173">
        <v>1969</v>
      </c>
      <c r="AK3173" t="s">
        <v>345</v>
      </c>
      <c r="AL3173" t="s">
        <v>276</v>
      </c>
      <c r="AM3173" t="s">
        <v>245</v>
      </c>
    </row>
    <row r="3174" spans="1:39" x14ac:dyDescent="0.3">
      <c r="A3174" s="1">
        <v>43557</v>
      </c>
      <c r="B3174" t="s">
        <v>27</v>
      </c>
      <c r="C3174" t="s">
        <v>246</v>
      </c>
      <c r="D3174">
        <v>1000</v>
      </c>
      <c r="E3174">
        <v>16</v>
      </c>
      <c r="F3174">
        <v>26.51</v>
      </c>
      <c r="G3174">
        <v>26.799999</v>
      </c>
      <c r="H3174">
        <v>26.09</v>
      </c>
      <c r="I3174">
        <v>26.75</v>
      </c>
      <c r="J3174">
        <v>26.75</v>
      </c>
      <c r="K3174">
        <v>53358800</v>
      </c>
      <c r="L3174">
        <v>2.4809999999999999</v>
      </c>
      <c r="M3174">
        <v>1.46867257714426E-2</v>
      </c>
      <c r="N3174">
        <v>4.0432623294572E-2</v>
      </c>
      <c r="O3174">
        <v>0.12190366332621</v>
      </c>
      <c r="P3174">
        <v>0.37092829843849101</v>
      </c>
      <c r="Q3174">
        <v>1.0320897556758999</v>
      </c>
      <c r="R3174">
        <v>2.4060145028154501E-2</v>
      </c>
      <c r="S3174">
        <v>3.8299119159251702E-2</v>
      </c>
      <c r="T3174">
        <v>4.4046657066090199E-2</v>
      </c>
      <c r="U3174">
        <v>4.2825365920214298E-2</v>
      </c>
      <c r="V3174">
        <v>34.139998999999897</v>
      </c>
      <c r="W3174">
        <v>9.0399999999999991</v>
      </c>
      <c r="X3174">
        <v>-0.365870333192029</v>
      </c>
      <c r="Y3174" s="44">
        <v>1.7455614805152698E-5</v>
      </c>
      <c r="Z3174">
        <v>2.3119810130144698</v>
      </c>
      <c r="AA3174">
        <v>3.1202502343079002</v>
      </c>
      <c r="AB3174">
        <v>2.8279882056068399</v>
      </c>
      <c r="AC3174" t="s">
        <v>261</v>
      </c>
      <c r="AD3174" t="s">
        <v>352</v>
      </c>
      <c r="AE3174" t="s">
        <v>56</v>
      </c>
      <c r="AF3174" t="s">
        <v>59</v>
      </c>
      <c r="AG3174" t="s">
        <v>344</v>
      </c>
      <c r="AH3174" s="45">
        <v>42814</v>
      </c>
      <c r="AI3174">
        <v>2488</v>
      </c>
      <c r="AJ3174">
        <v>1969</v>
      </c>
      <c r="AK3174" t="s">
        <v>345</v>
      </c>
      <c r="AL3174" t="s">
        <v>276</v>
      </c>
      <c r="AM3174" t="s">
        <v>245</v>
      </c>
    </row>
    <row r="3175" spans="1:39" x14ac:dyDescent="0.3">
      <c r="A3175" s="1">
        <v>43567</v>
      </c>
      <c r="B3175" t="s">
        <v>27</v>
      </c>
      <c r="C3175" t="s">
        <v>239</v>
      </c>
      <c r="D3175">
        <v>2100</v>
      </c>
      <c r="E3175">
        <v>16</v>
      </c>
      <c r="F3175">
        <v>28.209999</v>
      </c>
      <c r="G3175">
        <v>28.379998999999899</v>
      </c>
      <c r="H3175">
        <v>27.66</v>
      </c>
      <c r="I3175">
        <v>27.85</v>
      </c>
      <c r="J3175">
        <v>27.85</v>
      </c>
      <c r="K3175">
        <v>41048800</v>
      </c>
      <c r="L3175">
        <v>2.56</v>
      </c>
      <c r="M3175">
        <v>2.1566866347144898E-3</v>
      </c>
      <c r="N3175">
        <v>-3.9772970519243202E-2</v>
      </c>
      <c r="O3175">
        <v>0.17495205310097101</v>
      </c>
      <c r="P3175">
        <v>0.31769100590938398</v>
      </c>
      <c r="Q3175">
        <v>1.0162797037300699</v>
      </c>
      <c r="R3175">
        <v>2.5175913740889799E-2</v>
      </c>
      <c r="S3175">
        <v>4.0576143089144902E-2</v>
      </c>
      <c r="T3175">
        <v>4.0172141466468102E-2</v>
      </c>
      <c r="U3175">
        <v>4.2991793422096101E-2</v>
      </c>
      <c r="V3175">
        <v>34.139998999999897</v>
      </c>
      <c r="W3175">
        <v>9.56</v>
      </c>
      <c r="X3175">
        <v>-0.365870333192029</v>
      </c>
      <c r="Y3175">
        <v>6.5875784763498903E-3</v>
      </c>
      <c r="Z3175">
        <v>2.3406373951570001</v>
      </c>
      <c r="AA3175">
        <v>3.2311810453112599</v>
      </c>
      <c r="AB3175">
        <v>3.2814387873455302</v>
      </c>
      <c r="AC3175" t="s">
        <v>261</v>
      </c>
      <c r="AD3175" t="s">
        <v>352</v>
      </c>
      <c r="AE3175" t="s">
        <v>56</v>
      </c>
      <c r="AF3175" t="s">
        <v>59</v>
      </c>
      <c r="AG3175" t="s">
        <v>344</v>
      </c>
      <c r="AH3175" s="45">
        <v>42814</v>
      </c>
      <c r="AI3175">
        <v>2488</v>
      </c>
      <c r="AJ3175">
        <v>1969</v>
      </c>
      <c r="AK3175" t="s">
        <v>345</v>
      </c>
      <c r="AL3175" t="s">
        <v>276</v>
      </c>
      <c r="AM3175" t="s">
        <v>245</v>
      </c>
    </row>
    <row r="3176" spans="1:39" x14ac:dyDescent="0.3">
      <c r="A3176" s="1">
        <v>43613</v>
      </c>
      <c r="B3176" t="s">
        <v>27</v>
      </c>
      <c r="C3176" t="s">
        <v>239</v>
      </c>
      <c r="D3176">
        <v>1300</v>
      </c>
      <c r="E3176">
        <v>16</v>
      </c>
      <c r="F3176">
        <v>27.27</v>
      </c>
      <c r="G3176">
        <v>29.67</v>
      </c>
      <c r="H3176">
        <v>27.059998999999902</v>
      </c>
      <c r="I3176">
        <v>29.049999</v>
      </c>
      <c r="J3176">
        <v>29.049999</v>
      </c>
      <c r="K3176">
        <v>146949600</v>
      </c>
      <c r="L3176">
        <v>2.2679999999999998</v>
      </c>
      <c r="M3176">
        <v>9.4140396069544094E-2</v>
      </c>
      <c r="N3176">
        <v>8.5104227827088694E-2</v>
      </c>
      <c r="O3176">
        <v>4.9031122637899403E-2</v>
      </c>
      <c r="P3176">
        <v>0.182252719229791</v>
      </c>
      <c r="Q3176">
        <v>0.77301775158092401</v>
      </c>
      <c r="R3176">
        <v>4.8909876156568798E-2</v>
      </c>
      <c r="S3176">
        <v>3.4292970791169497E-2</v>
      </c>
      <c r="T3176">
        <v>3.3327010047977897E-2</v>
      </c>
      <c r="U3176">
        <v>4.3046646671367102E-2</v>
      </c>
      <c r="V3176">
        <v>34.139998999999897</v>
      </c>
      <c r="W3176">
        <v>13.26</v>
      </c>
      <c r="X3176">
        <v>-0.31403794770969101</v>
      </c>
      <c r="Y3176">
        <v>-8.4109499934704197E-3</v>
      </c>
      <c r="Z3176">
        <v>2.2887488046981201</v>
      </c>
      <c r="AA3176">
        <v>2.9715985927147499</v>
      </c>
      <c r="AB3176">
        <v>2.7905409989593299</v>
      </c>
      <c r="AC3176" t="s">
        <v>261</v>
      </c>
      <c r="AD3176" t="s">
        <v>352</v>
      </c>
      <c r="AE3176" t="s">
        <v>56</v>
      </c>
      <c r="AF3176" t="s">
        <v>59</v>
      </c>
      <c r="AG3176" t="s">
        <v>344</v>
      </c>
      <c r="AH3176" s="45">
        <v>42814</v>
      </c>
      <c r="AI3176">
        <v>2488</v>
      </c>
      <c r="AJ3176">
        <v>1969</v>
      </c>
      <c r="AK3176" t="s">
        <v>345</v>
      </c>
      <c r="AL3176" t="s">
        <v>276</v>
      </c>
      <c r="AM3176" t="s">
        <v>245</v>
      </c>
    </row>
    <row r="3177" spans="1:39" x14ac:dyDescent="0.3">
      <c r="A3177" s="1">
        <v>43637</v>
      </c>
      <c r="B3177" t="s">
        <v>27</v>
      </c>
      <c r="C3177" t="s">
        <v>239</v>
      </c>
      <c r="D3177">
        <v>1700</v>
      </c>
      <c r="E3177">
        <v>16</v>
      </c>
      <c r="F3177">
        <v>29.65</v>
      </c>
      <c r="G3177">
        <v>30.35</v>
      </c>
      <c r="H3177">
        <v>28.969998999999898</v>
      </c>
      <c r="I3177">
        <v>29.1</v>
      </c>
      <c r="J3177">
        <v>29.1</v>
      </c>
      <c r="K3177">
        <v>81861300</v>
      </c>
      <c r="L3177">
        <v>2.0680000000000001</v>
      </c>
      <c r="M3177">
        <v>-3.0792485274828901E-2</v>
      </c>
      <c r="N3177">
        <v>-4.2387811288058103E-2</v>
      </c>
      <c r="O3177">
        <v>6.2021645309456502E-2</v>
      </c>
      <c r="P3177">
        <v>9.8511135890371193E-2</v>
      </c>
      <c r="Q3177">
        <v>0.56616640608461399</v>
      </c>
      <c r="R3177">
        <v>3.2126936311031001E-2</v>
      </c>
      <c r="S3177">
        <v>3.8013772299166998E-2</v>
      </c>
      <c r="T3177">
        <v>3.1079325198211001E-2</v>
      </c>
      <c r="U3177">
        <v>4.3310069777786203E-2</v>
      </c>
      <c r="V3177">
        <v>34.299999</v>
      </c>
      <c r="W3177">
        <v>14.54</v>
      </c>
      <c r="X3177">
        <v>-0.31403794770969101</v>
      </c>
      <c r="Y3177">
        <v>-1.26001638019446E-3</v>
      </c>
      <c r="Z3177">
        <v>2.29010115449366</v>
      </c>
      <c r="AA3177">
        <v>2.3227454219729098</v>
      </c>
      <c r="AB3177">
        <v>2.39914407873913</v>
      </c>
      <c r="AC3177" t="s">
        <v>261</v>
      </c>
      <c r="AD3177" t="s">
        <v>352</v>
      </c>
      <c r="AE3177" t="s">
        <v>56</v>
      </c>
      <c r="AF3177" t="s">
        <v>59</v>
      </c>
      <c r="AG3177" t="s">
        <v>344</v>
      </c>
      <c r="AH3177" s="45">
        <v>42814</v>
      </c>
      <c r="AI3177">
        <v>2488</v>
      </c>
      <c r="AJ3177">
        <v>1969</v>
      </c>
      <c r="AK3177" t="s">
        <v>345</v>
      </c>
      <c r="AL3177" t="s">
        <v>276</v>
      </c>
      <c r="AM3177" t="s">
        <v>245</v>
      </c>
    </row>
    <row r="3178" spans="1:39" x14ac:dyDescent="0.3">
      <c r="A3178" s="1">
        <v>43641</v>
      </c>
      <c r="B3178" t="s">
        <v>27</v>
      </c>
      <c r="C3178" t="s">
        <v>246</v>
      </c>
      <c r="D3178">
        <v>1600</v>
      </c>
      <c r="E3178">
        <v>16</v>
      </c>
      <c r="F3178">
        <v>29.26</v>
      </c>
      <c r="G3178">
        <v>29.719998999999898</v>
      </c>
      <c r="H3178">
        <v>28.799999</v>
      </c>
      <c r="I3178">
        <v>28.860001</v>
      </c>
      <c r="J3178">
        <v>28.860001</v>
      </c>
      <c r="K3178">
        <v>53680900</v>
      </c>
      <c r="L3178">
        <v>1.994</v>
      </c>
      <c r="M3178">
        <v>-1.3764807596219401E-2</v>
      </c>
      <c r="N3178">
        <v>-5.3629439000869097E-2</v>
      </c>
      <c r="O3178">
        <v>9.0608840425185896E-2</v>
      </c>
      <c r="P3178">
        <v>0.116354737948315</v>
      </c>
      <c r="Q3178">
        <v>0.60244664796283698</v>
      </c>
      <c r="R3178">
        <v>1.46414855965271E-2</v>
      </c>
      <c r="S3178">
        <v>3.70563862225003E-2</v>
      </c>
      <c r="T3178">
        <v>3.10293444976752E-2</v>
      </c>
      <c r="U3178">
        <v>4.3173406234343702E-2</v>
      </c>
      <c r="V3178">
        <v>34.299999</v>
      </c>
      <c r="W3178">
        <v>14.54</v>
      </c>
      <c r="X3178">
        <v>-0.31403794770969101</v>
      </c>
      <c r="Y3178">
        <v>-9.5417756928269908E-3</v>
      </c>
      <c r="Z3178">
        <v>2.2751268301527601</v>
      </c>
      <c r="AA3178">
        <v>2.53329929136705</v>
      </c>
      <c r="AB3178">
        <v>2.44373020296619</v>
      </c>
      <c r="AC3178" t="s">
        <v>261</v>
      </c>
      <c r="AD3178" t="s">
        <v>352</v>
      </c>
      <c r="AE3178" t="s">
        <v>56</v>
      </c>
      <c r="AF3178" t="s">
        <v>59</v>
      </c>
      <c r="AG3178" t="s">
        <v>344</v>
      </c>
      <c r="AH3178" s="45">
        <v>42814</v>
      </c>
      <c r="AI3178">
        <v>2488</v>
      </c>
      <c r="AJ3178">
        <v>1969</v>
      </c>
      <c r="AK3178" t="s">
        <v>345</v>
      </c>
      <c r="AL3178" t="s">
        <v>276</v>
      </c>
      <c r="AM3178" t="s">
        <v>245</v>
      </c>
    </row>
    <row r="3179" spans="1:39" x14ac:dyDescent="0.3">
      <c r="A3179" s="1">
        <v>43559</v>
      </c>
      <c r="B3179" t="s">
        <v>27</v>
      </c>
      <c r="C3179" t="s">
        <v>246</v>
      </c>
      <c r="D3179">
        <v>1300</v>
      </c>
      <c r="E3179">
        <v>17</v>
      </c>
      <c r="F3179">
        <v>28.879998999999899</v>
      </c>
      <c r="G3179">
        <v>29.389999</v>
      </c>
      <c r="H3179">
        <v>28.610001</v>
      </c>
      <c r="I3179">
        <v>29.09</v>
      </c>
      <c r="J3179">
        <v>29.09</v>
      </c>
      <c r="K3179">
        <v>82191100</v>
      </c>
      <c r="L3179">
        <v>2.512</v>
      </c>
      <c r="M3179">
        <v>2.40922505106839E-3</v>
      </c>
      <c r="N3179">
        <v>0.149121562943418</v>
      </c>
      <c r="O3179">
        <v>0.21339405135699599</v>
      </c>
      <c r="P3179">
        <v>0.53424432742861205</v>
      </c>
      <c r="Q3179">
        <v>1.0910780064524099</v>
      </c>
      <c r="R3179">
        <v>3.0773167757903699E-2</v>
      </c>
      <c r="S3179">
        <v>4.1314414347060797E-2</v>
      </c>
      <c r="T3179">
        <v>4.2941384494458598E-2</v>
      </c>
      <c r="U3179">
        <v>4.3085985313845498E-2</v>
      </c>
      <c r="V3179">
        <v>34.139998999999897</v>
      </c>
      <c r="W3179">
        <v>9.5</v>
      </c>
      <c r="X3179">
        <v>-0.365870333192029</v>
      </c>
      <c r="Y3179">
        <v>2.0824655091414399E-3</v>
      </c>
      <c r="Z3179">
        <v>2.3361527525233501</v>
      </c>
      <c r="AA3179">
        <v>3.3455023033279501</v>
      </c>
      <c r="AB3179">
        <v>3.1188285997076299</v>
      </c>
      <c r="AC3179" t="s">
        <v>262</v>
      </c>
      <c r="AD3179" t="s">
        <v>352</v>
      </c>
      <c r="AE3179" t="s">
        <v>56</v>
      </c>
      <c r="AF3179" t="s">
        <v>59</v>
      </c>
      <c r="AG3179" t="s">
        <v>344</v>
      </c>
      <c r="AH3179" s="45">
        <v>42814</v>
      </c>
      <c r="AI3179">
        <v>2488</v>
      </c>
      <c r="AJ3179">
        <v>1969</v>
      </c>
      <c r="AK3179" t="s">
        <v>345</v>
      </c>
      <c r="AL3179" t="s">
        <v>276</v>
      </c>
      <c r="AM3179" t="s">
        <v>245</v>
      </c>
    </row>
    <row r="3180" spans="1:39" x14ac:dyDescent="0.3">
      <c r="A3180" s="1">
        <v>43567</v>
      </c>
      <c r="B3180" t="s">
        <v>27</v>
      </c>
      <c r="C3180" t="s">
        <v>246</v>
      </c>
      <c r="D3180">
        <v>1700</v>
      </c>
      <c r="E3180">
        <v>17</v>
      </c>
      <c r="F3180">
        <v>28.209999</v>
      </c>
      <c r="G3180">
        <v>28.379998999999899</v>
      </c>
      <c r="H3180">
        <v>27.66</v>
      </c>
      <c r="I3180">
        <v>27.85</v>
      </c>
      <c r="J3180">
        <v>27.85</v>
      </c>
      <c r="K3180">
        <v>41048800</v>
      </c>
      <c r="L3180">
        <v>2.56</v>
      </c>
      <c r="M3180">
        <v>2.1566866347144898E-3</v>
      </c>
      <c r="N3180">
        <v>-3.9772970519243202E-2</v>
      </c>
      <c r="O3180">
        <v>0.17495205310097101</v>
      </c>
      <c r="P3180">
        <v>0.31769100590938398</v>
      </c>
      <c r="Q3180">
        <v>1.0162797037300699</v>
      </c>
      <c r="R3180">
        <v>2.5175913740889799E-2</v>
      </c>
      <c r="S3180">
        <v>4.0576143089144902E-2</v>
      </c>
      <c r="T3180">
        <v>4.0172141466468102E-2</v>
      </c>
      <c r="U3180">
        <v>4.2991793422096101E-2</v>
      </c>
      <c r="V3180">
        <v>34.139998999999897</v>
      </c>
      <c r="W3180">
        <v>9.56</v>
      </c>
      <c r="X3180">
        <v>-0.365870333192029</v>
      </c>
      <c r="Y3180">
        <v>6.5875784763498903E-3</v>
      </c>
      <c r="Z3180">
        <v>2.3406373951570001</v>
      </c>
      <c r="AA3180">
        <v>3.2311810453112599</v>
      </c>
      <c r="AB3180">
        <v>3.2814387873455302</v>
      </c>
      <c r="AC3180" t="s">
        <v>262</v>
      </c>
      <c r="AD3180" t="s">
        <v>352</v>
      </c>
      <c r="AE3180" t="s">
        <v>56</v>
      </c>
      <c r="AF3180" t="s">
        <v>59</v>
      </c>
      <c r="AG3180" t="s">
        <v>344</v>
      </c>
      <c r="AH3180" s="45">
        <v>42814</v>
      </c>
      <c r="AI3180">
        <v>2488</v>
      </c>
      <c r="AJ3180">
        <v>1969</v>
      </c>
      <c r="AK3180" t="s">
        <v>345</v>
      </c>
      <c r="AL3180" t="s">
        <v>276</v>
      </c>
      <c r="AM3180" t="s">
        <v>245</v>
      </c>
    </row>
    <row r="3181" spans="1:39" x14ac:dyDescent="0.3">
      <c r="A3181" s="1">
        <v>43593</v>
      </c>
      <c r="B3181" t="s">
        <v>27</v>
      </c>
      <c r="C3181" t="s">
        <v>239</v>
      </c>
      <c r="D3181">
        <v>1000</v>
      </c>
      <c r="E3181">
        <v>17</v>
      </c>
      <c r="F3181">
        <v>26.41</v>
      </c>
      <c r="G3181">
        <v>27.709999</v>
      </c>
      <c r="H3181">
        <v>26.27</v>
      </c>
      <c r="I3181">
        <v>27.09</v>
      </c>
      <c r="J3181">
        <v>27.09</v>
      </c>
      <c r="K3181">
        <v>65967500</v>
      </c>
      <c r="L3181">
        <v>2.4820000000000002</v>
      </c>
      <c r="M3181">
        <v>1.6000341346441099E-2</v>
      </c>
      <c r="N3181">
        <v>1.03897411486517E-2</v>
      </c>
      <c r="O3181">
        <v>-6.7441280795532604E-2</v>
      </c>
      <c r="P3181">
        <v>0.152429509006485</v>
      </c>
      <c r="Q3181">
        <v>0.84902199874534301</v>
      </c>
      <c r="R3181">
        <v>3.4441854347658597E-2</v>
      </c>
      <c r="S3181">
        <v>2.2939688712774301E-2</v>
      </c>
      <c r="T3181">
        <v>2.91767176678491E-2</v>
      </c>
      <c r="U3181">
        <v>4.2314636070726497E-2</v>
      </c>
      <c r="V3181">
        <v>34.139998999999897</v>
      </c>
      <c r="W3181">
        <v>11.4</v>
      </c>
      <c r="X3181">
        <v>-0.31651469177689201</v>
      </c>
      <c r="Y3181">
        <v>-1.60671540560346E-3</v>
      </c>
      <c r="Z3181">
        <v>2.27957951431745</v>
      </c>
      <c r="AA3181">
        <v>3.0491105014249902</v>
      </c>
      <c r="AB3181">
        <v>3.2202271937389102</v>
      </c>
      <c r="AC3181" t="s">
        <v>262</v>
      </c>
      <c r="AD3181" t="s">
        <v>352</v>
      </c>
      <c r="AE3181" t="s">
        <v>56</v>
      </c>
      <c r="AF3181" t="s">
        <v>59</v>
      </c>
      <c r="AG3181" t="s">
        <v>344</v>
      </c>
      <c r="AH3181" s="45">
        <v>42814</v>
      </c>
      <c r="AI3181">
        <v>2488</v>
      </c>
      <c r="AJ3181">
        <v>1969</v>
      </c>
      <c r="AK3181" t="s">
        <v>345</v>
      </c>
      <c r="AL3181" t="s">
        <v>276</v>
      </c>
      <c r="AM3181" t="s">
        <v>245</v>
      </c>
    </row>
    <row r="3182" spans="1:39" x14ac:dyDescent="0.3">
      <c r="A3182" s="1">
        <v>43594</v>
      </c>
      <c r="B3182" t="s">
        <v>27</v>
      </c>
      <c r="C3182" t="s">
        <v>239</v>
      </c>
      <c r="D3182">
        <v>2600</v>
      </c>
      <c r="E3182">
        <v>17</v>
      </c>
      <c r="F3182">
        <v>26.700001</v>
      </c>
      <c r="G3182">
        <v>27.379998999999899</v>
      </c>
      <c r="H3182">
        <v>26.030000999999999</v>
      </c>
      <c r="I3182">
        <v>27.209999</v>
      </c>
      <c r="J3182">
        <v>27.209999</v>
      </c>
      <c r="K3182">
        <v>73150900</v>
      </c>
      <c r="L3182">
        <v>2.4569999999999999</v>
      </c>
      <c r="M3182">
        <v>4.4198599469560604E-3</v>
      </c>
      <c r="N3182">
        <v>-3.89239046176948E-2</v>
      </c>
      <c r="O3182">
        <v>-4.73716842322719E-2</v>
      </c>
      <c r="P3182">
        <v>0.18254205152452199</v>
      </c>
      <c r="Q3182">
        <v>0.85171772033415905</v>
      </c>
      <c r="R3182">
        <v>1.9973645907922E-2</v>
      </c>
      <c r="S3182">
        <v>2.28141301453809E-2</v>
      </c>
      <c r="T3182">
        <v>2.8954559924927299E-2</v>
      </c>
      <c r="U3182">
        <v>4.2314559296737699E-2</v>
      </c>
      <c r="V3182">
        <v>34.139998999999897</v>
      </c>
      <c r="W3182">
        <v>11.57</v>
      </c>
      <c r="X3182">
        <v>-0.31651469177689201</v>
      </c>
      <c r="Y3182">
        <v>-3.0259986019249502E-3</v>
      </c>
      <c r="Z3182">
        <v>2.27829221132433</v>
      </c>
      <c r="AA3182">
        <v>3.0687913041029602</v>
      </c>
      <c r="AB3182">
        <v>3.1711999727932598</v>
      </c>
      <c r="AC3182" t="s">
        <v>262</v>
      </c>
      <c r="AD3182" t="s">
        <v>352</v>
      </c>
      <c r="AE3182" t="s">
        <v>56</v>
      </c>
      <c r="AF3182" t="s">
        <v>59</v>
      </c>
      <c r="AG3182" t="s">
        <v>344</v>
      </c>
      <c r="AH3182" s="45">
        <v>42814</v>
      </c>
      <c r="AI3182">
        <v>2488</v>
      </c>
      <c r="AJ3182">
        <v>1969</v>
      </c>
      <c r="AK3182" t="s">
        <v>345</v>
      </c>
      <c r="AL3182" t="s">
        <v>276</v>
      </c>
      <c r="AM3182" t="s">
        <v>245</v>
      </c>
    </row>
    <row r="3183" spans="1:39" x14ac:dyDescent="0.3">
      <c r="A3183" s="1">
        <v>43595</v>
      </c>
      <c r="B3183" t="s">
        <v>27</v>
      </c>
      <c r="C3183" t="s">
        <v>239</v>
      </c>
      <c r="D3183">
        <v>1000</v>
      </c>
      <c r="E3183">
        <v>17</v>
      </c>
      <c r="F3183">
        <v>27.030000999999999</v>
      </c>
      <c r="G3183">
        <v>28.1</v>
      </c>
      <c r="H3183">
        <v>26.93</v>
      </c>
      <c r="I3183">
        <v>27.959999</v>
      </c>
      <c r="J3183">
        <v>27.959999</v>
      </c>
      <c r="K3183">
        <v>82930100</v>
      </c>
      <c r="L3183">
        <v>2.4550000000000001</v>
      </c>
      <c r="M3183">
        <v>2.7190365556269799E-2</v>
      </c>
      <c r="N3183">
        <v>-9.2560293885763506E-3</v>
      </c>
      <c r="O3183">
        <v>2.6088400318918199E-2</v>
      </c>
      <c r="P3183">
        <v>0.193109155541521</v>
      </c>
      <c r="Q3183">
        <v>0.85004360322271</v>
      </c>
      <c r="R3183">
        <v>2.55677692733145E-2</v>
      </c>
      <c r="S3183">
        <v>2.1380533207458498E-2</v>
      </c>
      <c r="T3183">
        <v>2.9065748606012999E-2</v>
      </c>
      <c r="U3183">
        <v>4.2310673543195197E-2</v>
      </c>
      <c r="V3183">
        <v>34.139998999999897</v>
      </c>
      <c r="W3183">
        <v>11.69</v>
      </c>
      <c r="X3183">
        <v>-0.31651469177689201</v>
      </c>
      <c r="Y3183">
        <v>3.7133938472042301E-3</v>
      </c>
      <c r="Z3183">
        <v>2.2790128694519902</v>
      </c>
      <c r="AA3183">
        <v>3.0708548950280301</v>
      </c>
      <c r="AB3183">
        <v>3.11184938801419</v>
      </c>
      <c r="AC3183" t="s">
        <v>262</v>
      </c>
      <c r="AD3183" t="s">
        <v>352</v>
      </c>
      <c r="AE3183" t="s">
        <v>56</v>
      </c>
      <c r="AF3183" t="s">
        <v>59</v>
      </c>
      <c r="AG3183" t="s">
        <v>344</v>
      </c>
      <c r="AH3183" s="45">
        <v>42814</v>
      </c>
      <c r="AI3183">
        <v>2488</v>
      </c>
      <c r="AJ3183">
        <v>1969</v>
      </c>
      <c r="AK3183" t="s">
        <v>345</v>
      </c>
      <c r="AL3183" t="s">
        <v>276</v>
      </c>
      <c r="AM3183" t="s">
        <v>245</v>
      </c>
    </row>
    <row r="3184" spans="1:39" x14ac:dyDescent="0.3">
      <c r="A3184" s="1">
        <v>43614</v>
      </c>
      <c r="B3184" t="s">
        <v>27</v>
      </c>
      <c r="C3184" t="s">
        <v>246</v>
      </c>
      <c r="D3184">
        <v>1500</v>
      </c>
      <c r="E3184">
        <v>17</v>
      </c>
      <c r="F3184">
        <v>29</v>
      </c>
      <c r="G3184">
        <v>29.32</v>
      </c>
      <c r="H3184">
        <v>27.73</v>
      </c>
      <c r="I3184">
        <v>28.09</v>
      </c>
      <c r="J3184">
        <v>28.09</v>
      </c>
      <c r="K3184">
        <v>99969600</v>
      </c>
      <c r="L3184">
        <v>2.2360000000000002</v>
      </c>
      <c r="M3184">
        <v>-3.3604807758359299E-2</v>
      </c>
      <c r="N3184">
        <v>2.6697112248162101E-2</v>
      </c>
      <c r="O3184">
        <v>7.5040910918355297E-3</v>
      </c>
      <c r="P3184">
        <v>0.17926464615625601</v>
      </c>
      <c r="Q3184">
        <v>0.72976537363202298</v>
      </c>
      <c r="R3184">
        <v>5.33592338123976E-2</v>
      </c>
      <c r="S3184">
        <v>3.5098094962984501E-2</v>
      </c>
      <c r="T3184">
        <v>3.3377556795862198E-2</v>
      </c>
      <c r="U3184">
        <v>4.31064928421264E-2</v>
      </c>
      <c r="V3184">
        <v>34.139998999999897</v>
      </c>
      <c r="W3184">
        <v>13.26</v>
      </c>
      <c r="X3184">
        <v>-0.31403794770969101</v>
      </c>
      <c r="Y3184">
        <v>-6.9359101493404697E-3</v>
      </c>
      <c r="Z3184">
        <v>2.2962551843246102</v>
      </c>
      <c r="AA3184">
        <v>2.8140888594789</v>
      </c>
      <c r="AB3184">
        <v>2.7950732979376798</v>
      </c>
      <c r="AC3184" t="s">
        <v>262</v>
      </c>
      <c r="AD3184" t="s">
        <v>352</v>
      </c>
      <c r="AE3184" t="s">
        <v>56</v>
      </c>
      <c r="AF3184" t="s">
        <v>59</v>
      </c>
      <c r="AG3184" t="s">
        <v>344</v>
      </c>
      <c r="AH3184" s="45">
        <v>42814</v>
      </c>
      <c r="AI3184">
        <v>2488</v>
      </c>
      <c r="AJ3184">
        <v>1969</v>
      </c>
      <c r="AK3184" t="s">
        <v>345</v>
      </c>
      <c r="AL3184" t="s">
        <v>276</v>
      </c>
      <c r="AM3184" t="s">
        <v>245</v>
      </c>
    </row>
    <row r="3185" spans="1:39" x14ac:dyDescent="0.3">
      <c r="A3185" s="1">
        <v>43633</v>
      </c>
      <c r="B3185" t="s">
        <v>27</v>
      </c>
      <c r="C3185" t="s">
        <v>239</v>
      </c>
      <c r="D3185">
        <v>1300</v>
      </c>
      <c r="E3185">
        <v>17</v>
      </c>
      <c r="F3185">
        <v>30.25</v>
      </c>
      <c r="G3185">
        <v>30.450001</v>
      </c>
      <c r="H3185">
        <v>29.18</v>
      </c>
      <c r="I3185">
        <v>29.200001</v>
      </c>
      <c r="J3185">
        <v>29.200001</v>
      </c>
      <c r="K3185">
        <v>70865700</v>
      </c>
      <c r="L3185">
        <v>2.0859999999999999</v>
      </c>
      <c r="M3185">
        <v>-3.8957241944694201E-2</v>
      </c>
      <c r="N3185">
        <v>-0.12928433884569199</v>
      </c>
      <c r="O3185">
        <v>5.7077871155655102E-2</v>
      </c>
      <c r="P3185">
        <v>0.22786361148744499</v>
      </c>
      <c r="Q3185">
        <v>0.58607583474506397</v>
      </c>
      <c r="R3185">
        <v>1.20491440841725E-2</v>
      </c>
      <c r="S3185">
        <v>3.7487172441890503E-2</v>
      </c>
      <c r="T3185">
        <v>3.5629607636031901E-2</v>
      </c>
      <c r="U3185">
        <v>4.3301425173018403E-2</v>
      </c>
      <c r="V3185">
        <v>34.299999</v>
      </c>
      <c r="W3185">
        <v>14.54</v>
      </c>
      <c r="X3185">
        <v>-0.31403794770969101</v>
      </c>
      <c r="Y3185">
        <v>9.3131563797728401E-4</v>
      </c>
      <c r="Z3185">
        <v>2.2943282055902099</v>
      </c>
      <c r="AA3185">
        <v>2.3768060719904098</v>
      </c>
      <c r="AB3185">
        <v>2.7153043190843098</v>
      </c>
      <c r="AC3185" t="s">
        <v>262</v>
      </c>
      <c r="AD3185" t="s">
        <v>352</v>
      </c>
      <c r="AE3185" t="s">
        <v>56</v>
      </c>
      <c r="AF3185" t="s">
        <v>59</v>
      </c>
      <c r="AG3185" t="s">
        <v>344</v>
      </c>
      <c r="AH3185" s="45">
        <v>42814</v>
      </c>
      <c r="AI3185">
        <v>2488</v>
      </c>
      <c r="AJ3185">
        <v>1969</v>
      </c>
      <c r="AK3185" t="s">
        <v>345</v>
      </c>
      <c r="AL3185" t="s">
        <v>276</v>
      </c>
      <c r="AM3185" t="s">
        <v>245</v>
      </c>
    </row>
    <row r="3186" spans="1:39" x14ac:dyDescent="0.3">
      <c r="A3186" s="1">
        <v>43643</v>
      </c>
      <c r="B3186" t="s">
        <v>27</v>
      </c>
      <c r="C3186" t="s">
        <v>246</v>
      </c>
      <c r="D3186">
        <v>1400</v>
      </c>
      <c r="E3186">
        <v>17</v>
      </c>
      <c r="F3186">
        <v>30.41</v>
      </c>
      <c r="G3186">
        <v>30.959999</v>
      </c>
      <c r="H3186">
        <v>30.209999</v>
      </c>
      <c r="I3186">
        <v>30.74</v>
      </c>
      <c r="J3186">
        <v>30.74</v>
      </c>
      <c r="K3186">
        <v>55623300</v>
      </c>
      <c r="L3186">
        <v>2.0049999999999999</v>
      </c>
      <c r="M3186">
        <v>2.7037585004173199E-2</v>
      </c>
      <c r="N3186">
        <v>2.4034078658173998E-2</v>
      </c>
      <c r="O3186">
        <v>5.6546289235937998E-2</v>
      </c>
      <c r="P3186">
        <v>0.20429182854675801</v>
      </c>
      <c r="Q3186">
        <v>0.68472471418524805</v>
      </c>
      <c r="R3186">
        <v>2.7768246602471701E-2</v>
      </c>
      <c r="S3186">
        <v>3.2532072574881603E-2</v>
      </c>
      <c r="T3186">
        <v>3.1168700195997899E-2</v>
      </c>
      <c r="U3186">
        <v>4.3125788793017497E-2</v>
      </c>
      <c r="V3186">
        <v>34.299999</v>
      </c>
      <c r="W3186">
        <v>14.74</v>
      </c>
      <c r="X3186">
        <v>-0.31403794770969101</v>
      </c>
      <c r="Y3186">
        <v>3.81588593721357E-3</v>
      </c>
      <c r="Z3186">
        <v>2.2646645127983498</v>
      </c>
      <c r="AA3186">
        <v>2.96170390007534</v>
      </c>
      <c r="AB3186">
        <v>2.66817228042233</v>
      </c>
      <c r="AC3186" t="s">
        <v>262</v>
      </c>
      <c r="AD3186" t="s">
        <v>352</v>
      </c>
      <c r="AE3186" t="s">
        <v>56</v>
      </c>
      <c r="AF3186" t="s">
        <v>59</v>
      </c>
      <c r="AG3186" t="s">
        <v>344</v>
      </c>
      <c r="AH3186" s="45">
        <v>42814</v>
      </c>
      <c r="AI3186">
        <v>2488</v>
      </c>
      <c r="AJ3186">
        <v>1969</v>
      </c>
      <c r="AK3186" t="s">
        <v>345</v>
      </c>
      <c r="AL3186" t="s">
        <v>276</v>
      </c>
      <c r="AM3186" t="s">
        <v>245</v>
      </c>
    </row>
    <row r="3187" spans="1:39" x14ac:dyDescent="0.3">
      <c r="A3187" s="1">
        <v>43563</v>
      </c>
      <c r="B3187" t="s">
        <v>27</v>
      </c>
      <c r="C3187" t="s">
        <v>239</v>
      </c>
      <c r="D3187">
        <v>2000</v>
      </c>
      <c r="E3187">
        <v>18</v>
      </c>
      <c r="F3187">
        <v>28.690000999999999</v>
      </c>
      <c r="G3187">
        <v>28.950001</v>
      </c>
      <c r="H3187">
        <v>28.18</v>
      </c>
      <c r="I3187">
        <v>28.530000999999999</v>
      </c>
      <c r="J3187">
        <v>28.530000999999999</v>
      </c>
      <c r="K3187">
        <v>58002500</v>
      </c>
      <c r="L3187">
        <v>2.5190000000000001</v>
      </c>
      <c r="M3187">
        <v>-1.5649736616304501E-2</v>
      </c>
      <c r="N3187">
        <v>7.9108452705658902E-2</v>
      </c>
      <c r="O3187">
        <v>0.256283978867337</v>
      </c>
      <c r="P3187">
        <v>0.327122496611366</v>
      </c>
      <c r="Q3187">
        <v>1.08815197729403</v>
      </c>
      <c r="R3187">
        <v>3.8286324854222502E-2</v>
      </c>
      <c r="S3187">
        <v>3.9468149133900503E-2</v>
      </c>
      <c r="T3187">
        <v>4.0037647513982699E-2</v>
      </c>
      <c r="U3187">
        <v>4.29888167040487E-2</v>
      </c>
      <c r="V3187">
        <v>34.139998999999897</v>
      </c>
      <c r="W3187">
        <v>9.52</v>
      </c>
      <c r="X3187">
        <v>-0.365870333192029</v>
      </c>
      <c r="Y3187">
        <v>1.0469119934194001E-3</v>
      </c>
      <c r="Z3187">
        <v>2.3369887624507699</v>
      </c>
      <c r="AA3187">
        <v>3.3799056711966999</v>
      </c>
      <c r="AB3187">
        <v>3.3012120212815299</v>
      </c>
      <c r="AC3187" t="s">
        <v>263</v>
      </c>
      <c r="AD3187" t="s">
        <v>352</v>
      </c>
      <c r="AE3187" t="s">
        <v>56</v>
      </c>
      <c r="AF3187" t="s">
        <v>59</v>
      </c>
      <c r="AG3187" t="s">
        <v>344</v>
      </c>
      <c r="AH3187" s="45">
        <v>42814</v>
      </c>
      <c r="AI3187">
        <v>2488</v>
      </c>
      <c r="AJ3187">
        <v>1969</v>
      </c>
      <c r="AK3187" t="s">
        <v>345</v>
      </c>
      <c r="AL3187" t="s">
        <v>276</v>
      </c>
      <c r="AM3187" t="s">
        <v>245</v>
      </c>
    </row>
    <row r="3188" spans="1:39" x14ac:dyDescent="0.3">
      <c r="A3188" s="1">
        <v>43585</v>
      </c>
      <c r="B3188" t="s">
        <v>27</v>
      </c>
      <c r="C3188" t="s">
        <v>246</v>
      </c>
      <c r="D3188">
        <v>2100</v>
      </c>
      <c r="E3188">
        <v>18</v>
      </c>
      <c r="F3188">
        <v>27.59</v>
      </c>
      <c r="G3188">
        <v>27.799999</v>
      </c>
      <c r="H3188">
        <v>26.940000999999999</v>
      </c>
      <c r="I3188">
        <v>27.629998999999899</v>
      </c>
      <c r="J3188">
        <v>27.629998999999899</v>
      </c>
      <c r="K3188">
        <v>73165900</v>
      </c>
      <c r="L3188">
        <v>2.5089999999999999</v>
      </c>
      <c r="M3188">
        <v>-2.1692705542104098E-3</v>
      </c>
      <c r="N3188">
        <v>-1.22303687184954E-2</v>
      </c>
      <c r="O3188">
        <v>9.7629193179088497E-2</v>
      </c>
      <c r="P3188">
        <v>0.36139104200898597</v>
      </c>
      <c r="Q3188">
        <v>0.91105649909124098</v>
      </c>
      <c r="R3188">
        <v>1.7312384678265701E-2</v>
      </c>
      <c r="S3188">
        <v>2.52604151546886E-2</v>
      </c>
      <c r="T3188">
        <v>3.6596272502242497E-2</v>
      </c>
      <c r="U3188">
        <v>4.21636173352146E-2</v>
      </c>
      <c r="V3188">
        <v>34.139998999999897</v>
      </c>
      <c r="W3188">
        <v>10.77</v>
      </c>
      <c r="X3188">
        <v>-0.31651469177689201</v>
      </c>
      <c r="Y3188">
        <v>9.5096475723260604E-4</v>
      </c>
      <c r="Z3188">
        <v>2.2997540846816298</v>
      </c>
      <c r="AA3188">
        <v>3.16283101467952</v>
      </c>
      <c r="AB3188">
        <v>3.3596466350360199</v>
      </c>
      <c r="AC3188" t="s">
        <v>263</v>
      </c>
      <c r="AD3188" t="s">
        <v>352</v>
      </c>
      <c r="AE3188" t="s">
        <v>56</v>
      </c>
      <c r="AF3188" t="s">
        <v>59</v>
      </c>
      <c r="AG3188" t="s">
        <v>344</v>
      </c>
      <c r="AH3188" s="45">
        <v>42814</v>
      </c>
      <c r="AI3188">
        <v>2488</v>
      </c>
      <c r="AJ3188">
        <v>1969</v>
      </c>
      <c r="AK3188" t="s">
        <v>345</v>
      </c>
      <c r="AL3188" t="s">
        <v>276</v>
      </c>
      <c r="AM3188" t="s">
        <v>245</v>
      </c>
    </row>
    <row r="3189" spans="1:39" x14ac:dyDescent="0.3">
      <c r="A3189" s="1">
        <v>43593</v>
      </c>
      <c r="B3189" t="s">
        <v>27</v>
      </c>
      <c r="C3189" t="s">
        <v>246</v>
      </c>
      <c r="D3189">
        <v>1700</v>
      </c>
      <c r="E3189">
        <v>18</v>
      </c>
      <c r="F3189">
        <v>26.41</v>
      </c>
      <c r="G3189">
        <v>27.709999</v>
      </c>
      <c r="H3189">
        <v>26.27</v>
      </c>
      <c r="I3189">
        <v>27.09</v>
      </c>
      <c r="J3189">
        <v>27.09</v>
      </c>
      <c r="K3189">
        <v>65967500</v>
      </c>
      <c r="L3189">
        <v>2.4820000000000002</v>
      </c>
      <c r="M3189">
        <v>1.6000341346441099E-2</v>
      </c>
      <c r="N3189">
        <v>1.03897411486517E-2</v>
      </c>
      <c r="O3189">
        <v>-6.7441280795532604E-2</v>
      </c>
      <c r="P3189">
        <v>0.152429509006485</v>
      </c>
      <c r="Q3189">
        <v>0.84902199874534301</v>
      </c>
      <c r="R3189">
        <v>3.4441854347658597E-2</v>
      </c>
      <c r="S3189">
        <v>2.2939688712774301E-2</v>
      </c>
      <c r="T3189">
        <v>2.91767176678491E-2</v>
      </c>
      <c r="U3189">
        <v>4.2314636070726497E-2</v>
      </c>
      <c r="V3189">
        <v>34.139998999999897</v>
      </c>
      <c r="W3189">
        <v>11.4</v>
      </c>
      <c r="X3189">
        <v>-0.31651469177689201</v>
      </c>
      <c r="Y3189">
        <v>-1.60671540560346E-3</v>
      </c>
      <c r="Z3189">
        <v>2.27957951431745</v>
      </c>
      <c r="AA3189">
        <v>3.0491105014249902</v>
      </c>
      <c r="AB3189">
        <v>3.2202271937389102</v>
      </c>
      <c r="AC3189" t="s">
        <v>263</v>
      </c>
      <c r="AD3189" t="s">
        <v>352</v>
      </c>
      <c r="AE3189" t="s">
        <v>56</v>
      </c>
      <c r="AF3189" t="s">
        <v>59</v>
      </c>
      <c r="AG3189" t="s">
        <v>344</v>
      </c>
      <c r="AH3189" s="45">
        <v>42814</v>
      </c>
      <c r="AI3189">
        <v>2488</v>
      </c>
      <c r="AJ3189">
        <v>1969</v>
      </c>
      <c r="AK3189" t="s">
        <v>345</v>
      </c>
      <c r="AL3189" t="s">
        <v>276</v>
      </c>
      <c r="AM3189" t="s">
        <v>245</v>
      </c>
    </row>
    <row r="3190" spans="1:39" x14ac:dyDescent="0.3">
      <c r="A3190" s="1">
        <v>43598</v>
      </c>
      <c r="B3190" t="s">
        <v>27</v>
      </c>
      <c r="C3190" t="s">
        <v>239</v>
      </c>
      <c r="D3190">
        <v>800</v>
      </c>
      <c r="E3190">
        <v>18</v>
      </c>
      <c r="F3190">
        <v>26.98</v>
      </c>
      <c r="G3190">
        <v>27.23</v>
      </c>
      <c r="H3190">
        <v>26.1</v>
      </c>
      <c r="I3190">
        <v>26.24</v>
      </c>
      <c r="J3190">
        <v>26.24</v>
      </c>
      <c r="K3190">
        <v>99017900</v>
      </c>
      <c r="L3190">
        <v>2.4049999999999998</v>
      </c>
      <c r="M3190">
        <v>-6.3489917524341494E-2</v>
      </c>
      <c r="N3190">
        <v>-4.3987710058280199E-2</v>
      </c>
      <c r="O3190">
        <v>-5.8829611461911097E-2</v>
      </c>
      <c r="P3190">
        <v>0.13353143617853</v>
      </c>
      <c r="Q3190">
        <v>0.77160324111992895</v>
      </c>
      <c r="R3190">
        <v>3.69084266512682E-2</v>
      </c>
      <c r="S3190">
        <v>2.49237881136837E-2</v>
      </c>
      <c r="T3190">
        <v>3.0241837391864201E-2</v>
      </c>
      <c r="U3190">
        <v>4.2513212988759999E-2</v>
      </c>
      <c r="V3190">
        <v>34.139998999999897</v>
      </c>
      <c r="W3190">
        <v>11.69</v>
      </c>
      <c r="X3190">
        <v>-0.31651469177689201</v>
      </c>
      <c r="Y3190">
        <v>-2.4426469085879299E-2</v>
      </c>
      <c r="Z3190">
        <v>2.29410596397592</v>
      </c>
      <c r="AA3190">
        <v>2.7944829890826699</v>
      </c>
      <c r="AB3190">
        <v>3.0129852266920301</v>
      </c>
      <c r="AC3190" t="s">
        <v>263</v>
      </c>
      <c r="AD3190" t="s">
        <v>352</v>
      </c>
      <c r="AE3190" t="s">
        <v>56</v>
      </c>
      <c r="AF3190" t="s">
        <v>59</v>
      </c>
      <c r="AG3190" t="s">
        <v>344</v>
      </c>
      <c r="AH3190" s="45">
        <v>42814</v>
      </c>
      <c r="AI3190">
        <v>2488</v>
      </c>
      <c r="AJ3190">
        <v>1969</v>
      </c>
      <c r="AK3190" t="s">
        <v>345</v>
      </c>
      <c r="AL3190" t="s">
        <v>276</v>
      </c>
      <c r="AM3190" t="s">
        <v>245</v>
      </c>
    </row>
    <row r="3191" spans="1:39" x14ac:dyDescent="0.3">
      <c r="A3191" s="1">
        <v>43602</v>
      </c>
      <c r="B3191" t="s">
        <v>27</v>
      </c>
      <c r="C3191" t="s">
        <v>239</v>
      </c>
      <c r="D3191">
        <v>3000</v>
      </c>
      <c r="E3191">
        <v>18</v>
      </c>
      <c r="F3191">
        <v>27.690000999999999</v>
      </c>
      <c r="G3191">
        <v>28.459999</v>
      </c>
      <c r="H3191">
        <v>27.4</v>
      </c>
      <c r="I3191">
        <v>27.5</v>
      </c>
      <c r="J3191">
        <v>27.5</v>
      </c>
      <c r="K3191">
        <v>65385400</v>
      </c>
      <c r="L3191">
        <v>2.3929999999999998</v>
      </c>
      <c r="M3191">
        <v>-1.8375584599491599E-2</v>
      </c>
      <c r="N3191">
        <v>-1.6588876927703999E-2</v>
      </c>
      <c r="O3191">
        <v>-1.5515375284559801E-2</v>
      </c>
      <c r="P3191">
        <v>0.14955519465671999</v>
      </c>
      <c r="Q3191">
        <v>0.76317955318000097</v>
      </c>
      <c r="R3191">
        <v>3.9590054346748997E-2</v>
      </c>
      <c r="S3191">
        <v>2.6413797993842001E-2</v>
      </c>
      <c r="T3191">
        <v>3.0634442038123599E-2</v>
      </c>
      <c r="U3191">
        <v>4.2532392200045503E-2</v>
      </c>
      <c r="V3191">
        <v>34.139998999999897</v>
      </c>
      <c r="W3191">
        <v>12.66</v>
      </c>
      <c r="X3191">
        <v>-0.31403794770969101</v>
      </c>
      <c r="Y3191">
        <v>-5.8544371529206298E-3</v>
      </c>
      <c r="Z3191">
        <v>2.3056410119771602</v>
      </c>
      <c r="AA3191">
        <v>2.8361802426802001</v>
      </c>
      <c r="AB3191">
        <v>2.9245296322043699</v>
      </c>
      <c r="AC3191" t="s">
        <v>263</v>
      </c>
      <c r="AD3191" t="s">
        <v>352</v>
      </c>
      <c r="AE3191" t="s">
        <v>56</v>
      </c>
      <c r="AF3191" t="s">
        <v>59</v>
      </c>
      <c r="AG3191" t="s">
        <v>344</v>
      </c>
      <c r="AH3191" s="45">
        <v>42814</v>
      </c>
      <c r="AI3191">
        <v>2488</v>
      </c>
      <c r="AJ3191">
        <v>1969</v>
      </c>
      <c r="AK3191" t="s">
        <v>345</v>
      </c>
      <c r="AL3191" t="s">
        <v>276</v>
      </c>
      <c r="AM3191" t="s">
        <v>245</v>
      </c>
    </row>
    <row r="3192" spans="1:39" x14ac:dyDescent="0.3">
      <c r="A3192" s="1">
        <v>43606</v>
      </c>
      <c r="B3192" t="s">
        <v>27</v>
      </c>
      <c r="C3192" t="s">
        <v>239</v>
      </c>
      <c r="D3192">
        <v>1200</v>
      </c>
      <c r="E3192">
        <v>18</v>
      </c>
      <c r="F3192">
        <v>27.18</v>
      </c>
      <c r="G3192">
        <v>27.370000999999998</v>
      </c>
      <c r="H3192">
        <v>26.93</v>
      </c>
      <c r="I3192">
        <v>27.35</v>
      </c>
      <c r="J3192">
        <v>27.35</v>
      </c>
      <c r="K3192">
        <v>46079200</v>
      </c>
      <c r="L3192">
        <v>2.4260000000000002</v>
      </c>
      <c r="M3192">
        <v>2.48023078205672E-2</v>
      </c>
      <c r="N3192">
        <v>1.09749416540083E-3</v>
      </c>
      <c r="O3192">
        <v>-1.1993601881478499E-2</v>
      </c>
      <c r="P3192">
        <v>0.13274816325741301</v>
      </c>
      <c r="Q3192">
        <v>0.74376717140645299</v>
      </c>
      <c r="R3192">
        <v>2.34414982353616E-2</v>
      </c>
      <c r="S3192">
        <v>2.75056833356325E-2</v>
      </c>
      <c r="T3192">
        <v>3.10211655140211E-2</v>
      </c>
      <c r="U3192">
        <v>4.2600400120703402E-2</v>
      </c>
      <c r="V3192">
        <v>34.139998999999897</v>
      </c>
      <c r="W3192">
        <v>12.71</v>
      </c>
      <c r="X3192">
        <v>-0.31403794770969101</v>
      </c>
      <c r="Y3192">
        <v>8.4599491109458805E-3</v>
      </c>
      <c r="Z3192">
        <v>2.31397648591396</v>
      </c>
      <c r="AA3192">
        <v>2.7914273645871499</v>
      </c>
      <c r="AB3192">
        <v>2.8674345502680998</v>
      </c>
      <c r="AC3192" t="s">
        <v>263</v>
      </c>
      <c r="AD3192" t="s">
        <v>352</v>
      </c>
      <c r="AE3192" t="s">
        <v>56</v>
      </c>
      <c r="AF3192" t="s">
        <v>59</v>
      </c>
      <c r="AG3192" t="s">
        <v>344</v>
      </c>
      <c r="AH3192" s="45">
        <v>42814</v>
      </c>
      <c r="AI3192">
        <v>2488</v>
      </c>
      <c r="AJ3192">
        <v>1969</v>
      </c>
      <c r="AK3192" t="s">
        <v>345</v>
      </c>
      <c r="AL3192" t="s">
        <v>276</v>
      </c>
      <c r="AM3192" t="s">
        <v>245</v>
      </c>
    </row>
    <row r="3193" spans="1:39" x14ac:dyDescent="0.3">
      <c r="A3193" s="1">
        <v>43623</v>
      </c>
      <c r="B3193" t="s">
        <v>27</v>
      </c>
      <c r="C3193" t="s">
        <v>246</v>
      </c>
      <c r="D3193">
        <v>1900</v>
      </c>
      <c r="E3193">
        <v>18</v>
      </c>
      <c r="F3193">
        <v>31.940000999999999</v>
      </c>
      <c r="G3193">
        <v>32.599997999999999</v>
      </c>
      <c r="H3193">
        <v>31.57</v>
      </c>
      <c r="I3193">
        <v>32.409999999999997</v>
      </c>
      <c r="J3193">
        <v>32.409999999999997</v>
      </c>
      <c r="K3193">
        <v>86841100</v>
      </c>
      <c r="L3193">
        <v>2.0840000000000001</v>
      </c>
      <c r="M3193">
        <v>1.8371994243814999E-2</v>
      </c>
      <c r="N3193">
        <v>0.16755910683876099</v>
      </c>
      <c r="O3193">
        <v>0.19530270240289299</v>
      </c>
      <c r="P3193">
        <v>0.38697012161508498</v>
      </c>
      <c r="Q3193">
        <v>0.726718960785526</v>
      </c>
      <c r="R3193">
        <v>3.65759827474611E-2</v>
      </c>
      <c r="S3193">
        <v>3.78844244709588E-2</v>
      </c>
      <c r="T3193">
        <v>3.4997968838053603E-2</v>
      </c>
      <c r="U3193">
        <v>4.3291652844370997E-2</v>
      </c>
      <c r="V3193">
        <v>34.139998999999897</v>
      </c>
      <c r="W3193">
        <v>14.31</v>
      </c>
      <c r="X3193">
        <v>-0.31403794770969101</v>
      </c>
      <c r="Y3193">
        <v>1.0442979367750601E-2</v>
      </c>
      <c r="Z3193">
        <v>2.29340296068347</v>
      </c>
      <c r="AA3193">
        <v>2.8873174885073598</v>
      </c>
      <c r="AB3193">
        <v>2.83373450042596</v>
      </c>
      <c r="AC3193" t="s">
        <v>263</v>
      </c>
      <c r="AD3193" t="s">
        <v>352</v>
      </c>
      <c r="AE3193" t="s">
        <v>56</v>
      </c>
      <c r="AF3193" t="s">
        <v>59</v>
      </c>
      <c r="AG3193" t="s">
        <v>344</v>
      </c>
      <c r="AH3193" s="45">
        <v>42814</v>
      </c>
      <c r="AI3193">
        <v>2488</v>
      </c>
      <c r="AJ3193">
        <v>1969</v>
      </c>
      <c r="AK3193" t="s">
        <v>345</v>
      </c>
      <c r="AL3193" t="s">
        <v>276</v>
      </c>
      <c r="AM3193" t="s">
        <v>245</v>
      </c>
    </row>
    <row r="3194" spans="1:39" x14ac:dyDescent="0.3">
      <c r="A3194" s="1">
        <v>43643</v>
      </c>
      <c r="B3194" t="s">
        <v>27</v>
      </c>
      <c r="C3194" t="s">
        <v>246</v>
      </c>
      <c r="D3194">
        <v>800</v>
      </c>
      <c r="E3194">
        <v>18</v>
      </c>
      <c r="F3194">
        <v>30.41</v>
      </c>
      <c r="G3194">
        <v>30.959999</v>
      </c>
      <c r="H3194">
        <v>30.209999</v>
      </c>
      <c r="I3194">
        <v>30.74</v>
      </c>
      <c r="J3194">
        <v>30.74</v>
      </c>
      <c r="K3194">
        <v>55623300</v>
      </c>
      <c r="L3194">
        <v>2.0049999999999999</v>
      </c>
      <c r="M3194">
        <v>2.7037585004173199E-2</v>
      </c>
      <c r="N3194">
        <v>2.4034078658173998E-2</v>
      </c>
      <c r="O3194">
        <v>5.6546289235937998E-2</v>
      </c>
      <c r="P3194">
        <v>0.20429182854675801</v>
      </c>
      <c r="Q3194">
        <v>0.68472471418524805</v>
      </c>
      <c r="R3194">
        <v>2.7768246602471701E-2</v>
      </c>
      <c r="S3194">
        <v>3.2532072574881603E-2</v>
      </c>
      <c r="T3194">
        <v>3.1168700195997899E-2</v>
      </c>
      <c r="U3194">
        <v>4.3125788793017497E-2</v>
      </c>
      <c r="V3194">
        <v>34.299999</v>
      </c>
      <c r="W3194">
        <v>14.74</v>
      </c>
      <c r="X3194">
        <v>-0.31403794770969101</v>
      </c>
      <c r="Y3194">
        <v>3.81588593721357E-3</v>
      </c>
      <c r="Z3194">
        <v>2.2646645127983498</v>
      </c>
      <c r="AA3194">
        <v>2.96170390007534</v>
      </c>
      <c r="AB3194">
        <v>2.66817228042233</v>
      </c>
      <c r="AC3194" t="s">
        <v>263</v>
      </c>
      <c r="AD3194" t="s">
        <v>352</v>
      </c>
      <c r="AE3194" t="s">
        <v>56</v>
      </c>
      <c r="AF3194" t="s">
        <v>59</v>
      </c>
      <c r="AG3194" t="s">
        <v>344</v>
      </c>
      <c r="AH3194" s="45">
        <v>42814</v>
      </c>
      <c r="AI3194">
        <v>2488</v>
      </c>
      <c r="AJ3194">
        <v>1969</v>
      </c>
      <c r="AK3194" t="s">
        <v>345</v>
      </c>
      <c r="AL3194" t="s">
        <v>276</v>
      </c>
      <c r="AM3194" t="s">
        <v>245</v>
      </c>
    </row>
    <row r="3195" spans="1:39" x14ac:dyDescent="0.3">
      <c r="A3195" s="1">
        <v>43566</v>
      </c>
      <c r="B3195" t="s">
        <v>27</v>
      </c>
      <c r="C3195" t="s">
        <v>246</v>
      </c>
      <c r="D3195">
        <v>1500</v>
      </c>
      <c r="E3195">
        <v>19</v>
      </c>
      <c r="F3195">
        <v>27.809998999999902</v>
      </c>
      <c r="G3195">
        <v>28.049999</v>
      </c>
      <c r="H3195">
        <v>27.459999</v>
      </c>
      <c r="I3195">
        <v>27.790001</v>
      </c>
      <c r="J3195">
        <v>27.790001</v>
      </c>
      <c r="K3195">
        <v>44801200</v>
      </c>
      <c r="L3195">
        <v>2.504</v>
      </c>
      <c r="M3195">
        <v>-1.4382957992206799E-3</v>
      </c>
      <c r="N3195">
        <v>-4.57181927685315E-2</v>
      </c>
      <c r="O3195">
        <v>0.16810148106775699</v>
      </c>
      <c r="P3195">
        <v>0.342029245733243</v>
      </c>
      <c r="Q3195">
        <v>1.0402551573722001</v>
      </c>
      <c r="R3195">
        <v>2.47151544725004E-2</v>
      </c>
      <c r="S3195">
        <v>4.0648959294635703E-2</v>
      </c>
      <c r="T3195">
        <v>4.0260868051355002E-2</v>
      </c>
      <c r="U3195">
        <v>4.3014147910087397E-2</v>
      </c>
      <c r="V3195">
        <v>34.139998999999897</v>
      </c>
      <c r="W3195">
        <v>9.56</v>
      </c>
      <c r="X3195">
        <v>-0.365870333192029</v>
      </c>
      <c r="Y3195" s="44">
        <v>3.8122194279549302E-5</v>
      </c>
      <c r="Z3195">
        <v>2.3464485323278801</v>
      </c>
      <c r="AA3195">
        <v>3.29070962186257</v>
      </c>
      <c r="AB3195">
        <v>3.2900080197523098</v>
      </c>
      <c r="AC3195" t="s">
        <v>264</v>
      </c>
      <c r="AD3195" t="s">
        <v>352</v>
      </c>
      <c r="AE3195" t="s">
        <v>56</v>
      </c>
      <c r="AF3195" t="s">
        <v>59</v>
      </c>
      <c r="AG3195" t="s">
        <v>344</v>
      </c>
      <c r="AH3195" s="45">
        <v>42814</v>
      </c>
      <c r="AI3195">
        <v>2488</v>
      </c>
      <c r="AJ3195">
        <v>1969</v>
      </c>
      <c r="AK3195" t="s">
        <v>345</v>
      </c>
      <c r="AL3195" t="s">
        <v>276</v>
      </c>
      <c r="AM3195" t="s">
        <v>245</v>
      </c>
    </row>
    <row r="3196" spans="1:39" x14ac:dyDescent="0.3">
      <c r="A3196" s="1">
        <v>43573</v>
      </c>
      <c r="B3196" t="s">
        <v>27</v>
      </c>
      <c r="C3196" t="s">
        <v>239</v>
      </c>
      <c r="D3196">
        <v>1600</v>
      </c>
      <c r="E3196">
        <v>19</v>
      </c>
      <c r="F3196">
        <v>27.6</v>
      </c>
      <c r="G3196">
        <v>27.879998999999899</v>
      </c>
      <c r="H3196">
        <v>27.34</v>
      </c>
      <c r="I3196">
        <v>27.68</v>
      </c>
      <c r="J3196">
        <v>27.68</v>
      </c>
      <c r="K3196">
        <v>39880900</v>
      </c>
      <c r="L3196">
        <v>2.56</v>
      </c>
      <c r="M3196">
        <v>6.8878285723145798E-3</v>
      </c>
      <c r="N3196">
        <v>-3.9661489891098098E-3</v>
      </c>
      <c r="O3196">
        <v>6.2613592727986597E-2</v>
      </c>
      <c r="P3196">
        <v>0.31255533719692002</v>
      </c>
      <c r="Q3196">
        <v>0.98275789391813095</v>
      </c>
      <c r="R3196">
        <v>1.6792405448454301E-2</v>
      </c>
      <c r="S3196">
        <v>3.3388592625764602E-2</v>
      </c>
      <c r="T3196">
        <v>4.0049887721798502E-2</v>
      </c>
      <c r="U3196">
        <v>4.2942441745537401E-2</v>
      </c>
      <c r="V3196">
        <v>34.139998999999897</v>
      </c>
      <c r="W3196">
        <v>9.56</v>
      </c>
      <c r="X3196">
        <v>-0.365870333192029</v>
      </c>
      <c r="Y3196">
        <v>1.5778467813143101E-3</v>
      </c>
      <c r="Z3196">
        <v>2.33794059106163</v>
      </c>
      <c r="AA3196">
        <v>3.1992325106204502</v>
      </c>
      <c r="AB3196">
        <v>3.2088123899852898</v>
      </c>
      <c r="AC3196" t="s">
        <v>264</v>
      </c>
      <c r="AD3196" t="s">
        <v>352</v>
      </c>
      <c r="AE3196" t="s">
        <v>56</v>
      </c>
      <c r="AF3196" t="s">
        <v>59</v>
      </c>
      <c r="AG3196" t="s">
        <v>344</v>
      </c>
      <c r="AH3196" s="45">
        <v>42814</v>
      </c>
      <c r="AI3196">
        <v>2488</v>
      </c>
      <c r="AJ3196">
        <v>1969</v>
      </c>
      <c r="AK3196" t="s">
        <v>345</v>
      </c>
      <c r="AL3196" t="s">
        <v>276</v>
      </c>
      <c r="AM3196" t="s">
        <v>245</v>
      </c>
    </row>
    <row r="3197" spans="1:39" x14ac:dyDescent="0.3">
      <c r="A3197" s="1">
        <v>43593</v>
      </c>
      <c r="B3197" t="s">
        <v>27</v>
      </c>
      <c r="C3197" t="s">
        <v>246</v>
      </c>
      <c r="D3197">
        <v>1500</v>
      </c>
      <c r="E3197">
        <v>19</v>
      </c>
      <c r="F3197">
        <v>26.41</v>
      </c>
      <c r="G3197">
        <v>27.709999</v>
      </c>
      <c r="H3197">
        <v>26.27</v>
      </c>
      <c r="I3197">
        <v>27.09</v>
      </c>
      <c r="J3197">
        <v>27.09</v>
      </c>
      <c r="K3197">
        <v>65967500</v>
      </c>
      <c r="L3197">
        <v>2.4820000000000002</v>
      </c>
      <c r="M3197">
        <v>1.6000341346441099E-2</v>
      </c>
      <c r="N3197">
        <v>1.03897411486517E-2</v>
      </c>
      <c r="O3197">
        <v>-6.7441280795532604E-2</v>
      </c>
      <c r="P3197">
        <v>0.152429509006485</v>
      </c>
      <c r="Q3197">
        <v>0.84902199874534301</v>
      </c>
      <c r="R3197">
        <v>3.4441854347658597E-2</v>
      </c>
      <c r="S3197">
        <v>2.2939688712774301E-2</v>
      </c>
      <c r="T3197">
        <v>2.91767176678491E-2</v>
      </c>
      <c r="U3197">
        <v>4.2314636070726497E-2</v>
      </c>
      <c r="V3197">
        <v>34.139998999999897</v>
      </c>
      <c r="W3197">
        <v>11.4</v>
      </c>
      <c r="X3197">
        <v>-0.31651469177689201</v>
      </c>
      <c r="Y3197">
        <v>-1.60671540560346E-3</v>
      </c>
      <c r="Z3197">
        <v>2.27957951431745</v>
      </c>
      <c r="AA3197">
        <v>3.0491105014249902</v>
      </c>
      <c r="AB3197">
        <v>3.2202271937389102</v>
      </c>
      <c r="AC3197" t="s">
        <v>264</v>
      </c>
      <c r="AD3197" t="s">
        <v>352</v>
      </c>
      <c r="AE3197" t="s">
        <v>56</v>
      </c>
      <c r="AF3197" t="s">
        <v>59</v>
      </c>
      <c r="AG3197" t="s">
        <v>344</v>
      </c>
      <c r="AH3197" s="45">
        <v>42814</v>
      </c>
      <c r="AI3197">
        <v>2488</v>
      </c>
      <c r="AJ3197">
        <v>1969</v>
      </c>
      <c r="AK3197" t="s">
        <v>345</v>
      </c>
      <c r="AL3197" t="s">
        <v>276</v>
      </c>
      <c r="AM3197" t="s">
        <v>245</v>
      </c>
    </row>
    <row r="3198" spans="1:39" x14ac:dyDescent="0.3">
      <c r="A3198" s="1">
        <v>43621</v>
      </c>
      <c r="B3198" t="s">
        <v>27</v>
      </c>
      <c r="C3198" t="s">
        <v>246</v>
      </c>
      <c r="D3198">
        <v>3100</v>
      </c>
      <c r="E3198">
        <v>19</v>
      </c>
      <c r="F3198">
        <v>29.93</v>
      </c>
      <c r="G3198">
        <v>29.99</v>
      </c>
      <c r="H3198">
        <v>29.030000999999999</v>
      </c>
      <c r="I3198">
        <v>29.5</v>
      </c>
      <c r="J3198">
        <v>29.5</v>
      </c>
      <c r="K3198">
        <v>79481500</v>
      </c>
      <c r="L3198">
        <v>2.1230000000000002</v>
      </c>
      <c r="M3198">
        <v>-2.3700705186116698E-3</v>
      </c>
      <c r="N3198">
        <v>4.8976622229621798E-2</v>
      </c>
      <c r="O3198">
        <v>4.4359352356967897E-2</v>
      </c>
      <c r="P3198">
        <v>0.274882975532938</v>
      </c>
      <c r="Q3198">
        <v>0.68639039809706504</v>
      </c>
      <c r="R3198">
        <v>3.5081387226572898E-2</v>
      </c>
      <c r="S3198">
        <v>3.6076989958158202E-2</v>
      </c>
      <c r="T3198">
        <v>3.3906928914111803E-2</v>
      </c>
      <c r="U3198">
        <v>4.31555253521856E-2</v>
      </c>
      <c r="V3198">
        <v>34.139998999999897</v>
      </c>
      <c r="W3198">
        <v>14.31</v>
      </c>
      <c r="X3198">
        <v>-0.31403794770969101</v>
      </c>
      <c r="Y3198">
        <v>8.1287266899663802E-3</v>
      </c>
      <c r="Z3198">
        <v>2.2930988300072399</v>
      </c>
      <c r="AA3198">
        <v>2.7021012351532598</v>
      </c>
      <c r="AB3198">
        <v>2.75996265832815</v>
      </c>
      <c r="AC3198" t="s">
        <v>264</v>
      </c>
      <c r="AD3198" t="s">
        <v>352</v>
      </c>
      <c r="AE3198" t="s">
        <v>56</v>
      </c>
      <c r="AF3198" t="s">
        <v>59</v>
      </c>
      <c r="AG3198" t="s">
        <v>344</v>
      </c>
      <c r="AH3198" s="45">
        <v>42814</v>
      </c>
      <c r="AI3198">
        <v>2488</v>
      </c>
      <c r="AJ3198">
        <v>1969</v>
      </c>
      <c r="AK3198" t="s">
        <v>345</v>
      </c>
      <c r="AL3198" t="s">
        <v>276</v>
      </c>
      <c r="AM3198" t="s">
        <v>245</v>
      </c>
    </row>
    <row r="3199" spans="1:39" x14ac:dyDescent="0.3">
      <c r="A3199" s="1">
        <v>43635</v>
      </c>
      <c r="B3199" t="s">
        <v>27</v>
      </c>
      <c r="C3199" t="s">
        <v>239</v>
      </c>
      <c r="D3199">
        <v>1100</v>
      </c>
      <c r="E3199">
        <v>19</v>
      </c>
      <c r="F3199">
        <v>30.67</v>
      </c>
      <c r="G3199">
        <v>30.790001</v>
      </c>
      <c r="H3199">
        <v>30.059998999999902</v>
      </c>
      <c r="I3199">
        <v>30.5</v>
      </c>
      <c r="J3199">
        <v>30.5</v>
      </c>
      <c r="K3199">
        <v>63233900</v>
      </c>
      <c r="L3199">
        <v>2.0289999999999999</v>
      </c>
      <c r="M3199">
        <v>1.6406566167379E-3</v>
      </c>
      <c r="N3199">
        <v>-5.3618457950871098E-2</v>
      </c>
      <c r="O3199">
        <v>0.10354067894084</v>
      </c>
      <c r="P3199">
        <v>0.17123565280168601</v>
      </c>
      <c r="Q3199">
        <v>0.57806353726391102</v>
      </c>
      <c r="R3199">
        <v>3.3291716618324897E-2</v>
      </c>
      <c r="S3199">
        <v>3.8019154066738899E-2</v>
      </c>
      <c r="T3199">
        <v>3.3164679866191697E-2</v>
      </c>
      <c r="U3199">
        <v>4.328513339245E-2</v>
      </c>
      <c r="V3199">
        <v>34.299999</v>
      </c>
      <c r="W3199">
        <v>14.54</v>
      </c>
      <c r="X3199">
        <v>-0.31403794770969101</v>
      </c>
      <c r="Y3199">
        <v>2.98071681438073E-3</v>
      </c>
      <c r="Z3199">
        <v>2.3057516838296501</v>
      </c>
      <c r="AA3199">
        <v>2.3564132912750799</v>
      </c>
      <c r="AB3199">
        <v>2.51030209987653</v>
      </c>
      <c r="AC3199" t="s">
        <v>264</v>
      </c>
      <c r="AD3199" t="s">
        <v>352</v>
      </c>
      <c r="AE3199" t="s">
        <v>56</v>
      </c>
      <c r="AF3199" t="s">
        <v>59</v>
      </c>
      <c r="AG3199" t="s">
        <v>344</v>
      </c>
      <c r="AH3199" s="45">
        <v>42814</v>
      </c>
      <c r="AI3199">
        <v>2488</v>
      </c>
      <c r="AJ3199">
        <v>1969</v>
      </c>
      <c r="AK3199" t="s">
        <v>345</v>
      </c>
      <c r="AL3199" t="s">
        <v>276</v>
      </c>
      <c r="AM3199" t="s">
        <v>245</v>
      </c>
    </row>
    <row r="3200" spans="1:39" x14ac:dyDescent="0.3">
      <c r="A3200" s="1">
        <v>43595</v>
      </c>
      <c r="B3200" t="s">
        <v>27</v>
      </c>
      <c r="C3200" t="s">
        <v>239</v>
      </c>
      <c r="D3200">
        <v>1700</v>
      </c>
      <c r="E3200">
        <v>20</v>
      </c>
      <c r="F3200">
        <v>27.030000999999999</v>
      </c>
      <c r="G3200">
        <v>28.1</v>
      </c>
      <c r="H3200">
        <v>26.93</v>
      </c>
      <c r="I3200">
        <v>27.959999</v>
      </c>
      <c r="J3200">
        <v>27.959999</v>
      </c>
      <c r="K3200">
        <v>82930100</v>
      </c>
      <c r="L3200">
        <v>2.4550000000000001</v>
      </c>
      <c r="M3200">
        <v>2.7190365556269799E-2</v>
      </c>
      <c r="N3200">
        <v>-9.2560293885763506E-3</v>
      </c>
      <c r="O3200">
        <v>2.6088400318918199E-2</v>
      </c>
      <c r="P3200">
        <v>0.193109155541521</v>
      </c>
      <c r="Q3200">
        <v>0.85004360322271</v>
      </c>
      <c r="R3200">
        <v>2.55677692733145E-2</v>
      </c>
      <c r="S3200">
        <v>2.1380533207458498E-2</v>
      </c>
      <c r="T3200">
        <v>2.9065748606012999E-2</v>
      </c>
      <c r="U3200">
        <v>4.2310673543195197E-2</v>
      </c>
      <c r="V3200">
        <v>34.139998999999897</v>
      </c>
      <c r="W3200">
        <v>11.69</v>
      </c>
      <c r="X3200">
        <v>-0.31651469177689201</v>
      </c>
      <c r="Y3200">
        <v>3.7133938472042301E-3</v>
      </c>
      <c r="Z3200">
        <v>2.2790128694519902</v>
      </c>
      <c r="AA3200">
        <v>3.0708548950280301</v>
      </c>
      <c r="AB3200">
        <v>3.11184938801419</v>
      </c>
      <c r="AC3200" t="s">
        <v>265</v>
      </c>
      <c r="AD3200" t="s">
        <v>352</v>
      </c>
      <c r="AE3200" t="s">
        <v>56</v>
      </c>
      <c r="AF3200" t="s">
        <v>59</v>
      </c>
      <c r="AG3200" t="s">
        <v>344</v>
      </c>
      <c r="AH3200" s="45">
        <v>42814</v>
      </c>
      <c r="AI3200">
        <v>2488</v>
      </c>
      <c r="AJ3200">
        <v>1969</v>
      </c>
      <c r="AK3200" t="s">
        <v>345</v>
      </c>
      <c r="AL3200" t="s">
        <v>276</v>
      </c>
      <c r="AM3200" t="s">
        <v>245</v>
      </c>
    </row>
    <row r="3201" spans="1:39" x14ac:dyDescent="0.3">
      <c r="A3201" s="1">
        <v>43608</v>
      </c>
      <c r="B3201" t="s">
        <v>27</v>
      </c>
      <c r="C3201" t="s">
        <v>246</v>
      </c>
      <c r="D3201">
        <v>2200</v>
      </c>
      <c r="E3201">
        <v>20</v>
      </c>
      <c r="F3201">
        <v>26.99</v>
      </c>
      <c r="G3201">
        <v>27.1</v>
      </c>
      <c r="H3201">
        <v>26.030000999999999</v>
      </c>
      <c r="I3201">
        <v>26.360001</v>
      </c>
      <c r="J3201">
        <v>26.360001</v>
      </c>
      <c r="K3201">
        <v>67809200</v>
      </c>
      <c r="L3201">
        <v>2.2959999999999998</v>
      </c>
      <c r="M3201">
        <v>-3.90601627441216E-2</v>
      </c>
      <c r="N3201">
        <v>-6.0713841701444303E-2</v>
      </c>
      <c r="O3201">
        <v>-5.9284723890702697E-2</v>
      </c>
      <c r="P3201">
        <v>7.8905263677974194E-2</v>
      </c>
      <c r="Q3201">
        <v>0.70843803629462798</v>
      </c>
      <c r="R3201">
        <v>2.57995243069363E-2</v>
      </c>
      <c r="S3201">
        <v>2.83587962171566E-2</v>
      </c>
      <c r="T3201">
        <v>3.1377247008930999E-2</v>
      </c>
      <c r="U3201">
        <v>4.26813553532902E-2</v>
      </c>
      <c r="V3201">
        <v>34.139998999999897</v>
      </c>
      <c r="W3201">
        <v>12.9</v>
      </c>
      <c r="X3201">
        <v>-0.31403794770969101</v>
      </c>
      <c r="Y3201">
        <v>-1.1985692488440201E-2</v>
      </c>
      <c r="Z3201">
        <v>2.32729428557864</v>
      </c>
      <c r="AA3201">
        <v>2.6902027292191999</v>
      </c>
      <c r="AB3201">
        <v>2.7746775002653798</v>
      </c>
      <c r="AC3201" t="s">
        <v>265</v>
      </c>
      <c r="AD3201" t="s">
        <v>352</v>
      </c>
      <c r="AE3201" t="s">
        <v>56</v>
      </c>
      <c r="AF3201" t="s">
        <v>59</v>
      </c>
      <c r="AG3201" t="s">
        <v>344</v>
      </c>
      <c r="AH3201" s="45">
        <v>42814</v>
      </c>
      <c r="AI3201">
        <v>2488</v>
      </c>
      <c r="AJ3201">
        <v>1969</v>
      </c>
      <c r="AK3201" t="s">
        <v>345</v>
      </c>
      <c r="AL3201" t="s">
        <v>276</v>
      </c>
      <c r="AM3201" t="s">
        <v>245</v>
      </c>
    </row>
    <row r="3202" spans="1:39" x14ac:dyDescent="0.3">
      <c r="A3202" s="1">
        <v>43623</v>
      </c>
      <c r="B3202" t="s">
        <v>27</v>
      </c>
      <c r="C3202" t="s">
        <v>246</v>
      </c>
      <c r="D3202">
        <v>1400</v>
      </c>
      <c r="E3202">
        <v>20</v>
      </c>
      <c r="F3202">
        <v>31.940000999999999</v>
      </c>
      <c r="G3202">
        <v>32.599997999999999</v>
      </c>
      <c r="H3202">
        <v>31.57</v>
      </c>
      <c r="I3202">
        <v>32.409999999999997</v>
      </c>
      <c r="J3202">
        <v>32.409999999999997</v>
      </c>
      <c r="K3202">
        <v>86841100</v>
      </c>
      <c r="L3202">
        <v>2.0840000000000001</v>
      </c>
      <c r="M3202">
        <v>1.8371994243814999E-2</v>
      </c>
      <c r="N3202">
        <v>0.16755910683876099</v>
      </c>
      <c r="O3202">
        <v>0.19530270240289299</v>
      </c>
      <c r="P3202">
        <v>0.38697012161508498</v>
      </c>
      <c r="Q3202">
        <v>0.726718960785526</v>
      </c>
      <c r="R3202">
        <v>3.65759827474611E-2</v>
      </c>
      <c r="S3202">
        <v>3.78844244709588E-2</v>
      </c>
      <c r="T3202">
        <v>3.4997968838053603E-2</v>
      </c>
      <c r="U3202">
        <v>4.3291652844370997E-2</v>
      </c>
      <c r="V3202">
        <v>34.139998999999897</v>
      </c>
      <c r="W3202">
        <v>14.31</v>
      </c>
      <c r="X3202">
        <v>-0.31403794770969101</v>
      </c>
      <c r="Y3202">
        <v>1.0442979367750601E-2</v>
      </c>
      <c r="Z3202">
        <v>2.29340296068347</v>
      </c>
      <c r="AA3202">
        <v>2.8873174885073598</v>
      </c>
      <c r="AB3202">
        <v>2.83373450042596</v>
      </c>
      <c r="AC3202" t="s">
        <v>265</v>
      </c>
      <c r="AD3202" t="s">
        <v>352</v>
      </c>
      <c r="AE3202" t="s">
        <v>56</v>
      </c>
      <c r="AF3202" t="s">
        <v>59</v>
      </c>
      <c r="AG3202" t="s">
        <v>344</v>
      </c>
      <c r="AH3202" s="45">
        <v>42814</v>
      </c>
      <c r="AI3202">
        <v>2488</v>
      </c>
      <c r="AJ3202">
        <v>1969</v>
      </c>
      <c r="AK3202" t="s">
        <v>345</v>
      </c>
      <c r="AL3202" t="s">
        <v>276</v>
      </c>
      <c r="AM3202" t="s">
        <v>245</v>
      </c>
    </row>
    <row r="3203" spans="1:39" x14ac:dyDescent="0.3">
      <c r="A3203" s="1">
        <v>43626</v>
      </c>
      <c r="B3203" t="s">
        <v>27</v>
      </c>
      <c r="C3203" t="s">
        <v>239</v>
      </c>
      <c r="D3203">
        <v>1900</v>
      </c>
      <c r="E3203">
        <v>20</v>
      </c>
      <c r="F3203">
        <v>33.529998999999997</v>
      </c>
      <c r="G3203">
        <v>34.299999</v>
      </c>
      <c r="H3203">
        <v>33.080002</v>
      </c>
      <c r="I3203">
        <v>33.229999999999997</v>
      </c>
      <c r="J3203">
        <v>33.229999999999997</v>
      </c>
      <c r="K3203">
        <v>97668800</v>
      </c>
      <c r="L3203">
        <v>2.1429999999999998</v>
      </c>
      <c r="M3203">
        <v>2.4986065213046801E-2</v>
      </c>
      <c r="N3203">
        <v>0.18636221000134701</v>
      </c>
      <c r="O3203">
        <v>0.204288426269499</v>
      </c>
      <c r="P3203">
        <v>0.36969955446914499</v>
      </c>
      <c r="Q3203">
        <v>0.80276323567058505</v>
      </c>
      <c r="R3203">
        <v>3.39349402699008E-2</v>
      </c>
      <c r="S3203">
        <v>3.8013095927390703E-2</v>
      </c>
      <c r="T3203">
        <v>3.4777471359393797E-2</v>
      </c>
      <c r="U3203">
        <v>4.31790393970393E-2</v>
      </c>
      <c r="V3203">
        <v>34.299999</v>
      </c>
      <c r="W3203">
        <v>14.31</v>
      </c>
      <c r="X3203">
        <v>-0.31403794770969101</v>
      </c>
      <c r="Y3203">
        <v>4.6492198743191201E-3</v>
      </c>
      <c r="Z3203">
        <v>2.2937070249810798</v>
      </c>
      <c r="AA3203">
        <v>3.2128601281372902</v>
      </c>
      <c r="AB3203">
        <v>2.9299528955449898</v>
      </c>
      <c r="AC3203" t="s">
        <v>265</v>
      </c>
      <c r="AD3203" t="s">
        <v>352</v>
      </c>
      <c r="AE3203" t="s">
        <v>56</v>
      </c>
      <c r="AF3203" t="s">
        <v>59</v>
      </c>
      <c r="AG3203" t="s">
        <v>344</v>
      </c>
      <c r="AH3203" s="45">
        <v>42814</v>
      </c>
      <c r="AI3203">
        <v>2488</v>
      </c>
      <c r="AJ3203">
        <v>1969</v>
      </c>
      <c r="AK3203" t="s">
        <v>345</v>
      </c>
      <c r="AL3203" t="s">
        <v>276</v>
      </c>
      <c r="AM3203" t="s">
        <v>245</v>
      </c>
    </row>
    <row r="3204" spans="1:39" x14ac:dyDescent="0.3">
      <c r="A3204" s="1">
        <v>43595</v>
      </c>
      <c r="B3204" t="s">
        <v>28</v>
      </c>
      <c r="C3204" t="s">
        <v>239</v>
      </c>
      <c r="D3204">
        <v>200</v>
      </c>
      <c r="E3204">
        <v>1</v>
      </c>
      <c r="F3204">
        <v>120.230003</v>
      </c>
      <c r="G3204">
        <v>120.620003</v>
      </c>
      <c r="H3204">
        <v>117.199997</v>
      </c>
      <c r="I3204">
        <v>118.760002</v>
      </c>
      <c r="J3204">
        <v>118.436516</v>
      </c>
      <c r="K3204">
        <v>2343000</v>
      </c>
      <c r="L3204">
        <v>2.4550000000000001</v>
      </c>
      <c r="M3204">
        <v>-4.5366697698865401E-3</v>
      </c>
      <c r="N3204">
        <v>-6.7869472120733604E-2</v>
      </c>
      <c r="O3204">
        <v>-4.2692948062106502E-2</v>
      </c>
      <c r="P3204">
        <v>-9.4021220929612806E-2</v>
      </c>
      <c r="Q3204">
        <v>6.6824506620861798E-2</v>
      </c>
      <c r="R3204">
        <v>8.5501046224658594E-3</v>
      </c>
      <c r="S3204">
        <v>1.0973604434032599E-2</v>
      </c>
      <c r="T3204">
        <v>1.1332252967032601E-2</v>
      </c>
      <c r="U3204">
        <v>1.49772321158133E-2</v>
      </c>
      <c r="V3204">
        <v>139.770004</v>
      </c>
      <c r="W3204">
        <v>108.110001</v>
      </c>
      <c r="X3204">
        <v>-0.123137904846137</v>
      </c>
      <c r="Y3204">
        <v>3.7133938472042301E-3</v>
      </c>
      <c r="Z3204">
        <v>0.87566984142837001</v>
      </c>
      <c r="AA3204">
        <v>0.31813409869291598</v>
      </c>
      <c r="AB3204">
        <v>0.55948156925146098</v>
      </c>
      <c r="AC3204" t="s">
        <v>240</v>
      </c>
      <c r="AD3204" t="s">
        <v>353</v>
      </c>
      <c r="AE3204" t="s">
        <v>62</v>
      </c>
      <c r="AF3204" t="s">
        <v>74</v>
      </c>
      <c r="AG3204" t="s">
        <v>354</v>
      </c>
      <c r="AH3204" s="45">
        <v>39357</v>
      </c>
      <c r="AI3204">
        <v>1324424</v>
      </c>
      <c r="AK3204" t="s">
        <v>355</v>
      </c>
      <c r="AL3204" t="s">
        <v>314</v>
      </c>
      <c r="AM3204" t="s">
        <v>245</v>
      </c>
    </row>
    <row r="3205" spans="1:39" x14ac:dyDescent="0.3">
      <c r="A3205" s="1">
        <v>43620</v>
      </c>
      <c r="B3205" t="s">
        <v>28</v>
      </c>
      <c r="C3205" t="s">
        <v>239</v>
      </c>
      <c r="D3205">
        <v>300</v>
      </c>
      <c r="E3205">
        <v>1</v>
      </c>
      <c r="F3205">
        <v>117.010002</v>
      </c>
      <c r="G3205">
        <v>120.400002</v>
      </c>
      <c r="H3205">
        <v>117.010002</v>
      </c>
      <c r="I3205">
        <v>120.150002</v>
      </c>
      <c r="J3205">
        <v>120.150002</v>
      </c>
      <c r="K3205">
        <v>2118100</v>
      </c>
      <c r="L3205">
        <v>2.1190000000000002</v>
      </c>
      <c r="M3205">
        <v>3.3686360519102503E-2</v>
      </c>
      <c r="N3205">
        <v>3.52370155774182E-2</v>
      </c>
      <c r="O3205">
        <v>-6.2356928707115997E-2</v>
      </c>
      <c r="P3205">
        <v>-4.20317087761643E-2</v>
      </c>
      <c r="Q3205">
        <v>1.14082815121719E-2</v>
      </c>
      <c r="R3205">
        <v>1.6432237844531902E-2</v>
      </c>
      <c r="S3205">
        <v>1.33608198839131E-2</v>
      </c>
      <c r="T3205">
        <v>1.09081093583238E-2</v>
      </c>
      <c r="U3205">
        <v>1.50976058979527E-2</v>
      </c>
      <c r="V3205">
        <v>139.770004</v>
      </c>
      <c r="W3205">
        <v>108.110001</v>
      </c>
      <c r="X3205">
        <v>-0.123137904846137</v>
      </c>
      <c r="Y3205">
        <v>2.1205927310919401E-2</v>
      </c>
      <c r="Z3205">
        <v>0.89173001938791296</v>
      </c>
      <c r="AA3205">
        <v>-7.6539969403442099E-2</v>
      </c>
      <c r="AB3205">
        <v>-0.229746155191865</v>
      </c>
      <c r="AC3205" t="s">
        <v>240</v>
      </c>
      <c r="AD3205" t="s">
        <v>353</v>
      </c>
      <c r="AE3205" t="s">
        <v>62</v>
      </c>
      <c r="AF3205" t="s">
        <v>74</v>
      </c>
      <c r="AG3205" t="s">
        <v>354</v>
      </c>
      <c r="AH3205" s="45">
        <v>39357</v>
      </c>
      <c r="AI3205">
        <v>1324424</v>
      </c>
      <c r="AK3205" t="s">
        <v>355</v>
      </c>
      <c r="AL3205" t="s">
        <v>314</v>
      </c>
      <c r="AM3205" t="s">
        <v>245</v>
      </c>
    </row>
    <row r="3206" spans="1:39" x14ac:dyDescent="0.3">
      <c r="A3206" s="1">
        <v>43621</v>
      </c>
      <c r="B3206" t="s">
        <v>28</v>
      </c>
      <c r="C3206" t="s">
        <v>246</v>
      </c>
      <c r="D3206">
        <v>200</v>
      </c>
      <c r="E3206">
        <v>1</v>
      </c>
      <c r="F3206">
        <v>120.199997</v>
      </c>
      <c r="G3206">
        <v>120.620003</v>
      </c>
      <c r="H3206">
        <v>118.779999</v>
      </c>
      <c r="I3206">
        <v>120.57</v>
      </c>
      <c r="J3206">
        <v>120.57</v>
      </c>
      <c r="K3206">
        <v>1543900</v>
      </c>
      <c r="L3206">
        <v>2.1230000000000002</v>
      </c>
      <c r="M3206">
        <v>3.4895183008822098E-3</v>
      </c>
      <c r="N3206">
        <v>3.8467932948912202E-2</v>
      </c>
      <c r="O3206">
        <v>-5.0016062054327098E-2</v>
      </c>
      <c r="P3206">
        <v>-3.5593128087772798E-2</v>
      </c>
      <c r="Q3206">
        <v>2.4441535628132099E-2</v>
      </c>
      <c r="R3206">
        <v>1.6159801252930199E-2</v>
      </c>
      <c r="S3206">
        <v>1.335523349627E-2</v>
      </c>
      <c r="T3206">
        <v>1.0916543888768299E-2</v>
      </c>
      <c r="U3206">
        <v>1.5086946335842601E-2</v>
      </c>
      <c r="V3206">
        <v>139.770004</v>
      </c>
      <c r="W3206">
        <v>108.110001</v>
      </c>
      <c r="X3206">
        <v>-0.123137904846137</v>
      </c>
      <c r="Y3206">
        <v>8.1287266899663802E-3</v>
      </c>
      <c r="Z3206">
        <v>0.89296538224823296</v>
      </c>
      <c r="AA3206">
        <v>2.5203501573509202E-2</v>
      </c>
      <c r="AB3206">
        <v>-0.18210242166036</v>
      </c>
      <c r="AC3206" t="s">
        <v>240</v>
      </c>
      <c r="AD3206" t="s">
        <v>353</v>
      </c>
      <c r="AE3206" t="s">
        <v>62</v>
      </c>
      <c r="AF3206" t="s">
        <v>74</v>
      </c>
      <c r="AG3206" t="s">
        <v>354</v>
      </c>
      <c r="AH3206" s="45">
        <v>39357</v>
      </c>
      <c r="AI3206">
        <v>1324424</v>
      </c>
      <c r="AK3206" t="s">
        <v>355</v>
      </c>
      <c r="AL3206" t="s">
        <v>314</v>
      </c>
      <c r="AM3206" t="s">
        <v>245</v>
      </c>
    </row>
    <row r="3207" spans="1:39" x14ac:dyDescent="0.3">
      <c r="A3207" s="1">
        <v>43613</v>
      </c>
      <c r="B3207" t="s">
        <v>28</v>
      </c>
      <c r="C3207" t="s">
        <v>239</v>
      </c>
      <c r="D3207">
        <v>100</v>
      </c>
      <c r="E3207">
        <v>2</v>
      </c>
      <c r="F3207">
        <v>116.040001</v>
      </c>
      <c r="G3207">
        <v>117.220001</v>
      </c>
      <c r="H3207">
        <v>115.629997</v>
      </c>
      <c r="I3207">
        <v>115.989998</v>
      </c>
      <c r="J3207">
        <v>115.989998</v>
      </c>
      <c r="K3207">
        <v>1588700</v>
      </c>
      <c r="L3207">
        <v>2.2679999999999998</v>
      </c>
      <c r="M3207">
        <v>6.0368249177029096E-4</v>
      </c>
      <c r="N3207">
        <v>-1.48806378967384E-3</v>
      </c>
      <c r="O3207">
        <v>-7.3840680632003705E-2</v>
      </c>
      <c r="P3207">
        <v>-8.9811790952048304E-2</v>
      </c>
      <c r="Q3207">
        <v>1.7411044929237301E-3</v>
      </c>
      <c r="R3207">
        <v>5.3199187193249302E-3</v>
      </c>
      <c r="S3207">
        <v>1.2216760916117401E-2</v>
      </c>
      <c r="T3207">
        <v>1.12158920869454E-2</v>
      </c>
      <c r="U3207">
        <v>1.50309864277751E-2</v>
      </c>
      <c r="V3207">
        <v>139.770004</v>
      </c>
      <c r="W3207">
        <v>108.110001</v>
      </c>
      <c r="X3207">
        <v>-0.123137904846137</v>
      </c>
      <c r="Y3207">
        <v>-8.4109499934704197E-3</v>
      </c>
      <c r="Z3207">
        <v>0.85903448063277199</v>
      </c>
      <c r="AA3207">
        <v>-0.16159621775625399</v>
      </c>
      <c r="AB3207">
        <v>-5.8573600060662E-2</v>
      </c>
      <c r="AC3207" t="s">
        <v>247</v>
      </c>
      <c r="AD3207" t="s">
        <v>353</v>
      </c>
      <c r="AE3207" t="s">
        <v>62</v>
      </c>
      <c r="AF3207" t="s">
        <v>74</v>
      </c>
      <c r="AG3207" t="s">
        <v>354</v>
      </c>
      <c r="AH3207" s="45">
        <v>39357</v>
      </c>
      <c r="AI3207">
        <v>1324424</v>
      </c>
      <c r="AK3207" t="s">
        <v>355</v>
      </c>
      <c r="AL3207" t="s">
        <v>314</v>
      </c>
      <c r="AM3207" t="s">
        <v>245</v>
      </c>
    </row>
    <row r="3208" spans="1:39" x14ac:dyDescent="0.3">
      <c r="A3208" s="1">
        <v>43630</v>
      </c>
      <c r="B3208" t="s">
        <v>28</v>
      </c>
      <c r="C3208" t="s">
        <v>246</v>
      </c>
      <c r="D3208">
        <v>100</v>
      </c>
      <c r="E3208">
        <v>2</v>
      </c>
      <c r="F3208">
        <v>125.790001</v>
      </c>
      <c r="G3208">
        <v>127.839996</v>
      </c>
      <c r="H3208">
        <v>124.919997999999</v>
      </c>
      <c r="I3208">
        <v>126.80999799999999</v>
      </c>
      <c r="J3208">
        <v>126.80999799999999</v>
      </c>
      <c r="K3208">
        <v>1632500</v>
      </c>
      <c r="L3208">
        <v>2.093</v>
      </c>
      <c r="M3208">
        <v>9.3488323385014799E-3</v>
      </c>
      <c r="N3208">
        <v>3.3762880286283901E-2</v>
      </c>
      <c r="O3208">
        <v>6.1599179340078601E-2</v>
      </c>
      <c r="P3208">
        <v>4.5009541898947597E-2</v>
      </c>
      <c r="Q3208">
        <v>4.6211479336578001E-2</v>
      </c>
      <c r="R3208">
        <v>7.7099654575559498E-3</v>
      </c>
      <c r="S3208">
        <v>1.06654899060764E-2</v>
      </c>
      <c r="T3208">
        <v>1.09576492015688E-2</v>
      </c>
      <c r="U3208">
        <v>1.49771208996347E-2</v>
      </c>
      <c r="V3208">
        <v>139.770004</v>
      </c>
      <c r="W3208">
        <v>108.110001</v>
      </c>
      <c r="X3208">
        <v>-0.123137904846137</v>
      </c>
      <c r="Y3208">
        <v>-1.6128120944145399E-3</v>
      </c>
      <c r="Z3208">
        <v>0.88358358582723995</v>
      </c>
      <c r="AA3208">
        <v>0.201515296234586</v>
      </c>
      <c r="AB3208">
        <v>4.1067777806503399E-2</v>
      </c>
      <c r="AC3208" t="s">
        <v>247</v>
      </c>
      <c r="AD3208" t="s">
        <v>353</v>
      </c>
      <c r="AE3208" t="s">
        <v>62</v>
      </c>
      <c r="AF3208" t="s">
        <v>74</v>
      </c>
      <c r="AG3208" t="s">
        <v>354</v>
      </c>
      <c r="AH3208" s="45">
        <v>39357</v>
      </c>
      <c r="AI3208">
        <v>1324424</v>
      </c>
      <c r="AK3208" t="s">
        <v>355</v>
      </c>
      <c r="AL3208" t="s">
        <v>314</v>
      </c>
      <c r="AM3208" t="s">
        <v>245</v>
      </c>
    </row>
    <row r="3209" spans="1:39" x14ac:dyDescent="0.3">
      <c r="A3209" s="1">
        <v>43570</v>
      </c>
      <c r="B3209" t="s">
        <v>28</v>
      </c>
      <c r="C3209" t="s">
        <v>239</v>
      </c>
      <c r="D3209">
        <v>400</v>
      </c>
      <c r="E3209">
        <v>3</v>
      </c>
      <c r="F3209">
        <v>126.19000200000001</v>
      </c>
      <c r="G3209">
        <v>126.19000200000001</v>
      </c>
      <c r="H3209">
        <v>124.279999</v>
      </c>
      <c r="I3209">
        <v>125.449997</v>
      </c>
      <c r="J3209">
        <v>125.108284</v>
      </c>
      <c r="K3209">
        <v>869200</v>
      </c>
      <c r="L3209">
        <v>2.5529999999999999</v>
      </c>
      <c r="M3209">
        <v>-2.7066339023563402E-3</v>
      </c>
      <c r="N3209">
        <v>1.8017020244965001E-2</v>
      </c>
      <c r="O3209">
        <v>3.7770881367075501E-2</v>
      </c>
      <c r="P3209">
        <v>8.7694160577058297E-2</v>
      </c>
      <c r="Q3209">
        <v>0.16739200688752601</v>
      </c>
      <c r="R3209">
        <v>4.5902444332016597E-3</v>
      </c>
      <c r="S3209">
        <v>8.5891604814746902E-3</v>
      </c>
      <c r="T3209">
        <v>1.19652313751114E-2</v>
      </c>
      <c r="U3209">
        <v>1.58473747838162E-2</v>
      </c>
      <c r="V3209">
        <v>139.770004</v>
      </c>
      <c r="W3209">
        <v>105.870003</v>
      </c>
      <c r="X3209">
        <v>-0.123137904846137</v>
      </c>
      <c r="Y3209">
        <v>-6.2956724975841202E-4</v>
      </c>
      <c r="Z3209">
        <v>0.84005891016623502</v>
      </c>
      <c r="AA3209">
        <v>1.1114243754244499</v>
      </c>
      <c r="AB3209">
        <v>1.06030873026427</v>
      </c>
      <c r="AC3209" t="s">
        <v>248</v>
      </c>
      <c r="AD3209" t="s">
        <v>353</v>
      </c>
      <c r="AE3209" t="s">
        <v>62</v>
      </c>
      <c r="AF3209" t="s">
        <v>74</v>
      </c>
      <c r="AG3209" t="s">
        <v>354</v>
      </c>
      <c r="AH3209" s="45">
        <v>39357</v>
      </c>
      <c r="AI3209">
        <v>1324424</v>
      </c>
      <c r="AK3209" t="s">
        <v>355</v>
      </c>
      <c r="AL3209" t="s">
        <v>314</v>
      </c>
      <c r="AM3209" t="s">
        <v>245</v>
      </c>
    </row>
    <row r="3210" spans="1:39" x14ac:dyDescent="0.3">
      <c r="A3210" s="1">
        <v>43641</v>
      </c>
      <c r="B3210" t="s">
        <v>28</v>
      </c>
      <c r="C3210" t="s">
        <v>239</v>
      </c>
      <c r="D3210">
        <v>400</v>
      </c>
      <c r="E3210">
        <v>3</v>
      </c>
      <c r="F3210">
        <v>130.820007</v>
      </c>
      <c r="G3210">
        <v>131.60000600000001</v>
      </c>
      <c r="H3210">
        <v>129.69000199999999</v>
      </c>
      <c r="I3210">
        <v>129.75</v>
      </c>
      <c r="J3210">
        <v>129.75</v>
      </c>
      <c r="K3210">
        <v>1007900</v>
      </c>
      <c r="L3210">
        <v>1.994</v>
      </c>
      <c r="M3210">
        <v>-3.6925652187243399E-3</v>
      </c>
      <c r="N3210">
        <v>1.6787555462765901E-2</v>
      </c>
      <c r="O3210">
        <v>0.108233385992347</v>
      </c>
      <c r="P3210">
        <v>6.3496772359918602E-2</v>
      </c>
      <c r="Q3210">
        <v>4.8982335234264297E-2</v>
      </c>
      <c r="R3210">
        <v>8.0762328786764103E-3</v>
      </c>
      <c r="S3210">
        <v>9.5760226099618692E-3</v>
      </c>
      <c r="T3210">
        <v>1.0676367324609699E-2</v>
      </c>
      <c r="U3210">
        <v>1.4965102589386299E-2</v>
      </c>
      <c r="V3210">
        <v>139.770004</v>
      </c>
      <c r="W3210">
        <v>108.110001</v>
      </c>
      <c r="X3210">
        <v>-0.123137904846137</v>
      </c>
      <c r="Y3210">
        <v>-9.5417756928269908E-3</v>
      </c>
      <c r="Z3210">
        <v>0.87619057377890996</v>
      </c>
      <c r="AA3210">
        <v>0.23446435830701501</v>
      </c>
      <c r="AB3210">
        <v>0.254050303274857</v>
      </c>
      <c r="AC3210" t="s">
        <v>248</v>
      </c>
      <c r="AD3210" t="s">
        <v>353</v>
      </c>
      <c r="AE3210" t="s">
        <v>62</v>
      </c>
      <c r="AF3210" t="s">
        <v>74</v>
      </c>
      <c r="AG3210" t="s">
        <v>354</v>
      </c>
      <c r="AH3210" s="45">
        <v>39357</v>
      </c>
      <c r="AI3210">
        <v>1324424</v>
      </c>
      <c r="AK3210" t="s">
        <v>355</v>
      </c>
      <c r="AL3210" t="s">
        <v>314</v>
      </c>
      <c r="AM3210" t="s">
        <v>245</v>
      </c>
    </row>
    <row r="3211" spans="1:39" x14ac:dyDescent="0.3">
      <c r="A3211" s="1">
        <v>43556</v>
      </c>
      <c r="B3211" t="s">
        <v>28</v>
      </c>
      <c r="C3211" t="s">
        <v>239</v>
      </c>
      <c r="D3211">
        <v>500</v>
      </c>
      <c r="E3211">
        <v>4</v>
      </c>
      <c r="F3211">
        <v>120.550003</v>
      </c>
      <c r="G3211">
        <v>120.80999799999999</v>
      </c>
      <c r="H3211">
        <v>119.779999</v>
      </c>
      <c r="I3211">
        <v>120.25</v>
      </c>
      <c r="J3211">
        <v>119.922455</v>
      </c>
      <c r="K3211">
        <v>2331600</v>
      </c>
      <c r="L3211">
        <v>2.4969999999999999</v>
      </c>
      <c r="M3211">
        <v>1.0449431325502301E-2</v>
      </c>
      <c r="N3211">
        <v>-1.5103696961811E-2</v>
      </c>
      <c r="O3211">
        <v>-2.2585062254650401E-2</v>
      </c>
      <c r="P3211">
        <v>6.21654887132801E-2</v>
      </c>
      <c r="Q3211">
        <v>9.5553233884060701E-2</v>
      </c>
      <c r="R3211">
        <v>1.07688318603714E-2</v>
      </c>
      <c r="S3211">
        <v>1.0195543047553501E-2</v>
      </c>
      <c r="T3211">
        <v>1.41478717427775E-2</v>
      </c>
      <c r="U3211">
        <v>1.6109387354393399E-2</v>
      </c>
      <c r="V3211">
        <v>139.770004</v>
      </c>
      <c r="W3211">
        <v>105.120003</v>
      </c>
      <c r="X3211">
        <v>-0.123137904846137</v>
      </c>
      <c r="Y3211">
        <v>1.1502195497633099E-2</v>
      </c>
      <c r="Z3211">
        <v>0.85655049108701198</v>
      </c>
      <c r="AA3211">
        <v>0.58508310362938798</v>
      </c>
      <c r="AB3211">
        <v>0.842440893027255</v>
      </c>
      <c r="AC3211" t="s">
        <v>249</v>
      </c>
      <c r="AD3211" t="s">
        <v>353</v>
      </c>
      <c r="AE3211" t="s">
        <v>62</v>
      </c>
      <c r="AF3211" t="s">
        <v>74</v>
      </c>
      <c r="AG3211" t="s">
        <v>354</v>
      </c>
      <c r="AH3211" s="45">
        <v>39357</v>
      </c>
      <c r="AI3211">
        <v>1324424</v>
      </c>
      <c r="AK3211" t="s">
        <v>355</v>
      </c>
      <c r="AL3211" t="s">
        <v>314</v>
      </c>
      <c r="AM3211" t="s">
        <v>245</v>
      </c>
    </row>
    <row r="3212" spans="1:39" x14ac:dyDescent="0.3">
      <c r="A3212" s="1">
        <v>43571</v>
      </c>
      <c r="B3212" t="s">
        <v>28</v>
      </c>
      <c r="C3212" t="s">
        <v>246</v>
      </c>
      <c r="D3212">
        <v>300</v>
      </c>
      <c r="E3212">
        <v>4</v>
      </c>
      <c r="F3212">
        <v>127.959999</v>
      </c>
      <c r="G3212">
        <v>128.240005</v>
      </c>
      <c r="H3212">
        <v>125.790001</v>
      </c>
      <c r="I3212">
        <v>125.989998</v>
      </c>
      <c r="J3212">
        <v>125.646819999999</v>
      </c>
      <c r="K3212">
        <v>2014400</v>
      </c>
      <c r="L3212">
        <v>2.5920000000000001</v>
      </c>
      <c r="M3212">
        <v>4.29532096773628E-3</v>
      </c>
      <c r="N3212">
        <v>1.6404920148079701E-2</v>
      </c>
      <c r="O3212">
        <v>3.5794609696765699E-2</v>
      </c>
      <c r="P3212">
        <v>7.8882464912255201E-2</v>
      </c>
      <c r="Q3212">
        <v>0.15356889644494401</v>
      </c>
      <c r="R3212">
        <v>4.4421801262391897E-3</v>
      </c>
      <c r="S3212">
        <v>8.5494989226375297E-3</v>
      </c>
      <c r="T3212">
        <v>1.18772579536337E-2</v>
      </c>
      <c r="U3212">
        <v>1.5810599508681598E-2</v>
      </c>
      <c r="V3212">
        <v>139.770004</v>
      </c>
      <c r="W3212">
        <v>105.870003</v>
      </c>
      <c r="X3212">
        <v>-0.123137904846137</v>
      </c>
      <c r="Y3212">
        <v>5.0922850790659495E-4</v>
      </c>
      <c r="Z3212">
        <v>0.83632054780166099</v>
      </c>
      <c r="AA3212">
        <v>0.99478972631900497</v>
      </c>
      <c r="AB3212">
        <v>1.0511053898490199</v>
      </c>
      <c r="AC3212" t="s">
        <v>249</v>
      </c>
      <c r="AD3212" t="s">
        <v>353</v>
      </c>
      <c r="AE3212" t="s">
        <v>62</v>
      </c>
      <c r="AF3212" t="s">
        <v>74</v>
      </c>
      <c r="AG3212" t="s">
        <v>354</v>
      </c>
      <c r="AH3212" s="45">
        <v>39357</v>
      </c>
      <c r="AI3212">
        <v>1324424</v>
      </c>
      <c r="AK3212" t="s">
        <v>355</v>
      </c>
      <c r="AL3212" t="s">
        <v>314</v>
      </c>
      <c r="AM3212" t="s">
        <v>245</v>
      </c>
    </row>
    <row r="3213" spans="1:39" x14ac:dyDescent="0.3">
      <c r="A3213" s="1">
        <v>43572</v>
      </c>
      <c r="B3213" t="s">
        <v>28</v>
      </c>
      <c r="C3213" t="s">
        <v>246</v>
      </c>
      <c r="D3213">
        <v>1100</v>
      </c>
      <c r="E3213">
        <v>4</v>
      </c>
      <c r="F3213">
        <v>126.589996</v>
      </c>
      <c r="G3213">
        <v>127.05999799999999</v>
      </c>
      <c r="H3213">
        <v>123.150002</v>
      </c>
      <c r="I3213">
        <v>124.82</v>
      </c>
      <c r="J3213">
        <v>124.480003</v>
      </c>
      <c r="K3213">
        <v>1985400</v>
      </c>
      <c r="L3213">
        <v>2.5920000000000001</v>
      </c>
      <c r="M3213">
        <v>-9.3298707426609801E-3</v>
      </c>
      <c r="N3213">
        <v>5.3015847044753199E-3</v>
      </c>
      <c r="O3213">
        <v>2.9843191882317099E-2</v>
      </c>
      <c r="P3213">
        <v>7.5826002722764393E-2</v>
      </c>
      <c r="Q3213">
        <v>0.13249088224949501</v>
      </c>
      <c r="R3213">
        <v>7.2635406149878703E-3</v>
      </c>
      <c r="S3213">
        <v>8.8057378051937096E-3</v>
      </c>
      <c r="T3213">
        <v>1.1914676812277101E-2</v>
      </c>
      <c r="U3213">
        <v>1.5807191584064999E-2</v>
      </c>
      <c r="V3213">
        <v>139.770004</v>
      </c>
      <c r="W3213">
        <v>105.870003</v>
      </c>
      <c r="X3213">
        <v>-0.123137904846137</v>
      </c>
      <c r="Y3213">
        <v>-2.2764010197428601E-3</v>
      </c>
      <c r="Z3213">
        <v>0.83603323530931495</v>
      </c>
      <c r="AA3213">
        <v>0.82723409728081199</v>
      </c>
      <c r="AB3213">
        <v>1.0247160623243601</v>
      </c>
      <c r="AC3213" t="s">
        <v>249</v>
      </c>
      <c r="AD3213" t="s">
        <v>353</v>
      </c>
      <c r="AE3213" t="s">
        <v>62</v>
      </c>
      <c r="AF3213" t="s">
        <v>74</v>
      </c>
      <c r="AG3213" t="s">
        <v>354</v>
      </c>
      <c r="AH3213" s="45">
        <v>39357</v>
      </c>
      <c r="AI3213">
        <v>1324424</v>
      </c>
      <c r="AK3213" t="s">
        <v>355</v>
      </c>
      <c r="AL3213" t="s">
        <v>314</v>
      </c>
      <c r="AM3213" t="s">
        <v>245</v>
      </c>
    </row>
    <row r="3214" spans="1:39" x14ac:dyDescent="0.3">
      <c r="A3214" s="1">
        <v>43587</v>
      </c>
      <c r="B3214" t="s">
        <v>28</v>
      </c>
      <c r="C3214" t="s">
        <v>239</v>
      </c>
      <c r="D3214">
        <v>700</v>
      </c>
      <c r="E3214">
        <v>4</v>
      </c>
      <c r="F3214">
        <v>128.55999800000001</v>
      </c>
      <c r="G3214">
        <v>128.929993</v>
      </c>
      <c r="H3214">
        <v>126.470001</v>
      </c>
      <c r="I3214">
        <v>128.229996</v>
      </c>
      <c r="J3214">
        <v>127.880713999999</v>
      </c>
      <c r="K3214">
        <v>2238300</v>
      </c>
      <c r="L3214">
        <v>2.552</v>
      </c>
      <c r="M3214">
        <v>-4.5129462270996797E-3</v>
      </c>
      <c r="N3214">
        <v>2.3753263652530401E-2</v>
      </c>
      <c r="O3214">
        <v>6.4252581969338099E-2</v>
      </c>
      <c r="P3214">
        <v>7.5146920495354805E-2</v>
      </c>
      <c r="Q3214">
        <v>0.1322037483055</v>
      </c>
      <c r="R3214">
        <v>1.29628878984896E-2</v>
      </c>
      <c r="S3214">
        <v>8.1622469869178406E-3</v>
      </c>
      <c r="T3214">
        <v>1.1733728837043199E-2</v>
      </c>
      <c r="U3214">
        <v>1.49651955408408E-2</v>
      </c>
      <c r="V3214">
        <v>139.770004</v>
      </c>
      <c r="W3214">
        <v>108.110001</v>
      </c>
      <c r="X3214">
        <v>-0.123137904846137</v>
      </c>
      <c r="Y3214">
        <v>-2.1262443276895502E-3</v>
      </c>
      <c r="Z3214">
        <v>0.86926625411452096</v>
      </c>
      <c r="AA3214">
        <v>0.80082324726905696</v>
      </c>
      <c r="AB3214">
        <v>0.97373504191913096</v>
      </c>
      <c r="AC3214" t="s">
        <v>249</v>
      </c>
      <c r="AD3214" t="s">
        <v>353</v>
      </c>
      <c r="AE3214" t="s">
        <v>62</v>
      </c>
      <c r="AF3214" t="s">
        <v>74</v>
      </c>
      <c r="AG3214" t="s">
        <v>354</v>
      </c>
      <c r="AH3214" s="45">
        <v>39357</v>
      </c>
      <c r="AI3214">
        <v>1324424</v>
      </c>
      <c r="AK3214" t="s">
        <v>355</v>
      </c>
      <c r="AL3214" t="s">
        <v>314</v>
      </c>
      <c r="AM3214" t="s">
        <v>245</v>
      </c>
    </row>
    <row r="3215" spans="1:39" x14ac:dyDescent="0.3">
      <c r="A3215" s="1">
        <v>43588</v>
      </c>
      <c r="B3215" t="s">
        <v>28</v>
      </c>
      <c r="C3215" t="s">
        <v>239</v>
      </c>
      <c r="D3215">
        <v>900</v>
      </c>
      <c r="E3215">
        <v>4</v>
      </c>
      <c r="F3215">
        <v>124.389999</v>
      </c>
      <c r="G3215">
        <v>127.18</v>
      </c>
      <c r="H3215">
        <v>123</v>
      </c>
      <c r="I3215">
        <v>127.099998</v>
      </c>
      <c r="J3215">
        <v>126.753791999999</v>
      </c>
      <c r="K3215">
        <v>3869900</v>
      </c>
      <c r="L3215">
        <v>2.5310000000000001</v>
      </c>
      <c r="M3215">
        <v>-8.8513483519066308E-3</v>
      </c>
      <c r="N3215">
        <v>-5.1793945871990701E-3</v>
      </c>
      <c r="O3215">
        <v>5.3822434537927198E-2</v>
      </c>
      <c r="P3215">
        <v>4.3742566086090597E-2</v>
      </c>
      <c r="Q3215">
        <v>0.1151919198631</v>
      </c>
      <c r="R3215">
        <v>1.0661982609751699E-2</v>
      </c>
      <c r="S3215">
        <v>8.5381514607081304E-3</v>
      </c>
      <c r="T3215">
        <v>1.1475891182428701E-2</v>
      </c>
      <c r="U3215">
        <v>1.49689825928932E-2</v>
      </c>
      <c r="V3215">
        <v>139.770004</v>
      </c>
      <c r="W3215">
        <v>108.110001</v>
      </c>
      <c r="X3215">
        <v>-0.123137904846137</v>
      </c>
      <c r="Y3215">
        <v>9.5921274614703799E-3</v>
      </c>
      <c r="Z3215">
        <v>0.86702068063006899</v>
      </c>
      <c r="AA3215">
        <v>0.67382194312342503</v>
      </c>
      <c r="AB3215">
        <v>0.88175174652144706</v>
      </c>
      <c r="AC3215" t="s">
        <v>249</v>
      </c>
      <c r="AD3215" t="s">
        <v>353</v>
      </c>
      <c r="AE3215" t="s">
        <v>62</v>
      </c>
      <c r="AF3215" t="s">
        <v>74</v>
      </c>
      <c r="AG3215" t="s">
        <v>354</v>
      </c>
      <c r="AH3215" s="45">
        <v>39357</v>
      </c>
      <c r="AI3215">
        <v>1324424</v>
      </c>
      <c r="AK3215" t="s">
        <v>355</v>
      </c>
      <c r="AL3215" t="s">
        <v>314</v>
      </c>
      <c r="AM3215" t="s">
        <v>245</v>
      </c>
    </row>
    <row r="3216" spans="1:39" x14ac:dyDescent="0.3">
      <c r="A3216" s="1">
        <v>43634</v>
      </c>
      <c r="B3216" t="s">
        <v>28</v>
      </c>
      <c r="C3216" t="s">
        <v>246</v>
      </c>
      <c r="D3216">
        <v>200</v>
      </c>
      <c r="E3216">
        <v>4</v>
      </c>
      <c r="F3216">
        <v>127.69000200000001</v>
      </c>
      <c r="G3216">
        <v>129.16999799999999</v>
      </c>
      <c r="H3216">
        <v>127.370003</v>
      </c>
      <c r="I3216">
        <v>127.589996</v>
      </c>
      <c r="J3216">
        <v>127.589996</v>
      </c>
      <c r="K3216">
        <v>1308600</v>
      </c>
      <c r="L3216">
        <v>2.06</v>
      </c>
      <c r="M3216">
        <v>4.1625664854399403E-3</v>
      </c>
      <c r="N3216">
        <v>3.6149941523122599E-2</v>
      </c>
      <c r="O3216">
        <v>7.9425272839306504E-2</v>
      </c>
      <c r="P3216">
        <v>4.5563277943321399E-2</v>
      </c>
      <c r="Q3216">
        <v>3.7898682449771903E-2</v>
      </c>
      <c r="R3216">
        <v>3.95794375969596E-3</v>
      </c>
      <c r="S3216">
        <v>1.02737054083985E-2</v>
      </c>
      <c r="T3216">
        <v>1.09051012244388E-2</v>
      </c>
      <c r="U3216">
        <v>1.49642494844136E-2</v>
      </c>
      <c r="V3216">
        <v>139.770004</v>
      </c>
      <c r="W3216">
        <v>108.110001</v>
      </c>
      <c r="X3216">
        <v>-0.123137904846137</v>
      </c>
      <c r="Y3216">
        <v>9.6704895497130797E-3</v>
      </c>
      <c r="Z3216">
        <v>0.88135089138064704</v>
      </c>
      <c r="AA3216">
        <v>0.13834046738815101</v>
      </c>
      <c r="AB3216">
        <v>8.4741951033381099E-2</v>
      </c>
      <c r="AC3216" t="s">
        <v>249</v>
      </c>
      <c r="AD3216" t="s">
        <v>353</v>
      </c>
      <c r="AE3216" t="s">
        <v>62</v>
      </c>
      <c r="AF3216" t="s">
        <v>74</v>
      </c>
      <c r="AG3216" t="s">
        <v>354</v>
      </c>
      <c r="AH3216" s="45">
        <v>39357</v>
      </c>
      <c r="AI3216">
        <v>1324424</v>
      </c>
      <c r="AK3216" t="s">
        <v>355</v>
      </c>
      <c r="AL3216" t="s">
        <v>314</v>
      </c>
      <c r="AM3216" t="s">
        <v>245</v>
      </c>
    </row>
    <row r="3217" spans="1:39" x14ac:dyDescent="0.3">
      <c r="A3217" s="1">
        <v>43643</v>
      </c>
      <c r="B3217" t="s">
        <v>28</v>
      </c>
      <c r="C3217" t="s">
        <v>246</v>
      </c>
      <c r="D3217">
        <v>400</v>
      </c>
      <c r="E3217">
        <v>4</v>
      </c>
      <c r="F3217">
        <v>128.38999899999999</v>
      </c>
      <c r="G3217">
        <v>130.320007</v>
      </c>
      <c r="H3217">
        <v>127.949997</v>
      </c>
      <c r="I3217">
        <v>130.13999899999999</v>
      </c>
      <c r="J3217">
        <v>130.13999899999999</v>
      </c>
      <c r="K3217">
        <v>1029500</v>
      </c>
      <c r="L3217">
        <v>2.0049999999999999</v>
      </c>
      <c r="M3217">
        <v>1.92402752216656E-2</v>
      </c>
      <c r="N3217">
        <v>4.1579561683357299E-3</v>
      </c>
      <c r="O3217">
        <v>0.115106823131886</v>
      </c>
      <c r="P3217">
        <v>9.1710813882218495E-2</v>
      </c>
      <c r="Q3217">
        <v>7.4669461938742798E-2</v>
      </c>
      <c r="R3217">
        <v>1.31675994649841E-2</v>
      </c>
      <c r="S3217">
        <v>1.0843963411899899E-2</v>
      </c>
      <c r="T3217">
        <v>1.07998060163189E-2</v>
      </c>
      <c r="U3217">
        <v>1.5008518709044899E-2</v>
      </c>
      <c r="V3217">
        <v>139.770004</v>
      </c>
      <c r="W3217">
        <v>108.110001</v>
      </c>
      <c r="X3217">
        <v>-0.123137904846137</v>
      </c>
      <c r="Y3217">
        <v>3.81588593721357E-3</v>
      </c>
      <c r="Z3217">
        <v>0.87815552417072196</v>
      </c>
      <c r="AA3217">
        <v>0.44449068447460699</v>
      </c>
      <c r="AB3217">
        <v>0.30246975122383701</v>
      </c>
      <c r="AC3217" t="s">
        <v>249</v>
      </c>
      <c r="AD3217" t="s">
        <v>353</v>
      </c>
      <c r="AE3217" t="s">
        <v>62</v>
      </c>
      <c r="AF3217" t="s">
        <v>74</v>
      </c>
      <c r="AG3217" t="s">
        <v>354</v>
      </c>
      <c r="AH3217" s="45">
        <v>39357</v>
      </c>
      <c r="AI3217">
        <v>1324424</v>
      </c>
      <c r="AK3217" t="s">
        <v>355</v>
      </c>
      <c r="AL3217" t="s">
        <v>314</v>
      </c>
      <c r="AM3217" t="s">
        <v>245</v>
      </c>
    </row>
    <row r="3218" spans="1:39" x14ac:dyDescent="0.3">
      <c r="A3218" s="1">
        <v>43586</v>
      </c>
      <c r="B3218" t="s">
        <v>28</v>
      </c>
      <c r="C3218" t="s">
        <v>239</v>
      </c>
      <c r="D3218">
        <v>600</v>
      </c>
      <c r="E3218">
        <v>5</v>
      </c>
      <c r="F3218">
        <v>130.029999</v>
      </c>
      <c r="G3218">
        <v>131.71000699999999</v>
      </c>
      <c r="H3218">
        <v>128.69000199999999</v>
      </c>
      <c r="I3218">
        <v>128.80999800000001</v>
      </c>
      <c r="J3218">
        <v>128.459137</v>
      </c>
      <c r="K3218">
        <v>1604100</v>
      </c>
      <c r="L3218">
        <v>2.5110000000000001</v>
      </c>
      <c r="M3218">
        <v>-7.9644465140013398E-3</v>
      </c>
      <c r="N3218">
        <v>3.4113076430017701E-2</v>
      </c>
      <c r="O3218">
        <v>7.9214959521940104E-2</v>
      </c>
      <c r="P3218">
        <v>7.8235248662200496E-2</v>
      </c>
      <c r="Q3218">
        <v>0.122370759441616</v>
      </c>
      <c r="R3218">
        <v>1.1896093115072E-2</v>
      </c>
      <c r="S3218">
        <v>8.1366843953163404E-3</v>
      </c>
      <c r="T3218">
        <v>1.1715944624254701E-2</v>
      </c>
      <c r="U3218">
        <v>1.4991179224139201E-2</v>
      </c>
      <c r="V3218">
        <v>139.770004</v>
      </c>
      <c r="W3218">
        <v>108.110001</v>
      </c>
      <c r="X3218">
        <v>-0.123137904846137</v>
      </c>
      <c r="Y3218">
        <v>-7.5304459681844096E-3</v>
      </c>
      <c r="Z3218">
        <v>0.86731153343279699</v>
      </c>
      <c r="AA3218">
        <v>0.73179662388075695</v>
      </c>
      <c r="AB3218">
        <v>0.97747515290237197</v>
      </c>
      <c r="AC3218" t="s">
        <v>250</v>
      </c>
      <c r="AD3218" t="s">
        <v>353</v>
      </c>
      <c r="AE3218" t="s">
        <v>62</v>
      </c>
      <c r="AF3218" t="s">
        <v>74</v>
      </c>
      <c r="AG3218" t="s">
        <v>354</v>
      </c>
      <c r="AH3218" s="45">
        <v>39357</v>
      </c>
      <c r="AI3218">
        <v>1324424</v>
      </c>
      <c r="AK3218" t="s">
        <v>355</v>
      </c>
      <c r="AL3218" t="s">
        <v>314</v>
      </c>
      <c r="AM3218" t="s">
        <v>245</v>
      </c>
    </row>
    <row r="3219" spans="1:39" x14ac:dyDescent="0.3">
      <c r="A3219" s="1">
        <v>43609</v>
      </c>
      <c r="B3219" t="s">
        <v>28</v>
      </c>
      <c r="C3219" t="s">
        <v>246</v>
      </c>
      <c r="D3219">
        <v>100</v>
      </c>
      <c r="E3219">
        <v>5</v>
      </c>
      <c r="F3219">
        <v>117</v>
      </c>
      <c r="G3219">
        <v>117.739998</v>
      </c>
      <c r="H3219">
        <v>115.69000200000001</v>
      </c>
      <c r="I3219">
        <v>115.919997999999</v>
      </c>
      <c r="J3219">
        <v>115.919997999999</v>
      </c>
      <c r="K3219">
        <v>1416800</v>
      </c>
      <c r="L3219">
        <v>2.3239999999999998</v>
      </c>
      <c r="M3219">
        <v>-4.4758552945018499E-3</v>
      </c>
      <c r="N3219">
        <v>-2.0117886847525199E-4</v>
      </c>
      <c r="O3219">
        <v>-6.8597496573386305E-2</v>
      </c>
      <c r="P3219">
        <v>-7.9379581063029406E-2</v>
      </c>
      <c r="Q3219">
        <v>1.6295686782761401E-2</v>
      </c>
      <c r="R3219">
        <v>5.4048757037976798E-3</v>
      </c>
      <c r="S3219">
        <v>1.23481296210705E-2</v>
      </c>
      <c r="T3219">
        <v>1.1322835607088E-2</v>
      </c>
      <c r="U3219">
        <v>1.5061221097999899E-2</v>
      </c>
      <c r="V3219">
        <v>139.770004</v>
      </c>
      <c r="W3219">
        <v>108.110001</v>
      </c>
      <c r="X3219">
        <v>-0.123137904846137</v>
      </c>
      <c r="Y3219">
        <v>1.3526439988342199E-3</v>
      </c>
      <c r="Z3219">
        <v>0.86037443421849702</v>
      </c>
      <c r="AA3219">
        <v>-5.3441333797606301E-2</v>
      </c>
      <c r="AB3219">
        <v>-3.6922873659911197E-2</v>
      </c>
      <c r="AC3219" t="s">
        <v>250</v>
      </c>
      <c r="AD3219" t="s">
        <v>353</v>
      </c>
      <c r="AE3219" t="s">
        <v>62</v>
      </c>
      <c r="AF3219" t="s">
        <v>74</v>
      </c>
      <c r="AG3219" t="s">
        <v>354</v>
      </c>
      <c r="AH3219" s="45">
        <v>39357</v>
      </c>
      <c r="AI3219">
        <v>1324424</v>
      </c>
      <c r="AK3219" t="s">
        <v>355</v>
      </c>
      <c r="AL3219" t="s">
        <v>314</v>
      </c>
      <c r="AM3219" t="s">
        <v>245</v>
      </c>
    </row>
    <row r="3220" spans="1:39" x14ac:dyDescent="0.3">
      <c r="A3220" s="1">
        <v>43640</v>
      </c>
      <c r="B3220" t="s">
        <v>28</v>
      </c>
      <c r="C3220" t="s">
        <v>239</v>
      </c>
      <c r="D3220">
        <v>700</v>
      </c>
      <c r="E3220">
        <v>5</v>
      </c>
      <c r="F3220">
        <v>131</v>
      </c>
      <c r="G3220">
        <v>131.949997</v>
      </c>
      <c r="H3220">
        <v>130.11999499999999</v>
      </c>
      <c r="I3220">
        <v>130.229996</v>
      </c>
      <c r="J3220">
        <v>130.229996</v>
      </c>
      <c r="K3220">
        <v>1047400</v>
      </c>
      <c r="L3220">
        <v>2.0209999999999999</v>
      </c>
      <c r="M3220">
        <v>-1.91784039199632E-3</v>
      </c>
      <c r="N3220">
        <v>2.4642687166930199E-2</v>
      </c>
      <c r="O3220">
        <v>0.109609870408706</v>
      </c>
      <c r="P3220">
        <v>6.7353064736796295E-2</v>
      </c>
      <c r="Q3220">
        <v>6.2334502601178197E-2</v>
      </c>
      <c r="R3220">
        <v>7.0623308725817199E-3</v>
      </c>
      <c r="S3220">
        <v>9.5214136599946798E-3</v>
      </c>
      <c r="T3220">
        <v>1.0660025656707499E-2</v>
      </c>
      <c r="U3220">
        <v>1.4974919663312601E-2</v>
      </c>
      <c r="V3220">
        <v>139.770004</v>
      </c>
      <c r="W3220">
        <v>108.110001</v>
      </c>
      <c r="X3220">
        <v>-0.123137904846137</v>
      </c>
      <c r="Y3220">
        <v>-1.73338836506086E-3</v>
      </c>
      <c r="Z3220">
        <v>0.87866953004542903</v>
      </c>
      <c r="AA3220">
        <v>0.33910755132509401</v>
      </c>
      <c r="AB3220">
        <v>0.23482552509108401</v>
      </c>
      <c r="AC3220" t="s">
        <v>250</v>
      </c>
      <c r="AD3220" t="s">
        <v>353</v>
      </c>
      <c r="AE3220" t="s">
        <v>62</v>
      </c>
      <c r="AF3220" t="s">
        <v>74</v>
      </c>
      <c r="AG3220" t="s">
        <v>354</v>
      </c>
      <c r="AH3220" s="45">
        <v>39357</v>
      </c>
      <c r="AI3220">
        <v>1324424</v>
      </c>
      <c r="AK3220" t="s">
        <v>355</v>
      </c>
      <c r="AL3220" t="s">
        <v>314</v>
      </c>
      <c r="AM3220" t="s">
        <v>245</v>
      </c>
    </row>
    <row r="3221" spans="1:39" x14ac:dyDescent="0.3">
      <c r="A3221" s="1">
        <v>43567</v>
      </c>
      <c r="B3221" t="s">
        <v>28</v>
      </c>
      <c r="C3221" t="s">
        <v>239</v>
      </c>
      <c r="D3221">
        <v>900</v>
      </c>
      <c r="E3221">
        <v>6</v>
      </c>
      <c r="F3221">
        <v>125.099998</v>
      </c>
      <c r="G3221">
        <v>126.290001</v>
      </c>
      <c r="H3221">
        <v>124.75</v>
      </c>
      <c r="I3221">
        <v>125.790001</v>
      </c>
      <c r="J3221">
        <v>125.447364999999</v>
      </c>
      <c r="K3221">
        <v>1066500</v>
      </c>
      <c r="L3221">
        <v>2.56</v>
      </c>
      <c r="M3221">
        <v>9.5855650141967192E-3</v>
      </c>
      <c r="N3221">
        <v>2.6502807722032999E-2</v>
      </c>
      <c r="O3221">
        <v>4.3130050211424298E-2</v>
      </c>
      <c r="P3221">
        <v>9.9030998503734494E-2</v>
      </c>
      <c r="Q3221">
        <v>0.17009864078988199</v>
      </c>
      <c r="R3221">
        <v>2.9494476201553702E-3</v>
      </c>
      <c r="S3221">
        <v>8.5335471201292302E-3</v>
      </c>
      <c r="T3221">
        <v>1.1987824894278199E-2</v>
      </c>
      <c r="U3221">
        <v>1.58459982065264E-2</v>
      </c>
      <c r="V3221">
        <v>139.770004</v>
      </c>
      <c r="W3221">
        <v>105.870003</v>
      </c>
      <c r="X3221">
        <v>-0.123137904846137</v>
      </c>
      <c r="Y3221">
        <v>6.5875784763498903E-3</v>
      </c>
      <c r="Z3221">
        <v>0.83965412183822097</v>
      </c>
      <c r="AA3221">
        <v>1.13847877449806</v>
      </c>
      <c r="AB3221">
        <v>1.0331377088676199</v>
      </c>
      <c r="AC3221" t="s">
        <v>251</v>
      </c>
      <c r="AD3221" t="s">
        <v>353</v>
      </c>
      <c r="AE3221" t="s">
        <v>62</v>
      </c>
      <c r="AF3221" t="s">
        <v>74</v>
      </c>
      <c r="AG3221" t="s">
        <v>354</v>
      </c>
      <c r="AH3221" s="45">
        <v>39357</v>
      </c>
      <c r="AI3221">
        <v>1324424</v>
      </c>
      <c r="AK3221" t="s">
        <v>355</v>
      </c>
      <c r="AL3221" t="s">
        <v>314</v>
      </c>
      <c r="AM3221" t="s">
        <v>245</v>
      </c>
    </row>
    <row r="3222" spans="1:39" x14ac:dyDescent="0.3">
      <c r="A3222" s="1">
        <v>43570</v>
      </c>
      <c r="B3222" t="s">
        <v>28</v>
      </c>
      <c r="C3222" t="s">
        <v>246</v>
      </c>
      <c r="D3222">
        <v>1300</v>
      </c>
      <c r="E3222">
        <v>6</v>
      </c>
      <c r="F3222">
        <v>126.19000200000001</v>
      </c>
      <c r="G3222">
        <v>126.19000200000001</v>
      </c>
      <c r="H3222">
        <v>124.279999</v>
      </c>
      <c r="I3222">
        <v>125.449997</v>
      </c>
      <c r="J3222">
        <v>125.108284</v>
      </c>
      <c r="K3222">
        <v>869200</v>
      </c>
      <c r="L3222">
        <v>2.5529999999999999</v>
      </c>
      <c r="M3222">
        <v>-2.7066339023563402E-3</v>
      </c>
      <c r="N3222">
        <v>1.8017020244965001E-2</v>
      </c>
      <c r="O3222">
        <v>3.7770881367075501E-2</v>
      </c>
      <c r="P3222">
        <v>8.7694160577058297E-2</v>
      </c>
      <c r="Q3222">
        <v>0.16739200688752601</v>
      </c>
      <c r="R3222">
        <v>4.5902444332016597E-3</v>
      </c>
      <c r="S3222">
        <v>8.5891604814746902E-3</v>
      </c>
      <c r="T3222">
        <v>1.19652313751114E-2</v>
      </c>
      <c r="U3222">
        <v>1.58473747838162E-2</v>
      </c>
      <c r="V3222">
        <v>139.770004</v>
      </c>
      <c r="W3222">
        <v>105.870003</v>
      </c>
      <c r="X3222">
        <v>-0.123137904846137</v>
      </c>
      <c r="Y3222">
        <v>-6.2956724975841202E-4</v>
      </c>
      <c r="Z3222">
        <v>0.84005891016623502</v>
      </c>
      <c r="AA3222">
        <v>1.1114243754244499</v>
      </c>
      <c r="AB3222">
        <v>1.06030873026427</v>
      </c>
      <c r="AC3222" t="s">
        <v>251</v>
      </c>
      <c r="AD3222" t="s">
        <v>353</v>
      </c>
      <c r="AE3222" t="s">
        <v>62</v>
      </c>
      <c r="AF3222" t="s">
        <v>74</v>
      </c>
      <c r="AG3222" t="s">
        <v>354</v>
      </c>
      <c r="AH3222" s="45">
        <v>39357</v>
      </c>
      <c r="AI3222">
        <v>1324424</v>
      </c>
      <c r="AK3222" t="s">
        <v>355</v>
      </c>
      <c r="AL3222" t="s">
        <v>314</v>
      </c>
      <c r="AM3222" t="s">
        <v>245</v>
      </c>
    </row>
    <row r="3223" spans="1:39" x14ac:dyDescent="0.3">
      <c r="A3223" s="1">
        <v>43602</v>
      </c>
      <c r="B3223" t="s">
        <v>28</v>
      </c>
      <c r="C3223" t="s">
        <v>246</v>
      </c>
      <c r="D3223">
        <v>700</v>
      </c>
      <c r="E3223">
        <v>6</v>
      </c>
      <c r="F3223">
        <v>117.75</v>
      </c>
      <c r="G3223">
        <v>118.220001</v>
      </c>
      <c r="H3223">
        <v>116.019997</v>
      </c>
      <c r="I3223">
        <v>116.260002</v>
      </c>
      <c r="J3223">
        <v>115.943321</v>
      </c>
      <c r="K3223">
        <v>1793100</v>
      </c>
      <c r="L3223">
        <v>2.3929999999999998</v>
      </c>
      <c r="M3223">
        <v>-1.6295234116301498E-2</v>
      </c>
      <c r="N3223">
        <v>-2.1275627435189001E-2</v>
      </c>
      <c r="O3223">
        <v>-8.0373495645375298E-2</v>
      </c>
      <c r="P3223">
        <v>-8.6522886889987202E-2</v>
      </c>
      <c r="Q3223">
        <v>1.5960692197306899E-2</v>
      </c>
      <c r="R3223">
        <v>1.6562857581003301E-2</v>
      </c>
      <c r="S3223">
        <v>1.2673791655687701E-2</v>
      </c>
      <c r="T3223">
        <v>1.1385028375387501E-2</v>
      </c>
      <c r="U3223">
        <v>1.50716094423375E-2</v>
      </c>
      <c r="V3223">
        <v>139.770004</v>
      </c>
      <c r="W3223">
        <v>108.110001</v>
      </c>
      <c r="X3223">
        <v>-0.123137904846137</v>
      </c>
      <c r="Y3223">
        <v>-5.8544371529206298E-3</v>
      </c>
      <c r="Z3223">
        <v>0.86689584129322805</v>
      </c>
      <c r="AA3223">
        <v>-6.0601037513842798E-2</v>
      </c>
      <c r="AB3223">
        <v>0.12710085169202101</v>
      </c>
      <c r="AC3223" t="s">
        <v>251</v>
      </c>
      <c r="AD3223" t="s">
        <v>353</v>
      </c>
      <c r="AE3223" t="s">
        <v>62</v>
      </c>
      <c r="AF3223" t="s">
        <v>74</v>
      </c>
      <c r="AG3223" t="s">
        <v>354</v>
      </c>
      <c r="AH3223" s="45">
        <v>39357</v>
      </c>
      <c r="AI3223">
        <v>1324424</v>
      </c>
      <c r="AK3223" t="s">
        <v>355</v>
      </c>
      <c r="AL3223" t="s">
        <v>314</v>
      </c>
      <c r="AM3223" t="s">
        <v>245</v>
      </c>
    </row>
    <row r="3224" spans="1:39" x14ac:dyDescent="0.3">
      <c r="A3224" s="1">
        <v>43633</v>
      </c>
      <c r="B3224" t="s">
        <v>28</v>
      </c>
      <c r="C3224" t="s">
        <v>239</v>
      </c>
      <c r="D3224">
        <v>300</v>
      </c>
      <c r="E3224">
        <v>6</v>
      </c>
      <c r="F3224">
        <v>126.629997</v>
      </c>
      <c r="G3224">
        <v>128.39999399999999</v>
      </c>
      <c r="H3224">
        <v>126.120003</v>
      </c>
      <c r="I3224">
        <v>127.05999799999999</v>
      </c>
      <c r="J3224">
        <v>127.05999799999999</v>
      </c>
      <c r="K3224">
        <v>1357900</v>
      </c>
      <c r="L3224">
        <v>2.0859999999999999</v>
      </c>
      <c r="M3224">
        <v>1.96951262261089E-3</v>
      </c>
      <c r="N3224">
        <v>4.2689638135092897E-2</v>
      </c>
      <c r="O3224">
        <v>6.7087740709706301E-2</v>
      </c>
      <c r="P3224">
        <v>5.0357507449770897E-2</v>
      </c>
      <c r="Q3224">
        <v>3.8096245004513099E-2</v>
      </c>
      <c r="R3224">
        <v>3.7668078157821298E-3</v>
      </c>
      <c r="S3224">
        <v>1.0574445001152E-2</v>
      </c>
      <c r="T3224">
        <v>1.09461395453008E-2</v>
      </c>
      <c r="U3224">
        <v>1.49644656936622E-2</v>
      </c>
      <c r="V3224">
        <v>139.770004</v>
      </c>
      <c r="W3224">
        <v>108.110001</v>
      </c>
      <c r="X3224">
        <v>-0.123137904846137</v>
      </c>
      <c r="Y3224">
        <v>9.3131563797728401E-4</v>
      </c>
      <c r="Z3224">
        <v>0.88284578017054205</v>
      </c>
      <c r="AA3224">
        <v>0.13764576024410799</v>
      </c>
      <c r="AB3224">
        <v>6.7735672183774603E-2</v>
      </c>
      <c r="AC3224" t="s">
        <v>251</v>
      </c>
      <c r="AD3224" t="s">
        <v>353</v>
      </c>
      <c r="AE3224" t="s">
        <v>62</v>
      </c>
      <c r="AF3224" t="s">
        <v>74</v>
      </c>
      <c r="AG3224" t="s">
        <v>354</v>
      </c>
      <c r="AH3224" s="45">
        <v>39357</v>
      </c>
      <c r="AI3224">
        <v>1324424</v>
      </c>
      <c r="AK3224" t="s">
        <v>355</v>
      </c>
      <c r="AL3224" t="s">
        <v>314</v>
      </c>
      <c r="AM3224" t="s">
        <v>245</v>
      </c>
    </row>
    <row r="3225" spans="1:39" x14ac:dyDescent="0.3">
      <c r="A3225" s="1">
        <v>43637</v>
      </c>
      <c r="B3225" t="s">
        <v>28</v>
      </c>
      <c r="C3225" t="s">
        <v>246</v>
      </c>
      <c r="D3225">
        <v>600</v>
      </c>
      <c r="E3225">
        <v>6</v>
      </c>
      <c r="F3225">
        <v>129.679993</v>
      </c>
      <c r="G3225">
        <v>131.13999899999999</v>
      </c>
      <c r="H3225">
        <v>128.64999399999999</v>
      </c>
      <c r="I3225">
        <v>130.479996</v>
      </c>
      <c r="J3225">
        <v>130.479996</v>
      </c>
      <c r="K3225">
        <v>1731200</v>
      </c>
      <c r="L3225">
        <v>2.0680000000000001</v>
      </c>
      <c r="M3225">
        <v>6.7670974422491797E-3</v>
      </c>
      <c r="N3225">
        <v>2.8530040181537399E-2</v>
      </c>
      <c r="O3225">
        <v>0.10767937155584099</v>
      </c>
      <c r="P3225">
        <v>7.2881638580847105E-2</v>
      </c>
      <c r="Q3225">
        <v>5.4032126680989299E-2</v>
      </c>
      <c r="R3225">
        <v>6.2921916934035099E-3</v>
      </c>
      <c r="S3225">
        <v>9.5966323522918597E-3</v>
      </c>
      <c r="T3225">
        <v>1.0657795936823001E-2</v>
      </c>
      <c r="U3225">
        <v>1.4988828704192599E-2</v>
      </c>
      <c r="V3225">
        <v>139.770004</v>
      </c>
      <c r="W3225">
        <v>108.110001</v>
      </c>
      <c r="X3225">
        <v>-0.123137904846137</v>
      </c>
      <c r="Y3225">
        <v>-1.26001638019446E-3</v>
      </c>
      <c r="Z3225">
        <v>0.87993112327623402</v>
      </c>
      <c r="AA3225">
        <v>0.26790015250946198</v>
      </c>
      <c r="AB3225">
        <v>0.194533166874887</v>
      </c>
      <c r="AC3225" t="s">
        <v>251</v>
      </c>
      <c r="AD3225" t="s">
        <v>353</v>
      </c>
      <c r="AE3225" t="s">
        <v>62</v>
      </c>
      <c r="AF3225" t="s">
        <v>74</v>
      </c>
      <c r="AG3225" t="s">
        <v>354</v>
      </c>
      <c r="AH3225" s="45">
        <v>39357</v>
      </c>
      <c r="AI3225">
        <v>1324424</v>
      </c>
      <c r="AK3225" t="s">
        <v>355</v>
      </c>
      <c r="AL3225" t="s">
        <v>314</v>
      </c>
      <c r="AM3225" t="s">
        <v>245</v>
      </c>
    </row>
    <row r="3226" spans="1:39" x14ac:dyDescent="0.3">
      <c r="A3226" s="1">
        <v>43566</v>
      </c>
      <c r="B3226" t="s">
        <v>28</v>
      </c>
      <c r="C3226" t="s">
        <v>246</v>
      </c>
      <c r="D3226">
        <v>1100</v>
      </c>
      <c r="E3226">
        <v>7</v>
      </c>
      <c r="F3226">
        <v>124.470001</v>
      </c>
      <c r="G3226">
        <v>125</v>
      </c>
      <c r="H3226">
        <v>123.94000200000001</v>
      </c>
      <c r="I3226">
        <v>124.589996</v>
      </c>
      <c r="J3226">
        <v>124.250626</v>
      </c>
      <c r="K3226">
        <v>687400</v>
      </c>
      <c r="L3226">
        <v>2.504</v>
      </c>
      <c r="M3226">
        <v>3.45720336755969E-3</v>
      </c>
      <c r="N3226">
        <v>1.6509144777722699E-2</v>
      </c>
      <c r="O3226">
        <v>3.2963647382550899E-2</v>
      </c>
      <c r="P3226">
        <v>8.9620568390928204E-2</v>
      </c>
      <c r="Q3226">
        <v>0.15771849853030001</v>
      </c>
      <c r="R3226">
        <v>2.69489533689049E-3</v>
      </c>
      <c r="S3226">
        <v>8.37475762438172E-3</v>
      </c>
      <c r="T3226">
        <v>1.19449135435898E-2</v>
      </c>
      <c r="U3226">
        <v>1.5837451441329E-2</v>
      </c>
      <c r="V3226">
        <v>139.770004</v>
      </c>
      <c r="W3226">
        <v>105.870003</v>
      </c>
      <c r="X3226">
        <v>-0.123137904846137</v>
      </c>
      <c r="Y3226" s="44">
        <v>3.8122194279549302E-5</v>
      </c>
      <c r="Z3226">
        <v>0.83514732066004804</v>
      </c>
      <c r="AA3226">
        <v>1.0516533380994799</v>
      </c>
      <c r="AB3226">
        <v>0.954469210403743</v>
      </c>
      <c r="AC3226" t="s">
        <v>252</v>
      </c>
      <c r="AD3226" t="s">
        <v>353</v>
      </c>
      <c r="AE3226" t="s">
        <v>62</v>
      </c>
      <c r="AF3226" t="s">
        <v>74</v>
      </c>
      <c r="AG3226" t="s">
        <v>354</v>
      </c>
      <c r="AH3226" s="45">
        <v>39357</v>
      </c>
      <c r="AI3226">
        <v>1324424</v>
      </c>
      <c r="AK3226" t="s">
        <v>355</v>
      </c>
      <c r="AL3226" t="s">
        <v>314</v>
      </c>
      <c r="AM3226" t="s">
        <v>245</v>
      </c>
    </row>
    <row r="3227" spans="1:39" x14ac:dyDescent="0.3">
      <c r="A3227" s="1">
        <v>43592</v>
      </c>
      <c r="B3227" t="s">
        <v>28</v>
      </c>
      <c r="C3227" t="s">
        <v>239</v>
      </c>
      <c r="D3227">
        <v>300</v>
      </c>
      <c r="E3227">
        <v>7</v>
      </c>
      <c r="F3227">
        <v>123.099998</v>
      </c>
      <c r="G3227">
        <v>125.339996</v>
      </c>
      <c r="H3227">
        <v>122.470001</v>
      </c>
      <c r="I3227">
        <v>122.870003</v>
      </c>
      <c r="J3227">
        <v>122.535324</v>
      </c>
      <c r="K3227">
        <v>2425200</v>
      </c>
      <c r="L3227">
        <v>2.448</v>
      </c>
      <c r="M3227">
        <v>-9.8801426073272004E-3</v>
      </c>
      <c r="N3227">
        <v>-5.5175952675617597E-2</v>
      </c>
      <c r="O3227">
        <v>2.6077891852367102E-3</v>
      </c>
      <c r="P3227">
        <v>-2.4276748761898299E-2</v>
      </c>
      <c r="Q3227">
        <v>0.119737325948982</v>
      </c>
      <c r="R3227">
        <v>7.5050969688027604E-3</v>
      </c>
      <c r="S3227">
        <v>1.0090519833453999E-2</v>
      </c>
      <c r="T3227">
        <v>1.1526568513226599E-2</v>
      </c>
      <c r="U3227">
        <v>1.4939518890422099E-2</v>
      </c>
      <c r="V3227">
        <v>139.770004</v>
      </c>
      <c r="W3227">
        <v>108.110001</v>
      </c>
      <c r="X3227">
        <v>-0.123137904846137</v>
      </c>
      <c r="Y3227">
        <v>-1.6649488130547601E-2</v>
      </c>
      <c r="Z3227">
        <v>0.87695129409699901</v>
      </c>
      <c r="AA3227">
        <v>0.71425873212407898</v>
      </c>
      <c r="AB3227">
        <v>0.72522762320437595</v>
      </c>
      <c r="AC3227" t="s">
        <v>252</v>
      </c>
      <c r="AD3227" t="s">
        <v>353</v>
      </c>
      <c r="AE3227" t="s">
        <v>62</v>
      </c>
      <c r="AF3227" t="s">
        <v>74</v>
      </c>
      <c r="AG3227" t="s">
        <v>354</v>
      </c>
      <c r="AH3227" s="45">
        <v>39357</v>
      </c>
      <c r="AI3227">
        <v>1324424</v>
      </c>
      <c r="AK3227" t="s">
        <v>355</v>
      </c>
      <c r="AL3227" t="s">
        <v>314</v>
      </c>
      <c r="AM3227" t="s">
        <v>245</v>
      </c>
    </row>
    <row r="3228" spans="1:39" x14ac:dyDescent="0.3">
      <c r="A3228" s="1">
        <v>43598</v>
      </c>
      <c r="B3228" t="s">
        <v>28</v>
      </c>
      <c r="C3228" t="s">
        <v>239</v>
      </c>
      <c r="D3228">
        <v>700</v>
      </c>
      <c r="E3228">
        <v>7</v>
      </c>
      <c r="F3228">
        <v>116.169997999999</v>
      </c>
      <c r="G3228">
        <v>117.029999</v>
      </c>
      <c r="H3228">
        <v>115.07</v>
      </c>
      <c r="I3228">
        <v>116.769997</v>
      </c>
      <c r="J3228">
        <v>116.451927</v>
      </c>
      <c r="K3228">
        <v>2155100</v>
      </c>
      <c r="L3228">
        <v>2.4049999999999998</v>
      </c>
      <c r="M3228">
        <v>-1.6898542994753001E-2</v>
      </c>
      <c r="N3228">
        <v>-6.0800946140204003E-2</v>
      </c>
      <c r="O3228">
        <v>-6.1364955757803201E-2</v>
      </c>
      <c r="P3228">
        <v>-7.8519767118384903E-2</v>
      </c>
      <c r="Q3228">
        <v>3.4803005418383902E-2</v>
      </c>
      <c r="R3228">
        <v>6.8091768074528998E-3</v>
      </c>
      <c r="S3228">
        <v>1.13869571184218E-2</v>
      </c>
      <c r="T3228">
        <v>1.0806429431530099E-2</v>
      </c>
      <c r="U3228">
        <v>1.4986509017703001E-2</v>
      </c>
      <c r="V3228">
        <v>139.770004</v>
      </c>
      <c r="W3228">
        <v>108.110001</v>
      </c>
      <c r="X3228">
        <v>-0.123137904846137</v>
      </c>
      <c r="Y3228">
        <v>-2.4426469085879299E-2</v>
      </c>
      <c r="Z3228">
        <v>0.86807410339722801</v>
      </c>
      <c r="AA3228">
        <v>8.1064877631905397E-2</v>
      </c>
      <c r="AB3228">
        <v>0.43460703085293001</v>
      </c>
      <c r="AC3228" t="s">
        <v>252</v>
      </c>
      <c r="AD3228" t="s">
        <v>353</v>
      </c>
      <c r="AE3228" t="s">
        <v>62</v>
      </c>
      <c r="AF3228" t="s">
        <v>74</v>
      </c>
      <c r="AG3228" t="s">
        <v>354</v>
      </c>
      <c r="AH3228" s="45">
        <v>39357</v>
      </c>
      <c r="AI3228">
        <v>1324424</v>
      </c>
      <c r="AK3228" t="s">
        <v>355</v>
      </c>
      <c r="AL3228" t="s">
        <v>314</v>
      </c>
      <c r="AM3228" t="s">
        <v>245</v>
      </c>
    </row>
    <row r="3229" spans="1:39" x14ac:dyDescent="0.3">
      <c r="A3229" s="1">
        <v>43605</v>
      </c>
      <c r="B3229" t="s">
        <v>28</v>
      </c>
      <c r="C3229" t="s">
        <v>239</v>
      </c>
      <c r="D3229">
        <v>500</v>
      </c>
      <c r="E3229">
        <v>7</v>
      </c>
      <c r="F3229">
        <v>115.239998</v>
      </c>
      <c r="G3229">
        <v>116.970001</v>
      </c>
      <c r="H3229">
        <v>114.480003</v>
      </c>
      <c r="I3229">
        <v>116.480003</v>
      </c>
      <c r="J3229">
        <v>116.162727</v>
      </c>
      <c r="K3229">
        <v>2485800</v>
      </c>
      <c r="L3229">
        <v>2.4159999999999999</v>
      </c>
      <c r="M3229">
        <v>1.8905674129690499E-3</v>
      </c>
      <c r="N3229">
        <v>-2.48651702746689E-3</v>
      </c>
      <c r="O3229">
        <v>-6.9153057489745304E-2</v>
      </c>
      <c r="P3229">
        <v>-9.3718357171729202E-2</v>
      </c>
      <c r="Q3229">
        <v>1.7159475923013399E-2</v>
      </c>
      <c r="R3229">
        <v>1.50384540924132E-2</v>
      </c>
      <c r="S3229">
        <v>1.26602380379525E-2</v>
      </c>
      <c r="T3229">
        <v>1.13142802523277E-2</v>
      </c>
      <c r="U3229">
        <v>1.5071997772711E-2</v>
      </c>
      <c r="V3229">
        <v>139.770004</v>
      </c>
      <c r="W3229">
        <v>108.110001</v>
      </c>
      <c r="X3229">
        <v>-0.123137904846137</v>
      </c>
      <c r="Y3229">
        <v>-6.7722580366252503E-3</v>
      </c>
      <c r="Z3229">
        <v>0.86458605798980703</v>
      </c>
      <c r="AA3229">
        <v>-5.33425857525004E-2</v>
      </c>
      <c r="AB3229">
        <v>0.100219359015139</v>
      </c>
      <c r="AC3229" t="s">
        <v>252</v>
      </c>
      <c r="AD3229" t="s">
        <v>353</v>
      </c>
      <c r="AE3229" t="s">
        <v>62</v>
      </c>
      <c r="AF3229" t="s">
        <v>74</v>
      </c>
      <c r="AG3229" t="s">
        <v>354</v>
      </c>
      <c r="AH3229" s="45">
        <v>39357</v>
      </c>
      <c r="AI3229">
        <v>1324424</v>
      </c>
      <c r="AK3229" t="s">
        <v>355</v>
      </c>
      <c r="AL3229" t="s">
        <v>314</v>
      </c>
      <c r="AM3229" t="s">
        <v>245</v>
      </c>
    </row>
    <row r="3230" spans="1:39" x14ac:dyDescent="0.3">
      <c r="A3230" s="1">
        <v>43636</v>
      </c>
      <c r="B3230" t="s">
        <v>28</v>
      </c>
      <c r="C3230" t="s">
        <v>246</v>
      </c>
      <c r="D3230">
        <v>200</v>
      </c>
      <c r="E3230">
        <v>7</v>
      </c>
      <c r="F3230">
        <v>130</v>
      </c>
      <c r="G3230">
        <v>130.800003</v>
      </c>
      <c r="H3230">
        <v>129.070007</v>
      </c>
      <c r="I3230">
        <v>129.60000600000001</v>
      </c>
      <c r="J3230">
        <v>129.60000600000001</v>
      </c>
      <c r="K3230">
        <v>1305100</v>
      </c>
      <c r="L3230">
        <v>2.0009999999999999</v>
      </c>
      <c r="M3230">
        <v>-3.0854034520832498E-4</v>
      </c>
      <c r="N3230">
        <v>3.1111775077789901E-2</v>
      </c>
      <c r="O3230">
        <v>0.10946080317387601</v>
      </c>
      <c r="P3230">
        <v>4.6092762730910897E-2</v>
      </c>
      <c r="Q3230">
        <v>4.91081406297958E-2</v>
      </c>
      <c r="R3230">
        <v>6.5034201075375199E-3</v>
      </c>
      <c r="S3230">
        <v>9.6206707015209607E-3</v>
      </c>
      <c r="T3230">
        <v>1.09604585567418E-2</v>
      </c>
      <c r="U3230">
        <v>1.49834610336148E-2</v>
      </c>
      <c r="V3230">
        <v>139.770004</v>
      </c>
      <c r="W3230">
        <v>108.110001</v>
      </c>
      <c r="X3230">
        <v>-0.123137904846137</v>
      </c>
      <c r="Y3230">
        <v>9.4276054361659405E-3</v>
      </c>
      <c r="Z3230">
        <v>0.88046036332921496</v>
      </c>
      <c r="AA3230">
        <v>0.233380187614947</v>
      </c>
      <c r="AB3230">
        <v>0.18125619561991199</v>
      </c>
      <c r="AC3230" t="s">
        <v>252</v>
      </c>
      <c r="AD3230" t="s">
        <v>353</v>
      </c>
      <c r="AE3230" t="s">
        <v>62</v>
      </c>
      <c r="AF3230" t="s">
        <v>74</v>
      </c>
      <c r="AG3230" t="s">
        <v>354</v>
      </c>
      <c r="AH3230" s="45">
        <v>39357</v>
      </c>
      <c r="AI3230">
        <v>1324424</v>
      </c>
      <c r="AK3230" t="s">
        <v>355</v>
      </c>
      <c r="AL3230" t="s">
        <v>314</v>
      </c>
      <c r="AM3230" t="s">
        <v>245</v>
      </c>
    </row>
    <row r="3231" spans="1:39" x14ac:dyDescent="0.3">
      <c r="A3231" s="1">
        <v>43637</v>
      </c>
      <c r="B3231" t="s">
        <v>28</v>
      </c>
      <c r="C3231" t="s">
        <v>246</v>
      </c>
      <c r="D3231">
        <v>300</v>
      </c>
      <c r="E3231">
        <v>7</v>
      </c>
      <c r="F3231">
        <v>129.679993</v>
      </c>
      <c r="G3231">
        <v>131.13999899999999</v>
      </c>
      <c r="H3231">
        <v>128.64999399999999</v>
      </c>
      <c r="I3231">
        <v>130.479996</v>
      </c>
      <c r="J3231">
        <v>130.479996</v>
      </c>
      <c r="K3231">
        <v>1731200</v>
      </c>
      <c r="L3231">
        <v>2.0680000000000001</v>
      </c>
      <c r="M3231">
        <v>6.7670974422491797E-3</v>
      </c>
      <c r="N3231">
        <v>2.8530040181537399E-2</v>
      </c>
      <c r="O3231">
        <v>0.10767937155584099</v>
      </c>
      <c r="P3231">
        <v>7.2881638580847105E-2</v>
      </c>
      <c r="Q3231">
        <v>5.4032126680989299E-2</v>
      </c>
      <c r="R3231">
        <v>6.2921916934035099E-3</v>
      </c>
      <c r="S3231">
        <v>9.5966323522918597E-3</v>
      </c>
      <c r="T3231">
        <v>1.0657795936823001E-2</v>
      </c>
      <c r="U3231">
        <v>1.4988828704192599E-2</v>
      </c>
      <c r="V3231">
        <v>139.770004</v>
      </c>
      <c r="W3231">
        <v>108.110001</v>
      </c>
      <c r="X3231">
        <v>-0.123137904846137</v>
      </c>
      <c r="Y3231">
        <v>-1.26001638019446E-3</v>
      </c>
      <c r="Z3231">
        <v>0.87993112327623402</v>
      </c>
      <c r="AA3231">
        <v>0.26790015250946198</v>
      </c>
      <c r="AB3231">
        <v>0.194533166874887</v>
      </c>
      <c r="AC3231" t="s">
        <v>252</v>
      </c>
      <c r="AD3231" t="s">
        <v>353</v>
      </c>
      <c r="AE3231" t="s">
        <v>62</v>
      </c>
      <c r="AF3231" t="s">
        <v>74</v>
      </c>
      <c r="AG3231" t="s">
        <v>354</v>
      </c>
      <c r="AH3231" s="45">
        <v>39357</v>
      </c>
      <c r="AI3231">
        <v>1324424</v>
      </c>
      <c r="AK3231" t="s">
        <v>355</v>
      </c>
      <c r="AL3231" t="s">
        <v>314</v>
      </c>
      <c r="AM3231" t="s">
        <v>245</v>
      </c>
    </row>
    <row r="3232" spans="1:39" x14ac:dyDescent="0.3">
      <c r="A3232" s="1">
        <v>43556</v>
      </c>
      <c r="B3232" t="s">
        <v>28</v>
      </c>
      <c r="C3232" t="s">
        <v>246</v>
      </c>
      <c r="D3232">
        <v>900</v>
      </c>
      <c r="E3232">
        <v>8</v>
      </c>
      <c r="F3232">
        <v>120.550003</v>
      </c>
      <c r="G3232">
        <v>120.80999799999999</v>
      </c>
      <c r="H3232">
        <v>119.779999</v>
      </c>
      <c r="I3232">
        <v>120.25</v>
      </c>
      <c r="J3232">
        <v>119.922455</v>
      </c>
      <c r="K3232">
        <v>2331600</v>
      </c>
      <c r="L3232">
        <v>2.4969999999999999</v>
      </c>
      <c r="M3232">
        <v>1.0449431325502301E-2</v>
      </c>
      <c r="N3232">
        <v>-1.5103696961811E-2</v>
      </c>
      <c r="O3232">
        <v>-2.2585062254650401E-2</v>
      </c>
      <c r="P3232">
        <v>6.21654887132801E-2</v>
      </c>
      <c r="Q3232">
        <v>9.5553233884060701E-2</v>
      </c>
      <c r="R3232">
        <v>1.07688318603714E-2</v>
      </c>
      <c r="S3232">
        <v>1.0195543047553501E-2</v>
      </c>
      <c r="T3232">
        <v>1.41478717427775E-2</v>
      </c>
      <c r="U3232">
        <v>1.6109387354393399E-2</v>
      </c>
      <c r="V3232">
        <v>139.770004</v>
      </c>
      <c r="W3232">
        <v>105.120003</v>
      </c>
      <c r="X3232">
        <v>-0.123137904846137</v>
      </c>
      <c r="Y3232">
        <v>1.1502195497633099E-2</v>
      </c>
      <c r="Z3232">
        <v>0.85655049108701198</v>
      </c>
      <c r="AA3232">
        <v>0.58508310362938798</v>
      </c>
      <c r="AB3232">
        <v>0.842440893027255</v>
      </c>
      <c r="AC3232" t="s">
        <v>253</v>
      </c>
      <c r="AD3232" t="s">
        <v>353</v>
      </c>
      <c r="AE3232" t="s">
        <v>62</v>
      </c>
      <c r="AF3232" t="s">
        <v>74</v>
      </c>
      <c r="AG3232" t="s">
        <v>354</v>
      </c>
      <c r="AH3232" s="45">
        <v>39357</v>
      </c>
      <c r="AI3232">
        <v>1324424</v>
      </c>
      <c r="AK3232" t="s">
        <v>355</v>
      </c>
      <c r="AL3232" t="s">
        <v>314</v>
      </c>
      <c r="AM3232" t="s">
        <v>245</v>
      </c>
    </row>
    <row r="3233" spans="1:39" x14ac:dyDescent="0.3">
      <c r="A3233" s="1">
        <v>43558</v>
      </c>
      <c r="B3233" t="s">
        <v>28</v>
      </c>
      <c r="C3233" t="s">
        <v>246</v>
      </c>
      <c r="D3233">
        <v>1000</v>
      </c>
      <c r="E3233">
        <v>8</v>
      </c>
      <c r="F3233">
        <v>121.5</v>
      </c>
      <c r="G3233">
        <v>122.459999</v>
      </c>
      <c r="H3233">
        <v>121.050003</v>
      </c>
      <c r="I3233">
        <v>122.07</v>
      </c>
      <c r="J3233">
        <v>121.737495</v>
      </c>
      <c r="K3233">
        <v>1962100</v>
      </c>
      <c r="L3233">
        <v>2.5169999999999999</v>
      </c>
      <c r="M3233">
        <v>1.3442921569718901E-2</v>
      </c>
      <c r="N3233">
        <v>1.8770899928356601E-2</v>
      </c>
      <c r="O3233">
        <v>-2.1175559047930999E-2</v>
      </c>
      <c r="P3233">
        <v>8.8817854629263004E-2</v>
      </c>
      <c r="Q3233">
        <v>0.14222725466123301</v>
      </c>
      <c r="R3233">
        <v>8.0711320387653503E-3</v>
      </c>
      <c r="S3233">
        <v>1.00370629745403E-2</v>
      </c>
      <c r="T3233">
        <v>1.4177282370414801E-2</v>
      </c>
      <c r="U3233">
        <v>1.5988368434791601E-2</v>
      </c>
      <c r="V3233">
        <v>139.770004</v>
      </c>
      <c r="W3233">
        <v>105.120003</v>
      </c>
      <c r="X3233">
        <v>-0.123137904846137</v>
      </c>
      <c r="Y3233">
        <v>2.1460723821998401E-3</v>
      </c>
      <c r="Z3233">
        <v>0.84839015383757499</v>
      </c>
      <c r="AA3233">
        <v>0.95983215167682201</v>
      </c>
      <c r="AB3233">
        <v>0.82540247603625605</v>
      </c>
      <c r="AC3233" t="s">
        <v>253</v>
      </c>
      <c r="AD3233" t="s">
        <v>353</v>
      </c>
      <c r="AE3233" t="s">
        <v>62</v>
      </c>
      <c r="AF3233" t="s">
        <v>74</v>
      </c>
      <c r="AG3233" t="s">
        <v>354</v>
      </c>
      <c r="AH3233" s="45">
        <v>39357</v>
      </c>
      <c r="AI3233">
        <v>1324424</v>
      </c>
      <c r="AK3233" t="s">
        <v>355</v>
      </c>
      <c r="AL3233" t="s">
        <v>314</v>
      </c>
      <c r="AM3233" t="s">
        <v>245</v>
      </c>
    </row>
    <row r="3234" spans="1:39" x14ac:dyDescent="0.3">
      <c r="A3234" s="1">
        <v>43585</v>
      </c>
      <c r="B3234" t="s">
        <v>28</v>
      </c>
      <c r="C3234" t="s">
        <v>246</v>
      </c>
      <c r="D3234">
        <v>900</v>
      </c>
      <c r="E3234">
        <v>8</v>
      </c>
      <c r="F3234">
        <v>129.38999899999999</v>
      </c>
      <c r="G3234">
        <v>130.10000600000001</v>
      </c>
      <c r="H3234">
        <v>128.66000399999999</v>
      </c>
      <c r="I3234">
        <v>129.83999599999899</v>
      </c>
      <c r="J3234">
        <v>129.48632799999999</v>
      </c>
      <c r="K3234">
        <v>1800000</v>
      </c>
      <c r="L3234">
        <v>2.5089999999999999</v>
      </c>
      <c r="M3234">
        <v>-1.0776642214349E-3</v>
      </c>
      <c r="N3234">
        <v>3.09738324429614E-2</v>
      </c>
      <c r="O3234">
        <v>8.6675327775967106E-2</v>
      </c>
      <c r="P3234">
        <v>0.105988923532348</v>
      </c>
      <c r="Q3234">
        <v>0.13094338863034199</v>
      </c>
      <c r="R3234">
        <v>1.29111618139293E-2</v>
      </c>
      <c r="S3234">
        <v>7.77935397430949E-3</v>
      </c>
      <c r="T3234">
        <v>1.18847640783365E-2</v>
      </c>
      <c r="U3234">
        <v>1.4981651358006E-2</v>
      </c>
      <c r="V3234">
        <v>139.770004</v>
      </c>
      <c r="W3234">
        <v>108.110001</v>
      </c>
      <c r="X3234">
        <v>-0.123137904846137</v>
      </c>
      <c r="Y3234">
        <v>9.5096475723260604E-4</v>
      </c>
      <c r="Z3234">
        <v>0.86379630975680199</v>
      </c>
      <c r="AA3234">
        <v>0.79874487497178603</v>
      </c>
      <c r="AB3234">
        <v>0.99210780709267798</v>
      </c>
      <c r="AC3234" t="s">
        <v>253</v>
      </c>
      <c r="AD3234" t="s">
        <v>353</v>
      </c>
      <c r="AE3234" t="s">
        <v>62</v>
      </c>
      <c r="AF3234" t="s">
        <v>74</v>
      </c>
      <c r="AG3234" t="s">
        <v>354</v>
      </c>
      <c r="AH3234" s="45">
        <v>39357</v>
      </c>
      <c r="AI3234">
        <v>1324424</v>
      </c>
      <c r="AK3234" t="s">
        <v>355</v>
      </c>
      <c r="AL3234" t="s">
        <v>314</v>
      </c>
      <c r="AM3234" t="s">
        <v>245</v>
      </c>
    </row>
    <row r="3235" spans="1:39" x14ac:dyDescent="0.3">
      <c r="A3235" s="1">
        <v>43586</v>
      </c>
      <c r="B3235" t="s">
        <v>28</v>
      </c>
      <c r="C3235" t="s">
        <v>239</v>
      </c>
      <c r="D3235">
        <v>1100</v>
      </c>
      <c r="E3235">
        <v>8</v>
      </c>
      <c r="F3235">
        <v>130.029999</v>
      </c>
      <c r="G3235">
        <v>131.71000699999999</v>
      </c>
      <c r="H3235">
        <v>128.69000199999999</v>
      </c>
      <c r="I3235">
        <v>128.80999800000001</v>
      </c>
      <c r="J3235">
        <v>128.459137</v>
      </c>
      <c r="K3235">
        <v>1604100</v>
      </c>
      <c r="L3235">
        <v>2.5110000000000001</v>
      </c>
      <c r="M3235">
        <v>-7.9644465140013398E-3</v>
      </c>
      <c r="N3235">
        <v>3.4113076430017701E-2</v>
      </c>
      <c r="O3235">
        <v>7.9214959521940104E-2</v>
      </c>
      <c r="P3235">
        <v>7.8235248662200496E-2</v>
      </c>
      <c r="Q3235">
        <v>0.122370759441616</v>
      </c>
      <c r="R3235">
        <v>1.1896093115072E-2</v>
      </c>
      <c r="S3235">
        <v>8.1366843953163404E-3</v>
      </c>
      <c r="T3235">
        <v>1.1715944624254701E-2</v>
      </c>
      <c r="U3235">
        <v>1.4991179224139201E-2</v>
      </c>
      <c r="V3235">
        <v>139.770004</v>
      </c>
      <c r="W3235">
        <v>108.110001</v>
      </c>
      <c r="X3235">
        <v>-0.123137904846137</v>
      </c>
      <c r="Y3235">
        <v>-7.5304459681844096E-3</v>
      </c>
      <c r="Z3235">
        <v>0.86731153343279699</v>
      </c>
      <c r="AA3235">
        <v>0.73179662388075695</v>
      </c>
      <c r="AB3235">
        <v>0.97747515290237197</v>
      </c>
      <c r="AC3235" t="s">
        <v>253</v>
      </c>
      <c r="AD3235" t="s">
        <v>353</v>
      </c>
      <c r="AE3235" t="s">
        <v>62</v>
      </c>
      <c r="AF3235" t="s">
        <v>74</v>
      </c>
      <c r="AG3235" t="s">
        <v>354</v>
      </c>
      <c r="AH3235" s="45">
        <v>39357</v>
      </c>
      <c r="AI3235">
        <v>1324424</v>
      </c>
      <c r="AK3235" t="s">
        <v>355</v>
      </c>
      <c r="AL3235" t="s">
        <v>314</v>
      </c>
      <c r="AM3235" t="s">
        <v>245</v>
      </c>
    </row>
    <row r="3236" spans="1:39" x14ac:dyDescent="0.3">
      <c r="A3236" s="1">
        <v>43593</v>
      </c>
      <c r="B3236" t="s">
        <v>28</v>
      </c>
      <c r="C3236" t="s">
        <v>239</v>
      </c>
      <c r="D3236">
        <v>500</v>
      </c>
      <c r="E3236">
        <v>8</v>
      </c>
      <c r="F3236">
        <v>122.230003</v>
      </c>
      <c r="G3236">
        <v>122.800003</v>
      </c>
      <c r="H3236">
        <v>120.599998</v>
      </c>
      <c r="I3236">
        <v>121.870003</v>
      </c>
      <c r="J3236">
        <v>121.538048</v>
      </c>
      <c r="K3236">
        <v>1574600</v>
      </c>
      <c r="L3236">
        <v>2.4820000000000002</v>
      </c>
      <c r="M3236">
        <v>-8.1719815788949494E-3</v>
      </c>
      <c r="N3236">
        <v>-5.5383487740511099E-2</v>
      </c>
      <c r="O3236">
        <v>-5.1560944635447104E-3</v>
      </c>
      <c r="P3236">
        <v>-4.5593841226508502E-2</v>
      </c>
      <c r="Q3236">
        <v>0.104056472681457</v>
      </c>
      <c r="R3236">
        <v>7.4844138809873903E-3</v>
      </c>
      <c r="S3236">
        <v>1.0244408075301199E-2</v>
      </c>
      <c r="T3236">
        <v>1.1435496475138E-2</v>
      </c>
      <c r="U3236">
        <v>1.4942761872657299E-2</v>
      </c>
      <c r="V3236">
        <v>139.770004</v>
      </c>
      <c r="W3236">
        <v>108.110001</v>
      </c>
      <c r="X3236">
        <v>-0.123137904846137</v>
      </c>
      <c r="Y3236">
        <v>-1.60671540560346E-3</v>
      </c>
      <c r="Z3236">
        <v>0.87693891485339204</v>
      </c>
      <c r="AA3236">
        <v>0.59460643793481005</v>
      </c>
      <c r="AB3236">
        <v>0.69778958601518604</v>
      </c>
      <c r="AC3236" t="s">
        <v>253</v>
      </c>
      <c r="AD3236" t="s">
        <v>353</v>
      </c>
      <c r="AE3236" t="s">
        <v>62</v>
      </c>
      <c r="AF3236" t="s">
        <v>74</v>
      </c>
      <c r="AG3236" t="s">
        <v>354</v>
      </c>
      <c r="AH3236" s="45">
        <v>39357</v>
      </c>
      <c r="AI3236">
        <v>1324424</v>
      </c>
      <c r="AK3236" t="s">
        <v>355</v>
      </c>
      <c r="AL3236" t="s">
        <v>314</v>
      </c>
      <c r="AM3236" t="s">
        <v>245</v>
      </c>
    </row>
    <row r="3237" spans="1:39" x14ac:dyDescent="0.3">
      <c r="A3237" s="1">
        <v>43594</v>
      </c>
      <c r="B3237" t="s">
        <v>28</v>
      </c>
      <c r="C3237" t="s">
        <v>239</v>
      </c>
      <c r="D3237">
        <v>1000</v>
      </c>
      <c r="E3237">
        <v>8</v>
      </c>
      <c r="F3237">
        <v>120.05999799999999</v>
      </c>
      <c r="G3237">
        <v>120.870003</v>
      </c>
      <c r="H3237">
        <v>118.269997</v>
      </c>
      <c r="I3237">
        <v>119.300003</v>
      </c>
      <c r="J3237">
        <v>118.975044</v>
      </c>
      <c r="K3237">
        <v>1550700</v>
      </c>
      <c r="L3237">
        <v>2.4569999999999999</v>
      </c>
      <c r="M3237">
        <v>-2.1313609189342199E-2</v>
      </c>
      <c r="N3237">
        <v>-7.2184150702753705E-2</v>
      </c>
      <c r="O3237">
        <v>-3.2248857227598397E-2</v>
      </c>
      <c r="P3237">
        <v>-6.6829236684727303E-2</v>
      </c>
      <c r="Q3237">
        <v>8.6445053417073106E-2</v>
      </c>
      <c r="R3237">
        <v>7.5717382073088096E-3</v>
      </c>
      <c r="S3237">
        <v>1.1081329985207E-2</v>
      </c>
      <c r="T3237">
        <v>1.1725451594306199E-2</v>
      </c>
      <c r="U3237">
        <v>1.5003146609607399E-2</v>
      </c>
      <c r="V3237">
        <v>139.770004</v>
      </c>
      <c r="W3237">
        <v>108.110001</v>
      </c>
      <c r="X3237">
        <v>-0.123137904846137</v>
      </c>
      <c r="Y3237">
        <v>-3.0259986019249502E-3</v>
      </c>
      <c r="Z3237">
        <v>0.87963864294303895</v>
      </c>
      <c r="AA3237">
        <v>0.46497100788094098</v>
      </c>
      <c r="AB3237">
        <v>0.63061913813756298</v>
      </c>
      <c r="AC3237" t="s">
        <v>253</v>
      </c>
      <c r="AD3237" t="s">
        <v>353</v>
      </c>
      <c r="AE3237" t="s">
        <v>62</v>
      </c>
      <c r="AF3237" t="s">
        <v>74</v>
      </c>
      <c r="AG3237" t="s">
        <v>354</v>
      </c>
      <c r="AH3237" s="45">
        <v>39357</v>
      </c>
      <c r="AI3237">
        <v>1324424</v>
      </c>
      <c r="AK3237" t="s">
        <v>355</v>
      </c>
      <c r="AL3237" t="s">
        <v>314</v>
      </c>
      <c r="AM3237" t="s">
        <v>245</v>
      </c>
    </row>
    <row r="3238" spans="1:39" x14ac:dyDescent="0.3">
      <c r="A3238" s="1">
        <v>43613</v>
      </c>
      <c r="B3238" t="s">
        <v>28</v>
      </c>
      <c r="C3238" t="s">
        <v>246</v>
      </c>
      <c r="D3238">
        <v>1100</v>
      </c>
      <c r="E3238">
        <v>8</v>
      </c>
      <c r="F3238">
        <v>116.040001</v>
      </c>
      <c r="G3238">
        <v>117.220001</v>
      </c>
      <c r="H3238">
        <v>115.629997</v>
      </c>
      <c r="I3238">
        <v>115.989998</v>
      </c>
      <c r="J3238">
        <v>115.989998</v>
      </c>
      <c r="K3238">
        <v>1588700</v>
      </c>
      <c r="L3238">
        <v>2.2679999999999998</v>
      </c>
      <c r="M3238">
        <v>6.0368249177029096E-4</v>
      </c>
      <c r="N3238">
        <v>-1.48806378967384E-3</v>
      </c>
      <c r="O3238">
        <v>-7.3840680632003705E-2</v>
      </c>
      <c r="P3238">
        <v>-8.9811790952048304E-2</v>
      </c>
      <c r="Q3238">
        <v>1.7411044929237301E-3</v>
      </c>
      <c r="R3238">
        <v>5.3199187193249302E-3</v>
      </c>
      <c r="S3238">
        <v>1.2216760916117401E-2</v>
      </c>
      <c r="T3238">
        <v>1.12158920869454E-2</v>
      </c>
      <c r="U3238">
        <v>1.50309864277751E-2</v>
      </c>
      <c r="V3238">
        <v>139.770004</v>
      </c>
      <c r="W3238">
        <v>108.110001</v>
      </c>
      <c r="X3238">
        <v>-0.123137904846137</v>
      </c>
      <c r="Y3238">
        <v>-8.4109499934704197E-3</v>
      </c>
      <c r="Z3238">
        <v>0.85903448063277199</v>
      </c>
      <c r="AA3238">
        <v>-0.16159621775625399</v>
      </c>
      <c r="AB3238">
        <v>-5.8573600060662E-2</v>
      </c>
      <c r="AC3238" t="s">
        <v>253</v>
      </c>
      <c r="AD3238" t="s">
        <v>353</v>
      </c>
      <c r="AE3238" t="s">
        <v>62</v>
      </c>
      <c r="AF3238" t="s">
        <v>74</v>
      </c>
      <c r="AG3238" t="s">
        <v>354</v>
      </c>
      <c r="AH3238" s="45">
        <v>39357</v>
      </c>
      <c r="AI3238">
        <v>1324424</v>
      </c>
      <c r="AK3238" t="s">
        <v>355</v>
      </c>
      <c r="AL3238" t="s">
        <v>314</v>
      </c>
      <c r="AM3238" t="s">
        <v>245</v>
      </c>
    </row>
    <row r="3239" spans="1:39" x14ac:dyDescent="0.3">
      <c r="A3239" s="1">
        <v>43626</v>
      </c>
      <c r="B3239" t="s">
        <v>28</v>
      </c>
      <c r="C3239" t="s">
        <v>239</v>
      </c>
      <c r="D3239">
        <v>200</v>
      </c>
      <c r="E3239">
        <v>8</v>
      </c>
      <c r="F3239">
        <v>123.199997</v>
      </c>
      <c r="G3239">
        <v>124.489998</v>
      </c>
      <c r="H3239">
        <v>121.540001</v>
      </c>
      <c r="I3239">
        <v>121.75</v>
      </c>
      <c r="J3239">
        <v>121.75</v>
      </c>
      <c r="K3239">
        <v>1468200</v>
      </c>
      <c r="L3239">
        <v>2.1429999999999998</v>
      </c>
      <c r="M3239">
        <v>-6.9572452261979804E-3</v>
      </c>
      <c r="N3239">
        <v>4.6915143653464698E-2</v>
      </c>
      <c r="O3239">
        <v>1.7423959406574999E-3</v>
      </c>
      <c r="P3239">
        <v>1.7423959406574999E-3</v>
      </c>
      <c r="Q3239">
        <v>2.19743297728268E-2</v>
      </c>
      <c r="R3239">
        <v>1.6187294448927698E-2</v>
      </c>
      <c r="S3239">
        <v>1.28391746355848E-2</v>
      </c>
      <c r="T3239">
        <v>1.07945630231619E-2</v>
      </c>
      <c r="U3239">
        <v>1.50333283348008E-2</v>
      </c>
      <c r="V3239">
        <v>139.770004</v>
      </c>
      <c r="W3239">
        <v>108.110001</v>
      </c>
      <c r="X3239">
        <v>-0.123137904846137</v>
      </c>
      <c r="Y3239">
        <v>4.6492198743191201E-3</v>
      </c>
      <c r="Z3239">
        <v>0.88808957490489904</v>
      </c>
      <c r="AA3239">
        <v>4.3062883577525898E-3</v>
      </c>
      <c r="AB3239">
        <v>-3.6287105149134601E-2</v>
      </c>
      <c r="AC3239" t="s">
        <v>253</v>
      </c>
      <c r="AD3239" t="s">
        <v>353</v>
      </c>
      <c r="AE3239" t="s">
        <v>62</v>
      </c>
      <c r="AF3239" t="s">
        <v>74</v>
      </c>
      <c r="AG3239" t="s">
        <v>354</v>
      </c>
      <c r="AH3239" s="45">
        <v>39357</v>
      </c>
      <c r="AI3239">
        <v>1324424</v>
      </c>
      <c r="AK3239" t="s">
        <v>355</v>
      </c>
      <c r="AL3239" t="s">
        <v>314</v>
      </c>
      <c r="AM3239" t="s">
        <v>245</v>
      </c>
    </row>
    <row r="3240" spans="1:39" x14ac:dyDescent="0.3">
      <c r="A3240" s="1">
        <v>43634</v>
      </c>
      <c r="B3240" t="s">
        <v>28</v>
      </c>
      <c r="C3240" t="s">
        <v>246</v>
      </c>
      <c r="D3240">
        <v>500</v>
      </c>
      <c r="E3240">
        <v>8</v>
      </c>
      <c r="F3240">
        <v>127.69000200000001</v>
      </c>
      <c r="G3240">
        <v>129.16999799999999</v>
      </c>
      <c r="H3240">
        <v>127.370003</v>
      </c>
      <c r="I3240">
        <v>127.589996</v>
      </c>
      <c r="J3240">
        <v>127.589996</v>
      </c>
      <c r="K3240">
        <v>1308600</v>
      </c>
      <c r="L3240">
        <v>2.06</v>
      </c>
      <c r="M3240">
        <v>4.1625664854399403E-3</v>
      </c>
      <c r="N3240">
        <v>3.6149941523122599E-2</v>
      </c>
      <c r="O3240">
        <v>7.9425272839306504E-2</v>
      </c>
      <c r="P3240">
        <v>4.5563277943321399E-2</v>
      </c>
      <c r="Q3240">
        <v>3.7898682449771903E-2</v>
      </c>
      <c r="R3240">
        <v>3.95794375969596E-3</v>
      </c>
      <c r="S3240">
        <v>1.02737054083985E-2</v>
      </c>
      <c r="T3240">
        <v>1.09051012244388E-2</v>
      </c>
      <c r="U3240">
        <v>1.49642494844136E-2</v>
      </c>
      <c r="V3240">
        <v>139.770004</v>
      </c>
      <c r="W3240">
        <v>108.110001</v>
      </c>
      <c r="X3240">
        <v>-0.123137904846137</v>
      </c>
      <c r="Y3240">
        <v>9.6704895497130797E-3</v>
      </c>
      <c r="Z3240">
        <v>0.88135089138064704</v>
      </c>
      <c r="AA3240">
        <v>0.13834046738815101</v>
      </c>
      <c r="AB3240">
        <v>8.4741951033381099E-2</v>
      </c>
      <c r="AC3240" t="s">
        <v>253</v>
      </c>
      <c r="AD3240" t="s">
        <v>353</v>
      </c>
      <c r="AE3240" t="s">
        <v>62</v>
      </c>
      <c r="AF3240" t="s">
        <v>74</v>
      </c>
      <c r="AG3240" t="s">
        <v>354</v>
      </c>
      <c r="AH3240" s="45">
        <v>39357</v>
      </c>
      <c r="AI3240">
        <v>1324424</v>
      </c>
      <c r="AK3240" t="s">
        <v>355</v>
      </c>
      <c r="AL3240" t="s">
        <v>314</v>
      </c>
      <c r="AM3240" t="s">
        <v>245</v>
      </c>
    </row>
    <row r="3241" spans="1:39" x14ac:dyDescent="0.3">
      <c r="A3241" s="1">
        <v>43643</v>
      </c>
      <c r="B3241" t="s">
        <v>28</v>
      </c>
      <c r="C3241" t="s">
        <v>239</v>
      </c>
      <c r="D3241">
        <v>1000</v>
      </c>
      <c r="E3241">
        <v>8</v>
      </c>
      <c r="F3241">
        <v>128.38999899999999</v>
      </c>
      <c r="G3241">
        <v>130.320007</v>
      </c>
      <c r="H3241">
        <v>127.949997</v>
      </c>
      <c r="I3241">
        <v>130.13999899999999</v>
      </c>
      <c r="J3241">
        <v>130.13999899999999</v>
      </c>
      <c r="K3241">
        <v>1029500</v>
      </c>
      <c r="L3241">
        <v>2.0049999999999999</v>
      </c>
      <c r="M3241">
        <v>1.92402752216656E-2</v>
      </c>
      <c r="N3241">
        <v>4.1579561683357299E-3</v>
      </c>
      <c r="O3241">
        <v>0.115106823131886</v>
      </c>
      <c r="P3241">
        <v>9.1710813882218495E-2</v>
      </c>
      <c r="Q3241">
        <v>7.4669461938742798E-2</v>
      </c>
      <c r="R3241">
        <v>1.31675994649841E-2</v>
      </c>
      <c r="S3241">
        <v>1.0843963411899899E-2</v>
      </c>
      <c r="T3241">
        <v>1.07998060163189E-2</v>
      </c>
      <c r="U3241">
        <v>1.5008518709044899E-2</v>
      </c>
      <c r="V3241">
        <v>139.770004</v>
      </c>
      <c r="W3241">
        <v>108.110001</v>
      </c>
      <c r="X3241">
        <v>-0.123137904846137</v>
      </c>
      <c r="Y3241">
        <v>3.81588593721357E-3</v>
      </c>
      <c r="Z3241">
        <v>0.87815552417072196</v>
      </c>
      <c r="AA3241">
        <v>0.44449068447460699</v>
      </c>
      <c r="AB3241">
        <v>0.30246975122383701</v>
      </c>
      <c r="AC3241" t="s">
        <v>253</v>
      </c>
      <c r="AD3241" t="s">
        <v>353</v>
      </c>
      <c r="AE3241" t="s">
        <v>62</v>
      </c>
      <c r="AF3241" t="s">
        <v>74</v>
      </c>
      <c r="AG3241" t="s">
        <v>354</v>
      </c>
      <c r="AH3241" s="45">
        <v>39357</v>
      </c>
      <c r="AI3241">
        <v>1324424</v>
      </c>
      <c r="AK3241" t="s">
        <v>355</v>
      </c>
      <c r="AL3241" t="s">
        <v>314</v>
      </c>
      <c r="AM3241" t="s">
        <v>245</v>
      </c>
    </row>
    <row r="3242" spans="1:39" x14ac:dyDescent="0.3">
      <c r="A3242" s="1">
        <v>43558</v>
      </c>
      <c r="B3242" t="s">
        <v>28</v>
      </c>
      <c r="C3242" t="s">
        <v>246</v>
      </c>
      <c r="D3242">
        <v>1100</v>
      </c>
      <c r="E3242">
        <v>9</v>
      </c>
      <c r="F3242">
        <v>121.5</v>
      </c>
      <c r="G3242">
        <v>122.459999</v>
      </c>
      <c r="H3242">
        <v>121.050003</v>
      </c>
      <c r="I3242">
        <v>122.07</v>
      </c>
      <c r="J3242">
        <v>121.737495</v>
      </c>
      <c r="K3242">
        <v>1962100</v>
      </c>
      <c r="L3242">
        <v>2.5169999999999999</v>
      </c>
      <c r="M3242">
        <v>1.3442921569718901E-2</v>
      </c>
      <c r="N3242">
        <v>1.8770899928356601E-2</v>
      </c>
      <c r="O3242">
        <v>-2.1175559047930999E-2</v>
      </c>
      <c r="P3242">
        <v>8.8817854629263004E-2</v>
      </c>
      <c r="Q3242">
        <v>0.14222725466123301</v>
      </c>
      <c r="R3242">
        <v>8.0711320387653503E-3</v>
      </c>
      <c r="S3242">
        <v>1.00370629745403E-2</v>
      </c>
      <c r="T3242">
        <v>1.4177282370414801E-2</v>
      </c>
      <c r="U3242">
        <v>1.5988368434791601E-2</v>
      </c>
      <c r="V3242">
        <v>139.770004</v>
      </c>
      <c r="W3242">
        <v>105.120003</v>
      </c>
      <c r="X3242">
        <v>-0.123137904846137</v>
      </c>
      <c r="Y3242">
        <v>2.1460723821998401E-3</v>
      </c>
      <c r="Z3242">
        <v>0.84839015383757499</v>
      </c>
      <c r="AA3242">
        <v>0.95983215167682201</v>
      </c>
      <c r="AB3242">
        <v>0.82540247603625605</v>
      </c>
      <c r="AC3242" t="s">
        <v>254</v>
      </c>
      <c r="AD3242" t="s">
        <v>353</v>
      </c>
      <c r="AE3242" t="s">
        <v>62</v>
      </c>
      <c r="AF3242" t="s">
        <v>74</v>
      </c>
      <c r="AG3242" t="s">
        <v>354</v>
      </c>
      <c r="AH3242" s="45">
        <v>39357</v>
      </c>
      <c r="AI3242">
        <v>1324424</v>
      </c>
      <c r="AK3242" t="s">
        <v>355</v>
      </c>
      <c r="AL3242" t="s">
        <v>314</v>
      </c>
      <c r="AM3242" t="s">
        <v>245</v>
      </c>
    </row>
    <row r="3243" spans="1:39" x14ac:dyDescent="0.3">
      <c r="A3243" s="1">
        <v>43591</v>
      </c>
      <c r="B3243" t="s">
        <v>28</v>
      </c>
      <c r="C3243" t="s">
        <v>246</v>
      </c>
      <c r="D3243">
        <v>600</v>
      </c>
      <c r="E3243">
        <v>9</v>
      </c>
      <c r="F3243">
        <v>124.519997</v>
      </c>
      <c r="G3243">
        <v>125.94000200000001</v>
      </c>
      <c r="H3243">
        <v>123.449997</v>
      </c>
      <c r="I3243">
        <v>124.089996</v>
      </c>
      <c r="J3243">
        <v>123.75199099999899</v>
      </c>
      <c r="K3243">
        <v>1889200</v>
      </c>
      <c r="L3243">
        <v>2.5</v>
      </c>
      <c r="M3243">
        <v>-2.39670689752828E-2</v>
      </c>
      <c r="N3243">
        <v>-4.6373474289725297E-2</v>
      </c>
      <c r="O3243">
        <v>1.6412443992925602E-2</v>
      </c>
      <c r="P3243">
        <v>6.9856287688797496E-3</v>
      </c>
      <c r="Q3243">
        <v>0.11913863024424901</v>
      </c>
      <c r="R3243">
        <v>8.7696549457491006E-3</v>
      </c>
      <c r="S3243">
        <v>9.8658624532716906E-3</v>
      </c>
      <c r="T3243">
        <v>1.1781336770894799E-2</v>
      </c>
      <c r="U3243">
        <v>1.4941219722304401E-2</v>
      </c>
      <c r="V3243">
        <v>139.770004</v>
      </c>
      <c r="W3243">
        <v>108.110001</v>
      </c>
      <c r="X3243">
        <v>-0.123137904846137</v>
      </c>
      <c r="Y3243">
        <v>-4.4810132310555703E-3</v>
      </c>
      <c r="Z3243">
        <v>0.86832958842258801</v>
      </c>
      <c r="AA3243">
        <v>0.70543756962456305</v>
      </c>
      <c r="AB3243">
        <v>0.74212485177391696</v>
      </c>
      <c r="AC3243" t="s">
        <v>254</v>
      </c>
      <c r="AD3243" t="s">
        <v>353</v>
      </c>
      <c r="AE3243" t="s">
        <v>62</v>
      </c>
      <c r="AF3243" t="s">
        <v>74</v>
      </c>
      <c r="AG3243" t="s">
        <v>354</v>
      </c>
      <c r="AH3243" s="45">
        <v>39357</v>
      </c>
      <c r="AI3243">
        <v>1324424</v>
      </c>
      <c r="AK3243" t="s">
        <v>355</v>
      </c>
      <c r="AL3243" t="s">
        <v>314</v>
      </c>
      <c r="AM3243" t="s">
        <v>245</v>
      </c>
    </row>
    <row r="3244" spans="1:39" x14ac:dyDescent="0.3">
      <c r="A3244" s="1">
        <v>43595</v>
      </c>
      <c r="B3244" t="s">
        <v>28</v>
      </c>
      <c r="C3244" t="s">
        <v>239</v>
      </c>
      <c r="D3244">
        <v>500</v>
      </c>
      <c r="E3244">
        <v>9</v>
      </c>
      <c r="F3244">
        <v>120.230003</v>
      </c>
      <c r="G3244">
        <v>120.620003</v>
      </c>
      <c r="H3244">
        <v>117.199997</v>
      </c>
      <c r="I3244">
        <v>118.760002</v>
      </c>
      <c r="J3244">
        <v>118.436516</v>
      </c>
      <c r="K3244">
        <v>2343000</v>
      </c>
      <c r="L3244">
        <v>2.4550000000000001</v>
      </c>
      <c r="M3244">
        <v>-4.5366697698865401E-3</v>
      </c>
      <c r="N3244">
        <v>-6.7869472120733604E-2</v>
      </c>
      <c r="O3244">
        <v>-4.2692948062106502E-2</v>
      </c>
      <c r="P3244">
        <v>-9.4021220929612806E-2</v>
      </c>
      <c r="Q3244">
        <v>6.6824506620861798E-2</v>
      </c>
      <c r="R3244">
        <v>8.5501046224658594E-3</v>
      </c>
      <c r="S3244">
        <v>1.0973604434032599E-2</v>
      </c>
      <c r="T3244">
        <v>1.1332252967032601E-2</v>
      </c>
      <c r="U3244">
        <v>1.49772321158133E-2</v>
      </c>
      <c r="V3244">
        <v>139.770004</v>
      </c>
      <c r="W3244">
        <v>108.110001</v>
      </c>
      <c r="X3244">
        <v>-0.123137904846137</v>
      </c>
      <c r="Y3244">
        <v>3.7133938472042301E-3</v>
      </c>
      <c r="Z3244">
        <v>0.87566984142837001</v>
      </c>
      <c r="AA3244">
        <v>0.31813409869291598</v>
      </c>
      <c r="AB3244">
        <v>0.55948156925146098</v>
      </c>
      <c r="AC3244" t="s">
        <v>254</v>
      </c>
      <c r="AD3244" t="s">
        <v>353</v>
      </c>
      <c r="AE3244" t="s">
        <v>62</v>
      </c>
      <c r="AF3244" t="s">
        <v>74</v>
      </c>
      <c r="AG3244" t="s">
        <v>354</v>
      </c>
      <c r="AH3244" s="45">
        <v>39357</v>
      </c>
      <c r="AI3244">
        <v>1324424</v>
      </c>
      <c r="AK3244" t="s">
        <v>355</v>
      </c>
      <c r="AL3244" t="s">
        <v>314</v>
      </c>
      <c r="AM3244" t="s">
        <v>245</v>
      </c>
    </row>
    <row r="3245" spans="1:39" x14ac:dyDescent="0.3">
      <c r="A3245" s="1">
        <v>43627</v>
      </c>
      <c r="B3245" t="s">
        <v>28</v>
      </c>
      <c r="C3245" t="s">
        <v>239</v>
      </c>
      <c r="D3245">
        <v>700</v>
      </c>
      <c r="E3245">
        <v>9</v>
      </c>
      <c r="F3245">
        <v>122.510002</v>
      </c>
      <c r="G3245">
        <v>124.160004</v>
      </c>
      <c r="H3245">
        <v>122.5</v>
      </c>
      <c r="I3245">
        <v>123.05999799999999</v>
      </c>
      <c r="J3245">
        <v>123.05999799999999</v>
      </c>
      <c r="K3245">
        <v>1376800</v>
      </c>
      <c r="L3245">
        <v>2.14</v>
      </c>
      <c r="M3245">
        <v>1.07022630974102E-2</v>
      </c>
      <c r="N3245">
        <v>2.39310462317722E-2</v>
      </c>
      <c r="O3245">
        <v>3.3758268227409897E-2</v>
      </c>
      <c r="P3245">
        <v>2.3334969249237801E-2</v>
      </c>
      <c r="Q3245">
        <v>2.81165639368345E-2</v>
      </c>
      <c r="R3245">
        <v>9.4014454040852596E-3</v>
      </c>
      <c r="S3245">
        <v>1.2091591073053401E-2</v>
      </c>
      <c r="T3245">
        <v>1.07851041351202E-2</v>
      </c>
      <c r="U3245">
        <v>1.50455834375628E-2</v>
      </c>
      <c r="V3245">
        <v>139.770004</v>
      </c>
      <c r="W3245">
        <v>108.110001</v>
      </c>
      <c r="X3245">
        <v>-0.123137904846137</v>
      </c>
      <c r="Y3245">
        <v>-3.4994119269314301E-4</v>
      </c>
      <c r="Z3245">
        <v>0.88762145544818205</v>
      </c>
      <c r="AA3245">
        <v>5.33090731401187E-2</v>
      </c>
      <c r="AB3245">
        <v>-1.03172966404225E-2</v>
      </c>
      <c r="AC3245" t="s">
        <v>254</v>
      </c>
      <c r="AD3245" t="s">
        <v>353</v>
      </c>
      <c r="AE3245" t="s">
        <v>62</v>
      </c>
      <c r="AF3245" t="s">
        <v>74</v>
      </c>
      <c r="AG3245" t="s">
        <v>354</v>
      </c>
      <c r="AH3245" s="45">
        <v>39357</v>
      </c>
      <c r="AI3245">
        <v>1324424</v>
      </c>
      <c r="AK3245" t="s">
        <v>355</v>
      </c>
      <c r="AL3245" t="s">
        <v>314</v>
      </c>
      <c r="AM3245" t="s">
        <v>245</v>
      </c>
    </row>
    <row r="3246" spans="1:39" x14ac:dyDescent="0.3">
      <c r="A3246" s="1">
        <v>43634</v>
      </c>
      <c r="B3246" t="s">
        <v>28</v>
      </c>
      <c r="C3246" t="s">
        <v>239</v>
      </c>
      <c r="D3246">
        <v>1200</v>
      </c>
      <c r="E3246">
        <v>9</v>
      </c>
      <c r="F3246">
        <v>127.69000200000001</v>
      </c>
      <c r="G3246">
        <v>129.16999799999999</v>
      </c>
      <c r="H3246">
        <v>127.370003</v>
      </c>
      <c r="I3246">
        <v>127.589996</v>
      </c>
      <c r="J3246">
        <v>127.589996</v>
      </c>
      <c r="K3246">
        <v>1308600</v>
      </c>
      <c r="L3246">
        <v>2.06</v>
      </c>
      <c r="M3246">
        <v>4.1625664854399403E-3</v>
      </c>
      <c r="N3246">
        <v>3.6149941523122599E-2</v>
      </c>
      <c r="O3246">
        <v>7.9425272839306504E-2</v>
      </c>
      <c r="P3246">
        <v>4.5563277943321399E-2</v>
      </c>
      <c r="Q3246">
        <v>3.7898682449771903E-2</v>
      </c>
      <c r="R3246">
        <v>3.95794375969596E-3</v>
      </c>
      <c r="S3246">
        <v>1.02737054083985E-2</v>
      </c>
      <c r="T3246">
        <v>1.09051012244388E-2</v>
      </c>
      <c r="U3246">
        <v>1.49642494844136E-2</v>
      </c>
      <c r="V3246">
        <v>139.770004</v>
      </c>
      <c r="W3246">
        <v>108.110001</v>
      </c>
      <c r="X3246">
        <v>-0.123137904846137</v>
      </c>
      <c r="Y3246">
        <v>9.6704895497130797E-3</v>
      </c>
      <c r="Z3246">
        <v>0.88135089138064704</v>
      </c>
      <c r="AA3246">
        <v>0.13834046738815101</v>
      </c>
      <c r="AB3246">
        <v>8.4741951033381099E-2</v>
      </c>
      <c r="AC3246" t="s">
        <v>254</v>
      </c>
      <c r="AD3246" t="s">
        <v>353</v>
      </c>
      <c r="AE3246" t="s">
        <v>62</v>
      </c>
      <c r="AF3246" t="s">
        <v>74</v>
      </c>
      <c r="AG3246" t="s">
        <v>354</v>
      </c>
      <c r="AH3246" s="45">
        <v>39357</v>
      </c>
      <c r="AI3246">
        <v>1324424</v>
      </c>
      <c r="AK3246" t="s">
        <v>355</v>
      </c>
      <c r="AL3246" t="s">
        <v>314</v>
      </c>
      <c r="AM3246" t="s">
        <v>245</v>
      </c>
    </row>
    <row r="3247" spans="1:39" x14ac:dyDescent="0.3">
      <c r="A3247" s="1">
        <v>43643</v>
      </c>
      <c r="B3247" t="s">
        <v>28</v>
      </c>
      <c r="C3247" t="s">
        <v>246</v>
      </c>
      <c r="D3247">
        <v>700</v>
      </c>
      <c r="E3247">
        <v>9</v>
      </c>
      <c r="F3247">
        <v>128.38999899999999</v>
      </c>
      <c r="G3247">
        <v>130.320007</v>
      </c>
      <c r="H3247">
        <v>127.949997</v>
      </c>
      <c r="I3247">
        <v>130.13999899999999</v>
      </c>
      <c r="J3247">
        <v>130.13999899999999</v>
      </c>
      <c r="K3247">
        <v>1029500</v>
      </c>
      <c r="L3247">
        <v>2.0049999999999999</v>
      </c>
      <c r="M3247">
        <v>1.92402752216656E-2</v>
      </c>
      <c r="N3247">
        <v>4.1579561683357299E-3</v>
      </c>
      <c r="O3247">
        <v>0.115106823131886</v>
      </c>
      <c r="P3247">
        <v>9.1710813882218495E-2</v>
      </c>
      <c r="Q3247">
        <v>7.4669461938742798E-2</v>
      </c>
      <c r="R3247">
        <v>1.31675994649841E-2</v>
      </c>
      <c r="S3247">
        <v>1.0843963411899899E-2</v>
      </c>
      <c r="T3247">
        <v>1.07998060163189E-2</v>
      </c>
      <c r="U3247">
        <v>1.5008518709044899E-2</v>
      </c>
      <c r="V3247">
        <v>139.770004</v>
      </c>
      <c r="W3247">
        <v>108.110001</v>
      </c>
      <c r="X3247">
        <v>-0.123137904846137</v>
      </c>
      <c r="Y3247">
        <v>3.81588593721357E-3</v>
      </c>
      <c r="Z3247">
        <v>0.87815552417072196</v>
      </c>
      <c r="AA3247">
        <v>0.44449068447460699</v>
      </c>
      <c r="AB3247">
        <v>0.30246975122383701</v>
      </c>
      <c r="AC3247" t="s">
        <v>254</v>
      </c>
      <c r="AD3247" t="s">
        <v>353</v>
      </c>
      <c r="AE3247" t="s">
        <v>62</v>
      </c>
      <c r="AF3247" t="s">
        <v>74</v>
      </c>
      <c r="AG3247" t="s">
        <v>354</v>
      </c>
      <c r="AH3247" s="45">
        <v>39357</v>
      </c>
      <c r="AI3247">
        <v>1324424</v>
      </c>
      <c r="AK3247" t="s">
        <v>355</v>
      </c>
      <c r="AL3247" t="s">
        <v>314</v>
      </c>
      <c r="AM3247" t="s">
        <v>245</v>
      </c>
    </row>
    <row r="3248" spans="1:39" x14ac:dyDescent="0.3">
      <c r="A3248" s="1">
        <v>43556</v>
      </c>
      <c r="B3248" t="s">
        <v>28</v>
      </c>
      <c r="C3248" t="s">
        <v>239</v>
      </c>
      <c r="D3248">
        <v>900</v>
      </c>
      <c r="E3248">
        <v>10</v>
      </c>
      <c r="F3248">
        <v>120.550003</v>
      </c>
      <c r="G3248">
        <v>120.80999799999999</v>
      </c>
      <c r="H3248">
        <v>119.779999</v>
      </c>
      <c r="I3248">
        <v>120.25</v>
      </c>
      <c r="J3248">
        <v>119.922455</v>
      </c>
      <c r="K3248">
        <v>2331600</v>
      </c>
      <c r="L3248">
        <v>2.4969999999999999</v>
      </c>
      <c r="M3248">
        <v>1.0449431325502301E-2</v>
      </c>
      <c r="N3248">
        <v>-1.5103696961811E-2</v>
      </c>
      <c r="O3248">
        <v>-2.2585062254650401E-2</v>
      </c>
      <c r="P3248">
        <v>6.21654887132801E-2</v>
      </c>
      <c r="Q3248">
        <v>9.5553233884060701E-2</v>
      </c>
      <c r="R3248">
        <v>1.07688318603714E-2</v>
      </c>
      <c r="S3248">
        <v>1.0195543047553501E-2</v>
      </c>
      <c r="T3248">
        <v>1.41478717427775E-2</v>
      </c>
      <c r="U3248">
        <v>1.6109387354393399E-2</v>
      </c>
      <c r="V3248">
        <v>139.770004</v>
      </c>
      <c r="W3248">
        <v>105.120003</v>
      </c>
      <c r="X3248">
        <v>-0.123137904846137</v>
      </c>
      <c r="Y3248">
        <v>1.1502195497633099E-2</v>
      </c>
      <c r="Z3248">
        <v>0.85655049108701198</v>
      </c>
      <c r="AA3248">
        <v>0.58508310362938798</v>
      </c>
      <c r="AB3248">
        <v>0.842440893027255</v>
      </c>
      <c r="AC3248" t="s">
        <v>255</v>
      </c>
      <c r="AD3248" t="s">
        <v>353</v>
      </c>
      <c r="AE3248" t="s">
        <v>62</v>
      </c>
      <c r="AF3248" t="s">
        <v>74</v>
      </c>
      <c r="AG3248" t="s">
        <v>354</v>
      </c>
      <c r="AH3248" s="45">
        <v>39357</v>
      </c>
      <c r="AI3248">
        <v>1324424</v>
      </c>
      <c r="AK3248" t="s">
        <v>355</v>
      </c>
      <c r="AL3248" t="s">
        <v>314</v>
      </c>
      <c r="AM3248" t="s">
        <v>245</v>
      </c>
    </row>
    <row r="3249" spans="1:39" x14ac:dyDescent="0.3">
      <c r="A3249" s="1">
        <v>43580</v>
      </c>
      <c r="B3249" t="s">
        <v>28</v>
      </c>
      <c r="C3249" t="s">
        <v>246</v>
      </c>
      <c r="D3249">
        <v>2200</v>
      </c>
      <c r="E3249">
        <v>10</v>
      </c>
      <c r="F3249">
        <v>124.620003</v>
      </c>
      <c r="G3249">
        <v>126.389999</v>
      </c>
      <c r="H3249">
        <v>123.959999</v>
      </c>
      <c r="I3249">
        <v>125.220001</v>
      </c>
      <c r="J3249">
        <v>124.878922</v>
      </c>
      <c r="K3249">
        <v>1328200</v>
      </c>
      <c r="L3249">
        <v>2.5339999999999998</v>
      </c>
      <c r="M3249">
        <v>5.8468665503877797E-3</v>
      </c>
      <c r="N3249">
        <v>3.1995593525844901E-3</v>
      </c>
      <c r="O3249">
        <v>2.5395621354996699E-2</v>
      </c>
      <c r="P3249">
        <v>6.6858491563404801E-2</v>
      </c>
      <c r="Q3249">
        <v>0.13270705025249999</v>
      </c>
      <c r="R3249">
        <v>8.8432648540222192E-3</v>
      </c>
      <c r="S3249">
        <v>7.8130314462430493E-3</v>
      </c>
      <c r="T3249">
        <v>1.1479985087775001E-2</v>
      </c>
      <c r="U3249">
        <v>1.5802397663366202E-2</v>
      </c>
      <c r="V3249">
        <v>139.770004</v>
      </c>
      <c r="W3249">
        <v>105.870003</v>
      </c>
      <c r="X3249">
        <v>-0.123137904846137</v>
      </c>
      <c r="Y3249">
        <v>-3.6904169755480902E-4</v>
      </c>
      <c r="Z3249">
        <v>0.84847621315265898</v>
      </c>
      <c r="AA3249">
        <v>0.819523802185263</v>
      </c>
      <c r="AB3249">
        <v>0.82092932228874904</v>
      </c>
      <c r="AC3249" t="s">
        <v>255</v>
      </c>
      <c r="AD3249" t="s">
        <v>353</v>
      </c>
      <c r="AE3249" t="s">
        <v>62</v>
      </c>
      <c r="AF3249" t="s">
        <v>74</v>
      </c>
      <c r="AG3249" t="s">
        <v>354</v>
      </c>
      <c r="AH3249" s="45">
        <v>39357</v>
      </c>
      <c r="AI3249">
        <v>1324424</v>
      </c>
      <c r="AK3249" t="s">
        <v>355</v>
      </c>
      <c r="AL3249" t="s">
        <v>314</v>
      </c>
      <c r="AM3249" t="s">
        <v>245</v>
      </c>
    </row>
    <row r="3250" spans="1:39" x14ac:dyDescent="0.3">
      <c r="A3250" s="1">
        <v>43615</v>
      </c>
      <c r="B3250" t="s">
        <v>28</v>
      </c>
      <c r="C3250" t="s">
        <v>239</v>
      </c>
      <c r="D3250">
        <v>1400</v>
      </c>
      <c r="E3250">
        <v>10</v>
      </c>
      <c r="F3250">
        <v>116.110001</v>
      </c>
      <c r="G3250">
        <v>116.80999799999999</v>
      </c>
      <c r="H3250">
        <v>115.699997</v>
      </c>
      <c r="I3250">
        <v>116.099998</v>
      </c>
      <c r="J3250">
        <v>116.099998</v>
      </c>
      <c r="K3250">
        <v>1381700</v>
      </c>
      <c r="L3250">
        <v>2.2269999999999999</v>
      </c>
      <c r="M3250">
        <v>6.8930729700959401E-4</v>
      </c>
      <c r="N3250">
        <v>-5.24034537869937E-3</v>
      </c>
      <c r="O3250">
        <v>-0.11020109302067201</v>
      </c>
      <c r="P3250">
        <v>-5.4978516343448601E-2</v>
      </c>
      <c r="Q3250">
        <v>3.8377734341852199E-4</v>
      </c>
      <c r="R3250">
        <v>2.2809931227446602E-3</v>
      </c>
      <c r="S3250">
        <v>1.00725298236326E-2</v>
      </c>
      <c r="T3250">
        <v>1.01142551641142E-2</v>
      </c>
      <c r="U3250">
        <v>1.50211566535842E-2</v>
      </c>
      <c r="V3250">
        <v>139.770004</v>
      </c>
      <c r="W3250">
        <v>108.110001</v>
      </c>
      <c r="X3250">
        <v>-0.123137904846137</v>
      </c>
      <c r="Y3250">
        <v>2.0962723552933101E-3</v>
      </c>
      <c r="Z3250">
        <v>0.86068630907351795</v>
      </c>
      <c r="AA3250">
        <v>-0.169953025843988</v>
      </c>
      <c r="AB3250">
        <v>-0.133048436537482</v>
      </c>
      <c r="AC3250" t="s">
        <v>255</v>
      </c>
      <c r="AD3250" t="s">
        <v>353</v>
      </c>
      <c r="AE3250" t="s">
        <v>62</v>
      </c>
      <c r="AF3250" t="s">
        <v>74</v>
      </c>
      <c r="AG3250" t="s">
        <v>354</v>
      </c>
      <c r="AH3250" s="45">
        <v>39357</v>
      </c>
      <c r="AI3250">
        <v>1324424</v>
      </c>
      <c r="AK3250" t="s">
        <v>355</v>
      </c>
      <c r="AL3250" t="s">
        <v>314</v>
      </c>
      <c r="AM3250" t="s">
        <v>245</v>
      </c>
    </row>
    <row r="3251" spans="1:39" x14ac:dyDescent="0.3">
      <c r="A3251" s="1">
        <v>43626</v>
      </c>
      <c r="B3251" t="s">
        <v>28</v>
      </c>
      <c r="C3251" t="s">
        <v>239</v>
      </c>
      <c r="D3251">
        <v>1100</v>
      </c>
      <c r="E3251">
        <v>10</v>
      </c>
      <c r="F3251">
        <v>123.199997</v>
      </c>
      <c r="G3251">
        <v>124.489998</v>
      </c>
      <c r="H3251">
        <v>121.540001</v>
      </c>
      <c r="I3251">
        <v>121.75</v>
      </c>
      <c r="J3251">
        <v>121.75</v>
      </c>
      <c r="K3251">
        <v>1468200</v>
      </c>
      <c r="L3251">
        <v>2.1429999999999998</v>
      </c>
      <c r="M3251">
        <v>-6.9572452261979804E-3</v>
      </c>
      <c r="N3251">
        <v>4.6915143653464698E-2</v>
      </c>
      <c r="O3251">
        <v>1.7423959406574999E-3</v>
      </c>
      <c r="P3251">
        <v>1.7423959406574999E-3</v>
      </c>
      <c r="Q3251">
        <v>2.19743297728268E-2</v>
      </c>
      <c r="R3251">
        <v>1.6187294448927698E-2</v>
      </c>
      <c r="S3251">
        <v>1.28391746355848E-2</v>
      </c>
      <c r="T3251">
        <v>1.07945630231619E-2</v>
      </c>
      <c r="U3251">
        <v>1.50333283348008E-2</v>
      </c>
      <c r="V3251">
        <v>139.770004</v>
      </c>
      <c r="W3251">
        <v>108.110001</v>
      </c>
      <c r="X3251">
        <v>-0.123137904846137</v>
      </c>
      <c r="Y3251">
        <v>4.6492198743191201E-3</v>
      </c>
      <c r="Z3251">
        <v>0.88808957490489904</v>
      </c>
      <c r="AA3251">
        <v>4.3062883577525898E-3</v>
      </c>
      <c r="AB3251">
        <v>-3.6287105149134601E-2</v>
      </c>
      <c r="AC3251" t="s">
        <v>255</v>
      </c>
      <c r="AD3251" t="s">
        <v>353</v>
      </c>
      <c r="AE3251" t="s">
        <v>62</v>
      </c>
      <c r="AF3251" t="s">
        <v>74</v>
      </c>
      <c r="AG3251" t="s">
        <v>354</v>
      </c>
      <c r="AH3251" s="45">
        <v>39357</v>
      </c>
      <c r="AI3251">
        <v>1324424</v>
      </c>
      <c r="AK3251" t="s">
        <v>355</v>
      </c>
      <c r="AL3251" t="s">
        <v>314</v>
      </c>
      <c r="AM3251" t="s">
        <v>245</v>
      </c>
    </row>
    <row r="3252" spans="1:39" x14ac:dyDescent="0.3">
      <c r="A3252" s="1">
        <v>43641</v>
      </c>
      <c r="B3252" t="s">
        <v>28</v>
      </c>
      <c r="C3252" t="s">
        <v>239</v>
      </c>
      <c r="D3252">
        <v>1400</v>
      </c>
      <c r="E3252">
        <v>10</v>
      </c>
      <c r="F3252">
        <v>130.820007</v>
      </c>
      <c r="G3252">
        <v>131.60000600000001</v>
      </c>
      <c r="H3252">
        <v>129.69000199999999</v>
      </c>
      <c r="I3252">
        <v>129.75</v>
      </c>
      <c r="J3252">
        <v>129.75</v>
      </c>
      <c r="K3252">
        <v>1007900</v>
      </c>
      <c r="L3252">
        <v>1.994</v>
      </c>
      <c r="M3252">
        <v>-3.6925652187243399E-3</v>
      </c>
      <c r="N3252">
        <v>1.6787555462765901E-2</v>
      </c>
      <c r="O3252">
        <v>0.108233385992347</v>
      </c>
      <c r="P3252">
        <v>6.3496772359918602E-2</v>
      </c>
      <c r="Q3252">
        <v>4.8982335234264297E-2</v>
      </c>
      <c r="R3252">
        <v>8.0762328786764103E-3</v>
      </c>
      <c r="S3252">
        <v>9.5760226099618692E-3</v>
      </c>
      <c r="T3252">
        <v>1.0676367324609699E-2</v>
      </c>
      <c r="U3252">
        <v>1.4965102589386299E-2</v>
      </c>
      <c r="V3252">
        <v>139.770004</v>
      </c>
      <c r="W3252">
        <v>108.110001</v>
      </c>
      <c r="X3252">
        <v>-0.123137904846137</v>
      </c>
      <c r="Y3252">
        <v>-9.5417756928269908E-3</v>
      </c>
      <c r="Z3252">
        <v>0.87619057377890996</v>
      </c>
      <c r="AA3252">
        <v>0.23446435830701501</v>
      </c>
      <c r="AB3252">
        <v>0.254050303274857</v>
      </c>
      <c r="AC3252" t="s">
        <v>255</v>
      </c>
      <c r="AD3252" t="s">
        <v>353</v>
      </c>
      <c r="AE3252" t="s">
        <v>62</v>
      </c>
      <c r="AF3252" t="s">
        <v>74</v>
      </c>
      <c r="AG3252" t="s">
        <v>354</v>
      </c>
      <c r="AH3252" s="45">
        <v>39357</v>
      </c>
      <c r="AI3252">
        <v>1324424</v>
      </c>
      <c r="AK3252" t="s">
        <v>355</v>
      </c>
      <c r="AL3252" t="s">
        <v>314</v>
      </c>
      <c r="AM3252" t="s">
        <v>245</v>
      </c>
    </row>
    <row r="3253" spans="1:39" x14ac:dyDescent="0.3">
      <c r="A3253" s="1">
        <v>43566</v>
      </c>
      <c r="B3253" t="s">
        <v>28</v>
      </c>
      <c r="C3253" t="s">
        <v>239</v>
      </c>
      <c r="D3253">
        <v>1100</v>
      </c>
      <c r="E3253">
        <v>11</v>
      </c>
      <c r="F3253">
        <v>124.470001</v>
      </c>
      <c r="G3253">
        <v>125</v>
      </c>
      <c r="H3253">
        <v>123.94000200000001</v>
      </c>
      <c r="I3253">
        <v>124.589996</v>
      </c>
      <c r="J3253">
        <v>124.250626</v>
      </c>
      <c r="K3253">
        <v>687400</v>
      </c>
      <c r="L3253">
        <v>2.504</v>
      </c>
      <c r="M3253">
        <v>3.45720336755969E-3</v>
      </c>
      <c r="N3253">
        <v>1.6509144777722699E-2</v>
      </c>
      <c r="O3253">
        <v>3.2963647382550899E-2</v>
      </c>
      <c r="P3253">
        <v>8.9620568390928204E-2</v>
      </c>
      <c r="Q3253">
        <v>0.15771849853030001</v>
      </c>
      <c r="R3253">
        <v>2.69489533689049E-3</v>
      </c>
      <c r="S3253">
        <v>8.37475762438172E-3</v>
      </c>
      <c r="T3253">
        <v>1.19449135435898E-2</v>
      </c>
      <c r="U3253">
        <v>1.5837451441329E-2</v>
      </c>
      <c r="V3253">
        <v>139.770004</v>
      </c>
      <c r="W3253">
        <v>105.870003</v>
      </c>
      <c r="X3253">
        <v>-0.123137904846137</v>
      </c>
      <c r="Y3253" s="44">
        <v>3.8122194279549302E-5</v>
      </c>
      <c r="Z3253">
        <v>0.83514732066004804</v>
      </c>
      <c r="AA3253">
        <v>1.0516533380994799</v>
      </c>
      <c r="AB3253">
        <v>0.954469210403743</v>
      </c>
      <c r="AC3253" t="s">
        <v>256</v>
      </c>
      <c r="AD3253" t="s">
        <v>353</v>
      </c>
      <c r="AE3253" t="s">
        <v>62</v>
      </c>
      <c r="AF3253" t="s">
        <v>74</v>
      </c>
      <c r="AG3253" t="s">
        <v>354</v>
      </c>
      <c r="AH3253" s="45">
        <v>39357</v>
      </c>
      <c r="AI3253">
        <v>1324424</v>
      </c>
      <c r="AK3253" t="s">
        <v>355</v>
      </c>
      <c r="AL3253" t="s">
        <v>314</v>
      </c>
      <c r="AM3253" t="s">
        <v>245</v>
      </c>
    </row>
    <row r="3254" spans="1:39" x14ac:dyDescent="0.3">
      <c r="A3254" s="1">
        <v>43567</v>
      </c>
      <c r="B3254" t="s">
        <v>28</v>
      </c>
      <c r="C3254" t="s">
        <v>246</v>
      </c>
      <c r="D3254">
        <v>1200</v>
      </c>
      <c r="E3254">
        <v>11</v>
      </c>
      <c r="F3254">
        <v>125.099998</v>
      </c>
      <c r="G3254">
        <v>126.290001</v>
      </c>
      <c r="H3254">
        <v>124.75</v>
      </c>
      <c r="I3254">
        <v>125.790001</v>
      </c>
      <c r="J3254">
        <v>125.447364999999</v>
      </c>
      <c r="K3254">
        <v>1066500</v>
      </c>
      <c r="L3254">
        <v>2.56</v>
      </c>
      <c r="M3254">
        <v>9.5855650141967192E-3</v>
      </c>
      <c r="N3254">
        <v>2.6502807722032999E-2</v>
      </c>
      <c r="O3254">
        <v>4.3130050211424298E-2</v>
      </c>
      <c r="P3254">
        <v>9.9030998503734494E-2</v>
      </c>
      <c r="Q3254">
        <v>0.17009864078988199</v>
      </c>
      <c r="R3254">
        <v>2.9494476201553702E-3</v>
      </c>
      <c r="S3254">
        <v>8.5335471201292302E-3</v>
      </c>
      <c r="T3254">
        <v>1.1987824894278199E-2</v>
      </c>
      <c r="U3254">
        <v>1.58459982065264E-2</v>
      </c>
      <c r="V3254">
        <v>139.770004</v>
      </c>
      <c r="W3254">
        <v>105.870003</v>
      </c>
      <c r="X3254">
        <v>-0.123137904846137</v>
      </c>
      <c r="Y3254">
        <v>6.5875784763498903E-3</v>
      </c>
      <c r="Z3254">
        <v>0.83965412183822097</v>
      </c>
      <c r="AA3254">
        <v>1.13847877449806</v>
      </c>
      <c r="AB3254">
        <v>1.0331377088676199</v>
      </c>
      <c r="AC3254" t="s">
        <v>256</v>
      </c>
      <c r="AD3254" t="s">
        <v>353</v>
      </c>
      <c r="AE3254" t="s">
        <v>62</v>
      </c>
      <c r="AF3254" t="s">
        <v>74</v>
      </c>
      <c r="AG3254" t="s">
        <v>354</v>
      </c>
      <c r="AH3254" s="45">
        <v>39357</v>
      </c>
      <c r="AI3254">
        <v>1324424</v>
      </c>
      <c r="AK3254" t="s">
        <v>355</v>
      </c>
      <c r="AL3254" t="s">
        <v>314</v>
      </c>
      <c r="AM3254" t="s">
        <v>245</v>
      </c>
    </row>
    <row r="3255" spans="1:39" x14ac:dyDescent="0.3">
      <c r="A3255" s="1">
        <v>43573</v>
      </c>
      <c r="B3255" t="s">
        <v>28</v>
      </c>
      <c r="C3255" t="s">
        <v>239</v>
      </c>
      <c r="D3255">
        <v>1300</v>
      </c>
      <c r="E3255">
        <v>11</v>
      </c>
      <c r="F3255">
        <v>125.169997999999</v>
      </c>
      <c r="G3255">
        <v>125.169997999999</v>
      </c>
      <c r="H3255">
        <v>123.68</v>
      </c>
      <c r="I3255">
        <v>124.510002</v>
      </c>
      <c r="J3255">
        <v>124.17085299999999</v>
      </c>
      <c r="K3255">
        <v>1154600</v>
      </c>
      <c r="L3255">
        <v>2.56</v>
      </c>
      <c r="M3255">
        <v>-2.4866205109446101E-3</v>
      </c>
      <c r="N3255">
        <v>-6.4223917402891396E-4</v>
      </c>
      <c r="O3255">
        <v>1.8399775379483001E-2</v>
      </c>
      <c r="P3255">
        <v>6.7237342369382697E-2</v>
      </c>
      <c r="Q3255">
        <v>0.13154457220113799</v>
      </c>
      <c r="R3255">
        <v>7.2595795564810396E-3</v>
      </c>
      <c r="S3255">
        <v>8.6723817407170604E-3</v>
      </c>
      <c r="T3255">
        <v>1.19068578655588E-2</v>
      </c>
      <c r="U3255">
        <v>1.5807796752521201E-2</v>
      </c>
      <c r="V3255">
        <v>139.770004</v>
      </c>
      <c r="W3255">
        <v>105.870003</v>
      </c>
      <c r="X3255">
        <v>-0.123137904846137</v>
      </c>
      <c r="Y3255">
        <v>1.5778467813143101E-3</v>
      </c>
      <c r="Z3255">
        <v>0.835858235938851</v>
      </c>
      <c r="AA3255">
        <v>0.81928459171983303</v>
      </c>
      <c r="AB3255">
        <v>0.97824231304843401</v>
      </c>
      <c r="AC3255" t="s">
        <v>256</v>
      </c>
      <c r="AD3255" t="s">
        <v>353</v>
      </c>
      <c r="AE3255" t="s">
        <v>62</v>
      </c>
      <c r="AF3255" t="s">
        <v>74</v>
      </c>
      <c r="AG3255" t="s">
        <v>354</v>
      </c>
      <c r="AH3255" s="45">
        <v>39357</v>
      </c>
      <c r="AI3255">
        <v>1324424</v>
      </c>
      <c r="AK3255" t="s">
        <v>355</v>
      </c>
      <c r="AL3255" t="s">
        <v>314</v>
      </c>
      <c r="AM3255" t="s">
        <v>245</v>
      </c>
    </row>
    <row r="3256" spans="1:39" x14ac:dyDescent="0.3">
      <c r="A3256" s="1">
        <v>43584</v>
      </c>
      <c r="B3256" t="s">
        <v>28</v>
      </c>
      <c r="C3256" t="s">
        <v>246</v>
      </c>
      <c r="D3256">
        <v>700</v>
      </c>
      <c r="E3256">
        <v>11</v>
      </c>
      <c r="F3256">
        <v>127.610001</v>
      </c>
      <c r="G3256">
        <v>130.63999899999999</v>
      </c>
      <c r="H3256">
        <v>127.589996</v>
      </c>
      <c r="I3256">
        <v>129.979996</v>
      </c>
      <c r="J3256">
        <v>129.625946</v>
      </c>
      <c r="K3256">
        <v>1791500</v>
      </c>
      <c r="L3256">
        <v>2.536</v>
      </c>
      <c r="M3256">
        <v>1.7227010727243301E-2</v>
      </c>
      <c r="N3256">
        <v>4.4280403033200903E-2</v>
      </c>
      <c r="O3256">
        <v>8.1556818211007395E-2</v>
      </c>
      <c r="P3256">
        <v>0.107408338291456</v>
      </c>
      <c r="Q3256">
        <v>0.210826099439681</v>
      </c>
      <c r="R3256">
        <v>1.2398609085589801E-2</v>
      </c>
      <c r="S3256">
        <v>8.0096885799880203E-3</v>
      </c>
      <c r="T3256">
        <v>1.1880792153004799E-2</v>
      </c>
      <c r="U3256">
        <v>1.57719876318781E-2</v>
      </c>
      <c r="V3256">
        <v>139.770004</v>
      </c>
      <c r="W3256">
        <v>108.110001</v>
      </c>
      <c r="X3256">
        <v>-0.123137904846137</v>
      </c>
      <c r="Y3256">
        <v>1.07094833958194E-3</v>
      </c>
      <c r="Z3256">
        <v>0.86637972439886901</v>
      </c>
      <c r="AA3256">
        <v>1.4035720433622101</v>
      </c>
      <c r="AB3256">
        <v>1.01881726050153</v>
      </c>
      <c r="AC3256" t="s">
        <v>256</v>
      </c>
      <c r="AD3256" t="s">
        <v>353</v>
      </c>
      <c r="AE3256" t="s">
        <v>62</v>
      </c>
      <c r="AF3256" t="s">
        <v>74</v>
      </c>
      <c r="AG3256" t="s">
        <v>354</v>
      </c>
      <c r="AH3256" s="45">
        <v>39357</v>
      </c>
      <c r="AI3256">
        <v>1324424</v>
      </c>
      <c r="AK3256" t="s">
        <v>355</v>
      </c>
      <c r="AL3256" t="s">
        <v>314</v>
      </c>
      <c r="AM3256" t="s">
        <v>245</v>
      </c>
    </row>
    <row r="3257" spans="1:39" x14ac:dyDescent="0.3">
      <c r="A3257" s="1">
        <v>43607</v>
      </c>
      <c r="B3257" t="s">
        <v>28</v>
      </c>
      <c r="C3257" t="s">
        <v>239</v>
      </c>
      <c r="D3257">
        <v>500</v>
      </c>
      <c r="E3257">
        <v>11</v>
      </c>
      <c r="F3257">
        <v>116.260002</v>
      </c>
      <c r="G3257">
        <v>117.75</v>
      </c>
      <c r="H3257">
        <v>116.260002</v>
      </c>
      <c r="I3257">
        <v>116.709999</v>
      </c>
      <c r="J3257">
        <v>116.709999</v>
      </c>
      <c r="K3257">
        <v>1029900</v>
      </c>
      <c r="L3257">
        <v>2.3929999999999998</v>
      </c>
      <c r="M3257">
        <v>-3.84833924486121E-3</v>
      </c>
      <c r="N3257">
        <v>-1.7879442532069401E-2</v>
      </c>
      <c r="O3257">
        <v>-6.0680344608771898E-2</v>
      </c>
      <c r="P3257">
        <v>-8.7847919009474196E-2</v>
      </c>
      <c r="Q3257">
        <v>1.5911995160844201E-2</v>
      </c>
      <c r="R3257">
        <v>9.4853984407322796E-3</v>
      </c>
      <c r="S3257">
        <v>1.2902503038349999E-2</v>
      </c>
      <c r="T3257">
        <v>1.1373443531058999E-2</v>
      </c>
      <c r="U3257">
        <v>1.50636317851987E-2</v>
      </c>
      <c r="V3257">
        <v>139.770004</v>
      </c>
      <c r="W3257">
        <v>108.110001</v>
      </c>
      <c r="X3257">
        <v>-0.123137904846137</v>
      </c>
      <c r="Y3257">
        <v>-2.8283920525026501E-3</v>
      </c>
      <c r="Z3257">
        <v>0.86336423389143901</v>
      </c>
      <c r="AA3257">
        <v>-6.1369707484792202E-2</v>
      </c>
      <c r="AB3257">
        <v>8.5268950230246894E-3</v>
      </c>
      <c r="AC3257" t="s">
        <v>256</v>
      </c>
      <c r="AD3257" t="s">
        <v>353</v>
      </c>
      <c r="AE3257" t="s">
        <v>62</v>
      </c>
      <c r="AF3257" t="s">
        <v>74</v>
      </c>
      <c r="AG3257" t="s">
        <v>354</v>
      </c>
      <c r="AH3257" s="45">
        <v>39357</v>
      </c>
      <c r="AI3257">
        <v>1324424</v>
      </c>
      <c r="AK3257" t="s">
        <v>355</v>
      </c>
      <c r="AL3257" t="s">
        <v>314</v>
      </c>
      <c r="AM3257" t="s">
        <v>245</v>
      </c>
    </row>
    <row r="3258" spans="1:39" x14ac:dyDescent="0.3">
      <c r="A3258" s="1">
        <v>43620</v>
      </c>
      <c r="B3258" t="s">
        <v>28</v>
      </c>
      <c r="C3258" t="s">
        <v>246</v>
      </c>
      <c r="D3258">
        <v>1500</v>
      </c>
      <c r="E3258">
        <v>11</v>
      </c>
      <c r="F3258">
        <v>117.010002</v>
      </c>
      <c r="G3258">
        <v>120.400002</v>
      </c>
      <c r="H3258">
        <v>117.010002</v>
      </c>
      <c r="I3258">
        <v>120.150002</v>
      </c>
      <c r="J3258">
        <v>120.150002</v>
      </c>
      <c r="K3258">
        <v>2118100</v>
      </c>
      <c r="L3258">
        <v>2.1190000000000002</v>
      </c>
      <c r="M3258">
        <v>3.3686360519102503E-2</v>
      </c>
      <c r="N3258">
        <v>3.52370155774182E-2</v>
      </c>
      <c r="O3258">
        <v>-6.2356928707115997E-2</v>
      </c>
      <c r="P3258">
        <v>-4.20317087761643E-2</v>
      </c>
      <c r="Q3258">
        <v>1.14082815121719E-2</v>
      </c>
      <c r="R3258">
        <v>1.6432237844531902E-2</v>
      </c>
      <c r="S3258">
        <v>1.33608198839131E-2</v>
      </c>
      <c r="T3258">
        <v>1.09081093583238E-2</v>
      </c>
      <c r="U3258">
        <v>1.50976058979527E-2</v>
      </c>
      <c r="V3258">
        <v>139.770004</v>
      </c>
      <c r="W3258">
        <v>108.110001</v>
      </c>
      <c r="X3258">
        <v>-0.123137904846137</v>
      </c>
      <c r="Y3258">
        <v>2.1205927310919401E-2</v>
      </c>
      <c r="Z3258">
        <v>0.89173001938791296</v>
      </c>
      <c r="AA3258">
        <v>-7.6539969403442099E-2</v>
      </c>
      <c r="AB3258">
        <v>-0.229746155191865</v>
      </c>
      <c r="AC3258" t="s">
        <v>256</v>
      </c>
      <c r="AD3258" t="s">
        <v>353</v>
      </c>
      <c r="AE3258" t="s">
        <v>62</v>
      </c>
      <c r="AF3258" t="s">
        <v>74</v>
      </c>
      <c r="AG3258" t="s">
        <v>354</v>
      </c>
      <c r="AH3258" s="45">
        <v>39357</v>
      </c>
      <c r="AI3258">
        <v>1324424</v>
      </c>
      <c r="AK3258" t="s">
        <v>355</v>
      </c>
      <c r="AL3258" t="s">
        <v>314</v>
      </c>
      <c r="AM3258" t="s">
        <v>245</v>
      </c>
    </row>
    <row r="3259" spans="1:39" x14ac:dyDescent="0.3">
      <c r="A3259" s="1">
        <v>43634</v>
      </c>
      <c r="B3259" t="s">
        <v>28</v>
      </c>
      <c r="C3259" t="s">
        <v>246</v>
      </c>
      <c r="D3259">
        <v>1700</v>
      </c>
      <c r="E3259">
        <v>11</v>
      </c>
      <c r="F3259">
        <v>127.69000200000001</v>
      </c>
      <c r="G3259">
        <v>129.16999799999999</v>
      </c>
      <c r="H3259">
        <v>127.370003</v>
      </c>
      <c r="I3259">
        <v>127.589996</v>
      </c>
      <c r="J3259">
        <v>127.589996</v>
      </c>
      <c r="K3259">
        <v>1308600</v>
      </c>
      <c r="L3259">
        <v>2.06</v>
      </c>
      <c r="M3259">
        <v>4.1625664854399403E-3</v>
      </c>
      <c r="N3259">
        <v>3.6149941523122599E-2</v>
      </c>
      <c r="O3259">
        <v>7.9425272839306504E-2</v>
      </c>
      <c r="P3259">
        <v>4.5563277943321399E-2</v>
      </c>
      <c r="Q3259">
        <v>3.7898682449771903E-2</v>
      </c>
      <c r="R3259">
        <v>3.95794375969596E-3</v>
      </c>
      <c r="S3259">
        <v>1.02737054083985E-2</v>
      </c>
      <c r="T3259">
        <v>1.09051012244388E-2</v>
      </c>
      <c r="U3259">
        <v>1.49642494844136E-2</v>
      </c>
      <c r="V3259">
        <v>139.770004</v>
      </c>
      <c r="W3259">
        <v>108.110001</v>
      </c>
      <c r="X3259">
        <v>-0.123137904846137</v>
      </c>
      <c r="Y3259">
        <v>9.6704895497130797E-3</v>
      </c>
      <c r="Z3259">
        <v>0.88135089138064704</v>
      </c>
      <c r="AA3259">
        <v>0.13834046738815101</v>
      </c>
      <c r="AB3259">
        <v>8.4741951033381099E-2</v>
      </c>
      <c r="AC3259" t="s">
        <v>256</v>
      </c>
      <c r="AD3259" t="s">
        <v>353</v>
      </c>
      <c r="AE3259" t="s">
        <v>62</v>
      </c>
      <c r="AF3259" t="s">
        <v>74</v>
      </c>
      <c r="AG3259" t="s">
        <v>354</v>
      </c>
      <c r="AH3259" s="45">
        <v>39357</v>
      </c>
      <c r="AI3259">
        <v>1324424</v>
      </c>
      <c r="AK3259" t="s">
        <v>355</v>
      </c>
      <c r="AL3259" t="s">
        <v>314</v>
      </c>
      <c r="AM3259" t="s">
        <v>245</v>
      </c>
    </row>
    <row r="3260" spans="1:39" x14ac:dyDescent="0.3">
      <c r="A3260" s="1">
        <v>43635</v>
      </c>
      <c r="B3260" t="s">
        <v>28</v>
      </c>
      <c r="C3260" t="s">
        <v>239</v>
      </c>
      <c r="D3260">
        <v>1100</v>
      </c>
      <c r="E3260">
        <v>11</v>
      </c>
      <c r="F3260">
        <v>127.339996</v>
      </c>
      <c r="G3260">
        <v>129.94000199999999</v>
      </c>
      <c r="H3260">
        <v>126.949997</v>
      </c>
      <c r="I3260">
        <v>129.63999899999999</v>
      </c>
      <c r="J3260">
        <v>129.63999899999999</v>
      </c>
      <c r="K3260">
        <v>1692100</v>
      </c>
      <c r="L3260">
        <v>2.0289999999999999</v>
      </c>
      <c r="M3260">
        <v>1.5939403976445901E-2</v>
      </c>
      <c r="N3260">
        <v>4.2707175378287499E-2</v>
      </c>
      <c r="O3260">
        <v>0.111659910932054</v>
      </c>
      <c r="P3260">
        <v>5.96228684473337E-2</v>
      </c>
      <c r="Q3260">
        <v>4.4695416906904997E-2</v>
      </c>
      <c r="R3260">
        <v>5.5965133526604E-3</v>
      </c>
      <c r="S3260">
        <v>9.5744683904328502E-3</v>
      </c>
      <c r="T3260">
        <v>1.10717404990117E-2</v>
      </c>
      <c r="U3260">
        <v>1.4986629891856999E-2</v>
      </c>
      <c r="V3260">
        <v>139.770004</v>
      </c>
      <c r="W3260">
        <v>108.110001</v>
      </c>
      <c r="X3260">
        <v>-0.123137904846137</v>
      </c>
      <c r="Y3260">
        <v>2.98071681438073E-3</v>
      </c>
      <c r="Z3260">
        <v>0.88400733964306699</v>
      </c>
      <c r="AA3260">
        <v>0.19539926661777099</v>
      </c>
      <c r="AB3260">
        <v>0.133521661708908</v>
      </c>
      <c r="AC3260" t="s">
        <v>256</v>
      </c>
      <c r="AD3260" t="s">
        <v>353</v>
      </c>
      <c r="AE3260" t="s">
        <v>62</v>
      </c>
      <c r="AF3260" t="s">
        <v>74</v>
      </c>
      <c r="AG3260" t="s">
        <v>354</v>
      </c>
      <c r="AH3260" s="45">
        <v>39357</v>
      </c>
      <c r="AI3260">
        <v>1324424</v>
      </c>
      <c r="AK3260" t="s">
        <v>355</v>
      </c>
      <c r="AL3260" t="s">
        <v>314</v>
      </c>
      <c r="AM3260" t="s">
        <v>245</v>
      </c>
    </row>
    <row r="3261" spans="1:39" x14ac:dyDescent="0.3">
      <c r="A3261" s="1">
        <v>43572</v>
      </c>
      <c r="B3261" t="s">
        <v>28</v>
      </c>
      <c r="C3261" t="s">
        <v>239</v>
      </c>
      <c r="D3261">
        <v>1600</v>
      </c>
      <c r="E3261">
        <v>12</v>
      </c>
      <c r="F3261">
        <v>126.589996</v>
      </c>
      <c r="G3261">
        <v>127.05999799999999</v>
      </c>
      <c r="H3261">
        <v>123.150002</v>
      </c>
      <c r="I3261">
        <v>124.82</v>
      </c>
      <c r="J3261">
        <v>124.480003</v>
      </c>
      <c r="K3261">
        <v>1985400</v>
      </c>
      <c r="L3261">
        <v>2.5920000000000001</v>
      </c>
      <c r="M3261">
        <v>-9.3298707426609801E-3</v>
      </c>
      <c r="N3261">
        <v>5.3015847044753199E-3</v>
      </c>
      <c r="O3261">
        <v>2.9843191882317099E-2</v>
      </c>
      <c r="P3261">
        <v>7.5826002722764393E-2</v>
      </c>
      <c r="Q3261">
        <v>0.13249088224949501</v>
      </c>
      <c r="R3261">
        <v>7.2635406149878703E-3</v>
      </c>
      <c r="S3261">
        <v>8.8057378051937096E-3</v>
      </c>
      <c r="T3261">
        <v>1.1914676812277101E-2</v>
      </c>
      <c r="U3261">
        <v>1.5807191584064999E-2</v>
      </c>
      <c r="V3261">
        <v>139.770004</v>
      </c>
      <c r="W3261">
        <v>105.870003</v>
      </c>
      <c r="X3261">
        <v>-0.123137904846137</v>
      </c>
      <c r="Y3261">
        <v>-2.2764010197428601E-3</v>
      </c>
      <c r="Z3261">
        <v>0.83603323530931495</v>
      </c>
      <c r="AA3261">
        <v>0.82723409728081199</v>
      </c>
      <c r="AB3261">
        <v>1.0247160623243601</v>
      </c>
      <c r="AC3261" t="s">
        <v>257</v>
      </c>
      <c r="AD3261" t="s">
        <v>353</v>
      </c>
      <c r="AE3261" t="s">
        <v>62</v>
      </c>
      <c r="AF3261" t="s">
        <v>74</v>
      </c>
      <c r="AG3261" t="s">
        <v>354</v>
      </c>
      <c r="AH3261" s="45">
        <v>39357</v>
      </c>
      <c r="AI3261">
        <v>1324424</v>
      </c>
      <c r="AK3261" t="s">
        <v>355</v>
      </c>
      <c r="AL3261" t="s">
        <v>314</v>
      </c>
      <c r="AM3261" t="s">
        <v>245</v>
      </c>
    </row>
    <row r="3262" spans="1:39" x14ac:dyDescent="0.3">
      <c r="A3262" s="1">
        <v>43578</v>
      </c>
      <c r="B3262" t="s">
        <v>28</v>
      </c>
      <c r="C3262" t="s">
        <v>246</v>
      </c>
      <c r="D3262">
        <v>700</v>
      </c>
      <c r="E3262">
        <v>12</v>
      </c>
      <c r="F3262">
        <v>124.449997</v>
      </c>
      <c r="G3262">
        <v>126.480003</v>
      </c>
      <c r="H3262">
        <v>124.099998</v>
      </c>
      <c r="I3262">
        <v>125.879997</v>
      </c>
      <c r="J3262">
        <v>125.53711699999999</v>
      </c>
      <c r="K3262">
        <v>1631600</v>
      </c>
      <c r="L3262">
        <v>2.57</v>
      </c>
      <c r="M3262">
        <v>1.2228906368804599E-2</v>
      </c>
      <c r="N3262">
        <v>3.4218335283297801E-3</v>
      </c>
      <c r="O3262">
        <v>1.4241400350034E-2</v>
      </c>
      <c r="P3262">
        <v>8.7304188754675993E-2</v>
      </c>
      <c r="Q3262">
        <v>0.14712286793653101</v>
      </c>
      <c r="R3262">
        <v>8.0705863986744696E-3</v>
      </c>
      <c r="S3262">
        <v>8.6146062332471598E-3</v>
      </c>
      <c r="T3262">
        <v>1.14165179648295E-2</v>
      </c>
      <c r="U3262">
        <v>1.57860865895613E-2</v>
      </c>
      <c r="V3262">
        <v>139.770004</v>
      </c>
      <c r="W3262">
        <v>105.870003</v>
      </c>
      <c r="X3262">
        <v>-0.123137904846137</v>
      </c>
      <c r="Y3262">
        <v>8.8023511954049196E-3</v>
      </c>
      <c r="Z3262">
        <v>0.83839384293250796</v>
      </c>
      <c r="AA3262">
        <v>0.93229214201605104</v>
      </c>
      <c r="AB3262">
        <v>0.86043734760520296</v>
      </c>
      <c r="AC3262" t="s">
        <v>257</v>
      </c>
      <c r="AD3262" t="s">
        <v>353</v>
      </c>
      <c r="AE3262" t="s">
        <v>62</v>
      </c>
      <c r="AF3262" t="s">
        <v>74</v>
      </c>
      <c r="AG3262" t="s">
        <v>354</v>
      </c>
      <c r="AH3262" s="45">
        <v>39357</v>
      </c>
      <c r="AI3262">
        <v>1324424</v>
      </c>
      <c r="AK3262" t="s">
        <v>355</v>
      </c>
      <c r="AL3262" t="s">
        <v>314</v>
      </c>
      <c r="AM3262" t="s">
        <v>245</v>
      </c>
    </row>
    <row r="3263" spans="1:39" x14ac:dyDescent="0.3">
      <c r="A3263" s="1">
        <v>43579</v>
      </c>
      <c r="B3263" t="s">
        <v>28</v>
      </c>
      <c r="C3263" t="s">
        <v>246</v>
      </c>
      <c r="D3263">
        <v>1200</v>
      </c>
      <c r="E3263">
        <v>12</v>
      </c>
      <c r="F3263">
        <v>126</v>
      </c>
      <c r="G3263">
        <v>126.5</v>
      </c>
      <c r="H3263">
        <v>124.30999799999999</v>
      </c>
      <c r="I3263">
        <v>124.489998</v>
      </c>
      <c r="J3263">
        <v>124.150902</v>
      </c>
      <c r="K3263">
        <v>1252900</v>
      </c>
      <c r="L3263">
        <v>2.5219999999999998</v>
      </c>
      <c r="M3263">
        <v>-1.11036905010575E-2</v>
      </c>
      <c r="N3263">
        <v>-1.1977177940464099E-2</v>
      </c>
      <c r="O3263">
        <v>2.3159488256663401E-2</v>
      </c>
      <c r="P3263">
        <v>6.7590886380860901E-2</v>
      </c>
      <c r="Q3263">
        <v>0.13038699660422601</v>
      </c>
      <c r="R3263">
        <v>9.20639520193553E-3</v>
      </c>
      <c r="S3263">
        <v>7.7634659482273801E-3</v>
      </c>
      <c r="T3263">
        <v>1.14852790685689E-2</v>
      </c>
      <c r="U3263">
        <v>1.5799961357329501E-2</v>
      </c>
      <c r="V3263">
        <v>139.770004</v>
      </c>
      <c r="W3263">
        <v>105.870003</v>
      </c>
      <c r="X3263">
        <v>-0.123137904846137</v>
      </c>
      <c r="Y3263">
        <v>-2.1941687255359501E-3</v>
      </c>
      <c r="Z3263">
        <v>0.83955444492578801</v>
      </c>
      <c r="AA3263">
        <v>0.80495989483228503</v>
      </c>
      <c r="AB3263">
        <v>0.82247138130785902</v>
      </c>
      <c r="AC3263" t="s">
        <v>257</v>
      </c>
      <c r="AD3263" t="s">
        <v>353</v>
      </c>
      <c r="AE3263" t="s">
        <v>62</v>
      </c>
      <c r="AF3263" t="s">
        <v>74</v>
      </c>
      <c r="AG3263" t="s">
        <v>354</v>
      </c>
      <c r="AH3263" s="45">
        <v>39357</v>
      </c>
      <c r="AI3263">
        <v>1324424</v>
      </c>
      <c r="AK3263" t="s">
        <v>355</v>
      </c>
      <c r="AL3263" t="s">
        <v>314</v>
      </c>
      <c r="AM3263" t="s">
        <v>245</v>
      </c>
    </row>
    <row r="3264" spans="1:39" x14ac:dyDescent="0.3">
      <c r="A3264" s="1">
        <v>43593</v>
      </c>
      <c r="B3264" t="s">
        <v>28</v>
      </c>
      <c r="C3264" t="s">
        <v>246</v>
      </c>
      <c r="D3264">
        <v>1600</v>
      </c>
      <c r="E3264">
        <v>12</v>
      </c>
      <c r="F3264">
        <v>122.230003</v>
      </c>
      <c r="G3264">
        <v>122.800003</v>
      </c>
      <c r="H3264">
        <v>120.599998</v>
      </c>
      <c r="I3264">
        <v>121.870003</v>
      </c>
      <c r="J3264">
        <v>121.538048</v>
      </c>
      <c r="K3264">
        <v>1574600</v>
      </c>
      <c r="L3264">
        <v>2.4820000000000002</v>
      </c>
      <c r="M3264">
        <v>-8.1719815788949494E-3</v>
      </c>
      <c r="N3264">
        <v>-5.5383487740511099E-2</v>
      </c>
      <c r="O3264">
        <v>-5.1560944635447104E-3</v>
      </c>
      <c r="P3264">
        <v>-4.5593841226508502E-2</v>
      </c>
      <c r="Q3264">
        <v>0.104056472681457</v>
      </c>
      <c r="R3264">
        <v>7.4844138809873903E-3</v>
      </c>
      <c r="S3264">
        <v>1.0244408075301199E-2</v>
      </c>
      <c r="T3264">
        <v>1.1435496475138E-2</v>
      </c>
      <c r="U3264">
        <v>1.4942761872657299E-2</v>
      </c>
      <c r="V3264">
        <v>139.770004</v>
      </c>
      <c r="W3264">
        <v>108.110001</v>
      </c>
      <c r="X3264">
        <v>-0.123137904846137</v>
      </c>
      <c r="Y3264">
        <v>-1.60671540560346E-3</v>
      </c>
      <c r="Z3264">
        <v>0.87693891485339204</v>
      </c>
      <c r="AA3264">
        <v>0.59460643793481005</v>
      </c>
      <c r="AB3264">
        <v>0.69778958601518604</v>
      </c>
      <c r="AC3264" t="s">
        <v>257</v>
      </c>
      <c r="AD3264" t="s">
        <v>353</v>
      </c>
      <c r="AE3264" t="s">
        <v>62</v>
      </c>
      <c r="AF3264" t="s">
        <v>74</v>
      </c>
      <c r="AG3264" t="s">
        <v>354</v>
      </c>
      <c r="AH3264" s="45">
        <v>39357</v>
      </c>
      <c r="AI3264">
        <v>1324424</v>
      </c>
      <c r="AK3264" t="s">
        <v>355</v>
      </c>
      <c r="AL3264" t="s">
        <v>314</v>
      </c>
      <c r="AM3264" t="s">
        <v>245</v>
      </c>
    </row>
    <row r="3265" spans="1:39" x14ac:dyDescent="0.3">
      <c r="A3265" s="1">
        <v>43606</v>
      </c>
      <c r="B3265" t="s">
        <v>28</v>
      </c>
      <c r="C3265" t="s">
        <v>246</v>
      </c>
      <c r="D3265">
        <v>800</v>
      </c>
      <c r="E3265">
        <v>12</v>
      </c>
      <c r="F3265">
        <v>117.25</v>
      </c>
      <c r="G3265">
        <v>117.910004</v>
      </c>
      <c r="H3265">
        <v>116.379997</v>
      </c>
      <c r="I3265">
        <v>117.480003</v>
      </c>
      <c r="J3265">
        <v>117.160004</v>
      </c>
      <c r="K3265">
        <v>1450700</v>
      </c>
      <c r="L3265">
        <v>2.4260000000000002</v>
      </c>
      <c r="M3265">
        <v>8.54852906028453E-3</v>
      </c>
      <c r="N3265">
        <v>-1.7550152034225198E-2</v>
      </c>
      <c r="O3265">
        <v>-5.8117907918516301E-2</v>
      </c>
      <c r="P3265">
        <v>-8.78173177526963E-2</v>
      </c>
      <c r="Q3265">
        <v>3.0908644454666099E-2</v>
      </c>
      <c r="R3265">
        <v>9.48417694405739E-3</v>
      </c>
      <c r="S3265">
        <v>1.2903759258033901E-2</v>
      </c>
      <c r="T3265">
        <v>1.13733376919238E-2</v>
      </c>
      <c r="U3265">
        <v>1.5077733830629001E-2</v>
      </c>
      <c r="V3265">
        <v>139.770004</v>
      </c>
      <c r="W3265">
        <v>108.110001</v>
      </c>
      <c r="X3265">
        <v>-0.123137904846137</v>
      </c>
      <c r="Y3265">
        <v>8.4599491109458805E-3</v>
      </c>
      <c r="Z3265">
        <v>0.86470478006214102</v>
      </c>
      <c r="AA3265">
        <v>5.0775697940894697E-2</v>
      </c>
      <c r="AB3265">
        <v>5.8437065207904003E-2</v>
      </c>
      <c r="AC3265" t="s">
        <v>257</v>
      </c>
      <c r="AD3265" t="s">
        <v>353</v>
      </c>
      <c r="AE3265" t="s">
        <v>62</v>
      </c>
      <c r="AF3265" t="s">
        <v>74</v>
      </c>
      <c r="AG3265" t="s">
        <v>354</v>
      </c>
      <c r="AH3265" s="45">
        <v>39357</v>
      </c>
      <c r="AI3265">
        <v>1324424</v>
      </c>
      <c r="AK3265" t="s">
        <v>355</v>
      </c>
      <c r="AL3265" t="s">
        <v>314</v>
      </c>
      <c r="AM3265" t="s">
        <v>245</v>
      </c>
    </row>
    <row r="3266" spans="1:39" x14ac:dyDescent="0.3">
      <c r="A3266" s="1">
        <v>43614</v>
      </c>
      <c r="B3266" t="s">
        <v>28</v>
      </c>
      <c r="C3266" t="s">
        <v>246</v>
      </c>
      <c r="D3266">
        <v>800</v>
      </c>
      <c r="E3266">
        <v>12</v>
      </c>
      <c r="F3266">
        <v>115.44000200000001</v>
      </c>
      <c r="G3266">
        <v>116.5</v>
      </c>
      <c r="H3266">
        <v>115.169997999999</v>
      </c>
      <c r="I3266">
        <v>116.019997</v>
      </c>
      <c r="J3266">
        <v>116.019997</v>
      </c>
      <c r="K3266">
        <v>1460200</v>
      </c>
      <c r="L3266">
        <v>2.2360000000000002</v>
      </c>
      <c r="M3266">
        <v>2.58600929388203E-4</v>
      </c>
      <c r="N3266">
        <v>-9.7779919205701494E-3</v>
      </c>
      <c r="O3266">
        <v>-9.3663389590438406E-2</v>
      </c>
      <c r="P3266">
        <v>-9.4557826662227396E-2</v>
      </c>
      <c r="Q3266">
        <v>-5.1547144904200998E-3</v>
      </c>
      <c r="R3266">
        <v>2.3193052642830701E-3</v>
      </c>
      <c r="S3266">
        <v>1.1084342228459099E-2</v>
      </c>
      <c r="T3266">
        <v>1.11879095118077E-2</v>
      </c>
      <c r="U3266">
        <v>1.5024197818159699E-2</v>
      </c>
      <c r="V3266">
        <v>139.770004</v>
      </c>
      <c r="W3266">
        <v>108.110001</v>
      </c>
      <c r="X3266">
        <v>-0.123137904846137</v>
      </c>
      <c r="Y3266">
        <v>-6.9359101493404697E-3</v>
      </c>
      <c r="Z3266">
        <v>0.85810541655079697</v>
      </c>
      <c r="AA3266">
        <v>-0.213015166084013</v>
      </c>
      <c r="AB3266">
        <v>-0.111331772865643</v>
      </c>
      <c r="AC3266" t="s">
        <v>257</v>
      </c>
      <c r="AD3266" t="s">
        <v>353</v>
      </c>
      <c r="AE3266" t="s">
        <v>62</v>
      </c>
      <c r="AF3266" t="s">
        <v>74</v>
      </c>
      <c r="AG3266" t="s">
        <v>354</v>
      </c>
      <c r="AH3266" s="45">
        <v>39357</v>
      </c>
      <c r="AI3266">
        <v>1324424</v>
      </c>
      <c r="AK3266" t="s">
        <v>355</v>
      </c>
      <c r="AL3266" t="s">
        <v>314</v>
      </c>
      <c r="AM3266" t="s">
        <v>245</v>
      </c>
    </row>
    <row r="3267" spans="1:39" x14ac:dyDescent="0.3">
      <c r="A3267" s="1">
        <v>43615</v>
      </c>
      <c r="B3267" t="s">
        <v>28</v>
      </c>
      <c r="C3267" t="s">
        <v>246</v>
      </c>
      <c r="D3267">
        <v>1200</v>
      </c>
      <c r="E3267">
        <v>12</v>
      </c>
      <c r="F3267">
        <v>116.110001</v>
      </c>
      <c r="G3267">
        <v>116.80999799999999</v>
      </c>
      <c r="H3267">
        <v>115.699997</v>
      </c>
      <c r="I3267">
        <v>116.099998</v>
      </c>
      <c r="J3267">
        <v>116.099998</v>
      </c>
      <c r="K3267">
        <v>1381700</v>
      </c>
      <c r="L3267">
        <v>2.2269999999999999</v>
      </c>
      <c r="M3267">
        <v>6.8930729700959401E-4</v>
      </c>
      <c r="N3267">
        <v>-5.24034537869937E-3</v>
      </c>
      <c r="O3267">
        <v>-0.11020109302067201</v>
      </c>
      <c r="P3267">
        <v>-5.4978516343448601E-2</v>
      </c>
      <c r="Q3267">
        <v>3.8377734341852199E-4</v>
      </c>
      <c r="R3267">
        <v>2.2809931227446602E-3</v>
      </c>
      <c r="S3267">
        <v>1.00725298236326E-2</v>
      </c>
      <c r="T3267">
        <v>1.01142551641142E-2</v>
      </c>
      <c r="U3267">
        <v>1.50211566535842E-2</v>
      </c>
      <c r="V3267">
        <v>139.770004</v>
      </c>
      <c r="W3267">
        <v>108.110001</v>
      </c>
      <c r="X3267">
        <v>-0.123137904846137</v>
      </c>
      <c r="Y3267">
        <v>2.0962723552933101E-3</v>
      </c>
      <c r="Z3267">
        <v>0.86068630907351795</v>
      </c>
      <c r="AA3267">
        <v>-0.169953025843988</v>
      </c>
      <c r="AB3267">
        <v>-0.133048436537482</v>
      </c>
      <c r="AC3267" t="s">
        <v>257</v>
      </c>
      <c r="AD3267" t="s">
        <v>353</v>
      </c>
      <c r="AE3267" t="s">
        <v>62</v>
      </c>
      <c r="AF3267" t="s">
        <v>74</v>
      </c>
      <c r="AG3267" t="s">
        <v>354</v>
      </c>
      <c r="AH3267" s="45">
        <v>39357</v>
      </c>
      <c r="AI3267">
        <v>1324424</v>
      </c>
      <c r="AK3267" t="s">
        <v>355</v>
      </c>
      <c r="AL3267" t="s">
        <v>314</v>
      </c>
      <c r="AM3267" t="s">
        <v>245</v>
      </c>
    </row>
    <row r="3268" spans="1:39" x14ac:dyDescent="0.3">
      <c r="A3268" s="1">
        <v>43634</v>
      </c>
      <c r="B3268" t="s">
        <v>28</v>
      </c>
      <c r="C3268" t="s">
        <v>246</v>
      </c>
      <c r="D3268">
        <v>1700</v>
      </c>
      <c r="E3268">
        <v>12</v>
      </c>
      <c r="F3268">
        <v>127.69000200000001</v>
      </c>
      <c r="G3268">
        <v>129.16999799999999</v>
      </c>
      <c r="H3268">
        <v>127.370003</v>
      </c>
      <c r="I3268">
        <v>127.589996</v>
      </c>
      <c r="J3268">
        <v>127.589996</v>
      </c>
      <c r="K3268">
        <v>1308600</v>
      </c>
      <c r="L3268">
        <v>2.06</v>
      </c>
      <c r="M3268">
        <v>4.1625664854399403E-3</v>
      </c>
      <c r="N3268">
        <v>3.6149941523122599E-2</v>
      </c>
      <c r="O3268">
        <v>7.9425272839306504E-2</v>
      </c>
      <c r="P3268">
        <v>4.5563277943321399E-2</v>
      </c>
      <c r="Q3268">
        <v>3.7898682449771903E-2</v>
      </c>
      <c r="R3268">
        <v>3.95794375969596E-3</v>
      </c>
      <c r="S3268">
        <v>1.02737054083985E-2</v>
      </c>
      <c r="T3268">
        <v>1.09051012244388E-2</v>
      </c>
      <c r="U3268">
        <v>1.49642494844136E-2</v>
      </c>
      <c r="V3268">
        <v>139.770004</v>
      </c>
      <c r="W3268">
        <v>108.110001</v>
      </c>
      <c r="X3268">
        <v>-0.123137904846137</v>
      </c>
      <c r="Y3268">
        <v>9.6704895497130797E-3</v>
      </c>
      <c r="Z3268">
        <v>0.88135089138064704</v>
      </c>
      <c r="AA3268">
        <v>0.13834046738815101</v>
      </c>
      <c r="AB3268">
        <v>8.4741951033381099E-2</v>
      </c>
      <c r="AC3268" t="s">
        <v>257</v>
      </c>
      <c r="AD3268" t="s">
        <v>353</v>
      </c>
      <c r="AE3268" t="s">
        <v>62</v>
      </c>
      <c r="AF3268" t="s">
        <v>74</v>
      </c>
      <c r="AG3268" t="s">
        <v>354</v>
      </c>
      <c r="AH3268" s="45">
        <v>39357</v>
      </c>
      <c r="AI3268">
        <v>1324424</v>
      </c>
      <c r="AK3268" t="s">
        <v>355</v>
      </c>
      <c r="AL3268" t="s">
        <v>314</v>
      </c>
      <c r="AM3268" t="s">
        <v>245</v>
      </c>
    </row>
    <row r="3269" spans="1:39" x14ac:dyDescent="0.3">
      <c r="A3269" s="1">
        <v>43566</v>
      </c>
      <c r="B3269" t="s">
        <v>28</v>
      </c>
      <c r="C3269" t="s">
        <v>246</v>
      </c>
      <c r="D3269">
        <v>1100</v>
      </c>
      <c r="E3269">
        <v>13</v>
      </c>
      <c r="F3269">
        <v>124.470001</v>
      </c>
      <c r="G3269">
        <v>125</v>
      </c>
      <c r="H3269">
        <v>123.94000200000001</v>
      </c>
      <c r="I3269">
        <v>124.589996</v>
      </c>
      <c r="J3269">
        <v>124.250626</v>
      </c>
      <c r="K3269">
        <v>687400</v>
      </c>
      <c r="L3269">
        <v>2.504</v>
      </c>
      <c r="M3269">
        <v>3.45720336755969E-3</v>
      </c>
      <c r="N3269">
        <v>1.6509144777722699E-2</v>
      </c>
      <c r="O3269">
        <v>3.2963647382550899E-2</v>
      </c>
      <c r="P3269">
        <v>8.9620568390928204E-2</v>
      </c>
      <c r="Q3269">
        <v>0.15771849853030001</v>
      </c>
      <c r="R3269">
        <v>2.69489533689049E-3</v>
      </c>
      <c r="S3269">
        <v>8.37475762438172E-3</v>
      </c>
      <c r="T3269">
        <v>1.19449135435898E-2</v>
      </c>
      <c r="U3269">
        <v>1.5837451441329E-2</v>
      </c>
      <c r="V3269">
        <v>139.770004</v>
      </c>
      <c r="W3269">
        <v>105.870003</v>
      </c>
      <c r="X3269">
        <v>-0.123137904846137</v>
      </c>
      <c r="Y3269" s="44">
        <v>3.8122194279549302E-5</v>
      </c>
      <c r="Z3269">
        <v>0.83514732066004804</v>
      </c>
      <c r="AA3269">
        <v>1.0516533380994799</v>
      </c>
      <c r="AB3269">
        <v>0.954469210403743</v>
      </c>
      <c r="AC3269" t="s">
        <v>258</v>
      </c>
      <c r="AD3269" t="s">
        <v>353</v>
      </c>
      <c r="AE3269" t="s">
        <v>62</v>
      </c>
      <c r="AF3269" t="s">
        <v>74</v>
      </c>
      <c r="AG3269" t="s">
        <v>354</v>
      </c>
      <c r="AH3269" s="45">
        <v>39357</v>
      </c>
      <c r="AI3269">
        <v>1324424</v>
      </c>
      <c r="AK3269" t="s">
        <v>355</v>
      </c>
      <c r="AL3269" t="s">
        <v>314</v>
      </c>
      <c r="AM3269" t="s">
        <v>245</v>
      </c>
    </row>
    <row r="3270" spans="1:39" x14ac:dyDescent="0.3">
      <c r="A3270" s="1">
        <v>43578</v>
      </c>
      <c r="B3270" t="s">
        <v>28</v>
      </c>
      <c r="C3270" t="s">
        <v>239</v>
      </c>
      <c r="D3270">
        <v>2400</v>
      </c>
      <c r="E3270">
        <v>13</v>
      </c>
      <c r="F3270">
        <v>124.449997</v>
      </c>
      <c r="G3270">
        <v>126.480003</v>
      </c>
      <c r="H3270">
        <v>124.099998</v>
      </c>
      <c r="I3270">
        <v>125.879997</v>
      </c>
      <c r="J3270">
        <v>125.53711699999999</v>
      </c>
      <c r="K3270">
        <v>1631600</v>
      </c>
      <c r="L3270">
        <v>2.57</v>
      </c>
      <c r="M3270">
        <v>1.2228906368804599E-2</v>
      </c>
      <c r="N3270">
        <v>3.4218335283297801E-3</v>
      </c>
      <c r="O3270">
        <v>1.4241400350034E-2</v>
      </c>
      <c r="P3270">
        <v>8.7304188754675993E-2</v>
      </c>
      <c r="Q3270">
        <v>0.14712286793653101</v>
      </c>
      <c r="R3270">
        <v>8.0705863986744696E-3</v>
      </c>
      <c r="S3270">
        <v>8.6146062332471598E-3</v>
      </c>
      <c r="T3270">
        <v>1.14165179648295E-2</v>
      </c>
      <c r="U3270">
        <v>1.57860865895613E-2</v>
      </c>
      <c r="V3270">
        <v>139.770004</v>
      </c>
      <c r="W3270">
        <v>105.870003</v>
      </c>
      <c r="X3270">
        <v>-0.123137904846137</v>
      </c>
      <c r="Y3270">
        <v>8.8023511954049196E-3</v>
      </c>
      <c r="Z3270">
        <v>0.83839384293250796</v>
      </c>
      <c r="AA3270">
        <v>0.93229214201605104</v>
      </c>
      <c r="AB3270">
        <v>0.86043734760520296</v>
      </c>
      <c r="AC3270" t="s">
        <v>258</v>
      </c>
      <c r="AD3270" t="s">
        <v>353</v>
      </c>
      <c r="AE3270" t="s">
        <v>62</v>
      </c>
      <c r="AF3270" t="s">
        <v>74</v>
      </c>
      <c r="AG3270" t="s">
        <v>354</v>
      </c>
      <c r="AH3270" s="45">
        <v>39357</v>
      </c>
      <c r="AI3270">
        <v>1324424</v>
      </c>
      <c r="AK3270" t="s">
        <v>355</v>
      </c>
      <c r="AL3270" t="s">
        <v>314</v>
      </c>
      <c r="AM3270" t="s">
        <v>245</v>
      </c>
    </row>
    <row r="3271" spans="1:39" x14ac:dyDescent="0.3">
      <c r="A3271" s="1">
        <v>43598</v>
      </c>
      <c r="B3271" t="s">
        <v>28</v>
      </c>
      <c r="C3271" t="s">
        <v>246</v>
      </c>
      <c r="D3271">
        <v>1000</v>
      </c>
      <c r="E3271">
        <v>13</v>
      </c>
      <c r="F3271">
        <v>116.169997999999</v>
      </c>
      <c r="G3271">
        <v>117.029999</v>
      </c>
      <c r="H3271">
        <v>115.07</v>
      </c>
      <c r="I3271">
        <v>116.769997</v>
      </c>
      <c r="J3271">
        <v>116.451927</v>
      </c>
      <c r="K3271">
        <v>2155100</v>
      </c>
      <c r="L3271">
        <v>2.4049999999999998</v>
      </c>
      <c r="M3271">
        <v>-1.6898542994753001E-2</v>
      </c>
      <c r="N3271">
        <v>-6.0800946140204003E-2</v>
      </c>
      <c r="O3271">
        <v>-6.1364955757803201E-2</v>
      </c>
      <c r="P3271">
        <v>-7.8519767118384903E-2</v>
      </c>
      <c r="Q3271">
        <v>3.4803005418383902E-2</v>
      </c>
      <c r="R3271">
        <v>6.8091768074528998E-3</v>
      </c>
      <c r="S3271">
        <v>1.13869571184218E-2</v>
      </c>
      <c r="T3271">
        <v>1.0806429431530099E-2</v>
      </c>
      <c r="U3271">
        <v>1.4986509017703001E-2</v>
      </c>
      <c r="V3271">
        <v>139.770004</v>
      </c>
      <c r="W3271">
        <v>108.110001</v>
      </c>
      <c r="X3271">
        <v>-0.123137904846137</v>
      </c>
      <c r="Y3271">
        <v>-2.4426469085879299E-2</v>
      </c>
      <c r="Z3271">
        <v>0.86807410339722801</v>
      </c>
      <c r="AA3271">
        <v>8.1064877631905397E-2</v>
      </c>
      <c r="AB3271">
        <v>0.43460703085293001</v>
      </c>
      <c r="AC3271" t="s">
        <v>258</v>
      </c>
      <c r="AD3271" t="s">
        <v>353</v>
      </c>
      <c r="AE3271" t="s">
        <v>62</v>
      </c>
      <c r="AF3271" t="s">
        <v>74</v>
      </c>
      <c r="AG3271" t="s">
        <v>354</v>
      </c>
      <c r="AH3271" s="45">
        <v>39357</v>
      </c>
      <c r="AI3271">
        <v>1324424</v>
      </c>
      <c r="AK3271" t="s">
        <v>355</v>
      </c>
      <c r="AL3271" t="s">
        <v>314</v>
      </c>
      <c r="AM3271" t="s">
        <v>245</v>
      </c>
    </row>
    <row r="3272" spans="1:39" x14ac:dyDescent="0.3">
      <c r="A3272" s="1">
        <v>43623</v>
      </c>
      <c r="B3272" t="s">
        <v>28</v>
      </c>
      <c r="C3272" t="s">
        <v>239</v>
      </c>
      <c r="D3272">
        <v>800</v>
      </c>
      <c r="E3272">
        <v>13</v>
      </c>
      <c r="F3272">
        <v>120.879997</v>
      </c>
      <c r="G3272">
        <v>122.94000200000001</v>
      </c>
      <c r="H3272">
        <v>120.55999799999999</v>
      </c>
      <c r="I3272">
        <v>122.599998</v>
      </c>
      <c r="J3272">
        <v>122.599998</v>
      </c>
      <c r="K3272">
        <v>1384700</v>
      </c>
      <c r="L3272">
        <v>2.0840000000000001</v>
      </c>
      <c r="M3272">
        <v>1.7111317818931101E-2</v>
      </c>
      <c r="N3272">
        <v>6.3994878825647097E-2</v>
      </c>
      <c r="O3272">
        <v>5.2765958796064597E-4</v>
      </c>
      <c r="P3272">
        <v>1.28932349758006E-2</v>
      </c>
      <c r="Q3272">
        <v>1.1876511860627201E-2</v>
      </c>
      <c r="R3272">
        <v>1.3447237499738101E-2</v>
      </c>
      <c r="S3272">
        <v>1.28734423474653E-2</v>
      </c>
      <c r="T3272">
        <v>1.0769575673793901E-2</v>
      </c>
      <c r="U3272">
        <v>1.5065602825304201E-2</v>
      </c>
      <c r="V3272">
        <v>139.770004</v>
      </c>
      <c r="W3272">
        <v>108.110001</v>
      </c>
      <c r="X3272">
        <v>-0.123137904846137</v>
      </c>
      <c r="Y3272">
        <v>1.0442979367750601E-2</v>
      </c>
      <c r="Z3272">
        <v>0.89079891328553795</v>
      </c>
      <c r="AA3272">
        <v>-7.0722870840417701E-2</v>
      </c>
      <c r="AB3272">
        <v>-0.117471245634377</v>
      </c>
      <c r="AC3272" t="s">
        <v>258</v>
      </c>
      <c r="AD3272" t="s">
        <v>353</v>
      </c>
      <c r="AE3272" t="s">
        <v>62</v>
      </c>
      <c r="AF3272" t="s">
        <v>74</v>
      </c>
      <c r="AG3272" t="s">
        <v>354</v>
      </c>
      <c r="AH3272" s="45">
        <v>39357</v>
      </c>
      <c r="AI3272">
        <v>1324424</v>
      </c>
      <c r="AK3272" t="s">
        <v>355</v>
      </c>
      <c r="AL3272" t="s">
        <v>314</v>
      </c>
      <c r="AM3272" t="s">
        <v>245</v>
      </c>
    </row>
    <row r="3273" spans="1:39" x14ac:dyDescent="0.3">
      <c r="A3273" s="1">
        <v>43630</v>
      </c>
      <c r="B3273" t="s">
        <v>28</v>
      </c>
      <c r="C3273" t="s">
        <v>246</v>
      </c>
      <c r="D3273">
        <v>1500</v>
      </c>
      <c r="E3273">
        <v>13</v>
      </c>
      <c r="F3273">
        <v>125.790001</v>
      </c>
      <c r="G3273">
        <v>127.839996</v>
      </c>
      <c r="H3273">
        <v>124.919997999999</v>
      </c>
      <c r="I3273">
        <v>126.80999799999999</v>
      </c>
      <c r="J3273">
        <v>126.80999799999999</v>
      </c>
      <c r="K3273">
        <v>1632500</v>
      </c>
      <c r="L3273">
        <v>2.093</v>
      </c>
      <c r="M3273">
        <v>9.3488323385014799E-3</v>
      </c>
      <c r="N3273">
        <v>3.3762880286283901E-2</v>
      </c>
      <c r="O3273">
        <v>6.1599179340078601E-2</v>
      </c>
      <c r="P3273">
        <v>4.5009541898947597E-2</v>
      </c>
      <c r="Q3273">
        <v>4.6211479336578001E-2</v>
      </c>
      <c r="R3273">
        <v>7.7099654575559498E-3</v>
      </c>
      <c r="S3273">
        <v>1.06654899060764E-2</v>
      </c>
      <c r="T3273">
        <v>1.09576492015688E-2</v>
      </c>
      <c r="U3273">
        <v>1.49771208996347E-2</v>
      </c>
      <c r="V3273">
        <v>139.770004</v>
      </c>
      <c r="W3273">
        <v>108.110001</v>
      </c>
      <c r="X3273">
        <v>-0.123137904846137</v>
      </c>
      <c r="Y3273">
        <v>-1.6128120944145399E-3</v>
      </c>
      <c r="Z3273">
        <v>0.88358358582723995</v>
      </c>
      <c r="AA3273">
        <v>0.201515296234586</v>
      </c>
      <c r="AB3273">
        <v>4.1067777806503399E-2</v>
      </c>
      <c r="AC3273" t="s">
        <v>258</v>
      </c>
      <c r="AD3273" t="s">
        <v>353</v>
      </c>
      <c r="AE3273" t="s">
        <v>62</v>
      </c>
      <c r="AF3273" t="s">
        <v>74</v>
      </c>
      <c r="AG3273" t="s">
        <v>354</v>
      </c>
      <c r="AH3273" s="45">
        <v>39357</v>
      </c>
      <c r="AI3273">
        <v>1324424</v>
      </c>
      <c r="AK3273" t="s">
        <v>355</v>
      </c>
      <c r="AL3273" t="s">
        <v>314</v>
      </c>
      <c r="AM3273" t="s">
        <v>245</v>
      </c>
    </row>
    <row r="3274" spans="1:39" x14ac:dyDescent="0.3">
      <c r="A3274" s="1">
        <v>43565</v>
      </c>
      <c r="B3274" t="s">
        <v>28</v>
      </c>
      <c r="C3274" t="s">
        <v>246</v>
      </c>
      <c r="D3274">
        <v>500</v>
      </c>
      <c r="E3274">
        <v>14</v>
      </c>
      <c r="F3274">
        <v>123.849998</v>
      </c>
      <c r="G3274">
        <v>124.349998</v>
      </c>
      <c r="H3274">
        <v>122.150002</v>
      </c>
      <c r="I3274">
        <v>124.160004</v>
      </c>
      <c r="J3274">
        <v>123.821808</v>
      </c>
      <c r="K3274">
        <v>752600</v>
      </c>
      <c r="L3274">
        <v>2.4769999999999999</v>
      </c>
      <c r="M3274">
        <v>1.77346470094359E-3</v>
      </c>
      <c r="N3274">
        <v>1.69764536105248E-2</v>
      </c>
      <c r="O3274">
        <v>1.8616133803821201E-2</v>
      </c>
      <c r="P3274">
        <v>8.2492273628805998E-2</v>
      </c>
      <c r="Q3274">
        <v>0.14509421060776601</v>
      </c>
      <c r="R3274">
        <v>2.7096937656126601E-3</v>
      </c>
      <c r="S3274">
        <v>8.7645191839011392E-3</v>
      </c>
      <c r="T3274">
        <v>1.1959082318494499E-2</v>
      </c>
      <c r="U3274">
        <v>1.5848422309168098E-2</v>
      </c>
      <c r="V3274">
        <v>139.770004</v>
      </c>
      <c r="W3274">
        <v>105.870003</v>
      </c>
      <c r="X3274">
        <v>-0.123137904846137</v>
      </c>
      <c r="Y3274">
        <v>3.47183783585567E-3</v>
      </c>
      <c r="Z3274">
        <v>0.83644744379361802</v>
      </c>
      <c r="AA3274">
        <v>0.95918073490412403</v>
      </c>
      <c r="AB3274">
        <v>0.90702807084758696</v>
      </c>
      <c r="AC3274" t="s">
        <v>259</v>
      </c>
      <c r="AD3274" t="s">
        <v>353</v>
      </c>
      <c r="AE3274" t="s">
        <v>62</v>
      </c>
      <c r="AF3274" t="s">
        <v>74</v>
      </c>
      <c r="AG3274" t="s">
        <v>354</v>
      </c>
      <c r="AH3274" s="45">
        <v>39357</v>
      </c>
      <c r="AI3274">
        <v>1324424</v>
      </c>
      <c r="AK3274" t="s">
        <v>355</v>
      </c>
      <c r="AL3274" t="s">
        <v>314</v>
      </c>
      <c r="AM3274" t="s">
        <v>245</v>
      </c>
    </row>
    <row r="3275" spans="1:39" x14ac:dyDescent="0.3">
      <c r="A3275" s="1">
        <v>43570</v>
      </c>
      <c r="B3275" t="s">
        <v>28</v>
      </c>
      <c r="C3275" t="s">
        <v>239</v>
      </c>
      <c r="D3275">
        <v>2000</v>
      </c>
      <c r="E3275">
        <v>14</v>
      </c>
      <c r="F3275">
        <v>126.19000200000001</v>
      </c>
      <c r="G3275">
        <v>126.19000200000001</v>
      </c>
      <c r="H3275">
        <v>124.279999</v>
      </c>
      <c r="I3275">
        <v>125.449997</v>
      </c>
      <c r="J3275">
        <v>125.108284</v>
      </c>
      <c r="K3275">
        <v>869200</v>
      </c>
      <c r="L3275">
        <v>2.5529999999999999</v>
      </c>
      <c r="M3275">
        <v>-2.7066339023563402E-3</v>
      </c>
      <c r="N3275">
        <v>1.8017020244965001E-2</v>
      </c>
      <c r="O3275">
        <v>3.7770881367075501E-2</v>
      </c>
      <c r="P3275">
        <v>8.7694160577058297E-2</v>
      </c>
      <c r="Q3275">
        <v>0.16739200688752601</v>
      </c>
      <c r="R3275">
        <v>4.5902444332016597E-3</v>
      </c>
      <c r="S3275">
        <v>8.5891604814746902E-3</v>
      </c>
      <c r="T3275">
        <v>1.19652313751114E-2</v>
      </c>
      <c r="U3275">
        <v>1.58473747838162E-2</v>
      </c>
      <c r="V3275">
        <v>139.770004</v>
      </c>
      <c r="W3275">
        <v>105.870003</v>
      </c>
      <c r="X3275">
        <v>-0.123137904846137</v>
      </c>
      <c r="Y3275">
        <v>-6.2956724975841202E-4</v>
      </c>
      <c r="Z3275">
        <v>0.84005891016623502</v>
      </c>
      <c r="AA3275">
        <v>1.1114243754244499</v>
      </c>
      <c r="AB3275">
        <v>1.06030873026427</v>
      </c>
      <c r="AC3275" t="s">
        <v>259</v>
      </c>
      <c r="AD3275" t="s">
        <v>353</v>
      </c>
      <c r="AE3275" t="s">
        <v>62</v>
      </c>
      <c r="AF3275" t="s">
        <v>74</v>
      </c>
      <c r="AG3275" t="s">
        <v>354</v>
      </c>
      <c r="AH3275" s="45">
        <v>39357</v>
      </c>
      <c r="AI3275">
        <v>1324424</v>
      </c>
      <c r="AK3275" t="s">
        <v>355</v>
      </c>
      <c r="AL3275" t="s">
        <v>314</v>
      </c>
      <c r="AM3275" t="s">
        <v>245</v>
      </c>
    </row>
    <row r="3276" spans="1:39" x14ac:dyDescent="0.3">
      <c r="A3276" s="1">
        <v>43614</v>
      </c>
      <c r="B3276" t="s">
        <v>28</v>
      </c>
      <c r="C3276" t="s">
        <v>239</v>
      </c>
      <c r="D3276">
        <v>1000</v>
      </c>
      <c r="E3276">
        <v>14</v>
      </c>
      <c r="F3276">
        <v>115.44000200000001</v>
      </c>
      <c r="G3276">
        <v>116.5</v>
      </c>
      <c r="H3276">
        <v>115.169997999999</v>
      </c>
      <c r="I3276">
        <v>116.019997</v>
      </c>
      <c r="J3276">
        <v>116.019997</v>
      </c>
      <c r="K3276">
        <v>1460200</v>
      </c>
      <c r="L3276">
        <v>2.2360000000000002</v>
      </c>
      <c r="M3276">
        <v>2.58600929388203E-4</v>
      </c>
      <c r="N3276">
        <v>-9.7779919205701494E-3</v>
      </c>
      <c r="O3276">
        <v>-9.3663389590438406E-2</v>
      </c>
      <c r="P3276">
        <v>-9.4557826662227396E-2</v>
      </c>
      <c r="Q3276">
        <v>-5.1547144904200998E-3</v>
      </c>
      <c r="R3276">
        <v>2.3193052642830701E-3</v>
      </c>
      <c r="S3276">
        <v>1.1084342228459099E-2</v>
      </c>
      <c r="T3276">
        <v>1.11879095118077E-2</v>
      </c>
      <c r="U3276">
        <v>1.5024197818159699E-2</v>
      </c>
      <c r="V3276">
        <v>139.770004</v>
      </c>
      <c r="W3276">
        <v>108.110001</v>
      </c>
      <c r="X3276">
        <v>-0.123137904846137</v>
      </c>
      <c r="Y3276">
        <v>-6.9359101493404697E-3</v>
      </c>
      <c r="Z3276">
        <v>0.85810541655079697</v>
      </c>
      <c r="AA3276">
        <v>-0.213015166084013</v>
      </c>
      <c r="AB3276">
        <v>-0.111331772865643</v>
      </c>
      <c r="AC3276" t="s">
        <v>259</v>
      </c>
      <c r="AD3276" t="s">
        <v>353</v>
      </c>
      <c r="AE3276" t="s">
        <v>62</v>
      </c>
      <c r="AF3276" t="s">
        <v>74</v>
      </c>
      <c r="AG3276" t="s">
        <v>354</v>
      </c>
      <c r="AH3276" s="45">
        <v>39357</v>
      </c>
      <c r="AI3276">
        <v>1324424</v>
      </c>
      <c r="AK3276" t="s">
        <v>355</v>
      </c>
      <c r="AL3276" t="s">
        <v>314</v>
      </c>
      <c r="AM3276" t="s">
        <v>245</v>
      </c>
    </row>
    <row r="3277" spans="1:39" x14ac:dyDescent="0.3">
      <c r="A3277" s="1">
        <v>43630</v>
      </c>
      <c r="B3277" t="s">
        <v>28</v>
      </c>
      <c r="C3277" t="s">
        <v>246</v>
      </c>
      <c r="D3277">
        <v>1700</v>
      </c>
      <c r="E3277">
        <v>14</v>
      </c>
      <c r="F3277">
        <v>125.790001</v>
      </c>
      <c r="G3277">
        <v>127.839996</v>
      </c>
      <c r="H3277">
        <v>124.919997999999</v>
      </c>
      <c r="I3277">
        <v>126.80999799999999</v>
      </c>
      <c r="J3277">
        <v>126.80999799999999</v>
      </c>
      <c r="K3277">
        <v>1632500</v>
      </c>
      <c r="L3277">
        <v>2.093</v>
      </c>
      <c r="M3277">
        <v>9.3488323385014799E-3</v>
      </c>
      <c r="N3277">
        <v>3.3762880286283901E-2</v>
      </c>
      <c r="O3277">
        <v>6.1599179340078601E-2</v>
      </c>
      <c r="P3277">
        <v>4.5009541898947597E-2</v>
      </c>
      <c r="Q3277">
        <v>4.6211479336578001E-2</v>
      </c>
      <c r="R3277">
        <v>7.7099654575559498E-3</v>
      </c>
      <c r="S3277">
        <v>1.06654899060764E-2</v>
      </c>
      <c r="T3277">
        <v>1.09576492015688E-2</v>
      </c>
      <c r="U3277">
        <v>1.49771208996347E-2</v>
      </c>
      <c r="V3277">
        <v>139.770004</v>
      </c>
      <c r="W3277">
        <v>108.110001</v>
      </c>
      <c r="X3277">
        <v>-0.123137904846137</v>
      </c>
      <c r="Y3277">
        <v>-1.6128120944145399E-3</v>
      </c>
      <c r="Z3277">
        <v>0.88358358582723995</v>
      </c>
      <c r="AA3277">
        <v>0.201515296234586</v>
      </c>
      <c r="AB3277">
        <v>4.1067777806503399E-2</v>
      </c>
      <c r="AC3277" t="s">
        <v>259</v>
      </c>
      <c r="AD3277" t="s">
        <v>353</v>
      </c>
      <c r="AE3277" t="s">
        <v>62</v>
      </c>
      <c r="AF3277" t="s">
        <v>74</v>
      </c>
      <c r="AG3277" t="s">
        <v>354</v>
      </c>
      <c r="AH3277" s="45">
        <v>39357</v>
      </c>
      <c r="AI3277">
        <v>1324424</v>
      </c>
      <c r="AK3277" t="s">
        <v>355</v>
      </c>
      <c r="AL3277" t="s">
        <v>314</v>
      </c>
      <c r="AM3277" t="s">
        <v>245</v>
      </c>
    </row>
    <row r="3278" spans="1:39" x14ac:dyDescent="0.3">
      <c r="A3278" s="1">
        <v>43633</v>
      </c>
      <c r="B3278" t="s">
        <v>28</v>
      </c>
      <c r="C3278" t="s">
        <v>246</v>
      </c>
      <c r="D3278">
        <v>1500</v>
      </c>
      <c r="E3278">
        <v>14</v>
      </c>
      <c r="F3278">
        <v>126.629997</v>
      </c>
      <c r="G3278">
        <v>128.39999399999999</v>
      </c>
      <c r="H3278">
        <v>126.120003</v>
      </c>
      <c r="I3278">
        <v>127.05999799999999</v>
      </c>
      <c r="J3278">
        <v>127.05999799999999</v>
      </c>
      <c r="K3278">
        <v>1357900</v>
      </c>
      <c r="L3278">
        <v>2.0859999999999999</v>
      </c>
      <c r="M3278">
        <v>1.96951262261089E-3</v>
      </c>
      <c r="N3278">
        <v>4.2689638135092897E-2</v>
      </c>
      <c r="O3278">
        <v>6.7087740709706301E-2</v>
      </c>
      <c r="P3278">
        <v>5.0357507449770897E-2</v>
      </c>
      <c r="Q3278">
        <v>3.8096245004513099E-2</v>
      </c>
      <c r="R3278">
        <v>3.7668078157821298E-3</v>
      </c>
      <c r="S3278">
        <v>1.0574445001152E-2</v>
      </c>
      <c r="T3278">
        <v>1.09461395453008E-2</v>
      </c>
      <c r="U3278">
        <v>1.49644656936622E-2</v>
      </c>
      <c r="V3278">
        <v>139.770004</v>
      </c>
      <c r="W3278">
        <v>108.110001</v>
      </c>
      <c r="X3278">
        <v>-0.123137904846137</v>
      </c>
      <c r="Y3278">
        <v>9.3131563797728401E-4</v>
      </c>
      <c r="Z3278">
        <v>0.88284578017054205</v>
      </c>
      <c r="AA3278">
        <v>0.13764576024410799</v>
      </c>
      <c r="AB3278">
        <v>6.7735672183774603E-2</v>
      </c>
      <c r="AC3278" t="s">
        <v>259</v>
      </c>
      <c r="AD3278" t="s">
        <v>353</v>
      </c>
      <c r="AE3278" t="s">
        <v>62</v>
      </c>
      <c r="AF3278" t="s">
        <v>74</v>
      </c>
      <c r="AG3278" t="s">
        <v>354</v>
      </c>
      <c r="AH3278" s="45">
        <v>39357</v>
      </c>
      <c r="AI3278">
        <v>1324424</v>
      </c>
      <c r="AK3278" t="s">
        <v>355</v>
      </c>
      <c r="AL3278" t="s">
        <v>314</v>
      </c>
      <c r="AM3278" t="s">
        <v>245</v>
      </c>
    </row>
    <row r="3279" spans="1:39" x14ac:dyDescent="0.3">
      <c r="A3279" s="1">
        <v>43640</v>
      </c>
      <c r="B3279" t="s">
        <v>28</v>
      </c>
      <c r="C3279" t="s">
        <v>239</v>
      </c>
      <c r="D3279">
        <v>1000</v>
      </c>
      <c r="E3279">
        <v>14</v>
      </c>
      <c r="F3279">
        <v>131</v>
      </c>
      <c r="G3279">
        <v>131.949997</v>
      </c>
      <c r="H3279">
        <v>130.11999499999999</v>
      </c>
      <c r="I3279">
        <v>130.229996</v>
      </c>
      <c r="J3279">
        <v>130.229996</v>
      </c>
      <c r="K3279">
        <v>1047400</v>
      </c>
      <c r="L3279">
        <v>2.0209999999999999</v>
      </c>
      <c r="M3279">
        <v>-1.91784039199632E-3</v>
      </c>
      <c r="N3279">
        <v>2.4642687166930199E-2</v>
      </c>
      <c r="O3279">
        <v>0.109609870408706</v>
      </c>
      <c r="P3279">
        <v>6.7353064736796295E-2</v>
      </c>
      <c r="Q3279">
        <v>6.2334502601178197E-2</v>
      </c>
      <c r="R3279">
        <v>7.0623308725817199E-3</v>
      </c>
      <c r="S3279">
        <v>9.5214136599946798E-3</v>
      </c>
      <c r="T3279">
        <v>1.0660025656707499E-2</v>
      </c>
      <c r="U3279">
        <v>1.4974919663312601E-2</v>
      </c>
      <c r="V3279">
        <v>139.770004</v>
      </c>
      <c r="W3279">
        <v>108.110001</v>
      </c>
      <c r="X3279">
        <v>-0.123137904846137</v>
      </c>
      <c r="Y3279">
        <v>-1.73338836506086E-3</v>
      </c>
      <c r="Z3279">
        <v>0.87866953004542903</v>
      </c>
      <c r="AA3279">
        <v>0.33910755132509401</v>
      </c>
      <c r="AB3279">
        <v>0.23482552509108401</v>
      </c>
      <c r="AC3279" t="s">
        <v>259</v>
      </c>
      <c r="AD3279" t="s">
        <v>353</v>
      </c>
      <c r="AE3279" t="s">
        <v>62</v>
      </c>
      <c r="AF3279" t="s">
        <v>74</v>
      </c>
      <c r="AG3279" t="s">
        <v>354</v>
      </c>
      <c r="AH3279" s="45">
        <v>39357</v>
      </c>
      <c r="AI3279">
        <v>1324424</v>
      </c>
      <c r="AK3279" t="s">
        <v>355</v>
      </c>
      <c r="AL3279" t="s">
        <v>314</v>
      </c>
      <c r="AM3279" t="s">
        <v>245</v>
      </c>
    </row>
    <row r="3280" spans="1:39" x14ac:dyDescent="0.3">
      <c r="A3280" s="1">
        <v>43563</v>
      </c>
      <c r="B3280" t="s">
        <v>28</v>
      </c>
      <c r="C3280" t="s">
        <v>246</v>
      </c>
      <c r="D3280">
        <v>600</v>
      </c>
      <c r="E3280">
        <v>15</v>
      </c>
      <c r="F3280">
        <v>122.25</v>
      </c>
      <c r="G3280">
        <v>123.32</v>
      </c>
      <c r="H3280">
        <v>122.089996</v>
      </c>
      <c r="I3280">
        <v>123.209999</v>
      </c>
      <c r="J3280">
        <v>122.874389999999</v>
      </c>
      <c r="K3280">
        <v>1435900</v>
      </c>
      <c r="L3280">
        <v>2.5190000000000001</v>
      </c>
      <c r="M3280">
        <v>5.7791535747115904E-3</v>
      </c>
      <c r="N3280">
        <v>2.4317288494182899E-2</v>
      </c>
      <c r="O3280">
        <v>4.05846312051191E-4</v>
      </c>
      <c r="P3280">
        <v>7.5335058999635704E-2</v>
      </c>
      <c r="Q3280">
        <v>0.146115445668479</v>
      </c>
      <c r="R3280">
        <v>5.3363282997917197E-3</v>
      </c>
      <c r="S3280">
        <v>9.3228036177694599E-3</v>
      </c>
      <c r="T3280">
        <v>1.25031771068746E-2</v>
      </c>
      <c r="U3280">
        <v>1.5861077485291E-2</v>
      </c>
      <c r="V3280">
        <v>139.770004</v>
      </c>
      <c r="W3280">
        <v>105.870003</v>
      </c>
      <c r="X3280">
        <v>-0.123137904846137</v>
      </c>
      <c r="Y3280">
        <v>1.0469119934194001E-3</v>
      </c>
      <c r="Z3280">
        <v>0.83703924926184703</v>
      </c>
      <c r="AA3280">
        <v>0.97556926844121805</v>
      </c>
      <c r="AB3280">
        <v>0.873315778097842</v>
      </c>
      <c r="AC3280" t="s">
        <v>260</v>
      </c>
      <c r="AD3280" t="s">
        <v>353</v>
      </c>
      <c r="AE3280" t="s">
        <v>62</v>
      </c>
      <c r="AF3280" t="s">
        <v>74</v>
      </c>
      <c r="AG3280" t="s">
        <v>354</v>
      </c>
      <c r="AH3280" s="45">
        <v>39357</v>
      </c>
      <c r="AI3280">
        <v>1324424</v>
      </c>
      <c r="AK3280" t="s">
        <v>355</v>
      </c>
      <c r="AL3280" t="s">
        <v>314</v>
      </c>
      <c r="AM3280" t="s">
        <v>245</v>
      </c>
    </row>
    <row r="3281" spans="1:39" x14ac:dyDescent="0.3">
      <c r="A3281" s="1">
        <v>43620</v>
      </c>
      <c r="B3281" t="s">
        <v>28</v>
      </c>
      <c r="C3281" t="s">
        <v>239</v>
      </c>
      <c r="D3281">
        <v>2100</v>
      </c>
      <c r="E3281">
        <v>15</v>
      </c>
      <c r="F3281">
        <v>117.010002</v>
      </c>
      <c r="G3281">
        <v>120.400002</v>
      </c>
      <c r="H3281">
        <v>117.010002</v>
      </c>
      <c r="I3281">
        <v>120.150002</v>
      </c>
      <c r="J3281">
        <v>120.150002</v>
      </c>
      <c r="K3281">
        <v>2118100</v>
      </c>
      <c r="L3281">
        <v>2.1190000000000002</v>
      </c>
      <c r="M3281">
        <v>3.3686360519102503E-2</v>
      </c>
      <c r="N3281">
        <v>3.52370155774182E-2</v>
      </c>
      <c r="O3281">
        <v>-6.2356928707115997E-2</v>
      </c>
      <c r="P3281">
        <v>-4.20317087761643E-2</v>
      </c>
      <c r="Q3281">
        <v>1.14082815121719E-2</v>
      </c>
      <c r="R3281">
        <v>1.6432237844531902E-2</v>
      </c>
      <c r="S3281">
        <v>1.33608198839131E-2</v>
      </c>
      <c r="T3281">
        <v>1.09081093583238E-2</v>
      </c>
      <c r="U3281">
        <v>1.50976058979527E-2</v>
      </c>
      <c r="V3281">
        <v>139.770004</v>
      </c>
      <c r="W3281">
        <v>108.110001</v>
      </c>
      <c r="X3281">
        <v>-0.123137904846137</v>
      </c>
      <c r="Y3281">
        <v>2.1205927310919401E-2</v>
      </c>
      <c r="Z3281">
        <v>0.89173001938791296</v>
      </c>
      <c r="AA3281">
        <v>-7.6539969403442099E-2</v>
      </c>
      <c r="AB3281">
        <v>-0.229746155191865</v>
      </c>
      <c r="AC3281" t="s">
        <v>260</v>
      </c>
      <c r="AD3281" t="s">
        <v>353</v>
      </c>
      <c r="AE3281" t="s">
        <v>62</v>
      </c>
      <c r="AF3281" t="s">
        <v>74</v>
      </c>
      <c r="AG3281" t="s">
        <v>354</v>
      </c>
      <c r="AH3281" s="45">
        <v>39357</v>
      </c>
      <c r="AI3281">
        <v>1324424</v>
      </c>
      <c r="AK3281" t="s">
        <v>355</v>
      </c>
      <c r="AL3281" t="s">
        <v>314</v>
      </c>
      <c r="AM3281" t="s">
        <v>245</v>
      </c>
    </row>
    <row r="3282" spans="1:39" x14ac:dyDescent="0.3">
      <c r="A3282" s="1">
        <v>43621</v>
      </c>
      <c r="B3282" t="s">
        <v>28</v>
      </c>
      <c r="C3282" t="s">
        <v>239</v>
      </c>
      <c r="D3282">
        <v>800</v>
      </c>
      <c r="E3282">
        <v>15</v>
      </c>
      <c r="F3282">
        <v>120.199997</v>
      </c>
      <c r="G3282">
        <v>120.620003</v>
      </c>
      <c r="H3282">
        <v>118.779999</v>
      </c>
      <c r="I3282">
        <v>120.57</v>
      </c>
      <c r="J3282">
        <v>120.57</v>
      </c>
      <c r="K3282">
        <v>1543900</v>
      </c>
      <c r="L3282">
        <v>2.1230000000000002</v>
      </c>
      <c r="M3282">
        <v>3.4895183008822098E-3</v>
      </c>
      <c r="N3282">
        <v>3.8467932948912202E-2</v>
      </c>
      <c r="O3282">
        <v>-5.0016062054327098E-2</v>
      </c>
      <c r="P3282">
        <v>-3.5593128087772798E-2</v>
      </c>
      <c r="Q3282">
        <v>2.4441535628132099E-2</v>
      </c>
      <c r="R3282">
        <v>1.6159801252930199E-2</v>
      </c>
      <c r="S3282">
        <v>1.335523349627E-2</v>
      </c>
      <c r="T3282">
        <v>1.0916543888768299E-2</v>
      </c>
      <c r="U3282">
        <v>1.5086946335842601E-2</v>
      </c>
      <c r="V3282">
        <v>139.770004</v>
      </c>
      <c r="W3282">
        <v>108.110001</v>
      </c>
      <c r="X3282">
        <v>-0.123137904846137</v>
      </c>
      <c r="Y3282">
        <v>8.1287266899663802E-3</v>
      </c>
      <c r="Z3282">
        <v>0.89296538224823296</v>
      </c>
      <c r="AA3282">
        <v>2.5203501573509202E-2</v>
      </c>
      <c r="AB3282">
        <v>-0.18210242166036</v>
      </c>
      <c r="AC3282" t="s">
        <v>260</v>
      </c>
      <c r="AD3282" t="s">
        <v>353</v>
      </c>
      <c r="AE3282" t="s">
        <v>62</v>
      </c>
      <c r="AF3282" t="s">
        <v>74</v>
      </c>
      <c r="AG3282" t="s">
        <v>354</v>
      </c>
      <c r="AH3282" s="45">
        <v>39357</v>
      </c>
      <c r="AI3282">
        <v>1324424</v>
      </c>
      <c r="AK3282" t="s">
        <v>355</v>
      </c>
      <c r="AL3282" t="s">
        <v>314</v>
      </c>
      <c r="AM3282" t="s">
        <v>245</v>
      </c>
    </row>
    <row r="3283" spans="1:39" x14ac:dyDescent="0.3">
      <c r="A3283" s="1">
        <v>43556</v>
      </c>
      <c r="B3283" t="s">
        <v>28</v>
      </c>
      <c r="C3283" t="s">
        <v>239</v>
      </c>
      <c r="D3283">
        <v>1000</v>
      </c>
      <c r="E3283">
        <v>16</v>
      </c>
      <c r="F3283">
        <v>120.550003</v>
      </c>
      <c r="G3283">
        <v>120.80999799999999</v>
      </c>
      <c r="H3283">
        <v>119.779999</v>
      </c>
      <c r="I3283">
        <v>120.25</v>
      </c>
      <c r="J3283">
        <v>119.922455</v>
      </c>
      <c r="K3283">
        <v>2331600</v>
      </c>
      <c r="L3283">
        <v>2.4969999999999999</v>
      </c>
      <c r="M3283">
        <v>1.0449431325502301E-2</v>
      </c>
      <c r="N3283">
        <v>-1.5103696961811E-2</v>
      </c>
      <c r="O3283">
        <v>-2.2585062254650401E-2</v>
      </c>
      <c r="P3283">
        <v>6.21654887132801E-2</v>
      </c>
      <c r="Q3283">
        <v>9.5553233884060701E-2</v>
      </c>
      <c r="R3283">
        <v>1.07688318603714E-2</v>
      </c>
      <c r="S3283">
        <v>1.0195543047553501E-2</v>
      </c>
      <c r="T3283">
        <v>1.41478717427775E-2</v>
      </c>
      <c r="U3283">
        <v>1.6109387354393399E-2</v>
      </c>
      <c r="V3283">
        <v>139.770004</v>
      </c>
      <c r="W3283">
        <v>105.120003</v>
      </c>
      <c r="X3283">
        <v>-0.123137904846137</v>
      </c>
      <c r="Y3283">
        <v>1.1502195497633099E-2</v>
      </c>
      <c r="Z3283">
        <v>0.85655049108701198</v>
      </c>
      <c r="AA3283">
        <v>0.58508310362938798</v>
      </c>
      <c r="AB3283">
        <v>0.842440893027255</v>
      </c>
      <c r="AC3283" t="s">
        <v>261</v>
      </c>
      <c r="AD3283" t="s">
        <v>353</v>
      </c>
      <c r="AE3283" t="s">
        <v>62</v>
      </c>
      <c r="AF3283" t="s">
        <v>74</v>
      </c>
      <c r="AG3283" t="s">
        <v>354</v>
      </c>
      <c r="AH3283" s="45">
        <v>39357</v>
      </c>
      <c r="AI3283">
        <v>1324424</v>
      </c>
      <c r="AK3283" t="s">
        <v>355</v>
      </c>
      <c r="AL3283" t="s">
        <v>314</v>
      </c>
      <c r="AM3283" t="s">
        <v>245</v>
      </c>
    </row>
    <row r="3284" spans="1:39" x14ac:dyDescent="0.3">
      <c r="A3284" s="1">
        <v>43565</v>
      </c>
      <c r="B3284" t="s">
        <v>28</v>
      </c>
      <c r="C3284" t="s">
        <v>246</v>
      </c>
      <c r="D3284">
        <v>1900</v>
      </c>
      <c r="E3284">
        <v>16</v>
      </c>
      <c r="F3284">
        <v>123.849998</v>
      </c>
      <c r="G3284">
        <v>124.349998</v>
      </c>
      <c r="H3284">
        <v>122.150002</v>
      </c>
      <c r="I3284">
        <v>124.160004</v>
      </c>
      <c r="J3284">
        <v>123.821808</v>
      </c>
      <c r="K3284">
        <v>752600</v>
      </c>
      <c r="L3284">
        <v>2.4769999999999999</v>
      </c>
      <c r="M3284">
        <v>1.77346470094359E-3</v>
      </c>
      <c r="N3284">
        <v>1.69764536105248E-2</v>
      </c>
      <c r="O3284">
        <v>1.8616133803821201E-2</v>
      </c>
      <c r="P3284">
        <v>8.2492273628805998E-2</v>
      </c>
      <c r="Q3284">
        <v>0.14509421060776601</v>
      </c>
      <c r="R3284">
        <v>2.7096937656126601E-3</v>
      </c>
      <c r="S3284">
        <v>8.7645191839011392E-3</v>
      </c>
      <c r="T3284">
        <v>1.1959082318494499E-2</v>
      </c>
      <c r="U3284">
        <v>1.5848422309168098E-2</v>
      </c>
      <c r="V3284">
        <v>139.770004</v>
      </c>
      <c r="W3284">
        <v>105.870003</v>
      </c>
      <c r="X3284">
        <v>-0.123137904846137</v>
      </c>
      <c r="Y3284">
        <v>3.47183783585567E-3</v>
      </c>
      <c r="Z3284">
        <v>0.83644744379361802</v>
      </c>
      <c r="AA3284">
        <v>0.95918073490412403</v>
      </c>
      <c r="AB3284">
        <v>0.90702807084758696</v>
      </c>
      <c r="AC3284" t="s">
        <v>261</v>
      </c>
      <c r="AD3284" t="s">
        <v>353</v>
      </c>
      <c r="AE3284" t="s">
        <v>62</v>
      </c>
      <c r="AF3284" t="s">
        <v>74</v>
      </c>
      <c r="AG3284" t="s">
        <v>354</v>
      </c>
      <c r="AH3284" s="45">
        <v>39357</v>
      </c>
      <c r="AI3284">
        <v>1324424</v>
      </c>
      <c r="AK3284" t="s">
        <v>355</v>
      </c>
      <c r="AL3284" t="s">
        <v>314</v>
      </c>
      <c r="AM3284" t="s">
        <v>245</v>
      </c>
    </row>
    <row r="3285" spans="1:39" x14ac:dyDescent="0.3">
      <c r="A3285" s="1">
        <v>43571</v>
      </c>
      <c r="B3285" t="s">
        <v>28</v>
      </c>
      <c r="C3285" t="s">
        <v>246</v>
      </c>
      <c r="D3285">
        <v>1500</v>
      </c>
      <c r="E3285">
        <v>16</v>
      </c>
      <c r="F3285">
        <v>127.959999</v>
      </c>
      <c r="G3285">
        <v>128.240005</v>
      </c>
      <c r="H3285">
        <v>125.790001</v>
      </c>
      <c r="I3285">
        <v>125.989998</v>
      </c>
      <c r="J3285">
        <v>125.646819999999</v>
      </c>
      <c r="K3285">
        <v>2014400</v>
      </c>
      <c r="L3285">
        <v>2.5920000000000001</v>
      </c>
      <c r="M3285">
        <v>4.29532096773628E-3</v>
      </c>
      <c r="N3285">
        <v>1.6404920148079701E-2</v>
      </c>
      <c r="O3285">
        <v>3.5794609696765699E-2</v>
      </c>
      <c r="P3285">
        <v>7.8882464912255201E-2</v>
      </c>
      <c r="Q3285">
        <v>0.15356889644494401</v>
      </c>
      <c r="R3285">
        <v>4.4421801262391897E-3</v>
      </c>
      <c r="S3285">
        <v>8.5494989226375297E-3</v>
      </c>
      <c r="T3285">
        <v>1.18772579536337E-2</v>
      </c>
      <c r="U3285">
        <v>1.5810599508681598E-2</v>
      </c>
      <c r="V3285">
        <v>139.770004</v>
      </c>
      <c r="W3285">
        <v>105.870003</v>
      </c>
      <c r="X3285">
        <v>-0.123137904846137</v>
      </c>
      <c r="Y3285">
        <v>5.0922850790659495E-4</v>
      </c>
      <c r="Z3285">
        <v>0.83632054780166099</v>
      </c>
      <c r="AA3285">
        <v>0.99478972631900497</v>
      </c>
      <c r="AB3285">
        <v>1.0511053898490199</v>
      </c>
      <c r="AC3285" t="s">
        <v>261</v>
      </c>
      <c r="AD3285" t="s">
        <v>353</v>
      </c>
      <c r="AE3285" t="s">
        <v>62</v>
      </c>
      <c r="AF3285" t="s">
        <v>74</v>
      </c>
      <c r="AG3285" t="s">
        <v>354</v>
      </c>
      <c r="AH3285" s="45">
        <v>39357</v>
      </c>
      <c r="AI3285">
        <v>1324424</v>
      </c>
      <c r="AK3285" t="s">
        <v>355</v>
      </c>
      <c r="AL3285" t="s">
        <v>314</v>
      </c>
      <c r="AM3285" t="s">
        <v>245</v>
      </c>
    </row>
    <row r="3286" spans="1:39" x14ac:dyDescent="0.3">
      <c r="A3286" s="1">
        <v>43605</v>
      </c>
      <c r="B3286" t="s">
        <v>28</v>
      </c>
      <c r="C3286" t="s">
        <v>246</v>
      </c>
      <c r="D3286">
        <v>1100</v>
      </c>
      <c r="E3286">
        <v>16</v>
      </c>
      <c r="F3286">
        <v>115.239998</v>
      </c>
      <c r="G3286">
        <v>116.970001</v>
      </c>
      <c r="H3286">
        <v>114.480003</v>
      </c>
      <c r="I3286">
        <v>116.480003</v>
      </c>
      <c r="J3286">
        <v>116.162727</v>
      </c>
      <c r="K3286">
        <v>2485800</v>
      </c>
      <c r="L3286">
        <v>2.4159999999999999</v>
      </c>
      <c r="M3286">
        <v>1.8905674129690499E-3</v>
      </c>
      <c r="N3286">
        <v>-2.48651702746689E-3</v>
      </c>
      <c r="O3286">
        <v>-6.9153057489745304E-2</v>
      </c>
      <c r="P3286">
        <v>-9.3718357171729202E-2</v>
      </c>
      <c r="Q3286">
        <v>1.7159475923013399E-2</v>
      </c>
      <c r="R3286">
        <v>1.50384540924132E-2</v>
      </c>
      <c r="S3286">
        <v>1.26602380379525E-2</v>
      </c>
      <c r="T3286">
        <v>1.13142802523277E-2</v>
      </c>
      <c r="U3286">
        <v>1.5071997772711E-2</v>
      </c>
      <c r="V3286">
        <v>139.770004</v>
      </c>
      <c r="W3286">
        <v>108.110001</v>
      </c>
      <c r="X3286">
        <v>-0.123137904846137</v>
      </c>
      <c r="Y3286">
        <v>-6.7722580366252503E-3</v>
      </c>
      <c r="Z3286">
        <v>0.86458605798980703</v>
      </c>
      <c r="AA3286">
        <v>-5.33425857525004E-2</v>
      </c>
      <c r="AB3286">
        <v>0.100219359015139</v>
      </c>
      <c r="AC3286" t="s">
        <v>261</v>
      </c>
      <c r="AD3286" t="s">
        <v>353</v>
      </c>
      <c r="AE3286" t="s">
        <v>62</v>
      </c>
      <c r="AF3286" t="s">
        <v>74</v>
      </c>
      <c r="AG3286" t="s">
        <v>354</v>
      </c>
      <c r="AH3286" s="45">
        <v>39357</v>
      </c>
      <c r="AI3286">
        <v>1324424</v>
      </c>
      <c r="AK3286" t="s">
        <v>355</v>
      </c>
      <c r="AL3286" t="s">
        <v>314</v>
      </c>
      <c r="AM3286" t="s">
        <v>245</v>
      </c>
    </row>
    <row r="3287" spans="1:39" x14ac:dyDescent="0.3">
      <c r="A3287" s="1">
        <v>43613</v>
      </c>
      <c r="B3287" t="s">
        <v>28</v>
      </c>
      <c r="C3287" t="s">
        <v>239</v>
      </c>
      <c r="D3287">
        <v>2200</v>
      </c>
      <c r="E3287">
        <v>16</v>
      </c>
      <c r="F3287">
        <v>116.040001</v>
      </c>
      <c r="G3287">
        <v>117.220001</v>
      </c>
      <c r="H3287">
        <v>115.629997</v>
      </c>
      <c r="I3287">
        <v>115.989998</v>
      </c>
      <c r="J3287">
        <v>115.989998</v>
      </c>
      <c r="K3287">
        <v>1588700</v>
      </c>
      <c r="L3287">
        <v>2.2679999999999998</v>
      </c>
      <c r="M3287">
        <v>6.0368249177029096E-4</v>
      </c>
      <c r="N3287">
        <v>-1.48806378967384E-3</v>
      </c>
      <c r="O3287">
        <v>-7.3840680632003705E-2</v>
      </c>
      <c r="P3287">
        <v>-8.9811790952048304E-2</v>
      </c>
      <c r="Q3287">
        <v>1.7411044929237301E-3</v>
      </c>
      <c r="R3287">
        <v>5.3199187193249302E-3</v>
      </c>
      <c r="S3287">
        <v>1.2216760916117401E-2</v>
      </c>
      <c r="T3287">
        <v>1.12158920869454E-2</v>
      </c>
      <c r="U3287">
        <v>1.50309864277751E-2</v>
      </c>
      <c r="V3287">
        <v>139.770004</v>
      </c>
      <c r="W3287">
        <v>108.110001</v>
      </c>
      <c r="X3287">
        <v>-0.123137904846137</v>
      </c>
      <c r="Y3287">
        <v>-8.4109499934704197E-3</v>
      </c>
      <c r="Z3287">
        <v>0.85903448063277199</v>
      </c>
      <c r="AA3287">
        <v>-0.16159621775625399</v>
      </c>
      <c r="AB3287">
        <v>-5.8573600060662E-2</v>
      </c>
      <c r="AC3287" t="s">
        <v>261</v>
      </c>
      <c r="AD3287" t="s">
        <v>353</v>
      </c>
      <c r="AE3287" t="s">
        <v>62</v>
      </c>
      <c r="AF3287" t="s">
        <v>74</v>
      </c>
      <c r="AG3287" t="s">
        <v>354</v>
      </c>
      <c r="AH3287" s="45">
        <v>39357</v>
      </c>
      <c r="AI3287">
        <v>1324424</v>
      </c>
      <c r="AK3287" t="s">
        <v>355</v>
      </c>
      <c r="AL3287" t="s">
        <v>314</v>
      </c>
      <c r="AM3287" t="s">
        <v>245</v>
      </c>
    </row>
    <row r="3288" spans="1:39" x14ac:dyDescent="0.3">
      <c r="A3288" s="1">
        <v>43623</v>
      </c>
      <c r="B3288" t="s">
        <v>28</v>
      </c>
      <c r="C3288" t="s">
        <v>239</v>
      </c>
      <c r="D3288">
        <v>1400</v>
      </c>
      <c r="E3288">
        <v>16</v>
      </c>
      <c r="F3288">
        <v>120.879997</v>
      </c>
      <c r="G3288">
        <v>122.94000200000001</v>
      </c>
      <c r="H3288">
        <v>120.55999799999999</v>
      </c>
      <c r="I3288">
        <v>122.599998</v>
      </c>
      <c r="J3288">
        <v>122.599998</v>
      </c>
      <c r="K3288">
        <v>1384700</v>
      </c>
      <c r="L3288">
        <v>2.0840000000000001</v>
      </c>
      <c r="M3288">
        <v>1.7111317818931101E-2</v>
      </c>
      <c r="N3288">
        <v>6.3994878825647097E-2</v>
      </c>
      <c r="O3288">
        <v>5.2765958796064597E-4</v>
      </c>
      <c r="P3288">
        <v>1.28932349758006E-2</v>
      </c>
      <c r="Q3288">
        <v>1.1876511860627201E-2</v>
      </c>
      <c r="R3288">
        <v>1.3447237499738101E-2</v>
      </c>
      <c r="S3288">
        <v>1.28734423474653E-2</v>
      </c>
      <c r="T3288">
        <v>1.0769575673793901E-2</v>
      </c>
      <c r="U3288">
        <v>1.5065602825304201E-2</v>
      </c>
      <c r="V3288">
        <v>139.770004</v>
      </c>
      <c r="W3288">
        <v>108.110001</v>
      </c>
      <c r="X3288">
        <v>-0.123137904846137</v>
      </c>
      <c r="Y3288">
        <v>1.0442979367750601E-2</v>
      </c>
      <c r="Z3288">
        <v>0.89079891328553795</v>
      </c>
      <c r="AA3288">
        <v>-7.0722870840417701E-2</v>
      </c>
      <c r="AB3288">
        <v>-0.117471245634377</v>
      </c>
      <c r="AC3288" t="s">
        <v>261</v>
      </c>
      <c r="AD3288" t="s">
        <v>353</v>
      </c>
      <c r="AE3288" t="s">
        <v>62</v>
      </c>
      <c r="AF3288" t="s">
        <v>74</v>
      </c>
      <c r="AG3288" t="s">
        <v>354</v>
      </c>
      <c r="AH3288" s="45">
        <v>39357</v>
      </c>
      <c r="AI3288">
        <v>1324424</v>
      </c>
      <c r="AK3288" t="s">
        <v>355</v>
      </c>
      <c r="AL3288" t="s">
        <v>314</v>
      </c>
      <c r="AM3288" t="s">
        <v>245</v>
      </c>
    </row>
    <row r="3289" spans="1:39" x14ac:dyDescent="0.3">
      <c r="A3289" s="1">
        <v>43629</v>
      </c>
      <c r="B3289" t="s">
        <v>28</v>
      </c>
      <c r="C3289" t="s">
        <v>246</v>
      </c>
      <c r="D3289">
        <v>1400</v>
      </c>
      <c r="E3289">
        <v>16</v>
      </c>
      <c r="F3289">
        <v>124.910004</v>
      </c>
      <c r="G3289">
        <v>126.339996</v>
      </c>
      <c r="H3289">
        <v>124.480003</v>
      </c>
      <c r="I3289">
        <v>125.629997</v>
      </c>
      <c r="J3289">
        <v>125.629997</v>
      </c>
      <c r="K3289">
        <v>1308700</v>
      </c>
      <c r="L3289">
        <v>2.0910000000000002</v>
      </c>
      <c r="M3289">
        <v>1.1286859955289301E-2</v>
      </c>
      <c r="N3289">
        <v>4.15253657667135E-2</v>
      </c>
      <c r="O3289">
        <v>7.5862511068619798E-2</v>
      </c>
      <c r="P3289">
        <v>4.1932302198492297E-2</v>
      </c>
      <c r="Q3289">
        <v>2.0244871703411702E-2</v>
      </c>
      <c r="R3289">
        <v>9.0316944349773595E-3</v>
      </c>
      <c r="S3289">
        <v>1.1484604215216101E-2</v>
      </c>
      <c r="T3289">
        <v>1.0925350516642901E-2</v>
      </c>
      <c r="U3289">
        <v>1.5003113800608699E-2</v>
      </c>
      <c r="V3289">
        <v>139.770004</v>
      </c>
      <c r="W3289">
        <v>108.110001</v>
      </c>
      <c r="X3289">
        <v>-0.123137904846137</v>
      </c>
      <c r="Y3289">
        <v>4.0890106107655602E-3</v>
      </c>
      <c r="Z3289">
        <v>0.88671080307449801</v>
      </c>
      <c r="AA3289">
        <v>-5.2924819400717903E-3</v>
      </c>
      <c r="AB3289">
        <v>-1.33798556084975E-2</v>
      </c>
      <c r="AC3289" t="s">
        <v>261</v>
      </c>
      <c r="AD3289" t="s">
        <v>353</v>
      </c>
      <c r="AE3289" t="s">
        <v>62</v>
      </c>
      <c r="AF3289" t="s">
        <v>74</v>
      </c>
      <c r="AG3289" t="s">
        <v>354</v>
      </c>
      <c r="AH3289" s="45">
        <v>39357</v>
      </c>
      <c r="AI3289">
        <v>1324424</v>
      </c>
      <c r="AK3289" t="s">
        <v>355</v>
      </c>
      <c r="AL3289" t="s">
        <v>314</v>
      </c>
      <c r="AM3289" t="s">
        <v>245</v>
      </c>
    </row>
    <row r="3290" spans="1:39" x14ac:dyDescent="0.3">
      <c r="A3290" s="1">
        <v>43636</v>
      </c>
      <c r="B3290" t="s">
        <v>28</v>
      </c>
      <c r="C3290" t="s">
        <v>246</v>
      </c>
      <c r="D3290">
        <v>2100</v>
      </c>
      <c r="E3290">
        <v>16</v>
      </c>
      <c r="F3290">
        <v>130</v>
      </c>
      <c r="G3290">
        <v>130.800003</v>
      </c>
      <c r="H3290">
        <v>129.070007</v>
      </c>
      <c r="I3290">
        <v>129.60000600000001</v>
      </c>
      <c r="J3290">
        <v>129.60000600000001</v>
      </c>
      <c r="K3290">
        <v>1305100</v>
      </c>
      <c r="L3290">
        <v>2.0009999999999999</v>
      </c>
      <c r="M3290">
        <v>-3.0854034520832498E-4</v>
      </c>
      <c r="N3290">
        <v>3.1111775077789901E-2</v>
      </c>
      <c r="O3290">
        <v>0.10946080317387601</v>
      </c>
      <c r="P3290">
        <v>4.6092762730910897E-2</v>
      </c>
      <c r="Q3290">
        <v>4.91081406297958E-2</v>
      </c>
      <c r="R3290">
        <v>6.5034201075375199E-3</v>
      </c>
      <c r="S3290">
        <v>9.6206707015209607E-3</v>
      </c>
      <c r="T3290">
        <v>1.09604585567418E-2</v>
      </c>
      <c r="U3290">
        <v>1.49834610336148E-2</v>
      </c>
      <c r="V3290">
        <v>139.770004</v>
      </c>
      <c r="W3290">
        <v>108.110001</v>
      </c>
      <c r="X3290">
        <v>-0.123137904846137</v>
      </c>
      <c r="Y3290">
        <v>9.4276054361659405E-3</v>
      </c>
      <c r="Z3290">
        <v>0.88046036332921496</v>
      </c>
      <c r="AA3290">
        <v>0.233380187614947</v>
      </c>
      <c r="AB3290">
        <v>0.18125619561991199</v>
      </c>
      <c r="AC3290" t="s">
        <v>261</v>
      </c>
      <c r="AD3290" t="s">
        <v>353</v>
      </c>
      <c r="AE3290" t="s">
        <v>62</v>
      </c>
      <c r="AF3290" t="s">
        <v>74</v>
      </c>
      <c r="AG3290" t="s">
        <v>354</v>
      </c>
      <c r="AH3290" s="45">
        <v>39357</v>
      </c>
      <c r="AI3290">
        <v>1324424</v>
      </c>
      <c r="AK3290" t="s">
        <v>355</v>
      </c>
      <c r="AL3290" t="s">
        <v>314</v>
      </c>
      <c r="AM3290" t="s">
        <v>245</v>
      </c>
    </row>
    <row r="3291" spans="1:39" x14ac:dyDescent="0.3">
      <c r="A3291" s="1">
        <v>43644</v>
      </c>
      <c r="B3291" t="s">
        <v>28</v>
      </c>
      <c r="C3291" t="s">
        <v>239</v>
      </c>
      <c r="D3291">
        <v>1000</v>
      </c>
      <c r="E3291">
        <v>16</v>
      </c>
      <c r="F3291">
        <v>130.38999899999999</v>
      </c>
      <c r="G3291">
        <v>133.28999299999899</v>
      </c>
      <c r="H3291">
        <v>130.33999599999899</v>
      </c>
      <c r="I3291">
        <v>133.029999</v>
      </c>
      <c r="J3291">
        <v>133.029999</v>
      </c>
      <c r="K3291">
        <v>1710100</v>
      </c>
      <c r="L3291">
        <v>2</v>
      </c>
      <c r="M3291">
        <v>2.1963872795907498E-2</v>
      </c>
      <c r="N3291">
        <v>1.9354731521994298E-2</v>
      </c>
      <c r="O3291">
        <v>0.13681209499840499</v>
      </c>
      <c r="P3291">
        <v>0.1141787649381</v>
      </c>
      <c r="Q3291">
        <v>0.11057922698884</v>
      </c>
      <c r="R3291">
        <v>1.6268815234404599E-2</v>
      </c>
      <c r="S3291">
        <v>1.1345700251730401E-2</v>
      </c>
      <c r="T3291">
        <v>1.11008213725755E-2</v>
      </c>
      <c r="U3291">
        <v>1.50431901610699E-2</v>
      </c>
      <c r="V3291">
        <v>139.770004</v>
      </c>
      <c r="W3291">
        <v>108.110001</v>
      </c>
      <c r="X3291">
        <v>-0.123137904846137</v>
      </c>
      <c r="Y3291">
        <v>5.7409418775350302E-3</v>
      </c>
      <c r="Z3291">
        <v>0.87958533377923198</v>
      </c>
      <c r="AA3291">
        <v>0.73847736805914499</v>
      </c>
      <c r="AB3291">
        <v>0.39658519433377398</v>
      </c>
      <c r="AC3291" t="s">
        <v>261</v>
      </c>
      <c r="AD3291" t="s">
        <v>353</v>
      </c>
      <c r="AE3291" t="s">
        <v>62</v>
      </c>
      <c r="AF3291" t="s">
        <v>74</v>
      </c>
      <c r="AG3291" t="s">
        <v>354</v>
      </c>
      <c r="AH3291" s="45">
        <v>39357</v>
      </c>
      <c r="AI3291">
        <v>1324424</v>
      </c>
      <c r="AK3291" t="s">
        <v>355</v>
      </c>
      <c r="AL3291" t="s">
        <v>314</v>
      </c>
      <c r="AM3291" t="s">
        <v>245</v>
      </c>
    </row>
    <row r="3292" spans="1:39" x14ac:dyDescent="0.3">
      <c r="A3292" s="1">
        <v>43560</v>
      </c>
      <c r="B3292" t="s">
        <v>28</v>
      </c>
      <c r="C3292" t="s">
        <v>246</v>
      </c>
      <c r="D3292">
        <v>2400</v>
      </c>
      <c r="E3292">
        <v>17</v>
      </c>
      <c r="F3292">
        <v>123.160004</v>
      </c>
      <c r="G3292">
        <v>124.089996</v>
      </c>
      <c r="H3292">
        <v>122.169997999999</v>
      </c>
      <c r="I3292">
        <v>122.5</v>
      </c>
      <c r="J3292">
        <v>122.16632799999999</v>
      </c>
      <c r="K3292">
        <v>1080200</v>
      </c>
      <c r="L3292">
        <v>2.5009999999999999</v>
      </c>
      <c r="M3292">
        <v>-4.0809793011343799E-4</v>
      </c>
      <c r="N3292">
        <v>2.89875662449736E-2</v>
      </c>
      <c r="O3292">
        <v>-2.24401647314059E-2</v>
      </c>
      <c r="P3292">
        <v>8.2470657435709499E-2</v>
      </c>
      <c r="Q3292">
        <v>0.116812255346823</v>
      </c>
      <c r="R3292">
        <v>5.91413354726281E-3</v>
      </c>
      <c r="S3292">
        <v>9.9047977115578698E-3</v>
      </c>
      <c r="T3292">
        <v>1.25774655906137E-2</v>
      </c>
      <c r="U3292">
        <v>1.59300730544009E-2</v>
      </c>
      <c r="V3292">
        <v>139.770004</v>
      </c>
      <c r="W3292">
        <v>105.870003</v>
      </c>
      <c r="X3292">
        <v>-0.123137904846137</v>
      </c>
      <c r="Y3292">
        <v>4.62571739556182E-3</v>
      </c>
      <c r="Z3292">
        <v>0.84188884302310496</v>
      </c>
      <c r="AA3292">
        <v>0.745136282178674</v>
      </c>
      <c r="AB3292">
        <v>0.79521854513547596</v>
      </c>
      <c r="AC3292" t="s">
        <v>262</v>
      </c>
      <c r="AD3292" t="s">
        <v>353</v>
      </c>
      <c r="AE3292" t="s">
        <v>62</v>
      </c>
      <c r="AF3292" t="s">
        <v>74</v>
      </c>
      <c r="AG3292" t="s">
        <v>354</v>
      </c>
      <c r="AH3292" s="45">
        <v>39357</v>
      </c>
      <c r="AI3292">
        <v>1324424</v>
      </c>
      <c r="AK3292" t="s">
        <v>355</v>
      </c>
      <c r="AL3292" t="s">
        <v>314</v>
      </c>
      <c r="AM3292" t="s">
        <v>245</v>
      </c>
    </row>
    <row r="3293" spans="1:39" x14ac:dyDescent="0.3">
      <c r="A3293" s="1">
        <v>43592</v>
      </c>
      <c r="B3293" t="s">
        <v>28</v>
      </c>
      <c r="C3293" t="s">
        <v>239</v>
      </c>
      <c r="D3293">
        <v>2000</v>
      </c>
      <c r="E3293">
        <v>17</v>
      </c>
      <c r="F3293">
        <v>123.099998</v>
      </c>
      <c r="G3293">
        <v>125.339996</v>
      </c>
      <c r="H3293">
        <v>122.470001</v>
      </c>
      <c r="I3293">
        <v>122.870003</v>
      </c>
      <c r="J3293">
        <v>122.535324</v>
      </c>
      <c r="K3293">
        <v>2425200</v>
      </c>
      <c r="L3293">
        <v>2.448</v>
      </c>
      <c r="M3293">
        <v>-9.8801426073272004E-3</v>
      </c>
      <c r="N3293">
        <v>-5.5175952675617597E-2</v>
      </c>
      <c r="O3293">
        <v>2.6077891852367102E-3</v>
      </c>
      <c r="P3293">
        <v>-2.4276748761898299E-2</v>
      </c>
      <c r="Q3293">
        <v>0.119737325948982</v>
      </c>
      <c r="R3293">
        <v>7.5050969688027604E-3</v>
      </c>
      <c r="S3293">
        <v>1.0090519833453999E-2</v>
      </c>
      <c r="T3293">
        <v>1.1526568513226599E-2</v>
      </c>
      <c r="U3293">
        <v>1.4939518890422099E-2</v>
      </c>
      <c r="V3293">
        <v>139.770004</v>
      </c>
      <c r="W3293">
        <v>108.110001</v>
      </c>
      <c r="X3293">
        <v>-0.123137904846137</v>
      </c>
      <c r="Y3293">
        <v>-1.6649488130547601E-2</v>
      </c>
      <c r="Z3293">
        <v>0.87695129409699901</v>
      </c>
      <c r="AA3293">
        <v>0.71425873212407898</v>
      </c>
      <c r="AB3293">
        <v>0.72522762320437595</v>
      </c>
      <c r="AC3293" t="s">
        <v>262</v>
      </c>
      <c r="AD3293" t="s">
        <v>353</v>
      </c>
      <c r="AE3293" t="s">
        <v>62</v>
      </c>
      <c r="AF3293" t="s">
        <v>74</v>
      </c>
      <c r="AG3293" t="s">
        <v>354</v>
      </c>
      <c r="AH3293" s="45">
        <v>39357</v>
      </c>
      <c r="AI3293">
        <v>1324424</v>
      </c>
      <c r="AK3293" t="s">
        <v>355</v>
      </c>
      <c r="AL3293" t="s">
        <v>314</v>
      </c>
      <c r="AM3293" t="s">
        <v>245</v>
      </c>
    </row>
    <row r="3294" spans="1:39" x14ac:dyDescent="0.3">
      <c r="A3294" s="1">
        <v>43556</v>
      </c>
      <c r="B3294" t="s">
        <v>28</v>
      </c>
      <c r="C3294" t="s">
        <v>246</v>
      </c>
      <c r="D3294">
        <v>2700</v>
      </c>
      <c r="E3294">
        <v>18</v>
      </c>
      <c r="F3294">
        <v>120.550003</v>
      </c>
      <c r="G3294">
        <v>120.80999799999999</v>
      </c>
      <c r="H3294">
        <v>119.779999</v>
      </c>
      <c r="I3294">
        <v>120.25</v>
      </c>
      <c r="J3294">
        <v>119.922455</v>
      </c>
      <c r="K3294">
        <v>2331600</v>
      </c>
      <c r="L3294">
        <v>2.4969999999999999</v>
      </c>
      <c r="M3294">
        <v>1.0449431325502301E-2</v>
      </c>
      <c r="N3294">
        <v>-1.5103696961811E-2</v>
      </c>
      <c r="O3294">
        <v>-2.2585062254650401E-2</v>
      </c>
      <c r="P3294">
        <v>6.21654887132801E-2</v>
      </c>
      <c r="Q3294">
        <v>9.5553233884060701E-2</v>
      </c>
      <c r="R3294">
        <v>1.07688318603714E-2</v>
      </c>
      <c r="S3294">
        <v>1.0195543047553501E-2</v>
      </c>
      <c r="T3294">
        <v>1.41478717427775E-2</v>
      </c>
      <c r="U3294">
        <v>1.6109387354393399E-2</v>
      </c>
      <c r="V3294">
        <v>139.770004</v>
      </c>
      <c r="W3294">
        <v>105.120003</v>
      </c>
      <c r="X3294">
        <v>-0.123137904846137</v>
      </c>
      <c r="Y3294">
        <v>1.1502195497633099E-2</v>
      </c>
      <c r="Z3294">
        <v>0.85655049108701198</v>
      </c>
      <c r="AA3294">
        <v>0.58508310362938798</v>
      </c>
      <c r="AB3294">
        <v>0.842440893027255</v>
      </c>
      <c r="AC3294" t="s">
        <v>263</v>
      </c>
      <c r="AD3294" t="s">
        <v>353</v>
      </c>
      <c r="AE3294" t="s">
        <v>62</v>
      </c>
      <c r="AF3294" t="s">
        <v>74</v>
      </c>
      <c r="AG3294" t="s">
        <v>354</v>
      </c>
      <c r="AH3294" s="45">
        <v>39357</v>
      </c>
      <c r="AI3294">
        <v>1324424</v>
      </c>
      <c r="AK3294" t="s">
        <v>355</v>
      </c>
      <c r="AL3294" t="s">
        <v>314</v>
      </c>
      <c r="AM3294" t="s">
        <v>245</v>
      </c>
    </row>
    <row r="3295" spans="1:39" x14ac:dyDescent="0.3">
      <c r="A3295" s="1">
        <v>43563</v>
      </c>
      <c r="B3295" t="s">
        <v>28</v>
      </c>
      <c r="C3295" t="s">
        <v>246</v>
      </c>
      <c r="D3295">
        <v>2600</v>
      </c>
      <c r="E3295">
        <v>18</v>
      </c>
      <c r="F3295">
        <v>122.25</v>
      </c>
      <c r="G3295">
        <v>123.32</v>
      </c>
      <c r="H3295">
        <v>122.089996</v>
      </c>
      <c r="I3295">
        <v>123.209999</v>
      </c>
      <c r="J3295">
        <v>122.874389999999</v>
      </c>
      <c r="K3295">
        <v>1435900</v>
      </c>
      <c r="L3295">
        <v>2.5190000000000001</v>
      </c>
      <c r="M3295">
        <v>5.7791535747115904E-3</v>
      </c>
      <c r="N3295">
        <v>2.4317288494182899E-2</v>
      </c>
      <c r="O3295">
        <v>4.05846312051191E-4</v>
      </c>
      <c r="P3295">
        <v>7.5335058999635704E-2</v>
      </c>
      <c r="Q3295">
        <v>0.146115445668479</v>
      </c>
      <c r="R3295">
        <v>5.3363282997917197E-3</v>
      </c>
      <c r="S3295">
        <v>9.3228036177694599E-3</v>
      </c>
      <c r="T3295">
        <v>1.25031771068746E-2</v>
      </c>
      <c r="U3295">
        <v>1.5861077485291E-2</v>
      </c>
      <c r="V3295">
        <v>139.770004</v>
      </c>
      <c r="W3295">
        <v>105.870003</v>
      </c>
      <c r="X3295">
        <v>-0.123137904846137</v>
      </c>
      <c r="Y3295">
        <v>1.0469119934194001E-3</v>
      </c>
      <c r="Z3295">
        <v>0.83703924926184703</v>
      </c>
      <c r="AA3295">
        <v>0.97556926844121805</v>
      </c>
      <c r="AB3295">
        <v>0.873315778097842</v>
      </c>
      <c r="AC3295" t="s">
        <v>263</v>
      </c>
      <c r="AD3295" t="s">
        <v>353</v>
      </c>
      <c r="AE3295" t="s">
        <v>62</v>
      </c>
      <c r="AF3295" t="s">
        <v>74</v>
      </c>
      <c r="AG3295" t="s">
        <v>354</v>
      </c>
      <c r="AH3295" s="45">
        <v>39357</v>
      </c>
      <c r="AI3295">
        <v>1324424</v>
      </c>
      <c r="AK3295" t="s">
        <v>355</v>
      </c>
      <c r="AL3295" t="s">
        <v>314</v>
      </c>
      <c r="AM3295" t="s">
        <v>245</v>
      </c>
    </row>
    <row r="3296" spans="1:39" x14ac:dyDescent="0.3">
      <c r="A3296" s="1">
        <v>43579</v>
      </c>
      <c r="B3296" t="s">
        <v>28</v>
      </c>
      <c r="C3296" t="s">
        <v>239</v>
      </c>
      <c r="D3296">
        <v>1100</v>
      </c>
      <c r="E3296">
        <v>18</v>
      </c>
      <c r="F3296">
        <v>126</v>
      </c>
      <c r="G3296">
        <v>126.5</v>
      </c>
      <c r="H3296">
        <v>124.30999799999999</v>
      </c>
      <c r="I3296">
        <v>124.489998</v>
      </c>
      <c r="J3296">
        <v>124.150902</v>
      </c>
      <c r="K3296">
        <v>1252900</v>
      </c>
      <c r="L3296">
        <v>2.5219999999999998</v>
      </c>
      <c r="M3296">
        <v>-1.11036905010575E-2</v>
      </c>
      <c r="N3296">
        <v>-1.1977177940464099E-2</v>
      </c>
      <c r="O3296">
        <v>2.3159488256663401E-2</v>
      </c>
      <c r="P3296">
        <v>6.7590886380860901E-2</v>
      </c>
      <c r="Q3296">
        <v>0.13038699660422601</v>
      </c>
      <c r="R3296">
        <v>9.20639520193553E-3</v>
      </c>
      <c r="S3296">
        <v>7.7634659482273801E-3</v>
      </c>
      <c r="T3296">
        <v>1.14852790685689E-2</v>
      </c>
      <c r="U3296">
        <v>1.5799961357329501E-2</v>
      </c>
      <c r="V3296">
        <v>139.770004</v>
      </c>
      <c r="W3296">
        <v>105.870003</v>
      </c>
      <c r="X3296">
        <v>-0.123137904846137</v>
      </c>
      <c r="Y3296">
        <v>-2.1941687255359501E-3</v>
      </c>
      <c r="Z3296">
        <v>0.83955444492578801</v>
      </c>
      <c r="AA3296">
        <v>0.80495989483228503</v>
      </c>
      <c r="AB3296">
        <v>0.82247138130785902</v>
      </c>
      <c r="AC3296" t="s">
        <v>263</v>
      </c>
      <c r="AD3296" t="s">
        <v>353</v>
      </c>
      <c r="AE3296" t="s">
        <v>62</v>
      </c>
      <c r="AF3296" t="s">
        <v>74</v>
      </c>
      <c r="AG3296" t="s">
        <v>354</v>
      </c>
      <c r="AH3296" s="45">
        <v>39357</v>
      </c>
      <c r="AI3296">
        <v>1324424</v>
      </c>
      <c r="AK3296" t="s">
        <v>355</v>
      </c>
      <c r="AL3296" t="s">
        <v>314</v>
      </c>
      <c r="AM3296" t="s">
        <v>245</v>
      </c>
    </row>
    <row r="3297" spans="1:39" x14ac:dyDescent="0.3">
      <c r="A3297" s="1">
        <v>43627</v>
      </c>
      <c r="B3297" t="s">
        <v>28</v>
      </c>
      <c r="C3297" t="s">
        <v>246</v>
      </c>
      <c r="D3297">
        <v>1700</v>
      </c>
      <c r="E3297">
        <v>18</v>
      </c>
      <c r="F3297">
        <v>122.510002</v>
      </c>
      <c r="G3297">
        <v>124.160004</v>
      </c>
      <c r="H3297">
        <v>122.5</v>
      </c>
      <c r="I3297">
        <v>123.05999799999999</v>
      </c>
      <c r="J3297">
        <v>123.05999799999999</v>
      </c>
      <c r="K3297">
        <v>1376800</v>
      </c>
      <c r="L3297">
        <v>2.14</v>
      </c>
      <c r="M3297">
        <v>1.07022630974102E-2</v>
      </c>
      <c r="N3297">
        <v>2.39310462317722E-2</v>
      </c>
      <c r="O3297">
        <v>3.3758268227409897E-2</v>
      </c>
      <c r="P3297">
        <v>2.3334969249237801E-2</v>
      </c>
      <c r="Q3297">
        <v>2.81165639368345E-2</v>
      </c>
      <c r="R3297">
        <v>9.4014454040852596E-3</v>
      </c>
      <c r="S3297">
        <v>1.2091591073053401E-2</v>
      </c>
      <c r="T3297">
        <v>1.07851041351202E-2</v>
      </c>
      <c r="U3297">
        <v>1.50455834375628E-2</v>
      </c>
      <c r="V3297">
        <v>139.770004</v>
      </c>
      <c r="W3297">
        <v>108.110001</v>
      </c>
      <c r="X3297">
        <v>-0.123137904846137</v>
      </c>
      <c r="Y3297">
        <v>-3.4994119269314301E-4</v>
      </c>
      <c r="Z3297">
        <v>0.88762145544818205</v>
      </c>
      <c r="AA3297">
        <v>5.33090731401187E-2</v>
      </c>
      <c r="AB3297">
        <v>-1.03172966404225E-2</v>
      </c>
      <c r="AC3297" t="s">
        <v>263</v>
      </c>
      <c r="AD3297" t="s">
        <v>353</v>
      </c>
      <c r="AE3297" t="s">
        <v>62</v>
      </c>
      <c r="AF3297" t="s">
        <v>74</v>
      </c>
      <c r="AG3297" t="s">
        <v>354</v>
      </c>
      <c r="AH3297" s="45">
        <v>39357</v>
      </c>
      <c r="AI3297">
        <v>1324424</v>
      </c>
      <c r="AK3297" t="s">
        <v>355</v>
      </c>
      <c r="AL3297" t="s">
        <v>314</v>
      </c>
      <c r="AM3297" t="s">
        <v>245</v>
      </c>
    </row>
    <row r="3298" spans="1:39" x14ac:dyDescent="0.3">
      <c r="A3298" s="1">
        <v>43560</v>
      </c>
      <c r="B3298" t="s">
        <v>28</v>
      </c>
      <c r="C3298" t="s">
        <v>246</v>
      </c>
      <c r="D3298">
        <v>1800</v>
      </c>
      <c r="E3298">
        <v>19</v>
      </c>
      <c r="F3298">
        <v>123.160004</v>
      </c>
      <c r="G3298">
        <v>124.089996</v>
      </c>
      <c r="H3298">
        <v>122.169997999999</v>
      </c>
      <c r="I3298">
        <v>122.5</v>
      </c>
      <c r="J3298">
        <v>122.16632799999999</v>
      </c>
      <c r="K3298">
        <v>1080200</v>
      </c>
      <c r="L3298">
        <v>2.5009999999999999</v>
      </c>
      <c r="M3298">
        <v>-4.0809793011343799E-4</v>
      </c>
      <c r="N3298">
        <v>2.89875662449736E-2</v>
      </c>
      <c r="O3298">
        <v>-2.24401647314059E-2</v>
      </c>
      <c r="P3298">
        <v>8.2470657435709499E-2</v>
      </c>
      <c r="Q3298">
        <v>0.116812255346823</v>
      </c>
      <c r="R3298">
        <v>5.91413354726281E-3</v>
      </c>
      <c r="S3298">
        <v>9.9047977115578698E-3</v>
      </c>
      <c r="T3298">
        <v>1.25774655906137E-2</v>
      </c>
      <c r="U3298">
        <v>1.59300730544009E-2</v>
      </c>
      <c r="V3298">
        <v>139.770004</v>
      </c>
      <c r="W3298">
        <v>105.870003</v>
      </c>
      <c r="X3298">
        <v>-0.123137904846137</v>
      </c>
      <c r="Y3298">
        <v>4.62571739556182E-3</v>
      </c>
      <c r="Z3298">
        <v>0.84188884302310496</v>
      </c>
      <c r="AA3298">
        <v>0.745136282178674</v>
      </c>
      <c r="AB3298">
        <v>0.79521854513547596</v>
      </c>
      <c r="AC3298" t="s">
        <v>264</v>
      </c>
      <c r="AD3298" t="s">
        <v>353</v>
      </c>
      <c r="AE3298" t="s">
        <v>62</v>
      </c>
      <c r="AF3298" t="s">
        <v>74</v>
      </c>
      <c r="AG3298" t="s">
        <v>354</v>
      </c>
      <c r="AH3298" s="45">
        <v>39357</v>
      </c>
      <c r="AI3298">
        <v>1324424</v>
      </c>
      <c r="AK3298" t="s">
        <v>355</v>
      </c>
      <c r="AL3298" t="s">
        <v>314</v>
      </c>
      <c r="AM3298" t="s">
        <v>245</v>
      </c>
    </row>
    <row r="3299" spans="1:39" x14ac:dyDescent="0.3">
      <c r="A3299" s="1">
        <v>43565</v>
      </c>
      <c r="B3299" t="s">
        <v>28</v>
      </c>
      <c r="C3299" t="s">
        <v>246</v>
      </c>
      <c r="D3299">
        <v>2200</v>
      </c>
      <c r="E3299">
        <v>19</v>
      </c>
      <c r="F3299">
        <v>123.849998</v>
      </c>
      <c r="G3299">
        <v>124.349998</v>
      </c>
      <c r="H3299">
        <v>122.150002</v>
      </c>
      <c r="I3299">
        <v>124.160004</v>
      </c>
      <c r="J3299">
        <v>123.821808</v>
      </c>
      <c r="K3299">
        <v>752600</v>
      </c>
      <c r="L3299">
        <v>2.4769999999999999</v>
      </c>
      <c r="M3299">
        <v>1.77346470094359E-3</v>
      </c>
      <c r="N3299">
        <v>1.69764536105248E-2</v>
      </c>
      <c r="O3299">
        <v>1.8616133803821201E-2</v>
      </c>
      <c r="P3299">
        <v>8.2492273628805998E-2</v>
      </c>
      <c r="Q3299">
        <v>0.14509421060776601</v>
      </c>
      <c r="R3299">
        <v>2.7096937656126601E-3</v>
      </c>
      <c r="S3299">
        <v>8.7645191839011392E-3</v>
      </c>
      <c r="T3299">
        <v>1.1959082318494499E-2</v>
      </c>
      <c r="U3299">
        <v>1.5848422309168098E-2</v>
      </c>
      <c r="V3299">
        <v>139.770004</v>
      </c>
      <c r="W3299">
        <v>105.870003</v>
      </c>
      <c r="X3299">
        <v>-0.123137904846137</v>
      </c>
      <c r="Y3299">
        <v>3.47183783585567E-3</v>
      </c>
      <c r="Z3299">
        <v>0.83644744379361802</v>
      </c>
      <c r="AA3299">
        <v>0.95918073490412403</v>
      </c>
      <c r="AB3299">
        <v>0.90702807084758696</v>
      </c>
      <c r="AC3299" t="s">
        <v>264</v>
      </c>
      <c r="AD3299" t="s">
        <v>353</v>
      </c>
      <c r="AE3299" t="s">
        <v>62</v>
      </c>
      <c r="AF3299" t="s">
        <v>74</v>
      </c>
      <c r="AG3299" t="s">
        <v>354</v>
      </c>
      <c r="AH3299" s="45">
        <v>39357</v>
      </c>
      <c r="AI3299">
        <v>1324424</v>
      </c>
      <c r="AK3299" t="s">
        <v>355</v>
      </c>
      <c r="AL3299" t="s">
        <v>314</v>
      </c>
      <c r="AM3299" t="s">
        <v>245</v>
      </c>
    </row>
    <row r="3300" spans="1:39" x14ac:dyDescent="0.3">
      <c r="A3300" s="1">
        <v>43584</v>
      </c>
      <c r="B3300" t="s">
        <v>28</v>
      </c>
      <c r="C3300" t="s">
        <v>239</v>
      </c>
      <c r="D3300">
        <v>3200</v>
      </c>
      <c r="E3300">
        <v>19</v>
      </c>
      <c r="F3300">
        <v>127.610001</v>
      </c>
      <c r="G3300">
        <v>130.63999899999999</v>
      </c>
      <c r="H3300">
        <v>127.589996</v>
      </c>
      <c r="I3300">
        <v>129.979996</v>
      </c>
      <c r="J3300">
        <v>129.625946</v>
      </c>
      <c r="K3300">
        <v>1791500</v>
      </c>
      <c r="L3300">
        <v>2.536</v>
      </c>
      <c r="M3300">
        <v>1.7227010727243301E-2</v>
      </c>
      <c r="N3300">
        <v>4.4280403033200903E-2</v>
      </c>
      <c r="O3300">
        <v>8.1556818211007395E-2</v>
      </c>
      <c r="P3300">
        <v>0.107408338291456</v>
      </c>
      <c r="Q3300">
        <v>0.210826099439681</v>
      </c>
      <c r="R3300">
        <v>1.2398609085589801E-2</v>
      </c>
      <c r="S3300">
        <v>8.0096885799880203E-3</v>
      </c>
      <c r="T3300">
        <v>1.1880792153004799E-2</v>
      </c>
      <c r="U3300">
        <v>1.57719876318781E-2</v>
      </c>
      <c r="V3300">
        <v>139.770004</v>
      </c>
      <c r="W3300">
        <v>108.110001</v>
      </c>
      <c r="X3300">
        <v>-0.123137904846137</v>
      </c>
      <c r="Y3300">
        <v>1.07094833958194E-3</v>
      </c>
      <c r="Z3300">
        <v>0.86637972439886901</v>
      </c>
      <c r="AA3300">
        <v>1.4035720433622101</v>
      </c>
      <c r="AB3300">
        <v>1.01881726050153</v>
      </c>
      <c r="AC3300" t="s">
        <v>264</v>
      </c>
      <c r="AD3300" t="s">
        <v>353</v>
      </c>
      <c r="AE3300" t="s">
        <v>62</v>
      </c>
      <c r="AF3300" t="s">
        <v>74</v>
      </c>
      <c r="AG3300" t="s">
        <v>354</v>
      </c>
      <c r="AH3300" s="45">
        <v>39357</v>
      </c>
      <c r="AI3300">
        <v>1324424</v>
      </c>
      <c r="AK3300" t="s">
        <v>355</v>
      </c>
      <c r="AL3300" t="s">
        <v>314</v>
      </c>
      <c r="AM3300" t="s">
        <v>245</v>
      </c>
    </row>
    <row r="3301" spans="1:39" x14ac:dyDescent="0.3">
      <c r="A3301" s="1">
        <v>43620</v>
      </c>
      <c r="B3301" t="s">
        <v>28</v>
      </c>
      <c r="C3301" t="s">
        <v>239</v>
      </c>
      <c r="D3301">
        <v>1700</v>
      </c>
      <c r="E3301">
        <v>19</v>
      </c>
      <c r="F3301">
        <v>117.010002</v>
      </c>
      <c r="G3301">
        <v>120.400002</v>
      </c>
      <c r="H3301">
        <v>117.010002</v>
      </c>
      <c r="I3301">
        <v>120.150002</v>
      </c>
      <c r="J3301">
        <v>120.150002</v>
      </c>
      <c r="K3301">
        <v>2118100</v>
      </c>
      <c r="L3301">
        <v>2.1190000000000002</v>
      </c>
      <c r="M3301">
        <v>3.3686360519102503E-2</v>
      </c>
      <c r="N3301">
        <v>3.52370155774182E-2</v>
      </c>
      <c r="O3301">
        <v>-6.2356928707115997E-2</v>
      </c>
      <c r="P3301">
        <v>-4.20317087761643E-2</v>
      </c>
      <c r="Q3301">
        <v>1.14082815121719E-2</v>
      </c>
      <c r="R3301">
        <v>1.6432237844531902E-2</v>
      </c>
      <c r="S3301">
        <v>1.33608198839131E-2</v>
      </c>
      <c r="T3301">
        <v>1.09081093583238E-2</v>
      </c>
      <c r="U3301">
        <v>1.50976058979527E-2</v>
      </c>
      <c r="V3301">
        <v>139.770004</v>
      </c>
      <c r="W3301">
        <v>108.110001</v>
      </c>
      <c r="X3301">
        <v>-0.123137904846137</v>
      </c>
      <c r="Y3301">
        <v>2.1205927310919401E-2</v>
      </c>
      <c r="Z3301">
        <v>0.89173001938791296</v>
      </c>
      <c r="AA3301">
        <v>-7.6539969403442099E-2</v>
      </c>
      <c r="AB3301">
        <v>-0.229746155191865</v>
      </c>
      <c r="AC3301" t="s">
        <v>264</v>
      </c>
      <c r="AD3301" t="s">
        <v>353</v>
      </c>
      <c r="AE3301" t="s">
        <v>62</v>
      </c>
      <c r="AF3301" t="s">
        <v>74</v>
      </c>
      <c r="AG3301" t="s">
        <v>354</v>
      </c>
      <c r="AH3301" s="45">
        <v>39357</v>
      </c>
      <c r="AI3301">
        <v>1324424</v>
      </c>
      <c r="AK3301" t="s">
        <v>355</v>
      </c>
      <c r="AL3301" t="s">
        <v>314</v>
      </c>
      <c r="AM3301" t="s">
        <v>245</v>
      </c>
    </row>
    <row r="3302" spans="1:39" x14ac:dyDescent="0.3">
      <c r="A3302" s="1">
        <v>43579</v>
      </c>
      <c r="B3302" t="s">
        <v>28</v>
      </c>
      <c r="C3302" t="s">
        <v>246</v>
      </c>
      <c r="D3302">
        <v>2200</v>
      </c>
      <c r="E3302">
        <v>20</v>
      </c>
      <c r="F3302">
        <v>126</v>
      </c>
      <c r="G3302">
        <v>126.5</v>
      </c>
      <c r="H3302">
        <v>124.30999799999999</v>
      </c>
      <c r="I3302">
        <v>124.489998</v>
      </c>
      <c r="J3302">
        <v>124.150902</v>
      </c>
      <c r="K3302">
        <v>1252900</v>
      </c>
      <c r="L3302">
        <v>2.5219999999999998</v>
      </c>
      <c r="M3302">
        <v>-1.11036905010575E-2</v>
      </c>
      <c r="N3302">
        <v>-1.1977177940464099E-2</v>
      </c>
      <c r="O3302">
        <v>2.3159488256663401E-2</v>
      </c>
      <c r="P3302">
        <v>6.7590886380860901E-2</v>
      </c>
      <c r="Q3302">
        <v>0.13038699660422601</v>
      </c>
      <c r="R3302">
        <v>9.20639520193553E-3</v>
      </c>
      <c r="S3302">
        <v>7.7634659482273801E-3</v>
      </c>
      <c r="T3302">
        <v>1.14852790685689E-2</v>
      </c>
      <c r="U3302">
        <v>1.5799961357329501E-2</v>
      </c>
      <c r="V3302">
        <v>139.770004</v>
      </c>
      <c r="W3302">
        <v>105.870003</v>
      </c>
      <c r="X3302">
        <v>-0.123137904846137</v>
      </c>
      <c r="Y3302">
        <v>-2.1941687255359501E-3</v>
      </c>
      <c r="Z3302">
        <v>0.83955444492578801</v>
      </c>
      <c r="AA3302">
        <v>0.80495989483228503</v>
      </c>
      <c r="AB3302">
        <v>0.82247138130785902</v>
      </c>
      <c r="AC3302" t="s">
        <v>265</v>
      </c>
      <c r="AD3302" t="s">
        <v>353</v>
      </c>
      <c r="AE3302" t="s">
        <v>62</v>
      </c>
      <c r="AF3302" t="s">
        <v>74</v>
      </c>
      <c r="AG3302" t="s">
        <v>354</v>
      </c>
      <c r="AH3302" s="45">
        <v>39357</v>
      </c>
      <c r="AI3302">
        <v>1324424</v>
      </c>
      <c r="AK3302" t="s">
        <v>355</v>
      </c>
      <c r="AL3302" t="s">
        <v>314</v>
      </c>
      <c r="AM3302" t="s">
        <v>245</v>
      </c>
    </row>
    <row r="3303" spans="1:39" x14ac:dyDescent="0.3">
      <c r="A3303" s="1">
        <v>43592</v>
      </c>
      <c r="B3303" t="s">
        <v>28</v>
      </c>
      <c r="C3303" t="s">
        <v>246</v>
      </c>
      <c r="D3303">
        <v>1200</v>
      </c>
      <c r="E3303">
        <v>20</v>
      </c>
      <c r="F3303">
        <v>123.099998</v>
      </c>
      <c r="G3303">
        <v>125.339996</v>
      </c>
      <c r="H3303">
        <v>122.470001</v>
      </c>
      <c r="I3303">
        <v>122.870003</v>
      </c>
      <c r="J3303">
        <v>122.535324</v>
      </c>
      <c r="K3303">
        <v>2425200</v>
      </c>
      <c r="L3303">
        <v>2.448</v>
      </c>
      <c r="M3303">
        <v>-9.8801426073272004E-3</v>
      </c>
      <c r="N3303">
        <v>-5.5175952675617597E-2</v>
      </c>
      <c r="O3303">
        <v>2.6077891852367102E-3</v>
      </c>
      <c r="P3303">
        <v>-2.4276748761898299E-2</v>
      </c>
      <c r="Q3303">
        <v>0.119737325948982</v>
      </c>
      <c r="R3303">
        <v>7.5050969688027604E-3</v>
      </c>
      <c r="S3303">
        <v>1.0090519833453999E-2</v>
      </c>
      <c r="T3303">
        <v>1.1526568513226599E-2</v>
      </c>
      <c r="U3303">
        <v>1.4939518890422099E-2</v>
      </c>
      <c r="V3303">
        <v>139.770004</v>
      </c>
      <c r="W3303">
        <v>108.110001</v>
      </c>
      <c r="X3303">
        <v>-0.123137904846137</v>
      </c>
      <c r="Y3303">
        <v>-1.6649488130547601E-2</v>
      </c>
      <c r="Z3303">
        <v>0.87695129409699901</v>
      </c>
      <c r="AA3303">
        <v>0.71425873212407898</v>
      </c>
      <c r="AB3303">
        <v>0.72522762320437595</v>
      </c>
      <c r="AC3303" t="s">
        <v>265</v>
      </c>
      <c r="AD3303" t="s">
        <v>353</v>
      </c>
      <c r="AE3303" t="s">
        <v>62</v>
      </c>
      <c r="AF3303" t="s">
        <v>74</v>
      </c>
      <c r="AG3303" t="s">
        <v>354</v>
      </c>
      <c r="AH3303" s="45">
        <v>39357</v>
      </c>
      <c r="AI3303">
        <v>1324424</v>
      </c>
      <c r="AK3303" t="s">
        <v>355</v>
      </c>
      <c r="AL3303" t="s">
        <v>314</v>
      </c>
      <c r="AM3303" t="s">
        <v>245</v>
      </c>
    </row>
    <row r="3304" spans="1:39" x14ac:dyDescent="0.3">
      <c r="A3304" s="1">
        <v>43599</v>
      </c>
      <c r="B3304" t="s">
        <v>28</v>
      </c>
      <c r="C3304" t="s">
        <v>246</v>
      </c>
      <c r="D3304">
        <v>2400</v>
      </c>
      <c r="E3304">
        <v>20</v>
      </c>
      <c r="F3304">
        <v>117.550003</v>
      </c>
      <c r="G3304">
        <v>119.919997999999</v>
      </c>
      <c r="H3304">
        <v>117.050003</v>
      </c>
      <c r="I3304">
        <v>119.55999799999999</v>
      </c>
      <c r="J3304">
        <v>119.234329</v>
      </c>
      <c r="K3304">
        <v>2271200</v>
      </c>
      <c r="L3304">
        <v>2.419</v>
      </c>
      <c r="M3304">
        <v>2.3612164067042599E-2</v>
      </c>
      <c r="N3304">
        <v>-2.7308639465833898E-2</v>
      </c>
      <c r="O3304">
        <v>-4.1209995058320001E-2</v>
      </c>
      <c r="P3304">
        <v>-5.4512738555523799E-2</v>
      </c>
      <c r="Q3304">
        <v>5.8590744752190997E-2</v>
      </c>
      <c r="R3304">
        <v>1.7575375398424999E-2</v>
      </c>
      <c r="S3304">
        <v>1.2653764989800099E-2</v>
      </c>
      <c r="T3304">
        <v>1.12510681378794E-2</v>
      </c>
      <c r="U3304">
        <v>1.50592648714107E-2</v>
      </c>
      <c r="V3304">
        <v>139.770004</v>
      </c>
      <c r="W3304">
        <v>108.110001</v>
      </c>
      <c r="X3304">
        <v>-0.123137904846137</v>
      </c>
      <c r="Y3304">
        <v>7.98398755130913E-3</v>
      </c>
      <c r="Z3304">
        <v>0.87389944300527</v>
      </c>
      <c r="AA3304">
        <v>0.259687166977073</v>
      </c>
      <c r="AB3304">
        <v>0.343692717823528</v>
      </c>
      <c r="AC3304" t="s">
        <v>265</v>
      </c>
      <c r="AD3304" t="s">
        <v>353</v>
      </c>
      <c r="AE3304" t="s">
        <v>62</v>
      </c>
      <c r="AF3304" t="s">
        <v>74</v>
      </c>
      <c r="AG3304" t="s">
        <v>354</v>
      </c>
      <c r="AH3304" s="45">
        <v>39357</v>
      </c>
      <c r="AI3304">
        <v>1324424</v>
      </c>
      <c r="AK3304" t="s">
        <v>355</v>
      </c>
      <c r="AL3304" t="s">
        <v>314</v>
      </c>
      <c r="AM3304" t="s">
        <v>245</v>
      </c>
    </row>
    <row r="3305" spans="1:39" x14ac:dyDescent="0.3">
      <c r="A3305" s="1">
        <v>43608</v>
      </c>
      <c r="B3305" t="s">
        <v>28</v>
      </c>
      <c r="C3305" t="s">
        <v>246</v>
      </c>
      <c r="D3305">
        <v>1400</v>
      </c>
      <c r="E3305">
        <v>20</v>
      </c>
      <c r="F3305">
        <v>114.58000199999999</v>
      </c>
      <c r="G3305">
        <v>117.389999</v>
      </c>
      <c r="H3305">
        <v>114.58000199999999</v>
      </c>
      <c r="I3305">
        <v>116.44000200000001</v>
      </c>
      <c r="J3305">
        <v>116.44000200000001</v>
      </c>
      <c r="K3305">
        <v>1417300</v>
      </c>
      <c r="L3305">
        <v>2.2959999999999998</v>
      </c>
      <c r="M3305">
        <v>-2.3160808023656499E-3</v>
      </c>
      <c r="N3305">
        <v>-1.2020557690274899E-2</v>
      </c>
      <c r="O3305">
        <v>-7.5225331779942103E-2</v>
      </c>
      <c r="P3305">
        <v>-8.1382376180829594E-2</v>
      </c>
      <c r="Q3305">
        <v>1.41977881429627E-2</v>
      </c>
      <c r="R3305">
        <v>9.1304631992597095E-3</v>
      </c>
      <c r="S3305">
        <v>1.24631499718144E-2</v>
      </c>
      <c r="T3305">
        <v>1.13348154269521E-2</v>
      </c>
      <c r="U3305">
        <v>1.50643203222828E-2</v>
      </c>
      <c r="V3305">
        <v>139.770004</v>
      </c>
      <c r="W3305">
        <v>108.110001</v>
      </c>
      <c r="X3305">
        <v>-0.123137904846137</v>
      </c>
      <c r="Y3305">
        <v>-1.1985692488440201E-2</v>
      </c>
      <c r="Z3305">
        <v>0.85941740763463803</v>
      </c>
      <c r="AA3305">
        <v>-6.7236439205548407E-2</v>
      </c>
      <c r="AB3305">
        <v>-3.8354814403158501E-2</v>
      </c>
      <c r="AC3305" t="s">
        <v>265</v>
      </c>
      <c r="AD3305" t="s">
        <v>353</v>
      </c>
      <c r="AE3305" t="s">
        <v>62</v>
      </c>
      <c r="AF3305" t="s">
        <v>74</v>
      </c>
      <c r="AG3305" t="s">
        <v>354</v>
      </c>
      <c r="AH3305" s="45">
        <v>39357</v>
      </c>
      <c r="AI3305">
        <v>1324424</v>
      </c>
      <c r="AK3305" t="s">
        <v>355</v>
      </c>
      <c r="AL3305" t="s">
        <v>314</v>
      </c>
      <c r="AM3305" t="s">
        <v>245</v>
      </c>
    </row>
    <row r="3306" spans="1:39" x14ac:dyDescent="0.3">
      <c r="A3306" s="1">
        <v>43641</v>
      </c>
      <c r="B3306" t="s">
        <v>28</v>
      </c>
      <c r="C3306" t="s">
        <v>246</v>
      </c>
      <c r="D3306">
        <v>1500</v>
      </c>
      <c r="E3306">
        <v>20</v>
      </c>
      <c r="F3306">
        <v>130.820007</v>
      </c>
      <c r="G3306">
        <v>131.60000600000001</v>
      </c>
      <c r="H3306">
        <v>129.69000199999999</v>
      </c>
      <c r="I3306">
        <v>129.75</v>
      </c>
      <c r="J3306">
        <v>129.75</v>
      </c>
      <c r="K3306">
        <v>1007900</v>
      </c>
      <c r="L3306">
        <v>1.994</v>
      </c>
      <c r="M3306">
        <v>-3.6925652187243399E-3</v>
      </c>
      <c r="N3306">
        <v>1.6787555462765901E-2</v>
      </c>
      <c r="O3306">
        <v>0.108233385992347</v>
      </c>
      <c r="P3306">
        <v>6.3496772359918602E-2</v>
      </c>
      <c r="Q3306">
        <v>4.8982335234264297E-2</v>
      </c>
      <c r="R3306">
        <v>8.0762328786764103E-3</v>
      </c>
      <c r="S3306">
        <v>9.5760226099618692E-3</v>
      </c>
      <c r="T3306">
        <v>1.0676367324609699E-2</v>
      </c>
      <c r="U3306">
        <v>1.4965102589386299E-2</v>
      </c>
      <c r="V3306">
        <v>139.770004</v>
      </c>
      <c r="W3306">
        <v>108.110001</v>
      </c>
      <c r="X3306">
        <v>-0.123137904846137</v>
      </c>
      <c r="Y3306">
        <v>-9.5417756928269908E-3</v>
      </c>
      <c r="Z3306">
        <v>0.87619057377890996</v>
      </c>
      <c r="AA3306">
        <v>0.23446435830701501</v>
      </c>
      <c r="AB3306">
        <v>0.254050303274857</v>
      </c>
      <c r="AC3306" t="s">
        <v>265</v>
      </c>
      <c r="AD3306" t="s">
        <v>353</v>
      </c>
      <c r="AE3306" t="s">
        <v>62</v>
      </c>
      <c r="AF3306" t="s">
        <v>74</v>
      </c>
      <c r="AG3306" t="s">
        <v>354</v>
      </c>
      <c r="AH3306" s="45">
        <v>39357</v>
      </c>
      <c r="AI3306">
        <v>1324424</v>
      </c>
      <c r="AK3306" t="s">
        <v>355</v>
      </c>
      <c r="AL3306" t="s">
        <v>314</v>
      </c>
      <c r="AM3306" t="s">
        <v>245</v>
      </c>
    </row>
    <row r="3307" spans="1:39" x14ac:dyDescent="0.3">
      <c r="A3307" s="1">
        <v>43642</v>
      </c>
      <c r="B3307" t="s">
        <v>28</v>
      </c>
      <c r="C3307" t="s">
        <v>246</v>
      </c>
      <c r="D3307">
        <v>2700</v>
      </c>
      <c r="E3307">
        <v>20</v>
      </c>
      <c r="F3307">
        <v>130.03999299999899</v>
      </c>
      <c r="G3307">
        <v>130.71000699999999</v>
      </c>
      <c r="H3307">
        <v>127.519997</v>
      </c>
      <c r="I3307">
        <v>127.660004</v>
      </c>
      <c r="J3307">
        <v>127.660004</v>
      </c>
      <c r="K3307">
        <v>1502400</v>
      </c>
      <c r="L3307">
        <v>2.0489999999999999</v>
      </c>
      <c r="M3307">
        <v>-1.6239010884858299E-2</v>
      </c>
      <c r="N3307">
        <v>-1.53908593985382E-2</v>
      </c>
      <c r="O3307">
        <v>9.6470230401991097E-2</v>
      </c>
      <c r="P3307">
        <v>6.6274364874158095E-2</v>
      </c>
      <c r="Q3307">
        <v>4.84065197031322E-2</v>
      </c>
      <c r="R3307">
        <v>8.3596010448260694E-3</v>
      </c>
      <c r="S3307">
        <v>1.04170860859935E-2</v>
      </c>
      <c r="T3307">
        <v>1.0597787058527E-2</v>
      </c>
      <c r="U3307">
        <v>1.4967577241807899E-2</v>
      </c>
      <c r="V3307">
        <v>139.770004</v>
      </c>
      <c r="W3307">
        <v>108.110001</v>
      </c>
      <c r="X3307">
        <v>-0.123137904846137</v>
      </c>
      <c r="Y3307">
        <v>-1.2346958449604901E-3</v>
      </c>
      <c r="Z3307">
        <v>0.87503830294420504</v>
      </c>
      <c r="AA3307">
        <v>0.22638600950300999</v>
      </c>
      <c r="AB3307">
        <v>0.26024765185190502</v>
      </c>
      <c r="AC3307" t="s">
        <v>265</v>
      </c>
      <c r="AD3307" t="s">
        <v>353</v>
      </c>
      <c r="AE3307" t="s">
        <v>62</v>
      </c>
      <c r="AF3307" t="s">
        <v>74</v>
      </c>
      <c r="AG3307" t="s">
        <v>354</v>
      </c>
      <c r="AH3307" s="45">
        <v>39357</v>
      </c>
      <c r="AI3307">
        <v>1324424</v>
      </c>
      <c r="AK3307" t="s">
        <v>355</v>
      </c>
      <c r="AL3307" t="s">
        <v>314</v>
      </c>
      <c r="AM3307" t="s">
        <v>245</v>
      </c>
    </row>
    <row r="3308" spans="1:39" x14ac:dyDescent="0.3">
      <c r="A3308" s="1">
        <v>43595</v>
      </c>
      <c r="B3308" t="s">
        <v>29</v>
      </c>
      <c r="C3308" t="s">
        <v>246</v>
      </c>
      <c r="D3308">
        <v>100</v>
      </c>
      <c r="E3308">
        <v>1</v>
      </c>
      <c r="F3308">
        <v>67.269997000000004</v>
      </c>
      <c r="G3308">
        <v>68.099997999999999</v>
      </c>
      <c r="H3308">
        <v>66.529999000000004</v>
      </c>
      <c r="I3308">
        <v>67.900002000000001</v>
      </c>
      <c r="J3308">
        <v>67.393355999999997</v>
      </c>
      <c r="K3308">
        <v>12318700</v>
      </c>
      <c r="L3308">
        <v>2.4550000000000001</v>
      </c>
      <c r="M3308">
        <v>3.9844320635749799E-3</v>
      </c>
      <c r="N3308">
        <v>-3.9985087169337699E-2</v>
      </c>
      <c r="O3308">
        <v>4.6992809276570201E-2</v>
      </c>
      <c r="P3308">
        <v>9.7156658819698399E-2</v>
      </c>
      <c r="Q3308">
        <v>-3.1370630117521198E-2</v>
      </c>
      <c r="R3308">
        <v>1.4497426171132101E-2</v>
      </c>
      <c r="S3308">
        <v>1.33216353060961E-2</v>
      </c>
      <c r="T3308">
        <v>1.36406918613232E-2</v>
      </c>
      <c r="U3308">
        <v>1.5217803883635601E-2</v>
      </c>
      <c r="V3308">
        <v>75.239998</v>
      </c>
      <c r="W3308">
        <v>48.419998</v>
      </c>
      <c r="X3308">
        <v>-0.12966808361451501</v>
      </c>
      <c r="Y3308">
        <v>3.7133938472042301E-3</v>
      </c>
      <c r="Z3308">
        <v>1.1406534373009101</v>
      </c>
      <c r="AA3308">
        <v>-0.433104792833788</v>
      </c>
      <c r="AB3308">
        <v>-9.00399627295356E-2</v>
      </c>
      <c r="AC3308" t="s">
        <v>240</v>
      </c>
      <c r="AD3308" t="s">
        <v>356</v>
      </c>
      <c r="AE3308" t="s">
        <v>60</v>
      </c>
      <c r="AF3308" t="s">
        <v>61</v>
      </c>
      <c r="AG3308" t="s">
        <v>320</v>
      </c>
      <c r="AH3308" s="45">
        <v>32294</v>
      </c>
      <c r="AI3308">
        <v>831001</v>
      </c>
      <c r="AK3308" t="s">
        <v>302</v>
      </c>
      <c r="AL3308" t="s">
        <v>302</v>
      </c>
      <c r="AM3308" t="s">
        <v>245</v>
      </c>
    </row>
    <row r="3309" spans="1:39" x14ac:dyDescent="0.3">
      <c r="A3309" s="1">
        <v>43630</v>
      </c>
      <c r="B3309" t="s">
        <v>29</v>
      </c>
      <c r="C3309" t="s">
        <v>246</v>
      </c>
      <c r="D3309">
        <v>100</v>
      </c>
      <c r="E3309">
        <v>1</v>
      </c>
      <c r="F3309">
        <v>67.150002000000001</v>
      </c>
      <c r="G3309">
        <v>67.720000999999996</v>
      </c>
      <c r="H3309">
        <v>66.5</v>
      </c>
      <c r="I3309">
        <v>67.480002999999996</v>
      </c>
      <c r="J3309">
        <v>66.976493999999903</v>
      </c>
      <c r="K3309">
        <v>8901900</v>
      </c>
      <c r="L3309">
        <v>2.093</v>
      </c>
      <c r="M3309">
        <v>5.9453751478215702E-3</v>
      </c>
      <c r="N3309">
        <v>2.6884523021404899E-2</v>
      </c>
      <c r="O3309">
        <v>3.3452007593509303E-2</v>
      </c>
      <c r="P3309">
        <v>4.0941528050977102E-2</v>
      </c>
      <c r="Q3309">
        <v>2.9384291612622002E-2</v>
      </c>
      <c r="R3309">
        <v>1.36935460351283E-2</v>
      </c>
      <c r="S3309">
        <v>1.6694886855843399E-2</v>
      </c>
      <c r="T3309">
        <v>1.70319094165064E-2</v>
      </c>
      <c r="U3309">
        <v>1.5853346091379599E-2</v>
      </c>
      <c r="V3309">
        <v>75.239998</v>
      </c>
      <c r="W3309">
        <v>48.419998</v>
      </c>
      <c r="X3309">
        <v>-0.13257874749057899</v>
      </c>
      <c r="Y3309">
        <v>-1.6128120944145399E-3</v>
      </c>
      <c r="Z3309">
        <v>1.1809152414128601</v>
      </c>
      <c r="AA3309">
        <v>7.2914776540928206E-2</v>
      </c>
      <c r="AB3309">
        <v>-4.41309992151128E-2</v>
      </c>
      <c r="AC3309" t="s">
        <v>240</v>
      </c>
      <c r="AD3309" t="s">
        <v>356</v>
      </c>
      <c r="AE3309" t="s">
        <v>60</v>
      </c>
      <c r="AF3309" t="s">
        <v>61</v>
      </c>
      <c r="AG3309" t="s">
        <v>320</v>
      </c>
      <c r="AH3309" s="45">
        <v>32294</v>
      </c>
      <c r="AI3309">
        <v>831001</v>
      </c>
      <c r="AK3309" t="s">
        <v>302</v>
      </c>
      <c r="AL3309" t="s">
        <v>302</v>
      </c>
      <c r="AM3309" t="s">
        <v>245</v>
      </c>
    </row>
    <row r="3310" spans="1:39" x14ac:dyDescent="0.3">
      <c r="A3310" s="1">
        <v>43605</v>
      </c>
      <c r="B3310" t="s">
        <v>29</v>
      </c>
      <c r="C3310" t="s">
        <v>239</v>
      </c>
      <c r="D3310">
        <v>300</v>
      </c>
      <c r="E3310">
        <v>2</v>
      </c>
      <c r="F3310">
        <v>64.75</v>
      </c>
      <c r="G3310">
        <v>65.5</v>
      </c>
      <c r="H3310">
        <v>64.519997000000004</v>
      </c>
      <c r="I3310">
        <v>64.959998999999996</v>
      </c>
      <c r="J3310">
        <v>64.475296</v>
      </c>
      <c r="K3310">
        <v>11605900</v>
      </c>
      <c r="L3310">
        <v>2.4159999999999999</v>
      </c>
      <c r="M3310">
        <v>-1.6918831776768599E-3</v>
      </c>
      <c r="N3310">
        <v>8.9687281096414301E-3</v>
      </c>
      <c r="O3310">
        <v>-7.32947920787545E-2</v>
      </c>
      <c r="P3310">
        <v>1.5384987130766199E-2</v>
      </c>
      <c r="Q3310">
        <v>-7.0199697988207396E-2</v>
      </c>
      <c r="R3310">
        <v>1.31125392219722E-2</v>
      </c>
      <c r="S3310">
        <v>1.6225454027320198E-2</v>
      </c>
      <c r="T3310">
        <v>1.49724012587225E-2</v>
      </c>
      <c r="U3310">
        <v>1.56424658679504E-2</v>
      </c>
      <c r="V3310">
        <v>75.239998</v>
      </c>
      <c r="W3310">
        <v>48.419998</v>
      </c>
      <c r="X3310">
        <v>-0.13257874749057899</v>
      </c>
      <c r="Y3310">
        <v>-6.7722580366252503E-3</v>
      </c>
      <c r="Z3310">
        <v>1.17424530874609</v>
      </c>
      <c r="AA3310">
        <v>-0.76155986503157103</v>
      </c>
      <c r="AB3310">
        <v>-0.80277561872348202</v>
      </c>
      <c r="AC3310" t="s">
        <v>247</v>
      </c>
      <c r="AD3310" t="s">
        <v>356</v>
      </c>
      <c r="AE3310" t="s">
        <v>60</v>
      </c>
      <c r="AF3310" t="s">
        <v>61</v>
      </c>
      <c r="AG3310" t="s">
        <v>320</v>
      </c>
      <c r="AH3310" s="45">
        <v>32294</v>
      </c>
      <c r="AI3310">
        <v>831001</v>
      </c>
      <c r="AK3310" t="s">
        <v>302</v>
      </c>
      <c r="AL3310" t="s">
        <v>302</v>
      </c>
      <c r="AM3310" t="s">
        <v>245</v>
      </c>
    </row>
    <row r="3311" spans="1:39" x14ac:dyDescent="0.3">
      <c r="A3311" s="1">
        <v>43615</v>
      </c>
      <c r="B3311" t="s">
        <v>29</v>
      </c>
      <c r="C3311" t="s">
        <v>246</v>
      </c>
      <c r="D3311">
        <v>100</v>
      </c>
      <c r="E3311">
        <v>2</v>
      </c>
      <c r="F3311">
        <v>64.769997000000004</v>
      </c>
      <c r="G3311">
        <v>65.25</v>
      </c>
      <c r="H3311">
        <v>63.25</v>
      </c>
      <c r="I3311">
        <v>63.610000999999997</v>
      </c>
      <c r="J3311">
        <v>63.135368</v>
      </c>
      <c r="K3311">
        <v>13570900</v>
      </c>
      <c r="L3311">
        <v>2.2269999999999999</v>
      </c>
      <c r="M3311">
        <v>-1.57080051622962E-3</v>
      </c>
      <c r="N3311">
        <v>-1.6372123269025599E-2</v>
      </c>
      <c r="O3311">
        <v>-0.103915347908587</v>
      </c>
      <c r="P3311">
        <v>6.1635801364590701E-4</v>
      </c>
      <c r="Q3311">
        <v>-5.9158132860777698E-3</v>
      </c>
      <c r="R3311">
        <v>7.6847876053730097E-3</v>
      </c>
      <c r="S3311">
        <v>1.6246591296304E-2</v>
      </c>
      <c r="T3311">
        <v>1.54337915107994E-2</v>
      </c>
      <c r="U3311">
        <v>1.5424103721672199E-2</v>
      </c>
      <c r="V3311">
        <v>75.239998</v>
      </c>
      <c r="W3311">
        <v>48.419998</v>
      </c>
      <c r="X3311">
        <v>-0.13257874749057899</v>
      </c>
      <c r="Y3311">
        <v>2.0962723552933101E-3</v>
      </c>
      <c r="Z3311">
        <v>1.1618426014998</v>
      </c>
      <c r="AA3311">
        <v>-0.235501372533227</v>
      </c>
      <c r="AB3311">
        <v>-0.59842125475087604</v>
      </c>
      <c r="AC3311" t="s">
        <v>247</v>
      </c>
      <c r="AD3311" t="s">
        <v>356</v>
      </c>
      <c r="AE3311" t="s">
        <v>60</v>
      </c>
      <c r="AF3311" t="s">
        <v>61</v>
      </c>
      <c r="AG3311" t="s">
        <v>320</v>
      </c>
      <c r="AH3311" s="45">
        <v>32294</v>
      </c>
      <c r="AI3311">
        <v>831001</v>
      </c>
      <c r="AK3311" t="s">
        <v>302</v>
      </c>
      <c r="AL3311" t="s">
        <v>302</v>
      </c>
      <c r="AM3311" t="s">
        <v>245</v>
      </c>
    </row>
    <row r="3312" spans="1:39" x14ac:dyDescent="0.3">
      <c r="A3312" s="1">
        <v>43623</v>
      </c>
      <c r="B3312" t="s">
        <v>29</v>
      </c>
      <c r="C3312" t="s">
        <v>239</v>
      </c>
      <c r="D3312">
        <v>100</v>
      </c>
      <c r="E3312">
        <v>2</v>
      </c>
      <c r="F3312">
        <v>66.160004000000001</v>
      </c>
      <c r="G3312">
        <v>66.800003000000004</v>
      </c>
      <c r="H3312">
        <v>65.620002999999997</v>
      </c>
      <c r="I3312">
        <v>65.690002000000007</v>
      </c>
      <c r="J3312">
        <v>65.199852000000007</v>
      </c>
      <c r="K3312">
        <v>11674200</v>
      </c>
      <c r="L3312">
        <v>2.0840000000000001</v>
      </c>
      <c r="M3312">
        <v>-1.1803980751083101E-2</v>
      </c>
      <c r="N3312">
        <v>5.5395918472577299E-2</v>
      </c>
      <c r="O3312">
        <v>-3.6911160578498699E-2</v>
      </c>
      <c r="P3312">
        <v>6.3261317848099102E-2</v>
      </c>
      <c r="Q3312">
        <v>-1.1372884916170301E-2</v>
      </c>
      <c r="R3312">
        <v>2.3890263053862701E-2</v>
      </c>
      <c r="S3312">
        <v>1.9588143072675399E-2</v>
      </c>
      <c r="T3312">
        <v>1.6868212532752499E-2</v>
      </c>
      <c r="U3312">
        <v>1.57554537743523E-2</v>
      </c>
      <c r="V3312">
        <v>75.239998</v>
      </c>
      <c r="W3312">
        <v>48.419998</v>
      </c>
      <c r="X3312">
        <v>-0.13257874749057899</v>
      </c>
      <c r="Y3312">
        <v>1.0442979367750601E-2</v>
      </c>
      <c r="Z3312">
        <v>1.17606329780981</v>
      </c>
      <c r="AA3312">
        <v>-0.27505591010234498</v>
      </c>
      <c r="AB3312">
        <v>-0.20707645220828799</v>
      </c>
      <c r="AC3312" t="s">
        <v>247</v>
      </c>
      <c r="AD3312" t="s">
        <v>356</v>
      </c>
      <c r="AE3312" t="s">
        <v>60</v>
      </c>
      <c r="AF3312" t="s">
        <v>61</v>
      </c>
      <c r="AG3312" t="s">
        <v>320</v>
      </c>
      <c r="AH3312" s="45">
        <v>32294</v>
      </c>
      <c r="AI3312">
        <v>831001</v>
      </c>
      <c r="AK3312" t="s">
        <v>302</v>
      </c>
      <c r="AL3312" t="s">
        <v>302</v>
      </c>
      <c r="AM3312" t="s">
        <v>245</v>
      </c>
    </row>
    <row r="3313" spans="1:39" x14ac:dyDescent="0.3">
      <c r="A3313" s="1">
        <v>43578</v>
      </c>
      <c r="B3313" t="s">
        <v>29</v>
      </c>
      <c r="C3313" t="s">
        <v>246</v>
      </c>
      <c r="D3313">
        <v>200</v>
      </c>
      <c r="E3313">
        <v>3</v>
      </c>
      <c r="F3313">
        <v>68.839995999999999</v>
      </c>
      <c r="G3313">
        <v>69.300003000000004</v>
      </c>
      <c r="H3313">
        <v>68.379997000000003</v>
      </c>
      <c r="I3313">
        <v>69.199996999999996</v>
      </c>
      <c r="J3313">
        <v>68.244377</v>
      </c>
      <c r="K3313">
        <v>13205000</v>
      </c>
      <c r="L3313">
        <v>2.57</v>
      </c>
      <c r="M3313">
        <v>1.5908755905638899E-3</v>
      </c>
      <c r="N3313">
        <v>2.6652646274921199E-2</v>
      </c>
      <c r="O3313">
        <v>7.9524998067236799E-2</v>
      </c>
      <c r="P3313">
        <v>0.119294314301007</v>
      </c>
      <c r="Q3313">
        <v>1.3375125839169199E-2</v>
      </c>
      <c r="R3313">
        <v>1.6155939913716801E-2</v>
      </c>
      <c r="S3313">
        <v>1.7084735881567201E-2</v>
      </c>
      <c r="T3313">
        <v>1.3220952999347699E-2</v>
      </c>
      <c r="U3313">
        <v>1.51811392946209E-2</v>
      </c>
      <c r="V3313">
        <v>75.239998</v>
      </c>
      <c r="W3313">
        <v>48.419998</v>
      </c>
      <c r="X3313">
        <v>-0.12966808361451501</v>
      </c>
      <c r="Y3313">
        <v>8.8023511954049196E-3</v>
      </c>
      <c r="Z3313">
        <v>1.10987754918105</v>
      </c>
      <c r="AA3313">
        <v>-9.0734640541040398E-2</v>
      </c>
      <c r="AB3313">
        <v>-3.7388310661335099E-2</v>
      </c>
      <c r="AC3313" t="s">
        <v>248</v>
      </c>
      <c r="AD3313" t="s">
        <v>356</v>
      </c>
      <c r="AE3313" t="s">
        <v>60</v>
      </c>
      <c r="AF3313" t="s">
        <v>61</v>
      </c>
      <c r="AG3313" t="s">
        <v>320</v>
      </c>
      <c r="AH3313" s="45">
        <v>32294</v>
      </c>
      <c r="AI3313">
        <v>831001</v>
      </c>
      <c r="AK3313" t="s">
        <v>302</v>
      </c>
      <c r="AL3313" t="s">
        <v>302</v>
      </c>
      <c r="AM3313" t="s">
        <v>245</v>
      </c>
    </row>
    <row r="3314" spans="1:39" x14ac:dyDescent="0.3">
      <c r="A3314" s="1">
        <v>43591</v>
      </c>
      <c r="B3314" t="s">
        <v>29</v>
      </c>
      <c r="C3314" t="s">
        <v>246</v>
      </c>
      <c r="D3314">
        <v>100</v>
      </c>
      <c r="E3314">
        <v>3</v>
      </c>
      <c r="F3314">
        <v>69.050003000000004</v>
      </c>
      <c r="G3314">
        <v>70.669997999999893</v>
      </c>
      <c r="H3314">
        <v>68.760002</v>
      </c>
      <c r="I3314">
        <v>70.410004000000001</v>
      </c>
      <c r="J3314">
        <v>69.884628000000006</v>
      </c>
      <c r="K3314">
        <v>12004000</v>
      </c>
      <c r="L3314">
        <v>2.5</v>
      </c>
      <c r="M3314">
        <v>-3.6858136690337798E-3</v>
      </c>
      <c r="N3314">
        <v>-2.35075666983406E-3</v>
      </c>
      <c r="O3314">
        <v>8.5441667199738794E-2</v>
      </c>
      <c r="P3314">
        <v>0.10093145415106</v>
      </c>
      <c r="Q3314">
        <v>6.6996308715303807E-2</v>
      </c>
      <c r="R3314">
        <v>8.5774283630734097E-3</v>
      </c>
      <c r="S3314">
        <v>1.14192123015576E-2</v>
      </c>
      <c r="T3314">
        <v>1.3228346713113801E-2</v>
      </c>
      <c r="U3314">
        <v>1.5268834336478901E-2</v>
      </c>
      <c r="V3314">
        <v>75.239998</v>
      </c>
      <c r="W3314">
        <v>48.419998</v>
      </c>
      <c r="X3314">
        <v>-0.12966808361451501</v>
      </c>
      <c r="Y3314">
        <v>-4.4810132310555703E-3</v>
      </c>
      <c r="Z3314">
        <v>1.1255322067643501</v>
      </c>
      <c r="AA3314">
        <v>0.31909924383307697</v>
      </c>
      <c r="AB3314">
        <v>0.24958871206158101</v>
      </c>
      <c r="AC3314" t="s">
        <v>248</v>
      </c>
      <c r="AD3314" t="s">
        <v>356</v>
      </c>
      <c r="AE3314" t="s">
        <v>60</v>
      </c>
      <c r="AF3314" t="s">
        <v>61</v>
      </c>
      <c r="AG3314" t="s">
        <v>320</v>
      </c>
      <c r="AH3314" s="45">
        <v>32294</v>
      </c>
      <c r="AI3314">
        <v>831001</v>
      </c>
      <c r="AK3314" t="s">
        <v>302</v>
      </c>
      <c r="AL3314" t="s">
        <v>302</v>
      </c>
      <c r="AM3314" t="s">
        <v>245</v>
      </c>
    </row>
    <row r="3315" spans="1:39" x14ac:dyDescent="0.3">
      <c r="A3315" s="1">
        <v>43613</v>
      </c>
      <c r="B3315" t="s">
        <v>29</v>
      </c>
      <c r="C3315" t="s">
        <v>246</v>
      </c>
      <c r="D3315">
        <v>200</v>
      </c>
      <c r="E3315">
        <v>3</v>
      </c>
      <c r="F3315">
        <v>64.089995999999999</v>
      </c>
      <c r="G3315">
        <v>64.449996999999996</v>
      </c>
      <c r="H3315">
        <v>63.759997999999896</v>
      </c>
      <c r="I3315">
        <v>63.790000999999997</v>
      </c>
      <c r="J3315">
        <v>63.314025999999998</v>
      </c>
      <c r="K3315">
        <v>14727400</v>
      </c>
      <c r="L3315">
        <v>2.2679999999999998</v>
      </c>
      <c r="M3315">
        <v>-9.3618555135368906E-3</v>
      </c>
      <c r="N3315">
        <v>-1.8175258299797901E-2</v>
      </c>
      <c r="O3315">
        <v>-6.8173102604048602E-2</v>
      </c>
      <c r="P3315">
        <v>1.2563558580353401E-3</v>
      </c>
      <c r="Q3315">
        <v>-5.6428006150725303E-2</v>
      </c>
      <c r="R3315">
        <v>1.5683137596258102E-2</v>
      </c>
      <c r="S3315">
        <v>1.7476246794284798E-2</v>
      </c>
      <c r="T3315">
        <v>1.54639303511514E-2</v>
      </c>
      <c r="U3315">
        <v>1.56548516383982E-2</v>
      </c>
      <c r="V3315">
        <v>75.239998</v>
      </c>
      <c r="W3315">
        <v>48.419998</v>
      </c>
      <c r="X3315">
        <v>-0.13257874749057899</v>
      </c>
      <c r="Y3315">
        <v>-8.4109499934704197E-3</v>
      </c>
      <c r="Z3315">
        <v>1.1790018328494101</v>
      </c>
      <c r="AA3315">
        <v>-0.65696602716920605</v>
      </c>
      <c r="AB3315">
        <v>-0.663185524878393</v>
      </c>
      <c r="AC3315" t="s">
        <v>248</v>
      </c>
      <c r="AD3315" t="s">
        <v>356</v>
      </c>
      <c r="AE3315" t="s">
        <v>60</v>
      </c>
      <c r="AF3315" t="s">
        <v>61</v>
      </c>
      <c r="AG3315" t="s">
        <v>320</v>
      </c>
      <c r="AH3315" s="45">
        <v>32294</v>
      </c>
      <c r="AI3315">
        <v>831001</v>
      </c>
      <c r="AK3315" t="s">
        <v>302</v>
      </c>
      <c r="AL3315" t="s">
        <v>302</v>
      </c>
      <c r="AM3315" t="s">
        <v>245</v>
      </c>
    </row>
    <row r="3316" spans="1:39" x14ac:dyDescent="0.3">
      <c r="A3316" s="1">
        <v>43578</v>
      </c>
      <c r="B3316" t="s">
        <v>29</v>
      </c>
      <c r="C3316" t="s">
        <v>246</v>
      </c>
      <c r="D3316">
        <v>300</v>
      </c>
      <c r="E3316">
        <v>4</v>
      </c>
      <c r="F3316">
        <v>68.839995999999999</v>
      </c>
      <c r="G3316">
        <v>69.300003000000004</v>
      </c>
      <c r="H3316">
        <v>68.379997000000003</v>
      </c>
      <c r="I3316">
        <v>69.199996999999996</v>
      </c>
      <c r="J3316">
        <v>68.244377</v>
      </c>
      <c r="K3316">
        <v>13205000</v>
      </c>
      <c r="L3316">
        <v>2.57</v>
      </c>
      <c r="M3316">
        <v>1.5908755905638899E-3</v>
      </c>
      <c r="N3316">
        <v>2.6652646274921199E-2</v>
      </c>
      <c r="O3316">
        <v>7.9524998067236799E-2</v>
      </c>
      <c r="P3316">
        <v>0.119294314301007</v>
      </c>
      <c r="Q3316">
        <v>1.3375125839169199E-2</v>
      </c>
      <c r="R3316">
        <v>1.6155939913716801E-2</v>
      </c>
      <c r="S3316">
        <v>1.7084735881567201E-2</v>
      </c>
      <c r="T3316">
        <v>1.3220952999347699E-2</v>
      </c>
      <c r="U3316">
        <v>1.51811392946209E-2</v>
      </c>
      <c r="V3316">
        <v>75.239998</v>
      </c>
      <c r="W3316">
        <v>48.419998</v>
      </c>
      <c r="X3316">
        <v>-0.12966808361451501</v>
      </c>
      <c r="Y3316">
        <v>8.8023511954049196E-3</v>
      </c>
      <c r="Z3316">
        <v>1.10987754918105</v>
      </c>
      <c r="AA3316">
        <v>-9.0734640541040398E-2</v>
      </c>
      <c r="AB3316">
        <v>-3.7388310661335099E-2</v>
      </c>
      <c r="AC3316" t="s">
        <v>249</v>
      </c>
      <c r="AD3316" t="s">
        <v>356</v>
      </c>
      <c r="AE3316" t="s">
        <v>60</v>
      </c>
      <c r="AF3316" t="s">
        <v>61</v>
      </c>
      <c r="AG3316" t="s">
        <v>320</v>
      </c>
      <c r="AH3316" s="45">
        <v>32294</v>
      </c>
      <c r="AI3316">
        <v>831001</v>
      </c>
      <c r="AK3316" t="s">
        <v>302</v>
      </c>
      <c r="AL3316" t="s">
        <v>302</v>
      </c>
      <c r="AM3316" t="s">
        <v>245</v>
      </c>
    </row>
    <row r="3317" spans="1:39" x14ac:dyDescent="0.3">
      <c r="A3317" s="1">
        <v>43586</v>
      </c>
      <c r="B3317" t="s">
        <v>29</v>
      </c>
      <c r="C3317" t="s">
        <v>239</v>
      </c>
      <c r="D3317">
        <v>1100</v>
      </c>
      <c r="E3317">
        <v>4</v>
      </c>
      <c r="F3317">
        <v>70.680000000000007</v>
      </c>
      <c r="G3317">
        <v>71.169997999999893</v>
      </c>
      <c r="H3317">
        <v>69.739998</v>
      </c>
      <c r="I3317">
        <v>69.959998999999996</v>
      </c>
      <c r="J3317">
        <v>68.993881000000002</v>
      </c>
      <c r="K3317">
        <v>13261700</v>
      </c>
      <c r="L3317">
        <v>2.5110000000000001</v>
      </c>
      <c r="M3317">
        <v>-1.0521838096274201E-2</v>
      </c>
      <c r="N3317">
        <v>1.6283951354287202E-2</v>
      </c>
      <c r="O3317">
        <v>0.117247162524556</v>
      </c>
      <c r="P3317">
        <v>9.2614527689954901E-2</v>
      </c>
      <c r="Q3317">
        <v>4.93229025559681E-2</v>
      </c>
      <c r="R3317">
        <v>1.3007224211535801E-2</v>
      </c>
      <c r="S3317">
        <v>1.29549505219596E-2</v>
      </c>
      <c r="T3317">
        <v>1.31930141200408E-2</v>
      </c>
      <c r="U3317">
        <v>1.5250604664822E-2</v>
      </c>
      <c r="V3317">
        <v>75.239998</v>
      </c>
      <c r="W3317">
        <v>48.419998</v>
      </c>
      <c r="X3317">
        <v>-0.12966808361451501</v>
      </c>
      <c r="Y3317">
        <v>-7.5304459681844096E-3</v>
      </c>
      <c r="Z3317">
        <v>1.1246349047595501</v>
      </c>
      <c r="AA3317">
        <v>0.182608765951742</v>
      </c>
      <c r="AB3317">
        <v>0.105625845030867</v>
      </c>
      <c r="AC3317" t="s">
        <v>249</v>
      </c>
      <c r="AD3317" t="s">
        <v>356</v>
      </c>
      <c r="AE3317" t="s">
        <v>60</v>
      </c>
      <c r="AF3317" t="s">
        <v>61</v>
      </c>
      <c r="AG3317" t="s">
        <v>320</v>
      </c>
      <c r="AH3317" s="45">
        <v>32294</v>
      </c>
      <c r="AI3317">
        <v>831001</v>
      </c>
      <c r="AK3317" t="s">
        <v>302</v>
      </c>
      <c r="AL3317" t="s">
        <v>302</v>
      </c>
      <c r="AM3317" t="s">
        <v>245</v>
      </c>
    </row>
    <row r="3318" spans="1:39" x14ac:dyDescent="0.3">
      <c r="A3318" s="1">
        <v>43591</v>
      </c>
      <c r="B3318" t="s">
        <v>29</v>
      </c>
      <c r="C3318" t="s">
        <v>246</v>
      </c>
      <c r="D3318">
        <v>200</v>
      </c>
      <c r="E3318">
        <v>4</v>
      </c>
      <c r="F3318">
        <v>69.050003000000004</v>
      </c>
      <c r="G3318">
        <v>70.669997999999893</v>
      </c>
      <c r="H3318">
        <v>68.760002</v>
      </c>
      <c r="I3318">
        <v>70.410004000000001</v>
      </c>
      <c r="J3318">
        <v>69.884628000000006</v>
      </c>
      <c r="K3318">
        <v>12004000</v>
      </c>
      <c r="L3318">
        <v>2.5</v>
      </c>
      <c r="M3318">
        <v>-3.6858136690337798E-3</v>
      </c>
      <c r="N3318">
        <v>-2.35075666983406E-3</v>
      </c>
      <c r="O3318">
        <v>8.5441667199738794E-2</v>
      </c>
      <c r="P3318">
        <v>0.10093145415106</v>
      </c>
      <c r="Q3318">
        <v>6.6996308715303807E-2</v>
      </c>
      <c r="R3318">
        <v>8.5774283630734097E-3</v>
      </c>
      <c r="S3318">
        <v>1.14192123015576E-2</v>
      </c>
      <c r="T3318">
        <v>1.3228346713113801E-2</v>
      </c>
      <c r="U3318">
        <v>1.5268834336478901E-2</v>
      </c>
      <c r="V3318">
        <v>75.239998</v>
      </c>
      <c r="W3318">
        <v>48.419998</v>
      </c>
      <c r="X3318">
        <v>-0.12966808361451501</v>
      </c>
      <c r="Y3318">
        <v>-4.4810132310555703E-3</v>
      </c>
      <c r="Z3318">
        <v>1.1255322067643501</v>
      </c>
      <c r="AA3318">
        <v>0.31909924383307697</v>
      </c>
      <c r="AB3318">
        <v>0.24958871206158101</v>
      </c>
      <c r="AC3318" t="s">
        <v>249</v>
      </c>
      <c r="AD3318" t="s">
        <v>356</v>
      </c>
      <c r="AE3318" t="s">
        <v>60</v>
      </c>
      <c r="AF3318" t="s">
        <v>61</v>
      </c>
      <c r="AG3318" t="s">
        <v>320</v>
      </c>
      <c r="AH3318" s="45">
        <v>32294</v>
      </c>
      <c r="AI3318">
        <v>831001</v>
      </c>
      <c r="AK3318" t="s">
        <v>302</v>
      </c>
      <c r="AL3318" t="s">
        <v>302</v>
      </c>
      <c r="AM3318" t="s">
        <v>245</v>
      </c>
    </row>
    <row r="3319" spans="1:39" x14ac:dyDescent="0.3">
      <c r="A3319" s="1">
        <v>43592</v>
      </c>
      <c r="B3319" t="s">
        <v>29</v>
      </c>
      <c r="C3319" t="s">
        <v>246</v>
      </c>
      <c r="D3319">
        <v>300</v>
      </c>
      <c r="E3319">
        <v>4</v>
      </c>
      <c r="F3319">
        <v>69.349997999999999</v>
      </c>
      <c r="G3319">
        <v>69.5</v>
      </c>
      <c r="H3319">
        <v>67.620002999999997</v>
      </c>
      <c r="I3319">
        <v>68.160004000000001</v>
      </c>
      <c r="J3319">
        <v>67.651420999999999</v>
      </c>
      <c r="K3319">
        <v>17673400</v>
      </c>
      <c r="L3319">
        <v>2.448</v>
      </c>
      <c r="M3319">
        <v>-3.2477351322129602E-2</v>
      </c>
      <c r="N3319">
        <v>-3.01712980318272E-2</v>
      </c>
      <c r="O3319">
        <v>4.1350503817003698E-2</v>
      </c>
      <c r="P3319">
        <v>7.2364208545831699E-2</v>
      </c>
      <c r="Q3319">
        <v>2.97977623568055E-2</v>
      </c>
      <c r="R3319">
        <v>1.6929451745330601E-2</v>
      </c>
      <c r="S3319">
        <v>1.3649304991639201E-2</v>
      </c>
      <c r="T3319">
        <v>1.38932553679242E-2</v>
      </c>
      <c r="U3319">
        <v>1.54047955948727E-2</v>
      </c>
      <c r="V3319">
        <v>75.239998</v>
      </c>
      <c r="W3319">
        <v>48.419998</v>
      </c>
      <c r="X3319">
        <v>-0.12966808361451501</v>
      </c>
      <c r="Y3319">
        <v>-1.6649488130547601E-2</v>
      </c>
      <c r="Z3319">
        <v>1.14102057424187</v>
      </c>
      <c r="AA3319">
        <v>4.0531157280874502E-2</v>
      </c>
      <c r="AB3319">
        <v>0.22122211937199601</v>
      </c>
      <c r="AC3319" t="s">
        <v>249</v>
      </c>
      <c r="AD3319" t="s">
        <v>356</v>
      </c>
      <c r="AE3319" t="s">
        <v>60</v>
      </c>
      <c r="AF3319" t="s">
        <v>61</v>
      </c>
      <c r="AG3319" t="s">
        <v>320</v>
      </c>
      <c r="AH3319" s="45">
        <v>32294</v>
      </c>
      <c r="AI3319">
        <v>831001</v>
      </c>
      <c r="AK3319" t="s">
        <v>302</v>
      </c>
      <c r="AL3319" t="s">
        <v>302</v>
      </c>
      <c r="AM3319" t="s">
        <v>245</v>
      </c>
    </row>
    <row r="3320" spans="1:39" x14ac:dyDescent="0.3">
      <c r="A3320" s="1">
        <v>43594</v>
      </c>
      <c r="B3320" t="s">
        <v>29</v>
      </c>
      <c r="C3320" t="s">
        <v>239</v>
      </c>
      <c r="D3320">
        <v>200</v>
      </c>
      <c r="E3320">
        <v>4</v>
      </c>
      <c r="F3320">
        <v>66.830001999999993</v>
      </c>
      <c r="G3320">
        <v>67.860000999999997</v>
      </c>
      <c r="H3320">
        <v>66.430000000000007</v>
      </c>
      <c r="I3320">
        <v>67.629997000000003</v>
      </c>
      <c r="J3320">
        <v>67.125366</v>
      </c>
      <c r="K3320">
        <v>16994200</v>
      </c>
      <c r="L3320">
        <v>2.4569999999999999</v>
      </c>
      <c r="M3320">
        <v>-8.6861703307097599E-3</v>
      </c>
      <c r="N3320">
        <v>-3.3156995069796101E-2</v>
      </c>
      <c r="O3320">
        <v>2.9753054685138901E-2</v>
      </c>
      <c r="P3320">
        <v>8.0353548822593199E-2</v>
      </c>
      <c r="Q3320">
        <v>-2.20636517548627E-2</v>
      </c>
      <c r="R3320">
        <v>1.6137073906339401E-2</v>
      </c>
      <c r="S3320">
        <v>1.3709143945198E-2</v>
      </c>
      <c r="T3320">
        <v>1.37559565042532E-2</v>
      </c>
      <c r="U3320">
        <v>1.5239094417709299E-2</v>
      </c>
      <c r="V3320">
        <v>75.239998</v>
      </c>
      <c r="W3320">
        <v>48.419998</v>
      </c>
      <c r="X3320">
        <v>-0.12966808361451501</v>
      </c>
      <c r="Y3320">
        <v>-3.0259986019249502E-3</v>
      </c>
      <c r="Z3320">
        <v>1.1417672606203499</v>
      </c>
      <c r="AA3320">
        <v>-0.358738426059732</v>
      </c>
      <c r="AB3320">
        <v>6.4273586972811894E-2</v>
      </c>
      <c r="AC3320" t="s">
        <v>249</v>
      </c>
      <c r="AD3320" t="s">
        <v>356</v>
      </c>
      <c r="AE3320" t="s">
        <v>60</v>
      </c>
      <c r="AF3320" t="s">
        <v>61</v>
      </c>
      <c r="AG3320" t="s">
        <v>320</v>
      </c>
      <c r="AH3320" s="45">
        <v>32294</v>
      </c>
      <c r="AI3320">
        <v>831001</v>
      </c>
      <c r="AK3320" t="s">
        <v>302</v>
      </c>
      <c r="AL3320" t="s">
        <v>302</v>
      </c>
      <c r="AM3320" t="s">
        <v>245</v>
      </c>
    </row>
    <row r="3321" spans="1:39" x14ac:dyDescent="0.3">
      <c r="A3321" s="1">
        <v>43634</v>
      </c>
      <c r="B3321" t="s">
        <v>29</v>
      </c>
      <c r="C3321" t="s">
        <v>239</v>
      </c>
      <c r="D3321">
        <v>1100</v>
      </c>
      <c r="E3321">
        <v>4</v>
      </c>
      <c r="F3321">
        <v>66.809997999999993</v>
      </c>
      <c r="G3321">
        <v>68.25</v>
      </c>
      <c r="H3321">
        <v>66.5</v>
      </c>
      <c r="I3321">
        <v>67.980002999999996</v>
      </c>
      <c r="J3321">
        <v>67.472763</v>
      </c>
      <c r="K3321">
        <v>12199100</v>
      </c>
      <c r="L3321">
        <v>2.06</v>
      </c>
      <c r="M3321">
        <v>2.1410344079759801E-2</v>
      </c>
      <c r="N3321">
        <v>1.4721655912134099E-3</v>
      </c>
      <c r="O3321">
        <v>2.9861880367866901E-2</v>
      </c>
      <c r="P3321">
        <v>4.1596889330019898E-2</v>
      </c>
      <c r="Q3321">
        <v>5.0985363339417299E-2</v>
      </c>
      <c r="R3321">
        <v>1.5482426233909601E-2</v>
      </c>
      <c r="S3321">
        <v>1.71753434570572E-2</v>
      </c>
      <c r="T3321">
        <v>1.72698936798064E-2</v>
      </c>
      <c r="U3321">
        <v>1.5897777874224101E-2</v>
      </c>
      <c r="V3321">
        <v>75.239998</v>
      </c>
      <c r="W3321">
        <v>48.419998</v>
      </c>
      <c r="X3321">
        <v>-0.13257874749057899</v>
      </c>
      <c r="Y3321">
        <v>9.6704895497130797E-3</v>
      </c>
      <c r="Z3321">
        <v>1.18659154017915</v>
      </c>
      <c r="AA3321">
        <v>0.26198324606499601</v>
      </c>
      <c r="AB3321">
        <v>5.8815805898026603E-2</v>
      </c>
      <c r="AC3321" t="s">
        <v>249</v>
      </c>
      <c r="AD3321" t="s">
        <v>356</v>
      </c>
      <c r="AE3321" t="s">
        <v>60</v>
      </c>
      <c r="AF3321" t="s">
        <v>61</v>
      </c>
      <c r="AG3321" t="s">
        <v>320</v>
      </c>
      <c r="AH3321" s="45">
        <v>32294</v>
      </c>
      <c r="AI3321">
        <v>831001</v>
      </c>
      <c r="AK3321" t="s">
        <v>302</v>
      </c>
      <c r="AL3321" t="s">
        <v>302</v>
      </c>
      <c r="AM3321" t="s">
        <v>245</v>
      </c>
    </row>
    <row r="3322" spans="1:39" x14ac:dyDescent="0.3">
      <c r="A3322" s="1">
        <v>43640</v>
      </c>
      <c r="B3322" t="s">
        <v>29</v>
      </c>
      <c r="C3322" t="s">
        <v>246</v>
      </c>
      <c r="D3322">
        <v>200</v>
      </c>
      <c r="E3322">
        <v>4</v>
      </c>
      <c r="F3322">
        <v>67.819999999999993</v>
      </c>
      <c r="G3322">
        <v>68.5</v>
      </c>
      <c r="H3322">
        <v>67.379997000000003</v>
      </c>
      <c r="I3322">
        <v>67.410004000000001</v>
      </c>
      <c r="J3322">
        <v>66.907013000000006</v>
      </c>
      <c r="K3322">
        <v>11223700</v>
      </c>
      <c r="L3322">
        <v>2.0209999999999999</v>
      </c>
      <c r="M3322">
        <v>-8.2730935583355605E-3</v>
      </c>
      <c r="N3322">
        <v>1.29901284866475E-2</v>
      </c>
      <c r="O3322">
        <v>4.1650546819464097E-2</v>
      </c>
      <c r="P3322">
        <v>0.117380117231086</v>
      </c>
      <c r="Q3322">
        <v>2.3306607945141299E-2</v>
      </c>
      <c r="R3322">
        <v>1.21074716205664E-2</v>
      </c>
      <c r="S3322">
        <v>1.5973740615636001E-2</v>
      </c>
      <c r="T3322">
        <v>1.5907240195043498E-2</v>
      </c>
      <c r="U3322">
        <v>1.5902536607689099E-2</v>
      </c>
      <c r="V3322">
        <v>75.239998</v>
      </c>
      <c r="W3322">
        <v>48.419998</v>
      </c>
      <c r="X3322">
        <v>-0.13257874749057899</v>
      </c>
      <c r="Y3322">
        <v>-1.73338836506086E-3</v>
      </c>
      <c r="Z3322">
        <v>1.18925786219955</v>
      </c>
      <c r="AA3322">
        <v>2.6773693415457499E-2</v>
      </c>
      <c r="AB3322">
        <v>0.160438515761505</v>
      </c>
      <c r="AC3322" t="s">
        <v>249</v>
      </c>
      <c r="AD3322" t="s">
        <v>356</v>
      </c>
      <c r="AE3322" t="s">
        <v>60</v>
      </c>
      <c r="AF3322" t="s">
        <v>61</v>
      </c>
      <c r="AG3322" t="s">
        <v>320</v>
      </c>
      <c r="AH3322" s="45">
        <v>32294</v>
      </c>
      <c r="AI3322">
        <v>831001</v>
      </c>
      <c r="AK3322" t="s">
        <v>302</v>
      </c>
      <c r="AL3322" t="s">
        <v>302</v>
      </c>
      <c r="AM3322" t="s">
        <v>245</v>
      </c>
    </row>
    <row r="3323" spans="1:39" x14ac:dyDescent="0.3">
      <c r="A3323" s="1">
        <v>43605</v>
      </c>
      <c r="B3323" t="s">
        <v>29</v>
      </c>
      <c r="C3323" t="s">
        <v>239</v>
      </c>
      <c r="D3323">
        <v>300</v>
      </c>
      <c r="E3323">
        <v>5</v>
      </c>
      <c r="F3323">
        <v>64.75</v>
      </c>
      <c r="G3323">
        <v>65.5</v>
      </c>
      <c r="H3323">
        <v>64.519997000000004</v>
      </c>
      <c r="I3323">
        <v>64.959998999999996</v>
      </c>
      <c r="J3323">
        <v>64.475296</v>
      </c>
      <c r="K3323">
        <v>11605900</v>
      </c>
      <c r="L3323">
        <v>2.4159999999999999</v>
      </c>
      <c r="M3323">
        <v>-1.6918831776768599E-3</v>
      </c>
      <c r="N3323">
        <v>8.9687281096414301E-3</v>
      </c>
      <c r="O3323">
        <v>-7.32947920787545E-2</v>
      </c>
      <c r="P3323">
        <v>1.5384987130766199E-2</v>
      </c>
      <c r="Q3323">
        <v>-7.0199697988207396E-2</v>
      </c>
      <c r="R3323">
        <v>1.31125392219722E-2</v>
      </c>
      <c r="S3323">
        <v>1.6225454027320198E-2</v>
      </c>
      <c r="T3323">
        <v>1.49724012587225E-2</v>
      </c>
      <c r="U3323">
        <v>1.56424658679504E-2</v>
      </c>
      <c r="V3323">
        <v>75.239998</v>
      </c>
      <c r="W3323">
        <v>48.419998</v>
      </c>
      <c r="X3323">
        <v>-0.13257874749057899</v>
      </c>
      <c r="Y3323">
        <v>-6.7722580366252503E-3</v>
      </c>
      <c r="Z3323">
        <v>1.17424530874609</v>
      </c>
      <c r="AA3323">
        <v>-0.76155986503157103</v>
      </c>
      <c r="AB3323">
        <v>-0.80277561872348202</v>
      </c>
      <c r="AC3323" t="s">
        <v>250</v>
      </c>
      <c r="AD3323" t="s">
        <v>356</v>
      </c>
      <c r="AE3323" t="s">
        <v>60</v>
      </c>
      <c r="AF3323" t="s">
        <v>61</v>
      </c>
      <c r="AG3323" t="s">
        <v>320</v>
      </c>
      <c r="AH3323" s="45">
        <v>32294</v>
      </c>
      <c r="AI3323">
        <v>831001</v>
      </c>
      <c r="AK3323" t="s">
        <v>302</v>
      </c>
      <c r="AL3323" t="s">
        <v>302</v>
      </c>
      <c r="AM3323" t="s">
        <v>245</v>
      </c>
    </row>
    <row r="3324" spans="1:39" x14ac:dyDescent="0.3">
      <c r="A3324" s="1">
        <v>43615</v>
      </c>
      <c r="B3324" t="s">
        <v>29</v>
      </c>
      <c r="C3324" t="s">
        <v>246</v>
      </c>
      <c r="D3324">
        <v>200</v>
      </c>
      <c r="E3324">
        <v>5</v>
      </c>
      <c r="F3324">
        <v>64.769997000000004</v>
      </c>
      <c r="G3324">
        <v>65.25</v>
      </c>
      <c r="H3324">
        <v>63.25</v>
      </c>
      <c r="I3324">
        <v>63.610000999999997</v>
      </c>
      <c r="J3324">
        <v>63.135368</v>
      </c>
      <c r="K3324">
        <v>13570900</v>
      </c>
      <c r="L3324">
        <v>2.2269999999999999</v>
      </c>
      <c r="M3324">
        <v>-1.57080051622962E-3</v>
      </c>
      <c r="N3324">
        <v>-1.6372123269025599E-2</v>
      </c>
      <c r="O3324">
        <v>-0.103915347908587</v>
      </c>
      <c r="P3324">
        <v>6.1635801364590701E-4</v>
      </c>
      <c r="Q3324">
        <v>-5.9158132860777698E-3</v>
      </c>
      <c r="R3324">
        <v>7.6847876053730097E-3</v>
      </c>
      <c r="S3324">
        <v>1.6246591296304E-2</v>
      </c>
      <c r="T3324">
        <v>1.54337915107994E-2</v>
      </c>
      <c r="U3324">
        <v>1.5424103721672199E-2</v>
      </c>
      <c r="V3324">
        <v>75.239998</v>
      </c>
      <c r="W3324">
        <v>48.419998</v>
      </c>
      <c r="X3324">
        <v>-0.13257874749057899</v>
      </c>
      <c r="Y3324">
        <v>2.0962723552933101E-3</v>
      </c>
      <c r="Z3324">
        <v>1.1618426014998</v>
      </c>
      <c r="AA3324">
        <v>-0.235501372533227</v>
      </c>
      <c r="AB3324">
        <v>-0.59842125475087604</v>
      </c>
      <c r="AC3324" t="s">
        <v>250</v>
      </c>
      <c r="AD3324" t="s">
        <v>356</v>
      </c>
      <c r="AE3324" t="s">
        <v>60</v>
      </c>
      <c r="AF3324" t="s">
        <v>61</v>
      </c>
      <c r="AG3324" t="s">
        <v>320</v>
      </c>
      <c r="AH3324" s="45">
        <v>32294</v>
      </c>
      <c r="AI3324">
        <v>831001</v>
      </c>
      <c r="AK3324" t="s">
        <v>302</v>
      </c>
      <c r="AL3324" t="s">
        <v>302</v>
      </c>
      <c r="AM3324" t="s">
        <v>245</v>
      </c>
    </row>
    <row r="3325" spans="1:39" x14ac:dyDescent="0.3">
      <c r="A3325" s="1">
        <v>43628</v>
      </c>
      <c r="B3325" t="s">
        <v>29</v>
      </c>
      <c r="C3325" t="s">
        <v>246</v>
      </c>
      <c r="D3325">
        <v>200</v>
      </c>
      <c r="E3325">
        <v>5</v>
      </c>
      <c r="F3325">
        <v>67.650002000000001</v>
      </c>
      <c r="G3325">
        <v>67.809997999999993</v>
      </c>
      <c r="H3325">
        <v>66.629997000000003</v>
      </c>
      <c r="I3325">
        <v>66.809997999999993</v>
      </c>
      <c r="J3325">
        <v>66.311485000000005</v>
      </c>
      <c r="K3325">
        <v>9878300</v>
      </c>
      <c r="L3325">
        <v>2.1269999999999998</v>
      </c>
      <c r="M3325">
        <v>-1.58887298013826E-2</v>
      </c>
      <c r="N3325">
        <v>1.5536830122600501E-2</v>
      </c>
      <c r="O3325">
        <v>-1.6183327449443501E-2</v>
      </c>
      <c r="P3325">
        <v>5.4869560151233503E-2</v>
      </c>
      <c r="Q3325">
        <v>7.2933272584288803E-3</v>
      </c>
      <c r="R3325">
        <v>1.6147262321199899E-2</v>
      </c>
      <c r="S3325">
        <v>2.0538606040721202E-2</v>
      </c>
      <c r="T3325">
        <v>1.7153700012459298E-2</v>
      </c>
      <c r="U3325">
        <v>1.5856913997290101E-2</v>
      </c>
      <c r="V3325">
        <v>75.239998</v>
      </c>
      <c r="W3325">
        <v>48.419998</v>
      </c>
      <c r="X3325">
        <v>-0.13257874749057899</v>
      </c>
      <c r="Y3325">
        <v>-2.0396578921351798E-3</v>
      </c>
      <c r="Z3325">
        <v>1.18097262352245</v>
      </c>
      <c r="AA3325">
        <v>-0.12031685226654</v>
      </c>
      <c r="AB3325">
        <v>-0.10825515093893801</v>
      </c>
      <c r="AC3325" t="s">
        <v>250</v>
      </c>
      <c r="AD3325" t="s">
        <v>356</v>
      </c>
      <c r="AE3325" t="s">
        <v>60</v>
      </c>
      <c r="AF3325" t="s">
        <v>61</v>
      </c>
      <c r="AG3325" t="s">
        <v>320</v>
      </c>
      <c r="AH3325" s="45">
        <v>32294</v>
      </c>
      <c r="AI3325">
        <v>831001</v>
      </c>
      <c r="AK3325" t="s">
        <v>302</v>
      </c>
      <c r="AL3325" t="s">
        <v>302</v>
      </c>
      <c r="AM3325" t="s">
        <v>245</v>
      </c>
    </row>
    <row r="3326" spans="1:39" x14ac:dyDescent="0.3">
      <c r="A3326" s="1">
        <v>43633</v>
      </c>
      <c r="B3326" t="s">
        <v>29</v>
      </c>
      <c r="C3326" t="s">
        <v>239</v>
      </c>
      <c r="D3326">
        <v>600</v>
      </c>
      <c r="E3326">
        <v>5</v>
      </c>
      <c r="F3326">
        <v>67.5</v>
      </c>
      <c r="G3326">
        <v>67.510002</v>
      </c>
      <c r="H3326">
        <v>66.400002000000001</v>
      </c>
      <c r="I3326">
        <v>66.540001000000004</v>
      </c>
      <c r="J3326">
        <v>66.043503000000001</v>
      </c>
      <c r="K3326">
        <v>8135900</v>
      </c>
      <c r="L3326">
        <v>2.0859999999999999</v>
      </c>
      <c r="M3326">
        <v>-1.40280607576875E-2</v>
      </c>
      <c r="N3326">
        <v>-8.6788478079604207E-3</v>
      </c>
      <c r="O3326">
        <v>2.5417893490628E-2</v>
      </c>
      <c r="P3326">
        <v>1.5625959570533799E-2</v>
      </c>
      <c r="Q3326">
        <v>3.2291933130358302E-2</v>
      </c>
      <c r="R3326">
        <v>1.2374982389540301E-2</v>
      </c>
      <c r="S3326">
        <v>1.69529626637955E-2</v>
      </c>
      <c r="T3326">
        <v>1.7075467027428098E-2</v>
      </c>
      <c r="U3326">
        <v>1.58419397727095E-2</v>
      </c>
      <c r="V3326">
        <v>75.239998</v>
      </c>
      <c r="W3326">
        <v>48.419998</v>
      </c>
      <c r="X3326">
        <v>-0.13257874749057899</v>
      </c>
      <c r="Y3326">
        <v>9.3131563797728401E-4</v>
      </c>
      <c r="Z3326">
        <v>1.18236461226911</v>
      </c>
      <c r="AA3326">
        <v>9.8592165003374005E-2</v>
      </c>
      <c r="AB3326">
        <v>4.2176877778693701E-4</v>
      </c>
      <c r="AC3326" t="s">
        <v>250</v>
      </c>
      <c r="AD3326" t="s">
        <v>356</v>
      </c>
      <c r="AE3326" t="s">
        <v>60</v>
      </c>
      <c r="AF3326" t="s">
        <v>61</v>
      </c>
      <c r="AG3326" t="s">
        <v>320</v>
      </c>
      <c r="AH3326" s="45">
        <v>32294</v>
      </c>
      <c r="AI3326">
        <v>831001</v>
      </c>
      <c r="AK3326" t="s">
        <v>302</v>
      </c>
      <c r="AL3326" t="s">
        <v>302</v>
      </c>
      <c r="AM3326" t="s">
        <v>245</v>
      </c>
    </row>
    <row r="3327" spans="1:39" x14ac:dyDescent="0.3">
      <c r="A3327" s="1">
        <v>43634</v>
      </c>
      <c r="B3327" t="s">
        <v>29</v>
      </c>
      <c r="C3327" t="s">
        <v>239</v>
      </c>
      <c r="D3327">
        <v>100</v>
      </c>
      <c r="E3327">
        <v>5</v>
      </c>
      <c r="F3327">
        <v>66.809997999999993</v>
      </c>
      <c r="G3327">
        <v>68.25</v>
      </c>
      <c r="H3327">
        <v>66.5</v>
      </c>
      <c r="I3327">
        <v>67.980002999999996</v>
      </c>
      <c r="J3327">
        <v>67.472763</v>
      </c>
      <c r="K3327">
        <v>12199100</v>
      </c>
      <c r="L3327">
        <v>2.06</v>
      </c>
      <c r="M3327">
        <v>2.1410344079759801E-2</v>
      </c>
      <c r="N3327">
        <v>1.4721655912134099E-3</v>
      </c>
      <c r="O3327">
        <v>2.9861880367866901E-2</v>
      </c>
      <c r="P3327">
        <v>4.1596889330019898E-2</v>
      </c>
      <c r="Q3327">
        <v>5.0985363339417299E-2</v>
      </c>
      <c r="R3327">
        <v>1.5482426233909601E-2</v>
      </c>
      <c r="S3327">
        <v>1.71753434570572E-2</v>
      </c>
      <c r="T3327">
        <v>1.72698936798064E-2</v>
      </c>
      <c r="U3327">
        <v>1.5897777874224101E-2</v>
      </c>
      <c r="V3327">
        <v>75.239998</v>
      </c>
      <c r="W3327">
        <v>48.419998</v>
      </c>
      <c r="X3327">
        <v>-0.13257874749057899</v>
      </c>
      <c r="Y3327">
        <v>9.6704895497130797E-3</v>
      </c>
      <c r="Z3327">
        <v>1.18659154017915</v>
      </c>
      <c r="AA3327">
        <v>0.26198324606499601</v>
      </c>
      <c r="AB3327">
        <v>5.8815805898026603E-2</v>
      </c>
      <c r="AC3327" t="s">
        <v>250</v>
      </c>
      <c r="AD3327" t="s">
        <v>356</v>
      </c>
      <c r="AE3327" t="s">
        <v>60</v>
      </c>
      <c r="AF3327" t="s">
        <v>61</v>
      </c>
      <c r="AG3327" t="s">
        <v>320</v>
      </c>
      <c r="AH3327" s="45">
        <v>32294</v>
      </c>
      <c r="AI3327">
        <v>831001</v>
      </c>
      <c r="AK3327" t="s">
        <v>302</v>
      </c>
      <c r="AL3327" t="s">
        <v>302</v>
      </c>
      <c r="AM3327" t="s">
        <v>245</v>
      </c>
    </row>
    <row r="3328" spans="1:39" x14ac:dyDescent="0.3">
      <c r="A3328" s="1">
        <v>43571</v>
      </c>
      <c r="B3328" t="s">
        <v>29</v>
      </c>
      <c r="C3328" t="s">
        <v>246</v>
      </c>
      <c r="D3328">
        <v>400</v>
      </c>
      <c r="E3328">
        <v>6</v>
      </c>
      <c r="F3328">
        <v>67.5</v>
      </c>
      <c r="G3328">
        <v>69.419997999999893</v>
      </c>
      <c r="H3328">
        <v>67.389999000000003</v>
      </c>
      <c r="I3328">
        <v>69.309997999999993</v>
      </c>
      <c r="J3328">
        <v>68.352858999999995</v>
      </c>
      <c r="K3328">
        <v>18635700</v>
      </c>
      <c r="L3328">
        <v>2.5920000000000001</v>
      </c>
      <c r="M3328">
        <v>2.8240994999737201E-2</v>
      </c>
      <c r="N3328">
        <v>6.1129763002261098E-2</v>
      </c>
      <c r="O3328">
        <v>6.1283197155587603E-2</v>
      </c>
      <c r="P3328">
        <v>0.12851065103127801</v>
      </c>
      <c r="Q3328">
        <v>1.3963984274664601E-2</v>
      </c>
      <c r="R3328">
        <v>1.24781151600428E-2</v>
      </c>
      <c r="S3328">
        <v>1.7542062919778199E-2</v>
      </c>
      <c r="T3328">
        <v>1.3395175539320601E-2</v>
      </c>
      <c r="U3328">
        <v>1.5196645812926299E-2</v>
      </c>
      <c r="V3328">
        <v>75.239998</v>
      </c>
      <c r="W3328">
        <v>48.419998</v>
      </c>
      <c r="X3328">
        <v>-0.12966808361451501</v>
      </c>
      <c r="Y3328">
        <v>5.0922850790659495E-4</v>
      </c>
      <c r="Z3328">
        <v>1.09900071780736</v>
      </c>
      <c r="AA3328">
        <v>-8.6194608961756694E-2</v>
      </c>
      <c r="AB3328">
        <v>-0.37726042090469097</v>
      </c>
      <c r="AC3328" t="s">
        <v>251</v>
      </c>
      <c r="AD3328" t="s">
        <v>356</v>
      </c>
      <c r="AE3328" t="s">
        <v>60</v>
      </c>
      <c r="AF3328" t="s">
        <v>61</v>
      </c>
      <c r="AG3328" t="s">
        <v>320</v>
      </c>
      <c r="AH3328" s="45">
        <v>32294</v>
      </c>
      <c r="AI3328">
        <v>831001</v>
      </c>
      <c r="AK3328" t="s">
        <v>302</v>
      </c>
      <c r="AL3328" t="s">
        <v>302</v>
      </c>
      <c r="AM3328" t="s">
        <v>245</v>
      </c>
    </row>
    <row r="3329" spans="1:39" x14ac:dyDescent="0.3">
      <c r="A3329" s="1">
        <v>43587</v>
      </c>
      <c r="B3329" t="s">
        <v>29</v>
      </c>
      <c r="C3329" t="s">
        <v>246</v>
      </c>
      <c r="D3329">
        <v>700</v>
      </c>
      <c r="E3329">
        <v>6</v>
      </c>
      <c r="F3329">
        <v>69.739998</v>
      </c>
      <c r="G3329">
        <v>70.480002999999996</v>
      </c>
      <c r="H3329">
        <v>69.480002999999996</v>
      </c>
      <c r="I3329">
        <v>70.360000999999997</v>
      </c>
      <c r="J3329">
        <v>69.388351</v>
      </c>
      <c r="K3329">
        <v>12186700</v>
      </c>
      <c r="L3329">
        <v>2.552</v>
      </c>
      <c r="M3329">
        <v>5.7011808924938403E-3</v>
      </c>
      <c r="N3329">
        <v>2.3439013410089901E-2</v>
      </c>
      <c r="O3329">
        <v>8.9132520115785596E-2</v>
      </c>
      <c r="P3329">
        <v>9.4585558483980398E-2</v>
      </c>
      <c r="Q3329">
        <v>5.53169995903285E-2</v>
      </c>
      <c r="R3329">
        <v>1.27504623867397E-2</v>
      </c>
      <c r="S3329">
        <v>1.1290914300520099E-2</v>
      </c>
      <c r="T3329">
        <v>1.32007949426676E-2</v>
      </c>
      <c r="U3329">
        <v>1.5254513445071199E-2</v>
      </c>
      <c r="V3329">
        <v>75.239998</v>
      </c>
      <c r="W3329">
        <v>48.419998</v>
      </c>
      <c r="X3329">
        <v>-0.12966808361451501</v>
      </c>
      <c r="Y3329">
        <v>-2.1262443276895502E-3</v>
      </c>
      <c r="Z3329">
        <v>1.1239786774661</v>
      </c>
      <c r="AA3329">
        <v>0.22540847411633599</v>
      </c>
      <c r="AB3329">
        <v>0.159822878464146</v>
      </c>
      <c r="AC3329" t="s">
        <v>251</v>
      </c>
      <c r="AD3329" t="s">
        <v>356</v>
      </c>
      <c r="AE3329" t="s">
        <v>60</v>
      </c>
      <c r="AF3329" t="s">
        <v>61</v>
      </c>
      <c r="AG3329" t="s">
        <v>320</v>
      </c>
      <c r="AH3329" s="45">
        <v>32294</v>
      </c>
      <c r="AI3329">
        <v>831001</v>
      </c>
      <c r="AK3329" t="s">
        <v>302</v>
      </c>
      <c r="AL3329" t="s">
        <v>302</v>
      </c>
      <c r="AM3329" t="s">
        <v>245</v>
      </c>
    </row>
    <row r="3330" spans="1:39" x14ac:dyDescent="0.3">
      <c r="A3330" s="1">
        <v>43593</v>
      </c>
      <c r="B3330" t="s">
        <v>29</v>
      </c>
      <c r="C3330" t="s">
        <v>239</v>
      </c>
      <c r="D3330">
        <v>300</v>
      </c>
      <c r="E3330">
        <v>6</v>
      </c>
      <c r="F3330">
        <v>67.879997000000003</v>
      </c>
      <c r="G3330">
        <v>68.849997999999999</v>
      </c>
      <c r="H3330">
        <v>67.709998999999996</v>
      </c>
      <c r="I3330">
        <v>68.220000999999996</v>
      </c>
      <c r="J3330">
        <v>67.710967999999994</v>
      </c>
      <c r="K3330">
        <v>9470500</v>
      </c>
      <c r="L3330">
        <v>2.4820000000000002</v>
      </c>
      <c r="M3330">
        <v>8.7981608896064696E-4</v>
      </c>
      <c r="N3330">
        <v>-1.87696438465925E-2</v>
      </c>
      <c r="O3330">
        <v>4.6340645999548298E-2</v>
      </c>
      <c r="P3330">
        <v>7.1991202771460705E-2</v>
      </c>
      <c r="Q3330">
        <v>2.2468533344283701E-2</v>
      </c>
      <c r="R3330">
        <v>1.69417522999805E-2</v>
      </c>
      <c r="S3330">
        <v>1.35863426588339E-2</v>
      </c>
      <c r="T3330">
        <v>1.38932897328098E-2</v>
      </c>
      <c r="U3330">
        <v>1.53963758008102E-2</v>
      </c>
      <c r="V3330">
        <v>75.239998</v>
      </c>
      <c r="W3330">
        <v>48.419998</v>
      </c>
      <c r="X3330">
        <v>-0.12966808361451501</v>
      </c>
      <c r="Y3330">
        <v>-1.60671540560346E-3</v>
      </c>
      <c r="Z3330">
        <v>1.1401306957541599</v>
      </c>
      <c r="AA3330">
        <v>-1.79869958681107E-2</v>
      </c>
      <c r="AB3330">
        <v>0.181102967008025</v>
      </c>
      <c r="AC3330" t="s">
        <v>251</v>
      </c>
      <c r="AD3330" t="s">
        <v>356</v>
      </c>
      <c r="AE3330" t="s">
        <v>60</v>
      </c>
      <c r="AF3330" t="s">
        <v>61</v>
      </c>
      <c r="AG3330" t="s">
        <v>320</v>
      </c>
      <c r="AH3330" s="45">
        <v>32294</v>
      </c>
      <c r="AI3330">
        <v>831001</v>
      </c>
      <c r="AK3330" t="s">
        <v>302</v>
      </c>
      <c r="AL3330" t="s">
        <v>302</v>
      </c>
      <c r="AM3330" t="s">
        <v>245</v>
      </c>
    </row>
    <row r="3331" spans="1:39" x14ac:dyDescent="0.3">
      <c r="A3331" s="1">
        <v>43598</v>
      </c>
      <c r="B3331" t="s">
        <v>29</v>
      </c>
      <c r="C3331" t="s">
        <v>246</v>
      </c>
      <c r="D3331">
        <v>100</v>
      </c>
      <c r="E3331">
        <v>6</v>
      </c>
      <c r="F3331">
        <v>66.129997000000003</v>
      </c>
      <c r="G3331">
        <v>66.330001999999993</v>
      </c>
      <c r="H3331">
        <v>63.959998999999897</v>
      </c>
      <c r="I3331">
        <v>64.379997000000003</v>
      </c>
      <c r="J3331">
        <v>63.899619999999999</v>
      </c>
      <c r="K3331">
        <v>23494400</v>
      </c>
      <c r="L3331">
        <v>2.4049999999999998</v>
      </c>
      <c r="M3331">
        <v>-5.3233022817760697E-2</v>
      </c>
      <c r="N3331">
        <v>-8.95322963180646E-2</v>
      </c>
      <c r="O3331">
        <v>-1.11362007499985E-2</v>
      </c>
      <c r="P3331">
        <v>5.03950186988944E-2</v>
      </c>
      <c r="Q3331">
        <v>-9.31839504603659E-2</v>
      </c>
      <c r="R3331">
        <v>2.43794277037724E-2</v>
      </c>
      <c r="S3331">
        <v>1.7770106874114799E-2</v>
      </c>
      <c r="T3331">
        <v>1.5259920789885599E-2</v>
      </c>
      <c r="U3331">
        <v>1.55710108902319E-2</v>
      </c>
      <c r="V3331">
        <v>75.239998</v>
      </c>
      <c r="W3331">
        <v>48.419998</v>
      </c>
      <c r="X3331">
        <v>-0.13257874749057899</v>
      </c>
      <c r="Y3331">
        <v>-2.4426469085879299E-2</v>
      </c>
      <c r="Z3331">
        <v>1.1682050508420001</v>
      </c>
      <c r="AA3331">
        <v>-0.91448488894131597</v>
      </c>
      <c r="AB3331">
        <v>-0.33675678928441399</v>
      </c>
      <c r="AC3331" t="s">
        <v>251</v>
      </c>
      <c r="AD3331" t="s">
        <v>356</v>
      </c>
      <c r="AE3331" t="s">
        <v>60</v>
      </c>
      <c r="AF3331" t="s">
        <v>61</v>
      </c>
      <c r="AG3331" t="s">
        <v>320</v>
      </c>
      <c r="AH3331" s="45">
        <v>32294</v>
      </c>
      <c r="AI3331">
        <v>831001</v>
      </c>
      <c r="AK3331" t="s">
        <v>302</v>
      </c>
      <c r="AL3331" t="s">
        <v>302</v>
      </c>
      <c r="AM3331" t="s">
        <v>245</v>
      </c>
    </row>
    <row r="3332" spans="1:39" x14ac:dyDescent="0.3">
      <c r="A3332" s="1">
        <v>43599</v>
      </c>
      <c r="B3332" t="s">
        <v>29</v>
      </c>
      <c r="C3332" t="s">
        <v>239</v>
      </c>
      <c r="D3332">
        <v>600</v>
      </c>
      <c r="E3332">
        <v>6</v>
      </c>
      <c r="F3332">
        <v>64.620002999999997</v>
      </c>
      <c r="G3332">
        <v>65.970000999999996</v>
      </c>
      <c r="H3332">
        <v>64.349997999999999</v>
      </c>
      <c r="I3332">
        <v>65.260002</v>
      </c>
      <c r="J3332">
        <v>64.773055999999997</v>
      </c>
      <c r="K3332">
        <v>15096400</v>
      </c>
      <c r="L3332">
        <v>2.419</v>
      </c>
      <c r="M3332">
        <v>1.35762998453316E-2</v>
      </c>
      <c r="N3332">
        <v>-4.34786451506032E-2</v>
      </c>
      <c r="O3332">
        <v>-3.4947400877823401E-3</v>
      </c>
      <c r="P3332">
        <v>4.6912663350167402E-2</v>
      </c>
      <c r="Q3332">
        <v>-8.3595920772580698E-2</v>
      </c>
      <c r="R3332">
        <v>2.6134706087948999E-2</v>
      </c>
      <c r="S3332">
        <v>1.7975494117531701E-2</v>
      </c>
      <c r="T3332">
        <v>1.5206290212310999E-2</v>
      </c>
      <c r="U3332">
        <v>1.5593400267655501E-2</v>
      </c>
      <c r="V3332">
        <v>75.239998</v>
      </c>
      <c r="W3332">
        <v>48.419998</v>
      </c>
      <c r="X3332">
        <v>-0.13257874749057899</v>
      </c>
      <c r="Y3332">
        <v>7.98398755130913E-3</v>
      </c>
      <c r="Z3332">
        <v>1.1696689806082099</v>
      </c>
      <c r="AA3332">
        <v>-0.84696400869275901</v>
      </c>
      <c r="AB3332">
        <v>-0.51425582247914103</v>
      </c>
      <c r="AC3332" t="s">
        <v>251</v>
      </c>
      <c r="AD3332" t="s">
        <v>356</v>
      </c>
      <c r="AE3332" t="s">
        <v>60</v>
      </c>
      <c r="AF3332" t="s">
        <v>61</v>
      </c>
      <c r="AG3332" t="s">
        <v>320</v>
      </c>
      <c r="AH3332" s="45">
        <v>32294</v>
      </c>
      <c r="AI3332">
        <v>831001</v>
      </c>
      <c r="AK3332" t="s">
        <v>302</v>
      </c>
      <c r="AL3332" t="s">
        <v>302</v>
      </c>
      <c r="AM3332" t="s">
        <v>245</v>
      </c>
    </row>
    <row r="3333" spans="1:39" x14ac:dyDescent="0.3">
      <c r="A3333" s="1">
        <v>43619</v>
      </c>
      <c r="B3333" t="s">
        <v>29</v>
      </c>
      <c r="C3333" t="s">
        <v>239</v>
      </c>
      <c r="D3333">
        <v>900</v>
      </c>
      <c r="E3333">
        <v>6</v>
      </c>
      <c r="F3333">
        <v>62.099997999999999</v>
      </c>
      <c r="G3333">
        <v>62.779998999999997</v>
      </c>
      <c r="H3333">
        <v>61.939999</v>
      </c>
      <c r="I3333">
        <v>62.610000999999997</v>
      </c>
      <c r="J3333">
        <v>62.142829999999996</v>
      </c>
      <c r="K3333">
        <v>19636800</v>
      </c>
      <c r="L3333">
        <v>2.081</v>
      </c>
      <c r="M3333">
        <v>7.3741647328628198E-3</v>
      </c>
      <c r="N3333">
        <v>-2.8033294645658499E-2</v>
      </c>
      <c r="O3333">
        <v>-0.104582374253766</v>
      </c>
      <c r="P3333">
        <v>-1.1627931025429999E-2</v>
      </c>
      <c r="Q3333">
        <v>-3.6565387348461098E-2</v>
      </c>
      <c r="R3333">
        <v>1.14896997490848E-2</v>
      </c>
      <c r="S3333">
        <v>1.6899998677392499E-2</v>
      </c>
      <c r="T3333">
        <v>1.5645043949570898E-2</v>
      </c>
      <c r="U3333">
        <v>1.5472281193694501E-2</v>
      </c>
      <c r="V3333">
        <v>75.239998</v>
      </c>
      <c r="W3333">
        <v>48.419998</v>
      </c>
      <c r="X3333">
        <v>-0.13257874749057899</v>
      </c>
      <c r="Y3333">
        <v>-2.7690708645509302E-3</v>
      </c>
      <c r="Z3333">
        <v>1.1673356073699099</v>
      </c>
      <c r="AA3333">
        <v>-0.48291374131727499</v>
      </c>
      <c r="AB3333">
        <v>-0.496824880170262</v>
      </c>
      <c r="AC3333" t="s">
        <v>251</v>
      </c>
      <c r="AD3333" t="s">
        <v>356</v>
      </c>
      <c r="AE3333" t="s">
        <v>60</v>
      </c>
      <c r="AF3333" t="s">
        <v>61</v>
      </c>
      <c r="AG3333" t="s">
        <v>320</v>
      </c>
      <c r="AH3333" s="45">
        <v>32294</v>
      </c>
      <c r="AI3333">
        <v>831001</v>
      </c>
      <c r="AK3333" t="s">
        <v>302</v>
      </c>
      <c r="AL3333" t="s">
        <v>302</v>
      </c>
      <c r="AM3333" t="s">
        <v>245</v>
      </c>
    </row>
    <row r="3334" spans="1:39" x14ac:dyDescent="0.3">
      <c r="A3334" s="1">
        <v>43643</v>
      </c>
      <c r="B3334" t="s">
        <v>29</v>
      </c>
      <c r="C3334" t="s">
        <v>246</v>
      </c>
      <c r="D3334">
        <v>500</v>
      </c>
      <c r="E3334">
        <v>6</v>
      </c>
      <c r="F3334">
        <v>67.620002999999997</v>
      </c>
      <c r="G3334">
        <v>68.430000000000007</v>
      </c>
      <c r="H3334">
        <v>67.529999000000004</v>
      </c>
      <c r="I3334">
        <v>68.150002000000001</v>
      </c>
      <c r="J3334">
        <v>67.641494999999907</v>
      </c>
      <c r="K3334">
        <v>11989100</v>
      </c>
      <c r="L3334">
        <v>2.0049999999999999</v>
      </c>
      <c r="M3334">
        <v>1.37403994938857E-2</v>
      </c>
      <c r="N3334">
        <v>7.3397572701008895E-4</v>
      </c>
      <c r="O3334">
        <v>6.6114741708666699E-2</v>
      </c>
      <c r="P3334">
        <v>0.10131566409477601</v>
      </c>
      <c r="Q3334">
        <v>5.3935121738881799E-2</v>
      </c>
      <c r="R3334">
        <v>1.15424083827251E-2</v>
      </c>
      <c r="S3334">
        <v>1.60559480796355E-2</v>
      </c>
      <c r="T3334">
        <v>1.5817019884577999E-2</v>
      </c>
      <c r="U3334">
        <v>1.5885378046398401E-2</v>
      </c>
      <c r="V3334">
        <v>75.239998</v>
      </c>
      <c r="W3334">
        <v>48.419998</v>
      </c>
      <c r="X3334">
        <v>-0.13257874749057899</v>
      </c>
      <c r="Y3334">
        <v>3.81588593721357E-3</v>
      </c>
      <c r="Z3334">
        <v>1.1874773967452601</v>
      </c>
      <c r="AA3334">
        <v>0.29332952507687099</v>
      </c>
      <c r="AB3334">
        <v>0.13242449372043599</v>
      </c>
      <c r="AC3334" t="s">
        <v>251</v>
      </c>
      <c r="AD3334" t="s">
        <v>356</v>
      </c>
      <c r="AE3334" t="s">
        <v>60</v>
      </c>
      <c r="AF3334" t="s">
        <v>61</v>
      </c>
      <c r="AG3334" t="s">
        <v>320</v>
      </c>
      <c r="AH3334" s="45">
        <v>32294</v>
      </c>
      <c r="AI3334">
        <v>831001</v>
      </c>
      <c r="AK3334" t="s">
        <v>302</v>
      </c>
      <c r="AL3334" t="s">
        <v>302</v>
      </c>
      <c r="AM3334" t="s">
        <v>245</v>
      </c>
    </row>
    <row r="3335" spans="1:39" x14ac:dyDescent="0.3">
      <c r="A3335" s="1">
        <v>43560</v>
      </c>
      <c r="B3335" t="s">
        <v>29</v>
      </c>
      <c r="C3335" t="s">
        <v>246</v>
      </c>
      <c r="D3335">
        <v>500</v>
      </c>
      <c r="E3335">
        <v>7</v>
      </c>
      <c r="F3335">
        <v>65.930000000000007</v>
      </c>
      <c r="G3335">
        <v>66.410004000000001</v>
      </c>
      <c r="H3335">
        <v>65.190002000000007</v>
      </c>
      <c r="I3335">
        <v>65.550003000000004</v>
      </c>
      <c r="J3335">
        <v>64.644790999999998</v>
      </c>
      <c r="K3335">
        <v>11062400</v>
      </c>
      <c r="L3335">
        <v>2.5009999999999999</v>
      </c>
      <c r="M3335">
        <v>-4.1103260935841596E-3</v>
      </c>
      <c r="N3335">
        <v>5.21368726784152E-2</v>
      </c>
      <c r="O3335">
        <v>4.74868723959656E-2</v>
      </c>
      <c r="P3335">
        <v>0.180124836698626</v>
      </c>
      <c r="Q3335">
        <v>-4.3950305234935302E-2</v>
      </c>
      <c r="R3335">
        <v>1.45793621170941E-2</v>
      </c>
      <c r="S3335">
        <v>1.6347983405173998E-2</v>
      </c>
      <c r="T3335">
        <v>1.4367485160282E-2</v>
      </c>
      <c r="U3335">
        <v>1.53020975943225E-2</v>
      </c>
      <c r="V3335">
        <v>75.239998</v>
      </c>
      <c r="W3335">
        <v>48.419998</v>
      </c>
      <c r="X3335">
        <v>-0.12966808361451501</v>
      </c>
      <c r="Y3335">
        <v>4.62571739556182E-3</v>
      </c>
      <c r="Z3335">
        <v>1.0933185395534899</v>
      </c>
      <c r="AA3335">
        <v>-0.480235718113044</v>
      </c>
      <c r="AB3335">
        <v>-0.37341013925222399</v>
      </c>
      <c r="AC3335" t="s">
        <v>252</v>
      </c>
      <c r="AD3335" t="s">
        <v>356</v>
      </c>
      <c r="AE3335" t="s">
        <v>60</v>
      </c>
      <c r="AF3335" t="s">
        <v>61</v>
      </c>
      <c r="AG3335" t="s">
        <v>320</v>
      </c>
      <c r="AH3335" s="45">
        <v>32294</v>
      </c>
      <c r="AI3335">
        <v>831001</v>
      </c>
      <c r="AK3335" t="s">
        <v>302</v>
      </c>
      <c r="AL3335" t="s">
        <v>302</v>
      </c>
      <c r="AM3335" t="s">
        <v>245</v>
      </c>
    </row>
    <row r="3336" spans="1:39" x14ac:dyDescent="0.3">
      <c r="A3336" s="1">
        <v>43593</v>
      </c>
      <c r="B3336" t="s">
        <v>29</v>
      </c>
      <c r="C3336" t="s">
        <v>239</v>
      </c>
      <c r="D3336">
        <v>800</v>
      </c>
      <c r="E3336">
        <v>7</v>
      </c>
      <c r="F3336">
        <v>67.879997000000003</v>
      </c>
      <c r="G3336">
        <v>68.849997999999999</v>
      </c>
      <c r="H3336">
        <v>67.709998999999996</v>
      </c>
      <c r="I3336">
        <v>68.220000999999996</v>
      </c>
      <c r="J3336">
        <v>67.710967999999994</v>
      </c>
      <c r="K3336">
        <v>9470500</v>
      </c>
      <c r="L3336">
        <v>2.4820000000000002</v>
      </c>
      <c r="M3336">
        <v>8.7981608896064696E-4</v>
      </c>
      <c r="N3336">
        <v>-1.87696438465925E-2</v>
      </c>
      <c r="O3336">
        <v>4.6340645999548298E-2</v>
      </c>
      <c r="P3336">
        <v>7.1991202771460705E-2</v>
      </c>
      <c r="Q3336">
        <v>2.2468533344283701E-2</v>
      </c>
      <c r="R3336">
        <v>1.69417522999805E-2</v>
      </c>
      <c r="S3336">
        <v>1.35863426588339E-2</v>
      </c>
      <c r="T3336">
        <v>1.38932897328098E-2</v>
      </c>
      <c r="U3336">
        <v>1.53963758008102E-2</v>
      </c>
      <c r="V3336">
        <v>75.239998</v>
      </c>
      <c r="W3336">
        <v>48.419998</v>
      </c>
      <c r="X3336">
        <v>-0.12966808361451501</v>
      </c>
      <c r="Y3336">
        <v>-1.60671540560346E-3</v>
      </c>
      <c r="Z3336">
        <v>1.1401306957541599</v>
      </c>
      <c r="AA3336">
        <v>-1.79869958681107E-2</v>
      </c>
      <c r="AB3336">
        <v>0.181102967008025</v>
      </c>
      <c r="AC3336" t="s">
        <v>252</v>
      </c>
      <c r="AD3336" t="s">
        <v>356</v>
      </c>
      <c r="AE3336" t="s">
        <v>60</v>
      </c>
      <c r="AF3336" t="s">
        <v>61</v>
      </c>
      <c r="AG3336" t="s">
        <v>320</v>
      </c>
      <c r="AH3336" s="45">
        <v>32294</v>
      </c>
      <c r="AI3336">
        <v>831001</v>
      </c>
      <c r="AK3336" t="s">
        <v>302</v>
      </c>
      <c r="AL3336" t="s">
        <v>302</v>
      </c>
      <c r="AM3336" t="s">
        <v>245</v>
      </c>
    </row>
    <row r="3337" spans="1:39" x14ac:dyDescent="0.3">
      <c r="A3337" s="1">
        <v>43600</v>
      </c>
      <c r="B3337" t="s">
        <v>29</v>
      </c>
      <c r="C3337" t="s">
        <v>239</v>
      </c>
      <c r="D3337">
        <v>400</v>
      </c>
      <c r="E3337">
        <v>7</v>
      </c>
      <c r="F3337">
        <v>64.459998999999996</v>
      </c>
      <c r="G3337">
        <v>65.220000999999996</v>
      </c>
      <c r="H3337">
        <v>64.019997000000004</v>
      </c>
      <c r="I3337">
        <v>64.870002999999997</v>
      </c>
      <c r="J3337">
        <v>64.385970999999998</v>
      </c>
      <c r="K3337">
        <v>14570900</v>
      </c>
      <c r="L3337">
        <v>2.379</v>
      </c>
      <c r="M3337">
        <v>-5.9939466548063298E-3</v>
      </c>
      <c r="N3337">
        <v>-5.0352407894369997E-2</v>
      </c>
      <c r="O3337">
        <v>-3.2140045797081303E-2</v>
      </c>
      <c r="P3337">
        <v>3.5032126658345097E-2</v>
      </c>
      <c r="Q3337">
        <v>-8.6290336380275806E-2</v>
      </c>
      <c r="R3337">
        <v>2.5681950325269199E-2</v>
      </c>
      <c r="S3337">
        <v>1.7268097321886701E-2</v>
      </c>
      <c r="T3337">
        <v>1.5215159484040701E-2</v>
      </c>
      <c r="U3337">
        <v>1.5596366820121801E-2</v>
      </c>
      <c r="V3337">
        <v>75.239998</v>
      </c>
      <c r="W3337">
        <v>48.419998</v>
      </c>
      <c r="X3337">
        <v>-0.13257874749057899</v>
      </c>
      <c r="Y3337">
        <v>5.8219943882337104E-3</v>
      </c>
      <c r="Z3337">
        <v>1.1667506769682501</v>
      </c>
      <c r="AA3337">
        <v>-0.87098628161785996</v>
      </c>
      <c r="AB3337">
        <v>-0.684855679629091</v>
      </c>
      <c r="AC3337" t="s">
        <v>252</v>
      </c>
      <c r="AD3337" t="s">
        <v>356</v>
      </c>
      <c r="AE3337" t="s">
        <v>60</v>
      </c>
      <c r="AF3337" t="s">
        <v>61</v>
      </c>
      <c r="AG3337" t="s">
        <v>320</v>
      </c>
      <c r="AH3337" s="45">
        <v>32294</v>
      </c>
      <c r="AI3337">
        <v>831001</v>
      </c>
      <c r="AK3337" t="s">
        <v>302</v>
      </c>
      <c r="AL3337" t="s">
        <v>302</v>
      </c>
      <c r="AM3337" t="s">
        <v>245</v>
      </c>
    </row>
    <row r="3338" spans="1:39" x14ac:dyDescent="0.3">
      <c r="A3338" s="1">
        <v>43609</v>
      </c>
      <c r="B3338" t="s">
        <v>29</v>
      </c>
      <c r="C3338" t="s">
        <v>246</v>
      </c>
      <c r="D3338">
        <v>900</v>
      </c>
      <c r="E3338">
        <v>7</v>
      </c>
      <c r="F3338">
        <v>64.290001000000004</v>
      </c>
      <c r="G3338">
        <v>64.709998999999996</v>
      </c>
      <c r="H3338">
        <v>64.059997999999993</v>
      </c>
      <c r="I3338">
        <v>64.389999000000003</v>
      </c>
      <c r="J3338">
        <v>63.909545999999999</v>
      </c>
      <c r="K3338">
        <v>9715400</v>
      </c>
      <c r="L3338">
        <v>2.3239999999999998</v>
      </c>
      <c r="M3338">
        <v>7.63892018844692E-3</v>
      </c>
      <c r="N3338">
        <v>-1.05052859639379E-2</v>
      </c>
      <c r="O3338">
        <v>-6.0265128253820598E-2</v>
      </c>
      <c r="P3338">
        <v>4.2442927136019703E-3</v>
      </c>
      <c r="Q3338">
        <v>-6.0394820295212398E-2</v>
      </c>
      <c r="R3338">
        <v>1.53546177557378E-2</v>
      </c>
      <c r="S3338">
        <v>1.7422536350038199E-2</v>
      </c>
      <c r="T3338">
        <v>1.5439254753940101E-2</v>
      </c>
      <c r="U3338">
        <v>1.5666067002227599E-2</v>
      </c>
      <c r="V3338">
        <v>75.239998</v>
      </c>
      <c r="W3338">
        <v>48.419998</v>
      </c>
      <c r="X3338">
        <v>-0.13257874749057899</v>
      </c>
      <c r="Y3338">
        <v>1.3526439988342199E-3</v>
      </c>
      <c r="Z3338">
        <v>1.18032508158163</v>
      </c>
      <c r="AA3338">
        <v>-0.69150657648070402</v>
      </c>
      <c r="AB3338">
        <v>-0.68410429245086601</v>
      </c>
      <c r="AC3338" t="s">
        <v>252</v>
      </c>
      <c r="AD3338" t="s">
        <v>356</v>
      </c>
      <c r="AE3338" t="s">
        <v>60</v>
      </c>
      <c r="AF3338" t="s">
        <v>61</v>
      </c>
      <c r="AG3338" t="s">
        <v>320</v>
      </c>
      <c r="AH3338" s="45">
        <v>32294</v>
      </c>
      <c r="AI3338">
        <v>831001</v>
      </c>
      <c r="AK3338" t="s">
        <v>302</v>
      </c>
      <c r="AL3338" t="s">
        <v>302</v>
      </c>
      <c r="AM3338" t="s">
        <v>245</v>
      </c>
    </row>
    <row r="3339" spans="1:39" x14ac:dyDescent="0.3">
      <c r="A3339" s="1">
        <v>43616</v>
      </c>
      <c r="B3339" t="s">
        <v>29</v>
      </c>
      <c r="C3339" t="s">
        <v>246</v>
      </c>
      <c r="D3339">
        <v>200</v>
      </c>
      <c r="E3339">
        <v>7</v>
      </c>
      <c r="F3339">
        <v>62.389998999999897</v>
      </c>
      <c r="G3339">
        <v>62.869999</v>
      </c>
      <c r="H3339">
        <v>61.970001000000003</v>
      </c>
      <c r="I3339">
        <v>62.150002000000001</v>
      </c>
      <c r="J3339">
        <v>61.686264000000001</v>
      </c>
      <c r="K3339">
        <v>19968900</v>
      </c>
      <c r="L3339">
        <v>2.1419999999999999</v>
      </c>
      <c r="M3339">
        <v>-2.3219839134452299E-2</v>
      </c>
      <c r="N3339">
        <v>-2.77685391900746E-2</v>
      </c>
      <c r="O3339">
        <v>-0.122478377082903</v>
      </c>
      <c r="P3339">
        <v>-3.0232909302922099E-2</v>
      </c>
      <c r="Q3339">
        <v>-4.3789456639952901E-2</v>
      </c>
      <c r="R3339">
        <v>1.1564842902331901E-2</v>
      </c>
      <c r="S3339">
        <v>1.6718162639934801E-2</v>
      </c>
      <c r="T3339">
        <v>1.5675628019603299E-2</v>
      </c>
      <c r="U3339">
        <v>1.5464984676873199E-2</v>
      </c>
      <c r="V3339">
        <v>75.239998</v>
      </c>
      <c r="W3339">
        <v>48.419998</v>
      </c>
      <c r="X3339">
        <v>-0.13257874749057899</v>
      </c>
      <c r="Y3339">
        <v>-1.3283204951564801E-2</v>
      </c>
      <c r="Z3339">
        <v>1.16612086547266</v>
      </c>
      <c r="AA3339">
        <v>-0.54661692553783403</v>
      </c>
      <c r="AB3339">
        <v>-0.538543447202948</v>
      </c>
      <c r="AC3339" t="s">
        <v>252</v>
      </c>
      <c r="AD3339" t="s">
        <v>356</v>
      </c>
      <c r="AE3339" t="s">
        <v>60</v>
      </c>
      <c r="AF3339" t="s">
        <v>61</v>
      </c>
      <c r="AG3339" t="s">
        <v>320</v>
      </c>
      <c r="AH3339" s="45">
        <v>32294</v>
      </c>
      <c r="AI3339">
        <v>831001</v>
      </c>
      <c r="AK3339" t="s">
        <v>302</v>
      </c>
      <c r="AL3339" t="s">
        <v>302</v>
      </c>
      <c r="AM3339" t="s">
        <v>245</v>
      </c>
    </row>
    <row r="3340" spans="1:39" x14ac:dyDescent="0.3">
      <c r="A3340" s="1">
        <v>43558</v>
      </c>
      <c r="B3340" t="s">
        <v>29</v>
      </c>
      <c r="C3340" t="s">
        <v>246</v>
      </c>
      <c r="D3340">
        <v>1900</v>
      </c>
      <c r="E3340">
        <v>8</v>
      </c>
      <c r="F3340">
        <v>64.989998</v>
      </c>
      <c r="G3340">
        <v>65.349997999999999</v>
      </c>
      <c r="H3340">
        <v>64.529999000000004</v>
      </c>
      <c r="I3340">
        <v>65.059997999999993</v>
      </c>
      <c r="J3340">
        <v>64.161544999999904</v>
      </c>
      <c r="K3340">
        <v>11560800</v>
      </c>
      <c r="L3340">
        <v>2.5169999999999999</v>
      </c>
      <c r="M3340">
        <v>9.8857640436177292E-3</v>
      </c>
      <c r="N3340">
        <v>6.8872089919411794E-2</v>
      </c>
      <c r="O3340">
        <v>2.0340667415173899E-2</v>
      </c>
      <c r="P3340">
        <v>0.202073229383469</v>
      </c>
      <c r="Q3340">
        <v>-2.6362264850378701E-2</v>
      </c>
      <c r="R3340">
        <v>1.34486952044844E-2</v>
      </c>
      <c r="S3340">
        <v>1.6556905467070001E-2</v>
      </c>
      <c r="T3340">
        <v>1.5619875975451799E-2</v>
      </c>
      <c r="U3340">
        <v>1.53240070034185E-2</v>
      </c>
      <c r="V3340">
        <v>75.239998</v>
      </c>
      <c r="W3340">
        <v>48.419998</v>
      </c>
      <c r="X3340">
        <v>-0.12966808361451501</v>
      </c>
      <c r="Y3340">
        <v>2.1460723821998401E-3</v>
      </c>
      <c r="Z3340">
        <v>1.0958375671081699</v>
      </c>
      <c r="AA3340">
        <v>-0.35606158864264498</v>
      </c>
      <c r="AB3340">
        <v>-0.46228658701765901</v>
      </c>
      <c r="AC3340" t="s">
        <v>253</v>
      </c>
      <c r="AD3340" t="s">
        <v>356</v>
      </c>
      <c r="AE3340" t="s">
        <v>60</v>
      </c>
      <c r="AF3340" t="s">
        <v>61</v>
      </c>
      <c r="AG3340" t="s">
        <v>320</v>
      </c>
      <c r="AH3340" s="45">
        <v>32294</v>
      </c>
      <c r="AI3340">
        <v>831001</v>
      </c>
      <c r="AK3340" t="s">
        <v>302</v>
      </c>
      <c r="AL3340" t="s">
        <v>302</v>
      </c>
      <c r="AM3340" t="s">
        <v>245</v>
      </c>
    </row>
    <row r="3341" spans="1:39" x14ac:dyDescent="0.3">
      <c r="A3341" s="1">
        <v>43563</v>
      </c>
      <c r="B3341" t="s">
        <v>29</v>
      </c>
      <c r="C3341" t="s">
        <v>246</v>
      </c>
      <c r="D3341">
        <v>300</v>
      </c>
      <c r="E3341">
        <v>8</v>
      </c>
      <c r="F3341">
        <v>65.129997000000003</v>
      </c>
      <c r="G3341">
        <v>66.099997999999999</v>
      </c>
      <c r="H3341">
        <v>65.019997000000004</v>
      </c>
      <c r="I3341">
        <v>66.069999999999993</v>
      </c>
      <c r="J3341">
        <v>65.157600000000002</v>
      </c>
      <c r="K3341">
        <v>10466400</v>
      </c>
      <c r="L3341">
        <v>2.5190000000000001</v>
      </c>
      <c r="M3341">
        <v>7.9014209836998205E-3</v>
      </c>
      <c r="N3341">
        <v>2.6222470360850701E-2</v>
      </c>
      <c r="O3341">
        <v>6.5194557450300603E-2</v>
      </c>
      <c r="P3341">
        <v>0.17935726335999999</v>
      </c>
      <c r="Q3341">
        <v>-1.2708221315045501E-2</v>
      </c>
      <c r="R3341">
        <v>6.6196838133834798E-3</v>
      </c>
      <c r="S3341">
        <v>1.6165749705158401E-2</v>
      </c>
      <c r="T3341">
        <v>1.4362803585574201E-2</v>
      </c>
      <c r="U3341">
        <v>1.5240093395388E-2</v>
      </c>
      <c r="V3341">
        <v>75.239998</v>
      </c>
      <c r="W3341">
        <v>48.419998</v>
      </c>
      <c r="X3341">
        <v>-0.12966808361451501</v>
      </c>
      <c r="Y3341">
        <v>1.0469119934194001E-3</v>
      </c>
      <c r="Z3341">
        <v>1.09492259200536</v>
      </c>
      <c r="AA3341">
        <v>-0.26482050397881701</v>
      </c>
      <c r="AB3341">
        <v>-0.36076586126547999</v>
      </c>
      <c r="AC3341" t="s">
        <v>253</v>
      </c>
      <c r="AD3341" t="s">
        <v>356</v>
      </c>
      <c r="AE3341" t="s">
        <v>60</v>
      </c>
      <c r="AF3341" t="s">
        <v>61</v>
      </c>
      <c r="AG3341" t="s">
        <v>320</v>
      </c>
      <c r="AH3341" s="45">
        <v>32294</v>
      </c>
      <c r="AI3341">
        <v>831001</v>
      </c>
      <c r="AK3341" t="s">
        <v>302</v>
      </c>
      <c r="AL3341" t="s">
        <v>302</v>
      </c>
      <c r="AM3341" t="s">
        <v>245</v>
      </c>
    </row>
    <row r="3342" spans="1:39" x14ac:dyDescent="0.3">
      <c r="A3342" s="1">
        <v>43570</v>
      </c>
      <c r="B3342" t="s">
        <v>29</v>
      </c>
      <c r="C3342" t="s">
        <v>246</v>
      </c>
      <c r="D3342">
        <v>1200</v>
      </c>
      <c r="E3342">
        <v>8</v>
      </c>
      <c r="F3342">
        <v>67.389999000000003</v>
      </c>
      <c r="G3342">
        <v>67.779999000000004</v>
      </c>
      <c r="H3342">
        <v>66.269997000000004</v>
      </c>
      <c r="I3342">
        <v>67.379997000000003</v>
      </c>
      <c r="J3342">
        <v>66.449508999999907</v>
      </c>
      <c r="K3342">
        <v>19493900</v>
      </c>
      <c r="L3342">
        <v>2.5529999999999999</v>
      </c>
      <c r="M3342">
        <v>-5.9341744389244304E-4</v>
      </c>
      <c r="N3342">
        <v>1.9633445474667399E-2</v>
      </c>
      <c r="O3342">
        <v>4.9747823029581098E-2</v>
      </c>
      <c r="P3342">
        <v>0.14100348868493801</v>
      </c>
      <c r="Q3342">
        <v>-2.7602910321459499E-2</v>
      </c>
      <c r="R3342">
        <v>1.2954134062459099E-2</v>
      </c>
      <c r="S3342">
        <v>1.69058243585774E-2</v>
      </c>
      <c r="T3342">
        <v>1.38732465070905E-2</v>
      </c>
      <c r="U3342">
        <v>1.5114862362402301E-2</v>
      </c>
      <c r="V3342">
        <v>75.239998</v>
      </c>
      <c r="W3342">
        <v>48.419998</v>
      </c>
      <c r="X3342">
        <v>-0.12966808361451501</v>
      </c>
      <c r="Y3342">
        <v>-6.2956724975841202E-4</v>
      </c>
      <c r="Z3342">
        <v>1.09133958349996</v>
      </c>
      <c r="AA3342">
        <v>-0.38088242241026399</v>
      </c>
      <c r="AB3342">
        <v>-0.44857241762198502</v>
      </c>
      <c r="AC3342" t="s">
        <v>253</v>
      </c>
      <c r="AD3342" t="s">
        <v>356</v>
      </c>
      <c r="AE3342" t="s">
        <v>60</v>
      </c>
      <c r="AF3342" t="s">
        <v>61</v>
      </c>
      <c r="AG3342" t="s">
        <v>320</v>
      </c>
      <c r="AH3342" s="45">
        <v>32294</v>
      </c>
      <c r="AI3342">
        <v>831001</v>
      </c>
      <c r="AK3342" t="s">
        <v>302</v>
      </c>
      <c r="AL3342" t="s">
        <v>302</v>
      </c>
      <c r="AM3342" t="s">
        <v>245</v>
      </c>
    </row>
    <row r="3343" spans="1:39" x14ac:dyDescent="0.3">
      <c r="A3343" s="1">
        <v>43578</v>
      </c>
      <c r="B3343" t="s">
        <v>29</v>
      </c>
      <c r="C3343" t="s">
        <v>246</v>
      </c>
      <c r="D3343">
        <v>900</v>
      </c>
      <c r="E3343">
        <v>8</v>
      </c>
      <c r="F3343">
        <v>68.839995999999999</v>
      </c>
      <c r="G3343">
        <v>69.300003000000004</v>
      </c>
      <c r="H3343">
        <v>68.379997000000003</v>
      </c>
      <c r="I3343">
        <v>69.199996999999996</v>
      </c>
      <c r="J3343">
        <v>68.244377</v>
      </c>
      <c r="K3343">
        <v>13205000</v>
      </c>
      <c r="L3343">
        <v>2.57</v>
      </c>
      <c r="M3343">
        <v>1.5908755905638899E-3</v>
      </c>
      <c r="N3343">
        <v>2.6652646274921199E-2</v>
      </c>
      <c r="O3343">
        <v>7.9524998067236799E-2</v>
      </c>
      <c r="P3343">
        <v>0.119294314301007</v>
      </c>
      <c r="Q3343">
        <v>1.3375125839169199E-2</v>
      </c>
      <c r="R3343">
        <v>1.6155939913716801E-2</v>
      </c>
      <c r="S3343">
        <v>1.7084735881567201E-2</v>
      </c>
      <c r="T3343">
        <v>1.3220952999347699E-2</v>
      </c>
      <c r="U3343">
        <v>1.51811392946209E-2</v>
      </c>
      <c r="V3343">
        <v>75.239998</v>
      </c>
      <c r="W3343">
        <v>48.419998</v>
      </c>
      <c r="X3343">
        <v>-0.12966808361451501</v>
      </c>
      <c r="Y3343">
        <v>8.8023511954049196E-3</v>
      </c>
      <c r="Z3343">
        <v>1.10987754918105</v>
      </c>
      <c r="AA3343">
        <v>-9.0734640541040398E-2</v>
      </c>
      <c r="AB3343">
        <v>-3.7388310661335099E-2</v>
      </c>
      <c r="AC3343" t="s">
        <v>253</v>
      </c>
      <c r="AD3343" t="s">
        <v>356</v>
      </c>
      <c r="AE3343" t="s">
        <v>60</v>
      </c>
      <c r="AF3343" t="s">
        <v>61</v>
      </c>
      <c r="AG3343" t="s">
        <v>320</v>
      </c>
      <c r="AH3343" s="45">
        <v>32294</v>
      </c>
      <c r="AI3343">
        <v>831001</v>
      </c>
      <c r="AK3343" t="s">
        <v>302</v>
      </c>
      <c r="AL3343" t="s">
        <v>302</v>
      </c>
      <c r="AM3343" t="s">
        <v>245</v>
      </c>
    </row>
    <row r="3344" spans="1:39" x14ac:dyDescent="0.3">
      <c r="A3344" s="1">
        <v>43621</v>
      </c>
      <c r="B3344" t="s">
        <v>29</v>
      </c>
      <c r="C3344" t="s">
        <v>239</v>
      </c>
      <c r="D3344">
        <v>900</v>
      </c>
      <c r="E3344">
        <v>8</v>
      </c>
      <c r="F3344">
        <v>65.449996999999996</v>
      </c>
      <c r="G3344">
        <v>66.019997000000004</v>
      </c>
      <c r="H3344">
        <v>64.5</v>
      </c>
      <c r="I3344">
        <v>65.779999000000004</v>
      </c>
      <c r="J3344">
        <v>65.289176999999995</v>
      </c>
      <c r="K3344">
        <v>12536300</v>
      </c>
      <c r="L3344">
        <v>2.1230000000000002</v>
      </c>
      <c r="M3344">
        <v>-1.51902109140322E-3</v>
      </c>
      <c r="N3344">
        <v>3.1974359650175803E-2</v>
      </c>
      <c r="O3344">
        <v>-7.1705244741381693E-2</v>
      </c>
      <c r="P3344">
        <v>5.7405622556335301E-2</v>
      </c>
      <c r="Q3344">
        <v>3.1260875685141E-3</v>
      </c>
      <c r="R3344">
        <v>2.7320576231698201E-2</v>
      </c>
      <c r="S3344">
        <v>2.0360983470302501E-2</v>
      </c>
      <c r="T3344">
        <v>1.6803940745564901E-2</v>
      </c>
      <c r="U3344">
        <v>1.5793523014029899E-2</v>
      </c>
      <c r="V3344">
        <v>75.239998</v>
      </c>
      <c r="W3344">
        <v>48.419998</v>
      </c>
      <c r="X3344">
        <v>-0.13257874749057899</v>
      </c>
      <c r="Y3344">
        <v>8.1287266899663802E-3</v>
      </c>
      <c r="Z3344">
        <v>1.1897574381145299</v>
      </c>
      <c r="AA3344">
        <v>-0.15345695113293001</v>
      </c>
      <c r="AB3344">
        <v>-0.31014005423633501</v>
      </c>
      <c r="AC3344" t="s">
        <v>253</v>
      </c>
      <c r="AD3344" t="s">
        <v>356</v>
      </c>
      <c r="AE3344" t="s">
        <v>60</v>
      </c>
      <c r="AF3344" t="s">
        <v>61</v>
      </c>
      <c r="AG3344" t="s">
        <v>320</v>
      </c>
      <c r="AH3344" s="45">
        <v>32294</v>
      </c>
      <c r="AI3344">
        <v>831001</v>
      </c>
      <c r="AK3344" t="s">
        <v>302</v>
      </c>
      <c r="AL3344" t="s">
        <v>302</v>
      </c>
      <c r="AM3344" t="s">
        <v>245</v>
      </c>
    </row>
    <row r="3345" spans="1:39" x14ac:dyDescent="0.3">
      <c r="A3345" s="1">
        <v>43623</v>
      </c>
      <c r="B3345" t="s">
        <v>29</v>
      </c>
      <c r="C3345" t="s">
        <v>239</v>
      </c>
      <c r="D3345">
        <v>400</v>
      </c>
      <c r="E3345">
        <v>8</v>
      </c>
      <c r="F3345">
        <v>66.160004000000001</v>
      </c>
      <c r="G3345">
        <v>66.800003000000004</v>
      </c>
      <c r="H3345">
        <v>65.620002999999997</v>
      </c>
      <c r="I3345">
        <v>65.690002000000007</v>
      </c>
      <c r="J3345">
        <v>65.199852000000007</v>
      </c>
      <c r="K3345">
        <v>11674200</v>
      </c>
      <c r="L3345">
        <v>2.0840000000000001</v>
      </c>
      <c r="M3345">
        <v>-1.1803980751083101E-2</v>
      </c>
      <c r="N3345">
        <v>5.5395918472577299E-2</v>
      </c>
      <c r="O3345">
        <v>-3.6911160578498699E-2</v>
      </c>
      <c r="P3345">
        <v>6.3261317848099102E-2</v>
      </c>
      <c r="Q3345">
        <v>-1.1372884916170301E-2</v>
      </c>
      <c r="R3345">
        <v>2.3890263053862701E-2</v>
      </c>
      <c r="S3345">
        <v>1.9588143072675399E-2</v>
      </c>
      <c r="T3345">
        <v>1.6868212532752499E-2</v>
      </c>
      <c r="U3345">
        <v>1.57554537743523E-2</v>
      </c>
      <c r="V3345">
        <v>75.239998</v>
      </c>
      <c r="W3345">
        <v>48.419998</v>
      </c>
      <c r="X3345">
        <v>-0.13257874749057899</v>
      </c>
      <c r="Y3345">
        <v>1.0442979367750601E-2</v>
      </c>
      <c r="Z3345">
        <v>1.17606329780981</v>
      </c>
      <c r="AA3345">
        <v>-0.27505591010234498</v>
      </c>
      <c r="AB3345">
        <v>-0.20707645220828799</v>
      </c>
      <c r="AC3345" t="s">
        <v>253</v>
      </c>
      <c r="AD3345" t="s">
        <v>356</v>
      </c>
      <c r="AE3345" t="s">
        <v>60</v>
      </c>
      <c r="AF3345" t="s">
        <v>61</v>
      </c>
      <c r="AG3345" t="s">
        <v>320</v>
      </c>
      <c r="AH3345" s="45">
        <v>32294</v>
      </c>
      <c r="AI3345">
        <v>831001</v>
      </c>
      <c r="AK3345" t="s">
        <v>302</v>
      </c>
      <c r="AL3345" t="s">
        <v>302</v>
      </c>
      <c r="AM3345" t="s">
        <v>245</v>
      </c>
    </row>
    <row r="3346" spans="1:39" x14ac:dyDescent="0.3">
      <c r="A3346" s="1">
        <v>43634</v>
      </c>
      <c r="B3346" t="s">
        <v>29</v>
      </c>
      <c r="C3346" t="s">
        <v>246</v>
      </c>
      <c r="D3346">
        <v>800</v>
      </c>
      <c r="E3346">
        <v>8</v>
      </c>
      <c r="F3346">
        <v>66.809997999999993</v>
      </c>
      <c r="G3346">
        <v>68.25</v>
      </c>
      <c r="H3346">
        <v>66.5</v>
      </c>
      <c r="I3346">
        <v>67.980002999999996</v>
      </c>
      <c r="J3346">
        <v>67.472763</v>
      </c>
      <c r="K3346">
        <v>12199100</v>
      </c>
      <c r="L3346">
        <v>2.06</v>
      </c>
      <c r="M3346">
        <v>2.1410344079759801E-2</v>
      </c>
      <c r="N3346">
        <v>1.4721655912134099E-3</v>
      </c>
      <c r="O3346">
        <v>2.9861880367866901E-2</v>
      </c>
      <c r="P3346">
        <v>4.1596889330019898E-2</v>
      </c>
      <c r="Q3346">
        <v>5.0985363339417299E-2</v>
      </c>
      <c r="R3346">
        <v>1.5482426233909601E-2</v>
      </c>
      <c r="S3346">
        <v>1.71753434570572E-2</v>
      </c>
      <c r="T3346">
        <v>1.72698936798064E-2</v>
      </c>
      <c r="U3346">
        <v>1.5897777874224101E-2</v>
      </c>
      <c r="V3346">
        <v>75.239998</v>
      </c>
      <c r="W3346">
        <v>48.419998</v>
      </c>
      <c r="X3346">
        <v>-0.13257874749057899</v>
      </c>
      <c r="Y3346">
        <v>9.6704895497130797E-3</v>
      </c>
      <c r="Z3346">
        <v>1.18659154017915</v>
      </c>
      <c r="AA3346">
        <v>0.26198324606499601</v>
      </c>
      <c r="AB3346">
        <v>5.8815805898026603E-2</v>
      </c>
      <c r="AC3346" t="s">
        <v>253</v>
      </c>
      <c r="AD3346" t="s">
        <v>356</v>
      </c>
      <c r="AE3346" t="s">
        <v>60</v>
      </c>
      <c r="AF3346" t="s">
        <v>61</v>
      </c>
      <c r="AG3346" t="s">
        <v>320</v>
      </c>
      <c r="AH3346" s="45">
        <v>32294</v>
      </c>
      <c r="AI3346">
        <v>831001</v>
      </c>
      <c r="AK3346" t="s">
        <v>302</v>
      </c>
      <c r="AL3346" t="s">
        <v>302</v>
      </c>
      <c r="AM3346" t="s">
        <v>245</v>
      </c>
    </row>
    <row r="3347" spans="1:39" x14ac:dyDescent="0.3">
      <c r="A3347" s="1">
        <v>43642</v>
      </c>
      <c r="B3347" t="s">
        <v>29</v>
      </c>
      <c r="C3347" t="s">
        <v>239</v>
      </c>
      <c r="D3347">
        <v>300</v>
      </c>
      <c r="E3347">
        <v>8</v>
      </c>
      <c r="F3347">
        <v>67.040001000000004</v>
      </c>
      <c r="G3347">
        <v>67.720000999999996</v>
      </c>
      <c r="H3347">
        <v>66.769997000000004</v>
      </c>
      <c r="I3347">
        <v>67.220000999999996</v>
      </c>
      <c r="J3347">
        <v>66.718429999999998</v>
      </c>
      <c r="K3347">
        <v>13654100</v>
      </c>
      <c r="L3347">
        <v>2.0489999999999999</v>
      </c>
      <c r="M3347">
        <v>1.01675653434707E-2</v>
      </c>
      <c r="N3347">
        <v>-5.4891283793033702E-3</v>
      </c>
      <c r="O3347">
        <v>4.30124867012441E-2</v>
      </c>
      <c r="P3347">
        <v>0.10794927282571</v>
      </c>
      <c r="Q3347">
        <v>4.8675849967884502E-2</v>
      </c>
      <c r="R3347">
        <v>9.9335486457197801E-3</v>
      </c>
      <c r="S3347">
        <v>1.6075866827355002E-2</v>
      </c>
      <c r="T3347">
        <v>1.59208274628635E-2</v>
      </c>
      <c r="U3347">
        <v>1.5870984651775801E-2</v>
      </c>
      <c r="V3347">
        <v>75.239998</v>
      </c>
      <c r="W3347">
        <v>48.419998</v>
      </c>
      <c r="X3347">
        <v>-0.13257874749057899</v>
      </c>
      <c r="Y3347">
        <v>-1.2346958449604901E-3</v>
      </c>
      <c r="Z3347">
        <v>1.1865644180811901</v>
      </c>
      <c r="AA3347">
        <v>0.244047091403928</v>
      </c>
      <c r="AB3347">
        <v>0.118831574328884</v>
      </c>
      <c r="AC3347" t="s">
        <v>253</v>
      </c>
      <c r="AD3347" t="s">
        <v>356</v>
      </c>
      <c r="AE3347" t="s">
        <v>60</v>
      </c>
      <c r="AF3347" t="s">
        <v>61</v>
      </c>
      <c r="AG3347" t="s">
        <v>320</v>
      </c>
      <c r="AH3347" s="45">
        <v>32294</v>
      </c>
      <c r="AI3347">
        <v>831001</v>
      </c>
      <c r="AK3347" t="s">
        <v>302</v>
      </c>
      <c r="AL3347" t="s">
        <v>302</v>
      </c>
      <c r="AM3347" t="s">
        <v>245</v>
      </c>
    </row>
    <row r="3348" spans="1:39" x14ac:dyDescent="0.3">
      <c r="A3348" s="1">
        <v>43644</v>
      </c>
      <c r="B3348" t="s">
        <v>29</v>
      </c>
      <c r="C3348" t="s">
        <v>239</v>
      </c>
      <c r="D3348">
        <v>500</v>
      </c>
      <c r="E3348">
        <v>8</v>
      </c>
      <c r="F3348">
        <v>69.279999000000004</v>
      </c>
      <c r="G3348">
        <v>70.209998999999996</v>
      </c>
      <c r="H3348">
        <v>69.129997000000003</v>
      </c>
      <c r="I3348">
        <v>70.029999000000004</v>
      </c>
      <c r="J3348">
        <v>69.507462000000004</v>
      </c>
      <c r="K3348">
        <v>20388700</v>
      </c>
      <c r="L3348">
        <v>2</v>
      </c>
      <c r="M3348">
        <v>2.72124876213529E-2</v>
      </c>
      <c r="N3348">
        <v>2.9857230413726302E-2</v>
      </c>
      <c r="O3348">
        <v>9.4582193544322193E-2</v>
      </c>
      <c r="P3348">
        <v>0.124663456732931</v>
      </c>
      <c r="Q3348">
        <v>9.4049115079365406E-2</v>
      </c>
      <c r="R3348">
        <v>1.6519640729571801E-2</v>
      </c>
      <c r="S3348">
        <v>1.6824966653353701E-2</v>
      </c>
      <c r="T3348">
        <v>1.6140951273713101E-2</v>
      </c>
      <c r="U3348">
        <v>1.59542633506966E-2</v>
      </c>
      <c r="V3348">
        <v>75.239998</v>
      </c>
      <c r="W3348">
        <v>48.419998</v>
      </c>
      <c r="X3348">
        <v>-0.13257874749057899</v>
      </c>
      <c r="Y3348">
        <v>5.7409418775350302E-3</v>
      </c>
      <c r="Z3348">
        <v>1.1912301367526901</v>
      </c>
      <c r="AA3348">
        <v>0.63936969527360199</v>
      </c>
      <c r="AB3348">
        <v>0.2350838750225</v>
      </c>
      <c r="AC3348" t="s">
        <v>253</v>
      </c>
      <c r="AD3348" t="s">
        <v>356</v>
      </c>
      <c r="AE3348" t="s">
        <v>60</v>
      </c>
      <c r="AF3348" t="s">
        <v>61</v>
      </c>
      <c r="AG3348" t="s">
        <v>320</v>
      </c>
      <c r="AH3348" s="45">
        <v>32294</v>
      </c>
      <c r="AI3348">
        <v>831001</v>
      </c>
      <c r="AK3348" t="s">
        <v>302</v>
      </c>
      <c r="AL3348" t="s">
        <v>302</v>
      </c>
      <c r="AM3348" t="s">
        <v>245</v>
      </c>
    </row>
    <row r="3349" spans="1:39" x14ac:dyDescent="0.3">
      <c r="A3349" s="1">
        <v>43605</v>
      </c>
      <c r="B3349" t="s">
        <v>29</v>
      </c>
      <c r="C3349" t="s">
        <v>239</v>
      </c>
      <c r="D3349">
        <v>1300</v>
      </c>
      <c r="E3349">
        <v>9</v>
      </c>
      <c r="F3349">
        <v>64.75</v>
      </c>
      <c r="G3349">
        <v>65.5</v>
      </c>
      <c r="H3349">
        <v>64.519997000000004</v>
      </c>
      <c r="I3349">
        <v>64.959998999999996</v>
      </c>
      <c r="J3349">
        <v>64.475296</v>
      </c>
      <c r="K3349">
        <v>11605900</v>
      </c>
      <c r="L3349">
        <v>2.4159999999999999</v>
      </c>
      <c r="M3349">
        <v>-1.6918831776768599E-3</v>
      </c>
      <c r="N3349">
        <v>8.9687281096414301E-3</v>
      </c>
      <c r="O3349">
        <v>-7.32947920787545E-2</v>
      </c>
      <c r="P3349">
        <v>1.5384987130766199E-2</v>
      </c>
      <c r="Q3349">
        <v>-7.0199697988207396E-2</v>
      </c>
      <c r="R3349">
        <v>1.31125392219722E-2</v>
      </c>
      <c r="S3349">
        <v>1.6225454027320198E-2</v>
      </c>
      <c r="T3349">
        <v>1.49724012587225E-2</v>
      </c>
      <c r="U3349">
        <v>1.56424658679504E-2</v>
      </c>
      <c r="V3349">
        <v>75.239998</v>
      </c>
      <c r="W3349">
        <v>48.419998</v>
      </c>
      <c r="X3349">
        <v>-0.13257874749057899</v>
      </c>
      <c r="Y3349">
        <v>-6.7722580366252503E-3</v>
      </c>
      <c r="Z3349">
        <v>1.17424530874609</v>
      </c>
      <c r="AA3349">
        <v>-0.76155986503157103</v>
      </c>
      <c r="AB3349">
        <v>-0.80277561872348202</v>
      </c>
      <c r="AC3349" t="s">
        <v>254</v>
      </c>
      <c r="AD3349" t="s">
        <v>356</v>
      </c>
      <c r="AE3349" t="s">
        <v>60</v>
      </c>
      <c r="AF3349" t="s">
        <v>61</v>
      </c>
      <c r="AG3349" t="s">
        <v>320</v>
      </c>
      <c r="AH3349" s="45">
        <v>32294</v>
      </c>
      <c r="AI3349">
        <v>831001</v>
      </c>
      <c r="AK3349" t="s">
        <v>302</v>
      </c>
      <c r="AL3349" t="s">
        <v>302</v>
      </c>
      <c r="AM3349" t="s">
        <v>245</v>
      </c>
    </row>
    <row r="3350" spans="1:39" x14ac:dyDescent="0.3">
      <c r="A3350" s="1">
        <v>43607</v>
      </c>
      <c r="B3350" t="s">
        <v>29</v>
      </c>
      <c r="C3350" t="s">
        <v>239</v>
      </c>
      <c r="D3350">
        <v>500</v>
      </c>
      <c r="E3350">
        <v>9</v>
      </c>
      <c r="F3350">
        <v>65.839995999999999</v>
      </c>
      <c r="G3350">
        <v>65.919997999999893</v>
      </c>
      <c r="H3350">
        <v>64.639999000000003</v>
      </c>
      <c r="I3350">
        <v>64.660004000000001</v>
      </c>
      <c r="J3350">
        <v>64.177536000000003</v>
      </c>
      <c r="K3350">
        <v>12564900</v>
      </c>
      <c r="L3350">
        <v>2.3929999999999998</v>
      </c>
      <c r="M3350">
        <v>-2.1723302100971498E-2</v>
      </c>
      <c r="N3350">
        <v>-3.2425248421885898E-3</v>
      </c>
      <c r="O3350">
        <v>-5.9850923879734799E-2</v>
      </c>
      <c r="P3350">
        <v>1.1688450183800599E-2</v>
      </c>
      <c r="Q3350">
        <v>-5.8911814824231003E-2</v>
      </c>
      <c r="R3350">
        <v>1.7646647657777698E-2</v>
      </c>
      <c r="S3350">
        <v>1.7196107461052799E-2</v>
      </c>
      <c r="T3350">
        <v>1.53578548576489E-2</v>
      </c>
      <c r="U3350">
        <v>1.5669662933953301E-2</v>
      </c>
      <c r="V3350">
        <v>75.239998</v>
      </c>
      <c r="W3350">
        <v>48.419998</v>
      </c>
      <c r="X3350">
        <v>-0.13257874749057899</v>
      </c>
      <c r="Y3350">
        <v>-2.8283920525026501E-3</v>
      </c>
      <c r="Z3350">
        <v>1.1774717329542801</v>
      </c>
      <c r="AA3350">
        <v>-0.67677502846416004</v>
      </c>
      <c r="AB3350">
        <v>-0.68347537215427401</v>
      </c>
      <c r="AC3350" t="s">
        <v>254</v>
      </c>
      <c r="AD3350" t="s">
        <v>356</v>
      </c>
      <c r="AE3350" t="s">
        <v>60</v>
      </c>
      <c r="AF3350" t="s">
        <v>61</v>
      </c>
      <c r="AG3350" t="s">
        <v>320</v>
      </c>
      <c r="AH3350" s="45">
        <v>32294</v>
      </c>
      <c r="AI3350">
        <v>831001</v>
      </c>
      <c r="AK3350" t="s">
        <v>302</v>
      </c>
      <c r="AL3350" t="s">
        <v>302</v>
      </c>
      <c r="AM3350" t="s">
        <v>245</v>
      </c>
    </row>
    <row r="3351" spans="1:39" x14ac:dyDescent="0.3">
      <c r="A3351" s="1">
        <v>43566</v>
      </c>
      <c r="B3351" t="s">
        <v>29</v>
      </c>
      <c r="C3351" t="s">
        <v>239</v>
      </c>
      <c r="D3351">
        <v>700</v>
      </c>
      <c r="E3351">
        <v>10</v>
      </c>
      <c r="F3351">
        <v>65.800003000000004</v>
      </c>
      <c r="G3351">
        <v>66.440002000000007</v>
      </c>
      <c r="H3351">
        <v>65.309997999999993</v>
      </c>
      <c r="I3351">
        <v>65.910004000000001</v>
      </c>
      <c r="J3351">
        <v>64.999816999999993</v>
      </c>
      <c r="K3351">
        <v>11358700</v>
      </c>
      <c r="L3351">
        <v>2.504</v>
      </c>
      <c r="M3351">
        <v>5.9348391831155704E-3</v>
      </c>
      <c r="N3351">
        <v>1.36659875418282E-3</v>
      </c>
      <c r="O3351">
        <v>4.8175998001521503E-2</v>
      </c>
      <c r="P3351">
        <v>0.16211767765843799</v>
      </c>
      <c r="Q3351">
        <v>-3.3762639072604399E-2</v>
      </c>
      <c r="R3351">
        <v>8.8579102772889991E-3</v>
      </c>
      <c r="S3351">
        <v>1.6509525957633699E-2</v>
      </c>
      <c r="T3351">
        <v>1.43904166117662E-2</v>
      </c>
      <c r="U3351">
        <v>1.5210139545536201E-2</v>
      </c>
      <c r="V3351">
        <v>75.239998</v>
      </c>
      <c r="W3351">
        <v>48.419998</v>
      </c>
      <c r="X3351">
        <v>-0.12966808361451501</v>
      </c>
      <c r="Y3351" s="44">
        <v>3.8122194279549302E-5</v>
      </c>
      <c r="Z3351">
        <v>1.09670025238443</v>
      </c>
      <c r="AA3351">
        <v>-0.416315192176058</v>
      </c>
      <c r="AB3351">
        <v>-0.42414066730461403</v>
      </c>
      <c r="AC3351" t="s">
        <v>255</v>
      </c>
      <c r="AD3351" t="s">
        <v>356</v>
      </c>
      <c r="AE3351" t="s">
        <v>60</v>
      </c>
      <c r="AF3351" t="s">
        <v>61</v>
      </c>
      <c r="AG3351" t="s">
        <v>320</v>
      </c>
      <c r="AH3351" s="45">
        <v>32294</v>
      </c>
      <c r="AI3351">
        <v>831001</v>
      </c>
      <c r="AK3351" t="s">
        <v>302</v>
      </c>
      <c r="AL3351" t="s">
        <v>302</v>
      </c>
      <c r="AM3351" t="s">
        <v>245</v>
      </c>
    </row>
    <row r="3352" spans="1:39" x14ac:dyDescent="0.3">
      <c r="A3352" s="1">
        <v>43572</v>
      </c>
      <c r="B3352" t="s">
        <v>29</v>
      </c>
      <c r="C3352" t="s">
        <v>239</v>
      </c>
      <c r="D3352">
        <v>700</v>
      </c>
      <c r="E3352">
        <v>10</v>
      </c>
      <c r="F3352">
        <v>69.949996999999996</v>
      </c>
      <c r="G3352">
        <v>70.75</v>
      </c>
      <c r="H3352">
        <v>69.559997999999993</v>
      </c>
      <c r="I3352">
        <v>70.349997999999999</v>
      </c>
      <c r="J3352">
        <v>69.378493999999904</v>
      </c>
      <c r="K3352">
        <v>20509000</v>
      </c>
      <c r="L3352">
        <v>2.5920000000000001</v>
      </c>
      <c r="M3352">
        <v>1.48935436449443E-2</v>
      </c>
      <c r="N3352">
        <v>7.1127319438397493E-2</v>
      </c>
      <c r="O3352">
        <v>6.4889233077776096E-2</v>
      </c>
      <c r="P3352">
        <v>0.13029412252639799</v>
      </c>
      <c r="Q3352">
        <v>3.3578377434873498E-2</v>
      </c>
      <c r="R3352">
        <v>1.17920614629967E-2</v>
      </c>
      <c r="S3352">
        <v>1.76418498631442E-2</v>
      </c>
      <c r="T3352">
        <v>1.3420808498637801E-2</v>
      </c>
      <c r="U3352">
        <v>1.52222943810871E-2</v>
      </c>
      <c r="V3352">
        <v>75.239998</v>
      </c>
      <c r="W3352">
        <v>48.419998</v>
      </c>
      <c r="X3352">
        <v>-0.12966808361451501</v>
      </c>
      <c r="Y3352">
        <v>-2.2764010197428601E-3</v>
      </c>
      <c r="Z3352">
        <v>1.1043809264267099</v>
      </c>
      <c r="AA3352">
        <v>5.5460870525213098E-2</v>
      </c>
      <c r="AB3352">
        <v>-0.26285278085826302</v>
      </c>
      <c r="AC3352" t="s">
        <v>255</v>
      </c>
      <c r="AD3352" t="s">
        <v>356</v>
      </c>
      <c r="AE3352" t="s">
        <v>60</v>
      </c>
      <c r="AF3352" t="s">
        <v>61</v>
      </c>
      <c r="AG3352" t="s">
        <v>320</v>
      </c>
      <c r="AH3352" s="45">
        <v>32294</v>
      </c>
      <c r="AI3352">
        <v>831001</v>
      </c>
      <c r="AK3352" t="s">
        <v>302</v>
      </c>
      <c r="AL3352" t="s">
        <v>302</v>
      </c>
      <c r="AM3352" t="s">
        <v>245</v>
      </c>
    </row>
    <row r="3353" spans="1:39" x14ac:dyDescent="0.3">
      <c r="A3353" s="1">
        <v>43594</v>
      </c>
      <c r="B3353" t="s">
        <v>29</v>
      </c>
      <c r="C3353" t="s">
        <v>239</v>
      </c>
      <c r="D3353">
        <v>1200</v>
      </c>
      <c r="E3353">
        <v>10</v>
      </c>
      <c r="F3353">
        <v>66.830001999999993</v>
      </c>
      <c r="G3353">
        <v>67.860000999999997</v>
      </c>
      <c r="H3353">
        <v>66.430000000000007</v>
      </c>
      <c r="I3353">
        <v>67.629997000000003</v>
      </c>
      <c r="J3353">
        <v>67.125366</v>
      </c>
      <c r="K3353">
        <v>16994200</v>
      </c>
      <c r="L3353">
        <v>2.4569999999999999</v>
      </c>
      <c r="M3353">
        <v>-8.6861703307097599E-3</v>
      </c>
      <c r="N3353">
        <v>-3.3156995069796101E-2</v>
      </c>
      <c r="O3353">
        <v>2.9753054685138901E-2</v>
      </c>
      <c r="P3353">
        <v>8.0353548822593199E-2</v>
      </c>
      <c r="Q3353">
        <v>-2.20636517548627E-2</v>
      </c>
      <c r="R3353">
        <v>1.6137073906339401E-2</v>
      </c>
      <c r="S3353">
        <v>1.3709143945198E-2</v>
      </c>
      <c r="T3353">
        <v>1.37559565042532E-2</v>
      </c>
      <c r="U3353">
        <v>1.5239094417709299E-2</v>
      </c>
      <c r="V3353">
        <v>75.239998</v>
      </c>
      <c r="W3353">
        <v>48.419998</v>
      </c>
      <c r="X3353">
        <v>-0.12966808361451501</v>
      </c>
      <c r="Y3353">
        <v>-3.0259986019249502E-3</v>
      </c>
      <c r="Z3353">
        <v>1.1417672606203499</v>
      </c>
      <c r="AA3353">
        <v>-0.358738426059732</v>
      </c>
      <c r="AB3353">
        <v>6.4273586972811894E-2</v>
      </c>
      <c r="AC3353" t="s">
        <v>255</v>
      </c>
      <c r="AD3353" t="s">
        <v>356</v>
      </c>
      <c r="AE3353" t="s">
        <v>60</v>
      </c>
      <c r="AF3353" t="s">
        <v>61</v>
      </c>
      <c r="AG3353" t="s">
        <v>320</v>
      </c>
      <c r="AH3353" s="45">
        <v>32294</v>
      </c>
      <c r="AI3353">
        <v>831001</v>
      </c>
      <c r="AK3353" t="s">
        <v>302</v>
      </c>
      <c r="AL3353" t="s">
        <v>302</v>
      </c>
      <c r="AM3353" t="s">
        <v>245</v>
      </c>
    </row>
    <row r="3354" spans="1:39" x14ac:dyDescent="0.3">
      <c r="A3354" s="1">
        <v>43619</v>
      </c>
      <c r="B3354" t="s">
        <v>29</v>
      </c>
      <c r="C3354" t="s">
        <v>239</v>
      </c>
      <c r="D3354">
        <v>400</v>
      </c>
      <c r="E3354">
        <v>10</v>
      </c>
      <c r="F3354">
        <v>62.099997999999999</v>
      </c>
      <c r="G3354">
        <v>62.779998999999997</v>
      </c>
      <c r="H3354">
        <v>61.939999</v>
      </c>
      <c r="I3354">
        <v>62.610000999999997</v>
      </c>
      <c r="J3354">
        <v>62.142829999999996</v>
      </c>
      <c r="K3354">
        <v>19636800</v>
      </c>
      <c r="L3354">
        <v>2.081</v>
      </c>
      <c r="M3354">
        <v>7.3741647328628198E-3</v>
      </c>
      <c r="N3354">
        <v>-2.8033294645658499E-2</v>
      </c>
      <c r="O3354">
        <v>-0.104582374253766</v>
      </c>
      <c r="P3354">
        <v>-1.1627931025429999E-2</v>
      </c>
      <c r="Q3354">
        <v>-3.6565387348461098E-2</v>
      </c>
      <c r="R3354">
        <v>1.14896997490848E-2</v>
      </c>
      <c r="S3354">
        <v>1.6899998677392499E-2</v>
      </c>
      <c r="T3354">
        <v>1.5645043949570898E-2</v>
      </c>
      <c r="U3354">
        <v>1.5472281193694501E-2</v>
      </c>
      <c r="V3354">
        <v>75.239998</v>
      </c>
      <c r="W3354">
        <v>48.419998</v>
      </c>
      <c r="X3354">
        <v>-0.13257874749057899</v>
      </c>
      <c r="Y3354">
        <v>-2.7690708645509302E-3</v>
      </c>
      <c r="Z3354">
        <v>1.1673356073699099</v>
      </c>
      <c r="AA3354">
        <v>-0.48291374131727499</v>
      </c>
      <c r="AB3354">
        <v>-0.496824880170262</v>
      </c>
      <c r="AC3354" t="s">
        <v>255</v>
      </c>
      <c r="AD3354" t="s">
        <v>356</v>
      </c>
      <c r="AE3354" t="s">
        <v>60</v>
      </c>
      <c r="AF3354" t="s">
        <v>61</v>
      </c>
      <c r="AG3354" t="s">
        <v>320</v>
      </c>
      <c r="AH3354" s="45">
        <v>32294</v>
      </c>
      <c r="AI3354">
        <v>831001</v>
      </c>
      <c r="AK3354" t="s">
        <v>302</v>
      </c>
      <c r="AL3354" t="s">
        <v>302</v>
      </c>
      <c r="AM3354" t="s">
        <v>245</v>
      </c>
    </row>
    <row r="3355" spans="1:39" x14ac:dyDescent="0.3">
      <c r="A3355" s="1">
        <v>43640</v>
      </c>
      <c r="B3355" t="s">
        <v>29</v>
      </c>
      <c r="C3355" t="s">
        <v>239</v>
      </c>
      <c r="D3355">
        <v>1200</v>
      </c>
      <c r="E3355">
        <v>10</v>
      </c>
      <c r="F3355">
        <v>67.819999999999993</v>
      </c>
      <c r="G3355">
        <v>68.5</v>
      </c>
      <c r="H3355">
        <v>67.379997000000003</v>
      </c>
      <c r="I3355">
        <v>67.410004000000001</v>
      </c>
      <c r="J3355">
        <v>66.907013000000006</v>
      </c>
      <c r="K3355">
        <v>11223700</v>
      </c>
      <c r="L3355">
        <v>2.0209999999999999</v>
      </c>
      <c r="M3355">
        <v>-8.2730935583355605E-3</v>
      </c>
      <c r="N3355">
        <v>1.29901284866475E-2</v>
      </c>
      <c r="O3355">
        <v>4.1650546819464097E-2</v>
      </c>
      <c r="P3355">
        <v>0.117380117231086</v>
      </c>
      <c r="Q3355">
        <v>2.3306607945141299E-2</v>
      </c>
      <c r="R3355">
        <v>1.21074716205664E-2</v>
      </c>
      <c r="S3355">
        <v>1.5973740615636001E-2</v>
      </c>
      <c r="T3355">
        <v>1.5907240195043498E-2</v>
      </c>
      <c r="U3355">
        <v>1.5902536607689099E-2</v>
      </c>
      <c r="V3355">
        <v>75.239998</v>
      </c>
      <c r="W3355">
        <v>48.419998</v>
      </c>
      <c r="X3355">
        <v>-0.13257874749057899</v>
      </c>
      <c r="Y3355">
        <v>-1.73338836506086E-3</v>
      </c>
      <c r="Z3355">
        <v>1.18925786219955</v>
      </c>
      <c r="AA3355">
        <v>2.6773693415457499E-2</v>
      </c>
      <c r="AB3355">
        <v>0.160438515761505</v>
      </c>
      <c r="AC3355" t="s">
        <v>255</v>
      </c>
      <c r="AD3355" t="s">
        <v>356</v>
      </c>
      <c r="AE3355" t="s">
        <v>60</v>
      </c>
      <c r="AF3355" t="s">
        <v>61</v>
      </c>
      <c r="AG3355" t="s">
        <v>320</v>
      </c>
      <c r="AH3355" s="45">
        <v>32294</v>
      </c>
      <c r="AI3355">
        <v>831001</v>
      </c>
      <c r="AK3355" t="s">
        <v>302</v>
      </c>
      <c r="AL3355" t="s">
        <v>302</v>
      </c>
      <c r="AM3355" t="s">
        <v>245</v>
      </c>
    </row>
    <row r="3356" spans="1:39" x14ac:dyDescent="0.3">
      <c r="A3356" s="1">
        <v>43563</v>
      </c>
      <c r="B3356" t="s">
        <v>29</v>
      </c>
      <c r="C3356" t="s">
        <v>239</v>
      </c>
      <c r="D3356">
        <v>900</v>
      </c>
      <c r="E3356">
        <v>11</v>
      </c>
      <c r="F3356">
        <v>65.129997000000003</v>
      </c>
      <c r="G3356">
        <v>66.099997999999999</v>
      </c>
      <c r="H3356">
        <v>65.019997000000004</v>
      </c>
      <c r="I3356">
        <v>66.069999999999993</v>
      </c>
      <c r="J3356">
        <v>65.157600000000002</v>
      </c>
      <c r="K3356">
        <v>10466400</v>
      </c>
      <c r="L3356">
        <v>2.5190000000000001</v>
      </c>
      <c r="M3356">
        <v>7.9014209836998205E-3</v>
      </c>
      <c r="N3356">
        <v>2.6222470360850701E-2</v>
      </c>
      <c r="O3356">
        <v>6.5194557450300603E-2</v>
      </c>
      <c r="P3356">
        <v>0.17935726335999999</v>
      </c>
      <c r="Q3356">
        <v>-1.2708221315045501E-2</v>
      </c>
      <c r="R3356">
        <v>6.6196838133834798E-3</v>
      </c>
      <c r="S3356">
        <v>1.6165749705158401E-2</v>
      </c>
      <c r="T3356">
        <v>1.4362803585574201E-2</v>
      </c>
      <c r="U3356">
        <v>1.5240093395388E-2</v>
      </c>
      <c r="V3356">
        <v>75.239998</v>
      </c>
      <c r="W3356">
        <v>48.419998</v>
      </c>
      <c r="X3356">
        <v>-0.12966808361451501</v>
      </c>
      <c r="Y3356">
        <v>1.0469119934194001E-3</v>
      </c>
      <c r="Z3356">
        <v>1.09492259200536</v>
      </c>
      <c r="AA3356">
        <v>-0.26482050397881701</v>
      </c>
      <c r="AB3356">
        <v>-0.36076586126547999</v>
      </c>
      <c r="AC3356" t="s">
        <v>256</v>
      </c>
      <c r="AD3356" t="s">
        <v>356</v>
      </c>
      <c r="AE3356" t="s">
        <v>60</v>
      </c>
      <c r="AF3356" t="s">
        <v>61</v>
      </c>
      <c r="AG3356" t="s">
        <v>320</v>
      </c>
      <c r="AH3356" s="45">
        <v>32294</v>
      </c>
      <c r="AI3356">
        <v>831001</v>
      </c>
      <c r="AK3356" t="s">
        <v>302</v>
      </c>
      <c r="AL3356" t="s">
        <v>302</v>
      </c>
      <c r="AM3356" t="s">
        <v>245</v>
      </c>
    </row>
    <row r="3357" spans="1:39" x14ac:dyDescent="0.3">
      <c r="A3357" s="1">
        <v>43572</v>
      </c>
      <c r="B3357" t="s">
        <v>29</v>
      </c>
      <c r="C3357" t="s">
        <v>246</v>
      </c>
      <c r="D3357">
        <v>400</v>
      </c>
      <c r="E3357">
        <v>11</v>
      </c>
      <c r="F3357">
        <v>69.949996999999996</v>
      </c>
      <c r="G3357">
        <v>70.75</v>
      </c>
      <c r="H3357">
        <v>69.559997999999993</v>
      </c>
      <c r="I3357">
        <v>70.349997999999999</v>
      </c>
      <c r="J3357">
        <v>69.378493999999904</v>
      </c>
      <c r="K3357">
        <v>20509000</v>
      </c>
      <c r="L3357">
        <v>2.5920000000000001</v>
      </c>
      <c r="M3357">
        <v>1.48935436449443E-2</v>
      </c>
      <c r="N3357">
        <v>7.1127319438397493E-2</v>
      </c>
      <c r="O3357">
        <v>6.4889233077776096E-2</v>
      </c>
      <c r="P3357">
        <v>0.13029412252639799</v>
      </c>
      <c r="Q3357">
        <v>3.3578377434873498E-2</v>
      </c>
      <c r="R3357">
        <v>1.17920614629967E-2</v>
      </c>
      <c r="S3357">
        <v>1.76418498631442E-2</v>
      </c>
      <c r="T3357">
        <v>1.3420808498637801E-2</v>
      </c>
      <c r="U3357">
        <v>1.52222943810871E-2</v>
      </c>
      <c r="V3357">
        <v>75.239998</v>
      </c>
      <c r="W3357">
        <v>48.419998</v>
      </c>
      <c r="X3357">
        <v>-0.12966808361451501</v>
      </c>
      <c r="Y3357">
        <v>-2.2764010197428601E-3</v>
      </c>
      <c r="Z3357">
        <v>1.1043809264267099</v>
      </c>
      <c r="AA3357">
        <v>5.5460870525213098E-2</v>
      </c>
      <c r="AB3357">
        <v>-0.26285278085826302</v>
      </c>
      <c r="AC3357" t="s">
        <v>256</v>
      </c>
      <c r="AD3357" t="s">
        <v>356</v>
      </c>
      <c r="AE3357" t="s">
        <v>60</v>
      </c>
      <c r="AF3357" t="s">
        <v>61</v>
      </c>
      <c r="AG3357" t="s">
        <v>320</v>
      </c>
      <c r="AH3357" s="45">
        <v>32294</v>
      </c>
      <c r="AI3357">
        <v>831001</v>
      </c>
      <c r="AK3357" t="s">
        <v>302</v>
      </c>
      <c r="AL3357" t="s">
        <v>302</v>
      </c>
      <c r="AM3357" t="s">
        <v>245</v>
      </c>
    </row>
    <row r="3358" spans="1:39" x14ac:dyDescent="0.3">
      <c r="A3358" s="1">
        <v>43585</v>
      </c>
      <c r="B3358" t="s">
        <v>29</v>
      </c>
      <c r="C3358" t="s">
        <v>246</v>
      </c>
      <c r="D3358">
        <v>1100</v>
      </c>
      <c r="E3358">
        <v>11</v>
      </c>
      <c r="F3358">
        <v>71.019997000000004</v>
      </c>
      <c r="G3358">
        <v>71.330001999999993</v>
      </c>
      <c r="H3358">
        <v>70.220000999999996</v>
      </c>
      <c r="I3358">
        <v>70.699996999999996</v>
      </c>
      <c r="J3358">
        <v>69.723656000000005</v>
      </c>
      <c r="K3358">
        <v>11122000</v>
      </c>
      <c r="L3358">
        <v>2.5089999999999999</v>
      </c>
      <c r="M3358">
        <v>-4.6568099601364196E-3</v>
      </c>
      <c r="N3358">
        <v>2.1444615209126699E-2</v>
      </c>
      <c r="O3358">
        <v>0.13163369560402799</v>
      </c>
      <c r="P3358">
        <v>0.118988509085364</v>
      </c>
      <c r="Q3358">
        <v>4.93534394063068E-2</v>
      </c>
      <c r="R3358">
        <v>1.17881693778946E-2</v>
      </c>
      <c r="S3358">
        <v>1.24707675474187E-2</v>
      </c>
      <c r="T3358">
        <v>1.32247602269094E-2</v>
      </c>
      <c r="U3358">
        <v>1.5250519287197501E-2</v>
      </c>
      <c r="V3358">
        <v>75.239998</v>
      </c>
      <c r="W3358">
        <v>48.419998</v>
      </c>
      <c r="X3358">
        <v>-0.12966808361451501</v>
      </c>
      <c r="Y3358">
        <v>9.5096475723260604E-4</v>
      </c>
      <c r="Z3358">
        <v>1.1243774507442901</v>
      </c>
      <c r="AA3358">
        <v>0.18236412072880001</v>
      </c>
      <c r="AB3358">
        <v>5.4664132590400101E-2</v>
      </c>
      <c r="AC3358" t="s">
        <v>256</v>
      </c>
      <c r="AD3358" t="s">
        <v>356</v>
      </c>
      <c r="AE3358" t="s">
        <v>60</v>
      </c>
      <c r="AF3358" t="s">
        <v>61</v>
      </c>
      <c r="AG3358" t="s">
        <v>320</v>
      </c>
      <c r="AH3358" s="45">
        <v>32294</v>
      </c>
      <c r="AI3358">
        <v>831001</v>
      </c>
      <c r="AK3358" t="s">
        <v>302</v>
      </c>
      <c r="AL3358" t="s">
        <v>302</v>
      </c>
      <c r="AM3358" t="s">
        <v>245</v>
      </c>
    </row>
    <row r="3359" spans="1:39" x14ac:dyDescent="0.3">
      <c r="A3359" s="1">
        <v>43608</v>
      </c>
      <c r="B3359" t="s">
        <v>29</v>
      </c>
      <c r="C3359" t="s">
        <v>246</v>
      </c>
      <c r="D3359">
        <v>500</v>
      </c>
      <c r="E3359">
        <v>11</v>
      </c>
      <c r="F3359">
        <v>63.82</v>
      </c>
      <c r="G3359">
        <v>63.939999</v>
      </c>
      <c r="H3359">
        <v>63.080002</v>
      </c>
      <c r="I3359">
        <v>63.900002000000001</v>
      </c>
      <c r="J3359">
        <v>63.423206</v>
      </c>
      <c r="K3359">
        <v>15042200</v>
      </c>
      <c r="L3359">
        <v>2.2959999999999998</v>
      </c>
      <c r="M3359">
        <v>-1.18234232134033E-2</v>
      </c>
      <c r="N3359">
        <v>-3.2032305258112799E-2</v>
      </c>
      <c r="O3359">
        <v>-7.3265222683702197E-2</v>
      </c>
      <c r="P3359">
        <v>2.6674532551108601E-3</v>
      </c>
      <c r="Q3359">
        <v>-7.9921999603329394E-2</v>
      </c>
      <c r="R3359">
        <v>1.4953610194793901E-2</v>
      </c>
      <c r="S3359">
        <v>1.7273602826014499E-2</v>
      </c>
      <c r="T3359">
        <v>1.54280563097097E-2</v>
      </c>
      <c r="U3359">
        <v>1.56752328442641E-2</v>
      </c>
      <c r="V3359">
        <v>75.239998</v>
      </c>
      <c r="W3359">
        <v>48.419998</v>
      </c>
      <c r="X3359">
        <v>-0.13257874749057899</v>
      </c>
      <c r="Y3359">
        <v>-1.1985692488440201E-2</v>
      </c>
      <c r="Z3359">
        <v>1.1779310504965299</v>
      </c>
      <c r="AA3359">
        <v>-0.84600596327747701</v>
      </c>
      <c r="AB3359">
        <v>-0.70258875778748398</v>
      </c>
      <c r="AC3359" t="s">
        <v>256</v>
      </c>
      <c r="AD3359" t="s">
        <v>356</v>
      </c>
      <c r="AE3359" t="s">
        <v>60</v>
      </c>
      <c r="AF3359" t="s">
        <v>61</v>
      </c>
      <c r="AG3359" t="s">
        <v>320</v>
      </c>
      <c r="AH3359" s="45">
        <v>32294</v>
      </c>
      <c r="AI3359">
        <v>831001</v>
      </c>
      <c r="AK3359" t="s">
        <v>302</v>
      </c>
      <c r="AL3359" t="s">
        <v>302</v>
      </c>
      <c r="AM3359" t="s">
        <v>245</v>
      </c>
    </row>
    <row r="3360" spans="1:39" x14ac:dyDescent="0.3">
      <c r="A3360" s="1">
        <v>43609</v>
      </c>
      <c r="B3360" t="s">
        <v>29</v>
      </c>
      <c r="C3360" t="s">
        <v>239</v>
      </c>
      <c r="D3360">
        <v>900</v>
      </c>
      <c r="E3360">
        <v>11</v>
      </c>
      <c r="F3360">
        <v>64.290001000000004</v>
      </c>
      <c r="G3360">
        <v>64.709998999999996</v>
      </c>
      <c r="H3360">
        <v>64.059997999999993</v>
      </c>
      <c r="I3360">
        <v>64.389999000000003</v>
      </c>
      <c r="J3360">
        <v>63.909545999999999</v>
      </c>
      <c r="K3360">
        <v>9715400</v>
      </c>
      <c r="L3360">
        <v>2.3239999999999998</v>
      </c>
      <c r="M3360">
        <v>7.63892018844692E-3</v>
      </c>
      <c r="N3360">
        <v>-1.05052859639379E-2</v>
      </c>
      <c r="O3360">
        <v>-6.0265128253820598E-2</v>
      </c>
      <c r="P3360">
        <v>4.2442927136019703E-3</v>
      </c>
      <c r="Q3360">
        <v>-6.0394820295212398E-2</v>
      </c>
      <c r="R3360">
        <v>1.53546177557378E-2</v>
      </c>
      <c r="S3360">
        <v>1.7422536350038199E-2</v>
      </c>
      <c r="T3360">
        <v>1.5439254753940101E-2</v>
      </c>
      <c r="U3360">
        <v>1.5666067002227599E-2</v>
      </c>
      <c r="V3360">
        <v>75.239998</v>
      </c>
      <c r="W3360">
        <v>48.419998</v>
      </c>
      <c r="X3360">
        <v>-0.13257874749057899</v>
      </c>
      <c r="Y3360">
        <v>1.3526439988342199E-3</v>
      </c>
      <c r="Z3360">
        <v>1.18032508158163</v>
      </c>
      <c r="AA3360">
        <v>-0.69150657648070402</v>
      </c>
      <c r="AB3360">
        <v>-0.68410429245086601</v>
      </c>
      <c r="AC3360" t="s">
        <v>256</v>
      </c>
      <c r="AD3360" t="s">
        <v>356</v>
      </c>
      <c r="AE3360" t="s">
        <v>60</v>
      </c>
      <c r="AF3360" t="s">
        <v>61</v>
      </c>
      <c r="AG3360" t="s">
        <v>320</v>
      </c>
      <c r="AH3360" s="45">
        <v>32294</v>
      </c>
      <c r="AI3360">
        <v>831001</v>
      </c>
      <c r="AK3360" t="s">
        <v>302</v>
      </c>
      <c r="AL3360" t="s">
        <v>302</v>
      </c>
      <c r="AM3360" t="s">
        <v>245</v>
      </c>
    </row>
    <row r="3361" spans="1:39" x14ac:dyDescent="0.3">
      <c r="A3361" s="1">
        <v>43626</v>
      </c>
      <c r="B3361" t="s">
        <v>29</v>
      </c>
      <c r="C3361" t="s">
        <v>239</v>
      </c>
      <c r="D3361">
        <v>300</v>
      </c>
      <c r="E3361">
        <v>11</v>
      </c>
      <c r="F3361">
        <v>66.879997000000003</v>
      </c>
      <c r="G3361">
        <v>67.980002999999996</v>
      </c>
      <c r="H3361">
        <v>66.730002999999996</v>
      </c>
      <c r="I3361">
        <v>67.120002999999997</v>
      </c>
      <c r="J3361">
        <v>66.619179000000003</v>
      </c>
      <c r="K3361">
        <v>10994700</v>
      </c>
      <c r="L3361">
        <v>2.1429999999999998</v>
      </c>
      <c r="M3361">
        <v>2.15353100716777E-2</v>
      </c>
      <c r="N3361">
        <v>6.9557063811392206E-2</v>
      </c>
      <c r="O3361">
        <v>-1.6255666595781499E-2</v>
      </c>
      <c r="P3361">
        <v>8.0776419216085402E-2</v>
      </c>
      <c r="Q3361">
        <v>6.94315156966358E-3</v>
      </c>
      <c r="R3361">
        <v>2.4178887903388999E-2</v>
      </c>
      <c r="S3361">
        <v>2.0201974712259801E-2</v>
      </c>
      <c r="T3361">
        <v>1.7061951314109501E-2</v>
      </c>
      <c r="U3361">
        <v>1.5812716534579999E-2</v>
      </c>
      <c r="V3361">
        <v>75.239998</v>
      </c>
      <c r="W3361">
        <v>48.419998</v>
      </c>
      <c r="X3361">
        <v>-0.13257874749057899</v>
      </c>
      <c r="Y3361">
        <v>4.6492198743191201E-3</v>
      </c>
      <c r="Z3361">
        <v>1.1793251440377499</v>
      </c>
      <c r="AA3361">
        <v>-0.124171674961124</v>
      </c>
      <c r="AB3361">
        <v>-0.135328038937058</v>
      </c>
      <c r="AC3361" t="s">
        <v>256</v>
      </c>
      <c r="AD3361" t="s">
        <v>356</v>
      </c>
      <c r="AE3361" t="s">
        <v>60</v>
      </c>
      <c r="AF3361" t="s">
        <v>61</v>
      </c>
      <c r="AG3361" t="s">
        <v>320</v>
      </c>
      <c r="AH3361" s="45">
        <v>32294</v>
      </c>
      <c r="AI3361">
        <v>831001</v>
      </c>
      <c r="AK3361" t="s">
        <v>302</v>
      </c>
      <c r="AL3361" t="s">
        <v>302</v>
      </c>
      <c r="AM3361" t="s">
        <v>245</v>
      </c>
    </row>
    <row r="3362" spans="1:39" x14ac:dyDescent="0.3">
      <c r="A3362" s="1">
        <v>43642</v>
      </c>
      <c r="B3362" t="s">
        <v>29</v>
      </c>
      <c r="C3362" t="s">
        <v>246</v>
      </c>
      <c r="D3362">
        <v>800</v>
      </c>
      <c r="E3362">
        <v>11</v>
      </c>
      <c r="F3362">
        <v>67.040001000000004</v>
      </c>
      <c r="G3362">
        <v>67.720000999999996</v>
      </c>
      <c r="H3362">
        <v>66.769997000000004</v>
      </c>
      <c r="I3362">
        <v>67.220000999999996</v>
      </c>
      <c r="J3362">
        <v>66.718429999999998</v>
      </c>
      <c r="K3362">
        <v>13654100</v>
      </c>
      <c r="L3362">
        <v>2.0489999999999999</v>
      </c>
      <c r="M3362">
        <v>1.01675653434707E-2</v>
      </c>
      <c r="N3362">
        <v>-5.4891283793033702E-3</v>
      </c>
      <c r="O3362">
        <v>4.30124867012441E-2</v>
      </c>
      <c r="P3362">
        <v>0.10794927282571</v>
      </c>
      <c r="Q3362">
        <v>4.8675849967884502E-2</v>
      </c>
      <c r="R3362">
        <v>9.9335486457197801E-3</v>
      </c>
      <c r="S3362">
        <v>1.6075866827355002E-2</v>
      </c>
      <c r="T3362">
        <v>1.59208274628635E-2</v>
      </c>
      <c r="U3362">
        <v>1.5870984651775801E-2</v>
      </c>
      <c r="V3362">
        <v>75.239998</v>
      </c>
      <c r="W3362">
        <v>48.419998</v>
      </c>
      <c r="X3362">
        <v>-0.13257874749057899</v>
      </c>
      <c r="Y3362">
        <v>-1.2346958449604901E-3</v>
      </c>
      <c r="Z3362">
        <v>1.1865644180811901</v>
      </c>
      <c r="AA3362">
        <v>0.244047091403928</v>
      </c>
      <c r="AB3362">
        <v>0.118831574328884</v>
      </c>
      <c r="AC3362" t="s">
        <v>256</v>
      </c>
      <c r="AD3362" t="s">
        <v>356</v>
      </c>
      <c r="AE3362" t="s">
        <v>60</v>
      </c>
      <c r="AF3362" t="s">
        <v>61</v>
      </c>
      <c r="AG3362" t="s">
        <v>320</v>
      </c>
      <c r="AH3362" s="45">
        <v>32294</v>
      </c>
      <c r="AI3362">
        <v>831001</v>
      </c>
      <c r="AK3362" t="s">
        <v>302</v>
      </c>
      <c r="AL3362" t="s">
        <v>302</v>
      </c>
      <c r="AM3362" t="s">
        <v>245</v>
      </c>
    </row>
    <row r="3363" spans="1:39" x14ac:dyDescent="0.3">
      <c r="A3363" s="1">
        <v>43573</v>
      </c>
      <c r="B3363" t="s">
        <v>29</v>
      </c>
      <c r="C3363" t="s">
        <v>239</v>
      </c>
      <c r="D3363">
        <v>1500</v>
      </c>
      <c r="E3363">
        <v>12</v>
      </c>
      <c r="F3363">
        <v>70.010002</v>
      </c>
      <c r="G3363">
        <v>70.389999000000003</v>
      </c>
      <c r="H3363">
        <v>69.620002999999997</v>
      </c>
      <c r="I3363">
        <v>69.669997999999893</v>
      </c>
      <c r="J3363">
        <v>68.707886000000002</v>
      </c>
      <c r="K3363">
        <v>13513800</v>
      </c>
      <c r="L3363">
        <v>2.56</v>
      </c>
      <c r="M3363">
        <v>-9.7129531843738199E-3</v>
      </c>
      <c r="N3363">
        <v>5.5479527070908002E-2</v>
      </c>
      <c r="O3363">
        <v>5.9736865573128697E-2</v>
      </c>
      <c r="P3363">
        <v>0.116088903768321</v>
      </c>
      <c r="Q3363">
        <v>3.4822847997304597E-2</v>
      </c>
      <c r="R3363">
        <v>1.5902464643230599E-2</v>
      </c>
      <c r="S3363">
        <v>1.77799538867465E-2</v>
      </c>
      <c r="T3363">
        <v>1.3498528962991699E-2</v>
      </c>
      <c r="U3363">
        <v>1.5218883522800101E-2</v>
      </c>
      <c r="V3363">
        <v>75.239998</v>
      </c>
      <c r="W3363">
        <v>48.419998</v>
      </c>
      <c r="X3363">
        <v>-0.12966808361451501</v>
      </c>
      <c r="Y3363">
        <v>1.5778467813143101E-3</v>
      </c>
      <c r="Z3363">
        <v>1.1040161817296501</v>
      </c>
      <c r="AA3363">
        <v>6.7088832519469996E-2</v>
      </c>
      <c r="AB3363">
        <v>-0.166171975919157</v>
      </c>
      <c r="AC3363" t="s">
        <v>257</v>
      </c>
      <c r="AD3363" t="s">
        <v>356</v>
      </c>
      <c r="AE3363" t="s">
        <v>60</v>
      </c>
      <c r="AF3363" t="s">
        <v>61</v>
      </c>
      <c r="AG3363" t="s">
        <v>320</v>
      </c>
      <c r="AH3363" s="45">
        <v>32294</v>
      </c>
      <c r="AI3363">
        <v>831001</v>
      </c>
      <c r="AK3363" t="s">
        <v>302</v>
      </c>
      <c r="AL3363" t="s">
        <v>302</v>
      </c>
      <c r="AM3363" t="s">
        <v>245</v>
      </c>
    </row>
    <row r="3364" spans="1:39" x14ac:dyDescent="0.3">
      <c r="A3364" s="1">
        <v>43587</v>
      </c>
      <c r="B3364" t="s">
        <v>29</v>
      </c>
      <c r="C3364" t="s">
        <v>246</v>
      </c>
      <c r="D3364">
        <v>600</v>
      </c>
      <c r="E3364">
        <v>12</v>
      </c>
      <c r="F3364">
        <v>69.739998</v>
      </c>
      <c r="G3364">
        <v>70.480002999999996</v>
      </c>
      <c r="H3364">
        <v>69.480002999999996</v>
      </c>
      <c r="I3364">
        <v>70.360000999999997</v>
      </c>
      <c r="J3364">
        <v>69.388351</v>
      </c>
      <c r="K3364">
        <v>12186700</v>
      </c>
      <c r="L3364">
        <v>2.552</v>
      </c>
      <c r="M3364">
        <v>5.7011808924938403E-3</v>
      </c>
      <c r="N3364">
        <v>2.3439013410089901E-2</v>
      </c>
      <c r="O3364">
        <v>8.9132520115785596E-2</v>
      </c>
      <c r="P3364">
        <v>9.4585558483980398E-2</v>
      </c>
      <c r="Q3364">
        <v>5.53169995903285E-2</v>
      </c>
      <c r="R3364">
        <v>1.27504623867397E-2</v>
      </c>
      <c r="S3364">
        <v>1.1290914300520099E-2</v>
      </c>
      <c r="T3364">
        <v>1.32007949426676E-2</v>
      </c>
      <c r="U3364">
        <v>1.5254513445071199E-2</v>
      </c>
      <c r="V3364">
        <v>75.239998</v>
      </c>
      <c r="W3364">
        <v>48.419998</v>
      </c>
      <c r="X3364">
        <v>-0.12966808361451501</v>
      </c>
      <c r="Y3364">
        <v>-2.1262443276895502E-3</v>
      </c>
      <c r="Z3364">
        <v>1.1239786774661</v>
      </c>
      <c r="AA3364">
        <v>0.22540847411633599</v>
      </c>
      <c r="AB3364">
        <v>0.159822878464146</v>
      </c>
      <c r="AC3364" t="s">
        <v>257</v>
      </c>
      <c r="AD3364" t="s">
        <v>356</v>
      </c>
      <c r="AE3364" t="s">
        <v>60</v>
      </c>
      <c r="AF3364" t="s">
        <v>61</v>
      </c>
      <c r="AG3364" t="s">
        <v>320</v>
      </c>
      <c r="AH3364" s="45">
        <v>32294</v>
      </c>
      <c r="AI3364">
        <v>831001</v>
      </c>
      <c r="AK3364" t="s">
        <v>302</v>
      </c>
      <c r="AL3364" t="s">
        <v>302</v>
      </c>
      <c r="AM3364" t="s">
        <v>245</v>
      </c>
    </row>
    <row r="3365" spans="1:39" x14ac:dyDescent="0.3">
      <c r="A3365" s="1">
        <v>43629</v>
      </c>
      <c r="B3365" t="s">
        <v>29</v>
      </c>
      <c r="C3365" t="s">
        <v>239</v>
      </c>
      <c r="D3365">
        <v>800</v>
      </c>
      <c r="E3365">
        <v>12</v>
      </c>
      <c r="F3365">
        <v>66.830001999999993</v>
      </c>
      <c r="G3365">
        <v>67.440002000000007</v>
      </c>
      <c r="H3365">
        <v>66.769997000000004</v>
      </c>
      <c r="I3365">
        <v>67.080001999999993</v>
      </c>
      <c r="J3365">
        <v>66.579475000000002</v>
      </c>
      <c r="K3365">
        <v>9453600</v>
      </c>
      <c r="L3365">
        <v>2.0910000000000002</v>
      </c>
      <c r="M3365">
        <v>4.0332369227023901E-3</v>
      </c>
      <c r="N3365">
        <v>9.1351671225002595E-3</v>
      </c>
      <c r="O3365">
        <v>4.1082932291019503E-2</v>
      </c>
      <c r="P3365">
        <v>5.1701773776886402E-2</v>
      </c>
      <c r="Q3365">
        <v>1.8694730847128301E-2</v>
      </c>
      <c r="R3365">
        <v>1.5667678098036899E-2</v>
      </c>
      <c r="S3365">
        <v>1.6869554735417801E-2</v>
      </c>
      <c r="T3365">
        <v>1.7139482438975801E-2</v>
      </c>
      <c r="U3365">
        <v>1.5851988881455201E-2</v>
      </c>
      <c r="V3365">
        <v>75.239998</v>
      </c>
      <c r="W3365">
        <v>48.419998</v>
      </c>
      <c r="X3365">
        <v>-0.13257874749057899</v>
      </c>
      <c r="Y3365">
        <v>4.0890106107655602E-3</v>
      </c>
      <c r="Z3365">
        <v>1.1814912438457801</v>
      </c>
      <c r="AA3365">
        <v>-1.9094305852625299E-2</v>
      </c>
      <c r="AB3365">
        <v>-0.11372513654376699</v>
      </c>
      <c r="AC3365" t="s">
        <v>257</v>
      </c>
      <c r="AD3365" t="s">
        <v>356</v>
      </c>
      <c r="AE3365" t="s">
        <v>60</v>
      </c>
      <c r="AF3365" t="s">
        <v>61</v>
      </c>
      <c r="AG3365" t="s">
        <v>320</v>
      </c>
      <c r="AH3365" s="45">
        <v>32294</v>
      </c>
      <c r="AI3365">
        <v>831001</v>
      </c>
      <c r="AK3365" t="s">
        <v>302</v>
      </c>
      <c r="AL3365" t="s">
        <v>302</v>
      </c>
      <c r="AM3365" t="s">
        <v>245</v>
      </c>
    </row>
    <row r="3366" spans="1:39" x14ac:dyDescent="0.3">
      <c r="A3366" s="1">
        <v>43644</v>
      </c>
      <c r="B3366" t="s">
        <v>29</v>
      </c>
      <c r="C3366" t="s">
        <v>239</v>
      </c>
      <c r="D3366">
        <v>2000</v>
      </c>
      <c r="E3366">
        <v>12</v>
      </c>
      <c r="F3366">
        <v>69.279999000000004</v>
      </c>
      <c r="G3366">
        <v>70.209998999999996</v>
      </c>
      <c r="H3366">
        <v>69.129997000000003</v>
      </c>
      <c r="I3366">
        <v>70.029999000000004</v>
      </c>
      <c r="J3366">
        <v>69.507462000000004</v>
      </c>
      <c r="K3366">
        <v>20388700</v>
      </c>
      <c r="L3366">
        <v>2</v>
      </c>
      <c r="M3366">
        <v>2.72124876213529E-2</v>
      </c>
      <c r="N3366">
        <v>2.9857230413726302E-2</v>
      </c>
      <c r="O3366">
        <v>9.4582193544322193E-2</v>
      </c>
      <c r="P3366">
        <v>0.124663456732931</v>
      </c>
      <c r="Q3366">
        <v>9.4049115079365406E-2</v>
      </c>
      <c r="R3366">
        <v>1.6519640729571801E-2</v>
      </c>
      <c r="S3366">
        <v>1.6824966653353701E-2</v>
      </c>
      <c r="T3366">
        <v>1.6140951273713101E-2</v>
      </c>
      <c r="U3366">
        <v>1.59542633506966E-2</v>
      </c>
      <c r="V3366">
        <v>75.239998</v>
      </c>
      <c r="W3366">
        <v>48.419998</v>
      </c>
      <c r="X3366">
        <v>-0.13257874749057899</v>
      </c>
      <c r="Y3366">
        <v>5.7409418775350302E-3</v>
      </c>
      <c r="Z3366">
        <v>1.1912301367526901</v>
      </c>
      <c r="AA3366">
        <v>0.63936969527360199</v>
      </c>
      <c r="AB3366">
        <v>0.2350838750225</v>
      </c>
      <c r="AC3366" t="s">
        <v>257</v>
      </c>
      <c r="AD3366" t="s">
        <v>356</v>
      </c>
      <c r="AE3366" t="s">
        <v>60</v>
      </c>
      <c r="AF3366" t="s">
        <v>61</v>
      </c>
      <c r="AG3366" t="s">
        <v>320</v>
      </c>
      <c r="AH3366" s="45">
        <v>32294</v>
      </c>
      <c r="AI3366">
        <v>831001</v>
      </c>
      <c r="AK3366" t="s">
        <v>302</v>
      </c>
      <c r="AL3366" t="s">
        <v>302</v>
      </c>
      <c r="AM3366" t="s">
        <v>245</v>
      </c>
    </row>
    <row r="3367" spans="1:39" x14ac:dyDescent="0.3">
      <c r="A3367" s="1">
        <v>43556</v>
      </c>
      <c r="B3367" t="s">
        <v>29</v>
      </c>
      <c r="C3367" t="s">
        <v>246</v>
      </c>
      <c r="D3367">
        <v>1500</v>
      </c>
      <c r="E3367">
        <v>13</v>
      </c>
      <c r="F3367">
        <v>62.849997999999999</v>
      </c>
      <c r="G3367">
        <v>64.629997000000003</v>
      </c>
      <c r="H3367">
        <v>62.82</v>
      </c>
      <c r="I3367">
        <v>64.360000999999997</v>
      </c>
      <c r="J3367">
        <v>63.471214000000003</v>
      </c>
      <c r="K3367">
        <v>17736300</v>
      </c>
      <c r="L3367">
        <v>2.4969999999999999</v>
      </c>
      <c r="M3367">
        <v>3.3815823301264203E-2</v>
      </c>
      <c r="N3367">
        <v>6.4662807771481298E-2</v>
      </c>
      <c r="O3367">
        <v>5.9217186425308396E-3</v>
      </c>
      <c r="P3367">
        <v>0.22352866615087799</v>
      </c>
      <c r="Q3367">
        <v>-2.2765592443288098E-2</v>
      </c>
      <c r="R3367">
        <v>1.5939978506307299E-2</v>
      </c>
      <c r="S3367">
        <v>1.6704303413946499E-2</v>
      </c>
      <c r="T3367">
        <v>1.5902026762095199E-2</v>
      </c>
      <c r="U3367">
        <v>1.53291570163542E-2</v>
      </c>
      <c r="V3367">
        <v>75.239998</v>
      </c>
      <c r="W3367">
        <v>48.419998</v>
      </c>
      <c r="X3367">
        <v>-0.12966808361451501</v>
      </c>
      <c r="Y3367">
        <v>1.1502195497633099E-2</v>
      </c>
      <c r="Z3367">
        <v>1.0674585549066999</v>
      </c>
      <c r="AA3367">
        <v>-0.32804189391253802</v>
      </c>
      <c r="AB3367">
        <v>-0.64961608480247401</v>
      </c>
      <c r="AC3367" t="s">
        <v>258</v>
      </c>
      <c r="AD3367" t="s">
        <v>356</v>
      </c>
      <c r="AE3367" t="s">
        <v>60</v>
      </c>
      <c r="AF3367" t="s">
        <v>61</v>
      </c>
      <c r="AG3367" t="s">
        <v>320</v>
      </c>
      <c r="AH3367" s="45">
        <v>32294</v>
      </c>
      <c r="AI3367">
        <v>831001</v>
      </c>
      <c r="AK3367" t="s">
        <v>302</v>
      </c>
      <c r="AL3367" t="s">
        <v>302</v>
      </c>
      <c r="AM3367" t="s">
        <v>245</v>
      </c>
    </row>
    <row r="3368" spans="1:39" x14ac:dyDescent="0.3">
      <c r="A3368" s="1">
        <v>43558</v>
      </c>
      <c r="B3368" t="s">
        <v>29</v>
      </c>
      <c r="C3368" t="s">
        <v>246</v>
      </c>
      <c r="D3368">
        <v>1000</v>
      </c>
      <c r="E3368">
        <v>13</v>
      </c>
      <c r="F3368">
        <v>64.989998</v>
      </c>
      <c r="G3368">
        <v>65.349997999999999</v>
      </c>
      <c r="H3368">
        <v>64.529999000000004</v>
      </c>
      <c r="I3368">
        <v>65.059997999999993</v>
      </c>
      <c r="J3368">
        <v>64.161544999999904</v>
      </c>
      <c r="K3368">
        <v>11560800</v>
      </c>
      <c r="L3368">
        <v>2.5169999999999999</v>
      </c>
      <c r="M3368">
        <v>9.8857640436177292E-3</v>
      </c>
      <c r="N3368">
        <v>6.8872089919411794E-2</v>
      </c>
      <c r="O3368">
        <v>2.0340667415173899E-2</v>
      </c>
      <c r="P3368">
        <v>0.202073229383469</v>
      </c>
      <c r="Q3368">
        <v>-2.6362264850378701E-2</v>
      </c>
      <c r="R3368">
        <v>1.34486952044844E-2</v>
      </c>
      <c r="S3368">
        <v>1.6556905467070001E-2</v>
      </c>
      <c r="T3368">
        <v>1.5619875975451799E-2</v>
      </c>
      <c r="U3368">
        <v>1.53240070034185E-2</v>
      </c>
      <c r="V3368">
        <v>75.239998</v>
      </c>
      <c r="W3368">
        <v>48.419998</v>
      </c>
      <c r="X3368">
        <v>-0.12966808361451501</v>
      </c>
      <c r="Y3368">
        <v>2.1460723821998401E-3</v>
      </c>
      <c r="Z3368">
        <v>1.0958375671081699</v>
      </c>
      <c r="AA3368">
        <v>-0.35606158864264498</v>
      </c>
      <c r="AB3368">
        <v>-0.46228658701765901</v>
      </c>
      <c r="AC3368" t="s">
        <v>258</v>
      </c>
      <c r="AD3368" t="s">
        <v>356</v>
      </c>
      <c r="AE3368" t="s">
        <v>60</v>
      </c>
      <c r="AF3368" t="s">
        <v>61</v>
      </c>
      <c r="AG3368" t="s">
        <v>320</v>
      </c>
      <c r="AH3368" s="45">
        <v>32294</v>
      </c>
      <c r="AI3368">
        <v>831001</v>
      </c>
      <c r="AK3368" t="s">
        <v>302</v>
      </c>
      <c r="AL3368" t="s">
        <v>302</v>
      </c>
      <c r="AM3368" t="s">
        <v>245</v>
      </c>
    </row>
    <row r="3369" spans="1:39" x14ac:dyDescent="0.3">
      <c r="A3369" s="1">
        <v>43577</v>
      </c>
      <c r="B3369" t="s">
        <v>29</v>
      </c>
      <c r="C3369" t="s">
        <v>239</v>
      </c>
      <c r="D3369">
        <v>700</v>
      </c>
      <c r="E3369">
        <v>13</v>
      </c>
      <c r="F3369">
        <v>69.580001999999993</v>
      </c>
      <c r="G3369">
        <v>69.709998999999996</v>
      </c>
      <c r="H3369">
        <v>69.010002</v>
      </c>
      <c r="I3369">
        <v>69.089995999999999</v>
      </c>
      <c r="J3369">
        <v>68.135894999999906</v>
      </c>
      <c r="K3369">
        <v>13195600</v>
      </c>
      <c r="L3369">
        <v>2.59</v>
      </c>
      <c r="M3369">
        <v>-8.3598147759505002E-3</v>
      </c>
      <c r="N3369">
        <v>2.4468353240465E-2</v>
      </c>
      <c r="O3369">
        <v>7.1850291866801794E-2</v>
      </c>
      <c r="P3369">
        <v>9.7377882203092098E-2</v>
      </c>
      <c r="Q3369">
        <v>7.7924909045349999E-3</v>
      </c>
      <c r="R3369">
        <v>1.6311127227538198E-2</v>
      </c>
      <c r="S3369">
        <v>1.7205953600429601E-2</v>
      </c>
      <c r="T3369">
        <v>1.35141361757827E-2</v>
      </c>
      <c r="U3369">
        <v>1.5182959460308201E-2</v>
      </c>
      <c r="V3369">
        <v>75.239998</v>
      </c>
      <c r="W3369">
        <v>48.419998</v>
      </c>
      <c r="X3369">
        <v>-0.12966808361451501</v>
      </c>
      <c r="Y3369">
        <v>1.0115060212163699E-3</v>
      </c>
      <c r="Z3369">
        <v>1.1105097902765799</v>
      </c>
      <c r="AA3369">
        <v>-0.13256200684856301</v>
      </c>
      <c r="AB3369">
        <v>-9.5417867035179904E-2</v>
      </c>
      <c r="AC3369" t="s">
        <v>258</v>
      </c>
      <c r="AD3369" t="s">
        <v>356</v>
      </c>
      <c r="AE3369" t="s">
        <v>60</v>
      </c>
      <c r="AF3369" t="s">
        <v>61</v>
      </c>
      <c r="AG3369" t="s">
        <v>320</v>
      </c>
      <c r="AH3369" s="45">
        <v>32294</v>
      </c>
      <c r="AI3369">
        <v>831001</v>
      </c>
      <c r="AK3369" t="s">
        <v>302</v>
      </c>
      <c r="AL3369" t="s">
        <v>302</v>
      </c>
      <c r="AM3369" t="s">
        <v>245</v>
      </c>
    </row>
    <row r="3370" spans="1:39" x14ac:dyDescent="0.3">
      <c r="A3370" s="1">
        <v>43620</v>
      </c>
      <c r="B3370" t="s">
        <v>29</v>
      </c>
      <c r="C3370" t="s">
        <v>239</v>
      </c>
      <c r="D3370">
        <v>1700</v>
      </c>
      <c r="E3370">
        <v>13</v>
      </c>
      <c r="F3370">
        <v>63.790000999999997</v>
      </c>
      <c r="G3370">
        <v>65.940002000000007</v>
      </c>
      <c r="H3370">
        <v>63.759997999999896</v>
      </c>
      <c r="I3370">
        <v>65.879997000000003</v>
      </c>
      <c r="J3370">
        <v>65.388428000000005</v>
      </c>
      <c r="K3370">
        <v>17743100</v>
      </c>
      <c r="L3370">
        <v>2.1190000000000002</v>
      </c>
      <c r="M3370">
        <v>5.09098556593982E-2</v>
      </c>
      <c r="N3370">
        <v>3.2238416527276603E-2</v>
      </c>
      <c r="O3370">
        <v>-5.93736994868619E-2</v>
      </c>
      <c r="P3370">
        <v>5.2228124769842198E-2</v>
      </c>
      <c r="Q3370">
        <v>5.5366275106657004E-3</v>
      </c>
      <c r="R3370">
        <v>2.73017027289587E-2</v>
      </c>
      <c r="S3370">
        <v>2.0579739060863401E-2</v>
      </c>
      <c r="T3370">
        <v>1.6828660384044E-2</v>
      </c>
      <c r="U3370">
        <v>1.5793321774927399E-2</v>
      </c>
      <c r="V3370">
        <v>75.239998</v>
      </c>
      <c r="W3370">
        <v>48.419998</v>
      </c>
      <c r="X3370">
        <v>-0.13257874749057899</v>
      </c>
      <c r="Y3370">
        <v>2.1205927310919401E-2</v>
      </c>
      <c r="Z3370">
        <v>1.1927514642242401</v>
      </c>
      <c r="AA3370">
        <v>-0.13221128066040999</v>
      </c>
      <c r="AB3370">
        <v>-0.39187393086850297</v>
      </c>
      <c r="AC3370" t="s">
        <v>258</v>
      </c>
      <c r="AD3370" t="s">
        <v>356</v>
      </c>
      <c r="AE3370" t="s">
        <v>60</v>
      </c>
      <c r="AF3370" t="s">
        <v>61</v>
      </c>
      <c r="AG3370" t="s">
        <v>320</v>
      </c>
      <c r="AH3370" s="45">
        <v>32294</v>
      </c>
      <c r="AI3370">
        <v>831001</v>
      </c>
      <c r="AK3370" t="s">
        <v>302</v>
      </c>
      <c r="AL3370" t="s">
        <v>302</v>
      </c>
      <c r="AM3370" t="s">
        <v>245</v>
      </c>
    </row>
    <row r="3371" spans="1:39" x14ac:dyDescent="0.3">
      <c r="A3371" s="1">
        <v>43641</v>
      </c>
      <c r="B3371" t="s">
        <v>29</v>
      </c>
      <c r="C3371" t="s">
        <v>246</v>
      </c>
      <c r="D3371">
        <v>3200</v>
      </c>
      <c r="E3371">
        <v>13</v>
      </c>
      <c r="F3371">
        <v>67.459998999999996</v>
      </c>
      <c r="G3371">
        <v>67.480002999999996</v>
      </c>
      <c r="H3371">
        <v>66.480002999999996</v>
      </c>
      <c r="I3371">
        <v>66.540001000000004</v>
      </c>
      <c r="J3371">
        <v>66.043503000000001</v>
      </c>
      <c r="K3371">
        <v>14205600</v>
      </c>
      <c r="L3371">
        <v>1.994</v>
      </c>
      <c r="M3371">
        <v>-1.29901284866475E-2</v>
      </c>
      <c r="N3371">
        <v>-2.14103440797597E-2</v>
      </c>
      <c r="O3371">
        <v>4.0483841546219999E-2</v>
      </c>
      <c r="P3371">
        <v>8.9745505828297198E-2</v>
      </c>
      <c r="Q3371">
        <v>1.6694901972724E-2</v>
      </c>
      <c r="R3371">
        <v>7.7261277745448798E-3</v>
      </c>
      <c r="S3371">
        <v>1.60233074756173E-2</v>
      </c>
      <c r="T3371">
        <v>1.5930106978853598E-2</v>
      </c>
      <c r="U3371">
        <v>1.5918701196214701E-2</v>
      </c>
      <c r="V3371">
        <v>75.239998</v>
      </c>
      <c r="W3371">
        <v>48.419998</v>
      </c>
      <c r="X3371">
        <v>-0.13257874749057899</v>
      </c>
      <c r="Y3371">
        <v>-9.5417756928269908E-3</v>
      </c>
      <c r="Z3371">
        <v>1.1904133503479899</v>
      </c>
      <c r="AA3371">
        <v>-2.8100630057356999E-2</v>
      </c>
      <c r="AB3371">
        <v>0.102421740537034</v>
      </c>
      <c r="AC3371" t="s">
        <v>258</v>
      </c>
      <c r="AD3371" t="s">
        <v>356</v>
      </c>
      <c r="AE3371" t="s">
        <v>60</v>
      </c>
      <c r="AF3371" t="s">
        <v>61</v>
      </c>
      <c r="AG3371" t="s">
        <v>320</v>
      </c>
      <c r="AH3371" s="45">
        <v>32294</v>
      </c>
      <c r="AI3371">
        <v>831001</v>
      </c>
      <c r="AK3371" t="s">
        <v>302</v>
      </c>
      <c r="AL3371" t="s">
        <v>302</v>
      </c>
      <c r="AM3371" t="s">
        <v>245</v>
      </c>
    </row>
    <row r="3372" spans="1:39" x14ac:dyDescent="0.3">
      <c r="A3372" s="1">
        <v>43644</v>
      </c>
      <c r="B3372" t="s">
        <v>29</v>
      </c>
      <c r="C3372" t="s">
        <v>246</v>
      </c>
      <c r="D3372">
        <v>800</v>
      </c>
      <c r="E3372">
        <v>13</v>
      </c>
      <c r="F3372">
        <v>69.279999000000004</v>
      </c>
      <c r="G3372">
        <v>70.209998999999996</v>
      </c>
      <c r="H3372">
        <v>69.129997000000003</v>
      </c>
      <c r="I3372">
        <v>70.029999000000004</v>
      </c>
      <c r="J3372">
        <v>69.507462000000004</v>
      </c>
      <c r="K3372">
        <v>20388700</v>
      </c>
      <c r="L3372">
        <v>2</v>
      </c>
      <c r="M3372">
        <v>2.72124876213529E-2</v>
      </c>
      <c r="N3372">
        <v>2.9857230413726302E-2</v>
      </c>
      <c r="O3372">
        <v>9.4582193544322193E-2</v>
      </c>
      <c r="P3372">
        <v>0.124663456732931</v>
      </c>
      <c r="Q3372">
        <v>9.4049115079365406E-2</v>
      </c>
      <c r="R3372">
        <v>1.6519640729571801E-2</v>
      </c>
      <c r="S3372">
        <v>1.6824966653353701E-2</v>
      </c>
      <c r="T3372">
        <v>1.6140951273713101E-2</v>
      </c>
      <c r="U3372">
        <v>1.59542633506966E-2</v>
      </c>
      <c r="V3372">
        <v>75.239998</v>
      </c>
      <c r="W3372">
        <v>48.419998</v>
      </c>
      <c r="X3372">
        <v>-0.13257874749057899</v>
      </c>
      <c r="Y3372">
        <v>5.7409418775350302E-3</v>
      </c>
      <c r="Z3372">
        <v>1.1912301367526901</v>
      </c>
      <c r="AA3372">
        <v>0.63936969527360199</v>
      </c>
      <c r="AB3372">
        <v>0.2350838750225</v>
      </c>
      <c r="AC3372" t="s">
        <v>258</v>
      </c>
      <c r="AD3372" t="s">
        <v>356</v>
      </c>
      <c r="AE3372" t="s">
        <v>60</v>
      </c>
      <c r="AF3372" t="s">
        <v>61</v>
      </c>
      <c r="AG3372" t="s">
        <v>320</v>
      </c>
      <c r="AH3372" s="45">
        <v>32294</v>
      </c>
      <c r="AI3372">
        <v>831001</v>
      </c>
      <c r="AK3372" t="s">
        <v>302</v>
      </c>
      <c r="AL3372" t="s">
        <v>302</v>
      </c>
      <c r="AM3372" t="s">
        <v>245</v>
      </c>
    </row>
    <row r="3373" spans="1:39" x14ac:dyDescent="0.3">
      <c r="A3373" s="1">
        <v>43567</v>
      </c>
      <c r="B3373" t="s">
        <v>29</v>
      </c>
      <c r="C3373" t="s">
        <v>246</v>
      </c>
      <c r="D3373">
        <v>1200</v>
      </c>
      <c r="E3373">
        <v>14</v>
      </c>
      <c r="F3373">
        <v>67.080001999999993</v>
      </c>
      <c r="G3373">
        <v>68.309997999999993</v>
      </c>
      <c r="H3373">
        <v>66.639999000000003</v>
      </c>
      <c r="I3373">
        <v>67.419997999999893</v>
      </c>
      <c r="J3373">
        <v>66.488952999999995</v>
      </c>
      <c r="K3373">
        <v>19238700</v>
      </c>
      <c r="L3373">
        <v>2.56</v>
      </c>
      <c r="M3373">
        <v>2.2651359054492601E-2</v>
      </c>
      <c r="N3373">
        <v>2.8128283902259601E-2</v>
      </c>
      <c r="O3373">
        <v>5.7542263770523003E-2</v>
      </c>
      <c r="P3373">
        <v>0.180349379384211</v>
      </c>
      <c r="Q3373">
        <v>-4.26587876306063E-2</v>
      </c>
      <c r="R3373">
        <v>1.27688393336641E-2</v>
      </c>
      <c r="S3373">
        <v>1.6924813192035398E-2</v>
      </c>
      <c r="T3373">
        <v>1.46097940164254E-2</v>
      </c>
      <c r="U3373">
        <v>1.5146505728466901E-2</v>
      </c>
      <c r="V3373">
        <v>75.239998</v>
      </c>
      <c r="W3373">
        <v>48.419998</v>
      </c>
      <c r="X3373">
        <v>-0.12966808361451501</v>
      </c>
      <c r="Y3373">
        <v>6.5875784763498903E-3</v>
      </c>
      <c r="Z3373">
        <v>1.09308089688184</v>
      </c>
      <c r="AA3373">
        <v>-0.48633255126845099</v>
      </c>
      <c r="AB3373">
        <v>-0.42536003393569499</v>
      </c>
      <c r="AC3373" t="s">
        <v>259</v>
      </c>
      <c r="AD3373" t="s">
        <v>356</v>
      </c>
      <c r="AE3373" t="s">
        <v>60</v>
      </c>
      <c r="AF3373" t="s">
        <v>61</v>
      </c>
      <c r="AG3373" t="s">
        <v>320</v>
      </c>
      <c r="AH3373" s="45">
        <v>32294</v>
      </c>
      <c r="AI3373">
        <v>831001</v>
      </c>
      <c r="AK3373" t="s">
        <v>302</v>
      </c>
      <c r="AL3373" t="s">
        <v>302</v>
      </c>
      <c r="AM3373" t="s">
        <v>245</v>
      </c>
    </row>
    <row r="3374" spans="1:39" x14ac:dyDescent="0.3">
      <c r="A3374" s="1">
        <v>43580</v>
      </c>
      <c r="B3374" t="s">
        <v>29</v>
      </c>
      <c r="C3374" t="s">
        <v>246</v>
      </c>
      <c r="D3374">
        <v>900</v>
      </c>
      <c r="E3374">
        <v>14</v>
      </c>
      <c r="F3374">
        <v>68.559997999999993</v>
      </c>
      <c r="G3374">
        <v>69.180000000000007</v>
      </c>
      <c r="H3374">
        <v>68.150002000000001</v>
      </c>
      <c r="I3374">
        <v>68.730002999999996</v>
      </c>
      <c r="J3374">
        <v>67.780868999999996</v>
      </c>
      <c r="K3374">
        <v>8913600</v>
      </c>
      <c r="L3374">
        <v>2.5339999999999998</v>
      </c>
      <c r="M3374">
        <v>-1.4538811633087901E-3</v>
      </c>
      <c r="N3374">
        <v>-2.32969477745038E-2</v>
      </c>
      <c r="O3374">
        <v>0.13035631447717699</v>
      </c>
      <c r="P3374">
        <v>9.8670399799535305E-2</v>
      </c>
      <c r="Q3374">
        <v>1.92112512058553E-2</v>
      </c>
      <c r="R3374">
        <v>4.7187194332027598E-3</v>
      </c>
      <c r="S3374">
        <v>1.2645933488847299E-2</v>
      </c>
      <c r="T3374">
        <v>1.32181871984753E-2</v>
      </c>
      <c r="U3374">
        <v>1.5174251199298199E-2</v>
      </c>
      <c r="V3374">
        <v>75.239998</v>
      </c>
      <c r="W3374">
        <v>48.419998</v>
      </c>
      <c r="X3374">
        <v>-0.12966808361451501</v>
      </c>
      <c r="Y3374">
        <v>-3.6904169755480902E-4</v>
      </c>
      <c r="Z3374">
        <v>1.1164040932622401</v>
      </c>
      <c r="AA3374">
        <v>-4.5576693050056599E-2</v>
      </c>
      <c r="AB3374">
        <v>-5.47968608341564E-2</v>
      </c>
      <c r="AC3374" t="s">
        <v>259</v>
      </c>
      <c r="AD3374" t="s">
        <v>356</v>
      </c>
      <c r="AE3374" t="s">
        <v>60</v>
      </c>
      <c r="AF3374" t="s">
        <v>61</v>
      </c>
      <c r="AG3374" t="s">
        <v>320</v>
      </c>
      <c r="AH3374" s="45">
        <v>32294</v>
      </c>
      <c r="AI3374">
        <v>831001</v>
      </c>
      <c r="AK3374" t="s">
        <v>302</v>
      </c>
      <c r="AL3374" t="s">
        <v>302</v>
      </c>
      <c r="AM3374" t="s">
        <v>245</v>
      </c>
    </row>
    <row r="3375" spans="1:39" x14ac:dyDescent="0.3">
      <c r="A3375" s="1">
        <v>43605</v>
      </c>
      <c r="B3375" t="s">
        <v>29</v>
      </c>
      <c r="C3375" t="s">
        <v>246</v>
      </c>
      <c r="D3375">
        <v>1300</v>
      </c>
      <c r="E3375">
        <v>14</v>
      </c>
      <c r="F3375">
        <v>64.75</v>
      </c>
      <c r="G3375">
        <v>65.5</v>
      </c>
      <c r="H3375">
        <v>64.519997000000004</v>
      </c>
      <c r="I3375">
        <v>64.959998999999996</v>
      </c>
      <c r="J3375">
        <v>64.475296</v>
      </c>
      <c r="K3375">
        <v>11605900</v>
      </c>
      <c r="L3375">
        <v>2.4159999999999999</v>
      </c>
      <c r="M3375">
        <v>-1.6918831776768599E-3</v>
      </c>
      <c r="N3375">
        <v>8.9687281096414301E-3</v>
      </c>
      <c r="O3375">
        <v>-7.32947920787545E-2</v>
      </c>
      <c r="P3375">
        <v>1.5384987130766199E-2</v>
      </c>
      <c r="Q3375">
        <v>-7.0199697988207396E-2</v>
      </c>
      <c r="R3375">
        <v>1.31125392219722E-2</v>
      </c>
      <c r="S3375">
        <v>1.6225454027320198E-2</v>
      </c>
      <c r="T3375">
        <v>1.49724012587225E-2</v>
      </c>
      <c r="U3375">
        <v>1.56424658679504E-2</v>
      </c>
      <c r="V3375">
        <v>75.239998</v>
      </c>
      <c r="W3375">
        <v>48.419998</v>
      </c>
      <c r="X3375">
        <v>-0.13257874749057899</v>
      </c>
      <c r="Y3375">
        <v>-6.7722580366252503E-3</v>
      </c>
      <c r="Z3375">
        <v>1.17424530874609</v>
      </c>
      <c r="AA3375">
        <v>-0.76155986503157103</v>
      </c>
      <c r="AB3375">
        <v>-0.80277561872348202</v>
      </c>
      <c r="AC3375" t="s">
        <v>259</v>
      </c>
      <c r="AD3375" t="s">
        <v>356</v>
      </c>
      <c r="AE3375" t="s">
        <v>60</v>
      </c>
      <c r="AF3375" t="s">
        <v>61</v>
      </c>
      <c r="AG3375" t="s">
        <v>320</v>
      </c>
      <c r="AH3375" s="45">
        <v>32294</v>
      </c>
      <c r="AI3375">
        <v>831001</v>
      </c>
      <c r="AK3375" t="s">
        <v>302</v>
      </c>
      <c r="AL3375" t="s">
        <v>302</v>
      </c>
      <c r="AM3375" t="s">
        <v>245</v>
      </c>
    </row>
    <row r="3376" spans="1:39" x14ac:dyDescent="0.3">
      <c r="A3376" s="1">
        <v>43641</v>
      </c>
      <c r="B3376" t="s">
        <v>29</v>
      </c>
      <c r="C3376" t="s">
        <v>246</v>
      </c>
      <c r="D3376">
        <v>800</v>
      </c>
      <c r="E3376">
        <v>14</v>
      </c>
      <c r="F3376">
        <v>67.459998999999996</v>
      </c>
      <c r="G3376">
        <v>67.480002999999996</v>
      </c>
      <c r="H3376">
        <v>66.480002999999996</v>
      </c>
      <c r="I3376">
        <v>66.540001000000004</v>
      </c>
      <c r="J3376">
        <v>66.043503000000001</v>
      </c>
      <c r="K3376">
        <v>14205600</v>
      </c>
      <c r="L3376">
        <v>1.994</v>
      </c>
      <c r="M3376">
        <v>-1.29901284866475E-2</v>
      </c>
      <c r="N3376">
        <v>-2.14103440797597E-2</v>
      </c>
      <c r="O3376">
        <v>4.0483841546219999E-2</v>
      </c>
      <c r="P3376">
        <v>8.9745505828297198E-2</v>
      </c>
      <c r="Q3376">
        <v>1.6694901972724E-2</v>
      </c>
      <c r="R3376">
        <v>7.7261277745448798E-3</v>
      </c>
      <c r="S3376">
        <v>1.60233074756173E-2</v>
      </c>
      <c r="T3376">
        <v>1.5930106978853598E-2</v>
      </c>
      <c r="U3376">
        <v>1.5918701196214701E-2</v>
      </c>
      <c r="V3376">
        <v>75.239998</v>
      </c>
      <c r="W3376">
        <v>48.419998</v>
      </c>
      <c r="X3376">
        <v>-0.13257874749057899</v>
      </c>
      <c r="Y3376">
        <v>-9.5417756928269908E-3</v>
      </c>
      <c r="Z3376">
        <v>1.1904133503479899</v>
      </c>
      <c r="AA3376">
        <v>-2.8100630057356999E-2</v>
      </c>
      <c r="AB3376">
        <v>0.102421740537034</v>
      </c>
      <c r="AC3376" t="s">
        <v>259</v>
      </c>
      <c r="AD3376" t="s">
        <v>356</v>
      </c>
      <c r="AE3376" t="s">
        <v>60</v>
      </c>
      <c r="AF3376" t="s">
        <v>61</v>
      </c>
      <c r="AG3376" t="s">
        <v>320</v>
      </c>
      <c r="AH3376" s="45">
        <v>32294</v>
      </c>
      <c r="AI3376">
        <v>831001</v>
      </c>
      <c r="AK3376" t="s">
        <v>302</v>
      </c>
      <c r="AL3376" t="s">
        <v>302</v>
      </c>
      <c r="AM3376" t="s">
        <v>245</v>
      </c>
    </row>
    <row r="3377" spans="1:39" x14ac:dyDescent="0.3">
      <c r="A3377" s="1">
        <v>43598</v>
      </c>
      <c r="B3377" t="s">
        <v>29</v>
      </c>
      <c r="C3377" t="s">
        <v>246</v>
      </c>
      <c r="D3377">
        <v>900</v>
      </c>
      <c r="E3377">
        <v>15</v>
      </c>
      <c r="F3377">
        <v>66.129997000000003</v>
      </c>
      <c r="G3377">
        <v>66.330001999999993</v>
      </c>
      <c r="H3377">
        <v>63.959998999999897</v>
      </c>
      <c r="I3377">
        <v>64.379997000000003</v>
      </c>
      <c r="J3377">
        <v>63.899619999999999</v>
      </c>
      <c r="K3377">
        <v>23494400</v>
      </c>
      <c r="L3377">
        <v>2.4049999999999998</v>
      </c>
      <c r="M3377">
        <v>-5.3233022817760697E-2</v>
      </c>
      <c r="N3377">
        <v>-8.95322963180646E-2</v>
      </c>
      <c r="O3377">
        <v>-1.11362007499985E-2</v>
      </c>
      <c r="P3377">
        <v>5.03950186988944E-2</v>
      </c>
      <c r="Q3377">
        <v>-9.31839504603659E-2</v>
      </c>
      <c r="R3377">
        <v>2.43794277037724E-2</v>
      </c>
      <c r="S3377">
        <v>1.7770106874114799E-2</v>
      </c>
      <c r="T3377">
        <v>1.5259920789885599E-2</v>
      </c>
      <c r="U3377">
        <v>1.55710108902319E-2</v>
      </c>
      <c r="V3377">
        <v>75.239998</v>
      </c>
      <c r="W3377">
        <v>48.419998</v>
      </c>
      <c r="X3377">
        <v>-0.13257874749057899</v>
      </c>
      <c r="Y3377">
        <v>-2.4426469085879299E-2</v>
      </c>
      <c r="Z3377">
        <v>1.1682050508420001</v>
      </c>
      <c r="AA3377">
        <v>-0.91448488894131597</v>
      </c>
      <c r="AB3377">
        <v>-0.33675678928441399</v>
      </c>
      <c r="AC3377" t="s">
        <v>260</v>
      </c>
      <c r="AD3377" t="s">
        <v>356</v>
      </c>
      <c r="AE3377" t="s">
        <v>60</v>
      </c>
      <c r="AF3377" t="s">
        <v>61</v>
      </c>
      <c r="AG3377" t="s">
        <v>320</v>
      </c>
      <c r="AH3377" s="45">
        <v>32294</v>
      </c>
      <c r="AI3377">
        <v>831001</v>
      </c>
      <c r="AK3377" t="s">
        <v>302</v>
      </c>
      <c r="AL3377" t="s">
        <v>302</v>
      </c>
      <c r="AM3377" t="s">
        <v>245</v>
      </c>
    </row>
    <row r="3378" spans="1:39" x14ac:dyDescent="0.3">
      <c r="A3378" s="1">
        <v>43626</v>
      </c>
      <c r="B3378" t="s">
        <v>29</v>
      </c>
      <c r="C3378" t="s">
        <v>246</v>
      </c>
      <c r="D3378">
        <v>2200</v>
      </c>
      <c r="E3378">
        <v>15</v>
      </c>
      <c r="F3378">
        <v>66.879997000000003</v>
      </c>
      <c r="G3378">
        <v>67.980002999999996</v>
      </c>
      <c r="H3378">
        <v>66.730002999999996</v>
      </c>
      <c r="I3378">
        <v>67.120002999999997</v>
      </c>
      <c r="J3378">
        <v>66.619179000000003</v>
      </c>
      <c r="K3378">
        <v>10994700</v>
      </c>
      <c r="L3378">
        <v>2.1429999999999998</v>
      </c>
      <c r="M3378">
        <v>2.15353100716777E-2</v>
      </c>
      <c r="N3378">
        <v>6.9557063811392206E-2</v>
      </c>
      <c r="O3378">
        <v>-1.6255666595781499E-2</v>
      </c>
      <c r="P3378">
        <v>8.0776419216085402E-2</v>
      </c>
      <c r="Q3378">
        <v>6.94315156966358E-3</v>
      </c>
      <c r="R3378">
        <v>2.4178887903388999E-2</v>
      </c>
      <c r="S3378">
        <v>2.0201974712259801E-2</v>
      </c>
      <c r="T3378">
        <v>1.7061951314109501E-2</v>
      </c>
      <c r="U3378">
        <v>1.5812716534579999E-2</v>
      </c>
      <c r="V3378">
        <v>75.239998</v>
      </c>
      <c r="W3378">
        <v>48.419998</v>
      </c>
      <c r="X3378">
        <v>-0.13257874749057899</v>
      </c>
      <c r="Y3378">
        <v>4.6492198743191201E-3</v>
      </c>
      <c r="Z3378">
        <v>1.1793251440377499</v>
      </c>
      <c r="AA3378">
        <v>-0.124171674961124</v>
      </c>
      <c r="AB3378">
        <v>-0.135328038937058</v>
      </c>
      <c r="AC3378" t="s">
        <v>260</v>
      </c>
      <c r="AD3378" t="s">
        <v>356</v>
      </c>
      <c r="AE3378" t="s">
        <v>60</v>
      </c>
      <c r="AF3378" t="s">
        <v>61</v>
      </c>
      <c r="AG3378" t="s">
        <v>320</v>
      </c>
      <c r="AH3378" s="45">
        <v>32294</v>
      </c>
      <c r="AI3378">
        <v>831001</v>
      </c>
      <c r="AK3378" t="s">
        <v>302</v>
      </c>
      <c r="AL3378" t="s">
        <v>302</v>
      </c>
      <c r="AM3378" t="s">
        <v>245</v>
      </c>
    </row>
    <row r="3379" spans="1:39" x14ac:dyDescent="0.3">
      <c r="A3379" s="1">
        <v>43628</v>
      </c>
      <c r="B3379" t="s">
        <v>29</v>
      </c>
      <c r="C3379" t="s">
        <v>239</v>
      </c>
      <c r="D3379">
        <v>1200</v>
      </c>
      <c r="E3379">
        <v>15</v>
      </c>
      <c r="F3379">
        <v>67.650002000000001</v>
      </c>
      <c r="G3379">
        <v>67.809997999999993</v>
      </c>
      <c r="H3379">
        <v>66.629997000000003</v>
      </c>
      <c r="I3379">
        <v>66.809997999999993</v>
      </c>
      <c r="J3379">
        <v>66.311485000000005</v>
      </c>
      <c r="K3379">
        <v>9878300</v>
      </c>
      <c r="L3379">
        <v>2.1269999999999998</v>
      </c>
      <c r="M3379">
        <v>-1.58887298013826E-2</v>
      </c>
      <c r="N3379">
        <v>1.5536830122600501E-2</v>
      </c>
      <c r="O3379">
        <v>-1.6183327449443501E-2</v>
      </c>
      <c r="P3379">
        <v>5.4869560151233503E-2</v>
      </c>
      <c r="Q3379">
        <v>7.2933272584288803E-3</v>
      </c>
      <c r="R3379">
        <v>1.6147262321199899E-2</v>
      </c>
      <c r="S3379">
        <v>2.0538606040721202E-2</v>
      </c>
      <c r="T3379">
        <v>1.7153700012459298E-2</v>
      </c>
      <c r="U3379">
        <v>1.5856913997290101E-2</v>
      </c>
      <c r="V3379">
        <v>75.239998</v>
      </c>
      <c r="W3379">
        <v>48.419998</v>
      </c>
      <c r="X3379">
        <v>-0.13257874749057899</v>
      </c>
      <c r="Y3379">
        <v>-2.0396578921351798E-3</v>
      </c>
      <c r="Z3379">
        <v>1.18097262352245</v>
      </c>
      <c r="AA3379">
        <v>-0.12031685226654</v>
      </c>
      <c r="AB3379">
        <v>-0.10825515093893801</v>
      </c>
      <c r="AC3379" t="s">
        <v>260</v>
      </c>
      <c r="AD3379" t="s">
        <v>356</v>
      </c>
      <c r="AE3379" t="s">
        <v>60</v>
      </c>
      <c r="AF3379" t="s">
        <v>61</v>
      </c>
      <c r="AG3379" t="s">
        <v>320</v>
      </c>
      <c r="AH3379" s="45">
        <v>32294</v>
      </c>
      <c r="AI3379">
        <v>831001</v>
      </c>
      <c r="AK3379" t="s">
        <v>302</v>
      </c>
      <c r="AL3379" t="s">
        <v>302</v>
      </c>
      <c r="AM3379" t="s">
        <v>245</v>
      </c>
    </row>
    <row r="3380" spans="1:39" x14ac:dyDescent="0.3">
      <c r="A3380" s="1">
        <v>43563</v>
      </c>
      <c r="B3380" t="s">
        <v>29</v>
      </c>
      <c r="C3380" t="s">
        <v>239</v>
      </c>
      <c r="D3380">
        <v>1900</v>
      </c>
      <c r="E3380">
        <v>16</v>
      </c>
      <c r="F3380">
        <v>65.129997000000003</v>
      </c>
      <c r="G3380">
        <v>66.099997999999999</v>
      </c>
      <c r="H3380">
        <v>65.019997000000004</v>
      </c>
      <c r="I3380">
        <v>66.069999999999993</v>
      </c>
      <c r="J3380">
        <v>65.157600000000002</v>
      </c>
      <c r="K3380">
        <v>10466400</v>
      </c>
      <c r="L3380">
        <v>2.5190000000000001</v>
      </c>
      <c r="M3380">
        <v>7.9014209836998205E-3</v>
      </c>
      <c r="N3380">
        <v>2.6222470360850701E-2</v>
      </c>
      <c r="O3380">
        <v>6.5194557450300603E-2</v>
      </c>
      <c r="P3380">
        <v>0.17935726335999999</v>
      </c>
      <c r="Q3380">
        <v>-1.2708221315045501E-2</v>
      </c>
      <c r="R3380">
        <v>6.6196838133834798E-3</v>
      </c>
      <c r="S3380">
        <v>1.6165749705158401E-2</v>
      </c>
      <c r="T3380">
        <v>1.4362803585574201E-2</v>
      </c>
      <c r="U3380">
        <v>1.5240093395388E-2</v>
      </c>
      <c r="V3380">
        <v>75.239998</v>
      </c>
      <c r="W3380">
        <v>48.419998</v>
      </c>
      <c r="X3380">
        <v>-0.12966808361451501</v>
      </c>
      <c r="Y3380">
        <v>1.0469119934194001E-3</v>
      </c>
      <c r="Z3380">
        <v>1.09492259200536</v>
      </c>
      <c r="AA3380">
        <v>-0.26482050397881701</v>
      </c>
      <c r="AB3380">
        <v>-0.36076586126547999</v>
      </c>
      <c r="AC3380" t="s">
        <v>261</v>
      </c>
      <c r="AD3380" t="s">
        <v>356</v>
      </c>
      <c r="AE3380" t="s">
        <v>60</v>
      </c>
      <c r="AF3380" t="s">
        <v>61</v>
      </c>
      <c r="AG3380" t="s">
        <v>320</v>
      </c>
      <c r="AH3380" s="45">
        <v>32294</v>
      </c>
      <c r="AI3380">
        <v>831001</v>
      </c>
      <c r="AK3380" t="s">
        <v>302</v>
      </c>
      <c r="AL3380" t="s">
        <v>302</v>
      </c>
      <c r="AM3380" t="s">
        <v>245</v>
      </c>
    </row>
    <row r="3381" spans="1:39" x14ac:dyDescent="0.3">
      <c r="A3381" s="1">
        <v>43609</v>
      </c>
      <c r="B3381" t="s">
        <v>29</v>
      </c>
      <c r="C3381" t="s">
        <v>239</v>
      </c>
      <c r="D3381">
        <v>2000</v>
      </c>
      <c r="E3381">
        <v>16</v>
      </c>
      <c r="F3381">
        <v>64.290001000000004</v>
      </c>
      <c r="G3381">
        <v>64.709998999999996</v>
      </c>
      <c r="H3381">
        <v>64.059997999999993</v>
      </c>
      <c r="I3381">
        <v>64.389999000000003</v>
      </c>
      <c r="J3381">
        <v>63.909545999999999</v>
      </c>
      <c r="K3381">
        <v>9715400</v>
      </c>
      <c r="L3381">
        <v>2.3239999999999998</v>
      </c>
      <c r="M3381">
        <v>7.63892018844692E-3</v>
      </c>
      <c r="N3381">
        <v>-1.05052859639379E-2</v>
      </c>
      <c r="O3381">
        <v>-6.0265128253820598E-2</v>
      </c>
      <c r="P3381">
        <v>4.2442927136019703E-3</v>
      </c>
      <c r="Q3381">
        <v>-6.0394820295212398E-2</v>
      </c>
      <c r="R3381">
        <v>1.53546177557378E-2</v>
      </c>
      <c r="S3381">
        <v>1.7422536350038199E-2</v>
      </c>
      <c r="T3381">
        <v>1.5439254753940101E-2</v>
      </c>
      <c r="U3381">
        <v>1.5666067002227599E-2</v>
      </c>
      <c r="V3381">
        <v>75.239998</v>
      </c>
      <c r="W3381">
        <v>48.419998</v>
      </c>
      <c r="X3381">
        <v>-0.13257874749057899</v>
      </c>
      <c r="Y3381">
        <v>1.3526439988342199E-3</v>
      </c>
      <c r="Z3381">
        <v>1.18032508158163</v>
      </c>
      <c r="AA3381">
        <v>-0.69150657648070402</v>
      </c>
      <c r="AB3381">
        <v>-0.68410429245086601</v>
      </c>
      <c r="AC3381" t="s">
        <v>261</v>
      </c>
      <c r="AD3381" t="s">
        <v>356</v>
      </c>
      <c r="AE3381" t="s">
        <v>60</v>
      </c>
      <c r="AF3381" t="s">
        <v>61</v>
      </c>
      <c r="AG3381" t="s">
        <v>320</v>
      </c>
      <c r="AH3381" s="45">
        <v>32294</v>
      </c>
      <c r="AI3381">
        <v>831001</v>
      </c>
      <c r="AK3381" t="s">
        <v>302</v>
      </c>
      <c r="AL3381" t="s">
        <v>302</v>
      </c>
      <c r="AM3381" t="s">
        <v>245</v>
      </c>
    </row>
    <row r="3382" spans="1:39" x14ac:dyDescent="0.3">
      <c r="A3382" s="1">
        <v>43621</v>
      </c>
      <c r="B3382" t="s">
        <v>29</v>
      </c>
      <c r="C3382" t="s">
        <v>239</v>
      </c>
      <c r="D3382">
        <v>1000</v>
      </c>
      <c r="E3382">
        <v>16</v>
      </c>
      <c r="F3382">
        <v>65.449996999999996</v>
      </c>
      <c r="G3382">
        <v>66.019997000000004</v>
      </c>
      <c r="H3382">
        <v>64.5</v>
      </c>
      <c r="I3382">
        <v>65.779999000000004</v>
      </c>
      <c r="J3382">
        <v>65.289176999999995</v>
      </c>
      <c r="K3382">
        <v>12536300</v>
      </c>
      <c r="L3382">
        <v>2.1230000000000002</v>
      </c>
      <c r="M3382">
        <v>-1.51902109140322E-3</v>
      </c>
      <c r="N3382">
        <v>3.1974359650175803E-2</v>
      </c>
      <c r="O3382">
        <v>-7.1705244741381693E-2</v>
      </c>
      <c r="P3382">
        <v>5.7405622556335301E-2</v>
      </c>
      <c r="Q3382">
        <v>3.1260875685141E-3</v>
      </c>
      <c r="R3382">
        <v>2.7320576231698201E-2</v>
      </c>
      <c r="S3382">
        <v>2.0360983470302501E-2</v>
      </c>
      <c r="T3382">
        <v>1.6803940745564901E-2</v>
      </c>
      <c r="U3382">
        <v>1.5793523014029899E-2</v>
      </c>
      <c r="V3382">
        <v>75.239998</v>
      </c>
      <c r="W3382">
        <v>48.419998</v>
      </c>
      <c r="X3382">
        <v>-0.13257874749057899</v>
      </c>
      <c r="Y3382">
        <v>8.1287266899663802E-3</v>
      </c>
      <c r="Z3382">
        <v>1.1897574381145299</v>
      </c>
      <c r="AA3382">
        <v>-0.15345695113293001</v>
      </c>
      <c r="AB3382">
        <v>-0.31014005423633501</v>
      </c>
      <c r="AC3382" t="s">
        <v>261</v>
      </c>
      <c r="AD3382" t="s">
        <v>356</v>
      </c>
      <c r="AE3382" t="s">
        <v>60</v>
      </c>
      <c r="AF3382" t="s">
        <v>61</v>
      </c>
      <c r="AG3382" t="s">
        <v>320</v>
      </c>
      <c r="AH3382" s="45">
        <v>32294</v>
      </c>
      <c r="AI3382">
        <v>831001</v>
      </c>
      <c r="AK3382" t="s">
        <v>302</v>
      </c>
      <c r="AL3382" t="s">
        <v>302</v>
      </c>
      <c r="AM3382" t="s">
        <v>245</v>
      </c>
    </row>
    <row r="3383" spans="1:39" x14ac:dyDescent="0.3">
      <c r="A3383" s="1">
        <v>43622</v>
      </c>
      <c r="B3383" t="s">
        <v>29</v>
      </c>
      <c r="C3383" t="s">
        <v>239</v>
      </c>
      <c r="D3383">
        <v>2700</v>
      </c>
      <c r="E3383">
        <v>16</v>
      </c>
      <c r="F3383">
        <v>65.819999999999993</v>
      </c>
      <c r="G3383">
        <v>66.769997000000004</v>
      </c>
      <c r="H3383">
        <v>65.5</v>
      </c>
      <c r="I3383">
        <v>66.470000999999996</v>
      </c>
      <c r="J3383">
        <v>65.974029999999999</v>
      </c>
      <c r="K3383">
        <v>10868900</v>
      </c>
      <c r="L3383">
        <v>2.1240000000000001</v>
      </c>
      <c r="M3383">
        <v>1.0434899922802599E-2</v>
      </c>
      <c r="N3383">
        <v>4.3980060089207997E-2</v>
      </c>
      <c r="O3383">
        <v>-5.7584531149545197E-2</v>
      </c>
      <c r="P3383">
        <v>7.7646786549773195E-2</v>
      </c>
      <c r="Q3383">
        <v>2.22113632393253E-2</v>
      </c>
      <c r="R3383">
        <v>2.6970808583461799E-2</v>
      </c>
      <c r="S3383">
        <v>2.0568409946143399E-2</v>
      </c>
      <c r="T3383">
        <v>1.67892169139022E-2</v>
      </c>
      <c r="U3383">
        <v>1.5797576200473399E-2</v>
      </c>
      <c r="V3383">
        <v>75.239998</v>
      </c>
      <c r="W3383">
        <v>48.419998</v>
      </c>
      <c r="X3383">
        <v>-0.13257874749057899</v>
      </c>
      <c r="Y3383">
        <v>6.1168407152111899E-3</v>
      </c>
      <c r="Z3383">
        <v>1.1908193171387</v>
      </c>
      <c r="AA3383">
        <v>8.2556221715189108E-3</v>
      </c>
      <c r="AB3383">
        <v>-0.26138865529538602</v>
      </c>
      <c r="AC3383" t="s">
        <v>261</v>
      </c>
      <c r="AD3383" t="s">
        <v>356</v>
      </c>
      <c r="AE3383" t="s">
        <v>60</v>
      </c>
      <c r="AF3383" t="s">
        <v>61</v>
      </c>
      <c r="AG3383" t="s">
        <v>320</v>
      </c>
      <c r="AH3383" s="45">
        <v>32294</v>
      </c>
      <c r="AI3383">
        <v>831001</v>
      </c>
      <c r="AK3383" t="s">
        <v>302</v>
      </c>
      <c r="AL3383" t="s">
        <v>302</v>
      </c>
      <c r="AM3383" t="s">
        <v>245</v>
      </c>
    </row>
    <row r="3384" spans="1:39" x14ac:dyDescent="0.3">
      <c r="A3384" s="1">
        <v>43627</v>
      </c>
      <c r="B3384" t="s">
        <v>29</v>
      </c>
      <c r="C3384" t="s">
        <v>239</v>
      </c>
      <c r="D3384">
        <v>1000</v>
      </c>
      <c r="E3384">
        <v>16</v>
      </c>
      <c r="F3384">
        <v>67.580001999999993</v>
      </c>
      <c r="G3384">
        <v>68.029999000000004</v>
      </c>
      <c r="H3384">
        <v>67.160004000000001</v>
      </c>
      <c r="I3384">
        <v>67.879997000000003</v>
      </c>
      <c r="J3384">
        <v>67.373504999999994</v>
      </c>
      <c r="K3384">
        <v>9800900</v>
      </c>
      <c r="L3384">
        <v>2.14</v>
      </c>
      <c r="M3384">
        <v>1.12593306805859E-2</v>
      </c>
      <c r="N3384">
        <v>2.9906538832580001E-2</v>
      </c>
      <c r="O3384">
        <v>3.6898344155141898E-3</v>
      </c>
      <c r="P3384">
        <v>8.4043383238107297E-2</v>
      </c>
      <c r="Q3384">
        <v>1.7910422185481101E-2</v>
      </c>
      <c r="R3384">
        <v>1.286653039203E-2</v>
      </c>
      <c r="S3384">
        <v>2.02757546457124E-2</v>
      </c>
      <c r="T3384">
        <v>1.7087619993512201E-2</v>
      </c>
      <c r="U3384">
        <v>1.58285319860225E-2</v>
      </c>
      <c r="V3384">
        <v>75.239998</v>
      </c>
      <c r="W3384">
        <v>48.419998</v>
      </c>
      <c r="X3384">
        <v>-0.13257874749057899</v>
      </c>
      <c r="Y3384">
        <v>-3.4994119269314301E-4</v>
      </c>
      <c r="Z3384">
        <v>1.1794810039775001</v>
      </c>
      <c r="AA3384">
        <v>-2.9986939536202201E-2</v>
      </c>
      <c r="AB3384">
        <v>-0.114883170712216</v>
      </c>
      <c r="AC3384" t="s">
        <v>261</v>
      </c>
      <c r="AD3384" t="s">
        <v>356</v>
      </c>
      <c r="AE3384" t="s">
        <v>60</v>
      </c>
      <c r="AF3384" t="s">
        <v>61</v>
      </c>
      <c r="AG3384" t="s">
        <v>320</v>
      </c>
      <c r="AH3384" s="45">
        <v>32294</v>
      </c>
      <c r="AI3384">
        <v>831001</v>
      </c>
      <c r="AK3384" t="s">
        <v>302</v>
      </c>
      <c r="AL3384" t="s">
        <v>302</v>
      </c>
      <c r="AM3384" t="s">
        <v>245</v>
      </c>
    </row>
    <row r="3385" spans="1:39" x14ac:dyDescent="0.3">
      <c r="A3385" s="1">
        <v>43628</v>
      </c>
      <c r="B3385" t="s">
        <v>29</v>
      </c>
      <c r="C3385" t="s">
        <v>239</v>
      </c>
      <c r="D3385">
        <v>1400</v>
      </c>
      <c r="E3385">
        <v>16</v>
      </c>
      <c r="F3385">
        <v>67.650002000000001</v>
      </c>
      <c r="G3385">
        <v>67.809997999999993</v>
      </c>
      <c r="H3385">
        <v>66.629997000000003</v>
      </c>
      <c r="I3385">
        <v>66.809997999999993</v>
      </c>
      <c r="J3385">
        <v>66.311485000000005</v>
      </c>
      <c r="K3385">
        <v>9878300</v>
      </c>
      <c r="L3385">
        <v>2.1269999999999998</v>
      </c>
      <c r="M3385">
        <v>-1.58887298013826E-2</v>
      </c>
      <c r="N3385">
        <v>1.5536830122600501E-2</v>
      </c>
      <c r="O3385">
        <v>-1.6183327449443501E-2</v>
      </c>
      <c r="P3385">
        <v>5.4869560151233503E-2</v>
      </c>
      <c r="Q3385">
        <v>7.2933272584288803E-3</v>
      </c>
      <c r="R3385">
        <v>1.6147262321199899E-2</v>
      </c>
      <c r="S3385">
        <v>2.0538606040721202E-2</v>
      </c>
      <c r="T3385">
        <v>1.7153700012459298E-2</v>
      </c>
      <c r="U3385">
        <v>1.5856913997290101E-2</v>
      </c>
      <c r="V3385">
        <v>75.239998</v>
      </c>
      <c r="W3385">
        <v>48.419998</v>
      </c>
      <c r="X3385">
        <v>-0.13257874749057899</v>
      </c>
      <c r="Y3385">
        <v>-2.0396578921351798E-3</v>
      </c>
      <c r="Z3385">
        <v>1.18097262352245</v>
      </c>
      <c r="AA3385">
        <v>-0.12031685226654</v>
      </c>
      <c r="AB3385">
        <v>-0.10825515093893801</v>
      </c>
      <c r="AC3385" t="s">
        <v>261</v>
      </c>
      <c r="AD3385" t="s">
        <v>356</v>
      </c>
      <c r="AE3385" t="s">
        <v>60</v>
      </c>
      <c r="AF3385" t="s">
        <v>61</v>
      </c>
      <c r="AG3385" t="s">
        <v>320</v>
      </c>
      <c r="AH3385" s="45">
        <v>32294</v>
      </c>
      <c r="AI3385">
        <v>831001</v>
      </c>
      <c r="AK3385" t="s">
        <v>302</v>
      </c>
      <c r="AL3385" t="s">
        <v>302</v>
      </c>
      <c r="AM3385" t="s">
        <v>245</v>
      </c>
    </row>
    <row r="3386" spans="1:39" x14ac:dyDescent="0.3">
      <c r="A3386" s="1">
        <v>43637</v>
      </c>
      <c r="B3386" t="s">
        <v>29</v>
      </c>
      <c r="C3386" t="s">
        <v>239</v>
      </c>
      <c r="D3386">
        <v>1200</v>
      </c>
      <c r="E3386">
        <v>16</v>
      </c>
      <c r="F3386">
        <v>68.029999000000004</v>
      </c>
      <c r="G3386">
        <v>68.959998999999996</v>
      </c>
      <c r="H3386">
        <v>67.819999999999993</v>
      </c>
      <c r="I3386">
        <v>67.970000999999996</v>
      </c>
      <c r="J3386">
        <v>67.462836999999993</v>
      </c>
      <c r="K3386">
        <v>19502500</v>
      </c>
      <c r="L3386">
        <v>2.0680000000000001</v>
      </c>
      <c r="M3386">
        <v>-1.9107670653633899E-3</v>
      </c>
      <c r="N3386">
        <v>7.2351612872955601E-3</v>
      </c>
      <c r="O3386">
        <v>2.8200338276828101E-2</v>
      </c>
      <c r="P3386">
        <v>0.11493679115731199</v>
      </c>
      <c r="Q3386">
        <v>3.5283032086243497E-2</v>
      </c>
      <c r="R3386">
        <v>1.3582940252546199E-2</v>
      </c>
      <c r="S3386">
        <v>1.6625469423748599E-2</v>
      </c>
      <c r="T3386">
        <v>1.59353054603899E-2</v>
      </c>
      <c r="U3386">
        <v>1.5895330491402401E-2</v>
      </c>
      <c r="V3386">
        <v>75.239998</v>
      </c>
      <c r="W3386">
        <v>48.419998</v>
      </c>
      <c r="X3386">
        <v>-0.13257874749057899</v>
      </c>
      <c r="Y3386">
        <v>-1.26001638019446E-3</v>
      </c>
      <c r="Z3386">
        <v>1.18554020904839</v>
      </c>
      <c r="AA3386">
        <v>0.12607278876327799</v>
      </c>
      <c r="AB3386">
        <v>0.174802210079088</v>
      </c>
      <c r="AC3386" t="s">
        <v>261</v>
      </c>
      <c r="AD3386" t="s">
        <v>356</v>
      </c>
      <c r="AE3386" t="s">
        <v>60</v>
      </c>
      <c r="AF3386" t="s">
        <v>61</v>
      </c>
      <c r="AG3386" t="s">
        <v>320</v>
      </c>
      <c r="AH3386" s="45">
        <v>32294</v>
      </c>
      <c r="AI3386">
        <v>831001</v>
      </c>
      <c r="AK3386" t="s">
        <v>302</v>
      </c>
      <c r="AL3386" t="s">
        <v>302</v>
      </c>
      <c r="AM3386" t="s">
        <v>245</v>
      </c>
    </row>
    <row r="3387" spans="1:39" x14ac:dyDescent="0.3">
      <c r="A3387" s="1">
        <v>43563</v>
      </c>
      <c r="B3387" t="s">
        <v>29</v>
      </c>
      <c r="C3387" t="s">
        <v>239</v>
      </c>
      <c r="D3387">
        <v>2100</v>
      </c>
      <c r="E3387">
        <v>17</v>
      </c>
      <c r="F3387">
        <v>65.129997000000003</v>
      </c>
      <c r="G3387">
        <v>66.099997999999999</v>
      </c>
      <c r="H3387">
        <v>65.019997000000004</v>
      </c>
      <c r="I3387">
        <v>66.069999999999993</v>
      </c>
      <c r="J3387">
        <v>65.157600000000002</v>
      </c>
      <c r="K3387">
        <v>10466400</v>
      </c>
      <c r="L3387">
        <v>2.5190000000000001</v>
      </c>
      <c r="M3387">
        <v>7.9014209836998205E-3</v>
      </c>
      <c r="N3387">
        <v>2.6222470360850701E-2</v>
      </c>
      <c r="O3387">
        <v>6.5194557450300603E-2</v>
      </c>
      <c r="P3387">
        <v>0.17935726335999999</v>
      </c>
      <c r="Q3387">
        <v>-1.2708221315045501E-2</v>
      </c>
      <c r="R3387">
        <v>6.6196838133834798E-3</v>
      </c>
      <c r="S3387">
        <v>1.6165749705158401E-2</v>
      </c>
      <c r="T3387">
        <v>1.4362803585574201E-2</v>
      </c>
      <c r="U3387">
        <v>1.5240093395388E-2</v>
      </c>
      <c r="V3387">
        <v>75.239998</v>
      </c>
      <c r="W3387">
        <v>48.419998</v>
      </c>
      <c r="X3387">
        <v>-0.12966808361451501</v>
      </c>
      <c r="Y3387">
        <v>1.0469119934194001E-3</v>
      </c>
      <c r="Z3387">
        <v>1.09492259200536</v>
      </c>
      <c r="AA3387">
        <v>-0.26482050397881701</v>
      </c>
      <c r="AB3387">
        <v>-0.36076586126547999</v>
      </c>
      <c r="AC3387" t="s">
        <v>262</v>
      </c>
      <c r="AD3387" t="s">
        <v>356</v>
      </c>
      <c r="AE3387" t="s">
        <v>60</v>
      </c>
      <c r="AF3387" t="s">
        <v>61</v>
      </c>
      <c r="AG3387" t="s">
        <v>320</v>
      </c>
      <c r="AH3387" s="45">
        <v>32294</v>
      </c>
      <c r="AI3387">
        <v>831001</v>
      </c>
      <c r="AK3387" t="s">
        <v>302</v>
      </c>
      <c r="AL3387" t="s">
        <v>302</v>
      </c>
      <c r="AM3387" t="s">
        <v>245</v>
      </c>
    </row>
    <row r="3388" spans="1:39" x14ac:dyDescent="0.3">
      <c r="A3388" s="1">
        <v>43572</v>
      </c>
      <c r="B3388" t="s">
        <v>29</v>
      </c>
      <c r="C3388" t="s">
        <v>246</v>
      </c>
      <c r="D3388">
        <v>1000</v>
      </c>
      <c r="E3388">
        <v>17</v>
      </c>
      <c r="F3388">
        <v>69.949996999999996</v>
      </c>
      <c r="G3388">
        <v>70.75</v>
      </c>
      <c r="H3388">
        <v>69.559997999999993</v>
      </c>
      <c r="I3388">
        <v>70.349997999999999</v>
      </c>
      <c r="J3388">
        <v>69.378493999999904</v>
      </c>
      <c r="K3388">
        <v>20509000</v>
      </c>
      <c r="L3388">
        <v>2.5920000000000001</v>
      </c>
      <c r="M3388">
        <v>1.48935436449443E-2</v>
      </c>
      <c r="N3388">
        <v>7.1127319438397493E-2</v>
      </c>
      <c r="O3388">
        <v>6.4889233077776096E-2</v>
      </c>
      <c r="P3388">
        <v>0.13029412252639799</v>
      </c>
      <c r="Q3388">
        <v>3.3578377434873498E-2</v>
      </c>
      <c r="R3388">
        <v>1.17920614629967E-2</v>
      </c>
      <c r="S3388">
        <v>1.76418498631442E-2</v>
      </c>
      <c r="T3388">
        <v>1.3420808498637801E-2</v>
      </c>
      <c r="U3388">
        <v>1.52222943810871E-2</v>
      </c>
      <c r="V3388">
        <v>75.239998</v>
      </c>
      <c r="W3388">
        <v>48.419998</v>
      </c>
      <c r="X3388">
        <v>-0.12966808361451501</v>
      </c>
      <c r="Y3388">
        <v>-2.2764010197428601E-3</v>
      </c>
      <c r="Z3388">
        <v>1.1043809264267099</v>
      </c>
      <c r="AA3388">
        <v>5.5460870525213098E-2</v>
      </c>
      <c r="AB3388">
        <v>-0.26285278085826302</v>
      </c>
      <c r="AC3388" t="s">
        <v>262</v>
      </c>
      <c r="AD3388" t="s">
        <v>356</v>
      </c>
      <c r="AE3388" t="s">
        <v>60</v>
      </c>
      <c r="AF3388" t="s">
        <v>61</v>
      </c>
      <c r="AG3388" t="s">
        <v>320</v>
      </c>
      <c r="AH3388" s="45">
        <v>32294</v>
      </c>
      <c r="AI3388">
        <v>831001</v>
      </c>
      <c r="AK3388" t="s">
        <v>302</v>
      </c>
      <c r="AL3388" t="s">
        <v>302</v>
      </c>
      <c r="AM3388" t="s">
        <v>245</v>
      </c>
    </row>
    <row r="3389" spans="1:39" x14ac:dyDescent="0.3">
      <c r="A3389" s="1">
        <v>43584</v>
      </c>
      <c r="B3389" t="s">
        <v>29</v>
      </c>
      <c r="C3389" t="s">
        <v>246</v>
      </c>
      <c r="D3389">
        <v>1400</v>
      </c>
      <c r="E3389">
        <v>17</v>
      </c>
      <c r="F3389">
        <v>69.690002000000007</v>
      </c>
      <c r="G3389">
        <v>71.940002000000007</v>
      </c>
      <c r="H3389">
        <v>69.580001999999993</v>
      </c>
      <c r="I3389">
        <v>71.029999000000004</v>
      </c>
      <c r="J3389">
        <v>70.049103000000002</v>
      </c>
      <c r="K3389">
        <v>16491400</v>
      </c>
      <c r="L3389">
        <v>2.536</v>
      </c>
      <c r="M3389">
        <v>2.1631675704735401E-2</v>
      </c>
      <c r="N3389">
        <v>2.7692300759826899E-2</v>
      </c>
      <c r="O3389">
        <v>0.15666451378898399</v>
      </c>
      <c r="P3389">
        <v>0.113571343977335</v>
      </c>
      <c r="Q3389">
        <v>5.1259962685586302E-2</v>
      </c>
      <c r="R3389">
        <v>1.0900577453586E-2</v>
      </c>
      <c r="S3389">
        <v>1.2595009938589899E-2</v>
      </c>
      <c r="T3389">
        <v>1.32854769784369E-2</v>
      </c>
      <c r="U3389">
        <v>1.52485751370212E-2</v>
      </c>
      <c r="V3389">
        <v>75.239998</v>
      </c>
      <c r="W3389">
        <v>48.419998</v>
      </c>
      <c r="X3389">
        <v>-0.12966808361451501</v>
      </c>
      <c r="Y3389">
        <v>1.07094833958194E-3</v>
      </c>
      <c r="Z3389">
        <v>1.12439354622573</v>
      </c>
      <c r="AA3389">
        <v>0.193955277928998</v>
      </c>
      <c r="AB3389" s="44">
        <v>4.4380336431909497E-5</v>
      </c>
      <c r="AC3389" t="s">
        <v>262</v>
      </c>
      <c r="AD3389" t="s">
        <v>356</v>
      </c>
      <c r="AE3389" t="s">
        <v>60</v>
      </c>
      <c r="AF3389" t="s">
        <v>61</v>
      </c>
      <c r="AG3389" t="s">
        <v>320</v>
      </c>
      <c r="AH3389" s="45">
        <v>32294</v>
      </c>
      <c r="AI3389">
        <v>831001</v>
      </c>
      <c r="AK3389" t="s">
        <v>302</v>
      </c>
      <c r="AL3389" t="s">
        <v>302</v>
      </c>
      <c r="AM3389" t="s">
        <v>245</v>
      </c>
    </row>
    <row r="3390" spans="1:39" x14ac:dyDescent="0.3">
      <c r="A3390" s="1">
        <v>43593</v>
      </c>
      <c r="B3390" t="s">
        <v>29</v>
      </c>
      <c r="C3390" t="s">
        <v>239</v>
      </c>
      <c r="D3390">
        <v>1400</v>
      </c>
      <c r="E3390">
        <v>17</v>
      </c>
      <c r="F3390">
        <v>67.879997000000003</v>
      </c>
      <c r="G3390">
        <v>68.849997999999999</v>
      </c>
      <c r="H3390">
        <v>67.709998999999996</v>
      </c>
      <c r="I3390">
        <v>68.220000999999996</v>
      </c>
      <c r="J3390">
        <v>67.710967999999994</v>
      </c>
      <c r="K3390">
        <v>9470500</v>
      </c>
      <c r="L3390">
        <v>2.4820000000000002</v>
      </c>
      <c r="M3390">
        <v>8.7981608896064696E-4</v>
      </c>
      <c r="N3390">
        <v>-1.87696438465925E-2</v>
      </c>
      <c r="O3390">
        <v>4.6340645999548298E-2</v>
      </c>
      <c r="P3390">
        <v>7.1991202771460705E-2</v>
      </c>
      <c r="Q3390">
        <v>2.2468533344283701E-2</v>
      </c>
      <c r="R3390">
        <v>1.69417522999805E-2</v>
      </c>
      <c r="S3390">
        <v>1.35863426588339E-2</v>
      </c>
      <c r="T3390">
        <v>1.38932897328098E-2</v>
      </c>
      <c r="U3390">
        <v>1.53963758008102E-2</v>
      </c>
      <c r="V3390">
        <v>75.239998</v>
      </c>
      <c r="W3390">
        <v>48.419998</v>
      </c>
      <c r="X3390">
        <v>-0.12966808361451501</v>
      </c>
      <c r="Y3390">
        <v>-1.60671540560346E-3</v>
      </c>
      <c r="Z3390">
        <v>1.1401306957541599</v>
      </c>
      <c r="AA3390">
        <v>-1.79869958681107E-2</v>
      </c>
      <c r="AB3390">
        <v>0.181102967008025</v>
      </c>
      <c r="AC3390" t="s">
        <v>262</v>
      </c>
      <c r="AD3390" t="s">
        <v>356</v>
      </c>
      <c r="AE3390" t="s">
        <v>60</v>
      </c>
      <c r="AF3390" t="s">
        <v>61</v>
      </c>
      <c r="AG3390" t="s">
        <v>320</v>
      </c>
      <c r="AH3390" s="45">
        <v>32294</v>
      </c>
      <c r="AI3390">
        <v>831001</v>
      </c>
      <c r="AK3390" t="s">
        <v>302</v>
      </c>
      <c r="AL3390" t="s">
        <v>302</v>
      </c>
      <c r="AM3390" t="s">
        <v>245</v>
      </c>
    </row>
    <row r="3391" spans="1:39" x14ac:dyDescent="0.3">
      <c r="A3391" s="1">
        <v>43598</v>
      </c>
      <c r="B3391" t="s">
        <v>29</v>
      </c>
      <c r="C3391" t="s">
        <v>239</v>
      </c>
      <c r="D3391">
        <v>1800</v>
      </c>
      <c r="E3391">
        <v>17</v>
      </c>
      <c r="F3391">
        <v>66.129997000000003</v>
      </c>
      <c r="G3391">
        <v>66.330001999999993</v>
      </c>
      <c r="H3391">
        <v>63.959998999999897</v>
      </c>
      <c r="I3391">
        <v>64.379997000000003</v>
      </c>
      <c r="J3391">
        <v>63.899619999999999</v>
      </c>
      <c r="K3391">
        <v>23494400</v>
      </c>
      <c r="L3391">
        <v>2.4049999999999998</v>
      </c>
      <c r="M3391">
        <v>-5.3233022817760697E-2</v>
      </c>
      <c r="N3391">
        <v>-8.95322963180646E-2</v>
      </c>
      <c r="O3391">
        <v>-1.11362007499985E-2</v>
      </c>
      <c r="P3391">
        <v>5.03950186988944E-2</v>
      </c>
      <c r="Q3391">
        <v>-9.31839504603659E-2</v>
      </c>
      <c r="R3391">
        <v>2.43794277037724E-2</v>
      </c>
      <c r="S3391">
        <v>1.7770106874114799E-2</v>
      </c>
      <c r="T3391">
        <v>1.5259920789885599E-2</v>
      </c>
      <c r="U3391">
        <v>1.55710108902319E-2</v>
      </c>
      <c r="V3391">
        <v>75.239998</v>
      </c>
      <c r="W3391">
        <v>48.419998</v>
      </c>
      <c r="X3391">
        <v>-0.13257874749057899</v>
      </c>
      <c r="Y3391">
        <v>-2.4426469085879299E-2</v>
      </c>
      <c r="Z3391">
        <v>1.1682050508420001</v>
      </c>
      <c r="AA3391">
        <v>-0.91448488894131597</v>
      </c>
      <c r="AB3391">
        <v>-0.33675678928441399</v>
      </c>
      <c r="AC3391" t="s">
        <v>262</v>
      </c>
      <c r="AD3391" t="s">
        <v>356</v>
      </c>
      <c r="AE3391" t="s">
        <v>60</v>
      </c>
      <c r="AF3391" t="s">
        <v>61</v>
      </c>
      <c r="AG3391" t="s">
        <v>320</v>
      </c>
      <c r="AH3391" s="45">
        <v>32294</v>
      </c>
      <c r="AI3391">
        <v>831001</v>
      </c>
      <c r="AK3391" t="s">
        <v>302</v>
      </c>
      <c r="AL3391" t="s">
        <v>302</v>
      </c>
      <c r="AM3391" t="s">
        <v>245</v>
      </c>
    </row>
    <row r="3392" spans="1:39" x14ac:dyDescent="0.3">
      <c r="A3392" s="1">
        <v>43600</v>
      </c>
      <c r="B3392" t="s">
        <v>29</v>
      </c>
      <c r="C3392" t="s">
        <v>246</v>
      </c>
      <c r="D3392">
        <v>2600</v>
      </c>
      <c r="E3392">
        <v>17</v>
      </c>
      <c r="F3392">
        <v>64.459998999999996</v>
      </c>
      <c r="G3392">
        <v>65.220000999999996</v>
      </c>
      <c r="H3392">
        <v>64.019997000000004</v>
      </c>
      <c r="I3392">
        <v>64.870002999999997</v>
      </c>
      <c r="J3392">
        <v>64.385970999999998</v>
      </c>
      <c r="K3392">
        <v>14570900</v>
      </c>
      <c r="L3392">
        <v>2.379</v>
      </c>
      <c r="M3392">
        <v>-5.9939466548063298E-3</v>
      </c>
      <c r="N3392">
        <v>-5.0352407894369997E-2</v>
      </c>
      <c r="O3392">
        <v>-3.2140045797081303E-2</v>
      </c>
      <c r="P3392">
        <v>3.5032126658345097E-2</v>
      </c>
      <c r="Q3392">
        <v>-8.6290336380275806E-2</v>
      </c>
      <c r="R3392">
        <v>2.5681950325269199E-2</v>
      </c>
      <c r="S3392">
        <v>1.7268097321886701E-2</v>
      </c>
      <c r="T3392">
        <v>1.5215159484040701E-2</v>
      </c>
      <c r="U3392">
        <v>1.5596366820121801E-2</v>
      </c>
      <c r="V3392">
        <v>75.239998</v>
      </c>
      <c r="W3392">
        <v>48.419998</v>
      </c>
      <c r="X3392">
        <v>-0.13257874749057899</v>
      </c>
      <c r="Y3392">
        <v>5.8219943882337104E-3</v>
      </c>
      <c r="Z3392">
        <v>1.1667506769682501</v>
      </c>
      <c r="AA3392">
        <v>-0.87098628161785996</v>
      </c>
      <c r="AB3392">
        <v>-0.684855679629091</v>
      </c>
      <c r="AC3392" t="s">
        <v>262</v>
      </c>
      <c r="AD3392" t="s">
        <v>356</v>
      </c>
      <c r="AE3392" t="s">
        <v>60</v>
      </c>
      <c r="AF3392" t="s">
        <v>61</v>
      </c>
      <c r="AG3392" t="s">
        <v>320</v>
      </c>
      <c r="AH3392" s="45">
        <v>32294</v>
      </c>
      <c r="AI3392">
        <v>831001</v>
      </c>
      <c r="AK3392" t="s">
        <v>302</v>
      </c>
      <c r="AL3392" t="s">
        <v>302</v>
      </c>
      <c r="AM3392" t="s">
        <v>245</v>
      </c>
    </row>
    <row r="3393" spans="1:39" x14ac:dyDescent="0.3">
      <c r="A3393" s="1">
        <v>43619</v>
      </c>
      <c r="B3393" t="s">
        <v>29</v>
      </c>
      <c r="C3393" t="s">
        <v>239</v>
      </c>
      <c r="D3393">
        <v>2000</v>
      </c>
      <c r="E3393">
        <v>17</v>
      </c>
      <c r="F3393">
        <v>62.099997999999999</v>
      </c>
      <c r="G3393">
        <v>62.779998999999997</v>
      </c>
      <c r="H3393">
        <v>61.939999</v>
      </c>
      <c r="I3393">
        <v>62.610000999999997</v>
      </c>
      <c r="J3393">
        <v>62.142829999999996</v>
      </c>
      <c r="K3393">
        <v>19636800</v>
      </c>
      <c r="L3393">
        <v>2.081</v>
      </c>
      <c r="M3393">
        <v>7.3741647328628198E-3</v>
      </c>
      <c r="N3393">
        <v>-2.8033294645658499E-2</v>
      </c>
      <c r="O3393">
        <v>-0.104582374253766</v>
      </c>
      <c r="P3393">
        <v>-1.1627931025429999E-2</v>
      </c>
      <c r="Q3393">
        <v>-3.6565387348461098E-2</v>
      </c>
      <c r="R3393">
        <v>1.14896997490848E-2</v>
      </c>
      <c r="S3393">
        <v>1.6899998677392499E-2</v>
      </c>
      <c r="T3393">
        <v>1.5645043949570898E-2</v>
      </c>
      <c r="U3393">
        <v>1.5472281193694501E-2</v>
      </c>
      <c r="V3393">
        <v>75.239998</v>
      </c>
      <c r="W3393">
        <v>48.419998</v>
      </c>
      <c r="X3393">
        <v>-0.13257874749057899</v>
      </c>
      <c r="Y3393">
        <v>-2.7690708645509302E-3</v>
      </c>
      <c r="Z3393">
        <v>1.1673356073699099</v>
      </c>
      <c r="AA3393">
        <v>-0.48291374131727499</v>
      </c>
      <c r="AB3393">
        <v>-0.496824880170262</v>
      </c>
      <c r="AC3393" t="s">
        <v>262</v>
      </c>
      <c r="AD3393" t="s">
        <v>356</v>
      </c>
      <c r="AE3393" t="s">
        <v>60</v>
      </c>
      <c r="AF3393" t="s">
        <v>61</v>
      </c>
      <c r="AG3393" t="s">
        <v>320</v>
      </c>
      <c r="AH3393" s="45">
        <v>32294</v>
      </c>
      <c r="AI3393">
        <v>831001</v>
      </c>
      <c r="AK3393" t="s">
        <v>302</v>
      </c>
      <c r="AL3393" t="s">
        <v>302</v>
      </c>
      <c r="AM3393" t="s">
        <v>245</v>
      </c>
    </row>
    <row r="3394" spans="1:39" x14ac:dyDescent="0.3">
      <c r="A3394" s="1">
        <v>43633</v>
      </c>
      <c r="B3394" t="s">
        <v>29</v>
      </c>
      <c r="C3394" t="s">
        <v>239</v>
      </c>
      <c r="D3394">
        <v>1600</v>
      </c>
      <c r="E3394">
        <v>17</v>
      </c>
      <c r="F3394">
        <v>67.5</v>
      </c>
      <c r="G3394">
        <v>67.510002</v>
      </c>
      <c r="H3394">
        <v>66.400002000000001</v>
      </c>
      <c r="I3394">
        <v>66.540001000000004</v>
      </c>
      <c r="J3394">
        <v>66.043503000000001</v>
      </c>
      <c r="K3394">
        <v>8135900</v>
      </c>
      <c r="L3394">
        <v>2.0859999999999999</v>
      </c>
      <c r="M3394">
        <v>-1.40280607576875E-2</v>
      </c>
      <c r="N3394">
        <v>-8.6788478079604207E-3</v>
      </c>
      <c r="O3394">
        <v>2.5417893490628E-2</v>
      </c>
      <c r="P3394">
        <v>1.5625959570533799E-2</v>
      </c>
      <c r="Q3394">
        <v>3.2291933130358302E-2</v>
      </c>
      <c r="R3394">
        <v>1.2374982389540301E-2</v>
      </c>
      <c r="S3394">
        <v>1.69529626637955E-2</v>
      </c>
      <c r="T3394">
        <v>1.7075467027428098E-2</v>
      </c>
      <c r="U3394">
        <v>1.58419397727095E-2</v>
      </c>
      <c r="V3394">
        <v>75.239998</v>
      </c>
      <c r="W3394">
        <v>48.419998</v>
      </c>
      <c r="X3394">
        <v>-0.13257874749057899</v>
      </c>
      <c r="Y3394">
        <v>9.3131563797728401E-4</v>
      </c>
      <c r="Z3394">
        <v>1.18236461226911</v>
      </c>
      <c r="AA3394">
        <v>9.8592165003374005E-2</v>
      </c>
      <c r="AB3394">
        <v>4.2176877778693701E-4</v>
      </c>
      <c r="AC3394" t="s">
        <v>262</v>
      </c>
      <c r="AD3394" t="s">
        <v>356</v>
      </c>
      <c r="AE3394" t="s">
        <v>60</v>
      </c>
      <c r="AF3394" t="s">
        <v>61</v>
      </c>
      <c r="AG3394" t="s">
        <v>320</v>
      </c>
      <c r="AH3394" s="45">
        <v>32294</v>
      </c>
      <c r="AI3394">
        <v>831001</v>
      </c>
      <c r="AK3394" t="s">
        <v>302</v>
      </c>
      <c r="AL3394" t="s">
        <v>302</v>
      </c>
      <c r="AM3394" t="s">
        <v>245</v>
      </c>
    </row>
    <row r="3395" spans="1:39" x14ac:dyDescent="0.3">
      <c r="A3395" s="1">
        <v>43644</v>
      </c>
      <c r="B3395" t="s">
        <v>29</v>
      </c>
      <c r="C3395" t="s">
        <v>239</v>
      </c>
      <c r="D3395">
        <v>2300</v>
      </c>
      <c r="E3395">
        <v>17</v>
      </c>
      <c r="F3395">
        <v>69.279999000000004</v>
      </c>
      <c r="G3395">
        <v>70.209998999999996</v>
      </c>
      <c r="H3395">
        <v>69.129997000000003</v>
      </c>
      <c r="I3395">
        <v>70.029999000000004</v>
      </c>
      <c r="J3395">
        <v>69.507462000000004</v>
      </c>
      <c r="K3395">
        <v>20388700</v>
      </c>
      <c r="L3395">
        <v>2</v>
      </c>
      <c r="M3395">
        <v>2.72124876213529E-2</v>
      </c>
      <c r="N3395">
        <v>2.9857230413726302E-2</v>
      </c>
      <c r="O3395">
        <v>9.4582193544322193E-2</v>
      </c>
      <c r="P3395">
        <v>0.124663456732931</v>
      </c>
      <c r="Q3395">
        <v>9.4049115079365406E-2</v>
      </c>
      <c r="R3395">
        <v>1.6519640729571801E-2</v>
      </c>
      <c r="S3395">
        <v>1.6824966653353701E-2</v>
      </c>
      <c r="T3395">
        <v>1.6140951273713101E-2</v>
      </c>
      <c r="U3395">
        <v>1.59542633506966E-2</v>
      </c>
      <c r="V3395">
        <v>75.239998</v>
      </c>
      <c r="W3395">
        <v>48.419998</v>
      </c>
      <c r="X3395">
        <v>-0.13257874749057899</v>
      </c>
      <c r="Y3395">
        <v>5.7409418775350302E-3</v>
      </c>
      <c r="Z3395">
        <v>1.1912301367526901</v>
      </c>
      <c r="AA3395">
        <v>0.63936969527360199</v>
      </c>
      <c r="AB3395">
        <v>0.2350838750225</v>
      </c>
      <c r="AC3395" t="s">
        <v>262</v>
      </c>
      <c r="AD3395" t="s">
        <v>356</v>
      </c>
      <c r="AE3395" t="s">
        <v>60</v>
      </c>
      <c r="AF3395" t="s">
        <v>61</v>
      </c>
      <c r="AG3395" t="s">
        <v>320</v>
      </c>
      <c r="AH3395" s="45">
        <v>32294</v>
      </c>
      <c r="AI3395">
        <v>831001</v>
      </c>
      <c r="AK3395" t="s">
        <v>302</v>
      </c>
      <c r="AL3395" t="s">
        <v>302</v>
      </c>
      <c r="AM3395" t="s">
        <v>245</v>
      </c>
    </row>
    <row r="3396" spans="1:39" x14ac:dyDescent="0.3">
      <c r="A3396" s="1">
        <v>43564</v>
      </c>
      <c r="B3396" t="s">
        <v>29</v>
      </c>
      <c r="C3396" t="s">
        <v>246</v>
      </c>
      <c r="D3396">
        <v>1000</v>
      </c>
      <c r="E3396">
        <v>18</v>
      </c>
      <c r="F3396">
        <v>65.599997999999999</v>
      </c>
      <c r="G3396">
        <v>65.599997999999999</v>
      </c>
      <c r="H3396">
        <v>64.680000000000007</v>
      </c>
      <c r="I3396">
        <v>65.199996999999996</v>
      </c>
      <c r="J3396">
        <v>64.299614000000005</v>
      </c>
      <c r="K3396">
        <v>10221000</v>
      </c>
      <c r="L3396">
        <v>2.4990000000000001</v>
      </c>
      <c r="M3396">
        <v>-1.32553225278563E-2</v>
      </c>
      <c r="N3396">
        <v>1.20353484664826E-2</v>
      </c>
      <c r="O3396">
        <v>4.9357746971853599E-2</v>
      </c>
      <c r="P3396">
        <v>0.168803017962079</v>
      </c>
      <c r="Q3396">
        <v>-3.8134078057782898E-2</v>
      </c>
      <c r="R3396">
        <v>1.07082894086539E-2</v>
      </c>
      <c r="S3396">
        <v>1.6532019841732099E-2</v>
      </c>
      <c r="T3396">
        <v>1.4489552473334499E-2</v>
      </c>
      <c r="U3396">
        <v>1.52430277963245E-2</v>
      </c>
      <c r="V3396">
        <v>75.239998</v>
      </c>
      <c r="W3396">
        <v>48.419998</v>
      </c>
      <c r="X3396">
        <v>-0.12966808361451501</v>
      </c>
      <c r="Y3396">
        <v>-6.0859766572597396E-3</v>
      </c>
      <c r="Z3396">
        <v>1.0954762897397301</v>
      </c>
      <c r="AA3396">
        <v>-0.44275459254822203</v>
      </c>
      <c r="AB3396">
        <v>-0.38077943323478203</v>
      </c>
      <c r="AC3396" t="s">
        <v>263</v>
      </c>
      <c r="AD3396" t="s">
        <v>356</v>
      </c>
      <c r="AE3396" t="s">
        <v>60</v>
      </c>
      <c r="AF3396" t="s">
        <v>61</v>
      </c>
      <c r="AG3396" t="s">
        <v>320</v>
      </c>
      <c r="AH3396" s="45">
        <v>32294</v>
      </c>
      <c r="AI3396">
        <v>831001</v>
      </c>
      <c r="AK3396" t="s">
        <v>302</v>
      </c>
      <c r="AL3396" t="s">
        <v>302</v>
      </c>
      <c r="AM3396" t="s">
        <v>245</v>
      </c>
    </row>
    <row r="3397" spans="1:39" x14ac:dyDescent="0.3">
      <c r="A3397" s="1">
        <v>43566</v>
      </c>
      <c r="B3397" t="s">
        <v>29</v>
      </c>
      <c r="C3397" t="s">
        <v>246</v>
      </c>
      <c r="D3397">
        <v>900</v>
      </c>
      <c r="E3397">
        <v>18</v>
      </c>
      <c r="F3397">
        <v>65.800003000000004</v>
      </c>
      <c r="G3397">
        <v>66.440002000000007</v>
      </c>
      <c r="H3397">
        <v>65.309997999999993</v>
      </c>
      <c r="I3397">
        <v>65.910004000000001</v>
      </c>
      <c r="J3397">
        <v>64.999816999999993</v>
      </c>
      <c r="K3397">
        <v>11358700</v>
      </c>
      <c r="L3397">
        <v>2.504</v>
      </c>
      <c r="M3397">
        <v>5.9348391831155704E-3</v>
      </c>
      <c r="N3397">
        <v>1.36659875418282E-3</v>
      </c>
      <c r="O3397">
        <v>4.8175998001521503E-2</v>
      </c>
      <c r="P3397">
        <v>0.16211767765843799</v>
      </c>
      <c r="Q3397">
        <v>-3.3762639072604399E-2</v>
      </c>
      <c r="R3397">
        <v>8.8579102772889991E-3</v>
      </c>
      <c r="S3397">
        <v>1.6509525957633699E-2</v>
      </c>
      <c r="T3397">
        <v>1.43904166117662E-2</v>
      </c>
      <c r="U3397">
        <v>1.5210139545536201E-2</v>
      </c>
      <c r="V3397">
        <v>75.239998</v>
      </c>
      <c r="W3397">
        <v>48.419998</v>
      </c>
      <c r="X3397">
        <v>-0.12966808361451501</v>
      </c>
      <c r="Y3397" s="44">
        <v>3.8122194279549302E-5</v>
      </c>
      <c r="Z3397">
        <v>1.09670025238443</v>
      </c>
      <c r="AA3397">
        <v>-0.416315192176058</v>
      </c>
      <c r="AB3397">
        <v>-0.42414066730461403</v>
      </c>
      <c r="AC3397" t="s">
        <v>263</v>
      </c>
      <c r="AD3397" t="s">
        <v>356</v>
      </c>
      <c r="AE3397" t="s">
        <v>60</v>
      </c>
      <c r="AF3397" t="s">
        <v>61</v>
      </c>
      <c r="AG3397" t="s">
        <v>320</v>
      </c>
      <c r="AH3397" s="45">
        <v>32294</v>
      </c>
      <c r="AI3397">
        <v>831001</v>
      </c>
      <c r="AK3397" t="s">
        <v>302</v>
      </c>
      <c r="AL3397" t="s">
        <v>302</v>
      </c>
      <c r="AM3397" t="s">
        <v>245</v>
      </c>
    </row>
    <row r="3398" spans="1:39" x14ac:dyDescent="0.3">
      <c r="A3398" s="1">
        <v>43584</v>
      </c>
      <c r="B3398" t="s">
        <v>29</v>
      </c>
      <c r="C3398" t="s">
        <v>246</v>
      </c>
      <c r="D3398">
        <v>1800</v>
      </c>
      <c r="E3398">
        <v>18</v>
      </c>
      <c r="F3398">
        <v>69.690002000000007</v>
      </c>
      <c r="G3398">
        <v>71.940002000000007</v>
      </c>
      <c r="H3398">
        <v>69.580001999999993</v>
      </c>
      <c r="I3398">
        <v>71.029999000000004</v>
      </c>
      <c r="J3398">
        <v>70.049103000000002</v>
      </c>
      <c r="K3398">
        <v>16491400</v>
      </c>
      <c r="L3398">
        <v>2.536</v>
      </c>
      <c r="M3398">
        <v>2.1631675704735401E-2</v>
      </c>
      <c r="N3398">
        <v>2.7692300759826899E-2</v>
      </c>
      <c r="O3398">
        <v>0.15666451378898399</v>
      </c>
      <c r="P3398">
        <v>0.113571343977335</v>
      </c>
      <c r="Q3398">
        <v>5.1259962685586302E-2</v>
      </c>
      <c r="R3398">
        <v>1.0900577453586E-2</v>
      </c>
      <c r="S3398">
        <v>1.2595009938589899E-2</v>
      </c>
      <c r="T3398">
        <v>1.32854769784369E-2</v>
      </c>
      <c r="U3398">
        <v>1.52485751370212E-2</v>
      </c>
      <c r="V3398">
        <v>75.239998</v>
      </c>
      <c r="W3398">
        <v>48.419998</v>
      </c>
      <c r="X3398">
        <v>-0.12966808361451501</v>
      </c>
      <c r="Y3398">
        <v>1.07094833958194E-3</v>
      </c>
      <c r="Z3398">
        <v>1.12439354622573</v>
      </c>
      <c r="AA3398">
        <v>0.193955277928998</v>
      </c>
      <c r="AB3398" s="44">
        <v>4.4380336431909497E-5</v>
      </c>
      <c r="AC3398" t="s">
        <v>263</v>
      </c>
      <c r="AD3398" t="s">
        <v>356</v>
      </c>
      <c r="AE3398" t="s">
        <v>60</v>
      </c>
      <c r="AF3398" t="s">
        <v>61</v>
      </c>
      <c r="AG3398" t="s">
        <v>320</v>
      </c>
      <c r="AH3398" s="45">
        <v>32294</v>
      </c>
      <c r="AI3398">
        <v>831001</v>
      </c>
      <c r="AK3398" t="s">
        <v>302</v>
      </c>
      <c r="AL3398" t="s">
        <v>302</v>
      </c>
      <c r="AM3398" t="s">
        <v>245</v>
      </c>
    </row>
    <row r="3399" spans="1:39" x14ac:dyDescent="0.3">
      <c r="A3399" s="1">
        <v>43593</v>
      </c>
      <c r="B3399" t="s">
        <v>29</v>
      </c>
      <c r="C3399" t="s">
        <v>239</v>
      </c>
      <c r="D3399">
        <v>1200</v>
      </c>
      <c r="E3399">
        <v>18</v>
      </c>
      <c r="F3399">
        <v>67.879997000000003</v>
      </c>
      <c r="G3399">
        <v>68.849997999999999</v>
      </c>
      <c r="H3399">
        <v>67.709998999999996</v>
      </c>
      <c r="I3399">
        <v>68.220000999999996</v>
      </c>
      <c r="J3399">
        <v>67.710967999999994</v>
      </c>
      <c r="K3399">
        <v>9470500</v>
      </c>
      <c r="L3399">
        <v>2.4820000000000002</v>
      </c>
      <c r="M3399">
        <v>8.7981608896064696E-4</v>
      </c>
      <c r="N3399">
        <v>-1.87696438465925E-2</v>
      </c>
      <c r="O3399">
        <v>4.6340645999548298E-2</v>
      </c>
      <c r="P3399">
        <v>7.1991202771460705E-2</v>
      </c>
      <c r="Q3399">
        <v>2.2468533344283701E-2</v>
      </c>
      <c r="R3399">
        <v>1.69417522999805E-2</v>
      </c>
      <c r="S3399">
        <v>1.35863426588339E-2</v>
      </c>
      <c r="T3399">
        <v>1.38932897328098E-2</v>
      </c>
      <c r="U3399">
        <v>1.53963758008102E-2</v>
      </c>
      <c r="V3399">
        <v>75.239998</v>
      </c>
      <c r="W3399">
        <v>48.419998</v>
      </c>
      <c r="X3399">
        <v>-0.12966808361451501</v>
      </c>
      <c r="Y3399">
        <v>-1.60671540560346E-3</v>
      </c>
      <c r="Z3399">
        <v>1.1401306957541599</v>
      </c>
      <c r="AA3399">
        <v>-1.79869958681107E-2</v>
      </c>
      <c r="AB3399">
        <v>0.181102967008025</v>
      </c>
      <c r="AC3399" t="s">
        <v>263</v>
      </c>
      <c r="AD3399" t="s">
        <v>356</v>
      </c>
      <c r="AE3399" t="s">
        <v>60</v>
      </c>
      <c r="AF3399" t="s">
        <v>61</v>
      </c>
      <c r="AG3399" t="s">
        <v>320</v>
      </c>
      <c r="AH3399" s="45">
        <v>32294</v>
      </c>
      <c r="AI3399">
        <v>831001</v>
      </c>
      <c r="AK3399" t="s">
        <v>302</v>
      </c>
      <c r="AL3399" t="s">
        <v>302</v>
      </c>
      <c r="AM3399" t="s">
        <v>245</v>
      </c>
    </row>
    <row r="3400" spans="1:39" x14ac:dyDescent="0.3">
      <c r="A3400" s="1">
        <v>43614</v>
      </c>
      <c r="B3400" t="s">
        <v>29</v>
      </c>
      <c r="C3400" t="s">
        <v>246</v>
      </c>
      <c r="D3400">
        <v>2100</v>
      </c>
      <c r="E3400">
        <v>18</v>
      </c>
      <c r="F3400">
        <v>63.150002000000001</v>
      </c>
      <c r="G3400">
        <v>63.830002</v>
      </c>
      <c r="H3400">
        <v>62.720001000000003</v>
      </c>
      <c r="I3400">
        <v>63.709998999999897</v>
      </c>
      <c r="J3400">
        <v>63.234618999999903</v>
      </c>
      <c r="K3400">
        <v>13836300</v>
      </c>
      <c r="L3400">
        <v>2.2360000000000002</v>
      </c>
      <c r="M3400">
        <v>-1.25496421430263E-3</v>
      </c>
      <c r="N3400">
        <v>-3.6524624853767597E-2</v>
      </c>
      <c r="O3400">
        <v>-8.0712871687622395E-2</v>
      </c>
      <c r="P3400">
        <v>-4.3558771464187697E-3</v>
      </c>
      <c r="Q3400">
        <v>-4.5051307269458399E-2</v>
      </c>
      <c r="R3400">
        <v>1.1095696485491699E-2</v>
      </c>
      <c r="S3400">
        <v>1.71868830298855E-2</v>
      </c>
      <c r="T3400">
        <v>1.54547037558064E-2</v>
      </c>
      <c r="U3400">
        <v>1.5635319439157601E-2</v>
      </c>
      <c r="V3400">
        <v>75.239998</v>
      </c>
      <c r="W3400">
        <v>48.419998</v>
      </c>
      <c r="X3400">
        <v>-0.13257874749057899</v>
      </c>
      <c r="Y3400">
        <v>-6.9359101493404697E-3</v>
      </c>
      <c r="Z3400">
        <v>1.1758001895630401</v>
      </c>
      <c r="AA3400">
        <v>-0.56212633429376702</v>
      </c>
      <c r="AB3400">
        <v>-0.68667598593706303</v>
      </c>
      <c r="AC3400" t="s">
        <v>263</v>
      </c>
      <c r="AD3400" t="s">
        <v>356</v>
      </c>
      <c r="AE3400" t="s">
        <v>60</v>
      </c>
      <c r="AF3400" t="s">
        <v>61</v>
      </c>
      <c r="AG3400" t="s">
        <v>320</v>
      </c>
      <c r="AH3400" s="45">
        <v>32294</v>
      </c>
      <c r="AI3400">
        <v>831001</v>
      </c>
      <c r="AK3400" t="s">
        <v>302</v>
      </c>
      <c r="AL3400" t="s">
        <v>302</v>
      </c>
      <c r="AM3400" t="s">
        <v>245</v>
      </c>
    </row>
    <row r="3401" spans="1:39" x14ac:dyDescent="0.3">
      <c r="A3401" s="1">
        <v>43615</v>
      </c>
      <c r="B3401" t="s">
        <v>29</v>
      </c>
      <c r="C3401" t="s">
        <v>246</v>
      </c>
      <c r="D3401">
        <v>1500</v>
      </c>
      <c r="E3401">
        <v>18</v>
      </c>
      <c r="F3401">
        <v>64.769997000000004</v>
      </c>
      <c r="G3401">
        <v>65.25</v>
      </c>
      <c r="H3401">
        <v>63.25</v>
      </c>
      <c r="I3401">
        <v>63.610000999999997</v>
      </c>
      <c r="J3401">
        <v>63.135368</v>
      </c>
      <c r="K3401">
        <v>13570900</v>
      </c>
      <c r="L3401">
        <v>2.2269999999999999</v>
      </c>
      <c r="M3401">
        <v>-1.57080051622962E-3</v>
      </c>
      <c r="N3401">
        <v>-1.6372123269025599E-2</v>
      </c>
      <c r="O3401">
        <v>-0.103915347908587</v>
      </c>
      <c r="P3401">
        <v>6.1635801364590701E-4</v>
      </c>
      <c r="Q3401">
        <v>-5.9158132860777698E-3</v>
      </c>
      <c r="R3401">
        <v>7.6847876053730097E-3</v>
      </c>
      <c r="S3401">
        <v>1.6246591296304E-2</v>
      </c>
      <c r="T3401">
        <v>1.54337915107994E-2</v>
      </c>
      <c r="U3401">
        <v>1.5424103721672199E-2</v>
      </c>
      <c r="V3401">
        <v>75.239998</v>
      </c>
      <c r="W3401">
        <v>48.419998</v>
      </c>
      <c r="X3401">
        <v>-0.13257874749057899</v>
      </c>
      <c r="Y3401">
        <v>2.0962723552933101E-3</v>
      </c>
      <c r="Z3401">
        <v>1.1618426014998</v>
      </c>
      <c r="AA3401">
        <v>-0.235501372533227</v>
      </c>
      <c r="AB3401">
        <v>-0.59842125475087604</v>
      </c>
      <c r="AC3401" t="s">
        <v>263</v>
      </c>
      <c r="AD3401" t="s">
        <v>356</v>
      </c>
      <c r="AE3401" t="s">
        <v>60</v>
      </c>
      <c r="AF3401" t="s">
        <v>61</v>
      </c>
      <c r="AG3401" t="s">
        <v>320</v>
      </c>
      <c r="AH3401" s="45">
        <v>32294</v>
      </c>
      <c r="AI3401">
        <v>831001</v>
      </c>
      <c r="AK3401" t="s">
        <v>302</v>
      </c>
      <c r="AL3401" t="s">
        <v>302</v>
      </c>
      <c r="AM3401" t="s">
        <v>245</v>
      </c>
    </row>
    <row r="3402" spans="1:39" x14ac:dyDescent="0.3">
      <c r="A3402" s="1">
        <v>43620</v>
      </c>
      <c r="B3402" t="s">
        <v>29</v>
      </c>
      <c r="C3402" t="s">
        <v>246</v>
      </c>
      <c r="D3402">
        <v>1700</v>
      </c>
      <c r="E3402">
        <v>18</v>
      </c>
      <c r="F3402">
        <v>63.790000999999997</v>
      </c>
      <c r="G3402">
        <v>65.940002000000007</v>
      </c>
      <c r="H3402">
        <v>63.759997999999896</v>
      </c>
      <c r="I3402">
        <v>65.879997000000003</v>
      </c>
      <c r="J3402">
        <v>65.388428000000005</v>
      </c>
      <c r="K3402">
        <v>17743100</v>
      </c>
      <c r="L3402">
        <v>2.1190000000000002</v>
      </c>
      <c r="M3402">
        <v>5.09098556593982E-2</v>
      </c>
      <c r="N3402">
        <v>3.2238416527276603E-2</v>
      </c>
      <c r="O3402">
        <v>-5.93736994868619E-2</v>
      </c>
      <c r="P3402">
        <v>5.2228124769842198E-2</v>
      </c>
      <c r="Q3402">
        <v>5.5366275106657004E-3</v>
      </c>
      <c r="R3402">
        <v>2.73017027289587E-2</v>
      </c>
      <c r="S3402">
        <v>2.0579739060863401E-2</v>
      </c>
      <c r="T3402">
        <v>1.6828660384044E-2</v>
      </c>
      <c r="U3402">
        <v>1.5793321774927399E-2</v>
      </c>
      <c r="V3402">
        <v>75.239998</v>
      </c>
      <c r="W3402">
        <v>48.419998</v>
      </c>
      <c r="X3402">
        <v>-0.13257874749057899</v>
      </c>
      <c r="Y3402">
        <v>2.1205927310919401E-2</v>
      </c>
      <c r="Z3402">
        <v>1.1927514642242401</v>
      </c>
      <c r="AA3402">
        <v>-0.13221128066040999</v>
      </c>
      <c r="AB3402">
        <v>-0.39187393086850297</v>
      </c>
      <c r="AC3402" t="s">
        <v>263</v>
      </c>
      <c r="AD3402" t="s">
        <v>356</v>
      </c>
      <c r="AE3402" t="s">
        <v>60</v>
      </c>
      <c r="AF3402" t="s">
        <v>61</v>
      </c>
      <c r="AG3402" t="s">
        <v>320</v>
      </c>
      <c r="AH3402" s="45">
        <v>32294</v>
      </c>
      <c r="AI3402">
        <v>831001</v>
      </c>
      <c r="AK3402" t="s">
        <v>302</v>
      </c>
      <c r="AL3402" t="s">
        <v>302</v>
      </c>
      <c r="AM3402" t="s">
        <v>245</v>
      </c>
    </row>
    <row r="3403" spans="1:39" x14ac:dyDescent="0.3">
      <c r="A3403" s="1">
        <v>43627</v>
      </c>
      <c r="B3403" t="s">
        <v>29</v>
      </c>
      <c r="C3403" t="s">
        <v>246</v>
      </c>
      <c r="D3403">
        <v>1500</v>
      </c>
      <c r="E3403">
        <v>18</v>
      </c>
      <c r="F3403">
        <v>67.580001999999993</v>
      </c>
      <c r="G3403">
        <v>68.029999000000004</v>
      </c>
      <c r="H3403">
        <v>67.160004000000001</v>
      </c>
      <c r="I3403">
        <v>67.879997000000003</v>
      </c>
      <c r="J3403">
        <v>67.373504999999994</v>
      </c>
      <c r="K3403">
        <v>9800900</v>
      </c>
      <c r="L3403">
        <v>2.14</v>
      </c>
      <c r="M3403">
        <v>1.12593306805859E-2</v>
      </c>
      <c r="N3403">
        <v>2.9906538832580001E-2</v>
      </c>
      <c r="O3403">
        <v>3.6898344155141898E-3</v>
      </c>
      <c r="P3403">
        <v>8.4043383238107297E-2</v>
      </c>
      <c r="Q3403">
        <v>1.7910422185481101E-2</v>
      </c>
      <c r="R3403">
        <v>1.286653039203E-2</v>
      </c>
      <c r="S3403">
        <v>2.02757546457124E-2</v>
      </c>
      <c r="T3403">
        <v>1.7087619993512201E-2</v>
      </c>
      <c r="U3403">
        <v>1.58285319860225E-2</v>
      </c>
      <c r="V3403">
        <v>75.239998</v>
      </c>
      <c r="W3403">
        <v>48.419998</v>
      </c>
      <c r="X3403">
        <v>-0.13257874749057899</v>
      </c>
      <c r="Y3403">
        <v>-3.4994119269314301E-4</v>
      </c>
      <c r="Z3403">
        <v>1.1794810039775001</v>
      </c>
      <c r="AA3403">
        <v>-2.9986939536202201E-2</v>
      </c>
      <c r="AB3403">
        <v>-0.114883170712216</v>
      </c>
      <c r="AC3403" t="s">
        <v>263</v>
      </c>
      <c r="AD3403" t="s">
        <v>356</v>
      </c>
      <c r="AE3403" t="s">
        <v>60</v>
      </c>
      <c r="AF3403" t="s">
        <v>61</v>
      </c>
      <c r="AG3403" t="s">
        <v>320</v>
      </c>
      <c r="AH3403" s="45">
        <v>32294</v>
      </c>
      <c r="AI3403">
        <v>831001</v>
      </c>
      <c r="AK3403" t="s">
        <v>302</v>
      </c>
      <c r="AL3403" t="s">
        <v>302</v>
      </c>
      <c r="AM3403" t="s">
        <v>245</v>
      </c>
    </row>
    <row r="3404" spans="1:39" x14ac:dyDescent="0.3">
      <c r="A3404" s="1">
        <v>43564</v>
      </c>
      <c r="B3404" t="s">
        <v>29</v>
      </c>
      <c r="C3404" t="s">
        <v>246</v>
      </c>
      <c r="D3404">
        <v>2500</v>
      </c>
      <c r="E3404">
        <v>19</v>
      </c>
      <c r="F3404">
        <v>65.599997999999999</v>
      </c>
      <c r="G3404">
        <v>65.599997999999999</v>
      </c>
      <c r="H3404">
        <v>64.680000000000007</v>
      </c>
      <c r="I3404">
        <v>65.199996999999996</v>
      </c>
      <c r="J3404">
        <v>64.299614000000005</v>
      </c>
      <c r="K3404">
        <v>10221000</v>
      </c>
      <c r="L3404">
        <v>2.4990000000000001</v>
      </c>
      <c r="M3404">
        <v>-1.32553225278563E-2</v>
      </c>
      <c r="N3404">
        <v>1.20353484664826E-2</v>
      </c>
      <c r="O3404">
        <v>4.9357746971853599E-2</v>
      </c>
      <c r="P3404">
        <v>0.168803017962079</v>
      </c>
      <c r="Q3404">
        <v>-3.8134078057782898E-2</v>
      </c>
      <c r="R3404">
        <v>1.07082894086539E-2</v>
      </c>
      <c r="S3404">
        <v>1.6532019841732099E-2</v>
      </c>
      <c r="T3404">
        <v>1.4489552473334499E-2</v>
      </c>
      <c r="U3404">
        <v>1.52430277963245E-2</v>
      </c>
      <c r="V3404">
        <v>75.239998</v>
      </c>
      <c r="W3404">
        <v>48.419998</v>
      </c>
      <c r="X3404">
        <v>-0.12966808361451501</v>
      </c>
      <c r="Y3404">
        <v>-6.0859766572597396E-3</v>
      </c>
      <c r="Z3404">
        <v>1.0954762897397301</v>
      </c>
      <c r="AA3404">
        <v>-0.44275459254822203</v>
      </c>
      <c r="AB3404">
        <v>-0.38077943323478203</v>
      </c>
      <c r="AC3404" t="s">
        <v>264</v>
      </c>
      <c r="AD3404" t="s">
        <v>356</v>
      </c>
      <c r="AE3404" t="s">
        <v>60</v>
      </c>
      <c r="AF3404" t="s">
        <v>61</v>
      </c>
      <c r="AG3404" t="s">
        <v>320</v>
      </c>
      <c r="AH3404" s="45">
        <v>32294</v>
      </c>
      <c r="AI3404">
        <v>831001</v>
      </c>
      <c r="AK3404" t="s">
        <v>302</v>
      </c>
      <c r="AL3404" t="s">
        <v>302</v>
      </c>
      <c r="AM3404" t="s">
        <v>245</v>
      </c>
    </row>
    <row r="3405" spans="1:39" x14ac:dyDescent="0.3">
      <c r="A3405" s="1">
        <v>43606</v>
      </c>
      <c r="B3405" t="s">
        <v>29</v>
      </c>
      <c r="C3405" t="s">
        <v>246</v>
      </c>
      <c r="D3405">
        <v>2200</v>
      </c>
      <c r="E3405">
        <v>19</v>
      </c>
      <c r="F3405">
        <v>65.5</v>
      </c>
      <c r="G3405">
        <v>66.089995999999999</v>
      </c>
      <c r="H3405">
        <v>65.199996999999996</v>
      </c>
      <c r="I3405">
        <v>66.080001999999993</v>
      </c>
      <c r="J3405">
        <v>65.586937000000006</v>
      </c>
      <c r="K3405">
        <v>11051500</v>
      </c>
      <c r="L3405">
        <v>2.4260000000000002</v>
      </c>
      <c r="M3405">
        <v>1.7094402339667001E-2</v>
      </c>
      <c r="N3405">
        <v>1.24868306039768E-2</v>
      </c>
      <c r="O3405">
        <v>-4.6487436554713699E-2</v>
      </c>
      <c r="P3405">
        <v>2.8449008910803899E-2</v>
      </c>
      <c r="Q3405">
        <v>-3.0492883135854802E-2</v>
      </c>
      <c r="R3405">
        <v>1.3969259485792E-2</v>
      </c>
      <c r="S3405">
        <v>1.6722391944603301E-2</v>
      </c>
      <c r="T3405">
        <v>1.5115468756248101E-2</v>
      </c>
      <c r="U3405">
        <v>1.56165626829855E-2</v>
      </c>
      <c r="V3405">
        <v>75.239998</v>
      </c>
      <c r="W3405">
        <v>48.419998</v>
      </c>
      <c r="X3405">
        <v>-0.13257874749057899</v>
      </c>
      <c r="Y3405">
        <v>8.4599491109458805E-3</v>
      </c>
      <c r="Z3405">
        <v>1.1746236208355401</v>
      </c>
      <c r="AA3405">
        <v>-0.44467402900042102</v>
      </c>
      <c r="AB3405">
        <v>-0.72231762278501399</v>
      </c>
      <c r="AC3405" t="s">
        <v>264</v>
      </c>
      <c r="AD3405" t="s">
        <v>356</v>
      </c>
      <c r="AE3405" t="s">
        <v>60</v>
      </c>
      <c r="AF3405" t="s">
        <v>61</v>
      </c>
      <c r="AG3405" t="s">
        <v>320</v>
      </c>
      <c r="AH3405" s="45">
        <v>32294</v>
      </c>
      <c r="AI3405">
        <v>831001</v>
      </c>
      <c r="AK3405" t="s">
        <v>302</v>
      </c>
      <c r="AL3405" t="s">
        <v>302</v>
      </c>
      <c r="AM3405" t="s">
        <v>245</v>
      </c>
    </row>
    <row r="3406" spans="1:39" x14ac:dyDescent="0.3">
      <c r="A3406" s="1">
        <v>43609</v>
      </c>
      <c r="B3406" t="s">
        <v>29</v>
      </c>
      <c r="C3406" t="s">
        <v>239</v>
      </c>
      <c r="D3406">
        <v>1200</v>
      </c>
      <c r="E3406">
        <v>19</v>
      </c>
      <c r="F3406">
        <v>64.290001000000004</v>
      </c>
      <c r="G3406">
        <v>64.709998999999996</v>
      </c>
      <c r="H3406">
        <v>64.059997999999993</v>
      </c>
      <c r="I3406">
        <v>64.389999000000003</v>
      </c>
      <c r="J3406">
        <v>63.909545999999999</v>
      </c>
      <c r="K3406">
        <v>9715400</v>
      </c>
      <c r="L3406">
        <v>2.3239999999999998</v>
      </c>
      <c r="M3406">
        <v>7.63892018844692E-3</v>
      </c>
      <c r="N3406">
        <v>-1.05052859639379E-2</v>
      </c>
      <c r="O3406">
        <v>-6.0265128253820598E-2</v>
      </c>
      <c r="P3406">
        <v>4.2442927136019703E-3</v>
      </c>
      <c r="Q3406">
        <v>-6.0394820295212398E-2</v>
      </c>
      <c r="R3406">
        <v>1.53546177557378E-2</v>
      </c>
      <c r="S3406">
        <v>1.7422536350038199E-2</v>
      </c>
      <c r="T3406">
        <v>1.5439254753940101E-2</v>
      </c>
      <c r="U3406">
        <v>1.5666067002227599E-2</v>
      </c>
      <c r="V3406">
        <v>75.239998</v>
      </c>
      <c r="W3406">
        <v>48.419998</v>
      </c>
      <c r="X3406">
        <v>-0.13257874749057899</v>
      </c>
      <c r="Y3406">
        <v>1.3526439988342199E-3</v>
      </c>
      <c r="Z3406">
        <v>1.18032508158163</v>
      </c>
      <c r="AA3406">
        <v>-0.69150657648070402</v>
      </c>
      <c r="AB3406">
        <v>-0.68410429245086601</v>
      </c>
      <c r="AC3406" t="s">
        <v>264</v>
      </c>
      <c r="AD3406" t="s">
        <v>356</v>
      </c>
      <c r="AE3406" t="s">
        <v>60</v>
      </c>
      <c r="AF3406" t="s">
        <v>61</v>
      </c>
      <c r="AG3406" t="s">
        <v>320</v>
      </c>
      <c r="AH3406" s="45">
        <v>32294</v>
      </c>
      <c r="AI3406">
        <v>831001</v>
      </c>
      <c r="AK3406" t="s">
        <v>302</v>
      </c>
      <c r="AL3406" t="s">
        <v>302</v>
      </c>
      <c r="AM3406" t="s">
        <v>245</v>
      </c>
    </row>
    <row r="3407" spans="1:39" x14ac:dyDescent="0.3">
      <c r="A3407" s="1">
        <v>43621</v>
      </c>
      <c r="B3407" t="s">
        <v>29</v>
      </c>
      <c r="C3407" t="s">
        <v>239</v>
      </c>
      <c r="D3407">
        <v>1500</v>
      </c>
      <c r="E3407">
        <v>19</v>
      </c>
      <c r="F3407">
        <v>65.449996999999996</v>
      </c>
      <c r="G3407">
        <v>66.019997000000004</v>
      </c>
      <c r="H3407">
        <v>64.5</v>
      </c>
      <c r="I3407">
        <v>65.779999000000004</v>
      </c>
      <c r="J3407">
        <v>65.289176999999995</v>
      </c>
      <c r="K3407">
        <v>12536300</v>
      </c>
      <c r="L3407">
        <v>2.1230000000000002</v>
      </c>
      <c r="M3407">
        <v>-1.51902109140322E-3</v>
      </c>
      <c r="N3407">
        <v>3.1974359650175803E-2</v>
      </c>
      <c r="O3407">
        <v>-7.1705244741381693E-2</v>
      </c>
      <c r="P3407">
        <v>5.7405622556335301E-2</v>
      </c>
      <c r="Q3407">
        <v>3.1260875685141E-3</v>
      </c>
      <c r="R3407">
        <v>2.7320576231698201E-2</v>
      </c>
      <c r="S3407">
        <v>2.0360983470302501E-2</v>
      </c>
      <c r="T3407">
        <v>1.6803940745564901E-2</v>
      </c>
      <c r="U3407">
        <v>1.5793523014029899E-2</v>
      </c>
      <c r="V3407">
        <v>75.239998</v>
      </c>
      <c r="W3407">
        <v>48.419998</v>
      </c>
      <c r="X3407">
        <v>-0.13257874749057899</v>
      </c>
      <c r="Y3407">
        <v>8.1287266899663802E-3</v>
      </c>
      <c r="Z3407">
        <v>1.1897574381145299</v>
      </c>
      <c r="AA3407">
        <v>-0.15345695113293001</v>
      </c>
      <c r="AB3407">
        <v>-0.31014005423633501</v>
      </c>
      <c r="AC3407" t="s">
        <v>264</v>
      </c>
      <c r="AD3407" t="s">
        <v>356</v>
      </c>
      <c r="AE3407" t="s">
        <v>60</v>
      </c>
      <c r="AF3407" t="s">
        <v>61</v>
      </c>
      <c r="AG3407" t="s">
        <v>320</v>
      </c>
      <c r="AH3407" s="45">
        <v>32294</v>
      </c>
      <c r="AI3407">
        <v>831001</v>
      </c>
      <c r="AK3407" t="s">
        <v>302</v>
      </c>
      <c r="AL3407" t="s">
        <v>302</v>
      </c>
      <c r="AM3407" t="s">
        <v>245</v>
      </c>
    </row>
    <row r="3408" spans="1:39" x14ac:dyDescent="0.3">
      <c r="A3408" s="1">
        <v>43564</v>
      </c>
      <c r="B3408" t="s">
        <v>29</v>
      </c>
      <c r="C3408" t="s">
        <v>239</v>
      </c>
      <c r="D3408">
        <v>2300</v>
      </c>
      <c r="E3408">
        <v>20</v>
      </c>
      <c r="F3408">
        <v>65.599997999999999</v>
      </c>
      <c r="G3408">
        <v>65.599997999999999</v>
      </c>
      <c r="H3408">
        <v>64.680000000000007</v>
      </c>
      <c r="I3408">
        <v>65.199996999999996</v>
      </c>
      <c r="J3408">
        <v>64.299614000000005</v>
      </c>
      <c r="K3408">
        <v>10221000</v>
      </c>
      <c r="L3408">
        <v>2.4990000000000001</v>
      </c>
      <c r="M3408">
        <v>-1.32553225278563E-2</v>
      </c>
      <c r="N3408">
        <v>1.20353484664826E-2</v>
      </c>
      <c r="O3408">
        <v>4.9357746971853599E-2</v>
      </c>
      <c r="P3408">
        <v>0.168803017962079</v>
      </c>
      <c r="Q3408">
        <v>-3.8134078057782898E-2</v>
      </c>
      <c r="R3408">
        <v>1.07082894086539E-2</v>
      </c>
      <c r="S3408">
        <v>1.6532019841732099E-2</v>
      </c>
      <c r="T3408">
        <v>1.4489552473334499E-2</v>
      </c>
      <c r="U3408">
        <v>1.52430277963245E-2</v>
      </c>
      <c r="V3408">
        <v>75.239998</v>
      </c>
      <c r="W3408">
        <v>48.419998</v>
      </c>
      <c r="X3408">
        <v>-0.12966808361451501</v>
      </c>
      <c r="Y3408">
        <v>-6.0859766572597396E-3</v>
      </c>
      <c r="Z3408">
        <v>1.0954762897397301</v>
      </c>
      <c r="AA3408">
        <v>-0.44275459254822203</v>
      </c>
      <c r="AB3408">
        <v>-0.38077943323478203</v>
      </c>
      <c r="AC3408" t="s">
        <v>265</v>
      </c>
      <c r="AD3408" t="s">
        <v>356</v>
      </c>
      <c r="AE3408" t="s">
        <v>60</v>
      </c>
      <c r="AF3408" t="s">
        <v>61</v>
      </c>
      <c r="AG3408" t="s">
        <v>320</v>
      </c>
      <c r="AH3408" s="45">
        <v>32294</v>
      </c>
      <c r="AI3408">
        <v>831001</v>
      </c>
      <c r="AK3408" t="s">
        <v>302</v>
      </c>
      <c r="AL3408" t="s">
        <v>302</v>
      </c>
      <c r="AM3408" t="s">
        <v>245</v>
      </c>
    </row>
    <row r="3409" spans="1:39" x14ac:dyDescent="0.3">
      <c r="A3409" s="1">
        <v>43580</v>
      </c>
      <c r="B3409" t="s">
        <v>29</v>
      </c>
      <c r="C3409" t="s">
        <v>246</v>
      </c>
      <c r="D3409">
        <v>2300</v>
      </c>
      <c r="E3409">
        <v>20</v>
      </c>
      <c r="F3409">
        <v>68.559997999999993</v>
      </c>
      <c r="G3409">
        <v>69.180000000000007</v>
      </c>
      <c r="H3409">
        <v>68.150002000000001</v>
      </c>
      <c r="I3409">
        <v>68.730002999999996</v>
      </c>
      <c r="J3409">
        <v>67.780868999999996</v>
      </c>
      <c r="K3409">
        <v>8913600</v>
      </c>
      <c r="L3409">
        <v>2.5339999999999998</v>
      </c>
      <c r="M3409">
        <v>-1.4538811633087901E-3</v>
      </c>
      <c r="N3409">
        <v>-2.32969477745038E-2</v>
      </c>
      <c r="O3409">
        <v>0.13035631447717699</v>
      </c>
      <c r="P3409">
        <v>9.8670399799535305E-2</v>
      </c>
      <c r="Q3409">
        <v>1.92112512058553E-2</v>
      </c>
      <c r="R3409">
        <v>4.7187194332027598E-3</v>
      </c>
      <c r="S3409">
        <v>1.2645933488847299E-2</v>
      </c>
      <c r="T3409">
        <v>1.32181871984753E-2</v>
      </c>
      <c r="U3409">
        <v>1.5174251199298199E-2</v>
      </c>
      <c r="V3409">
        <v>75.239998</v>
      </c>
      <c r="W3409">
        <v>48.419998</v>
      </c>
      <c r="X3409">
        <v>-0.12966808361451501</v>
      </c>
      <c r="Y3409">
        <v>-3.6904169755480902E-4</v>
      </c>
      <c r="Z3409">
        <v>1.1164040932622401</v>
      </c>
      <c r="AA3409">
        <v>-4.5576693050056599E-2</v>
      </c>
      <c r="AB3409">
        <v>-5.47968608341564E-2</v>
      </c>
      <c r="AC3409" t="s">
        <v>265</v>
      </c>
      <c r="AD3409" t="s">
        <v>356</v>
      </c>
      <c r="AE3409" t="s">
        <v>60</v>
      </c>
      <c r="AF3409" t="s">
        <v>61</v>
      </c>
      <c r="AG3409" t="s">
        <v>320</v>
      </c>
      <c r="AH3409" s="45">
        <v>32294</v>
      </c>
      <c r="AI3409">
        <v>831001</v>
      </c>
      <c r="AK3409" t="s">
        <v>302</v>
      </c>
      <c r="AL3409" t="s">
        <v>302</v>
      </c>
      <c r="AM3409" t="s">
        <v>245</v>
      </c>
    </row>
    <row r="3410" spans="1:39" x14ac:dyDescent="0.3">
      <c r="A3410" s="1">
        <v>43598</v>
      </c>
      <c r="B3410" t="s">
        <v>29</v>
      </c>
      <c r="C3410" t="s">
        <v>239</v>
      </c>
      <c r="D3410">
        <v>2100</v>
      </c>
      <c r="E3410">
        <v>20</v>
      </c>
      <c r="F3410">
        <v>66.129997000000003</v>
      </c>
      <c r="G3410">
        <v>66.330001999999993</v>
      </c>
      <c r="H3410">
        <v>63.959998999999897</v>
      </c>
      <c r="I3410">
        <v>64.379997000000003</v>
      </c>
      <c r="J3410">
        <v>63.899619999999999</v>
      </c>
      <c r="K3410">
        <v>23494400</v>
      </c>
      <c r="L3410">
        <v>2.4049999999999998</v>
      </c>
      <c r="M3410">
        <v>-5.3233022817760697E-2</v>
      </c>
      <c r="N3410">
        <v>-8.95322963180646E-2</v>
      </c>
      <c r="O3410">
        <v>-1.11362007499985E-2</v>
      </c>
      <c r="P3410">
        <v>5.03950186988944E-2</v>
      </c>
      <c r="Q3410">
        <v>-9.31839504603659E-2</v>
      </c>
      <c r="R3410">
        <v>2.43794277037724E-2</v>
      </c>
      <c r="S3410">
        <v>1.7770106874114799E-2</v>
      </c>
      <c r="T3410">
        <v>1.5259920789885599E-2</v>
      </c>
      <c r="U3410">
        <v>1.55710108902319E-2</v>
      </c>
      <c r="V3410">
        <v>75.239998</v>
      </c>
      <c r="W3410">
        <v>48.419998</v>
      </c>
      <c r="X3410">
        <v>-0.13257874749057899</v>
      </c>
      <c r="Y3410">
        <v>-2.4426469085879299E-2</v>
      </c>
      <c r="Z3410">
        <v>1.1682050508420001</v>
      </c>
      <c r="AA3410">
        <v>-0.91448488894131597</v>
      </c>
      <c r="AB3410">
        <v>-0.33675678928441399</v>
      </c>
      <c r="AC3410" t="s">
        <v>265</v>
      </c>
      <c r="AD3410" t="s">
        <v>356</v>
      </c>
      <c r="AE3410" t="s">
        <v>60</v>
      </c>
      <c r="AF3410" t="s">
        <v>61</v>
      </c>
      <c r="AG3410" t="s">
        <v>320</v>
      </c>
      <c r="AH3410" s="45">
        <v>32294</v>
      </c>
      <c r="AI3410">
        <v>831001</v>
      </c>
      <c r="AK3410" t="s">
        <v>302</v>
      </c>
      <c r="AL3410" t="s">
        <v>302</v>
      </c>
      <c r="AM3410" t="s">
        <v>245</v>
      </c>
    </row>
    <row r="3411" spans="1:39" x14ac:dyDescent="0.3">
      <c r="A3411" s="1">
        <v>43600</v>
      </c>
      <c r="B3411" t="s">
        <v>29</v>
      </c>
      <c r="C3411" t="s">
        <v>246</v>
      </c>
      <c r="D3411">
        <v>1300</v>
      </c>
      <c r="E3411">
        <v>20</v>
      </c>
      <c r="F3411">
        <v>64.459998999999996</v>
      </c>
      <c r="G3411">
        <v>65.220000999999996</v>
      </c>
      <c r="H3411">
        <v>64.019997000000004</v>
      </c>
      <c r="I3411">
        <v>64.870002999999997</v>
      </c>
      <c r="J3411">
        <v>64.385970999999998</v>
      </c>
      <c r="K3411">
        <v>14570900</v>
      </c>
      <c r="L3411">
        <v>2.379</v>
      </c>
      <c r="M3411">
        <v>-5.9939466548063298E-3</v>
      </c>
      <c r="N3411">
        <v>-5.0352407894369997E-2</v>
      </c>
      <c r="O3411">
        <v>-3.2140045797081303E-2</v>
      </c>
      <c r="P3411">
        <v>3.5032126658345097E-2</v>
      </c>
      <c r="Q3411">
        <v>-8.6290336380275806E-2</v>
      </c>
      <c r="R3411">
        <v>2.5681950325269199E-2</v>
      </c>
      <c r="S3411">
        <v>1.7268097321886701E-2</v>
      </c>
      <c r="T3411">
        <v>1.5215159484040701E-2</v>
      </c>
      <c r="U3411">
        <v>1.5596366820121801E-2</v>
      </c>
      <c r="V3411">
        <v>75.239998</v>
      </c>
      <c r="W3411">
        <v>48.419998</v>
      </c>
      <c r="X3411">
        <v>-0.13257874749057899</v>
      </c>
      <c r="Y3411">
        <v>5.8219943882337104E-3</v>
      </c>
      <c r="Z3411">
        <v>1.1667506769682501</v>
      </c>
      <c r="AA3411">
        <v>-0.87098628161785996</v>
      </c>
      <c r="AB3411">
        <v>-0.684855679629091</v>
      </c>
      <c r="AC3411" t="s">
        <v>265</v>
      </c>
      <c r="AD3411" t="s">
        <v>356</v>
      </c>
      <c r="AE3411" t="s">
        <v>60</v>
      </c>
      <c r="AF3411" t="s">
        <v>61</v>
      </c>
      <c r="AG3411" t="s">
        <v>320</v>
      </c>
      <c r="AH3411" s="45">
        <v>32294</v>
      </c>
      <c r="AI3411">
        <v>831001</v>
      </c>
      <c r="AK3411" t="s">
        <v>302</v>
      </c>
      <c r="AL3411" t="s">
        <v>302</v>
      </c>
      <c r="AM3411" t="s">
        <v>245</v>
      </c>
    </row>
    <row r="3412" spans="1:39" x14ac:dyDescent="0.3">
      <c r="A3412" s="1">
        <v>43621</v>
      </c>
      <c r="B3412" t="s">
        <v>29</v>
      </c>
      <c r="C3412" t="s">
        <v>239</v>
      </c>
      <c r="D3412">
        <v>1400</v>
      </c>
      <c r="E3412">
        <v>20</v>
      </c>
      <c r="F3412">
        <v>65.449996999999996</v>
      </c>
      <c r="G3412">
        <v>66.019997000000004</v>
      </c>
      <c r="H3412">
        <v>64.5</v>
      </c>
      <c r="I3412">
        <v>65.779999000000004</v>
      </c>
      <c r="J3412">
        <v>65.289176999999995</v>
      </c>
      <c r="K3412">
        <v>12536300</v>
      </c>
      <c r="L3412">
        <v>2.1230000000000002</v>
      </c>
      <c r="M3412">
        <v>-1.51902109140322E-3</v>
      </c>
      <c r="N3412">
        <v>3.1974359650175803E-2</v>
      </c>
      <c r="O3412">
        <v>-7.1705244741381693E-2</v>
      </c>
      <c r="P3412">
        <v>5.7405622556335301E-2</v>
      </c>
      <c r="Q3412">
        <v>3.1260875685141E-3</v>
      </c>
      <c r="R3412">
        <v>2.7320576231698201E-2</v>
      </c>
      <c r="S3412">
        <v>2.0360983470302501E-2</v>
      </c>
      <c r="T3412">
        <v>1.6803940745564901E-2</v>
      </c>
      <c r="U3412">
        <v>1.5793523014029899E-2</v>
      </c>
      <c r="V3412">
        <v>75.239998</v>
      </c>
      <c r="W3412">
        <v>48.419998</v>
      </c>
      <c r="X3412">
        <v>-0.13257874749057899</v>
      </c>
      <c r="Y3412">
        <v>8.1287266899663802E-3</v>
      </c>
      <c r="Z3412">
        <v>1.1897574381145299</v>
      </c>
      <c r="AA3412">
        <v>-0.15345695113293001</v>
      </c>
      <c r="AB3412">
        <v>-0.31014005423633501</v>
      </c>
      <c r="AC3412" t="s">
        <v>265</v>
      </c>
      <c r="AD3412" t="s">
        <v>356</v>
      </c>
      <c r="AE3412" t="s">
        <v>60</v>
      </c>
      <c r="AF3412" t="s">
        <v>61</v>
      </c>
      <c r="AG3412" t="s">
        <v>320</v>
      </c>
      <c r="AH3412" s="45">
        <v>32294</v>
      </c>
      <c r="AI3412">
        <v>831001</v>
      </c>
      <c r="AK3412" t="s">
        <v>302</v>
      </c>
      <c r="AL3412" t="s">
        <v>302</v>
      </c>
      <c r="AM3412" t="s">
        <v>245</v>
      </c>
    </row>
    <row r="3413" spans="1:39" x14ac:dyDescent="0.3">
      <c r="A3413" s="1">
        <v>43600</v>
      </c>
      <c r="B3413" t="s">
        <v>30</v>
      </c>
      <c r="C3413" t="s">
        <v>246</v>
      </c>
      <c r="D3413">
        <v>100</v>
      </c>
      <c r="E3413">
        <v>1</v>
      </c>
      <c r="F3413">
        <v>51.759997999999896</v>
      </c>
      <c r="G3413">
        <v>52.709998999999897</v>
      </c>
      <c r="H3413">
        <v>51.689999</v>
      </c>
      <c r="I3413">
        <v>52.439999</v>
      </c>
      <c r="J3413">
        <v>52.111129999999903</v>
      </c>
      <c r="K3413">
        <v>30577200</v>
      </c>
      <c r="L3413">
        <v>2.379</v>
      </c>
      <c r="M3413">
        <v>8.0413209207526506E-3</v>
      </c>
      <c r="N3413">
        <v>-1.94511559067902E-2</v>
      </c>
      <c r="O3413">
        <v>-7.0847307214475505E-2</v>
      </c>
      <c r="P3413">
        <v>0.105251289253459</v>
      </c>
      <c r="Q3413">
        <v>0.16609772506117601</v>
      </c>
      <c r="R3413">
        <v>2.1844682493237001E-2</v>
      </c>
      <c r="S3413">
        <v>1.16718358733904E-2</v>
      </c>
      <c r="T3413">
        <v>1.03493484030227E-2</v>
      </c>
      <c r="U3413">
        <v>1.4614570099223199E-2</v>
      </c>
      <c r="V3413">
        <v>57.529998999999997</v>
      </c>
      <c r="W3413">
        <v>40.25</v>
      </c>
      <c r="X3413">
        <v>-0.12637857358971899</v>
      </c>
      <c r="Y3413">
        <v>5.8219943882337104E-3</v>
      </c>
      <c r="Z3413">
        <v>1.24905094427995</v>
      </c>
      <c r="AA3413">
        <v>1.51316660882082</v>
      </c>
      <c r="AB3413">
        <v>1.45449196493512</v>
      </c>
      <c r="AC3413" t="s">
        <v>240</v>
      </c>
      <c r="AD3413" t="s">
        <v>357</v>
      </c>
      <c r="AE3413" t="s">
        <v>56</v>
      </c>
      <c r="AF3413" t="s">
        <v>69</v>
      </c>
      <c r="AG3413" t="s">
        <v>278</v>
      </c>
      <c r="AH3413" s="45">
        <v>34304</v>
      </c>
      <c r="AI3413">
        <v>858877</v>
      </c>
      <c r="AK3413" t="s">
        <v>279</v>
      </c>
      <c r="AL3413" t="s">
        <v>276</v>
      </c>
      <c r="AM3413" t="s">
        <v>245</v>
      </c>
    </row>
    <row r="3414" spans="1:39" x14ac:dyDescent="0.3">
      <c r="A3414" s="1">
        <v>43608</v>
      </c>
      <c r="B3414" t="s">
        <v>30</v>
      </c>
      <c r="C3414" t="s">
        <v>246</v>
      </c>
      <c r="D3414">
        <v>500</v>
      </c>
      <c r="E3414">
        <v>1</v>
      </c>
      <c r="F3414">
        <v>54.91</v>
      </c>
      <c r="G3414">
        <v>55.009997999999896</v>
      </c>
      <c r="H3414">
        <v>53.939999</v>
      </c>
      <c r="I3414">
        <v>54.189999</v>
      </c>
      <c r="J3414">
        <v>53.850155000000001</v>
      </c>
      <c r="K3414">
        <v>22734200</v>
      </c>
      <c r="L3414">
        <v>2.2959999999999998</v>
      </c>
      <c r="M3414">
        <v>-2.7304281026617801E-2</v>
      </c>
      <c r="N3414">
        <v>-3.1604594219632902E-2</v>
      </c>
      <c r="O3414">
        <v>-4.51014991133026E-2</v>
      </c>
      <c r="P3414">
        <v>8.4587180291716704E-2</v>
      </c>
      <c r="Q3414">
        <v>0.24481943456469199</v>
      </c>
      <c r="R3414">
        <v>1.5324598513301001E-2</v>
      </c>
      <c r="S3414">
        <v>1.9575514582130801E-2</v>
      </c>
      <c r="T3414">
        <v>1.3295826202871199E-2</v>
      </c>
      <c r="U3414">
        <v>1.50740470777925E-2</v>
      </c>
      <c r="V3414">
        <v>57.529998999999997</v>
      </c>
      <c r="W3414">
        <v>40.25</v>
      </c>
      <c r="X3414">
        <v>-0.12637857358971899</v>
      </c>
      <c r="Y3414">
        <v>-1.1985692488440201E-2</v>
      </c>
      <c r="Z3414">
        <v>1.27265125911934</v>
      </c>
      <c r="AA3414">
        <v>2.3670783400531401</v>
      </c>
      <c r="AB3414">
        <v>2.6072542101157001</v>
      </c>
      <c r="AC3414" t="s">
        <v>240</v>
      </c>
      <c r="AD3414" t="s">
        <v>357</v>
      </c>
      <c r="AE3414" t="s">
        <v>56</v>
      </c>
      <c r="AF3414" t="s">
        <v>69</v>
      </c>
      <c r="AG3414" t="s">
        <v>278</v>
      </c>
      <c r="AH3414" s="45">
        <v>34304</v>
      </c>
      <c r="AI3414">
        <v>858877</v>
      </c>
      <c r="AK3414" t="s">
        <v>279</v>
      </c>
      <c r="AL3414" t="s">
        <v>276</v>
      </c>
      <c r="AM3414" t="s">
        <v>245</v>
      </c>
    </row>
    <row r="3415" spans="1:39" x14ac:dyDescent="0.3">
      <c r="A3415" s="1">
        <v>43584</v>
      </c>
      <c r="B3415" t="s">
        <v>30</v>
      </c>
      <c r="C3415" t="s">
        <v>246</v>
      </c>
      <c r="D3415">
        <v>200</v>
      </c>
      <c r="E3415">
        <v>2</v>
      </c>
      <c r="F3415">
        <v>55.669998</v>
      </c>
      <c r="G3415">
        <v>56.220001000000003</v>
      </c>
      <c r="H3415">
        <v>55.549999</v>
      </c>
      <c r="I3415">
        <v>56.130001</v>
      </c>
      <c r="J3415">
        <v>55.777991999999998</v>
      </c>
      <c r="K3415">
        <v>16259500</v>
      </c>
      <c r="L3415">
        <v>2.536</v>
      </c>
      <c r="M3415">
        <v>4.4638914083379002E-3</v>
      </c>
      <c r="N3415">
        <v>-3.7343330072499301E-3</v>
      </c>
      <c r="O3415">
        <v>6.1051931329869802E-2</v>
      </c>
      <c r="P3415">
        <v>0.21079005777988399</v>
      </c>
      <c r="Q3415">
        <v>0.26724592156785998</v>
      </c>
      <c r="R3415">
        <v>7.5071608283090096E-3</v>
      </c>
      <c r="S3415">
        <v>7.4967864948782296E-3</v>
      </c>
      <c r="T3415">
        <v>8.4945720780588707E-3</v>
      </c>
      <c r="U3415">
        <v>1.44514814682563E-2</v>
      </c>
      <c r="V3415">
        <v>57.529998999999997</v>
      </c>
      <c r="W3415">
        <v>40.25</v>
      </c>
      <c r="X3415">
        <v>-0.12974552636392001</v>
      </c>
      <c r="Y3415">
        <v>1.07094833958194E-3</v>
      </c>
      <c r="Z3415">
        <v>1.2405062116949199</v>
      </c>
      <c r="AA3415">
        <v>2.6205172708222402</v>
      </c>
      <c r="AB3415">
        <v>2.7204230904409399</v>
      </c>
      <c r="AC3415" t="s">
        <v>247</v>
      </c>
      <c r="AD3415" t="s">
        <v>357</v>
      </c>
      <c r="AE3415" t="s">
        <v>56</v>
      </c>
      <c r="AF3415" t="s">
        <v>69</v>
      </c>
      <c r="AG3415" t="s">
        <v>278</v>
      </c>
      <c r="AH3415" s="45">
        <v>34304</v>
      </c>
      <c r="AI3415">
        <v>858877</v>
      </c>
      <c r="AK3415" t="s">
        <v>279</v>
      </c>
      <c r="AL3415" t="s">
        <v>276</v>
      </c>
      <c r="AM3415" t="s">
        <v>245</v>
      </c>
    </row>
    <row r="3416" spans="1:39" x14ac:dyDescent="0.3">
      <c r="A3416" s="1">
        <v>43608</v>
      </c>
      <c r="B3416" t="s">
        <v>30</v>
      </c>
      <c r="C3416" t="s">
        <v>239</v>
      </c>
      <c r="D3416">
        <v>400</v>
      </c>
      <c r="E3416">
        <v>2</v>
      </c>
      <c r="F3416">
        <v>54.91</v>
      </c>
      <c r="G3416">
        <v>55.009997999999896</v>
      </c>
      <c r="H3416">
        <v>53.939999</v>
      </c>
      <c r="I3416">
        <v>54.189999</v>
      </c>
      <c r="J3416">
        <v>53.850155000000001</v>
      </c>
      <c r="K3416">
        <v>22734200</v>
      </c>
      <c r="L3416">
        <v>2.2959999999999998</v>
      </c>
      <c r="M3416">
        <v>-2.7304281026617801E-2</v>
      </c>
      <c r="N3416">
        <v>-3.1604594219632902E-2</v>
      </c>
      <c r="O3416">
        <v>-4.51014991133026E-2</v>
      </c>
      <c r="P3416">
        <v>8.4587180291716704E-2</v>
      </c>
      <c r="Q3416">
        <v>0.24481943456469199</v>
      </c>
      <c r="R3416">
        <v>1.5324598513301001E-2</v>
      </c>
      <c r="S3416">
        <v>1.9575514582130801E-2</v>
      </c>
      <c r="T3416">
        <v>1.3295826202871199E-2</v>
      </c>
      <c r="U3416">
        <v>1.50740470777925E-2</v>
      </c>
      <c r="V3416">
        <v>57.529998999999997</v>
      </c>
      <c r="W3416">
        <v>40.25</v>
      </c>
      <c r="X3416">
        <v>-0.12637857358971899</v>
      </c>
      <c r="Y3416">
        <v>-1.1985692488440201E-2</v>
      </c>
      <c r="Z3416">
        <v>1.27265125911934</v>
      </c>
      <c r="AA3416">
        <v>2.3670783400531401</v>
      </c>
      <c r="AB3416">
        <v>2.6072542101157001</v>
      </c>
      <c r="AC3416" t="s">
        <v>247</v>
      </c>
      <c r="AD3416" t="s">
        <v>357</v>
      </c>
      <c r="AE3416" t="s">
        <v>56</v>
      </c>
      <c r="AF3416" t="s">
        <v>69</v>
      </c>
      <c r="AG3416" t="s">
        <v>278</v>
      </c>
      <c r="AH3416" s="45">
        <v>34304</v>
      </c>
      <c r="AI3416">
        <v>858877</v>
      </c>
      <c r="AK3416" t="s">
        <v>279</v>
      </c>
      <c r="AL3416" t="s">
        <v>276</v>
      </c>
      <c r="AM3416" t="s">
        <v>245</v>
      </c>
    </row>
    <row r="3417" spans="1:39" x14ac:dyDescent="0.3">
      <c r="A3417" s="1">
        <v>43621</v>
      </c>
      <c r="B3417" t="s">
        <v>30</v>
      </c>
      <c r="C3417" t="s">
        <v>246</v>
      </c>
      <c r="D3417">
        <v>100</v>
      </c>
      <c r="E3417">
        <v>2</v>
      </c>
      <c r="F3417">
        <v>53.849997999999999</v>
      </c>
      <c r="G3417">
        <v>54.790000999999997</v>
      </c>
      <c r="H3417">
        <v>53.75</v>
      </c>
      <c r="I3417">
        <v>54.75</v>
      </c>
      <c r="J3417">
        <v>54.406647</v>
      </c>
      <c r="K3417">
        <v>22521900</v>
      </c>
      <c r="L3417">
        <v>2.1230000000000002</v>
      </c>
      <c r="M3417">
        <v>2.8155228265934199E-2</v>
      </c>
      <c r="N3417">
        <v>2.9094981399023601E-2</v>
      </c>
      <c r="O3417">
        <v>-3.46430363021781E-3</v>
      </c>
      <c r="P3417">
        <v>6.4211566755133301E-2</v>
      </c>
      <c r="Q3417">
        <v>0.25670542215412201</v>
      </c>
      <c r="R3417">
        <v>2.4049885720964E-2</v>
      </c>
      <c r="S3417">
        <v>2.23785942689699E-2</v>
      </c>
      <c r="T3417">
        <v>1.46556737058546E-2</v>
      </c>
      <c r="U3417">
        <v>1.53520977426241E-2</v>
      </c>
      <c r="V3417">
        <v>57.529998999999997</v>
      </c>
      <c r="W3417">
        <v>40.25</v>
      </c>
      <c r="X3417">
        <v>-0.12637857358971899</v>
      </c>
      <c r="Y3417">
        <v>8.1287266899663802E-3</v>
      </c>
      <c r="Z3417">
        <v>1.30120781613926</v>
      </c>
      <c r="AA3417">
        <v>2.5259951103564098</v>
      </c>
      <c r="AB3417">
        <v>2.2913273178203801</v>
      </c>
      <c r="AC3417" t="s">
        <v>247</v>
      </c>
      <c r="AD3417" t="s">
        <v>357</v>
      </c>
      <c r="AE3417" t="s">
        <v>56</v>
      </c>
      <c r="AF3417" t="s">
        <v>69</v>
      </c>
      <c r="AG3417" t="s">
        <v>278</v>
      </c>
      <c r="AH3417" s="45">
        <v>34304</v>
      </c>
      <c r="AI3417">
        <v>858877</v>
      </c>
      <c r="AK3417" t="s">
        <v>279</v>
      </c>
      <c r="AL3417" t="s">
        <v>276</v>
      </c>
      <c r="AM3417" t="s">
        <v>245</v>
      </c>
    </row>
    <row r="3418" spans="1:39" x14ac:dyDescent="0.3">
      <c r="A3418" s="1">
        <v>43636</v>
      </c>
      <c r="B3418" t="s">
        <v>30</v>
      </c>
      <c r="C3418" t="s">
        <v>246</v>
      </c>
      <c r="D3418">
        <v>200</v>
      </c>
      <c r="E3418">
        <v>2</v>
      </c>
      <c r="F3418">
        <v>57</v>
      </c>
      <c r="G3418">
        <v>57.540000999999997</v>
      </c>
      <c r="H3418">
        <v>56.68</v>
      </c>
      <c r="I3418">
        <v>57.41</v>
      </c>
      <c r="J3418">
        <v>57.049965</v>
      </c>
      <c r="K3418">
        <v>20969800</v>
      </c>
      <c r="L3418">
        <v>2.0009999999999999</v>
      </c>
      <c r="M3418">
        <v>2.2548079825379E-2</v>
      </c>
      <c r="N3418">
        <v>2.1835758633867601E-2</v>
      </c>
      <c r="O3418">
        <v>2.4688326444429601E-2</v>
      </c>
      <c r="P3418">
        <v>6.8657695206722893E-2</v>
      </c>
      <c r="Q3418">
        <v>0.29865470275527101</v>
      </c>
      <c r="R3418">
        <v>1.8344476794202098E-2</v>
      </c>
      <c r="S3418">
        <v>1.7216694930147401E-2</v>
      </c>
      <c r="T3418">
        <v>1.55691196582148E-2</v>
      </c>
      <c r="U3418">
        <v>1.5544816761381801E-2</v>
      </c>
      <c r="V3418">
        <v>57.560001</v>
      </c>
      <c r="W3418">
        <v>40.25</v>
      </c>
      <c r="X3418">
        <v>-0.12637857358971899</v>
      </c>
      <c r="Y3418">
        <v>9.4276054361659405E-3</v>
      </c>
      <c r="Z3418">
        <v>1.3060169600462599</v>
      </c>
      <c r="AA3418">
        <v>3.0447751746657001</v>
      </c>
      <c r="AB3418">
        <v>2.6543044753888698</v>
      </c>
      <c r="AC3418" t="s">
        <v>247</v>
      </c>
      <c r="AD3418" t="s">
        <v>357</v>
      </c>
      <c r="AE3418" t="s">
        <v>56</v>
      </c>
      <c r="AF3418" t="s">
        <v>69</v>
      </c>
      <c r="AG3418" t="s">
        <v>278</v>
      </c>
      <c r="AH3418" s="45">
        <v>34304</v>
      </c>
      <c r="AI3418">
        <v>858877</v>
      </c>
      <c r="AK3418" t="s">
        <v>279</v>
      </c>
      <c r="AL3418" t="s">
        <v>276</v>
      </c>
      <c r="AM3418" t="s">
        <v>245</v>
      </c>
    </row>
    <row r="3419" spans="1:39" x14ac:dyDescent="0.3">
      <c r="A3419" s="1">
        <v>43558</v>
      </c>
      <c r="B3419" t="s">
        <v>30</v>
      </c>
      <c r="C3419" t="s">
        <v>246</v>
      </c>
      <c r="D3419">
        <v>100</v>
      </c>
      <c r="E3419">
        <v>3</v>
      </c>
      <c r="F3419">
        <v>55.459998999999897</v>
      </c>
      <c r="G3419">
        <v>55.799999</v>
      </c>
      <c r="H3419">
        <v>55.07</v>
      </c>
      <c r="I3419">
        <v>55.630001</v>
      </c>
      <c r="J3419">
        <v>54.933323000000001</v>
      </c>
      <c r="K3419">
        <v>21110400</v>
      </c>
      <c r="L3419">
        <v>2.5169999999999999</v>
      </c>
      <c r="M3419">
        <v>6.1305812761748698E-3</v>
      </c>
      <c r="N3419">
        <v>4.5792689044732798E-2</v>
      </c>
      <c r="O3419">
        <v>8.3764659623975599E-2</v>
      </c>
      <c r="P3419">
        <v>0.266398961641096</v>
      </c>
      <c r="Q3419">
        <v>0.32614682879444401</v>
      </c>
      <c r="R3419">
        <v>5.8054162203086297E-3</v>
      </c>
      <c r="S3419">
        <v>8.7864091592393095E-3</v>
      </c>
      <c r="T3419">
        <v>1.1339855008745601E-2</v>
      </c>
      <c r="U3419">
        <v>1.48539159185726E-2</v>
      </c>
      <c r="V3419">
        <v>55.799999</v>
      </c>
      <c r="W3419">
        <v>40.189999</v>
      </c>
      <c r="X3419">
        <v>-0.12974552636392001</v>
      </c>
      <c r="Y3419">
        <v>2.1460723821998401E-3</v>
      </c>
      <c r="Z3419">
        <v>1.2520587454357599</v>
      </c>
      <c r="AA3419">
        <v>3.2509720010160099</v>
      </c>
      <c r="AB3419">
        <v>2.92308448084668</v>
      </c>
      <c r="AC3419" t="s">
        <v>248</v>
      </c>
      <c r="AD3419" t="s">
        <v>357</v>
      </c>
      <c r="AE3419" t="s">
        <v>56</v>
      </c>
      <c r="AF3419" t="s">
        <v>69</v>
      </c>
      <c r="AG3419" t="s">
        <v>278</v>
      </c>
      <c r="AH3419" s="45">
        <v>34304</v>
      </c>
      <c r="AI3419">
        <v>858877</v>
      </c>
      <c r="AK3419" t="s">
        <v>279</v>
      </c>
      <c r="AL3419" t="s">
        <v>276</v>
      </c>
      <c r="AM3419" t="s">
        <v>245</v>
      </c>
    </row>
    <row r="3420" spans="1:39" x14ac:dyDescent="0.3">
      <c r="A3420" s="1">
        <v>43591</v>
      </c>
      <c r="B3420" t="s">
        <v>30</v>
      </c>
      <c r="C3420" t="s">
        <v>246</v>
      </c>
      <c r="D3420">
        <v>300</v>
      </c>
      <c r="E3420">
        <v>3</v>
      </c>
      <c r="F3420">
        <v>53.860000999999997</v>
      </c>
      <c r="G3420">
        <v>54.759997999999896</v>
      </c>
      <c r="H3420">
        <v>53.560001</v>
      </c>
      <c r="I3420">
        <v>54.59</v>
      </c>
      <c r="J3420">
        <v>54.24765</v>
      </c>
      <c r="K3420">
        <v>17025900</v>
      </c>
      <c r="L3420">
        <v>2.5</v>
      </c>
      <c r="M3420">
        <v>-6.3909640178619097E-3</v>
      </c>
      <c r="N3420">
        <v>-2.78197094756166E-2</v>
      </c>
      <c r="O3420">
        <v>-1.25604671904796E-2</v>
      </c>
      <c r="P3420">
        <v>0.14859537555623301</v>
      </c>
      <c r="Q3420">
        <v>0.23423734300781399</v>
      </c>
      <c r="R3420">
        <v>4.3166580467444704E-3</v>
      </c>
      <c r="S3420">
        <v>6.9611410190722096E-3</v>
      </c>
      <c r="T3420">
        <v>8.6336319444703206E-3</v>
      </c>
      <c r="U3420">
        <v>1.4352097673545901E-2</v>
      </c>
      <c r="V3420">
        <v>57.529998999999997</v>
      </c>
      <c r="W3420">
        <v>40.25</v>
      </c>
      <c r="X3420">
        <v>-0.12974552636392001</v>
      </c>
      <c r="Y3420">
        <v>-4.4810132310555703E-3</v>
      </c>
      <c r="Z3420">
        <v>1.2320798983565899</v>
      </c>
      <c r="AA3420">
        <v>2.2631620264262602</v>
      </c>
      <c r="AB3420">
        <v>2.3864667088777698</v>
      </c>
      <c r="AC3420" t="s">
        <v>248</v>
      </c>
      <c r="AD3420" t="s">
        <v>357</v>
      </c>
      <c r="AE3420" t="s">
        <v>56</v>
      </c>
      <c r="AF3420" t="s">
        <v>69</v>
      </c>
      <c r="AG3420" t="s">
        <v>278</v>
      </c>
      <c r="AH3420" s="45">
        <v>34304</v>
      </c>
      <c r="AI3420">
        <v>858877</v>
      </c>
      <c r="AK3420" t="s">
        <v>279</v>
      </c>
      <c r="AL3420" t="s">
        <v>276</v>
      </c>
      <c r="AM3420" t="s">
        <v>245</v>
      </c>
    </row>
    <row r="3421" spans="1:39" x14ac:dyDescent="0.3">
      <c r="A3421" s="1">
        <v>43605</v>
      </c>
      <c r="B3421" t="s">
        <v>30</v>
      </c>
      <c r="C3421" t="s">
        <v>239</v>
      </c>
      <c r="D3421">
        <v>300</v>
      </c>
      <c r="E3421">
        <v>3</v>
      </c>
      <c r="F3421">
        <v>55.799999</v>
      </c>
      <c r="G3421">
        <v>56.389998999999897</v>
      </c>
      <c r="H3421">
        <v>55.549999</v>
      </c>
      <c r="I3421">
        <v>56.009997999999896</v>
      </c>
      <c r="J3421">
        <v>55.658740999999999</v>
      </c>
      <c r="K3421">
        <v>21004100</v>
      </c>
      <c r="L3421">
        <v>2.4159999999999999</v>
      </c>
      <c r="M3421">
        <v>-6.0519989637447102E-3</v>
      </c>
      <c r="N3421">
        <v>8.7839417860205202E-2</v>
      </c>
      <c r="O3421">
        <v>-5.3419539609443501E-3</v>
      </c>
      <c r="P3421">
        <v>0.12684320804440399</v>
      </c>
      <c r="Q3421">
        <v>0.28221567918124302</v>
      </c>
      <c r="R3421">
        <v>2.7201818592290899E-2</v>
      </c>
      <c r="S3421">
        <v>1.8431172227894099E-2</v>
      </c>
      <c r="T3421">
        <v>1.26934954724443E-2</v>
      </c>
      <c r="U3421">
        <v>1.49503772273816E-2</v>
      </c>
      <c r="V3421">
        <v>57.529998999999997</v>
      </c>
      <c r="W3421">
        <v>40.25</v>
      </c>
      <c r="X3421">
        <v>-0.12637857358971899</v>
      </c>
      <c r="Y3421">
        <v>-6.7722580366252503E-3</v>
      </c>
      <c r="Z3421">
        <v>1.26615423360309</v>
      </c>
      <c r="AA3421">
        <v>2.7432540052860301</v>
      </c>
      <c r="AB3421">
        <v>2.05555763980828</v>
      </c>
      <c r="AC3421" t="s">
        <v>248</v>
      </c>
      <c r="AD3421" t="s">
        <v>357</v>
      </c>
      <c r="AE3421" t="s">
        <v>56</v>
      </c>
      <c r="AF3421" t="s">
        <v>69</v>
      </c>
      <c r="AG3421" t="s">
        <v>278</v>
      </c>
      <c r="AH3421" s="45">
        <v>34304</v>
      </c>
      <c r="AI3421">
        <v>858877</v>
      </c>
      <c r="AK3421" t="s">
        <v>279</v>
      </c>
      <c r="AL3421" t="s">
        <v>276</v>
      </c>
      <c r="AM3421" t="s">
        <v>245</v>
      </c>
    </row>
    <row r="3422" spans="1:39" x14ac:dyDescent="0.3">
      <c r="A3422" s="1">
        <v>43620</v>
      </c>
      <c r="B3422" t="s">
        <v>30</v>
      </c>
      <c r="C3422" t="s">
        <v>246</v>
      </c>
      <c r="D3422">
        <v>200</v>
      </c>
      <c r="E3422">
        <v>3</v>
      </c>
      <c r="F3422">
        <v>52.48</v>
      </c>
      <c r="G3422">
        <v>53.639998999999897</v>
      </c>
      <c r="H3422">
        <v>52.41</v>
      </c>
      <c r="I3422">
        <v>53.23</v>
      </c>
      <c r="J3422">
        <v>52.896178999999997</v>
      </c>
      <c r="K3422">
        <v>21689300</v>
      </c>
      <c r="L3422">
        <v>2.1190000000000002</v>
      </c>
      <c r="M3422">
        <v>2.76182384882766E-2</v>
      </c>
      <c r="N3422">
        <v>-1.3064760411738501E-2</v>
      </c>
      <c r="O3422">
        <v>-3.1619531896151999E-2</v>
      </c>
      <c r="P3422">
        <v>4.3242804113746099E-2</v>
      </c>
      <c r="Q3422">
        <v>0.22671625620775199</v>
      </c>
      <c r="R3422">
        <v>2.1518384751676799E-2</v>
      </c>
      <c r="S3422">
        <v>2.1468930520923201E-2</v>
      </c>
      <c r="T3422">
        <v>1.4262287912965899E-2</v>
      </c>
      <c r="U3422">
        <v>1.5256843418465E-2</v>
      </c>
      <c r="V3422">
        <v>57.529998999999997</v>
      </c>
      <c r="W3422">
        <v>40.25</v>
      </c>
      <c r="X3422">
        <v>-0.12637857358971899</v>
      </c>
      <c r="Y3422">
        <v>2.1205927310919401E-2</v>
      </c>
      <c r="Z3422">
        <v>1.2938834794471901</v>
      </c>
      <c r="AA3422">
        <v>2.2027987799897599</v>
      </c>
      <c r="AB3422">
        <v>2.2410780503693002</v>
      </c>
      <c r="AC3422" t="s">
        <v>248</v>
      </c>
      <c r="AD3422" t="s">
        <v>357</v>
      </c>
      <c r="AE3422" t="s">
        <v>56</v>
      </c>
      <c r="AF3422" t="s">
        <v>69</v>
      </c>
      <c r="AG3422" t="s">
        <v>278</v>
      </c>
      <c r="AH3422" s="45">
        <v>34304</v>
      </c>
      <c r="AI3422">
        <v>858877</v>
      </c>
      <c r="AK3422" t="s">
        <v>279</v>
      </c>
      <c r="AL3422" t="s">
        <v>276</v>
      </c>
      <c r="AM3422" t="s">
        <v>245</v>
      </c>
    </row>
    <row r="3423" spans="1:39" x14ac:dyDescent="0.3">
      <c r="A3423" s="1">
        <v>43622</v>
      </c>
      <c r="B3423" t="s">
        <v>30</v>
      </c>
      <c r="C3423" t="s">
        <v>239</v>
      </c>
      <c r="D3423">
        <v>100</v>
      </c>
      <c r="E3423">
        <v>3</v>
      </c>
      <c r="F3423">
        <v>54.889998999999897</v>
      </c>
      <c r="G3423">
        <v>55.299999</v>
      </c>
      <c r="H3423">
        <v>54.209998999999897</v>
      </c>
      <c r="I3423">
        <v>55.099997999999999</v>
      </c>
      <c r="J3423">
        <v>54.754447999999996</v>
      </c>
      <c r="K3423">
        <v>15927300</v>
      </c>
      <c r="L3423">
        <v>2.1240000000000001</v>
      </c>
      <c r="M3423">
        <v>6.3722735081769904E-3</v>
      </c>
      <c r="N3423">
        <v>2.8160434555821401E-2</v>
      </c>
      <c r="O3423">
        <v>9.2989338958210203E-3</v>
      </c>
      <c r="P3423">
        <v>7.7965281022334201E-2</v>
      </c>
      <c r="Q3423">
        <v>0.261014808387252</v>
      </c>
      <c r="R3423">
        <v>2.40390610903835E-2</v>
      </c>
      <c r="S3423">
        <v>2.2374738748104198E-2</v>
      </c>
      <c r="T3423">
        <v>1.4630935524732E-2</v>
      </c>
      <c r="U3423">
        <v>1.53556652336922E-2</v>
      </c>
      <c r="V3423">
        <v>57.529998999999997</v>
      </c>
      <c r="W3423">
        <v>40.25</v>
      </c>
      <c r="X3423">
        <v>-0.12637857358971899</v>
      </c>
      <c r="Y3423">
        <v>6.1168407152111899E-3</v>
      </c>
      <c r="Z3423">
        <v>1.3005747333809099</v>
      </c>
      <c r="AA3423">
        <v>2.5751976387533499</v>
      </c>
      <c r="AB3423">
        <v>2.3208054843535999</v>
      </c>
      <c r="AC3423" t="s">
        <v>248</v>
      </c>
      <c r="AD3423" t="s">
        <v>357</v>
      </c>
      <c r="AE3423" t="s">
        <v>56</v>
      </c>
      <c r="AF3423" t="s">
        <v>69</v>
      </c>
      <c r="AG3423" t="s">
        <v>278</v>
      </c>
      <c r="AH3423" s="45">
        <v>34304</v>
      </c>
      <c r="AI3423">
        <v>858877</v>
      </c>
      <c r="AK3423" t="s">
        <v>279</v>
      </c>
      <c r="AL3423" t="s">
        <v>276</v>
      </c>
      <c r="AM3423" t="s">
        <v>245</v>
      </c>
    </row>
    <row r="3424" spans="1:39" x14ac:dyDescent="0.3">
      <c r="A3424" s="1">
        <v>43564</v>
      </c>
      <c r="B3424" t="s">
        <v>30</v>
      </c>
      <c r="C3424" t="s">
        <v>246</v>
      </c>
      <c r="D3424">
        <v>200</v>
      </c>
      <c r="E3424">
        <v>4</v>
      </c>
      <c r="F3424">
        <v>55.080002</v>
      </c>
      <c r="G3424">
        <v>55.419998</v>
      </c>
      <c r="H3424">
        <v>54.860000999999997</v>
      </c>
      <c r="I3424">
        <v>55.18</v>
      </c>
      <c r="J3424">
        <v>54.833950000000002</v>
      </c>
      <c r="K3424">
        <v>15508400</v>
      </c>
      <c r="L3424">
        <v>2.4990000000000001</v>
      </c>
      <c r="M3424">
        <v>-5.6022573825457002E-3</v>
      </c>
      <c r="N3424">
        <v>4.3199682504136902E-3</v>
      </c>
      <c r="O3424">
        <v>8.3714745122474801E-2</v>
      </c>
      <c r="P3424">
        <v>0.24277270123269001</v>
      </c>
      <c r="Q3424">
        <v>0.321417210751127</v>
      </c>
      <c r="R3424">
        <v>4.9716027281222503E-3</v>
      </c>
      <c r="S3424">
        <v>8.6038188612279198E-3</v>
      </c>
      <c r="T3424">
        <v>8.8030391090313399E-3</v>
      </c>
      <c r="U3424">
        <v>1.4722964437599699E-2</v>
      </c>
      <c r="V3424">
        <v>55.799999</v>
      </c>
      <c r="W3424">
        <v>40.25</v>
      </c>
      <c r="X3424">
        <v>-0.12974552636392001</v>
      </c>
      <c r="Y3424">
        <v>-6.0859766572597396E-3</v>
      </c>
      <c r="Z3424">
        <v>1.2541919513995801</v>
      </c>
      <c r="AA3424">
        <v>3.2023567750803301</v>
      </c>
      <c r="AB3424">
        <v>3.2108506598871398</v>
      </c>
      <c r="AC3424" t="s">
        <v>249</v>
      </c>
      <c r="AD3424" t="s">
        <v>357</v>
      </c>
      <c r="AE3424" t="s">
        <v>56</v>
      </c>
      <c r="AF3424" t="s">
        <v>69</v>
      </c>
      <c r="AG3424" t="s">
        <v>278</v>
      </c>
      <c r="AH3424" s="45">
        <v>34304</v>
      </c>
      <c r="AI3424">
        <v>858877</v>
      </c>
      <c r="AK3424" t="s">
        <v>279</v>
      </c>
      <c r="AL3424" t="s">
        <v>276</v>
      </c>
      <c r="AM3424" t="s">
        <v>245</v>
      </c>
    </row>
    <row r="3425" spans="1:39" x14ac:dyDescent="0.3">
      <c r="A3425" s="1">
        <v>43585</v>
      </c>
      <c r="B3425" t="s">
        <v>30</v>
      </c>
      <c r="C3425" t="s">
        <v>239</v>
      </c>
      <c r="D3425">
        <v>600</v>
      </c>
      <c r="E3425">
        <v>4</v>
      </c>
      <c r="F3425">
        <v>56</v>
      </c>
      <c r="G3425">
        <v>56.119999</v>
      </c>
      <c r="H3425">
        <v>55.529998999999997</v>
      </c>
      <c r="I3425">
        <v>55.950001</v>
      </c>
      <c r="J3425">
        <v>55.599120999999997</v>
      </c>
      <c r="K3425">
        <v>20846000</v>
      </c>
      <c r="L3425">
        <v>2.5089999999999999</v>
      </c>
      <c r="M3425">
        <v>-3.21199120653536E-3</v>
      </c>
      <c r="N3425">
        <v>-1.3139389298339301E-2</v>
      </c>
      <c r="O3425">
        <v>5.3708494975977197E-2</v>
      </c>
      <c r="P3425">
        <v>0.20299847336684801</v>
      </c>
      <c r="Q3425">
        <v>0.25278767396690099</v>
      </c>
      <c r="R3425">
        <v>6.4353132315542504E-3</v>
      </c>
      <c r="S3425">
        <v>7.5963405598037702E-3</v>
      </c>
      <c r="T3425">
        <v>8.5329538595882298E-3</v>
      </c>
      <c r="U3425">
        <v>1.443957729193E-2</v>
      </c>
      <c r="V3425">
        <v>57.529998999999997</v>
      </c>
      <c r="W3425">
        <v>40.25</v>
      </c>
      <c r="X3425">
        <v>-0.12974552636392001</v>
      </c>
      <c r="Y3425">
        <v>9.5096475723260604E-4</v>
      </c>
      <c r="Z3425">
        <v>1.24007750687951</v>
      </c>
      <c r="AA3425">
        <v>2.4665746835920301</v>
      </c>
      <c r="AB3425">
        <v>2.6632590172947999</v>
      </c>
      <c r="AC3425" t="s">
        <v>249</v>
      </c>
      <c r="AD3425" t="s">
        <v>357</v>
      </c>
      <c r="AE3425" t="s">
        <v>56</v>
      </c>
      <c r="AF3425" t="s">
        <v>69</v>
      </c>
      <c r="AG3425" t="s">
        <v>278</v>
      </c>
      <c r="AH3425" s="45">
        <v>34304</v>
      </c>
      <c r="AI3425">
        <v>858877</v>
      </c>
      <c r="AK3425" t="s">
        <v>279</v>
      </c>
      <c r="AL3425" t="s">
        <v>276</v>
      </c>
      <c r="AM3425" t="s">
        <v>245</v>
      </c>
    </row>
    <row r="3426" spans="1:39" x14ac:dyDescent="0.3">
      <c r="A3426" s="1">
        <v>43598</v>
      </c>
      <c r="B3426" t="s">
        <v>30</v>
      </c>
      <c r="C3426" t="s">
        <v>246</v>
      </c>
      <c r="D3426">
        <v>200</v>
      </c>
      <c r="E3426">
        <v>4</v>
      </c>
      <c r="F3426">
        <v>51.830002</v>
      </c>
      <c r="G3426">
        <v>52.259997999999896</v>
      </c>
      <c r="H3426">
        <v>51.060001</v>
      </c>
      <c r="I3426">
        <v>51.299999</v>
      </c>
      <c r="J3426">
        <v>50.978282999999998</v>
      </c>
      <c r="K3426">
        <v>28869900</v>
      </c>
      <c r="L3426">
        <v>2.4049999999999998</v>
      </c>
      <c r="M3426">
        <v>-3.9370646607323798E-2</v>
      </c>
      <c r="N3426">
        <v>-6.2159955003638898E-2</v>
      </c>
      <c r="O3426">
        <v>-8.4441461783332006E-2</v>
      </c>
      <c r="P3426">
        <v>8.1589663120323896E-2</v>
      </c>
      <c r="Q3426">
        <v>0.13107533885438699</v>
      </c>
      <c r="R3426">
        <v>1.8696679309716999E-2</v>
      </c>
      <c r="S3426">
        <v>1.1283598616683601E-2</v>
      </c>
      <c r="T3426">
        <v>1.0287052989666401E-2</v>
      </c>
      <c r="U3426">
        <v>1.45971072872263E-2</v>
      </c>
      <c r="V3426">
        <v>57.529998999999997</v>
      </c>
      <c r="W3426">
        <v>40.25</v>
      </c>
      <c r="X3426">
        <v>-0.12974552636392001</v>
      </c>
      <c r="Y3426">
        <v>-2.4426469085879299E-2</v>
      </c>
      <c r="Z3426">
        <v>1.2468030312857801</v>
      </c>
      <c r="AA3426">
        <v>1.14356190540631</v>
      </c>
      <c r="AB3426">
        <v>1.5883137661212301</v>
      </c>
      <c r="AC3426" t="s">
        <v>249</v>
      </c>
      <c r="AD3426" t="s">
        <v>357</v>
      </c>
      <c r="AE3426" t="s">
        <v>56</v>
      </c>
      <c r="AF3426" t="s">
        <v>69</v>
      </c>
      <c r="AG3426" t="s">
        <v>278</v>
      </c>
      <c r="AH3426" s="45">
        <v>34304</v>
      </c>
      <c r="AI3426">
        <v>858877</v>
      </c>
      <c r="AK3426" t="s">
        <v>279</v>
      </c>
      <c r="AL3426" t="s">
        <v>276</v>
      </c>
      <c r="AM3426" t="s">
        <v>245</v>
      </c>
    </row>
    <row r="3427" spans="1:39" x14ac:dyDescent="0.3">
      <c r="A3427" s="1">
        <v>43619</v>
      </c>
      <c r="B3427" t="s">
        <v>30</v>
      </c>
      <c r="C3427" t="s">
        <v>246</v>
      </c>
      <c r="D3427">
        <v>400</v>
      </c>
      <c r="E3427">
        <v>4</v>
      </c>
      <c r="F3427">
        <v>52.049999</v>
      </c>
      <c r="G3427">
        <v>52.57</v>
      </c>
      <c r="H3427">
        <v>51.490001999999997</v>
      </c>
      <c r="I3427">
        <v>51.779998999999997</v>
      </c>
      <c r="J3427">
        <v>51.455269000000001</v>
      </c>
      <c r="K3427">
        <v>22380500</v>
      </c>
      <c r="L3427">
        <v>2.081</v>
      </c>
      <c r="M3427">
        <v>-4.8164978823222598E-3</v>
      </c>
      <c r="N3427">
        <v>-4.88086275623359E-2</v>
      </c>
      <c r="O3427">
        <v>-7.0819507321964098E-2</v>
      </c>
      <c r="P3427">
        <v>1.8357386066929202E-2</v>
      </c>
      <c r="Q3427">
        <v>0.22109736711805</v>
      </c>
      <c r="R3427">
        <v>1.33519983641669E-2</v>
      </c>
      <c r="S3427">
        <v>2.0549656974393701E-2</v>
      </c>
      <c r="T3427">
        <v>1.38427987555742E-2</v>
      </c>
      <c r="U3427">
        <v>1.52217052908371E-2</v>
      </c>
      <c r="V3427">
        <v>57.529998999999997</v>
      </c>
      <c r="W3427">
        <v>40.25</v>
      </c>
      <c r="X3427">
        <v>-0.12637857358971899</v>
      </c>
      <c r="Y3427">
        <v>-2.7690708645509302E-3</v>
      </c>
      <c r="Z3427">
        <v>1.2978063199666201</v>
      </c>
      <c r="AA3427">
        <v>2.1452094768212202</v>
      </c>
      <c r="AB3427">
        <v>2.2690958538627402</v>
      </c>
      <c r="AC3427" t="s">
        <v>249</v>
      </c>
      <c r="AD3427" t="s">
        <v>357</v>
      </c>
      <c r="AE3427" t="s">
        <v>56</v>
      </c>
      <c r="AF3427" t="s">
        <v>69</v>
      </c>
      <c r="AG3427" t="s">
        <v>278</v>
      </c>
      <c r="AH3427" s="45">
        <v>34304</v>
      </c>
      <c r="AI3427">
        <v>858877</v>
      </c>
      <c r="AK3427" t="s">
        <v>279</v>
      </c>
      <c r="AL3427" t="s">
        <v>276</v>
      </c>
      <c r="AM3427" t="s">
        <v>245</v>
      </c>
    </row>
    <row r="3428" spans="1:39" x14ac:dyDescent="0.3">
      <c r="A3428" s="1">
        <v>43622</v>
      </c>
      <c r="B3428" t="s">
        <v>30</v>
      </c>
      <c r="C3428" t="s">
        <v>246</v>
      </c>
      <c r="D3428">
        <v>200</v>
      </c>
      <c r="E3428">
        <v>4</v>
      </c>
      <c r="F3428">
        <v>54.889998999999897</v>
      </c>
      <c r="G3428">
        <v>55.299999</v>
      </c>
      <c r="H3428">
        <v>54.209998999999897</v>
      </c>
      <c r="I3428">
        <v>55.099997999999999</v>
      </c>
      <c r="J3428">
        <v>54.754447999999996</v>
      </c>
      <c r="K3428">
        <v>15927300</v>
      </c>
      <c r="L3428">
        <v>2.1240000000000001</v>
      </c>
      <c r="M3428">
        <v>6.3722735081769904E-3</v>
      </c>
      <c r="N3428">
        <v>2.8160434555821401E-2</v>
      </c>
      <c r="O3428">
        <v>9.2989338958210203E-3</v>
      </c>
      <c r="P3428">
        <v>7.7965281022334201E-2</v>
      </c>
      <c r="Q3428">
        <v>0.261014808387252</v>
      </c>
      <c r="R3428">
        <v>2.40390610903835E-2</v>
      </c>
      <c r="S3428">
        <v>2.2374738748104198E-2</v>
      </c>
      <c r="T3428">
        <v>1.4630935524732E-2</v>
      </c>
      <c r="U3428">
        <v>1.53556652336922E-2</v>
      </c>
      <c r="V3428">
        <v>57.529998999999997</v>
      </c>
      <c r="W3428">
        <v>40.25</v>
      </c>
      <c r="X3428">
        <v>-0.12637857358971899</v>
      </c>
      <c r="Y3428">
        <v>6.1168407152111899E-3</v>
      </c>
      <c r="Z3428">
        <v>1.3005747333809099</v>
      </c>
      <c r="AA3428">
        <v>2.5751976387533499</v>
      </c>
      <c r="AB3428">
        <v>2.3208054843535999</v>
      </c>
      <c r="AC3428" t="s">
        <v>249</v>
      </c>
      <c r="AD3428" t="s">
        <v>357</v>
      </c>
      <c r="AE3428" t="s">
        <v>56</v>
      </c>
      <c r="AF3428" t="s">
        <v>69</v>
      </c>
      <c r="AG3428" t="s">
        <v>278</v>
      </c>
      <c r="AH3428" s="45">
        <v>34304</v>
      </c>
      <c r="AI3428">
        <v>858877</v>
      </c>
      <c r="AK3428" t="s">
        <v>279</v>
      </c>
      <c r="AL3428" t="s">
        <v>276</v>
      </c>
      <c r="AM3428" t="s">
        <v>245</v>
      </c>
    </row>
    <row r="3429" spans="1:39" x14ac:dyDescent="0.3">
      <c r="A3429" s="1">
        <v>43630</v>
      </c>
      <c r="B3429" t="s">
        <v>30</v>
      </c>
      <c r="C3429" t="s">
        <v>246</v>
      </c>
      <c r="D3429">
        <v>100</v>
      </c>
      <c r="E3429">
        <v>4</v>
      </c>
      <c r="F3429">
        <v>55.990001999999997</v>
      </c>
      <c r="G3429">
        <v>56.02</v>
      </c>
      <c r="H3429">
        <v>54.66</v>
      </c>
      <c r="I3429">
        <v>54.75</v>
      </c>
      <c r="J3429">
        <v>54.406647</v>
      </c>
      <c r="K3429">
        <v>22530500</v>
      </c>
      <c r="L3429">
        <v>2.093</v>
      </c>
      <c r="M3429">
        <v>-2.56053702794838E-2</v>
      </c>
      <c r="N3429">
        <v>-2.1323542286106799E-2</v>
      </c>
      <c r="O3429">
        <v>5.1149101235023302E-2</v>
      </c>
      <c r="P3429">
        <v>3.5030399489030403E-2</v>
      </c>
      <c r="Q3429">
        <v>0.24688703897130099</v>
      </c>
      <c r="R3429">
        <v>1.8089592983551901E-2</v>
      </c>
      <c r="S3429">
        <v>2.1443548882344302E-2</v>
      </c>
      <c r="T3429">
        <v>1.5296952313640101E-2</v>
      </c>
      <c r="U3429">
        <v>1.55112820673714E-2</v>
      </c>
      <c r="V3429">
        <v>57.560001</v>
      </c>
      <c r="W3429">
        <v>40.25</v>
      </c>
      <c r="X3429">
        <v>-0.12637857358971899</v>
      </c>
      <c r="Y3429">
        <v>-1.6128120944145399E-3</v>
      </c>
      <c r="Z3429">
        <v>1.3053834235941499</v>
      </c>
      <c r="AA3429">
        <v>2.4506221197734499</v>
      </c>
      <c r="AB3429">
        <v>2.75715601042161</v>
      </c>
      <c r="AC3429" t="s">
        <v>249</v>
      </c>
      <c r="AD3429" t="s">
        <v>357</v>
      </c>
      <c r="AE3429" t="s">
        <v>56</v>
      </c>
      <c r="AF3429" t="s">
        <v>69</v>
      </c>
      <c r="AG3429" t="s">
        <v>278</v>
      </c>
      <c r="AH3429" s="45">
        <v>34304</v>
      </c>
      <c r="AI3429">
        <v>858877</v>
      </c>
      <c r="AK3429" t="s">
        <v>279</v>
      </c>
      <c r="AL3429" t="s">
        <v>276</v>
      </c>
      <c r="AM3429" t="s">
        <v>245</v>
      </c>
    </row>
    <row r="3430" spans="1:39" x14ac:dyDescent="0.3">
      <c r="A3430" s="1">
        <v>43643</v>
      </c>
      <c r="B3430" t="s">
        <v>30</v>
      </c>
      <c r="C3430" t="s">
        <v>239</v>
      </c>
      <c r="D3430">
        <v>100</v>
      </c>
      <c r="E3430">
        <v>4</v>
      </c>
      <c r="F3430">
        <v>56.939999</v>
      </c>
      <c r="G3430">
        <v>57.25</v>
      </c>
      <c r="H3430">
        <v>55.470001000000003</v>
      </c>
      <c r="I3430">
        <v>55.73</v>
      </c>
      <c r="J3430">
        <v>55.380501000000002</v>
      </c>
      <c r="K3430">
        <v>23959900</v>
      </c>
      <c r="L3430">
        <v>2.0049999999999999</v>
      </c>
      <c r="M3430">
        <v>-1.5490312909097E-2</v>
      </c>
      <c r="N3430">
        <v>-2.9699898521852602E-2</v>
      </c>
      <c r="O3430">
        <v>3.28316982456947E-2</v>
      </c>
      <c r="P3430">
        <v>4.9768667486038802E-2</v>
      </c>
      <c r="Q3430">
        <v>0.29836521983523701</v>
      </c>
      <c r="R3430">
        <v>1.2010946528963E-2</v>
      </c>
      <c r="S3430">
        <v>1.6666637125551002E-2</v>
      </c>
      <c r="T3430">
        <v>1.56588746534264E-2</v>
      </c>
      <c r="U3430">
        <v>1.55551860807564E-2</v>
      </c>
      <c r="V3430">
        <v>58.150002000000001</v>
      </c>
      <c r="W3430">
        <v>40.25</v>
      </c>
      <c r="X3430">
        <v>-0.12637857358971899</v>
      </c>
      <c r="Y3430">
        <v>3.81588593721357E-3</v>
      </c>
      <c r="Z3430">
        <v>1.3016216664549001</v>
      </c>
      <c r="AA3430">
        <v>3.0476801245755398</v>
      </c>
      <c r="AB3430">
        <v>3.0875310954793602</v>
      </c>
      <c r="AC3430" t="s">
        <v>249</v>
      </c>
      <c r="AD3430" t="s">
        <v>357</v>
      </c>
      <c r="AE3430" t="s">
        <v>56</v>
      </c>
      <c r="AF3430" t="s">
        <v>69</v>
      </c>
      <c r="AG3430" t="s">
        <v>278</v>
      </c>
      <c r="AH3430" s="45">
        <v>34304</v>
      </c>
      <c r="AI3430">
        <v>858877</v>
      </c>
      <c r="AK3430" t="s">
        <v>279</v>
      </c>
      <c r="AL3430" t="s">
        <v>276</v>
      </c>
      <c r="AM3430" t="s">
        <v>245</v>
      </c>
    </row>
    <row r="3431" spans="1:39" x14ac:dyDescent="0.3">
      <c r="A3431" s="1">
        <v>43563</v>
      </c>
      <c r="B3431" t="s">
        <v>30</v>
      </c>
      <c r="C3431" t="s">
        <v>239</v>
      </c>
      <c r="D3431">
        <v>600</v>
      </c>
      <c r="E3431">
        <v>5</v>
      </c>
      <c r="F3431">
        <v>55.200001</v>
      </c>
      <c r="G3431">
        <v>55.560001</v>
      </c>
      <c r="H3431">
        <v>54.790000999999997</v>
      </c>
      <c r="I3431">
        <v>55.490001999999997</v>
      </c>
      <c r="J3431">
        <v>55.142006000000002</v>
      </c>
      <c r="K3431">
        <v>13862800</v>
      </c>
      <c r="L3431">
        <v>2.5190000000000001</v>
      </c>
      <c r="M3431">
        <v>5.0587273454938096E-3</v>
      </c>
      <c r="N3431">
        <v>1.5544808049526E-2</v>
      </c>
      <c r="O3431">
        <v>8.50184586737774E-2</v>
      </c>
      <c r="P3431">
        <v>0.25644238144068598</v>
      </c>
      <c r="Q3431">
        <v>0.33776433343687301</v>
      </c>
      <c r="R3431">
        <v>3.6911953915189501E-3</v>
      </c>
      <c r="S3431">
        <v>8.5401928996409401E-3</v>
      </c>
      <c r="T3431">
        <v>8.7344106812661301E-3</v>
      </c>
      <c r="U3431">
        <v>1.47285521263296E-2</v>
      </c>
      <c r="V3431">
        <v>55.799999</v>
      </c>
      <c r="W3431">
        <v>40.25</v>
      </c>
      <c r="X3431">
        <v>-0.12974552636392001</v>
      </c>
      <c r="Y3431">
        <v>1.0469119934194001E-3</v>
      </c>
      <c r="Z3431">
        <v>1.2552760252677</v>
      </c>
      <c r="AA3431">
        <v>3.37666741695385</v>
      </c>
      <c r="AB3431">
        <v>3.2273544529307698</v>
      </c>
      <c r="AC3431" t="s">
        <v>250</v>
      </c>
      <c r="AD3431" t="s">
        <v>357</v>
      </c>
      <c r="AE3431" t="s">
        <v>56</v>
      </c>
      <c r="AF3431" t="s">
        <v>69</v>
      </c>
      <c r="AG3431" t="s">
        <v>278</v>
      </c>
      <c r="AH3431" s="45">
        <v>34304</v>
      </c>
      <c r="AI3431">
        <v>858877</v>
      </c>
      <c r="AK3431" t="s">
        <v>279</v>
      </c>
      <c r="AL3431" t="s">
        <v>276</v>
      </c>
      <c r="AM3431" t="s">
        <v>245</v>
      </c>
    </row>
    <row r="3432" spans="1:39" x14ac:dyDescent="0.3">
      <c r="A3432" s="1">
        <v>43594</v>
      </c>
      <c r="B3432" t="s">
        <v>30</v>
      </c>
      <c r="C3432" t="s">
        <v>246</v>
      </c>
      <c r="D3432">
        <v>900</v>
      </c>
      <c r="E3432">
        <v>5</v>
      </c>
      <c r="F3432">
        <v>52.82</v>
      </c>
      <c r="G3432">
        <v>53.209998999999897</v>
      </c>
      <c r="H3432">
        <v>52.23</v>
      </c>
      <c r="I3432">
        <v>52.919998</v>
      </c>
      <c r="J3432">
        <v>52.588119999999897</v>
      </c>
      <c r="K3432">
        <v>24322800</v>
      </c>
      <c r="L3432">
        <v>2.4569999999999999</v>
      </c>
      <c r="M3432">
        <v>-1.03394707689733E-2</v>
      </c>
      <c r="N3432">
        <v>-3.7460398806671402E-2</v>
      </c>
      <c r="O3432">
        <v>-4.7421546336073803E-2</v>
      </c>
      <c r="P3432">
        <v>0.13134853582227901</v>
      </c>
      <c r="Q3432">
        <v>0.17499058895456199</v>
      </c>
      <c r="R3432">
        <v>8.8404622054599705E-3</v>
      </c>
      <c r="S3432">
        <v>8.2846861546029098E-3</v>
      </c>
      <c r="T3432">
        <v>8.9361102396879003E-3</v>
      </c>
      <c r="U3432">
        <v>1.4378696076962001E-2</v>
      </c>
      <c r="V3432">
        <v>57.529998999999997</v>
      </c>
      <c r="W3432">
        <v>40.25</v>
      </c>
      <c r="X3432">
        <v>-0.12974552636392001</v>
      </c>
      <c r="Y3432">
        <v>-3.0259986019249502E-3</v>
      </c>
      <c r="Z3432">
        <v>1.23128904771944</v>
      </c>
      <c r="AA3432">
        <v>1.61708173677738</v>
      </c>
      <c r="AB3432">
        <v>1.98155718762976</v>
      </c>
      <c r="AC3432" t="s">
        <v>250</v>
      </c>
      <c r="AD3432" t="s">
        <v>357</v>
      </c>
      <c r="AE3432" t="s">
        <v>56</v>
      </c>
      <c r="AF3432" t="s">
        <v>69</v>
      </c>
      <c r="AG3432" t="s">
        <v>278</v>
      </c>
      <c r="AH3432" s="45">
        <v>34304</v>
      </c>
      <c r="AI3432">
        <v>858877</v>
      </c>
      <c r="AK3432" t="s">
        <v>279</v>
      </c>
      <c r="AL3432" t="s">
        <v>276</v>
      </c>
      <c r="AM3432" t="s">
        <v>245</v>
      </c>
    </row>
    <row r="3433" spans="1:39" x14ac:dyDescent="0.3">
      <c r="A3433" s="1">
        <v>43616</v>
      </c>
      <c r="B3433" t="s">
        <v>30</v>
      </c>
      <c r="C3433" t="s">
        <v>239</v>
      </c>
      <c r="D3433">
        <v>400</v>
      </c>
      <c r="E3433">
        <v>5</v>
      </c>
      <c r="F3433">
        <v>52.790000999999997</v>
      </c>
      <c r="G3433">
        <v>52.880001</v>
      </c>
      <c r="H3433">
        <v>52.009997999999896</v>
      </c>
      <c r="I3433">
        <v>52.029998999999997</v>
      </c>
      <c r="J3433">
        <v>51.703701000000002</v>
      </c>
      <c r="K3433">
        <v>20480400</v>
      </c>
      <c r="L3433">
        <v>2.1419999999999999</v>
      </c>
      <c r="M3433">
        <v>-2.91688078242439E-2</v>
      </c>
      <c r="N3433">
        <v>-4.0675916938362401E-2</v>
      </c>
      <c r="O3433">
        <v>-7.2638026753325702E-2</v>
      </c>
      <c r="P3433">
        <v>1.82991574648072E-2</v>
      </c>
      <c r="Q3433">
        <v>0.22264124247331099</v>
      </c>
      <c r="R3433">
        <v>1.45469278329892E-2</v>
      </c>
      <c r="S3433">
        <v>2.0560043361907698E-2</v>
      </c>
      <c r="T3433">
        <v>1.38431472418946E-2</v>
      </c>
      <c r="U3433">
        <v>1.5219715033201299E-2</v>
      </c>
      <c r="V3433">
        <v>57.529998999999997</v>
      </c>
      <c r="W3433">
        <v>40.25</v>
      </c>
      <c r="X3433">
        <v>-0.12637857358971899</v>
      </c>
      <c r="Y3433">
        <v>-1.3283204951564801E-2</v>
      </c>
      <c r="Z3433">
        <v>1.29609277373319</v>
      </c>
      <c r="AA3433">
        <v>2.1548264158472201</v>
      </c>
      <c r="AB3433">
        <v>2.3189119758449599</v>
      </c>
      <c r="AC3433" t="s">
        <v>250</v>
      </c>
      <c r="AD3433" t="s">
        <v>357</v>
      </c>
      <c r="AE3433" t="s">
        <v>56</v>
      </c>
      <c r="AF3433" t="s">
        <v>69</v>
      </c>
      <c r="AG3433" t="s">
        <v>278</v>
      </c>
      <c r="AH3433" s="45">
        <v>34304</v>
      </c>
      <c r="AI3433">
        <v>858877</v>
      </c>
      <c r="AK3433" t="s">
        <v>279</v>
      </c>
      <c r="AL3433" t="s">
        <v>276</v>
      </c>
      <c r="AM3433" t="s">
        <v>245</v>
      </c>
    </row>
    <row r="3434" spans="1:39" x14ac:dyDescent="0.3">
      <c r="A3434" s="1">
        <v>43622</v>
      </c>
      <c r="B3434" t="s">
        <v>30</v>
      </c>
      <c r="C3434" t="s">
        <v>246</v>
      </c>
      <c r="D3434">
        <v>400</v>
      </c>
      <c r="E3434">
        <v>5</v>
      </c>
      <c r="F3434">
        <v>54.889998999999897</v>
      </c>
      <c r="G3434">
        <v>55.299999</v>
      </c>
      <c r="H3434">
        <v>54.209998999999897</v>
      </c>
      <c r="I3434">
        <v>55.099997999999999</v>
      </c>
      <c r="J3434">
        <v>54.754447999999996</v>
      </c>
      <c r="K3434">
        <v>15927300</v>
      </c>
      <c r="L3434">
        <v>2.1240000000000001</v>
      </c>
      <c r="M3434">
        <v>6.3722735081769904E-3</v>
      </c>
      <c r="N3434">
        <v>2.8160434555821401E-2</v>
      </c>
      <c r="O3434">
        <v>9.2989338958210203E-3</v>
      </c>
      <c r="P3434">
        <v>7.7965281022334201E-2</v>
      </c>
      <c r="Q3434">
        <v>0.261014808387252</v>
      </c>
      <c r="R3434">
        <v>2.40390610903835E-2</v>
      </c>
      <c r="S3434">
        <v>2.2374738748104198E-2</v>
      </c>
      <c r="T3434">
        <v>1.4630935524732E-2</v>
      </c>
      <c r="U3434">
        <v>1.53556652336922E-2</v>
      </c>
      <c r="V3434">
        <v>57.529998999999997</v>
      </c>
      <c r="W3434">
        <v>40.25</v>
      </c>
      <c r="X3434">
        <v>-0.12637857358971899</v>
      </c>
      <c r="Y3434">
        <v>6.1168407152111899E-3</v>
      </c>
      <c r="Z3434">
        <v>1.3005747333809099</v>
      </c>
      <c r="AA3434">
        <v>2.5751976387533499</v>
      </c>
      <c r="AB3434">
        <v>2.3208054843535999</v>
      </c>
      <c r="AC3434" t="s">
        <v>250</v>
      </c>
      <c r="AD3434" t="s">
        <v>357</v>
      </c>
      <c r="AE3434" t="s">
        <v>56</v>
      </c>
      <c r="AF3434" t="s">
        <v>69</v>
      </c>
      <c r="AG3434" t="s">
        <v>278</v>
      </c>
      <c r="AH3434" s="45">
        <v>34304</v>
      </c>
      <c r="AI3434">
        <v>858877</v>
      </c>
      <c r="AK3434" t="s">
        <v>279</v>
      </c>
      <c r="AL3434" t="s">
        <v>276</v>
      </c>
      <c r="AM3434" t="s">
        <v>245</v>
      </c>
    </row>
    <row r="3435" spans="1:39" x14ac:dyDescent="0.3">
      <c r="A3435" s="1">
        <v>43627</v>
      </c>
      <c r="B3435" t="s">
        <v>30</v>
      </c>
      <c r="C3435" t="s">
        <v>239</v>
      </c>
      <c r="D3435">
        <v>400</v>
      </c>
      <c r="E3435">
        <v>5</v>
      </c>
      <c r="F3435">
        <v>56.740001999999997</v>
      </c>
      <c r="G3435">
        <v>57.560001</v>
      </c>
      <c r="H3435">
        <v>56.73</v>
      </c>
      <c r="I3435">
        <v>57.110000999999997</v>
      </c>
      <c r="J3435">
        <v>56.751845999999901</v>
      </c>
      <c r="K3435">
        <v>26723700</v>
      </c>
      <c r="L3435">
        <v>2.14</v>
      </c>
      <c r="M3435">
        <v>1.2155584137111E-2</v>
      </c>
      <c r="N3435">
        <v>7.0357078835150397E-2</v>
      </c>
      <c r="O3435">
        <v>7.6197945745669807E-2</v>
      </c>
      <c r="P3435">
        <v>9.7166456271776502E-2</v>
      </c>
      <c r="Q3435">
        <v>0.30120477399524898</v>
      </c>
      <c r="R3435">
        <v>8.5247231661541092E-3</v>
      </c>
      <c r="S3435">
        <v>2.19828730240289E-2</v>
      </c>
      <c r="T3435">
        <v>1.4676898643084199E-2</v>
      </c>
      <c r="U3435">
        <v>1.53517464864001E-2</v>
      </c>
      <c r="V3435">
        <v>57.560001</v>
      </c>
      <c r="W3435">
        <v>40.25</v>
      </c>
      <c r="X3435">
        <v>-0.12637857358971899</v>
      </c>
      <c r="Y3435">
        <v>-3.4994119269314301E-4</v>
      </c>
      <c r="Z3435">
        <v>1.3009805236824299</v>
      </c>
      <c r="AA3435">
        <v>3.0182102455875399</v>
      </c>
      <c r="AB3435">
        <v>2.7124240542795599</v>
      </c>
      <c r="AC3435" t="s">
        <v>250</v>
      </c>
      <c r="AD3435" t="s">
        <v>357</v>
      </c>
      <c r="AE3435" t="s">
        <v>56</v>
      </c>
      <c r="AF3435" t="s">
        <v>69</v>
      </c>
      <c r="AG3435" t="s">
        <v>278</v>
      </c>
      <c r="AH3435" s="45">
        <v>34304</v>
      </c>
      <c r="AI3435">
        <v>858877</v>
      </c>
      <c r="AK3435" t="s">
        <v>279</v>
      </c>
      <c r="AL3435" t="s">
        <v>276</v>
      </c>
      <c r="AM3435" t="s">
        <v>245</v>
      </c>
    </row>
    <row r="3436" spans="1:39" x14ac:dyDescent="0.3">
      <c r="A3436" s="1">
        <v>43630</v>
      </c>
      <c r="B3436" t="s">
        <v>30</v>
      </c>
      <c r="C3436" t="s">
        <v>239</v>
      </c>
      <c r="D3436">
        <v>600</v>
      </c>
      <c r="E3436">
        <v>5</v>
      </c>
      <c r="F3436">
        <v>55.990001999999997</v>
      </c>
      <c r="G3436">
        <v>56.02</v>
      </c>
      <c r="H3436">
        <v>54.66</v>
      </c>
      <c r="I3436">
        <v>54.75</v>
      </c>
      <c r="J3436">
        <v>54.406647</v>
      </c>
      <c r="K3436">
        <v>22530500</v>
      </c>
      <c r="L3436">
        <v>2.093</v>
      </c>
      <c r="M3436">
        <v>-2.56053702794838E-2</v>
      </c>
      <c r="N3436">
        <v>-2.1323542286106799E-2</v>
      </c>
      <c r="O3436">
        <v>5.1149101235023302E-2</v>
      </c>
      <c r="P3436">
        <v>3.5030399489030403E-2</v>
      </c>
      <c r="Q3436">
        <v>0.24688703897130099</v>
      </c>
      <c r="R3436">
        <v>1.8089592983551901E-2</v>
      </c>
      <c r="S3436">
        <v>2.1443548882344302E-2</v>
      </c>
      <c r="T3436">
        <v>1.5296952313640101E-2</v>
      </c>
      <c r="U3436">
        <v>1.55112820673714E-2</v>
      </c>
      <c r="V3436">
        <v>57.560001</v>
      </c>
      <c r="W3436">
        <v>40.25</v>
      </c>
      <c r="X3436">
        <v>-0.12637857358971899</v>
      </c>
      <c r="Y3436">
        <v>-1.6128120944145399E-3</v>
      </c>
      <c r="Z3436">
        <v>1.3053834235941499</v>
      </c>
      <c r="AA3436">
        <v>2.4506221197734499</v>
      </c>
      <c r="AB3436">
        <v>2.75715601042161</v>
      </c>
      <c r="AC3436" t="s">
        <v>250</v>
      </c>
      <c r="AD3436" t="s">
        <v>357</v>
      </c>
      <c r="AE3436" t="s">
        <v>56</v>
      </c>
      <c r="AF3436" t="s">
        <v>69</v>
      </c>
      <c r="AG3436" t="s">
        <v>278</v>
      </c>
      <c r="AH3436" s="45">
        <v>34304</v>
      </c>
      <c r="AI3436">
        <v>858877</v>
      </c>
      <c r="AK3436" t="s">
        <v>279</v>
      </c>
      <c r="AL3436" t="s">
        <v>276</v>
      </c>
      <c r="AM3436" t="s">
        <v>245</v>
      </c>
    </row>
    <row r="3437" spans="1:39" x14ac:dyDescent="0.3">
      <c r="A3437" s="1">
        <v>43560</v>
      </c>
      <c r="B3437" t="s">
        <v>30</v>
      </c>
      <c r="C3437" t="s">
        <v>239</v>
      </c>
      <c r="D3437">
        <v>900</v>
      </c>
      <c r="E3437">
        <v>6</v>
      </c>
      <c r="F3437">
        <v>55.25</v>
      </c>
      <c r="G3437">
        <v>55.610000999999997</v>
      </c>
      <c r="H3437">
        <v>55.130001</v>
      </c>
      <c r="I3437">
        <v>55.209998999999897</v>
      </c>
      <c r="J3437">
        <v>54.863762000000001</v>
      </c>
      <c r="K3437">
        <v>13817500</v>
      </c>
      <c r="L3437">
        <v>2.5009999999999999</v>
      </c>
      <c r="M3437">
        <v>1.26869052510674E-3</v>
      </c>
      <c r="N3437">
        <v>2.8656685306687801E-2</v>
      </c>
      <c r="O3437">
        <v>7.2578290569259699E-2</v>
      </c>
      <c r="P3437">
        <v>0.25811770527893702</v>
      </c>
      <c r="Q3437">
        <v>0.30629588415717401</v>
      </c>
      <c r="R3437">
        <v>7.7969053452236203E-3</v>
      </c>
      <c r="S3437">
        <v>8.8630929186327909E-3</v>
      </c>
      <c r="T3437">
        <v>8.7400163971850294E-3</v>
      </c>
      <c r="U3437">
        <v>1.4829952699251E-2</v>
      </c>
      <c r="V3437">
        <v>55.799999</v>
      </c>
      <c r="W3437">
        <v>40.25</v>
      </c>
      <c r="X3437">
        <v>-0.12974552636392001</v>
      </c>
      <c r="Y3437">
        <v>4.62571739556182E-3</v>
      </c>
      <c r="Z3437">
        <v>1.2546098515920201</v>
      </c>
      <c r="AA3437">
        <v>3.0390962738327398</v>
      </c>
      <c r="AB3437">
        <v>3.0995212572184299</v>
      </c>
      <c r="AC3437" t="s">
        <v>251</v>
      </c>
      <c r="AD3437" t="s">
        <v>357</v>
      </c>
      <c r="AE3437" t="s">
        <v>56</v>
      </c>
      <c r="AF3437" t="s">
        <v>69</v>
      </c>
      <c r="AG3437" t="s">
        <v>278</v>
      </c>
      <c r="AH3437" s="45">
        <v>34304</v>
      </c>
      <c r="AI3437">
        <v>858877</v>
      </c>
      <c r="AK3437" t="s">
        <v>279</v>
      </c>
      <c r="AL3437" t="s">
        <v>276</v>
      </c>
      <c r="AM3437" t="s">
        <v>245</v>
      </c>
    </row>
    <row r="3438" spans="1:39" x14ac:dyDescent="0.3">
      <c r="A3438" s="1">
        <v>43609</v>
      </c>
      <c r="B3438" t="s">
        <v>30</v>
      </c>
      <c r="C3438" t="s">
        <v>246</v>
      </c>
      <c r="D3438">
        <v>500</v>
      </c>
      <c r="E3438">
        <v>6</v>
      </c>
      <c r="F3438">
        <v>54.57</v>
      </c>
      <c r="G3438">
        <v>54.669998</v>
      </c>
      <c r="H3438">
        <v>54.060001</v>
      </c>
      <c r="I3438">
        <v>54.369999</v>
      </c>
      <c r="J3438">
        <v>54.029029999999999</v>
      </c>
      <c r="K3438">
        <v>13057600</v>
      </c>
      <c r="L3438">
        <v>2.3239999999999998</v>
      </c>
      <c r="M3438">
        <v>3.3162127416513599E-3</v>
      </c>
      <c r="N3438">
        <v>-3.57696406245415E-2</v>
      </c>
      <c r="O3438">
        <v>-4.5131253208029201E-2</v>
      </c>
      <c r="P3438">
        <v>7.44244589539544E-2</v>
      </c>
      <c r="Q3438">
        <v>0.24744870367883601</v>
      </c>
      <c r="R3438">
        <v>1.44765149810058E-2</v>
      </c>
      <c r="S3438">
        <v>1.9575125044972701E-2</v>
      </c>
      <c r="T3438">
        <v>1.32075637587344E-2</v>
      </c>
      <c r="U3438">
        <v>1.50747592481742E-2</v>
      </c>
      <c r="V3438">
        <v>57.529998999999997</v>
      </c>
      <c r="W3438">
        <v>40.25</v>
      </c>
      <c r="X3438">
        <v>-0.12637857358971899</v>
      </c>
      <c r="Y3438">
        <v>1.3526439988342199E-3</v>
      </c>
      <c r="Z3438">
        <v>1.27326342151224</v>
      </c>
      <c r="AA3438">
        <v>2.39429008673229</v>
      </c>
      <c r="AB3438">
        <v>2.6056834811236298</v>
      </c>
      <c r="AC3438" t="s">
        <v>251</v>
      </c>
      <c r="AD3438" t="s">
        <v>357</v>
      </c>
      <c r="AE3438" t="s">
        <v>56</v>
      </c>
      <c r="AF3438" t="s">
        <v>69</v>
      </c>
      <c r="AG3438" t="s">
        <v>278</v>
      </c>
      <c r="AH3438" s="45">
        <v>34304</v>
      </c>
      <c r="AI3438">
        <v>858877</v>
      </c>
      <c r="AK3438" t="s">
        <v>279</v>
      </c>
      <c r="AL3438" t="s">
        <v>276</v>
      </c>
      <c r="AM3438" t="s">
        <v>245</v>
      </c>
    </row>
    <row r="3439" spans="1:39" x14ac:dyDescent="0.3">
      <c r="A3439" s="1">
        <v>43613</v>
      </c>
      <c r="B3439" t="s">
        <v>30</v>
      </c>
      <c r="C3439" t="s">
        <v>246</v>
      </c>
      <c r="D3439">
        <v>700</v>
      </c>
      <c r="E3439">
        <v>6</v>
      </c>
      <c r="F3439">
        <v>54.740001999999997</v>
      </c>
      <c r="G3439">
        <v>55.029998999999997</v>
      </c>
      <c r="H3439">
        <v>53.82</v>
      </c>
      <c r="I3439">
        <v>53.93</v>
      </c>
      <c r="J3439">
        <v>53.591788999999999</v>
      </c>
      <c r="K3439">
        <v>29769200</v>
      </c>
      <c r="L3439">
        <v>2.2679999999999998</v>
      </c>
      <c r="M3439">
        <v>-8.1256286623209491E-3</v>
      </c>
      <c r="N3439">
        <v>-3.7843270323117698E-2</v>
      </c>
      <c r="O3439">
        <v>-4.3540345535077199E-2</v>
      </c>
      <c r="P3439">
        <v>5.8649541465835703E-2</v>
      </c>
      <c r="Q3439">
        <v>0.24184447179250601</v>
      </c>
      <c r="R3439">
        <v>1.4466754214525399E-2</v>
      </c>
      <c r="S3439">
        <v>1.9548380630203099E-2</v>
      </c>
      <c r="T3439">
        <v>1.32324742656947E-2</v>
      </c>
      <c r="U3439">
        <v>1.50840790664386E-2</v>
      </c>
      <c r="V3439">
        <v>57.529998999999997</v>
      </c>
      <c r="W3439">
        <v>40.25</v>
      </c>
      <c r="X3439">
        <v>-0.12637857358971899</v>
      </c>
      <c r="Y3439">
        <v>-8.4109499934704197E-3</v>
      </c>
      <c r="Z3439">
        <v>1.2725432789961899</v>
      </c>
      <c r="AA3439">
        <v>2.34288779745695</v>
      </c>
      <c r="AB3439">
        <v>2.5256102395578099</v>
      </c>
      <c r="AC3439" t="s">
        <v>251</v>
      </c>
      <c r="AD3439" t="s">
        <v>357</v>
      </c>
      <c r="AE3439" t="s">
        <v>56</v>
      </c>
      <c r="AF3439" t="s">
        <v>69</v>
      </c>
      <c r="AG3439" t="s">
        <v>278</v>
      </c>
      <c r="AH3439" s="45">
        <v>34304</v>
      </c>
      <c r="AI3439">
        <v>858877</v>
      </c>
      <c r="AK3439" t="s">
        <v>279</v>
      </c>
      <c r="AL3439" t="s">
        <v>276</v>
      </c>
      <c r="AM3439" t="s">
        <v>245</v>
      </c>
    </row>
    <row r="3440" spans="1:39" x14ac:dyDescent="0.3">
      <c r="A3440" s="1">
        <v>43637</v>
      </c>
      <c r="B3440" t="s">
        <v>30</v>
      </c>
      <c r="C3440" t="s">
        <v>246</v>
      </c>
      <c r="D3440">
        <v>400</v>
      </c>
      <c r="E3440">
        <v>6</v>
      </c>
      <c r="F3440">
        <v>57.41</v>
      </c>
      <c r="G3440">
        <v>58.150002000000001</v>
      </c>
      <c r="H3440">
        <v>56.98</v>
      </c>
      <c r="I3440">
        <v>57.029998999999997</v>
      </c>
      <c r="J3440">
        <v>56.672348</v>
      </c>
      <c r="K3440">
        <v>57588800</v>
      </c>
      <c r="L3440">
        <v>2.0680000000000001</v>
      </c>
      <c r="M3440">
        <v>-6.6410606308623804E-3</v>
      </c>
      <c r="N3440">
        <v>4.0800068282489103E-2</v>
      </c>
      <c r="O3440">
        <v>8.9828937771041992E-3</v>
      </c>
      <c r="P3440">
        <v>8.4514678516341799E-2</v>
      </c>
      <c r="Q3440">
        <v>0.29384087755765198</v>
      </c>
      <c r="R3440">
        <v>1.1146512584857601E-2</v>
      </c>
      <c r="S3440">
        <v>1.7197292752709401E-2</v>
      </c>
      <c r="T3440">
        <v>1.53076160109355E-2</v>
      </c>
      <c r="U3440">
        <v>1.55514896478272E-2</v>
      </c>
      <c r="V3440">
        <v>58.150002000000001</v>
      </c>
      <c r="W3440">
        <v>40.25</v>
      </c>
      <c r="X3440">
        <v>-0.12637857358971899</v>
      </c>
      <c r="Y3440">
        <v>-1.26001638019446E-3</v>
      </c>
      <c r="Z3440">
        <v>1.3066911385628099</v>
      </c>
      <c r="AA3440">
        <v>2.9883534562301901</v>
      </c>
      <c r="AB3440">
        <v>2.7618507426802101</v>
      </c>
      <c r="AC3440" t="s">
        <v>251</v>
      </c>
      <c r="AD3440" t="s">
        <v>357</v>
      </c>
      <c r="AE3440" t="s">
        <v>56</v>
      </c>
      <c r="AF3440" t="s">
        <v>69</v>
      </c>
      <c r="AG3440" t="s">
        <v>278</v>
      </c>
      <c r="AH3440" s="45">
        <v>34304</v>
      </c>
      <c r="AI3440">
        <v>858877</v>
      </c>
      <c r="AK3440" t="s">
        <v>279</v>
      </c>
      <c r="AL3440" t="s">
        <v>276</v>
      </c>
      <c r="AM3440" t="s">
        <v>245</v>
      </c>
    </row>
    <row r="3441" spans="1:39" x14ac:dyDescent="0.3">
      <c r="A3441" s="1">
        <v>43572</v>
      </c>
      <c r="B3441" t="s">
        <v>30</v>
      </c>
      <c r="C3441" t="s">
        <v>246</v>
      </c>
      <c r="D3441">
        <v>400</v>
      </c>
      <c r="E3441">
        <v>7</v>
      </c>
      <c r="F3441">
        <v>57.18</v>
      </c>
      <c r="G3441">
        <v>57.32</v>
      </c>
      <c r="H3441">
        <v>56.290000999999997</v>
      </c>
      <c r="I3441">
        <v>56.310001</v>
      </c>
      <c r="J3441">
        <v>55.956862999999998</v>
      </c>
      <c r="K3441">
        <v>26093600</v>
      </c>
      <c r="L3441">
        <v>2.5920000000000001</v>
      </c>
      <c r="M3441">
        <v>-1.1301561813633201E-2</v>
      </c>
      <c r="N3441">
        <v>8.7399100378174593E-3</v>
      </c>
      <c r="O3441">
        <v>5.7315070933761397E-2</v>
      </c>
      <c r="P3441">
        <v>0.25390347025890297</v>
      </c>
      <c r="Q3441">
        <v>0.26188894872347401</v>
      </c>
      <c r="R3441">
        <v>9.3579195079375697E-3</v>
      </c>
      <c r="S3441">
        <v>9.1089339678539997E-3</v>
      </c>
      <c r="T3441">
        <v>8.7618133111763107E-3</v>
      </c>
      <c r="U3441">
        <v>1.4475225626270301E-2</v>
      </c>
      <c r="V3441">
        <v>57.529998999999997</v>
      </c>
      <c r="W3441">
        <v>40.25</v>
      </c>
      <c r="X3441">
        <v>-0.12974552636392001</v>
      </c>
      <c r="Y3441">
        <v>-2.2764010197428601E-3</v>
      </c>
      <c r="Z3441">
        <v>1.2405921682102601</v>
      </c>
      <c r="AA3441">
        <v>2.5513255862016901</v>
      </c>
      <c r="AB3441">
        <v>2.8695946217319301</v>
      </c>
      <c r="AC3441" t="s">
        <v>252</v>
      </c>
      <c r="AD3441" t="s">
        <v>357</v>
      </c>
      <c r="AE3441" t="s">
        <v>56</v>
      </c>
      <c r="AF3441" t="s">
        <v>69</v>
      </c>
      <c r="AG3441" t="s">
        <v>278</v>
      </c>
      <c r="AH3441" s="45">
        <v>34304</v>
      </c>
      <c r="AI3441">
        <v>858877</v>
      </c>
      <c r="AK3441" t="s">
        <v>279</v>
      </c>
      <c r="AL3441" t="s">
        <v>276</v>
      </c>
      <c r="AM3441" t="s">
        <v>245</v>
      </c>
    </row>
    <row r="3442" spans="1:39" x14ac:dyDescent="0.3">
      <c r="A3442" s="1">
        <v>43623</v>
      </c>
      <c r="B3442" t="s">
        <v>30</v>
      </c>
      <c r="C3442" t="s">
        <v>239</v>
      </c>
      <c r="D3442">
        <v>300</v>
      </c>
      <c r="E3442">
        <v>7</v>
      </c>
      <c r="F3442">
        <v>55.41</v>
      </c>
      <c r="G3442">
        <v>56.299999</v>
      </c>
      <c r="H3442">
        <v>55.029998999999997</v>
      </c>
      <c r="I3442">
        <v>55.93</v>
      </c>
      <c r="J3442">
        <v>55.579246999999903</v>
      </c>
      <c r="K3442">
        <v>17394900</v>
      </c>
      <c r="L3442">
        <v>2.0840000000000001</v>
      </c>
      <c r="M3442">
        <v>1.4951268777929801E-2</v>
      </c>
      <c r="N3442">
        <v>7.2280511157995303E-2</v>
      </c>
      <c r="O3442">
        <v>4.5354286200642302E-2</v>
      </c>
      <c r="P3442">
        <v>9.7215093631507099E-2</v>
      </c>
      <c r="Q3442">
        <v>0.26254606647078299</v>
      </c>
      <c r="R3442">
        <v>1.4123867006182501E-2</v>
      </c>
      <c r="S3442">
        <v>2.2040866439292199E-2</v>
      </c>
      <c r="T3442">
        <v>1.4714224603202999E-2</v>
      </c>
      <c r="U3442">
        <v>1.53608874299883E-2</v>
      </c>
      <c r="V3442">
        <v>57.529998999999997</v>
      </c>
      <c r="W3442">
        <v>40.25</v>
      </c>
      <c r="X3442">
        <v>-0.12637857358971899</v>
      </c>
      <c r="Y3442">
        <v>1.0442979367750601E-2</v>
      </c>
      <c r="Z3442">
        <v>1.30027523767245</v>
      </c>
      <c r="AA3442">
        <v>2.6010182899602001</v>
      </c>
      <c r="AB3442">
        <v>2.4100438591761999</v>
      </c>
      <c r="AC3442" t="s">
        <v>252</v>
      </c>
      <c r="AD3442" t="s">
        <v>357</v>
      </c>
      <c r="AE3442" t="s">
        <v>56</v>
      </c>
      <c r="AF3442" t="s">
        <v>69</v>
      </c>
      <c r="AG3442" t="s">
        <v>278</v>
      </c>
      <c r="AH3442" s="45">
        <v>34304</v>
      </c>
      <c r="AI3442">
        <v>858877</v>
      </c>
      <c r="AK3442" t="s">
        <v>279</v>
      </c>
      <c r="AL3442" t="s">
        <v>276</v>
      </c>
      <c r="AM3442" t="s">
        <v>245</v>
      </c>
    </row>
    <row r="3443" spans="1:39" x14ac:dyDescent="0.3">
      <c r="A3443" s="1">
        <v>43626</v>
      </c>
      <c r="B3443" t="s">
        <v>30</v>
      </c>
      <c r="C3443" t="s">
        <v>239</v>
      </c>
      <c r="D3443">
        <v>400</v>
      </c>
      <c r="E3443">
        <v>7</v>
      </c>
      <c r="F3443">
        <v>56.139998999999897</v>
      </c>
      <c r="G3443">
        <v>56.650002000000001</v>
      </c>
      <c r="H3443">
        <v>55.959998999999897</v>
      </c>
      <c r="I3443">
        <v>56.419998</v>
      </c>
      <c r="J3443">
        <v>56.0661699999999</v>
      </c>
      <c r="K3443">
        <v>16871000</v>
      </c>
      <c r="L3443">
        <v>2.1429999999999998</v>
      </c>
      <c r="M3443">
        <v>8.7227241459984402E-3</v>
      </c>
      <c r="N3443">
        <v>8.5819733186315902E-2</v>
      </c>
      <c r="O3443">
        <v>5.3702890839585397E-2</v>
      </c>
      <c r="P3443">
        <v>8.94310470377013E-2</v>
      </c>
      <c r="Q3443">
        <v>0.28514675293032299</v>
      </c>
      <c r="R3443">
        <v>1.02799669178482E-2</v>
      </c>
      <c r="S3443">
        <v>2.20822609197391E-2</v>
      </c>
      <c r="T3443">
        <v>1.46189199623523E-2</v>
      </c>
      <c r="U3443">
        <v>1.53393929020451E-2</v>
      </c>
      <c r="V3443">
        <v>57.529998999999997</v>
      </c>
      <c r="W3443">
        <v>40.25</v>
      </c>
      <c r="X3443">
        <v>-0.12637857358971899</v>
      </c>
      <c r="Y3443">
        <v>4.6492198743191201E-3</v>
      </c>
      <c r="Z3443">
        <v>1.3001073242830601</v>
      </c>
      <c r="AA3443">
        <v>2.84169898674027</v>
      </c>
      <c r="AB3443">
        <v>2.5493417611600102</v>
      </c>
      <c r="AC3443" t="s">
        <v>252</v>
      </c>
      <c r="AD3443" t="s">
        <v>357</v>
      </c>
      <c r="AE3443" t="s">
        <v>56</v>
      </c>
      <c r="AF3443" t="s">
        <v>69</v>
      </c>
      <c r="AG3443" t="s">
        <v>278</v>
      </c>
      <c r="AH3443" s="45">
        <v>34304</v>
      </c>
      <c r="AI3443">
        <v>858877</v>
      </c>
      <c r="AK3443" t="s">
        <v>279</v>
      </c>
      <c r="AL3443" t="s">
        <v>276</v>
      </c>
      <c r="AM3443" t="s">
        <v>245</v>
      </c>
    </row>
    <row r="3444" spans="1:39" x14ac:dyDescent="0.3">
      <c r="A3444" s="1">
        <v>43629</v>
      </c>
      <c r="B3444" t="s">
        <v>30</v>
      </c>
      <c r="C3444" t="s">
        <v>239</v>
      </c>
      <c r="D3444">
        <v>1300</v>
      </c>
      <c r="E3444">
        <v>7</v>
      </c>
      <c r="F3444">
        <v>55.919998</v>
      </c>
      <c r="G3444">
        <v>56.27</v>
      </c>
      <c r="H3444">
        <v>55.779998999999997</v>
      </c>
      <c r="I3444">
        <v>56.169998</v>
      </c>
      <c r="J3444">
        <v>55.817737999999999</v>
      </c>
      <c r="K3444">
        <v>15785300</v>
      </c>
      <c r="L3444">
        <v>2.0910000000000002</v>
      </c>
      <c r="M3444">
        <v>5.5341761294685696E-3</v>
      </c>
      <c r="N3444">
        <v>1.9233096771306999E-2</v>
      </c>
      <c r="O3444">
        <v>9.0691985670767097E-2</v>
      </c>
      <c r="P3444">
        <v>6.9319980513336502E-2</v>
      </c>
      <c r="Q3444">
        <v>0.27408420638486602</v>
      </c>
      <c r="R3444">
        <v>1.49482042149325E-2</v>
      </c>
      <c r="S3444">
        <v>2.0632862324545701E-2</v>
      </c>
      <c r="T3444">
        <v>1.49573497454544E-2</v>
      </c>
      <c r="U3444">
        <v>1.54199178620168E-2</v>
      </c>
      <c r="V3444">
        <v>57.560001</v>
      </c>
      <c r="W3444">
        <v>40.25</v>
      </c>
      <c r="X3444">
        <v>-0.12637857358971899</v>
      </c>
      <c r="Y3444">
        <v>4.0890106107655602E-3</v>
      </c>
      <c r="Z3444">
        <v>1.3024897931444599</v>
      </c>
      <c r="AA3444">
        <v>2.7415989341778402</v>
      </c>
      <c r="AB3444">
        <v>2.7872352444589601</v>
      </c>
      <c r="AC3444" t="s">
        <v>252</v>
      </c>
      <c r="AD3444" t="s">
        <v>357</v>
      </c>
      <c r="AE3444" t="s">
        <v>56</v>
      </c>
      <c r="AF3444" t="s">
        <v>69</v>
      </c>
      <c r="AG3444" t="s">
        <v>278</v>
      </c>
      <c r="AH3444" s="45">
        <v>34304</v>
      </c>
      <c r="AI3444">
        <v>858877</v>
      </c>
      <c r="AK3444" t="s">
        <v>279</v>
      </c>
      <c r="AL3444" t="s">
        <v>276</v>
      </c>
      <c r="AM3444" t="s">
        <v>245</v>
      </c>
    </row>
    <row r="3445" spans="1:39" x14ac:dyDescent="0.3">
      <c r="A3445" s="1">
        <v>43572</v>
      </c>
      <c r="B3445" t="s">
        <v>30</v>
      </c>
      <c r="C3445" t="s">
        <v>239</v>
      </c>
      <c r="D3445">
        <v>600</v>
      </c>
      <c r="E3445">
        <v>8</v>
      </c>
      <c r="F3445">
        <v>57.18</v>
      </c>
      <c r="G3445">
        <v>57.32</v>
      </c>
      <c r="H3445">
        <v>56.290000999999997</v>
      </c>
      <c r="I3445">
        <v>56.310001</v>
      </c>
      <c r="J3445">
        <v>55.956862999999998</v>
      </c>
      <c r="K3445">
        <v>26093600</v>
      </c>
      <c r="L3445">
        <v>2.5920000000000001</v>
      </c>
      <c r="M3445">
        <v>-1.1301561813633201E-2</v>
      </c>
      <c r="N3445">
        <v>8.7399100378174593E-3</v>
      </c>
      <c r="O3445">
        <v>5.7315070933761397E-2</v>
      </c>
      <c r="P3445">
        <v>0.25390347025890297</v>
      </c>
      <c r="Q3445">
        <v>0.26188894872347401</v>
      </c>
      <c r="R3445">
        <v>9.3579195079375697E-3</v>
      </c>
      <c r="S3445">
        <v>9.1089339678539997E-3</v>
      </c>
      <c r="T3445">
        <v>8.7618133111763107E-3</v>
      </c>
      <c r="U3445">
        <v>1.4475225626270301E-2</v>
      </c>
      <c r="V3445">
        <v>57.529998999999997</v>
      </c>
      <c r="W3445">
        <v>40.25</v>
      </c>
      <c r="X3445">
        <v>-0.12974552636392001</v>
      </c>
      <c r="Y3445">
        <v>-2.2764010197428601E-3</v>
      </c>
      <c r="Z3445">
        <v>1.2405921682102601</v>
      </c>
      <c r="AA3445">
        <v>2.5513255862016901</v>
      </c>
      <c r="AB3445">
        <v>2.8695946217319301</v>
      </c>
      <c r="AC3445" t="s">
        <v>253</v>
      </c>
      <c r="AD3445" t="s">
        <v>357</v>
      </c>
      <c r="AE3445" t="s">
        <v>56</v>
      </c>
      <c r="AF3445" t="s">
        <v>69</v>
      </c>
      <c r="AG3445" t="s">
        <v>278</v>
      </c>
      <c r="AH3445" s="45">
        <v>34304</v>
      </c>
      <c r="AI3445">
        <v>858877</v>
      </c>
      <c r="AK3445" t="s">
        <v>279</v>
      </c>
      <c r="AL3445" t="s">
        <v>276</v>
      </c>
      <c r="AM3445" t="s">
        <v>245</v>
      </c>
    </row>
    <row r="3446" spans="1:39" x14ac:dyDescent="0.3">
      <c r="A3446" s="1">
        <v>43581</v>
      </c>
      <c r="B3446" t="s">
        <v>30</v>
      </c>
      <c r="C3446" t="s">
        <v>246</v>
      </c>
      <c r="D3446">
        <v>400</v>
      </c>
      <c r="E3446">
        <v>8</v>
      </c>
      <c r="F3446">
        <v>56.02</v>
      </c>
      <c r="G3446">
        <v>56.369999</v>
      </c>
      <c r="H3446">
        <v>55.68</v>
      </c>
      <c r="I3446">
        <v>55.880001</v>
      </c>
      <c r="J3446">
        <v>55.529559999999996</v>
      </c>
      <c r="K3446">
        <v>18010900</v>
      </c>
      <c r="L3446">
        <v>2.5049999999999999</v>
      </c>
      <c r="M3446">
        <v>-8.02072000124689E-3</v>
      </c>
      <c r="N3446">
        <v>-9.2626254307613103E-3</v>
      </c>
      <c r="O3446">
        <v>5.4895869084341603E-2</v>
      </c>
      <c r="P3446">
        <v>0.198054462994535</v>
      </c>
      <c r="Q3446">
        <v>0.27415613373587</v>
      </c>
      <c r="R3446">
        <v>6.9330058497694101E-3</v>
      </c>
      <c r="S3446">
        <v>7.5454802275019897E-3</v>
      </c>
      <c r="T3446">
        <v>8.61817697085796E-3</v>
      </c>
      <c r="U3446">
        <v>1.44645152196205E-2</v>
      </c>
      <c r="V3446">
        <v>57.529998999999997</v>
      </c>
      <c r="W3446">
        <v>40.25</v>
      </c>
      <c r="X3446">
        <v>-0.12974552636392001</v>
      </c>
      <c r="Y3446">
        <v>4.6743503443647796E-3</v>
      </c>
      <c r="Z3446">
        <v>1.2395030421797399</v>
      </c>
      <c r="AA3446">
        <v>2.6985896627260599</v>
      </c>
      <c r="AB3446">
        <v>2.7098206566313001</v>
      </c>
      <c r="AC3446" t="s">
        <v>253</v>
      </c>
      <c r="AD3446" t="s">
        <v>357</v>
      </c>
      <c r="AE3446" t="s">
        <v>56</v>
      </c>
      <c r="AF3446" t="s">
        <v>69</v>
      </c>
      <c r="AG3446" t="s">
        <v>278</v>
      </c>
      <c r="AH3446" s="45">
        <v>34304</v>
      </c>
      <c r="AI3446">
        <v>858877</v>
      </c>
      <c r="AK3446" t="s">
        <v>279</v>
      </c>
      <c r="AL3446" t="s">
        <v>276</v>
      </c>
      <c r="AM3446" t="s">
        <v>245</v>
      </c>
    </row>
    <row r="3447" spans="1:39" x14ac:dyDescent="0.3">
      <c r="A3447" s="1">
        <v>43600</v>
      </c>
      <c r="B3447" t="s">
        <v>30</v>
      </c>
      <c r="C3447" t="s">
        <v>246</v>
      </c>
      <c r="D3447">
        <v>600</v>
      </c>
      <c r="E3447">
        <v>8</v>
      </c>
      <c r="F3447">
        <v>51.759997999999896</v>
      </c>
      <c r="G3447">
        <v>52.709998999999897</v>
      </c>
      <c r="H3447">
        <v>51.689999</v>
      </c>
      <c r="I3447">
        <v>52.439999</v>
      </c>
      <c r="J3447">
        <v>52.111129999999903</v>
      </c>
      <c r="K3447">
        <v>30577200</v>
      </c>
      <c r="L3447">
        <v>2.379</v>
      </c>
      <c r="M3447">
        <v>8.0413209207526506E-3</v>
      </c>
      <c r="N3447">
        <v>-1.94511559067902E-2</v>
      </c>
      <c r="O3447">
        <v>-7.0847307214475505E-2</v>
      </c>
      <c r="P3447">
        <v>0.105251289253459</v>
      </c>
      <c r="Q3447">
        <v>0.16609772506117601</v>
      </c>
      <c r="R3447">
        <v>2.1844682493237001E-2</v>
      </c>
      <c r="S3447">
        <v>1.16718358733904E-2</v>
      </c>
      <c r="T3447">
        <v>1.03493484030227E-2</v>
      </c>
      <c r="U3447">
        <v>1.4614570099223199E-2</v>
      </c>
      <c r="V3447">
        <v>57.529998999999997</v>
      </c>
      <c r="W3447">
        <v>40.25</v>
      </c>
      <c r="X3447">
        <v>-0.12637857358971899</v>
      </c>
      <c r="Y3447">
        <v>5.8219943882337104E-3</v>
      </c>
      <c r="Z3447">
        <v>1.24905094427995</v>
      </c>
      <c r="AA3447">
        <v>1.51316660882082</v>
      </c>
      <c r="AB3447">
        <v>1.45449196493512</v>
      </c>
      <c r="AC3447" t="s">
        <v>253</v>
      </c>
      <c r="AD3447" t="s">
        <v>357</v>
      </c>
      <c r="AE3447" t="s">
        <v>56</v>
      </c>
      <c r="AF3447" t="s">
        <v>69</v>
      </c>
      <c r="AG3447" t="s">
        <v>278</v>
      </c>
      <c r="AH3447" s="45">
        <v>34304</v>
      </c>
      <c r="AI3447">
        <v>858877</v>
      </c>
      <c r="AK3447" t="s">
        <v>279</v>
      </c>
      <c r="AL3447" t="s">
        <v>276</v>
      </c>
      <c r="AM3447" t="s">
        <v>245</v>
      </c>
    </row>
    <row r="3448" spans="1:39" x14ac:dyDescent="0.3">
      <c r="A3448" s="1">
        <v>43607</v>
      </c>
      <c r="B3448" t="s">
        <v>30</v>
      </c>
      <c r="C3448" t="s">
        <v>246</v>
      </c>
      <c r="D3448">
        <v>1300</v>
      </c>
      <c r="E3448">
        <v>8</v>
      </c>
      <c r="F3448">
        <v>56.220001000000003</v>
      </c>
      <c r="G3448">
        <v>56.299999</v>
      </c>
      <c r="H3448">
        <v>55.669998</v>
      </c>
      <c r="I3448">
        <v>55.689999</v>
      </c>
      <c r="J3448">
        <v>55.340752000000002</v>
      </c>
      <c r="K3448">
        <v>19479200</v>
      </c>
      <c r="L3448">
        <v>2.3929999999999998</v>
      </c>
      <c r="M3448">
        <v>-1.4793945412293201E-2</v>
      </c>
      <c r="N3448">
        <v>6.0131009407362199E-2</v>
      </c>
      <c r="O3448">
        <v>-1.1604153002130701E-2</v>
      </c>
      <c r="P3448">
        <v>0.12595922534256199</v>
      </c>
      <c r="Q3448">
        <v>0.26983541280677698</v>
      </c>
      <c r="R3448">
        <v>3.0910626266369701E-2</v>
      </c>
      <c r="S3448">
        <v>1.8805251153078201E-2</v>
      </c>
      <c r="T3448">
        <v>1.28730840949512E-2</v>
      </c>
      <c r="U3448">
        <v>1.4969101459919899E-2</v>
      </c>
      <c r="V3448">
        <v>57.529998999999997</v>
      </c>
      <c r="W3448">
        <v>40.25</v>
      </c>
      <c r="X3448">
        <v>-0.12637857358971899</v>
      </c>
      <c r="Y3448">
        <v>-2.8283920525026501E-3</v>
      </c>
      <c r="Z3448">
        <v>1.2657232136552099</v>
      </c>
      <c r="AA3448">
        <v>2.6210733057801998</v>
      </c>
      <c r="AB3448">
        <v>2.5831193813253202</v>
      </c>
      <c r="AC3448" t="s">
        <v>253</v>
      </c>
      <c r="AD3448" t="s">
        <v>357</v>
      </c>
      <c r="AE3448" t="s">
        <v>56</v>
      </c>
      <c r="AF3448" t="s">
        <v>69</v>
      </c>
      <c r="AG3448" t="s">
        <v>278</v>
      </c>
      <c r="AH3448" s="45">
        <v>34304</v>
      </c>
      <c r="AI3448">
        <v>858877</v>
      </c>
      <c r="AK3448" t="s">
        <v>279</v>
      </c>
      <c r="AL3448" t="s">
        <v>276</v>
      </c>
      <c r="AM3448" t="s">
        <v>245</v>
      </c>
    </row>
    <row r="3449" spans="1:39" x14ac:dyDescent="0.3">
      <c r="A3449" s="1">
        <v>43621</v>
      </c>
      <c r="B3449" t="s">
        <v>30</v>
      </c>
      <c r="C3449" t="s">
        <v>246</v>
      </c>
      <c r="D3449">
        <v>500</v>
      </c>
      <c r="E3449">
        <v>8</v>
      </c>
      <c r="F3449">
        <v>53.849997999999999</v>
      </c>
      <c r="G3449">
        <v>54.790000999999997</v>
      </c>
      <c r="H3449">
        <v>53.75</v>
      </c>
      <c r="I3449">
        <v>54.75</v>
      </c>
      <c r="J3449">
        <v>54.406647</v>
      </c>
      <c r="K3449">
        <v>22521900</v>
      </c>
      <c r="L3449">
        <v>2.1230000000000002</v>
      </c>
      <c r="M3449">
        <v>2.8155228265934199E-2</v>
      </c>
      <c r="N3449">
        <v>2.9094981399023601E-2</v>
      </c>
      <c r="O3449">
        <v>-3.46430363021781E-3</v>
      </c>
      <c r="P3449">
        <v>6.4211566755133301E-2</v>
      </c>
      <c r="Q3449">
        <v>0.25670542215412201</v>
      </c>
      <c r="R3449">
        <v>2.4049885720964E-2</v>
      </c>
      <c r="S3449">
        <v>2.23785942689699E-2</v>
      </c>
      <c r="T3449">
        <v>1.46556737058546E-2</v>
      </c>
      <c r="U3449">
        <v>1.53520977426241E-2</v>
      </c>
      <c r="V3449">
        <v>57.529998999999997</v>
      </c>
      <c r="W3449">
        <v>40.25</v>
      </c>
      <c r="X3449">
        <v>-0.12637857358971899</v>
      </c>
      <c r="Y3449">
        <v>8.1287266899663802E-3</v>
      </c>
      <c r="Z3449">
        <v>1.30120781613926</v>
      </c>
      <c r="AA3449">
        <v>2.5259951103564098</v>
      </c>
      <c r="AB3449">
        <v>2.2913273178203801</v>
      </c>
      <c r="AC3449" t="s">
        <v>253</v>
      </c>
      <c r="AD3449" t="s">
        <v>357</v>
      </c>
      <c r="AE3449" t="s">
        <v>56</v>
      </c>
      <c r="AF3449" t="s">
        <v>69</v>
      </c>
      <c r="AG3449" t="s">
        <v>278</v>
      </c>
      <c r="AH3449" s="45">
        <v>34304</v>
      </c>
      <c r="AI3449">
        <v>858877</v>
      </c>
      <c r="AK3449" t="s">
        <v>279</v>
      </c>
      <c r="AL3449" t="s">
        <v>276</v>
      </c>
      <c r="AM3449" t="s">
        <v>245</v>
      </c>
    </row>
    <row r="3450" spans="1:39" x14ac:dyDescent="0.3">
      <c r="A3450" s="1">
        <v>43644</v>
      </c>
      <c r="B3450" t="s">
        <v>30</v>
      </c>
      <c r="C3450" t="s">
        <v>239</v>
      </c>
      <c r="D3450">
        <v>700</v>
      </c>
      <c r="E3450">
        <v>8</v>
      </c>
      <c r="F3450">
        <v>55.91</v>
      </c>
      <c r="G3450">
        <v>55.98</v>
      </c>
      <c r="H3450">
        <v>54.029998999999997</v>
      </c>
      <c r="I3450">
        <v>54.73</v>
      </c>
      <c r="J3450">
        <v>54.386772000000001</v>
      </c>
      <c r="K3450">
        <v>103123400</v>
      </c>
      <c r="L3450">
        <v>2</v>
      </c>
      <c r="M3450">
        <v>-1.8106601760535499E-2</v>
      </c>
      <c r="N3450">
        <v>-4.11654396515257E-2</v>
      </c>
      <c r="O3450">
        <v>2.8729610029987099E-2</v>
      </c>
      <c r="P3450">
        <v>1.9924590123525002E-2</v>
      </c>
      <c r="Q3450">
        <v>0.28544239503162999</v>
      </c>
      <c r="R3450">
        <v>1.3212634078782801E-2</v>
      </c>
      <c r="S3450">
        <v>1.6869970382533898E-2</v>
      </c>
      <c r="T3450">
        <v>1.5773353145806201E-2</v>
      </c>
      <c r="U3450">
        <v>1.55975063217202E-2</v>
      </c>
      <c r="V3450">
        <v>58.150002000000001</v>
      </c>
      <c r="W3450">
        <v>40.25</v>
      </c>
      <c r="X3450">
        <v>-0.12637857358971899</v>
      </c>
      <c r="Y3450">
        <v>5.7409418775350302E-3</v>
      </c>
      <c r="Z3450">
        <v>1.2975633468763099</v>
      </c>
      <c r="AA3450">
        <v>2.9079560838424001</v>
      </c>
      <c r="AB3450">
        <v>3.0714516210017999</v>
      </c>
      <c r="AC3450" t="s">
        <v>253</v>
      </c>
      <c r="AD3450" t="s">
        <v>357</v>
      </c>
      <c r="AE3450" t="s">
        <v>56</v>
      </c>
      <c r="AF3450" t="s">
        <v>69</v>
      </c>
      <c r="AG3450" t="s">
        <v>278</v>
      </c>
      <c r="AH3450" s="45">
        <v>34304</v>
      </c>
      <c r="AI3450">
        <v>858877</v>
      </c>
      <c r="AK3450" t="s">
        <v>279</v>
      </c>
      <c r="AL3450" t="s">
        <v>276</v>
      </c>
      <c r="AM3450" t="s">
        <v>245</v>
      </c>
    </row>
    <row r="3451" spans="1:39" x14ac:dyDescent="0.3">
      <c r="A3451" s="1">
        <v>43566</v>
      </c>
      <c r="B3451" t="s">
        <v>30</v>
      </c>
      <c r="C3451" t="s">
        <v>239</v>
      </c>
      <c r="D3451">
        <v>1400</v>
      </c>
      <c r="E3451">
        <v>9</v>
      </c>
      <c r="F3451">
        <v>55.93</v>
      </c>
      <c r="G3451">
        <v>55.950001</v>
      </c>
      <c r="H3451">
        <v>55.310001</v>
      </c>
      <c r="I3451">
        <v>55.599997999999999</v>
      </c>
      <c r="J3451">
        <v>55.251311999999999</v>
      </c>
      <c r="K3451">
        <v>13186000</v>
      </c>
      <c r="L3451">
        <v>2.504</v>
      </c>
      <c r="M3451">
        <v>-3.9490935674103798E-3</v>
      </c>
      <c r="N3451">
        <v>8.3077195356189102E-3</v>
      </c>
      <c r="O3451">
        <v>7.0370358527198806E-2</v>
      </c>
      <c r="P3451">
        <v>0.25772853011061497</v>
      </c>
      <c r="Q3451">
        <v>0.29885394301726698</v>
      </c>
      <c r="R3451">
        <v>6.9526307439155702E-3</v>
      </c>
      <c r="S3451">
        <v>8.4643930152089094E-3</v>
      </c>
      <c r="T3451">
        <v>8.7992070321769693E-3</v>
      </c>
      <c r="U3451">
        <v>1.46108701317654E-2</v>
      </c>
      <c r="V3451">
        <v>55.950001</v>
      </c>
      <c r="W3451">
        <v>40.25</v>
      </c>
      <c r="X3451">
        <v>-0.12974552636392001</v>
      </c>
      <c r="Y3451" s="44">
        <v>3.8122194279549302E-5</v>
      </c>
      <c r="Z3451">
        <v>1.24877559841216</v>
      </c>
      <c r="AA3451">
        <v>2.9578381612272402</v>
      </c>
      <c r="AB3451">
        <v>3.11182135623406</v>
      </c>
      <c r="AC3451" t="s">
        <v>254</v>
      </c>
      <c r="AD3451" t="s">
        <v>357</v>
      </c>
      <c r="AE3451" t="s">
        <v>56</v>
      </c>
      <c r="AF3451" t="s">
        <v>69</v>
      </c>
      <c r="AG3451" t="s">
        <v>278</v>
      </c>
      <c r="AH3451" s="45">
        <v>34304</v>
      </c>
      <c r="AI3451">
        <v>858877</v>
      </c>
      <c r="AK3451" t="s">
        <v>279</v>
      </c>
      <c r="AL3451" t="s">
        <v>276</v>
      </c>
      <c r="AM3451" t="s">
        <v>245</v>
      </c>
    </row>
    <row r="3452" spans="1:39" x14ac:dyDescent="0.3">
      <c r="A3452" s="1">
        <v>43570</v>
      </c>
      <c r="B3452" t="s">
        <v>30</v>
      </c>
      <c r="C3452" t="s">
        <v>239</v>
      </c>
      <c r="D3452">
        <v>800</v>
      </c>
      <c r="E3452">
        <v>9</v>
      </c>
      <c r="F3452">
        <v>56.400002000000001</v>
      </c>
      <c r="G3452">
        <v>56.610000999999997</v>
      </c>
      <c r="H3452">
        <v>56.240001999999997</v>
      </c>
      <c r="I3452">
        <v>56.560001</v>
      </c>
      <c r="J3452">
        <v>56.205295999999997</v>
      </c>
      <c r="K3452">
        <v>12198400</v>
      </c>
      <c r="L3452">
        <v>2.5529999999999999</v>
      </c>
      <c r="M3452">
        <v>4.7851265374459304E-3</v>
      </c>
      <c r="N3452">
        <v>1.9099202278030501E-2</v>
      </c>
      <c r="O3452">
        <v>7.6239263671503493E-2</v>
      </c>
      <c r="P3452">
        <v>0.27554158371871601</v>
      </c>
      <c r="Q3452">
        <v>0.30262840003360802</v>
      </c>
      <c r="R3452">
        <v>8.3967724932258805E-3</v>
      </c>
      <c r="S3452">
        <v>8.6238086420769508E-3</v>
      </c>
      <c r="T3452">
        <v>8.7526011433913097E-3</v>
      </c>
      <c r="U3452">
        <v>1.4563576442185601E-2</v>
      </c>
      <c r="V3452">
        <v>56.610000999999997</v>
      </c>
      <c r="W3452">
        <v>40.25</v>
      </c>
      <c r="X3452">
        <v>-0.12974552636392001</v>
      </c>
      <c r="Y3452">
        <v>-6.2956724975841202E-4</v>
      </c>
      <c r="Z3452">
        <v>1.2452240202770699</v>
      </c>
      <c r="AA3452">
        <v>2.99364841287978</v>
      </c>
      <c r="AB3452">
        <v>2.9986002685750299</v>
      </c>
      <c r="AC3452" t="s">
        <v>254</v>
      </c>
      <c r="AD3452" t="s">
        <v>357</v>
      </c>
      <c r="AE3452" t="s">
        <v>56</v>
      </c>
      <c r="AF3452" t="s">
        <v>69</v>
      </c>
      <c r="AG3452" t="s">
        <v>278</v>
      </c>
      <c r="AH3452" s="45">
        <v>34304</v>
      </c>
      <c r="AI3452">
        <v>858877</v>
      </c>
      <c r="AK3452" t="s">
        <v>279</v>
      </c>
      <c r="AL3452" t="s">
        <v>276</v>
      </c>
      <c r="AM3452" t="s">
        <v>245</v>
      </c>
    </row>
    <row r="3453" spans="1:39" x14ac:dyDescent="0.3">
      <c r="A3453" s="1">
        <v>43571</v>
      </c>
      <c r="B3453" t="s">
        <v>30</v>
      </c>
      <c r="C3453" t="s">
        <v>246</v>
      </c>
      <c r="D3453">
        <v>1000</v>
      </c>
      <c r="E3453">
        <v>9</v>
      </c>
      <c r="F3453">
        <v>56.619999</v>
      </c>
      <c r="G3453">
        <v>57.529998999999997</v>
      </c>
      <c r="H3453">
        <v>56.610000999999997</v>
      </c>
      <c r="I3453">
        <v>56.950001</v>
      </c>
      <c r="J3453">
        <v>56.592849999999999</v>
      </c>
      <c r="K3453">
        <v>19718300</v>
      </c>
      <c r="L3453">
        <v>2.5920000000000001</v>
      </c>
      <c r="M3453">
        <v>6.8716648058488499E-3</v>
      </c>
      <c r="N3453">
        <v>3.1573124466425198E-2</v>
      </c>
      <c r="O3453">
        <v>7.4426717732529998E-2</v>
      </c>
      <c r="P3453">
        <v>0.26384107617365199</v>
      </c>
      <c r="Q3453">
        <v>0.30254755720299198</v>
      </c>
      <c r="R3453">
        <v>6.5467761236463699E-3</v>
      </c>
      <c r="S3453">
        <v>8.5801237178458299E-3</v>
      </c>
      <c r="T3453">
        <v>8.5686669101513492E-3</v>
      </c>
      <c r="U3453">
        <v>1.45634501316231E-2</v>
      </c>
      <c r="V3453">
        <v>57.529998999999997</v>
      </c>
      <c r="W3453">
        <v>40.25</v>
      </c>
      <c r="X3453">
        <v>-0.12974552636392001</v>
      </c>
      <c r="Y3453">
        <v>5.0922850790659495E-4</v>
      </c>
      <c r="Z3453">
        <v>1.2465948129620501</v>
      </c>
      <c r="AA3453">
        <v>2.9891511087392502</v>
      </c>
      <c r="AB3453">
        <v>2.9559591353068102</v>
      </c>
      <c r="AC3453" t="s">
        <v>254</v>
      </c>
      <c r="AD3453" t="s">
        <v>357</v>
      </c>
      <c r="AE3453" t="s">
        <v>56</v>
      </c>
      <c r="AF3453" t="s">
        <v>69</v>
      </c>
      <c r="AG3453" t="s">
        <v>278</v>
      </c>
      <c r="AH3453" s="45">
        <v>34304</v>
      </c>
      <c r="AI3453">
        <v>858877</v>
      </c>
      <c r="AK3453" t="s">
        <v>279</v>
      </c>
      <c r="AL3453" t="s">
        <v>276</v>
      </c>
      <c r="AM3453" t="s">
        <v>245</v>
      </c>
    </row>
    <row r="3454" spans="1:39" x14ac:dyDescent="0.3">
      <c r="A3454" s="1">
        <v>43584</v>
      </c>
      <c r="B3454" t="s">
        <v>30</v>
      </c>
      <c r="C3454" t="s">
        <v>239</v>
      </c>
      <c r="D3454">
        <v>1000</v>
      </c>
      <c r="E3454">
        <v>9</v>
      </c>
      <c r="F3454">
        <v>55.669998</v>
      </c>
      <c r="G3454">
        <v>56.220001000000003</v>
      </c>
      <c r="H3454">
        <v>55.549999</v>
      </c>
      <c r="I3454">
        <v>56.130001</v>
      </c>
      <c r="J3454">
        <v>55.777991999999998</v>
      </c>
      <c r="K3454">
        <v>16259500</v>
      </c>
      <c r="L3454">
        <v>2.536</v>
      </c>
      <c r="M3454">
        <v>4.4638914083379002E-3</v>
      </c>
      <c r="N3454">
        <v>-3.7343330072499301E-3</v>
      </c>
      <c r="O3454">
        <v>6.1051931329869802E-2</v>
      </c>
      <c r="P3454">
        <v>0.21079005777988399</v>
      </c>
      <c r="Q3454">
        <v>0.26724592156785998</v>
      </c>
      <c r="R3454">
        <v>7.5071608283090096E-3</v>
      </c>
      <c r="S3454">
        <v>7.4967864948782296E-3</v>
      </c>
      <c r="T3454">
        <v>8.4945720780588707E-3</v>
      </c>
      <c r="U3454">
        <v>1.44514814682563E-2</v>
      </c>
      <c r="V3454">
        <v>57.529998999999997</v>
      </c>
      <c r="W3454">
        <v>40.25</v>
      </c>
      <c r="X3454">
        <v>-0.12974552636392001</v>
      </c>
      <c r="Y3454">
        <v>1.07094833958194E-3</v>
      </c>
      <c r="Z3454">
        <v>1.2405062116949199</v>
      </c>
      <c r="AA3454">
        <v>2.6205172708222402</v>
      </c>
      <c r="AB3454">
        <v>2.7204230904409399</v>
      </c>
      <c r="AC3454" t="s">
        <v>254</v>
      </c>
      <c r="AD3454" t="s">
        <v>357</v>
      </c>
      <c r="AE3454" t="s">
        <v>56</v>
      </c>
      <c r="AF3454" t="s">
        <v>69</v>
      </c>
      <c r="AG3454" t="s">
        <v>278</v>
      </c>
      <c r="AH3454" s="45">
        <v>34304</v>
      </c>
      <c r="AI3454">
        <v>858877</v>
      </c>
      <c r="AK3454" t="s">
        <v>279</v>
      </c>
      <c r="AL3454" t="s">
        <v>276</v>
      </c>
      <c r="AM3454" t="s">
        <v>245</v>
      </c>
    </row>
    <row r="3455" spans="1:39" x14ac:dyDescent="0.3">
      <c r="A3455" s="1">
        <v>43606</v>
      </c>
      <c r="B3455" t="s">
        <v>30</v>
      </c>
      <c r="C3455" t="s">
        <v>239</v>
      </c>
      <c r="D3455">
        <v>1100</v>
      </c>
      <c r="E3455">
        <v>9</v>
      </c>
      <c r="F3455">
        <v>56.68</v>
      </c>
      <c r="G3455">
        <v>56.75</v>
      </c>
      <c r="H3455">
        <v>56.130001</v>
      </c>
      <c r="I3455">
        <v>56.52</v>
      </c>
      <c r="J3455">
        <v>56.165545999999999</v>
      </c>
      <c r="K3455">
        <v>18562300</v>
      </c>
      <c r="L3455">
        <v>2.4260000000000002</v>
      </c>
      <c r="M3455">
        <v>9.0643720364628495E-3</v>
      </c>
      <c r="N3455">
        <v>8.2966275740408199E-2</v>
      </c>
      <c r="O3455">
        <v>2.1253913949891099E-3</v>
      </c>
      <c r="P3455">
        <v>0.13631047011077399</v>
      </c>
      <c r="Q3455">
        <v>0.29704904232491602</v>
      </c>
      <c r="R3455">
        <v>2.74505754148631E-2</v>
      </c>
      <c r="S3455">
        <v>1.85351332170469E-2</v>
      </c>
      <c r="T3455">
        <v>1.2720439899757199E-2</v>
      </c>
      <c r="U3455">
        <v>1.4952347038465E-2</v>
      </c>
      <c r="V3455">
        <v>57.529998999999997</v>
      </c>
      <c r="W3455">
        <v>40.25</v>
      </c>
      <c r="X3455">
        <v>-0.12637857358971899</v>
      </c>
      <c r="Y3455">
        <v>8.4599491109458805E-3</v>
      </c>
      <c r="Z3455">
        <v>1.26482824291991</v>
      </c>
      <c r="AA3455">
        <v>2.90272166776642</v>
      </c>
      <c r="AB3455">
        <v>2.3615380419334402</v>
      </c>
      <c r="AC3455" t="s">
        <v>254</v>
      </c>
      <c r="AD3455" t="s">
        <v>357</v>
      </c>
      <c r="AE3455" t="s">
        <v>56</v>
      </c>
      <c r="AF3455" t="s">
        <v>69</v>
      </c>
      <c r="AG3455" t="s">
        <v>278</v>
      </c>
      <c r="AH3455" s="45">
        <v>34304</v>
      </c>
      <c r="AI3455">
        <v>858877</v>
      </c>
      <c r="AK3455" t="s">
        <v>279</v>
      </c>
      <c r="AL3455" t="s">
        <v>276</v>
      </c>
      <c r="AM3455" t="s">
        <v>245</v>
      </c>
    </row>
    <row r="3456" spans="1:39" x14ac:dyDescent="0.3">
      <c r="A3456" s="1">
        <v>43613</v>
      </c>
      <c r="B3456" t="s">
        <v>30</v>
      </c>
      <c r="C3456" t="s">
        <v>246</v>
      </c>
      <c r="D3456">
        <v>300</v>
      </c>
      <c r="E3456">
        <v>9</v>
      </c>
      <c r="F3456">
        <v>54.740001999999997</v>
      </c>
      <c r="G3456">
        <v>55.029998999999997</v>
      </c>
      <c r="H3456">
        <v>53.82</v>
      </c>
      <c r="I3456">
        <v>53.93</v>
      </c>
      <c r="J3456">
        <v>53.591788999999999</v>
      </c>
      <c r="K3456">
        <v>29769200</v>
      </c>
      <c r="L3456">
        <v>2.2679999999999998</v>
      </c>
      <c r="M3456">
        <v>-8.1256286623209491E-3</v>
      </c>
      <c r="N3456">
        <v>-3.7843270323117698E-2</v>
      </c>
      <c r="O3456">
        <v>-4.3540345535077199E-2</v>
      </c>
      <c r="P3456">
        <v>5.8649541465835703E-2</v>
      </c>
      <c r="Q3456">
        <v>0.24184447179250601</v>
      </c>
      <c r="R3456">
        <v>1.4466754214525399E-2</v>
      </c>
      <c r="S3456">
        <v>1.9548380630203099E-2</v>
      </c>
      <c r="T3456">
        <v>1.32324742656947E-2</v>
      </c>
      <c r="U3456">
        <v>1.50840790664386E-2</v>
      </c>
      <c r="V3456">
        <v>57.529998999999997</v>
      </c>
      <c r="W3456">
        <v>40.25</v>
      </c>
      <c r="X3456">
        <v>-0.12637857358971899</v>
      </c>
      <c r="Y3456">
        <v>-8.4109499934704197E-3</v>
      </c>
      <c r="Z3456">
        <v>1.2725432789961899</v>
      </c>
      <c r="AA3456">
        <v>2.34288779745695</v>
      </c>
      <c r="AB3456">
        <v>2.5256102395578099</v>
      </c>
      <c r="AC3456" t="s">
        <v>254</v>
      </c>
      <c r="AD3456" t="s">
        <v>357</v>
      </c>
      <c r="AE3456" t="s">
        <v>56</v>
      </c>
      <c r="AF3456" t="s">
        <v>69</v>
      </c>
      <c r="AG3456" t="s">
        <v>278</v>
      </c>
      <c r="AH3456" s="45">
        <v>34304</v>
      </c>
      <c r="AI3456">
        <v>858877</v>
      </c>
      <c r="AK3456" t="s">
        <v>279</v>
      </c>
      <c r="AL3456" t="s">
        <v>276</v>
      </c>
      <c r="AM3456" t="s">
        <v>245</v>
      </c>
    </row>
    <row r="3457" spans="1:39" x14ac:dyDescent="0.3">
      <c r="A3457" s="1">
        <v>43626</v>
      </c>
      <c r="B3457" t="s">
        <v>30</v>
      </c>
      <c r="C3457" t="s">
        <v>239</v>
      </c>
      <c r="D3457">
        <v>1000</v>
      </c>
      <c r="E3457">
        <v>9</v>
      </c>
      <c r="F3457">
        <v>56.139998999999897</v>
      </c>
      <c r="G3457">
        <v>56.650002000000001</v>
      </c>
      <c r="H3457">
        <v>55.959998999999897</v>
      </c>
      <c r="I3457">
        <v>56.419998</v>
      </c>
      <c r="J3457">
        <v>56.0661699999999</v>
      </c>
      <c r="K3457">
        <v>16871000</v>
      </c>
      <c r="L3457">
        <v>2.1429999999999998</v>
      </c>
      <c r="M3457">
        <v>8.7227241459984402E-3</v>
      </c>
      <c r="N3457">
        <v>8.5819733186315902E-2</v>
      </c>
      <c r="O3457">
        <v>5.3702890839585397E-2</v>
      </c>
      <c r="P3457">
        <v>8.94310470377013E-2</v>
      </c>
      <c r="Q3457">
        <v>0.28514675293032299</v>
      </c>
      <c r="R3457">
        <v>1.02799669178482E-2</v>
      </c>
      <c r="S3457">
        <v>2.20822609197391E-2</v>
      </c>
      <c r="T3457">
        <v>1.46189199623523E-2</v>
      </c>
      <c r="U3457">
        <v>1.53393929020451E-2</v>
      </c>
      <c r="V3457">
        <v>57.529998999999997</v>
      </c>
      <c r="W3457">
        <v>40.25</v>
      </c>
      <c r="X3457">
        <v>-0.12637857358971899</v>
      </c>
      <c r="Y3457">
        <v>4.6492198743191201E-3</v>
      </c>
      <c r="Z3457">
        <v>1.3001073242830601</v>
      </c>
      <c r="AA3457">
        <v>2.84169898674027</v>
      </c>
      <c r="AB3457">
        <v>2.5493417611600102</v>
      </c>
      <c r="AC3457" t="s">
        <v>254</v>
      </c>
      <c r="AD3457" t="s">
        <v>357</v>
      </c>
      <c r="AE3457" t="s">
        <v>56</v>
      </c>
      <c r="AF3457" t="s">
        <v>69</v>
      </c>
      <c r="AG3457" t="s">
        <v>278</v>
      </c>
      <c r="AH3457" s="45">
        <v>34304</v>
      </c>
      <c r="AI3457">
        <v>858877</v>
      </c>
      <c r="AK3457" t="s">
        <v>279</v>
      </c>
      <c r="AL3457" t="s">
        <v>276</v>
      </c>
      <c r="AM3457" t="s">
        <v>245</v>
      </c>
    </row>
    <row r="3458" spans="1:39" x14ac:dyDescent="0.3">
      <c r="A3458" s="1">
        <v>43628</v>
      </c>
      <c r="B3458" t="s">
        <v>30</v>
      </c>
      <c r="C3458" t="s">
        <v>246</v>
      </c>
      <c r="D3458">
        <v>1200</v>
      </c>
      <c r="E3458">
        <v>9</v>
      </c>
      <c r="F3458">
        <v>56.049999</v>
      </c>
      <c r="G3458">
        <v>56.59</v>
      </c>
      <c r="H3458">
        <v>55.650002000000001</v>
      </c>
      <c r="I3458">
        <v>55.860000999999997</v>
      </c>
      <c r="J3458">
        <v>55.509686000000002</v>
      </c>
      <c r="K3458">
        <v>23183000</v>
      </c>
      <c r="L3458">
        <v>2.1269999999999998</v>
      </c>
      <c r="M3458">
        <v>-2.2130656419200999E-2</v>
      </c>
      <c r="N3458">
        <v>2.0071194150015199E-2</v>
      </c>
      <c r="O3458">
        <v>4.5787162933974501E-2</v>
      </c>
      <c r="P3458">
        <v>6.6634045979633905E-2</v>
      </c>
      <c r="Q3458">
        <v>0.27425579743769701</v>
      </c>
      <c r="R3458">
        <v>1.49765302773849E-2</v>
      </c>
      <c r="S3458">
        <v>2.26126885198904E-2</v>
      </c>
      <c r="T3458">
        <v>1.4948333022768901E-2</v>
      </c>
      <c r="U3458">
        <v>1.5420118783091999E-2</v>
      </c>
      <c r="V3458">
        <v>57.560001</v>
      </c>
      <c r="W3458">
        <v>40.25</v>
      </c>
      <c r="X3458">
        <v>-0.12637857358971899</v>
      </c>
      <c r="Y3458">
        <v>-2.0396578921351798E-3</v>
      </c>
      <c r="Z3458">
        <v>1.30277862463025</v>
      </c>
      <c r="AA3458">
        <v>2.7336497658289098</v>
      </c>
      <c r="AB3458">
        <v>2.7539549853740599</v>
      </c>
      <c r="AC3458" t="s">
        <v>254</v>
      </c>
      <c r="AD3458" t="s">
        <v>357</v>
      </c>
      <c r="AE3458" t="s">
        <v>56</v>
      </c>
      <c r="AF3458" t="s">
        <v>69</v>
      </c>
      <c r="AG3458" t="s">
        <v>278</v>
      </c>
      <c r="AH3458" s="45">
        <v>34304</v>
      </c>
      <c r="AI3458">
        <v>858877</v>
      </c>
      <c r="AK3458" t="s">
        <v>279</v>
      </c>
      <c r="AL3458" t="s">
        <v>276</v>
      </c>
      <c r="AM3458" t="s">
        <v>245</v>
      </c>
    </row>
    <row r="3459" spans="1:39" x14ac:dyDescent="0.3">
      <c r="A3459" s="1">
        <v>43579</v>
      </c>
      <c r="B3459" t="s">
        <v>30</v>
      </c>
      <c r="C3459" t="s">
        <v>246</v>
      </c>
      <c r="D3459">
        <v>1100</v>
      </c>
      <c r="E3459">
        <v>10</v>
      </c>
      <c r="F3459">
        <v>56.639998999999897</v>
      </c>
      <c r="G3459">
        <v>57.150002000000001</v>
      </c>
      <c r="H3459">
        <v>56.580002</v>
      </c>
      <c r="I3459">
        <v>56.880001</v>
      </c>
      <c r="J3459">
        <v>56.523288999999998</v>
      </c>
      <c r="K3459">
        <v>13212000</v>
      </c>
      <c r="L3459">
        <v>2.5219999999999998</v>
      </c>
      <c r="M3459">
        <v>3.3459668363779302E-3</v>
      </c>
      <c r="N3459">
        <v>-1.2299042273452401E-3</v>
      </c>
      <c r="O3459">
        <v>8.1881024250006998E-2</v>
      </c>
      <c r="P3459">
        <v>0.23042250254208299</v>
      </c>
      <c r="Q3459">
        <v>0.27961492906756402</v>
      </c>
      <c r="R3459">
        <v>6.7204121803798702E-3</v>
      </c>
      <c r="S3459">
        <v>6.7549267332252796E-3</v>
      </c>
      <c r="T3459">
        <v>8.3910553628988201E-3</v>
      </c>
      <c r="U3459">
        <v>1.4459572118994001E-2</v>
      </c>
      <c r="V3459">
        <v>57.529998999999997</v>
      </c>
      <c r="W3459">
        <v>40.25</v>
      </c>
      <c r="X3459">
        <v>-0.12974552636392001</v>
      </c>
      <c r="Y3459">
        <v>-2.1941687255359501E-3</v>
      </c>
      <c r="Z3459">
        <v>1.2389079155173499</v>
      </c>
      <c r="AA3459">
        <v>2.7557136934441799</v>
      </c>
      <c r="AB3459">
        <v>2.6381575708716798</v>
      </c>
      <c r="AC3459" t="s">
        <v>255</v>
      </c>
      <c r="AD3459" t="s">
        <v>357</v>
      </c>
      <c r="AE3459" t="s">
        <v>56</v>
      </c>
      <c r="AF3459" t="s">
        <v>69</v>
      </c>
      <c r="AG3459" t="s">
        <v>278</v>
      </c>
      <c r="AH3459" s="45">
        <v>34304</v>
      </c>
      <c r="AI3459">
        <v>858877</v>
      </c>
      <c r="AK3459" t="s">
        <v>279</v>
      </c>
      <c r="AL3459" t="s">
        <v>276</v>
      </c>
      <c r="AM3459" t="s">
        <v>245</v>
      </c>
    </row>
    <row r="3460" spans="1:39" x14ac:dyDescent="0.3">
      <c r="A3460" s="1">
        <v>43594</v>
      </c>
      <c r="B3460" t="s">
        <v>30</v>
      </c>
      <c r="C3460" t="s">
        <v>239</v>
      </c>
      <c r="D3460">
        <v>1300</v>
      </c>
      <c r="E3460">
        <v>10</v>
      </c>
      <c r="F3460">
        <v>52.82</v>
      </c>
      <c r="G3460">
        <v>53.209998999999897</v>
      </c>
      <c r="H3460">
        <v>52.23</v>
      </c>
      <c r="I3460">
        <v>52.919998</v>
      </c>
      <c r="J3460">
        <v>52.588119999999897</v>
      </c>
      <c r="K3460">
        <v>24322800</v>
      </c>
      <c r="L3460">
        <v>2.4569999999999999</v>
      </c>
      <c r="M3460">
        <v>-1.03394707689733E-2</v>
      </c>
      <c r="N3460">
        <v>-3.7460398806671402E-2</v>
      </c>
      <c r="O3460">
        <v>-4.7421546336073803E-2</v>
      </c>
      <c r="P3460">
        <v>0.13134853582227901</v>
      </c>
      <c r="Q3460">
        <v>0.17499058895456199</v>
      </c>
      <c r="R3460">
        <v>8.8404622054599705E-3</v>
      </c>
      <c r="S3460">
        <v>8.2846861546029098E-3</v>
      </c>
      <c r="T3460">
        <v>8.9361102396879003E-3</v>
      </c>
      <c r="U3460">
        <v>1.4378696076962001E-2</v>
      </c>
      <c r="V3460">
        <v>57.529998999999997</v>
      </c>
      <c r="W3460">
        <v>40.25</v>
      </c>
      <c r="X3460">
        <v>-0.12974552636392001</v>
      </c>
      <c r="Y3460">
        <v>-3.0259986019249502E-3</v>
      </c>
      <c r="Z3460">
        <v>1.23128904771944</v>
      </c>
      <c r="AA3460">
        <v>1.61708173677738</v>
      </c>
      <c r="AB3460">
        <v>1.98155718762976</v>
      </c>
      <c r="AC3460" t="s">
        <v>255</v>
      </c>
      <c r="AD3460" t="s">
        <v>357</v>
      </c>
      <c r="AE3460" t="s">
        <v>56</v>
      </c>
      <c r="AF3460" t="s">
        <v>69</v>
      </c>
      <c r="AG3460" t="s">
        <v>278</v>
      </c>
      <c r="AH3460" s="45">
        <v>34304</v>
      </c>
      <c r="AI3460">
        <v>858877</v>
      </c>
      <c r="AK3460" t="s">
        <v>279</v>
      </c>
      <c r="AL3460" t="s">
        <v>276</v>
      </c>
      <c r="AM3460" t="s">
        <v>245</v>
      </c>
    </row>
    <row r="3461" spans="1:39" x14ac:dyDescent="0.3">
      <c r="A3461" s="1">
        <v>43622</v>
      </c>
      <c r="B3461" t="s">
        <v>30</v>
      </c>
      <c r="C3461" t="s">
        <v>239</v>
      </c>
      <c r="D3461">
        <v>1600</v>
      </c>
      <c r="E3461">
        <v>10</v>
      </c>
      <c r="F3461">
        <v>54.889998999999897</v>
      </c>
      <c r="G3461">
        <v>55.299999</v>
      </c>
      <c r="H3461">
        <v>54.209998999999897</v>
      </c>
      <c r="I3461">
        <v>55.099997999999999</v>
      </c>
      <c r="J3461">
        <v>54.754447999999996</v>
      </c>
      <c r="K3461">
        <v>15927300</v>
      </c>
      <c r="L3461">
        <v>2.1240000000000001</v>
      </c>
      <c r="M3461">
        <v>6.3722735081769904E-3</v>
      </c>
      <c r="N3461">
        <v>2.8160434555821401E-2</v>
      </c>
      <c r="O3461">
        <v>9.2989338958210203E-3</v>
      </c>
      <c r="P3461">
        <v>7.7965281022334201E-2</v>
      </c>
      <c r="Q3461">
        <v>0.261014808387252</v>
      </c>
      <c r="R3461">
        <v>2.40390610903835E-2</v>
      </c>
      <c r="S3461">
        <v>2.2374738748104198E-2</v>
      </c>
      <c r="T3461">
        <v>1.4630935524732E-2</v>
      </c>
      <c r="U3461">
        <v>1.53556652336922E-2</v>
      </c>
      <c r="V3461">
        <v>57.529998999999997</v>
      </c>
      <c r="W3461">
        <v>40.25</v>
      </c>
      <c r="X3461">
        <v>-0.12637857358971899</v>
      </c>
      <c r="Y3461">
        <v>6.1168407152111899E-3</v>
      </c>
      <c r="Z3461">
        <v>1.3005747333809099</v>
      </c>
      <c r="AA3461">
        <v>2.5751976387533499</v>
      </c>
      <c r="AB3461">
        <v>2.3208054843535999</v>
      </c>
      <c r="AC3461" t="s">
        <v>255</v>
      </c>
      <c r="AD3461" t="s">
        <v>357</v>
      </c>
      <c r="AE3461" t="s">
        <v>56</v>
      </c>
      <c r="AF3461" t="s">
        <v>69</v>
      </c>
      <c r="AG3461" t="s">
        <v>278</v>
      </c>
      <c r="AH3461" s="45">
        <v>34304</v>
      </c>
      <c r="AI3461">
        <v>858877</v>
      </c>
      <c r="AK3461" t="s">
        <v>279</v>
      </c>
      <c r="AL3461" t="s">
        <v>276</v>
      </c>
      <c r="AM3461" t="s">
        <v>245</v>
      </c>
    </row>
    <row r="3462" spans="1:39" x14ac:dyDescent="0.3">
      <c r="A3462" s="1">
        <v>43623</v>
      </c>
      <c r="B3462" t="s">
        <v>30</v>
      </c>
      <c r="C3462" t="s">
        <v>239</v>
      </c>
      <c r="D3462">
        <v>600</v>
      </c>
      <c r="E3462">
        <v>10</v>
      </c>
      <c r="F3462">
        <v>55.41</v>
      </c>
      <c r="G3462">
        <v>56.299999</v>
      </c>
      <c r="H3462">
        <v>55.029998999999997</v>
      </c>
      <c r="I3462">
        <v>55.93</v>
      </c>
      <c r="J3462">
        <v>55.579246999999903</v>
      </c>
      <c r="K3462">
        <v>17394900</v>
      </c>
      <c r="L3462">
        <v>2.0840000000000001</v>
      </c>
      <c r="M3462">
        <v>1.4951268777929801E-2</v>
      </c>
      <c r="N3462">
        <v>7.2280511157995303E-2</v>
      </c>
      <c r="O3462">
        <v>4.5354286200642302E-2</v>
      </c>
      <c r="P3462">
        <v>9.7215093631507099E-2</v>
      </c>
      <c r="Q3462">
        <v>0.26254606647078299</v>
      </c>
      <c r="R3462">
        <v>1.4123867006182501E-2</v>
      </c>
      <c r="S3462">
        <v>2.2040866439292199E-2</v>
      </c>
      <c r="T3462">
        <v>1.4714224603202999E-2</v>
      </c>
      <c r="U3462">
        <v>1.53608874299883E-2</v>
      </c>
      <c r="V3462">
        <v>57.529998999999997</v>
      </c>
      <c r="W3462">
        <v>40.25</v>
      </c>
      <c r="X3462">
        <v>-0.12637857358971899</v>
      </c>
      <c r="Y3462">
        <v>1.0442979367750601E-2</v>
      </c>
      <c r="Z3462">
        <v>1.30027523767245</v>
      </c>
      <c r="AA3462">
        <v>2.6010182899602001</v>
      </c>
      <c r="AB3462">
        <v>2.4100438591761999</v>
      </c>
      <c r="AC3462" t="s">
        <v>255</v>
      </c>
      <c r="AD3462" t="s">
        <v>357</v>
      </c>
      <c r="AE3462" t="s">
        <v>56</v>
      </c>
      <c r="AF3462" t="s">
        <v>69</v>
      </c>
      <c r="AG3462" t="s">
        <v>278</v>
      </c>
      <c r="AH3462" s="45">
        <v>34304</v>
      </c>
      <c r="AI3462">
        <v>858877</v>
      </c>
      <c r="AK3462" t="s">
        <v>279</v>
      </c>
      <c r="AL3462" t="s">
        <v>276</v>
      </c>
      <c r="AM3462" t="s">
        <v>245</v>
      </c>
    </row>
    <row r="3463" spans="1:39" x14ac:dyDescent="0.3">
      <c r="A3463" s="1">
        <v>43557</v>
      </c>
      <c r="B3463" t="s">
        <v>30</v>
      </c>
      <c r="C3463" t="s">
        <v>239</v>
      </c>
      <c r="D3463">
        <v>1400</v>
      </c>
      <c r="E3463">
        <v>11</v>
      </c>
      <c r="F3463">
        <v>55</v>
      </c>
      <c r="G3463">
        <v>55.41</v>
      </c>
      <c r="H3463">
        <v>54.970001000000003</v>
      </c>
      <c r="I3463">
        <v>55.290000999999997</v>
      </c>
      <c r="J3463">
        <v>54.597580000000001</v>
      </c>
      <c r="K3463">
        <v>17264000</v>
      </c>
      <c r="L3463">
        <v>2.4809999999999999</v>
      </c>
      <c r="M3463">
        <v>5.6225824165664299E-3</v>
      </c>
      <c r="N3463">
        <v>3.7969936931367701E-2</v>
      </c>
      <c r="O3463">
        <v>7.2759351863356594E-2</v>
      </c>
      <c r="P3463">
        <v>0.25145981682603002</v>
      </c>
      <c r="Q3463">
        <v>0.32899794298679103</v>
      </c>
      <c r="R3463">
        <v>7.6016724672544004E-3</v>
      </c>
      <c r="S3463">
        <v>8.9594307980204995E-3</v>
      </c>
      <c r="T3463">
        <v>1.1455052108380799E-2</v>
      </c>
      <c r="U3463">
        <v>1.48586993985289E-2</v>
      </c>
      <c r="V3463">
        <v>55.41</v>
      </c>
      <c r="W3463">
        <v>40.189999</v>
      </c>
      <c r="X3463">
        <v>-0.12974552636392001</v>
      </c>
      <c r="Y3463" s="44">
        <v>1.7455614805152698E-5</v>
      </c>
      <c r="Z3463">
        <v>1.2480143306837399</v>
      </c>
      <c r="AA3463">
        <v>3.2848757402984798</v>
      </c>
      <c r="AB3463">
        <v>2.6912072367047699</v>
      </c>
      <c r="AC3463" t="s">
        <v>256</v>
      </c>
      <c r="AD3463" t="s">
        <v>357</v>
      </c>
      <c r="AE3463" t="s">
        <v>56</v>
      </c>
      <c r="AF3463" t="s">
        <v>69</v>
      </c>
      <c r="AG3463" t="s">
        <v>278</v>
      </c>
      <c r="AH3463" s="45">
        <v>34304</v>
      </c>
      <c r="AI3463">
        <v>858877</v>
      </c>
      <c r="AK3463" t="s">
        <v>279</v>
      </c>
      <c r="AL3463" t="s">
        <v>276</v>
      </c>
      <c r="AM3463" t="s">
        <v>245</v>
      </c>
    </row>
    <row r="3464" spans="1:39" x14ac:dyDescent="0.3">
      <c r="A3464" s="1">
        <v>43566</v>
      </c>
      <c r="B3464" t="s">
        <v>30</v>
      </c>
      <c r="C3464" t="s">
        <v>246</v>
      </c>
      <c r="D3464">
        <v>700</v>
      </c>
      <c r="E3464">
        <v>11</v>
      </c>
      <c r="F3464">
        <v>55.93</v>
      </c>
      <c r="G3464">
        <v>55.950001</v>
      </c>
      <c r="H3464">
        <v>55.310001</v>
      </c>
      <c r="I3464">
        <v>55.599997999999999</v>
      </c>
      <c r="J3464">
        <v>55.251311999999999</v>
      </c>
      <c r="K3464">
        <v>13186000</v>
      </c>
      <c r="L3464">
        <v>2.504</v>
      </c>
      <c r="M3464">
        <v>-3.9490935674103798E-3</v>
      </c>
      <c r="N3464">
        <v>8.3077195356189102E-3</v>
      </c>
      <c r="O3464">
        <v>7.0370358527198806E-2</v>
      </c>
      <c r="P3464">
        <v>0.25772853011061497</v>
      </c>
      <c r="Q3464">
        <v>0.29885394301726698</v>
      </c>
      <c r="R3464">
        <v>6.9526307439155702E-3</v>
      </c>
      <c r="S3464">
        <v>8.4643930152089094E-3</v>
      </c>
      <c r="T3464">
        <v>8.7992070321769693E-3</v>
      </c>
      <c r="U3464">
        <v>1.46108701317654E-2</v>
      </c>
      <c r="V3464">
        <v>55.950001</v>
      </c>
      <c r="W3464">
        <v>40.25</v>
      </c>
      <c r="X3464">
        <v>-0.12974552636392001</v>
      </c>
      <c r="Y3464" s="44">
        <v>3.8122194279549302E-5</v>
      </c>
      <c r="Z3464">
        <v>1.24877559841216</v>
      </c>
      <c r="AA3464">
        <v>2.9578381612272402</v>
      </c>
      <c r="AB3464">
        <v>3.11182135623406</v>
      </c>
      <c r="AC3464" t="s">
        <v>256</v>
      </c>
      <c r="AD3464" t="s">
        <v>357</v>
      </c>
      <c r="AE3464" t="s">
        <v>56</v>
      </c>
      <c r="AF3464" t="s">
        <v>69</v>
      </c>
      <c r="AG3464" t="s">
        <v>278</v>
      </c>
      <c r="AH3464" s="45">
        <v>34304</v>
      </c>
      <c r="AI3464">
        <v>858877</v>
      </c>
      <c r="AK3464" t="s">
        <v>279</v>
      </c>
      <c r="AL3464" t="s">
        <v>276</v>
      </c>
      <c r="AM3464" t="s">
        <v>245</v>
      </c>
    </row>
    <row r="3465" spans="1:39" x14ac:dyDescent="0.3">
      <c r="A3465" s="1">
        <v>43573</v>
      </c>
      <c r="B3465" t="s">
        <v>30</v>
      </c>
      <c r="C3465" t="s">
        <v>246</v>
      </c>
      <c r="D3465">
        <v>700</v>
      </c>
      <c r="E3465">
        <v>11</v>
      </c>
      <c r="F3465">
        <v>56.630001</v>
      </c>
      <c r="G3465">
        <v>56.700001</v>
      </c>
      <c r="H3465">
        <v>56.110000999999997</v>
      </c>
      <c r="I3465">
        <v>56.400002000000001</v>
      </c>
      <c r="J3465">
        <v>56.046298999999998</v>
      </c>
      <c r="K3465">
        <v>18332000</v>
      </c>
      <c r="L3465">
        <v>2.56</v>
      </c>
      <c r="M3465">
        <v>1.59702668052944E-3</v>
      </c>
      <c r="N3465">
        <v>1.42860302857573E-2</v>
      </c>
      <c r="O3465">
        <v>6.2656694231464805E-2</v>
      </c>
      <c r="P3465">
        <v>0.24982964480477299</v>
      </c>
      <c r="Q3465">
        <v>0.26258929839869499</v>
      </c>
      <c r="R3465">
        <v>8.8274693076644192E-3</v>
      </c>
      <c r="S3465">
        <v>9.00218348488851E-3</v>
      </c>
      <c r="T3465">
        <v>8.7645421747945002E-3</v>
      </c>
      <c r="U3465">
        <v>1.4475265377164001E-2</v>
      </c>
      <c r="V3465">
        <v>57.529998999999997</v>
      </c>
      <c r="W3465">
        <v>40.25</v>
      </c>
      <c r="X3465">
        <v>-0.12974552636392001</v>
      </c>
      <c r="Y3465">
        <v>1.5778467813143101E-3</v>
      </c>
      <c r="Z3465">
        <v>1.2405514107528499</v>
      </c>
      <c r="AA3465">
        <v>2.5638484236157302</v>
      </c>
      <c r="AB3465">
        <v>2.7907966742096302</v>
      </c>
      <c r="AC3465" t="s">
        <v>256</v>
      </c>
      <c r="AD3465" t="s">
        <v>357</v>
      </c>
      <c r="AE3465" t="s">
        <v>56</v>
      </c>
      <c r="AF3465" t="s">
        <v>69</v>
      </c>
      <c r="AG3465" t="s">
        <v>278</v>
      </c>
      <c r="AH3465" s="45">
        <v>34304</v>
      </c>
      <c r="AI3465">
        <v>858877</v>
      </c>
      <c r="AK3465" t="s">
        <v>279</v>
      </c>
      <c r="AL3465" t="s">
        <v>276</v>
      </c>
      <c r="AM3465" t="s">
        <v>245</v>
      </c>
    </row>
    <row r="3466" spans="1:39" x14ac:dyDescent="0.3">
      <c r="A3466" s="1">
        <v>43579</v>
      </c>
      <c r="B3466" t="s">
        <v>30</v>
      </c>
      <c r="C3466" t="s">
        <v>239</v>
      </c>
      <c r="D3466">
        <v>900</v>
      </c>
      <c r="E3466">
        <v>11</v>
      </c>
      <c r="F3466">
        <v>56.639998999999897</v>
      </c>
      <c r="G3466">
        <v>57.150002000000001</v>
      </c>
      <c r="H3466">
        <v>56.580002</v>
      </c>
      <c r="I3466">
        <v>56.880001</v>
      </c>
      <c r="J3466">
        <v>56.523288999999998</v>
      </c>
      <c r="K3466">
        <v>13212000</v>
      </c>
      <c r="L3466">
        <v>2.5219999999999998</v>
      </c>
      <c r="M3466">
        <v>3.3459668363779302E-3</v>
      </c>
      <c r="N3466">
        <v>-1.2299042273452401E-3</v>
      </c>
      <c r="O3466">
        <v>8.1881024250006998E-2</v>
      </c>
      <c r="P3466">
        <v>0.23042250254208299</v>
      </c>
      <c r="Q3466">
        <v>0.27961492906756402</v>
      </c>
      <c r="R3466">
        <v>6.7204121803798702E-3</v>
      </c>
      <c r="S3466">
        <v>6.7549267332252796E-3</v>
      </c>
      <c r="T3466">
        <v>8.3910553628988201E-3</v>
      </c>
      <c r="U3466">
        <v>1.4459572118994001E-2</v>
      </c>
      <c r="V3466">
        <v>57.529998999999997</v>
      </c>
      <c r="W3466">
        <v>40.25</v>
      </c>
      <c r="X3466">
        <v>-0.12974552636392001</v>
      </c>
      <c r="Y3466">
        <v>-2.1941687255359501E-3</v>
      </c>
      <c r="Z3466">
        <v>1.2389079155173499</v>
      </c>
      <c r="AA3466">
        <v>2.7557136934441799</v>
      </c>
      <c r="AB3466">
        <v>2.6381575708716798</v>
      </c>
      <c r="AC3466" t="s">
        <v>256</v>
      </c>
      <c r="AD3466" t="s">
        <v>357</v>
      </c>
      <c r="AE3466" t="s">
        <v>56</v>
      </c>
      <c r="AF3466" t="s">
        <v>69</v>
      </c>
      <c r="AG3466" t="s">
        <v>278</v>
      </c>
      <c r="AH3466" s="45">
        <v>34304</v>
      </c>
      <c r="AI3466">
        <v>858877</v>
      </c>
      <c r="AK3466" t="s">
        <v>279</v>
      </c>
      <c r="AL3466" t="s">
        <v>276</v>
      </c>
      <c r="AM3466" t="s">
        <v>245</v>
      </c>
    </row>
    <row r="3467" spans="1:39" x14ac:dyDescent="0.3">
      <c r="A3467" s="1">
        <v>43592</v>
      </c>
      <c r="B3467" t="s">
        <v>30</v>
      </c>
      <c r="C3467" t="s">
        <v>239</v>
      </c>
      <c r="D3467">
        <v>1100</v>
      </c>
      <c r="E3467">
        <v>11</v>
      </c>
      <c r="F3467">
        <v>53.860000999999997</v>
      </c>
      <c r="G3467">
        <v>54.240001999999997</v>
      </c>
      <c r="H3467">
        <v>52.939999</v>
      </c>
      <c r="I3467">
        <v>53.450001</v>
      </c>
      <c r="J3467">
        <v>53.114798999999998</v>
      </c>
      <c r="K3467">
        <v>25289700</v>
      </c>
      <c r="L3467">
        <v>2.448</v>
      </c>
      <c r="M3467">
        <v>-2.1104083526891301E-2</v>
      </c>
      <c r="N3467">
        <v>-4.5711801795972701E-2</v>
      </c>
      <c r="O3467">
        <v>-3.1128777203554898E-2</v>
      </c>
      <c r="P3467">
        <v>0.12939388511167699</v>
      </c>
      <c r="Q3467">
        <v>0.193966080038807</v>
      </c>
      <c r="R3467">
        <v>7.8497306186888407E-3</v>
      </c>
      <c r="S3467">
        <v>8.2221681369463607E-3</v>
      </c>
      <c r="T3467">
        <v>9.1121549702773107E-3</v>
      </c>
      <c r="U3467">
        <v>1.4372407567639901E-2</v>
      </c>
      <c r="V3467">
        <v>57.529998999999997</v>
      </c>
      <c r="W3467">
        <v>40.25</v>
      </c>
      <c r="X3467">
        <v>-0.12974552636392001</v>
      </c>
      <c r="Y3467">
        <v>-1.6649488130547601E-2</v>
      </c>
      <c r="Z3467">
        <v>1.2311142242525599</v>
      </c>
      <c r="AA3467">
        <v>1.8301131128703201</v>
      </c>
      <c r="AB3467">
        <v>2.2591743947334302</v>
      </c>
      <c r="AC3467" t="s">
        <v>256</v>
      </c>
      <c r="AD3467" t="s">
        <v>357</v>
      </c>
      <c r="AE3467" t="s">
        <v>56</v>
      </c>
      <c r="AF3467" t="s">
        <v>69</v>
      </c>
      <c r="AG3467" t="s">
        <v>278</v>
      </c>
      <c r="AH3467" s="45">
        <v>34304</v>
      </c>
      <c r="AI3467">
        <v>858877</v>
      </c>
      <c r="AK3467" t="s">
        <v>279</v>
      </c>
      <c r="AL3467" t="s">
        <v>276</v>
      </c>
      <c r="AM3467" t="s">
        <v>245</v>
      </c>
    </row>
    <row r="3468" spans="1:39" x14ac:dyDescent="0.3">
      <c r="A3468" s="1">
        <v>43600</v>
      </c>
      <c r="B3468" t="s">
        <v>30</v>
      </c>
      <c r="C3468" t="s">
        <v>239</v>
      </c>
      <c r="D3468">
        <v>400</v>
      </c>
      <c r="E3468">
        <v>11</v>
      </c>
      <c r="F3468">
        <v>51.759997999999896</v>
      </c>
      <c r="G3468">
        <v>52.709998999999897</v>
      </c>
      <c r="H3468">
        <v>51.689999</v>
      </c>
      <c r="I3468">
        <v>52.439999</v>
      </c>
      <c r="J3468">
        <v>52.111129999999903</v>
      </c>
      <c r="K3468">
        <v>30577200</v>
      </c>
      <c r="L3468">
        <v>2.379</v>
      </c>
      <c r="M3468">
        <v>8.0413209207526506E-3</v>
      </c>
      <c r="N3468">
        <v>-1.94511559067902E-2</v>
      </c>
      <c r="O3468">
        <v>-7.0847307214475505E-2</v>
      </c>
      <c r="P3468">
        <v>0.105251289253459</v>
      </c>
      <c r="Q3468">
        <v>0.16609772506117601</v>
      </c>
      <c r="R3468">
        <v>2.1844682493237001E-2</v>
      </c>
      <c r="S3468">
        <v>1.16718358733904E-2</v>
      </c>
      <c r="T3468">
        <v>1.03493484030227E-2</v>
      </c>
      <c r="U3468">
        <v>1.4614570099223199E-2</v>
      </c>
      <c r="V3468">
        <v>57.529998999999997</v>
      </c>
      <c r="W3468">
        <v>40.25</v>
      </c>
      <c r="X3468">
        <v>-0.12637857358971899</v>
      </c>
      <c r="Y3468">
        <v>5.8219943882337104E-3</v>
      </c>
      <c r="Z3468">
        <v>1.24905094427995</v>
      </c>
      <c r="AA3468">
        <v>1.51316660882082</v>
      </c>
      <c r="AB3468">
        <v>1.45449196493512</v>
      </c>
      <c r="AC3468" t="s">
        <v>256</v>
      </c>
      <c r="AD3468" t="s">
        <v>357</v>
      </c>
      <c r="AE3468" t="s">
        <v>56</v>
      </c>
      <c r="AF3468" t="s">
        <v>69</v>
      </c>
      <c r="AG3468" t="s">
        <v>278</v>
      </c>
      <c r="AH3468" s="45">
        <v>34304</v>
      </c>
      <c r="AI3468">
        <v>858877</v>
      </c>
      <c r="AK3468" t="s">
        <v>279</v>
      </c>
      <c r="AL3468" t="s">
        <v>276</v>
      </c>
      <c r="AM3468" t="s">
        <v>245</v>
      </c>
    </row>
    <row r="3469" spans="1:39" x14ac:dyDescent="0.3">
      <c r="A3469" s="1">
        <v>43608</v>
      </c>
      <c r="B3469" t="s">
        <v>30</v>
      </c>
      <c r="C3469" t="s">
        <v>239</v>
      </c>
      <c r="D3469">
        <v>500</v>
      </c>
      <c r="E3469">
        <v>11</v>
      </c>
      <c r="F3469">
        <v>54.91</v>
      </c>
      <c r="G3469">
        <v>55.009997999999896</v>
      </c>
      <c r="H3469">
        <v>53.939999</v>
      </c>
      <c r="I3469">
        <v>54.189999</v>
      </c>
      <c r="J3469">
        <v>53.850155000000001</v>
      </c>
      <c r="K3469">
        <v>22734200</v>
      </c>
      <c r="L3469">
        <v>2.2959999999999998</v>
      </c>
      <c r="M3469">
        <v>-2.7304281026617801E-2</v>
      </c>
      <c r="N3469">
        <v>-3.1604594219632902E-2</v>
      </c>
      <c r="O3469">
        <v>-4.51014991133026E-2</v>
      </c>
      <c r="P3469">
        <v>8.4587180291716704E-2</v>
      </c>
      <c r="Q3469">
        <v>0.24481943456469199</v>
      </c>
      <c r="R3469">
        <v>1.5324598513301001E-2</v>
      </c>
      <c r="S3469">
        <v>1.9575514582130801E-2</v>
      </c>
      <c r="T3469">
        <v>1.3295826202871199E-2</v>
      </c>
      <c r="U3469">
        <v>1.50740470777925E-2</v>
      </c>
      <c r="V3469">
        <v>57.529998999999997</v>
      </c>
      <c r="W3469">
        <v>40.25</v>
      </c>
      <c r="X3469">
        <v>-0.12637857358971899</v>
      </c>
      <c r="Y3469">
        <v>-1.1985692488440201E-2</v>
      </c>
      <c r="Z3469">
        <v>1.27265125911934</v>
      </c>
      <c r="AA3469">
        <v>2.3670783400531401</v>
      </c>
      <c r="AB3469">
        <v>2.6072542101157001</v>
      </c>
      <c r="AC3469" t="s">
        <v>256</v>
      </c>
      <c r="AD3469" t="s">
        <v>357</v>
      </c>
      <c r="AE3469" t="s">
        <v>56</v>
      </c>
      <c r="AF3469" t="s">
        <v>69</v>
      </c>
      <c r="AG3469" t="s">
        <v>278</v>
      </c>
      <c r="AH3469" s="45">
        <v>34304</v>
      </c>
      <c r="AI3469">
        <v>858877</v>
      </c>
      <c r="AK3469" t="s">
        <v>279</v>
      </c>
      <c r="AL3469" t="s">
        <v>276</v>
      </c>
      <c r="AM3469" t="s">
        <v>245</v>
      </c>
    </row>
    <row r="3470" spans="1:39" x14ac:dyDescent="0.3">
      <c r="A3470" s="1">
        <v>43613</v>
      </c>
      <c r="B3470" t="s">
        <v>30</v>
      </c>
      <c r="C3470" t="s">
        <v>239</v>
      </c>
      <c r="D3470">
        <v>900</v>
      </c>
      <c r="E3470">
        <v>11</v>
      </c>
      <c r="F3470">
        <v>54.740001999999997</v>
      </c>
      <c r="G3470">
        <v>55.029998999999997</v>
      </c>
      <c r="H3470">
        <v>53.82</v>
      </c>
      <c r="I3470">
        <v>53.93</v>
      </c>
      <c r="J3470">
        <v>53.591788999999999</v>
      </c>
      <c r="K3470">
        <v>29769200</v>
      </c>
      <c r="L3470">
        <v>2.2679999999999998</v>
      </c>
      <c r="M3470">
        <v>-8.1256286623209491E-3</v>
      </c>
      <c r="N3470">
        <v>-3.7843270323117698E-2</v>
      </c>
      <c r="O3470">
        <v>-4.3540345535077199E-2</v>
      </c>
      <c r="P3470">
        <v>5.8649541465835703E-2</v>
      </c>
      <c r="Q3470">
        <v>0.24184447179250601</v>
      </c>
      <c r="R3470">
        <v>1.4466754214525399E-2</v>
      </c>
      <c r="S3470">
        <v>1.9548380630203099E-2</v>
      </c>
      <c r="T3470">
        <v>1.32324742656947E-2</v>
      </c>
      <c r="U3470">
        <v>1.50840790664386E-2</v>
      </c>
      <c r="V3470">
        <v>57.529998999999997</v>
      </c>
      <c r="W3470">
        <v>40.25</v>
      </c>
      <c r="X3470">
        <v>-0.12637857358971899</v>
      </c>
      <c r="Y3470">
        <v>-8.4109499934704197E-3</v>
      </c>
      <c r="Z3470">
        <v>1.2725432789961899</v>
      </c>
      <c r="AA3470">
        <v>2.34288779745695</v>
      </c>
      <c r="AB3470">
        <v>2.5256102395578099</v>
      </c>
      <c r="AC3470" t="s">
        <v>256</v>
      </c>
      <c r="AD3470" t="s">
        <v>357</v>
      </c>
      <c r="AE3470" t="s">
        <v>56</v>
      </c>
      <c r="AF3470" t="s">
        <v>69</v>
      </c>
      <c r="AG3470" t="s">
        <v>278</v>
      </c>
      <c r="AH3470" s="45">
        <v>34304</v>
      </c>
      <c r="AI3470">
        <v>858877</v>
      </c>
      <c r="AK3470" t="s">
        <v>279</v>
      </c>
      <c r="AL3470" t="s">
        <v>276</v>
      </c>
      <c r="AM3470" t="s">
        <v>245</v>
      </c>
    </row>
    <row r="3471" spans="1:39" x14ac:dyDescent="0.3">
      <c r="A3471" s="1">
        <v>43620</v>
      </c>
      <c r="B3471" t="s">
        <v>30</v>
      </c>
      <c r="C3471" t="s">
        <v>239</v>
      </c>
      <c r="D3471">
        <v>700</v>
      </c>
      <c r="E3471">
        <v>11</v>
      </c>
      <c r="F3471">
        <v>52.48</v>
      </c>
      <c r="G3471">
        <v>53.639998999999897</v>
      </c>
      <c r="H3471">
        <v>52.41</v>
      </c>
      <c r="I3471">
        <v>53.23</v>
      </c>
      <c r="J3471">
        <v>52.896178999999997</v>
      </c>
      <c r="K3471">
        <v>21689300</v>
      </c>
      <c r="L3471">
        <v>2.1190000000000002</v>
      </c>
      <c r="M3471">
        <v>2.76182384882766E-2</v>
      </c>
      <c r="N3471">
        <v>-1.3064760411738501E-2</v>
      </c>
      <c r="O3471">
        <v>-3.1619531896151999E-2</v>
      </c>
      <c r="P3471">
        <v>4.3242804113746099E-2</v>
      </c>
      <c r="Q3471">
        <v>0.22671625620775199</v>
      </c>
      <c r="R3471">
        <v>2.1518384751676799E-2</v>
      </c>
      <c r="S3471">
        <v>2.1468930520923201E-2</v>
      </c>
      <c r="T3471">
        <v>1.4262287912965899E-2</v>
      </c>
      <c r="U3471">
        <v>1.5256843418465E-2</v>
      </c>
      <c r="V3471">
        <v>57.529998999999997</v>
      </c>
      <c r="W3471">
        <v>40.25</v>
      </c>
      <c r="X3471">
        <v>-0.12637857358971899</v>
      </c>
      <c r="Y3471">
        <v>2.1205927310919401E-2</v>
      </c>
      <c r="Z3471">
        <v>1.2938834794471901</v>
      </c>
      <c r="AA3471">
        <v>2.2027987799897599</v>
      </c>
      <c r="AB3471">
        <v>2.2410780503693002</v>
      </c>
      <c r="AC3471" t="s">
        <v>256</v>
      </c>
      <c r="AD3471" t="s">
        <v>357</v>
      </c>
      <c r="AE3471" t="s">
        <v>56</v>
      </c>
      <c r="AF3471" t="s">
        <v>69</v>
      </c>
      <c r="AG3471" t="s">
        <v>278</v>
      </c>
      <c r="AH3471" s="45">
        <v>34304</v>
      </c>
      <c r="AI3471">
        <v>858877</v>
      </c>
      <c r="AK3471" t="s">
        <v>279</v>
      </c>
      <c r="AL3471" t="s">
        <v>276</v>
      </c>
      <c r="AM3471" t="s">
        <v>245</v>
      </c>
    </row>
    <row r="3472" spans="1:39" x14ac:dyDescent="0.3">
      <c r="A3472" s="1">
        <v>43591</v>
      </c>
      <c r="B3472" t="s">
        <v>30</v>
      </c>
      <c r="C3472" t="s">
        <v>239</v>
      </c>
      <c r="D3472">
        <v>900</v>
      </c>
      <c r="E3472">
        <v>12</v>
      </c>
      <c r="F3472">
        <v>53.860000999999997</v>
      </c>
      <c r="G3472">
        <v>54.759997999999896</v>
      </c>
      <c r="H3472">
        <v>53.560001</v>
      </c>
      <c r="I3472">
        <v>54.59</v>
      </c>
      <c r="J3472">
        <v>54.24765</v>
      </c>
      <c r="K3472">
        <v>17025900</v>
      </c>
      <c r="L3472">
        <v>2.5</v>
      </c>
      <c r="M3472">
        <v>-6.3909640178619097E-3</v>
      </c>
      <c r="N3472">
        <v>-2.78197094756166E-2</v>
      </c>
      <c r="O3472">
        <v>-1.25604671904796E-2</v>
      </c>
      <c r="P3472">
        <v>0.14859537555623301</v>
      </c>
      <c r="Q3472">
        <v>0.23423734300781399</v>
      </c>
      <c r="R3472">
        <v>4.3166580467444704E-3</v>
      </c>
      <c r="S3472">
        <v>6.9611410190722096E-3</v>
      </c>
      <c r="T3472">
        <v>8.6336319444703206E-3</v>
      </c>
      <c r="U3472">
        <v>1.4352097673545901E-2</v>
      </c>
      <c r="V3472">
        <v>57.529998999999997</v>
      </c>
      <c r="W3472">
        <v>40.25</v>
      </c>
      <c r="X3472">
        <v>-0.12974552636392001</v>
      </c>
      <c r="Y3472">
        <v>-4.4810132310555703E-3</v>
      </c>
      <c r="Z3472">
        <v>1.2320798983565899</v>
      </c>
      <c r="AA3472">
        <v>2.2631620264262602</v>
      </c>
      <c r="AB3472">
        <v>2.3864667088777698</v>
      </c>
      <c r="AC3472" t="s">
        <v>257</v>
      </c>
      <c r="AD3472" t="s">
        <v>357</v>
      </c>
      <c r="AE3472" t="s">
        <v>56</v>
      </c>
      <c r="AF3472" t="s">
        <v>69</v>
      </c>
      <c r="AG3472" t="s">
        <v>278</v>
      </c>
      <c r="AH3472" s="45">
        <v>34304</v>
      </c>
      <c r="AI3472">
        <v>858877</v>
      </c>
      <c r="AK3472" t="s">
        <v>279</v>
      </c>
      <c r="AL3472" t="s">
        <v>276</v>
      </c>
      <c r="AM3472" t="s">
        <v>245</v>
      </c>
    </row>
    <row r="3473" spans="1:39" x14ac:dyDescent="0.3">
      <c r="A3473" s="1">
        <v>43598</v>
      </c>
      <c r="B3473" t="s">
        <v>30</v>
      </c>
      <c r="C3473" t="s">
        <v>246</v>
      </c>
      <c r="D3473">
        <v>800</v>
      </c>
      <c r="E3473">
        <v>12</v>
      </c>
      <c r="F3473">
        <v>51.830002</v>
      </c>
      <c r="G3473">
        <v>52.259997999999896</v>
      </c>
      <c r="H3473">
        <v>51.060001</v>
      </c>
      <c r="I3473">
        <v>51.299999</v>
      </c>
      <c r="J3473">
        <v>50.978282999999998</v>
      </c>
      <c r="K3473">
        <v>28869900</v>
      </c>
      <c r="L3473">
        <v>2.4049999999999998</v>
      </c>
      <c r="M3473">
        <v>-3.9370646607323798E-2</v>
      </c>
      <c r="N3473">
        <v>-6.2159955003638898E-2</v>
      </c>
      <c r="O3473">
        <v>-8.4441461783332006E-2</v>
      </c>
      <c r="P3473">
        <v>8.1589663120323896E-2</v>
      </c>
      <c r="Q3473">
        <v>0.13107533885438699</v>
      </c>
      <c r="R3473">
        <v>1.8696679309716999E-2</v>
      </c>
      <c r="S3473">
        <v>1.1283598616683601E-2</v>
      </c>
      <c r="T3473">
        <v>1.0287052989666401E-2</v>
      </c>
      <c r="U3473">
        <v>1.45971072872263E-2</v>
      </c>
      <c r="V3473">
        <v>57.529998999999997</v>
      </c>
      <c r="W3473">
        <v>40.25</v>
      </c>
      <c r="X3473">
        <v>-0.12974552636392001</v>
      </c>
      <c r="Y3473">
        <v>-2.4426469085879299E-2</v>
      </c>
      <c r="Z3473">
        <v>1.2468030312857801</v>
      </c>
      <c r="AA3473">
        <v>1.14356190540631</v>
      </c>
      <c r="AB3473">
        <v>1.5883137661212301</v>
      </c>
      <c r="AC3473" t="s">
        <v>257</v>
      </c>
      <c r="AD3473" t="s">
        <v>357</v>
      </c>
      <c r="AE3473" t="s">
        <v>56</v>
      </c>
      <c r="AF3473" t="s">
        <v>69</v>
      </c>
      <c r="AG3473" t="s">
        <v>278</v>
      </c>
      <c r="AH3473" s="45">
        <v>34304</v>
      </c>
      <c r="AI3473">
        <v>858877</v>
      </c>
      <c r="AK3473" t="s">
        <v>279</v>
      </c>
      <c r="AL3473" t="s">
        <v>276</v>
      </c>
      <c r="AM3473" t="s">
        <v>245</v>
      </c>
    </row>
    <row r="3474" spans="1:39" x14ac:dyDescent="0.3">
      <c r="A3474" s="1">
        <v>43615</v>
      </c>
      <c r="B3474" t="s">
        <v>30</v>
      </c>
      <c r="C3474" t="s">
        <v>246</v>
      </c>
      <c r="D3474">
        <v>800</v>
      </c>
      <c r="E3474">
        <v>12</v>
      </c>
      <c r="F3474">
        <v>53.439999</v>
      </c>
      <c r="G3474">
        <v>53.779998999999997</v>
      </c>
      <c r="H3474">
        <v>53.34</v>
      </c>
      <c r="I3474">
        <v>53.57</v>
      </c>
      <c r="J3474">
        <v>53.234046999999997</v>
      </c>
      <c r="K3474">
        <v>12954300</v>
      </c>
      <c r="L3474">
        <v>2.2269999999999999</v>
      </c>
      <c r="M3474">
        <v>7.3068203513790998E-3</v>
      </c>
      <c r="N3474">
        <v>-3.8811390140736299E-2</v>
      </c>
      <c r="O3474">
        <v>-4.6681210135617102E-2</v>
      </c>
      <c r="P3474">
        <v>4.0489851572094199E-2</v>
      </c>
      <c r="Q3474">
        <v>0.249013468542926</v>
      </c>
      <c r="R3474">
        <v>1.38816253806035E-2</v>
      </c>
      <c r="S3474">
        <v>1.97331000818767E-2</v>
      </c>
      <c r="T3474">
        <v>1.3355194871109701E-2</v>
      </c>
      <c r="U3474">
        <v>1.5102467174678001E-2</v>
      </c>
      <c r="V3474">
        <v>57.529998999999997</v>
      </c>
      <c r="W3474">
        <v>40.25</v>
      </c>
      <c r="X3474">
        <v>-0.12637857358971899</v>
      </c>
      <c r="Y3474">
        <v>2.0962723552933101E-3</v>
      </c>
      <c r="Z3474">
        <v>1.27786679676157</v>
      </c>
      <c r="AA3474">
        <v>2.42780680608724</v>
      </c>
      <c r="AB3474">
        <v>2.3613623606861398</v>
      </c>
      <c r="AC3474" t="s">
        <v>257</v>
      </c>
      <c r="AD3474" t="s">
        <v>357</v>
      </c>
      <c r="AE3474" t="s">
        <v>56</v>
      </c>
      <c r="AF3474" t="s">
        <v>69</v>
      </c>
      <c r="AG3474" t="s">
        <v>278</v>
      </c>
      <c r="AH3474" s="45">
        <v>34304</v>
      </c>
      <c r="AI3474">
        <v>858877</v>
      </c>
      <c r="AK3474" t="s">
        <v>279</v>
      </c>
      <c r="AL3474" t="s">
        <v>276</v>
      </c>
      <c r="AM3474" t="s">
        <v>245</v>
      </c>
    </row>
    <row r="3475" spans="1:39" x14ac:dyDescent="0.3">
      <c r="A3475" s="1">
        <v>43616</v>
      </c>
      <c r="B3475" t="s">
        <v>30</v>
      </c>
      <c r="C3475" t="s">
        <v>246</v>
      </c>
      <c r="D3475">
        <v>400</v>
      </c>
      <c r="E3475">
        <v>12</v>
      </c>
      <c r="F3475">
        <v>52.790000999999997</v>
      </c>
      <c r="G3475">
        <v>52.880001</v>
      </c>
      <c r="H3475">
        <v>52.009997999999896</v>
      </c>
      <c r="I3475">
        <v>52.029998999999997</v>
      </c>
      <c r="J3475">
        <v>51.703701000000002</v>
      </c>
      <c r="K3475">
        <v>20480400</v>
      </c>
      <c r="L3475">
        <v>2.1419999999999999</v>
      </c>
      <c r="M3475">
        <v>-2.91688078242439E-2</v>
      </c>
      <c r="N3475">
        <v>-4.0675916938362401E-2</v>
      </c>
      <c r="O3475">
        <v>-7.2638026753325702E-2</v>
      </c>
      <c r="P3475">
        <v>1.82991574648072E-2</v>
      </c>
      <c r="Q3475">
        <v>0.22264124247331099</v>
      </c>
      <c r="R3475">
        <v>1.45469278329892E-2</v>
      </c>
      <c r="S3475">
        <v>2.0560043361907698E-2</v>
      </c>
      <c r="T3475">
        <v>1.38431472418946E-2</v>
      </c>
      <c r="U3475">
        <v>1.5219715033201299E-2</v>
      </c>
      <c r="V3475">
        <v>57.529998999999997</v>
      </c>
      <c r="W3475">
        <v>40.25</v>
      </c>
      <c r="X3475">
        <v>-0.12637857358971899</v>
      </c>
      <c r="Y3475">
        <v>-1.3283204951564801E-2</v>
      </c>
      <c r="Z3475">
        <v>1.29609277373319</v>
      </c>
      <c r="AA3475">
        <v>2.1548264158472201</v>
      </c>
      <c r="AB3475">
        <v>2.3189119758449599</v>
      </c>
      <c r="AC3475" t="s">
        <v>257</v>
      </c>
      <c r="AD3475" t="s">
        <v>357</v>
      </c>
      <c r="AE3475" t="s">
        <v>56</v>
      </c>
      <c r="AF3475" t="s">
        <v>69</v>
      </c>
      <c r="AG3475" t="s">
        <v>278</v>
      </c>
      <c r="AH3475" s="45">
        <v>34304</v>
      </c>
      <c r="AI3475">
        <v>858877</v>
      </c>
      <c r="AK3475" t="s">
        <v>279</v>
      </c>
      <c r="AL3475" t="s">
        <v>276</v>
      </c>
      <c r="AM3475" t="s">
        <v>245</v>
      </c>
    </row>
    <row r="3476" spans="1:39" x14ac:dyDescent="0.3">
      <c r="A3476" s="1">
        <v>43623</v>
      </c>
      <c r="B3476" t="s">
        <v>30</v>
      </c>
      <c r="C3476" t="s">
        <v>246</v>
      </c>
      <c r="D3476">
        <v>700</v>
      </c>
      <c r="E3476">
        <v>12</v>
      </c>
      <c r="F3476">
        <v>55.41</v>
      </c>
      <c r="G3476">
        <v>56.299999</v>
      </c>
      <c r="H3476">
        <v>55.029998999999997</v>
      </c>
      <c r="I3476">
        <v>55.93</v>
      </c>
      <c r="J3476">
        <v>55.579246999999903</v>
      </c>
      <c r="K3476">
        <v>17394900</v>
      </c>
      <c r="L3476">
        <v>2.0840000000000001</v>
      </c>
      <c r="M3476">
        <v>1.4951268777929801E-2</v>
      </c>
      <c r="N3476">
        <v>7.2280511157995303E-2</v>
      </c>
      <c r="O3476">
        <v>4.5354286200642302E-2</v>
      </c>
      <c r="P3476">
        <v>9.7215093631507099E-2</v>
      </c>
      <c r="Q3476">
        <v>0.26254606647078299</v>
      </c>
      <c r="R3476">
        <v>1.4123867006182501E-2</v>
      </c>
      <c r="S3476">
        <v>2.2040866439292199E-2</v>
      </c>
      <c r="T3476">
        <v>1.4714224603202999E-2</v>
      </c>
      <c r="U3476">
        <v>1.53608874299883E-2</v>
      </c>
      <c r="V3476">
        <v>57.529998999999997</v>
      </c>
      <c r="W3476">
        <v>40.25</v>
      </c>
      <c r="X3476">
        <v>-0.12637857358971899</v>
      </c>
      <c r="Y3476">
        <v>1.0442979367750601E-2</v>
      </c>
      <c r="Z3476">
        <v>1.30027523767245</v>
      </c>
      <c r="AA3476">
        <v>2.6010182899602001</v>
      </c>
      <c r="AB3476">
        <v>2.4100438591761999</v>
      </c>
      <c r="AC3476" t="s">
        <v>257</v>
      </c>
      <c r="AD3476" t="s">
        <v>357</v>
      </c>
      <c r="AE3476" t="s">
        <v>56</v>
      </c>
      <c r="AF3476" t="s">
        <v>69</v>
      </c>
      <c r="AG3476" t="s">
        <v>278</v>
      </c>
      <c r="AH3476" s="45">
        <v>34304</v>
      </c>
      <c r="AI3476">
        <v>858877</v>
      </c>
      <c r="AK3476" t="s">
        <v>279</v>
      </c>
      <c r="AL3476" t="s">
        <v>276</v>
      </c>
      <c r="AM3476" t="s">
        <v>245</v>
      </c>
    </row>
    <row r="3477" spans="1:39" x14ac:dyDescent="0.3">
      <c r="A3477" s="1">
        <v>43630</v>
      </c>
      <c r="B3477" t="s">
        <v>30</v>
      </c>
      <c r="C3477" t="s">
        <v>246</v>
      </c>
      <c r="D3477">
        <v>400</v>
      </c>
      <c r="E3477">
        <v>12</v>
      </c>
      <c r="F3477">
        <v>55.990001999999997</v>
      </c>
      <c r="G3477">
        <v>56.02</v>
      </c>
      <c r="H3477">
        <v>54.66</v>
      </c>
      <c r="I3477">
        <v>54.75</v>
      </c>
      <c r="J3477">
        <v>54.406647</v>
      </c>
      <c r="K3477">
        <v>22530500</v>
      </c>
      <c r="L3477">
        <v>2.093</v>
      </c>
      <c r="M3477">
        <v>-2.56053702794838E-2</v>
      </c>
      <c r="N3477">
        <v>-2.1323542286106799E-2</v>
      </c>
      <c r="O3477">
        <v>5.1149101235023302E-2</v>
      </c>
      <c r="P3477">
        <v>3.5030399489030403E-2</v>
      </c>
      <c r="Q3477">
        <v>0.24688703897130099</v>
      </c>
      <c r="R3477">
        <v>1.8089592983551901E-2</v>
      </c>
      <c r="S3477">
        <v>2.1443548882344302E-2</v>
      </c>
      <c r="T3477">
        <v>1.5296952313640101E-2</v>
      </c>
      <c r="U3477">
        <v>1.55112820673714E-2</v>
      </c>
      <c r="V3477">
        <v>57.560001</v>
      </c>
      <c r="W3477">
        <v>40.25</v>
      </c>
      <c r="X3477">
        <v>-0.12637857358971899</v>
      </c>
      <c r="Y3477">
        <v>-1.6128120944145399E-3</v>
      </c>
      <c r="Z3477">
        <v>1.3053834235941499</v>
      </c>
      <c r="AA3477">
        <v>2.4506221197734499</v>
      </c>
      <c r="AB3477">
        <v>2.75715601042161</v>
      </c>
      <c r="AC3477" t="s">
        <v>257</v>
      </c>
      <c r="AD3477" t="s">
        <v>357</v>
      </c>
      <c r="AE3477" t="s">
        <v>56</v>
      </c>
      <c r="AF3477" t="s">
        <v>69</v>
      </c>
      <c r="AG3477" t="s">
        <v>278</v>
      </c>
      <c r="AH3477" s="45">
        <v>34304</v>
      </c>
      <c r="AI3477">
        <v>858877</v>
      </c>
      <c r="AK3477" t="s">
        <v>279</v>
      </c>
      <c r="AL3477" t="s">
        <v>276</v>
      </c>
      <c r="AM3477" t="s">
        <v>245</v>
      </c>
    </row>
    <row r="3478" spans="1:39" x14ac:dyDescent="0.3">
      <c r="A3478" s="1">
        <v>43581</v>
      </c>
      <c r="B3478" t="s">
        <v>30</v>
      </c>
      <c r="C3478" t="s">
        <v>239</v>
      </c>
      <c r="D3478">
        <v>1200</v>
      </c>
      <c r="E3478">
        <v>13</v>
      </c>
      <c r="F3478">
        <v>56.02</v>
      </c>
      <c r="G3478">
        <v>56.369999</v>
      </c>
      <c r="H3478">
        <v>55.68</v>
      </c>
      <c r="I3478">
        <v>55.880001</v>
      </c>
      <c r="J3478">
        <v>55.529559999999996</v>
      </c>
      <c r="K3478">
        <v>18010900</v>
      </c>
      <c r="L3478">
        <v>2.5049999999999999</v>
      </c>
      <c r="M3478">
        <v>-8.02072000124689E-3</v>
      </c>
      <c r="N3478">
        <v>-9.2626254307613103E-3</v>
      </c>
      <c r="O3478">
        <v>5.4895869084341603E-2</v>
      </c>
      <c r="P3478">
        <v>0.198054462994535</v>
      </c>
      <c r="Q3478">
        <v>0.27415613373587</v>
      </c>
      <c r="R3478">
        <v>6.9330058497694101E-3</v>
      </c>
      <c r="S3478">
        <v>7.5454802275019897E-3</v>
      </c>
      <c r="T3478">
        <v>8.61817697085796E-3</v>
      </c>
      <c r="U3478">
        <v>1.44645152196205E-2</v>
      </c>
      <c r="V3478">
        <v>57.529998999999997</v>
      </c>
      <c r="W3478">
        <v>40.25</v>
      </c>
      <c r="X3478">
        <v>-0.12974552636392001</v>
      </c>
      <c r="Y3478">
        <v>4.6743503443647796E-3</v>
      </c>
      <c r="Z3478">
        <v>1.2395030421797399</v>
      </c>
      <c r="AA3478">
        <v>2.6985896627260599</v>
      </c>
      <c r="AB3478">
        <v>2.7098206566313001</v>
      </c>
      <c r="AC3478" t="s">
        <v>258</v>
      </c>
      <c r="AD3478" t="s">
        <v>357</v>
      </c>
      <c r="AE3478" t="s">
        <v>56</v>
      </c>
      <c r="AF3478" t="s">
        <v>69</v>
      </c>
      <c r="AG3478" t="s">
        <v>278</v>
      </c>
      <c r="AH3478" s="45">
        <v>34304</v>
      </c>
      <c r="AI3478">
        <v>858877</v>
      </c>
      <c r="AK3478" t="s">
        <v>279</v>
      </c>
      <c r="AL3478" t="s">
        <v>276</v>
      </c>
      <c r="AM3478" t="s">
        <v>245</v>
      </c>
    </row>
    <row r="3479" spans="1:39" x14ac:dyDescent="0.3">
      <c r="A3479" s="1">
        <v>43584</v>
      </c>
      <c r="B3479" t="s">
        <v>30</v>
      </c>
      <c r="C3479" t="s">
        <v>246</v>
      </c>
      <c r="D3479">
        <v>1100</v>
      </c>
      <c r="E3479">
        <v>13</v>
      </c>
      <c r="F3479">
        <v>55.669998</v>
      </c>
      <c r="G3479">
        <v>56.220001000000003</v>
      </c>
      <c r="H3479">
        <v>55.549999</v>
      </c>
      <c r="I3479">
        <v>56.130001</v>
      </c>
      <c r="J3479">
        <v>55.777991999999998</v>
      </c>
      <c r="K3479">
        <v>16259500</v>
      </c>
      <c r="L3479">
        <v>2.536</v>
      </c>
      <c r="M3479">
        <v>4.4638914083379002E-3</v>
      </c>
      <c r="N3479">
        <v>-3.7343330072499301E-3</v>
      </c>
      <c r="O3479">
        <v>6.1051931329869802E-2</v>
      </c>
      <c r="P3479">
        <v>0.21079005777988399</v>
      </c>
      <c r="Q3479">
        <v>0.26724592156785998</v>
      </c>
      <c r="R3479">
        <v>7.5071608283090096E-3</v>
      </c>
      <c r="S3479">
        <v>7.4967864948782296E-3</v>
      </c>
      <c r="T3479">
        <v>8.4945720780588707E-3</v>
      </c>
      <c r="U3479">
        <v>1.44514814682563E-2</v>
      </c>
      <c r="V3479">
        <v>57.529998999999997</v>
      </c>
      <c r="W3479">
        <v>40.25</v>
      </c>
      <c r="X3479">
        <v>-0.12974552636392001</v>
      </c>
      <c r="Y3479">
        <v>1.07094833958194E-3</v>
      </c>
      <c r="Z3479">
        <v>1.2405062116949199</v>
      </c>
      <c r="AA3479">
        <v>2.6205172708222402</v>
      </c>
      <c r="AB3479">
        <v>2.7204230904409399</v>
      </c>
      <c r="AC3479" t="s">
        <v>258</v>
      </c>
      <c r="AD3479" t="s">
        <v>357</v>
      </c>
      <c r="AE3479" t="s">
        <v>56</v>
      </c>
      <c r="AF3479" t="s">
        <v>69</v>
      </c>
      <c r="AG3479" t="s">
        <v>278</v>
      </c>
      <c r="AH3479" s="45">
        <v>34304</v>
      </c>
      <c r="AI3479">
        <v>858877</v>
      </c>
      <c r="AK3479" t="s">
        <v>279</v>
      </c>
      <c r="AL3479" t="s">
        <v>276</v>
      </c>
      <c r="AM3479" t="s">
        <v>245</v>
      </c>
    </row>
    <row r="3480" spans="1:39" x14ac:dyDescent="0.3">
      <c r="A3480" s="1">
        <v>43585</v>
      </c>
      <c r="B3480" t="s">
        <v>30</v>
      </c>
      <c r="C3480" t="s">
        <v>239</v>
      </c>
      <c r="D3480">
        <v>900</v>
      </c>
      <c r="E3480">
        <v>13</v>
      </c>
      <c r="F3480">
        <v>56</v>
      </c>
      <c r="G3480">
        <v>56.119999</v>
      </c>
      <c r="H3480">
        <v>55.529998999999997</v>
      </c>
      <c r="I3480">
        <v>55.950001</v>
      </c>
      <c r="J3480">
        <v>55.599120999999997</v>
      </c>
      <c r="K3480">
        <v>20846000</v>
      </c>
      <c r="L3480">
        <v>2.5089999999999999</v>
      </c>
      <c r="M3480">
        <v>-3.21199120653536E-3</v>
      </c>
      <c r="N3480">
        <v>-1.3139389298339301E-2</v>
      </c>
      <c r="O3480">
        <v>5.3708494975977197E-2</v>
      </c>
      <c r="P3480">
        <v>0.20299847336684801</v>
      </c>
      <c r="Q3480">
        <v>0.25278767396690099</v>
      </c>
      <c r="R3480">
        <v>6.4353132315542504E-3</v>
      </c>
      <c r="S3480">
        <v>7.5963405598037702E-3</v>
      </c>
      <c r="T3480">
        <v>8.5329538595882298E-3</v>
      </c>
      <c r="U3480">
        <v>1.443957729193E-2</v>
      </c>
      <c r="V3480">
        <v>57.529998999999997</v>
      </c>
      <c r="W3480">
        <v>40.25</v>
      </c>
      <c r="X3480">
        <v>-0.12974552636392001</v>
      </c>
      <c r="Y3480">
        <v>9.5096475723260604E-4</v>
      </c>
      <c r="Z3480">
        <v>1.24007750687951</v>
      </c>
      <c r="AA3480">
        <v>2.4665746835920301</v>
      </c>
      <c r="AB3480">
        <v>2.6632590172947999</v>
      </c>
      <c r="AC3480" t="s">
        <v>258</v>
      </c>
      <c r="AD3480" t="s">
        <v>357</v>
      </c>
      <c r="AE3480" t="s">
        <v>56</v>
      </c>
      <c r="AF3480" t="s">
        <v>69</v>
      </c>
      <c r="AG3480" t="s">
        <v>278</v>
      </c>
      <c r="AH3480" s="45">
        <v>34304</v>
      </c>
      <c r="AI3480">
        <v>858877</v>
      </c>
      <c r="AK3480" t="s">
        <v>279</v>
      </c>
      <c r="AL3480" t="s">
        <v>276</v>
      </c>
      <c r="AM3480" t="s">
        <v>245</v>
      </c>
    </row>
    <row r="3481" spans="1:39" x14ac:dyDescent="0.3">
      <c r="A3481" s="1">
        <v>43641</v>
      </c>
      <c r="B3481" t="s">
        <v>30</v>
      </c>
      <c r="C3481" t="s">
        <v>246</v>
      </c>
      <c r="D3481">
        <v>1300</v>
      </c>
      <c r="E3481">
        <v>13</v>
      </c>
      <c r="F3481">
        <v>57.060001</v>
      </c>
      <c r="G3481">
        <v>57.200001</v>
      </c>
      <c r="H3481">
        <v>56.009997999999896</v>
      </c>
      <c r="I3481">
        <v>56.080002</v>
      </c>
      <c r="J3481">
        <v>55.728306000000003</v>
      </c>
      <c r="K3481">
        <v>25520600</v>
      </c>
      <c r="L3481">
        <v>1.994</v>
      </c>
      <c r="M3481">
        <v>-1.9424933962418799E-2</v>
      </c>
      <c r="N3481">
        <v>5.3509569890443495E-4</v>
      </c>
      <c r="O3481">
        <v>3.4282922600556202E-2</v>
      </c>
      <c r="P3481">
        <v>5.84685820717371E-2</v>
      </c>
      <c r="Q3481">
        <v>0.28946522154181398</v>
      </c>
      <c r="R3481">
        <v>1.53193046984743E-2</v>
      </c>
      <c r="S3481">
        <v>1.6301872391712501E-2</v>
      </c>
      <c r="T3481">
        <v>1.5493115413673699E-2</v>
      </c>
      <c r="U3481">
        <v>1.5579043901853299E-2</v>
      </c>
      <c r="V3481">
        <v>58.150002000000001</v>
      </c>
      <c r="W3481">
        <v>40.25</v>
      </c>
      <c r="X3481">
        <v>-0.12637857358971899</v>
      </c>
      <c r="Y3481">
        <v>-9.5417756928269908E-3</v>
      </c>
      <c r="Z3481">
        <v>1.3080939586773499</v>
      </c>
      <c r="AA3481">
        <v>2.9524260425297801</v>
      </c>
      <c r="AB3481">
        <v>2.9702256803059299</v>
      </c>
      <c r="AC3481" t="s">
        <v>258</v>
      </c>
      <c r="AD3481" t="s">
        <v>357</v>
      </c>
      <c r="AE3481" t="s">
        <v>56</v>
      </c>
      <c r="AF3481" t="s">
        <v>69</v>
      </c>
      <c r="AG3481" t="s">
        <v>278</v>
      </c>
      <c r="AH3481" s="45">
        <v>34304</v>
      </c>
      <c r="AI3481">
        <v>858877</v>
      </c>
      <c r="AK3481" t="s">
        <v>279</v>
      </c>
      <c r="AL3481" t="s">
        <v>276</v>
      </c>
      <c r="AM3481" t="s">
        <v>245</v>
      </c>
    </row>
    <row r="3482" spans="1:39" x14ac:dyDescent="0.3">
      <c r="A3482" s="1">
        <v>43564</v>
      </c>
      <c r="B3482" t="s">
        <v>30</v>
      </c>
      <c r="C3482" t="s">
        <v>246</v>
      </c>
      <c r="D3482">
        <v>2100</v>
      </c>
      <c r="E3482">
        <v>14</v>
      </c>
      <c r="F3482">
        <v>55.080002</v>
      </c>
      <c r="G3482">
        <v>55.419998</v>
      </c>
      <c r="H3482">
        <v>54.860000999999997</v>
      </c>
      <c r="I3482">
        <v>55.18</v>
      </c>
      <c r="J3482">
        <v>54.833950000000002</v>
      </c>
      <c r="K3482">
        <v>15508400</v>
      </c>
      <c r="L3482">
        <v>2.4990000000000001</v>
      </c>
      <c r="M3482">
        <v>-5.6022573825457002E-3</v>
      </c>
      <c r="N3482">
        <v>4.3199682504136902E-3</v>
      </c>
      <c r="O3482">
        <v>8.3714745122474801E-2</v>
      </c>
      <c r="P3482">
        <v>0.24277270123269001</v>
      </c>
      <c r="Q3482">
        <v>0.321417210751127</v>
      </c>
      <c r="R3482">
        <v>4.9716027281222503E-3</v>
      </c>
      <c r="S3482">
        <v>8.6038188612279198E-3</v>
      </c>
      <c r="T3482">
        <v>8.8030391090313399E-3</v>
      </c>
      <c r="U3482">
        <v>1.4722964437599699E-2</v>
      </c>
      <c r="V3482">
        <v>55.799999</v>
      </c>
      <c r="W3482">
        <v>40.25</v>
      </c>
      <c r="X3482">
        <v>-0.12974552636392001</v>
      </c>
      <c r="Y3482">
        <v>-6.0859766572597396E-3</v>
      </c>
      <c r="Z3482">
        <v>1.2541919513995801</v>
      </c>
      <c r="AA3482">
        <v>3.2023567750803301</v>
      </c>
      <c r="AB3482">
        <v>3.2108506598871398</v>
      </c>
      <c r="AC3482" t="s">
        <v>259</v>
      </c>
      <c r="AD3482" t="s">
        <v>357</v>
      </c>
      <c r="AE3482" t="s">
        <v>56</v>
      </c>
      <c r="AF3482" t="s">
        <v>69</v>
      </c>
      <c r="AG3482" t="s">
        <v>278</v>
      </c>
      <c r="AH3482" s="45">
        <v>34304</v>
      </c>
      <c r="AI3482">
        <v>858877</v>
      </c>
      <c r="AK3482" t="s">
        <v>279</v>
      </c>
      <c r="AL3482" t="s">
        <v>276</v>
      </c>
      <c r="AM3482" t="s">
        <v>245</v>
      </c>
    </row>
    <row r="3483" spans="1:39" x14ac:dyDescent="0.3">
      <c r="A3483" s="1">
        <v>43565</v>
      </c>
      <c r="B3483" t="s">
        <v>30</v>
      </c>
      <c r="C3483" t="s">
        <v>239</v>
      </c>
      <c r="D3483">
        <v>2500</v>
      </c>
      <c r="E3483">
        <v>14</v>
      </c>
      <c r="F3483">
        <v>55.110000999999997</v>
      </c>
      <c r="G3483">
        <v>55.84</v>
      </c>
      <c r="H3483">
        <v>55.110000999999997</v>
      </c>
      <c r="I3483">
        <v>55.82</v>
      </c>
      <c r="J3483">
        <v>55.469935999999997</v>
      </c>
      <c r="K3483">
        <v>13460200</v>
      </c>
      <c r="L3483">
        <v>2.4769999999999999</v>
      </c>
      <c r="M3483">
        <v>1.1531652614974399E-2</v>
      </c>
      <c r="N3483">
        <v>9.72103958921346E-3</v>
      </c>
      <c r="O3483">
        <v>7.8739626997645099E-2</v>
      </c>
      <c r="P3483">
        <v>0.25982917401023198</v>
      </c>
      <c r="Q3483">
        <v>0.30091934201016901</v>
      </c>
      <c r="R3483">
        <v>6.69131943251216E-3</v>
      </c>
      <c r="S3483">
        <v>8.3145968145106105E-3</v>
      </c>
      <c r="T3483">
        <v>8.7721875057472799E-3</v>
      </c>
      <c r="U3483">
        <v>1.4608557257913799E-2</v>
      </c>
      <c r="V3483">
        <v>55.84</v>
      </c>
      <c r="W3483">
        <v>40.25</v>
      </c>
      <c r="X3483">
        <v>-0.12974552636392001</v>
      </c>
      <c r="Y3483">
        <v>3.47183783585567E-3</v>
      </c>
      <c r="Z3483">
        <v>1.2476041831339699</v>
      </c>
      <c r="AA3483">
        <v>2.98314815407611</v>
      </c>
      <c r="AB3483">
        <v>3.1572858904991601</v>
      </c>
      <c r="AC3483" t="s">
        <v>259</v>
      </c>
      <c r="AD3483" t="s">
        <v>357</v>
      </c>
      <c r="AE3483" t="s">
        <v>56</v>
      </c>
      <c r="AF3483" t="s">
        <v>69</v>
      </c>
      <c r="AG3483" t="s">
        <v>278</v>
      </c>
      <c r="AH3483" s="45">
        <v>34304</v>
      </c>
      <c r="AI3483">
        <v>858877</v>
      </c>
      <c r="AK3483" t="s">
        <v>279</v>
      </c>
      <c r="AL3483" t="s">
        <v>276</v>
      </c>
      <c r="AM3483" t="s">
        <v>245</v>
      </c>
    </row>
    <row r="3484" spans="1:39" x14ac:dyDescent="0.3">
      <c r="A3484" s="1">
        <v>43567</v>
      </c>
      <c r="B3484" t="s">
        <v>30</v>
      </c>
      <c r="C3484" t="s">
        <v>239</v>
      </c>
      <c r="D3484">
        <v>2400</v>
      </c>
      <c r="E3484">
        <v>14</v>
      </c>
      <c r="F3484">
        <v>55.93</v>
      </c>
      <c r="G3484">
        <v>56.360000999999997</v>
      </c>
      <c r="H3484">
        <v>55.790000999999997</v>
      </c>
      <c r="I3484">
        <v>56.290000999999997</v>
      </c>
      <c r="J3484">
        <v>55.936988999999997</v>
      </c>
      <c r="K3484">
        <v>14331700</v>
      </c>
      <c r="L3484">
        <v>2.56</v>
      </c>
      <c r="M3484">
        <v>1.23337740755665E-2</v>
      </c>
      <c r="N3484">
        <v>1.93728030860786E-2</v>
      </c>
      <c r="O3484">
        <v>7.4302378729823607E-2</v>
      </c>
      <c r="P3484">
        <v>0.26429729737034202</v>
      </c>
      <c r="Q3484">
        <v>0.289967387192131</v>
      </c>
      <c r="R3484">
        <v>8.4055226672362197E-3</v>
      </c>
      <c r="S3484">
        <v>8.6195800074979206E-3</v>
      </c>
      <c r="T3484">
        <v>8.8580852534900292E-3</v>
      </c>
      <c r="U3484">
        <v>1.45729983994704E-2</v>
      </c>
      <c r="V3484">
        <v>56.360000999999997</v>
      </c>
      <c r="W3484">
        <v>40.25</v>
      </c>
      <c r="X3484">
        <v>-0.12974552636392001</v>
      </c>
      <c r="Y3484">
        <v>6.5875784763498903E-3</v>
      </c>
      <c r="Z3484">
        <v>1.2461515404104699</v>
      </c>
      <c r="AA3484">
        <v>2.85600983961164</v>
      </c>
      <c r="AB3484">
        <v>3.0752040693898399</v>
      </c>
      <c r="AC3484" t="s">
        <v>259</v>
      </c>
      <c r="AD3484" t="s">
        <v>357</v>
      </c>
      <c r="AE3484" t="s">
        <v>56</v>
      </c>
      <c r="AF3484" t="s">
        <v>69</v>
      </c>
      <c r="AG3484" t="s">
        <v>278</v>
      </c>
      <c r="AH3484" s="45">
        <v>34304</v>
      </c>
      <c r="AI3484">
        <v>858877</v>
      </c>
      <c r="AK3484" t="s">
        <v>279</v>
      </c>
      <c r="AL3484" t="s">
        <v>276</v>
      </c>
      <c r="AM3484" t="s">
        <v>245</v>
      </c>
    </row>
    <row r="3485" spans="1:39" x14ac:dyDescent="0.3">
      <c r="A3485" s="1">
        <v>43581</v>
      </c>
      <c r="B3485" t="s">
        <v>30</v>
      </c>
      <c r="C3485" t="s">
        <v>246</v>
      </c>
      <c r="D3485">
        <v>3200</v>
      </c>
      <c r="E3485">
        <v>14</v>
      </c>
      <c r="F3485">
        <v>56.02</v>
      </c>
      <c r="G3485">
        <v>56.369999</v>
      </c>
      <c r="H3485">
        <v>55.68</v>
      </c>
      <c r="I3485">
        <v>55.880001</v>
      </c>
      <c r="J3485">
        <v>55.529559999999996</v>
      </c>
      <c r="K3485">
        <v>18010900</v>
      </c>
      <c r="L3485">
        <v>2.5049999999999999</v>
      </c>
      <c r="M3485">
        <v>-8.02072000124689E-3</v>
      </c>
      <c r="N3485">
        <v>-9.2626254307613103E-3</v>
      </c>
      <c r="O3485">
        <v>5.4895869084341603E-2</v>
      </c>
      <c r="P3485">
        <v>0.198054462994535</v>
      </c>
      <c r="Q3485">
        <v>0.27415613373587</v>
      </c>
      <c r="R3485">
        <v>6.9330058497694101E-3</v>
      </c>
      <c r="S3485">
        <v>7.5454802275019897E-3</v>
      </c>
      <c r="T3485">
        <v>8.61817697085796E-3</v>
      </c>
      <c r="U3485">
        <v>1.44645152196205E-2</v>
      </c>
      <c r="V3485">
        <v>57.529998999999997</v>
      </c>
      <c r="W3485">
        <v>40.25</v>
      </c>
      <c r="X3485">
        <v>-0.12974552636392001</v>
      </c>
      <c r="Y3485">
        <v>4.6743503443647796E-3</v>
      </c>
      <c r="Z3485">
        <v>1.2395030421797399</v>
      </c>
      <c r="AA3485">
        <v>2.6985896627260599</v>
      </c>
      <c r="AB3485">
        <v>2.7098206566313001</v>
      </c>
      <c r="AC3485" t="s">
        <v>259</v>
      </c>
      <c r="AD3485" t="s">
        <v>357</v>
      </c>
      <c r="AE3485" t="s">
        <v>56</v>
      </c>
      <c r="AF3485" t="s">
        <v>69</v>
      </c>
      <c r="AG3485" t="s">
        <v>278</v>
      </c>
      <c r="AH3485" s="45">
        <v>34304</v>
      </c>
      <c r="AI3485">
        <v>858877</v>
      </c>
      <c r="AK3485" t="s">
        <v>279</v>
      </c>
      <c r="AL3485" t="s">
        <v>276</v>
      </c>
      <c r="AM3485" t="s">
        <v>245</v>
      </c>
    </row>
    <row r="3486" spans="1:39" x14ac:dyDescent="0.3">
      <c r="A3486" s="1">
        <v>43586</v>
      </c>
      <c r="B3486" t="s">
        <v>30</v>
      </c>
      <c r="C3486" t="s">
        <v>246</v>
      </c>
      <c r="D3486">
        <v>1900</v>
      </c>
      <c r="E3486">
        <v>14</v>
      </c>
      <c r="F3486">
        <v>56</v>
      </c>
      <c r="G3486">
        <v>56.349997999999999</v>
      </c>
      <c r="H3486">
        <v>55.509997999999896</v>
      </c>
      <c r="I3486">
        <v>55.580002</v>
      </c>
      <c r="J3486">
        <v>55.231440999999997</v>
      </c>
      <c r="K3486">
        <v>17648500</v>
      </c>
      <c r="L3486">
        <v>2.5110000000000001</v>
      </c>
      <c r="M3486">
        <v>-6.6350173136838697E-3</v>
      </c>
      <c r="N3486">
        <v>-2.3120373448401101E-2</v>
      </c>
      <c r="O3486">
        <v>3.53360020603148E-2</v>
      </c>
      <c r="P3486">
        <v>0.18017668673899201</v>
      </c>
      <c r="Q3486">
        <v>0.25559101531412798</v>
      </c>
      <c r="R3486">
        <v>5.6146986291244301E-3</v>
      </c>
      <c r="S3486">
        <v>7.5353438768854496E-3</v>
      </c>
      <c r="T3486">
        <v>8.4577870931203999E-3</v>
      </c>
      <c r="U3486">
        <v>1.44325791998658E-2</v>
      </c>
      <c r="V3486">
        <v>57.529998999999997</v>
      </c>
      <c r="W3486">
        <v>40.25</v>
      </c>
      <c r="X3486">
        <v>-0.12974552636392001</v>
      </c>
      <c r="Y3486">
        <v>-7.5304459681844096E-3</v>
      </c>
      <c r="Z3486">
        <v>1.23938842579126</v>
      </c>
      <c r="AA3486">
        <v>2.4962547699465798</v>
      </c>
      <c r="AB3486">
        <v>2.6113672325952799</v>
      </c>
      <c r="AC3486" t="s">
        <v>259</v>
      </c>
      <c r="AD3486" t="s">
        <v>357</v>
      </c>
      <c r="AE3486" t="s">
        <v>56</v>
      </c>
      <c r="AF3486" t="s">
        <v>69</v>
      </c>
      <c r="AG3486" t="s">
        <v>278</v>
      </c>
      <c r="AH3486" s="45">
        <v>34304</v>
      </c>
      <c r="AI3486">
        <v>858877</v>
      </c>
      <c r="AK3486" t="s">
        <v>279</v>
      </c>
      <c r="AL3486" t="s">
        <v>276</v>
      </c>
      <c r="AM3486" t="s">
        <v>245</v>
      </c>
    </row>
    <row r="3487" spans="1:39" x14ac:dyDescent="0.3">
      <c r="A3487" s="1">
        <v>43640</v>
      </c>
      <c r="B3487" t="s">
        <v>30</v>
      </c>
      <c r="C3487" t="s">
        <v>246</v>
      </c>
      <c r="D3487">
        <v>1800</v>
      </c>
      <c r="E3487">
        <v>14</v>
      </c>
      <c r="F3487">
        <v>57.25</v>
      </c>
      <c r="G3487">
        <v>57.290000999999997</v>
      </c>
      <c r="H3487">
        <v>56.689999</v>
      </c>
      <c r="I3487">
        <v>57.18</v>
      </c>
      <c r="J3487">
        <v>56.821406999999901</v>
      </c>
      <c r="K3487">
        <v>17794100</v>
      </c>
      <c r="L3487">
        <v>2.0209999999999999</v>
      </c>
      <c r="M3487">
        <v>2.6267363469597502E-3</v>
      </c>
      <c r="N3487">
        <v>3.1624591616104397E-2</v>
      </c>
      <c r="O3487">
        <v>2.6403575536357301E-2</v>
      </c>
      <c r="P3487">
        <v>8.7331065941029906E-2</v>
      </c>
      <c r="Q3487">
        <v>0.30981659995117999</v>
      </c>
      <c r="R3487">
        <v>1.1152271499964801E-2</v>
      </c>
      <c r="S3487">
        <v>1.6861766578435699E-2</v>
      </c>
      <c r="T3487">
        <v>1.5307184787674099E-2</v>
      </c>
      <c r="U3487">
        <v>1.5524622700671099E-2</v>
      </c>
      <c r="V3487">
        <v>58.150002000000001</v>
      </c>
      <c r="W3487">
        <v>40.25</v>
      </c>
      <c r="X3487">
        <v>-0.12637857358971899</v>
      </c>
      <c r="Y3487">
        <v>-1.73338836506086E-3</v>
      </c>
      <c r="Z3487">
        <v>1.3047003468793601</v>
      </c>
      <c r="AA3487">
        <v>3.16979059327684</v>
      </c>
      <c r="AB3487">
        <v>2.9120543542352602</v>
      </c>
      <c r="AC3487" t="s">
        <v>259</v>
      </c>
      <c r="AD3487" t="s">
        <v>357</v>
      </c>
      <c r="AE3487" t="s">
        <v>56</v>
      </c>
      <c r="AF3487" t="s">
        <v>69</v>
      </c>
      <c r="AG3487" t="s">
        <v>278</v>
      </c>
      <c r="AH3487" s="45">
        <v>34304</v>
      </c>
      <c r="AI3487">
        <v>858877</v>
      </c>
      <c r="AK3487" t="s">
        <v>279</v>
      </c>
      <c r="AL3487" t="s">
        <v>276</v>
      </c>
      <c r="AM3487" t="s">
        <v>245</v>
      </c>
    </row>
    <row r="3488" spans="1:39" x14ac:dyDescent="0.3">
      <c r="A3488" s="1">
        <v>43563</v>
      </c>
      <c r="B3488" t="s">
        <v>30</v>
      </c>
      <c r="C3488" t="s">
        <v>239</v>
      </c>
      <c r="D3488">
        <v>1400</v>
      </c>
      <c r="E3488">
        <v>15</v>
      </c>
      <c r="F3488">
        <v>55.200001</v>
      </c>
      <c r="G3488">
        <v>55.560001</v>
      </c>
      <c r="H3488">
        <v>54.790000999999997</v>
      </c>
      <c r="I3488">
        <v>55.490001999999997</v>
      </c>
      <c r="J3488">
        <v>55.142006000000002</v>
      </c>
      <c r="K3488">
        <v>13862800</v>
      </c>
      <c r="L3488">
        <v>2.5190000000000001</v>
      </c>
      <c r="M3488">
        <v>5.0587273454938096E-3</v>
      </c>
      <c r="N3488">
        <v>1.5544808049526E-2</v>
      </c>
      <c r="O3488">
        <v>8.50184586737774E-2</v>
      </c>
      <c r="P3488">
        <v>0.25644238144068598</v>
      </c>
      <c r="Q3488">
        <v>0.33776433343687301</v>
      </c>
      <c r="R3488">
        <v>3.6911953915189501E-3</v>
      </c>
      <c r="S3488">
        <v>8.5401928996409401E-3</v>
      </c>
      <c r="T3488">
        <v>8.7344106812661301E-3</v>
      </c>
      <c r="U3488">
        <v>1.47285521263296E-2</v>
      </c>
      <c r="V3488">
        <v>55.799999</v>
      </c>
      <c r="W3488">
        <v>40.25</v>
      </c>
      <c r="X3488">
        <v>-0.12974552636392001</v>
      </c>
      <c r="Y3488">
        <v>1.0469119934194001E-3</v>
      </c>
      <c r="Z3488">
        <v>1.2552760252677</v>
      </c>
      <c r="AA3488">
        <v>3.37666741695385</v>
      </c>
      <c r="AB3488">
        <v>3.2273544529307698</v>
      </c>
      <c r="AC3488" t="s">
        <v>260</v>
      </c>
      <c r="AD3488" t="s">
        <v>357</v>
      </c>
      <c r="AE3488" t="s">
        <v>56</v>
      </c>
      <c r="AF3488" t="s">
        <v>69</v>
      </c>
      <c r="AG3488" t="s">
        <v>278</v>
      </c>
      <c r="AH3488" s="45">
        <v>34304</v>
      </c>
      <c r="AI3488">
        <v>858877</v>
      </c>
      <c r="AK3488" t="s">
        <v>279</v>
      </c>
      <c r="AL3488" t="s">
        <v>276</v>
      </c>
      <c r="AM3488" t="s">
        <v>245</v>
      </c>
    </row>
    <row r="3489" spans="1:39" x14ac:dyDescent="0.3">
      <c r="A3489" s="1">
        <v>43570</v>
      </c>
      <c r="B3489" t="s">
        <v>30</v>
      </c>
      <c r="C3489" t="s">
        <v>246</v>
      </c>
      <c r="D3489">
        <v>1000</v>
      </c>
      <c r="E3489">
        <v>15</v>
      </c>
      <c r="F3489">
        <v>56.400002000000001</v>
      </c>
      <c r="G3489">
        <v>56.610000999999997</v>
      </c>
      <c r="H3489">
        <v>56.240001999999997</v>
      </c>
      <c r="I3489">
        <v>56.560001</v>
      </c>
      <c r="J3489">
        <v>56.205295999999997</v>
      </c>
      <c r="K3489">
        <v>12198400</v>
      </c>
      <c r="L3489">
        <v>2.5529999999999999</v>
      </c>
      <c r="M3489">
        <v>4.7851265374459304E-3</v>
      </c>
      <c r="N3489">
        <v>1.9099202278030501E-2</v>
      </c>
      <c r="O3489">
        <v>7.6239263671503493E-2</v>
      </c>
      <c r="P3489">
        <v>0.27554158371871601</v>
      </c>
      <c r="Q3489">
        <v>0.30262840003360802</v>
      </c>
      <c r="R3489">
        <v>8.3967724932258805E-3</v>
      </c>
      <c r="S3489">
        <v>8.6238086420769508E-3</v>
      </c>
      <c r="T3489">
        <v>8.7526011433913097E-3</v>
      </c>
      <c r="U3489">
        <v>1.4563576442185601E-2</v>
      </c>
      <c r="V3489">
        <v>56.610000999999997</v>
      </c>
      <c r="W3489">
        <v>40.25</v>
      </c>
      <c r="X3489">
        <v>-0.12974552636392001</v>
      </c>
      <c r="Y3489">
        <v>-6.2956724975841202E-4</v>
      </c>
      <c r="Z3489">
        <v>1.2452240202770699</v>
      </c>
      <c r="AA3489">
        <v>2.99364841287978</v>
      </c>
      <c r="AB3489">
        <v>2.9986002685750299</v>
      </c>
      <c r="AC3489" t="s">
        <v>260</v>
      </c>
      <c r="AD3489" t="s">
        <v>357</v>
      </c>
      <c r="AE3489" t="s">
        <v>56</v>
      </c>
      <c r="AF3489" t="s">
        <v>69</v>
      </c>
      <c r="AG3489" t="s">
        <v>278</v>
      </c>
      <c r="AH3489" s="45">
        <v>34304</v>
      </c>
      <c r="AI3489">
        <v>858877</v>
      </c>
      <c r="AK3489" t="s">
        <v>279</v>
      </c>
      <c r="AL3489" t="s">
        <v>276</v>
      </c>
      <c r="AM3489" t="s">
        <v>245</v>
      </c>
    </row>
    <row r="3490" spans="1:39" x14ac:dyDescent="0.3">
      <c r="A3490" s="1">
        <v>43578</v>
      </c>
      <c r="B3490" t="s">
        <v>30</v>
      </c>
      <c r="C3490" t="s">
        <v>239</v>
      </c>
      <c r="D3490">
        <v>2300</v>
      </c>
      <c r="E3490">
        <v>15</v>
      </c>
      <c r="F3490">
        <v>56.43</v>
      </c>
      <c r="G3490">
        <v>56.700001</v>
      </c>
      <c r="H3490">
        <v>56.200001</v>
      </c>
      <c r="I3490">
        <v>56.689999</v>
      </c>
      <c r="J3490">
        <v>56.334479999999999</v>
      </c>
      <c r="K3490">
        <v>18796600</v>
      </c>
      <c r="L3490">
        <v>2.57</v>
      </c>
      <c r="M3490">
        <v>6.1930650845540801E-3</v>
      </c>
      <c r="N3490">
        <v>2.2957937421255801E-3</v>
      </c>
      <c r="O3490">
        <v>5.6037013473147997E-2</v>
      </c>
      <c r="P3490">
        <v>0.24214769717311399</v>
      </c>
      <c r="Q3490">
        <v>0.27989135646764601</v>
      </c>
      <c r="R3490">
        <v>7.3472518966448503E-3</v>
      </c>
      <c r="S3490">
        <v>8.7700582979772703E-3</v>
      </c>
      <c r="T3490">
        <v>8.5131782240454399E-3</v>
      </c>
      <c r="U3490">
        <v>1.4459752935841E-2</v>
      </c>
      <c r="V3490">
        <v>57.529998999999997</v>
      </c>
      <c r="W3490">
        <v>40.25</v>
      </c>
      <c r="X3490">
        <v>-0.12974552636392001</v>
      </c>
      <c r="Y3490">
        <v>8.8023511954049196E-3</v>
      </c>
      <c r="Z3490">
        <v>1.2394859588332201</v>
      </c>
      <c r="AA3490">
        <v>2.7523950493227001</v>
      </c>
      <c r="AB3490">
        <v>2.6848450539306898</v>
      </c>
      <c r="AC3490" t="s">
        <v>260</v>
      </c>
      <c r="AD3490" t="s">
        <v>357</v>
      </c>
      <c r="AE3490" t="s">
        <v>56</v>
      </c>
      <c r="AF3490" t="s">
        <v>69</v>
      </c>
      <c r="AG3490" t="s">
        <v>278</v>
      </c>
      <c r="AH3490" s="45">
        <v>34304</v>
      </c>
      <c r="AI3490">
        <v>858877</v>
      </c>
      <c r="AK3490" t="s">
        <v>279</v>
      </c>
      <c r="AL3490" t="s">
        <v>276</v>
      </c>
      <c r="AM3490" t="s">
        <v>245</v>
      </c>
    </row>
    <row r="3491" spans="1:39" x14ac:dyDescent="0.3">
      <c r="A3491" s="1">
        <v>43587</v>
      </c>
      <c r="B3491" t="s">
        <v>30</v>
      </c>
      <c r="C3491" t="s">
        <v>246</v>
      </c>
      <c r="D3491">
        <v>2500</v>
      </c>
      <c r="E3491">
        <v>15</v>
      </c>
      <c r="F3491">
        <v>55.48</v>
      </c>
      <c r="G3491">
        <v>55.889998999999897</v>
      </c>
      <c r="H3491">
        <v>54.82</v>
      </c>
      <c r="I3491">
        <v>54.939999</v>
      </c>
      <c r="J3491">
        <v>54.595455000000001</v>
      </c>
      <c r="K3491">
        <v>24220600</v>
      </c>
      <c r="L3491">
        <v>2.552</v>
      </c>
      <c r="M3491">
        <v>-1.15817369375354E-2</v>
      </c>
      <c r="N3491">
        <v>-2.4985574050663501E-2</v>
      </c>
      <c r="O3491">
        <v>5.5836605201236601E-3</v>
      </c>
      <c r="P3491">
        <v>0.156254247013417</v>
      </c>
      <c r="Q3491">
        <v>0.23189052412039299</v>
      </c>
      <c r="R3491">
        <v>6.0802850769850402E-3</v>
      </c>
      <c r="S3491">
        <v>7.0768375100309696E-3</v>
      </c>
      <c r="T3491">
        <v>8.5616471705063004E-3</v>
      </c>
      <c r="U3491">
        <v>1.44371497869297E-2</v>
      </c>
      <c r="V3491">
        <v>57.529998999999997</v>
      </c>
      <c r="W3491">
        <v>40.25</v>
      </c>
      <c r="X3491">
        <v>-0.12974552636392001</v>
      </c>
      <c r="Y3491">
        <v>-2.1262443276895502E-3</v>
      </c>
      <c r="Z3491">
        <v>1.23963099921682</v>
      </c>
      <c r="AA3491">
        <v>2.2338951613707798</v>
      </c>
      <c r="AB3491">
        <v>2.50316630969155</v>
      </c>
      <c r="AC3491" t="s">
        <v>260</v>
      </c>
      <c r="AD3491" t="s">
        <v>357</v>
      </c>
      <c r="AE3491" t="s">
        <v>56</v>
      </c>
      <c r="AF3491" t="s">
        <v>69</v>
      </c>
      <c r="AG3491" t="s">
        <v>278</v>
      </c>
      <c r="AH3491" s="45">
        <v>34304</v>
      </c>
      <c r="AI3491">
        <v>858877</v>
      </c>
      <c r="AK3491" t="s">
        <v>279</v>
      </c>
      <c r="AL3491" t="s">
        <v>276</v>
      </c>
      <c r="AM3491" t="s">
        <v>245</v>
      </c>
    </row>
    <row r="3492" spans="1:39" x14ac:dyDescent="0.3">
      <c r="A3492" s="1">
        <v>43608</v>
      </c>
      <c r="B3492" t="s">
        <v>30</v>
      </c>
      <c r="C3492" t="s">
        <v>239</v>
      </c>
      <c r="D3492">
        <v>1600</v>
      </c>
      <c r="E3492">
        <v>15</v>
      </c>
      <c r="F3492">
        <v>54.91</v>
      </c>
      <c r="G3492">
        <v>55.009997999999896</v>
      </c>
      <c r="H3492">
        <v>53.939999</v>
      </c>
      <c r="I3492">
        <v>54.189999</v>
      </c>
      <c r="J3492">
        <v>53.850155000000001</v>
      </c>
      <c r="K3492">
        <v>22734200</v>
      </c>
      <c r="L3492">
        <v>2.2959999999999998</v>
      </c>
      <c r="M3492">
        <v>-2.7304281026617801E-2</v>
      </c>
      <c r="N3492">
        <v>-3.1604594219632902E-2</v>
      </c>
      <c r="O3492">
        <v>-4.51014991133026E-2</v>
      </c>
      <c r="P3492">
        <v>8.4587180291716704E-2</v>
      </c>
      <c r="Q3492">
        <v>0.24481943456469199</v>
      </c>
      <c r="R3492">
        <v>1.5324598513301001E-2</v>
      </c>
      <c r="S3492">
        <v>1.9575514582130801E-2</v>
      </c>
      <c r="T3492">
        <v>1.3295826202871199E-2</v>
      </c>
      <c r="U3492">
        <v>1.50740470777925E-2</v>
      </c>
      <c r="V3492">
        <v>57.529998999999997</v>
      </c>
      <c r="W3492">
        <v>40.25</v>
      </c>
      <c r="X3492">
        <v>-0.12637857358971899</v>
      </c>
      <c r="Y3492">
        <v>-1.1985692488440201E-2</v>
      </c>
      <c r="Z3492">
        <v>1.27265125911934</v>
      </c>
      <c r="AA3492">
        <v>2.3670783400531401</v>
      </c>
      <c r="AB3492">
        <v>2.6072542101157001</v>
      </c>
      <c r="AC3492" t="s">
        <v>260</v>
      </c>
      <c r="AD3492" t="s">
        <v>357</v>
      </c>
      <c r="AE3492" t="s">
        <v>56</v>
      </c>
      <c r="AF3492" t="s">
        <v>69</v>
      </c>
      <c r="AG3492" t="s">
        <v>278</v>
      </c>
      <c r="AH3492" s="45">
        <v>34304</v>
      </c>
      <c r="AI3492">
        <v>858877</v>
      </c>
      <c r="AK3492" t="s">
        <v>279</v>
      </c>
      <c r="AL3492" t="s">
        <v>276</v>
      </c>
      <c r="AM3492" t="s">
        <v>245</v>
      </c>
    </row>
    <row r="3493" spans="1:39" x14ac:dyDescent="0.3">
      <c r="A3493" s="1">
        <v>43613</v>
      </c>
      <c r="B3493" t="s">
        <v>30</v>
      </c>
      <c r="C3493" t="s">
        <v>239</v>
      </c>
      <c r="D3493">
        <v>1000</v>
      </c>
      <c r="E3493">
        <v>15</v>
      </c>
      <c r="F3493">
        <v>54.740001999999997</v>
      </c>
      <c r="G3493">
        <v>55.029998999999997</v>
      </c>
      <c r="H3493">
        <v>53.82</v>
      </c>
      <c r="I3493">
        <v>53.93</v>
      </c>
      <c r="J3493">
        <v>53.591788999999999</v>
      </c>
      <c r="K3493">
        <v>29769200</v>
      </c>
      <c r="L3493">
        <v>2.2679999999999998</v>
      </c>
      <c r="M3493">
        <v>-8.1256286623209491E-3</v>
      </c>
      <c r="N3493">
        <v>-3.7843270323117698E-2</v>
      </c>
      <c r="O3493">
        <v>-4.3540345535077199E-2</v>
      </c>
      <c r="P3493">
        <v>5.8649541465835703E-2</v>
      </c>
      <c r="Q3493">
        <v>0.24184447179250601</v>
      </c>
      <c r="R3493">
        <v>1.4466754214525399E-2</v>
      </c>
      <c r="S3493">
        <v>1.9548380630203099E-2</v>
      </c>
      <c r="T3493">
        <v>1.32324742656947E-2</v>
      </c>
      <c r="U3493">
        <v>1.50840790664386E-2</v>
      </c>
      <c r="V3493">
        <v>57.529998999999997</v>
      </c>
      <c r="W3493">
        <v>40.25</v>
      </c>
      <c r="X3493">
        <v>-0.12637857358971899</v>
      </c>
      <c r="Y3493">
        <v>-8.4109499934704197E-3</v>
      </c>
      <c r="Z3493">
        <v>1.2725432789961899</v>
      </c>
      <c r="AA3493">
        <v>2.34288779745695</v>
      </c>
      <c r="AB3493">
        <v>2.5256102395578099</v>
      </c>
      <c r="AC3493" t="s">
        <v>260</v>
      </c>
      <c r="AD3493" t="s">
        <v>357</v>
      </c>
      <c r="AE3493" t="s">
        <v>56</v>
      </c>
      <c r="AF3493" t="s">
        <v>69</v>
      </c>
      <c r="AG3493" t="s">
        <v>278</v>
      </c>
      <c r="AH3493" s="45">
        <v>34304</v>
      </c>
      <c r="AI3493">
        <v>858877</v>
      </c>
      <c r="AK3493" t="s">
        <v>279</v>
      </c>
      <c r="AL3493" t="s">
        <v>276</v>
      </c>
      <c r="AM3493" t="s">
        <v>245</v>
      </c>
    </row>
    <row r="3494" spans="1:39" x14ac:dyDescent="0.3">
      <c r="A3494" s="1">
        <v>43630</v>
      </c>
      <c r="B3494" t="s">
        <v>30</v>
      </c>
      <c r="C3494" t="s">
        <v>239</v>
      </c>
      <c r="D3494">
        <v>1100</v>
      </c>
      <c r="E3494">
        <v>15</v>
      </c>
      <c r="F3494">
        <v>55.990001999999997</v>
      </c>
      <c r="G3494">
        <v>56.02</v>
      </c>
      <c r="H3494">
        <v>54.66</v>
      </c>
      <c r="I3494">
        <v>54.75</v>
      </c>
      <c r="J3494">
        <v>54.406647</v>
      </c>
      <c r="K3494">
        <v>22530500</v>
      </c>
      <c r="L3494">
        <v>2.093</v>
      </c>
      <c r="M3494">
        <v>-2.56053702794838E-2</v>
      </c>
      <c r="N3494">
        <v>-2.1323542286106799E-2</v>
      </c>
      <c r="O3494">
        <v>5.1149101235023302E-2</v>
      </c>
      <c r="P3494">
        <v>3.5030399489030403E-2</v>
      </c>
      <c r="Q3494">
        <v>0.24688703897130099</v>
      </c>
      <c r="R3494">
        <v>1.8089592983551901E-2</v>
      </c>
      <c r="S3494">
        <v>2.1443548882344302E-2</v>
      </c>
      <c r="T3494">
        <v>1.5296952313640101E-2</v>
      </c>
      <c r="U3494">
        <v>1.55112820673714E-2</v>
      </c>
      <c r="V3494">
        <v>57.560001</v>
      </c>
      <c r="W3494">
        <v>40.25</v>
      </c>
      <c r="X3494">
        <v>-0.12637857358971899</v>
      </c>
      <c r="Y3494">
        <v>-1.6128120944145399E-3</v>
      </c>
      <c r="Z3494">
        <v>1.3053834235941499</v>
      </c>
      <c r="AA3494">
        <v>2.4506221197734499</v>
      </c>
      <c r="AB3494">
        <v>2.75715601042161</v>
      </c>
      <c r="AC3494" t="s">
        <v>260</v>
      </c>
      <c r="AD3494" t="s">
        <v>357</v>
      </c>
      <c r="AE3494" t="s">
        <v>56</v>
      </c>
      <c r="AF3494" t="s">
        <v>69</v>
      </c>
      <c r="AG3494" t="s">
        <v>278</v>
      </c>
      <c r="AH3494" s="45">
        <v>34304</v>
      </c>
      <c r="AI3494">
        <v>858877</v>
      </c>
      <c r="AK3494" t="s">
        <v>279</v>
      </c>
      <c r="AL3494" t="s">
        <v>276</v>
      </c>
      <c r="AM3494" t="s">
        <v>245</v>
      </c>
    </row>
    <row r="3495" spans="1:39" x14ac:dyDescent="0.3">
      <c r="A3495" s="1">
        <v>43565</v>
      </c>
      <c r="B3495" t="s">
        <v>30</v>
      </c>
      <c r="C3495" t="s">
        <v>246</v>
      </c>
      <c r="D3495">
        <v>2900</v>
      </c>
      <c r="E3495">
        <v>16</v>
      </c>
      <c r="F3495">
        <v>55.110000999999997</v>
      </c>
      <c r="G3495">
        <v>55.84</v>
      </c>
      <c r="H3495">
        <v>55.110000999999997</v>
      </c>
      <c r="I3495">
        <v>55.82</v>
      </c>
      <c r="J3495">
        <v>55.469935999999997</v>
      </c>
      <c r="K3495">
        <v>13460200</v>
      </c>
      <c r="L3495">
        <v>2.4769999999999999</v>
      </c>
      <c r="M3495">
        <v>1.1531652614974399E-2</v>
      </c>
      <c r="N3495">
        <v>9.72103958921346E-3</v>
      </c>
      <c r="O3495">
        <v>7.8739626997645099E-2</v>
      </c>
      <c r="P3495">
        <v>0.25982917401023198</v>
      </c>
      <c r="Q3495">
        <v>0.30091934201016901</v>
      </c>
      <c r="R3495">
        <v>6.69131943251216E-3</v>
      </c>
      <c r="S3495">
        <v>8.3145968145106105E-3</v>
      </c>
      <c r="T3495">
        <v>8.7721875057472799E-3</v>
      </c>
      <c r="U3495">
        <v>1.4608557257913799E-2</v>
      </c>
      <c r="V3495">
        <v>55.84</v>
      </c>
      <c r="W3495">
        <v>40.25</v>
      </c>
      <c r="X3495">
        <v>-0.12974552636392001</v>
      </c>
      <c r="Y3495">
        <v>3.47183783585567E-3</v>
      </c>
      <c r="Z3495">
        <v>1.2476041831339699</v>
      </c>
      <c r="AA3495">
        <v>2.98314815407611</v>
      </c>
      <c r="AB3495">
        <v>3.1572858904991601</v>
      </c>
      <c r="AC3495" t="s">
        <v>261</v>
      </c>
      <c r="AD3495" t="s">
        <v>357</v>
      </c>
      <c r="AE3495" t="s">
        <v>56</v>
      </c>
      <c r="AF3495" t="s">
        <v>69</v>
      </c>
      <c r="AG3495" t="s">
        <v>278</v>
      </c>
      <c r="AH3495" s="45">
        <v>34304</v>
      </c>
      <c r="AI3495">
        <v>858877</v>
      </c>
      <c r="AK3495" t="s">
        <v>279</v>
      </c>
      <c r="AL3495" t="s">
        <v>276</v>
      </c>
      <c r="AM3495" t="s">
        <v>245</v>
      </c>
    </row>
    <row r="3496" spans="1:39" x14ac:dyDescent="0.3">
      <c r="A3496" s="1">
        <v>43581</v>
      </c>
      <c r="B3496" t="s">
        <v>30</v>
      </c>
      <c r="C3496" t="s">
        <v>246</v>
      </c>
      <c r="D3496">
        <v>1600</v>
      </c>
      <c r="E3496">
        <v>16</v>
      </c>
      <c r="F3496">
        <v>56.02</v>
      </c>
      <c r="G3496">
        <v>56.369999</v>
      </c>
      <c r="H3496">
        <v>55.68</v>
      </c>
      <c r="I3496">
        <v>55.880001</v>
      </c>
      <c r="J3496">
        <v>55.529559999999996</v>
      </c>
      <c r="K3496">
        <v>18010900</v>
      </c>
      <c r="L3496">
        <v>2.5049999999999999</v>
      </c>
      <c r="M3496">
        <v>-8.02072000124689E-3</v>
      </c>
      <c r="N3496">
        <v>-9.2626254307613103E-3</v>
      </c>
      <c r="O3496">
        <v>5.4895869084341603E-2</v>
      </c>
      <c r="P3496">
        <v>0.198054462994535</v>
      </c>
      <c r="Q3496">
        <v>0.27415613373587</v>
      </c>
      <c r="R3496">
        <v>6.9330058497694101E-3</v>
      </c>
      <c r="S3496">
        <v>7.5454802275019897E-3</v>
      </c>
      <c r="T3496">
        <v>8.61817697085796E-3</v>
      </c>
      <c r="U3496">
        <v>1.44645152196205E-2</v>
      </c>
      <c r="V3496">
        <v>57.529998999999997</v>
      </c>
      <c r="W3496">
        <v>40.25</v>
      </c>
      <c r="X3496">
        <v>-0.12974552636392001</v>
      </c>
      <c r="Y3496">
        <v>4.6743503443647796E-3</v>
      </c>
      <c r="Z3496">
        <v>1.2395030421797399</v>
      </c>
      <c r="AA3496">
        <v>2.6985896627260599</v>
      </c>
      <c r="AB3496">
        <v>2.7098206566313001</v>
      </c>
      <c r="AC3496" t="s">
        <v>261</v>
      </c>
      <c r="AD3496" t="s">
        <v>357</v>
      </c>
      <c r="AE3496" t="s">
        <v>56</v>
      </c>
      <c r="AF3496" t="s">
        <v>69</v>
      </c>
      <c r="AG3496" t="s">
        <v>278</v>
      </c>
      <c r="AH3496" s="45">
        <v>34304</v>
      </c>
      <c r="AI3496">
        <v>858877</v>
      </c>
      <c r="AK3496" t="s">
        <v>279</v>
      </c>
      <c r="AL3496" t="s">
        <v>276</v>
      </c>
      <c r="AM3496" t="s">
        <v>245</v>
      </c>
    </row>
    <row r="3497" spans="1:39" x14ac:dyDescent="0.3">
      <c r="A3497" s="1">
        <v>43584</v>
      </c>
      <c r="B3497" t="s">
        <v>30</v>
      </c>
      <c r="C3497" t="s">
        <v>246</v>
      </c>
      <c r="D3497">
        <v>1500</v>
      </c>
      <c r="E3497">
        <v>16</v>
      </c>
      <c r="F3497">
        <v>55.669998</v>
      </c>
      <c r="G3497">
        <v>56.220001000000003</v>
      </c>
      <c r="H3497">
        <v>55.549999</v>
      </c>
      <c r="I3497">
        <v>56.130001</v>
      </c>
      <c r="J3497">
        <v>55.777991999999998</v>
      </c>
      <c r="K3497">
        <v>16259500</v>
      </c>
      <c r="L3497">
        <v>2.536</v>
      </c>
      <c r="M3497">
        <v>4.4638914083379002E-3</v>
      </c>
      <c r="N3497">
        <v>-3.7343330072499301E-3</v>
      </c>
      <c r="O3497">
        <v>6.1051931329869802E-2</v>
      </c>
      <c r="P3497">
        <v>0.21079005777988399</v>
      </c>
      <c r="Q3497">
        <v>0.26724592156785998</v>
      </c>
      <c r="R3497">
        <v>7.5071608283090096E-3</v>
      </c>
      <c r="S3497">
        <v>7.4967864948782296E-3</v>
      </c>
      <c r="T3497">
        <v>8.4945720780588707E-3</v>
      </c>
      <c r="U3497">
        <v>1.44514814682563E-2</v>
      </c>
      <c r="V3497">
        <v>57.529998999999997</v>
      </c>
      <c r="W3497">
        <v>40.25</v>
      </c>
      <c r="X3497">
        <v>-0.12974552636392001</v>
      </c>
      <c r="Y3497">
        <v>1.07094833958194E-3</v>
      </c>
      <c r="Z3497">
        <v>1.2405062116949199</v>
      </c>
      <c r="AA3497">
        <v>2.6205172708222402</v>
      </c>
      <c r="AB3497">
        <v>2.7204230904409399</v>
      </c>
      <c r="AC3497" t="s">
        <v>261</v>
      </c>
      <c r="AD3497" t="s">
        <v>357</v>
      </c>
      <c r="AE3497" t="s">
        <v>56</v>
      </c>
      <c r="AF3497" t="s">
        <v>69</v>
      </c>
      <c r="AG3497" t="s">
        <v>278</v>
      </c>
      <c r="AH3497" s="45">
        <v>34304</v>
      </c>
      <c r="AI3497">
        <v>858877</v>
      </c>
      <c r="AK3497" t="s">
        <v>279</v>
      </c>
      <c r="AL3497" t="s">
        <v>276</v>
      </c>
      <c r="AM3497" t="s">
        <v>245</v>
      </c>
    </row>
    <row r="3498" spans="1:39" x14ac:dyDescent="0.3">
      <c r="A3498" s="1">
        <v>43587</v>
      </c>
      <c r="B3498" t="s">
        <v>30</v>
      </c>
      <c r="C3498" t="s">
        <v>246</v>
      </c>
      <c r="D3498">
        <v>1900</v>
      </c>
      <c r="E3498">
        <v>16</v>
      </c>
      <c r="F3498">
        <v>55.48</v>
      </c>
      <c r="G3498">
        <v>55.889998999999897</v>
      </c>
      <c r="H3498">
        <v>54.82</v>
      </c>
      <c r="I3498">
        <v>54.939999</v>
      </c>
      <c r="J3498">
        <v>54.595455000000001</v>
      </c>
      <c r="K3498">
        <v>24220600</v>
      </c>
      <c r="L3498">
        <v>2.552</v>
      </c>
      <c r="M3498">
        <v>-1.15817369375354E-2</v>
      </c>
      <c r="N3498">
        <v>-2.4985574050663501E-2</v>
      </c>
      <c r="O3498">
        <v>5.5836605201236601E-3</v>
      </c>
      <c r="P3498">
        <v>0.156254247013417</v>
      </c>
      <c r="Q3498">
        <v>0.23189052412039299</v>
      </c>
      <c r="R3498">
        <v>6.0802850769850402E-3</v>
      </c>
      <c r="S3498">
        <v>7.0768375100309696E-3</v>
      </c>
      <c r="T3498">
        <v>8.5616471705063004E-3</v>
      </c>
      <c r="U3498">
        <v>1.44371497869297E-2</v>
      </c>
      <c r="V3498">
        <v>57.529998999999997</v>
      </c>
      <c r="W3498">
        <v>40.25</v>
      </c>
      <c r="X3498">
        <v>-0.12974552636392001</v>
      </c>
      <c r="Y3498">
        <v>-2.1262443276895502E-3</v>
      </c>
      <c r="Z3498">
        <v>1.23963099921682</v>
      </c>
      <c r="AA3498">
        <v>2.2338951613707798</v>
      </c>
      <c r="AB3498">
        <v>2.50316630969155</v>
      </c>
      <c r="AC3498" t="s">
        <v>261</v>
      </c>
      <c r="AD3498" t="s">
        <v>357</v>
      </c>
      <c r="AE3498" t="s">
        <v>56</v>
      </c>
      <c r="AF3498" t="s">
        <v>69</v>
      </c>
      <c r="AG3498" t="s">
        <v>278</v>
      </c>
      <c r="AH3498" s="45">
        <v>34304</v>
      </c>
      <c r="AI3498">
        <v>858877</v>
      </c>
      <c r="AK3498" t="s">
        <v>279</v>
      </c>
      <c r="AL3498" t="s">
        <v>276</v>
      </c>
      <c r="AM3498" t="s">
        <v>245</v>
      </c>
    </row>
    <row r="3499" spans="1:39" x14ac:dyDescent="0.3">
      <c r="A3499" s="1">
        <v>43601</v>
      </c>
      <c r="B3499" t="s">
        <v>30</v>
      </c>
      <c r="C3499" t="s">
        <v>246</v>
      </c>
      <c r="D3499">
        <v>2100</v>
      </c>
      <c r="E3499">
        <v>16</v>
      </c>
      <c r="F3499">
        <v>54.27</v>
      </c>
      <c r="G3499">
        <v>56.400002000000001</v>
      </c>
      <c r="H3499">
        <v>54.119999</v>
      </c>
      <c r="I3499">
        <v>55.93</v>
      </c>
      <c r="J3499">
        <v>55.579246999999903</v>
      </c>
      <c r="K3499">
        <v>46057800</v>
      </c>
      <c r="L3499">
        <v>2.4049999999999998</v>
      </c>
      <c r="M3499">
        <v>6.44313226003774E-2</v>
      </c>
      <c r="N3499">
        <v>5.5319637462560398E-2</v>
      </c>
      <c r="O3499">
        <v>-1.1201111151543999E-2</v>
      </c>
      <c r="P3499">
        <v>0.15091250851111301</v>
      </c>
      <c r="Q3499">
        <v>0.235354745647116</v>
      </c>
      <c r="R3499">
        <v>3.6799688601253898E-2</v>
      </c>
      <c r="S3499">
        <v>1.8531586436744501E-2</v>
      </c>
      <c r="T3499">
        <v>1.28604009617971E-2</v>
      </c>
      <c r="U3499">
        <v>1.5152317938468799E-2</v>
      </c>
      <c r="V3499">
        <v>57.529998999999997</v>
      </c>
      <c r="W3499">
        <v>40.25</v>
      </c>
      <c r="X3499">
        <v>-0.12637857358971899</v>
      </c>
      <c r="Y3499">
        <v>8.8559569696340101E-3</v>
      </c>
      <c r="Z3499">
        <v>1.2700058384634101</v>
      </c>
      <c r="AA3499">
        <v>2.2464041961012402</v>
      </c>
      <c r="AB3499">
        <v>1.58035645679989</v>
      </c>
      <c r="AC3499" t="s">
        <v>261</v>
      </c>
      <c r="AD3499" t="s">
        <v>357</v>
      </c>
      <c r="AE3499" t="s">
        <v>56</v>
      </c>
      <c r="AF3499" t="s">
        <v>69</v>
      </c>
      <c r="AG3499" t="s">
        <v>278</v>
      </c>
      <c r="AH3499" s="45">
        <v>34304</v>
      </c>
      <c r="AI3499">
        <v>858877</v>
      </c>
      <c r="AK3499" t="s">
        <v>279</v>
      </c>
      <c r="AL3499" t="s">
        <v>276</v>
      </c>
      <c r="AM3499" t="s">
        <v>245</v>
      </c>
    </row>
    <row r="3500" spans="1:39" x14ac:dyDescent="0.3">
      <c r="A3500" s="1">
        <v>43614</v>
      </c>
      <c r="B3500" t="s">
        <v>30</v>
      </c>
      <c r="C3500" t="s">
        <v>239</v>
      </c>
      <c r="D3500">
        <v>1200</v>
      </c>
      <c r="E3500">
        <v>16</v>
      </c>
      <c r="F3500">
        <v>53.549999</v>
      </c>
      <c r="G3500">
        <v>53.549999</v>
      </c>
      <c r="H3500">
        <v>52.860000999999997</v>
      </c>
      <c r="I3500">
        <v>53.18</v>
      </c>
      <c r="J3500">
        <v>52.846493000000002</v>
      </c>
      <c r="K3500">
        <v>19762100</v>
      </c>
      <c r="L3500">
        <v>2.2360000000000002</v>
      </c>
      <c r="M3500">
        <v>-1.4004513544827899E-2</v>
      </c>
      <c r="N3500">
        <v>-6.0912155904408599E-2</v>
      </c>
      <c r="O3500">
        <v>-4.95241390786582E-2</v>
      </c>
      <c r="P3500">
        <v>3.6666011147376901E-2</v>
      </c>
      <c r="Q3500">
        <v>0.23498056144947499</v>
      </c>
      <c r="R3500">
        <v>1.11296444641207E-2</v>
      </c>
      <c r="S3500">
        <v>1.9677645855078901E-2</v>
      </c>
      <c r="T3500">
        <v>1.3333090554354299E-2</v>
      </c>
      <c r="U3500">
        <v>1.5104947025243501E-2</v>
      </c>
      <c r="V3500">
        <v>57.529998999999997</v>
      </c>
      <c r="W3500">
        <v>40.25</v>
      </c>
      <c r="X3500">
        <v>-0.12637857358971899</v>
      </c>
      <c r="Y3500">
        <v>-6.9359101493404697E-3</v>
      </c>
      <c r="Z3500">
        <v>1.2738356137550499</v>
      </c>
      <c r="AA3500">
        <v>2.2747487731010199</v>
      </c>
      <c r="AB3500">
        <v>2.4000156606247298</v>
      </c>
      <c r="AC3500" t="s">
        <v>261</v>
      </c>
      <c r="AD3500" t="s">
        <v>357</v>
      </c>
      <c r="AE3500" t="s">
        <v>56</v>
      </c>
      <c r="AF3500" t="s">
        <v>69</v>
      </c>
      <c r="AG3500" t="s">
        <v>278</v>
      </c>
      <c r="AH3500" s="45">
        <v>34304</v>
      </c>
      <c r="AI3500">
        <v>858877</v>
      </c>
      <c r="AK3500" t="s">
        <v>279</v>
      </c>
      <c r="AL3500" t="s">
        <v>276</v>
      </c>
      <c r="AM3500" t="s">
        <v>245</v>
      </c>
    </row>
    <row r="3501" spans="1:39" x14ac:dyDescent="0.3">
      <c r="A3501" s="1">
        <v>43635</v>
      </c>
      <c r="B3501" t="s">
        <v>30</v>
      </c>
      <c r="C3501" t="s">
        <v>239</v>
      </c>
      <c r="D3501">
        <v>1700</v>
      </c>
      <c r="E3501">
        <v>16</v>
      </c>
      <c r="F3501">
        <v>56.040000999999997</v>
      </c>
      <c r="G3501">
        <v>56.369999</v>
      </c>
      <c r="H3501">
        <v>55.77</v>
      </c>
      <c r="I3501">
        <v>56.130001</v>
      </c>
      <c r="J3501">
        <v>55.777991999999998</v>
      </c>
      <c r="K3501">
        <v>21096300</v>
      </c>
      <c r="L3501">
        <v>2.0289999999999999</v>
      </c>
      <c r="M3501">
        <v>1.4262741198468099E-3</v>
      </c>
      <c r="N3501">
        <v>4.8218549379572201E-3</v>
      </c>
      <c r="O3501">
        <v>-3.9117523446942802E-3</v>
      </c>
      <c r="P3501">
        <v>5.8796370959675603E-2</v>
      </c>
      <c r="Q3501">
        <v>0.26724592156785998</v>
      </c>
      <c r="R3501">
        <v>1.54838668543032E-2</v>
      </c>
      <c r="S3501">
        <v>1.65901960134461E-2</v>
      </c>
      <c r="T3501">
        <v>1.53985400989093E-2</v>
      </c>
      <c r="U3501">
        <v>1.54986957712253E-2</v>
      </c>
      <c r="V3501">
        <v>57.560001</v>
      </c>
      <c r="W3501">
        <v>40.25</v>
      </c>
      <c r="X3501">
        <v>-0.12637857358971899</v>
      </c>
      <c r="Y3501">
        <v>2.98071681438073E-3</v>
      </c>
      <c r="Z3501">
        <v>1.3031469839335501</v>
      </c>
      <c r="AA3501">
        <v>2.6957831348270802</v>
      </c>
      <c r="AB3501">
        <v>2.59366922729129</v>
      </c>
      <c r="AC3501" t="s">
        <v>261</v>
      </c>
      <c r="AD3501" t="s">
        <v>357</v>
      </c>
      <c r="AE3501" t="s">
        <v>56</v>
      </c>
      <c r="AF3501" t="s">
        <v>69</v>
      </c>
      <c r="AG3501" t="s">
        <v>278</v>
      </c>
      <c r="AH3501" s="45">
        <v>34304</v>
      </c>
      <c r="AI3501">
        <v>858877</v>
      </c>
      <c r="AK3501" t="s">
        <v>279</v>
      </c>
      <c r="AL3501" t="s">
        <v>276</v>
      </c>
      <c r="AM3501" t="s">
        <v>245</v>
      </c>
    </row>
    <row r="3502" spans="1:39" x14ac:dyDescent="0.3">
      <c r="A3502" s="1">
        <v>43640</v>
      </c>
      <c r="B3502" t="s">
        <v>30</v>
      </c>
      <c r="C3502" t="s">
        <v>246</v>
      </c>
      <c r="D3502">
        <v>1300</v>
      </c>
      <c r="E3502">
        <v>16</v>
      </c>
      <c r="F3502">
        <v>57.25</v>
      </c>
      <c r="G3502">
        <v>57.290000999999997</v>
      </c>
      <c r="H3502">
        <v>56.689999</v>
      </c>
      <c r="I3502">
        <v>57.18</v>
      </c>
      <c r="J3502">
        <v>56.821406999999901</v>
      </c>
      <c r="K3502">
        <v>17794100</v>
      </c>
      <c r="L3502">
        <v>2.0209999999999999</v>
      </c>
      <c r="M3502">
        <v>2.6267363469597502E-3</v>
      </c>
      <c r="N3502">
        <v>3.1624591616104397E-2</v>
      </c>
      <c r="O3502">
        <v>2.6403575536357301E-2</v>
      </c>
      <c r="P3502">
        <v>8.7331065941029906E-2</v>
      </c>
      <c r="Q3502">
        <v>0.30981659995117999</v>
      </c>
      <c r="R3502">
        <v>1.1152271499964801E-2</v>
      </c>
      <c r="S3502">
        <v>1.6861766578435699E-2</v>
      </c>
      <c r="T3502">
        <v>1.5307184787674099E-2</v>
      </c>
      <c r="U3502">
        <v>1.5524622700671099E-2</v>
      </c>
      <c r="V3502">
        <v>58.150002000000001</v>
      </c>
      <c r="W3502">
        <v>40.25</v>
      </c>
      <c r="X3502">
        <v>-0.12637857358971899</v>
      </c>
      <c r="Y3502">
        <v>-1.73338836506086E-3</v>
      </c>
      <c r="Z3502">
        <v>1.3047003468793601</v>
      </c>
      <c r="AA3502">
        <v>3.16979059327684</v>
      </c>
      <c r="AB3502">
        <v>2.9120543542352602</v>
      </c>
      <c r="AC3502" t="s">
        <v>261</v>
      </c>
      <c r="AD3502" t="s">
        <v>357</v>
      </c>
      <c r="AE3502" t="s">
        <v>56</v>
      </c>
      <c r="AF3502" t="s">
        <v>69</v>
      </c>
      <c r="AG3502" t="s">
        <v>278</v>
      </c>
      <c r="AH3502" s="45">
        <v>34304</v>
      </c>
      <c r="AI3502">
        <v>858877</v>
      </c>
      <c r="AK3502" t="s">
        <v>279</v>
      </c>
      <c r="AL3502" t="s">
        <v>276</v>
      </c>
      <c r="AM3502" t="s">
        <v>245</v>
      </c>
    </row>
    <row r="3503" spans="1:39" x14ac:dyDescent="0.3">
      <c r="A3503" s="1">
        <v>43566</v>
      </c>
      <c r="B3503" t="s">
        <v>30</v>
      </c>
      <c r="C3503" t="s">
        <v>239</v>
      </c>
      <c r="D3503">
        <v>1600</v>
      </c>
      <c r="E3503">
        <v>17</v>
      </c>
      <c r="F3503">
        <v>55.93</v>
      </c>
      <c r="G3503">
        <v>55.950001</v>
      </c>
      <c r="H3503">
        <v>55.310001</v>
      </c>
      <c r="I3503">
        <v>55.599997999999999</v>
      </c>
      <c r="J3503">
        <v>55.251311999999999</v>
      </c>
      <c r="K3503">
        <v>13186000</v>
      </c>
      <c r="L3503">
        <v>2.504</v>
      </c>
      <c r="M3503">
        <v>-3.9490935674103798E-3</v>
      </c>
      <c r="N3503">
        <v>8.3077195356189102E-3</v>
      </c>
      <c r="O3503">
        <v>7.0370358527198806E-2</v>
      </c>
      <c r="P3503">
        <v>0.25772853011061497</v>
      </c>
      <c r="Q3503">
        <v>0.29885394301726698</v>
      </c>
      <c r="R3503">
        <v>6.9526307439155702E-3</v>
      </c>
      <c r="S3503">
        <v>8.4643930152089094E-3</v>
      </c>
      <c r="T3503">
        <v>8.7992070321769693E-3</v>
      </c>
      <c r="U3503">
        <v>1.46108701317654E-2</v>
      </c>
      <c r="V3503">
        <v>55.950001</v>
      </c>
      <c r="W3503">
        <v>40.25</v>
      </c>
      <c r="X3503">
        <v>-0.12974552636392001</v>
      </c>
      <c r="Y3503" s="44">
        <v>3.8122194279549302E-5</v>
      </c>
      <c r="Z3503">
        <v>1.24877559841216</v>
      </c>
      <c r="AA3503">
        <v>2.9578381612272402</v>
      </c>
      <c r="AB3503">
        <v>3.11182135623406</v>
      </c>
      <c r="AC3503" t="s">
        <v>262</v>
      </c>
      <c r="AD3503" t="s">
        <v>357</v>
      </c>
      <c r="AE3503" t="s">
        <v>56</v>
      </c>
      <c r="AF3503" t="s">
        <v>69</v>
      </c>
      <c r="AG3503" t="s">
        <v>278</v>
      </c>
      <c r="AH3503" s="45">
        <v>34304</v>
      </c>
      <c r="AI3503">
        <v>858877</v>
      </c>
      <c r="AK3503" t="s">
        <v>279</v>
      </c>
      <c r="AL3503" t="s">
        <v>276</v>
      </c>
      <c r="AM3503" t="s">
        <v>245</v>
      </c>
    </row>
    <row r="3504" spans="1:39" x14ac:dyDescent="0.3">
      <c r="A3504" s="1">
        <v>43571</v>
      </c>
      <c r="B3504" t="s">
        <v>30</v>
      </c>
      <c r="C3504" t="s">
        <v>239</v>
      </c>
      <c r="D3504">
        <v>1200</v>
      </c>
      <c r="E3504">
        <v>17</v>
      </c>
      <c r="F3504">
        <v>56.619999</v>
      </c>
      <c r="G3504">
        <v>57.529998999999997</v>
      </c>
      <c r="H3504">
        <v>56.610000999999997</v>
      </c>
      <c r="I3504">
        <v>56.950001</v>
      </c>
      <c r="J3504">
        <v>56.592849999999999</v>
      </c>
      <c r="K3504">
        <v>19718300</v>
      </c>
      <c r="L3504">
        <v>2.5920000000000001</v>
      </c>
      <c r="M3504">
        <v>6.8716648058488499E-3</v>
      </c>
      <c r="N3504">
        <v>3.1573124466425198E-2</v>
      </c>
      <c r="O3504">
        <v>7.4426717732529998E-2</v>
      </c>
      <c r="P3504">
        <v>0.26384107617365199</v>
      </c>
      <c r="Q3504">
        <v>0.30254755720299198</v>
      </c>
      <c r="R3504">
        <v>6.5467761236463699E-3</v>
      </c>
      <c r="S3504">
        <v>8.5801237178458299E-3</v>
      </c>
      <c r="T3504">
        <v>8.5686669101513492E-3</v>
      </c>
      <c r="U3504">
        <v>1.45634501316231E-2</v>
      </c>
      <c r="V3504">
        <v>57.529998999999997</v>
      </c>
      <c r="W3504">
        <v>40.25</v>
      </c>
      <c r="X3504">
        <v>-0.12974552636392001</v>
      </c>
      <c r="Y3504">
        <v>5.0922850790659495E-4</v>
      </c>
      <c r="Z3504">
        <v>1.2465948129620501</v>
      </c>
      <c r="AA3504">
        <v>2.9891511087392502</v>
      </c>
      <c r="AB3504">
        <v>2.9559591353068102</v>
      </c>
      <c r="AC3504" t="s">
        <v>262</v>
      </c>
      <c r="AD3504" t="s">
        <v>357</v>
      </c>
      <c r="AE3504" t="s">
        <v>56</v>
      </c>
      <c r="AF3504" t="s">
        <v>69</v>
      </c>
      <c r="AG3504" t="s">
        <v>278</v>
      </c>
      <c r="AH3504" s="45">
        <v>34304</v>
      </c>
      <c r="AI3504">
        <v>858877</v>
      </c>
      <c r="AK3504" t="s">
        <v>279</v>
      </c>
      <c r="AL3504" t="s">
        <v>276</v>
      </c>
      <c r="AM3504" t="s">
        <v>245</v>
      </c>
    </row>
    <row r="3505" spans="1:39" x14ac:dyDescent="0.3">
      <c r="A3505" s="1">
        <v>43573</v>
      </c>
      <c r="B3505" t="s">
        <v>30</v>
      </c>
      <c r="C3505" t="s">
        <v>239</v>
      </c>
      <c r="D3505">
        <v>1000</v>
      </c>
      <c r="E3505">
        <v>17</v>
      </c>
      <c r="F3505">
        <v>56.630001</v>
      </c>
      <c r="G3505">
        <v>56.700001</v>
      </c>
      <c r="H3505">
        <v>56.110000999999997</v>
      </c>
      <c r="I3505">
        <v>56.400002000000001</v>
      </c>
      <c r="J3505">
        <v>56.046298999999998</v>
      </c>
      <c r="K3505">
        <v>18332000</v>
      </c>
      <c r="L3505">
        <v>2.56</v>
      </c>
      <c r="M3505">
        <v>1.59702668052944E-3</v>
      </c>
      <c r="N3505">
        <v>1.42860302857573E-2</v>
      </c>
      <c r="O3505">
        <v>6.2656694231464805E-2</v>
      </c>
      <c r="P3505">
        <v>0.24982964480477299</v>
      </c>
      <c r="Q3505">
        <v>0.26258929839869499</v>
      </c>
      <c r="R3505">
        <v>8.8274693076644192E-3</v>
      </c>
      <c r="S3505">
        <v>9.00218348488851E-3</v>
      </c>
      <c r="T3505">
        <v>8.7645421747945002E-3</v>
      </c>
      <c r="U3505">
        <v>1.4475265377164001E-2</v>
      </c>
      <c r="V3505">
        <v>57.529998999999997</v>
      </c>
      <c r="W3505">
        <v>40.25</v>
      </c>
      <c r="X3505">
        <v>-0.12974552636392001</v>
      </c>
      <c r="Y3505">
        <v>1.5778467813143101E-3</v>
      </c>
      <c r="Z3505">
        <v>1.2405514107528499</v>
      </c>
      <c r="AA3505">
        <v>2.5638484236157302</v>
      </c>
      <c r="AB3505">
        <v>2.7907966742096302</v>
      </c>
      <c r="AC3505" t="s">
        <v>262</v>
      </c>
      <c r="AD3505" t="s">
        <v>357</v>
      </c>
      <c r="AE3505" t="s">
        <v>56</v>
      </c>
      <c r="AF3505" t="s">
        <v>69</v>
      </c>
      <c r="AG3505" t="s">
        <v>278</v>
      </c>
      <c r="AH3505" s="45">
        <v>34304</v>
      </c>
      <c r="AI3505">
        <v>858877</v>
      </c>
      <c r="AK3505" t="s">
        <v>279</v>
      </c>
      <c r="AL3505" t="s">
        <v>276</v>
      </c>
      <c r="AM3505" t="s">
        <v>245</v>
      </c>
    </row>
    <row r="3506" spans="1:39" x14ac:dyDescent="0.3">
      <c r="A3506" s="1">
        <v>43591</v>
      </c>
      <c r="B3506" t="s">
        <v>30</v>
      </c>
      <c r="C3506" t="s">
        <v>246</v>
      </c>
      <c r="D3506">
        <v>1000</v>
      </c>
      <c r="E3506">
        <v>17</v>
      </c>
      <c r="F3506">
        <v>53.860000999999997</v>
      </c>
      <c r="G3506">
        <v>54.759997999999896</v>
      </c>
      <c r="H3506">
        <v>53.560001</v>
      </c>
      <c r="I3506">
        <v>54.59</v>
      </c>
      <c r="J3506">
        <v>54.24765</v>
      </c>
      <c r="K3506">
        <v>17025900</v>
      </c>
      <c r="L3506">
        <v>2.5</v>
      </c>
      <c r="M3506">
        <v>-6.3909640178619097E-3</v>
      </c>
      <c r="N3506">
        <v>-2.78197094756166E-2</v>
      </c>
      <c r="O3506">
        <v>-1.25604671904796E-2</v>
      </c>
      <c r="P3506">
        <v>0.14859537555623301</v>
      </c>
      <c r="Q3506">
        <v>0.23423734300781399</v>
      </c>
      <c r="R3506">
        <v>4.3166580467444704E-3</v>
      </c>
      <c r="S3506">
        <v>6.9611410190722096E-3</v>
      </c>
      <c r="T3506">
        <v>8.6336319444703206E-3</v>
      </c>
      <c r="U3506">
        <v>1.4352097673545901E-2</v>
      </c>
      <c r="V3506">
        <v>57.529998999999997</v>
      </c>
      <c r="W3506">
        <v>40.25</v>
      </c>
      <c r="X3506">
        <v>-0.12974552636392001</v>
      </c>
      <c r="Y3506">
        <v>-4.4810132310555703E-3</v>
      </c>
      <c r="Z3506">
        <v>1.2320798983565899</v>
      </c>
      <c r="AA3506">
        <v>2.2631620264262602</v>
      </c>
      <c r="AB3506">
        <v>2.3864667088777698</v>
      </c>
      <c r="AC3506" t="s">
        <v>262</v>
      </c>
      <c r="AD3506" t="s">
        <v>357</v>
      </c>
      <c r="AE3506" t="s">
        <v>56</v>
      </c>
      <c r="AF3506" t="s">
        <v>69</v>
      </c>
      <c r="AG3506" t="s">
        <v>278</v>
      </c>
      <c r="AH3506" s="45">
        <v>34304</v>
      </c>
      <c r="AI3506">
        <v>858877</v>
      </c>
      <c r="AK3506" t="s">
        <v>279</v>
      </c>
      <c r="AL3506" t="s">
        <v>276</v>
      </c>
      <c r="AM3506" t="s">
        <v>245</v>
      </c>
    </row>
    <row r="3507" spans="1:39" x14ac:dyDescent="0.3">
      <c r="A3507" s="1">
        <v>43593</v>
      </c>
      <c r="B3507" t="s">
        <v>30</v>
      </c>
      <c r="C3507" t="s">
        <v>239</v>
      </c>
      <c r="D3507">
        <v>1800</v>
      </c>
      <c r="E3507">
        <v>17</v>
      </c>
      <c r="F3507">
        <v>53.169998</v>
      </c>
      <c r="G3507">
        <v>53.939999</v>
      </c>
      <c r="H3507">
        <v>53.130001</v>
      </c>
      <c r="I3507">
        <v>53.470001000000003</v>
      </c>
      <c r="J3507">
        <v>53.134673999999997</v>
      </c>
      <c r="K3507">
        <v>21525100</v>
      </c>
      <c r="L3507">
        <v>2.4820000000000002</v>
      </c>
      <c r="M3507">
        <v>3.7411950705521603E-4</v>
      </c>
      <c r="N3507">
        <v>-3.87026649752336E-2</v>
      </c>
      <c r="O3507">
        <v>-3.2023348221606601E-2</v>
      </c>
      <c r="P3507">
        <v>0.125123660413513</v>
      </c>
      <c r="Q3507">
        <v>0.18489274196862401</v>
      </c>
      <c r="R3507">
        <v>8.9571773350540403E-3</v>
      </c>
      <c r="S3507">
        <v>8.2104680691462897E-3</v>
      </c>
      <c r="T3507">
        <v>9.1084561935667E-3</v>
      </c>
      <c r="U3507">
        <v>1.4361943037632699E-2</v>
      </c>
      <c r="V3507">
        <v>57.529998999999997</v>
      </c>
      <c r="W3507">
        <v>40.25</v>
      </c>
      <c r="X3507">
        <v>-0.12974552636392001</v>
      </c>
      <c r="Y3507">
        <v>-1.60671540560346E-3</v>
      </c>
      <c r="Z3507">
        <v>1.2302651635341599</v>
      </c>
      <c r="AA3507">
        <v>1.7249821590216401</v>
      </c>
      <c r="AB3507">
        <v>2.1049198725484399</v>
      </c>
      <c r="AC3507" t="s">
        <v>262</v>
      </c>
      <c r="AD3507" t="s">
        <v>357</v>
      </c>
      <c r="AE3507" t="s">
        <v>56</v>
      </c>
      <c r="AF3507" t="s">
        <v>69</v>
      </c>
      <c r="AG3507" t="s">
        <v>278</v>
      </c>
      <c r="AH3507" s="45">
        <v>34304</v>
      </c>
      <c r="AI3507">
        <v>858877</v>
      </c>
      <c r="AK3507" t="s">
        <v>279</v>
      </c>
      <c r="AL3507" t="s">
        <v>276</v>
      </c>
      <c r="AM3507" t="s">
        <v>245</v>
      </c>
    </row>
    <row r="3508" spans="1:39" x14ac:dyDescent="0.3">
      <c r="A3508" s="1">
        <v>43623</v>
      </c>
      <c r="B3508" t="s">
        <v>30</v>
      </c>
      <c r="C3508" t="s">
        <v>239</v>
      </c>
      <c r="D3508">
        <v>1700</v>
      </c>
      <c r="E3508">
        <v>17</v>
      </c>
      <c r="F3508">
        <v>55.41</v>
      </c>
      <c r="G3508">
        <v>56.299999</v>
      </c>
      <c r="H3508">
        <v>55.029998999999997</v>
      </c>
      <c r="I3508">
        <v>55.93</v>
      </c>
      <c r="J3508">
        <v>55.579246999999903</v>
      </c>
      <c r="K3508">
        <v>17394900</v>
      </c>
      <c r="L3508">
        <v>2.0840000000000001</v>
      </c>
      <c r="M3508">
        <v>1.4951268777929801E-2</v>
      </c>
      <c r="N3508">
        <v>7.2280511157995303E-2</v>
      </c>
      <c r="O3508">
        <v>4.5354286200642302E-2</v>
      </c>
      <c r="P3508">
        <v>9.7215093631507099E-2</v>
      </c>
      <c r="Q3508">
        <v>0.26254606647078299</v>
      </c>
      <c r="R3508">
        <v>1.4123867006182501E-2</v>
      </c>
      <c r="S3508">
        <v>2.2040866439292199E-2</v>
      </c>
      <c r="T3508">
        <v>1.4714224603202999E-2</v>
      </c>
      <c r="U3508">
        <v>1.53608874299883E-2</v>
      </c>
      <c r="V3508">
        <v>57.529998999999997</v>
      </c>
      <c r="W3508">
        <v>40.25</v>
      </c>
      <c r="X3508">
        <v>-0.12637857358971899</v>
      </c>
      <c r="Y3508">
        <v>1.0442979367750601E-2</v>
      </c>
      <c r="Z3508">
        <v>1.30027523767245</v>
      </c>
      <c r="AA3508">
        <v>2.6010182899602001</v>
      </c>
      <c r="AB3508">
        <v>2.4100438591761999</v>
      </c>
      <c r="AC3508" t="s">
        <v>262</v>
      </c>
      <c r="AD3508" t="s">
        <v>357</v>
      </c>
      <c r="AE3508" t="s">
        <v>56</v>
      </c>
      <c r="AF3508" t="s">
        <v>69</v>
      </c>
      <c r="AG3508" t="s">
        <v>278</v>
      </c>
      <c r="AH3508" s="45">
        <v>34304</v>
      </c>
      <c r="AI3508">
        <v>858877</v>
      </c>
      <c r="AK3508" t="s">
        <v>279</v>
      </c>
      <c r="AL3508" t="s">
        <v>276</v>
      </c>
      <c r="AM3508" t="s">
        <v>245</v>
      </c>
    </row>
    <row r="3509" spans="1:39" x14ac:dyDescent="0.3">
      <c r="A3509" s="1">
        <v>43588</v>
      </c>
      <c r="B3509" t="s">
        <v>30</v>
      </c>
      <c r="C3509" t="s">
        <v>246</v>
      </c>
      <c r="D3509">
        <v>1500</v>
      </c>
      <c r="E3509">
        <v>18</v>
      </c>
      <c r="F3509">
        <v>54.639998999999897</v>
      </c>
      <c r="G3509">
        <v>54.990001999999997</v>
      </c>
      <c r="H3509">
        <v>54.18</v>
      </c>
      <c r="I3509">
        <v>54.939999</v>
      </c>
      <c r="J3509">
        <v>54.595455000000001</v>
      </c>
      <c r="K3509">
        <v>26887100</v>
      </c>
      <c r="L3509">
        <v>2.5310000000000001</v>
      </c>
      <c r="M3509">
        <v>0</v>
      </c>
      <c r="N3509">
        <v>-1.6964854049416601E-2</v>
      </c>
      <c r="O3509" s="44">
        <v>-3.8921896442802099E-5</v>
      </c>
      <c r="P3509">
        <v>0.15519749596003199</v>
      </c>
      <c r="Q3509">
        <v>0.25376547486678702</v>
      </c>
      <c r="R3509">
        <v>6.14088846739347E-3</v>
      </c>
      <c r="S3509">
        <v>6.9745041077190198E-3</v>
      </c>
      <c r="T3509">
        <v>8.5655153089715802E-3</v>
      </c>
      <c r="U3509">
        <v>1.43651281741633E-2</v>
      </c>
      <c r="V3509">
        <v>57.529998999999997</v>
      </c>
      <c r="W3509">
        <v>40.25</v>
      </c>
      <c r="X3509">
        <v>-0.12974552636392001</v>
      </c>
      <c r="Y3509">
        <v>9.5921274614703799E-3</v>
      </c>
      <c r="Z3509">
        <v>1.2299107407694601</v>
      </c>
      <c r="AA3509">
        <v>2.4724469030531502</v>
      </c>
      <c r="AB3509">
        <v>2.4579377577569699</v>
      </c>
      <c r="AC3509" t="s">
        <v>263</v>
      </c>
      <c r="AD3509" t="s">
        <v>357</v>
      </c>
      <c r="AE3509" t="s">
        <v>56</v>
      </c>
      <c r="AF3509" t="s">
        <v>69</v>
      </c>
      <c r="AG3509" t="s">
        <v>278</v>
      </c>
      <c r="AH3509" s="45">
        <v>34304</v>
      </c>
      <c r="AI3509">
        <v>858877</v>
      </c>
      <c r="AK3509" t="s">
        <v>279</v>
      </c>
      <c r="AL3509" t="s">
        <v>276</v>
      </c>
      <c r="AM3509" t="s">
        <v>245</v>
      </c>
    </row>
    <row r="3510" spans="1:39" x14ac:dyDescent="0.3">
      <c r="A3510" s="1">
        <v>43595</v>
      </c>
      <c r="B3510" t="s">
        <v>30</v>
      </c>
      <c r="C3510" t="s">
        <v>246</v>
      </c>
      <c r="D3510">
        <v>1300</v>
      </c>
      <c r="E3510">
        <v>18</v>
      </c>
      <c r="F3510">
        <v>52.610000999999997</v>
      </c>
      <c r="G3510">
        <v>53.549999</v>
      </c>
      <c r="H3510">
        <v>51.950001</v>
      </c>
      <c r="I3510">
        <v>53.360000999999997</v>
      </c>
      <c r="J3510">
        <v>53.025364000000003</v>
      </c>
      <c r="K3510">
        <v>21795900</v>
      </c>
      <c r="L3510">
        <v>2.4550000000000001</v>
      </c>
      <c r="M3510">
        <v>8.28012639249435E-3</v>
      </c>
      <c r="N3510">
        <v>-2.91802724141772E-2</v>
      </c>
      <c r="O3510">
        <v>-3.3539162561033703E-2</v>
      </c>
      <c r="P3510">
        <v>0.129190897165464</v>
      </c>
      <c r="Q3510">
        <v>0.17607735797881499</v>
      </c>
      <c r="R3510">
        <v>1.1085285485929099E-2</v>
      </c>
      <c r="S3510">
        <v>8.53457768977702E-3</v>
      </c>
      <c r="T3510">
        <v>8.9076703756794905E-3</v>
      </c>
      <c r="U3510">
        <v>1.43808158808476E-2</v>
      </c>
      <c r="V3510">
        <v>57.529998999999997</v>
      </c>
      <c r="W3510">
        <v>40.25</v>
      </c>
      <c r="X3510">
        <v>-0.12974552636392001</v>
      </c>
      <c r="Y3510">
        <v>3.7133938472042301E-3</v>
      </c>
      <c r="Z3510">
        <v>1.2339229027754199</v>
      </c>
      <c r="AA3510">
        <v>1.62582991653043</v>
      </c>
      <c r="AB3510">
        <v>1.8122337903252199</v>
      </c>
      <c r="AC3510" t="s">
        <v>263</v>
      </c>
      <c r="AD3510" t="s">
        <v>357</v>
      </c>
      <c r="AE3510" t="s">
        <v>56</v>
      </c>
      <c r="AF3510" t="s">
        <v>69</v>
      </c>
      <c r="AG3510" t="s">
        <v>278</v>
      </c>
      <c r="AH3510" s="45">
        <v>34304</v>
      </c>
      <c r="AI3510">
        <v>858877</v>
      </c>
      <c r="AK3510" t="s">
        <v>279</v>
      </c>
      <c r="AL3510" t="s">
        <v>276</v>
      </c>
      <c r="AM3510" t="s">
        <v>245</v>
      </c>
    </row>
    <row r="3511" spans="1:39" x14ac:dyDescent="0.3">
      <c r="A3511" s="1">
        <v>43609</v>
      </c>
      <c r="B3511" t="s">
        <v>30</v>
      </c>
      <c r="C3511" t="s">
        <v>239</v>
      </c>
      <c r="D3511">
        <v>1300</v>
      </c>
      <c r="E3511">
        <v>18</v>
      </c>
      <c r="F3511">
        <v>54.57</v>
      </c>
      <c r="G3511">
        <v>54.669998</v>
      </c>
      <c r="H3511">
        <v>54.060001</v>
      </c>
      <c r="I3511">
        <v>54.369999</v>
      </c>
      <c r="J3511">
        <v>54.029029999999999</v>
      </c>
      <c r="K3511">
        <v>13057600</v>
      </c>
      <c r="L3511">
        <v>2.3239999999999998</v>
      </c>
      <c r="M3511">
        <v>3.3162127416513599E-3</v>
      </c>
      <c r="N3511">
        <v>-3.57696406245415E-2</v>
      </c>
      <c r="O3511">
        <v>-4.5131253208029201E-2</v>
      </c>
      <c r="P3511">
        <v>7.44244589539544E-2</v>
      </c>
      <c r="Q3511">
        <v>0.24744870367883601</v>
      </c>
      <c r="R3511">
        <v>1.44765149810058E-2</v>
      </c>
      <c r="S3511">
        <v>1.9575125044972701E-2</v>
      </c>
      <c r="T3511">
        <v>1.32075637587344E-2</v>
      </c>
      <c r="U3511">
        <v>1.50747592481742E-2</v>
      </c>
      <c r="V3511">
        <v>57.529998999999997</v>
      </c>
      <c r="W3511">
        <v>40.25</v>
      </c>
      <c r="X3511">
        <v>-0.12637857358971899</v>
      </c>
      <c r="Y3511">
        <v>1.3526439988342199E-3</v>
      </c>
      <c r="Z3511">
        <v>1.27326342151224</v>
      </c>
      <c r="AA3511">
        <v>2.39429008673229</v>
      </c>
      <c r="AB3511">
        <v>2.6056834811236298</v>
      </c>
      <c r="AC3511" t="s">
        <v>263</v>
      </c>
      <c r="AD3511" t="s">
        <v>357</v>
      </c>
      <c r="AE3511" t="s">
        <v>56</v>
      </c>
      <c r="AF3511" t="s">
        <v>69</v>
      </c>
      <c r="AG3511" t="s">
        <v>278</v>
      </c>
      <c r="AH3511" s="45">
        <v>34304</v>
      </c>
      <c r="AI3511">
        <v>858877</v>
      </c>
      <c r="AK3511" t="s">
        <v>279</v>
      </c>
      <c r="AL3511" t="s">
        <v>276</v>
      </c>
      <c r="AM3511" t="s">
        <v>245</v>
      </c>
    </row>
    <row r="3512" spans="1:39" x14ac:dyDescent="0.3">
      <c r="A3512" s="1">
        <v>43633</v>
      </c>
      <c r="B3512" t="s">
        <v>30</v>
      </c>
      <c r="C3512" t="s">
        <v>246</v>
      </c>
      <c r="D3512">
        <v>700</v>
      </c>
      <c r="E3512">
        <v>18</v>
      </c>
      <c r="F3512">
        <v>54.990001999999997</v>
      </c>
      <c r="G3512">
        <v>55.470001000000003</v>
      </c>
      <c r="H3512">
        <v>54.860000999999997</v>
      </c>
      <c r="I3512">
        <v>55.400002000000001</v>
      </c>
      <c r="J3512">
        <v>55.052569999999903</v>
      </c>
      <c r="K3512">
        <v>20392600</v>
      </c>
      <c r="L3512">
        <v>2.0859999999999999</v>
      </c>
      <c r="M3512">
        <v>1.18022130133445E-2</v>
      </c>
      <c r="N3512">
        <v>-1.8244053418760502E-2</v>
      </c>
      <c r="O3512">
        <v>5.4909993327615203E-2</v>
      </c>
      <c r="P3512">
        <v>4.1022527517239699E-2</v>
      </c>
      <c r="Q3512">
        <v>0.24335628805680301</v>
      </c>
      <c r="R3512">
        <v>1.8684949871645502E-2</v>
      </c>
      <c r="S3512">
        <v>2.1506189793180301E-2</v>
      </c>
      <c r="T3512">
        <v>1.5348689140650001E-2</v>
      </c>
      <c r="U3512">
        <v>1.54998559204457E-2</v>
      </c>
      <c r="V3512">
        <v>57.560001</v>
      </c>
      <c r="W3512">
        <v>40.25</v>
      </c>
      <c r="X3512">
        <v>-0.12637857358971899</v>
      </c>
      <c r="Y3512">
        <v>9.3131563797728401E-4</v>
      </c>
      <c r="Z3512">
        <v>1.3045922582159399</v>
      </c>
      <c r="AA3512">
        <v>2.4187725355016099</v>
      </c>
      <c r="AB3512">
        <v>2.67257072017388</v>
      </c>
      <c r="AC3512" t="s">
        <v>263</v>
      </c>
      <c r="AD3512" t="s">
        <v>357</v>
      </c>
      <c r="AE3512" t="s">
        <v>56</v>
      </c>
      <c r="AF3512" t="s">
        <v>69</v>
      </c>
      <c r="AG3512" t="s">
        <v>278</v>
      </c>
      <c r="AH3512" s="45">
        <v>34304</v>
      </c>
      <c r="AI3512">
        <v>858877</v>
      </c>
      <c r="AK3512" t="s">
        <v>279</v>
      </c>
      <c r="AL3512" t="s">
        <v>276</v>
      </c>
      <c r="AM3512" t="s">
        <v>245</v>
      </c>
    </row>
    <row r="3513" spans="1:39" x14ac:dyDescent="0.3">
      <c r="A3513" s="1">
        <v>43634</v>
      </c>
      <c r="B3513" t="s">
        <v>30</v>
      </c>
      <c r="C3513" t="s">
        <v>239</v>
      </c>
      <c r="D3513">
        <v>1800</v>
      </c>
      <c r="E3513">
        <v>18</v>
      </c>
      <c r="F3513">
        <v>56.07</v>
      </c>
      <c r="G3513">
        <v>56.650002000000001</v>
      </c>
      <c r="H3513">
        <v>55.75</v>
      </c>
      <c r="I3513">
        <v>56.049999</v>
      </c>
      <c r="J3513">
        <v>55.698493999999997</v>
      </c>
      <c r="K3513">
        <v>21173200</v>
      </c>
      <c r="L3513">
        <v>2.06</v>
      </c>
      <c r="M3513">
        <v>1.16645619547811E-2</v>
      </c>
      <c r="N3513">
        <v>-1.87350756010904E-2</v>
      </c>
      <c r="O3513">
        <v>2.14323268201899E-3</v>
      </c>
      <c r="P3513">
        <v>5.6431686089194501E-2</v>
      </c>
      <c r="Q3513">
        <v>0.26491529001953601</v>
      </c>
      <c r="R3513">
        <v>1.8582126305806301E-2</v>
      </c>
      <c r="S3513">
        <v>1.66681167034676E-2</v>
      </c>
      <c r="T3513">
        <v>1.54002009361601E-2</v>
      </c>
      <c r="U3513">
        <v>1.5499172004678201E-2</v>
      </c>
      <c r="V3513">
        <v>57.560001</v>
      </c>
      <c r="W3513">
        <v>40.25</v>
      </c>
      <c r="X3513">
        <v>-0.12637857358971899</v>
      </c>
      <c r="Y3513">
        <v>9.6704895497130797E-3</v>
      </c>
      <c r="Z3513">
        <v>1.3034229733134901</v>
      </c>
      <c r="AA3513">
        <v>2.6615694121764402</v>
      </c>
      <c r="AB3513">
        <v>2.6012425534916601</v>
      </c>
      <c r="AC3513" t="s">
        <v>263</v>
      </c>
      <c r="AD3513" t="s">
        <v>357</v>
      </c>
      <c r="AE3513" t="s">
        <v>56</v>
      </c>
      <c r="AF3513" t="s">
        <v>69</v>
      </c>
      <c r="AG3513" t="s">
        <v>278</v>
      </c>
      <c r="AH3513" s="45">
        <v>34304</v>
      </c>
      <c r="AI3513">
        <v>858877</v>
      </c>
      <c r="AK3513" t="s">
        <v>279</v>
      </c>
      <c r="AL3513" t="s">
        <v>276</v>
      </c>
      <c r="AM3513" t="s">
        <v>245</v>
      </c>
    </row>
    <row r="3514" spans="1:39" x14ac:dyDescent="0.3">
      <c r="A3514" s="1">
        <v>43567</v>
      </c>
      <c r="B3514" t="s">
        <v>30</v>
      </c>
      <c r="C3514" t="s">
        <v>246</v>
      </c>
      <c r="D3514">
        <v>1600</v>
      </c>
      <c r="E3514">
        <v>19</v>
      </c>
      <c r="F3514">
        <v>55.93</v>
      </c>
      <c r="G3514">
        <v>56.360000999999997</v>
      </c>
      <c r="H3514">
        <v>55.790000999999997</v>
      </c>
      <c r="I3514">
        <v>56.290000999999997</v>
      </c>
      <c r="J3514">
        <v>55.936988999999997</v>
      </c>
      <c r="K3514">
        <v>14331700</v>
      </c>
      <c r="L3514">
        <v>2.56</v>
      </c>
      <c r="M3514">
        <v>1.23337740755665E-2</v>
      </c>
      <c r="N3514">
        <v>1.93728030860786E-2</v>
      </c>
      <c r="O3514">
        <v>7.4302378729823607E-2</v>
      </c>
      <c r="P3514">
        <v>0.26429729737034202</v>
      </c>
      <c r="Q3514">
        <v>0.289967387192131</v>
      </c>
      <c r="R3514">
        <v>8.4055226672362197E-3</v>
      </c>
      <c r="S3514">
        <v>8.6195800074979206E-3</v>
      </c>
      <c r="T3514">
        <v>8.8580852534900292E-3</v>
      </c>
      <c r="U3514">
        <v>1.45729983994704E-2</v>
      </c>
      <c r="V3514">
        <v>56.360000999999997</v>
      </c>
      <c r="W3514">
        <v>40.25</v>
      </c>
      <c r="X3514">
        <v>-0.12974552636392001</v>
      </c>
      <c r="Y3514">
        <v>6.5875784763498903E-3</v>
      </c>
      <c r="Z3514">
        <v>1.2461515404104699</v>
      </c>
      <c r="AA3514">
        <v>2.85600983961164</v>
      </c>
      <c r="AB3514">
        <v>3.0752040693898399</v>
      </c>
      <c r="AC3514" t="s">
        <v>264</v>
      </c>
      <c r="AD3514" t="s">
        <v>357</v>
      </c>
      <c r="AE3514" t="s">
        <v>56</v>
      </c>
      <c r="AF3514" t="s">
        <v>69</v>
      </c>
      <c r="AG3514" t="s">
        <v>278</v>
      </c>
      <c r="AH3514" s="45">
        <v>34304</v>
      </c>
      <c r="AI3514">
        <v>858877</v>
      </c>
      <c r="AK3514" t="s">
        <v>279</v>
      </c>
      <c r="AL3514" t="s">
        <v>276</v>
      </c>
      <c r="AM3514" t="s">
        <v>245</v>
      </c>
    </row>
    <row r="3515" spans="1:39" x14ac:dyDescent="0.3">
      <c r="A3515" s="1">
        <v>43579</v>
      </c>
      <c r="B3515" t="s">
        <v>30</v>
      </c>
      <c r="C3515" t="s">
        <v>239</v>
      </c>
      <c r="D3515">
        <v>1600</v>
      </c>
      <c r="E3515">
        <v>19</v>
      </c>
      <c r="F3515">
        <v>56.639998999999897</v>
      </c>
      <c r="G3515">
        <v>57.150002000000001</v>
      </c>
      <c r="H3515">
        <v>56.580002</v>
      </c>
      <c r="I3515">
        <v>56.880001</v>
      </c>
      <c r="J3515">
        <v>56.523288999999998</v>
      </c>
      <c r="K3515">
        <v>13212000</v>
      </c>
      <c r="L3515">
        <v>2.5219999999999998</v>
      </c>
      <c r="M3515">
        <v>3.3459668363779302E-3</v>
      </c>
      <c r="N3515">
        <v>-1.2299042273452401E-3</v>
      </c>
      <c r="O3515">
        <v>8.1881024250006998E-2</v>
      </c>
      <c r="P3515">
        <v>0.23042250254208299</v>
      </c>
      <c r="Q3515">
        <v>0.27961492906756402</v>
      </c>
      <c r="R3515">
        <v>6.7204121803798702E-3</v>
      </c>
      <c r="S3515">
        <v>6.7549267332252796E-3</v>
      </c>
      <c r="T3515">
        <v>8.3910553628988201E-3</v>
      </c>
      <c r="U3515">
        <v>1.4459572118994001E-2</v>
      </c>
      <c r="V3515">
        <v>57.529998999999997</v>
      </c>
      <c r="W3515">
        <v>40.25</v>
      </c>
      <c r="X3515">
        <v>-0.12974552636392001</v>
      </c>
      <c r="Y3515">
        <v>-2.1941687255359501E-3</v>
      </c>
      <c r="Z3515">
        <v>1.2389079155173499</v>
      </c>
      <c r="AA3515">
        <v>2.7557136934441799</v>
      </c>
      <c r="AB3515">
        <v>2.6381575708716798</v>
      </c>
      <c r="AC3515" t="s">
        <v>264</v>
      </c>
      <c r="AD3515" t="s">
        <v>357</v>
      </c>
      <c r="AE3515" t="s">
        <v>56</v>
      </c>
      <c r="AF3515" t="s">
        <v>69</v>
      </c>
      <c r="AG3515" t="s">
        <v>278</v>
      </c>
      <c r="AH3515" s="45">
        <v>34304</v>
      </c>
      <c r="AI3515">
        <v>858877</v>
      </c>
      <c r="AK3515" t="s">
        <v>279</v>
      </c>
      <c r="AL3515" t="s">
        <v>276</v>
      </c>
      <c r="AM3515" t="s">
        <v>245</v>
      </c>
    </row>
    <row r="3516" spans="1:39" x14ac:dyDescent="0.3">
      <c r="A3516" s="1">
        <v>43591</v>
      </c>
      <c r="B3516" t="s">
        <v>30</v>
      </c>
      <c r="C3516" t="s">
        <v>239</v>
      </c>
      <c r="D3516">
        <v>2100</v>
      </c>
      <c r="E3516">
        <v>19</v>
      </c>
      <c r="F3516">
        <v>53.860000999999997</v>
      </c>
      <c r="G3516">
        <v>54.759997999999896</v>
      </c>
      <c r="H3516">
        <v>53.560001</v>
      </c>
      <c r="I3516">
        <v>54.59</v>
      </c>
      <c r="J3516">
        <v>54.24765</v>
      </c>
      <c r="K3516">
        <v>17025900</v>
      </c>
      <c r="L3516">
        <v>2.5</v>
      </c>
      <c r="M3516">
        <v>-6.3909640178619097E-3</v>
      </c>
      <c r="N3516">
        <v>-2.78197094756166E-2</v>
      </c>
      <c r="O3516">
        <v>-1.25604671904796E-2</v>
      </c>
      <c r="P3516">
        <v>0.14859537555623301</v>
      </c>
      <c r="Q3516">
        <v>0.23423734300781399</v>
      </c>
      <c r="R3516">
        <v>4.3166580467444704E-3</v>
      </c>
      <c r="S3516">
        <v>6.9611410190722096E-3</v>
      </c>
      <c r="T3516">
        <v>8.6336319444703206E-3</v>
      </c>
      <c r="U3516">
        <v>1.4352097673545901E-2</v>
      </c>
      <c r="V3516">
        <v>57.529998999999997</v>
      </c>
      <c r="W3516">
        <v>40.25</v>
      </c>
      <c r="X3516">
        <v>-0.12974552636392001</v>
      </c>
      <c r="Y3516">
        <v>-4.4810132310555703E-3</v>
      </c>
      <c r="Z3516">
        <v>1.2320798983565899</v>
      </c>
      <c r="AA3516">
        <v>2.2631620264262602</v>
      </c>
      <c r="AB3516">
        <v>2.3864667088777698</v>
      </c>
      <c r="AC3516" t="s">
        <v>264</v>
      </c>
      <c r="AD3516" t="s">
        <v>357</v>
      </c>
      <c r="AE3516" t="s">
        <v>56</v>
      </c>
      <c r="AF3516" t="s">
        <v>69</v>
      </c>
      <c r="AG3516" t="s">
        <v>278</v>
      </c>
      <c r="AH3516" s="45">
        <v>34304</v>
      </c>
      <c r="AI3516">
        <v>858877</v>
      </c>
      <c r="AK3516" t="s">
        <v>279</v>
      </c>
      <c r="AL3516" t="s">
        <v>276</v>
      </c>
      <c r="AM3516" t="s">
        <v>245</v>
      </c>
    </row>
    <row r="3517" spans="1:39" x14ac:dyDescent="0.3">
      <c r="A3517" s="1">
        <v>43606</v>
      </c>
      <c r="B3517" t="s">
        <v>30</v>
      </c>
      <c r="C3517" t="s">
        <v>239</v>
      </c>
      <c r="D3517">
        <v>1100</v>
      </c>
      <c r="E3517">
        <v>19</v>
      </c>
      <c r="F3517">
        <v>56.68</v>
      </c>
      <c r="G3517">
        <v>56.75</v>
      </c>
      <c r="H3517">
        <v>56.130001</v>
      </c>
      <c r="I3517">
        <v>56.52</v>
      </c>
      <c r="J3517">
        <v>56.165545999999999</v>
      </c>
      <c r="K3517">
        <v>18562300</v>
      </c>
      <c r="L3517">
        <v>2.4260000000000002</v>
      </c>
      <c r="M3517">
        <v>9.0643720364628495E-3</v>
      </c>
      <c r="N3517">
        <v>8.2966275740408199E-2</v>
      </c>
      <c r="O3517">
        <v>2.1253913949891099E-3</v>
      </c>
      <c r="P3517">
        <v>0.13631047011077399</v>
      </c>
      <c r="Q3517">
        <v>0.29704904232491602</v>
      </c>
      <c r="R3517">
        <v>2.74505754148631E-2</v>
      </c>
      <c r="S3517">
        <v>1.85351332170469E-2</v>
      </c>
      <c r="T3517">
        <v>1.2720439899757199E-2</v>
      </c>
      <c r="U3517">
        <v>1.4952347038465E-2</v>
      </c>
      <c r="V3517">
        <v>57.529998999999997</v>
      </c>
      <c r="W3517">
        <v>40.25</v>
      </c>
      <c r="X3517">
        <v>-0.12637857358971899</v>
      </c>
      <c r="Y3517">
        <v>8.4599491109458805E-3</v>
      </c>
      <c r="Z3517">
        <v>1.26482824291991</v>
      </c>
      <c r="AA3517">
        <v>2.90272166776642</v>
      </c>
      <c r="AB3517">
        <v>2.3615380419334402</v>
      </c>
      <c r="AC3517" t="s">
        <v>264</v>
      </c>
      <c r="AD3517" t="s">
        <v>357</v>
      </c>
      <c r="AE3517" t="s">
        <v>56</v>
      </c>
      <c r="AF3517" t="s">
        <v>69</v>
      </c>
      <c r="AG3517" t="s">
        <v>278</v>
      </c>
      <c r="AH3517" s="45">
        <v>34304</v>
      </c>
      <c r="AI3517">
        <v>858877</v>
      </c>
      <c r="AK3517" t="s">
        <v>279</v>
      </c>
      <c r="AL3517" t="s">
        <v>276</v>
      </c>
      <c r="AM3517" t="s">
        <v>245</v>
      </c>
    </row>
    <row r="3518" spans="1:39" x14ac:dyDescent="0.3">
      <c r="A3518" s="1">
        <v>43607</v>
      </c>
      <c r="B3518" t="s">
        <v>30</v>
      </c>
      <c r="C3518" t="s">
        <v>239</v>
      </c>
      <c r="D3518">
        <v>2100</v>
      </c>
      <c r="E3518">
        <v>19</v>
      </c>
      <c r="F3518">
        <v>56.220001000000003</v>
      </c>
      <c r="G3518">
        <v>56.299999</v>
      </c>
      <c r="H3518">
        <v>55.669998</v>
      </c>
      <c r="I3518">
        <v>55.689999</v>
      </c>
      <c r="J3518">
        <v>55.340752000000002</v>
      </c>
      <c r="K3518">
        <v>19479200</v>
      </c>
      <c r="L3518">
        <v>2.3929999999999998</v>
      </c>
      <c r="M3518">
        <v>-1.4793945412293201E-2</v>
      </c>
      <c r="N3518">
        <v>6.0131009407362199E-2</v>
      </c>
      <c r="O3518">
        <v>-1.1604153002130701E-2</v>
      </c>
      <c r="P3518">
        <v>0.12595922534256199</v>
      </c>
      <c r="Q3518">
        <v>0.26983541280677698</v>
      </c>
      <c r="R3518">
        <v>3.0910626266369701E-2</v>
      </c>
      <c r="S3518">
        <v>1.8805251153078201E-2</v>
      </c>
      <c r="T3518">
        <v>1.28730840949512E-2</v>
      </c>
      <c r="U3518">
        <v>1.4969101459919899E-2</v>
      </c>
      <c r="V3518">
        <v>57.529998999999997</v>
      </c>
      <c r="W3518">
        <v>40.25</v>
      </c>
      <c r="X3518">
        <v>-0.12637857358971899</v>
      </c>
      <c r="Y3518">
        <v>-2.8283920525026501E-3</v>
      </c>
      <c r="Z3518">
        <v>1.2657232136552099</v>
      </c>
      <c r="AA3518">
        <v>2.6210733057801998</v>
      </c>
      <c r="AB3518">
        <v>2.5831193813253202</v>
      </c>
      <c r="AC3518" t="s">
        <v>264</v>
      </c>
      <c r="AD3518" t="s">
        <v>357</v>
      </c>
      <c r="AE3518" t="s">
        <v>56</v>
      </c>
      <c r="AF3518" t="s">
        <v>69</v>
      </c>
      <c r="AG3518" t="s">
        <v>278</v>
      </c>
      <c r="AH3518" s="45">
        <v>34304</v>
      </c>
      <c r="AI3518">
        <v>858877</v>
      </c>
      <c r="AK3518" t="s">
        <v>279</v>
      </c>
      <c r="AL3518" t="s">
        <v>276</v>
      </c>
      <c r="AM3518" t="s">
        <v>245</v>
      </c>
    </row>
    <row r="3519" spans="1:39" x14ac:dyDescent="0.3">
      <c r="A3519" s="1">
        <v>43613</v>
      </c>
      <c r="B3519" t="s">
        <v>30</v>
      </c>
      <c r="C3519" t="s">
        <v>246</v>
      </c>
      <c r="D3519">
        <v>2000</v>
      </c>
      <c r="E3519">
        <v>19</v>
      </c>
      <c r="F3519">
        <v>54.740001999999997</v>
      </c>
      <c r="G3519">
        <v>55.029998999999997</v>
      </c>
      <c r="H3519">
        <v>53.82</v>
      </c>
      <c r="I3519">
        <v>53.93</v>
      </c>
      <c r="J3519">
        <v>53.591788999999999</v>
      </c>
      <c r="K3519">
        <v>29769200</v>
      </c>
      <c r="L3519">
        <v>2.2679999999999998</v>
      </c>
      <c r="M3519">
        <v>-8.1256286623209491E-3</v>
      </c>
      <c r="N3519">
        <v>-3.7843270323117698E-2</v>
      </c>
      <c r="O3519">
        <v>-4.3540345535077199E-2</v>
      </c>
      <c r="P3519">
        <v>5.8649541465835703E-2</v>
      </c>
      <c r="Q3519">
        <v>0.24184447179250601</v>
      </c>
      <c r="R3519">
        <v>1.4466754214525399E-2</v>
      </c>
      <c r="S3519">
        <v>1.9548380630203099E-2</v>
      </c>
      <c r="T3519">
        <v>1.32324742656947E-2</v>
      </c>
      <c r="U3519">
        <v>1.50840790664386E-2</v>
      </c>
      <c r="V3519">
        <v>57.529998999999997</v>
      </c>
      <c r="W3519">
        <v>40.25</v>
      </c>
      <c r="X3519">
        <v>-0.12637857358971899</v>
      </c>
      <c r="Y3519">
        <v>-8.4109499934704197E-3</v>
      </c>
      <c r="Z3519">
        <v>1.2725432789961899</v>
      </c>
      <c r="AA3519">
        <v>2.34288779745695</v>
      </c>
      <c r="AB3519">
        <v>2.5256102395578099</v>
      </c>
      <c r="AC3519" t="s">
        <v>264</v>
      </c>
      <c r="AD3519" t="s">
        <v>357</v>
      </c>
      <c r="AE3519" t="s">
        <v>56</v>
      </c>
      <c r="AF3519" t="s">
        <v>69</v>
      </c>
      <c r="AG3519" t="s">
        <v>278</v>
      </c>
      <c r="AH3519" s="45">
        <v>34304</v>
      </c>
      <c r="AI3519">
        <v>858877</v>
      </c>
      <c r="AK3519" t="s">
        <v>279</v>
      </c>
      <c r="AL3519" t="s">
        <v>276</v>
      </c>
      <c r="AM3519" t="s">
        <v>245</v>
      </c>
    </row>
    <row r="3520" spans="1:39" x14ac:dyDescent="0.3">
      <c r="A3520" s="1">
        <v>43641</v>
      </c>
      <c r="B3520" t="s">
        <v>30</v>
      </c>
      <c r="C3520" t="s">
        <v>246</v>
      </c>
      <c r="D3520">
        <v>1300</v>
      </c>
      <c r="E3520">
        <v>19</v>
      </c>
      <c r="F3520">
        <v>57.060001</v>
      </c>
      <c r="G3520">
        <v>57.200001</v>
      </c>
      <c r="H3520">
        <v>56.009997999999896</v>
      </c>
      <c r="I3520">
        <v>56.080002</v>
      </c>
      <c r="J3520">
        <v>55.728306000000003</v>
      </c>
      <c r="K3520">
        <v>25520600</v>
      </c>
      <c r="L3520">
        <v>1.994</v>
      </c>
      <c r="M3520">
        <v>-1.9424933962418799E-2</v>
      </c>
      <c r="N3520">
        <v>5.3509569890443495E-4</v>
      </c>
      <c r="O3520">
        <v>3.4282922600556202E-2</v>
      </c>
      <c r="P3520">
        <v>5.84685820717371E-2</v>
      </c>
      <c r="Q3520">
        <v>0.28946522154181398</v>
      </c>
      <c r="R3520">
        <v>1.53193046984743E-2</v>
      </c>
      <c r="S3520">
        <v>1.6301872391712501E-2</v>
      </c>
      <c r="T3520">
        <v>1.5493115413673699E-2</v>
      </c>
      <c r="U3520">
        <v>1.5579043901853299E-2</v>
      </c>
      <c r="V3520">
        <v>58.150002000000001</v>
      </c>
      <c r="W3520">
        <v>40.25</v>
      </c>
      <c r="X3520">
        <v>-0.12637857358971899</v>
      </c>
      <c r="Y3520">
        <v>-9.5417756928269908E-3</v>
      </c>
      <c r="Z3520">
        <v>1.3080939586773499</v>
      </c>
      <c r="AA3520">
        <v>2.9524260425297801</v>
      </c>
      <c r="AB3520">
        <v>2.9702256803059299</v>
      </c>
      <c r="AC3520" t="s">
        <v>264</v>
      </c>
      <c r="AD3520" t="s">
        <v>357</v>
      </c>
      <c r="AE3520" t="s">
        <v>56</v>
      </c>
      <c r="AF3520" t="s">
        <v>69</v>
      </c>
      <c r="AG3520" t="s">
        <v>278</v>
      </c>
      <c r="AH3520" s="45">
        <v>34304</v>
      </c>
      <c r="AI3520">
        <v>858877</v>
      </c>
      <c r="AK3520" t="s">
        <v>279</v>
      </c>
      <c r="AL3520" t="s">
        <v>276</v>
      </c>
      <c r="AM3520" t="s">
        <v>245</v>
      </c>
    </row>
    <row r="3521" spans="1:39" x14ac:dyDescent="0.3">
      <c r="A3521" s="1">
        <v>43644</v>
      </c>
      <c r="B3521" t="s">
        <v>30</v>
      </c>
      <c r="C3521" t="s">
        <v>246</v>
      </c>
      <c r="D3521">
        <v>1900</v>
      </c>
      <c r="E3521">
        <v>19</v>
      </c>
      <c r="F3521">
        <v>55.91</v>
      </c>
      <c r="G3521">
        <v>55.98</v>
      </c>
      <c r="H3521">
        <v>54.029998999999997</v>
      </c>
      <c r="I3521">
        <v>54.73</v>
      </c>
      <c r="J3521">
        <v>54.386772000000001</v>
      </c>
      <c r="K3521">
        <v>103123400</v>
      </c>
      <c r="L3521">
        <v>2</v>
      </c>
      <c r="M3521">
        <v>-1.8106601760535499E-2</v>
      </c>
      <c r="N3521">
        <v>-4.11654396515257E-2</v>
      </c>
      <c r="O3521">
        <v>2.8729610029987099E-2</v>
      </c>
      <c r="P3521">
        <v>1.9924590123525002E-2</v>
      </c>
      <c r="Q3521">
        <v>0.28544239503162999</v>
      </c>
      <c r="R3521">
        <v>1.3212634078782801E-2</v>
      </c>
      <c r="S3521">
        <v>1.6869970382533898E-2</v>
      </c>
      <c r="T3521">
        <v>1.5773353145806201E-2</v>
      </c>
      <c r="U3521">
        <v>1.55975063217202E-2</v>
      </c>
      <c r="V3521">
        <v>58.150002000000001</v>
      </c>
      <c r="W3521">
        <v>40.25</v>
      </c>
      <c r="X3521">
        <v>-0.12637857358971899</v>
      </c>
      <c r="Y3521">
        <v>5.7409418775350302E-3</v>
      </c>
      <c r="Z3521">
        <v>1.2975633468763099</v>
      </c>
      <c r="AA3521">
        <v>2.9079560838424001</v>
      </c>
      <c r="AB3521">
        <v>3.0714516210017999</v>
      </c>
      <c r="AC3521" t="s">
        <v>264</v>
      </c>
      <c r="AD3521" t="s">
        <v>357</v>
      </c>
      <c r="AE3521" t="s">
        <v>56</v>
      </c>
      <c r="AF3521" t="s">
        <v>69</v>
      </c>
      <c r="AG3521" t="s">
        <v>278</v>
      </c>
      <c r="AH3521" s="45">
        <v>34304</v>
      </c>
      <c r="AI3521">
        <v>858877</v>
      </c>
      <c r="AK3521" t="s">
        <v>279</v>
      </c>
      <c r="AL3521" t="s">
        <v>276</v>
      </c>
      <c r="AM3521" t="s">
        <v>245</v>
      </c>
    </row>
    <row r="3522" spans="1:39" x14ac:dyDescent="0.3">
      <c r="A3522" s="1">
        <v>43578</v>
      </c>
      <c r="B3522" t="s">
        <v>30</v>
      </c>
      <c r="C3522" t="s">
        <v>239</v>
      </c>
      <c r="D3522">
        <v>2400</v>
      </c>
      <c r="E3522">
        <v>20</v>
      </c>
      <c r="F3522">
        <v>56.43</v>
      </c>
      <c r="G3522">
        <v>56.700001</v>
      </c>
      <c r="H3522">
        <v>56.200001</v>
      </c>
      <c r="I3522">
        <v>56.689999</v>
      </c>
      <c r="J3522">
        <v>56.334479999999999</v>
      </c>
      <c r="K3522">
        <v>18796600</v>
      </c>
      <c r="L3522">
        <v>2.57</v>
      </c>
      <c r="M3522">
        <v>6.1930650845540801E-3</v>
      </c>
      <c r="N3522">
        <v>2.2957937421255801E-3</v>
      </c>
      <c r="O3522">
        <v>5.6037013473147997E-2</v>
      </c>
      <c r="P3522">
        <v>0.24214769717311399</v>
      </c>
      <c r="Q3522">
        <v>0.27989135646764601</v>
      </c>
      <c r="R3522">
        <v>7.3472518966448503E-3</v>
      </c>
      <c r="S3522">
        <v>8.7700582979772703E-3</v>
      </c>
      <c r="T3522">
        <v>8.5131782240454399E-3</v>
      </c>
      <c r="U3522">
        <v>1.4459752935841E-2</v>
      </c>
      <c r="V3522">
        <v>57.529998999999997</v>
      </c>
      <c r="W3522">
        <v>40.25</v>
      </c>
      <c r="X3522">
        <v>-0.12974552636392001</v>
      </c>
      <c r="Y3522">
        <v>8.8023511954049196E-3</v>
      </c>
      <c r="Z3522">
        <v>1.2394859588332201</v>
      </c>
      <c r="AA3522">
        <v>2.7523950493227001</v>
      </c>
      <c r="AB3522">
        <v>2.6848450539306898</v>
      </c>
      <c r="AC3522" t="s">
        <v>265</v>
      </c>
      <c r="AD3522" t="s">
        <v>357</v>
      </c>
      <c r="AE3522" t="s">
        <v>56</v>
      </c>
      <c r="AF3522" t="s">
        <v>69</v>
      </c>
      <c r="AG3522" t="s">
        <v>278</v>
      </c>
      <c r="AH3522" s="45">
        <v>34304</v>
      </c>
      <c r="AI3522">
        <v>858877</v>
      </c>
      <c r="AK3522" t="s">
        <v>279</v>
      </c>
      <c r="AL3522" t="s">
        <v>276</v>
      </c>
      <c r="AM3522" t="s">
        <v>245</v>
      </c>
    </row>
    <row r="3523" spans="1:39" x14ac:dyDescent="0.3">
      <c r="A3523" s="1">
        <v>43619</v>
      </c>
      <c r="B3523" t="s">
        <v>30</v>
      </c>
      <c r="C3523" t="s">
        <v>239</v>
      </c>
      <c r="D3523">
        <v>2100</v>
      </c>
      <c r="E3523">
        <v>20</v>
      </c>
      <c r="F3523">
        <v>52.049999</v>
      </c>
      <c r="G3523">
        <v>52.57</v>
      </c>
      <c r="H3523">
        <v>51.490001999999997</v>
      </c>
      <c r="I3523">
        <v>51.779998999999997</v>
      </c>
      <c r="J3523">
        <v>51.455269000000001</v>
      </c>
      <c r="K3523">
        <v>22380500</v>
      </c>
      <c r="L3523">
        <v>2.081</v>
      </c>
      <c r="M3523">
        <v>-4.8164978823222598E-3</v>
      </c>
      <c r="N3523">
        <v>-4.88086275623359E-2</v>
      </c>
      <c r="O3523">
        <v>-7.0819507321964098E-2</v>
      </c>
      <c r="P3523">
        <v>1.8357386066929202E-2</v>
      </c>
      <c r="Q3523">
        <v>0.22109736711805</v>
      </c>
      <c r="R3523">
        <v>1.33519983641669E-2</v>
      </c>
      <c r="S3523">
        <v>2.0549656974393701E-2</v>
      </c>
      <c r="T3523">
        <v>1.38427987555742E-2</v>
      </c>
      <c r="U3523">
        <v>1.52217052908371E-2</v>
      </c>
      <c r="V3523">
        <v>57.529998999999997</v>
      </c>
      <c r="W3523">
        <v>40.25</v>
      </c>
      <c r="X3523">
        <v>-0.12637857358971899</v>
      </c>
      <c r="Y3523">
        <v>-2.7690708645509302E-3</v>
      </c>
      <c r="Z3523">
        <v>1.2978063199666201</v>
      </c>
      <c r="AA3523">
        <v>2.1452094768212202</v>
      </c>
      <c r="AB3523">
        <v>2.2690958538627402</v>
      </c>
      <c r="AC3523" t="s">
        <v>265</v>
      </c>
      <c r="AD3523" t="s">
        <v>357</v>
      </c>
      <c r="AE3523" t="s">
        <v>56</v>
      </c>
      <c r="AF3523" t="s">
        <v>69</v>
      </c>
      <c r="AG3523" t="s">
        <v>278</v>
      </c>
      <c r="AH3523" s="45">
        <v>34304</v>
      </c>
      <c r="AI3523">
        <v>858877</v>
      </c>
      <c r="AK3523" t="s">
        <v>279</v>
      </c>
      <c r="AL3523" t="s">
        <v>276</v>
      </c>
      <c r="AM3523" t="s">
        <v>245</v>
      </c>
    </row>
    <row r="3524" spans="1:39" x14ac:dyDescent="0.3">
      <c r="A3524" s="1">
        <v>43643</v>
      </c>
      <c r="B3524" t="s">
        <v>30</v>
      </c>
      <c r="C3524" t="s">
        <v>239</v>
      </c>
      <c r="D3524">
        <v>4400</v>
      </c>
      <c r="E3524">
        <v>20</v>
      </c>
      <c r="F3524">
        <v>56.939999</v>
      </c>
      <c r="G3524">
        <v>57.25</v>
      </c>
      <c r="H3524">
        <v>55.470001000000003</v>
      </c>
      <c r="I3524">
        <v>55.73</v>
      </c>
      <c r="J3524">
        <v>55.380501000000002</v>
      </c>
      <c r="K3524">
        <v>23959900</v>
      </c>
      <c r="L3524">
        <v>2.0049999999999999</v>
      </c>
      <c r="M3524">
        <v>-1.5490312909097E-2</v>
      </c>
      <c r="N3524">
        <v>-2.9699898521852602E-2</v>
      </c>
      <c r="O3524">
        <v>3.28316982456947E-2</v>
      </c>
      <c r="P3524">
        <v>4.9768667486038802E-2</v>
      </c>
      <c r="Q3524">
        <v>0.29836521983523701</v>
      </c>
      <c r="R3524">
        <v>1.2010946528963E-2</v>
      </c>
      <c r="S3524">
        <v>1.6666637125551002E-2</v>
      </c>
      <c r="T3524">
        <v>1.56588746534264E-2</v>
      </c>
      <c r="U3524">
        <v>1.55551860807564E-2</v>
      </c>
      <c r="V3524">
        <v>58.150002000000001</v>
      </c>
      <c r="W3524">
        <v>40.25</v>
      </c>
      <c r="X3524">
        <v>-0.12637857358971899</v>
      </c>
      <c r="Y3524">
        <v>3.81588593721357E-3</v>
      </c>
      <c r="Z3524">
        <v>1.3016216664549001</v>
      </c>
      <c r="AA3524">
        <v>3.0476801245755398</v>
      </c>
      <c r="AB3524">
        <v>3.0875310954793602</v>
      </c>
      <c r="AC3524" t="s">
        <v>265</v>
      </c>
      <c r="AD3524" t="s">
        <v>357</v>
      </c>
      <c r="AE3524" t="s">
        <v>56</v>
      </c>
      <c r="AF3524" t="s">
        <v>69</v>
      </c>
      <c r="AG3524" t="s">
        <v>278</v>
      </c>
      <c r="AH3524" s="45">
        <v>34304</v>
      </c>
      <c r="AI3524">
        <v>858877</v>
      </c>
      <c r="AK3524" t="s">
        <v>279</v>
      </c>
      <c r="AL3524" t="s">
        <v>276</v>
      </c>
      <c r="AM3524" t="s">
        <v>245</v>
      </c>
    </row>
    <row r="3525" spans="1:39" x14ac:dyDescent="0.3">
      <c r="A3525" s="1">
        <v>43601</v>
      </c>
      <c r="B3525" t="s">
        <v>31</v>
      </c>
      <c r="C3525" t="s">
        <v>239</v>
      </c>
      <c r="D3525">
        <v>100</v>
      </c>
      <c r="E3525">
        <v>1</v>
      </c>
      <c r="F3525">
        <v>163.449997</v>
      </c>
      <c r="G3525">
        <v>165.60000600000001</v>
      </c>
      <c r="H3525">
        <v>162.86000100000001</v>
      </c>
      <c r="I3525">
        <v>164.86999499999999</v>
      </c>
      <c r="J3525">
        <v>164.86999499999999</v>
      </c>
      <c r="K3525">
        <v>9745500</v>
      </c>
      <c r="L3525">
        <v>2.4049999999999998</v>
      </c>
      <c r="M3525">
        <v>1.42331719874269E-2</v>
      </c>
      <c r="N3525">
        <v>3.2708555020358701E-2</v>
      </c>
      <c r="O3525">
        <v>2.8774051865871501E-2</v>
      </c>
      <c r="P3525">
        <v>0.14273120808385201</v>
      </c>
      <c r="Q3525">
        <v>0.23737904119540301</v>
      </c>
      <c r="R3525">
        <v>1.6249924005020899E-2</v>
      </c>
      <c r="S3525">
        <v>9.6678971170655499E-3</v>
      </c>
      <c r="T3525">
        <v>8.3742018334312298E-3</v>
      </c>
      <c r="U3525">
        <v>1.4632497200927699E-2</v>
      </c>
      <c r="V3525">
        <v>165.740005</v>
      </c>
      <c r="W3525">
        <v>121.599998</v>
      </c>
      <c r="X3525">
        <v>-0.12336660539774399</v>
      </c>
      <c r="Y3525">
        <v>8.8559569696340101E-3</v>
      </c>
      <c r="Z3525">
        <v>1.26386227892527</v>
      </c>
      <c r="AA3525">
        <v>2.7379645543586402</v>
      </c>
      <c r="AB3525">
        <v>2.4120502065448699</v>
      </c>
      <c r="AC3525" t="s">
        <v>240</v>
      </c>
      <c r="AD3525" t="s">
        <v>358</v>
      </c>
      <c r="AE3525" t="s">
        <v>56</v>
      </c>
      <c r="AF3525" t="s">
        <v>82</v>
      </c>
      <c r="AG3525" t="s">
        <v>297</v>
      </c>
      <c r="AH3525" s="45">
        <v>40168</v>
      </c>
      <c r="AI3525">
        <v>1403161</v>
      </c>
      <c r="AK3525" t="s">
        <v>298</v>
      </c>
      <c r="AL3525" t="s">
        <v>276</v>
      </c>
      <c r="AM3525" t="s">
        <v>245</v>
      </c>
    </row>
    <row r="3526" spans="1:39" x14ac:dyDescent="0.3">
      <c r="A3526" s="1">
        <v>43620</v>
      </c>
      <c r="B3526" t="s">
        <v>31</v>
      </c>
      <c r="C3526" t="s">
        <v>246</v>
      </c>
      <c r="D3526">
        <v>100</v>
      </c>
      <c r="E3526">
        <v>2</v>
      </c>
      <c r="F3526">
        <v>160.28999299999899</v>
      </c>
      <c r="G3526">
        <v>162.36999499999999</v>
      </c>
      <c r="H3526">
        <v>158.64999399999999</v>
      </c>
      <c r="I3526">
        <v>162.33000200000001</v>
      </c>
      <c r="J3526">
        <v>162.33000200000001</v>
      </c>
      <c r="K3526">
        <v>6684800</v>
      </c>
      <c r="L3526">
        <v>2.1190000000000002</v>
      </c>
      <c r="M3526">
        <v>2.32459656115666E-2</v>
      </c>
      <c r="N3526">
        <v>-8.4652999814507808E-3</v>
      </c>
      <c r="O3526">
        <v>9.0188201133329701E-3</v>
      </c>
      <c r="P3526">
        <v>9.4293808675915303E-2</v>
      </c>
      <c r="Q3526">
        <v>0.22215614086777499</v>
      </c>
      <c r="R3526">
        <v>1.5258382949471299E-2</v>
      </c>
      <c r="S3526">
        <v>1.1708436231093199E-2</v>
      </c>
      <c r="T3526">
        <v>9.2208070513509505E-3</v>
      </c>
      <c r="U3526">
        <v>1.47710471279279E-2</v>
      </c>
      <c r="V3526">
        <v>165.770004</v>
      </c>
      <c r="W3526">
        <v>121.599998</v>
      </c>
      <c r="X3526">
        <v>-0.12336660539774399</v>
      </c>
      <c r="Y3526">
        <v>2.1205927310919401E-2</v>
      </c>
      <c r="Z3526">
        <v>1.2637108179975101</v>
      </c>
      <c r="AA3526">
        <v>2.6248094665755599</v>
      </c>
      <c r="AB3526">
        <v>2.5732606666020601</v>
      </c>
      <c r="AC3526" t="s">
        <v>247</v>
      </c>
      <c r="AD3526" t="s">
        <v>358</v>
      </c>
      <c r="AE3526" t="s">
        <v>56</v>
      </c>
      <c r="AF3526" t="s">
        <v>82</v>
      </c>
      <c r="AG3526" t="s">
        <v>297</v>
      </c>
      <c r="AH3526" s="45">
        <v>40168</v>
      </c>
      <c r="AI3526">
        <v>1403161</v>
      </c>
      <c r="AK3526" t="s">
        <v>298</v>
      </c>
      <c r="AL3526" t="s">
        <v>276</v>
      </c>
      <c r="AM3526" t="s">
        <v>245</v>
      </c>
    </row>
    <row r="3527" spans="1:39" x14ac:dyDescent="0.3">
      <c r="A3527" s="1">
        <v>43559</v>
      </c>
      <c r="B3527" t="s">
        <v>31</v>
      </c>
      <c r="C3527" t="s">
        <v>246</v>
      </c>
      <c r="D3527">
        <v>200</v>
      </c>
      <c r="E3527">
        <v>3</v>
      </c>
      <c r="F3527">
        <v>158.529999</v>
      </c>
      <c r="G3527">
        <v>158.69000199999999</v>
      </c>
      <c r="H3527">
        <v>156.529999</v>
      </c>
      <c r="I3527">
        <v>157.63999899999999</v>
      </c>
      <c r="J3527">
        <v>157.39790300000001</v>
      </c>
      <c r="K3527">
        <v>5100200</v>
      </c>
      <c r="L3527">
        <v>2.512</v>
      </c>
      <c r="M3527">
        <v>-5.18834637343137E-3</v>
      </c>
      <c r="N3527">
        <v>1.90201321179388E-2</v>
      </c>
      <c r="O3527">
        <v>6.3439509182534701E-2</v>
      </c>
      <c r="P3527">
        <v>0.20901232151469401</v>
      </c>
      <c r="Q3527">
        <v>0.28105215313203902</v>
      </c>
      <c r="R3527">
        <v>5.6171116427868898E-3</v>
      </c>
      <c r="S3527">
        <v>8.8475784205057396E-3</v>
      </c>
      <c r="T3527">
        <v>1.08897640658084E-2</v>
      </c>
      <c r="U3527">
        <v>1.5039883499234401E-2</v>
      </c>
      <c r="V3527">
        <v>159.11000100000001</v>
      </c>
      <c r="W3527">
        <v>117.120003</v>
      </c>
      <c r="X3527">
        <v>-0.12336660539774399</v>
      </c>
      <c r="Y3527">
        <v>2.0824655091414399E-3</v>
      </c>
      <c r="Z3527">
        <v>1.2733707194364501</v>
      </c>
      <c r="AA3527">
        <v>3.2056491996737999</v>
      </c>
      <c r="AB3527">
        <v>3.3006754311254598</v>
      </c>
      <c r="AC3527" t="s">
        <v>248</v>
      </c>
      <c r="AD3527" t="s">
        <v>358</v>
      </c>
      <c r="AE3527" t="s">
        <v>56</v>
      </c>
      <c r="AF3527" t="s">
        <v>82</v>
      </c>
      <c r="AG3527" t="s">
        <v>297</v>
      </c>
      <c r="AH3527" s="45">
        <v>40168</v>
      </c>
      <c r="AI3527">
        <v>1403161</v>
      </c>
      <c r="AK3527" t="s">
        <v>298</v>
      </c>
      <c r="AL3527" t="s">
        <v>276</v>
      </c>
      <c r="AM3527" t="s">
        <v>245</v>
      </c>
    </row>
    <row r="3528" spans="1:39" x14ac:dyDescent="0.3">
      <c r="A3528" s="1">
        <v>43565</v>
      </c>
      <c r="B3528" t="s">
        <v>31</v>
      </c>
      <c r="C3528" t="s">
        <v>239</v>
      </c>
      <c r="D3528">
        <v>200</v>
      </c>
      <c r="E3528">
        <v>3</v>
      </c>
      <c r="F3528">
        <v>157.990005</v>
      </c>
      <c r="G3528">
        <v>158.779999</v>
      </c>
      <c r="H3528">
        <v>157.520004</v>
      </c>
      <c r="I3528">
        <v>158.55999800000001</v>
      </c>
      <c r="J3528">
        <v>158.316498</v>
      </c>
      <c r="K3528">
        <v>3918600</v>
      </c>
      <c r="L3528">
        <v>2.4769999999999999</v>
      </c>
      <c r="M3528">
        <v>6.7711267992552303E-3</v>
      </c>
      <c r="N3528">
        <v>6.30821768825498E-4</v>
      </c>
      <c r="O3528">
        <v>5.1041060707788202E-2</v>
      </c>
      <c r="P3528">
        <v>0.13765656718928701</v>
      </c>
      <c r="Q3528">
        <v>0.27930463216205897</v>
      </c>
      <c r="R3528">
        <v>4.3535790093229103E-3</v>
      </c>
      <c r="S3528">
        <v>7.5695598652119802E-3</v>
      </c>
      <c r="T3528">
        <v>9.4435824207558007E-3</v>
      </c>
      <c r="U3528">
        <v>1.48698013189457E-2</v>
      </c>
      <c r="V3528">
        <v>159.11000100000001</v>
      </c>
      <c r="W3528">
        <v>119.370003</v>
      </c>
      <c r="X3528">
        <v>-0.12336660539774399</v>
      </c>
      <c r="Y3528">
        <v>3.47183783585567E-3</v>
      </c>
      <c r="Z3528">
        <v>1.2720462445137899</v>
      </c>
      <c r="AA3528">
        <v>3.1912373892731498</v>
      </c>
      <c r="AB3528">
        <v>3.2409200202234101</v>
      </c>
      <c r="AC3528" t="s">
        <v>248</v>
      </c>
      <c r="AD3528" t="s">
        <v>358</v>
      </c>
      <c r="AE3528" t="s">
        <v>56</v>
      </c>
      <c r="AF3528" t="s">
        <v>82</v>
      </c>
      <c r="AG3528" t="s">
        <v>297</v>
      </c>
      <c r="AH3528" s="45">
        <v>40168</v>
      </c>
      <c r="AI3528">
        <v>1403161</v>
      </c>
      <c r="AK3528" t="s">
        <v>298</v>
      </c>
      <c r="AL3528" t="s">
        <v>276</v>
      </c>
      <c r="AM3528" t="s">
        <v>245</v>
      </c>
    </row>
    <row r="3529" spans="1:39" x14ac:dyDescent="0.3">
      <c r="A3529" s="1">
        <v>43566</v>
      </c>
      <c r="B3529" t="s">
        <v>31</v>
      </c>
      <c r="C3529" t="s">
        <v>246</v>
      </c>
      <c r="D3529">
        <v>300</v>
      </c>
      <c r="E3529">
        <v>3</v>
      </c>
      <c r="F3529">
        <v>159.11000100000001</v>
      </c>
      <c r="G3529">
        <v>159.300003</v>
      </c>
      <c r="H3529">
        <v>157.44000199999999</v>
      </c>
      <c r="I3529">
        <v>157.86000100000001</v>
      </c>
      <c r="J3529">
        <v>157.617569</v>
      </c>
      <c r="K3529">
        <v>5771400</v>
      </c>
      <c r="L3529">
        <v>2.504</v>
      </c>
      <c r="M3529">
        <v>-4.4245316552948798E-3</v>
      </c>
      <c r="N3529">
        <v>1.39463648696205E-3</v>
      </c>
      <c r="O3529">
        <v>3.9605965480368502E-2</v>
      </c>
      <c r="P3529">
        <v>0.131355381600645</v>
      </c>
      <c r="Q3529">
        <v>0.28269714561298898</v>
      </c>
      <c r="R3529">
        <v>4.1280360970541398E-3</v>
      </c>
      <c r="S3529">
        <v>7.6245458592997199E-3</v>
      </c>
      <c r="T3529">
        <v>9.4801986690544807E-3</v>
      </c>
      <c r="U3529">
        <v>1.48632227777031E-2</v>
      </c>
      <c r="V3529">
        <v>159.300003</v>
      </c>
      <c r="W3529">
        <v>119.370003</v>
      </c>
      <c r="X3529">
        <v>-0.12336660539774399</v>
      </c>
      <c r="Y3529" s="44">
        <v>3.8122194279549302E-5</v>
      </c>
      <c r="Z3529">
        <v>1.2717393462867399</v>
      </c>
      <c r="AA3529">
        <v>3.2313074167133</v>
      </c>
      <c r="AB3529">
        <v>3.2460516636313201</v>
      </c>
      <c r="AC3529" t="s">
        <v>248</v>
      </c>
      <c r="AD3529" t="s">
        <v>358</v>
      </c>
      <c r="AE3529" t="s">
        <v>56</v>
      </c>
      <c r="AF3529" t="s">
        <v>82</v>
      </c>
      <c r="AG3529" t="s">
        <v>297</v>
      </c>
      <c r="AH3529" s="45">
        <v>40168</v>
      </c>
      <c r="AI3529">
        <v>1403161</v>
      </c>
      <c r="AK3529" t="s">
        <v>298</v>
      </c>
      <c r="AL3529" t="s">
        <v>276</v>
      </c>
      <c r="AM3529" t="s">
        <v>245</v>
      </c>
    </row>
    <row r="3530" spans="1:39" x14ac:dyDescent="0.3">
      <c r="A3530" s="1">
        <v>43585</v>
      </c>
      <c r="B3530" t="s">
        <v>31</v>
      </c>
      <c r="C3530" t="s">
        <v>246</v>
      </c>
      <c r="D3530">
        <v>200</v>
      </c>
      <c r="E3530">
        <v>3</v>
      </c>
      <c r="F3530">
        <v>164.979996</v>
      </c>
      <c r="G3530">
        <v>165.699997</v>
      </c>
      <c r="H3530">
        <v>163.91999799999999</v>
      </c>
      <c r="I3530">
        <v>164.429993</v>
      </c>
      <c r="J3530">
        <v>164.17747499999999</v>
      </c>
      <c r="K3530">
        <v>6432700</v>
      </c>
      <c r="L3530">
        <v>2.5089999999999999</v>
      </c>
      <c r="M3530">
        <v>1.70431605917422E-3</v>
      </c>
      <c r="N3530">
        <v>1.6989497025956101E-2</v>
      </c>
      <c r="O3530">
        <v>6.1191126308272399E-2</v>
      </c>
      <c r="P3530">
        <v>0.19895393044889501</v>
      </c>
      <c r="Q3530">
        <v>0.27276898311138498</v>
      </c>
      <c r="R3530">
        <v>6.1131331061042796E-3</v>
      </c>
      <c r="S3530">
        <v>4.99899393899294E-3</v>
      </c>
      <c r="T3530">
        <v>8.9076502328039996E-3</v>
      </c>
      <c r="U3530">
        <v>1.44498830077189E-2</v>
      </c>
      <c r="V3530">
        <v>165.699997</v>
      </c>
      <c r="W3530">
        <v>121.599998</v>
      </c>
      <c r="X3530">
        <v>-0.12336660539774399</v>
      </c>
      <c r="Y3530">
        <v>9.5096475723260604E-4</v>
      </c>
      <c r="Z3530">
        <v>1.2562166507211401</v>
      </c>
      <c r="AA3530">
        <v>3.1299579202729602</v>
      </c>
      <c r="AB3530">
        <v>3.2034184267521302</v>
      </c>
      <c r="AC3530" t="s">
        <v>248</v>
      </c>
      <c r="AD3530" t="s">
        <v>358</v>
      </c>
      <c r="AE3530" t="s">
        <v>56</v>
      </c>
      <c r="AF3530" t="s">
        <v>82</v>
      </c>
      <c r="AG3530" t="s">
        <v>297</v>
      </c>
      <c r="AH3530" s="45">
        <v>40168</v>
      </c>
      <c r="AI3530">
        <v>1403161</v>
      </c>
      <c r="AK3530" t="s">
        <v>298</v>
      </c>
      <c r="AL3530" t="s">
        <v>276</v>
      </c>
      <c r="AM3530" t="s">
        <v>245</v>
      </c>
    </row>
    <row r="3531" spans="1:39" x14ac:dyDescent="0.3">
      <c r="A3531" s="1">
        <v>43616</v>
      </c>
      <c r="B3531" t="s">
        <v>31</v>
      </c>
      <c r="C3531" t="s">
        <v>246</v>
      </c>
      <c r="D3531">
        <v>500</v>
      </c>
      <c r="E3531">
        <v>3</v>
      </c>
      <c r="F3531">
        <v>160.91000399999999</v>
      </c>
      <c r="G3531">
        <v>162.13000500000001</v>
      </c>
      <c r="H3531">
        <v>160.55999800000001</v>
      </c>
      <c r="I3531">
        <v>161.33000200000001</v>
      </c>
      <c r="J3531">
        <v>161.33000200000001</v>
      </c>
      <c r="K3531">
        <v>5079000</v>
      </c>
      <c r="L3531">
        <v>2.1419999999999999</v>
      </c>
      <c r="M3531">
        <v>-8.8247233384071908E-3</v>
      </c>
      <c r="N3531">
        <v>-1.1150602175829701E-3</v>
      </c>
      <c r="O3531">
        <v>-1.74960382652854E-2</v>
      </c>
      <c r="P3531">
        <v>7.7893118341438805E-2</v>
      </c>
      <c r="Q3531">
        <v>0.21758316657957499</v>
      </c>
      <c r="R3531">
        <v>7.1645460220009496E-3</v>
      </c>
      <c r="S3531">
        <v>1.03366743988386E-2</v>
      </c>
      <c r="T3531">
        <v>8.6020686525275607E-3</v>
      </c>
      <c r="U3531">
        <v>1.4659731630459701E-2</v>
      </c>
      <c r="V3531">
        <v>165.770004</v>
      </c>
      <c r="W3531">
        <v>121.599998</v>
      </c>
      <c r="X3531">
        <v>-0.12336660539774399</v>
      </c>
      <c r="Y3531">
        <v>-1.3283204951564801E-2</v>
      </c>
      <c r="Z3531">
        <v>1.25710550847025</v>
      </c>
      <c r="AA3531">
        <v>2.558897546996</v>
      </c>
      <c r="AB3531">
        <v>2.6023784384925701</v>
      </c>
      <c r="AC3531" t="s">
        <v>248</v>
      </c>
      <c r="AD3531" t="s">
        <v>358</v>
      </c>
      <c r="AE3531" t="s">
        <v>56</v>
      </c>
      <c r="AF3531" t="s">
        <v>82</v>
      </c>
      <c r="AG3531" t="s">
        <v>297</v>
      </c>
      <c r="AH3531" s="45">
        <v>40168</v>
      </c>
      <c r="AI3531">
        <v>1403161</v>
      </c>
      <c r="AK3531" t="s">
        <v>298</v>
      </c>
      <c r="AL3531" t="s">
        <v>276</v>
      </c>
      <c r="AM3531" t="s">
        <v>245</v>
      </c>
    </row>
    <row r="3532" spans="1:39" x14ac:dyDescent="0.3">
      <c r="A3532" s="1">
        <v>43619</v>
      </c>
      <c r="B3532" t="s">
        <v>31</v>
      </c>
      <c r="C3532" t="s">
        <v>239</v>
      </c>
      <c r="D3532">
        <v>100</v>
      </c>
      <c r="E3532">
        <v>3</v>
      </c>
      <c r="F3532">
        <v>161.53999299999899</v>
      </c>
      <c r="G3532">
        <v>162.83000200000001</v>
      </c>
      <c r="H3532">
        <v>156.75</v>
      </c>
      <c r="I3532">
        <v>158.60000600000001</v>
      </c>
      <c r="J3532">
        <v>158.60000600000001</v>
      </c>
      <c r="K3532">
        <v>8034600</v>
      </c>
      <c r="L3532">
        <v>2.081</v>
      </c>
      <c r="M3532">
        <v>-1.7066622043234399E-2</v>
      </c>
      <c r="N3532">
        <v>-2.5153816139773799E-2</v>
      </c>
      <c r="O3532">
        <v>-2.45387352269671E-2</v>
      </c>
      <c r="P3532">
        <v>7.0980191609356993E-2</v>
      </c>
      <c r="Q3532">
        <v>0.19990430506228701</v>
      </c>
      <c r="R3532">
        <v>8.9678257471510897E-3</v>
      </c>
      <c r="S3532">
        <v>1.07373797982747E-2</v>
      </c>
      <c r="T3532">
        <v>8.7917061857100097E-3</v>
      </c>
      <c r="U3532">
        <v>1.47031752345288E-2</v>
      </c>
      <c r="V3532">
        <v>165.770004</v>
      </c>
      <c r="W3532">
        <v>121.599998</v>
      </c>
      <c r="X3532">
        <v>-0.12336660539774399</v>
      </c>
      <c r="Y3532">
        <v>-2.7690708645509302E-3</v>
      </c>
      <c r="Z3532">
        <v>1.2614270687629301</v>
      </c>
      <c r="AA3532">
        <v>2.3369851518468998</v>
      </c>
      <c r="AB3532">
        <v>2.5685337480867201</v>
      </c>
      <c r="AC3532" t="s">
        <v>248</v>
      </c>
      <c r="AD3532" t="s">
        <v>358</v>
      </c>
      <c r="AE3532" t="s">
        <v>56</v>
      </c>
      <c r="AF3532" t="s">
        <v>82</v>
      </c>
      <c r="AG3532" t="s">
        <v>297</v>
      </c>
      <c r="AH3532" s="45">
        <v>40168</v>
      </c>
      <c r="AI3532">
        <v>1403161</v>
      </c>
      <c r="AK3532" t="s">
        <v>298</v>
      </c>
      <c r="AL3532" t="s">
        <v>276</v>
      </c>
      <c r="AM3532" t="s">
        <v>245</v>
      </c>
    </row>
    <row r="3533" spans="1:39" x14ac:dyDescent="0.3">
      <c r="A3533" s="1">
        <v>43621</v>
      </c>
      <c r="B3533" t="s">
        <v>31</v>
      </c>
      <c r="C3533" t="s">
        <v>239</v>
      </c>
      <c r="D3533">
        <v>200</v>
      </c>
      <c r="E3533">
        <v>3</v>
      </c>
      <c r="F3533">
        <v>163.5</v>
      </c>
      <c r="G3533">
        <v>165.39999399999999</v>
      </c>
      <c r="H3533">
        <v>162.69000199999999</v>
      </c>
      <c r="I3533">
        <v>165.38999899999999</v>
      </c>
      <c r="J3533">
        <v>165.38999899999999</v>
      </c>
      <c r="K3533">
        <v>7769300</v>
      </c>
      <c r="L3533">
        <v>2.1230000000000002</v>
      </c>
      <c r="M3533">
        <v>1.8675002580051801E-2</v>
      </c>
      <c r="N3533">
        <v>1.6213954131458E-2</v>
      </c>
      <c r="O3533">
        <v>2.19999907095004E-2</v>
      </c>
      <c r="P3533">
        <v>0.113915531635274</v>
      </c>
      <c r="Q3533">
        <v>0.224007611857311</v>
      </c>
      <c r="R3533">
        <v>1.7361822232025301E-2</v>
      </c>
      <c r="S3533">
        <v>1.22995747281699E-2</v>
      </c>
      <c r="T3533">
        <v>9.4650928597444905E-3</v>
      </c>
      <c r="U3533">
        <v>1.4779466298397799E-2</v>
      </c>
      <c r="V3533">
        <v>165.770004</v>
      </c>
      <c r="W3533">
        <v>121.599998</v>
      </c>
      <c r="X3533">
        <v>-0.12336660539774399</v>
      </c>
      <c r="Y3533">
        <v>8.1287266899663802E-3</v>
      </c>
      <c r="Z3533">
        <v>1.2643887586092399</v>
      </c>
      <c r="AA3533">
        <v>2.6520993115864702</v>
      </c>
      <c r="AB3533">
        <v>2.5856257777338199</v>
      </c>
      <c r="AC3533" t="s">
        <v>248</v>
      </c>
      <c r="AD3533" t="s">
        <v>358</v>
      </c>
      <c r="AE3533" t="s">
        <v>56</v>
      </c>
      <c r="AF3533" t="s">
        <v>82</v>
      </c>
      <c r="AG3533" t="s">
        <v>297</v>
      </c>
      <c r="AH3533" s="45">
        <v>40168</v>
      </c>
      <c r="AI3533">
        <v>1403161</v>
      </c>
      <c r="AK3533" t="s">
        <v>298</v>
      </c>
      <c r="AL3533" t="s">
        <v>276</v>
      </c>
      <c r="AM3533" t="s">
        <v>245</v>
      </c>
    </row>
    <row r="3534" spans="1:39" x14ac:dyDescent="0.3">
      <c r="A3534" s="1">
        <v>43641</v>
      </c>
      <c r="B3534" t="s">
        <v>31</v>
      </c>
      <c r="C3534" t="s">
        <v>246</v>
      </c>
      <c r="D3534">
        <v>100</v>
      </c>
      <c r="E3534">
        <v>3</v>
      </c>
      <c r="F3534">
        <v>174.80999800000001</v>
      </c>
      <c r="G3534">
        <v>174.94000199999999</v>
      </c>
      <c r="H3534">
        <v>170.58999599999899</v>
      </c>
      <c r="I3534">
        <v>171.279999</v>
      </c>
      <c r="J3534">
        <v>171.279999</v>
      </c>
      <c r="K3534">
        <v>9899900</v>
      </c>
      <c r="L3534">
        <v>1.994</v>
      </c>
      <c r="M3534">
        <v>-1.48932545233465E-2</v>
      </c>
      <c r="N3534">
        <v>1.1745495680471899E-2</v>
      </c>
      <c r="O3534">
        <v>5.8732609150448201E-2</v>
      </c>
      <c r="P3534">
        <v>9.9477774431872903E-2</v>
      </c>
      <c r="Q3534">
        <v>0.242159938410029</v>
      </c>
      <c r="R3534">
        <v>1.20960856570708E-2</v>
      </c>
      <c r="S3534">
        <v>1.0990181001029199E-2</v>
      </c>
      <c r="T3534">
        <v>9.2809962779080695E-3</v>
      </c>
      <c r="U3534">
        <v>1.47978948519419E-2</v>
      </c>
      <c r="V3534">
        <v>174.94000199999999</v>
      </c>
      <c r="W3534">
        <v>121.599998</v>
      </c>
      <c r="X3534">
        <v>-0.12336660539774399</v>
      </c>
      <c r="Y3534">
        <v>-9.5417756928269908E-3</v>
      </c>
      <c r="Z3534">
        <v>1.2561017983034599</v>
      </c>
      <c r="AA3534">
        <v>3.0540770791874001</v>
      </c>
      <c r="AB3534">
        <v>3.1269800847970401</v>
      </c>
      <c r="AC3534" t="s">
        <v>248</v>
      </c>
      <c r="AD3534" t="s">
        <v>358</v>
      </c>
      <c r="AE3534" t="s">
        <v>56</v>
      </c>
      <c r="AF3534" t="s">
        <v>82</v>
      </c>
      <c r="AG3534" t="s">
        <v>297</v>
      </c>
      <c r="AH3534" s="45">
        <v>40168</v>
      </c>
      <c r="AI3534">
        <v>1403161</v>
      </c>
      <c r="AK3534" t="s">
        <v>298</v>
      </c>
      <c r="AL3534" t="s">
        <v>276</v>
      </c>
      <c r="AM3534" t="s">
        <v>245</v>
      </c>
    </row>
    <row r="3535" spans="1:39" x14ac:dyDescent="0.3">
      <c r="A3535" s="1">
        <v>43564</v>
      </c>
      <c r="B3535" t="s">
        <v>31</v>
      </c>
      <c r="C3535" t="s">
        <v>239</v>
      </c>
      <c r="D3535">
        <v>400</v>
      </c>
      <c r="E3535">
        <v>4</v>
      </c>
      <c r="F3535">
        <v>156.55999800000001</v>
      </c>
      <c r="G3535">
        <v>157.990005</v>
      </c>
      <c r="H3535">
        <v>156.470001</v>
      </c>
      <c r="I3535">
        <v>157.490005</v>
      </c>
      <c r="J3535">
        <v>157.24813799999899</v>
      </c>
      <c r="K3535">
        <v>6364100</v>
      </c>
      <c r="L3535">
        <v>2.4990000000000001</v>
      </c>
      <c r="M3535">
        <v>-1.64952002682608E-3</v>
      </c>
      <c r="N3535">
        <v>-1.8396703842878501E-3</v>
      </c>
      <c r="O3535">
        <v>6.6551202629324402E-2</v>
      </c>
      <c r="P3535">
        <v>0.14258568787725201</v>
      </c>
      <c r="Q3535">
        <v>0.28864999257253299</v>
      </c>
      <c r="R3535">
        <v>3.4592127278439402E-3</v>
      </c>
      <c r="S3535">
        <v>8.64915751760785E-3</v>
      </c>
      <c r="T3535">
        <v>9.5024266087291708E-3</v>
      </c>
      <c r="U3535">
        <v>1.4895611448472301E-2</v>
      </c>
      <c r="V3535">
        <v>159.11000100000001</v>
      </c>
      <c r="W3535">
        <v>119.370003</v>
      </c>
      <c r="X3535">
        <v>-0.12336660539774399</v>
      </c>
      <c r="Y3535">
        <v>-6.0859766572597396E-3</v>
      </c>
      <c r="Z3535">
        <v>1.2678166366982699</v>
      </c>
      <c r="AA3535">
        <v>3.3039358716850198</v>
      </c>
      <c r="AB3535">
        <v>3.26933215535424</v>
      </c>
      <c r="AC3535" t="s">
        <v>249</v>
      </c>
      <c r="AD3535" t="s">
        <v>358</v>
      </c>
      <c r="AE3535" t="s">
        <v>56</v>
      </c>
      <c r="AF3535" t="s">
        <v>82</v>
      </c>
      <c r="AG3535" t="s">
        <v>297</v>
      </c>
      <c r="AH3535" s="45">
        <v>40168</v>
      </c>
      <c r="AI3535">
        <v>1403161</v>
      </c>
      <c r="AK3535" t="s">
        <v>298</v>
      </c>
      <c r="AL3535" t="s">
        <v>276</v>
      </c>
      <c r="AM3535" t="s">
        <v>245</v>
      </c>
    </row>
    <row r="3536" spans="1:39" x14ac:dyDescent="0.3">
      <c r="A3536" s="1">
        <v>43578</v>
      </c>
      <c r="B3536" t="s">
        <v>31</v>
      </c>
      <c r="C3536" t="s">
        <v>246</v>
      </c>
      <c r="D3536">
        <v>100</v>
      </c>
      <c r="E3536">
        <v>4</v>
      </c>
      <c r="F3536">
        <v>161</v>
      </c>
      <c r="G3536">
        <v>161.88000500000001</v>
      </c>
      <c r="H3536">
        <v>159.86999499999999</v>
      </c>
      <c r="I3536">
        <v>161.66000399999999</v>
      </c>
      <c r="J3536">
        <v>161.411743</v>
      </c>
      <c r="K3536">
        <v>6522900</v>
      </c>
      <c r="L3536">
        <v>2.57</v>
      </c>
      <c r="M3536">
        <v>7.8247122614950801E-3</v>
      </c>
      <c r="N3536">
        <v>7.5753079340411698E-3</v>
      </c>
      <c r="O3536">
        <v>3.6922211889372003E-2</v>
      </c>
      <c r="P3536">
        <v>0.15962328988027299</v>
      </c>
      <c r="Q3536">
        <v>0.27024758091180501</v>
      </c>
      <c r="R3536">
        <v>3.8233952894747101E-3</v>
      </c>
      <c r="S3536">
        <v>6.9432896524054596E-3</v>
      </c>
      <c r="T3536">
        <v>9.4203399956239893E-3</v>
      </c>
      <c r="U3536">
        <v>1.48288573562361E-2</v>
      </c>
      <c r="V3536">
        <v>161.88000500000001</v>
      </c>
      <c r="W3536">
        <v>119.370003</v>
      </c>
      <c r="X3536">
        <v>-0.12336660539774399</v>
      </c>
      <c r="Y3536">
        <v>8.8023511954049196E-3</v>
      </c>
      <c r="Z3536">
        <v>1.27543278842006</v>
      </c>
      <c r="AA3536">
        <v>3.0836779471048401</v>
      </c>
      <c r="AB3536">
        <v>3.0470894166998601</v>
      </c>
      <c r="AC3536" t="s">
        <v>249</v>
      </c>
      <c r="AD3536" t="s">
        <v>358</v>
      </c>
      <c r="AE3536" t="s">
        <v>56</v>
      </c>
      <c r="AF3536" t="s">
        <v>82</v>
      </c>
      <c r="AG3536" t="s">
        <v>297</v>
      </c>
      <c r="AH3536" s="45">
        <v>40168</v>
      </c>
      <c r="AI3536">
        <v>1403161</v>
      </c>
      <c r="AK3536" t="s">
        <v>298</v>
      </c>
      <c r="AL3536" t="s">
        <v>276</v>
      </c>
      <c r="AM3536" t="s">
        <v>245</v>
      </c>
    </row>
    <row r="3537" spans="1:39" x14ac:dyDescent="0.3">
      <c r="A3537" s="1">
        <v>43588</v>
      </c>
      <c r="B3537" t="s">
        <v>31</v>
      </c>
      <c r="C3537" t="s">
        <v>239</v>
      </c>
      <c r="D3537">
        <v>200</v>
      </c>
      <c r="E3537">
        <v>4</v>
      </c>
      <c r="F3537">
        <v>162.300003</v>
      </c>
      <c r="G3537">
        <v>162.740005</v>
      </c>
      <c r="H3537">
        <v>161.179993</v>
      </c>
      <c r="I3537">
        <v>162.03999299999899</v>
      </c>
      <c r="J3537">
        <v>161.79115300000001</v>
      </c>
      <c r="K3537">
        <v>4317500</v>
      </c>
      <c r="L3537">
        <v>2.5310000000000001</v>
      </c>
      <c r="M3537">
        <v>5.6938319838844799E-3</v>
      </c>
      <c r="N3537">
        <v>-5.4773980290091298E-3</v>
      </c>
      <c r="O3537">
        <v>2.66415996366424E-2</v>
      </c>
      <c r="P3537">
        <v>0.146873741803178</v>
      </c>
      <c r="Q3537">
        <v>0.25519529528326501</v>
      </c>
      <c r="R3537">
        <v>8.5408302934508306E-3</v>
      </c>
      <c r="S3537">
        <v>5.9713816712059697E-3</v>
      </c>
      <c r="T3537">
        <v>7.3215346567184099E-3</v>
      </c>
      <c r="U3537">
        <v>1.44670961211051E-2</v>
      </c>
      <c r="V3537">
        <v>165.740005</v>
      </c>
      <c r="W3537">
        <v>121.599998</v>
      </c>
      <c r="X3537">
        <v>-0.12336660539774399</v>
      </c>
      <c r="Y3537">
        <v>9.5921274614703799E-3</v>
      </c>
      <c r="Z3537">
        <v>1.26095728714296</v>
      </c>
      <c r="AA3537">
        <v>2.9144902707199001</v>
      </c>
      <c r="AB3537">
        <v>2.9369551519859902</v>
      </c>
      <c r="AC3537" t="s">
        <v>249</v>
      </c>
      <c r="AD3537" t="s">
        <v>358</v>
      </c>
      <c r="AE3537" t="s">
        <v>56</v>
      </c>
      <c r="AF3537" t="s">
        <v>82</v>
      </c>
      <c r="AG3537" t="s">
        <v>297</v>
      </c>
      <c r="AH3537" s="45">
        <v>40168</v>
      </c>
      <c r="AI3537">
        <v>1403161</v>
      </c>
      <c r="AK3537" t="s">
        <v>298</v>
      </c>
      <c r="AL3537" t="s">
        <v>276</v>
      </c>
      <c r="AM3537" t="s">
        <v>245</v>
      </c>
    </row>
    <row r="3538" spans="1:39" x14ac:dyDescent="0.3">
      <c r="A3538" s="1">
        <v>43627</v>
      </c>
      <c r="B3538" t="s">
        <v>31</v>
      </c>
      <c r="C3538" t="s">
        <v>246</v>
      </c>
      <c r="D3538">
        <v>400</v>
      </c>
      <c r="E3538">
        <v>4</v>
      </c>
      <c r="F3538">
        <v>171.949997</v>
      </c>
      <c r="G3538">
        <v>172.179993</v>
      </c>
      <c r="H3538">
        <v>168.41999799999999</v>
      </c>
      <c r="I3538">
        <v>170.30999800000001</v>
      </c>
      <c r="J3538">
        <v>170.30999800000001</v>
      </c>
      <c r="K3538">
        <v>6082900</v>
      </c>
      <c r="L3538">
        <v>2.14</v>
      </c>
      <c r="M3538">
        <v>-2.9901173893556198E-3</v>
      </c>
      <c r="N3538">
        <v>4.7988981464117703E-2</v>
      </c>
      <c r="O3538">
        <v>6.5171594881649197E-2</v>
      </c>
      <c r="P3538">
        <v>0.117054609950904</v>
      </c>
      <c r="Q3538">
        <v>0.240849752176367</v>
      </c>
      <c r="R3538">
        <v>9.3200114629371708E-3</v>
      </c>
      <c r="S3538">
        <v>1.24426766660125E-2</v>
      </c>
      <c r="T3538">
        <v>9.3324579334825297E-3</v>
      </c>
      <c r="U3538">
        <v>1.4730448700162499E-2</v>
      </c>
      <c r="V3538">
        <v>172.179993</v>
      </c>
      <c r="W3538">
        <v>121.599998</v>
      </c>
      <c r="X3538">
        <v>-0.12336660539774399</v>
      </c>
      <c r="Y3538">
        <v>-3.4994119269314301E-4</v>
      </c>
      <c r="Z3538">
        <v>1.2622321664671601</v>
      </c>
      <c r="AA3538">
        <v>2.8963484790096699</v>
      </c>
      <c r="AB3538">
        <v>2.8029245341767401</v>
      </c>
      <c r="AC3538" t="s">
        <v>249</v>
      </c>
      <c r="AD3538" t="s">
        <v>358</v>
      </c>
      <c r="AE3538" t="s">
        <v>56</v>
      </c>
      <c r="AF3538" t="s">
        <v>82</v>
      </c>
      <c r="AG3538" t="s">
        <v>297</v>
      </c>
      <c r="AH3538" s="45">
        <v>40168</v>
      </c>
      <c r="AI3538">
        <v>1403161</v>
      </c>
      <c r="AK3538" t="s">
        <v>298</v>
      </c>
      <c r="AL3538" t="s">
        <v>276</v>
      </c>
      <c r="AM3538" t="s">
        <v>245</v>
      </c>
    </row>
    <row r="3539" spans="1:39" x14ac:dyDescent="0.3">
      <c r="A3539" s="1">
        <v>43635</v>
      </c>
      <c r="B3539" t="s">
        <v>31</v>
      </c>
      <c r="C3539" t="s">
        <v>246</v>
      </c>
      <c r="D3539">
        <v>600</v>
      </c>
      <c r="E3539">
        <v>4</v>
      </c>
      <c r="F3539">
        <v>169.38999899999999</v>
      </c>
      <c r="G3539">
        <v>171.199997</v>
      </c>
      <c r="H3539">
        <v>169.21000699999999</v>
      </c>
      <c r="I3539">
        <v>170.69000199999999</v>
      </c>
      <c r="J3539">
        <v>170.69000199999999</v>
      </c>
      <c r="K3539">
        <v>6323900</v>
      </c>
      <c r="L3539">
        <v>2.0289999999999999</v>
      </c>
      <c r="M3539">
        <v>8.2949147308273002E-3</v>
      </c>
      <c r="N3539">
        <v>-5.25882949275809E-3</v>
      </c>
      <c r="O3539">
        <v>3.9434024083197301E-2</v>
      </c>
      <c r="P3539">
        <v>0.106058038530978</v>
      </c>
      <c r="Q3539">
        <v>0.23230138256081301</v>
      </c>
      <c r="R3539">
        <v>7.7840385192161502E-3</v>
      </c>
      <c r="S3539">
        <v>1.0656682930296601E-2</v>
      </c>
      <c r="T3539">
        <v>9.4012738854865E-3</v>
      </c>
      <c r="U3539">
        <v>1.47485634977669E-2</v>
      </c>
      <c r="V3539">
        <v>172.199997</v>
      </c>
      <c r="W3539">
        <v>121.599998</v>
      </c>
      <c r="X3539">
        <v>-0.12336660539774399</v>
      </c>
      <c r="Y3539">
        <v>2.98071681438073E-3</v>
      </c>
      <c r="Z3539">
        <v>1.2536872485506201</v>
      </c>
      <c r="AA3539">
        <v>2.8632502762853398</v>
      </c>
      <c r="AB3539">
        <v>2.8637015480950598</v>
      </c>
      <c r="AC3539" t="s">
        <v>249</v>
      </c>
      <c r="AD3539" t="s">
        <v>358</v>
      </c>
      <c r="AE3539" t="s">
        <v>56</v>
      </c>
      <c r="AF3539" t="s">
        <v>82</v>
      </c>
      <c r="AG3539" t="s">
        <v>297</v>
      </c>
      <c r="AH3539" s="45">
        <v>40168</v>
      </c>
      <c r="AI3539">
        <v>1403161</v>
      </c>
      <c r="AK3539" t="s">
        <v>298</v>
      </c>
      <c r="AL3539" t="s">
        <v>276</v>
      </c>
      <c r="AM3539" t="s">
        <v>245</v>
      </c>
    </row>
    <row r="3540" spans="1:39" x14ac:dyDescent="0.3">
      <c r="A3540" s="1">
        <v>43636</v>
      </c>
      <c r="B3540" t="s">
        <v>31</v>
      </c>
      <c r="C3540" t="s">
        <v>239</v>
      </c>
      <c r="D3540">
        <v>100</v>
      </c>
      <c r="E3540">
        <v>4</v>
      </c>
      <c r="F3540">
        <v>172.509995</v>
      </c>
      <c r="G3540">
        <v>173.94000199999999</v>
      </c>
      <c r="H3540">
        <v>171.75</v>
      </c>
      <c r="I3540">
        <v>173.740005</v>
      </c>
      <c r="J3540">
        <v>173.740005</v>
      </c>
      <c r="K3540">
        <v>11474100</v>
      </c>
      <c r="L3540">
        <v>2.0009999999999999</v>
      </c>
      <c r="M3540">
        <v>1.7710900117019299E-2</v>
      </c>
      <c r="N3540">
        <v>2.5592342917045E-2</v>
      </c>
      <c r="O3540">
        <v>6.0930464229961803E-2</v>
      </c>
      <c r="P3540">
        <v>0.110523659185448</v>
      </c>
      <c r="Q3540">
        <v>0.25804719217532401</v>
      </c>
      <c r="R3540">
        <v>8.0298148177769101E-3</v>
      </c>
      <c r="S3540">
        <v>1.1097277969902499E-2</v>
      </c>
      <c r="T3540">
        <v>9.5061029332949906E-3</v>
      </c>
      <c r="U3540">
        <v>1.47754198193781E-2</v>
      </c>
      <c r="V3540">
        <v>173.94000199999999</v>
      </c>
      <c r="W3540">
        <v>121.599998</v>
      </c>
      <c r="X3540">
        <v>-0.12336660539774399</v>
      </c>
      <c r="Y3540">
        <v>9.4276054361659405E-3</v>
      </c>
      <c r="Z3540">
        <v>1.25505301408343</v>
      </c>
      <c r="AA3540">
        <v>3.2274619556794901</v>
      </c>
      <c r="AB3540">
        <v>2.9416392568829099</v>
      </c>
      <c r="AC3540" t="s">
        <v>249</v>
      </c>
      <c r="AD3540" t="s">
        <v>358</v>
      </c>
      <c r="AE3540" t="s">
        <v>56</v>
      </c>
      <c r="AF3540" t="s">
        <v>82</v>
      </c>
      <c r="AG3540" t="s">
        <v>297</v>
      </c>
      <c r="AH3540" s="45">
        <v>40168</v>
      </c>
      <c r="AI3540">
        <v>1403161</v>
      </c>
      <c r="AK3540" t="s">
        <v>298</v>
      </c>
      <c r="AL3540" t="s">
        <v>276</v>
      </c>
      <c r="AM3540" t="s">
        <v>245</v>
      </c>
    </row>
    <row r="3541" spans="1:39" x14ac:dyDescent="0.3">
      <c r="A3541" s="1">
        <v>43644</v>
      </c>
      <c r="B3541" t="s">
        <v>31</v>
      </c>
      <c r="C3541" t="s">
        <v>239</v>
      </c>
      <c r="D3541">
        <v>100</v>
      </c>
      <c r="E3541">
        <v>4</v>
      </c>
      <c r="F3541">
        <v>171.96000699999999</v>
      </c>
      <c r="G3541">
        <v>173.550003</v>
      </c>
      <c r="H3541">
        <v>170.520004</v>
      </c>
      <c r="I3541">
        <v>173.550003</v>
      </c>
      <c r="J3541">
        <v>173.550003</v>
      </c>
      <c r="K3541">
        <v>8442700</v>
      </c>
      <c r="L3541">
        <v>2</v>
      </c>
      <c r="M3541">
        <v>1.34581009533927E-2</v>
      </c>
      <c r="N3541">
        <v>6.3402981123335603E-4</v>
      </c>
      <c r="O3541">
        <v>6.4373398501950702E-2</v>
      </c>
      <c r="P3541">
        <v>0.106929457290677</v>
      </c>
      <c r="Q3541">
        <v>0.28769223864176102</v>
      </c>
      <c r="R3541">
        <v>1.01373416776051E-2</v>
      </c>
      <c r="S3541">
        <v>1.10432020843168E-2</v>
      </c>
      <c r="T3541">
        <v>9.2866590006473893E-3</v>
      </c>
      <c r="U3541">
        <v>1.46231392337627E-2</v>
      </c>
      <c r="V3541">
        <v>174.94000199999999</v>
      </c>
      <c r="W3541">
        <v>121.599998</v>
      </c>
      <c r="X3541">
        <v>-0.12336660539774399</v>
      </c>
      <c r="Y3541">
        <v>5.7409418775350302E-3</v>
      </c>
      <c r="Z3541">
        <v>1.24563600970369</v>
      </c>
      <c r="AA3541">
        <v>3.69879328217751</v>
      </c>
      <c r="AB3541">
        <v>3.3814636824142101</v>
      </c>
      <c r="AC3541" t="s">
        <v>249</v>
      </c>
      <c r="AD3541" t="s">
        <v>358</v>
      </c>
      <c r="AE3541" t="s">
        <v>56</v>
      </c>
      <c r="AF3541" t="s">
        <v>82</v>
      </c>
      <c r="AG3541" t="s">
        <v>297</v>
      </c>
      <c r="AH3541" s="45">
        <v>40168</v>
      </c>
      <c r="AI3541">
        <v>1403161</v>
      </c>
      <c r="AK3541" t="s">
        <v>298</v>
      </c>
      <c r="AL3541" t="s">
        <v>276</v>
      </c>
      <c r="AM3541" t="s">
        <v>245</v>
      </c>
    </row>
    <row r="3542" spans="1:39" x14ac:dyDescent="0.3">
      <c r="A3542" s="1">
        <v>43564</v>
      </c>
      <c r="B3542" t="s">
        <v>31</v>
      </c>
      <c r="C3542" t="s">
        <v>239</v>
      </c>
      <c r="D3542">
        <v>100</v>
      </c>
      <c r="E3542">
        <v>5</v>
      </c>
      <c r="F3542">
        <v>156.55999800000001</v>
      </c>
      <c r="G3542">
        <v>157.990005</v>
      </c>
      <c r="H3542">
        <v>156.470001</v>
      </c>
      <c r="I3542">
        <v>157.490005</v>
      </c>
      <c r="J3542">
        <v>157.24813799999899</v>
      </c>
      <c r="K3542">
        <v>6364100</v>
      </c>
      <c r="L3542">
        <v>2.4990000000000001</v>
      </c>
      <c r="M3542">
        <v>-1.64952002682608E-3</v>
      </c>
      <c r="N3542">
        <v>-1.8396703842878501E-3</v>
      </c>
      <c r="O3542">
        <v>6.6551202629324402E-2</v>
      </c>
      <c r="P3542">
        <v>0.14258568787725201</v>
      </c>
      <c r="Q3542">
        <v>0.28864999257253299</v>
      </c>
      <c r="R3542">
        <v>3.4592127278439402E-3</v>
      </c>
      <c r="S3542">
        <v>8.64915751760785E-3</v>
      </c>
      <c r="T3542">
        <v>9.5024266087291708E-3</v>
      </c>
      <c r="U3542">
        <v>1.4895611448472301E-2</v>
      </c>
      <c r="V3542">
        <v>159.11000100000001</v>
      </c>
      <c r="W3542">
        <v>119.370003</v>
      </c>
      <c r="X3542">
        <v>-0.12336660539774399</v>
      </c>
      <c r="Y3542">
        <v>-6.0859766572597396E-3</v>
      </c>
      <c r="Z3542">
        <v>1.2678166366982699</v>
      </c>
      <c r="AA3542">
        <v>3.3039358716850198</v>
      </c>
      <c r="AB3542">
        <v>3.26933215535424</v>
      </c>
      <c r="AC3542" t="s">
        <v>250</v>
      </c>
      <c r="AD3542" t="s">
        <v>358</v>
      </c>
      <c r="AE3542" t="s">
        <v>56</v>
      </c>
      <c r="AF3542" t="s">
        <v>82</v>
      </c>
      <c r="AG3542" t="s">
        <v>297</v>
      </c>
      <c r="AH3542" s="45">
        <v>40168</v>
      </c>
      <c r="AI3542">
        <v>1403161</v>
      </c>
      <c r="AK3542" t="s">
        <v>298</v>
      </c>
      <c r="AL3542" t="s">
        <v>276</v>
      </c>
      <c r="AM3542" t="s">
        <v>245</v>
      </c>
    </row>
    <row r="3543" spans="1:39" x14ac:dyDescent="0.3">
      <c r="A3543" s="1">
        <v>43567</v>
      </c>
      <c r="B3543" t="s">
        <v>31</v>
      </c>
      <c r="C3543" t="s">
        <v>239</v>
      </c>
      <c r="D3543">
        <v>800</v>
      </c>
      <c r="E3543">
        <v>5</v>
      </c>
      <c r="F3543">
        <v>158.71000699999999</v>
      </c>
      <c r="G3543">
        <v>159.63999899999999</v>
      </c>
      <c r="H3543">
        <v>157.86000100000001</v>
      </c>
      <c r="I3543">
        <v>159.63999899999999</v>
      </c>
      <c r="J3543">
        <v>159.394836</v>
      </c>
      <c r="K3543">
        <v>6745100</v>
      </c>
      <c r="L3543">
        <v>2.56</v>
      </c>
      <c r="M3543">
        <v>1.1212719707594901E-2</v>
      </c>
      <c r="N3543">
        <v>1.2543952023177899E-2</v>
      </c>
      <c r="O3543">
        <v>4.5953373474513198E-2</v>
      </c>
      <c r="P3543">
        <v>0.14697673760426</v>
      </c>
      <c r="Q3543">
        <v>0.283197701412223</v>
      </c>
      <c r="R3543">
        <v>6.3797070258097199E-3</v>
      </c>
      <c r="S3543">
        <v>7.8624364936230404E-3</v>
      </c>
      <c r="T3543">
        <v>9.5118539513384896E-3</v>
      </c>
      <c r="U3543">
        <v>1.4864542934364899E-2</v>
      </c>
      <c r="V3543">
        <v>159.63999899999999</v>
      </c>
      <c r="W3543">
        <v>119.370003</v>
      </c>
      <c r="X3543">
        <v>-0.12336660539774399</v>
      </c>
      <c r="Y3543">
        <v>6.5875784763498903E-3</v>
      </c>
      <c r="Z3543">
        <v>1.27247804874227</v>
      </c>
      <c r="AA3543">
        <v>3.23229143149001</v>
      </c>
      <c r="AB3543">
        <v>3.2792506139019899</v>
      </c>
      <c r="AC3543" t="s">
        <v>250</v>
      </c>
      <c r="AD3543" t="s">
        <v>358</v>
      </c>
      <c r="AE3543" t="s">
        <v>56</v>
      </c>
      <c r="AF3543" t="s">
        <v>82</v>
      </c>
      <c r="AG3543" t="s">
        <v>297</v>
      </c>
      <c r="AH3543" s="45">
        <v>40168</v>
      </c>
      <c r="AI3543">
        <v>1403161</v>
      </c>
      <c r="AK3543" t="s">
        <v>298</v>
      </c>
      <c r="AL3543" t="s">
        <v>276</v>
      </c>
      <c r="AM3543" t="s">
        <v>245</v>
      </c>
    </row>
    <row r="3544" spans="1:39" x14ac:dyDescent="0.3">
      <c r="A3544" s="1">
        <v>43571</v>
      </c>
      <c r="B3544" t="s">
        <v>31</v>
      </c>
      <c r="C3544" t="s">
        <v>246</v>
      </c>
      <c r="D3544">
        <v>400</v>
      </c>
      <c r="E3544">
        <v>5</v>
      </c>
      <c r="F3544">
        <v>161.03999299999899</v>
      </c>
      <c r="G3544">
        <v>161.10000600000001</v>
      </c>
      <c r="H3544">
        <v>159.550003</v>
      </c>
      <c r="I3544">
        <v>160.229996</v>
      </c>
      <c r="J3544">
        <v>159.98393200000001</v>
      </c>
      <c r="K3544">
        <v>6021400</v>
      </c>
      <c r="L3544">
        <v>2.5920000000000001</v>
      </c>
      <c r="M3544">
        <v>-1.3098171893918199E-3</v>
      </c>
      <c r="N3544">
        <v>1.7248330697942599E-2</v>
      </c>
      <c r="O3544">
        <v>3.0221750747892701E-2</v>
      </c>
      <c r="P3544">
        <v>0.155894591203497</v>
      </c>
      <c r="Q3544">
        <v>0.28021859959506301</v>
      </c>
      <c r="R3544">
        <v>6.2919133051378504E-3</v>
      </c>
      <c r="S3544">
        <v>7.5145134730598096E-3</v>
      </c>
      <c r="T3544">
        <v>9.45409695388107E-3</v>
      </c>
      <c r="U3544">
        <v>1.48564459060909E-2</v>
      </c>
      <c r="V3544">
        <v>161.10000600000001</v>
      </c>
      <c r="W3544">
        <v>119.370003</v>
      </c>
      <c r="X3544">
        <v>-0.12336660539774399</v>
      </c>
      <c r="Y3544">
        <v>5.0922850790659495E-4</v>
      </c>
      <c r="Z3544">
        <v>1.2728545318805899</v>
      </c>
      <c r="AA3544">
        <v>3.1947005139651199</v>
      </c>
      <c r="AB3544">
        <v>3.2360193903719199</v>
      </c>
      <c r="AC3544" t="s">
        <v>250</v>
      </c>
      <c r="AD3544" t="s">
        <v>358</v>
      </c>
      <c r="AE3544" t="s">
        <v>56</v>
      </c>
      <c r="AF3544" t="s">
        <v>82</v>
      </c>
      <c r="AG3544" t="s">
        <v>297</v>
      </c>
      <c r="AH3544" s="45">
        <v>40168</v>
      </c>
      <c r="AI3544">
        <v>1403161</v>
      </c>
      <c r="AK3544" t="s">
        <v>298</v>
      </c>
      <c r="AL3544" t="s">
        <v>276</v>
      </c>
      <c r="AM3544" t="s">
        <v>245</v>
      </c>
    </row>
    <row r="3545" spans="1:39" x14ac:dyDescent="0.3">
      <c r="A3545" s="1">
        <v>43578</v>
      </c>
      <c r="B3545" t="s">
        <v>31</v>
      </c>
      <c r="C3545" t="s">
        <v>246</v>
      </c>
      <c r="D3545">
        <v>800</v>
      </c>
      <c r="E3545">
        <v>5</v>
      </c>
      <c r="F3545">
        <v>161</v>
      </c>
      <c r="G3545">
        <v>161.88000500000001</v>
      </c>
      <c r="H3545">
        <v>159.86999499999999</v>
      </c>
      <c r="I3545">
        <v>161.66000399999999</v>
      </c>
      <c r="J3545">
        <v>161.411743</v>
      </c>
      <c r="K3545">
        <v>6522900</v>
      </c>
      <c r="L3545">
        <v>2.57</v>
      </c>
      <c r="M3545">
        <v>7.8247122614950801E-3</v>
      </c>
      <c r="N3545">
        <v>7.5753079340411698E-3</v>
      </c>
      <c r="O3545">
        <v>3.6922211889372003E-2</v>
      </c>
      <c r="P3545">
        <v>0.15962328988027299</v>
      </c>
      <c r="Q3545">
        <v>0.27024758091180501</v>
      </c>
      <c r="R3545">
        <v>3.8233952894747101E-3</v>
      </c>
      <c r="S3545">
        <v>6.9432896524054596E-3</v>
      </c>
      <c r="T3545">
        <v>9.4203399956239893E-3</v>
      </c>
      <c r="U3545">
        <v>1.48288573562361E-2</v>
      </c>
      <c r="V3545">
        <v>161.88000500000001</v>
      </c>
      <c r="W3545">
        <v>119.370003</v>
      </c>
      <c r="X3545">
        <v>-0.12336660539774399</v>
      </c>
      <c r="Y3545">
        <v>8.8023511954049196E-3</v>
      </c>
      <c r="Z3545">
        <v>1.27543278842006</v>
      </c>
      <c r="AA3545">
        <v>3.0836779471048401</v>
      </c>
      <c r="AB3545">
        <v>3.0470894166998601</v>
      </c>
      <c r="AC3545" t="s">
        <v>250</v>
      </c>
      <c r="AD3545" t="s">
        <v>358</v>
      </c>
      <c r="AE3545" t="s">
        <v>56</v>
      </c>
      <c r="AF3545" t="s">
        <v>82</v>
      </c>
      <c r="AG3545" t="s">
        <v>297</v>
      </c>
      <c r="AH3545" s="45">
        <v>40168</v>
      </c>
      <c r="AI3545">
        <v>1403161</v>
      </c>
      <c r="AK3545" t="s">
        <v>298</v>
      </c>
      <c r="AL3545" t="s">
        <v>276</v>
      </c>
      <c r="AM3545" t="s">
        <v>245</v>
      </c>
    </row>
    <row r="3546" spans="1:39" x14ac:dyDescent="0.3">
      <c r="A3546" s="1">
        <v>43588</v>
      </c>
      <c r="B3546" t="s">
        <v>31</v>
      </c>
      <c r="C3546" t="s">
        <v>246</v>
      </c>
      <c r="D3546">
        <v>1200</v>
      </c>
      <c r="E3546">
        <v>5</v>
      </c>
      <c r="F3546">
        <v>162.300003</v>
      </c>
      <c r="G3546">
        <v>162.740005</v>
      </c>
      <c r="H3546">
        <v>161.179993</v>
      </c>
      <c r="I3546">
        <v>162.03999299999899</v>
      </c>
      <c r="J3546">
        <v>161.79115300000001</v>
      </c>
      <c r="K3546">
        <v>4317500</v>
      </c>
      <c r="L3546">
        <v>2.5310000000000001</v>
      </c>
      <c r="M3546">
        <v>5.6938319838844799E-3</v>
      </c>
      <c r="N3546">
        <v>-5.4773980290091298E-3</v>
      </c>
      <c r="O3546">
        <v>2.66415996366424E-2</v>
      </c>
      <c r="P3546">
        <v>0.146873741803178</v>
      </c>
      <c r="Q3546">
        <v>0.25519529528326501</v>
      </c>
      <c r="R3546">
        <v>8.5408302934508306E-3</v>
      </c>
      <c r="S3546">
        <v>5.9713816712059697E-3</v>
      </c>
      <c r="T3546">
        <v>7.3215346567184099E-3</v>
      </c>
      <c r="U3546">
        <v>1.44670961211051E-2</v>
      </c>
      <c r="V3546">
        <v>165.740005</v>
      </c>
      <c r="W3546">
        <v>121.599998</v>
      </c>
      <c r="X3546">
        <v>-0.12336660539774399</v>
      </c>
      <c r="Y3546">
        <v>9.5921274614703799E-3</v>
      </c>
      <c r="Z3546">
        <v>1.26095728714296</v>
      </c>
      <c r="AA3546">
        <v>2.9144902707199001</v>
      </c>
      <c r="AB3546">
        <v>2.9369551519859902</v>
      </c>
      <c r="AC3546" t="s">
        <v>250</v>
      </c>
      <c r="AD3546" t="s">
        <v>358</v>
      </c>
      <c r="AE3546" t="s">
        <v>56</v>
      </c>
      <c r="AF3546" t="s">
        <v>82</v>
      </c>
      <c r="AG3546" t="s">
        <v>297</v>
      </c>
      <c r="AH3546" s="45">
        <v>40168</v>
      </c>
      <c r="AI3546">
        <v>1403161</v>
      </c>
      <c r="AK3546" t="s">
        <v>298</v>
      </c>
      <c r="AL3546" t="s">
        <v>276</v>
      </c>
      <c r="AM3546" t="s">
        <v>245</v>
      </c>
    </row>
    <row r="3547" spans="1:39" x14ac:dyDescent="0.3">
      <c r="A3547" s="1">
        <v>43600</v>
      </c>
      <c r="B3547" t="s">
        <v>31</v>
      </c>
      <c r="C3547" t="s">
        <v>239</v>
      </c>
      <c r="D3547">
        <v>500</v>
      </c>
      <c r="E3547">
        <v>5</v>
      </c>
      <c r="F3547">
        <v>159.320007</v>
      </c>
      <c r="G3547">
        <v>163.16000399999999</v>
      </c>
      <c r="H3547">
        <v>159.10000600000001</v>
      </c>
      <c r="I3547">
        <v>162.78999299999899</v>
      </c>
      <c r="J3547">
        <v>162.53999299999899</v>
      </c>
      <c r="K3547">
        <v>7547000</v>
      </c>
      <c r="L3547">
        <v>2.379</v>
      </c>
      <c r="M3547">
        <v>1.59754548777899E-2</v>
      </c>
      <c r="N3547">
        <v>1.25484794715492E-2</v>
      </c>
      <c r="O3547">
        <v>1.9539712914223899E-2</v>
      </c>
      <c r="P3547">
        <v>0.127939356917497</v>
      </c>
      <c r="Q3547">
        <v>0.222307194772626</v>
      </c>
      <c r="R3547">
        <v>1.6365070795542402E-2</v>
      </c>
      <c r="S3547">
        <v>9.2723794243639301E-3</v>
      </c>
      <c r="T3547">
        <v>8.2395289579135604E-3</v>
      </c>
      <c r="U3547">
        <v>1.4608737368484E-2</v>
      </c>
      <c r="V3547">
        <v>165.740005</v>
      </c>
      <c r="W3547">
        <v>121.599998</v>
      </c>
      <c r="X3547">
        <v>-0.12336660539774399</v>
      </c>
      <c r="Y3547">
        <v>5.8219943882337104E-3</v>
      </c>
      <c r="Z3547">
        <v>1.2607398328072501</v>
      </c>
      <c r="AA3547">
        <v>2.5431383059422599</v>
      </c>
      <c r="AB3547">
        <v>2.3464816730156799</v>
      </c>
      <c r="AC3547" t="s">
        <v>250</v>
      </c>
      <c r="AD3547" t="s">
        <v>358</v>
      </c>
      <c r="AE3547" t="s">
        <v>56</v>
      </c>
      <c r="AF3547" t="s">
        <v>82</v>
      </c>
      <c r="AG3547" t="s">
        <v>297</v>
      </c>
      <c r="AH3547" s="45">
        <v>40168</v>
      </c>
      <c r="AI3547">
        <v>1403161</v>
      </c>
      <c r="AK3547" t="s">
        <v>298</v>
      </c>
      <c r="AL3547" t="s">
        <v>276</v>
      </c>
      <c r="AM3547" t="s">
        <v>245</v>
      </c>
    </row>
    <row r="3548" spans="1:39" x14ac:dyDescent="0.3">
      <c r="A3548" s="1">
        <v>43608</v>
      </c>
      <c r="B3548" t="s">
        <v>31</v>
      </c>
      <c r="C3548" t="s">
        <v>246</v>
      </c>
      <c r="D3548">
        <v>200</v>
      </c>
      <c r="E3548">
        <v>5</v>
      </c>
      <c r="F3548">
        <v>163.5</v>
      </c>
      <c r="G3548">
        <v>164.25</v>
      </c>
      <c r="H3548">
        <v>160.820007</v>
      </c>
      <c r="I3548">
        <v>161.509995</v>
      </c>
      <c r="J3548">
        <v>161.509995</v>
      </c>
      <c r="K3548">
        <v>6138000</v>
      </c>
      <c r="L3548">
        <v>2.2959999999999998</v>
      </c>
      <c r="M3548">
        <v>-1.6761773861345499E-2</v>
      </c>
      <c r="N3548">
        <v>-2.05902249535765E-2</v>
      </c>
      <c r="O3548">
        <v>6.0851897825389602E-4</v>
      </c>
      <c r="P3548">
        <v>0.10338813981402301</v>
      </c>
      <c r="Q3548">
        <v>0.21816248617271</v>
      </c>
      <c r="R3548">
        <v>7.8107062899740098E-3</v>
      </c>
      <c r="S3548">
        <v>1.03723982342784E-2</v>
      </c>
      <c r="T3548">
        <v>8.4968364002178005E-3</v>
      </c>
      <c r="U3548">
        <v>1.4672782144813599E-2</v>
      </c>
      <c r="V3548">
        <v>165.740005</v>
      </c>
      <c r="W3548">
        <v>121.599998</v>
      </c>
      <c r="X3548">
        <v>-0.12336660539774399</v>
      </c>
      <c r="Y3548">
        <v>-1.1985692488440201E-2</v>
      </c>
      <c r="Z3548">
        <v>1.26261873241395</v>
      </c>
      <c r="AA3548">
        <v>2.5308814162523601</v>
      </c>
      <c r="AB3548">
        <v>2.69456218843104</v>
      </c>
      <c r="AC3548" t="s">
        <v>250</v>
      </c>
      <c r="AD3548" t="s">
        <v>358</v>
      </c>
      <c r="AE3548" t="s">
        <v>56</v>
      </c>
      <c r="AF3548" t="s">
        <v>82</v>
      </c>
      <c r="AG3548" t="s">
        <v>297</v>
      </c>
      <c r="AH3548" s="45">
        <v>40168</v>
      </c>
      <c r="AI3548">
        <v>1403161</v>
      </c>
      <c r="AK3548" t="s">
        <v>298</v>
      </c>
      <c r="AL3548" t="s">
        <v>276</v>
      </c>
      <c r="AM3548" t="s">
        <v>245</v>
      </c>
    </row>
    <row r="3549" spans="1:39" x14ac:dyDescent="0.3">
      <c r="A3549" s="1">
        <v>43619</v>
      </c>
      <c r="B3549" t="s">
        <v>31</v>
      </c>
      <c r="C3549" t="s">
        <v>239</v>
      </c>
      <c r="D3549">
        <v>200</v>
      </c>
      <c r="E3549">
        <v>5</v>
      </c>
      <c r="F3549">
        <v>161.53999299999899</v>
      </c>
      <c r="G3549">
        <v>162.83000200000001</v>
      </c>
      <c r="H3549">
        <v>156.75</v>
      </c>
      <c r="I3549">
        <v>158.60000600000001</v>
      </c>
      <c r="J3549">
        <v>158.60000600000001</v>
      </c>
      <c r="K3549">
        <v>8034600</v>
      </c>
      <c r="L3549">
        <v>2.081</v>
      </c>
      <c r="M3549">
        <v>-1.7066622043234399E-2</v>
      </c>
      <c r="N3549">
        <v>-2.5153816139773799E-2</v>
      </c>
      <c r="O3549">
        <v>-2.45387352269671E-2</v>
      </c>
      <c r="P3549">
        <v>7.0980191609356993E-2</v>
      </c>
      <c r="Q3549">
        <v>0.19990430506228701</v>
      </c>
      <c r="R3549">
        <v>8.9678257471510897E-3</v>
      </c>
      <c r="S3549">
        <v>1.07373797982747E-2</v>
      </c>
      <c r="T3549">
        <v>8.7917061857100097E-3</v>
      </c>
      <c r="U3549">
        <v>1.47031752345288E-2</v>
      </c>
      <c r="V3549">
        <v>165.770004</v>
      </c>
      <c r="W3549">
        <v>121.599998</v>
      </c>
      <c r="X3549">
        <v>-0.12336660539774399</v>
      </c>
      <c r="Y3549">
        <v>-2.7690708645509302E-3</v>
      </c>
      <c r="Z3549">
        <v>1.2614270687629301</v>
      </c>
      <c r="AA3549">
        <v>2.3369851518468998</v>
      </c>
      <c r="AB3549">
        <v>2.5685337480867201</v>
      </c>
      <c r="AC3549" t="s">
        <v>250</v>
      </c>
      <c r="AD3549" t="s">
        <v>358</v>
      </c>
      <c r="AE3549" t="s">
        <v>56</v>
      </c>
      <c r="AF3549" t="s">
        <v>82</v>
      </c>
      <c r="AG3549" t="s">
        <v>297</v>
      </c>
      <c r="AH3549" s="45">
        <v>40168</v>
      </c>
      <c r="AI3549">
        <v>1403161</v>
      </c>
      <c r="AK3549" t="s">
        <v>298</v>
      </c>
      <c r="AL3549" t="s">
        <v>276</v>
      </c>
      <c r="AM3549" t="s">
        <v>245</v>
      </c>
    </row>
    <row r="3550" spans="1:39" x14ac:dyDescent="0.3">
      <c r="A3550" s="1">
        <v>43630</v>
      </c>
      <c r="B3550" t="s">
        <v>31</v>
      </c>
      <c r="C3550" t="s">
        <v>246</v>
      </c>
      <c r="D3550">
        <v>1300</v>
      </c>
      <c r="E3550">
        <v>5</v>
      </c>
      <c r="F3550">
        <v>169.770004</v>
      </c>
      <c r="G3550">
        <v>170.63999899999999</v>
      </c>
      <c r="H3550">
        <v>168.83999599999899</v>
      </c>
      <c r="I3550">
        <v>169.66000399999999</v>
      </c>
      <c r="J3550">
        <v>169.66000399999999</v>
      </c>
      <c r="K3550">
        <v>4999900</v>
      </c>
      <c r="L3550">
        <v>2.093</v>
      </c>
      <c r="M3550">
        <v>1.8288432627895899E-3</v>
      </c>
      <c r="N3550">
        <v>-2.29607113892097E-3</v>
      </c>
      <c r="O3550">
        <v>5.8847830575207899E-2</v>
      </c>
      <c r="P3550">
        <v>8.89448235131471E-2</v>
      </c>
      <c r="Q3550">
        <v>0.23955257827045401</v>
      </c>
      <c r="R3550">
        <v>8.0680410507824804E-3</v>
      </c>
      <c r="S3550">
        <v>1.13526515739395E-2</v>
      </c>
      <c r="T3550">
        <v>9.4242905344789595E-3</v>
      </c>
      <c r="U3550">
        <v>1.4748655644074101E-2</v>
      </c>
      <c r="V3550">
        <v>172.199997</v>
      </c>
      <c r="W3550">
        <v>121.599998</v>
      </c>
      <c r="X3550">
        <v>-0.12336660539774399</v>
      </c>
      <c r="Y3550">
        <v>-1.6128120944145399E-3</v>
      </c>
      <c r="Z3550">
        <v>1.2581518324807699</v>
      </c>
      <c r="AA3550">
        <v>2.9161499845954699</v>
      </c>
      <c r="AB3550">
        <v>2.9509684984224398</v>
      </c>
      <c r="AC3550" t="s">
        <v>250</v>
      </c>
      <c r="AD3550" t="s">
        <v>358</v>
      </c>
      <c r="AE3550" t="s">
        <v>56</v>
      </c>
      <c r="AF3550" t="s">
        <v>82</v>
      </c>
      <c r="AG3550" t="s">
        <v>297</v>
      </c>
      <c r="AH3550" s="45">
        <v>40168</v>
      </c>
      <c r="AI3550">
        <v>1403161</v>
      </c>
      <c r="AK3550" t="s">
        <v>298</v>
      </c>
      <c r="AL3550" t="s">
        <v>276</v>
      </c>
      <c r="AM3550" t="s">
        <v>245</v>
      </c>
    </row>
    <row r="3551" spans="1:39" x14ac:dyDescent="0.3">
      <c r="A3551" s="1">
        <v>43556</v>
      </c>
      <c r="B3551" t="s">
        <v>31</v>
      </c>
      <c r="C3551" t="s">
        <v>239</v>
      </c>
      <c r="D3551">
        <v>700</v>
      </c>
      <c r="E3551">
        <v>6</v>
      </c>
      <c r="F3551">
        <v>157.529999</v>
      </c>
      <c r="G3551">
        <v>157.729996</v>
      </c>
      <c r="H3551">
        <v>156.550003</v>
      </c>
      <c r="I3551">
        <v>157.259995</v>
      </c>
      <c r="J3551">
        <v>157.018494</v>
      </c>
      <c r="K3551">
        <v>6420100</v>
      </c>
      <c r="L3551">
        <v>2.4969999999999999</v>
      </c>
      <c r="M3551">
        <v>6.8272922860241596E-3</v>
      </c>
      <c r="N3551">
        <v>2.7266552165480299E-2</v>
      </c>
      <c r="O3551">
        <v>5.9877719724057303E-2</v>
      </c>
      <c r="P3551">
        <v>0.184905015147283</v>
      </c>
      <c r="Q3551">
        <v>0.28022572207781399</v>
      </c>
      <c r="R3551">
        <v>8.1787146850599499E-3</v>
      </c>
      <c r="S3551">
        <v>9.2400439624522393E-3</v>
      </c>
      <c r="T3551">
        <v>1.1985537373618E-2</v>
      </c>
      <c r="U3551">
        <v>1.50564181213842E-2</v>
      </c>
      <c r="V3551">
        <v>157.729996</v>
      </c>
      <c r="W3551">
        <v>116.709999</v>
      </c>
      <c r="X3551">
        <v>-0.12336660539774399</v>
      </c>
      <c r="Y3551">
        <v>1.1502195497633099E-2</v>
      </c>
      <c r="Z3551">
        <v>1.24751374020285</v>
      </c>
      <c r="AA3551">
        <v>3.1964271992137201</v>
      </c>
      <c r="AB3551">
        <v>3.2038354228261299</v>
      </c>
      <c r="AC3551" t="s">
        <v>251</v>
      </c>
      <c r="AD3551" t="s">
        <v>358</v>
      </c>
      <c r="AE3551" t="s">
        <v>56</v>
      </c>
      <c r="AF3551" t="s">
        <v>82</v>
      </c>
      <c r="AG3551" t="s">
        <v>297</v>
      </c>
      <c r="AH3551" s="45">
        <v>40168</v>
      </c>
      <c r="AI3551">
        <v>1403161</v>
      </c>
      <c r="AK3551" t="s">
        <v>298</v>
      </c>
      <c r="AL3551" t="s">
        <v>276</v>
      </c>
      <c r="AM3551" t="s">
        <v>245</v>
      </c>
    </row>
    <row r="3552" spans="1:39" x14ac:dyDescent="0.3">
      <c r="A3552" s="1">
        <v>43566</v>
      </c>
      <c r="B3552" t="s">
        <v>31</v>
      </c>
      <c r="C3552" t="s">
        <v>246</v>
      </c>
      <c r="D3552">
        <v>200</v>
      </c>
      <c r="E3552">
        <v>6</v>
      </c>
      <c r="F3552">
        <v>159.11000100000001</v>
      </c>
      <c r="G3552">
        <v>159.300003</v>
      </c>
      <c r="H3552">
        <v>157.44000199999999</v>
      </c>
      <c r="I3552">
        <v>157.86000100000001</v>
      </c>
      <c r="J3552">
        <v>157.617569</v>
      </c>
      <c r="K3552">
        <v>5771400</v>
      </c>
      <c r="L3552">
        <v>2.504</v>
      </c>
      <c r="M3552">
        <v>-4.4245316552948798E-3</v>
      </c>
      <c r="N3552">
        <v>1.39463648696205E-3</v>
      </c>
      <c r="O3552">
        <v>3.9605965480368502E-2</v>
      </c>
      <c r="P3552">
        <v>0.131355381600645</v>
      </c>
      <c r="Q3552">
        <v>0.28269714561298898</v>
      </c>
      <c r="R3552">
        <v>4.1280360970541398E-3</v>
      </c>
      <c r="S3552">
        <v>7.6245458592997199E-3</v>
      </c>
      <c r="T3552">
        <v>9.4801986690544807E-3</v>
      </c>
      <c r="U3552">
        <v>1.48632227777031E-2</v>
      </c>
      <c r="V3552">
        <v>159.300003</v>
      </c>
      <c r="W3552">
        <v>119.370003</v>
      </c>
      <c r="X3552">
        <v>-0.12336660539774399</v>
      </c>
      <c r="Y3552" s="44">
        <v>3.8122194279549302E-5</v>
      </c>
      <c r="Z3552">
        <v>1.2717393462867399</v>
      </c>
      <c r="AA3552">
        <v>3.2313074167133</v>
      </c>
      <c r="AB3552">
        <v>3.2460516636313201</v>
      </c>
      <c r="AC3552" t="s">
        <v>251</v>
      </c>
      <c r="AD3552" t="s">
        <v>358</v>
      </c>
      <c r="AE3552" t="s">
        <v>56</v>
      </c>
      <c r="AF3552" t="s">
        <v>82</v>
      </c>
      <c r="AG3552" t="s">
        <v>297</v>
      </c>
      <c r="AH3552" s="45">
        <v>40168</v>
      </c>
      <c r="AI3552">
        <v>1403161</v>
      </c>
      <c r="AK3552" t="s">
        <v>298</v>
      </c>
      <c r="AL3552" t="s">
        <v>276</v>
      </c>
      <c r="AM3552" t="s">
        <v>245</v>
      </c>
    </row>
    <row r="3553" spans="1:39" x14ac:dyDescent="0.3">
      <c r="A3553" s="1">
        <v>43591</v>
      </c>
      <c r="B3553" t="s">
        <v>31</v>
      </c>
      <c r="C3553" t="s">
        <v>246</v>
      </c>
      <c r="D3553">
        <v>1300</v>
      </c>
      <c r="E3553">
        <v>6</v>
      </c>
      <c r="F3553">
        <v>158.21000699999999</v>
      </c>
      <c r="G3553">
        <v>162.64999399999999</v>
      </c>
      <c r="H3553">
        <v>158.199997</v>
      </c>
      <c r="I3553">
        <v>162.279999</v>
      </c>
      <c r="J3553">
        <v>162.030777</v>
      </c>
      <c r="K3553">
        <v>10442400</v>
      </c>
      <c r="L3553">
        <v>2.5</v>
      </c>
      <c r="M3553">
        <v>1.4799741557826799E-3</v>
      </c>
      <c r="N3553">
        <v>-1.14573926114446E-2</v>
      </c>
      <c r="O3553">
        <v>2.38209391462832E-2</v>
      </c>
      <c r="P3553">
        <v>0.13876725747681101</v>
      </c>
      <c r="Q3553">
        <v>0.25036517579177398</v>
      </c>
      <c r="R3553">
        <v>7.3835683628544497E-3</v>
      </c>
      <c r="S3553">
        <v>5.9320362698450004E-3</v>
      </c>
      <c r="T3553">
        <v>7.2629714123514499E-3</v>
      </c>
      <c r="U3553">
        <v>1.44632488793867E-2</v>
      </c>
      <c r="V3553">
        <v>165.740005</v>
      </c>
      <c r="W3553">
        <v>121.599998</v>
      </c>
      <c r="X3553">
        <v>-0.12336660539774399</v>
      </c>
      <c r="Y3553">
        <v>-4.4810132310555703E-3</v>
      </c>
      <c r="Z3553">
        <v>1.2605334965082799</v>
      </c>
      <c r="AA3553">
        <v>2.8596649271146601</v>
      </c>
      <c r="AB3553">
        <v>2.9097927813594602</v>
      </c>
      <c r="AC3553" t="s">
        <v>251</v>
      </c>
      <c r="AD3553" t="s">
        <v>358</v>
      </c>
      <c r="AE3553" t="s">
        <v>56</v>
      </c>
      <c r="AF3553" t="s">
        <v>82</v>
      </c>
      <c r="AG3553" t="s">
        <v>297</v>
      </c>
      <c r="AH3553" s="45">
        <v>40168</v>
      </c>
      <c r="AI3553">
        <v>1403161</v>
      </c>
      <c r="AK3553" t="s">
        <v>298</v>
      </c>
      <c r="AL3553" t="s">
        <v>276</v>
      </c>
      <c r="AM3553" t="s">
        <v>245</v>
      </c>
    </row>
    <row r="3554" spans="1:39" x14ac:dyDescent="0.3">
      <c r="A3554" s="1">
        <v>43594</v>
      </c>
      <c r="B3554" t="s">
        <v>31</v>
      </c>
      <c r="C3554" t="s">
        <v>246</v>
      </c>
      <c r="D3554">
        <v>100</v>
      </c>
      <c r="E3554">
        <v>6</v>
      </c>
      <c r="F3554">
        <v>158.86000100000001</v>
      </c>
      <c r="G3554">
        <v>159.85000600000001</v>
      </c>
      <c r="H3554">
        <v>157.16999799999999</v>
      </c>
      <c r="I3554">
        <v>159.80999800000001</v>
      </c>
      <c r="J3554">
        <v>159.56457499999999</v>
      </c>
      <c r="K3554">
        <v>6813700</v>
      </c>
      <c r="L3554">
        <v>2.4569999999999999</v>
      </c>
      <c r="M3554">
        <v>-5.9269035613825098E-3</v>
      </c>
      <c r="N3554">
        <v>-8.1637933041985005E-3</v>
      </c>
      <c r="O3554">
        <v>1.2974124706021301E-2</v>
      </c>
      <c r="P3554">
        <v>0.13287346892986299</v>
      </c>
      <c r="Q3554">
        <v>0.21386615160318301</v>
      </c>
      <c r="R3554">
        <v>7.6314921921923698E-3</v>
      </c>
      <c r="S3554">
        <v>6.6956435940912998E-3</v>
      </c>
      <c r="T3554">
        <v>7.3105633401667697E-3</v>
      </c>
      <c r="U3554">
        <v>1.4480119401306E-2</v>
      </c>
      <c r="V3554">
        <v>165.740005</v>
      </c>
      <c r="W3554">
        <v>121.599998</v>
      </c>
      <c r="X3554">
        <v>-0.12336660539774399</v>
      </c>
      <c r="Y3554">
        <v>-3.0259986019249502E-3</v>
      </c>
      <c r="Z3554">
        <v>1.2591516663765701</v>
      </c>
      <c r="AA3554">
        <v>2.4101218867126999</v>
      </c>
      <c r="AB3554">
        <v>2.6668194132190099</v>
      </c>
      <c r="AC3554" t="s">
        <v>251</v>
      </c>
      <c r="AD3554" t="s">
        <v>358</v>
      </c>
      <c r="AE3554" t="s">
        <v>56</v>
      </c>
      <c r="AF3554" t="s">
        <v>82</v>
      </c>
      <c r="AG3554" t="s">
        <v>297</v>
      </c>
      <c r="AH3554" s="45">
        <v>40168</v>
      </c>
      <c r="AI3554">
        <v>1403161</v>
      </c>
      <c r="AK3554" t="s">
        <v>298</v>
      </c>
      <c r="AL3554" t="s">
        <v>276</v>
      </c>
      <c r="AM3554" t="s">
        <v>245</v>
      </c>
    </row>
    <row r="3555" spans="1:39" x14ac:dyDescent="0.3">
      <c r="A3555" s="1">
        <v>43614</v>
      </c>
      <c r="B3555" t="s">
        <v>31</v>
      </c>
      <c r="C3555" t="s">
        <v>239</v>
      </c>
      <c r="D3555">
        <v>200</v>
      </c>
      <c r="E3555">
        <v>6</v>
      </c>
      <c r="F3555">
        <v>163.300003</v>
      </c>
      <c r="G3555">
        <v>163.5</v>
      </c>
      <c r="H3555">
        <v>161.479996</v>
      </c>
      <c r="I3555">
        <v>162.729996</v>
      </c>
      <c r="J3555">
        <v>162.729996</v>
      </c>
      <c r="K3555">
        <v>6456000</v>
      </c>
      <c r="L3555">
        <v>2.2360000000000002</v>
      </c>
      <c r="M3555">
        <v>-6.0042515328568198E-3</v>
      </c>
      <c r="N3555">
        <v>-6.9200497245103E-3</v>
      </c>
      <c r="O3555">
        <v>3.0863854903337998E-4</v>
      </c>
      <c r="P3555">
        <v>0.101701190136802</v>
      </c>
      <c r="Q3555">
        <v>0.22133657394794201</v>
      </c>
      <c r="R3555">
        <v>1.0054938456175101E-2</v>
      </c>
      <c r="S3555">
        <v>1.0324126896210499E-2</v>
      </c>
      <c r="T3555">
        <v>8.5773624735313199E-3</v>
      </c>
      <c r="U3555">
        <v>1.46756622913866E-2</v>
      </c>
      <c r="V3555">
        <v>165.770004</v>
      </c>
      <c r="W3555">
        <v>121.599998</v>
      </c>
      <c r="X3555">
        <v>-0.12336660539774399</v>
      </c>
      <c r="Y3555">
        <v>-6.9359101493404697E-3</v>
      </c>
      <c r="Z3555">
        <v>1.2555775191701899</v>
      </c>
      <c r="AA3555">
        <v>2.5902737559276798</v>
      </c>
      <c r="AB3555">
        <v>2.5930254982776999</v>
      </c>
      <c r="AC3555" t="s">
        <v>251</v>
      </c>
      <c r="AD3555" t="s">
        <v>358</v>
      </c>
      <c r="AE3555" t="s">
        <v>56</v>
      </c>
      <c r="AF3555" t="s">
        <v>82</v>
      </c>
      <c r="AG3555" t="s">
        <v>297</v>
      </c>
      <c r="AH3555" s="45">
        <v>40168</v>
      </c>
      <c r="AI3555">
        <v>1403161</v>
      </c>
      <c r="AK3555" t="s">
        <v>298</v>
      </c>
      <c r="AL3555" t="s">
        <v>276</v>
      </c>
      <c r="AM3555" t="s">
        <v>245</v>
      </c>
    </row>
    <row r="3556" spans="1:39" x14ac:dyDescent="0.3">
      <c r="A3556" s="1">
        <v>43556</v>
      </c>
      <c r="B3556" t="s">
        <v>31</v>
      </c>
      <c r="C3556" t="s">
        <v>239</v>
      </c>
      <c r="D3556">
        <v>200</v>
      </c>
      <c r="E3556">
        <v>7</v>
      </c>
      <c r="F3556">
        <v>157.529999</v>
      </c>
      <c r="G3556">
        <v>157.729996</v>
      </c>
      <c r="H3556">
        <v>156.550003</v>
      </c>
      <c r="I3556">
        <v>157.259995</v>
      </c>
      <c r="J3556">
        <v>157.018494</v>
      </c>
      <c r="K3556">
        <v>6420100</v>
      </c>
      <c r="L3556">
        <v>2.4969999999999999</v>
      </c>
      <c r="M3556">
        <v>6.8272922860241596E-3</v>
      </c>
      <c r="N3556">
        <v>2.7266552165480299E-2</v>
      </c>
      <c r="O3556">
        <v>5.9877719724057303E-2</v>
      </c>
      <c r="P3556">
        <v>0.184905015147283</v>
      </c>
      <c r="Q3556">
        <v>0.28022572207781399</v>
      </c>
      <c r="R3556">
        <v>8.1787146850599499E-3</v>
      </c>
      <c r="S3556">
        <v>9.2400439624522393E-3</v>
      </c>
      <c r="T3556">
        <v>1.1985537373618E-2</v>
      </c>
      <c r="U3556">
        <v>1.50564181213842E-2</v>
      </c>
      <c r="V3556">
        <v>157.729996</v>
      </c>
      <c r="W3556">
        <v>116.709999</v>
      </c>
      <c r="X3556">
        <v>-0.12336660539774399</v>
      </c>
      <c r="Y3556">
        <v>1.1502195497633099E-2</v>
      </c>
      <c r="Z3556">
        <v>1.24751374020285</v>
      </c>
      <c r="AA3556">
        <v>3.1964271992137201</v>
      </c>
      <c r="AB3556">
        <v>3.2038354228261299</v>
      </c>
      <c r="AC3556" t="s">
        <v>252</v>
      </c>
      <c r="AD3556" t="s">
        <v>358</v>
      </c>
      <c r="AE3556" t="s">
        <v>56</v>
      </c>
      <c r="AF3556" t="s">
        <v>82</v>
      </c>
      <c r="AG3556" t="s">
        <v>297</v>
      </c>
      <c r="AH3556" s="45">
        <v>40168</v>
      </c>
      <c r="AI3556">
        <v>1403161</v>
      </c>
      <c r="AK3556" t="s">
        <v>298</v>
      </c>
      <c r="AL3556" t="s">
        <v>276</v>
      </c>
      <c r="AM3556" t="s">
        <v>245</v>
      </c>
    </row>
    <row r="3557" spans="1:39" x14ac:dyDescent="0.3">
      <c r="A3557" s="1">
        <v>43564</v>
      </c>
      <c r="B3557" t="s">
        <v>31</v>
      </c>
      <c r="C3557" t="s">
        <v>239</v>
      </c>
      <c r="D3557">
        <v>1000</v>
      </c>
      <c r="E3557">
        <v>7</v>
      </c>
      <c r="F3557">
        <v>156.55999800000001</v>
      </c>
      <c r="G3557">
        <v>157.990005</v>
      </c>
      <c r="H3557">
        <v>156.470001</v>
      </c>
      <c r="I3557">
        <v>157.490005</v>
      </c>
      <c r="J3557">
        <v>157.24813799999899</v>
      </c>
      <c r="K3557">
        <v>6364100</v>
      </c>
      <c r="L3557">
        <v>2.4990000000000001</v>
      </c>
      <c r="M3557">
        <v>-1.64952002682608E-3</v>
      </c>
      <c r="N3557">
        <v>-1.8396703842878501E-3</v>
      </c>
      <c r="O3557">
        <v>6.6551202629324402E-2</v>
      </c>
      <c r="P3557">
        <v>0.14258568787725201</v>
      </c>
      <c r="Q3557">
        <v>0.28864999257253299</v>
      </c>
      <c r="R3557">
        <v>3.4592127278439402E-3</v>
      </c>
      <c r="S3557">
        <v>8.64915751760785E-3</v>
      </c>
      <c r="T3557">
        <v>9.5024266087291708E-3</v>
      </c>
      <c r="U3557">
        <v>1.4895611448472301E-2</v>
      </c>
      <c r="V3557">
        <v>159.11000100000001</v>
      </c>
      <c r="W3557">
        <v>119.370003</v>
      </c>
      <c r="X3557">
        <v>-0.12336660539774399</v>
      </c>
      <c r="Y3557">
        <v>-6.0859766572597396E-3</v>
      </c>
      <c r="Z3557">
        <v>1.2678166366982699</v>
      </c>
      <c r="AA3557">
        <v>3.3039358716850198</v>
      </c>
      <c r="AB3557">
        <v>3.26933215535424</v>
      </c>
      <c r="AC3557" t="s">
        <v>252</v>
      </c>
      <c r="AD3557" t="s">
        <v>358</v>
      </c>
      <c r="AE3557" t="s">
        <v>56</v>
      </c>
      <c r="AF3557" t="s">
        <v>82</v>
      </c>
      <c r="AG3557" t="s">
        <v>297</v>
      </c>
      <c r="AH3557" s="45">
        <v>40168</v>
      </c>
      <c r="AI3557">
        <v>1403161</v>
      </c>
      <c r="AK3557" t="s">
        <v>298</v>
      </c>
      <c r="AL3557" t="s">
        <v>276</v>
      </c>
      <c r="AM3557" t="s">
        <v>245</v>
      </c>
    </row>
    <row r="3558" spans="1:39" x14ac:dyDescent="0.3">
      <c r="A3558" s="1">
        <v>43613</v>
      </c>
      <c r="B3558" t="s">
        <v>31</v>
      </c>
      <c r="C3558" t="s">
        <v>246</v>
      </c>
      <c r="D3558">
        <v>1300</v>
      </c>
      <c r="E3558">
        <v>7</v>
      </c>
      <c r="F3558">
        <v>163.39999399999999</v>
      </c>
      <c r="G3558">
        <v>165.770004</v>
      </c>
      <c r="H3558">
        <v>163.33000200000001</v>
      </c>
      <c r="I3558">
        <v>163.71000699999999</v>
      </c>
      <c r="J3558">
        <v>163.71000699999999</v>
      </c>
      <c r="K3558">
        <v>10202300</v>
      </c>
      <c r="L3558">
        <v>2.2679999999999998</v>
      </c>
      <c r="M3558">
        <v>6.5574494532437003E-3</v>
      </c>
      <c r="N3558">
        <v>1.4671192443389499E-3</v>
      </c>
      <c r="O3558">
        <v>1.8104922013698E-2</v>
      </c>
      <c r="P3558">
        <v>0.108928920726484</v>
      </c>
      <c r="Q3558">
        <v>0.22270490373760299</v>
      </c>
      <c r="R3558">
        <v>9.7875091102043992E-3</v>
      </c>
      <c r="S3558">
        <v>1.0525355703460399E-2</v>
      </c>
      <c r="T3558">
        <v>8.5219756278980107E-3</v>
      </c>
      <c r="U3558">
        <v>1.46733586033523E-2</v>
      </c>
      <c r="V3558">
        <v>165.770004</v>
      </c>
      <c r="W3558">
        <v>121.599998</v>
      </c>
      <c r="X3558">
        <v>-0.12336660539774399</v>
      </c>
      <c r="Y3558">
        <v>-8.4109499934704197E-3</v>
      </c>
      <c r="Z3558">
        <v>1.2564259078026701</v>
      </c>
      <c r="AA3558">
        <v>2.60117487399887</v>
      </c>
      <c r="AB3558">
        <v>2.6287036232726702</v>
      </c>
      <c r="AC3558" t="s">
        <v>252</v>
      </c>
      <c r="AD3558" t="s">
        <v>358</v>
      </c>
      <c r="AE3558" t="s">
        <v>56</v>
      </c>
      <c r="AF3558" t="s">
        <v>82</v>
      </c>
      <c r="AG3558" t="s">
        <v>297</v>
      </c>
      <c r="AH3558" s="45">
        <v>40168</v>
      </c>
      <c r="AI3558">
        <v>1403161</v>
      </c>
      <c r="AK3558" t="s">
        <v>298</v>
      </c>
      <c r="AL3558" t="s">
        <v>276</v>
      </c>
      <c r="AM3558" t="s">
        <v>245</v>
      </c>
    </row>
    <row r="3559" spans="1:39" x14ac:dyDescent="0.3">
      <c r="A3559" s="1">
        <v>43615</v>
      </c>
      <c r="B3559" t="s">
        <v>31</v>
      </c>
      <c r="C3559" t="s">
        <v>239</v>
      </c>
      <c r="D3559">
        <v>500</v>
      </c>
      <c r="E3559">
        <v>7</v>
      </c>
      <c r="F3559">
        <v>162.800003</v>
      </c>
      <c r="G3559">
        <v>163.5</v>
      </c>
      <c r="H3559">
        <v>161.94000199999999</v>
      </c>
      <c r="I3559">
        <v>162.759995</v>
      </c>
      <c r="J3559">
        <v>162.759995</v>
      </c>
      <c r="K3559">
        <v>4750600</v>
      </c>
      <c r="L3559">
        <v>2.2269999999999999</v>
      </c>
      <c r="M3559">
        <v>1.84331321481168E-4</v>
      </c>
      <c r="N3559">
        <v>-9.0521107405213096E-3</v>
      </c>
      <c r="O3559">
        <v>-6.9669988677038596E-3</v>
      </c>
      <c r="P3559">
        <v>9.5790817548240495E-2</v>
      </c>
      <c r="Q3559">
        <v>0.23370622172289701</v>
      </c>
      <c r="R3559">
        <v>9.9028370918511303E-3</v>
      </c>
      <c r="S3559">
        <v>1.0189911846898599E-2</v>
      </c>
      <c r="T3559">
        <v>8.5598721308806497E-3</v>
      </c>
      <c r="U3559">
        <v>1.4652462208335E-2</v>
      </c>
      <c r="V3559">
        <v>165.770004</v>
      </c>
      <c r="W3559">
        <v>121.599998</v>
      </c>
      <c r="X3559">
        <v>-0.12336660539774399</v>
      </c>
      <c r="Y3559">
        <v>2.0962723552933101E-3</v>
      </c>
      <c r="Z3559">
        <v>1.2561483435338101</v>
      </c>
      <c r="AA3559">
        <v>2.7553374116642999</v>
      </c>
      <c r="AB3559">
        <v>2.5967752123438399</v>
      </c>
      <c r="AC3559" t="s">
        <v>252</v>
      </c>
      <c r="AD3559" t="s">
        <v>358</v>
      </c>
      <c r="AE3559" t="s">
        <v>56</v>
      </c>
      <c r="AF3559" t="s">
        <v>82</v>
      </c>
      <c r="AG3559" t="s">
        <v>297</v>
      </c>
      <c r="AH3559" s="45">
        <v>40168</v>
      </c>
      <c r="AI3559">
        <v>1403161</v>
      </c>
      <c r="AK3559" t="s">
        <v>298</v>
      </c>
      <c r="AL3559" t="s">
        <v>276</v>
      </c>
      <c r="AM3559" t="s">
        <v>245</v>
      </c>
    </row>
    <row r="3560" spans="1:39" x14ac:dyDescent="0.3">
      <c r="A3560" s="1">
        <v>43616</v>
      </c>
      <c r="B3560" t="s">
        <v>31</v>
      </c>
      <c r="C3560" t="s">
        <v>239</v>
      </c>
      <c r="D3560">
        <v>700</v>
      </c>
      <c r="E3560">
        <v>7</v>
      </c>
      <c r="F3560">
        <v>160.91000399999999</v>
      </c>
      <c r="G3560">
        <v>162.13000500000001</v>
      </c>
      <c r="H3560">
        <v>160.55999800000001</v>
      </c>
      <c r="I3560">
        <v>161.33000200000001</v>
      </c>
      <c r="J3560">
        <v>161.33000200000001</v>
      </c>
      <c r="K3560">
        <v>5079000</v>
      </c>
      <c r="L3560">
        <v>2.1419999999999999</v>
      </c>
      <c r="M3560">
        <v>-8.8247233384071908E-3</v>
      </c>
      <c r="N3560">
        <v>-1.1150602175829701E-3</v>
      </c>
      <c r="O3560">
        <v>-1.74960382652854E-2</v>
      </c>
      <c r="P3560">
        <v>7.7893118341438805E-2</v>
      </c>
      <c r="Q3560">
        <v>0.21758316657957499</v>
      </c>
      <c r="R3560">
        <v>7.1645460220009496E-3</v>
      </c>
      <c r="S3560">
        <v>1.03366743988386E-2</v>
      </c>
      <c r="T3560">
        <v>8.6020686525275607E-3</v>
      </c>
      <c r="U3560">
        <v>1.4659731630459701E-2</v>
      </c>
      <c r="V3560">
        <v>165.770004</v>
      </c>
      <c r="W3560">
        <v>121.599998</v>
      </c>
      <c r="X3560">
        <v>-0.12336660539774399</v>
      </c>
      <c r="Y3560">
        <v>-1.3283204951564801E-2</v>
      </c>
      <c r="Z3560">
        <v>1.25710550847025</v>
      </c>
      <c r="AA3560">
        <v>2.558897546996</v>
      </c>
      <c r="AB3560">
        <v>2.6023784384925701</v>
      </c>
      <c r="AC3560" t="s">
        <v>252</v>
      </c>
      <c r="AD3560" t="s">
        <v>358</v>
      </c>
      <c r="AE3560" t="s">
        <v>56</v>
      </c>
      <c r="AF3560" t="s">
        <v>82</v>
      </c>
      <c r="AG3560" t="s">
        <v>297</v>
      </c>
      <c r="AH3560" s="45">
        <v>40168</v>
      </c>
      <c r="AI3560">
        <v>1403161</v>
      </c>
      <c r="AK3560" t="s">
        <v>298</v>
      </c>
      <c r="AL3560" t="s">
        <v>276</v>
      </c>
      <c r="AM3560" t="s">
        <v>245</v>
      </c>
    </row>
    <row r="3561" spans="1:39" x14ac:dyDescent="0.3">
      <c r="A3561" s="1">
        <v>43628</v>
      </c>
      <c r="B3561" t="s">
        <v>31</v>
      </c>
      <c r="C3561" t="s">
        <v>239</v>
      </c>
      <c r="D3561">
        <v>1400</v>
      </c>
      <c r="E3561">
        <v>7</v>
      </c>
      <c r="F3561">
        <v>170.38000500000001</v>
      </c>
      <c r="G3561">
        <v>171.61999499999999</v>
      </c>
      <c r="H3561">
        <v>169.699997</v>
      </c>
      <c r="I3561">
        <v>171.58999599999899</v>
      </c>
      <c r="J3561">
        <v>171.58999599999899</v>
      </c>
      <c r="K3561">
        <v>6772000</v>
      </c>
      <c r="L3561">
        <v>2.1269999999999998</v>
      </c>
      <c r="M3561">
        <v>7.4875928786946096E-3</v>
      </c>
      <c r="N3561">
        <v>3.6801571762760499E-2</v>
      </c>
      <c r="O3561">
        <v>6.7043279122485699E-2</v>
      </c>
      <c r="P3561">
        <v>0.119676891116149</v>
      </c>
      <c r="Q3561">
        <v>0.25451647984562398</v>
      </c>
      <c r="R3561">
        <v>7.8178659489022296E-3</v>
      </c>
      <c r="S3561">
        <v>1.24680572550447E-2</v>
      </c>
      <c r="T3561">
        <v>9.3519145873877402E-3</v>
      </c>
      <c r="U3561">
        <v>1.4729233874978201E-2</v>
      </c>
      <c r="V3561">
        <v>172.179993</v>
      </c>
      <c r="W3561">
        <v>121.599998</v>
      </c>
      <c r="X3561">
        <v>-0.12336660539774399</v>
      </c>
      <c r="Y3561">
        <v>-2.0396578921351798E-3</v>
      </c>
      <c r="Z3561">
        <v>1.2617005179466301</v>
      </c>
      <c r="AA3561">
        <v>3.08805539212341</v>
      </c>
      <c r="AB3561">
        <v>2.8901157502841301</v>
      </c>
      <c r="AC3561" t="s">
        <v>252</v>
      </c>
      <c r="AD3561" t="s">
        <v>358</v>
      </c>
      <c r="AE3561" t="s">
        <v>56</v>
      </c>
      <c r="AF3561" t="s">
        <v>82</v>
      </c>
      <c r="AG3561" t="s">
        <v>297</v>
      </c>
      <c r="AH3561" s="45">
        <v>40168</v>
      </c>
      <c r="AI3561">
        <v>1403161</v>
      </c>
      <c r="AK3561" t="s">
        <v>298</v>
      </c>
      <c r="AL3561" t="s">
        <v>276</v>
      </c>
      <c r="AM3561" t="s">
        <v>245</v>
      </c>
    </row>
    <row r="3562" spans="1:39" x14ac:dyDescent="0.3">
      <c r="A3562" s="1">
        <v>43634</v>
      </c>
      <c r="B3562" t="s">
        <v>31</v>
      </c>
      <c r="C3562" t="s">
        <v>239</v>
      </c>
      <c r="D3562">
        <v>600</v>
      </c>
      <c r="E3562">
        <v>7</v>
      </c>
      <c r="F3562">
        <v>170.64999399999999</v>
      </c>
      <c r="G3562">
        <v>170.66999799999999</v>
      </c>
      <c r="H3562">
        <v>167.550003</v>
      </c>
      <c r="I3562">
        <v>169.279999</v>
      </c>
      <c r="J3562">
        <v>169.279999</v>
      </c>
      <c r="K3562">
        <v>6969300</v>
      </c>
      <c r="L3562">
        <v>2.06</v>
      </c>
      <c r="M3562">
        <v>-1.6526919266395101E-3</v>
      </c>
      <c r="N3562">
        <v>-6.0661513448906903E-3</v>
      </c>
      <c r="O3562">
        <v>2.6396888516399701E-2</v>
      </c>
      <c r="P3562">
        <v>9.2314644303192694E-2</v>
      </c>
      <c r="Q3562">
        <v>0.232115383023491</v>
      </c>
      <c r="R3562">
        <v>7.5464375452743001E-3</v>
      </c>
      <c r="S3562">
        <v>1.0640347664123801E-2</v>
      </c>
      <c r="T3562">
        <v>9.4048375379281804E-3</v>
      </c>
      <c r="U3562">
        <v>1.4748197690594799E-2</v>
      </c>
      <c r="V3562">
        <v>172.199997</v>
      </c>
      <c r="W3562">
        <v>121.599998</v>
      </c>
      <c r="X3562">
        <v>-0.12336660539774399</v>
      </c>
      <c r="Y3562">
        <v>9.6704895497130797E-3</v>
      </c>
      <c r="Z3562">
        <v>1.2522317679122901</v>
      </c>
      <c r="AA3562">
        <v>2.84237196008044</v>
      </c>
      <c r="AB3562">
        <v>2.9086625712626701</v>
      </c>
      <c r="AC3562" t="s">
        <v>252</v>
      </c>
      <c r="AD3562" t="s">
        <v>358</v>
      </c>
      <c r="AE3562" t="s">
        <v>56</v>
      </c>
      <c r="AF3562" t="s">
        <v>82</v>
      </c>
      <c r="AG3562" t="s">
        <v>297</v>
      </c>
      <c r="AH3562" s="45">
        <v>40168</v>
      </c>
      <c r="AI3562">
        <v>1403161</v>
      </c>
      <c r="AK3562" t="s">
        <v>298</v>
      </c>
      <c r="AL3562" t="s">
        <v>276</v>
      </c>
      <c r="AM3562" t="s">
        <v>245</v>
      </c>
    </row>
    <row r="3563" spans="1:39" x14ac:dyDescent="0.3">
      <c r="A3563" s="1">
        <v>43635</v>
      </c>
      <c r="B3563" t="s">
        <v>31</v>
      </c>
      <c r="C3563" t="s">
        <v>239</v>
      </c>
      <c r="D3563">
        <v>300</v>
      </c>
      <c r="E3563">
        <v>7</v>
      </c>
      <c r="F3563">
        <v>169.38999899999999</v>
      </c>
      <c r="G3563">
        <v>171.199997</v>
      </c>
      <c r="H3563">
        <v>169.21000699999999</v>
      </c>
      <c r="I3563">
        <v>170.69000199999999</v>
      </c>
      <c r="J3563">
        <v>170.69000199999999</v>
      </c>
      <c r="K3563">
        <v>6323900</v>
      </c>
      <c r="L3563">
        <v>2.0289999999999999</v>
      </c>
      <c r="M3563">
        <v>8.2949147308273002E-3</v>
      </c>
      <c r="N3563">
        <v>-5.25882949275809E-3</v>
      </c>
      <c r="O3563">
        <v>3.9434024083197301E-2</v>
      </c>
      <c r="P3563">
        <v>0.106058038530978</v>
      </c>
      <c r="Q3563">
        <v>0.23230138256081301</v>
      </c>
      <c r="R3563">
        <v>7.7840385192161502E-3</v>
      </c>
      <c r="S3563">
        <v>1.0656682930296601E-2</v>
      </c>
      <c r="T3563">
        <v>9.4012738854865E-3</v>
      </c>
      <c r="U3563">
        <v>1.47485634977669E-2</v>
      </c>
      <c r="V3563">
        <v>172.199997</v>
      </c>
      <c r="W3563">
        <v>121.599998</v>
      </c>
      <c r="X3563">
        <v>-0.12336660539774399</v>
      </c>
      <c r="Y3563">
        <v>2.98071681438073E-3</v>
      </c>
      <c r="Z3563">
        <v>1.2536872485506201</v>
      </c>
      <c r="AA3563">
        <v>2.8632502762853398</v>
      </c>
      <c r="AB3563">
        <v>2.8637015480950598</v>
      </c>
      <c r="AC3563" t="s">
        <v>252</v>
      </c>
      <c r="AD3563" t="s">
        <v>358</v>
      </c>
      <c r="AE3563" t="s">
        <v>56</v>
      </c>
      <c r="AF3563" t="s">
        <v>82</v>
      </c>
      <c r="AG3563" t="s">
        <v>297</v>
      </c>
      <c r="AH3563" s="45">
        <v>40168</v>
      </c>
      <c r="AI3563">
        <v>1403161</v>
      </c>
      <c r="AK3563" t="s">
        <v>298</v>
      </c>
      <c r="AL3563" t="s">
        <v>276</v>
      </c>
      <c r="AM3563" t="s">
        <v>245</v>
      </c>
    </row>
    <row r="3564" spans="1:39" x14ac:dyDescent="0.3">
      <c r="A3564" s="1">
        <v>43644</v>
      </c>
      <c r="B3564" t="s">
        <v>31</v>
      </c>
      <c r="C3564" t="s">
        <v>239</v>
      </c>
      <c r="D3564">
        <v>800</v>
      </c>
      <c r="E3564">
        <v>7</v>
      </c>
      <c r="F3564">
        <v>171.96000699999999</v>
      </c>
      <c r="G3564">
        <v>173.550003</v>
      </c>
      <c r="H3564">
        <v>170.520004</v>
      </c>
      <c r="I3564">
        <v>173.550003</v>
      </c>
      <c r="J3564">
        <v>173.550003</v>
      </c>
      <c r="K3564">
        <v>8442700</v>
      </c>
      <c r="L3564">
        <v>2</v>
      </c>
      <c r="M3564">
        <v>1.34581009533927E-2</v>
      </c>
      <c r="N3564">
        <v>6.3402981123335603E-4</v>
      </c>
      <c r="O3564">
        <v>6.4373398501950702E-2</v>
      </c>
      <c r="P3564">
        <v>0.106929457290677</v>
      </c>
      <c r="Q3564">
        <v>0.28769223864176102</v>
      </c>
      <c r="R3564">
        <v>1.01373416776051E-2</v>
      </c>
      <c r="S3564">
        <v>1.10432020843168E-2</v>
      </c>
      <c r="T3564">
        <v>9.2866590006473893E-3</v>
      </c>
      <c r="U3564">
        <v>1.46231392337627E-2</v>
      </c>
      <c r="V3564">
        <v>174.94000199999999</v>
      </c>
      <c r="W3564">
        <v>121.599998</v>
      </c>
      <c r="X3564">
        <v>-0.12336660539774399</v>
      </c>
      <c r="Y3564">
        <v>5.7409418775350302E-3</v>
      </c>
      <c r="Z3564">
        <v>1.24563600970369</v>
      </c>
      <c r="AA3564">
        <v>3.69879328217751</v>
      </c>
      <c r="AB3564">
        <v>3.3814636824142101</v>
      </c>
      <c r="AC3564" t="s">
        <v>252</v>
      </c>
      <c r="AD3564" t="s">
        <v>358</v>
      </c>
      <c r="AE3564" t="s">
        <v>56</v>
      </c>
      <c r="AF3564" t="s">
        <v>82</v>
      </c>
      <c r="AG3564" t="s">
        <v>297</v>
      </c>
      <c r="AH3564" s="45">
        <v>40168</v>
      </c>
      <c r="AI3564">
        <v>1403161</v>
      </c>
      <c r="AK3564" t="s">
        <v>298</v>
      </c>
      <c r="AL3564" t="s">
        <v>276</v>
      </c>
      <c r="AM3564" t="s">
        <v>245</v>
      </c>
    </row>
    <row r="3565" spans="1:39" x14ac:dyDescent="0.3">
      <c r="A3565" s="1">
        <v>43573</v>
      </c>
      <c r="B3565" t="s">
        <v>31</v>
      </c>
      <c r="C3565" t="s">
        <v>246</v>
      </c>
      <c r="D3565">
        <v>900</v>
      </c>
      <c r="E3565">
        <v>8</v>
      </c>
      <c r="F3565">
        <v>160.929993</v>
      </c>
      <c r="G3565">
        <v>161.10000600000001</v>
      </c>
      <c r="H3565">
        <v>159</v>
      </c>
      <c r="I3565">
        <v>160.16000399999999</v>
      </c>
      <c r="J3565">
        <v>159.91404700000001</v>
      </c>
      <c r="K3565">
        <v>7859400</v>
      </c>
      <c r="L3565">
        <v>2.56</v>
      </c>
      <c r="M3565">
        <v>-1.7467377434398101E-3</v>
      </c>
      <c r="N3565">
        <v>1.44648149999343E-2</v>
      </c>
      <c r="O3565">
        <v>3.5396966177481497E-2</v>
      </c>
      <c r="P3565">
        <v>0.15589449578006501</v>
      </c>
      <c r="Q3565">
        <v>0.25867359020053998</v>
      </c>
      <c r="R3565">
        <v>5.3700459785699399E-3</v>
      </c>
      <c r="S3565">
        <v>7.4292336473465604E-3</v>
      </c>
      <c r="T3565">
        <v>9.4579998747456803E-3</v>
      </c>
      <c r="U3565">
        <v>1.48264512116296E-2</v>
      </c>
      <c r="V3565">
        <v>161.10000600000001</v>
      </c>
      <c r="W3565">
        <v>119.370003</v>
      </c>
      <c r="X3565">
        <v>-0.12336660539774399</v>
      </c>
      <c r="Y3565">
        <v>1.5778467813143101E-3</v>
      </c>
      <c r="Z3565">
        <v>1.2714469971070701</v>
      </c>
      <c r="AA3565">
        <v>2.9342705696062001</v>
      </c>
      <c r="AB3565">
        <v>3.1419042223245501</v>
      </c>
      <c r="AC3565" t="s">
        <v>253</v>
      </c>
      <c r="AD3565" t="s">
        <v>358</v>
      </c>
      <c r="AE3565" t="s">
        <v>56</v>
      </c>
      <c r="AF3565" t="s">
        <v>82</v>
      </c>
      <c r="AG3565" t="s">
        <v>297</v>
      </c>
      <c r="AH3565" s="45">
        <v>40168</v>
      </c>
      <c r="AI3565">
        <v>1403161</v>
      </c>
      <c r="AK3565" t="s">
        <v>298</v>
      </c>
      <c r="AL3565" t="s">
        <v>276</v>
      </c>
      <c r="AM3565" t="s">
        <v>245</v>
      </c>
    </row>
    <row r="3566" spans="1:39" x14ac:dyDescent="0.3">
      <c r="A3566" s="1">
        <v>43579</v>
      </c>
      <c r="B3566" t="s">
        <v>31</v>
      </c>
      <c r="C3566" t="s">
        <v>239</v>
      </c>
      <c r="D3566">
        <v>1100</v>
      </c>
      <c r="E3566">
        <v>8</v>
      </c>
      <c r="F3566">
        <v>161.75</v>
      </c>
      <c r="G3566">
        <v>162.029999</v>
      </c>
      <c r="H3566">
        <v>160.64999399999999</v>
      </c>
      <c r="I3566">
        <v>161.490005</v>
      </c>
      <c r="J3566">
        <v>161.24200400000001</v>
      </c>
      <c r="K3566">
        <v>7376500</v>
      </c>
      <c r="L3566">
        <v>2.5219999999999998</v>
      </c>
      <c r="M3566">
        <v>-1.0521434648548501E-3</v>
      </c>
      <c r="N3566">
        <v>7.8329816585781704E-3</v>
      </c>
      <c r="O3566">
        <v>5.3547916765496001E-2</v>
      </c>
      <c r="P3566">
        <v>0.166133142242259</v>
      </c>
      <c r="Q3566">
        <v>0.26710428691834998</v>
      </c>
      <c r="R3566">
        <v>3.77725855236655E-3</v>
      </c>
      <c r="S3566">
        <v>5.4886282833351702E-3</v>
      </c>
      <c r="T3566">
        <v>9.3432021516183204E-3</v>
      </c>
      <c r="U3566">
        <v>1.4829319016736E-2</v>
      </c>
      <c r="V3566">
        <v>162.029999</v>
      </c>
      <c r="W3566">
        <v>119.370003</v>
      </c>
      <c r="X3566">
        <v>-0.12336660539774399</v>
      </c>
      <c r="Y3566">
        <v>-2.1941687255359501E-3</v>
      </c>
      <c r="Z3566">
        <v>1.2753211425805999</v>
      </c>
      <c r="AA3566">
        <v>3.0520769433542601</v>
      </c>
      <c r="AB3566">
        <v>3.0185647025776898</v>
      </c>
      <c r="AC3566" t="s">
        <v>253</v>
      </c>
      <c r="AD3566" t="s">
        <v>358</v>
      </c>
      <c r="AE3566" t="s">
        <v>56</v>
      </c>
      <c r="AF3566" t="s">
        <v>82</v>
      </c>
      <c r="AG3566" t="s">
        <v>297</v>
      </c>
      <c r="AH3566" s="45">
        <v>40168</v>
      </c>
      <c r="AI3566">
        <v>1403161</v>
      </c>
      <c r="AK3566" t="s">
        <v>298</v>
      </c>
      <c r="AL3566" t="s">
        <v>276</v>
      </c>
      <c r="AM3566" t="s">
        <v>245</v>
      </c>
    </row>
    <row r="3567" spans="1:39" x14ac:dyDescent="0.3">
      <c r="A3567" s="1">
        <v>43581</v>
      </c>
      <c r="B3567" t="s">
        <v>31</v>
      </c>
      <c r="C3567" t="s">
        <v>239</v>
      </c>
      <c r="D3567">
        <v>600</v>
      </c>
      <c r="E3567">
        <v>8</v>
      </c>
      <c r="F3567">
        <v>161.259995</v>
      </c>
      <c r="G3567">
        <v>163.029999</v>
      </c>
      <c r="H3567">
        <v>160.39999399999999</v>
      </c>
      <c r="I3567">
        <v>162.929993</v>
      </c>
      <c r="J3567">
        <v>162.679779</v>
      </c>
      <c r="K3567">
        <v>7525400</v>
      </c>
      <c r="L3567">
        <v>2.5049999999999999</v>
      </c>
      <c r="M3567">
        <v>1.1792031931807801E-2</v>
      </c>
      <c r="N3567">
        <v>1.71472579060446E-2</v>
      </c>
      <c r="O3567">
        <v>4.7961858531734403E-2</v>
      </c>
      <c r="P3567">
        <v>0.162967454506624</v>
      </c>
      <c r="Q3567">
        <v>0.30244134324545502</v>
      </c>
      <c r="R3567">
        <v>6.1910580501351098E-3</v>
      </c>
      <c r="S3567">
        <v>5.2962656316185002E-3</v>
      </c>
      <c r="T3567">
        <v>9.4202003869593692E-3</v>
      </c>
      <c r="U3567">
        <v>1.47475902545855E-2</v>
      </c>
      <c r="V3567">
        <v>163.029999</v>
      </c>
      <c r="W3567">
        <v>121.599998</v>
      </c>
      <c r="X3567">
        <v>-0.12336660539774399</v>
      </c>
      <c r="Y3567">
        <v>4.6743503443647796E-3</v>
      </c>
      <c r="Z3567">
        <v>1.270788391537</v>
      </c>
      <c r="AA3567">
        <v>3.4985198972824301</v>
      </c>
      <c r="AB3567">
        <v>3.1960870074050201</v>
      </c>
      <c r="AC3567" t="s">
        <v>253</v>
      </c>
      <c r="AD3567" t="s">
        <v>358</v>
      </c>
      <c r="AE3567" t="s">
        <v>56</v>
      </c>
      <c r="AF3567" t="s">
        <v>82</v>
      </c>
      <c r="AG3567" t="s">
        <v>297</v>
      </c>
      <c r="AH3567" s="45">
        <v>40168</v>
      </c>
      <c r="AI3567">
        <v>1403161</v>
      </c>
      <c r="AK3567" t="s">
        <v>298</v>
      </c>
      <c r="AL3567" t="s">
        <v>276</v>
      </c>
      <c r="AM3567" t="s">
        <v>245</v>
      </c>
    </row>
    <row r="3568" spans="1:39" x14ac:dyDescent="0.3">
      <c r="A3568" s="1">
        <v>43595</v>
      </c>
      <c r="B3568" t="s">
        <v>31</v>
      </c>
      <c r="C3568" t="s">
        <v>239</v>
      </c>
      <c r="D3568">
        <v>1400</v>
      </c>
      <c r="E3568">
        <v>8</v>
      </c>
      <c r="F3568">
        <v>158.86000100000001</v>
      </c>
      <c r="G3568">
        <v>161.39999399999999</v>
      </c>
      <c r="H3568">
        <v>157.270004</v>
      </c>
      <c r="I3568">
        <v>160.71000699999999</v>
      </c>
      <c r="J3568">
        <v>160.46319599999899</v>
      </c>
      <c r="K3568">
        <v>5192500</v>
      </c>
      <c r="L3568">
        <v>2.4550000000000001</v>
      </c>
      <c r="M3568">
        <v>5.6159086378581996E-3</v>
      </c>
      <c r="N3568">
        <v>-8.2417166502246498E-3</v>
      </c>
      <c r="O3568">
        <v>2.0239553370705599E-2</v>
      </c>
      <c r="P3568">
        <v>0.13699215479899901</v>
      </c>
      <c r="Q3568">
        <v>0.21227164214352001</v>
      </c>
      <c r="R3568">
        <v>7.6128464623991601E-3</v>
      </c>
      <c r="S3568">
        <v>6.7588154426429098E-3</v>
      </c>
      <c r="T3568">
        <v>7.3234079869180504E-3</v>
      </c>
      <c r="U3568">
        <v>1.44776765898812E-2</v>
      </c>
      <c r="V3568">
        <v>165.740005</v>
      </c>
      <c r="W3568">
        <v>121.599998</v>
      </c>
      <c r="X3568">
        <v>-0.12336660539774399</v>
      </c>
      <c r="Y3568">
        <v>3.7133938472042301E-3</v>
      </c>
      <c r="Z3568">
        <v>1.26150108118899</v>
      </c>
      <c r="AA3568">
        <v>2.3940774787207402</v>
      </c>
      <c r="AB3568">
        <v>2.56273685481918</v>
      </c>
      <c r="AC3568" t="s">
        <v>253</v>
      </c>
      <c r="AD3568" t="s">
        <v>358</v>
      </c>
      <c r="AE3568" t="s">
        <v>56</v>
      </c>
      <c r="AF3568" t="s">
        <v>82</v>
      </c>
      <c r="AG3568" t="s">
        <v>297</v>
      </c>
      <c r="AH3568" s="45">
        <v>40168</v>
      </c>
      <c r="AI3568">
        <v>1403161</v>
      </c>
      <c r="AK3568" t="s">
        <v>298</v>
      </c>
      <c r="AL3568" t="s">
        <v>276</v>
      </c>
      <c r="AM3568" t="s">
        <v>245</v>
      </c>
    </row>
    <row r="3569" spans="1:39" x14ac:dyDescent="0.3">
      <c r="A3569" s="1">
        <v>43619</v>
      </c>
      <c r="B3569" t="s">
        <v>31</v>
      </c>
      <c r="C3569" t="s">
        <v>246</v>
      </c>
      <c r="D3569">
        <v>800</v>
      </c>
      <c r="E3569">
        <v>8</v>
      </c>
      <c r="F3569">
        <v>161.53999299999899</v>
      </c>
      <c r="G3569">
        <v>162.83000200000001</v>
      </c>
      <c r="H3569">
        <v>156.75</v>
      </c>
      <c r="I3569">
        <v>158.60000600000001</v>
      </c>
      <c r="J3569">
        <v>158.60000600000001</v>
      </c>
      <c r="K3569">
        <v>8034600</v>
      </c>
      <c r="L3569">
        <v>2.081</v>
      </c>
      <c r="M3569">
        <v>-1.7066622043234399E-2</v>
      </c>
      <c r="N3569">
        <v>-2.5153816139773799E-2</v>
      </c>
      <c r="O3569">
        <v>-2.45387352269671E-2</v>
      </c>
      <c r="P3569">
        <v>7.0980191609356993E-2</v>
      </c>
      <c r="Q3569">
        <v>0.19990430506228701</v>
      </c>
      <c r="R3569">
        <v>8.9678257471510897E-3</v>
      </c>
      <c r="S3569">
        <v>1.07373797982747E-2</v>
      </c>
      <c r="T3569">
        <v>8.7917061857100097E-3</v>
      </c>
      <c r="U3569">
        <v>1.47031752345288E-2</v>
      </c>
      <c r="V3569">
        <v>165.770004</v>
      </c>
      <c r="W3569">
        <v>121.599998</v>
      </c>
      <c r="X3569">
        <v>-0.12336660539774399</v>
      </c>
      <c r="Y3569">
        <v>-2.7690708645509302E-3</v>
      </c>
      <c r="Z3569">
        <v>1.2614270687629301</v>
      </c>
      <c r="AA3569">
        <v>2.3369851518468998</v>
      </c>
      <c r="AB3569">
        <v>2.5685337480867201</v>
      </c>
      <c r="AC3569" t="s">
        <v>253</v>
      </c>
      <c r="AD3569" t="s">
        <v>358</v>
      </c>
      <c r="AE3569" t="s">
        <v>56</v>
      </c>
      <c r="AF3569" t="s">
        <v>82</v>
      </c>
      <c r="AG3569" t="s">
        <v>297</v>
      </c>
      <c r="AH3569" s="45">
        <v>40168</v>
      </c>
      <c r="AI3569">
        <v>1403161</v>
      </c>
      <c r="AK3569" t="s">
        <v>298</v>
      </c>
      <c r="AL3569" t="s">
        <v>276</v>
      </c>
      <c r="AM3569" t="s">
        <v>245</v>
      </c>
    </row>
    <row r="3570" spans="1:39" x14ac:dyDescent="0.3">
      <c r="A3570" s="1">
        <v>43629</v>
      </c>
      <c r="B3570" t="s">
        <v>31</v>
      </c>
      <c r="C3570" t="s">
        <v>239</v>
      </c>
      <c r="D3570">
        <v>500</v>
      </c>
      <c r="E3570">
        <v>8</v>
      </c>
      <c r="F3570">
        <v>172.13999899999999</v>
      </c>
      <c r="G3570">
        <v>172.199997</v>
      </c>
      <c r="H3570">
        <v>168.720001</v>
      </c>
      <c r="I3570">
        <v>169.35000600000001</v>
      </c>
      <c r="J3570">
        <v>169.35000600000001</v>
      </c>
      <c r="K3570">
        <v>6901400</v>
      </c>
      <c r="L3570">
        <v>2.0910000000000002</v>
      </c>
      <c r="M3570">
        <v>-1.3140272292783599E-2</v>
      </c>
      <c r="N3570">
        <v>1.4452970951799799E-2</v>
      </c>
      <c r="O3570">
        <v>7.5158948672568199E-2</v>
      </c>
      <c r="P3570">
        <v>9.5254027854668702E-2</v>
      </c>
      <c r="Q3570">
        <v>0.234306950189233</v>
      </c>
      <c r="R3570">
        <v>1.18473944053645E-2</v>
      </c>
      <c r="S3570">
        <v>1.181785497352E-2</v>
      </c>
      <c r="T3570">
        <v>9.4622390305961809E-3</v>
      </c>
      <c r="U3570">
        <v>1.47511127642338E-2</v>
      </c>
      <c r="V3570">
        <v>172.199997</v>
      </c>
      <c r="W3570">
        <v>121.599998</v>
      </c>
      <c r="X3570">
        <v>-0.12336660539774399</v>
      </c>
      <c r="Y3570">
        <v>4.0890106107655602E-3</v>
      </c>
      <c r="Z3570">
        <v>1.25822310148454</v>
      </c>
      <c r="AA3570">
        <v>2.83777341174022</v>
      </c>
      <c r="AB3570">
        <v>2.9119943197026501</v>
      </c>
      <c r="AC3570" t="s">
        <v>253</v>
      </c>
      <c r="AD3570" t="s">
        <v>358</v>
      </c>
      <c r="AE3570" t="s">
        <v>56</v>
      </c>
      <c r="AF3570" t="s">
        <v>82</v>
      </c>
      <c r="AG3570" t="s">
        <v>297</v>
      </c>
      <c r="AH3570" s="45">
        <v>40168</v>
      </c>
      <c r="AI3570">
        <v>1403161</v>
      </c>
      <c r="AK3570" t="s">
        <v>298</v>
      </c>
      <c r="AL3570" t="s">
        <v>276</v>
      </c>
      <c r="AM3570" t="s">
        <v>245</v>
      </c>
    </row>
    <row r="3571" spans="1:39" x14ac:dyDescent="0.3">
      <c r="A3571" s="1">
        <v>43635</v>
      </c>
      <c r="B3571" t="s">
        <v>31</v>
      </c>
      <c r="C3571" t="s">
        <v>239</v>
      </c>
      <c r="D3571">
        <v>1400</v>
      </c>
      <c r="E3571">
        <v>8</v>
      </c>
      <c r="F3571">
        <v>169.38999899999999</v>
      </c>
      <c r="G3571">
        <v>171.199997</v>
      </c>
      <c r="H3571">
        <v>169.21000699999999</v>
      </c>
      <c r="I3571">
        <v>170.69000199999999</v>
      </c>
      <c r="J3571">
        <v>170.69000199999999</v>
      </c>
      <c r="K3571">
        <v>6323900</v>
      </c>
      <c r="L3571">
        <v>2.0289999999999999</v>
      </c>
      <c r="M3571">
        <v>8.2949147308273002E-3</v>
      </c>
      <c r="N3571">
        <v>-5.25882949275809E-3</v>
      </c>
      <c r="O3571">
        <v>3.9434024083197301E-2</v>
      </c>
      <c r="P3571">
        <v>0.106058038530978</v>
      </c>
      <c r="Q3571">
        <v>0.23230138256081301</v>
      </c>
      <c r="R3571">
        <v>7.7840385192161502E-3</v>
      </c>
      <c r="S3571">
        <v>1.0656682930296601E-2</v>
      </c>
      <c r="T3571">
        <v>9.4012738854865E-3</v>
      </c>
      <c r="U3571">
        <v>1.47485634977669E-2</v>
      </c>
      <c r="V3571">
        <v>172.199997</v>
      </c>
      <c r="W3571">
        <v>121.599998</v>
      </c>
      <c r="X3571">
        <v>-0.12336660539774399</v>
      </c>
      <c r="Y3571">
        <v>2.98071681438073E-3</v>
      </c>
      <c r="Z3571">
        <v>1.2536872485506201</v>
      </c>
      <c r="AA3571">
        <v>2.8632502762853398</v>
      </c>
      <c r="AB3571">
        <v>2.8637015480950598</v>
      </c>
      <c r="AC3571" t="s">
        <v>253</v>
      </c>
      <c r="AD3571" t="s">
        <v>358</v>
      </c>
      <c r="AE3571" t="s">
        <v>56</v>
      </c>
      <c r="AF3571" t="s">
        <v>82</v>
      </c>
      <c r="AG3571" t="s">
        <v>297</v>
      </c>
      <c r="AH3571" s="45">
        <v>40168</v>
      </c>
      <c r="AI3571">
        <v>1403161</v>
      </c>
      <c r="AK3571" t="s">
        <v>298</v>
      </c>
      <c r="AL3571" t="s">
        <v>276</v>
      </c>
      <c r="AM3571" t="s">
        <v>245</v>
      </c>
    </row>
    <row r="3572" spans="1:39" x14ac:dyDescent="0.3">
      <c r="A3572" s="1">
        <v>43560</v>
      </c>
      <c r="B3572" t="s">
        <v>31</v>
      </c>
      <c r="C3572" t="s">
        <v>246</v>
      </c>
      <c r="D3572">
        <v>1500</v>
      </c>
      <c r="E3572">
        <v>9</v>
      </c>
      <c r="F3572">
        <v>158</v>
      </c>
      <c r="G3572">
        <v>158.63000500000001</v>
      </c>
      <c r="H3572">
        <v>157.229996</v>
      </c>
      <c r="I3572">
        <v>157.64999399999999</v>
      </c>
      <c r="J3572">
        <v>157.407883</v>
      </c>
      <c r="K3572">
        <v>4178300</v>
      </c>
      <c r="L3572">
        <v>2.5009999999999999</v>
      </c>
      <c r="M3572" s="44">
        <v>6.3404171378984901E-5</v>
      </c>
      <c r="N3572">
        <v>9.3041150181309602E-3</v>
      </c>
      <c r="O3572">
        <v>6.4449633733221504E-2</v>
      </c>
      <c r="P3572">
        <v>0.16689669647677999</v>
      </c>
      <c r="Q3572">
        <v>0.26966304600963498</v>
      </c>
      <c r="R3572">
        <v>4.6264048250877297E-3</v>
      </c>
      <c r="S3572">
        <v>8.8293565109322791E-3</v>
      </c>
      <c r="T3572">
        <v>9.6925487235428199E-3</v>
      </c>
      <c r="U3572">
        <v>1.50258019149527E-2</v>
      </c>
      <c r="V3572">
        <v>159.11000100000001</v>
      </c>
      <c r="W3572">
        <v>117.120003</v>
      </c>
      <c r="X3572">
        <v>-0.12336660539774399</v>
      </c>
      <c r="Y3572">
        <v>4.62571739556182E-3</v>
      </c>
      <c r="Z3572">
        <v>1.2716039854106</v>
      </c>
      <c r="AA3572">
        <v>3.06629668013665</v>
      </c>
      <c r="AB3572">
        <v>3.2341352020998801</v>
      </c>
      <c r="AC3572" t="s">
        <v>254</v>
      </c>
      <c r="AD3572" t="s">
        <v>358</v>
      </c>
      <c r="AE3572" t="s">
        <v>56</v>
      </c>
      <c r="AF3572" t="s">
        <v>82</v>
      </c>
      <c r="AG3572" t="s">
        <v>297</v>
      </c>
      <c r="AH3572" s="45">
        <v>40168</v>
      </c>
      <c r="AI3572">
        <v>1403161</v>
      </c>
      <c r="AK3572" t="s">
        <v>298</v>
      </c>
      <c r="AL3572" t="s">
        <v>276</v>
      </c>
      <c r="AM3572" t="s">
        <v>245</v>
      </c>
    </row>
    <row r="3573" spans="1:39" x14ac:dyDescent="0.3">
      <c r="A3573" s="1">
        <v>43602</v>
      </c>
      <c r="B3573" t="s">
        <v>31</v>
      </c>
      <c r="C3573" t="s">
        <v>246</v>
      </c>
      <c r="D3573">
        <v>300</v>
      </c>
      <c r="E3573">
        <v>9</v>
      </c>
      <c r="F3573">
        <v>163.28999299999899</v>
      </c>
      <c r="G3573">
        <v>165.199997</v>
      </c>
      <c r="H3573">
        <v>163.199997</v>
      </c>
      <c r="I3573">
        <v>164.08999599999899</v>
      </c>
      <c r="J3573">
        <v>164.08999599999899</v>
      </c>
      <c r="K3573">
        <v>4582500</v>
      </c>
      <c r="L3573">
        <v>2.3929999999999998</v>
      </c>
      <c r="M3573">
        <v>-4.7422208359701396E-3</v>
      </c>
      <c r="N3573">
        <v>2.2350425546530401E-2</v>
      </c>
      <c r="O3573">
        <v>2.53416482192932E-2</v>
      </c>
      <c r="P3573">
        <v>0.125839003384521</v>
      </c>
      <c r="Q3573">
        <v>0.23423989101072901</v>
      </c>
      <c r="R3573">
        <v>1.7038573584560401E-2</v>
      </c>
      <c r="S3573">
        <v>9.7395829760189203E-3</v>
      </c>
      <c r="T3573">
        <v>8.3228874463427797E-3</v>
      </c>
      <c r="U3573">
        <v>1.4636008277389799E-2</v>
      </c>
      <c r="V3573">
        <v>165.740005</v>
      </c>
      <c r="W3573">
        <v>121.599998</v>
      </c>
      <c r="X3573">
        <v>-0.12336660539774399</v>
      </c>
      <c r="Y3573">
        <v>-5.8544371529206298E-3</v>
      </c>
      <c r="Z3573">
        <v>1.2645720320879199</v>
      </c>
      <c r="AA3573">
        <v>2.70406113361364</v>
      </c>
      <c r="AB3573">
        <v>2.47404693752345</v>
      </c>
      <c r="AC3573" t="s">
        <v>254</v>
      </c>
      <c r="AD3573" t="s">
        <v>358</v>
      </c>
      <c r="AE3573" t="s">
        <v>56</v>
      </c>
      <c r="AF3573" t="s">
        <v>82</v>
      </c>
      <c r="AG3573" t="s">
        <v>297</v>
      </c>
      <c r="AH3573" s="45">
        <v>40168</v>
      </c>
      <c r="AI3573">
        <v>1403161</v>
      </c>
      <c r="AK3573" t="s">
        <v>298</v>
      </c>
      <c r="AL3573" t="s">
        <v>276</v>
      </c>
      <c r="AM3573" t="s">
        <v>245</v>
      </c>
    </row>
    <row r="3574" spans="1:39" x14ac:dyDescent="0.3">
      <c r="A3574" s="1">
        <v>43629</v>
      </c>
      <c r="B3574" t="s">
        <v>31</v>
      </c>
      <c r="C3574" t="s">
        <v>246</v>
      </c>
      <c r="D3574">
        <v>300</v>
      </c>
      <c r="E3574">
        <v>9</v>
      </c>
      <c r="F3574">
        <v>172.13999899999999</v>
      </c>
      <c r="G3574">
        <v>172.199997</v>
      </c>
      <c r="H3574">
        <v>168.720001</v>
      </c>
      <c r="I3574">
        <v>169.35000600000001</v>
      </c>
      <c r="J3574">
        <v>169.35000600000001</v>
      </c>
      <c r="K3574">
        <v>6901400</v>
      </c>
      <c r="L3574">
        <v>2.0910000000000002</v>
      </c>
      <c r="M3574">
        <v>-1.3140272292783599E-2</v>
      </c>
      <c r="N3574">
        <v>1.4452970951799799E-2</v>
      </c>
      <c r="O3574">
        <v>7.5158948672568199E-2</v>
      </c>
      <c r="P3574">
        <v>9.5254027854668702E-2</v>
      </c>
      <c r="Q3574">
        <v>0.234306950189233</v>
      </c>
      <c r="R3574">
        <v>1.18473944053645E-2</v>
      </c>
      <c r="S3574">
        <v>1.181785497352E-2</v>
      </c>
      <c r="T3574">
        <v>9.4622390305961809E-3</v>
      </c>
      <c r="U3574">
        <v>1.47511127642338E-2</v>
      </c>
      <c r="V3574">
        <v>172.199997</v>
      </c>
      <c r="W3574">
        <v>121.599998</v>
      </c>
      <c r="X3574">
        <v>-0.12336660539774399</v>
      </c>
      <c r="Y3574">
        <v>4.0890106107655602E-3</v>
      </c>
      <c r="Z3574">
        <v>1.25822310148454</v>
      </c>
      <c r="AA3574">
        <v>2.83777341174022</v>
      </c>
      <c r="AB3574">
        <v>2.9119943197026501</v>
      </c>
      <c r="AC3574" t="s">
        <v>254</v>
      </c>
      <c r="AD3574" t="s">
        <v>358</v>
      </c>
      <c r="AE3574" t="s">
        <v>56</v>
      </c>
      <c r="AF3574" t="s">
        <v>82</v>
      </c>
      <c r="AG3574" t="s">
        <v>297</v>
      </c>
      <c r="AH3574" s="45">
        <v>40168</v>
      </c>
      <c r="AI3574">
        <v>1403161</v>
      </c>
      <c r="AK3574" t="s">
        <v>298</v>
      </c>
      <c r="AL3574" t="s">
        <v>276</v>
      </c>
      <c r="AM3574" t="s">
        <v>245</v>
      </c>
    </row>
    <row r="3575" spans="1:39" x14ac:dyDescent="0.3">
      <c r="A3575" s="1">
        <v>43585</v>
      </c>
      <c r="B3575" t="s">
        <v>31</v>
      </c>
      <c r="C3575" t="s">
        <v>246</v>
      </c>
      <c r="D3575">
        <v>1400</v>
      </c>
      <c r="E3575">
        <v>10</v>
      </c>
      <c r="F3575">
        <v>164.979996</v>
      </c>
      <c r="G3575">
        <v>165.699997</v>
      </c>
      <c r="H3575">
        <v>163.91999799999999</v>
      </c>
      <c r="I3575">
        <v>164.429993</v>
      </c>
      <c r="J3575">
        <v>164.17747499999999</v>
      </c>
      <c r="K3575">
        <v>6432700</v>
      </c>
      <c r="L3575">
        <v>2.5089999999999999</v>
      </c>
      <c r="M3575">
        <v>1.70431605917422E-3</v>
      </c>
      <c r="N3575">
        <v>1.6989497025956101E-2</v>
      </c>
      <c r="O3575">
        <v>6.1191126308272399E-2</v>
      </c>
      <c r="P3575">
        <v>0.19895393044889501</v>
      </c>
      <c r="Q3575">
        <v>0.27276898311138498</v>
      </c>
      <c r="R3575">
        <v>6.1131331061042796E-3</v>
      </c>
      <c r="S3575">
        <v>4.99899393899294E-3</v>
      </c>
      <c r="T3575">
        <v>8.9076502328039996E-3</v>
      </c>
      <c r="U3575">
        <v>1.44498830077189E-2</v>
      </c>
      <c r="V3575">
        <v>165.699997</v>
      </c>
      <c r="W3575">
        <v>121.599998</v>
      </c>
      <c r="X3575">
        <v>-0.12336660539774399</v>
      </c>
      <c r="Y3575">
        <v>9.5096475723260604E-4</v>
      </c>
      <c r="Z3575">
        <v>1.2562166507211401</v>
      </c>
      <c r="AA3575">
        <v>3.1299579202729602</v>
      </c>
      <c r="AB3575">
        <v>3.2034184267521302</v>
      </c>
      <c r="AC3575" t="s">
        <v>255</v>
      </c>
      <c r="AD3575" t="s">
        <v>358</v>
      </c>
      <c r="AE3575" t="s">
        <v>56</v>
      </c>
      <c r="AF3575" t="s">
        <v>82</v>
      </c>
      <c r="AG3575" t="s">
        <v>297</v>
      </c>
      <c r="AH3575" s="45">
        <v>40168</v>
      </c>
      <c r="AI3575">
        <v>1403161</v>
      </c>
      <c r="AK3575" t="s">
        <v>298</v>
      </c>
      <c r="AL3575" t="s">
        <v>276</v>
      </c>
      <c r="AM3575" t="s">
        <v>245</v>
      </c>
    </row>
    <row r="3576" spans="1:39" x14ac:dyDescent="0.3">
      <c r="A3576" s="1">
        <v>43600</v>
      </c>
      <c r="B3576" t="s">
        <v>31</v>
      </c>
      <c r="C3576" t="s">
        <v>246</v>
      </c>
      <c r="D3576">
        <v>300</v>
      </c>
      <c r="E3576">
        <v>10</v>
      </c>
      <c r="F3576">
        <v>159.320007</v>
      </c>
      <c r="G3576">
        <v>163.16000399999999</v>
      </c>
      <c r="H3576">
        <v>159.10000600000001</v>
      </c>
      <c r="I3576">
        <v>162.78999299999899</v>
      </c>
      <c r="J3576">
        <v>162.53999299999899</v>
      </c>
      <c r="K3576">
        <v>7547000</v>
      </c>
      <c r="L3576">
        <v>2.379</v>
      </c>
      <c r="M3576">
        <v>1.59754548777899E-2</v>
      </c>
      <c r="N3576">
        <v>1.25484794715492E-2</v>
      </c>
      <c r="O3576">
        <v>1.9539712914223899E-2</v>
      </c>
      <c r="P3576">
        <v>0.127939356917497</v>
      </c>
      <c r="Q3576">
        <v>0.222307194772626</v>
      </c>
      <c r="R3576">
        <v>1.6365070795542402E-2</v>
      </c>
      <c r="S3576">
        <v>9.2723794243639301E-3</v>
      </c>
      <c r="T3576">
        <v>8.2395289579135604E-3</v>
      </c>
      <c r="U3576">
        <v>1.4608737368484E-2</v>
      </c>
      <c r="V3576">
        <v>165.740005</v>
      </c>
      <c r="W3576">
        <v>121.599998</v>
      </c>
      <c r="X3576">
        <v>-0.12336660539774399</v>
      </c>
      <c r="Y3576">
        <v>5.8219943882337104E-3</v>
      </c>
      <c r="Z3576">
        <v>1.2607398328072501</v>
      </c>
      <c r="AA3576">
        <v>2.5431383059422599</v>
      </c>
      <c r="AB3576">
        <v>2.3464816730156799</v>
      </c>
      <c r="AC3576" t="s">
        <v>255</v>
      </c>
      <c r="AD3576" t="s">
        <v>358</v>
      </c>
      <c r="AE3576" t="s">
        <v>56</v>
      </c>
      <c r="AF3576" t="s">
        <v>82</v>
      </c>
      <c r="AG3576" t="s">
        <v>297</v>
      </c>
      <c r="AH3576" s="45">
        <v>40168</v>
      </c>
      <c r="AI3576">
        <v>1403161</v>
      </c>
      <c r="AK3576" t="s">
        <v>298</v>
      </c>
      <c r="AL3576" t="s">
        <v>276</v>
      </c>
      <c r="AM3576" t="s">
        <v>245</v>
      </c>
    </row>
    <row r="3577" spans="1:39" x14ac:dyDescent="0.3">
      <c r="A3577" s="1">
        <v>43621</v>
      </c>
      <c r="B3577" t="s">
        <v>31</v>
      </c>
      <c r="C3577" t="s">
        <v>239</v>
      </c>
      <c r="D3577">
        <v>1100</v>
      </c>
      <c r="E3577">
        <v>10</v>
      </c>
      <c r="F3577">
        <v>163.5</v>
      </c>
      <c r="G3577">
        <v>165.39999399999999</v>
      </c>
      <c r="H3577">
        <v>162.69000199999999</v>
      </c>
      <c r="I3577">
        <v>165.38999899999999</v>
      </c>
      <c r="J3577">
        <v>165.38999899999999</v>
      </c>
      <c r="K3577">
        <v>7769300</v>
      </c>
      <c r="L3577">
        <v>2.1230000000000002</v>
      </c>
      <c r="M3577">
        <v>1.8675002580051801E-2</v>
      </c>
      <c r="N3577">
        <v>1.6213954131458E-2</v>
      </c>
      <c r="O3577">
        <v>2.19999907095004E-2</v>
      </c>
      <c r="P3577">
        <v>0.113915531635274</v>
      </c>
      <c r="Q3577">
        <v>0.224007611857311</v>
      </c>
      <c r="R3577">
        <v>1.7361822232025301E-2</v>
      </c>
      <c r="S3577">
        <v>1.22995747281699E-2</v>
      </c>
      <c r="T3577">
        <v>9.4650928597444905E-3</v>
      </c>
      <c r="U3577">
        <v>1.4779466298397799E-2</v>
      </c>
      <c r="V3577">
        <v>165.770004</v>
      </c>
      <c r="W3577">
        <v>121.599998</v>
      </c>
      <c r="X3577">
        <v>-0.12336660539774399</v>
      </c>
      <c r="Y3577">
        <v>8.1287266899663802E-3</v>
      </c>
      <c r="Z3577">
        <v>1.2643887586092399</v>
      </c>
      <c r="AA3577">
        <v>2.6520993115864702</v>
      </c>
      <c r="AB3577">
        <v>2.5856257777338199</v>
      </c>
      <c r="AC3577" t="s">
        <v>255</v>
      </c>
      <c r="AD3577" t="s">
        <v>358</v>
      </c>
      <c r="AE3577" t="s">
        <v>56</v>
      </c>
      <c r="AF3577" t="s">
        <v>82</v>
      </c>
      <c r="AG3577" t="s">
        <v>297</v>
      </c>
      <c r="AH3577" s="45">
        <v>40168</v>
      </c>
      <c r="AI3577">
        <v>1403161</v>
      </c>
      <c r="AK3577" t="s">
        <v>298</v>
      </c>
      <c r="AL3577" t="s">
        <v>276</v>
      </c>
      <c r="AM3577" t="s">
        <v>245</v>
      </c>
    </row>
    <row r="3578" spans="1:39" x14ac:dyDescent="0.3">
      <c r="A3578" s="1">
        <v>43560</v>
      </c>
      <c r="B3578" t="s">
        <v>31</v>
      </c>
      <c r="C3578" t="s">
        <v>239</v>
      </c>
      <c r="D3578">
        <v>700</v>
      </c>
      <c r="E3578">
        <v>11</v>
      </c>
      <c r="F3578">
        <v>158</v>
      </c>
      <c r="G3578">
        <v>158.63000500000001</v>
      </c>
      <c r="H3578">
        <v>157.229996</v>
      </c>
      <c r="I3578">
        <v>157.64999399999999</v>
      </c>
      <c r="J3578">
        <v>157.407883</v>
      </c>
      <c r="K3578">
        <v>4178300</v>
      </c>
      <c r="L3578">
        <v>2.5009999999999999</v>
      </c>
      <c r="M3578" s="44">
        <v>6.3404171378984901E-5</v>
      </c>
      <c r="N3578">
        <v>9.3041150181309602E-3</v>
      </c>
      <c r="O3578">
        <v>6.4449633733221504E-2</v>
      </c>
      <c r="P3578">
        <v>0.16689669647677999</v>
      </c>
      <c r="Q3578">
        <v>0.26966304600963498</v>
      </c>
      <c r="R3578">
        <v>4.6264048250877297E-3</v>
      </c>
      <c r="S3578">
        <v>8.8293565109322791E-3</v>
      </c>
      <c r="T3578">
        <v>9.6925487235428199E-3</v>
      </c>
      <c r="U3578">
        <v>1.50258019149527E-2</v>
      </c>
      <c r="V3578">
        <v>159.11000100000001</v>
      </c>
      <c r="W3578">
        <v>117.120003</v>
      </c>
      <c r="X3578">
        <v>-0.12336660539774399</v>
      </c>
      <c r="Y3578">
        <v>4.62571739556182E-3</v>
      </c>
      <c r="Z3578">
        <v>1.2716039854106</v>
      </c>
      <c r="AA3578">
        <v>3.06629668013665</v>
      </c>
      <c r="AB3578">
        <v>3.2341352020998801</v>
      </c>
      <c r="AC3578" t="s">
        <v>256</v>
      </c>
      <c r="AD3578" t="s">
        <v>358</v>
      </c>
      <c r="AE3578" t="s">
        <v>56</v>
      </c>
      <c r="AF3578" t="s">
        <v>82</v>
      </c>
      <c r="AG3578" t="s">
        <v>297</v>
      </c>
      <c r="AH3578" s="45">
        <v>40168</v>
      </c>
      <c r="AI3578">
        <v>1403161</v>
      </c>
      <c r="AK3578" t="s">
        <v>298</v>
      </c>
      <c r="AL3578" t="s">
        <v>276</v>
      </c>
      <c r="AM3578" t="s">
        <v>245</v>
      </c>
    </row>
    <row r="3579" spans="1:39" x14ac:dyDescent="0.3">
      <c r="A3579" s="1">
        <v>43564</v>
      </c>
      <c r="B3579" t="s">
        <v>31</v>
      </c>
      <c r="C3579" t="s">
        <v>239</v>
      </c>
      <c r="D3579">
        <v>1900</v>
      </c>
      <c r="E3579">
        <v>11</v>
      </c>
      <c r="F3579">
        <v>156.55999800000001</v>
      </c>
      <c r="G3579">
        <v>157.990005</v>
      </c>
      <c r="H3579">
        <v>156.470001</v>
      </c>
      <c r="I3579">
        <v>157.490005</v>
      </c>
      <c r="J3579">
        <v>157.24813799999899</v>
      </c>
      <c r="K3579">
        <v>6364100</v>
      </c>
      <c r="L3579">
        <v>2.4990000000000001</v>
      </c>
      <c r="M3579">
        <v>-1.64952002682608E-3</v>
      </c>
      <c r="N3579">
        <v>-1.8396703842878501E-3</v>
      </c>
      <c r="O3579">
        <v>6.6551202629324402E-2</v>
      </c>
      <c r="P3579">
        <v>0.14258568787725201</v>
      </c>
      <c r="Q3579">
        <v>0.28864999257253299</v>
      </c>
      <c r="R3579">
        <v>3.4592127278439402E-3</v>
      </c>
      <c r="S3579">
        <v>8.64915751760785E-3</v>
      </c>
      <c r="T3579">
        <v>9.5024266087291708E-3</v>
      </c>
      <c r="U3579">
        <v>1.4895611448472301E-2</v>
      </c>
      <c r="V3579">
        <v>159.11000100000001</v>
      </c>
      <c r="W3579">
        <v>119.370003</v>
      </c>
      <c r="X3579">
        <v>-0.12336660539774399</v>
      </c>
      <c r="Y3579">
        <v>-6.0859766572597396E-3</v>
      </c>
      <c r="Z3579">
        <v>1.2678166366982699</v>
      </c>
      <c r="AA3579">
        <v>3.3039358716850198</v>
      </c>
      <c r="AB3579">
        <v>3.26933215535424</v>
      </c>
      <c r="AC3579" t="s">
        <v>256</v>
      </c>
      <c r="AD3579" t="s">
        <v>358</v>
      </c>
      <c r="AE3579" t="s">
        <v>56</v>
      </c>
      <c r="AF3579" t="s">
        <v>82</v>
      </c>
      <c r="AG3579" t="s">
        <v>297</v>
      </c>
      <c r="AH3579" s="45">
        <v>40168</v>
      </c>
      <c r="AI3579">
        <v>1403161</v>
      </c>
      <c r="AK3579" t="s">
        <v>298</v>
      </c>
      <c r="AL3579" t="s">
        <v>276</v>
      </c>
      <c r="AM3579" t="s">
        <v>245</v>
      </c>
    </row>
    <row r="3580" spans="1:39" x14ac:dyDescent="0.3">
      <c r="A3580" s="1">
        <v>43567</v>
      </c>
      <c r="B3580" t="s">
        <v>31</v>
      </c>
      <c r="C3580" t="s">
        <v>246</v>
      </c>
      <c r="D3580">
        <v>1200</v>
      </c>
      <c r="E3580">
        <v>11</v>
      </c>
      <c r="F3580">
        <v>158.71000699999999</v>
      </c>
      <c r="G3580">
        <v>159.63999899999999</v>
      </c>
      <c r="H3580">
        <v>157.86000100000001</v>
      </c>
      <c r="I3580">
        <v>159.63999899999999</v>
      </c>
      <c r="J3580">
        <v>159.394836</v>
      </c>
      <c r="K3580">
        <v>6745100</v>
      </c>
      <c r="L3580">
        <v>2.56</v>
      </c>
      <c r="M3580">
        <v>1.1212719707594901E-2</v>
      </c>
      <c r="N3580">
        <v>1.2543952023177899E-2</v>
      </c>
      <c r="O3580">
        <v>4.5953373474513198E-2</v>
      </c>
      <c r="P3580">
        <v>0.14697673760426</v>
      </c>
      <c r="Q3580">
        <v>0.283197701412223</v>
      </c>
      <c r="R3580">
        <v>6.3797070258097199E-3</v>
      </c>
      <c r="S3580">
        <v>7.8624364936230404E-3</v>
      </c>
      <c r="T3580">
        <v>9.5118539513384896E-3</v>
      </c>
      <c r="U3580">
        <v>1.4864542934364899E-2</v>
      </c>
      <c r="V3580">
        <v>159.63999899999999</v>
      </c>
      <c r="W3580">
        <v>119.370003</v>
      </c>
      <c r="X3580">
        <v>-0.12336660539774399</v>
      </c>
      <c r="Y3580">
        <v>6.5875784763498903E-3</v>
      </c>
      <c r="Z3580">
        <v>1.27247804874227</v>
      </c>
      <c r="AA3580">
        <v>3.23229143149001</v>
      </c>
      <c r="AB3580">
        <v>3.2792506139019899</v>
      </c>
      <c r="AC3580" t="s">
        <v>256</v>
      </c>
      <c r="AD3580" t="s">
        <v>358</v>
      </c>
      <c r="AE3580" t="s">
        <v>56</v>
      </c>
      <c r="AF3580" t="s">
        <v>82</v>
      </c>
      <c r="AG3580" t="s">
        <v>297</v>
      </c>
      <c r="AH3580" s="45">
        <v>40168</v>
      </c>
      <c r="AI3580">
        <v>1403161</v>
      </c>
      <c r="AK3580" t="s">
        <v>298</v>
      </c>
      <c r="AL3580" t="s">
        <v>276</v>
      </c>
      <c r="AM3580" t="s">
        <v>245</v>
      </c>
    </row>
    <row r="3581" spans="1:39" x14ac:dyDescent="0.3">
      <c r="A3581" s="1">
        <v>43577</v>
      </c>
      <c r="B3581" t="s">
        <v>31</v>
      </c>
      <c r="C3581" t="s">
        <v>246</v>
      </c>
      <c r="D3581">
        <v>1000</v>
      </c>
      <c r="E3581">
        <v>11</v>
      </c>
      <c r="F3581">
        <v>159.199997</v>
      </c>
      <c r="G3581">
        <v>160.479996</v>
      </c>
      <c r="H3581">
        <v>159.070007</v>
      </c>
      <c r="I3581">
        <v>160.39999399999999</v>
      </c>
      <c r="J3581">
        <v>160.153671</v>
      </c>
      <c r="K3581">
        <v>4602600</v>
      </c>
      <c r="L3581">
        <v>2.59</v>
      </c>
      <c r="M3581">
        <v>1.49733341598592E-3</v>
      </c>
      <c r="N3581">
        <v>4.7494287083254504E-3</v>
      </c>
      <c r="O3581">
        <v>4.2342779090425997E-2</v>
      </c>
      <c r="P3581">
        <v>0.14854414759916201</v>
      </c>
      <c r="Q3581">
        <v>0.26435711113176502</v>
      </c>
      <c r="R3581">
        <v>2.7019094799203198E-3</v>
      </c>
      <c r="S3581">
        <v>7.2607094832180703E-3</v>
      </c>
      <c r="T3581">
        <v>9.4233865591567007E-3</v>
      </c>
      <c r="U3581">
        <v>1.48228126011968E-2</v>
      </c>
      <c r="V3581">
        <v>161.10000600000001</v>
      </c>
      <c r="W3581">
        <v>119.370003</v>
      </c>
      <c r="X3581">
        <v>-0.12336660539774399</v>
      </c>
      <c r="Y3581">
        <v>1.0115060212163699E-3</v>
      </c>
      <c r="Z3581">
        <v>1.27209064089963</v>
      </c>
      <c r="AA3581">
        <v>3.0050996566798398</v>
      </c>
      <c r="AB3581">
        <v>3.0964658673625198</v>
      </c>
      <c r="AC3581" t="s">
        <v>256</v>
      </c>
      <c r="AD3581" t="s">
        <v>358</v>
      </c>
      <c r="AE3581" t="s">
        <v>56</v>
      </c>
      <c r="AF3581" t="s">
        <v>82</v>
      </c>
      <c r="AG3581" t="s">
        <v>297</v>
      </c>
      <c r="AH3581" s="45">
        <v>40168</v>
      </c>
      <c r="AI3581">
        <v>1403161</v>
      </c>
      <c r="AK3581" t="s">
        <v>298</v>
      </c>
      <c r="AL3581" t="s">
        <v>276</v>
      </c>
      <c r="AM3581" t="s">
        <v>245</v>
      </c>
    </row>
    <row r="3582" spans="1:39" x14ac:dyDescent="0.3">
      <c r="A3582" s="1">
        <v>43591</v>
      </c>
      <c r="B3582" t="s">
        <v>31</v>
      </c>
      <c r="C3582" t="s">
        <v>246</v>
      </c>
      <c r="D3582">
        <v>1000</v>
      </c>
      <c r="E3582">
        <v>11</v>
      </c>
      <c r="F3582">
        <v>158.21000699999999</v>
      </c>
      <c r="G3582">
        <v>162.64999399999999</v>
      </c>
      <c r="H3582">
        <v>158.199997</v>
      </c>
      <c r="I3582">
        <v>162.279999</v>
      </c>
      <c r="J3582">
        <v>162.030777</v>
      </c>
      <c r="K3582">
        <v>10442400</v>
      </c>
      <c r="L3582">
        <v>2.5</v>
      </c>
      <c r="M3582">
        <v>1.4799741557826799E-3</v>
      </c>
      <c r="N3582">
        <v>-1.14573926114446E-2</v>
      </c>
      <c r="O3582">
        <v>2.38209391462832E-2</v>
      </c>
      <c r="P3582">
        <v>0.13876725747681101</v>
      </c>
      <c r="Q3582">
        <v>0.25036517579177398</v>
      </c>
      <c r="R3582">
        <v>7.3835683628544497E-3</v>
      </c>
      <c r="S3582">
        <v>5.9320362698450004E-3</v>
      </c>
      <c r="T3582">
        <v>7.2629714123514499E-3</v>
      </c>
      <c r="U3582">
        <v>1.44632488793867E-2</v>
      </c>
      <c r="V3582">
        <v>165.740005</v>
      </c>
      <c r="W3582">
        <v>121.599998</v>
      </c>
      <c r="X3582">
        <v>-0.12336660539774399</v>
      </c>
      <c r="Y3582">
        <v>-4.4810132310555703E-3</v>
      </c>
      <c r="Z3582">
        <v>1.2605334965082799</v>
      </c>
      <c r="AA3582">
        <v>2.8596649271146601</v>
      </c>
      <c r="AB3582">
        <v>2.9097927813594602</v>
      </c>
      <c r="AC3582" t="s">
        <v>256</v>
      </c>
      <c r="AD3582" t="s">
        <v>358</v>
      </c>
      <c r="AE3582" t="s">
        <v>56</v>
      </c>
      <c r="AF3582" t="s">
        <v>82</v>
      </c>
      <c r="AG3582" t="s">
        <v>297</v>
      </c>
      <c r="AH3582" s="45">
        <v>40168</v>
      </c>
      <c r="AI3582">
        <v>1403161</v>
      </c>
      <c r="AK3582" t="s">
        <v>298</v>
      </c>
      <c r="AL3582" t="s">
        <v>276</v>
      </c>
      <c r="AM3582" t="s">
        <v>245</v>
      </c>
    </row>
    <row r="3583" spans="1:39" x14ac:dyDescent="0.3">
      <c r="A3583" s="1">
        <v>43615</v>
      </c>
      <c r="B3583" t="s">
        <v>31</v>
      </c>
      <c r="C3583" t="s">
        <v>239</v>
      </c>
      <c r="D3583">
        <v>900</v>
      </c>
      <c r="E3583">
        <v>11</v>
      </c>
      <c r="F3583">
        <v>162.800003</v>
      </c>
      <c r="G3583">
        <v>163.5</v>
      </c>
      <c r="H3583">
        <v>161.94000199999999</v>
      </c>
      <c r="I3583">
        <v>162.759995</v>
      </c>
      <c r="J3583">
        <v>162.759995</v>
      </c>
      <c r="K3583">
        <v>4750600</v>
      </c>
      <c r="L3583">
        <v>2.2269999999999999</v>
      </c>
      <c r="M3583">
        <v>1.84331321481168E-4</v>
      </c>
      <c r="N3583">
        <v>-9.0521107405213096E-3</v>
      </c>
      <c r="O3583">
        <v>-6.9669988677038596E-3</v>
      </c>
      <c r="P3583">
        <v>9.5790817548240495E-2</v>
      </c>
      <c r="Q3583">
        <v>0.23370622172289701</v>
      </c>
      <c r="R3583">
        <v>9.9028370918511303E-3</v>
      </c>
      <c r="S3583">
        <v>1.0189911846898599E-2</v>
      </c>
      <c r="T3583">
        <v>8.5598721308806497E-3</v>
      </c>
      <c r="U3583">
        <v>1.4652462208335E-2</v>
      </c>
      <c r="V3583">
        <v>165.770004</v>
      </c>
      <c r="W3583">
        <v>121.599998</v>
      </c>
      <c r="X3583">
        <v>-0.12336660539774399</v>
      </c>
      <c r="Y3583">
        <v>2.0962723552933101E-3</v>
      </c>
      <c r="Z3583">
        <v>1.2561483435338101</v>
      </c>
      <c r="AA3583">
        <v>2.7553374116642999</v>
      </c>
      <c r="AB3583">
        <v>2.5967752123438399</v>
      </c>
      <c r="AC3583" t="s">
        <v>256</v>
      </c>
      <c r="AD3583" t="s">
        <v>358</v>
      </c>
      <c r="AE3583" t="s">
        <v>56</v>
      </c>
      <c r="AF3583" t="s">
        <v>82</v>
      </c>
      <c r="AG3583" t="s">
        <v>297</v>
      </c>
      <c r="AH3583" s="45">
        <v>40168</v>
      </c>
      <c r="AI3583">
        <v>1403161</v>
      </c>
      <c r="AK3583" t="s">
        <v>298</v>
      </c>
      <c r="AL3583" t="s">
        <v>276</v>
      </c>
      <c r="AM3583" t="s">
        <v>245</v>
      </c>
    </row>
    <row r="3584" spans="1:39" x14ac:dyDescent="0.3">
      <c r="A3584" s="1">
        <v>43634</v>
      </c>
      <c r="B3584" t="s">
        <v>31</v>
      </c>
      <c r="C3584" t="s">
        <v>246</v>
      </c>
      <c r="D3584">
        <v>800</v>
      </c>
      <c r="E3584">
        <v>11</v>
      </c>
      <c r="F3584">
        <v>170.64999399999999</v>
      </c>
      <c r="G3584">
        <v>170.66999799999999</v>
      </c>
      <c r="H3584">
        <v>167.550003</v>
      </c>
      <c r="I3584">
        <v>169.279999</v>
      </c>
      <c r="J3584">
        <v>169.279999</v>
      </c>
      <c r="K3584">
        <v>6969300</v>
      </c>
      <c r="L3584">
        <v>2.06</v>
      </c>
      <c r="M3584">
        <v>-1.6526919266395101E-3</v>
      </c>
      <c r="N3584">
        <v>-6.0661513448906903E-3</v>
      </c>
      <c r="O3584">
        <v>2.6396888516399701E-2</v>
      </c>
      <c r="P3584">
        <v>9.2314644303192694E-2</v>
      </c>
      <c r="Q3584">
        <v>0.232115383023491</v>
      </c>
      <c r="R3584">
        <v>7.5464375452743001E-3</v>
      </c>
      <c r="S3584">
        <v>1.0640347664123801E-2</v>
      </c>
      <c r="T3584">
        <v>9.4048375379281804E-3</v>
      </c>
      <c r="U3584">
        <v>1.4748197690594799E-2</v>
      </c>
      <c r="V3584">
        <v>172.199997</v>
      </c>
      <c r="W3584">
        <v>121.599998</v>
      </c>
      <c r="X3584">
        <v>-0.12336660539774399</v>
      </c>
      <c r="Y3584">
        <v>9.6704895497130797E-3</v>
      </c>
      <c r="Z3584">
        <v>1.2522317679122901</v>
      </c>
      <c r="AA3584">
        <v>2.84237196008044</v>
      </c>
      <c r="AB3584">
        <v>2.9086625712626701</v>
      </c>
      <c r="AC3584" t="s">
        <v>256</v>
      </c>
      <c r="AD3584" t="s">
        <v>358</v>
      </c>
      <c r="AE3584" t="s">
        <v>56</v>
      </c>
      <c r="AF3584" t="s">
        <v>82</v>
      </c>
      <c r="AG3584" t="s">
        <v>297</v>
      </c>
      <c r="AH3584" s="45">
        <v>40168</v>
      </c>
      <c r="AI3584">
        <v>1403161</v>
      </c>
      <c r="AK3584" t="s">
        <v>298</v>
      </c>
      <c r="AL3584" t="s">
        <v>276</v>
      </c>
      <c r="AM3584" t="s">
        <v>245</v>
      </c>
    </row>
    <row r="3585" spans="1:39" x14ac:dyDescent="0.3">
      <c r="A3585" s="1">
        <v>43556</v>
      </c>
      <c r="B3585" t="s">
        <v>31</v>
      </c>
      <c r="C3585" t="s">
        <v>246</v>
      </c>
      <c r="D3585">
        <v>300</v>
      </c>
      <c r="E3585">
        <v>12</v>
      </c>
      <c r="F3585">
        <v>157.529999</v>
      </c>
      <c r="G3585">
        <v>157.729996</v>
      </c>
      <c r="H3585">
        <v>156.550003</v>
      </c>
      <c r="I3585">
        <v>157.259995</v>
      </c>
      <c r="J3585">
        <v>157.018494</v>
      </c>
      <c r="K3585">
        <v>6420100</v>
      </c>
      <c r="L3585">
        <v>2.4969999999999999</v>
      </c>
      <c r="M3585">
        <v>6.8272922860241596E-3</v>
      </c>
      <c r="N3585">
        <v>2.7266552165480299E-2</v>
      </c>
      <c r="O3585">
        <v>5.9877719724057303E-2</v>
      </c>
      <c r="P3585">
        <v>0.184905015147283</v>
      </c>
      <c r="Q3585">
        <v>0.28022572207781399</v>
      </c>
      <c r="R3585">
        <v>8.1787146850599499E-3</v>
      </c>
      <c r="S3585">
        <v>9.2400439624522393E-3</v>
      </c>
      <c r="T3585">
        <v>1.1985537373618E-2</v>
      </c>
      <c r="U3585">
        <v>1.50564181213842E-2</v>
      </c>
      <c r="V3585">
        <v>157.729996</v>
      </c>
      <c r="W3585">
        <v>116.709999</v>
      </c>
      <c r="X3585">
        <v>-0.12336660539774399</v>
      </c>
      <c r="Y3585">
        <v>1.1502195497633099E-2</v>
      </c>
      <c r="Z3585">
        <v>1.24751374020285</v>
      </c>
      <c r="AA3585">
        <v>3.1964271992137201</v>
      </c>
      <c r="AB3585">
        <v>3.2038354228261299</v>
      </c>
      <c r="AC3585" t="s">
        <v>257</v>
      </c>
      <c r="AD3585" t="s">
        <v>358</v>
      </c>
      <c r="AE3585" t="s">
        <v>56</v>
      </c>
      <c r="AF3585" t="s">
        <v>82</v>
      </c>
      <c r="AG3585" t="s">
        <v>297</v>
      </c>
      <c r="AH3585" s="45">
        <v>40168</v>
      </c>
      <c r="AI3585">
        <v>1403161</v>
      </c>
      <c r="AK3585" t="s">
        <v>298</v>
      </c>
      <c r="AL3585" t="s">
        <v>276</v>
      </c>
      <c r="AM3585" t="s">
        <v>245</v>
      </c>
    </row>
    <row r="3586" spans="1:39" x14ac:dyDescent="0.3">
      <c r="A3586" s="1">
        <v>43573</v>
      </c>
      <c r="B3586" t="s">
        <v>31</v>
      </c>
      <c r="C3586" t="s">
        <v>246</v>
      </c>
      <c r="D3586">
        <v>500</v>
      </c>
      <c r="E3586">
        <v>12</v>
      </c>
      <c r="F3586">
        <v>160.929993</v>
      </c>
      <c r="G3586">
        <v>161.10000600000001</v>
      </c>
      <c r="H3586">
        <v>159</v>
      </c>
      <c r="I3586">
        <v>160.16000399999999</v>
      </c>
      <c r="J3586">
        <v>159.91404700000001</v>
      </c>
      <c r="K3586">
        <v>7859400</v>
      </c>
      <c r="L3586">
        <v>2.56</v>
      </c>
      <c r="M3586">
        <v>-1.7467377434398101E-3</v>
      </c>
      <c r="N3586">
        <v>1.44648149999343E-2</v>
      </c>
      <c r="O3586">
        <v>3.5396966177481497E-2</v>
      </c>
      <c r="P3586">
        <v>0.15589449578006501</v>
      </c>
      <c r="Q3586">
        <v>0.25867359020053998</v>
      </c>
      <c r="R3586">
        <v>5.3700459785699399E-3</v>
      </c>
      <c r="S3586">
        <v>7.4292336473465604E-3</v>
      </c>
      <c r="T3586">
        <v>9.4579998747456803E-3</v>
      </c>
      <c r="U3586">
        <v>1.48264512116296E-2</v>
      </c>
      <c r="V3586">
        <v>161.10000600000001</v>
      </c>
      <c r="W3586">
        <v>119.370003</v>
      </c>
      <c r="X3586">
        <v>-0.12336660539774399</v>
      </c>
      <c r="Y3586">
        <v>1.5778467813143101E-3</v>
      </c>
      <c r="Z3586">
        <v>1.2714469971070701</v>
      </c>
      <c r="AA3586">
        <v>2.9342705696062001</v>
      </c>
      <c r="AB3586">
        <v>3.1419042223245501</v>
      </c>
      <c r="AC3586" t="s">
        <v>257</v>
      </c>
      <c r="AD3586" t="s">
        <v>358</v>
      </c>
      <c r="AE3586" t="s">
        <v>56</v>
      </c>
      <c r="AF3586" t="s">
        <v>82</v>
      </c>
      <c r="AG3586" t="s">
        <v>297</v>
      </c>
      <c r="AH3586" s="45">
        <v>40168</v>
      </c>
      <c r="AI3586">
        <v>1403161</v>
      </c>
      <c r="AK3586" t="s">
        <v>298</v>
      </c>
      <c r="AL3586" t="s">
        <v>276</v>
      </c>
      <c r="AM3586" t="s">
        <v>245</v>
      </c>
    </row>
    <row r="3587" spans="1:39" x14ac:dyDescent="0.3">
      <c r="A3587" s="1">
        <v>43602</v>
      </c>
      <c r="B3587" t="s">
        <v>31</v>
      </c>
      <c r="C3587" t="s">
        <v>239</v>
      </c>
      <c r="D3587">
        <v>800</v>
      </c>
      <c r="E3587">
        <v>12</v>
      </c>
      <c r="F3587">
        <v>163.28999299999899</v>
      </c>
      <c r="G3587">
        <v>165.199997</v>
      </c>
      <c r="H3587">
        <v>163.199997</v>
      </c>
      <c r="I3587">
        <v>164.08999599999899</v>
      </c>
      <c r="J3587">
        <v>164.08999599999899</v>
      </c>
      <c r="K3587">
        <v>4582500</v>
      </c>
      <c r="L3587">
        <v>2.3929999999999998</v>
      </c>
      <c r="M3587">
        <v>-4.7422208359701396E-3</v>
      </c>
      <c r="N3587">
        <v>2.2350425546530401E-2</v>
      </c>
      <c r="O3587">
        <v>2.53416482192932E-2</v>
      </c>
      <c r="P3587">
        <v>0.125839003384521</v>
      </c>
      <c r="Q3587">
        <v>0.23423989101072901</v>
      </c>
      <c r="R3587">
        <v>1.7038573584560401E-2</v>
      </c>
      <c r="S3587">
        <v>9.7395829760189203E-3</v>
      </c>
      <c r="T3587">
        <v>8.3228874463427797E-3</v>
      </c>
      <c r="U3587">
        <v>1.4636008277389799E-2</v>
      </c>
      <c r="V3587">
        <v>165.740005</v>
      </c>
      <c r="W3587">
        <v>121.599998</v>
      </c>
      <c r="X3587">
        <v>-0.12336660539774399</v>
      </c>
      <c r="Y3587">
        <v>-5.8544371529206298E-3</v>
      </c>
      <c r="Z3587">
        <v>1.2645720320879199</v>
      </c>
      <c r="AA3587">
        <v>2.70406113361364</v>
      </c>
      <c r="AB3587">
        <v>2.47404693752345</v>
      </c>
      <c r="AC3587" t="s">
        <v>257</v>
      </c>
      <c r="AD3587" t="s">
        <v>358</v>
      </c>
      <c r="AE3587" t="s">
        <v>56</v>
      </c>
      <c r="AF3587" t="s">
        <v>82</v>
      </c>
      <c r="AG3587" t="s">
        <v>297</v>
      </c>
      <c r="AH3587" s="45">
        <v>40168</v>
      </c>
      <c r="AI3587">
        <v>1403161</v>
      </c>
      <c r="AK3587" t="s">
        <v>298</v>
      </c>
      <c r="AL3587" t="s">
        <v>276</v>
      </c>
      <c r="AM3587" t="s">
        <v>245</v>
      </c>
    </row>
    <row r="3588" spans="1:39" x14ac:dyDescent="0.3">
      <c r="A3588" s="1">
        <v>43637</v>
      </c>
      <c r="B3588" t="s">
        <v>31</v>
      </c>
      <c r="C3588" t="s">
        <v>239</v>
      </c>
      <c r="D3588">
        <v>1800</v>
      </c>
      <c r="E3588">
        <v>12</v>
      </c>
      <c r="F3588">
        <v>173.270004</v>
      </c>
      <c r="G3588">
        <v>174.80999800000001</v>
      </c>
      <c r="H3588">
        <v>173.16000399999999</v>
      </c>
      <c r="I3588">
        <v>173.44000199999999</v>
      </c>
      <c r="J3588">
        <v>173.44000199999999</v>
      </c>
      <c r="K3588">
        <v>11728200</v>
      </c>
      <c r="L3588">
        <v>2.0680000000000001</v>
      </c>
      <c r="M3588">
        <v>-1.7282278277621699E-3</v>
      </c>
      <c r="N3588">
        <v>2.2035271826493098E-2</v>
      </c>
      <c r="O3588">
        <v>5.6819318966207198E-2</v>
      </c>
      <c r="P3588">
        <v>0.12647327969866501</v>
      </c>
      <c r="Q3588">
        <v>0.25343664182382902</v>
      </c>
      <c r="R3588">
        <v>8.5357596334361806E-3</v>
      </c>
      <c r="S3588">
        <v>1.11386362148106E-2</v>
      </c>
      <c r="T3588">
        <v>9.1872736625514297E-3</v>
      </c>
      <c r="U3588">
        <v>1.4775964081980101E-2</v>
      </c>
      <c r="V3588">
        <v>174.80999800000001</v>
      </c>
      <c r="W3588">
        <v>121.599998</v>
      </c>
      <c r="X3588">
        <v>-0.12336660539774399</v>
      </c>
      <c r="Y3588">
        <v>-1.26001638019446E-3</v>
      </c>
      <c r="Z3588">
        <v>1.2551037371979299</v>
      </c>
      <c r="AA3588">
        <v>3.1703924145550602</v>
      </c>
      <c r="AB3588">
        <v>2.9924877428748302</v>
      </c>
      <c r="AC3588" t="s">
        <v>257</v>
      </c>
      <c r="AD3588" t="s">
        <v>358</v>
      </c>
      <c r="AE3588" t="s">
        <v>56</v>
      </c>
      <c r="AF3588" t="s">
        <v>82</v>
      </c>
      <c r="AG3588" t="s">
        <v>297</v>
      </c>
      <c r="AH3588" s="45">
        <v>40168</v>
      </c>
      <c r="AI3588">
        <v>1403161</v>
      </c>
      <c r="AK3588" t="s">
        <v>298</v>
      </c>
      <c r="AL3588" t="s">
        <v>276</v>
      </c>
      <c r="AM3588" t="s">
        <v>245</v>
      </c>
    </row>
    <row r="3589" spans="1:39" x14ac:dyDescent="0.3">
      <c r="A3589" s="1">
        <v>43592</v>
      </c>
      <c r="B3589" t="s">
        <v>31</v>
      </c>
      <c r="C3589" t="s">
        <v>239</v>
      </c>
      <c r="D3589">
        <v>700</v>
      </c>
      <c r="E3589">
        <v>13</v>
      </c>
      <c r="F3589">
        <v>160.949997</v>
      </c>
      <c r="G3589">
        <v>161.779999</v>
      </c>
      <c r="H3589">
        <v>158.679993</v>
      </c>
      <c r="I3589">
        <v>160.21000699999999</v>
      </c>
      <c r="J3589">
        <v>159.96397400000001</v>
      </c>
      <c r="K3589">
        <v>6413600</v>
      </c>
      <c r="L3589">
        <v>2.448</v>
      </c>
      <c r="M3589">
        <v>-1.2837671288723601E-2</v>
      </c>
      <c r="N3589">
        <v>-2.5999379959342799E-2</v>
      </c>
      <c r="O3589">
        <v>1.61716142309908E-2</v>
      </c>
      <c r="P3589">
        <v>0.11867690809296701</v>
      </c>
      <c r="Q3589">
        <v>0.22985123097076099</v>
      </c>
      <c r="R3589">
        <v>8.2314982749200297E-3</v>
      </c>
      <c r="S3589">
        <v>6.5128527901357298E-3</v>
      </c>
      <c r="T3589">
        <v>7.4756040945609201E-3</v>
      </c>
      <c r="U3589">
        <v>1.44832022540962E-2</v>
      </c>
      <c r="V3589">
        <v>165.740005</v>
      </c>
      <c r="W3589">
        <v>121.599998</v>
      </c>
      <c r="X3589">
        <v>-0.12336660539774399</v>
      </c>
      <c r="Y3589">
        <v>-1.6649488130547601E-2</v>
      </c>
      <c r="Z3589">
        <v>1.25958502336376</v>
      </c>
      <c r="AA3589">
        <v>2.6079476093293499</v>
      </c>
      <c r="AB3589">
        <v>2.8053907191707399</v>
      </c>
      <c r="AC3589" t="s">
        <v>258</v>
      </c>
      <c r="AD3589" t="s">
        <v>358</v>
      </c>
      <c r="AE3589" t="s">
        <v>56</v>
      </c>
      <c r="AF3589" t="s">
        <v>82</v>
      </c>
      <c r="AG3589" t="s">
        <v>297</v>
      </c>
      <c r="AH3589" s="45">
        <v>40168</v>
      </c>
      <c r="AI3589">
        <v>1403161</v>
      </c>
      <c r="AK3589" t="s">
        <v>298</v>
      </c>
      <c r="AL3589" t="s">
        <v>276</v>
      </c>
      <c r="AM3589" t="s">
        <v>245</v>
      </c>
    </row>
    <row r="3590" spans="1:39" x14ac:dyDescent="0.3">
      <c r="A3590" s="1">
        <v>43602</v>
      </c>
      <c r="B3590" t="s">
        <v>31</v>
      </c>
      <c r="C3590" t="s">
        <v>246</v>
      </c>
      <c r="D3590">
        <v>1200</v>
      </c>
      <c r="E3590">
        <v>13</v>
      </c>
      <c r="F3590">
        <v>163.28999299999899</v>
      </c>
      <c r="G3590">
        <v>165.199997</v>
      </c>
      <c r="H3590">
        <v>163.199997</v>
      </c>
      <c r="I3590">
        <v>164.08999599999899</v>
      </c>
      <c r="J3590">
        <v>164.08999599999899</v>
      </c>
      <c r="K3590">
        <v>4582500</v>
      </c>
      <c r="L3590">
        <v>2.3929999999999998</v>
      </c>
      <c r="M3590">
        <v>-4.7422208359701396E-3</v>
      </c>
      <c r="N3590">
        <v>2.2350425546530401E-2</v>
      </c>
      <c r="O3590">
        <v>2.53416482192932E-2</v>
      </c>
      <c r="P3590">
        <v>0.125839003384521</v>
      </c>
      <c r="Q3590">
        <v>0.23423989101072901</v>
      </c>
      <c r="R3590">
        <v>1.7038573584560401E-2</v>
      </c>
      <c r="S3590">
        <v>9.7395829760189203E-3</v>
      </c>
      <c r="T3590">
        <v>8.3228874463427797E-3</v>
      </c>
      <c r="U3590">
        <v>1.4636008277389799E-2</v>
      </c>
      <c r="V3590">
        <v>165.740005</v>
      </c>
      <c r="W3590">
        <v>121.599998</v>
      </c>
      <c r="X3590">
        <v>-0.12336660539774399</v>
      </c>
      <c r="Y3590">
        <v>-5.8544371529206298E-3</v>
      </c>
      <c r="Z3590">
        <v>1.2645720320879199</v>
      </c>
      <c r="AA3590">
        <v>2.70406113361364</v>
      </c>
      <c r="AB3590">
        <v>2.47404693752345</v>
      </c>
      <c r="AC3590" t="s">
        <v>258</v>
      </c>
      <c r="AD3590" t="s">
        <v>358</v>
      </c>
      <c r="AE3590" t="s">
        <v>56</v>
      </c>
      <c r="AF3590" t="s">
        <v>82</v>
      </c>
      <c r="AG3590" t="s">
        <v>297</v>
      </c>
      <c r="AH3590" s="45">
        <v>40168</v>
      </c>
      <c r="AI3590">
        <v>1403161</v>
      </c>
      <c r="AK3590" t="s">
        <v>298</v>
      </c>
      <c r="AL3590" t="s">
        <v>276</v>
      </c>
      <c r="AM3590" t="s">
        <v>245</v>
      </c>
    </row>
    <row r="3591" spans="1:39" x14ac:dyDescent="0.3">
      <c r="A3591" s="1">
        <v>43609</v>
      </c>
      <c r="B3591" t="s">
        <v>31</v>
      </c>
      <c r="C3591" t="s">
        <v>239</v>
      </c>
      <c r="D3591">
        <v>1000</v>
      </c>
      <c r="E3591">
        <v>13</v>
      </c>
      <c r="F3591">
        <v>162.75</v>
      </c>
      <c r="G3591">
        <v>163.41000399999999</v>
      </c>
      <c r="H3591">
        <v>161.720001</v>
      </c>
      <c r="I3591">
        <v>162.63999899999999</v>
      </c>
      <c r="J3591">
        <v>162.63999899999999</v>
      </c>
      <c r="K3591">
        <v>4105600</v>
      </c>
      <c r="L3591">
        <v>2.3239999999999998</v>
      </c>
      <c r="M3591">
        <v>6.9721338789562404E-3</v>
      </c>
      <c r="N3591">
        <v>-8.8758702386500504E-3</v>
      </c>
      <c r="O3591">
        <v>8.6327963220649007E-3</v>
      </c>
      <c r="P3591">
        <v>0.109058565601458</v>
      </c>
      <c r="Q3591">
        <v>0.21622327448047199</v>
      </c>
      <c r="R3591">
        <v>9.2084985419861598E-3</v>
      </c>
      <c r="S3591">
        <v>1.0473214170918E-2</v>
      </c>
      <c r="T3591">
        <v>8.5231759508277802E-3</v>
      </c>
      <c r="U3591">
        <v>1.46690537741838E-2</v>
      </c>
      <c r="V3591">
        <v>165.740005</v>
      </c>
      <c r="W3591">
        <v>121.599998</v>
      </c>
      <c r="X3591">
        <v>-0.12336660539774399</v>
      </c>
      <c r="Y3591">
        <v>1.3526439988342199E-3</v>
      </c>
      <c r="Z3591">
        <v>1.2623047499912201</v>
      </c>
      <c r="AA3591">
        <v>2.50620860387613</v>
      </c>
      <c r="AB3591">
        <v>2.6549916824835398</v>
      </c>
      <c r="AC3591" t="s">
        <v>258</v>
      </c>
      <c r="AD3591" t="s">
        <v>358</v>
      </c>
      <c r="AE3591" t="s">
        <v>56</v>
      </c>
      <c r="AF3591" t="s">
        <v>82</v>
      </c>
      <c r="AG3591" t="s">
        <v>297</v>
      </c>
      <c r="AH3591" s="45">
        <v>40168</v>
      </c>
      <c r="AI3591">
        <v>1403161</v>
      </c>
      <c r="AK3591" t="s">
        <v>298</v>
      </c>
      <c r="AL3591" t="s">
        <v>276</v>
      </c>
      <c r="AM3591" t="s">
        <v>245</v>
      </c>
    </row>
    <row r="3592" spans="1:39" x14ac:dyDescent="0.3">
      <c r="A3592" s="1">
        <v>43559</v>
      </c>
      <c r="B3592" t="s">
        <v>31</v>
      </c>
      <c r="C3592" t="s">
        <v>246</v>
      </c>
      <c r="D3592">
        <v>1100</v>
      </c>
      <c r="E3592">
        <v>14</v>
      </c>
      <c r="F3592">
        <v>158.529999</v>
      </c>
      <c r="G3592">
        <v>158.69000199999999</v>
      </c>
      <c r="H3592">
        <v>156.529999</v>
      </c>
      <c r="I3592">
        <v>157.63999899999999</v>
      </c>
      <c r="J3592">
        <v>157.39790300000001</v>
      </c>
      <c r="K3592">
        <v>5100200</v>
      </c>
      <c r="L3592">
        <v>2.512</v>
      </c>
      <c r="M3592">
        <v>-5.18834637343137E-3</v>
      </c>
      <c r="N3592">
        <v>1.90201321179388E-2</v>
      </c>
      <c r="O3592">
        <v>6.3439509182534701E-2</v>
      </c>
      <c r="P3592">
        <v>0.20901232151469401</v>
      </c>
      <c r="Q3592">
        <v>0.28105215313203902</v>
      </c>
      <c r="R3592">
        <v>5.6171116427868898E-3</v>
      </c>
      <c r="S3592">
        <v>8.8475784205057396E-3</v>
      </c>
      <c r="T3592">
        <v>1.08897640658084E-2</v>
      </c>
      <c r="U3592">
        <v>1.5039883499234401E-2</v>
      </c>
      <c r="V3592">
        <v>159.11000100000001</v>
      </c>
      <c r="W3592">
        <v>117.120003</v>
      </c>
      <c r="X3592">
        <v>-0.12336660539774399</v>
      </c>
      <c r="Y3592">
        <v>2.0824655091414399E-3</v>
      </c>
      <c r="Z3592">
        <v>1.2733707194364501</v>
      </c>
      <c r="AA3592">
        <v>3.2056491996737999</v>
      </c>
      <c r="AB3592">
        <v>3.3006754311254598</v>
      </c>
      <c r="AC3592" t="s">
        <v>259</v>
      </c>
      <c r="AD3592" t="s">
        <v>358</v>
      </c>
      <c r="AE3592" t="s">
        <v>56</v>
      </c>
      <c r="AF3592" t="s">
        <v>82</v>
      </c>
      <c r="AG3592" t="s">
        <v>297</v>
      </c>
      <c r="AH3592" s="45">
        <v>40168</v>
      </c>
      <c r="AI3592">
        <v>1403161</v>
      </c>
      <c r="AK3592" t="s">
        <v>298</v>
      </c>
      <c r="AL3592" t="s">
        <v>276</v>
      </c>
      <c r="AM3592" t="s">
        <v>245</v>
      </c>
    </row>
    <row r="3593" spans="1:39" x14ac:dyDescent="0.3">
      <c r="A3593" s="1">
        <v>43566</v>
      </c>
      <c r="B3593" t="s">
        <v>31</v>
      </c>
      <c r="C3593" t="s">
        <v>246</v>
      </c>
      <c r="D3593">
        <v>800</v>
      </c>
      <c r="E3593">
        <v>14</v>
      </c>
      <c r="F3593">
        <v>159.11000100000001</v>
      </c>
      <c r="G3593">
        <v>159.300003</v>
      </c>
      <c r="H3593">
        <v>157.44000199999999</v>
      </c>
      <c r="I3593">
        <v>157.86000100000001</v>
      </c>
      <c r="J3593">
        <v>157.617569</v>
      </c>
      <c r="K3593">
        <v>5771400</v>
      </c>
      <c r="L3593">
        <v>2.504</v>
      </c>
      <c r="M3593">
        <v>-4.4245316552948798E-3</v>
      </c>
      <c r="N3593">
        <v>1.39463648696205E-3</v>
      </c>
      <c r="O3593">
        <v>3.9605965480368502E-2</v>
      </c>
      <c r="P3593">
        <v>0.131355381600645</v>
      </c>
      <c r="Q3593">
        <v>0.28269714561298898</v>
      </c>
      <c r="R3593">
        <v>4.1280360970541398E-3</v>
      </c>
      <c r="S3593">
        <v>7.6245458592997199E-3</v>
      </c>
      <c r="T3593">
        <v>9.4801986690544807E-3</v>
      </c>
      <c r="U3593">
        <v>1.48632227777031E-2</v>
      </c>
      <c r="V3593">
        <v>159.300003</v>
      </c>
      <c r="W3593">
        <v>119.370003</v>
      </c>
      <c r="X3593">
        <v>-0.12336660539774399</v>
      </c>
      <c r="Y3593" s="44">
        <v>3.8122194279549302E-5</v>
      </c>
      <c r="Z3593">
        <v>1.2717393462867399</v>
      </c>
      <c r="AA3593">
        <v>3.2313074167133</v>
      </c>
      <c r="AB3593">
        <v>3.2460516636313201</v>
      </c>
      <c r="AC3593" t="s">
        <v>259</v>
      </c>
      <c r="AD3593" t="s">
        <v>358</v>
      </c>
      <c r="AE3593" t="s">
        <v>56</v>
      </c>
      <c r="AF3593" t="s">
        <v>82</v>
      </c>
      <c r="AG3593" t="s">
        <v>297</v>
      </c>
      <c r="AH3593" s="45">
        <v>40168</v>
      </c>
      <c r="AI3593">
        <v>1403161</v>
      </c>
      <c r="AK3593" t="s">
        <v>298</v>
      </c>
      <c r="AL3593" t="s">
        <v>276</v>
      </c>
      <c r="AM3593" t="s">
        <v>245</v>
      </c>
    </row>
    <row r="3594" spans="1:39" x14ac:dyDescent="0.3">
      <c r="A3594" s="1">
        <v>43581</v>
      </c>
      <c r="B3594" t="s">
        <v>31</v>
      </c>
      <c r="C3594" t="s">
        <v>239</v>
      </c>
      <c r="D3594">
        <v>2100</v>
      </c>
      <c r="E3594">
        <v>14</v>
      </c>
      <c r="F3594">
        <v>161.259995</v>
      </c>
      <c r="G3594">
        <v>163.029999</v>
      </c>
      <c r="H3594">
        <v>160.39999399999999</v>
      </c>
      <c r="I3594">
        <v>162.929993</v>
      </c>
      <c r="J3594">
        <v>162.679779</v>
      </c>
      <c r="K3594">
        <v>7525400</v>
      </c>
      <c r="L3594">
        <v>2.5049999999999999</v>
      </c>
      <c r="M3594">
        <v>1.1792031931807801E-2</v>
      </c>
      <c r="N3594">
        <v>1.71472579060446E-2</v>
      </c>
      <c r="O3594">
        <v>4.7961858531734403E-2</v>
      </c>
      <c r="P3594">
        <v>0.162967454506624</v>
      </c>
      <c r="Q3594">
        <v>0.30244134324545502</v>
      </c>
      <c r="R3594">
        <v>6.1910580501351098E-3</v>
      </c>
      <c r="S3594">
        <v>5.2962656316185002E-3</v>
      </c>
      <c r="T3594">
        <v>9.4202003869593692E-3</v>
      </c>
      <c r="U3594">
        <v>1.47475902545855E-2</v>
      </c>
      <c r="V3594">
        <v>163.029999</v>
      </c>
      <c r="W3594">
        <v>121.599998</v>
      </c>
      <c r="X3594">
        <v>-0.12336660539774399</v>
      </c>
      <c r="Y3594">
        <v>4.6743503443647796E-3</v>
      </c>
      <c r="Z3594">
        <v>1.270788391537</v>
      </c>
      <c r="AA3594">
        <v>3.4985198972824301</v>
      </c>
      <c r="AB3594">
        <v>3.1960870074050201</v>
      </c>
      <c r="AC3594" t="s">
        <v>259</v>
      </c>
      <c r="AD3594" t="s">
        <v>358</v>
      </c>
      <c r="AE3594" t="s">
        <v>56</v>
      </c>
      <c r="AF3594" t="s">
        <v>82</v>
      </c>
      <c r="AG3594" t="s">
        <v>297</v>
      </c>
      <c r="AH3594" s="45">
        <v>40168</v>
      </c>
      <c r="AI3594">
        <v>1403161</v>
      </c>
      <c r="AK3594" t="s">
        <v>298</v>
      </c>
      <c r="AL3594" t="s">
        <v>276</v>
      </c>
      <c r="AM3594" t="s">
        <v>245</v>
      </c>
    </row>
    <row r="3595" spans="1:39" x14ac:dyDescent="0.3">
      <c r="A3595" s="1">
        <v>43601</v>
      </c>
      <c r="B3595" t="s">
        <v>31</v>
      </c>
      <c r="C3595" t="s">
        <v>239</v>
      </c>
      <c r="D3595">
        <v>1300</v>
      </c>
      <c r="E3595">
        <v>14</v>
      </c>
      <c r="F3595">
        <v>163.449997</v>
      </c>
      <c r="G3595">
        <v>165.60000600000001</v>
      </c>
      <c r="H3595">
        <v>162.86000100000001</v>
      </c>
      <c r="I3595">
        <v>164.86999499999999</v>
      </c>
      <c r="J3595">
        <v>164.86999499999999</v>
      </c>
      <c r="K3595">
        <v>9745500</v>
      </c>
      <c r="L3595">
        <v>2.4049999999999998</v>
      </c>
      <c r="M3595">
        <v>1.42331719874269E-2</v>
      </c>
      <c r="N3595">
        <v>3.2708555020358701E-2</v>
      </c>
      <c r="O3595">
        <v>2.8774051865871501E-2</v>
      </c>
      <c r="P3595">
        <v>0.14273120808385201</v>
      </c>
      <c r="Q3595">
        <v>0.23737904119540301</v>
      </c>
      <c r="R3595">
        <v>1.6249924005020899E-2</v>
      </c>
      <c r="S3595">
        <v>9.6678971170655499E-3</v>
      </c>
      <c r="T3595">
        <v>8.3742018334312298E-3</v>
      </c>
      <c r="U3595">
        <v>1.4632497200927699E-2</v>
      </c>
      <c r="V3595">
        <v>165.740005</v>
      </c>
      <c r="W3595">
        <v>121.599998</v>
      </c>
      <c r="X3595">
        <v>-0.12336660539774399</v>
      </c>
      <c r="Y3595">
        <v>8.8559569696340101E-3</v>
      </c>
      <c r="Z3595">
        <v>1.26386227892527</v>
      </c>
      <c r="AA3595">
        <v>2.7379645543586402</v>
      </c>
      <c r="AB3595">
        <v>2.4120502065448699</v>
      </c>
      <c r="AC3595" t="s">
        <v>259</v>
      </c>
      <c r="AD3595" t="s">
        <v>358</v>
      </c>
      <c r="AE3595" t="s">
        <v>56</v>
      </c>
      <c r="AF3595" t="s">
        <v>82</v>
      </c>
      <c r="AG3595" t="s">
        <v>297</v>
      </c>
      <c r="AH3595" s="45">
        <v>40168</v>
      </c>
      <c r="AI3595">
        <v>1403161</v>
      </c>
      <c r="AK3595" t="s">
        <v>298</v>
      </c>
      <c r="AL3595" t="s">
        <v>276</v>
      </c>
      <c r="AM3595" t="s">
        <v>245</v>
      </c>
    </row>
    <row r="3596" spans="1:39" x14ac:dyDescent="0.3">
      <c r="A3596" s="1">
        <v>43640</v>
      </c>
      <c r="B3596" t="s">
        <v>31</v>
      </c>
      <c r="C3596" t="s">
        <v>246</v>
      </c>
      <c r="D3596">
        <v>700</v>
      </c>
      <c r="E3596">
        <v>14</v>
      </c>
      <c r="F3596">
        <v>174.60000600000001</v>
      </c>
      <c r="G3596">
        <v>174.729996</v>
      </c>
      <c r="H3596">
        <v>172.720001</v>
      </c>
      <c r="I3596">
        <v>173.85000600000001</v>
      </c>
      <c r="J3596">
        <v>173.85000600000001</v>
      </c>
      <c r="K3596">
        <v>5554900</v>
      </c>
      <c r="L3596">
        <v>2.0209999999999999</v>
      </c>
      <c r="M3596">
        <v>2.3611631837341402E-3</v>
      </c>
      <c r="N3596">
        <v>2.4986058277179E-2</v>
      </c>
      <c r="O3596">
        <v>5.6864089812449101E-2</v>
      </c>
      <c r="P3596">
        <v>0.12909585054263301</v>
      </c>
      <c r="Q3596">
        <v>0.262982195331881</v>
      </c>
      <c r="R3596">
        <v>8.1993021853974894E-3</v>
      </c>
      <c r="S3596">
        <v>1.11385893337253E-2</v>
      </c>
      <c r="T3596">
        <v>9.1827676390880998E-3</v>
      </c>
      <c r="U3596">
        <v>1.47671172684421E-2</v>
      </c>
      <c r="V3596">
        <v>174.80999800000001</v>
      </c>
      <c r="W3596">
        <v>121.599998</v>
      </c>
      <c r="X3596">
        <v>-0.12336660539774399</v>
      </c>
      <c r="Y3596">
        <v>-1.73338836506086E-3</v>
      </c>
      <c r="Z3596">
        <v>1.2548104169923899</v>
      </c>
      <c r="AA3596">
        <v>3.31971869827803</v>
      </c>
      <c r="AB3596">
        <v>3.0846390609756398</v>
      </c>
      <c r="AC3596" t="s">
        <v>259</v>
      </c>
      <c r="AD3596" t="s">
        <v>358</v>
      </c>
      <c r="AE3596" t="s">
        <v>56</v>
      </c>
      <c r="AF3596" t="s">
        <v>82</v>
      </c>
      <c r="AG3596" t="s">
        <v>297</v>
      </c>
      <c r="AH3596" s="45">
        <v>40168</v>
      </c>
      <c r="AI3596">
        <v>1403161</v>
      </c>
      <c r="AK3596" t="s">
        <v>298</v>
      </c>
      <c r="AL3596" t="s">
        <v>276</v>
      </c>
      <c r="AM3596" t="s">
        <v>245</v>
      </c>
    </row>
    <row r="3597" spans="1:39" x14ac:dyDescent="0.3">
      <c r="A3597" s="1">
        <v>43644</v>
      </c>
      <c r="B3597" t="s">
        <v>31</v>
      </c>
      <c r="C3597" t="s">
        <v>246</v>
      </c>
      <c r="D3597">
        <v>1900</v>
      </c>
      <c r="E3597">
        <v>14</v>
      </c>
      <c r="F3597">
        <v>171.96000699999999</v>
      </c>
      <c r="G3597">
        <v>173.550003</v>
      </c>
      <c r="H3597">
        <v>170.520004</v>
      </c>
      <c r="I3597">
        <v>173.550003</v>
      </c>
      <c r="J3597">
        <v>173.550003</v>
      </c>
      <c r="K3597">
        <v>8442700</v>
      </c>
      <c r="L3597">
        <v>2</v>
      </c>
      <c r="M3597">
        <v>1.34581009533927E-2</v>
      </c>
      <c r="N3597">
        <v>6.3402981123335603E-4</v>
      </c>
      <c r="O3597">
        <v>6.4373398501950702E-2</v>
      </c>
      <c r="P3597">
        <v>0.106929457290677</v>
      </c>
      <c r="Q3597">
        <v>0.28769223864176102</v>
      </c>
      <c r="R3597">
        <v>1.01373416776051E-2</v>
      </c>
      <c r="S3597">
        <v>1.10432020843168E-2</v>
      </c>
      <c r="T3597">
        <v>9.2866590006473893E-3</v>
      </c>
      <c r="U3597">
        <v>1.46231392337627E-2</v>
      </c>
      <c r="V3597">
        <v>174.94000199999999</v>
      </c>
      <c r="W3597">
        <v>121.599998</v>
      </c>
      <c r="X3597">
        <v>-0.12336660539774399</v>
      </c>
      <c r="Y3597">
        <v>5.7409418775350302E-3</v>
      </c>
      <c r="Z3597">
        <v>1.24563600970369</v>
      </c>
      <c r="AA3597">
        <v>3.69879328217751</v>
      </c>
      <c r="AB3597">
        <v>3.3814636824142101</v>
      </c>
      <c r="AC3597" t="s">
        <v>259</v>
      </c>
      <c r="AD3597" t="s">
        <v>358</v>
      </c>
      <c r="AE3597" t="s">
        <v>56</v>
      </c>
      <c r="AF3597" t="s">
        <v>82</v>
      </c>
      <c r="AG3597" t="s">
        <v>297</v>
      </c>
      <c r="AH3597" s="45">
        <v>40168</v>
      </c>
      <c r="AI3597">
        <v>1403161</v>
      </c>
      <c r="AK3597" t="s">
        <v>298</v>
      </c>
      <c r="AL3597" t="s">
        <v>276</v>
      </c>
      <c r="AM3597" t="s">
        <v>245</v>
      </c>
    </row>
    <row r="3598" spans="1:39" x14ac:dyDescent="0.3">
      <c r="A3598" s="1">
        <v>43564</v>
      </c>
      <c r="B3598" t="s">
        <v>31</v>
      </c>
      <c r="C3598" t="s">
        <v>246</v>
      </c>
      <c r="D3598">
        <v>1300</v>
      </c>
      <c r="E3598">
        <v>15</v>
      </c>
      <c r="F3598">
        <v>156.55999800000001</v>
      </c>
      <c r="G3598">
        <v>157.990005</v>
      </c>
      <c r="H3598">
        <v>156.470001</v>
      </c>
      <c r="I3598">
        <v>157.490005</v>
      </c>
      <c r="J3598">
        <v>157.24813799999899</v>
      </c>
      <c r="K3598">
        <v>6364100</v>
      </c>
      <c r="L3598">
        <v>2.4990000000000001</v>
      </c>
      <c r="M3598">
        <v>-1.64952002682608E-3</v>
      </c>
      <c r="N3598">
        <v>-1.8396703842878501E-3</v>
      </c>
      <c r="O3598">
        <v>6.6551202629324402E-2</v>
      </c>
      <c r="P3598">
        <v>0.14258568787725201</v>
      </c>
      <c r="Q3598">
        <v>0.28864999257253299</v>
      </c>
      <c r="R3598">
        <v>3.4592127278439402E-3</v>
      </c>
      <c r="S3598">
        <v>8.64915751760785E-3</v>
      </c>
      <c r="T3598">
        <v>9.5024266087291708E-3</v>
      </c>
      <c r="U3598">
        <v>1.4895611448472301E-2</v>
      </c>
      <c r="V3598">
        <v>159.11000100000001</v>
      </c>
      <c r="W3598">
        <v>119.370003</v>
      </c>
      <c r="X3598">
        <v>-0.12336660539774399</v>
      </c>
      <c r="Y3598">
        <v>-6.0859766572597396E-3</v>
      </c>
      <c r="Z3598">
        <v>1.2678166366982699</v>
      </c>
      <c r="AA3598">
        <v>3.3039358716850198</v>
      </c>
      <c r="AB3598">
        <v>3.26933215535424</v>
      </c>
      <c r="AC3598" t="s">
        <v>260</v>
      </c>
      <c r="AD3598" t="s">
        <v>358</v>
      </c>
      <c r="AE3598" t="s">
        <v>56</v>
      </c>
      <c r="AF3598" t="s">
        <v>82</v>
      </c>
      <c r="AG3598" t="s">
        <v>297</v>
      </c>
      <c r="AH3598" s="45">
        <v>40168</v>
      </c>
      <c r="AI3598">
        <v>1403161</v>
      </c>
      <c r="AK3598" t="s">
        <v>298</v>
      </c>
      <c r="AL3598" t="s">
        <v>276</v>
      </c>
      <c r="AM3598" t="s">
        <v>245</v>
      </c>
    </row>
    <row r="3599" spans="1:39" x14ac:dyDescent="0.3">
      <c r="A3599" s="1">
        <v>43570</v>
      </c>
      <c r="B3599" t="s">
        <v>31</v>
      </c>
      <c r="C3599" t="s">
        <v>239</v>
      </c>
      <c r="D3599">
        <v>2300</v>
      </c>
      <c r="E3599">
        <v>15</v>
      </c>
      <c r="F3599">
        <v>159.83000200000001</v>
      </c>
      <c r="G3599">
        <v>160.479996</v>
      </c>
      <c r="H3599">
        <v>159.19000199999999</v>
      </c>
      <c r="I3599">
        <v>160.44000199999999</v>
      </c>
      <c r="J3599">
        <v>160.19361899999899</v>
      </c>
      <c r="K3599">
        <v>8142800</v>
      </c>
      <c r="L3599">
        <v>2.5529999999999999</v>
      </c>
      <c r="M3599">
        <v>4.9988330357793303E-3</v>
      </c>
      <c r="N3599">
        <v>1.69086278605084E-2</v>
      </c>
      <c r="O3599">
        <v>3.9669615541595697E-2</v>
      </c>
      <c r="P3599">
        <v>0.15895330137348099</v>
      </c>
      <c r="Q3599">
        <v>0.29084312118468197</v>
      </c>
      <c r="R3599">
        <v>6.35764560499488E-3</v>
      </c>
      <c r="S3599">
        <v>7.6230341097489702E-3</v>
      </c>
      <c r="T3599">
        <v>9.4421956943871992E-3</v>
      </c>
      <c r="U3599">
        <v>1.48646190671836E-2</v>
      </c>
      <c r="V3599">
        <v>160.479996</v>
      </c>
      <c r="W3599">
        <v>119.370003</v>
      </c>
      <c r="X3599">
        <v>-0.12336660539774399</v>
      </c>
      <c r="Y3599">
        <v>-6.2956724975841202E-4</v>
      </c>
      <c r="Z3599">
        <v>1.2723053252896299</v>
      </c>
      <c r="AA3599">
        <v>3.3305602004181298</v>
      </c>
      <c r="AB3599">
        <v>3.2578664619159001</v>
      </c>
      <c r="AC3599" t="s">
        <v>260</v>
      </c>
      <c r="AD3599" t="s">
        <v>358</v>
      </c>
      <c r="AE3599" t="s">
        <v>56</v>
      </c>
      <c r="AF3599" t="s">
        <v>82</v>
      </c>
      <c r="AG3599" t="s">
        <v>297</v>
      </c>
      <c r="AH3599" s="45">
        <v>40168</v>
      </c>
      <c r="AI3599">
        <v>1403161</v>
      </c>
      <c r="AK3599" t="s">
        <v>298</v>
      </c>
      <c r="AL3599" t="s">
        <v>276</v>
      </c>
      <c r="AM3599" t="s">
        <v>245</v>
      </c>
    </row>
    <row r="3600" spans="1:39" x14ac:dyDescent="0.3">
      <c r="A3600" s="1">
        <v>43572</v>
      </c>
      <c r="B3600" t="s">
        <v>31</v>
      </c>
      <c r="C3600" t="s">
        <v>246</v>
      </c>
      <c r="D3600">
        <v>1200</v>
      </c>
      <c r="E3600">
        <v>15</v>
      </c>
      <c r="F3600">
        <v>160.86999499999999</v>
      </c>
      <c r="G3600">
        <v>161.070007</v>
      </c>
      <c r="H3600">
        <v>160.30999800000001</v>
      </c>
      <c r="I3600">
        <v>160.44000199999999</v>
      </c>
      <c r="J3600">
        <v>160.19361899999899</v>
      </c>
      <c r="K3600">
        <v>4609100</v>
      </c>
      <c r="L3600">
        <v>2.5920000000000001</v>
      </c>
      <c r="M3600">
        <v>1.3098171893919301E-3</v>
      </c>
      <c r="N3600">
        <v>1.17870210880794E-2</v>
      </c>
      <c r="O3600">
        <v>3.4753043822477597E-2</v>
      </c>
      <c r="P3600">
        <v>0.15720440839288799</v>
      </c>
      <c r="Q3600">
        <v>0.265898111077851</v>
      </c>
      <c r="R3600">
        <v>6.0401648206499696E-3</v>
      </c>
      <c r="S3600">
        <v>7.4443368114718803E-3</v>
      </c>
      <c r="T3600">
        <v>9.4500067499333693E-3</v>
      </c>
      <c r="U3600">
        <v>1.48280521467535E-2</v>
      </c>
      <c r="V3600">
        <v>161.10000600000001</v>
      </c>
      <c r="W3600">
        <v>119.370003</v>
      </c>
      <c r="X3600">
        <v>-0.12336660539774399</v>
      </c>
      <c r="Y3600">
        <v>-2.2764010197428601E-3</v>
      </c>
      <c r="Z3600">
        <v>1.27179646478051</v>
      </c>
      <c r="AA3600">
        <v>3.0176983961434298</v>
      </c>
      <c r="AB3600">
        <v>3.20131159174597</v>
      </c>
      <c r="AC3600" t="s">
        <v>260</v>
      </c>
      <c r="AD3600" t="s">
        <v>358</v>
      </c>
      <c r="AE3600" t="s">
        <v>56</v>
      </c>
      <c r="AF3600" t="s">
        <v>82</v>
      </c>
      <c r="AG3600" t="s">
        <v>297</v>
      </c>
      <c r="AH3600" s="45">
        <v>40168</v>
      </c>
      <c r="AI3600">
        <v>1403161</v>
      </c>
      <c r="AK3600" t="s">
        <v>298</v>
      </c>
      <c r="AL3600" t="s">
        <v>276</v>
      </c>
      <c r="AM3600" t="s">
        <v>245</v>
      </c>
    </row>
    <row r="3601" spans="1:39" x14ac:dyDescent="0.3">
      <c r="A3601" s="1">
        <v>43573</v>
      </c>
      <c r="B3601" t="s">
        <v>31</v>
      </c>
      <c r="C3601" t="s">
        <v>246</v>
      </c>
      <c r="D3601">
        <v>2700</v>
      </c>
      <c r="E3601">
        <v>15</v>
      </c>
      <c r="F3601">
        <v>160.929993</v>
      </c>
      <c r="G3601">
        <v>161.10000600000001</v>
      </c>
      <c r="H3601">
        <v>159</v>
      </c>
      <c r="I3601">
        <v>160.16000399999999</v>
      </c>
      <c r="J3601">
        <v>159.91404700000001</v>
      </c>
      <c r="K3601">
        <v>7859400</v>
      </c>
      <c r="L3601">
        <v>2.56</v>
      </c>
      <c r="M3601">
        <v>-1.7467377434398101E-3</v>
      </c>
      <c r="N3601">
        <v>1.44648149999343E-2</v>
      </c>
      <c r="O3601">
        <v>3.5396966177481497E-2</v>
      </c>
      <c r="P3601">
        <v>0.15589449578006501</v>
      </c>
      <c r="Q3601">
        <v>0.25867359020053998</v>
      </c>
      <c r="R3601">
        <v>5.3700459785699399E-3</v>
      </c>
      <c r="S3601">
        <v>7.4292336473465604E-3</v>
      </c>
      <c r="T3601">
        <v>9.4579998747456803E-3</v>
      </c>
      <c r="U3601">
        <v>1.48264512116296E-2</v>
      </c>
      <c r="V3601">
        <v>161.10000600000001</v>
      </c>
      <c r="W3601">
        <v>119.370003</v>
      </c>
      <c r="X3601">
        <v>-0.12336660539774399</v>
      </c>
      <c r="Y3601">
        <v>1.5778467813143101E-3</v>
      </c>
      <c r="Z3601">
        <v>1.2714469971070701</v>
      </c>
      <c r="AA3601">
        <v>2.9342705696062001</v>
      </c>
      <c r="AB3601">
        <v>3.1419042223245501</v>
      </c>
      <c r="AC3601" t="s">
        <v>260</v>
      </c>
      <c r="AD3601" t="s">
        <v>358</v>
      </c>
      <c r="AE3601" t="s">
        <v>56</v>
      </c>
      <c r="AF3601" t="s">
        <v>82</v>
      </c>
      <c r="AG3601" t="s">
        <v>297</v>
      </c>
      <c r="AH3601" s="45">
        <v>40168</v>
      </c>
      <c r="AI3601">
        <v>1403161</v>
      </c>
      <c r="AK3601" t="s">
        <v>298</v>
      </c>
      <c r="AL3601" t="s">
        <v>276</v>
      </c>
      <c r="AM3601" t="s">
        <v>245</v>
      </c>
    </row>
    <row r="3602" spans="1:39" x14ac:dyDescent="0.3">
      <c r="A3602" s="1">
        <v>43586</v>
      </c>
      <c r="B3602" t="s">
        <v>31</v>
      </c>
      <c r="C3602" t="s">
        <v>239</v>
      </c>
      <c r="D3602">
        <v>700</v>
      </c>
      <c r="E3602">
        <v>15</v>
      </c>
      <c r="F3602">
        <v>165.53999299999899</v>
      </c>
      <c r="G3602">
        <v>165.740005</v>
      </c>
      <c r="H3602">
        <v>162.75</v>
      </c>
      <c r="I3602">
        <v>162.78999299999899</v>
      </c>
      <c r="J3602">
        <v>162.53999299999899</v>
      </c>
      <c r="K3602">
        <v>5248100</v>
      </c>
      <c r="L3602">
        <v>2.5110000000000001</v>
      </c>
      <c r="M3602">
        <v>-1.00239250815527E-2</v>
      </c>
      <c r="N3602">
        <v>8.0177154092584101E-3</v>
      </c>
      <c r="O3602">
        <v>4.1387779955532798E-2</v>
      </c>
      <c r="P3602">
        <v>0.169853917749719</v>
      </c>
      <c r="Q3602">
        <v>0.25586465238669598</v>
      </c>
      <c r="R3602">
        <v>8.5692109237659603E-3</v>
      </c>
      <c r="S3602">
        <v>5.4421956383445E-3</v>
      </c>
      <c r="T3602">
        <v>8.8229928325467399E-3</v>
      </c>
      <c r="U3602">
        <v>1.4462092094852899E-2</v>
      </c>
      <c r="V3602">
        <v>165.740005</v>
      </c>
      <c r="W3602">
        <v>121.599998</v>
      </c>
      <c r="X3602">
        <v>-0.12336660539774399</v>
      </c>
      <c r="Y3602">
        <v>-7.5304459681844096E-3</v>
      </c>
      <c r="Z3602">
        <v>1.2630931190964401</v>
      </c>
      <c r="AA3602">
        <v>2.9198400797316699</v>
      </c>
      <c r="AB3602">
        <v>3.1769710540276201</v>
      </c>
      <c r="AC3602" t="s">
        <v>260</v>
      </c>
      <c r="AD3602" t="s">
        <v>358</v>
      </c>
      <c r="AE3602" t="s">
        <v>56</v>
      </c>
      <c r="AF3602" t="s">
        <v>82</v>
      </c>
      <c r="AG3602" t="s">
        <v>297</v>
      </c>
      <c r="AH3602" s="45">
        <v>40168</v>
      </c>
      <c r="AI3602">
        <v>1403161</v>
      </c>
      <c r="AK3602" t="s">
        <v>298</v>
      </c>
      <c r="AL3602" t="s">
        <v>276</v>
      </c>
      <c r="AM3602" t="s">
        <v>245</v>
      </c>
    </row>
    <row r="3603" spans="1:39" x14ac:dyDescent="0.3">
      <c r="A3603" s="1">
        <v>43595</v>
      </c>
      <c r="B3603" t="s">
        <v>31</v>
      </c>
      <c r="C3603" t="s">
        <v>246</v>
      </c>
      <c r="D3603">
        <v>2200</v>
      </c>
      <c r="E3603">
        <v>15</v>
      </c>
      <c r="F3603">
        <v>158.86000100000001</v>
      </c>
      <c r="G3603">
        <v>161.39999399999999</v>
      </c>
      <c r="H3603">
        <v>157.270004</v>
      </c>
      <c r="I3603">
        <v>160.71000699999999</v>
      </c>
      <c r="J3603">
        <v>160.46319599999899</v>
      </c>
      <c r="K3603">
        <v>5192500</v>
      </c>
      <c r="L3603">
        <v>2.4550000000000001</v>
      </c>
      <c r="M3603">
        <v>5.6159086378581996E-3</v>
      </c>
      <c r="N3603">
        <v>-8.2417166502246498E-3</v>
      </c>
      <c r="O3603">
        <v>2.0239553370705599E-2</v>
      </c>
      <c r="P3603">
        <v>0.13699215479899901</v>
      </c>
      <c r="Q3603">
        <v>0.21227164214352001</v>
      </c>
      <c r="R3603">
        <v>7.6128464623991601E-3</v>
      </c>
      <c r="S3603">
        <v>6.7588154426429098E-3</v>
      </c>
      <c r="T3603">
        <v>7.3234079869180504E-3</v>
      </c>
      <c r="U3603">
        <v>1.44776765898812E-2</v>
      </c>
      <c r="V3603">
        <v>165.740005</v>
      </c>
      <c r="W3603">
        <v>121.599998</v>
      </c>
      <c r="X3603">
        <v>-0.12336660539774399</v>
      </c>
      <c r="Y3603">
        <v>3.7133938472042301E-3</v>
      </c>
      <c r="Z3603">
        <v>1.26150108118899</v>
      </c>
      <c r="AA3603">
        <v>2.3940774787207402</v>
      </c>
      <c r="AB3603">
        <v>2.56273685481918</v>
      </c>
      <c r="AC3603" t="s">
        <v>260</v>
      </c>
      <c r="AD3603" t="s">
        <v>358</v>
      </c>
      <c r="AE3603" t="s">
        <v>56</v>
      </c>
      <c r="AF3603" t="s">
        <v>82</v>
      </c>
      <c r="AG3603" t="s">
        <v>297</v>
      </c>
      <c r="AH3603" s="45">
        <v>40168</v>
      </c>
      <c r="AI3603">
        <v>1403161</v>
      </c>
      <c r="AK3603" t="s">
        <v>298</v>
      </c>
      <c r="AL3603" t="s">
        <v>276</v>
      </c>
      <c r="AM3603" t="s">
        <v>245</v>
      </c>
    </row>
    <row r="3604" spans="1:39" x14ac:dyDescent="0.3">
      <c r="A3604" s="1">
        <v>43620</v>
      </c>
      <c r="B3604" t="s">
        <v>31</v>
      </c>
      <c r="C3604" t="s">
        <v>246</v>
      </c>
      <c r="D3604">
        <v>1600</v>
      </c>
      <c r="E3604">
        <v>15</v>
      </c>
      <c r="F3604">
        <v>160.28999299999899</v>
      </c>
      <c r="G3604">
        <v>162.36999499999999</v>
      </c>
      <c r="H3604">
        <v>158.64999399999999</v>
      </c>
      <c r="I3604">
        <v>162.33000200000001</v>
      </c>
      <c r="J3604">
        <v>162.33000200000001</v>
      </c>
      <c r="K3604">
        <v>6684800</v>
      </c>
      <c r="L3604">
        <v>2.1190000000000002</v>
      </c>
      <c r="M3604">
        <v>2.32459656115666E-2</v>
      </c>
      <c r="N3604">
        <v>-8.4652999814507808E-3</v>
      </c>
      <c r="O3604">
        <v>9.0188201133329701E-3</v>
      </c>
      <c r="P3604">
        <v>9.4293808675915303E-2</v>
      </c>
      <c r="Q3604">
        <v>0.22215614086777499</v>
      </c>
      <c r="R3604">
        <v>1.5258382949471299E-2</v>
      </c>
      <c r="S3604">
        <v>1.1708436231093199E-2</v>
      </c>
      <c r="T3604">
        <v>9.2208070513509505E-3</v>
      </c>
      <c r="U3604">
        <v>1.47710471279279E-2</v>
      </c>
      <c r="V3604">
        <v>165.770004</v>
      </c>
      <c r="W3604">
        <v>121.599998</v>
      </c>
      <c r="X3604">
        <v>-0.12336660539774399</v>
      </c>
      <c r="Y3604">
        <v>2.1205927310919401E-2</v>
      </c>
      <c r="Z3604">
        <v>1.2637108179975101</v>
      </c>
      <c r="AA3604">
        <v>2.6248094665755599</v>
      </c>
      <c r="AB3604">
        <v>2.5732606666020601</v>
      </c>
      <c r="AC3604" t="s">
        <v>260</v>
      </c>
      <c r="AD3604" t="s">
        <v>358</v>
      </c>
      <c r="AE3604" t="s">
        <v>56</v>
      </c>
      <c r="AF3604" t="s">
        <v>82</v>
      </c>
      <c r="AG3604" t="s">
        <v>297</v>
      </c>
      <c r="AH3604" s="45">
        <v>40168</v>
      </c>
      <c r="AI3604">
        <v>1403161</v>
      </c>
      <c r="AK3604" t="s">
        <v>298</v>
      </c>
      <c r="AL3604" t="s">
        <v>276</v>
      </c>
      <c r="AM3604" t="s">
        <v>245</v>
      </c>
    </row>
    <row r="3605" spans="1:39" x14ac:dyDescent="0.3">
      <c r="A3605" s="1">
        <v>43556</v>
      </c>
      <c r="B3605" t="s">
        <v>31</v>
      </c>
      <c r="C3605" t="s">
        <v>246</v>
      </c>
      <c r="D3605">
        <v>2300</v>
      </c>
      <c r="E3605">
        <v>16</v>
      </c>
      <c r="F3605">
        <v>157.529999</v>
      </c>
      <c r="G3605">
        <v>157.729996</v>
      </c>
      <c r="H3605">
        <v>156.550003</v>
      </c>
      <c r="I3605">
        <v>157.259995</v>
      </c>
      <c r="J3605">
        <v>157.018494</v>
      </c>
      <c r="K3605">
        <v>6420100</v>
      </c>
      <c r="L3605">
        <v>2.4969999999999999</v>
      </c>
      <c r="M3605">
        <v>6.8272922860241596E-3</v>
      </c>
      <c r="N3605">
        <v>2.7266552165480299E-2</v>
      </c>
      <c r="O3605">
        <v>5.9877719724057303E-2</v>
      </c>
      <c r="P3605">
        <v>0.184905015147283</v>
      </c>
      <c r="Q3605">
        <v>0.28022572207781399</v>
      </c>
      <c r="R3605">
        <v>8.1787146850599499E-3</v>
      </c>
      <c r="S3605">
        <v>9.2400439624522393E-3</v>
      </c>
      <c r="T3605">
        <v>1.1985537373618E-2</v>
      </c>
      <c r="U3605">
        <v>1.50564181213842E-2</v>
      </c>
      <c r="V3605">
        <v>157.729996</v>
      </c>
      <c r="W3605">
        <v>116.709999</v>
      </c>
      <c r="X3605">
        <v>-0.12336660539774399</v>
      </c>
      <c r="Y3605">
        <v>1.1502195497633099E-2</v>
      </c>
      <c r="Z3605">
        <v>1.24751374020285</v>
      </c>
      <c r="AA3605">
        <v>3.1964271992137201</v>
      </c>
      <c r="AB3605">
        <v>3.2038354228261299</v>
      </c>
      <c r="AC3605" t="s">
        <v>261</v>
      </c>
      <c r="AD3605" t="s">
        <v>358</v>
      </c>
      <c r="AE3605" t="s">
        <v>56</v>
      </c>
      <c r="AF3605" t="s">
        <v>82</v>
      </c>
      <c r="AG3605" t="s">
        <v>297</v>
      </c>
      <c r="AH3605" s="45">
        <v>40168</v>
      </c>
      <c r="AI3605">
        <v>1403161</v>
      </c>
      <c r="AK3605" t="s">
        <v>298</v>
      </c>
      <c r="AL3605" t="s">
        <v>276</v>
      </c>
      <c r="AM3605" t="s">
        <v>245</v>
      </c>
    </row>
    <row r="3606" spans="1:39" x14ac:dyDescent="0.3">
      <c r="A3606" s="1">
        <v>43557</v>
      </c>
      <c r="B3606" t="s">
        <v>31</v>
      </c>
      <c r="C3606" t="s">
        <v>239</v>
      </c>
      <c r="D3606">
        <v>2100</v>
      </c>
      <c r="E3606">
        <v>16</v>
      </c>
      <c r="F3606">
        <v>157.66000399999999</v>
      </c>
      <c r="G3606">
        <v>158.14999399999999</v>
      </c>
      <c r="H3606">
        <v>156.75</v>
      </c>
      <c r="I3606">
        <v>157.779999</v>
      </c>
      <c r="J3606">
        <v>157.537689</v>
      </c>
      <c r="K3606">
        <v>6215100</v>
      </c>
      <c r="L3606">
        <v>2.4809999999999999</v>
      </c>
      <c r="M3606">
        <v>3.3011302880172899E-3</v>
      </c>
      <c r="N3606">
        <v>1.58428608660829E-2</v>
      </c>
      <c r="O3606">
        <v>5.4105874143680198E-2</v>
      </c>
      <c r="P3606">
        <v>0.18059811839079001</v>
      </c>
      <c r="Q3606">
        <v>0.29386272136765001</v>
      </c>
      <c r="R3606">
        <v>6.3272488355898496E-3</v>
      </c>
      <c r="S3606">
        <v>9.1324371679893292E-3</v>
      </c>
      <c r="T3606">
        <v>1.19707270764117E-2</v>
      </c>
      <c r="U3606">
        <v>1.5039606121032599E-2</v>
      </c>
      <c r="V3606">
        <v>158.14999399999999</v>
      </c>
      <c r="W3606">
        <v>116.709999</v>
      </c>
      <c r="X3606">
        <v>-0.12336660539774399</v>
      </c>
      <c r="Y3606" s="44">
        <v>1.7455614805152698E-5</v>
      </c>
      <c r="Z3606">
        <v>1.2641015560144799</v>
      </c>
      <c r="AA3606">
        <v>3.36900486654811</v>
      </c>
      <c r="AB3606">
        <v>3.2124134543805698</v>
      </c>
      <c r="AC3606" t="s">
        <v>261</v>
      </c>
      <c r="AD3606" t="s">
        <v>358</v>
      </c>
      <c r="AE3606" t="s">
        <v>56</v>
      </c>
      <c r="AF3606" t="s">
        <v>82</v>
      </c>
      <c r="AG3606" t="s">
        <v>297</v>
      </c>
      <c r="AH3606" s="45">
        <v>40168</v>
      </c>
      <c r="AI3606">
        <v>1403161</v>
      </c>
      <c r="AK3606" t="s">
        <v>298</v>
      </c>
      <c r="AL3606" t="s">
        <v>276</v>
      </c>
      <c r="AM3606" t="s">
        <v>245</v>
      </c>
    </row>
    <row r="3607" spans="1:39" x14ac:dyDescent="0.3">
      <c r="A3607" s="1">
        <v>43559</v>
      </c>
      <c r="B3607" t="s">
        <v>31</v>
      </c>
      <c r="C3607" t="s">
        <v>239</v>
      </c>
      <c r="D3607">
        <v>1200</v>
      </c>
      <c r="E3607">
        <v>16</v>
      </c>
      <c r="F3607">
        <v>158.529999</v>
      </c>
      <c r="G3607">
        <v>158.69000199999999</v>
      </c>
      <c r="H3607">
        <v>156.529999</v>
      </c>
      <c r="I3607">
        <v>157.63999899999999</v>
      </c>
      <c r="J3607">
        <v>157.39790300000001</v>
      </c>
      <c r="K3607">
        <v>5100200</v>
      </c>
      <c r="L3607">
        <v>2.512</v>
      </c>
      <c r="M3607">
        <v>-5.18834637343137E-3</v>
      </c>
      <c r="N3607">
        <v>1.90201321179388E-2</v>
      </c>
      <c r="O3607">
        <v>6.3439509182534701E-2</v>
      </c>
      <c r="P3607">
        <v>0.20901232151469401</v>
      </c>
      <c r="Q3607">
        <v>0.28105215313203902</v>
      </c>
      <c r="R3607">
        <v>5.6171116427868898E-3</v>
      </c>
      <c r="S3607">
        <v>8.8475784205057396E-3</v>
      </c>
      <c r="T3607">
        <v>1.08897640658084E-2</v>
      </c>
      <c r="U3607">
        <v>1.5039883499234401E-2</v>
      </c>
      <c r="V3607">
        <v>159.11000100000001</v>
      </c>
      <c r="W3607">
        <v>117.120003</v>
      </c>
      <c r="X3607">
        <v>-0.12336660539774399</v>
      </c>
      <c r="Y3607">
        <v>2.0824655091414399E-3</v>
      </c>
      <c r="Z3607">
        <v>1.2733707194364501</v>
      </c>
      <c r="AA3607">
        <v>3.2056491996737999</v>
      </c>
      <c r="AB3607">
        <v>3.3006754311254598</v>
      </c>
      <c r="AC3607" t="s">
        <v>261</v>
      </c>
      <c r="AD3607" t="s">
        <v>358</v>
      </c>
      <c r="AE3607" t="s">
        <v>56</v>
      </c>
      <c r="AF3607" t="s">
        <v>82</v>
      </c>
      <c r="AG3607" t="s">
        <v>297</v>
      </c>
      <c r="AH3607" s="45">
        <v>40168</v>
      </c>
      <c r="AI3607">
        <v>1403161</v>
      </c>
      <c r="AK3607" t="s">
        <v>298</v>
      </c>
      <c r="AL3607" t="s">
        <v>276</v>
      </c>
      <c r="AM3607" t="s">
        <v>245</v>
      </c>
    </row>
    <row r="3608" spans="1:39" x14ac:dyDescent="0.3">
      <c r="A3608" s="1">
        <v>43560</v>
      </c>
      <c r="B3608" t="s">
        <v>31</v>
      </c>
      <c r="C3608" t="s">
        <v>246</v>
      </c>
      <c r="D3608">
        <v>600</v>
      </c>
      <c r="E3608">
        <v>16</v>
      </c>
      <c r="F3608">
        <v>158</v>
      </c>
      <c r="G3608">
        <v>158.63000500000001</v>
      </c>
      <c r="H3608">
        <v>157.229996</v>
      </c>
      <c r="I3608">
        <v>157.64999399999999</v>
      </c>
      <c r="J3608">
        <v>157.407883</v>
      </c>
      <c r="K3608">
        <v>4178300</v>
      </c>
      <c r="L3608">
        <v>2.5009999999999999</v>
      </c>
      <c r="M3608" s="44">
        <v>6.3404171378984901E-5</v>
      </c>
      <c r="N3608">
        <v>9.3041150181309602E-3</v>
      </c>
      <c r="O3608">
        <v>6.4449633733221504E-2</v>
      </c>
      <c r="P3608">
        <v>0.16689669647677999</v>
      </c>
      <c r="Q3608">
        <v>0.26966304600963498</v>
      </c>
      <c r="R3608">
        <v>4.6264048250877297E-3</v>
      </c>
      <c r="S3608">
        <v>8.8293565109322791E-3</v>
      </c>
      <c r="T3608">
        <v>9.6925487235428199E-3</v>
      </c>
      <c r="U3608">
        <v>1.50258019149527E-2</v>
      </c>
      <c r="V3608">
        <v>159.11000100000001</v>
      </c>
      <c r="W3608">
        <v>117.120003</v>
      </c>
      <c r="X3608">
        <v>-0.12336660539774399</v>
      </c>
      <c r="Y3608">
        <v>4.62571739556182E-3</v>
      </c>
      <c r="Z3608">
        <v>1.2716039854106</v>
      </c>
      <c r="AA3608">
        <v>3.06629668013665</v>
      </c>
      <c r="AB3608">
        <v>3.2341352020998801</v>
      </c>
      <c r="AC3608" t="s">
        <v>261</v>
      </c>
      <c r="AD3608" t="s">
        <v>358</v>
      </c>
      <c r="AE3608" t="s">
        <v>56</v>
      </c>
      <c r="AF3608" t="s">
        <v>82</v>
      </c>
      <c r="AG3608" t="s">
        <v>297</v>
      </c>
      <c r="AH3608" s="45">
        <v>40168</v>
      </c>
      <c r="AI3608">
        <v>1403161</v>
      </c>
      <c r="AK3608" t="s">
        <v>298</v>
      </c>
      <c r="AL3608" t="s">
        <v>276</v>
      </c>
      <c r="AM3608" t="s">
        <v>245</v>
      </c>
    </row>
    <row r="3609" spans="1:39" x14ac:dyDescent="0.3">
      <c r="A3609" s="1">
        <v>43565</v>
      </c>
      <c r="B3609" t="s">
        <v>31</v>
      </c>
      <c r="C3609" t="s">
        <v>239</v>
      </c>
      <c r="D3609">
        <v>1500</v>
      </c>
      <c r="E3609">
        <v>16</v>
      </c>
      <c r="F3609">
        <v>157.990005</v>
      </c>
      <c r="G3609">
        <v>158.779999</v>
      </c>
      <c r="H3609">
        <v>157.520004</v>
      </c>
      <c r="I3609">
        <v>158.55999800000001</v>
      </c>
      <c r="J3609">
        <v>158.316498</v>
      </c>
      <c r="K3609">
        <v>3918600</v>
      </c>
      <c r="L3609">
        <v>2.4769999999999999</v>
      </c>
      <c r="M3609">
        <v>6.7711267992552303E-3</v>
      </c>
      <c r="N3609">
        <v>6.30821768825498E-4</v>
      </c>
      <c r="O3609">
        <v>5.1041060707788202E-2</v>
      </c>
      <c r="P3609">
        <v>0.13765656718928701</v>
      </c>
      <c r="Q3609">
        <v>0.27930463216205897</v>
      </c>
      <c r="R3609">
        <v>4.3535790093229103E-3</v>
      </c>
      <c r="S3609">
        <v>7.5695598652119802E-3</v>
      </c>
      <c r="T3609">
        <v>9.4435824207558007E-3</v>
      </c>
      <c r="U3609">
        <v>1.48698013189457E-2</v>
      </c>
      <c r="V3609">
        <v>159.11000100000001</v>
      </c>
      <c r="W3609">
        <v>119.370003</v>
      </c>
      <c r="X3609">
        <v>-0.12336660539774399</v>
      </c>
      <c r="Y3609">
        <v>3.47183783585567E-3</v>
      </c>
      <c r="Z3609">
        <v>1.2720462445137899</v>
      </c>
      <c r="AA3609">
        <v>3.1912373892731498</v>
      </c>
      <c r="AB3609">
        <v>3.2409200202234101</v>
      </c>
      <c r="AC3609" t="s">
        <v>261</v>
      </c>
      <c r="AD3609" t="s">
        <v>358</v>
      </c>
      <c r="AE3609" t="s">
        <v>56</v>
      </c>
      <c r="AF3609" t="s">
        <v>82</v>
      </c>
      <c r="AG3609" t="s">
        <v>297</v>
      </c>
      <c r="AH3609" s="45">
        <v>40168</v>
      </c>
      <c r="AI3609">
        <v>1403161</v>
      </c>
      <c r="AK3609" t="s">
        <v>298</v>
      </c>
      <c r="AL3609" t="s">
        <v>276</v>
      </c>
      <c r="AM3609" t="s">
        <v>245</v>
      </c>
    </row>
    <row r="3610" spans="1:39" x14ac:dyDescent="0.3">
      <c r="A3610" s="1">
        <v>43580</v>
      </c>
      <c r="B3610" t="s">
        <v>31</v>
      </c>
      <c r="C3610" t="s">
        <v>246</v>
      </c>
      <c r="D3610">
        <v>1100</v>
      </c>
      <c r="E3610">
        <v>16</v>
      </c>
      <c r="F3610">
        <v>160.520004</v>
      </c>
      <c r="G3610">
        <v>161.60000600000001</v>
      </c>
      <c r="H3610">
        <v>158.550003</v>
      </c>
      <c r="I3610">
        <v>161.020004</v>
      </c>
      <c r="J3610">
        <v>160.77271999999999</v>
      </c>
      <c r="K3610">
        <v>8862500</v>
      </c>
      <c r="L3610">
        <v>2.5339999999999998</v>
      </c>
      <c r="M3610">
        <v>-2.9146762383892798E-3</v>
      </c>
      <c r="N3610">
        <v>3.6084882307969601E-3</v>
      </c>
      <c r="O3610">
        <v>5.0894648187341303E-2</v>
      </c>
      <c r="P3610">
        <v>0.15819505651510901</v>
      </c>
      <c r="Q3610">
        <v>0.29015450054222303</v>
      </c>
      <c r="R3610">
        <v>4.2871123166145896E-3</v>
      </c>
      <c r="S3610">
        <v>5.5790806188982002E-3</v>
      </c>
      <c r="T3610">
        <v>9.3640035970867196E-3</v>
      </c>
      <c r="U3610">
        <v>1.4732736159195599E-2</v>
      </c>
      <c r="V3610">
        <v>162.029999</v>
      </c>
      <c r="W3610">
        <v>119.370003</v>
      </c>
      <c r="X3610">
        <v>-0.12336660539774399</v>
      </c>
      <c r="Y3610">
        <v>-3.6904169755480902E-4</v>
      </c>
      <c r="Z3610">
        <v>1.26957158573673</v>
      </c>
      <c r="AA3610">
        <v>3.3410605926038599</v>
      </c>
      <c r="AB3610">
        <v>3.0832371418697799</v>
      </c>
      <c r="AC3610" t="s">
        <v>261</v>
      </c>
      <c r="AD3610" t="s">
        <v>358</v>
      </c>
      <c r="AE3610" t="s">
        <v>56</v>
      </c>
      <c r="AF3610" t="s">
        <v>82</v>
      </c>
      <c r="AG3610" t="s">
        <v>297</v>
      </c>
      <c r="AH3610" s="45">
        <v>40168</v>
      </c>
      <c r="AI3610">
        <v>1403161</v>
      </c>
      <c r="AK3610" t="s">
        <v>298</v>
      </c>
      <c r="AL3610" t="s">
        <v>276</v>
      </c>
      <c r="AM3610" t="s">
        <v>245</v>
      </c>
    </row>
    <row r="3611" spans="1:39" x14ac:dyDescent="0.3">
      <c r="A3611" s="1">
        <v>43584</v>
      </c>
      <c r="B3611" t="s">
        <v>31</v>
      </c>
      <c r="C3611" t="s">
        <v>246</v>
      </c>
      <c r="D3611">
        <v>1400</v>
      </c>
      <c r="E3611">
        <v>16</v>
      </c>
      <c r="F3611">
        <v>163.21000699999999</v>
      </c>
      <c r="G3611">
        <v>164.5</v>
      </c>
      <c r="H3611">
        <v>163.10000600000001</v>
      </c>
      <c r="I3611">
        <v>164.14999399999999</v>
      </c>
      <c r="J3611">
        <v>163.89790300000001</v>
      </c>
      <c r="K3611">
        <v>10003600</v>
      </c>
      <c r="L3611">
        <v>2.536</v>
      </c>
      <c r="M3611">
        <v>7.4599687382182998E-3</v>
      </c>
      <c r="N3611">
        <v>2.31098932282769E-2</v>
      </c>
      <c r="O3611">
        <v>6.2400380553889398E-2</v>
      </c>
      <c r="P3611">
        <v>0.189943057115289</v>
      </c>
      <c r="Q3611">
        <v>0.262609076697016</v>
      </c>
      <c r="R3611">
        <v>6.2991702444041599E-3</v>
      </c>
      <c r="S3611">
        <v>4.9932316272637703E-3</v>
      </c>
      <c r="T3611">
        <v>9.0031995609836102E-3</v>
      </c>
      <c r="U3611">
        <v>1.4462309312466099E-2</v>
      </c>
      <c r="V3611">
        <v>164.5</v>
      </c>
      <c r="W3611">
        <v>121.599998</v>
      </c>
      <c r="X3611">
        <v>-0.12336660539774399</v>
      </c>
      <c r="Y3611">
        <v>1.07094833958194E-3</v>
      </c>
      <c r="Z3611">
        <v>1.2558783256219499</v>
      </c>
      <c r="AA3611">
        <v>2.9954767802472899</v>
      </c>
      <c r="AB3611">
        <v>3.1941624321185098</v>
      </c>
      <c r="AC3611" t="s">
        <v>261</v>
      </c>
      <c r="AD3611" t="s">
        <v>358</v>
      </c>
      <c r="AE3611" t="s">
        <v>56</v>
      </c>
      <c r="AF3611" t="s">
        <v>82</v>
      </c>
      <c r="AG3611" t="s">
        <v>297</v>
      </c>
      <c r="AH3611" s="45">
        <v>40168</v>
      </c>
      <c r="AI3611">
        <v>1403161</v>
      </c>
      <c r="AK3611" t="s">
        <v>298</v>
      </c>
      <c r="AL3611" t="s">
        <v>276</v>
      </c>
      <c r="AM3611" t="s">
        <v>245</v>
      </c>
    </row>
    <row r="3612" spans="1:39" x14ac:dyDescent="0.3">
      <c r="A3612" s="1">
        <v>43586</v>
      </c>
      <c r="B3612" t="s">
        <v>31</v>
      </c>
      <c r="C3612" t="s">
        <v>239</v>
      </c>
      <c r="D3612">
        <v>2500</v>
      </c>
      <c r="E3612">
        <v>16</v>
      </c>
      <c r="F3612">
        <v>165.53999299999899</v>
      </c>
      <c r="G3612">
        <v>165.740005</v>
      </c>
      <c r="H3612">
        <v>162.75</v>
      </c>
      <c r="I3612">
        <v>162.78999299999899</v>
      </c>
      <c r="J3612">
        <v>162.53999299999899</v>
      </c>
      <c r="K3612">
        <v>5248100</v>
      </c>
      <c r="L3612">
        <v>2.5110000000000001</v>
      </c>
      <c r="M3612">
        <v>-1.00239250815527E-2</v>
      </c>
      <c r="N3612">
        <v>8.0177154092584101E-3</v>
      </c>
      <c r="O3612">
        <v>4.1387779955532798E-2</v>
      </c>
      <c r="P3612">
        <v>0.169853917749719</v>
      </c>
      <c r="Q3612">
        <v>0.25586465238669598</v>
      </c>
      <c r="R3612">
        <v>8.5692109237659603E-3</v>
      </c>
      <c r="S3612">
        <v>5.4421956383445E-3</v>
      </c>
      <c r="T3612">
        <v>8.8229928325467399E-3</v>
      </c>
      <c r="U3612">
        <v>1.4462092094852899E-2</v>
      </c>
      <c r="V3612">
        <v>165.740005</v>
      </c>
      <c r="W3612">
        <v>121.599998</v>
      </c>
      <c r="X3612">
        <v>-0.12336660539774399</v>
      </c>
      <c r="Y3612">
        <v>-7.5304459681844096E-3</v>
      </c>
      <c r="Z3612">
        <v>1.2630931190964401</v>
      </c>
      <c r="AA3612">
        <v>2.9198400797316699</v>
      </c>
      <c r="AB3612">
        <v>3.1769710540276201</v>
      </c>
      <c r="AC3612" t="s">
        <v>261</v>
      </c>
      <c r="AD3612" t="s">
        <v>358</v>
      </c>
      <c r="AE3612" t="s">
        <v>56</v>
      </c>
      <c r="AF3612" t="s">
        <v>82</v>
      </c>
      <c r="AG3612" t="s">
        <v>297</v>
      </c>
      <c r="AH3612" s="45">
        <v>40168</v>
      </c>
      <c r="AI3612">
        <v>1403161</v>
      </c>
      <c r="AK3612" t="s">
        <v>298</v>
      </c>
      <c r="AL3612" t="s">
        <v>276</v>
      </c>
      <c r="AM3612" t="s">
        <v>245</v>
      </c>
    </row>
    <row r="3613" spans="1:39" x14ac:dyDescent="0.3">
      <c r="A3613" s="1">
        <v>43593</v>
      </c>
      <c r="B3613" t="s">
        <v>31</v>
      </c>
      <c r="C3613" t="s">
        <v>246</v>
      </c>
      <c r="D3613">
        <v>2400</v>
      </c>
      <c r="E3613">
        <v>16</v>
      </c>
      <c r="F3613">
        <v>159.770004</v>
      </c>
      <c r="G3613">
        <v>161.699997</v>
      </c>
      <c r="H3613">
        <v>159.520004</v>
      </c>
      <c r="I3613">
        <v>160.759995</v>
      </c>
      <c r="J3613">
        <v>160.51310699999999</v>
      </c>
      <c r="K3613">
        <v>5445900</v>
      </c>
      <c r="L3613">
        <v>2.4820000000000002</v>
      </c>
      <c r="M3613">
        <v>3.4269754062407698E-3</v>
      </c>
      <c r="N3613">
        <v>-1.25484794715492E-2</v>
      </c>
      <c r="O3613">
        <v>1.95351854658526E-2</v>
      </c>
      <c r="P3613">
        <v>0.129427212445756</v>
      </c>
      <c r="Q3613">
        <v>0.22473207057243799</v>
      </c>
      <c r="R3613">
        <v>8.4557085161285992E-3</v>
      </c>
      <c r="S3613">
        <v>6.5357741653590496E-3</v>
      </c>
      <c r="T3613">
        <v>7.38418678330137E-3</v>
      </c>
      <c r="U3613">
        <v>1.4476040407761501E-2</v>
      </c>
      <c r="V3613">
        <v>165.740005</v>
      </c>
      <c r="W3613">
        <v>121.599998</v>
      </c>
      <c r="X3613">
        <v>-0.12336660539774399</v>
      </c>
      <c r="Y3613">
        <v>-1.60671540560346E-3</v>
      </c>
      <c r="Z3613">
        <v>1.2586434516630201</v>
      </c>
      <c r="AA3613">
        <v>2.5418723722185801</v>
      </c>
      <c r="AB3613">
        <v>2.72979717766813</v>
      </c>
      <c r="AC3613" t="s">
        <v>261</v>
      </c>
      <c r="AD3613" t="s">
        <v>358</v>
      </c>
      <c r="AE3613" t="s">
        <v>56</v>
      </c>
      <c r="AF3613" t="s">
        <v>82</v>
      </c>
      <c r="AG3613" t="s">
        <v>297</v>
      </c>
      <c r="AH3613" s="45">
        <v>40168</v>
      </c>
      <c r="AI3613">
        <v>1403161</v>
      </c>
      <c r="AK3613" t="s">
        <v>298</v>
      </c>
      <c r="AL3613" t="s">
        <v>276</v>
      </c>
      <c r="AM3613" t="s">
        <v>245</v>
      </c>
    </row>
    <row r="3614" spans="1:39" x14ac:dyDescent="0.3">
      <c r="A3614" s="1">
        <v>43600</v>
      </c>
      <c r="B3614" t="s">
        <v>31</v>
      </c>
      <c r="C3614" t="s">
        <v>239</v>
      </c>
      <c r="D3614">
        <v>500</v>
      </c>
      <c r="E3614">
        <v>16</v>
      </c>
      <c r="F3614">
        <v>159.320007</v>
      </c>
      <c r="G3614">
        <v>163.16000399999999</v>
      </c>
      <c r="H3614">
        <v>159.10000600000001</v>
      </c>
      <c r="I3614">
        <v>162.78999299999899</v>
      </c>
      <c r="J3614">
        <v>162.53999299999899</v>
      </c>
      <c r="K3614">
        <v>7547000</v>
      </c>
      <c r="L3614">
        <v>2.379</v>
      </c>
      <c r="M3614">
        <v>1.59754548777899E-2</v>
      </c>
      <c r="N3614">
        <v>1.25484794715492E-2</v>
      </c>
      <c r="O3614">
        <v>1.9539712914223899E-2</v>
      </c>
      <c r="P3614">
        <v>0.127939356917497</v>
      </c>
      <c r="Q3614">
        <v>0.222307194772626</v>
      </c>
      <c r="R3614">
        <v>1.6365070795542402E-2</v>
      </c>
      <c r="S3614">
        <v>9.2723794243639301E-3</v>
      </c>
      <c r="T3614">
        <v>8.2395289579135604E-3</v>
      </c>
      <c r="U3614">
        <v>1.4608737368484E-2</v>
      </c>
      <c r="V3614">
        <v>165.740005</v>
      </c>
      <c r="W3614">
        <v>121.599998</v>
      </c>
      <c r="X3614">
        <v>-0.12336660539774399</v>
      </c>
      <c r="Y3614">
        <v>5.8219943882337104E-3</v>
      </c>
      <c r="Z3614">
        <v>1.2607398328072501</v>
      </c>
      <c r="AA3614">
        <v>2.5431383059422599</v>
      </c>
      <c r="AB3614">
        <v>2.3464816730156799</v>
      </c>
      <c r="AC3614" t="s">
        <v>261</v>
      </c>
      <c r="AD3614" t="s">
        <v>358</v>
      </c>
      <c r="AE3614" t="s">
        <v>56</v>
      </c>
      <c r="AF3614" t="s">
        <v>82</v>
      </c>
      <c r="AG3614" t="s">
        <v>297</v>
      </c>
      <c r="AH3614" s="45">
        <v>40168</v>
      </c>
      <c r="AI3614">
        <v>1403161</v>
      </c>
      <c r="AK3614" t="s">
        <v>298</v>
      </c>
      <c r="AL3614" t="s">
        <v>276</v>
      </c>
      <c r="AM3614" t="s">
        <v>245</v>
      </c>
    </row>
    <row r="3615" spans="1:39" x14ac:dyDescent="0.3">
      <c r="A3615" s="1">
        <v>43608</v>
      </c>
      <c r="B3615" t="s">
        <v>31</v>
      </c>
      <c r="C3615" t="s">
        <v>239</v>
      </c>
      <c r="D3615">
        <v>1100</v>
      </c>
      <c r="E3615">
        <v>16</v>
      </c>
      <c r="F3615">
        <v>163.5</v>
      </c>
      <c r="G3615">
        <v>164.25</v>
      </c>
      <c r="H3615">
        <v>160.820007</v>
      </c>
      <c r="I3615">
        <v>161.509995</v>
      </c>
      <c r="J3615">
        <v>161.509995</v>
      </c>
      <c r="K3615">
        <v>6138000</v>
      </c>
      <c r="L3615">
        <v>2.2959999999999998</v>
      </c>
      <c r="M3615">
        <v>-1.6761773861345499E-2</v>
      </c>
      <c r="N3615">
        <v>-2.05902249535765E-2</v>
      </c>
      <c r="O3615">
        <v>6.0851897825389602E-4</v>
      </c>
      <c r="P3615">
        <v>0.10338813981402301</v>
      </c>
      <c r="Q3615">
        <v>0.21816248617271</v>
      </c>
      <c r="R3615">
        <v>7.8107062899740098E-3</v>
      </c>
      <c r="S3615">
        <v>1.03723982342784E-2</v>
      </c>
      <c r="T3615">
        <v>8.4968364002178005E-3</v>
      </c>
      <c r="U3615">
        <v>1.4672782144813599E-2</v>
      </c>
      <c r="V3615">
        <v>165.740005</v>
      </c>
      <c r="W3615">
        <v>121.599998</v>
      </c>
      <c r="X3615">
        <v>-0.12336660539774399</v>
      </c>
      <c r="Y3615">
        <v>-1.1985692488440201E-2</v>
      </c>
      <c r="Z3615">
        <v>1.26261873241395</v>
      </c>
      <c r="AA3615">
        <v>2.5308814162523601</v>
      </c>
      <c r="AB3615">
        <v>2.69456218843104</v>
      </c>
      <c r="AC3615" t="s">
        <v>261</v>
      </c>
      <c r="AD3615" t="s">
        <v>358</v>
      </c>
      <c r="AE3615" t="s">
        <v>56</v>
      </c>
      <c r="AF3615" t="s">
        <v>82</v>
      </c>
      <c r="AG3615" t="s">
        <v>297</v>
      </c>
      <c r="AH3615" s="45">
        <v>40168</v>
      </c>
      <c r="AI3615">
        <v>1403161</v>
      </c>
      <c r="AK3615" t="s">
        <v>298</v>
      </c>
      <c r="AL3615" t="s">
        <v>276</v>
      </c>
      <c r="AM3615" t="s">
        <v>245</v>
      </c>
    </row>
    <row r="3616" spans="1:39" x14ac:dyDescent="0.3">
      <c r="A3616" s="1">
        <v>43619</v>
      </c>
      <c r="B3616" t="s">
        <v>31</v>
      </c>
      <c r="C3616" t="s">
        <v>246</v>
      </c>
      <c r="D3616">
        <v>1100</v>
      </c>
      <c r="E3616">
        <v>16</v>
      </c>
      <c r="F3616">
        <v>161.53999299999899</v>
      </c>
      <c r="G3616">
        <v>162.83000200000001</v>
      </c>
      <c r="H3616">
        <v>156.75</v>
      </c>
      <c r="I3616">
        <v>158.60000600000001</v>
      </c>
      <c r="J3616">
        <v>158.60000600000001</v>
      </c>
      <c r="K3616">
        <v>8034600</v>
      </c>
      <c r="L3616">
        <v>2.081</v>
      </c>
      <c r="M3616">
        <v>-1.7066622043234399E-2</v>
      </c>
      <c r="N3616">
        <v>-2.5153816139773799E-2</v>
      </c>
      <c r="O3616">
        <v>-2.45387352269671E-2</v>
      </c>
      <c r="P3616">
        <v>7.0980191609356993E-2</v>
      </c>
      <c r="Q3616">
        <v>0.19990430506228701</v>
      </c>
      <c r="R3616">
        <v>8.9678257471510897E-3</v>
      </c>
      <c r="S3616">
        <v>1.07373797982747E-2</v>
      </c>
      <c r="T3616">
        <v>8.7917061857100097E-3</v>
      </c>
      <c r="U3616">
        <v>1.47031752345288E-2</v>
      </c>
      <c r="V3616">
        <v>165.770004</v>
      </c>
      <c r="W3616">
        <v>121.599998</v>
      </c>
      <c r="X3616">
        <v>-0.12336660539774399</v>
      </c>
      <c r="Y3616">
        <v>-2.7690708645509302E-3</v>
      </c>
      <c r="Z3616">
        <v>1.2614270687629301</v>
      </c>
      <c r="AA3616">
        <v>2.3369851518468998</v>
      </c>
      <c r="AB3616">
        <v>2.5685337480867201</v>
      </c>
      <c r="AC3616" t="s">
        <v>261</v>
      </c>
      <c r="AD3616" t="s">
        <v>358</v>
      </c>
      <c r="AE3616" t="s">
        <v>56</v>
      </c>
      <c r="AF3616" t="s">
        <v>82</v>
      </c>
      <c r="AG3616" t="s">
        <v>297</v>
      </c>
      <c r="AH3616" s="45">
        <v>40168</v>
      </c>
      <c r="AI3616">
        <v>1403161</v>
      </c>
      <c r="AK3616" t="s">
        <v>298</v>
      </c>
      <c r="AL3616" t="s">
        <v>276</v>
      </c>
      <c r="AM3616" t="s">
        <v>245</v>
      </c>
    </row>
    <row r="3617" spans="1:39" x14ac:dyDescent="0.3">
      <c r="A3617" s="1">
        <v>43620</v>
      </c>
      <c r="B3617" t="s">
        <v>31</v>
      </c>
      <c r="C3617" t="s">
        <v>246</v>
      </c>
      <c r="D3617">
        <v>1500</v>
      </c>
      <c r="E3617">
        <v>16</v>
      </c>
      <c r="F3617">
        <v>160.28999299999899</v>
      </c>
      <c r="G3617">
        <v>162.36999499999999</v>
      </c>
      <c r="H3617">
        <v>158.64999399999999</v>
      </c>
      <c r="I3617">
        <v>162.33000200000001</v>
      </c>
      <c r="J3617">
        <v>162.33000200000001</v>
      </c>
      <c r="K3617">
        <v>6684800</v>
      </c>
      <c r="L3617">
        <v>2.1190000000000002</v>
      </c>
      <c r="M3617">
        <v>2.32459656115666E-2</v>
      </c>
      <c r="N3617">
        <v>-8.4652999814507808E-3</v>
      </c>
      <c r="O3617">
        <v>9.0188201133329701E-3</v>
      </c>
      <c r="P3617">
        <v>9.4293808675915303E-2</v>
      </c>
      <c r="Q3617">
        <v>0.22215614086777499</v>
      </c>
      <c r="R3617">
        <v>1.5258382949471299E-2</v>
      </c>
      <c r="S3617">
        <v>1.1708436231093199E-2</v>
      </c>
      <c r="T3617">
        <v>9.2208070513509505E-3</v>
      </c>
      <c r="U3617">
        <v>1.47710471279279E-2</v>
      </c>
      <c r="V3617">
        <v>165.770004</v>
      </c>
      <c r="W3617">
        <v>121.599998</v>
      </c>
      <c r="X3617">
        <v>-0.12336660539774399</v>
      </c>
      <c r="Y3617">
        <v>2.1205927310919401E-2</v>
      </c>
      <c r="Z3617">
        <v>1.2637108179975101</v>
      </c>
      <c r="AA3617">
        <v>2.6248094665755599</v>
      </c>
      <c r="AB3617">
        <v>2.5732606666020601</v>
      </c>
      <c r="AC3617" t="s">
        <v>261</v>
      </c>
      <c r="AD3617" t="s">
        <v>358</v>
      </c>
      <c r="AE3617" t="s">
        <v>56</v>
      </c>
      <c r="AF3617" t="s">
        <v>82</v>
      </c>
      <c r="AG3617" t="s">
        <v>297</v>
      </c>
      <c r="AH3617" s="45">
        <v>40168</v>
      </c>
      <c r="AI3617">
        <v>1403161</v>
      </c>
      <c r="AK3617" t="s">
        <v>298</v>
      </c>
      <c r="AL3617" t="s">
        <v>276</v>
      </c>
      <c r="AM3617" t="s">
        <v>245</v>
      </c>
    </row>
    <row r="3618" spans="1:39" x14ac:dyDescent="0.3">
      <c r="A3618" s="1">
        <v>43623</v>
      </c>
      <c r="B3618" t="s">
        <v>31</v>
      </c>
      <c r="C3618" t="s">
        <v>239</v>
      </c>
      <c r="D3618">
        <v>1100</v>
      </c>
      <c r="E3618">
        <v>16</v>
      </c>
      <c r="F3618">
        <v>168</v>
      </c>
      <c r="G3618">
        <v>171.61000100000001</v>
      </c>
      <c r="H3618">
        <v>167.800003</v>
      </c>
      <c r="I3618">
        <v>170.050003</v>
      </c>
      <c r="J3618">
        <v>170.050003</v>
      </c>
      <c r="K3618">
        <v>10528800</v>
      </c>
      <c r="L3618">
        <v>2.0840000000000001</v>
      </c>
      <c r="M3618">
        <v>1.85778853535103E-2</v>
      </c>
      <c r="N3618">
        <v>5.2640560020071302E-2</v>
      </c>
      <c r="O3618">
        <v>6.1143901714128798E-2</v>
      </c>
      <c r="P3618">
        <v>0.14481867723144201</v>
      </c>
      <c r="Q3618">
        <v>0.22795748955068701</v>
      </c>
      <c r="R3618">
        <v>1.6249043456517599E-2</v>
      </c>
      <c r="S3618">
        <v>1.25202122208679E-2</v>
      </c>
      <c r="T3618">
        <v>9.6726412139425694E-3</v>
      </c>
      <c r="U3618">
        <v>1.4779854224623501E-2</v>
      </c>
      <c r="V3618">
        <v>171.61000100000001</v>
      </c>
      <c r="W3618">
        <v>121.599998</v>
      </c>
      <c r="X3618">
        <v>-0.12336660539774399</v>
      </c>
      <c r="Y3618">
        <v>1.0442979367750601E-2</v>
      </c>
      <c r="Z3618">
        <v>1.26347437734485</v>
      </c>
      <c r="AA3618">
        <v>2.7212790909964899</v>
      </c>
      <c r="AB3618">
        <v>2.6127107171305801</v>
      </c>
      <c r="AC3618" t="s">
        <v>261</v>
      </c>
      <c r="AD3618" t="s">
        <v>358</v>
      </c>
      <c r="AE3618" t="s">
        <v>56</v>
      </c>
      <c r="AF3618" t="s">
        <v>82</v>
      </c>
      <c r="AG3618" t="s">
        <v>297</v>
      </c>
      <c r="AH3618" s="45">
        <v>40168</v>
      </c>
      <c r="AI3618">
        <v>1403161</v>
      </c>
      <c r="AK3618" t="s">
        <v>298</v>
      </c>
      <c r="AL3618" t="s">
        <v>276</v>
      </c>
      <c r="AM3618" t="s">
        <v>245</v>
      </c>
    </row>
    <row r="3619" spans="1:39" x14ac:dyDescent="0.3">
      <c r="A3619" s="1">
        <v>43627</v>
      </c>
      <c r="B3619" t="s">
        <v>31</v>
      </c>
      <c r="C3619" t="s">
        <v>246</v>
      </c>
      <c r="D3619">
        <v>2100</v>
      </c>
      <c r="E3619">
        <v>16</v>
      </c>
      <c r="F3619">
        <v>171.949997</v>
      </c>
      <c r="G3619">
        <v>172.179993</v>
      </c>
      <c r="H3619">
        <v>168.41999799999999</v>
      </c>
      <c r="I3619">
        <v>170.30999800000001</v>
      </c>
      <c r="J3619">
        <v>170.30999800000001</v>
      </c>
      <c r="K3619">
        <v>6082900</v>
      </c>
      <c r="L3619">
        <v>2.14</v>
      </c>
      <c r="M3619">
        <v>-2.9901173893556198E-3</v>
      </c>
      <c r="N3619">
        <v>4.7988981464117703E-2</v>
      </c>
      <c r="O3619">
        <v>6.5171594881649197E-2</v>
      </c>
      <c r="P3619">
        <v>0.117054609950904</v>
      </c>
      <c r="Q3619">
        <v>0.240849752176367</v>
      </c>
      <c r="R3619">
        <v>9.3200114629371708E-3</v>
      </c>
      <c r="S3619">
        <v>1.24426766660125E-2</v>
      </c>
      <c r="T3619">
        <v>9.3324579334825297E-3</v>
      </c>
      <c r="U3619">
        <v>1.4730448700162499E-2</v>
      </c>
      <c r="V3619">
        <v>172.179993</v>
      </c>
      <c r="W3619">
        <v>121.599998</v>
      </c>
      <c r="X3619">
        <v>-0.12336660539774399</v>
      </c>
      <c r="Y3619">
        <v>-3.4994119269314301E-4</v>
      </c>
      <c r="Z3619">
        <v>1.2622321664671601</v>
      </c>
      <c r="AA3619">
        <v>2.8963484790096699</v>
      </c>
      <c r="AB3619">
        <v>2.8029245341767401</v>
      </c>
      <c r="AC3619" t="s">
        <v>261</v>
      </c>
      <c r="AD3619" t="s">
        <v>358</v>
      </c>
      <c r="AE3619" t="s">
        <v>56</v>
      </c>
      <c r="AF3619" t="s">
        <v>82</v>
      </c>
      <c r="AG3619" t="s">
        <v>297</v>
      </c>
      <c r="AH3619" s="45">
        <v>40168</v>
      </c>
      <c r="AI3619">
        <v>1403161</v>
      </c>
      <c r="AK3619" t="s">
        <v>298</v>
      </c>
      <c r="AL3619" t="s">
        <v>276</v>
      </c>
      <c r="AM3619" t="s">
        <v>245</v>
      </c>
    </row>
    <row r="3620" spans="1:39" x14ac:dyDescent="0.3">
      <c r="A3620" s="1">
        <v>43634</v>
      </c>
      <c r="B3620" t="s">
        <v>31</v>
      </c>
      <c r="C3620" t="s">
        <v>246</v>
      </c>
      <c r="D3620">
        <v>600</v>
      </c>
      <c r="E3620">
        <v>16</v>
      </c>
      <c r="F3620">
        <v>170.64999399999999</v>
      </c>
      <c r="G3620">
        <v>170.66999799999999</v>
      </c>
      <c r="H3620">
        <v>167.550003</v>
      </c>
      <c r="I3620">
        <v>169.279999</v>
      </c>
      <c r="J3620">
        <v>169.279999</v>
      </c>
      <c r="K3620">
        <v>6969300</v>
      </c>
      <c r="L3620">
        <v>2.06</v>
      </c>
      <c r="M3620">
        <v>-1.6526919266395101E-3</v>
      </c>
      <c r="N3620">
        <v>-6.0661513448906903E-3</v>
      </c>
      <c r="O3620">
        <v>2.6396888516399701E-2</v>
      </c>
      <c r="P3620">
        <v>9.2314644303192694E-2</v>
      </c>
      <c r="Q3620">
        <v>0.232115383023491</v>
      </c>
      <c r="R3620">
        <v>7.5464375452743001E-3</v>
      </c>
      <c r="S3620">
        <v>1.0640347664123801E-2</v>
      </c>
      <c r="T3620">
        <v>9.4048375379281804E-3</v>
      </c>
      <c r="U3620">
        <v>1.4748197690594799E-2</v>
      </c>
      <c r="V3620">
        <v>172.199997</v>
      </c>
      <c r="W3620">
        <v>121.599998</v>
      </c>
      <c r="X3620">
        <v>-0.12336660539774399</v>
      </c>
      <c r="Y3620">
        <v>9.6704895497130797E-3</v>
      </c>
      <c r="Z3620">
        <v>1.2522317679122901</v>
      </c>
      <c r="AA3620">
        <v>2.84237196008044</v>
      </c>
      <c r="AB3620">
        <v>2.9086625712626701</v>
      </c>
      <c r="AC3620" t="s">
        <v>261</v>
      </c>
      <c r="AD3620" t="s">
        <v>358</v>
      </c>
      <c r="AE3620" t="s">
        <v>56</v>
      </c>
      <c r="AF3620" t="s">
        <v>82</v>
      </c>
      <c r="AG3620" t="s">
        <v>297</v>
      </c>
      <c r="AH3620" s="45">
        <v>40168</v>
      </c>
      <c r="AI3620">
        <v>1403161</v>
      </c>
      <c r="AK3620" t="s">
        <v>298</v>
      </c>
      <c r="AL3620" t="s">
        <v>276</v>
      </c>
      <c r="AM3620" t="s">
        <v>245</v>
      </c>
    </row>
    <row r="3621" spans="1:39" x14ac:dyDescent="0.3">
      <c r="A3621" s="1">
        <v>43642</v>
      </c>
      <c r="B3621" t="s">
        <v>31</v>
      </c>
      <c r="C3621" t="s">
        <v>239</v>
      </c>
      <c r="D3621">
        <v>1400</v>
      </c>
      <c r="E3621">
        <v>16</v>
      </c>
      <c r="F3621">
        <v>171.38999899999999</v>
      </c>
      <c r="G3621">
        <v>172.38999899999999</v>
      </c>
      <c r="H3621">
        <v>170.820007</v>
      </c>
      <c r="I3621">
        <v>171.05999800000001</v>
      </c>
      <c r="J3621">
        <v>171.05999800000001</v>
      </c>
      <c r="K3621">
        <v>7129900</v>
      </c>
      <c r="L3621">
        <v>2.0489999999999999</v>
      </c>
      <c r="M3621">
        <v>-1.2852779822025301E-3</v>
      </c>
      <c r="N3621">
        <v>2.1653029674421199E-3</v>
      </c>
      <c r="O3621">
        <v>5.04751972892893E-2</v>
      </c>
      <c r="P3621">
        <v>0.105171049733606</v>
      </c>
      <c r="Q3621">
        <v>0.273928162246042</v>
      </c>
      <c r="R3621">
        <v>1.1670059001141E-2</v>
      </c>
      <c r="S3621">
        <v>1.0977241946163801E-2</v>
      </c>
      <c r="T3621">
        <v>9.2238689580981092E-3</v>
      </c>
      <c r="U3621">
        <v>1.4641459762035E-2</v>
      </c>
      <c r="V3621">
        <v>174.94000199999999</v>
      </c>
      <c r="W3621">
        <v>121.599998</v>
      </c>
      <c r="X3621">
        <v>-0.12336660539774399</v>
      </c>
      <c r="Y3621">
        <v>-1.2346958449604901E-3</v>
      </c>
      <c r="Z3621">
        <v>1.24632608297731</v>
      </c>
      <c r="AA3621">
        <v>3.48796317131927</v>
      </c>
      <c r="AB3621">
        <v>3.2519226638038199</v>
      </c>
      <c r="AC3621" t="s">
        <v>261</v>
      </c>
      <c r="AD3621" t="s">
        <v>358</v>
      </c>
      <c r="AE3621" t="s">
        <v>56</v>
      </c>
      <c r="AF3621" t="s">
        <v>82</v>
      </c>
      <c r="AG3621" t="s">
        <v>297</v>
      </c>
      <c r="AH3621" s="45">
        <v>40168</v>
      </c>
      <c r="AI3621">
        <v>1403161</v>
      </c>
      <c r="AK3621" t="s">
        <v>298</v>
      </c>
      <c r="AL3621" t="s">
        <v>276</v>
      </c>
      <c r="AM3621" t="s">
        <v>245</v>
      </c>
    </row>
    <row r="3622" spans="1:39" x14ac:dyDescent="0.3">
      <c r="A3622" s="1">
        <v>43570</v>
      </c>
      <c r="B3622" t="s">
        <v>31</v>
      </c>
      <c r="C3622" t="s">
        <v>246</v>
      </c>
      <c r="D3622">
        <v>900</v>
      </c>
      <c r="E3622">
        <v>17</v>
      </c>
      <c r="F3622">
        <v>159.83000200000001</v>
      </c>
      <c r="G3622">
        <v>160.479996</v>
      </c>
      <c r="H3622">
        <v>159.19000199999999</v>
      </c>
      <c r="I3622">
        <v>160.44000199999999</v>
      </c>
      <c r="J3622">
        <v>160.19361899999899</v>
      </c>
      <c r="K3622">
        <v>8142800</v>
      </c>
      <c r="L3622">
        <v>2.5529999999999999</v>
      </c>
      <c r="M3622">
        <v>4.9988330357793303E-3</v>
      </c>
      <c r="N3622">
        <v>1.69086278605084E-2</v>
      </c>
      <c r="O3622">
        <v>3.9669615541595697E-2</v>
      </c>
      <c r="P3622">
        <v>0.15895330137348099</v>
      </c>
      <c r="Q3622">
        <v>0.29084312118468197</v>
      </c>
      <c r="R3622">
        <v>6.35764560499488E-3</v>
      </c>
      <c r="S3622">
        <v>7.6230341097489702E-3</v>
      </c>
      <c r="T3622">
        <v>9.4421956943871992E-3</v>
      </c>
      <c r="U3622">
        <v>1.48646190671836E-2</v>
      </c>
      <c r="V3622">
        <v>160.479996</v>
      </c>
      <c r="W3622">
        <v>119.370003</v>
      </c>
      <c r="X3622">
        <v>-0.12336660539774399</v>
      </c>
      <c r="Y3622">
        <v>-6.2956724975841202E-4</v>
      </c>
      <c r="Z3622">
        <v>1.2723053252896299</v>
      </c>
      <c r="AA3622">
        <v>3.3305602004181298</v>
      </c>
      <c r="AB3622">
        <v>3.2578664619159001</v>
      </c>
      <c r="AC3622" t="s">
        <v>262</v>
      </c>
      <c r="AD3622" t="s">
        <v>358</v>
      </c>
      <c r="AE3622" t="s">
        <v>56</v>
      </c>
      <c r="AF3622" t="s">
        <v>82</v>
      </c>
      <c r="AG3622" t="s">
        <v>297</v>
      </c>
      <c r="AH3622" s="45">
        <v>40168</v>
      </c>
      <c r="AI3622">
        <v>1403161</v>
      </c>
      <c r="AK3622" t="s">
        <v>298</v>
      </c>
      <c r="AL3622" t="s">
        <v>276</v>
      </c>
      <c r="AM3622" t="s">
        <v>245</v>
      </c>
    </row>
    <row r="3623" spans="1:39" x14ac:dyDescent="0.3">
      <c r="A3623" s="1">
        <v>43578</v>
      </c>
      <c r="B3623" t="s">
        <v>31</v>
      </c>
      <c r="C3623" t="s">
        <v>246</v>
      </c>
      <c r="D3623">
        <v>2300</v>
      </c>
      <c r="E3623">
        <v>17</v>
      </c>
      <c r="F3623">
        <v>161</v>
      </c>
      <c r="G3623">
        <v>161.88000500000001</v>
      </c>
      <c r="H3623">
        <v>159.86999499999999</v>
      </c>
      <c r="I3623">
        <v>161.66000399999999</v>
      </c>
      <c r="J3623">
        <v>161.411743</v>
      </c>
      <c r="K3623">
        <v>6522900</v>
      </c>
      <c r="L3623">
        <v>2.57</v>
      </c>
      <c r="M3623">
        <v>7.8247122614950801E-3</v>
      </c>
      <c r="N3623">
        <v>7.5753079340411698E-3</v>
      </c>
      <c r="O3623">
        <v>3.6922211889372003E-2</v>
      </c>
      <c r="P3623">
        <v>0.15962328988027299</v>
      </c>
      <c r="Q3623">
        <v>0.27024758091180501</v>
      </c>
      <c r="R3623">
        <v>3.8233952894747101E-3</v>
      </c>
      <c r="S3623">
        <v>6.9432896524054596E-3</v>
      </c>
      <c r="T3623">
        <v>9.4203399956239893E-3</v>
      </c>
      <c r="U3623">
        <v>1.48288573562361E-2</v>
      </c>
      <c r="V3623">
        <v>161.88000500000001</v>
      </c>
      <c r="W3623">
        <v>119.370003</v>
      </c>
      <c r="X3623">
        <v>-0.12336660539774399</v>
      </c>
      <c r="Y3623">
        <v>8.8023511954049196E-3</v>
      </c>
      <c r="Z3623">
        <v>1.27543278842006</v>
      </c>
      <c r="AA3623">
        <v>3.0836779471048401</v>
      </c>
      <c r="AB3623">
        <v>3.0470894166998601</v>
      </c>
      <c r="AC3623" t="s">
        <v>262</v>
      </c>
      <c r="AD3623" t="s">
        <v>358</v>
      </c>
      <c r="AE3623" t="s">
        <v>56</v>
      </c>
      <c r="AF3623" t="s">
        <v>82</v>
      </c>
      <c r="AG3623" t="s">
        <v>297</v>
      </c>
      <c r="AH3623" s="45">
        <v>40168</v>
      </c>
      <c r="AI3623">
        <v>1403161</v>
      </c>
      <c r="AK3623" t="s">
        <v>298</v>
      </c>
      <c r="AL3623" t="s">
        <v>276</v>
      </c>
      <c r="AM3623" t="s">
        <v>245</v>
      </c>
    </row>
    <row r="3624" spans="1:39" x14ac:dyDescent="0.3">
      <c r="A3624" s="1">
        <v>43607</v>
      </c>
      <c r="B3624" t="s">
        <v>31</v>
      </c>
      <c r="C3624" t="s">
        <v>239</v>
      </c>
      <c r="D3624">
        <v>2600</v>
      </c>
      <c r="E3624">
        <v>17</v>
      </c>
      <c r="F3624">
        <v>163.60000600000001</v>
      </c>
      <c r="G3624">
        <v>165.63000500000001</v>
      </c>
      <c r="H3624">
        <v>163.449997</v>
      </c>
      <c r="I3624">
        <v>164.240005</v>
      </c>
      <c r="J3624">
        <v>164.240005</v>
      </c>
      <c r="K3624">
        <v>5416400</v>
      </c>
      <c r="L3624">
        <v>2.3929999999999998</v>
      </c>
      <c r="M3624">
        <v>2.3163923374921302E-3</v>
      </c>
      <c r="N3624">
        <v>1.04047208951958E-2</v>
      </c>
      <c r="O3624">
        <v>2.5195005101094198E-2</v>
      </c>
      <c r="P3624">
        <v>0.133052420140472</v>
      </c>
      <c r="Q3624">
        <v>0.235306818975969</v>
      </c>
      <c r="R3624">
        <v>7.5629769632093403E-3</v>
      </c>
      <c r="S3624">
        <v>9.7851963639992694E-3</v>
      </c>
      <c r="T3624">
        <v>8.2797391826845198E-3</v>
      </c>
      <c r="U3624">
        <v>1.46304086105533E-2</v>
      </c>
      <c r="V3624">
        <v>165.740005</v>
      </c>
      <c r="W3624">
        <v>121.599998</v>
      </c>
      <c r="X3624">
        <v>-0.12336660539774399</v>
      </c>
      <c r="Y3624">
        <v>-2.8283920525026501E-3</v>
      </c>
      <c r="Z3624">
        <v>1.26086466091256</v>
      </c>
      <c r="AA3624">
        <v>2.7365888413336101</v>
      </c>
      <c r="AB3624">
        <v>2.7359788160523002</v>
      </c>
      <c r="AC3624" t="s">
        <v>262</v>
      </c>
      <c r="AD3624" t="s">
        <v>358</v>
      </c>
      <c r="AE3624" t="s">
        <v>56</v>
      </c>
      <c r="AF3624" t="s">
        <v>82</v>
      </c>
      <c r="AG3624" t="s">
        <v>297</v>
      </c>
      <c r="AH3624" s="45">
        <v>40168</v>
      </c>
      <c r="AI3624">
        <v>1403161</v>
      </c>
      <c r="AK3624" t="s">
        <v>298</v>
      </c>
      <c r="AL3624" t="s">
        <v>276</v>
      </c>
      <c r="AM3624" t="s">
        <v>245</v>
      </c>
    </row>
    <row r="3625" spans="1:39" x14ac:dyDescent="0.3">
      <c r="A3625" s="1">
        <v>43608</v>
      </c>
      <c r="B3625" t="s">
        <v>31</v>
      </c>
      <c r="C3625" t="s">
        <v>246</v>
      </c>
      <c r="D3625">
        <v>2600</v>
      </c>
      <c r="E3625">
        <v>17</v>
      </c>
      <c r="F3625">
        <v>163.5</v>
      </c>
      <c r="G3625">
        <v>164.25</v>
      </c>
      <c r="H3625">
        <v>160.820007</v>
      </c>
      <c r="I3625">
        <v>161.509995</v>
      </c>
      <c r="J3625">
        <v>161.509995</v>
      </c>
      <c r="K3625">
        <v>6138000</v>
      </c>
      <c r="L3625">
        <v>2.2959999999999998</v>
      </c>
      <c r="M3625">
        <v>-1.6761773861345499E-2</v>
      </c>
      <c r="N3625">
        <v>-2.05902249535765E-2</v>
      </c>
      <c r="O3625">
        <v>6.0851897825389602E-4</v>
      </c>
      <c r="P3625">
        <v>0.10338813981402301</v>
      </c>
      <c r="Q3625">
        <v>0.21816248617271</v>
      </c>
      <c r="R3625">
        <v>7.8107062899740098E-3</v>
      </c>
      <c r="S3625">
        <v>1.03723982342784E-2</v>
      </c>
      <c r="T3625">
        <v>8.4968364002178005E-3</v>
      </c>
      <c r="U3625">
        <v>1.4672782144813599E-2</v>
      </c>
      <c r="V3625">
        <v>165.740005</v>
      </c>
      <c r="W3625">
        <v>121.599998</v>
      </c>
      <c r="X3625">
        <v>-0.12336660539774399</v>
      </c>
      <c r="Y3625">
        <v>-1.1985692488440201E-2</v>
      </c>
      <c r="Z3625">
        <v>1.26261873241395</v>
      </c>
      <c r="AA3625">
        <v>2.5308814162523601</v>
      </c>
      <c r="AB3625">
        <v>2.69456218843104</v>
      </c>
      <c r="AC3625" t="s">
        <v>262</v>
      </c>
      <c r="AD3625" t="s">
        <v>358</v>
      </c>
      <c r="AE3625" t="s">
        <v>56</v>
      </c>
      <c r="AF3625" t="s">
        <v>82</v>
      </c>
      <c r="AG3625" t="s">
        <v>297</v>
      </c>
      <c r="AH3625" s="45">
        <v>40168</v>
      </c>
      <c r="AI3625">
        <v>1403161</v>
      </c>
      <c r="AK3625" t="s">
        <v>298</v>
      </c>
      <c r="AL3625" t="s">
        <v>276</v>
      </c>
      <c r="AM3625" t="s">
        <v>245</v>
      </c>
    </row>
    <row r="3626" spans="1:39" x14ac:dyDescent="0.3">
      <c r="A3626" s="1">
        <v>43619</v>
      </c>
      <c r="B3626" t="s">
        <v>31</v>
      </c>
      <c r="C3626" t="s">
        <v>246</v>
      </c>
      <c r="D3626">
        <v>1400</v>
      </c>
      <c r="E3626">
        <v>17</v>
      </c>
      <c r="F3626">
        <v>161.53999299999899</v>
      </c>
      <c r="G3626">
        <v>162.83000200000001</v>
      </c>
      <c r="H3626">
        <v>156.75</v>
      </c>
      <c r="I3626">
        <v>158.60000600000001</v>
      </c>
      <c r="J3626">
        <v>158.60000600000001</v>
      </c>
      <c r="K3626">
        <v>8034600</v>
      </c>
      <c r="L3626">
        <v>2.081</v>
      </c>
      <c r="M3626">
        <v>-1.7066622043234399E-2</v>
      </c>
      <c r="N3626">
        <v>-2.5153816139773799E-2</v>
      </c>
      <c r="O3626">
        <v>-2.45387352269671E-2</v>
      </c>
      <c r="P3626">
        <v>7.0980191609356993E-2</v>
      </c>
      <c r="Q3626">
        <v>0.19990430506228701</v>
      </c>
      <c r="R3626">
        <v>8.9678257471510897E-3</v>
      </c>
      <c r="S3626">
        <v>1.07373797982747E-2</v>
      </c>
      <c r="T3626">
        <v>8.7917061857100097E-3</v>
      </c>
      <c r="U3626">
        <v>1.47031752345288E-2</v>
      </c>
      <c r="V3626">
        <v>165.770004</v>
      </c>
      <c r="W3626">
        <v>121.599998</v>
      </c>
      <c r="X3626">
        <v>-0.12336660539774399</v>
      </c>
      <c r="Y3626">
        <v>-2.7690708645509302E-3</v>
      </c>
      <c r="Z3626">
        <v>1.2614270687629301</v>
      </c>
      <c r="AA3626">
        <v>2.3369851518468998</v>
      </c>
      <c r="AB3626">
        <v>2.5685337480867201</v>
      </c>
      <c r="AC3626" t="s">
        <v>262</v>
      </c>
      <c r="AD3626" t="s">
        <v>358</v>
      </c>
      <c r="AE3626" t="s">
        <v>56</v>
      </c>
      <c r="AF3626" t="s">
        <v>82</v>
      </c>
      <c r="AG3626" t="s">
        <v>297</v>
      </c>
      <c r="AH3626" s="45">
        <v>40168</v>
      </c>
      <c r="AI3626">
        <v>1403161</v>
      </c>
      <c r="AK3626" t="s">
        <v>298</v>
      </c>
      <c r="AL3626" t="s">
        <v>276</v>
      </c>
      <c r="AM3626" t="s">
        <v>245</v>
      </c>
    </row>
    <row r="3627" spans="1:39" x14ac:dyDescent="0.3">
      <c r="A3627" s="1">
        <v>43635</v>
      </c>
      <c r="B3627" t="s">
        <v>31</v>
      </c>
      <c r="C3627" t="s">
        <v>246</v>
      </c>
      <c r="D3627">
        <v>2000</v>
      </c>
      <c r="E3627">
        <v>17</v>
      </c>
      <c r="F3627">
        <v>169.38999899999999</v>
      </c>
      <c r="G3627">
        <v>171.199997</v>
      </c>
      <c r="H3627">
        <v>169.21000699999999</v>
      </c>
      <c r="I3627">
        <v>170.69000199999999</v>
      </c>
      <c r="J3627">
        <v>170.69000199999999</v>
      </c>
      <c r="K3627">
        <v>6323900</v>
      </c>
      <c r="L3627">
        <v>2.0289999999999999</v>
      </c>
      <c r="M3627">
        <v>8.2949147308273002E-3</v>
      </c>
      <c r="N3627">
        <v>-5.25882949275809E-3</v>
      </c>
      <c r="O3627">
        <v>3.9434024083197301E-2</v>
      </c>
      <c r="P3627">
        <v>0.106058038530978</v>
      </c>
      <c r="Q3627">
        <v>0.23230138256081301</v>
      </c>
      <c r="R3627">
        <v>7.7840385192161502E-3</v>
      </c>
      <c r="S3627">
        <v>1.0656682930296601E-2</v>
      </c>
      <c r="T3627">
        <v>9.4012738854865E-3</v>
      </c>
      <c r="U3627">
        <v>1.47485634977669E-2</v>
      </c>
      <c r="V3627">
        <v>172.199997</v>
      </c>
      <c r="W3627">
        <v>121.599998</v>
      </c>
      <c r="X3627">
        <v>-0.12336660539774399</v>
      </c>
      <c r="Y3627">
        <v>2.98071681438073E-3</v>
      </c>
      <c r="Z3627">
        <v>1.2536872485506201</v>
      </c>
      <c r="AA3627">
        <v>2.8632502762853398</v>
      </c>
      <c r="AB3627">
        <v>2.8637015480950598</v>
      </c>
      <c r="AC3627" t="s">
        <v>262</v>
      </c>
      <c r="AD3627" t="s">
        <v>358</v>
      </c>
      <c r="AE3627" t="s">
        <v>56</v>
      </c>
      <c r="AF3627" t="s">
        <v>82</v>
      </c>
      <c r="AG3627" t="s">
        <v>297</v>
      </c>
      <c r="AH3627" s="45">
        <v>40168</v>
      </c>
      <c r="AI3627">
        <v>1403161</v>
      </c>
      <c r="AK3627" t="s">
        <v>298</v>
      </c>
      <c r="AL3627" t="s">
        <v>276</v>
      </c>
      <c r="AM3627" t="s">
        <v>245</v>
      </c>
    </row>
    <row r="3628" spans="1:39" x14ac:dyDescent="0.3">
      <c r="A3628" s="1">
        <v>43640</v>
      </c>
      <c r="B3628" t="s">
        <v>31</v>
      </c>
      <c r="C3628" t="s">
        <v>246</v>
      </c>
      <c r="D3628">
        <v>3100</v>
      </c>
      <c r="E3628">
        <v>17</v>
      </c>
      <c r="F3628">
        <v>174.60000600000001</v>
      </c>
      <c r="G3628">
        <v>174.729996</v>
      </c>
      <c r="H3628">
        <v>172.720001</v>
      </c>
      <c r="I3628">
        <v>173.85000600000001</v>
      </c>
      <c r="J3628">
        <v>173.85000600000001</v>
      </c>
      <c r="K3628">
        <v>5554900</v>
      </c>
      <c r="L3628">
        <v>2.0209999999999999</v>
      </c>
      <c r="M3628">
        <v>2.3611631837341402E-3</v>
      </c>
      <c r="N3628">
        <v>2.4986058277179E-2</v>
      </c>
      <c r="O3628">
        <v>5.6864089812449101E-2</v>
      </c>
      <c r="P3628">
        <v>0.12909585054263301</v>
      </c>
      <c r="Q3628">
        <v>0.262982195331881</v>
      </c>
      <c r="R3628">
        <v>8.1993021853974894E-3</v>
      </c>
      <c r="S3628">
        <v>1.11385893337253E-2</v>
      </c>
      <c r="T3628">
        <v>9.1827676390880998E-3</v>
      </c>
      <c r="U3628">
        <v>1.47671172684421E-2</v>
      </c>
      <c r="V3628">
        <v>174.80999800000001</v>
      </c>
      <c r="W3628">
        <v>121.599998</v>
      </c>
      <c r="X3628">
        <v>-0.12336660539774399</v>
      </c>
      <c r="Y3628">
        <v>-1.73338836506086E-3</v>
      </c>
      <c r="Z3628">
        <v>1.2548104169923899</v>
      </c>
      <c r="AA3628">
        <v>3.31971869827803</v>
      </c>
      <c r="AB3628">
        <v>3.0846390609756398</v>
      </c>
      <c r="AC3628" t="s">
        <v>262</v>
      </c>
      <c r="AD3628" t="s">
        <v>358</v>
      </c>
      <c r="AE3628" t="s">
        <v>56</v>
      </c>
      <c r="AF3628" t="s">
        <v>82</v>
      </c>
      <c r="AG3628" t="s">
        <v>297</v>
      </c>
      <c r="AH3628" s="45">
        <v>40168</v>
      </c>
      <c r="AI3628">
        <v>1403161</v>
      </c>
      <c r="AK3628" t="s">
        <v>298</v>
      </c>
      <c r="AL3628" t="s">
        <v>276</v>
      </c>
      <c r="AM3628" t="s">
        <v>245</v>
      </c>
    </row>
    <row r="3629" spans="1:39" x14ac:dyDescent="0.3">
      <c r="A3629" s="1">
        <v>43559</v>
      </c>
      <c r="B3629" t="s">
        <v>31</v>
      </c>
      <c r="C3629" t="s">
        <v>239</v>
      </c>
      <c r="D3629">
        <v>2400</v>
      </c>
      <c r="E3629">
        <v>18</v>
      </c>
      <c r="F3629">
        <v>158.529999</v>
      </c>
      <c r="G3629">
        <v>158.69000199999999</v>
      </c>
      <c r="H3629">
        <v>156.529999</v>
      </c>
      <c r="I3629">
        <v>157.63999899999999</v>
      </c>
      <c r="J3629">
        <v>157.39790300000001</v>
      </c>
      <c r="K3629">
        <v>5100200</v>
      </c>
      <c r="L3629">
        <v>2.512</v>
      </c>
      <c r="M3629">
        <v>-5.18834637343137E-3</v>
      </c>
      <c r="N3629">
        <v>1.90201321179388E-2</v>
      </c>
      <c r="O3629">
        <v>6.3439509182534701E-2</v>
      </c>
      <c r="P3629">
        <v>0.20901232151469401</v>
      </c>
      <c r="Q3629">
        <v>0.28105215313203902</v>
      </c>
      <c r="R3629">
        <v>5.6171116427868898E-3</v>
      </c>
      <c r="S3629">
        <v>8.8475784205057396E-3</v>
      </c>
      <c r="T3629">
        <v>1.08897640658084E-2</v>
      </c>
      <c r="U3629">
        <v>1.5039883499234401E-2</v>
      </c>
      <c r="V3629">
        <v>159.11000100000001</v>
      </c>
      <c r="W3629">
        <v>117.120003</v>
      </c>
      <c r="X3629">
        <v>-0.12336660539774399</v>
      </c>
      <c r="Y3629">
        <v>2.0824655091414399E-3</v>
      </c>
      <c r="Z3629">
        <v>1.2733707194364501</v>
      </c>
      <c r="AA3629">
        <v>3.2056491996737999</v>
      </c>
      <c r="AB3629">
        <v>3.3006754311254598</v>
      </c>
      <c r="AC3629" t="s">
        <v>263</v>
      </c>
      <c r="AD3629" t="s">
        <v>358</v>
      </c>
      <c r="AE3629" t="s">
        <v>56</v>
      </c>
      <c r="AF3629" t="s">
        <v>82</v>
      </c>
      <c r="AG3629" t="s">
        <v>297</v>
      </c>
      <c r="AH3629" s="45">
        <v>40168</v>
      </c>
      <c r="AI3629">
        <v>1403161</v>
      </c>
      <c r="AK3629" t="s">
        <v>298</v>
      </c>
      <c r="AL3629" t="s">
        <v>276</v>
      </c>
      <c r="AM3629" t="s">
        <v>245</v>
      </c>
    </row>
    <row r="3630" spans="1:39" x14ac:dyDescent="0.3">
      <c r="A3630" s="1">
        <v>43578</v>
      </c>
      <c r="B3630" t="s">
        <v>31</v>
      </c>
      <c r="C3630" t="s">
        <v>239</v>
      </c>
      <c r="D3630">
        <v>2200</v>
      </c>
      <c r="E3630">
        <v>18</v>
      </c>
      <c r="F3630">
        <v>161</v>
      </c>
      <c r="G3630">
        <v>161.88000500000001</v>
      </c>
      <c r="H3630">
        <v>159.86999499999999</v>
      </c>
      <c r="I3630">
        <v>161.66000399999999</v>
      </c>
      <c r="J3630">
        <v>161.411743</v>
      </c>
      <c r="K3630">
        <v>6522900</v>
      </c>
      <c r="L3630">
        <v>2.57</v>
      </c>
      <c r="M3630">
        <v>7.8247122614950801E-3</v>
      </c>
      <c r="N3630">
        <v>7.5753079340411698E-3</v>
      </c>
      <c r="O3630">
        <v>3.6922211889372003E-2</v>
      </c>
      <c r="P3630">
        <v>0.15962328988027299</v>
      </c>
      <c r="Q3630">
        <v>0.27024758091180501</v>
      </c>
      <c r="R3630">
        <v>3.8233952894747101E-3</v>
      </c>
      <c r="S3630">
        <v>6.9432896524054596E-3</v>
      </c>
      <c r="T3630">
        <v>9.4203399956239893E-3</v>
      </c>
      <c r="U3630">
        <v>1.48288573562361E-2</v>
      </c>
      <c r="V3630">
        <v>161.88000500000001</v>
      </c>
      <c r="W3630">
        <v>119.370003</v>
      </c>
      <c r="X3630">
        <v>-0.12336660539774399</v>
      </c>
      <c r="Y3630">
        <v>8.8023511954049196E-3</v>
      </c>
      <c r="Z3630">
        <v>1.27543278842006</v>
      </c>
      <c r="AA3630">
        <v>3.0836779471048401</v>
      </c>
      <c r="AB3630">
        <v>3.0470894166998601</v>
      </c>
      <c r="AC3630" t="s">
        <v>263</v>
      </c>
      <c r="AD3630" t="s">
        <v>358</v>
      </c>
      <c r="AE3630" t="s">
        <v>56</v>
      </c>
      <c r="AF3630" t="s">
        <v>82</v>
      </c>
      <c r="AG3630" t="s">
        <v>297</v>
      </c>
      <c r="AH3630" s="45">
        <v>40168</v>
      </c>
      <c r="AI3630">
        <v>1403161</v>
      </c>
      <c r="AK3630" t="s">
        <v>298</v>
      </c>
      <c r="AL3630" t="s">
        <v>276</v>
      </c>
      <c r="AM3630" t="s">
        <v>245</v>
      </c>
    </row>
    <row r="3631" spans="1:39" x14ac:dyDescent="0.3">
      <c r="A3631" s="1">
        <v>43586</v>
      </c>
      <c r="B3631" t="s">
        <v>31</v>
      </c>
      <c r="C3631" t="s">
        <v>246</v>
      </c>
      <c r="D3631">
        <v>1800</v>
      </c>
      <c r="E3631">
        <v>18</v>
      </c>
      <c r="F3631">
        <v>165.53999299999899</v>
      </c>
      <c r="G3631">
        <v>165.740005</v>
      </c>
      <c r="H3631">
        <v>162.75</v>
      </c>
      <c r="I3631">
        <v>162.78999299999899</v>
      </c>
      <c r="J3631">
        <v>162.53999299999899</v>
      </c>
      <c r="K3631">
        <v>5248100</v>
      </c>
      <c r="L3631">
        <v>2.5110000000000001</v>
      </c>
      <c r="M3631">
        <v>-1.00239250815527E-2</v>
      </c>
      <c r="N3631">
        <v>8.0177154092584101E-3</v>
      </c>
      <c r="O3631">
        <v>4.1387779955532798E-2</v>
      </c>
      <c r="P3631">
        <v>0.169853917749719</v>
      </c>
      <c r="Q3631">
        <v>0.25586465238669598</v>
      </c>
      <c r="R3631">
        <v>8.5692109237659603E-3</v>
      </c>
      <c r="S3631">
        <v>5.4421956383445E-3</v>
      </c>
      <c r="T3631">
        <v>8.8229928325467399E-3</v>
      </c>
      <c r="U3631">
        <v>1.4462092094852899E-2</v>
      </c>
      <c r="V3631">
        <v>165.740005</v>
      </c>
      <c r="W3631">
        <v>121.599998</v>
      </c>
      <c r="X3631">
        <v>-0.12336660539774399</v>
      </c>
      <c r="Y3631">
        <v>-7.5304459681844096E-3</v>
      </c>
      <c r="Z3631">
        <v>1.2630931190964401</v>
      </c>
      <c r="AA3631">
        <v>2.9198400797316699</v>
      </c>
      <c r="AB3631">
        <v>3.1769710540276201</v>
      </c>
      <c r="AC3631" t="s">
        <v>263</v>
      </c>
      <c r="AD3631" t="s">
        <v>358</v>
      </c>
      <c r="AE3631" t="s">
        <v>56</v>
      </c>
      <c r="AF3631" t="s">
        <v>82</v>
      </c>
      <c r="AG3631" t="s">
        <v>297</v>
      </c>
      <c r="AH3631" s="45">
        <v>40168</v>
      </c>
      <c r="AI3631">
        <v>1403161</v>
      </c>
      <c r="AK3631" t="s">
        <v>298</v>
      </c>
      <c r="AL3631" t="s">
        <v>276</v>
      </c>
      <c r="AM3631" t="s">
        <v>245</v>
      </c>
    </row>
    <row r="3632" spans="1:39" x14ac:dyDescent="0.3">
      <c r="A3632" s="1">
        <v>43593</v>
      </c>
      <c r="B3632" t="s">
        <v>31</v>
      </c>
      <c r="C3632" t="s">
        <v>246</v>
      </c>
      <c r="D3632">
        <v>2000</v>
      </c>
      <c r="E3632">
        <v>18</v>
      </c>
      <c r="F3632">
        <v>159.770004</v>
      </c>
      <c r="G3632">
        <v>161.699997</v>
      </c>
      <c r="H3632">
        <v>159.520004</v>
      </c>
      <c r="I3632">
        <v>160.759995</v>
      </c>
      <c r="J3632">
        <v>160.51310699999999</v>
      </c>
      <c r="K3632">
        <v>5445900</v>
      </c>
      <c r="L3632">
        <v>2.4820000000000002</v>
      </c>
      <c r="M3632">
        <v>3.4269754062407698E-3</v>
      </c>
      <c r="N3632">
        <v>-1.25484794715492E-2</v>
      </c>
      <c r="O3632">
        <v>1.95351854658526E-2</v>
      </c>
      <c r="P3632">
        <v>0.129427212445756</v>
      </c>
      <c r="Q3632">
        <v>0.22473207057243799</v>
      </c>
      <c r="R3632">
        <v>8.4557085161285992E-3</v>
      </c>
      <c r="S3632">
        <v>6.5357741653590496E-3</v>
      </c>
      <c r="T3632">
        <v>7.38418678330137E-3</v>
      </c>
      <c r="U3632">
        <v>1.4476040407761501E-2</v>
      </c>
      <c r="V3632">
        <v>165.740005</v>
      </c>
      <c r="W3632">
        <v>121.599998</v>
      </c>
      <c r="X3632">
        <v>-0.12336660539774399</v>
      </c>
      <c r="Y3632">
        <v>-1.60671540560346E-3</v>
      </c>
      <c r="Z3632">
        <v>1.2586434516630201</v>
      </c>
      <c r="AA3632">
        <v>2.5418723722185801</v>
      </c>
      <c r="AB3632">
        <v>2.72979717766813</v>
      </c>
      <c r="AC3632" t="s">
        <v>263</v>
      </c>
      <c r="AD3632" t="s">
        <v>358</v>
      </c>
      <c r="AE3632" t="s">
        <v>56</v>
      </c>
      <c r="AF3632" t="s">
        <v>82</v>
      </c>
      <c r="AG3632" t="s">
        <v>297</v>
      </c>
      <c r="AH3632" s="45">
        <v>40168</v>
      </c>
      <c r="AI3632">
        <v>1403161</v>
      </c>
      <c r="AK3632" t="s">
        <v>298</v>
      </c>
      <c r="AL3632" t="s">
        <v>276</v>
      </c>
      <c r="AM3632" t="s">
        <v>245</v>
      </c>
    </row>
    <row r="3633" spans="1:39" x14ac:dyDescent="0.3">
      <c r="A3633" s="1">
        <v>43609</v>
      </c>
      <c r="B3633" t="s">
        <v>31</v>
      </c>
      <c r="C3633" t="s">
        <v>246</v>
      </c>
      <c r="D3633">
        <v>1400</v>
      </c>
      <c r="E3633">
        <v>18</v>
      </c>
      <c r="F3633">
        <v>162.75</v>
      </c>
      <c r="G3633">
        <v>163.41000399999999</v>
      </c>
      <c r="H3633">
        <v>161.720001</v>
      </c>
      <c r="I3633">
        <v>162.63999899999999</v>
      </c>
      <c r="J3633">
        <v>162.63999899999999</v>
      </c>
      <c r="K3633">
        <v>4105600</v>
      </c>
      <c r="L3633">
        <v>2.3239999999999998</v>
      </c>
      <c r="M3633">
        <v>6.9721338789562404E-3</v>
      </c>
      <c r="N3633">
        <v>-8.8758702386500504E-3</v>
      </c>
      <c r="O3633">
        <v>8.6327963220649007E-3</v>
      </c>
      <c r="P3633">
        <v>0.109058565601458</v>
      </c>
      <c r="Q3633">
        <v>0.21622327448047199</v>
      </c>
      <c r="R3633">
        <v>9.2084985419861598E-3</v>
      </c>
      <c r="S3633">
        <v>1.0473214170918E-2</v>
      </c>
      <c r="T3633">
        <v>8.5231759508277802E-3</v>
      </c>
      <c r="U3633">
        <v>1.46690537741838E-2</v>
      </c>
      <c r="V3633">
        <v>165.740005</v>
      </c>
      <c r="W3633">
        <v>121.599998</v>
      </c>
      <c r="X3633">
        <v>-0.12336660539774399</v>
      </c>
      <c r="Y3633">
        <v>1.3526439988342199E-3</v>
      </c>
      <c r="Z3633">
        <v>1.2623047499912201</v>
      </c>
      <c r="AA3633">
        <v>2.50620860387613</v>
      </c>
      <c r="AB3633">
        <v>2.6549916824835398</v>
      </c>
      <c r="AC3633" t="s">
        <v>263</v>
      </c>
      <c r="AD3633" t="s">
        <v>358</v>
      </c>
      <c r="AE3633" t="s">
        <v>56</v>
      </c>
      <c r="AF3633" t="s">
        <v>82</v>
      </c>
      <c r="AG3633" t="s">
        <v>297</v>
      </c>
      <c r="AH3633" s="45">
        <v>40168</v>
      </c>
      <c r="AI3633">
        <v>1403161</v>
      </c>
      <c r="AK3633" t="s">
        <v>298</v>
      </c>
      <c r="AL3633" t="s">
        <v>276</v>
      </c>
      <c r="AM3633" t="s">
        <v>245</v>
      </c>
    </row>
    <row r="3634" spans="1:39" x14ac:dyDescent="0.3">
      <c r="A3634" s="1">
        <v>43628</v>
      </c>
      <c r="B3634" t="s">
        <v>31</v>
      </c>
      <c r="C3634" t="s">
        <v>246</v>
      </c>
      <c r="D3634">
        <v>700</v>
      </c>
      <c r="E3634">
        <v>18</v>
      </c>
      <c r="F3634">
        <v>170.38000500000001</v>
      </c>
      <c r="G3634">
        <v>171.61999499999999</v>
      </c>
      <c r="H3634">
        <v>169.699997</v>
      </c>
      <c r="I3634">
        <v>171.58999599999899</v>
      </c>
      <c r="J3634">
        <v>171.58999599999899</v>
      </c>
      <c r="K3634">
        <v>6772000</v>
      </c>
      <c r="L3634">
        <v>2.1269999999999998</v>
      </c>
      <c r="M3634">
        <v>7.4875928786946096E-3</v>
      </c>
      <c r="N3634">
        <v>3.6801571762760499E-2</v>
      </c>
      <c r="O3634">
        <v>6.7043279122485699E-2</v>
      </c>
      <c r="P3634">
        <v>0.119676891116149</v>
      </c>
      <c r="Q3634">
        <v>0.25451647984562398</v>
      </c>
      <c r="R3634">
        <v>7.8178659489022296E-3</v>
      </c>
      <c r="S3634">
        <v>1.24680572550447E-2</v>
      </c>
      <c r="T3634">
        <v>9.3519145873877402E-3</v>
      </c>
      <c r="U3634">
        <v>1.4729233874978201E-2</v>
      </c>
      <c r="V3634">
        <v>172.179993</v>
      </c>
      <c r="W3634">
        <v>121.599998</v>
      </c>
      <c r="X3634">
        <v>-0.12336660539774399</v>
      </c>
      <c r="Y3634">
        <v>-2.0396578921351798E-3</v>
      </c>
      <c r="Z3634">
        <v>1.2617005179466301</v>
      </c>
      <c r="AA3634">
        <v>3.08805539212341</v>
      </c>
      <c r="AB3634">
        <v>2.8901157502841301</v>
      </c>
      <c r="AC3634" t="s">
        <v>263</v>
      </c>
      <c r="AD3634" t="s">
        <v>358</v>
      </c>
      <c r="AE3634" t="s">
        <v>56</v>
      </c>
      <c r="AF3634" t="s">
        <v>82</v>
      </c>
      <c r="AG3634" t="s">
        <v>297</v>
      </c>
      <c r="AH3634" s="45">
        <v>40168</v>
      </c>
      <c r="AI3634">
        <v>1403161</v>
      </c>
      <c r="AK3634" t="s">
        <v>298</v>
      </c>
      <c r="AL3634" t="s">
        <v>276</v>
      </c>
      <c r="AM3634" t="s">
        <v>245</v>
      </c>
    </row>
    <row r="3635" spans="1:39" x14ac:dyDescent="0.3">
      <c r="A3635" s="1">
        <v>43633</v>
      </c>
      <c r="B3635" t="s">
        <v>31</v>
      </c>
      <c r="C3635" t="s">
        <v>246</v>
      </c>
      <c r="D3635">
        <v>1400</v>
      </c>
      <c r="E3635">
        <v>18</v>
      </c>
      <c r="F3635">
        <v>169.729996</v>
      </c>
      <c r="G3635">
        <v>170.41999799999999</v>
      </c>
      <c r="H3635">
        <v>169.029999</v>
      </c>
      <c r="I3635">
        <v>169.55999800000001</v>
      </c>
      <c r="J3635">
        <v>169.55999800000001</v>
      </c>
      <c r="K3635">
        <v>6410200</v>
      </c>
      <c r="L3635">
        <v>2.0859999999999999</v>
      </c>
      <c r="M3635">
        <v>-5.89623266951716E-4</v>
      </c>
      <c r="N3635">
        <v>-7.4035768076068497E-3</v>
      </c>
      <c r="O3635">
        <v>4.2282752430466003E-2</v>
      </c>
      <c r="P3635">
        <v>9.1576676131388202E-2</v>
      </c>
      <c r="Q3635">
        <v>0.23450858241842101</v>
      </c>
      <c r="R3635">
        <v>7.5894884283337401E-3</v>
      </c>
      <c r="S3635">
        <v>1.0971426615069901E-2</v>
      </c>
      <c r="T3635">
        <v>9.4092422073135708E-3</v>
      </c>
      <c r="U3635">
        <v>1.47473042483357E-2</v>
      </c>
      <c r="V3635">
        <v>172.199997</v>
      </c>
      <c r="W3635">
        <v>121.599998</v>
      </c>
      <c r="X3635">
        <v>-0.12336660539774399</v>
      </c>
      <c r="Y3635">
        <v>9.3131563797728401E-4</v>
      </c>
      <c r="Z3635">
        <v>1.2580097182672101</v>
      </c>
      <c r="AA3635">
        <v>2.85896210777398</v>
      </c>
      <c r="AB3635">
        <v>2.9194578750485198</v>
      </c>
      <c r="AC3635" t="s">
        <v>263</v>
      </c>
      <c r="AD3635" t="s">
        <v>358</v>
      </c>
      <c r="AE3635" t="s">
        <v>56</v>
      </c>
      <c r="AF3635" t="s">
        <v>82</v>
      </c>
      <c r="AG3635" t="s">
        <v>297</v>
      </c>
      <c r="AH3635" s="45">
        <v>40168</v>
      </c>
      <c r="AI3635">
        <v>1403161</v>
      </c>
      <c r="AK3635" t="s">
        <v>298</v>
      </c>
      <c r="AL3635" t="s">
        <v>276</v>
      </c>
      <c r="AM3635" t="s">
        <v>245</v>
      </c>
    </row>
    <row r="3636" spans="1:39" x14ac:dyDescent="0.3">
      <c r="A3636" s="1">
        <v>43636</v>
      </c>
      <c r="B3636" t="s">
        <v>31</v>
      </c>
      <c r="C3636" t="s">
        <v>239</v>
      </c>
      <c r="D3636">
        <v>1800</v>
      </c>
      <c r="E3636">
        <v>18</v>
      </c>
      <c r="F3636">
        <v>172.509995</v>
      </c>
      <c r="G3636">
        <v>173.94000199999999</v>
      </c>
      <c r="H3636">
        <v>171.75</v>
      </c>
      <c r="I3636">
        <v>173.740005</v>
      </c>
      <c r="J3636">
        <v>173.740005</v>
      </c>
      <c r="K3636">
        <v>11474100</v>
      </c>
      <c r="L3636">
        <v>2.0009999999999999</v>
      </c>
      <c r="M3636">
        <v>1.7710900117019299E-2</v>
      </c>
      <c r="N3636">
        <v>2.5592342917045E-2</v>
      </c>
      <c r="O3636">
        <v>6.0930464229961803E-2</v>
      </c>
      <c r="P3636">
        <v>0.110523659185448</v>
      </c>
      <c r="Q3636">
        <v>0.25804719217532401</v>
      </c>
      <c r="R3636">
        <v>8.0298148177769101E-3</v>
      </c>
      <c r="S3636">
        <v>1.1097277969902499E-2</v>
      </c>
      <c r="T3636">
        <v>9.5061029332949906E-3</v>
      </c>
      <c r="U3636">
        <v>1.47754198193781E-2</v>
      </c>
      <c r="V3636">
        <v>173.94000199999999</v>
      </c>
      <c r="W3636">
        <v>121.599998</v>
      </c>
      <c r="X3636">
        <v>-0.12336660539774399</v>
      </c>
      <c r="Y3636">
        <v>9.4276054361659405E-3</v>
      </c>
      <c r="Z3636">
        <v>1.25505301408343</v>
      </c>
      <c r="AA3636">
        <v>3.2274619556794901</v>
      </c>
      <c r="AB3636">
        <v>2.9416392568829099</v>
      </c>
      <c r="AC3636" t="s">
        <v>263</v>
      </c>
      <c r="AD3636" t="s">
        <v>358</v>
      </c>
      <c r="AE3636" t="s">
        <v>56</v>
      </c>
      <c r="AF3636" t="s">
        <v>82</v>
      </c>
      <c r="AG3636" t="s">
        <v>297</v>
      </c>
      <c r="AH3636" s="45">
        <v>40168</v>
      </c>
      <c r="AI3636">
        <v>1403161</v>
      </c>
      <c r="AK3636" t="s">
        <v>298</v>
      </c>
      <c r="AL3636" t="s">
        <v>276</v>
      </c>
      <c r="AM3636" t="s">
        <v>245</v>
      </c>
    </row>
    <row r="3637" spans="1:39" x14ac:dyDescent="0.3">
      <c r="A3637" s="1">
        <v>43565</v>
      </c>
      <c r="B3637" t="s">
        <v>31</v>
      </c>
      <c r="C3637" t="s">
        <v>239</v>
      </c>
      <c r="D3637">
        <v>2500</v>
      </c>
      <c r="E3637">
        <v>19</v>
      </c>
      <c r="F3637">
        <v>157.990005</v>
      </c>
      <c r="G3637">
        <v>158.779999</v>
      </c>
      <c r="H3637">
        <v>157.520004</v>
      </c>
      <c r="I3637">
        <v>158.55999800000001</v>
      </c>
      <c r="J3637">
        <v>158.316498</v>
      </c>
      <c r="K3637">
        <v>3918600</v>
      </c>
      <c r="L3637">
        <v>2.4769999999999999</v>
      </c>
      <c r="M3637">
        <v>6.7711267992552303E-3</v>
      </c>
      <c r="N3637">
        <v>6.30821768825498E-4</v>
      </c>
      <c r="O3637">
        <v>5.1041060707788202E-2</v>
      </c>
      <c r="P3637">
        <v>0.13765656718928701</v>
      </c>
      <c r="Q3637">
        <v>0.27930463216205897</v>
      </c>
      <c r="R3637">
        <v>4.3535790093229103E-3</v>
      </c>
      <c r="S3637">
        <v>7.5695598652119802E-3</v>
      </c>
      <c r="T3637">
        <v>9.4435824207558007E-3</v>
      </c>
      <c r="U3637">
        <v>1.48698013189457E-2</v>
      </c>
      <c r="V3637">
        <v>159.11000100000001</v>
      </c>
      <c r="W3637">
        <v>119.370003</v>
      </c>
      <c r="X3637">
        <v>-0.12336660539774399</v>
      </c>
      <c r="Y3637">
        <v>3.47183783585567E-3</v>
      </c>
      <c r="Z3637">
        <v>1.2720462445137899</v>
      </c>
      <c r="AA3637">
        <v>3.1912373892731498</v>
      </c>
      <c r="AB3637">
        <v>3.2409200202234101</v>
      </c>
      <c r="AC3637" t="s">
        <v>264</v>
      </c>
      <c r="AD3637" t="s">
        <v>358</v>
      </c>
      <c r="AE3637" t="s">
        <v>56</v>
      </c>
      <c r="AF3637" t="s">
        <v>82</v>
      </c>
      <c r="AG3637" t="s">
        <v>297</v>
      </c>
      <c r="AH3637" s="45">
        <v>40168</v>
      </c>
      <c r="AI3637">
        <v>1403161</v>
      </c>
      <c r="AK3637" t="s">
        <v>298</v>
      </c>
      <c r="AL3637" t="s">
        <v>276</v>
      </c>
      <c r="AM3637" t="s">
        <v>245</v>
      </c>
    </row>
    <row r="3638" spans="1:39" x14ac:dyDescent="0.3">
      <c r="A3638" s="1">
        <v>43578</v>
      </c>
      <c r="B3638" t="s">
        <v>31</v>
      </c>
      <c r="C3638" t="s">
        <v>246</v>
      </c>
      <c r="D3638">
        <v>1700</v>
      </c>
      <c r="E3638">
        <v>19</v>
      </c>
      <c r="F3638">
        <v>161</v>
      </c>
      <c r="G3638">
        <v>161.88000500000001</v>
      </c>
      <c r="H3638">
        <v>159.86999499999999</v>
      </c>
      <c r="I3638">
        <v>161.66000399999999</v>
      </c>
      <c r="J3638">
        <v>161.411743</v>
      </c>
      <c r="K3638">
        <v>6522900</v>
      </c>
      <c r="L3638">
        <v>2.57</v>
      </c>
      <c r="M3638">
        <v>7.8247122614950801E-3</v>
      </c>
      <c r="N3638">
        <v>7.5753079340411698E-3</v>
      </c>
      <c r="O3638">
        <v>3.6922211889372003E-2</v>
      </c>
      <c r="P3638">
        <v>0.15962328988027299</v>
      </c>
      <c r="Q3638">
        <v>0.27024758091180501</v>
      </c>
      <c r="R3638">
        <v>3.8233952894747101E-3</v>
      </c>
      <c r="S3638">
        <v>6.9432896524054596E-3</v>
      </c>
      <c r="T3638">
        <v>9.4203399956239893E-3</v>
      </c>
      <c r="U3638">
        <v>1.48288573562361E-2</v>
      </c>
      <c r="V3638">
        <v>161.88000500000001</v>
      </c>
      <c r="W3638">
        <v>119.370003</v>
      </c>
      <c r="X3638">
        <v>-0.12336660539774399</v>
      </c>
      <c r="Y3638">
        <v>8.8023511954049196E-3</v>
      </c>
      <c r="Z3638">
        <v>1.27543278842006</v>
      </c>
      <c r="AA3638">
        <v>3.0836779471048401</v>
      </c>
      <c r="AB3638">
        <v>3.0470894166998601</v>
      </c>
      <c r="AC3638" t="s">
        <v>264</v>
      </c>
      <c r="AD3638" t="s">
        <v>358</v>
      </c>
      <c r="AE3638" t="s">
        <v>56</v>
      </c>
      <c r="AF3638" t="s">
        <v>82</v>
      </c>
      <c r="AG3638" t="s">
        <v>297</v>
      </c>
      <c r="AH3638" s="45">
        <v>40168</v>
      </c>
      <c r="AI3638">
        <v>1403161</v>
      </c>
      <c r="AK3638" t="s">
        <v>298</v>
      </c>
      <c r="AL3638" t="s">
        <v>276</v>
      </c>
      <c r="AM3638" t="s">
        <v>245</v>
      </c>
    </row>
    <row r="3639" spans="1:39" x14ac:dyDescent="0.3">
      <c r="A3639" s="1">
        <v>43586</v>
      </c>
      <c r="B3639" t="s">
        <v>31</v>
      </c>
      <c r="C3639" t="s">
        <v>239</v>
      </c>
      <c r="D3639">
        <v>2000</v>
      </c>
      <c r="E3639">
        <v>19</v>
      </c>
      <c r="F3639">
        <v>165.53999299999899</v>
      </c>
      <c r="G3639">
        <v>165.740005</v>
      </c>
      <c r="H3639">
        <v>162.75</v>
      </c>
      <c r="I3639">
        <v>162.78999299999899</v>
      </c>
      <c r="J3639">
        <v>162.53999299999899</v>
      </c>
      <c r="K3639">
        <v>5248100</v>
      </c>
      <c r="L3639">
        <v>2.5110000000000001</v>
      </c>
      <c r="M3639">
        <v>-1.00239250815527E-2</v>
      </c>
      <c r="N3639">
        <v>8.0177154092584101E-3</v>
      </c>
      <c r="O3639">
        <v>4.1387779955532798E-2</v>
      </c>
      <c r="P3639">
        <v>0.169853917749719</v>
      </c>
      <c r="Q3639">
        <v>0.25586465238669598</v>
      </c>
      <c r="R3639">
        <v>8.5692109237659603E-3</v>
      </c>
      <c r="S3639">
        <v>5.4421956383445E-3</v>
      </c>
      <c r="T3639">
        <v>8.8229928325467399E-3</v>
      </c>
      <c r="U3639">
        <v>1.4462092094852899E-2</v>
      </c>
      <c r="V3639">
        <v>165.740005</v>
      </c>
      <c r="W3639">
        <v>121.599998</v>
      </c>
      <c r="X3639">
        <v>-0.12336660539774399</v>
      </c>
      <c r="Y3639">
        <v>-7.5304459681844096E-3</v>
      </c>
      <c r="Z3639">
        <v>1.2630931190964401</v>
      </c>
      <c r="AA3639">
        <v>2.9198400797316699</v>
      </c>
      <c r="AB3639">
        <v>3.1769710540276201</v>
      </c>
      <c r="AC3639" t="s">
        <v>264</v>
      </c>
      <c r="AD3639" t="s">
        <v>358</v>
      </c>
      <c r="AE3639" t="s">
        <v>56</v>
      </c>
      <c r="AF3639" t="s">
        <v>82</v>
      </c>
      <c r="AG3639" t="s">
        <v>297</v>
      </c>
      <c r="AH3639" s="45">
        <v>40168</v>
      </c>
      <c r="AI3639">
        <v>1403161</v>
      </c>
      <c r="AK3639" t="s">
        <v>298</v>
      </c>
      <c r="AL3639" t="s">
        <v>276</v>
      </c>
      <c r="AM3639" t="s">
        <v>245</v>
      </c>
    </row>
    <row r="3640" spans="1:39" x14ac:dyDescent="0.3">
      <c r="A3640" s="1">
        <v>43591</v>
      </c>
      <c r="B3640" t="s">
        <v>31</v>
      </c>
      <c r="C3640" t="s">
        <v>239</v>
      </c>
      <c r="D3640">
        <v>2300</v>
      </c>
      <c r="E3640">
        <v>19</v>
      </c>
      <c r="F3640">
        <v>158.21000699999999</v>
      </c>
      <c r="G3640">
        <v>162.64999399999999</v>
      </c>
      <c r="H3640">
        <v>158.199997</v>
      </c>
      <c r="I3640">
        <v>162.279999</v>
      </c>
      <c r="J3640">
        <v>162.030777</v>
      </c>
      <c r="K3640">
        <v>10442400</v>
      </c>
      <c r="L3640">
        <v>2.5</v>
      </c>
      <c r="M3640">
        <v>1.4799741557826799E-3</v>
      </c>
      <c r="N3640">
        <v>-1.14573926114446E-2</v>
      </c>
      <c r="O3640">
        <v>2.38209391462832E-2</v>
      </c>
      <c r="P3640">
        <v>0.13876725747681101</v>
      </c>
      <c r="Q3640">
        <v>0.25036517579177398</v>
      </c>
      <c r="R3640">
        <v>7.3835683628544497E-3</v>
      </c>
      <c r="S3640">
        <v>5.9320362698450004E-3</v>
      </c>
      <c r="T3640">
        <v>7.2629714123514499E-3</v>
      </c>
      <c r="U3640">
        <v>1.44632488793867E-2</v>
      </c>
      <c r="V3640">
        <v>165.740005</v>
      </c>
      <c r="W3640">
        <v>121.599998</v>
      </c>
      <c r="X3640">
        <v>-0.12336660539774399</v>
      </c>
      <c r="Y3640">
        <v>-4.4810132310555703E-3</v>
      </c>
      <c r="Z3640">
        <v>1.2605334965082799</v>
      </c>
      <c r="AA3640">
        <v>2.8596649271146601</v>
      </c>
      <c r="AB3640">
        <v>2.9097927813594602</v>
      </c>
      <c r="AC3640" t="s">
        <v>264</v>
      </c>
      <c r="AD3640" t="s">
        <v>358</v>
      </c>
      <c r="AE3640" t="s">
        <v>56</v>
      </c>
      <c r="AF3640" t="s">
        <v>82</v>
      </c>
      <c r="AG3640" t="s">
        <v>297</v>
      </c>
      <c r="AH3640" s="45">
        <v>40168</v>
      </c>
      <c r="AI3640">
        <v>1403161</v>
      </c>
      <c r="AK3640" t="s">
        <v>298</v>
      </c>
      <c r="AL3640" t="s">
        <v>276</v>
      </c>
      <c r="AM3640" t="s">
        <v>245</v>
      </c>
    </row>
    <row r="3641" spans="1:39" x14ac:dyDescent="0.3">
      <c r="A3641" s="1">
        <v>43609</v>
      </c>
      <c r="B3641" t="s">
        <v>31</v>
      </c>
      <c r="C3641" t="s">
        <v>239</v>
      </c>
      <c r="D3641">
        <v>900</v>
      </c>
      <c r="E3641">
        <v>19</v>
      </c>
      <c r="F3641">
        <v>162.75</v>
      </c>
      <c r="G3641">
        <v>163.41000399999999</v>
      </c>
      <c r="H3641">
        <v>161.720001</v>
      </c>
      <c r="I3641">
        <v>162.63999899999999</v>
      </c>
      <c r="J3641">
        <v>162.63999899999999</v>
      </c>
      <c r="K3641">
        <v>4105600</v>
      </c>
      <c r="L3641">
        <v>2.3239999999999998</v>
      </c>
      <c r="M3641">
        <v>6.9721338789562404E-3</v>
      </c>
      <c r="N3641">
        <v>-8.8758702386500504E-3</v>
      </c>
      <c r="O3641">
        <v>8.6327963220649007E-3</v>
      </c>
      <c r="P3641">
        <v>0.109058565601458</v>
      </c>
      <c r="Q3641">
        <v>0.21622327448047199</v>
      </c>
      <c r="R3641">
        <v>9.2084985419861598E-3</v>
      </c>
      <c r="S3641">
        <v>1.0473214170918E-2</v>
      </c>
      <c r="T3641">
        <v>8.5231759508277802E-3</v>
      </c>
      <c r="U3641">
        <v>1.46690537741838E-2</v>
      </c>
      <c r="V3641">
        <v>165.740005</v>
      </c>
      <c r="W3641">
        <v>121.599998</v>
      </c>
      <c r="X3641">
        <v>-0.12336660539774399</v>
      </c>
      <c r="Y3641">
        <v>1.3526439988342199E-3</v>
      </c>
      <c r="Z3641">
        <v>1.2623047499912201</v>
      </c>
      <c r="AA3641">
        <v>2.50620860387613</v>
      </c>
      <c r="AB3641">
        <v>2.6549916824835398</v>
      </c>
      <c r="AC3641" t="s">
        <v>264</v>
      </c>
      <c r="AD3641" t="s">
        <v>358</v>
      </c>
      <c r="AE3641" t="s">
        <v>56</v>
      </c>
      <c r="AF3641" t="s">
        <v>82</v>
      </c>
      <c r="AG3641" t="s">
        <v>297</v>
      </c>
      <c r="AH3641" s="45">
        <v>40168</v>
      </c>
      <c r="AI3641">
        <v>1403161</v>
      </c>
      <c r="AK3641" t="s">
        <v>298</v>
      </c>
      <c r="AL3641" t="s">
        <v>276</v>
      </c>
      <c r="AM3641" t="s">
        <v>245</v>
      </c>
    </row>
    <row r="3642" spans="1:39" x14ac:dyDescent="0.3">
      <c r="A3642" s="1">
        <v>43620</v>
      </c>
      <c r="B3642" t="s">
        <v>31</v>
      </c>
      <c r="C3642" t="s">
        <v>239</v>
      </c>
      <c r="D3642">
        <v>1700</v>
      </c>
      <c r="E3642">
        <v>19</v>
      </c>
      <c r="F3642">
        <v>160.28999299999899</v>
      </c>
      <c r="G3642">
        <v>162.36999499999999</v>
      </c>
      <c r="H3642">
        <v>158.64999399999999</v>
      </c>
      <c r="I3642">
        <v>162.33000200000001</v>
      </c>
      <c r="J3642">
        <v>162.33000200000001</v>
      </c>
      <c r="K3642">
        <v>6684800</v>
      </c>
      <c r="L3642">
        <v>2.1190000000000002</v>
      </c>
      <c r="M3642">
        <v>2.32459656115666E-2</v>
      </c>
      <c r="N3642">
        <v>-8.4652999814507808E-3</v>
      </c>
      <c r="O3642">
        <v>9.0188201133329701E-3</v>
      </c>
      <c r="P3642">
        <v>9.4293808675915303E-2</v>
      </c>
      <c r="Q3642">
        <v>0.22215614086777499</v>
      </c>
      <c r="R3642">
        <v>1.5258382949471299E-2</v>
      </c>
      <c r="S3642">
        <v>1.1708436231093199E-2</v>
      </c>
      <c r="T3642">
        <v>9.2208070513509505E-3</v>
      </c>
      <c r="U3642">
        <v>1.47710471279279E-2</v>
      </c>
      <c r="V3642">
        <v>165.770004</v>
      </c>
      <c r="W3642">
        <v>121.599998</v>
      </c>
      <c r="X3642">
        <v>-0.12336660539774399</v>
      </c>
      <c r="Y3642">
        <v>2.1205927310919401E-2</v>
      </c>
      <c r="Z3642">
        <v>1.2637108179975101</v>
      </c>
      <c r="AA3642">
        <v>2.6248094665755599</v>
      </c>
      <c r="AB3642">
        <v>2.5732606666020601</v>
      </c>
      <c r="AC3642" t="s">
        <v>264</v>
      </c>
      <c r="AD3642" t="s">
        <v>358</v>
      </c>
      <c r="AE3642" t="s">
        <v>56</v>
      </c>
      <c r="AF3642" t="s">
        <v>82</v>
      </c>
      <c r="AG3642" t="s">
        <v>297</v>
      </c>
      <c r="AH3642" s="45">
        <v>40168</v>
      </c>
      <c r="AI3642">
        <v>1403161</v>
      </c>
      <c r="AK3642" t="s">
        <v>298</v>
      </c>
      <c r="AL3642" t="s">
        <v>276</v>
      </c>
      <c r="AM3642" t="s">
        <v>245</v>
      </c>
    </row>
    <row r="3643" spans="1:39" x14ac:dyDescent="0.3">
      <c r="A3643" s="1">
        <v>43628</v>
      </c>
      <c r="B3643" t="s">
        <v>31</v>
      </c>
      <c r="C3643" t="s">
        <v>239</v>
      </c>
      <c r="D3643">
        <v>1400</v>
      </c>
      <c r="E3643">
        <v>19</v>
      </c>
      <c r="F3643">
        <v>170.38000500000001</v>
      </c>
      <c r="G3643">
        <v>171.61999499999999</v>
      </c>
      <c r="H3643">
        <v>169.699997</v>
      </c>
      <c r="I3643">
        <v>171.58999599999899</v>
      </c>
      <c r="J3643">
        <v>171.58999599999899</v>
      </c>
      <c r="K3643">
        <v>6772000</v>
      </c>
      <c r="L3643">
        <v>2.1269999999999998</v>
      </c>
      <c r="M3643">
        <v>7.4875928786946096E-3</v>
      </c>
      <c r="N3643">
        <v>3.6801571762760499E-2</v>
      </c>
      <c r="O3643">
        <v>6.7043279122485699E-2</v>
      </c>
      <c r="P3643">
        <v>0.119676891116149</v>
      </c>
      <c r="Q3643">
        <v>0.25451647984562398</v>
      </c>
      <c r="R3643">
        <v>7.8178659489022296E-3</v>
      </c>
      <c r="S3643">
        <v>1.24680572550447E-2</v>
      </c>
      <c r="T3643">
        <v>9.3519145873877402E-3</v>
      </c>
      <c r="U3643">
        <v>1.4729233874978201E-2</v>
      </c>
      <c r="V3643">
        <v>172.179993</v>
      </c>
      <c r="W3643">
        <v>121.599998</v>
      </c>
      <c r="X3643">
        <v>-0.12336660539774399</v>
      </c>
      <c r="Y3643">
        <v>-2.0396578921351798E-3</v>
      </c>
      <c r="Z3643">
        <v>1.2617005179466301</v>
      </c>
      <c r="AA3643">
        <v>3.08805539212341</v>
      </c>
      <c r="AB3643">
        <v>2.8901157502841301</v>
      </c>
      <c r="AC3643" t="s">
        <v>264</v>
      </c>
      <c r="AD3643" t="s">
        <v>358</v>
      </c>
      <c r="AE3643" t="s">
        <v>56</v>
      </c>
      <c r="AF3643" t="s">
        <v>82</v>
      </c>
      <c r="AG3643" t="s">
        <v>297</v>
      </c>
      <c r="AH3643" s="45">
        <v>40168</v>
      </c>
      <c r="AI3643">
        <v>1403161</v>
      </c>
      <c r="AK3643" t="s">
        <v>298</v>
      </c>
      <c r="AL3643" t="s">
        <v>276</v>
      </c>
      <c r="AM3643" t="s">
        <v>245</v>
      </c>
    </row>
    <row r="3644" spans="1:39" x14ac:dyDescent="0.3">
      <c r="A3644" s="1">
        <v>43630</v>
      </c>
      <c r="B3644" t="s">
        <v>31</v>
      </c>
      <c r="C3644" t="s">
        <v>246</v>
      </c>
      <c r="D3644">
        <v>1300</v>
      </c>
      <c r="E3644">
        <v>19</v>
      </c>
      <c r="F3644">
        <v>169.770004</v>
      </c>
      <c r="G3644">
        <v>170.63999899999999</v>
      </c>
      <c r="H3644">
        <v>168.83999599999899</v>
      </c>
      <c r="I3644">
        <v>169.66000399999999</v>
      </c>
      <c r="J3644">
        <v>169.66000399999999</v>
      </c>
      <c r="K3644">
        <v>4999900</v>
      </c>
      <c r="L3644">
        <v>2.093</v>
      </c>
      <c r="M3644">
        <v>1.8288432627895899E-3</v>
      </c>
      <c r="N3644">
        <v>-2.29607113892097E-3</v>
      </c>
      <c r="O3644">
        <v>5.8847830575207899E-2</v>
      </c>
      <c r="P3644">
        <v>8.89448235131471E-2</v>
      </c>
      <c r="Q3644">
        <v>0.23955257827045401</v>
      </c>
      <c r="R3644">
        <v>8.0680410507824804E-3</v>
      </c>
      <c r="S3644">
        <v>1.13526515739395E-2</v>
      </c>
      <c r="T3644">
        <v>9.4242905344789595E-3</v>
      </c>
      <c r="U3644">
        <v>1.4748655644074101E-2</v>
      </c>
      <c r="V3644">
        <v>172.199997</v>
      </c>
      <c r="W3644">
        <v>121.599998</v>
      </c>
      <c r="X3644">
        <v>-0.12336660539774399</v>
      </c>
      <c r="Y3644">
        <v>-1.6128120944145399E-3</v>
      </c>
      <c r="Z3644">
        <v>1.2581518324807699</v>
      </c>
      <c r="AA3644">
        <v>2.9161499845954699</v>
      </c>
      <c r="AB3644">
        <v>2.9509684984224398</v>
      </c>
      <c r="AC3644" t="s">
        <v>264</v>
      </c>
      <c r="AD3644" t="s">
        <v>358</v>
      </c>
      <c r="AE3644" t="s">
        <v>56</v>
      </c>
      <c r="AF3644" t="s">
        <v>82</v>
      </c>
      <c r="AG3644" t="s">
        <v>297</v>
      </c>
      <c r="AH3644" s="45">
        <v>40168</v>
      </c>
      <c r="AI3644">
        <v>1403161</v>
      </c>
      <c r="AK3644" t="s">
        <v>298</v>
      </c>
      <c r="AL3644" t="s">
        <v>276</v>
      </c>
      <c r="AM3644" t="s">
        <v>245</v>
      </c>
    </row>
    <row r="3645" spans="1:39" x14ac:dyDescent="0.3">
      <c r="A3645" s="1">
        <v>43640</v>
      </c>
      <c r="B3645" t="s">
        <v>31</v>
      </c>
      <c r="C3645" t="s">
        <v>239</v>
      </c>
      <c r="D3645">
        <v>1300</v>
      </c>
      <c r="E3645">
        <v>19</v>
      </c>
      <c r="F3645">
        <v>174.60000600000001</v>
      </c>
      <c r="G3645">
        <v>174.729996</v>
      </c>
      <c r="H3645">
        <v>172.720001</v>
      </c>
      <c r="I3645">
        <v>173.85000600000001</v>
      </c>
      <c r="J3645">
        <v>173.85000600000001</v>
      </c>
      <c r="K3645">
        <v>5554900</v>
      </c>
      <c r="L3645">
        <v>2.0209999999999999</v>
      </c>
      <c r="M3645">
        <v>2.3611631837341402E-3</v>
      </c>
      <c r="N3645">
        <v>2.4986058277179E-2</v>
      </c>
      <c r="O3645">
        <v>5.6864089812449101E-2</v>
      </c>
      <c r="P3645">
        <v>0.12909585054263301</v>
      </c>
      <c r="Q3645">
        <v>0.262982195331881</v>
      </c>
      <c r="R3645">
        <v>8.1993021853974894E-3</v>
      </c>
      <c r="S3645">
        <v>1.11385893337253E-2</v>
      </c>
      <c r="T3645">
        <v>9.1827676390880998E-3</v>
      </c>
      <c r="U3645">
        <v>1.47671172684421E-2</v>
      </c>
      <c r="V3645">
        <v>174.80999800000001</v>
      </c>
      <c r="W3645">
        <v>121.599998</v>
      </c>
      <c r="X3645">
        <v>-0.12336660539774399</v>
      </c>
      <c r="Y3645">
        <v>-1.73338836506086E-3</v>
      </c>
      <c r="Z3645">
        <v>1.2548104169923899</v>
      </c>
      <c r="AA3645">
        <v>3.31971869827803</v>
      </c>
      <c r="AB3645">
        <v>3.0846390609756398</v>
      </c>
      <c r="AC3645" t="s">
        <v>264</v>
      </c>
      <c r="AD3645" t="s">
        <v>358</v>
      </c>
      <c r="AE3645" t="s">
        <v>56</v>
      </c>
      <c r="AF3645" t="s">
        <v>82</v>
      </c>
      <c r="AG3645" t="s">
        <v>297</v>
      </c>
      <c r="AH3645" s="45">
        <v>40168</v>
      </c>
      <c r="AI3645">
        <v>1403161</v>
      </c>
      <c r="AK3645" t="s">
        <v>298</v>
      </c>
      <c r="AL3645" t="s">
        <v>276</v>
      </c>
      <c r="AM3645" t="s">
        <v>245</v>
      </c>
    </row>
    <row r="3646" spans="1:39" x14ac:dyDescent="0.3">
      <c r="A3646" s="1">
        <v>43556</v>
      </c>
      <c r="B3646" t="s">
        <v>31</v>
      </c>
      <c r="C3646" t="s">
        <v>246</v>
      </c>
      <c r="D3646">
        <v>1700</v>
      </c>
      <c r="E3646">
        <v>20</v>
      </c>
      <c r="F3646">
        <v>157.529999</v>
      </c>
      <c r="G3646">
        <v>157.729996</v>
      </c>
      <c r="H3646">
        <v>156.550003</v>
      </c>
      <c r="I3646">
        <v>157.259995</v>
      </c>
      <c r="J3646">
        <v>157.018494</v>
      </c>
      <c r="K3646">
        <v>6420100</v>
      </c>
      <c r="L3646">
        <v>2.4969999999999999</v>
      </c>
      <c r="M3646">
        <v>6.8272922860241596E-3</v>
      </c>
      <c r="N3646">
        <v>2.7266552165480299E-2</v>
      </c>
      <c r="O3646">
        <v>5.9877719724057303E-2</v>
      </c>
      <c r="P3646">
        <v>0.184905015147283</v>
      </c>
      <c r="Q3646">
        <v>0.28022572207781399</v>
      </c>
      <c r="R3646">
        <v>8.1787146850599499E-3</v>
      </c>
      <c r="S3646">
        <v>9.2400439624522393E-3</v>
      </c>
      <c r="T3646">
        <v>1.1985537373618E-2</v>
      </c>
      <c r="U3646">
        <v>1.50564181213842E-2</v>
      </c>
      <c r="V3646">
        <v>157.729996</v>
      </c>
      <c r="W3646">
        <v>116.709999</v>
      </c>
      <c r="X3646">
        <v>-0.12336660539774399</v>
      </c>
      <c r="Y3646">
        <v>1.1502195497633099E-2</v>
      </c>
      <c r="Z3646">
        <v>1.24751374020285</v>
      </c>
      <c r="AA3646">
        <v>3.1964271992137201</v>
      </c>
      <c r="AB3646">
        <v>3.2038354228261299</v>
      </c>
      <c r="AC3646" t="s">
        <v>265</v>
      </c>
      <c r="AD3646" t="s">
        <v>358</v>
      </c>
      <c r="AE3646" t="s">
        <v>56</v>
      </c>
      <c r="AF3646" t="s">
        <v>82</v>
      </c>
      <c r="AG3646" t="s">
        <v>297</v>
      </c>
      <c r="AH3646" s="45">
        <v>40168</v>
      </c>
      <c r="AI3646">
        <v>1403161</v>
      </c>
      <c r="AK3646" t="s">
        <v>298</v>
      </c>
      <c r="AL3646" t="s">
        <v>276</v>
      </c>
      <c r="AM3646" t="s">
        <v>245</v>
      </c>
    </row>
    <row r="3647" spans="1:39" x14ac:dyDescent="0.3">
      <c r="A3647" s="1">
        <v>43592</v>
      </c>
      <c r="B3647" t="s">
        <v>31</v>
      </c>
      <c r="C3647" t="s">
        <v>246</v>
      </c>
      <c r="D3647">
        <v>2700</v>
      </c>
      <c r="E3647">
        <v>20</v>
      </c>
      <c r="F3647">
        <v>160.949997</v>
      </c>
      <c r="G3647">
        <v>161.779999</v>
      </c>
      <c r="H3647">
        <v>158.679993</v>
      </c>
      <c r="I3647">
        <v>160.21000699999999</v>
      </c>
      <c r="J3647">
        <v>159.96397400000001</v>
      </c>
      <c r="K3647">
        <v>6413600</v>
      </c>
      <c r="L3647">
        <v>2.448</v>
      </c>
      <c r="M3647">
        <v>-1.2837671288723601E-2</v>
      </c>
      <c r="N3647">
        <v>-2.5999379959342799E-2</v>
      </c>
      <c r="O3647">
        <v>1.61716142309908E-2</v>
      </c>
      <c r="P3647">
        <v>0.11867690809296701</v>
      </c>
      <c r="Q3647">
        <v>0.22985123097076099</v>
      </c>
      <c r="R3647">
        <v>8.2314982749200297E-3</v>
      </c>
      <c r="S3647">
        <v>6.5128527901357298E-3</v>
      </c>
      <c r="T3647">
        <v>7.4756040945609201E-3</v>
      </c>
      <c r="U3647">
        <v>1.44832022540962E-2</v>
      </c>
      <c r="V3647">
        <v>165.740005</v>
      </c>
      <c r="W3647">
        <v>121.599998</v>
      </c>
      <c r="X3647">
        <v>-0.12336660539774399</v>
      </c>
      <c r="Y3647">
        <v>-1.6649488130547601E-2</v>
      </c>
      <c r="Z3647">
        <v>1.25958502336376</v>
      </c>
      <c r="AA3647">
        <v>2.6079476093293499</v>
      </c>
      <c r="AB3647">
        <v>2.8053907191707399</v>
      </c>
      <c r="AC3647" t="s">
        <v>265</v>
      </c>
      <c r="AD3647" t="s">
        <v>358</v>
      </c>
      <c r="AE3647" t="s">
        <v>56</v>
      </c>
      <c r="AF3647" t="s">
        <v>82</v>
      </c>
      <c r="AG3647" t="s">
        <v>297</v>
      </c>
      <c r="AH3647" s="45">
        <v>40168</v>
      </c>
      <c r="AI3647">
        <v>1403161</v>
      </c>
      <c r="AK3647" t="s">
        <v>298</v>
      </c>
      <c r="AL3647" t="s">
        <v>276</v>
      </c>
      <c r="AM3647" t="s">
        <v>245</v>
      </c>
    </row>
    <row r="3648" spans="1:39" x14ac:dyDescent="0.3">
      <c r="A3648" s="1">
        <v>43594</v>
      </c>
      <c r="B3648" t="s">
        <v>31</v>
      </c>
      <c r="C3648" t="s">
        <v>239</v>
      </c>
      <c r="D3648">
        <v>3100</v>
      </c>
      <c r="E3648">
        <v>20</v>
      </c>
      <c r="F3648">
        <v>158.86000100000001</v>
      </c>
      <c r="G3648">
        <v>159.85000600000001</v>
      </c>
      <c r="H3648">
        <v>157.16999799999999</v>
      </c>
      <c r="I3648">
        <v>159.80999800000001</v>
      </c>
      <c r="J3648">
        <v>159.56457499999999</v>
      </c>
      <c r="K3648">
        <v>6813700</v>
      </c>
      <c r="L3648">
        <v>2.4569999999999999</v>
      </c>
      <c r="M3648">
        <v>-5.9269035613825098E-3</v>
      </c>
      <c r="N3648">
        <v>-8.1637933041985005E-3</v>
      </c>
      <c r="O3648">
        <v>1.2974124706021301E-2</v>
      </c>
      <c r="P3648">
        <v>0.13287346892986299</v>
      </c>
      <c r="Q3648">
        <v>0.21386615160318301</v>
      </c>
      <c r="R3648">
        <v>7.6314921921923698E-3</v>
      </c>
      <c r="S3648">
        <v>6.6956435940912998E-3</v>
      </c>
      <c r="T3648">
        <v>7.3105633401667697E-3</v>
      </c>
      <c r="U3648">
        <v>1.4480119401306E-2</v>
      </c>
      <c r="V3648">
        <v>165.740005</v>
      </c>
      <c r="W3648">
        <v>121.599998</v>
      </c>
      <c r="X3648">
        <v>-0.12336660539774399</v>
      </c>
      <c r="Y3648">
        <v>-3.0259986019249502E-3</v>
      </c>
      <c r="Z3648">
        <v>1.2591516663765701</v>
      </c>
      <c r="AA3648">
        <v>2.4101218867126999</v>
      </c>
      <c r="AB3648">
        <v>2.6668194132190099</v>
      </c>
      <c r="AC3648" t="s">
        <v>265</v>
      </c>
      <c r="AD3648" t="s">
        <v>358</v>
      </c>
      <c r="AE3648" t="s">
        <v>56</v>
      </c>
      <c r="AF3648" t="s">
        <v>82</v>
      </c>
      <c r="AG3648" t="s">
        <v>297</v>
      </c>
      <c r="AH3648" s="45">
        <v>40168</v>
      </c>
      <c r="AI3648">
        <v>1403161</v>
      </c>
      <c r="AK3648" t="s">
        <v>298</v>
      </c>
      <c r="AL3648" t="s">
        <v>276</v>
      </c>
      <c r="AM3648" t="s">
        <v>245</v>
      </c>
    </row>
    <row r="3649" spans="1:39" x14ac:dyDescent="0.3">
      <c r="A3649" s="1">
        <v>43614</v>
      </c>
      <c r="B3649" t="s">
        <v>31</v>
      </c>
      <c r="C3649" t="s">
        <v>239</v>
      </c>
      <c r="D3649">
        <v>900</v>
      </c>
      <c r="E3649">
        <v>20</v>
      </c>
      <c r="F3649">
        <v>163.300003</v>
      </c>
      <c r="G3649">
        <v>163.5</v>
      </c>
      <c r="H3649">
        <v>161.479996</v>
      </c>
      <c r="I3649">
        <v>162.729996</v>
      </c>
      <c r="J3649">
        <v>162.729996</v>
      </c>
      <c r="K3649">
        <v>6456000</v>
      </c>
      <c r="L3649">
        <v>2.2360000000000002</v>
      </c>
      <c r="M3649">
        <v>-6.0042515328568198E-3</v>
      </c>
      <c r="N3649">
        <v>-6.9200497245103E-3</v>
      </c>
      <c r="O3649">
        <v>3.0863854903337998E-4</v>
      </c>
      <c r="P3649">
        <v>0.101701190136802</v>
      </c>
      <c r="Q3649">
        <v>0.22133657394794201</v>
      </c>
      <c r="R3649">
        <v>1.0054938456175101E-2</v>
      </c>
      <c r="S3649">
        <v>1.0324126896210499E-2</v>
      </c>
      <c r="T3649">
        <v>8.5773624735313199E-3</v>
      </c>
      <c r="U3649">
        <v>1.46756622913866E-2</v>
      </c>
      <c r="V3649">
        <v>165.770004</v>
      </c>
      <c r="W3649">
        <v>121.599998</v>
      </c>
      <c r="X3649">
        <v>-0.12336660539774399</v>
      </c>
      <c r="Y3649">
        <v>-6.9359101493404697E-3</v>
      </c>
      <c r="Z3649">
        <v>1.2555775191701899</v>
      </c>
      <c r="AA3649">
        <v>2.5902737559276798</v>
      </c>
      <c r="AB3649">
        <v>2.5930254982776999</v>
      </c>
      <c r="AC3649" t="s">
        <v>265</v>
      </c>
      <c r="AD3649" t="s">
        <v>358</v>
      </c>
      <c r="AE3649" t="s">
        <v>56</v>
      </c>
      <c r="AF3649" t="s">
        <v>82</v>
      </c>
      <c r="AG3649" t="s">
        <v>297</v>
      </c>
      <c r="AH3649" s="45">
        <v>40168</v>
      </c>
      <c r="AI3649">
        <v>1403161</v>
      </c>
      <c r="AK3649" t="s">
        <v>298</v>
      </c>
      <c r="AL3649" t="s">
        <v>276</v>
      </c>
      <c r="AM3649" t="s">
        <v>245</v>
      </c>
    </row>
    <row r="3650" spans="1:39" x14ac:dyDescent="0.3">
      <c r="A3650" s="1">
        <v>43623</v>
      </c>
      <c r="B3650" t="s">
        <v>31</v>
      </c>
      <c r="C3650" t="s">
        <v>246</v>
      </c>
      <c r="D3650">
        <v>1600</v>
      </c>
      <c r="E3650">
        <v>20</v>
      </c>
      <c r="F3650">
        <v>168</v>
      </c>
      <c r="G3650">
        <v>171.61000100000001</v>
      </c>
      <c r="H3650">
        <v>167.800003</v>
      </c>
      <c r="I3650">
        <v>170.050003</v>
      </c>
      <c r="J3650">
        <v>170.050003</v>
      </c>
      <c r="K3650">
        <v>10528800</v>
      </c>
      <c r="L3650">
        <v>2.0840000000000001</v>
      </c>
      <c r="M3650">
        <v>1.85778853535103E-2</v>
      </c>
      <c r="N3650">
        <v>5.2640560020071302E-2</v>
      </c>
      <c r="O3650">
        <v>6.1143901714128798E-2</v>
      </c>
      <c r="P3650">
        <v>0.14481867723144201</v>
      </c>
      <c r="Q3650">
        <v>0.22795748955068701</v>
      </c>
      <c r="R3650">
        <v>1.6249043456517599E-2</v>
      </c>
      <c r="S3650">
        <v>1.25202122208679E-2</v>
      </c>
      <c r="T3650">
        <v>9.6726412139425694E-3</v>
      </c>
      <c r="U3650">
        <v>1.4779854224623501E-2</v>
      </c>
      <c r="V3650">
        <v>171.61000100000001</v>
      </c>
      <c r="W3650">
        <v>121.599998</v>
      </c>
      <c r="X3650">
        <v>-0.12336660539774399</v>
      </c>
      <c r="Y3650">
        <v>1.0442979367750601E-2</v>
      </c>
      <c r="Z3650">
        <v>1.26347437734485</v>
      </c>
      <c r="AA3650">
        <v>2.7212790909964899</v>
      </c>
      <c r="AB3650">
        <v>2.6127107171305801</v>
      </c>
      <c r="AC3650" t="s">
        <v>265</v>
      </c>
      <c r="AD3650" t="s">
        <v>358</v>
      </c>
      <c r="AE3650" t="s">
        <v>56</v>
      </c>
      <c r="AF3650" t="s">
        <v>82</v>
      </c>
      <c r="AG3650" t="s">
        <v>297</v>
      </c>
      <c r="AH3650" s="45">
        <v>40168</v>
      </c>
      <c r="AI3650">
        <v>1403161</v>
      </c>
      <c r="AK3650" t="s">
        <v>298</v>
      </c>
      <c r="AL3650" t="s">
        <v>276</v>
      </c>
      <c r="AM3650" t="s">
        <v>245</v>
      </c>
    </row>
    <row r="3651" spans="1:39" x14ac:dyDescent="0.3">
      <c r="A3651" s="1">
        <v>43643</v>
      </c>
      <c r="B3651" t="s">
        <v>31</v>
      </c>
      <c r="C3651" t="s">
        <v>239</v>
      </c>
      <c r="D3651">
        <v>2100</v>
      </c>
      <c r="E3651">
        <v>20</v>
      </c>
      <c r="F3651">
        <v>172.11999499999999</v>
      </c>
      <c r="G3651">
        <v>172.39999399999999</v>
      </c>
      <c r="H3651">
        <v>170.320007</v>
      </c>
      <c r="I3651">
        <v>171.229996</v>
      </c>
      <c r="J3651">
        <v>171.229996</v>
      </c>
      <c r="K3651">
        <v>5873400</v>
      </c>
      <c r="L3651">
        <v>2.0049999999999999</v>
      </c>
      <c r="M3651">
        <v>9.9329817965549804E-4</v>
      </c>
      <c r="N3651">
        <v>-1.45522989699217E-2</v>
      </c>
      <c r="O3651">
        <v>4.4911046015700999E-2</v>
      </c>
      <c r="P3651">
        <v>0.103250777608471</v>
      </c>
      <c r="Q3651">
        <v>0.262624401091891</v>
      </c>
      <c r="R3651">
        <v>6.9039045656296696E-3</v>
      </c>
      <c r="S3651">
        <v>1.0938372512226799E-2</v>
      </c>
      <c r="T3651">
        <v>9.2228639308666802E-3</v>
      </c>
      <c r="U3651">
        <v>1.4624284640690899E-2</v>
      </c>
      <c r="V3651">
        <v>174.94000199999999</v>
      </c>
      <c r="W3651">
        <v>121.599998</v>
      </c>
      <c r="X3651">
        <v>-0.12336660539774399</v>
      </c>
      <c r="Y3651">
        <v>3.81588593721357E-3</v>
      </c>
      <c r="Z3651">
        <v>1.24493291599665</v>
      </c>
      <c r="AA3651">
        <v>3.3467661811089999</v>
      </c>
      <c r="AB3651">
        <v>3.2757835088897198</v>
      </c>
      <c r="AC3651" t="s">
        <v>265</v>
      </c>
      <c r="AD3651" t="s">
        <v>358</v>
      </c>
      <c r="AE3651" t="s">
        <v>56</v>
      </c>
      <c r="AF3651" t="s">
        <v>82</v>
      </c>
      <c r="AG3651" t="s">
        <v>297</v>
      </c>
      <c r="AH3651" s="45">
        <v>40168</v>
      </c>
      <c r="AI3651">
        <v>1403161</v>
      </c>
      <c r="AK3651" t="s">
        <v>298</v>
      </c>
      <c r="AL3651" t="s">
        <v>276</v>
      </c>
      <c r="AM3651" t="s">
        <v>245</v>
      </c>
    </row>
    <row r="3652" spans="1:39" x14ac:dyDescent="0.3">
      <c r="A3652" s="1">
        <v>43602</v>
      </c>
      <c r="B3652" t="s">
        <v>32</v>
      </c>
      <c r="C3652" t="s">
        <v>239</v>
      </c>
      <c r="D3652">
        <v>100</v>
      </c>
      <c r="E3652">
        <v>1</v>
      </c>
      <c r="F3652">
        <v>128.30999800000001</v>
      </c>
      <c r="G3652">
        <v>130.46000699999999</v>
      </c>
      <c r="H3652">
        <v>127.919997999999</v>
      </c>
      <c r="I3652">
        <v>128.070007</v>
      </c>
      <c r="J3652">
        <v>128.070007</v>
      </c>
      <c r="K3652">
        <v>25770500</v>
      </c>
      <c r="L3652">
        <v>2.3929999999999998</v>
      </c>
      <c r="M3652">
        <v>-6.6925230341294498E-3</v>
      </c>
      <c r="N3652">
        <v>1.106164941345E-2</v>
      </c>
      <c r="O3652">
        <v>6.2383953241880299E-2</v>
      </c>
      <c r="P3652">
        <v>0.176367267912315</v>
      </c>
      <c r="Q3652">
        <v>0.29242898375897702</v>
      </c>
      <c r="R3652">
        <v>2.1046996283978599E-2</v>
      </c>
      <c r="S3652">
        <v>1.5256871096768401E-2</v>
      </c>
      <c r="T3652">
        <v>1.14451037486896E-2</v>
      </c>
      <c r="U3652">
        <v>1.6111224567246198E-2</v>
      </c>
      <c r="V3652">
        <v>131.36999499999999</v>
      </c>
      <c r="W3652">
        <v>93.959998999999996</v>
      </c>
      <c r="X3652">
        <v>-0.133015886510125</v>
      </c>
      <c r="Y3652">
        <v>-5.8544371529206298E-3</v>
      </c>
      <c r="Z3652">
        <v>1.4200254240996599</v>
      </c>
      <c r="AA3652">
        <v>2.90594120944594</v>
      </c>
      <c r="AB3652">
        <v>2.7117318967578199</v>
      </c>
      <c r="AC3652" t="s">
        <v>240</v>
      </c>
      <c r="AD3652" t="s">
        <v>359</v>
      </c>
      <c r="AE3652" t="s">
        <v>56</v>
      </c>
      <c r="AF3652" t="s">
        <v>83</v>
      </c>
      <c r="AG3652" t="s">
        <v>360</v>
      </c>
      <c r="AH3652" s="45">
        <v>34486</v>
      </c>
      <c r="AI3652">
        <v>789019</v>
      </c>
      <c r="AJ3652">
        <v>1975</v>
      </c>
      <c r="AK3652" t="s">
        <v>361</v>
      </c>
      <c r="AL3652" t="s">
        <v>314</v>
      </c>
      <c r="AM3652" t="s">
        <v>245</v>
      </c>
    </row>
    <row r="3653" spans="1:39" x14ac:dyDescent="0.3">
      <c r="A3653" s="1">
        <v>43567</v>
      </c>
      <c r="B3653" t="s">
        <v>32</v>
      </c>
      <c r="C3653" t="s">
        <v>246</v>
      </c>
      <c r="D3653">
        <v>200</v>
      </c>
      <c r="E3653">
        <v>2</v>
      </c>
      <c r="F3653">
        <v>120.639999</v>
      </c>
      <c r="G3653">
        <v>120.980003</v>
      </c>
      <c r="H3653">
        <v>120.370003</v>
      </c>
      <c r="I3653">
        <v>120.949997</v>
      </c>
      <c r="J3653">
        <v>120.50393699999999</v>
      </c>
      <c r="K3653">
        <v>19745100</v>
      </c>
      <c r="L3653">
        <v>2.56</v>
      </c>
      <c r="M3653">
        <v>5.1392148627134602E-3</v>
      </c>
      <c r="N3653">
        <v>8.8025920084257095E-3</v>
      </c>
      <c r="O3653">
        <v>5.4802383977019899E-2</v>
      </c>
      <c r="P3653">
        <v>0.166853454990223</v>
      </c>
      <c r="Q3653">
        <v>0.27329886631025202</v>
      </c>
      <c r="R3653">
        <v>4.9919523360466298E-3</v>
      </c>
      <c r="S3653">
        <v>9.5604542701279195E-3</v>
      </c>
      <c r="T3653">
        <v>1.1982489390614399E-2</v>
      </c>
      <c r="U3653">
        <v>1.5957295183032301E-2</v>
      </c>
      <c r="V3653">
        <v>120.980003</v>
      </c>
      <c r="W3653">
        <v>90.279999000000004</v>
      </c>
      <c r="X3653">
        <v>-0.133015886510125</v>
      </c>
      <c r="Y3653">
        <v>6.5875784763498903E-3</v>
      </c>
      <c r="Z3653">
        <v>1.42122431858993</v>
      </c>
      <c r="AA3653">
        <v>2.64654327446681</v>
      </c>
      <c r="AB3653">
        <v>2.7758118018774098</v>
      </c>
      <c r="AC3653" t="s">
        <v>247</v>
      </c>
      <c r="AD3653" t="s">
        <v>359</v>
      </c>
      <c r="AE3653" t="s">
        <v>56</v>
      </c>
      <c r="AF3653" t="s">
        <v>83</v>
      </c>
      <c r="AG3653" t="s">
        <v>360</v>
      </c>
      <c r="AH3653" s="45">
        <v>34486</v>
      </c>
      <c r="AI3653">
        <v>789019</v>
      </c>
      <c r="AJ3653">
        <v>1975</v>
      </c>
      <c r="AK3653" t="s">
        <v>361</v>
      </c>
      <c r="AL3653" t="s">
        <v>314</v>
      </c>
      <c r="AM3653" t="s">
        <v>245</v>
      </c>
    </row>
    <row r="3654" spans="1:39" x14ac:dyDescent="0.3">
      <c r="A3654" s="1">
        <v>43579</v>
      </c>
      <c r="B3654" t="s">
        <v>32</v>
      </c>
      <c r="C3654" t="s">
        <v>246</v>
      </c>
      <c r="D3654">
        <v>100</v>
      </c>
      <c r="E3654">
        <v>2</v>
      </c>
      <c r="F3654">
        <v>125.790001</v>
      </c>
      <c r="G3654">
        <v>125.849998</v>
      </c>
      <c r="H3654">
        <v>124.519997</v>
      </c>
      <c r="I3654">
        <v>125.010002</v>
      </c>
      <c r="J3654">
        <v>124.548965</v>
      </c>
      <c r="K3654">
        <v>31257000</v>
      </c>
      <c r="L3654">
        <v>2.5219999999999998</v>
      </c>
      <c r="M3654">
        <v>-3.43382116765149E-3</v>
      </c>
      <c r="N3654">
        <v>3.4505840904257498E-2</v>
      </c>
      <c r="O3654">
        <v>6.57925175300966E-2</v>
      </c>
      <c r="P3654">
        <v>0.162540449732471</v>
      </c>
      <c r="Q3654">
        <v>0.28757773071505799</v>
      </c>
      <c r="R3654">
        <v>7.1383930643736703E-3</v>
      </c>
      <c r="S3654">
        <v>5.9420756401815204E-3</v>
      </c>
      <c r="T3654">
        <v>1.1189540708022199E-2</v>
      </c>
      <c r="U3654">
        <v>1.5917043303042101E-2</v>
      </c>
      <c r="V3654">
        <v>125.849998</v>
      </c>
      <c r="W3654">
        <v>90.279999000000004</v>
      </c>
      <c r="X3654">
        <v>-0.133015886510125</v>
      </c>
      <c r="Y3654">
        <v>-2.1941687255359501E-3</v>
      </c>
      <c r="Z3654">
        <v>1.4197291934877301</v>
      </c>
      <c r="AA3654">
        <v>2.8283745323806699</v>
      </c>
      <c r="AB3654">
        <v>2.6670832615065301</v>
      </c>
      <c r="AC3654" t="s">
        <v>247</v>
      </c>
      <c r="AD3654" t="s">
        <v>359</v>
      </c>
      <c r="AE3654" t="s">
        <v>56</v>
      </c>
      <c r="AF3654" t="s">
        <v>83</v>
      </c>
      <c r="AG3654" t="s">
        <v>360</v>
      </c>
      <c r="AH3654" s="45">
        <v>34486</v>
      </c>
      <c r="AI3654">
        <v>789019</v>
      </c>
      <c r="AJ3654">
        <v>1975</v>
      </c>
      <c r="AK3654" t="s">
        <v>361</v>
      </c>
      <c r="AL3654" t="s">
        <v>314</v>
      </c>
      <c r="AM3654" t="s">
        <v>245</v>
      </c>
    </row>
    <row r="3655" spans="1:39" x14ac:dyDescent="0.3">
      <c r="A3655" s="1">
        <v>43594</v>
      </c>
      <c r="B3655" t="s">
        <v>32</v>
      </c>
      <c r="C3655" t="s">
        <v>239</v>
      </c>
      <c r="D3655">
        <v>100</v>
      </c>
      <c r="E3655">
        <v>2</v>
      </c>
      <c r="F3655">
        <v>124.290001</v>
      </c>
      <c r="G3655">
        <v>125.790001</v>
      </c>
      <c r="H3655">
        <v>123.57</v>
      </c>
      <c r="I3655">
        <v>125.5</v>
      </c>
      <c r="J3655">
        <v>125.037155</v>
      </c>
      <c r="K3655">
        <v>27235800</v>
      </c>
      <c r="L3655">
        <v>2.4569999999999999</v>
      </c>
      <c r="M3655" s="44">
        <v>-7.9749114382860698E-5</v>
      </c>
      <c r="N3655">
        <v>-5.6414315609549402E-3</v>
      </c>
      <c r="O3655">
        <v>4.5397487562449101E-2</v>
      </c>
      <c r="P3655">
        <v>0.180038931229622</v>
      </c>
      <c r="Q3655">
        <v>0.28667698062951502</v>
      </c>
      <c r="R3655">
        <v>1.5020538756304399E-2</v>
      </c>
      <c r="S3655">
        <v>1.22078095902019E-2</v>
      </c>
      <c r="T3655">
        <v>1.02853840051714E-2</v>
      </c>
      <c r="U3655">
        <v>1.5907457853469701E-2</v>
      </c>
      <c r="V3655">
        <v>131.36999499999999</v>
      </c>
      <c r="W3655">
        <v>93.959998999999996</v>
      </c>
      <c r="X3655">
        <v>-0.133015886510125</v>
      </c>
      <c r="Y3655">
        <v>-3.0259986019249502E-3</v>
      </c>
      <c r="Z3655">
        <v>1.4143900874867299</v>
      </c>
      <c r="AA3655">
        <v>2.8273551876869298</v>
      </c>
      <c r="AB3655">
        <v>3.0237214583113099</v>
      </c>
      <c r="AC3655" t="s">
        <v>247</v>
      </c>
      <c r="AD3655" t="s">
        <v>359</v>
      </c>
      <c r="AE3655" t="s">
        <v>56</v>
      </c>
      <c r="AF3655" t="s">
        <v>83</v>
      </c>
      <c r="AG3655" t="s">
        <v>360</v>
      </c>
      <c r="AH3655" s="45">
        <v>34486</v>
      </c>
      <c r="AI3655">
        <v>789019</v>
      </c>
      <c r="AJ3655">
        <v>1975</v>
      </c>
      <c r="AK3655" t="s">
        <v>361</v>
      </c>
      <c r="AL3655" t="s">
        <v>314</v>
      </c>
      <c r="AM3655" t="s">
        <v>245</v>
      </c>
    </row>
    <row r="3656" spans="1:39" x14ac:dyDescent="0.3">
      <c r="A3656" s="1">
        <v>43598</v>
      </c>
      <c r="B3656" t="s">
        <v>32</v>
      </c>
      <c r="C3656" t="s">
        <v>246</v>
      </c>
      <c r="D3656">
        <v>300</v>
      </c>
      <c r="E3656">
        <v>2</v>
      </c>
      <c r="F3656">
        <v>124.110001</v>
      </c>
      <c r="G3656">
        <v>125.550003</v>
      </c>
      <c r="H3656">
        <v>123.040001</v>
      </c>
      <c r="I3656">
        <v>123.349998</v>
      </c>
      <c r="J3656">
        <v>122.89508799999901</v>
      </c>
      <c r="K3656">
        <v>33944900</v>
      </c>
      <c r="L3656">
        <v>2.4049999999999998</v>
      </c>
      <c r="M3656">
        <v>-3.0184346362082701E-2</v>
      </c>
      <c r="N3656">
        <v>-3.8175533791814799E-2</v>
      </c>
      <c r="O3656">
        <v>2.5952019079723401E-2</v>
      </c>
      <c r="P3656">
        <v>0.16294899942346799</v>
      </c>
      <c r="Q3656">
        <v>0.24771531253239901</v>
      </c>
      <c r="R3656">
        <v>1.7436684268589499E-2</v>
      </c>
      <c r="S3656">
        <v>1.41135366078725E-2</v>
      </c>
      <c r="T3656">
        <v>1.1143740334160801E-2</v>
      </c>
      <c r="U3656">
        <v>1.60227029052483E-2</v>
      </c>
      <c r="V3656">
        <v>131.36999499999999</v>
      </c>
      <c r="W3656">
        <v>93.959998999999996</v>
      </c>
      <c r="X3656">
        <v>-0.133015886510125</v>
      </c>
      <c r="Y3656">
        <v>-2.4426469085879299E-2</v>
      </c>
      <c r="Z3656">
        <v>1.41427158498118</v>
      </c>
      <c r="AA3656">
        <v>2.4137579788601999</v>
      </c>
      <c r="AB3656">
        <v>2.7526815612602502</v>
      </c>
      <c r="AC3656" t="s">
        <v>247</v>
      </c>
      <c r="AD3656" t="s">
        <v>359</v>
      </c>
      <c r="AE3656" t="s">
        <v>56</v>
      </c>
      <c r="AF3656" t="s">
        <v>83</v>
      </c>
      <c r="AG3656" t="s">
        <v>360</v>
      </c>
      <c r="AH3656" s="45">
        <v>34486</v>
      </c>
      <c r="AI3656">
        <v>789019</v>
      </c>
      <c r="AJ3656">
        <v>1975</v>
      </c>
      <c r="AK3656" t="s">
        <v>361</v>
      </c>
      <c r="AL3656" t="s">
        <v>314</v>
      </c>
      <c r="AM3656" t="s">
        <v>245</v>
      </c>
    </row>
    <row r="3657" spans="1:39" x14ac:dyDescent="0.3">
      <c r="A3657" s="1">
        <v>43601</v>
      </c>
      <c r="B3657" t="s">
        <v>32</v>
      </c>
      <c r="C3657" t="s">
        <v>239</v>
      </c>
      <c r="D3657">
        <v>100</v>
      </c>
      <c r="E3657">
        <v>2</v>
      </c>
      <c r="F3657">
        <v>126.75</v>
      </c>
      <c r="G3657">
        <v>129.38000500000001</v>
      </c>
      <c r="H3657">
        <v>126.459999</v>
      </c>
      <c r="I3657">
        <v>128.929993</v>
      </c>
      <c r="J3657">
        <v>128.929993</v>
      </c>
      <c r="K3657">
        <v>30112200</v>
      </c>
      <c r="L3657">
        <v>2.4049999999999998</v>
      </c>
      <c r="M3657">
        <v>2.2828966421553298E-2</v>
      </c>
      <c r="N3657">
        <v>3.06586339944733E-2</v>
      </c>
      <c r="O3657">
        <v>6.6760623243314901E-2</v>
      </c>
      <c r="P3657">
        <v>0.19533216323233199</v>
      </c>
      <c r="Q3657">
        <v>0.30169812982843103</v>
      </c>
      <c r="R3657">
        <v>2.07973623533847E-2</v>
      </c>
      <c r="S3657">
        <v>1.51549077015397E-2</v>
      </c>
      <c r="T3657">
        <v>1.14408248451707E-2</v>
      </c>
      <c r="U3657">
        <v>1.6103803782902701E-2</v>
      </c>
      <c r="V3657">
        <v>131.36999499999999</v>
      </c>
      <c r="W3657">
        <v>93.959998999999996</v>
      </c>
      <c r="X3657">
        <v>-0.133015886510125</v>
      </c>
      <c r="Y3657">
        <v>8.8559569696340101E-3</v>
      </c>
      <c r="Z3657">
        <v>1.4195442041830799</v>
      </c>
      <c r="AA3657">
        <v>3.00360809297714</v>
      </c>
      <c r="AB3657">
        <v>2.6988757719908798</v>
      </c>
      <c r="AC3657" t="s">
        <v>247</v>
      </c>
      <c r="AD3657" t="s">
        <v>359</v>
      </c>
      <c r="AE3657" t="s">
        <v>56</v>
      </c>
      <c r="AF3657" t="s">
        <v>83</v>
      </c>
      <c r="AG3657" t="s">
        <v>360</v>
      </c>
      <c r="AH3657" s="45">
        <v>34486</v>
      </c>
      <c r="AI3657">
        <v>789019</v>
      </c>
      <c r="AJ3657">
        <v>1975</v>
      </c>
      <c r="AK3657" t="s">
        <v>361</v>
      </c>
      <c r="AL3657" t="s">
        <v>314</v>
      </c>
      <c r="AM3657" t="s">
        <v>245</v>
      </c>
    </row>
    <row r="3658" spans="1:39" x14ac:dyDescent="0.3">
      <c r="A3658" s="1">
        <v>43607</v>
      </c>
      <c r="B3658" t="s">
        <v>32</v>
      </c>
      <c r="C3658" t="s">
        <v>246</v>
      </c>
      <c r="D3658">
        <v>200</v>
      </c>
      <c r="E3658">
        <v>2</v>
      </c>
      <c r="F3658">
        <v>126.620003</v>
      </c>
      <c r="G3658">
        <v>128.240005</v>
      </c>
      <c r="H3658">
        <v>126.519997</v>
      </c>
      <c r="I3658">
        <v>127.669997999999</v>
      </c>
      <c r="J3658">
        <v>127.669997999999</v>
      </c>
      <c r="K3658">
        <v>15396500</v>
      </c>
      <c r="L3658">
        <v>2.3929999999999998</v>
      </c>
      <c r="M3658">
        <v>6.0494036860888898E-3</v>
      </c>
      <c r="N3658">
        <v>1.3008193458707899E-2</v>
      </c>
      <c r="O3658">
        <v>3.4799341433722097E-2</v>
      </c>
      <c r="P3658">
        <v>0.15804128068818299</v>
      </c>
      <c r="Q3658">
        <v>0.28467941016306603</v>
      </c>
      <c r="R3658">
        <v>1.4224042575998099E-2</v>
      </c>
      <c r="S3658">
        <v>1.54902199369424E-2</v>
      </c>
      <c r="T3658">
        <v>1.13825107895061E-2</v>
      </c>
      <c r="U3658">
        <v>1.6114593619756101E-2</v>
      </c>
      <c r="V3658">
        <v>131.36999499999999</v>
      </c>
      <c r="W3658">
        <v>93.959998999999996</v>
      </c>
      <c r="X3658">
        <v>-0.133015886510125</v>
      </c>
      <c r="Y3658">
        <v>-2.8283920525026501E-3</v>
      </c>
      <c r="Z3658">
        <v>1.4175608614673201</v>
      </c>
      <c r="AA3658">
        <v>2.83073443845071</v>
      </c>
      <c r="AB3658">
        <v>2.89879097607326</v>
      </c>
      <c r="AC3658" t="s">
        <v>247</v>
      </c>
      <c r="AD3658" t="s">
        <v>359</v>
      </c>
      <c r="AE3658" t="s">
        <v>56</v>
      </c>
      <c r="AF3658" t="s">
        <v>83</v>
      </c>
      <c r="AG3658" t="s">
        <v>360</v>
      </c>
      <c r="AH3658" s="45">
        <v>34486</v>
      </c>
      <c r="AI3658">
        <v>789019</v>
      </c>
      <c r="AJ3658">
        <v>1975</v>
      </c>
      <c r="AK3658" t="s">
        <v>361</v>
      </c>
      <c r="AL3658" t="s">
        <v>314</v>
      </c>
      <c r="AM3658" t="s">
        <v>245</v>
      </c>
    </row>
    <row r="3659" spans="1:39" x14ac:dyDescent="0.3">
      <c r="A3659" s="1">
        <v>43614</v>
      </c>
      <c r="B3659" t="s">
        <v>32</v>
      </c>
      <c r="C3659" t="s">
        <v>246</v>
      </c>
      <c r="D3659">
        <v>100</v>
      </c>
      <c r="E3659">
        <v>2</v>
      </c>
      <c r="F3659">
        <v>125.379997</v>
      </c>
      <c r="G3659">
        <v>125.389999</v>
      </c>
      <c r="H3659">
        <v>124.040001</v>
      </c>
      <c r="I3659">
        <v>124.94000200000001</v>
      </c>
      <c r="J3659">
        <v>124.94000200000001</v>
      </c>
      <c r="K3659">
        <v>22763100</v>
      </c>
      <c r="L3659">
        <v>2.2360000000000002</v>
      </c>
      <c r="M3659">
        <v>-9.7173362874454303E-3</v>
      </c>
      <c r="N3659">
        <v>-1.5565752407675699E-2</v>
      </c>
      <c r="O3659">
        <v>-3.5159477652535701E-2</v>
      </c>
      <c r="P3659">
        <v>0.111512878212868</v>
      </c>
      <c r="Q3659">
        <v>0.255307518864268</v>
      </c>
      <c r="R3659">
        <v>7.43308729542487E-3</v>
      </c>
      <c r="S3659">
        <v>1.3771723530256399E-2</v>
      </c>
      <c r="T3659">
        <v>1.14885145431513E-2</v>
      </c>
      <c r="U3659">
        <v>1.6132135700109799E-2</v>
      </c>
      <c r="V3659">
        <v>131.36999499999999</v>
      </c>
      <c r="W3659">
        <v>93.959998999999996</v>
      </c>
      <c r="X3659">
        <v>-0.133015886510125</v>
      </c>
      <c r="Y3659">
        <v>-6.9359101493404697E-3</v>
      </c>
      <c r="Z3659">
        <v>1.41124796648353</v>
      </c>
      <c r="AA3659">
        <v>2.5364265402764601</v>
      </c>
      <c r="AB3659">
        <v>2.6681648045018802</v>
      </c>
      <c r="AC3659" t="s">
        <v>247</v>
      </c>
      <c r="AD3659" t="s">
        <v>359</v>
      </c>
      <c r="AE3659" t="s">
        <v>56</v>
      </c>
      <c r="AF3659" t="s">
        <v>83</v>
      </c>
      <c r="AG3659" t="s">
        <v>360</v>
      </c>
      <c r="AH3659" s="45">
        <v>34486</v>
      </c>
      <c r="AI3659">
        <v>789019</v>
      </c>
      <c r="AJ3659">
        <v>1975</v>
      </c>
      <c r="AK3659" t="s">
        <v>361</v>
      </c>
      <c r="AL3659" t="s">
        <v>314</v>
      </c>
      <c r="AM3659" t="s">
        <v>245</v>
      </c>
    </row>
    <row r="3660" spans="1:39" x14ac:dyDescent="0.3">
      <c r="A3660" s="1">
        <v>43633</v>
      </c>
      <c r="B3660" t="s">
        <v>32</v>
      </c>
      <c r="C3660" t="s">
        <v>239</v>
      </c>
      <c r="D3660">
        <v>100</v>
      </c>
      <c r="E3660">
        <v>2</v>
      </c>
      <c r="F3660">
        <v>132.63000500000001</v>
      </c>
      <c r="G3660">
        <v>133.729996</v>
      </c>
      <c r="H3660">
        <v>132.529999</v>
      </c>
      <c r="I3660">
        <v>132.85000600000001</v>
      </c>
      <c r="J3660">
        <v>132.85000600000001</v>
      </c>
      <c r="K3660">
        <v>14517800</v>
      </c>
      <c r="L3660">
        <v>2.0859999999999999</v>
      </c>
      <c r="M3660">
        <v>3.0155243015181298E-3</v>
      </c>
      <c r="N3660">
        <v>1.88359436891004E-3</v>
      </c>
      <c r="O3660">
        <v>5.27801166613759E-2</v>
      </c>
      <c r="P3660">
        <v>0.12588159841471</v>
      </c>
      <c r="Q3660">
        <v>0.28605854609424203</v>
      </c>
      <c r="R3660">
        <v>4.5999263813238196E-3</v>
      </c>
      <c r="S3660">
        <v>1.48614617159167E-2</v>
      </c>
      <c r="T3660">
        <v>1.31617634301389E-2</v>
      </c>
      <c r="U3660">
        <v>1.6453490011149999E-2</v>
      </c>
      <c r="V3660">
        <v>134.240005</v>
      </c>
      <c r="W3660">
        <v>93.959998999999996</v>
      </c>
      <c r="X3660">
        <v>-0.133015886510125</v>
      </c>
      <c r="Y3660">
        <v>9.3131563797728401E-4</v>
      </c>
      <c r="Z3660">
        <v>1.4356566316646899</v>
      </c>
      <c r="AA3660">
        <v>2.9109285901340201</v>
      </c>
      <c r="AB3660">
        <v>2.8672408840039099</v>
      </c>
      <c r="AC3660" t="s">
        <v>247</v>
      </c>
      <c r="AD3660" t="s">
        <v>359</v>
      </c>
      <c r="AE3660" t="s">
        <v>56</v>
      </c>
      <c r="AF3660" t="s">
        <v>83</v>
      </c>
      <c r="AG3660" t="s">
        <v>360</v>
      </c>
      <c r="AH3660" s="45">
        <v>34486</v>
      </c>
      <c r="AI3660">
        <v>789019</v>
      </c>
      <c r="AJ3660">
        <v>1975</v>
      </c>
      <c r="AK3660" t="s">
        <v>361</v>
      </c>
      <c r="AL3660" t="s">
        <v>314</v>
      </c>
      <c r="AM3660" t="s">
        <v>245</v>
      </c>
    </row>
    <row r="3661" spans="1:39" x14ac:dyDescent="0.3">
      <c r="A3661" s="1">
        <v>43640</v>
      </c>
      <c r="B3661" t="s">
        <v>32</v>
      </c>
      <c r="C3661" t="s">
        <v>239</v>
      </c>
      <c r="D3661">
        <v>200</v>
      </c>
      <c r="E3661">
        <v>2</v>
      </c>
      <c r="F3661">
        <v>137</v>
      </c>
      <c r="G3661">
        <v>138.39999399999999</v>
      </c>
      <c r="H3661">
        <v>137</v>
      </c>
      <c r="I3661">
        <v>137.779999</v>
      </c>
      <c r="J3661">
        <v>137.779999</v>
      </c>
      <c r="K3661">
        <v>20628800</v>
      </c>
      <c r="L3661">
        <v>2.0209999999999999</v>
      </c>
      <c r="M3661">
        <v>5.8962718595037501E-3</v>
      </c>
      <c r="N3661">
        <v>3.6437485537562299E-2</v>
      </c>
      <c r="O3661">
        <v>7.6209408740230397E-2</v>
      </c>
      <c r="P3661">
        <v>0.16155387610521901</v>
      </c>
      <c r="Q3661">
        <v>0.32526066792066899</v>
      </c>
      <c r="R3661">
        <v>6.46464918705474E-3</v>
      </c>
      <c r="S3661">
        <v>1.39562631370956E-2</v>
      </c>
      <c r="T3661">
        <v>1.25412796360286E-2</v>
      </c>
      <c r="U3661">
        <v>1.6449853905211999E-2</v>
      </c>
      <c r="V3661">
        <v>138.39999399999999</v>
      </c>
      <c r="W3661">
        <v>93.959998999999996</v>
      </c>
      <c r="X3661">
        <v>-0.133015886510125</v>
      </c>
      <c r="Y3661">
        <v>-1.73338836506086E-3</v>
      </c>
      <c r="Z3661">
        <v>1.43481841799288</v>
      </c>
      <c r="AA3661">
        <v>3.3736836090714801</v>
      </c>
      <c r="AB3661">
        <v>3.2776125958892202</v>
      </c>
      <c r="AC3661" t="s">
        <v>247</v>
      </c>
      <c r="AD3661" t="s">
        <v>359</v>
      </c>
      <c r="AE3661" t="s">
        <v>56</v>
      </c>
      <c r="AF3661" t="s">
        <v>83</v>
      </c>
      <c r="AG3661" t="s">
        <v>360</v>
      </c>
      <c r="AH3661" s="45">
        <v>34486</v>
      </c>
      <c r="AI3661">
        <v>789019</v>
      </c>
      <c r="AJ3661">
        <v>1975</v>
      </c>
      <c r="AK3661" t="s">
        <v>361</v>
      </c>
      <c r="AL3661" t="s">
        <v>314</v>
      </c>
      <c r="AM3661" t="s">
        <v>245</v>
      </c>
    </row>
    <row r="3662" spans="1:39" x14ac:dyDescent="0.3">
      <c r="A3662" s="1">
        <v>43615</v>
      </c>
      <c r="B3662" t="s">
        <v>32</v>
      </c>
      <c r="C3662" t="s">
        <v>246</v>
      </c>
      <c r="D3662">
        <v>200</v>
      </c>
      <c r="E3662">
        <v>3</v>
      </c>
      <c r="F3662">
        <v>125.260002</v>
      </c>
      <c r="G3662">
        <v>125.760002</v>
      </c>
      <c r="H3662">
        <v>124.779999</v>
      </c>
      <c r="I3662">
        <v>125.730003</v>
      </c>
      <c r="J3662">
        <v>125.730003</v>
      </c>
      <c r="K3662">
        <v>16829600</v>
      </c>
      <c r="L3662">
        <v>2.2269999999999999</v>
      </c>
      <c r="M3662">
        <v>6.3031363926359203E-3</v>
      </c>
      <c r="N3662">
        <v>-1.5312019701128599E-2</v>
      </c>
      <c r="O3662">
        <v>-2.7932089926016E-2</v>
      </c>
      <c r="P3662">
        <v>0.119064866722514</v>
      </c>
      <c r="Q3662">
        <v>0.26517535489989402</v>
      </c>
      <c r="R3662">
        <v>7.5117296698296102E-3</v>
      </c>
      <c r="S3662">
        <v>1.38743849775272E-2</v>
      </c>
      <c r="T3662">
        <v>1.14959037630788E-2</v>
      </c>
      <c r="U3662">
        <v>1.61329557660428E-2</v>
      </c>
      <c r="V3662">
        <v>131.36999499999999</v>
      </c>
      <c r="W3662">
        <v>93.959998999999996</v>
      </c>
      <c r="X3662">
        <v>-0.133015886510125</v>
      </c>
      <c r="Y3662">
        <v>2.0962723552933101E-3</v>
      </c>
      <c r="Z3662">
        <v>1.41755656744939</v>
      </c>
      <c r="AA3662">
        <v>2.6458609711494301</v>
      </c>
      <c r="AB3662">
        <v>2.6311901110416298</v>
      </c>
      <c r="AC3662" t="s">
        <v>248</v>
      </c>
      <c r="AD3662" t="s">
        <v>359</v>
      </c>
      <c r="AE3662" t="s">
        <v>56</v>
      </c>
      <c r="AF3662" t="s">
        <v>83</v>
      </c>
      <c r="AG3662" t="s">
        <v>360</v>
      </c>
      <c r="AH3662" s="45">
        <v>34486</v>
      </c>
      <c r="AI3662">
        <v>789019</v>
      </c>
      <c r="AJ3662">
        <v>1975</v>
      </c>
      <c r="AK3662" t="s">
        <v>361</v>
      </c>
      <c r="AL3662" t="s">
        <v>314</v>
      </c>
      <c r="AM3662" t="s">
        <v>245</v>
      </c>
    </row>
    <row r="3663" spans="1:39" x14ac:dyDescent="0.3">
      <c r="A3663" s="1">
        <v>43634</v>
      </c>
      <c r="B3663" t="s">
        <v>32</v>
      </c>
      <c r="C3663" t="s">
        <v>246</v>
      </c>
      <c r="D3663">
        <v>200</v>
      </c>
      <c r="E3663">
        <v>3</v>
      </c>
      <c r="F3663">
        <v>134.19000199999999</v>
      </c>
      <c r="G3663">
        <v>135.240005</v>
      </c>
      <c r="H3663">
        <v>133.570007</v>
      </c>
      <c r="I3663">
        <v>135.16000399999999</v>
      </c>
      <c r="J3663">
        <v>135.16000399999999</v>
      </c>
      <c r="K3663">
        <v>25934500</v>
      </c>
      <c r="L3663">
        <v>2.06</v>
      </c>
      <c r="M3663">
        <v>1.7238574071103501E-2</v>
      </c>
      <c r="N3663">
        <v>2.2900034492228501E-2</v>
      </c>
      <c r="O3663">
        <v>4.7189724310925898E-2</v>
      </c>
      <c r="P3663">
        <v>0.14243996640624099</v>
      </c>
      <c r="Q3663">
        <v>0.31609799782403603</v>
      </c>
      <c r="R3663">
        <v>8.1141962718297208E-3</v>
      </c>
      <c r="S3663">
        <v>1.45398203135929E-2</v>
      </c>
      <c r="T3663">
        <v>1.3299628599761699E-2</v>
      </c>
      <c r="U3663">
        <v>1.6460937355533001E-2</v>
      </c>
      <c r="V3663">
        <v>135.240005</v>
      </c>
      <c r="W3663">
        <v>93.959998999999996</v>
      </c>
      <c r="X3663">
        <v>-0.133015886510125</v>
      </c>
      <c r="Y3663">
        <v>9.6704895497130797E-3</v>
      </c>
      <c r="Z3663">
        <v>1.4360058340142601</v>
      </c>
      <c r="AA3663">
        <v>3.2478308473876401</v>
      </c>
      <c r="AB3663">
        <v>2.9563811805075502</v>
      </c>
      <c r="AC3663" t="s">
        <v>248</v>
      </c>
      <c r="AD3663" t="s">
        <v>359</v>
      </c>
      <c r="AE3663" t="s">
        <v>56</v>
      </c>
      <c r="AF3663" t="s">
        <v>83</v>
      </c>
      <c r="AG3663" t="s">
        <v>360</v>
      </c>
      <c r="AH3663" s="45">
        <v>34486</v>
      </c>
      <c r="AI3663">
        <v>789019</v>
      </c>
      <c r="AJ3663">
        <v>1975</v>
      </c>
      <c r="AK3663" t="s">
        <v>361</v>
      </c>
      <c r="AL3663" t="s">
        <v>314</v>
      </c>
      <c r="AM3663" t="s">
        <v>245</v>
      </c>
    </row>
    <row r="3664" spans="1:39" x14ac:dyDescent="0.3">
      <c r="A3664" s="1">
        <v>43605</v>
      </c>
      <c r="B3664" t="s">
        <v>32</v>
      </c>
      <c r="C3664" t="s">
        <v>246</v>
      </c>
      <c r="D3664">
        <v>300</v>
      </c>
      <c r="E3664">
        <v>4</v>
      </c>
      <c r="F3664">
        <v>126.519997</v>
      </c>
      <c r="G3664">
        <v>127.589996</v>
      </c>
      <c r="H3664">
        <v>125.760002</v>
      </c>
      <c r="I3664">
        <v>126.220001</v>
      </c>
      <c r="J3664">
        <v>126.220001</v>
      </c>
      <c r="K3664">
        <v>23706900</v>
      </c>
      <c r="L3664">
        <v>2.4159999999999999</v>
      </c>
      <c r="M3664">
        <v>-1.4550620016819799E-2</v>
      </c>
      <c r="N3664">
        <v>2.6695375758712999E-2</v>
      </c>
      <c r="O3664">
        <v>3.95871992492422E-2</v>
      </c>
      <c r="P3664">
        <v>0.16227879736359799</v>
      </c>
      <c r="Q3664">
        <v>0.287913079428957</v>
      </c>
      <c r="R3664">
        <v>1.54472763622618E-2</v>
      </c>
      <c r="S3664">
        <v>1.5641215997126399E-2</v>
      </c>
      <c r="T3664">
        <v>1.16457399032445E-2</v>
      </c>
      <c r="U3664">
        <v>1.6126230855521E-2</v>
      </c>
      <c r="V3664">
        <v>131.36999499999999</v>
      </c>
      <c r="W3664">
        <v>93.959998999999996</v>
      </c>
      <c r="X3664">
        <v>-0.133015886510125</v>
      </c>
      <c r="Y3664">
        <v>-6.7722580366252503E-3</v>
      </c>
      <c r="Z3664">
        <v>1.4213502099958799</v>
      </c>
      <c r="AA3664">
        <v>2.85711475215642</v>
      </c>
      <c r="AB3664">
        <v>2.8004032514170598</v>
      </c>
      <c r="AC3664" t="s">
        <v>249</v>
      </c>
      <c r="AD3664" t="s">
        <v>359</v>
      </c>
      <c r="AE3664" t="s">
        <v>56</v>
      </c>
      <c r="AF3664" t="s">
        <v>83</v>
      </c>
      <c r="AG3664" t="s">
        <v>360</v>
      </c>
      <c r="AH3664" s="45">
        <v>34486</v>
      </c>
      <c r="AI3664">
        <v>789019</v>
      </c>
      <c r="AJ3664">
        <v>1975</v>
      </c>
      <c r="AK3664" t="s">
        <v>361</v>
      </c>
      <c r="AL3664" t="s">
        <v>314</v>
      </c>
      <c r="AM3664" t="s">
        <v>245</v>
      </c>
    </row>
    <row r="3665" spans="1:39" x14ac:dyDescent="0.3">
      <c r="A3665" s="1">
        <v>43620</v>
      </c>
      <c r="B3665" t="s">
        <v>32</v>
      </c>
      <c r="C3665" t="s">
        <v>246</v>
      </c>
      <c r="D3665">
        <v>300</v>
      </c>
      <c r="E3665">
        <v>4</v>
      </c>
      <c r="F3665">
        <v>121.279999</v>
      </c>
      <c r="G3665">
        <v>123.279999</v>
      </c>
      <c r="H3665">
        <v>120.650002</v>
      </c>
      <c r="I3665">
        <v>123.160004</v>
      </c>
      <c r="J3665">
        <v>123.160004</v>
      </c>
      <c r="K3665">
        <v>29382600</v>
      </c>
      <c r="L3665">
        <v>2.1190000000000002</v>
      </c>
      <c r="M3665">
        <v>2.7326869143304601E-2</v>
      </c>
      <c r="N3665">
        <v>-2.40666188261764E-2</v>
      </c>
      <c r="O3665">
        <v>-2.0768009161822702E-2</v>
      </c>
      <c r="P3665">
        <v>0.10136248846385</v>
      </c>
      <c r="Q3665">
        <v>0.216553277976058</v>
      </c>
      <c r="R3665">
        <v>2.2528305902965E-2</v>
      </c>
      <c r="S3665">
        <v>1.6055989674766302E-2</v>
      </c>
      <c r="T3665">
        <v>1.2836923462908901E-2</v>
      </c>
      <c r="U3665">
        <v>1.6333066272101501E-2</v>
      </c>
      <c r="V3665">
        <v>131.36999499999999</v>
      </c>
      <c r="W3665">
        <v>93.959998999999996</v>
      </c>
      <c r="X3665">
        <v>-0.133015886510125</v>
      </c>
      <c r="Y3665">
        <v>2.1205927310919401E-2</v>
      </c>
      <c r="Z3665">
        <v>1.4226371445077799</v>
      </c>
      <c r="AA3665">
        <v>2.1258831850289099</v>
      </c>
      <c r="AB3665">
        <v>2.34507555187189</v>
      </c>
      <c r="AC3665" t="s">
        <v>249</v>
      </c>
      <c r="AD3665" t="s">
        <v>359</v>
      </c>
      <c r="AE3665" t="s">
        <v>56</v>
      </c>
      <c r="AF3665" t="s">
        <v>83</v>
      </c>
      <c r="AG3665" t="s">
        <v>360</v>
      </c>
      <c r="AH3665" s="45">
        <v>34486</v>
      </c>
      <c r="AI3665">
        <v>789019</v>
      </c>
      <c r="AJ3665">
        <v>1975</v>
      </c>
      <c r="AK3665" t="s">
        <v>361</v>
      </c>
      <c r="AL3665" t="s">
        <v>314</v>
      </c>
      <c r="AM3665" t="s">
        <v>245</v>
      </c>
    </row>
    <row r="3666" spans="1:39" x14ac:dyDescent="0.3">
      <c r="A3666" s="1">
        <v>43623</v>
      </c>
      <c r="B3666" t="s">
        <v>32</v>
      </c>
      <c r="C3666" t="s">
        <v>246</v>
      </c>
      <c r="D3666">
        <v>500</v>
      </c>
      <c r="E3666">
        <v>4</v>
      </c>
      <c r="F3666">
        <v>129.19000199999999</v>
      </c>
      <c r="G3666">
        <v>132.25</v>
      </c>
      <c r="H3666">
        <v>128.259995</v>
      </c>
      <c r="I3666">
        <v>131.39999399999999</v>
      </c>
      <c r="J3666">
        <v>131.39999399999999</v>
      </c>
      <c r="K3666">
        <v>33885600</v>
      </c>
      <c r="L3666">
        <v>2.0840000000000001</v>
      </c>
      <c r="M3666">
        <v>2.7623036166272801E-2</v>
      </c>
      <c r="N3666">
        <v>6.0548475549296703E-2</v>
      </c>
      <c r="O3666">
        <v>4.9475763325378203E-2</v>
      </c>
      <c r="P3666">
        <v>0.176834782574528</v>
      </c>
      <c r="Q3666">
        <v>0.26458896035402901</v>
      </c>
      <c r="R3666">
        <v>2.48875048521164E-2</v>
      </c>
      <c r="S3666">
        <v>1.67366872940292E-2</v>
      </c>
      <c r="T3666">
        <v>1.34412844478868E-2</v>
      </c>
      <c r="U3666">
        <v>1.6486909989494002E-2</v>
      </c>
      <c r="V3666">
        <v>132.25</v>
      </c>
      <c r="W3666">
        <v>93.959998999999996</v>
      </c>
      <c r="X3666">
        <v>-0.133015886510125</v>
      </c>
      <c r="Y3666">
        <v>1.0442979367750601E-2</v>
      </c>
      <c r="Z3666">
        <v>1.4357804649393899</v>
      </c>
      <c r="AA3666">
        <v>2.6546218407206998</v>
      </c>
      <c r="AB3666">
        <v>2.2939185144071601</v>
      </c>
      <c r="AC3666" t="s">
        <v>249</v>
      </c>
      <c r="AD3666" t="s">
        <v>359</v>
      </c>
      <c r="AE3666" t="s">
        <v>56</v>
      </c>
      <c r="AF3666" t="s">
        <v>83</v>
      </c>
      <c r="AG3666" t="s">
        <v>360</v>
      </c>
      <c r="AH3666" s="45">
        <v>34486</v>
      </c>
      <c r="AI3666">
        <v>789019</v>
      </c>
      <c r="AJ3666">
        <v>1975</v>
      </c>
      <c r="AK3666" t="s">
        <v>361</v>
      </c>
      <c r="AL3666" t="s">
        <v>314</v>
      </c>
      <c r="AM3666" t="s">
        <v>245</v>
      </c>
    </row>
    <row r="3667" spans="1:39" x14ac:dyDescent="0.3">
      <c r="A3667" s="1">
        <v>43641</v>
      </c>
      <c r="B3667" t="s">
        <v>32</v>
      </c>
      <c r="C3667" t="s">
        <v>239</v>
      </c>
      <c r="D3667">
        <v>700</v>
      </c>
      <c r="E3667">
        <v>4</v>
      </c>
      <c r="F3667">
        <v>137.25</v>
      </c>
      <c r="G3667">
        <v>137.58999599999899</v>
      </c>
      <c r="H3667">
        <v>132.729996</v>
      </c>
      <c r="I3667">
        <v>133.429993</v>
      </c>
      <c r="J3667">
        <v>133.429993</v>
      </c>
      <c r="K3667">
        <v>33327400</v>
      </c>
      <c r="L3667">
        <v>1.994</v>
      </c>
      <c r="M3667">
        <v>-3.2081259614739399E-2</v>
      </c>
      <c r="N3667">
        <v>-1.28823481482806E-2</v>
      </c>
      <c r="O3667">
        <v>5.5867484349699403E-2</v>
      </c>
      <c r="P3667">
        <v>0.12735011292444101</v>
      </c>
      <c r="Q3667">
        <v>0.300423166027176</v>
      </c>
      <c r="R3667">
        <v>1.6819279344010701E-2</v>
      </c>
      <c r="S3667">
        <v>1.55897413872941E-2</v>
      </c>
      <c r="T3667">
        <v>1.32793449438844E-2</v>
      </c>
      <c r="U3667">
        <v>1.6575124717385498E-2</v>
      </c>
      <c r="V3667">
        <v>138.39999399999999</v>
      </c>
      <c r="W3667">
        <v>93.959998999999996</v>
      </c>
      <c r="X3667">
        <v>-0.133015886510125</v>
      </c>
      <c r="Y3667">
        <v>-9.5417756928269908E-3</v>
      </c>
      <c r="Z3667">
        <v>1.4435005879504199</v>
      </c>
      <c r="AA3667">
        <v>3.1064313454646699</v>
      </c>
      <c r="AB3667">
        <v>3.24933269550462</v>
      </c>
      <c r="AC3667" t="s">
        <v>249</v>
      </c>
      <c r="AD3667" t="s">
        <v>359</v>
      </c>
      <c r="AE3667" t="s">
        <v>56</v>
      </c>
      <c r="AF3667" t="s">
        <v>83</v>
      </c>
      <c r="AG3667" t="s">
        <v>360</v>
      </c>
      <c r="AH3667" s="45">
        <v>34486</v>
      </c>
      <c r="AI3667">
        <v>789019</v>
      </c>
      <c r="AJ3667">
        <v>1975</v>
      </c>
      <c r="AK3667" t="s">
        <v>361</v>
      </c>
      <c r="AL3667" t="s">
        <v>314</v>
      </c>
      <c r="AM3667" t="s">
        <v>245</v>
      </c>
    </row>
    <row r="3668" spans="1:39" x14ac:dyDescent="0.3">
      <c r="A3668" s="1">
        <v>43556</v>
      </c>
      <c r="B3668" t="s">
        <v>32</v>
      </c>
      <c r="C3668" t="s">
        <v>246</v>
      </c>
      <c r="D3668">
        <v>600</v>
      </c>
      <c r="E3668">
        <v>5</v>
      </c>
      <c r="F3668">
        <v>118.949997</v>
      </c>
      <c r="G3668">
        <v>119.110001</v>
      </c>
      <c r="H3668">
        <v>118.099998</v>
      </c>
      <c r="I3668">
        <v>119.019997</v>
      </c>
      <c r="J3668">
        <v>118.58105500000001</v>
      </c>
      <c r="K3668">
        <v>22789100</v>
      </c>
      <c r="L3668">
        <v>2.4969999999999999</v>
      </c>
      <c r="M3668">
        <v>9.1154833747031493E-3</v>
      </c>
      <c r="N3668">
        <v>1.14924083849701E-2</v>
      </c>
      <c r="O3668">
        <v>6.0524827443624397E-2</v>
      </c>
      <c r="P3668">
        <v>0.17449050589558901</v>
      </c>
      <c r="Q3668">
        <v>0.282207677390232</v>
      </c>
      <c r="R3668">
        <v>7.6062148289228297E-3</v>
      </c>
      <c r="S3668">
        <v>1.07478816458365E-2</v>
      </c>
      <c r="T3668">
        <v>1.4278360537764399E-2</v>
      </c>
      <c r="U3668">
        <v>1.6364373462757702E-2</v>
      </c>
      <c r="V3668">
        <v>120.82</v>
      </c>
      <c r="W3668">
        <v>87.510002</v>
      </c>
      <c r="X3668">
        <v>-0.133015886510125</v>
      </c>
      <c r="Y3668">
        <v>1.1502195497633099E-2</v>
      </c>
      <c r="Z3668">
        <v>1.4186855750534499</v>
      </c>
      <c r="AA3668">
        <v>2.7431570242366901</v>
      </c>
      <c r="AB3668">
        <v>2.7603798666029502</v>
      </c>
      <c r="AC3668" t="s">
        <v>250</v>
      </c>
      <c r="AD3668" t="s">
        <v>359</v>
      </c>
      <c r="AE3668" t="s">
        <v>56</v>
      </c>
      <c r="AF3668" t="s">
        <v>83</v>
      </c>
      <c r="AG3668" t="s">
        <v>360</v>
      </c>
      <c r="AH3668" s="45">
        <v>34486</v>
      </c>
      <c r="AI3668">
        <v>789019</v>
      </c>
      <c r="AJ3668">
        <v>1975</v>
      </c>
      <c r="AK3668" t="s">
        <v>361</v>
      </c>
      <c r="AL3668" t="s">
        <v>314</v>
      </c>
      <c r="AM3668" t="s">
        <v>245</v>
      </c>
    </row>
    <row r="3669" spans="1:39" x14ac:dyDescent="0.3">
      <c r="A3669" s="1">
        <v>43592</v>
      </c>
      <c r="B3669" t="s">
        <v>32</v>
      </c>
      <c r="C3669" t="s">
        <v>239</v>
      </c>
      <c r="D3669">
        <v>500</v>
      </c>
      <c r="E3669">
        <v>5</v>
      </c>
      <c r="F3669">
        <v>126.459999</v>
      </c>
      <c r="G3669">
        <v>127.18</v>
      </c>
      <c r="H3669">
        <v>124.220001</v>
      </c>
      <c r="I3669">
        <v>125.519997</v>
      </c>
      <c r="J3669">
        <v>125.05708300000001</v>
      </c>
      <c r="K3669">
        <v>36017700</v>
      </c>
      <c r="L3669">
        <v>2.448</v>
      </c>
      <c r="M3669">
        <v>-2.0736285048839599E-2</v>
      </c>
      <c r="N3669">
        <v>-3.9674216082929203E-2</v>
      </c>
      <c r="O3669">
        <v>5.0320980737440402E-2</v>
      </c>
      <c r="P3669">
        <v>0.16184389445935199</v>
      </c>
      <c r="Q3669">
        <v>0.29364375228422601</v>
      </c>
      <c r="R3669">
        <v>1.7390955181915999E-2</v>
      </c>
      <c r="S3669">
        <v>1.2204506700608599E-2</v>
      </c>
      <c r="T3669">
        <v>1.0498819566258101E-2</v>
      </c>
      <c r="U3669">
        <v>1.5923089949427E-2</v>
      </c>
      <c r="V3669">
        <v>131.36999499999999</v>
      </c>
      <c r="W3669">
        <v>93.959998999999996</v>
      </c>
      <c r="X3669">
        <v>-0.133015886510125</v>
      </c>
      <c r="Y3669">
        <v>-1.6649488130547601E-2</v>
      </c>
      <c r="Z3669">
        <v>1.41592176347681</v>
      </c>
      <c r="AA3669">
        <v>2.9019077056723002</v>
      </c>
      <c r="AB3669">
        <v>3.15266800216865</v>
      </c>
      <c r="AC3669" t="s">
        <v>250</v>
      </c>
      <c r="AD3669" t="s">
        <v>359</v>
      </c>
      <c r="AE3669" t="s">
        <v>56</v>
      </c>
      <c r="AF3669" t="s">
        <v>83</v>
      </c>
      <c r="AG3669" t="s">
        <v>360</v>
      </c>
      <c r="AH3669" s="45">
        <v>34486</v>
      </c>
      <c r="AI3669">
        <v>789019</v>
      </c>
      <c r="AJ3669">
        <v>1975</v>
      </c>
      <c r="AK3669" t="s">
        <v>361</v>
      </c>
      <c r="AL3669" t="s">
        <v>314</v>
      </c>
      <c r="AM3669" t="s">
        <v>245</v>
      </c>
    </row>
    <row r="3670" spans="1:39" x14ac:dyDescent="0.3">
      <c r="A3670" s="1">
        <v>43593</v>
      </c>
      <c r="B3670" t="s">
        <v>32</v>
      </c>
      <c r="C3670" t="s">
        <v>246</v>
      </c>
      <c r="D3670">
        <v>600</v>
      </c>
      <c r="E3670">
        <v>5</v>
      </c>
      <c r="F3670">
        <v>125.44000200000001</v>
      </c>
      <c r="G3670">
        <v>126.370003</v>
      </c>
      <c r="H3670">
        <v>124.75</v>
      </c>
      <c r="I3670">
        <v>125.510002</v>
      </c>
      <c r="J3670">
        <v>125.047127</v>
      </c>
      <c r="K3670">
        <v>28419000</v>
      </c>
      <c r="L3670">
        <v>2.4820000000000002</v>
      </c>
      <c r="M3670" s="44">
        <v>-7.9614813403246302E-5</v>
      </c>
      <c r="N3670">
        <v>-1.87068279565041E-2</v>
      </c>
      <c r="O3670">
        <v>4.5810849661897697E-2</v>
      </c>
      <c r="P3670">
        <v>0.17292502929891601</v>
      </c>
      <c r="Q3670">
        <v>0.28248651931367003</v>
      </c>
      <c r="R3670">
        <v>1.59030727867852E-2</v>
      </c>
      <c r="S3670">
        <v>1.22046714749916E-2</v>
      </c>
      <c r="T3670">
        <v>1.0356955210823899E-2</v>
      </c>
      <c r="U3670">
        <v>1.59109253485132E-2</v>
      </c>
      <c r="V3670">
        <v>131.36999499999999</v>
      </c>
      <c r="W3670">
        <v>93.959998999999996</v>
      </c>
      <c r="X3670">
        <v>-0.133015886510125</v>
      </c>
      <c r="Y3670">
        <v>-1.60671540560346E-3</v>
      </c>
      <c r="Z3670">
        <v>1.41502218667824</v>
      </c>
      <c r="AA3670">
        <v>2.7787263484705398</v>
      </c>
      <c r="AB3670">
        <v>3.0518268406884101</v>
      </c>
      <c r="AC3670" t="s">
        <v>250</v>
      </c>
      <c r="AD3670" t="s">
        <v>359</v>
      </c>
      <c r="AE3670" t="s">
        <v>56</v>
      </c>
      <c r="AF3670" t="s">
        <v>83</v>
      </c>
      <c r="AG3670" t="s">
        <v>360</v>
      </c>
      <c r="AH3670" s="45">
        <v>34486</v>
      </c>
      <c r="AI3670">
        <v>789019</v>
      </c>
      <c r="AJ3670">
        <v>1975</v>
      </c>
      <c r="AK3670" t="s">
        <v>361</v>
      </c>
      <c r="AL3670" t="s">
        <v>314</v>
      </c>
      <c r="AM3670" t="s">
        <v>245</v>
      </c>
    </row>
    <row r="3671" spans="1:39" x14ac:dyDescent="0.3">
      <c r="A3671" s="1">
        <v>43557</v>
      </c>
      <c r="B3671" t="s">
        <v>32</v>
      </c>
      <c r="C3671" t="s">
        <v>246</v>
      </c>
      <c r="D3671">
        <v>200</v>
      </c>
      <c r="E3671">
        <v>6</v>
      </c>
      <c r="F3671">
        <v>119.05999799999999</v>
      </c>
      <c r="G3671">
        <v>119.480003</v>
      </c>
      <c r="H3671">
        <v>118.519997</v>
      </c>
      <c r="I3671">
        <v>119.19000200000001</v>
      </c>
      <c r="J3671">
        <v>118.750435</v>
      </c>
      <c r="K3671">
        <v>18142300</v>
      </c>
      <c r="L3671">
        <v>2.4809999999999999</v>
      </c>
      <c r="M3671">
        <v>1.42737087908344E-3</v>
      </c>
      <c r="N3671">
        <v>1.07972756980146E-2</v>
      </c>
      <c r="O3671">
        <v>5.74990650345771E-2</v>
      </c>
      <c r="P3671">
        <v>0.16423227871662799</v>
      </c>
      <c r="Q3671">
        <v>0.31422871197327201</v>
      </c>
      <c r="R3671">
        <v>7.6165812529491997E-3</v>
      </c>
      <c r="S3671">
        <v>1.0744423856574601E-2</v>
      </c>
      <c r="T3671">
        <v>1.4233465799343E-2</v>
      </c>
      <c r="U3671">
        <v>1.6240995030613499E-2</v>
      </c>
      <c r="V3671">
        <v>120.82</v>
      </c>
      <c r="W3671">
        <v>87.730002999999996</v>
      </c>
      <c r="X3671">
        <v>-0.133015886510125</v>
      </c>
      <c r="Y3671" s="44">
        <v>1.7455614805152698E-5</v>
      </c>
      <c r="Z3671">
        <v>1.4194477110177901</v>
      </c>
      <c r="AA3671">
        <v>3.0863406863109399</v>
      </c>
      <c r="AB3671">
        <v>2.7493918442972598</v>
      </c>
      <c r="AC3671" t="s">
        <v>251</v>
      </c>
      <c r="AD3671" t="s">
        <v>359</v>
      </c>
      <c r="AE3671" t="s">
        <v>56</v>
      </c>
      <c r="AF3671" t="s">
        <v>83</v>
      </c>
      <c r="AG3671" t="s">
        <v>360</v>
      </c>
      <c r="AH3671" s="45">
        <v>34486</v>
      </c>
      <c r="AI3671">
        <v>789019</v>
      </c>
      <c r="AJ3671">
        <v>1975</v>
      </c>
      <c r="AK3671" t="s">
        <v>361</v>
      </c>
      <c r="AL3671" t="s">
        <v>314</v>
      </c>
      <c r="AM3671" t="s">
        <v>245</v>
      </c>
    </row>
    <row r="3672" spans="1:39" x14ac:dyDescent="0.3">
      <c r="A3672" s="1">
        <v>43560</v>
      </c>
      <c r="B3672" t="s">
        <v>32</v>
      </c>
      <c r="C3672" t="s">
        <v>239</v>
      </c>
      <c r="D3672">
        <v>600</v>
      </c>
      <c r="E3672">
        <v>6</v>
      </c>
      <c r="F3672">
        <v>119.389999</v>
      </c>
      <c r="G3672">
        <v>120.230003</v>
      </c>
      <c r="H3672">
        <v>119.370003</v>
      </c>
      <c r="I3672">
        <v>119.889999</v>
      </c>
      <c r="J3672">
        <v>119.447845</v>
      </c>
      <c r="K3672">
        <v>15826200</v>
      </c>
      <c r="L3672">
        <v>2.5009999999999999</v>
      </c>
      <c r="M3672">
        <v>4.43051626213952E-3</v>
      </c>
      <c r="N3672">
        <v>1.6398580775579898E-2</v>
      </c>
      <c r="O3672">
        <v>7.0310398569682603E-2</v>
      </c>
      <c r="P3672">
        <v>0.16654991864917601</v>
      </c>
      <c r="Q3672">
        <v>0.27740244305394501</v>
      </c>
      <c r="R3672">
        <v>5.4660202179904003E-3</v>
      </c>
      <c r="S3672">
        <v>1.07061394321594E-2</v>
      </c>
      <c r="T3672">
        <v>1.21452568790207E-2</v>
      </c>
      <c r="U3672">
        <v>1.61385403614779E-2</v>
      </c>
      <c r="V3672">
        <v>120.82</v>
      </c>
      <c r="W3672">
        <v>89.480002999999996</v>
      </c>
      <c r="X3672">
        <v>-0.133015886510125</v>
      </c>
      <c r="Y3672">
        <v>4.62571739556182E-3</v>
      </c>
      <c r="Z3672">
        <v>1.4182579311988801</v>
      </c>
      <c r="AA3672">
        <v>2.6926841451954902</v>
      </c>
      <c r="AB3672">
        <v>2.8362857808866502</v>
      </c>
      <c r="AC3672" t="s">
        <v>251</v>
      </c>
      <c r="AD3672" t="s">
        <v>359</v>
      </c>
      <c r="AE3672" t="s">
        <v>56</v>
      </c>
      <c r="AF3672" t="s">
        <v>83</v>
      </c>
      <c r="AG3672" t="s">
        <v>360</v>
      </c>
      <c r="AH3672" s="45">
        <v>34486</v>
      </c>
      <c r="AI3672">
        <v>789019</v>
      </c>
      <c r="AJ3672">
        <v>1975</v>
      </c>
      <c r="AK3672" t="s">
        <v>361</v>
      </c>
      <c r="AL3672" t="s">
        <v>314</v>
      </c>
      <c r="AM3672" t="s">
        <v>245</v>
      </c>
    </row>
    <row r="3673" spans="1:39" x14ac:dyDescent="0.3">
      <c r="A3673" s="1">
        <v>43573</v>
      </c>
      <c r="B3673" t="s">
        <v>32</v>
      </c>
      <c r="C3673" t="s">
        <v>246</v>
      </c>
      <c r="D3673">
        <v>600</v>
      </c>
      <c r="E3673">
        <v>6</v>
      </c>
      <c r="F3673">
        <v>122.19000200000001</v>
      </c>
      <c r="G3673">
        <v>123.519997</v>
      </c>
      <c r="H3673">
        <v>121.300003</v>
      </c>
      <c r="I3673">
        <v>123.370003</v>
      </c>
      <c r="J3673">
        <v>122.91501599999999</v>
      </c>
      <c r="K3673">
        <v>27991000</v>
      </c>
      <c r="L3673">
        <v>2.56</v>
      </c>
      <c r="M3673">
        <v>1.30539649136799E-2</v>
      </c>
      <c r="N3673">
        <v>2.4949980009763801E-2</v>
      </c>
      <c r="O3673">
        <v>4.7473864708803402E-2</v>
      </c>
      <c r="P3673">
        <v>0.15487901172302401</v>
      </c>
      <c r="Q3673">
        <v>0.26300518160166197</v>
      </c>
      <c r="R3673">
        <v>6.0490136350586201E-3</v>
      </c>
      <c r="S3673">
        <v>9.4200906338728803E-3</v>
      </c>
      <c r="T3673">
        <v>1.15528711313048E-2</v>
      </c>
      <c r="U3673">
        <v>1.5918338684645102E-2</v>
      </c>
      <c r="V3673">
        <v>123.519997</v>
      </c>
      <c r="W3673">
        <v>90.279999000000004</v>
      </c>
      <c r="X3673">
        <v>-0.133015886510125</v>
      </c>
      <c r="Y3673">
        <v>1.5778467813143101E-3</v>
      </c>
      <c r="Z3673">
        <v>1.4183508390941999</v>
      </c>
      <c r="AA3673">
        <v>2.5480694119249598</v>
      </c>
      <c r="AB3673">
        <v>2.5831611885637802</v>
      </c>
      <c r="AC3673" t="s">
        <v>251</v>
      </c>
      <c r="AD3673" t="s">
        <v>359</v>
      </c>
      <c r="AE3673" t="s">
        <v>56</v>
      </c>
      <c r="AF3673" t="s">
        <v>83</v>
      </c>
      <c r="AG3673" t="s">
        <v>360</v>
      </c>
      <c r="AH3673" s="45">
        <v>34486</v>
      </c>
      <c r="AI3673">
        <v>789019</v>
      </c>
      <c r="AJ3673">
        <v>1975</v>
      </c>
      <c r="AK3673" t="s">
        <v>361</v>
      </c>
      <c r="AL3673" t="s">
        <v>314</v>
      </c>
      <c r="AM3673" t="s">
        <v>245</v>
      </c>
    </row>
    <row r="3674" spans="1:39" x14ac:dyDescent="0.3">
      <c r="A3674" s="1">
        <v>43584</v>
      </c>
      <c r="B3674" t="s">
        <v>32</v>
      </c>
      <c r="C3674" t="s">
        <v>246</v>
      </c>
      <c r="D3674">
        <v>300</v>
      </c>
      <c r="E3674">
        <v>6</v>
      </c>
      <c r="F3674">
        <v>129.89999399999999</v>
      </c>
      <c r="G3674">
        <v>130.179993</v>
      </c>
      <c r="H3674">
        <v>129.35000600000001</v>
      </c>
      <c r="I3674">
        <v>129.770004</v>
      </c>
      <c r="J3674">
        <v>129.29141200000001</v>
      </c>
      <c r="K3674">
        <v>16324200</v>
      </c>
      <c r="L3674">
        <v>2.536</v>
      </c>
      <c r="M3674">
        <v>-9.2425133388379297E-4</v>
      </c>
      <c r="N3674">
        <v>4.7419411658609599E-2</v>
      </c>
      <c r="O3674">
        <v>0.105557530188213</v>
      </c>
      <c r="P3674">
        <v>0.215303354179923</v>
      </c>
      <c r="Q3674">
        <v>0.33644492350181199</v>
      </c>
      <c r="R3674">
        <v>1.44816499112444E-2</v>
      </c>
      <c r="S3674">
        <v>8.1674335137634693E-3</v>
      </c>
      <c r="T3674">
        <v>1.1393141912118E-2</v>
      </c>
      <c r="U3674">
        <v>1.5904600169505699E-2</v>
      </c>
      <c r="V3674">
        <v>131.36999499999999</v>
      </c>
      <c r="W3674">
        <v>92.449996999999996</v>
      </c>
      <c r="X3674">
        <v>-0.133015886510125</v>
      </c>
      <c r="Y3674">
        <v>1.07094833958194E-3</v>
      </c>
      <c r="Z3674">
        <v>1.4132724594377599</v>
      </c>
      <c r="AA3674">
        <v>3.35196214472295</v>
      </c>
      <c r="AB3674">
        <v>3.2200495186480702</v>
      </c>
      <c r="AC3674" t="s">
        <v>251</v>
      </c>
      <c r="AD3674" t="s">
        <v>359</v>
      </c>
      <c r="AE3674" t="s">
        <v>56</v>
      </c>
      <c r="AF3674" t="s">
        <v>83</v>
      </c>
      <c r="AG3674" t="s">
        <v>360</v>
      </c>
      <c r="AH3674" s="45">
        <v>34486</v>
      </c>
      <c r="AI3674">
        <v>789019</v>
      </c>
      <c r="AJ3674">
        <v>1975</v>
      </c>
      <c r="AK3674" t="s">
        <v>361</v>
      </c>
      <c r="AL3674" t="s">
        <v>314</v>
      </c>
      <c r="AM3674" t="s">
        <v>245</v>
      </c>
    </row>
    <row r="3675" spans="1:39" x14ac:dyDescent="0.3">
      <c r="A3675" s="1">
        <v>43585</v>
      </c>
      <c r="B3675" t="s">
        <v>32</v>
      </c>
      <c r="C3675" t="s">
        <v>239</v>
      </c>
      <c r="D3675">
        <v>100</v>
      </c>
      <c r="E3675">
        <v>6</v>
      </c>
      <c r="F3675">
        <v>129.80999800000001</v>
      </c>
      <c r="G3675">
        <v>130.699997</v>
      </c>
      <c r="H3675">
        <v>129.38999899999999</v>
      </c>
      <c r="I3675">
        <v>130.60000600000001</v>
      </c>
      <c r="J3675">
        <v>130.11836199999999</v>
      </c>
      <c r="K3675">
        <v>24166500</v>
      </c>
      <c r="L3675">
        <v>2.5089999999999999</v>
      </c>
      <c r="M3675">
        <v>6.3756487542002901E-3</v>
      </c>
      <c r="N3675">
        <v>4.0311760220342698E-2</v>
      </c>
      <c r="O3675">
        <v>0.110563849638545</v>
      </c>
      <c r="P3675">
        <v>0.24225465644583799</v>
      </c>
      <c r="Q3675">
        <v>0.32640620075479898</v>
      </c>
      <c r="R3675">
        <v>1.43390617506985E-2</v>
      </c>
      <c r="S3675">
        <v>8.1370394544172005E-3</v>
      </c>
      <c r="T3675">
        <v>1.09760568566911E-2</v>
      </c>
      <c r="U3675">
        <v>1.5879232437098E-2</v>
      </c>
      <c r="V3675">
        <v>131.36999499999999</v>
      </c>
      <c r="W3675">
        <v>92.449996999999996</v>
      </c>
      <c r="X3675">
        <v>-0.133015886510125</v>
      </c>
      <c r="Y3675">
        <v>9.5096475723260604E-4</v>
      </c>
      <c r="Z3675">
        <v>1.41292142278</v>
      </c>
      <c r="AA3675">
        <v>3.2481646395349801</v>
      </c>
      <c r="AB3675">
        <v>3.2903278041216102</v>
      </c>
      <c r="AC3675" t="s">
        <v>251</v>
      </c>
      <c r="AD3675" t="s">
        <v>359</v>
      </c>
      <c r="AE3675" t="s">
        <v>56</v>
      </c>
      <c r="AF3675" t="s">
        <v>83</v>
      </c>
      <c r="AG3675" t="s">
        <v>360</v>
      </c>
      <c r="AH3675" s="45">
        <v>34486</v>
      </c>
      <c r="AI3675">
        <v>789019</v>
      </c>
      <c r="AJ3675">
        <v>1975</v>
      </c>
      <c r="AK3675" t="s">
        <v>361</v>
      </c>
      <c r="AL3675" t="s">
        <v>314</v>
      </c>
      <c r="AM3675" t="s">
        <v>245</v>
      </c>
    </row>
    <row r="3676" spans="1:39" x14ac:dyDescent="0.3">
      <c r="A3676" s="1">
        <v>43593</v>
      </c>
      <c r="B3676" t="s">
        <v>32</v>
      </c>
      <c r="C3676" t="s">
        <v>239</v>
      </c>
      <c r="D3676">
        <v>100</v>
      </c>
      <c r="E3676">
        <v>6</v>
      </c>
      <c r="F3676">
        <v>125.44000200000001</v>
      </c>
      <c r="G3676">
        <v>126.370003</v>
      </c>
      <c r="H3676">
        <v>124.75</v>
      </c>
      <c r="I3676">
        <v>125.510002</v>
      </c>
      <c r="J3676">
        <v>125.047127</v>
      </c>
      <c r="K3676">
        <v>28419000</v>
      </c>
      <c r="L3676">
        <v>2.4820000000000002</v>
      </c>
      <c r="M3676" s="44">
        <v>-7.9614813403246302E-5</v>
      </c>
      <c r="N3676">
        <v>-1.87068279565041E-2</v>
      </c>
      <c r="O3676">
        <v>4.5810849661897697E-2</v>
      </c>
      <c r="P3676">
        <v>0.17292502929891601</v>
      </c>
      <c r="Q3676">
        <v>0.28248651931367003</v>
      </c>
      <c r="R3676">
        <v>1.59030727867852E-2</v>
      </c>
      <c r="S3676">
        <v>1.22046714749916E-2</v>
      </c>
      <c r="T3676">
        <v>1.0356955210823899E-2</v>
      </c>
      <c r="U3676">
        <v>1.59109253485132E-2</v>
      </c>
      <c r="V3676">
        <v>131.36999499999999</v>
      </c>
      <c r="W3676">
        <v>93.959998999999996</v>
      </c>
      <c r="X3676">
        <v>-0.133015886510125</v>
      </c>
      <c r="Y3676">
        <v>-1.60671540560346E-3</v>
      </c>
      <c r="Z3676">
        <v>1.41502218667824</v>
      </c>
      <c r="AA3676">
        <v>2.7787263484705398</v>
      </c>
      <c r="AB3676">
        <v>3.0518268406884101</v>
      </c>
      <c r="AC3676" t="s">
        <v>251</v>
      </c>
      <c r="AD3676" t="s">
        <v>359</v>
      </c>
      <c r="AE3676" t="s">
        <v>56</v>
      </c>
      <c r="AF3676" t="s">
        <v>83</v>
      </c>
      <c r="AG3676" t="s">
        <v>360</v>
      </c>
      <c r="AH3676" s="45">
        <v>34486</v>
      </c>
      <c r="AI3676">
        <v>789019</v>
      </c>
      <c r="AJ3676">
        <v>1975</v>
      </c>
      <c r="AK3676" t="s">
        <v>361</v>
      </c>
      <c r="AL3676" t="s">
        <v>314</v>
      </c>
      <c r="AM3676" t="s">
        <v>245</v>
      </c>
    </row>
    <row r="3677" spans="1:39" x14ac:dyDescent="0.3">
      <c r="A3677" s="1">
        <v>43609</v>
      </c>
      <c r="B3677" t="s">
        <v>32</v>
      </c>
      <c r="C3677" t="s">
        <v>239</v>
      </c>
      <c r="D3677">
        <v>400</v>
      </c>
      <c r="E3677">
        <v>6</v>
      </c>
      <c r="F3677">
        <v>126.910004</v>
      </c>
      <c r="G3677">
        <v>127.419997999999</v>
      </c>
      <c r="H3677">
        <v>125.970001</v>
      </c>
      <c r="I3677">
        <v>126.239998</v>
      </c>
      <c r="J3677">
        <v>126.239998</v>
      </c>
      <c r="K3677">
        <v>14123400</v>
      </c>
      <c r="L3677">
        <v>2.3239999999999998</v>
      </c>
      <c r="M3677">
        <v>4.7538231206156902E-4</v>
      </c>
      <c r="N3677">
        <v>-1.4392202840863099E-2</v>
      </c>
      <c r="O3677">
        <v>1.3485909496759501E-2</v>
      </c>
      <c r="P3677">
        <v>0.127048255193844</v>
      </c>
      <c r="Q3677">
        <v>0.26261336710455502</v>
      </c>
      <c r="R3677">
        <v>9.6668955088326895E-3</v>
      </c>
      <c r="S3677">
        <v>1.5476727594603199E-2</v>
      </c>
      <c r="T3677">
        <v>1.1415627447628101E-2</v>
      </c>
      <c r="U3677">
        <v>1.6120158982339899E-2</v>
      </c>
      <c r="V3677">
        <v>131.36999499999999</v>
      </c>
      <c r="W3677">
        <v>93.959998999999996</v>
      </c>
      <c r="X3677">
        <v>-0.133015886510125</v>
      </c>
      <c r="Y3677">
        <v>1.3526439988342199E-3</v>
      </c>
      <c r="Z3677">
        <v>1.41465313784639</v>
      </c>
      <c r="AA3677">
        <v>2.6031994869837098</v>
      </c>
      <c r="AB3677">
        <v>2.78294772741281</v>
      </c>
      <c r="AC3677" t="s">
        <v>251</v>
      </c>
      <c r="AD3677" t="s">
        <v>359</v>
      </c>
      <c r="AE3677" t="s">
        <v>56</v>
      </c>
      <c r="AF3677" t="s">
        <v>83</v>
      </c>
      <c r="AG3677" t="s">
        <v>360</v>
      </c>
      <c r="AH3677" s="45">
        <v>34486</v>
      </c>
      <c r="AI3677">
        <v>789019</v>
      </c>
      <c r="AJ3677">
        <v>1975</v>
      </c>
      <c r="AK3677" t="s">
        <v>361</v>
      </c>
      <c r="AL3677" t="s">
        <v>314</v>
      </c>
      <c r="AM3677" t="s">
        <v>245</v>
      </c>
    </row>
    <row r="3678" spans="1:39" x14ac:dyDescent="0.3">
      <c r="A3678" s="1">
        <v>43621</v>
      </c>
      <c r="B3678" t="s">
        <v>32</v>
      </c>
      <c r="C3678" t="s">
        <v>246</v>
      </c>
      <c r="D3678">
        <v>800</v>
      </c>
      <c r="E3678">
        <v>6</v>
      </c>
      <c r="F3678">
        <v>124.949997</v>
      </c>
      <c r="G3678">
        <v>125.870003</v>
      </c>
      <c r="H3678">
        <v>124.209999</v>
      </c>
      <c r="I3678">
        <v>125.83000199999999</v>
      </c>
      <c r="J3678">
        <v>125.83000199999999</v>
      </c>
      <c r="K3678">
        <v>24926100</v>
      </c>
      <c r="L3678">
        <v>2.1230000000000002</v>
      </c>
      <c r="M3678">
        <v>2.1447449963960901E-2</v>
      </c>
      <c r="N3678">
        <v>7.0981674252296898E-3</v>
      </c>
      <c r="O3678">
        <v>-2.0410202911802702E-2</v>
      </c>
      <c r="P3678">
        <v>0.12236237148029</v>
      </c>
      <c r="Q3678">
        <v>0.229307622582448</v>
      </c>
      <c r="R3678">
        <v>2.50071409053951E-2</v>
      </c>
      <c r="S3678">
        <v>1.60795354266897E-2</v>
      </c>
      <c r="T3678">
        <v>1.30766892472211E-2</v>
      </c>
      <c r="U3678">
        <v>1.6377140007358501E-2</v>
      </c>
      <c r="V3678">
        <v>131.36999499999999</v>
      </c>
      <c r="W3678">
        <v>93.959998999999996</v>
      </c>
      <c r="X3678">
        <v>-0.133015886510125</v>
      </c>
      <c r="Y3678">
        <v>8.1287266899663802E-3</v>
      </c>
      <c r="Z3678">
        <v>1.4254697976303701</v>
      </c>
      <c r="AA3678">
        <v>2.2640804267066899</v>
      </c>
      <c r="AB3678">
        <v>2.2906063291579399</v>
      </c>
      <c r="AC3678" t="s">
        <v>251</v>
      </c>
      <c r="AD3678" t="s">
        <v>359</v>
      </c>
      <c r="AE3678" t="s">
        <v>56</v>
      </c>
      <c r="AF3678" t="s">
        <v>83</v>
      </c>
      <c r="AG3678" t="s">
        <v>360</v>
      </c>
      <c r="AH3678" s="45">
        <v>34486</v>
      </c>
      <c r="AI3678">
        <v>789019</v>
      </c>
      <c r="AJ3678">
        <v>1975</v>
      </c>
      <c r="AK3678" t="s">
        <v>361</v>
      </c>
      <c r="AL3678" t="s">
        <v>314</v>
      </c>
      <c r="AM3678" t="s">
        <v>245</v>
      </c>
    </row>
    <row r="3679" spans="1:39" x14ac:dyDescent="0.3">
      <c r="A3679" s="1">
        <v>43630</v>
      </c>
      <c r="B3679" t="s">
        <v>32</v>
      </c>
      <c r="C3679" t="s">
        <v>239</v>
      </c>
      <c r="D3679">
        <v>900</v>
      </c>
      <c r="E3679">
        <v>6</v>
      </c>
      <c r="F3679">
        <v>132.259995</v>
      </c>
      <c r="G3679">
        <v>133.78999299999899</v>
      </c>
      <c r="H3679">
        <v>131.63999899999999</v>
      </c>
      <c r="I3679">
        <v>132.449997</v>
      </c>
      <c r="J3679">
        <v>132.449997</v>
      </c>
      <c r="K3679">
        <v>17821700</v>
      </c>
      <c r="L3679">
        <v>2.093</v>
      </c>
      <c r="M3679">
        <v>9.8190889058645493E-4</v>
      </c>
      <c r="N3679">
        <v>7.95913267961312E-3</v>
      </c>
      <c r="O3679">
        <v>6.3748543062141394E-2</v>
      </c>
      <c r="P3679">
        <v>0.137085938617</v>
      </c>
      <c r="Q3679">
        <v>0.288679048464349</v>
      </c>
      <c r="R3679">
        <v>6.0463077660597503E-3</v>
      </c>
      <c r="S3679">
        <v>1.50657042401212E-2</v>
      </c>
      <c r="T3679">
        <v>1.32511279419996E-2</v>
      </c>
      <c r="U3679">
        <v>1.64555111365388E-2</v>
      </c>
      <c r="V3679">
        <v>134.240005</v>
      </c>
      <c r="W3679">
        <v>93.959998999999996</v>
      </c>
      <c r="X3679">
        <v>-0.133015886510125</v>
      </c>
      <c r="Y3679">
        <v>-1.6128120944145399E-3</v>
      </c>
      <c r="Z3679">
        <v>1.4357468334969601</v>
      </c>
      <c r="AA3679">
        <v>2.93382925232341</v>
      </c>
      <c r="AB3679">
        <v>2.8693084158565001</v>
      </c>
      <c r="AC3679" t="s">
        <v>251</v>
      </c>
      <c r="AD3679" t="s">
        <v>359</v>
      </c>
      <c r="AE3679" t="s">
        <v>56</v>
      </c>
      <c r="AF3679" t="s">
        <v>83</v>
      </c>
      <c r="AG3679" t="s">
        <v>360</v>
      </c>
      <c r="AH3679" s="45">
        <v>34486</v>
      </c>
      <c r="AI3679">
        <v>789019</v>
      </c>
      <c r="AJ3679">
        <v>1975</v>
      </c>
      <c r="AK3679" t="s">
        <v>361</v>
      </c>
      <c r="AL3679" t="s">
        <v>314</v>
      </c>
      <c r="AM3679" t="s">
        <v>245</v>
      </c>
    </row>
    <row r="3680" spans="1:39" x14ac:dyDescent="0.3">
      <c r="A3680" s="1">
        <v>43634</v>
      </c>
      <c r="B3680" t="s">
        <v>32</v>
      </c>
      <c r="C3680" t="s">
        <v>246</v>
      </c>
      <c r="D3680">
        <v>1200</v>
      </c>
      <c r="E3680">
        <v>6</v>
      </c>
      <c r="F3680">
        <v>134.19000199999999</v>
      </c>
      <c r="G3680">
        <v>135.240005</v>
      </c>
      <c r="H3680">
        <v>133.570007</v>
      </c>
      <c r="I3680">
        <v>135.16000399999999</v>
      </c>
      <c r="J3680">
        <v>135.16000399999999</v>
      </c>
      <c r="K3680">
        <v>25934500</v>
      </c>
      <c r="L3680">
        <v>2.06</v>
      </c>
      <c r="M3680">
        <v>1.7238574071103501E-2</v>
      </c>
      <c r="N3680">
        <v>2.2900034492228501E-2</v>
      </c>
      <c r="O3680">
        <v>4.7189724310925898E-2</v>
      </c>
      <c r="P3680">
        <v>0.14243996640624099</v>
      </c>
      <c r="Q3680">
        <v>0.31609799782403603</v>
      </c>
      <c r="R3680">
        <v>8.1141962718297208E-3</v>
      </c>
      <c r="S3680">
        <v>1.45398203135929E-2</v>
      </c>
      <c r="T3680">
        <v>1.3299628599761699E-2</v>
      </c>
      <c r="U3680">
        <v>1.6460937355533001E-2</v>
      </c>
      <c r="V3680">
        <v>135.240005</v>
      </c>
      <c r="W3680">
        <v>93.959998999999996</v>
      </c>
      <c r="X3680">
        <v>-0.133015886510125</v>
      </c>
      <c r="Y3680">
        <v>9.6704895497130797E-3</v>
      </c>
      <c r="Z3680">
        <v>1.4360058340142601</v>
      </c>
      <c r="AA3680">
        <v>3.2478308473876401</v>
      </c>
      <c r="AB3680">
        <v>2.9563811805075502</v>
      </c>
      <c r="AC3680" t="s">
        <v>251</v>
      </c>
      <c r="AD3680" t="s">
        <v>359</v>
      </c>
      <c r="AE3680" t="s">
        <v>56</v>
      </c>
      <c r="AF3680" t="s">
        <v>83</v>
      </c>
      <c r="AG3680" t="s">
        <v>360</v>
      </c>
      <c r="AH3680" s="45">
        <v>34486</v>
      </c>
      <c r="AI3680">
        <v>789019</v>
      </c>
      <c r="AJ3680">
        <v>1975</v>
      </c>
      <c r="AK3680" t="s">
        <v>361</v>
      </c>
      <c r="AL3680" t="s">
        <v>314</v>
      </c>
      <c r="AM3680" t="s">
        <v>245</v>
      </c>
    </row>
    <row r="3681" spans="1:39" x14ac:dyDescent="0.3">
      <c r="A3681" s="1">
        <v>43580</v>
      </c>
      <c r="B3681" t="s">
        <v>32</v>
      </c>
      <c r="C3681" t="s">
        <v>246</v>
      </c>
      <c r="D3681">
        <v>200</v>
      </c>
      <c r="E3681">
        <v>7</v>
      </c>
      <c r="F3681">
        <v>130.05999800000001</v>
      </c>
      <c r="G3681">
        <v>131.36999499999999</v>
      </c>
      <c r="H3681">
        <v>128.83000200000001</v>
      </c>
      <c r="I3681">
        <v>129.14999399999999</v>
      </c>
      <c r="J3681">
        <v>128.67369099999999</v>
      </c>
      <c r="K3681">
        <v>38033900</v>
      </c>
      <c r="L3681">
        <v>2.5339999999999998</v>
      </c>
      <c r="M3681">
        <v>3.2580740812846502E-2</v>
      </c>
      <c r="N3681">
        <v>5.8840447741286002E-2</v>
      </c>
      <c r="O3681">
        <v>9.3175345768929205E-2</v>
      </c>
      <c r="P3681">
        <v>0.19991202907386599</v>
      </c>
      <c r="Q3681">
        <v>0.34382384710112501</v>
      </c>
      <c r="R3681">
        <v>1.36292289011127E-2</v>
      </c>
      <c r="S3681">
        <v>8.6687636564621792E-3</v>
      </c>
      <c r="T3681">
        <v>1.1768127241885499E-2</v>
      </c>
      <c r="U3681">
        <v>1.5962099744872001E-2</v>
      </c>
      <c r="V3681">
        <v>131.36999499999999</v>
      </c>
      <c r="W3681">
        <v>90.279999000000004</v>
      </c>
      <c r="X3681">
        <v>-0.133015886510125</v>
      </c>
      <c r="Y3681">
        <v>-3.6904169755480902E-4</v>
      </c>
      <c r="Z3681">
        <v>1.4153575671569301</v>
      </c>
      <c r="AA3681">
        <v>3.43311506326725</v>
      </c>
      <c r="AB3681">
        <v>2.8653669728743001</v>
      </c>
      <c r="AC3681" t="s">
        <v>252</v>
      </c>
      <c r="AD3681" t="s">
        <v>359</v>
      </c>
      <c r="AE3681" t="s">
        <v>56</v>
      </c>
      <c r="AF3681" t="s">
        <v>83</v>
      </c>
      <c r="AG3681" t="s">
        <v>360</v>
      </c>
      <c r="AH3681" s="45">
        <v>34486</v>
      </c>
      <c r="AI3681">
        <v>789019</v>
      </c>
      <c r="AJ3681">
        <v>1975</v>
      </c>
      <c r="AK3681" t="s">
        <v>361</v>
      </c>
      <c r="AL3681" t="s">
        <v>314</v>
      </c>
      <c r="AM3681" t="s">
        <v>245</v>
      </c>
    </row>
    <row r="3682" spans="1:39" x14ac:dyDescent="0.3">
      <c r="A3682" s="1">
        <v>43602</v>
      </c>
      <c r="B3682" t="s">
        <v>32</v>
      </c>
      <c r="C3682" t="s">
        <v>239</v>
      </c>
      <c r="D3682">
        <v>100</v>
      </c>
      <c r="E3682">
        <v>7</v>
      </c>
      <c r="F3682">
        <v>128.30999800000001</v>
      </c>
      <c r="G3682">
        <v>130.46000699999999</v>
      </c>
      <c r="H3682">
        <v>127.919997999999</v>
      </c>
      <c r="I3682">
        <v>128.070007</v>
      </c>
      <c r="J3682">
        <v>128.070007</v>
      </c>
      <c r="K3682">
        <v>25770500</v>
      </c>
      <c r="L3682">
        <v>2.3929999999999998</v>
      </c>
      <c r="M3682">
        <v>-6.6925230341294498E-3</v>
      </c>
      <c r="N3682">
        <v>1.106164941345E-2</v>
      </c>
      <c r="O3682">
        <v>6.2383953241880299E-2</v>
      </c>
      <c r="P3682">
        <v>0.176367267912315</v>
      </c>
      <c r="Q3682">
        <v>0.29242898375897702</v>
      </c>
      <c r="R3682">
        <v>2.1046996283978599E-2</v>
      </c>
      <c r="S3682">
        <v>1.5256871096768401E-2</v>
      </c>
      <c r="T3682">
        <v>1.14451037486896E-2</v>
      </c>
      <c r="U3682">
        <v>1.6111224567246198E-2</v>
      </c>
      <c r="V3682">
        <v>131.36999499999999</v>
      </c>
      <c r="W3682">
        <v>93.959998999999996</v>
      </c>
      <c r="X3682">
        <v>-0.133015886510125</v>
      </c>
      <c r="Y3682">
        <v>-5.8544371529206298E-3</v>
      </c>
      <c r="Z3682">
        <v>1.4200254240996599</v>
      </c>
      <c r="AA3682">
        <v>2.90594120944594</v>
      </c>
      <c r="AB3682">
        <v>2.7117318967578199</v>
      </c>
      <c r="AC3682" t="s">
        <v>252</v>
      </c>
      <c r="AD3682" t="s">
        <v>359</v>
      </c>
      <c r="AE3682" t="s">
        <v>56</v>
      </c>
      <c r="AF3682" t="s">
        <v>83</v>
      </c>
      <c r="AG3682" t="s">
        <v>360</v>
      </c>
      <c r="AH3682" s="45">
        <v>34486</v>
      </c>
      <c r="AI3682">
        <v>789019</v>
      </c>
      <c r="AJ3682">
        <v>1975</v>
      </c>
      <c r="AK3682" t="s">
        <v>361</v>
      </c>
      <c r="AL3682" t="s">
        <v>314</v>
      </c>
      <c r="AM3682" t="s">
        <v>245</v>
      </c>
    </row>
    <row r="3683" spans="1:39" x14ac:dyDescent="0.3">
      <c r="A3683" s="1">
        <v>43627</v>
      </c>
      <c r="B3683" t="s">
        <v>32</v>
      </c>
      <c r="C3683" t="s">
        <v>246</v>
      </c>
      <c r="D3683">
        <v>900</v>
      </c>
      <c r="E3683">
        <v>7</v>
      </c>
      <c r="F3683">
        <v>133.88000500000001</v>
      </c>
      <c r="G3683">
        <v>134.240005</v>
      </c>
      <c r="H3683">
        <v>131.279999</v>
      </c>
      <c r="I3683">
        <v>132.10000600000001</v>
      </c>
      <c r="J3683">
        <v>132.10000600000001</v>
      </c>
      <c r="K3683">
        <v>23913700</v>
      </c>
      <c r="L3683">
        <v>2.14</v>
      </c>
      <c r="M3683">
        <v>-3.7778660522150499E-3</v>
      </c>
      <c r="N3683">
        <v>7.0074901414038507E-2</v>
      </c>
      <c r="O3683">
        <v>5.4948323813170601E-2</v>
      </c>
      <c r="P3683">
        <v>0.154394486976065</v>
      </c>
      <c r="Q3683">
        <v>0.27832865278553798</v>
      </c>
      <c r="R3683">
        <v>1.20836760934766E-2</v>
      </c>
      <c r="S3683">
        <v>1.6837291303538601E-2</v>
      </c>
      <c r="T3683">
        <v>1.32810759896751E-2</v>
      </c>
      <c r="U3683">
        <v>1.6458098540104601E-2</v>
      </c>
      <c r="V3683">
        <v>134.240005</v>
      </c>
      <c r="W3683">
        <v>93.959998999999996</v>
      </c>
      <c r="X3683">
        <v>-0.133015886510125</v>
      </c>
      <c r="Y3683">
        <v>-3.4994119269314301E-4</v>
      </c>
      <c r="Z3683">
        <v>1.43533071357363</v>
      </c>
      <c r="AA3683">
        <v>2.8021293648694399</v>
      </c>
      <c r="AB3683">
        <v>2.6043562795433699</v>
      </c>
      <c r="AC3683" t="s">
        <v>252</v>
      </c>
      <c r="AD3683" t="s">
        <v>359</v>
      </c>
      <c r="AE3683" t="s">
        <v>56</v>
      </c>
      <c r="AF3683" t="s">
        <v>83</v>
      </c>
      <c r="AG3683" t="s">
        <v>360</v>
      </c>
      <c r="AH3683" s="45">
        <v>34486</v>
      </c>
      <c r="AI3683">
        <v>789019</v>
      </c>
      <c r="AJ3683">
        <v>1975</v>
      </c>
      <c r="AK3683" t="s">
        <v>361</v>
      </c>
      <c r="AL3683" t="s">
        <v>314</v>
      </c>
      <c r="AM3683" t="s">
        <v>245</v>
      </c>
    </row>
    <row r="3684" spans="1:39" x14ac:dyDescent="0.3">
      <c r="A3684" s="1">
        <v>43640</v>
      </c>
      <c r="B3684" t="s">
        <v>32</v>
      </c>
      <c r="C3684" t="s">
        <v>239</v>
      </c>
      <c r="D3684">
        <v>900</v>
      </c>
      <c r="E3684">
        <v>7</v>
      </c>
      <c r="F3684">
        <v>137</v>
      </c>
      <c r="G3684">
        <v>138.39999399999999</v>
      </c>
      <c r="H3684">
        <v>137</v>
      </c>
      <c r="I3684">
        <v>137.779999</v>
      </c>
      <c r="J3684">
        <v>137.779999</v>
      </c>
      <c r="K3684">
        <v>20628800</v>
      </c>
      <c r="L3684">
        <v>2.0209999999999999</v>
      </c>
      <c r="M3684">
        <v>5.8962718595037501E-3</v>
      </c>
      <c r="N3684">
        <v>3.6437485537562299E-2</v>
      </c>
      <c r="O3684">
        <v>7.6209408740230397E-2</v>
      </c>
      <c r="P3684">
        <v>0.16155387610521901</v>
      </c>
      <c r="Q3684">
        <v>0.32526066792066899</v>
      </c>
      <c r="R3684">
        <v>6.46464918705474E-3</v>
      </c>
      <c r="S3684">
        <v>1.39562631370956E-2</v>
      </c>
      <c r="T3684">
        <v>1.25412796360286E-2</v>
      </c>
      <c r="U3684">
        <v>1.6449853905211999E-2</v>
      </c>
      <c r="V3684">
        <v>138.39999399999999</v>
      </c>
      <c r="W3684">
        <v>93.959998999999996</v>
      </c>
      <c r="X3684">
        <v>-0.133015886510125</v>
      </c>
      <c r="Y3684">
        <v>-1.73338836506086E-3</v>
      </c>
      <c r="Z3684">
        <v>1.43481841799288</v>
      </c>
      <c r="AA3684">
        <v>3.3736836090714801</v>
      </c>
      <c r="AB3684">
        <v>3.2776125958892202</v>
      </c>
      <c r="AC3684" t="s">
        <v>252</v>
      </c>
      <c r="AD3684" t="s">
        <v>359</v>
      </c>
      <c r="AE3684" t="s">
        <v>56</v>
      </c>
      <c r="AF3684" t="s">
        <v>83</v>
      </c>
      <c r="AG3684" t="s">
        <v>360</v>
      </c>
      <c r="AH3684" s="45">
        <v>34486</v>
      </c>
      <c r="AI3684">
        <v>789019</v>
      </c>
      <c r="AJ3684">
        <v>1975</v>
      </c>
      <c r="AK3684" t="s">
        <v>361</v>
      </c>
      <c r="AL3684" t="s">
        <v>314</v>
      </c>
      <c r="AM3684" t="s">
        <v>245</v>
      </c>
    </row>
    <row r="3685" spans="1:39" x14ac:dyDescent="0.3">
      <c r="A3685" s="1">
        <v>43565</v>
      </c>
      <c r="B3685" t="s">
        <v>32</v>
      </c>
      <c r="C3685" t="s">
        <v>239</v>
      </c>
      <c r="D3685">
        <v>500</v>
      </c>
      <c r="E3685">
        <v>8</v>
      </c>
      <c r="F3685">
        <v>119.760002</v>
      </c>
      <c r="G3685">
        <v>120.349998</v>
      </c>
      <c r="H3685">
        <v>119.540001</v>
      </c>
      <c r="I3685">
        <v>120.19000200000001</v>
      </c>
      <c r="J3685">
        <v>119.746742</v>
      </c>
      <c r="K3685">
        <v>16477200</v>
      </c>
      <c r="L3685">
        <v>2.4769999999999999</v>
      </c>
      <c r="M3685">
        <v>7.6001708374324704E-3</v>
      </c>
      <c r="N3685">
        <v>1.8320819429780001E-3</v>
      </c>
      <c r="O3685">
        <v>6.3191549590327301E-2</v>
      </c>
      <c r="P3685">
        <v>0.14635179656689101</v>
      </c>
      <c r="Q3685">
        <v>0.27450384152774998</v>
      </c>
      <c r="R3685">
        <v>5.7522309392387802E-3</v>
      </c>
      <c r="S3685">
        <v>9.6483282987946603E-3</v>
      </c>
      <c r="T3685">
        <v>1.2100232094371499E-2</v>
      </c>
      <c r="U3685">
        <v>1.6011592618068001E-2</v>
      </c>
      <c r="V3685">
        <v>120.82</v>
      </c>
      <c r="W3685">
        <v>90.279999000000004</v>
      </c>
      <c r="X3685">
        <v>-0.133015886510125</v>
      </c>
      <c r="Y3685">
        <v>3.47183783585567E-3</v>
      </c>
      <c r="Z3685">
        <v>1.42571346965164</v>
      </c>
      <c r="AA3685">
        <v>2.6658042973065901</v>
      </c>
      <c r="AB3685">
        <v>2.7561065049367399</v>
      </c>
      <c r="AC3685" t="s">
        <v>253</v>
      </c>
      <c r="AD3685" t="s">
        <v>359</v>
      </c>
      <c r="AE3685" t="s">
        <v>56</v>
      </c>
      <c r="AF3685" t="s">
        <v>83</v>
      </c>
      <c r="AG3685" t="s">
        <v>360</v>
      </c>
      <c r="AH3685" s="45">
        <v>34486</v>
      </c>
      <c r="AI3685">
        <v>789019</v>
      </c>
      <c r="AJ3685">
        <v>1975</v>
      </c>
      <c r="AK3685" t="s">
        <v>361</v>
      </c>
      <c r="AL3685" t="s">
        <v>314</v>
      </c>
      <c r="AM3685" t="s">
        <v>245</v>
      </c>
    </row>
    <row r="3686" spans="1:39" x14ac:dyDescent="0.3">
      <c r="A3686" s="1">
        <v>43607</v>
      </c>
      <c r="B3686" t="s">
        <v>32</v>
      </c>
      <c r="C3686" t="s">
        <v>246</v>
      </c>
      <c r="D3686">
        <v>300</v>
      </c>
      <c r="E3686">
        <v>8</v>
      </c>
      <c r="F3686">
        <v>126.620003</v>
      </c>
      <c r="G3686">
        <v>128.240005</v>
      </c>
      <c r="H3686">
        <v>126.519997</v>
      </c>
      <c r="I3686">
        <v>127.669997999999</v>
      </c>
      <c r="J3686">
        <v>127.669997999999</v>
      </c>
      <c r="K3686">
        <v>15396500</v>
      </c>
      <c r="L3686">
        <v>2.3929999999999998</v>
      </c>
      <c r="M3686">
        <v>6.0494036860888898E-3</v>
      </c>
      <c r="N3686">
        <v>1.3008193458707899E-2</v>
      </c>
      <c r="O3686">
        <v>3.4799341433722097E-2</v>
      </c>
      <c r="P3686">
        <v>0.15804128068818299</v>
      </c>
      <c r="Q3686">
        <v>0.28467941016306603</v>
      </c>
      <c r="R3686">
        <v>1.4224042575998099E-2</v>
      </c>
      <c r="S3686">
        <v>1.54902199369424E-2</v>
      </c>
      <c r="T3686">
        <v>1.13825107895061E-2</v>
      </c>
      <c r="U3686">
        <v>1.6114593619756101E-2</v>
      </c>
      <c r="V3686">
        <v>131.36999499999999</v>
      </c>
      <c r="W3686">
        <v>93.959998999999996</v>
      </c>
      <c r="X3686">
        <v>-0.133015886510125</v>
      </c>
      <c r="Y3686">
        <v>-2.8283920525026501E-3</v>
      </c>
      <c r="Z3686">
        <v>1.4175608614673201</v>
      </c>
      <c r="AA3686">
        <v>2.83073443845071</v>
      </c>
      <c r="AB3686">
        <v>2.89879097607326</v>
      </c>
      <c r="AC3686" t="s">
        <v>253</v>
      </c>
      <c r="AD3686" t="s">
        <v>359</v>
      </c>
      <c r="AE3686" t="s">
        <v>56</v>
      </c>
      <c r="AF3686" t="s">
        <v>83</v>
      </c>
      <c r="AG3686" t="s">
        <v>360</v>
      </c>
      <c r="AH3686" s="45">
        <v>34486</v>
      </c>
      <c r="AI3686">
        <v>789019</v>
      </c>
      <c r="AJ3686">
        <v>1975</v>
      </c>
      <c r="AK3686" t="s">
        <v>361</v>
      </c>
      <c r="AL3686" t="s">
        <v>314</v>
      </c>
      <c r="AM3686" t="s">
        <v>245</v>
      </c>
    </row>
    <row r="3687" spans="1:39" x14ac:dyDescent="0.3">
      <c r="A3687" s="1">
        <v>43628</v>
      </c>
      <c r="B3687" t="s">
        <v>32</v>
      </c>
      <c r="C3687" t="s">
        <v>239</v>
      </c>
      <c r="D3687">
        <v>1000</v>
      </c>
      <c r="E3687">
        <v>8</v>
      </c>
      <c r="F3687">
        <v>131.39999399999999</v>
      </c>
      <c r="G3687">
        <v>131.970001</v>
      </c>
      <c r="H3687">
        <v>130.71000699999999</v>
      </c>
      <c r="I3687">
        <v>131.490005</v>
      </c>
      <c r="J3687">
        <v>131.490005</v>
      </c>
      <c r="K3687">
        <v>17092500</v>
      </c>
      <c r="L3687">
        <v>2.1269999999999998</v>
      </c>
      <c r="M3687">
        <v>-4.6284158238828199E-3</v>
      </c>
      <c r="N3687">
        <v>4.3999035626194803E-2</v>
      </c>
      <c r="O3687">
        <v>3.7415446442394099E-2</v>
      </c>
      <c r="P3687">
        <v>0.14205080050539601</v>
      </c>
      <c r="Q3687">
        <v>0.27942339824478302</v>
      </c>
      <c r="R3687">
        <v>1.36051954160976E-2</v>
      </c>
      <c r="S3687">
        <v>1.67358871094818E-2</v>
      </c>
      <c r="T3687">
        <v>1.3293202565961899E-2</v>
      </c>
      <c r="U3687">
        <v>1.64564335561504E-2</v>
      </c>
      <c r="V3687">
        <v>134.240005</v>
      </c>
      <c r="W3687">
        <v>93.959998999999996</v>
      </c>
      <c r="X3687">
        <v>-0.133015886510125</v>
      </c>
      <c r="Y3687">
        <v>-2.0396578921351798E-3</v>
      </c>
      <c r="Z3687">
        <v>1.43589260488305</v>
      </c>
      <c r="AA3687">
        <v>2.8196034850947602</v>
      </c>
      <c r="AB3687">
        <v>2.7154608912209799</v>
      </c>
      <c r="AC3687" t="s">
        <v>253</v>
      </c>
      <c r="AD3687" t="s">
        <v>359</v>
      </c>
      <c r="AE3687" t="s">
        <v>56</v>
      </c>
      <c r="AF3687" t="s">
        <v>83</v>
      </c>
      <c r="AG3687" t="s">
        <v>360</v>
      </c>
      <c r="AH3687" s="45">
        <v>34486</v>
      </c>
      <c r="AI3687">
        <v>789019</v>
      </c>
      <c r="AJ3687">
        <v>1975</v>
      </c>
      <c r="AK3687" t="s">
        <v>361</v>
      </c>
      <c r="AL3687" t="s">
        <v>314</v>
      </c>
      <c r="AM3687" t="s">
        <v>245</v>
      </c>
    </row>
    <row r="3688" spans="1:39" x14ac:dyDescent="0.3">
      <c r="A3688" s="1">
        <v>43643</v>
      </c>
      <c r="B3688" t="s">
        <v>32</v>
      </c>
      <c r="C3688" t="s">
        <v>246</v>
      </c>
      <c r="D3688">
        <v>800</v>
      </c>
      <c r="E3688">
        <v>8</v>
      </c>
      <c r="F3688">
        <v>134.13999899999999</v>
      </c>
      <c r="G3688">
        <v>134.71000699999999</v>
      </c>
      <c r="H3688">
        <v>133.509995</v>
      </c>
      <c r="I3688">
        <v>134.14999399999999</v>
      </c>
      <c r="J3688">
        <v>134.14999399999999</v>
      </c>
      <c r="K3688">
        <v>16557500</v>
      </c>
      <c r="L3688">
        <v>2.0049999999999999</v>
      </c>
      <c r="M3688">
        <v>1.6413090126589599E-3</v>
      </c>
      <c r="N3688">
        <v>-2.0657341657702701E-2</v>
      </c>
      <c r="O3688">
        <v>6.1407557785026302E-2</v>
      </c>
      <c r="P3688">
        <v>0.14107786863816399</v>
      </c>
      <c r="Q3688">
        <v>0.31913901622019097</v>
      </c>
      <c r="R3688">
        <v>1.57744493463019E-2</v>
      </c>
      <c r="S3688">
        <v>1.5569145617767099E-2</v>
      </c>
      <c r="T3688">
        <v>1.31952270807205E-2</v>
      </c>
      <c r="U3688">
        <v>1.6515988354009099E-2</v>
      </c>
      <c r="V3688">
        <v>138.39999399999999</v>
      </c>
      <c r="W3688">
        <v>93.959998999999996</v>
      </c>
      <c r="X3688">
        <v>-0.133015886510125</v>
      </c>
      <c r="Y3688">
        <v>3.81588593721357E-3</v>
      </c>
      <c r="Z3688">
        <v>1.4415095830364399</v>
      </c>
      <c r="AA3688">
        <v>3.3154063798405402</v>
      </c>
      <c r="AB3688">
        <v>3.27642463707739</v>
      </c>
      <c r="AC3688" t="s">
        <v>253</v>
      </c>
      <c r="AD3688" t="s">
        <v>359</v>
      </c>
      <c r="AE3688" t="s">
        <v>56</v>
      </c>
      <c r="AF3688" t="s">
        <v>83</v>
      </c>
      <c r="AG3688" t="s">
        <v>360</v>
      </c>
      <c r="AH3688" s="45">
        <v>34486</v>
      </c>
      <c r="AI3688">
        <v>789019</v>
      </c>
      <c r="AJ3688">
        <v>1975</v>
      </c>
      <c r="AK3688" t="s">
        <v>361</v>
      </c>
      <c r="AL3688" t="s">
        <v>314</v>
      </c>
      <c r="AM3688" t="s">
        <v>245</v>
      </c>
    </row>
    <row r="3689" spans="1:39" x14ac:dyDescent="0.3">
      <c r="A3689" s="1">
        <v>43644</v>
      </c>
      <c r="B3689" t="s">
        <v>32</v>
      </c>
      <c r="C3689" t="s">
        <v>246</v>
      </c>
      <c r="D3689">
        <v>600</v>
      </c>
      <c r="E3689">
        <v>8</v>
      </c>
      <c r="F3689">
        <v>134.570007</v>
      </c>
      <c r="G3689">
        <v>134.60000600000001</v>
      </c>
      <c r="H3689">
        <v>133.16000399999999</v>
      </c>
      <c r="I3689">
        <v>133.96000699999999</v>
      </c>
      <c r="J3689">
        <v>133.96000699999999</v>
      </c>
      <c r="K3689">
        <v>30043000</v>
      </c>
      <c r="L3689">
        <v>2</v>
      </c>
      <c r="M3689">
        <v>-1.41723196517223E-3</v>
      </c>
      <c r="N3689">
        <v>-2.2220630867191601E-2</v>
      </c>
      <c r="O3689">
        <v>6.9707662107299395E-2</v>
      </c>
      <c r="P3689">
        <v>0.13106004836825699</v>
      </c>
      <c r="Q3689">
        <v>0.33338680455373199</v>
      </c>
      <c r="R3689">
        <v>1.56837024334665E-2</v>
      </c>
      <c r="S3689">
        <v>1.53506309847013E-2</v>
      </c>
      <c r="T3689">
        <v>1.31776821334702E-2</v>
      </c>
      <c r="U3689">
        <v>1.6482148779957202E-2</v>
      </c>
      <c r="V3689">
        <v>138.39999399999999</v>
      </c>
      <c r="W3689">
        <v>93.959998999999996</v>
      </c>
      <c r="X3689">
        <v>-0.133015886510125</v>
      </c>
      <c r="Y3689">
        <v>5.7409418775350302E-3</v>
      </c>
      <c r="Z3689">
        <v>1.43753143555165</v>
      </c>
      <c r="AA3689">
        <v>3.4758119955689399</v>
      </c>
      <c r="AB3689">
        <v>3.3277626601436801</v>
      </c>
      <c r="AC3689" t="s">
        <v>253</v>
      </c>
      <c r="AD3689" t="s">
        <v>359</v>
      </c>
      <c r="AE3689" t="s">
        <v>56</v>
      </c>
      <c r="AF3689" t="s">
        <v>83</v>
      </c>
      <c r="AG3689" t="s">
        <v>360</v>
      </c>
      <c r="AH3689" s="45">
        <v>34486</v>
      </c>
      <c r="AI3689">
        <v>789019</v>
      </c>
      <c r="AJ3689">
        <v>1975</v>
      </c>
      <c r="AK3689" t="s">
        <v>361</v>
      </c>
      <c r="AL3689" t="s">
        <v>314</v>
      </c>
      <c r="AM3689" t="s">
        <v>245</v>
      </c>
    </row>
    <row r="3690" spans="1:39" x14ac:dyDescent="0.3">
      <c r="A3690" s="1">
        <v>43565</v>
      </c>
      <c r="B3690" t="s">
        <v>32</v>
      </c>
      <c r="C3690" t="s">
        <v>246</v>
      </c>
      <c r="D3690">
        <v>400</v>
      </c>
      <c r="E3690">
        <v>9</v>
      </c>
      <c r="F3690">
        <v>119.760002</v>
      </c>
      <c r="G3690">
        <v>120.349998</v>
      </c>
      <c r="H3690">
        <v>119.540001</v>
      </c>
      <c r="I3690">
        <v>120.19000200000001</v>
      </c>
      <c r="J3690">
        <v>119.746742</v>
      </c>
      <c r="K3690">
        <v>16477200</v>
      </c>
      <c r="L3690">
        <v>2.4769999999999999</v>
      </c>
      <c r="M3690">
        <v>7.6001708374324704E-3</v>
      </c>
      <c r="N3690">
        <v>1.8320819429780001E-3</v>
      </c>
      <c r="O3690">
        <v>6.3191549590327301E-2</v>
      </c>
      <c r="P3690">
        <v>0.14635179656689101</v>
      </c>
      <c r="Q3690">
        <v>0.27450384152774998</v>
      </c>
      <c r="R3690">
        <v>5.7522309392387802E-3</v>
      </c>
      <c r="S3690">
        <v>9.6483282987946603E-3</v>
      </c>
      <c r="T3690">
        <v>1.2100232094371499E-2</v>
      </c>
      <c r="U3690">
        <v>1.6011592618068001E-2</v>
      </c>
      <c r="V3690">
        <v>120.82</v>
      </c>
      <c r="W3690">
        <v>90.279999000000004</v>
      </c>
      <c r="X3690">
        <v>-0.133015886510125</v>
      </c>
      <c r="Y3690">
        <v>3.47183783585567E-3</v>
      </c>
      <c r="Z3690">
        <v>1.42571346965164</v>
      </c>
      <c r="AA3690">
        <v>2.6658042973065901</v>
      </c>
      <c r="AB3690">
        <v>2.7561065049367399</v>
      </c>
      <c r="AC3690" t="s">
        <v>254</v>
      </c>
      <c r="AD3690" t="s">
        <v>359</v>
      </c>
      <c r="AE3690" t="s">
        <v>56</v>
      </c>
      <c r="AF3690" t="s">
        <v>83</v>
      </c>
      <c r="AG3690" t="s">
        <v>360</v>
      </c>
      <c r="AH3690" s="45">
        <v>34486</v>
      </c>
      <c r="AI3690">
        <v>789019</v>
      </c>
      <c r="AJ3690">
        <v>1975</v>
      </c>
      <c r="AK3690" t="s">
        <v>361</v>
      </c>
      <c r="AL3690" t="s">
        <v>314</v>
      </c>
      <c r="AM3690" t="s">
        <v>245</v>
      </c>
    </row>
    <row r="3691" spans="1:39" x14ac:dyDescent="0.3">
      <c r="A3691" s="1">
        <v>43572</v>
      </c>
      <c r="B3691" t="s">
        <v>32</v>
      </c>
      <c r="C3691" t="s">
        <v>239</v>
      </c>
      <c r="D3691">
        <v>600</v>
      </c>
      <c r="E3691">
        <v>9</v>
      </c>
      <c r="F3691">
        <v>121.239998</v>
      </c>
      <c r="G3691">
        <v>121.849998</v>
      </c>
      <c r="H3691">
        <v>120.540001</v>
      </c>
      <c r="I3691">
        <v>121.769997</v>
      </c>
      <c r="J3691">
        <v>121.320914999999</v>
      </c>
      <c r="K3691">
        <v>19300900</v>
      </c>
      <c r="L3691">
        <v>2.5920000000000001</v>
      </c>
      <c r="M3691">
        <v>8.2461339758180194E-3</v>
      </c>
      <c r="N3691">
        <v>1.30601955891941E-2</v>
      </c>
      <c r="O3691">
        <v>3.5100105874695899E-2</v>
      </c>
      <c r="P3691">
        <v>0.14882281019895599</v>
      </c>
      <c r="Q3691">
        <v>0.25379519363090602</v>
      </c>
      <c r="R3691">
        <v>4.1139439353671701E-3</v>
      </c>
      <c r="S3691">
        <v>9.1025902614089108E-3</v>
      </c>
      <c r="T3691">
        <v>1.1488300605349101E-2</v>
      </c>
      <c r="U3691">
        <v>1.5901217483717402E-2</v>
      </c>
      <c r="V3691">
        <v>121.849998</v>
      </c>
      <c r="W3691">
        <v>90.279999000000004</v>
      </c>
      <c r="X3691">
        <v>-0.133015886510125</v>
      </c>
      <c r="Y3691">
        <v>-2.2764010197428601E-3</v>
      </c>
      <c r="Z3691">
        <v>1.41781115828544</v>
      </c>
      <c r="AA3691">
        <v>2.4416965064284</v>
      </c>
      <c r="AB3691">
        <v>2.63237296777868</v>
      </c>
      <c r="AC3691" t="s">
        <v>254</v>
      </c>
      <c r="AD3691" t="s">
        <v>359</v>
      </c>
      <c r="AE3691" t="s">
        <v>56</v>
      </c>
      <c r="AF3691" t="s">
        <v>83</v>
      </c>
      <c r="AG3691" t="s">
        <v>360</v>
      </c>
      <c r="AH3691" s="45">
        <v>34486</v>
      </c>
      <c r="AI3691">
        <v>789019</v>
      </c>
      <c r="AJ3691">
        <v>1975</v>
      </c>
      <c r="AK3691" t="s">
        <v>361</v>
      </c>
      <c r="AL3691" t="s">
        <v>314</v>
      </c>
      <c r="AM3691" t="s">
        <v>245</v>
      </c>
    </row>
    <row r="3692" spans="1:39" x14ac:dyDescent="0.3">
      <c r="A3692" s="1">
        <v>43586</v>
      </c>
      <c r="B3692" t="s">
        <v>32</v>
      </c>
      <c r="C3692" t="s">
        <v>239</v>
      </c>
      <c r="D3692">
        <v>700</v>
      </c>
      <c r="E3692">
        <v>9</v>
      </c>
      <c r="F3692">
        <v>130.529999</v>
      </c>
      <c r="G3692">
        <v>130.64999399999999</v>
      </c>
      <c r="H3692">
        <v>127.699997</v>
      </c>
      <c r="I3692">
        <v>127.879997</v>
      </c>
      <c r="J3692">
        <v>127.408379</v>
      </c>
      <c r="K3692">
        <v>26821700</v>
      </c>
      <c r="L3692">
        <v>2.5110000000000001</v>
      </c>
      <c r="M3692">
        <v>-2.1047002939828301E-2</v>
      </c>
      <c r="N3692">
        <v>2.26985784481658E-2</v>
      </c>
      <c r="O3692">
        <v>8.0916258393981796E-2</v>
      </c>
      <c r="P3692">
        <v>0.18833631531435599</v>
      </c>
      <c r="Q3692">
        <v>0.32965529342470401</v>
      </c>
      <c r="R3692">
        <v>1.9206655631564901E-2</v>
      </c>
      <c r="S3692">
        <v>9.8015738413985299E-3</v>
      </c>
      <c r="T3692">
        <v>1.07765788524958E-2</v>
      </c>
      <c r="U3692">
        <v>1.58596776346124E-2</v>
      </c>
      <c r="V3692">
        <v>131.36999499999999</v>
      </c>
      <c r="W3692">
        <v>92.449996999999996</v>
      </c>
      <c r="X3692">
        <v>-0.133015886510125</v>
      </c>
      <c r="Y3692">
        <v>-7.5304459681844096E-3</v>
      </c>
      <c r="Z3692">
        <v>1.4116894929117401</v>
      </c>
      <c r="AA3692">
        <v>3.2829321558717099</v>
      </c>
      <c r="AB3692">
        <v>3.3812393288198201</v>
      </c>
      <c r="AC3692" t="s">
        <v>254</v>
      </c>
      <c r="AD3692" t="s">
        <v>359</v>
      </c>
      <c r="AE3692" t="s">
        <v>56</v>
      </c>
      <c r="AF3692" t="s">
        <v>83</v>
      </c>
      <c r="AG3692" t="s">
        <v>360</v>
      </c>
      <c r="AH3692" s="45">
        <v>34486</v>
      </c>
      <c r="AI3692">
        <v>789019</v>
      </c>
      <c r="AJ3692">
        <v>1975</v>
      </c>
      <c r="AK3692" t="s">
        <v>361</v>
      </c>
      <c r="AL3692" t="s">
        <v>314</v>
      </c>
      <c r="AM3692" t="s">
        <v>245</v>
      </c>
    </row>
    <row r="3693" spans="1:39" x14ac:dyDescent="0.3">
      <c r="A3693" s="1">
        <v>43588</v>
      </c>
      <c r="B3693" t="s">
        <v>32</v>
      </c>
      <c r="C3693" t="s">
        <v>239</v>
      </c>
      <c r="D3693">
        <v>600</v>
      </c>
      <c r="E3693">
        <v>9</v>
      </c>
      <c r="F3693">
        <v>127.360001</v>
      </c>
      <c r="G3693">
        <v>129.429993</v>
      </c>
      <c r="H3693">
        <v>127.25</v>
      </c>
      <c r="I3693">
        <v>128.89999399999999</v>
      </c>
      <c r="J3693">
        <v>128.42460600000001</v>
      </c>
      <c r="K3693">
        <v>24911100</v>
      </c>
      <c r="L3693">
        <v>2.5310000000000001</v>
      </c>
      <c r="M3693">
        <v>2.10896437139407E-2</v>
      </c>
      <c r="N3693">
        <v>-7.6511073155031504E-3</v>
      </c>
      <c r="O3693">
        <v>7.8317902344203896E-2</v>
      </c>
      <c r="P3693">
        <v>0.23070771320096101</v>
      </c>
      <c r="Q3693">
        <v>0.33770671824193199</v>
      </c>
      <c r="R3693">
        <v>1.6510144640052501E-2</v>
      </c>
      <c r="S3693">
        <v>1.10598652938319E-2</v>
      </c>
      <c r="T3693">
        <v>1.0580081719527099E-2</v>
      </c>
      <c r="U3693">
        <v>1.5872208274296199E-2</v>
      </c>
      <c r="V3693">
        <v>131.36999499999999</v>
      </c>
      <c r="W3693">
        <v>92.449996999999996</v>
      </c>
      <c r="X3693">
        <v>-0.133015886510125</v>
      </c>
      <c r="Y3693">
        <v>9.5921274614703799E-3</v>
      </c>
      <c r="Z3693">
        <v>1.4124795720326999</v>
      </c>
      <c r="AA3693">
        <v>3.3672787747789101</v>
      </c>
      <c r="AB3693">
        <v>3.2436439628962002</v>
      </c>
      <c r="AC3693" t="s">
        <v>254</v>
      </c>
      <c r="AD3693" t="s">
        <v>359</v>
      </c>
      <c r="AE3693" t="s">
        <v>56</v>
      </c>
      <c r="AF3693" t="s">
        <v>83</v>
      </c>
      <c r="AG3693" t="s">
        <v>360</v>
      </c>
      <c r="AH3693" s="45">
        <v>34486</v>
      </c>
      <c r="AI3693">
        <v>789019</v>
      </c>
      <c r="AJ3693">
        <v>1975</v>
      </c>
      <c r="AK3693" t="s">
        <v>361</v>
      </c>
      <c r="AL3693" t="s">
        <v>314</v>
      </c>
      <c r="AM3693" t="s">
        <v>245</v>
      </c>
    </row>
    <row r="3694" spans="1:39" x14ac:dyDescent="0.3">
      <c r="A3694" s="1">
        <v>43594</v>
      </c>
      <c r="B3694" t="s">
        <v>32</v>
      </c>
      <c r="C3694" t="s">
        <v>246</v>
      </c>
      <c r="D3694">
        <v>700</v>
      </c>
      <c r="E3694">
        <v>9</v>
      </c>
      <c r="F3694">
        <v>124.290001</v>
      </c>
      <c r="G3694">
        <v>125.790001</v>
      </c>
      <c r="H3694">
        <v>123.57</v>
      </c>
      <c r="I3694">
        <v>125.5</v>
      </c>
      <c r="J3694">
        <v>125.037155</v>
      </c>
      <c r="K3694">
        <v>27235800</v>
      </c>
      <c r="L3694">
        <v>2.4569999999999999</v>
      </c>
      <c r="M3694" s="44">
        <v>-7.9749114382860698E-5</v>
      </c>
      <c r="N3694">
        <v>-5.6414315609549402E-3</v>
      </c>
      <c r="O3694">
        <v>4.5397487562449101E-2</v>
      </c>
      <c r="P3694">
        <v>0.180038931229622</v>
      </c>
      <c r="Q3694">
        <v>0.28667698062951502</v>
      </c>
      <c r="R3694">
        <v>1.5020538756304399E-2</v>
      </c>
      <c r="S3694">
        <v>1.22078095902019E-2</v>
      </c>
      <c r="T3694">
        <v>1.02853840051714E-2</v>
      </c>
      <c r="U3694">
        <v>1.5907457853469701E-2</v>
      </c>
      <c r="V3694">
        <v>131.36999499999999</v>
      </c>
      <c r="W3694">
        <v>93.959998999999996</v>
      </c>
      <c r="X3694">
        <v>-0.133015886510125</v>
      </c>
      <c r="Y3694">
        <v>-3.0259986019249502E-3</v>
      </c>
      <c r="Z3694">
        <v>1.4143900874867299</v>
      </c>
      <c r="AA3694">
        <v>2.8273551876869298</v>
      </c>
      <c r="AB3694">
        <v>3.0237214583113099</v>
      </c>
      <c r="AC3694" t="s">
        <v>254</v>
      </c>
      <c r="AD3694" t="s">
        <v>359</v>
      </c>
      <c r="AE3694" t="s">
        <v>56</v>
      </c>
      <c r="AF3694" t="s">
        <v>83</v>
      </c>
      <c r="AG3694" t="s">
        <v>360</v>
      </c>
      <c r="AH3694" s="45">
        <v>34486</v>
      </c>
      <c r="AI3694">
        <v>789019</v>
      </c>
      <c r="AJ3694">
        <v>1975</v>
      </c>
      <c r="AK3694" t="s">
        <v>361</v>
      </c>
      <c r="AL3694" t="s">
        <v>314</v>
      </c>
      <c r="AM3694" t="s">
        <v>245</v>
      </c>
    </row>
    <row r="3695" spans="1:39" x14ac:dyDescent="0.3">
      <c r="A3695" s="1">
        <v>43614</v>
      </c>
      <c r="B3695" t="s">
        <v>32</v>
      </c>
      <c r="C3695" t="s">
        <v>246</v>
      </c>
      <c r="D3695">
        <v>1800</v>
      </c>
      <c r="E3695">
        <v>9</v>
      </c>
      <c r="F3695">
        <v>125.379997</v>
      </c>
      <c r="G3695">
        <v>125.389999</v>
      </c>
      <c r="H3695">
        <v>124.040001</v>
      </c>
      <c r="I3695">
        <v>124.94000200000001</v>
      </c>
      <c r="J3695">
        <v>124.94000200000001</v>
      </c>
      <c r="K3695">
        <v>22763100</v>
      </c>
      <c r="L3695">
        <v>2.2360000000000002</v>
      </c>
      <c r="M3695">
        <v>-9.7173362874454303E-3</v>
      </c>
      <c r="N3695">
        <v>-1.5565752407675699E-2</v>
      </c>
      <c r="O3695">
        <v>-3.5159477652535701E-2</v>
      </c>
      <c r="P3695">
        <v>0.111512878212868</v>
      </c>
      <c r="Q3695">
        <v>0.255307518864268</v>
      </c>
      <c r="R3695">
        <v>7.43308729542487E-3</v>
      </c>
      <c r="S3695">
        <v>1.3771723530256399E-2</v>
      </c>
      <c r="T3695">
        <v>1.14885145431513E-2</v>
      </c>
      <c r="U3695">
        <v>1.6132135700109799E-2</v>
      </c>
      <c r="V3695">
        <v>131.36999499999999</v>
      </c>
      <c r="W3695">
        <v>93.959998999999996</v>
      </c>
      <c r="X3695">
        <v>-0.133015886510125</v>
      </c>
      <c r="Y3695">
        <v>-6.9359101493404697E-3</v>
      </c>
      <c r="Z3695">
        <v>1.41124796648353</v>
      </c>
      <c r="AA3695">
        <v>2.5364265402764601</v>
      </c>
      <c r="AB3695">
        <v>2.6681648045018802</v>
      </c>
      <c r="AC3695" t="s">
        <v>254</v>
      </c>
      <c r="AD3695" t="s">
        <v>359</v>
      </c>
      <c r="AE3695" t="s">
        <v>56</v>
      </c>
      <c r="AF3695" t="s">
        <v>83</v>
      </c>
      <c r="AG3695" t="s">
        <v>360</v>
      </c>
      <c r="AH3695" s="45">
        <v>34486</v>
      </c>
      <c r="AI3695">
        <v>789019</v>
      </c>
      <c r="AJ3695">
        <v>1975</v>
      </c>
      <c r="AK3695" t="s">
        <v>361</v>
      </c>
      <c r="AL3695" t="s">
        <v>314</v>
      </c>
      <c r="AM3695" t="s">
        <v>245</v>
      </c>
    </row>
    <row r="3696" spans="1:39" x14ac:dyDescent="0.3">
      <c r="A3696" s="1">
        <v>43626</v>
      </c>
      <c r="B3696" t="s">
        <v>32</v>
      </c>
      <c r="C3696" t="s">
        <v>239</v>
      </c>
      <c r="D3696">
        <v>1400</v>
      </c>
      <c r="E3696">
        <v>9</v>
      </c>
      <c r="F3696">
        <v>132.39999399999999</v>
      </c>
      <c r="G3696">
        <v>134.08000200000001</v>
      </c>
      <c r="H3696">
        <v>132</v>
      </c>
      <c r="I3696">
        <v>132.60000600000001</v>
      </c>
      <c r="J3696">
        <v>132.60000600000001</v>
      </c>
      <c r="K3696">
        <v>26477100</v>
      </c>
      <c r="L3696">
        <v>2.1429999999999998</v>
      </c>
      <c r="M3696">
        <v>9.0910626122214008E-3</v>
      </c>
      <c r="N3696">
        <v>0.101179636609558</v>
      </c>
      <c r="O3696">
        <v>5.8646440751002699E-2</v>
      </c>
      <c r="P3696">
        <v>0.16514964335062499</v>
      </c>
      <c r="Q3696">
        <v>0.289513577610918</v>
      </c>
      <c r="R3696">
        <v>7.9243454894400902E-3</v>
      </c>
      <c r="S3696">
        <v>1.6790049752070602E-2</v>
      </c>
      <c r="T3696">
        <v>1.32688402225018E-2</v>
      </c>
      <c r="U3696">
        <v>1.64599610405218E-2</v>
      </c>
      <c r="V3696">
        <v>134.08000200000001</v>
      </c>
      <c r="W3696">
        <v>93.959998999999996</v>
      </c>
      <c r="X3696">
        <v>-0.133015886510125</v>
      </c>
      <c r="Y3696">
        <v>4.6492198743191201E-3</v>
      </c>
      <c r="Z3696">
        <v>1.4354959113983301</v>
      </c>
      <c r="AA3696">
        <v>2.9212662493969699</v>
      </c>
      <c r="AB3696">
        <v>2.4691070435752702</v>
      </c>
      <c r="AC3696" t="s">
        <v>254</v>
      </c>
      <c r="AD3696" t="s">
        <v>359</v>
      </c>
      <c r="AE3696" t="s">
        <v>56</v>
      </c>
      <c r="AF3696" t="s">
        <v>83</v>
      </c>
      <c r="AG3696" t="s">
        <v>360</v>
      </c>
      <c r="AH3696" s="45">
        <v>34486</v>
      </c>
      <c r="AI3696">
        <v>789019</v>
      </c>
      <c r="AJ3696">
        <v>1975</v>
      </c>
      <c r="AK3696" t="s">
        <v>361</v>
      </c>
      <c r="AL3696" t="s">
        <v>314</v>
      </c>
      <c r="AM3696" t="s">
        <v>245</v>
      </c>
    </row>
    <row r="3697" spans="1:39" x14ac:dyDescent="0.3">
      <c r="A3697" s="1">
        <v>43556</v>
      </c>
      <c r="B3697" t="s">
        <v>32</v>
      </c>
      <c r="C3697" t="s">
        <v>239</v>
      </c>
      <c r="D3697">
        <v>1100</v>
      </c>
      <c r="E3697">
        <v>10</v>
      </c>
      <c r="F3697">
        <v>118.949997</v>
      </c>
      <c r="G3697">
        <v>119.110001</v>
      </c>
      <c r="H3697">
        <v>118.099998</v>
      </c>
      <c r="I3697">
        <v>119.019997</v>
      </c>
      <c r="J3697">
        <v>118.58105500000001</v>
      </c>
      <c r="K3697">
        <v>22789100</v>
      </c>
      <c r="L3697">
        <v>2.4969999999999999</v>
      </c>
      <c r="M3697">
        <v>9.1154833747031493E-3</v>
      </c>
      <c r="N3697">
        <v>1.14924083849701E-2</v>
      </c>
      <c r="O3697">
        <v>6.0524827443624397E-2</v>
      </c>
      <c r="P3697">
        <v>0.17449050589558901</v>
      </c>
      <c r="Q3697">
        <v>0.282207677390232</v>
      </c>
      <c r="R3697">
        <v>7.6062148289228297E-3</v>
      </c>
      <c r="S3697">
        <v>1.07478816458365E-2</v>
      </c>
      <c r="T3697">
        <v>1.4278360537764399E-2</v>
      </c>
      <c r="U3697">
        <v>1.6364373462757702E-2</v>
      </c>
      <c r="V3697">
        <v>120.82</v>
      </c>
      <c r="W3697">
        <v>87.510002</v>
      </c>
      <c r="X3697">
        <v>-0.133015886510125</v>
      </c>
      <c r="Y3697">
        <v>1.1502195497633099E-2</v>
      </c>
      <c r="Z3697">
        <v>1.4186855750534499</v>
      </c>
      <c r="AA3697">
        <v>2.7431570242366901</v>
      </c>
      <c r="AB3697">
        <v>2.7603798666029502</v>
      </c>
      <c r="AC3697" t="s">
        <v>255</v>
      </c>
      <c r="AD3697" t="s">
        <v>359</v>
      </c>
      <c r="AE3697" t="s">
        <v>56</v>
      </c>
      <c r="AF3697" t="s">
        <v>83</v>
      </c>
      <c r="AG3697" t="s">
        <v>360</v>
      </c>
      <c r="AH3697" s="45">
        <v>34486</v>
      </c>
      <c r="AI3697">
        <v>789019</v>
      </c>
      <c r="AJ3697">
        <v>1975</v>
      </c>
      <c r="AK3697" t="s">
        <v>361</v>
      </c>
      <c r="AL3697" t="s">
        <v>314</v>
      </c>
      <c r="AM3697" t="s">
        <v>245</v>
      </c>
    </row>
    <row r="3698" spans="1:39" x14ac:dyDescent="0.3">
      <c r="A3698" s="1">
        <v>43566</v>
      </c>
      <c r="B3698" t="s">
        <v>32</v>
      </c>
      <c r="C3698" t="s">
        <v>239</v>
      </c>
      <c r="D3698">
        <v>1100</v>
      </c>
      <c r="E3698">
        <v>10</v>
      </c>
      <c r="F3698">
        <v>120.540001</v>
      </c>
      <c r="G3698">
        <v>120.849998</v>
      </c>
      <c r="H3698">
        <v>119.919997999999</v>
      </c>
      <c r="I3698">
        <v>120.33000199999999</v>
      </c>
      <c r="J3698">
        <v>119.88623</v>
      </c>
      <c r="K3698">
        <v>14209100</v>
      </c>
      <c r="L3698">
        <v>2.504</v>
      </c>
      <c r="M3698">
        <v>1.16418049311E-3</v>
      </c>
      <c r="N3698">
        <v>8.0938934078516097E-3</v>
      </c>
      <c r="O3698">
        <v>5.7378439761092602E-2</v>
      </c>
      <c r="P3698">
        <v>0.153962313409888</v>
      </c>
      <c r="Q3698">
        <v>0.28671065077623398</v>
      </c>
      <c r="R3698">
        <v>4.8808605941785604E-3</v>
      </c>
      <c r="S3698">
        <v>9.6100796179724706E-3</v>
      </c>
      <c r="T3698">
        <v>1.2049153229622101E-2</v>
      </c>
      <c r="U3698">
        <v>1.5993197786362399E-2</v>
      </c>
      <c r="V3698">
        <v>120.849998</v>
      </c>
      <c r="W3698">
        <v>90.279999000000004</v>
      </c>
      <c r="X3698">
        <v>-0.133015886510125</v>
      </c>
      <c r="Y3698" s="44">
        <v>3.8122194279549302E-5</v>
      </c>
      <c r="Z3698">
        <v>1.42472858713777</v>
      </c>
      <c r="AA3698">
        <v>2.7941283079994799</v>
      </c>
      <c r="AB3698">
        <v>2.7850399760231501</v>
      </c>
      <c r="AC3698" t="s">
        <v>255</v>
      </c>
      <c r="AD3698" t="s">
        <v>359</v>
      </c>
      <c r="AE3698" t="s">
        <v>56</v>
      </c>
      <c r="AF3698" t="s">
        <v>83</v>
      </c>
      <c r="AG3698" t="s">
        <v>360</v>
      </c>
      <c r="AH3698" s="45">
        <v>34486</v>
      </c>
      <c r="AI3698">
        <v>789019</v>
      </c>
      <c r="AJ3698">
        <v>1975</v>
      </c>
      <c r="AK3698" t="s">
        <v>361</v>
      </c>
      <c r="AL3698" t="s">
        <v>314</v>
      </c>
      <c r="AM3698" t="s">
        <v>245</v>
      </c>
    </row>
    <row r="3699" spans="1:39" x14ac:dyDescent="0.3">
      <c r="A3699" s="1">
        <v>43577</v>
      </c>
      <c r="B3699" t="s">
        <v>32</v>
      </c>
      <c r="C3699" t="s">
        <v>246</v>
      </c>
      <c r="D3699">
        <v>500</v>
      </c>
      <c r="E3699">
        <v>10</v>
      </c>
      <c r="F3699">
        <v>122.620003</v>
      </c>
      <c r="G3699">
        <v>124</v>
      </c>
      <c r="H3699">
        <v>122.57</v>
      </c>
      <c r="I3699">
        <v>123.760002</v>
      </c>
      <c r="J3699">
        <v>123.30358099999999</v>
      </c>
      <c r="K3699">
        <v>15648700</v>
      </c>
      <c r="L3699">
        <v>2.59</v>
      </c>
      <c r="M3699">
        <v>3.1562629899441301E-3</v>
      </c>
      <c r="N3699">
        <v>2.29670281369946E-2</v>
      </c>
      <c r="O3699">
        <v>5.1735740356264402E-2</v>
      </c>
      <c r="P3699">
        <v>0.143163510201333</v>
      </c>
      <c r="Q3699">
        <v>0.269589293488252</v>
      </c>
      <c r="R3699">
        <v>6.1015603474332799E-3</v>
      </c>
      <c r="S3699">
        <v>9.3935662628478796E-3</v>
      </c>
      <c r="T3699">
        <v>1.1443609465344499E-2</v>
      </c>
      <c r="U3699">
        <v>1.59163734195392E-2</v>
      </c>
      <c r="V3699">
        <v>124</v>
      </c>
      <c r="W3699">
        <v>90.279999000000004</v>
      </c>
      <c r="X3699">
        <v>-0.133015886510125</v>
      </c>
      <c r="Y3699">
        <v>1.0115060212163699E-3</v>
      </c>
      <c r="Z3699">
        <v>1.4194809860275901</v>
      </c>
      <c r="AA3699">
        <v>2.62050264463134</v>
      </c>
      <c r="AB3699">
        <v>2.57795306259669</v>
      </c>
      <c r="AC3699" t="s">
        <v>255</v>
      </c>
      <c r="AD3699" t="s">
        <v>359</v>
      </c>
      <c r="AE3699" t="s">
        <v>56</v>
      </c>
      <c r="AF3699" t="s">
        <v>83</v>
      </c>
      <c r="AG3699" t="s">
        <v>360</v>
      </c>
      <c r="AH3699" s="45">
        <v>34486</v>
      </c>
      <c r="AI3699">
        <v>789019</v>
      </c>
      <c r="AJ3699">
        <v>1975</v>
      </c>
      <c r="AK3699" t="s">
        <v>361</v>
      </c>
      <c r="AL3699" t="s">
        <v>314</v>
      </c>
      <c r="AM3699" t="s">
        <v>245</v>
      </c>
    </row>
    <row r="3700" spans="1:39" x14ac:dyDescent="0.3">
      <c r="A3700" s="1">
        <v>43584</v>
      </c>
      <c r="B3700" t="s">
        <v>32</v>
      </c>
      <c r="C3700" t="s">
        <v>246</v>
      </c>
      <c r="D3700">
        <v>1000</v>
      </c>
      <c r="E3700">
        <v>10</v>
      </c>
      <c r="F3700">
        <v>129.89999399999999</v>
      </c>
      <c r="G3700">
        <v>130.179993</v>
      </c>
      <c r="H3700">
        <v>129.35000600000001</v>
      </c>
      <c r="I3700">
        <v>129.770004</v>
      </c>
      <c r="J3700">
        <v>129.29141200000001</v>
      </c>
      <c r="K3700">
        <v>16324200</v>
      </c>
      <c r="L3700">
        <v>2.536</v>
      </c>
      <c r="M3700">
        <v>-9.2425133388379297E-4</v>
      </c>
      <c r="N3700">
        <v>4.7419411658609599E-2</v>
      </c>
      <c r="O3700">
        <v>0.105557530188213</v>
      </c>
      <c r="P3700">
        <v>0.215303354179923</v>
      </c>
      <c r="Q3700">
        <v>0.33644492350181199</v>
      </c>
      <c r="R3700">
        <v>1.44816499112444E-2</v>
      </c>
      <c r="S3700">
        <v>8.1674335137634693E-3</v>
      </c>
      <c r="T3700">
        <v>1.1393141912118E-2</v>
      </c>
      <c r="U3700">
        <v>1.5904600169505699E-2</v>
      </c>
      <c r="V3700">
        <v>131.36999499999999</v>
      </c>
      <c r="W3700">
        <v>92.449996999999996</v>
      </c>
      <c r="X3700">
        <v>-0.133015886510125</v>
      </c>
      <c r="Y3700">
        <v>1.07094833958194E-3</v>
      </c>
      <c r="Z3700">
        <v>1.4132724594377599</v>
      </c>
      <c r="AA3700">
        <v>3.35196214472295</v>
      </c>
      <c r="AB3700">
        <v>3.2200495186480702</v>
      </c>
      <c r="AC3700" t="s">
        <v>255</v>
      </c>
      <c r="AD3700" t="s">
        <v>359</v>
      </c>
      <c r="AE3700" t="s">
        <v>56</v>
      </c>
      <c r="AF3700" t="s">
        <v>83</v>
      </c>
      <c r="AG3700" t="s">
        <v>360</v>
      </c>
      <c r="AH3700" s="45">
        <v>34486</v>
      </c>
      <c r="AI3700">
        <v>789019</v>
      </c>
      <c r="AJ3700">
        <v>1975</v>
      </c>
      <c r="AK3700" t="s">
        <v>361</v>
      </c>
      <c r="AL3700" t="s">
        <v>314</v>
      </c>
      <c r="AM3700" t="s">
        <v>245</v>
      </c>
    </row>
    <row r="3701" spans="1:39" x14ac:dyDescent="0.3">
      <c r="A3701" s="1">
        <v>43585</v>
      </c>
      <c r="B3701" t="s">
        <v>32</v>
      </c>
      <c r="C3701" t="s">
        <v>246</v>
      </c>
      <c r="D3701">
        <v>1600</v>
      </c>
      <c r="E3701">
        <v>10</v>
      </c>
      <c r="F3701">
        <v>129.80999800000001</v>
      </c>
      <c r="G3701">
        <v>130.699997</v>
      </c>
      <c r="H3701">
        <v>129.38999899999999</v>
      </c>
      <c r="I3701">
        <v>130.60000600000001</v>
      </c>
      <c r="J3701">
        <v>130.11836199999999</v>
      </c>
      <c r="K3701">
        <v>24166500</v>
      </c>
      <c r="L3701">
        <v>2.5089999999999999</v>
      </c>
      <c r="M3701">
        <v>6.3756487542002901E-3</v>
      </c>
      <c r="N3701">
        <v>4.0311760220342698E-2</v>
      </c>
      <c r="O3701">
        <v>0.110563849638545</v>
      </c>
      <c r="P3701">
        <v>0.24225465644583799</v>
      </c>
      <c r="Q3701">
        <v>0.32640620075479898</v>
      </c>
      <c r="R3701">
        <v>1.43390617506985E-2</v>
      </c>
      <c r="S3701">
        <v>8.1370394544172005E-3</v>
      </c>
      <c r="T3701">
        <v>1.09760568566911E-2</v>
      </c>
      <c r="U3701">
        <v>1.5879232437098E-2</v>
      </c>
      <c r="V3701">
        <v>131.36999499999999</v>
      </c>
      <c r="W3701">
        <v>92.449996999999996</v>
      </c>
      <c r="X3701">
        <v>-0.133015886510125</v>
      </c>
      <c r="Y3701">
        <v>9.5096475723260604E-4</v>
      </c>
      <c r="Z3701">
        <v>1.41292142278</v>
      </c>
      <c r="AA3701">
        <v>3.2481646395349801</v>
      </c>
      <c r="AB3701">
        <v>3.2903278041216102</v>
      </c>
      <c r="AC3701" t="s">
        <v>255</v>
      </c>
      <c r="AD3701" t="s">
        <v>359</v>
      </c>
      <c r="AE3701" t="s">
        <v>56</v>
      </c>
      <c r="AF3701" t="s">
        <v>83</v>
      </c>
      <c r="AG3701" t="s">
        <v>360</v>
      </c>
      <c r="AH3701" s="45">
        <v>34486</v>
      </c>
      <c r="AI3701">
        <v>789019</v>
      </c>
      <c r="AJ3701">
        <v>1975</v>
      </c>
      <c r="AK3701" t="s">
        <v>361</v>
      </c>
      <c r="AL3701" t="s">
        <v>314</v>
      </c>
      <c r="AM3701" t="s">
        <v>245</v>
      </c>
    </row>
    <row r="3702" spans="1:39" x14ac:dyDescent="0.3">
      <c r="A3702" s="1">
        <v>43622</v>
      </c>
      <c r="B3702" t="s">
        <v>32</v>
      </c>
      <c r="C3702" t="s">
        <v>246</v>
      </c>
      <c r="D3702">
        <v>1200</v>
      </c>
      <c r="E3702">
        <v>10</v>
      </c>
      <c r="F3702">
        <v>126.44000200000001</v>
      </c>
      <c r="G3702">
        <v>127.970001</v>
      </c>
      <c r="H3702">
        <v>125.599998</v>
      </c>
      <c r="I3702">
        <v>127.82</v>
      </c>
      <c r="J3702">
        <v>127.82</v>
      </c>
      <c r="K3702">
        <v>21459000</v>
      </c>
      <c r="L3702">
        <v>2.1240000000000001</v>
      </c>
      <c r="M3702">
        <v>1.56912187237984E-2</v>
      </c>
      <c r="N3702">
        <v>1.6486249756392301E-2</v>
      </c>
      <c r="O3702">
        <v>1.1164421102655699E-3</v>
      </c>
      <c r="P3702">
        <v>0.15029824325968399</v>
      </c>
      <c r="Q3702">
        <v>0.23989715963598501</v>
      </c>
      <c r="R3702">
        <v>2.5805187035053301E-2</v>
      </c>
      <c r="S3702">
        <v>1.6418081537612601E-2</v>
      </c>
      <c r="T3702">
        <v>1.30614957203565E-2</v>
      </c>
      <c r="U3702">
        <v>1.64015060646923E-2</v>
      </c>
      <c r="V3702">
        <v>131.36999499999999</v>
      </c>
      <c r="W3702">
        <v>93.959998999999996</v>
      </c>
      <c r="X3702">
        <v>-0.133015886510125</v>
      </c>
      <c r="Y3702">
        <v>6.1168407152111899E-3</v>
      </c>
      <c r="Z3702">
        <v>1.42697403138349</v>
      </c>
      <c r="AA3702">
        <v>2.3796835160230301</v>
      </c>
      <c r="AB3702">
        <v>2.23737083813266</v>
      </c>
      <c r="AC3702" t="s">
        <v>255</v>
      </c>
      <c r="AD3702" t="s">
        <v>359</v>
      </c>
      <c r="AE3702" t="s">
        <v>56</v>
      </c>
      <c r="AF3702" t="s">
        <v>83</v>
      </c>
      <c r="AG3702" t="s">
        <v>360</v>
      </c>
      <c r="AH3702" s="45">
        <v>34486</v>
      </c>
      <c r="AI3702">
        <v>789019</v>
      </c>
      <c r="AJ3702">
        <v>1975</v>
      </c>
      <c r="AK3702" t="s">
        <v>361</v>
      </c>
      <c r="AL3702" t="s">
        <v>314</v>
      </c>
      <c r="AM3702" t="s">
        <v>245</v>
      </c>
    </row>
    <row r="3703" spans="1:39" x14ac:dyDescent="0.3">
      <c r="A3703" s="1">
        <v>43627</v>
      </c>
      <c r="B3703" t="s">
        <v>32</v>
      </c>
      <c r="C3703" t="s">
        <v>239</v>
      </c>
      <c r="D3703">
        <v>1000</v>
      </c>
      <c r="E3703">
        <v>10</v>
      </c>
      <c r="F3703">
        <v>133.88000500000001</v>
      </c>
      <c r="G3703">
        <v>134.240005</v>
      </c>
      <c r="H3703">
        <v>131.279999</v>
      </c>
      <c r="I3703">
        <v>132.10000600000001</v>
      </c>
      <c r="J3703">
        <v>132.10000600000001</v>
      </c>
      <c r="K3703">
        <v>23913700</v>
      </c>
      <c r="L3703">
        <v>2.14</v>
      </c>
      <c r="M3703">
        <v>-3.7778660522150499E-3</v>
      </c>
      <c r="N3703">
        <v>7.0074901414038507E-2</v>
      </c>
      <c r="O3703">
        <v>5.4948323813170601E-2</v>
      </c>
      <c r="P3703">
        <v>0.154394486976065</v>
      </c>
      <c r="Q3703">
        <v>0.27832865278553798</v>
      </c>
      <c r="R3703">
        <v>1.20836760934766E-2</v>
      </c>
      <c r="S3703">
        <v>1.6837291303538601E-2</v>
      </c>
      <c r="T3703">
        <v>1.32810759896751E-2</v>
      </c>
      <c r="U3703">
        <v>1.6458098540104601E-2</v>
      </c>
      <c r="V3703">
        <v>134.240005</v>
      </c>
      <c r="W3703">
        <v>93.959998999999996</v>
      </c>
      <c r="X3703">
        <v>-0.133015886510125</v>
      </c>
      <c r="Y3703">
        <v>-3.4994119269314301E-4</v>
      </c>
      <c r="Z3703">
        <v>1.43533071357363</v>
      </c>
      <c r="AA3703">
        <v>2.8021293648694399</v>
      </c>
      <c r="AB3703">
        <v>2.6043562795433699</v>
      </c>
      <c r="AC3703" t="s">
        <v>255</v>
      </c>
      <c r="AD3703" t="s">
        <v>359</v>
      </c>
      <c r="AE3703" t="s">
        <v>56</v>
      </c>
      <c r="AF3703" t="s">
        <v>83</v>
      </c>
      <c r="AG3703" t="s">
        <v>360</v>
      </c>
      <c r="AH3703" s="45">
        <v>34486</v>
      </c>
      <c r="AI3703">
        <v>789019</v>
      </c>
      <c r="AJ3703">
        <v>1975</v>
      </c>
      <c r="AK3703" t="s">
        <v>361</v>
      </c>
      <c r="AL3703" t="s">
        <v>314</v>
      </c>
      <c r="AM3703" t="s">
        <v>245</v>
      </c>
    </row>
    <row r="3704" spans="1:39" x14ac:dyDescent="0.3">
      <c r="A3704" s="1">
        <v>43629</v>
      </c>
      <c r="B3704" t="s">
        <v>32</v>
      </c>
      <c r="C3704" t="s">
        <v>239</v>
      </c>
      <c r="D3704">
        <v>400</v>
      </c>
      <c r="E3704">
        <v>10</v>
      </c>
      <c r="F3704">
        <v>131.979996</v>
      </c>
      <c r="G3704">
        <v>133</v>
      </c>
      <c r="H3704">
        <v>131.55999800000001</v>
      </c>
      <c r="I3704">
        <v>132.320007</v>
      </c>
      <c r="J3704">
        <v>132.320007</v>
      </c>
      <c r="K3704">
        <v>17200800</v>
      </c>
      <c r="L3704">
        <v>2.0910000000000002</v>
      </c>
      <c r="M3704">
        <v>6.2924430529033796E-3</v>
      </c>
      <c r="N3704">
        <v>3.4600259955299799E-2</v>
      </c>
      <c r="O3704">
        <v>7.3892235857380306E-2</v>
      </c>
      <c r="P3704">
        <v>0.147557588155981</v>
      </c>
      <c r="Q3704">
        <v>0.28314625707673902</v>
      </c>
      <c r="R3704">
        <v>1.30530963107315E-2</v>
      </c>
      <c r="S3704">
        <v>1.5159212517530499E-2</v>
      </c>
      <c r="T3704">
        <v>1.33014889095591E-2</v>
      </c>
      <c r="U3704">
        <v>1.64594209024089E-2</v>
      </c>
      <c r="V3704">
        <v>134.240005</v>
      </c>
      <c r="W3704">
        <v>93.959998999999996</v>
      </c>
      <c r="X3704">
        <v>-0.133015886510125</v>
      </c>
      <c r="Y3704">
        <v>4.0890106107655602E-3</v>
      </c>
      <c r="Z3704">
        <v>1.4358675719692899</v>
      </c>
      <c r="AA3704">
        <v>2.8697137275979201</v>
      </c>
      <c r="AB3704">
        <v>2.8134669335359601</v>
      </c>
      <c r="AC3704" t="s">
        <v>255</v>
      </c>
      <c r="AD3704" t="s">
        <v>359</v>
      </c>
      <c r="AE3704" t="s">
        <v>56</v>
      </c>
      <c r="AF3704" t="s">
        <v>83</v>
      </c>
      <c r="AG3704" t="s">
        <v>360</v>
      </c>
      <c r="AH3704" s="45">
        <v>34486</v>
      </c>
      <c r="AI3704">
        <v>789019</v>
      </c>
      <c r="AJ3704">
        <v>1975</v>
      </c>
      <c r="AK3704" t="s">
        <v>361</v>
      </c>
      <c r="AL3704" t="s">
        <v>314</v>
      </c>
      <c r="AM3704" t="s">
        <v>245</v>
      </c>
    </row>
    <row r="3705" spans="1:39" x14ac:dyDescent="0.3">
      <c r="A3705" s="1">
        <v>43643</v>
      </c>
      <c r="B3705" t="s">
        <v>32</v>
      </c>
      <c r="C3705" t="s">
        <v>246</v>
      </c>
      <c r="D3705">
        <v>1100</v>
      </c>
      <c r="E3705">
        <v>10</v>
      </c>
      <c r="F3705">
        <v>134.13999899999999</v>
      </c>
      <c r="G3705">
        <v>134.71000699999999</v>
      </c>
      <c r="H3705">
        <v>133.509995</v>
      </c>
      <c r="I3705">
        <v>134.14999399999999</v>
      </c>
      <c r="J3705">
        <v>134.14999399999999</v>
      </c>
      <c r="K3705">
        <v>16557500</v>
      </c>
      <c r="L3705">
        <v>2.0049999999999999</v>
      </c>
      <c r="M3705">
        <v>1.6413090126589599E-3</v>
      </c>
      <c r="N3705">
        <v>-2.0657341657702701E-2</v>
      </c>
      <c r="O3705">
        <v>6.1407557785026302E-2</v>
      </c>
      <c r="P3705">
        <v>0.14107786863816399</v>
      </c>
      <c r="Q3705">
        <v>0.31913901622019097</v>
      </c>
      <c r="R3705">
        <v>1.57744493463019E-2</v>
      </c>
      <c r="S3705">
        <v>1.5569145617767099E-2</v>
      </c>
      <c r="T3705">
        <v>1.31952270807205E-2</v>
      </c>
      <c r="U3705">
        <v>1.6515988354009099E-2</v>
      </c>
      <c r="V3705">
        <v>138.39999399999999</v>
      </c>
      <c r="W3705">
        <v>93.959998999999996</v>
      </c>
      <c r="X3705">
        <v>-0.133015886510125</v>
      </c>
      <c r="Y3705">
        <v>3.81588593721357E-3</v>
      </c>
      <c r="Z3705">
        <v>1.4415095830364399</v>
      </c>
      <c r="AA3705">
        <v>3.3154063798405402</v>
      </c>
      <c r="AB3705">
        <v>3.27642463707739</v>
      </c>
      <c r="AC3705" t="s">
        <v>255</v>
      </c>
      <c r="AD3705" t="s">
        <v>359</v>
      </c>
      <c r="AE3705" t="s">
        <v>56</v>
      </c>
      <c r="AF3705" t="s">
        <v>83</v>
      </c>
      <c r="AG3705" t="s">
        <v>360</v>
      </c>
      <c r="AH3705" s="45">
        <v>34486</v>
      </c>
      <c r="AI3705">
        <v>789019</v>
      </c>
      <c r="AJ3705">
        <v>1975</v>
      </c>
      <c r="AK3705" t="s">
        <v>361</v>
      </c>
      <c r="AL3705" t="s">
        <v>314</v>
      </c>
      <c r="AM3705" t="s">
        <v>245</v>
      </c>
    </row>
    <row r="3706" spans="1:39" x14ac:dyDescent="0.3">
      <c r="A3706" s="1">
        <v>43556</v>
      </c>
      <c r="B3706" t="s">
        <v>32</v>
      </c>
      <c r="C3706" t="s">
        <v>239</v>
      </c>
      <c r="D3706">
        <v>1100</v>
      </c>
      <c r="E3706">
        <v>11</v>
      </c>
      <c r="F3706">
        <v>118.949997</v>
      </c>
      <c r="G3706">
        <v>119.110001</v>
      </c>
      <c r="H3706">
        <v>118.099998</v>
      </c>
      <c r="I3706">
        <v>119.019997</v>
      </c>
      <c r="J3706">
        <v>118.58105500000001</v>
      </c>
      <c r="K3706">
        <v>22789100</v>
      </c>
      <c r="L3706">
        <v>2.4969999999999999</v>
      </c>
      <c r="M3706">
        <v>9.1154833747031493E-3</v>
      </c>
      <c r="N3706">
        <v>1.14924083849701E-2</v>
      </c>
      <c r="O3706">
        <v>6.0524827443624397E-2</v>
      </c>
      <c r="P3706">
        <v>0.17449050589558901</v>
      </c>
      <c r="Q3706">
        <v>0.282207677390232</v>
      </c>
      <c r="R3706">
        <v>7.6062148289228297E-3</v>
      </c>
      <c r="S3706">
        <v>1.07478816458365E-2</v>
      </c>
      <c r="T3706">
        <v>1.4278360537764399E-2</v>
      </c>
      <c r="U3706">
        <v>1.6364373462757702E-2</v>
      </c>
      <c r="V3706">
        <v>120.82</v>
      </c>
      <c r="W3706">
        <v>87.510002</v>
      </c>
      <c r="X3706">
        <v>-0.133015886510125</v>
      </c>
      <c r="Y3706">
        <v>1.1502195497633099E-2</v>
      </c>
      <c r="Z3706">
        <v>1.4186855750534499</v>
      </c>
      <c r="AA3706">
        <v>2.7431570242366901</v>
      </c>
      <c r="AB3706">
        <v>2.7603798666029502</v>
      </c>
      <c r="AC3706" t="s">
        <v>256</v>
      </c>
      <c r="AD3706" t="s">
        <v>359</v>
      </c>
      <c r="AE3706" t="s">
        <v>56</v>
      </c>
      <c r="AF3706" t="s">
        <v>83</v>
      </c>
      <c r="AG3706" t="s">
        <v>360</v>
      </c>
      <c r="AH3706" s="45">
        <v>34486</v>
      </c>
      <c r="AI3706">
        <v>789019</v>
      </c>
      <c r="AJ3706">
        <v>1975</v>
      </c>
      <c r="AK3706" t="s">
        <v>361</v>
      </c>
      <c r="AL3706" t="s">
        <v>314</v>
      </c>
      <c r="AM3706" t="s">
        <v>245</v>
      </c>
    </row>
    <row r="3707" spans="1:39" x14ac:dyDescent="0.3">
      <c r="A3707" s="1">
        <v>43560</v>
      </c>
      <c r="B3707" t="s">
        <v>32</v>
      </c>
      <c r="C3707" t="s">
        <v>239</v>
      </c>
      <c r="D3707">
        <v>700</v>
      </c>
      <c r="E3707">
        <v>11</v>
      </c>
      <c r="F3707">
        <v>119.389999</v>
      </c>
      <c r="G3707">
        <v>120.230003</v>
      </c>
      <c r="H3707">
        <v>119.370003</v>
      </c>
      <c r="I3707">
        <v>119.889999</v>
      </c>
      <c r="J3707">
        <v>119.447845</v>
      </c>
      <c r="K3707">
        <v>15826200</v>
      </c>
      <c r="L3707">
        <v>2.5009999999999999</v>
      </c>
      <c r="M3707">
        <v>4.43051626213952E-3</v>
      </c>
      <c r="N3707">
        <v>1.6398580775579898E-2</v>
      </c>
      <c r="O3707">
        <v>7.0310398569682603E-2</v>
      </c>
      <c r="P3707">
        <v>0.16654991864917601</v>
      </c>
      <c r="Q3707">
        <v>0.27740244305394501</v>
      </c>
      <c r="R3707">
        <v>5.4660202179904003E-3</v>
      </c>
      <c r="S3707">
        <v>1.07061394321594E-2</v>
      </c>
      <c r="T3707">
        <v>1.21452568790207E-2</v>
      </c>
      <c r="U3707">
        <v>1.61385403614779E-2</v>
      </c>
      <c r="V3707">
        <v>120.82</v>
      </c>
      <c r="W3707">
        <v>89.480002999999996</v>
      </c>
      <c r="X3707">
        <v>-0.133015886510125</v>
      </c>
      <c r="Y3707">
        <v>4.62571739556182E-3</v>
      </c>
      <c r="Z3707">
        <v>1.4182579311988801</v>
      </c>
      <c r="AA3707">
        <v>2.6926841451954902</v>
      </c>
      <c r="AB3707">
        <v>2.8362857808866502</v>
      </c>
      <c r="AC3707" t="s">
        <v>256</v>
      </c>
      <c r="AD3707" t="s">
        <v>359</v>
      </c>
      <c r="AE3707" t="s">
        <v>56</v>
      </c>
      <c r="AF3707" t="s">
        <v>83</v>
      </c>
      <c r="AG3707" t="s">
        <v>360</v>
      </c>
      <c r="AH3707" s="45">
        <v>34486</v>
      </c>
      <c r="AI3707">
        <v>789019</v>
      </c>
      <c r="AJ3707">
        <v>1975</v>
      </c>
      <c r="AK3707" t="s">
        <v>361</v>
      </c>
      <c r="AL3707" t="s">
        <v>314</v>
      </c>
      <c r="AM3707" t="s">
        <v>245</v>
      </c>
    </row>
    <row r="3708" spans="1:39" x14ac:dyDescent="0.3">
      <c r="A3708" s="1">
        <v>43577</v>
      </c>
      <c r="B3708" t="s">
        <v>32</v>
      </c>
      <c r="C3708" t="s">
        <v>246</v>
      </c>
      <c r="D3708">
        <v>2000</v>
      </c>
      <c r="E3708">
        <v>11</v>
      </c>
      <c r="F3708">
        <v>122.620003</v>
      </c>
      <c r="G3708">
        <v>124</v>
      </c>
      <c r="H3708">
        <v>122.57</v>
      </c>
      <c r="I3708">
        <v>123.760002</v>
      </c>
      <c r="J3708">
        <v>123.30358099999999</v>
      </c>
      <c r="K3708">
        <v>15648700</v>
      </c>
      <c r="L3708">
        <v>2.59</v>
      </c>
      <c r="M3708">
        <v>3.1562629899441301E-3</v>
      </c>
      <c r="N3708">
        <v>2.29670281369946E-2</v>
      </c>
      <c r="O3708">
        <v>5.1735740356264402E-2</v>
      </c>
      <c r="P3708">
        <v>0.143163510201333</v>
      </c>
      <c r="Q3708">
        <v>0.269589293488252</v>
      </c>
      <c r="R3708">
        <v>6.1015603474332799E-3</v>
      </c>
      <c r="S3708">
        <v>9.3935662628478796E-3</v>
      </c>
      <c r="T3708">
        <v>1.1443609465344499E-2</v>
      </c>
      <c r="U3708">
        <v>1.59163734195392E-2</v>
      </c>
      <c r="V3708">
        <v>124</v>
      </c>
      <c r="W3708">
        <v>90.279999000000004</v>
      </c>
      <c r="X3708">
        <v>-0.133015886510125</v>
      </c>
      <c r="Y3708">
        <v>1.0115060212163699E-3</v>
      </c>
      <c r="Z3708">
        <v>1.4194809860275901</v>
      </c>
      <c r="AA3708">
        <v>2.62050264463134</v>
      </c>
      <c r="AB3708">
        <v>2.57795306259669</v>
      </c>
      <c r="AC3708" t="s">
        <v>256</v>
      </c>
      <c r="AD3708" t="s">
        <v>359</v>
      </c>
      <c r="AE3708" t="s">
        <v>56</v>
      </c>
      <c r="AF3708" t="s">
        <v>83</v>
      </c>
      <c r="AG3708" t="s">
        <v>360</v>
      </c>
      <c r="AH3708" s="45">
        <v>34486</v>
      </c>
      <c r="AI3708">
        <v>789019</v>
      </c>
      <c r="AJ3708">
        <v>1975</v>
      </c>
      <c r="AK3708" t="s">
        <v>361</v>
      </c>
      <c r="AL3708" t="s">
        <v>314</v>
      </c>
      <c r="AM3708" t="s">
        <v>245</v>
      </c>
    </row>
    <row r="3709" spans="1:39" x14ac:dyDescent="0.3">
      <c r="A3709" s="1">
        <v>43581</v>
      </c>
      <c r="B3709" t="s">
        <v>32</v>
      </c>
      <c r="C3709" t="s">
        <v>246</v>
      </c>
      <c r="D3709">
        <v>1600</v>
      </c>
      <c r="E3709">
        <v>11</v>
      </c>
      <c r="F3709">
        <v>129.699997</v>
      </c>
      <c r="G3709">
        <v>130.520004</v>
      </c>
      <c r="H3709">
        <v>129.020004</v>
      </c>
      <c r="I3709">
        <v>129.88999899999999</v>
      </c>
      <c r="J3709">
        <v>129.410965</v>
      </c>
      <c r="K3709">
        <v>23654900</v>
      </c>
      <c r="L3709">
        <v>2.5049999999999999</v>
      </c>
      <c r="M3709">
        <v>5.7134431548313304E-3</v>
      </c>
      <c r="N3709">
        <v>5.1499925982437501E-2</v>
      </c>
      <c r="O3709">
        <v>9.6766285357721707E-2</v>
      </c>
      <c r="P3709">
        <v>0.19653324912175399</v>
      </c>
      <c r="Q3709">
        <v>0.35827379525389003</v>
      </c>
      <c r="R3709">
        <v>1.3849658274767199E-2</v>
      </c>
      <c r="S3709">
        <v>8.6608918720493394E-3</v>
      </c>
      <c r="T3709">
        <v>1.17483997554166E-2</v>
      </c>
      <c r="U3709">
        <v>1.5951620530119202E-2</v>
      </c>
      <c r="V3709">
        <v>131.36999499999999</v>
      </c>
      <c r="W3709">
        <v>92.449996999999996</v>
      </c>
      <c r="X3709">
        <v>-0.133015886510125</v>
      </c>
      <c r="Y3709">
        <v>4.6743503443647796E-3</v>
      </c>
      <c r="Z3709">
        <v>1.4158033235152001</v>
      </c>
      <c r="AA3709">
        <v>3.5900226407022</v>
      </c>
      <c r="AB3709">
        <v>3.0737576186297502</v>
      </c>
      <c r="AC3709" t="s">
        <v>256</v>
      </c>
      <c r="AD3709" t="s">
        <v>359</v>
      </c>
      <c r="AE3709" t="s">
        <v>56</v>
      </c>
      <c r="AF3709" t="s">
        <v>83</v>
      </c>
      <c r="AG3709" t="s">
        <v>360</v>
      </c>
      <c r="AH3709" s="45">
        <v>34486</v>
      </c>
      <c r="AI3709">
        <v>789019</v>
      </c>
      <c r="AJ3709">
        <v>1975</v>
      </c>
      <c r="AK3709" t="s">
        <v>361</v>
      </c>
      <c r="AL3709" t="s">
        <v>314</v>
      </c>
      <c r="AM3709" t="s">
        <v>245</v>
      </c>
    </row>
    <row r="3710" spans="1:39" x14ac:dyDescent="0.3">
      <c r="A3710" s="1">
        <v>43584</v>
      </c>
      <c r="B3710" t="s">
        <v>32</v>
      </c>
      <c r="C3710" t="s">
        <v>246</v>
      </c>
      <c r="D3710">
        <v>600</v>
      </c>
      <c r="E3710">
        <v>11</v>
      </c>
      <c r="F3710">
        <v>129.89999399999999</v>
      </c>
      <c r="G3710">
        <v>130.179993</v>
      </c>
      <c r="H3710">
        <v>129.35000600000001</v>
      </c>
      <c r="I3710">
        <v>129.770004</v>
      </c>
      <c r="J3710">
        <v>129.29141200000001</v>
      </c>
      <c r="K3710">
        <v>16324200</v>
      </c>
      <c r="L3710">
        <v>2.536</v>
      </c>
      <c r="M3710">
        <v>-9.2425133388379297E-4</v>
      </c>
      <c r="N3710">
        <v>4.7419411658609599E-2</v>
      </c>
      <c r="O3710">
        <v>0.105557530188213</v>
      </c>
      <c r="P3710">
        <v>0.215303354179923</v>
      </c>
      <c r="Q3710">
        <v>0.33644492350181199</v>
      </c>
      <c r="R3710">
        <v>1.44816499112444E-2</v>
      </c>
      <c r="S3710">
        <v>8.1674335137634693E-3</v>
      </c>
      <c r="T3710">
        <v>1.1393141912118E-2</v>
      </c>
      <c r="U3710">
        <v>1.5904600169505699E-2</v>
      </c>
      <c r="V3710">
        <v>131.36999499999999</v>
      </c>
      <c r="W3710">
        <v>92.449996999999996</v>
      </c>
      <c r="X3710">
        <v>-0.133015886510125</v>
      </c>
      <c r="Y3710">
        <v>1.07094833958194E-3</v>
      </c>
      <c r="Z3710">
        <v>1.4132724594377599</v>
      </c>
      <c r="AA3710">
        <v>3.35196214472295</v>
      </c>
      <c r="AB3710">
        <v>3.2200495186480702</v>
      </c>
      <c r="AC3710" t="s">
        <v>256</v>
      </c>
      <c r="AD3710" t="s">
        <v>359</v>
      </c>
      <c r="AE3710" t="s">
        <v>56</v>
      </c>
      <c r="AF3710" t="s">
        <v>83</v>
      </c>
      <c r="AG3710" t="s">
        <v>360</v>
      </c>
      <c r="AH3710" s="45">
        <v>34486</v>
      </c>
      <c r="AI3710">
        <v>789019</v>
      </c>
      <c r="AJ3710">
        <v>1975</v>
      </c>
      <c r="AK3710" t="s">
        <v>361</v>
      </c>
      <c r="AL3710" t="s">
        <v>314</v>
      </c>
      <c r="AM3710" t="s">
        <v>245</v>
      </c>
    </row>
    <row r="3711" spans="1:39" x14ac:dyDescent="0.3">
      <c r="A3711" s="1">
        <v>43602</v>
      </c>
      <c r="B3711" t="s">
        <v>32</v>
      </c>
      <c r="C3711" t="s">
        <v>246</v>
      </c>
      <c r="D3711">
        <v>600</v>
      </c>
      <c r="E3711">
        <v>11</v>
      </c>
      <c r="F3711">
        <v>128.30999800000001</v>
      </c>
      <c r="G3711">
        <v>130.46000699999999</v>
      </c>
      <c r="H3711">
        <v>127.919997999999</v>
      </c>
      <c r="I3711">
        <v>128.070007</v>
      </c>
      <c r="J3711">
        <v>128.070007</v>
      </c>
      <c r="K3711">
        <v>25770500</v>
      </c>
      <c r="L3711">
        <v>2.3929999999999998</v>
      </c>
      <c r="M3711">
        <v>-6.6925230341294498E-3</v>
      </c>
      <c r="N3711">
        <v>1.106164941345E-2</v>
      </c>
      <c r="O3711">
        <v>6.2383953241880299E-2</v>
      </c>
      <c r="P3711">
        <v>0.176367267912315</v>
      </c>
      <c r="Q3711">
        <v>0.29242898375897702</v>
      </c>
      <c r="R3711">
        <v>2.1046996283978599E-2</v>
      </c>
      <c r="S3711">
        <v>1.5256871096768401E-2</v>
      </c>
      <c r="T3711">
        <v>1.14451037486896E-2</v>
      </c>
      <c r="U3711">
        <v>1.6111224567246198E-2</v>
      </c>
      <c r="V3711">
        <v>131.36999499999999</v>
      </c>
      <c r="W3711">
        <v>93.959998999999996</v>
      </c>
      <c r="X3711">
        <v>-0.133015886510125</v>
      </c>
      <c r="Y3711">
        <v>-5.8544371529206298E-3</v>
      </c>
      <c r="Z3711">
        <v>1.4200254240996599</v>
      </c>
      <c r="AA3711">
        <v>2.90594120944594</v>
      </c>
      <c r="AB3711">
        <v>2.7117318967578199</v>
      </c>
      <c r="AC3711" t="s">
        <v>256</v>
      </c>
      <c r="AD3711" t="s">
        <v>359</v>
      </c>
      <c r="AE3711" t="s">
        <v>56</v>
      </c>
      <c r="AF3711" t="s">
        <v>83</v>
      </c>
      <c r="AG3711" t="s">
        <v>360</v>
      </c>
      <c r="AH3711" s="45">
        <v>34486</v>
      </c>
      <c r="AI3711">
        <v>789019</v>
      </c>
      <c r="AJ3711">
        <v>1975</v>
      </c>
      <c r="AK3711" t="s">
        <v>361</v>
      </c>
      <c r="AL3711" t="s">
        <v>314</v>
      </c>
      <c r="AM3711" t="s">
        <v>245</v>
      </c>
    </row>
    <row r="3712" spans="1:39" x14ac:dyDescent="0.3">
      <c r="A3712" s="1">
        <v>43622</v>
      </c>
      <c r="B3712" t="s">
        <v>32</v>
      </c>
      <c r="C3712" t="s">
        <v>239</v>
      </c>
      <c r="D3712">
        <v>1700</v>
      </c>
      <c r="E3712">
        <v>11</v>
      </c>
      <c r="F3712">
        <v>126.44000200000001</v>
      </c>
      <c r="G3712">
        <v>127.970001</v>
      </c>
      <c r="H3712">
        <v>125.599998</v>
      </c>
      <c r="I3712">
        <v>127.82</v>
      </c>
      <c r="J3712">
        <v>127.82</v>
      </c>
      <c r="K3712">
        <v>21459000</v>
      </c>
      <c r="L3712">
        <v>2.1240000000000001</v>
      </c>
      <c r="M3712">
        <v>1.56912187237984E-2</v>
      </c>
      <c r="N3712">
        <v>1.6486249756392301E-2</v>
      </c>
      <c r="O3712">
        <v>1.1164421102655699E-3</v>
      </c>
      <c r="P3712">
        <v>0.15029824325968399</v>
      </c>
      <c r="Q3712">
        <v>0.23989715963598501</v>
      </c>
      <c r="R3712">
        <v>2.5805187035053301E-2</v>
      </c>
      <c r="S3712">
        <v>1.6418081537612601E-2</v>
      </c>
      <c r="T3712">
        <v>1.30614957203565E-2</v>
      </c>
      <c r="U3712">
        <v>1.64015060646923E-2</v>
      </c>
      <c r="V3712">
        <v>131.36999499999999</v>
      </c>
      <c r="W3712">
        <v>93.959998999999996</v>
      </c>
      <c r="X3712">
        <v>-0.133015886510125</v>
      </c>
      <c r="Y3712">
        <v>6.1168407152111899E-3</v>
      </c>
      <c r="Z3712">
        <v>1.42697403138349</v>
      </c>
      <c r="AA3712">
        <v>2.3796835160230301</v>
      </c>
      <c r="AB3712">
        <v>2.23737083813266</v>
      </c>
      <c r="AC3712" t="s">
        <v>256</v>
      </c>
      <c r="AD3712" t="s">
        <v>359</v>
      </c>
      <c r="AE3712" t="s">
        <v>56</v>
      </c>
      <c r="AF3712" t="s">
        <v>83</v>
      </c>
      <c r="AG3712" t="s">
        <v>360</v>
      </c>
      <c r="AH3712" s="45">
        <v>34486</v>
      </c>
      <c r="AI3712">
        <v>789019</v>
      </c>
      <c r="AJ3712">
        <v>1975</v>
      </c>
      <c r="AK3712" t="s">
        <v>361</v>
      </c>
      <c r="AL3712" t="s">
        <v>314</v>
      </c>
      <c r="AM3712" t="s">
        <v>245</v>
      </c>
    </row>
    <row r="3713" spans="1:39" x14ac:dyDescent="0.3">
      <c r="A3713" s="1">
        <v>43628</v>
      </c>
      <c r="B3713" t="s">
        <v>32</v>
      </c>
      <c r="C3713" t="s">
        <v>246</v>
      </c>
      <c r="D3713">
        <v>1200</v>
      </c>
      <c r="E3713">
        <v>11</v>
      </c>
      <c r="F3713">
        <v>131.39999399999999</v>
      </c>
      <c r="G3713">
        <v>131.970001</v>
      </c>
      <c r="H3713">
        <v>130.71000699999999</v>
      </c>
      <c r="I3713">
        <v>131.490005</v>
      </c>
      <c r="J3713">
        <v>131.490005</v>
      </c>
      <c r="K3713">
        <v>17092500</v>
      </c>
      <c r="L3713">
        <v>2.1269999999999998</v>
      </c>
      <c r="M3713">
        <v>-4.6284158238828199E-3</v>
      </c>
      <c r="N3713">
        <v>4.3999035626194803E-2</v>
      </c>
      <c r="O3713">
        <v>3.7415446442394099E-2</v>
      </c>
      <c r="P3713">
        <v>0.14205080050539601</v>
      </c>
      <c r="Q3713">
        <v>0.27942339824478302</v>
      </c>
      <c r="R3713">
        <v>1.36051954160976E-2</v>
      </c>
      <c r="S3713">
        <v>1.67358871094818E-2</v>
      </c>
      <c r="T3713">
        <v>1.3293202565961899E-2</v>
      </c>
      <c r="U3713">
        <v>1.64564335561504E-2</v>
      </c>
      <c r="V3713">
        <v>134.240005</v>
      </c>
      <c r="W3713">
        <v>93.959998999999996</v>
      </c>
      <c r="X3713">
        <v>-0.133015886510125</v>
      </c>
      <c r="Y3713">
        <v>-2.0396578921351798E-3</v>
      </c>
      <c r="Z3713">
        <v>1.43589260488305</v>
      </c>
      <c r="AA3713">
        <v>2.8196034850947602</v>
      </c>
      <c r="AB3713">
        <v>2.7154608912209799</v>
      </c>
      <c r="AC3713" t="s">
        <v>256</v>
      </c>
      <c r="AD3713" t="s">
        <v>359</v>
      </c>
      <c r="AE3713" t="s">
        <v>56</v>
      </c>
      <c r="AF3713" t="s">
        <v>83</v>
      </c>
      <c r="AG3713" t="s">
        <v>360</v>
      </c>
      <c r="AH3713" s="45">
        <v>34486</v>
      </c>
      <c r="AI3713">
        <v>789019</v>
      </c>
      <c r="AJ3713">
        <v>1975</v>
      </c>
      <c r="AK3713" t="s">
        <v>361</v>
      </c>
      <c r="AL3713" t="s">
        <v>314</v>
      </c>
      <c r="AM3713" t="s">
        <v>245</v>
      </c>
    </row>
    <row r="3714" spans="1:39" x14ac:dyDescent="0.3">
      <c r="A3714" s="1">
        <v>43630</v>
      </c>
      <c r="B3714" t="s">
        <v>32</v>
      </c>
      <c r="C3714" t="s">
        <v>239</v>
      </c>
      <c r="D3714">
        <v>900</v>
      </c>
      <c r="E3714">
        <v>11</v>
      </c>
      <c r="F3714">
        <v>132.259995</v>
      </c>
      <c r="G3714">
        <v>133.78999299999899</v>
      </c>
      <c r="H3714">
        <v>131.63999899999999</v>
      </c>
      <c r="I3714">
        <v>132.449997</v>
      </c>
      <c r="J3714">
        <v>132.449997</v>
      </c>
      <c r="K3714">
        <v>17821700</v>
      </c>
      <c r="L3714">
        <v>2.093</v>
      </c>
      <c r="M3714">
        <v>9.8190889058645493E-4</v>
      </c>
      <c r="N3714">
        <v>7.95913267961312E-3</v>
      </c>
      <c r="O3714">
        <v>6.3748543062141394E-2</v>
      </c>
      <c r="P3714">
        <v>0.137085938617</v>
      </c>
      <c r="Q3714">
        <v>0.288679048464349</v>
      </c>
      <c r="R3714">
        <v>6.0463077660597503E-3</v>
      </c>
      <c r="S3714">
        <v>1.50657042401212E-2</v>
      </c>
      <c r="T3714">
        <v>1.32511279419996E-2</v>
      </c>
      <c r="U3714">
        <v>1.64555111365388E-2</v>
      </c>
      <c r="V3714">
        <v>134.240005</v>
      </c>
      <c r="W3714">
        <v>93.959998999999996</v>
      </c>
      <c r="X3714">
        <v>-0.133015886510125</v>
      </c>
      <c r="Y3714">
        <v>-1.6128120944145399E-3</v>
      </c>
      <c r="Z3714">
        <v>1.4357468334969601</v>
      </c>
      <c r="AA3714">
        <v>2.93382925232341</v>
      </c>
      <c r="AB3714">
        <v>2.8693084158565001</v>
      </c>
      <c r="AC3714" t="s">
        <v>256</v>
      </c>
      <c r="AD3714" t="s">
        <v>359</v>
      </c>
      <c r="AE3714" t="s">
        <v>56</v>
      </c>
      <c r="AF3714" t="s">
        <v>83</v>
      </c>
      <c r="AG3714" t="s">
        <v>360</v>
      </c>
      <c r="AH3714" s="45">
        <v>34486</v>
      </c>
      <c r="AI3714">
        <v>789019</v>
      </c>
      <c r="AJ3714">
        <v>1975</v>
      </c>
      <c r="AK3714" t="s">
        <v>361</v>
      </c>
      <c r="AL3714" t="s">
        <v>314</v>
      </c>
      <c r="AM3714" t="s">
        <v>245</v>
      </c>
    </row>
    <row r="3715" spans="1:39" x14ac:dyDescent="0.3">
      <c r="A3715" s="1">
        <v>43634</v>
      </c>
      <c r="B3715" t="s">
        <v>32</v>
      </c>
      <c r="C3715" t="s">
        <v>246</v>
      </c>
      <c r="D3715">
        <v>500</v>
      </c>
      <c r="E3715">
        <v>11</v>
      </c>
      <c r="F3715">
        <v>134.19000199999999</v>
      </c>
      <c r="G3715">
        <v>135.240005</v>
      </c>
      <c r="H3715">
        <v>133.570007</v>
      </c>
      <c r="I3715">
        <v>135.16000399999999</v>
      </c>
      <c r="J3715">
        <v>135.16000399999999</v>
      </c>
      <c r="K3715">
        <v>25934500</v>
      </c>
      <c r="L3715">
        <v>2.06</v>
      </c>
      <c r="M3715">
        <v>1.7238574071103501E-2</v>
      </c>
      <c r="N3715">
        <v>2.2900034492228501E-2</v>
      </c>
      <c r="O3715">
        <v>4.7189724310925898E-2</v>
      </c>
      <c r="P3715">
        <v>0.14243996640624099</v>
      </c>
      <c r="Q3715">
        <v>0.31609799782403603</v>
      </c>
      <c r="R3715">
        <v>8.1141962718297208E-3</v>
      </c>
      <c r="S3715">
        <v>1.45398203135929E-2</v>
      </c>
      <c r="T3715">
        <v>1.3299628599761699E-2</v>
      </c>
      <c r="U3715">
        <v>1.6460937355533001E-2</v>
      </c>
      <c r="V3715">
        <v>135.240005</v>
      </c>
      <c r="W3715">
        <v>93.959998999999996</v>
      </c>
      <c r="X3715">
        <v>-0.133015886510125</v>
      </c>
      <c r="Y3715">
        <v>9.6704895497130797E-3</v>
      </c>
      <c r="Z3715">
        <v>1.4360058340142601</v>
      </c>
      <c r="AA3715">
        <v>3.2478308473876401</v>
      </c>
      <c r="AB3715">
        <v>2.9563811805075502</v>
      </c>
      <c r="AC3715" t="s">
        <v>256</v>
      </c>
      <c r="AD3715" t="s">
        <v>359</v>
      </c>
      <c r="AE3715" t="s">
        <v>56</v>
      </c>
      <c r="AF3715" t="s">
        <v>83</v>
      </c>
      <c r="AG3715" t="s">
        <v>360</v>
      </c>
      <c r="AH3715" s="45">
        <v>34486</v>
      </c>
      <c r="AI3715">
        <v>789019</v>
      </c>
      <c r="AJ3715">
        <v>1975</v>
      </c>
      <c r="AK3715" t="s">
        <v>361</v>
      </c>
      <c r="AL3715" t="s">
        <v>314</v>
      </c>
      <c r="AM3715" t="s">
        <v>245</v>
      </c>
    </row>
    <row r="3716" spans="1:39" x14ac:dyDescent="0.3">
      <c r="A3716" s="1">
        <v>43635</v>
      </c>
      <c r="B3716" t="s">
        <v>32</v>
      </c>
      <c r="C3716" t="s">
        <v>246</v>
      </c>
      <c r="D3716">
        <v>1000</v>
      </c>
      <c r="E3716">
        <v>11</v>
      </c>
      <c r="F3716">
        <v>135</v>
      </c>
      <c r="G3716">
        <v>135.929993</v>
      </c>
      <c r="H3716">
        <v>133.80999800000001</v>
      </c>
      <c r="I3716">
        <v>135.69000199999999</v>
      </c>
      <c r="J3716">
        <v>135.69000199999999</v>
      </c>
      <c r="K3716">
        <v>23744400</v>
      </c>
      <c r="L3716">
        <v>2.0289999999999999</v>
      </c>
      <c r="M3716">
        <v>3.9135954566974296E-3</v>
      </c>
      <c r="N3716">
        <v>3.1442045772808798E-2</v>
      </c>
      <c r="O3716">
        <v>5.7795842801752803E-2</v>
      </c>
      <c r="P3716">
        <v>0.14745917452045501</v>
      </c>
      <c r="Q3716">
        <v>0.31274749139603403</v>
      </c>
      <c r="R3716">
        <v>6.4112516013681703E-3</v>
      </c>
      <c r="S3716">
        <v>1.4408078226305E-2</v>
      </c>
      <c r="T3716">
        <v>1.3294168676437399E-2</v>
      </c>
      <c r="U3716">
        <v>1.64574166285631E-2</v>
      </c>
      <c r="V3716">
        <v>135.929993</v>
      </c>
      <c r="W3716">
        <v>93.959998999999996</v>
      </c>
      <c r="X3716">
        <v>-0.133015886510125</v>
      </c>
      <c r="Y3716">
        <v>2.98071681438073E-3</v>
      </c>
      <c r="Z3716">
        <v>1.43677423298714</v>
      </c>
      <c r="AA3716">
        <v>3.2195723945522099</v>
      </c>
      <c r="AB3716">
        <v>3.0363749623990399</v>
      </c>
      <c r="AC3716" t="s">
        <v>256</v>
      </c>
      <c r="AD3716" t="s">
        <v>359</v>
      </c>
      <c r="AE3716" t="s">
        <v>56</v>
      </c>
      <c r="AF3716" t="s">
        <v>83</v>
      </c>
      <c r="AG3716" t="s">
        <v>360</v>
      </c>
      <c r="AH3716" s="45">
        <v>34486</v>
      </c>
      <c r="AI3716">
        <v>789019</v>
      </c>
      <c r="AJ3716">
        <v>1975</v>
      </c>
      <c r="AK3716" t="s">
        <v>361</v>
      </c>
      <c r="AL3716" t="s">
        <v>314</v>
      </c>
      <c r="AM3716" t="s">
        <v>245</v>
      </c>
    </row>
    <row r="3717" spans="1:39" x14ac:dyDescent="0.3">
      <c r="A3717" s="1">
        <v>43636</v>
      </c>
      <c r="B3717" t="s">
        <v>32</v>
      </c>
      <c r="C3717" t="s">
        <v>239</v>
      </c>
      <c r="D3717">
        <v>700</v>
      </c>
      <c r="E3717">
        <v>11</v>
      </c>
      <c r="F3717">
        <v>137.449997</v>
      </c>
      <c r="G3717">
        <v>137.66000399999999</v>
      </c>
      <c r="H3717">
        <v>135.720001</v>
      </c>
      <c r="I3717">
        <v>136.949997</v>
      </c>
      <c r="J3717">
        <v>136.949997</v>
      </c>
      <c r="K3717">
        <v>33042600</v>
      </c>
      <c r="L3717">
        <v>2.0009999999999999</v>
      </c>
      <c r="M3717">
        <v>9.2429869059409298E-3</v>
      </c>
      <c r="N3717">
        <v>3.4392589625846501E-2</v>
      </c>
      <c r="O3717">
        <v>8.1589449724513805E-2</v>
      </c>
      <c r="P3717">
        <v>0.133987248881273</v>
      </c>
      <c r="Q3717">
        <v>0.32199047830197403</v>
      </c>
      <c r="R3717">
        <v>6.5460858532991398E-3</v>
      </c>
      <c r="S3717">
        <v>1.3942757646562999E-2</v>
      </c>
      <c r="T3717">
        <v>1.3067575714174801E-2</v>
      </c>
      <c r="U3717">
        <v>1.6464937833313799E-2</v>
      </c>
      <c r="V3717">
        <v>137.66000399999999</v>
      </c>
      <c r="W3717">
        <v>93.959998999999996</v>
      </c>
      <c r="X3717">
        <v>-0.133015886510125</v>
      </c>
      <c r="Y3717">
        <v>9.4276054361659405E-3</v>
      </c>
      <c r="Z3717">
        <v>1.4356294674332499</v>
      </c>
      <c r="AA3717">
        <v>3.3278542481972702</v>
      </c>
      <c r="AB3717">
        <v>3.12800306651891</v>
      </c>
      <c r="AC3717" t="s">
        <v>256</v>
      </c>
      <c r="AD3717" t="s">
        <v>359</v>
      </c>
      <c r="AE3717" t="s">
        <v>56</v>
      </c>
      <c r="AF3717" t="s">
        <v>83</v>
      </c>
      <c r="AG3717" t="s">
        <v>360</v>
      </c>
      <c r="AH3717" s="45">
        <v>34486</v>
      </c>
      <c r="AI3717">
        <v>789019</v>
      </c>
      <c r="AJ3717">
        <v>1975</v>
      </c>
      <c r="AK3717" t="s">
        <v>361</v>
      </c>
      <c r="AL3717" t="s">
        <v>314</v>
      </c>
      <c r="AM3717" t="s">
        <v>245</v>
      </c>
    </row>
    <row r="3718" spans="1:39" x14ac:dyDescent="0.3">
      <c r="A3718" s="1">
        <v>43641</v>
      </c>
      <c r="B3718" t="s">
        <v>32</v>
      </c>
      <c r="C3718" t="s">
        <v>239</v>
      </c>
      <c r="D3718">
        <v>800</v>
      </c>
      <c r="E3718">
        <v>11</v>
      </c>
      <c r="F3718">
        <v>137.25</v>
      </c>
      <c r="G3718">
        <v>137.58999599999899</v>
      </c>
      <c r="H3718">
        <v>132.729996</v>
      </c>
      <c r="I3718">
        <v>133.429993</v>
      </c>
      <c r="J3718">
        <v>133.429993</v>
      </c>
      <c r="K3718">
        <v>33327400</v>
      </c>
      <c r="L3718">
        <v>1.994</v>
      </c>
      <c r="M3718">
        <v>-3.2081259614739399E-2</v>
      </c>
      <c r="N3718">
        <v>-1.28823481482806E-2</v>
      </c>
      <c r="O3718">
        <v>5.5867484349699403E-2</v>
      </c>
      <c r="P3718">
        <v>0.12735011292444101</v>
      </c>
      <c r="Q3718">
        <v>0.300423166027176</v>
      </c>
      <c r="R3718">
        <v>1.6819279344010701E-2</v>
      </c>
      <c r="S3718">
        <v>1.55897413872941E-2</v>
      </c>
      <c r="T3718">
        <v>1.32793449438844E-2</v>
      </c>
      <c r="U3718">
        <v>1.6575124717385498E-2</v>
      </c>
      <c r="V3718">
        <v>138.39999399999999</v>
      </c>
      <c r="W3718">
        <v>93.959998999999996</v>
      </c>
      <c r="X3718">
        <v>-0.133015886510125</v>
      </c>
      <c r="Y3718">
        <v>-9.5417756928269908E-3</v>
      </c>
      <c r="Z3718">
        <v>1.4435005879504199</v>
      </c>
      <c r="AA3718">
        <v>3.1064313454646699</v>
      </c>
      <c r="AB3718">
        <v>3.24933269550462</v>
      </c>
      <c r="AC3718" t="s">
        <v>256</v>
      </c>
      <c r="AD3718" t="s">
        <v>359</v>
      </c>
      <c r="AE3718" t="s">
        <v>56</v>
      </c>
      <c r="AF3718" t="s">
        <v>83</v>
      </c>
      <c r="AG3718" t="s">
        <v>360</v>
      </c>
      <c r="AH3718" s="45">
        <v>34486</v>
      </c>
      <c r="AI3718">
        <v>789019</v>
      </c>
      <c r="AJ3718">
        <v>1975</v>
      </c>
      <c r="AK3718" t="s">
        <v>361</v>
      </c>
      <c r="AL3718" t="s">
        <v>314</v>
      </c>
      <c r="AM3718" t="s">
        <v>245</v>
      </c>
    </row>
    <row r="3719" spans="1:39" x14ac:dyDescent="0.3">
      <c r="A3719" s="1">
        <v>43565</v>
      </c>
      <c r="B3719" t="s">
        <v>32</v>
      </c>
      <c r="C3719" t="s">
        <v>246</v>
      </c>
      <c r="D3719">
        <v>2000</v>
      </c>
      <c r="E3719">
        <v>12</v>
      </c>
      <c r="F3719">
        <v>119.760002</v>
      </c>
      <c r="G3719">
        <v>120.349998</v>
      </c>
      <c r="H3719">
        <v>119.540001</v>
      </c>
      <c r="I3719">
        <v>120.19000200000001</v>
      </c>
      <c r="J3719">
        <v>119.746742</v>
      </c>
      <c r="K3719">
        <v>16477200</v>
      </c>
      <c r="L3719">
        <v>2.4769999999999999</v>
      </c>
      <c r="M3719">
        <v>7.6001708374324704E-3</v>
      </c>
      <c r="N3719">
        <v>1.8320819429780001E-3</v>
      </c>
      <c r="O3719">
        <v>6.3191549590327301E-2</v>
      </c>
      <c r="P3719">
        <v>0.14635179656689101</v>
      </c>
      <c r="Q3719">
        <v>0.27450384152774998</v>
      </c>
      <c r="R3719">
        <v>5.7522309392387802E-3</v>
      </c>
      <c r="S3719">
        <v>9.6483282987946603E-3</v>
      </c>
      <c r="T3719">
        <v>1.2100232094371499E-2</v>
      </c>
      <c r="U3719">
        <v>1.6011592618068001E-2</v>
      </c>
      <c r="V3719">
        <v>120.82</v>
      </c>
      <c r="W3719">
        <v>90.279999000000004</v>
      </c>
      <c r="X3719">
        <v>-0.133015886510125</v>
      </c>
      <c r="Y3719">
        <v>3.47183783585567E-3</v>
      </c>
      <c r="Z3719">
        <v>1.42571346965164</v>
      </c>
      <c r="AA3719">
        <v>2.6658042973065901</v>
      </c>
      <c r="AB3719">
        <v>2.7561065049367399</v>
      </c>
      <c r="AC3719" t="s">
        <v>257</v>
      </c>
      <c r="AD3719" t="s">
        <v>359</v>
      </c>
      <c r="AE3719" t="s">
        <v>56</v>
      </c>
      <c r="AF3719" t="s">
        <v>83</v>
      </c>
      <c r="AG3719" t="s">
        <v>360</v>
      </c>
      <c r="AH3719" s="45">
        <v>34486</v>
      </c>
      <c r="AI3719">
        <v>789019</v>
      </c>
      <c r="AJ3719">
        <v>1975</v>
      </c>
      <c r="AK3719" t="s">
        <v>361</v>
      </c>
      <c r="AL3719" t="s">
        <v>314</v>
      </c>
      <c r="AM3719" t="s">
        <v>245</v>
      </c>
    </row>
    <row r="3720" spans="1:39" x14ac:dyDescent="0.3">
      <c r="A3720" s="1">
        <v>43593</v>
      </c>
      <c r="B3720" t="s">
        <v>32</v>
      </c>
      <c r="C3720" t="s">
        <v>246</v>
      </c>
      <c r="D3720">
        <v>1200</v>
      </c>
      <c r="E3720">
        <v>12</v>
      </c>
      <c r="F3720">
        <v>125.44000200000001</v>
      </c>
      <c r="G3720">
        <v>126.370003</v>
      </c>
      <c r="H3720">
        <v>124.75</v>
      </c>
      <c r="I3720">
        <v>125.510002</v>
      </c>
      <c r="J3720">
        <v>125.047127</v>
      </c>
      <c r="K3720">
        <v>28419000</v>
      </c>
      <c r="L3720">
        <v>2.4820000000000002</v>
      </c>
      <c r="M3720" s="44">
        <v>-7.9614813403246302E-5</v>
      </c>
      <c r="N3720">
        <v>-1.87068279565041E-2</v>
      </c>
      <c r="O3720">
        <v>4.5810849661897697E-2</v>
      </c>
      <c r="P3720">
        <v>0.17292502929891601</v>
      </c>
      <c r="Q3720">
        <v>0.28248651931367003</v>
      </c>
      <c r="R3720">
        <v>1.59030727867852E-2</v>
      </c>
      <c r="S3720">
        <v>1.22046714749916E-2</v>
      </c>
      <c r="T3720">
        <v>1.0356955210823899E-2</v>
      </c>
      <c r="U3720">
        <v>1.59109253485132E-2</v>
      </c>
      <c r="V3720">
        <v>131.36999499999999</v>
      </c>
      <c r="W3720">
        <v>93.959998999999996</v>
      </c>
      <c r="X3720">
        <v>-0.133015886510125</v>
      </c>
      <c r="Y3720">
        <v>-1.60671540560346E-3</v>
      </c>
      <c r="Z3720">
        <v>1.41502218667824</v>
      </c>
      <c r="AA3720">
        <v>2.7787263484705398</v>
      </c>
      <c r="AB3720">
        <v>3.0518268406884101</v>
      </c>
      <c r="AC3720" t="s">
        <v>257</v>
      </c>
      <c r="AD3720" t="s">
        <v>359</v>
      </c>
      <c r="AE3720" t="s">
        <v>56</v>
      </c>
      <c r="AF3720" t="s">
        <v>83</v>
      </c>
      <c r="AG3720" t="s">
        <v>360</v>
      </c>
      <c r="AH3720" s="45">
        <v>34486</v>
      </c>
      <c r="AI3720">
        <v>789019</v>
      </c>
      <c r="AJ3720">
        <v>1975</v>
      </c>
      <c r="AK3720" t="s">
        <v>361</v>
      </c>
      <c r="AL3720" t="s">
        <v>314</v>
      </c>
      <c r="AM3720" t="s">
        <v>245</v>
      </c>
    </row>
    <row r="3721" spans="1:39" x14ac:dyDescent="0.3">
      <c r="A3721" s="1">
        <v>43595</v>
      </c>
      <c r="B3721" t="s">
        <v>32</v>
      </c>
      <c r="C3721" t="s">
        <v>239</v>
      </c>
      <c r="D3721">
        <v>1600</v>
      </c>
      <c r="E3721">
        <v>12</v>
      </c>
      <c r="F3721">
        <v>124.910004</v>
      </c>
      <c r="G3721">
        <v>127.93</v>
      </c>
      <c r="H3721">
        <v>123.82</v>
      </c>
      <c r="I3721">
        <v>127.129997</v>
      </c>
      <c r="J3721">
        <v>126.661148</v>
      </c>
      <c r="K3721">
        <v>30915100</v>
      </c>
      <c r="L3721">
        <v>2.4550000000000001</v>
      </c>
      <c r="M3721">
        <v>1.2904461546893699E-2</v>
      </c>
      <c r="N3721">
        <v>-1.3826613728002099E-2</v>
      </c>
      <c r="O3721">
        <v>6.3736536279238601E-2</v>
      </c>
      <c r="P3721">
        <v>0.18915078370609101</v>
      </c>
      <c r="Q3721">
        <v>0.28785616887434001</v>
      </c>
      <c r="R3721">
        <v>1.21691052929908E-2</v>
      </c>
      <c r="S3721">
        <v>1.2297231459807999E-2</v>
      </c>
      <c r="T3721">
        <v>1.03625178158092E-2</v>
      </c>
      <c r="U3721">
        <v>1.59107578086706E-2</v>
      </c>
      <c r="V3721">
        <v>131.36999499999999</v>
      </c>
      <c r="W3721">
        <v>93.959998999999996</v>
      </c>
      <c r="X3721">
        <v>-0.133015886510125</v>
      </c>
      <c r="Y3721">
        <v>3.7133938472042301E-3</v>
      </c>
      <c r="Z3721">
        <v>1.4165741042502999</v>
      </c>
      <c r="AA3721">
        <v>2.84166058561126</v>
      </c>
      <c r="AB3721">
        <v>2.91859782047778</v>
      </c>
      <c r="AC3721" t="s">
        <v>257</v>
      </c>
      <c r="AD3721" t="s">
        <v>359</v>
      </c>
      <c r="AE3721" t="s">
        <v>56</v>
      </c>
      <c r="AF3721" t="s">
        <v>83</v>
      </c>
      <c r="AG3721" t="s">
        <v>360</v>
      </c>
      <c r="AH3721" s="45">
        <v>34486</v>
      </c>
      <c r="AI3721">
        <v>789019</v>
      </c>
      <c r="AJ3721">
        <v>1975</v>
      </c>
      <c r="AK3721" t="s">
        <v>361</v>
      </c>
      <c r="AL3721" t="s">
        <v>314</v>
      </c>
      <c r="AM3721" t="s">
        <v>245</v>
      </c>
    </row>
    <row r="3722" spans="1:39" x14ac:dyDescent="0.3">
      <c r="A3722" s="1">
        <v>43613</v>
      </c>
      <c r="B3722" t="s">
        <v>32</v>
      </c>
      <c r="C3722" t="s">
        <v>246</v>
      </c>
      <c r="D3722">
        <v>1900</v>
      </c>
      <c r="E3722">
        <v>12</v>
      </c>
      <c r="F3722">
        <v>126.980003</v>
      </c>
      <c r="G3722">
        <v>128</v>
      </c>
      <c r="H3722">
        <v>126.050003</v>
      </c>
      <c r="I3722">
        <v>126.160004</v>
      </c>
      <c r="J3722">
        <v>126.160004</v>
      </c>
      <c r="K3722">
        <v>23128400</v>
      </c>
      <c r="L3722">
        <v>2.2679999999999998</v>
      </c>
      <c r="M3722">
        <v>-6.3386689417208205E-4</v>
      </c>
      <c r="N3722">
        <v>-4.7544971821515702E-4</v>
      </c>
      <c r="O3722">
        <v>-1.9728698210258799E-2</v>
      </c>
      <c r="P3722">
        <v>0.11953777455619399</v>
      </c>
      <c r="Q3722">
        <v>0.26553333097031701</v>
      </c>
      <c r="R3722">
        <v>7.1389531710889303E-3</v>
      </c>
      <c r="S3722">
        <v>1.37314083353088E-2</v>
      </c>
      <c r="T3722">
        <v>1.14032653598116E-2</v>
      </c>
      <c r="U3722">
        <v>1.6117891531710199E-2</v>
      </c>
      <c r="V3722">
        <v>131.36999499999999</v>
      </c>
      <c r="W3722">
        <v>93.959998999999996</v>
      </c>
      <c r="X3722">
        <v>-0.133015886510125</v>
      </c>
      <c r="Y3722">
        <v>-8.4109499934704197E-3</v>
      </c>
      <c r="Z3722">
        <v>1.41068570262048</v>
      </c>
      <c r="AA3722">
        <v>2.64332998466138</v>
      </c>
      <c r="AB3722">
        <v>2.7401907739137998</v>
      </c>
      <c r="AC3722" t="s">
        <v>257</v>
      </c>
      <c r="AD3722" t="s">
        <v>359</v>
      </c>
      <c r="AE3722" t="s">
        <v>56</v>
      </c>
      <c r="AF3722" t="s">
        <v>83</v>
      </c>
      <c r="AG3722" t="s">
        <v>360</v>
      </c>
      <c r="AH3722" s="45">
        <v>34486</v>
      </c>
      <c r="AI3722">
        <v>789019</v>
      </c>
      <c r="AJ3722">
        <v>1975</v>
      </c>
      <c r="AK3722" t="s">
        <v>361</v>
      </c>
      <c r="AL3722" t="s">
        <v>314</v>
      </c>
      <c r="AM3722" t="s">
        <v>245</v>
      </c>
    </row>
    <row r="3723" spans="1:39" x14ac:dyDescent="0.3">
      <c r="A3723" s="1">
        <v>43636</v>
      </c>
      <c r="B3723" t="s">
        <v>32</v>
      </c>
      <c r="C3723" t="s">
        <v>246</v>
      </c>
      <c r="D3723">
        <v>700</v>
      </c>
      <c r="E3723">
        <v>12</v>
      </c>
      <c r="F3723">
        <v>137.449997</v>
      </c>
      <c r="G3723">
        <v>137.66000399999999</v>
      </c>
      <c r="H3723">
        <v>135.720001</v>
      </c>
      <c r="I3723">
        <v>136.949997</v>
      </c>
      <c r="J3723">
        <v>136.949997</v>
      </c>
      <c r="K3723">
        <v>33042600</v>
      </c>
      <c r="L3723">
        <v>2.0009999999999999</v>
      </c>
      <c r="M3723">
        <v>9.2429869059409298E-3</v>
      </c>
      <c r="N3723">
        <v>3.4392589625846501E-2</v>
      </c>
      <c r="O3723">
        <v>8.1589449724513805E-2</v>
      </c>
      <c r="P3723">
        <v>0.133987248881273</v>
      </c>
      <c r="Q3723">
        <v>0.32199047830197403</v>
      </c>
      <c r="R3723">
        <v>6.5460858532991398E-3</v>
      </c>
      <c r="S3723">
        <v>1.3942757646562999E-2</v>
      </c>
      <c r="T3723">
        <v>1.3067575714174801E-2</v>
      </c>
      <c r="U3723">
        <v>1.6464937833313799E-2</v>
      </c>
      <c r="V3723">
        <v>137.66000399999999</v>
      </c>
      <c r="W3723">
        <v>93.959998999999996</v>
      </c>
      <c r="X3723">
        <v>-0.133015886510125</v>
      </c>
      <c r="Y3723">
        <v>9.4276054361659405E-3</v>
      </c>
      <c r="Z3723">
        <v>1.4356294674332499</v>
      </c>
      <c r="AA3723">
        <v>3.3278542481972702</v>
      </c>
      <c r="AB3723">
        <v>3.12800306651891</v>
      </c>
      <c r="AC3723" t="s">
        <v>257</v>
      </c>
      <c r="AD3723" t="s">
        <v>359</v>
      </c>
      <c r="AE3723" t="s">
        <v>56</v>
      </c>
      <c r="AF3723" t="s">
        <v>83</v>
      </c>
      <c r="AG3723" t="s">
        <v>360</v>
      </c>
      <c r="AH3723" s="45">
        <v>34486</v>
      </c>
      <c r="AI3723">
        <v>789019</v>
      </c>
      <c r="AJ3723">
        <v>1975</v>
      </c>
      <c r="AK3723" t="s">
        <v>361</v>
      </c>
      <c r="AL3723" t="s">
        <v>314</v>
      </c>
      <c r="AM3723" t="s">
        <v>245</v>
      </c>
    </row>
    <row r="3724" spans="1:39" x14ac:dyDescent="0.3">
      <c r="A3724" s="1">
        <v>43578</v>
      </c>
      <c r="B3724" t="s">
        <v>32</v>
      </c>
      <c r="C3724" t="s">
        <v>239</v>
      </c>
      <c r="D3724">
        <v>1100</v>
      </c>
      <c r="E3724">
        <v>13</v>
      </c>
      <c r="F3724">
        <v>124.099998</v>
      </c>
      <c r="G3724">
        <v>125.58000199999999</v>
      </c>
      <c r="H3724">
        <v>123.83000199999999</v>
      </c>
      <c r="I3724">
        <v>125.44000200000001</v>
      </c>
      <c r="J3724">
        <v>124.977379</v>
      </c>
      <c r="K3724">
        <v>24025500</v>
      </c>
      <c r="L3724">
        <v>2.57</v>
      </c>
      <c r="M3724">
        <v>1.3483300192467001E-2</v>
      </c>
      <c r="N3724">
        <v>3.5623809039214298E-2</v>
      </c>
      <c r="O3724">
        <v>4.2504128003607797E-2</v>
      </c>
      <c r="P3724">
        <v>0.175673471665662</v>
      </c>
      <c r="Q3724">
        <v>0.29468904632835602</v>
      </c>
      <c r="R3724">
        <v>6.7401433002779601E-3</v>
      </c>
      <c r="S3724">
        <v>8.6144888390004403E-3</v>
      </c>
      <c r="T3724">
        <v>1.1198026890144701E-2</v>
      </c>
      <c r="U3724">
        <v>1.5915203673696299E-2</v>
      </c>
      <c r="V3724">
        <v>125.58000199999999</v>
      </c>
      <c r="W3724">
        <v>90.279999000000004</v>
      </c>
      <c r="X3724">
        <v>-0.133015886510125</v>
      </c>
      <c r="Y3724">
        <v>8.8023511954049196E-3</v>
      </c>
      <c r="Z3724">
        <v>1.4195792344307301</v>
      </c>
      <c r="AA3724">
        <v>2.89677321216727</v>
      </c>
      <c r="AB3724">
        <v>2.6142658921801099</v>
      </c>
      <c r="AC3724" t="s">
        <v>258</v>
      </c>
      <c r="AD3724" t="s">
        <v>359</v>
      </c>
      <c r="AE3724" t="s">
        <v>56</v>
      </c>
      <c r="AF3724" t="s">
        <v>83</v>
      </c>
      <c r="AG3724" t="s">
        <v>360</v>
      </c>
      <c r="AH3724" s="45">
        <v>34486</v>
      </c>
      <c r="AI3724">
        <v>789019</v>
      </c>
      <c r="AJ3724">
        <v>1975</v>
      </c>
      <c r="AK3724" t="s">
        <v>361</v>
      </c>
      <c r="AL3724" t="s">
        <v>314</v>
      </c>
      <c r="AM3724" t="s">
        <v>245</v>
      </c>
    </row>
    <row r="3725" spans="1:39" x14ac:dyDescent="0.3">
      <c r="A3725" s="1">
        <v>43587</v>
      </c>
      <c r="B3725" t="s">
        <v>32</v>
      </c>
      <c r="C3725" t="s">
        <v>239</v>
      </c>
      <c r="D3725">
        <v>2400</v>
      </c>
      <c r="E3725">
        <v>13</v>
      </c>
      <c r="F3725">
        <v>127.980003</v>
      </c>
      <c r="G3725">
        <v>128</v>
      </c>
      <c r="H3725">
        <v>125.519997</v>
      </c>
      <c r="I3725">
        <v>126.209999</v>
      </c>
      <c r="J3725">
        <v>125.74453699999999</v>
      </c>
      <c r="K3725">
        <v>27350200</v>
      </c>
      <c r="L3725">
        <v>2.552</v>
      </c>
      <c r="M3725">
        <v>-1.3145145509932E-2</v>
      </c>
      <c r="N3725">
        <v>-2.3027307874612501E-2</v>
      </c>
      <c r="O3725">
        <v>5.8655629509346503E-2</v>
      </c>
      <c r="P3725">
        <v>0.19369178224540801</v>
      </c>
      <c r="Q3725">
        <v>0.30080865809893798</v>
      </c>
      <c r="R3725">
        <v>1.2081663501817301E-2</v>
      </c>
      <c r="S3725">
        <v>1.03473392532653E-2</v>
      </c>
      <c r="T3725">
        <v>1.0624375032415799E-2</v>
      </c>
      <c r="U3725">
        <v>1.5859480155110399E-2</v>
      </c>
      <c r="V3725">
        <v>131.36999499999999</v>
      </c>
      <c r="W3725">
        <v>92.449996999999996</v>
      </c>
      <c r="X3725">
        <v>-0.133015886510125</v>
      </c>
      <c r="Y3725">
        <v>-2.1262443276895502E-3</v>
      </c>
      <c r="Z3725">
        <v>1.4118067028842101</v>
      </c>
      <c r="AA3725">
        <v>2.9678820995724502</v>
      </c>
      <c r="AB3725">
        <v>3.2881927360808598</v>
      </c>
      <c r="AC3725" t="s">
        <v>258</v>
      </c>
      <c r="AD3725" t="s">
        <v>359</v>
      </c>
      <c r="AE3725" t="s">
        <v>56</v>
      </c>
      <c r="AF3725" t="s">
        <v>83</v>
      </c>
      <c r="AG3725" t="s">
        <v>360</v>
      </c>
      <c r="AH3725" s="45">
        <v>34486</v>
      </c>
      <c r="AI3725">
        <v>789019</v>
      </c>
      <c r="AJ3725">
        <v>1975</v>
      </c>
      <c r="AK3725" t="s">
        <v>361</v>
      </c>
      <c r="AL3725" t="s">
        <v>314</v>
      </c>
      <c r="AM3725" t="s">
        <v>245</v>
      </c>
    </row>
    <row r="3726" spans="1:39" x14ac:dyDescent="0.3">
      <c r="A3726" s="1">
        <v>43621</v>
      </c>
      <c r="B3726" t="s">
        <v>32</v>
      </c>
      <c r="C3726" t="s">
        <v>246</v>
      </c>
      <c r="D3726">
        <v>1000</v>
      </c>
      <c r="E3726">
        <v>13</v>
      </c>
      <c r="F3726">
        <v>124.949997</v>
      </c>
      <c r="G3726">
        <v>125.870003</v>
      </c>
      <c r="H3726">
        <v>124.209999</v>
      </c>
      <c r="I3726">
        <v>125.83000199999999</v>
      </c>
      <c r="J3726">
        <v>125.83000199999999</v>
      </c>
      <c r="K3726">
        <v>24926100</v>
      </c>
      <c r="L3726">
        <v>2.1230000000000002</v>
      </c>
      <c r="M3726">
        <v>2.1447449963960901E-2</v>
      </c>
      <c r="N3726">
        <v>7.0981674252296898E-3</v>
      </c>
      <c r="O3726">
        <v>-2.0410202911802702E-2</v>
      </c>
      <c r="P3726">
        <v>0.12236237148029</v>
      </c>
      <c r="Q3726">
        <v>0.229307622582448</v>
      </c>
      <c r="R3726">
        <v>2.50071409053951E-2</v>
      </c>
      <c r="S3726">
        <v>1.60795354266897E-2</v>
      </c>
      <c r="T3726">
        <v>1.30766892472211E-2</v>
      </c>
      <c r="U3726">
        <v>1.6377140007358501E-2</v>
      </c>
      <c r="V3726">
        <v>131.36999499999999</v>
      </c>
      <c r="W3726">
        <v>93.959998999999996</v>
      </c>
      <c r="X3726">
        <v>-0.133015886510125</v>
      </c>
      <c r="Y3726">
        <v>8.1287266899663802E-3</v>
      </c>
      <c r="Z3726">
        <v>1.4254697976303701</v>
      </c>
      <c r="AA3726">
        <v>2.2640804267066899</v>
      </c>
      <c r="AB3726">
        <v>2.2906063291579399</v>
      </c>
      <c r="AC3726" t="s">
        <v>258</v>
      </c>
      <c r="AD3726" t="s">
        <v>359</v>
      </c>
      <c r="AE3726" t="s">
        <v>56</v>
      </c>
      <c r="AF3726" t="s">
        <v>83</v>
      </c>
      <c r="AG3726" t="s">
        <v>360</v>
      </c>
      <c r="AH3726" s="45">
        <v>34486</v>
      </c>
      <c r="AI3726">
        <v>789019</v>
      </c>
      <c r="AJ3726">
        <v>1975</v>
      </c>
      <c r="AK3726" t="s">
        <v>361</v>
      </c>
      <c r="AL3726" t="s">
        <v>314</v>
      </c>
      <c r="AM3726" t="s">
        <v>245</v>
      </c>
    </row>
    <row r="3727" spans="1:39" x14ac:dyDescent="0.3">
      <c r="A3727" s="1">
        <v>43556</v>
      </c>
      <c r="B3727" t="s">
        <v>32</v>
      </c>
      <c r="C3727" t="s">
        <v>246</v>
      </c>
      <c r="D3727">
        <v>600</v>
      </c>
      <c r="E3727">
        <v>14</v>
      </c>
      <c r="F3727">
        <v>118.949997</v>
      </c>
      <c r="G3727">
        <v>119.110001</v>
      </c>
      <c r="H3727">
        <v>118.099998</v>
      </c>
      <c r="I3727">
        <v>119.019997</v>
      </c>
      <c r="J3727">
        <v>118.58105500000001</v>
      </c>
      <c r="K3727">
        <v>22789100</v>
      </c>
      <c r="L3727">
        <v>2.4969999999999999</v>
      </c>
      <c r="M3727">
        <v>9.1154833747031493E-3</v>
      </c>
      <c r="N3727">
        <v>1.14924083849701E-2</v>
      </c>
      <c r="O3727">
        <v>6.0524827443624397E-2</v>
      </c>
      <c r="P3727">
        <v>0.17449050589558901</v>
      </c>
      <c r="Q3727">
        <v>0.282207677390232</v>
      </c>
      <c r="R3727">
        <v>7.6062148289228297E-3</v>
      </c>
      <c r="S3727">
        <v>1.07478816458365E-2</v>
      </c>
      <c r="T3727">
        <v>1.4278360537764399E-2</v>
      </c>
      <c r="U3727">
        <v>1.6364373462757702E-2</v>
      </c>
      <c r="V3727">
        <v>120.82</v>
      </c>
      <c r="W3727">
        <v>87.510002</v>
      </c>
      <c r="X3727">
        <v>-0.133015886510125</v>
      </c>
      <c r="Y3727">
        <v>1.1502195497633099E-2</v>
      </c>
      <c r="Z3727">
        <v>1.4186855750534499</v>
      </c>
      <c r="AA3727">
        <v>2.7431570242366901</v>
      </c>
      <c r="AB3727">
        <v>2.7603798666029502</v>
      </c>
      <c r="AC3727" t="s">
        <v>259</v>
      </c>
      <c r="AD3727" t="s">
        <v>359</v>
      </c>
      <c r="AE3727" t="s">
        <v>56</v>
      </c>
      <c r="AF3727" t="s">
        <v>83</v>
      </c>
      <c r="AG3727" t="s">
        <v>360</v>
      </c>
      <c r="AH3727" s="45">
        <v>34486</v>
      </c>
      <c r="AI3727">
        <v>789019</v>
      </c>
      <c r="AJ3727">
        <v>1975</v>
      </c>
      <c r="AK3727" t="s">
        <v>361</v>
      </c>
      <c r="AL3727" t="s">
        <v>314</v>
      </c>
      <c r="AM3727" t="s">
        <v>245</v>
      </c>
    </row>
    <row r="3728" spans="1:39" x14ac:dyDescent="0.3">
      <c r="A3728" s="1">
        <v>43578</v>
      </c>
      <c r="B3728" t="s">
        <v>32</v>
      </c>
      <c r="C3728" t="s">
        <v>239</v>
      </c>
      <c r="D3728">
        <v>700</v>
      </c>
      <c r="E3728">
        <v>14</v>
      </c>
      <c r="F3728">
        <v>124.099998</v>
      </c>
      <c r="G3728">
        <v>125.58000199999999</v>
      </c>
      <c r="H3728">
        <v>123.83000199999999</v>
      </c>
      <c r="I3728">
        <v>125.44000200000001</v>
      </c>
      <c r="J3728">
        <v>124.977379</v>
      </c>
      <c r="K3728">
        <v>24025500</v>
      </c>
      <c r="L3728">
        <v>2.57</v>
      </c>
      <c r="M3728">
        <v>1.3483300192467001E-2</v>
      </c>
      <c r="N3728">
        <v>3.5623809039214298E-2</v>
      </c>
      <c r="O3728">
        <v>4.2504128003607797E-2</v>
      </c>
      <c r="P3728">
        <v>0.175673471665662</v>
      </c>
      <c r="Q3728">
        <v>0.29468904632835602</v>
      </c>
      <c r="R3728">
        <v>6.7401433002779601E-3</v>
      </c>
      <c r="S3728">
        <v>8.6144888390004403E-3</v>
      </c>
      <c r="T3728">
        <v>1.1198026890144701E-2</v>
      </c>
      <c r="U3728">
        <v>1.5915203673696299E-2</v>
      </c>
      <c r="V3728">
        <v>125.58000199999999</v>
      </c>
      <c r="W3728">
        <v>90.279999000000004</v>
      </c>
      <c r="X3728">
        <v>-0.133015886510125</v>
      </c>
      <c r="Y3728">
        <v>8.8023511954049196E-3</v>
      </c>
      <c r="Z3728">
        <v>1.4195792344307301</v>
      </c>
      <c r="AA3728">
        <v>2.89677321216727</v>
      </c>
      <c r="AB3728">
        <v>2.6142658921801099</v>
      </c>
      <c r="AC3728" t="s">
        <v>259</v>
      </c>
      <c r="AD3728" t="s">
        <v>359</v>
      </c>
      <c r="AE3728" t="s">
        <v>56</v>
      </c>
      <c r="AF3728" t="s">
        <v>83</v>
      </c>
      <c r="AG3728" t="s">
        <v>360</v>
      </c>
      <c r="AH3728" s="45">
        <v>34486</v>
      </c>
      <c r="AI3728">
        <v>789019</v>
      </c>
      <c r="AJ3728">
        <v>1975</v>
      </c>
      <c r="AK3728" t="s">
        <v>361</v>
      </c>
      <c r="AL3728" t="s">
        <v>314</v>
      </c>
      <c r="AM3728" t="s">
        <v>245</v>
      </c>
    </row>
    <row r="3729" spans="1:39" x14ac:dyDescent="0.3">
      <c r="A3729" s="1">
        <v>43594</v>
      </c>
      <c r="B3729" t="s">
        <v>32</v>
      </c>
      <c r="C3729" t="s">
        <v>239</v>
      </c>
      <c r="D3729">
        <v>1300</v>
      </c>
      <c r="E3729">
        <v>14</v>
      </c>
      <c r="F3729">
        <v>124.290001</v>
      </c>
      <c r="G3729">
        <v>125.790001</v>
      </c>
      <c r="H3729">
        <v>123.57</v>
      </c>
      <c r="I3729">
        <v>125.5</v>
      </c>
      <c r="J3729">
        <v>125.037155</v>
      </c>
      <c r="K3729">
        <v>27235800</v>
      </c>
      <c r="L3729">
        <v>2.4569999999999999</v>
      </c>
      <c r="M3729" s="44">
        <v>-7.9749114382860698E-5</v>
      </c>
      <c r="N3729">
        <v>-5.6414315609549402E-3</v>
      </c>
      <c r="O3729">
        <v>4.5397487562449101E-2</v>
      </c>
      <c r="P3729">
        <v>0.180038931229622</v>
      </c>
      <c r="Q3729">
        <v>0.28667698062951502</v>
      </c>
      <c r="R3729">
        <v>1.5020538756304399E-2</v>
      </c>
      <c r="S3729">
        <v>1.22078095902019E-2</v>
      </c>
      <c r="T3729">
        <v>1.02853840051714E-2</v>
      </c>
      <c r="U3729">
        <v>1.5907457853469701E-2</v>
      </c>
      <c r="V3729">
        <v>131.36999499999999</v>
      </c>
      <c r="W3729">
        <v>93.959998999999996</v>
      </c>
      <c r="X3729">
        <v>-0.133015886510125</v>
      </c>
      <c r="Y3729">
        <v>-3.0259986019249502E-3</v>
      </c>
      <c r="Z3729">
        <v>1.4143900874867299</v>
      </c>
      <c r="AA3729">
        <v>2.8273551876869298</v>
      </c>
      <c r="AB3729">
        <v>3.0237214583113099</v>
      </c>
      <c r="AC3729" t="s">
        <v>259</v>
      </c>
      <c r="AD3729" t="s">
        <v>359</v>
      </c>
      <c r="AE3729" t="s">
        <v>56</v>
      </c>
      <c r="AF3729" t="s">
        <v>83</v>
      </c>
      <c r="AG3729" t="s">
        <v>360</v>
      </c>
      <c r="AH3729" s="45">
        <v>34486</v>
      </c>
      <c r="AI3729">
        <v>789019</v>
      </c>
      <c r="AJ3729">
        <v>1975</v>
      </c>
      <c r="AK3729" t="s">
        <v>361</v>
      </c>
      <c r="AL3729" t="s">
        <v>314</v>
      </c>
      <c r="AM3729" t="s">
        <v>245</v>
      </c>
    </row>
    <row r="3730" spans="1:39" x14ac:dyDescent="0.3">
      <c r="A3730" s="1">
        <v>43595</v>
      </c>
      <c r="B3730" t="s">
        <v>32</v>
      </c>
      <c r="C3730" t="s">
        <v>239</v>
      </c>
      <c r="D3730">
        <v>500</v>
      </c>
      <c r="E3730">
        <v>14</v>
      </c>
      <c r="F3730">
        <v>124.910004</v>
      </c>
      <c r="G3730">
        <v>127.93</v>
      </c>
      <c r="H3730">
        <v>123.82</v>
      </c>
      <c r="I3730">
        <v>127.129997</v>
      </c>
      <c r="J3730">
        <v>126.661148</v>
      </c>
      <c r="K3730">
        <v>30915100</v>
      </c>
      <c r="L3730">
        <v>2.4550000000000001</v>
      </c>
      <c r="M3730">
        <v>1.2904461546893699E-2</v>
      </c>
      <c r="N3730">
        <v>-1.3826613728002099E-2</v>
      </c>
      <c r="O3730">
        <v>6.3736536279238601E-2</v>
      </c>
      <c r="P3730">
        <v>0.18915078370609101</v>
      </c>
      <c r="Q3730">
        <v>0.28785616887434001</v>
      </c>
      <c r="R3730">
        <v>1.21691052929908E-2</v>
      </c>
      <c r="S3730">
        <v>1.2297231459807999E-2</v>
      </c>
      <c r="T3730">
        <v>1.03625178158092E-2</v>
      </c>
      <c r="U3730">
        <v>1.59107578086706E-2</v>
      </c>
      <c r="V3730">
        <v>131.36999499999999</v>
      </c>
      <c r="W3730">
        <v>93.959998999999996</v>
      </c>
      <c r="X3730">
        <v>-0.133015886510125</v>
      </c>
      <c r="Y3730">
        <v>3.7133938472042301E-3</v>
      </c>
      <c r="Z3730">
        <v>1.4165741042502999</v>
      </c>
      <c r="AA3730">
        <v>2.84166058561126</v>
      </c>
      <c r="AB3730">
        <v>2.91859782047778</v>
      </c>
      <c r="AC3730" t="s">
        <v>259</v>
      </c>
      <c r="AD3730" t="s">
        <v>359</v>
      </c>
      <c r="AE3730" t="s">
        <v>56</v>
      </c>
      <c r="AF3730" t="s">
        <v>83</v>
      </c>
      <c r="AG3730" t="s">
        <v>360</v>
      </c>
      <c r="AH3730" s="45">
        <v>34486</v>
      </c>
      <c r="AI3730">
        <v>789019</v>
      </c>
      <c r="AJ3730">
        <v>1975</v>
      </c>
      <c r="AK3730" t="s">
        <v>361</v>
      </c>
      <c r="AL3730" t="s">
        <v>314</v>
      </c>
      <c r="AM3730" t="s">
        <v>245</v>
      </c>
    </row>
    <row r="3731" spans="1:39" x14ac:dyDescent="0.3">
      <c r="A3731" s="1">
        <v>43615</v>
      </c>
      <c r="B3731" t="s">
        <v>32</v>
      </c>
      <c r="C3731" t="s">
        <v>246</v>
      </c>
      <c r="D3731">
        <v>1800</v>
      </c>
      <c r="E3731">
        <v>14</v>
      </c>
      <c r="F3731">
        <v>125.260002</v>
      </c>
      <c r="G3731">
        <v>125.760002</v>
      </c>
      <c r="H3731">
        <v>124.779999</v>
      </c>
      <c r="I3731">
        <v>125.730003</v>
      </c>
      <c r="J3731">
        <v>125.730003</v>
      </c>
      <c r="K3731">
        <v>16829600</v>
      </c>
      <c r="L3731">
        <v>2.2269999999999999</v>
      </c>
      <c r="M3731">
        <v>6.3031363926359203E-3</v>
      </c>
      <c r="N3731">
        <v>-1.5312019701128599E-2</v>
      </c>
      <c r="O3731">
        <v>-2.7932089926016E-2</v>
      </c>
      <c r="P3731">
        <v>0.119064866722514</v>
      </c>
      <c r="Q3731">
        <v>0.26517535489989402</v>
      </c>
      <c r="R3731">
        <v>7.5117296698296102E-3</v>
      </c>
      <c r="S3731">
        <v>1.38743849775272E-2</v>
      </c>
      <c r="T3731">
        <v>1.14959037630788E-2</v>
      </c>
      <c r="U3731">
        <v>1.61329557660428E-2</v>
      </c>
      <c r="V3731">
        <v>131.36999499999999</v>
      </c>
      <c r="W3731">
        <v>93.959998999999996</v>
      </c>
      <c r="X3731">
        <v>-0.133015886510125</v>
      </c>
      <c r="Y3731">
        <v>2.0962723552933101E-3</v>
      </c>
      <c r="Z3731">
        <v>1.41755656744939</v>
      </c>
      <c r="AA3731">
        <v>2.6458609711494301</v>
      </c>
      <c r="AB3731">
        <v>2.6311901110416298</v>
      </c>
      <c r="AC3731" t="s">
        <v>259</v>
      </c>
      <c r="AD3731" t="s">
        <v>359</v>
      </c>
      <c r="AE3731" t="s">
        <v>56</v>
      </c>
      <c r="AF3731" t="s">
        <v>83</v>
      </c>
      <c r="AG3731" t="s">
        <v>360</v>
      </c>
      <c r="AH3731" s="45">
        <v>34486</v>
      </c>
      <c r="AI3731">
        <v>789019</v>
      </c>
      <c r="AJ3731">
        <v>1975</v>
      </c>
      <c r="AK3731" t="s">
        <v>361</v>
      </c>
      <c r="AL3731" t="s">
        <v>314</v>
      </c>
      <c r="AM3731" t="s">
        <v>245</v>
      </c>
    </row>
    <row r="3732" spans="1:39" x14ac:dyDescent="0.3">
      <c r="A3732" s="1">
        <v>43621</v>
      </c>
      <c r="B3732" t="s">
        <v>32</v>
      </c>
      <c r="C3732" t="s">
        <v>239</v>
      </c>
      <c r="D3732">
        <v>1200</v>
      </c>
      <c r="E3732">
        <v>14</v>
      </c>
      <c r="F3732">
        <v>124.949997</v>
      </c>
      <c r="G3732">
        <v>125.870003</v>
      </c>
      <c r="H3732">
        <v>124.209999</v>
      </c>
      <c r="I3732">
        <v>125.83000199999999</v>
      </c>
      <c r="J3732">
        <v>125.83000199999999</v>
      </c>
      <c r="K3732">
        <v>24926100</v>
      </c>
      <c r="L3732">
        <v>2.1230000000000002</v>
      </c>
      <c r="M3732">
        <v>2.1447449963960901E-2</v>
      </c>
      <c r="N3732">
        <v>7.0981674252296898E-3</v>
      </c>
      <c r="O3732">
        <v>-2.0410202911802702E-2</v>
      </c>
      <c r="P3732">
        <v>0.12236237148029</v>
      </c>
      <c r="Q3732">
        <v>0.229307622582448</v>
      </c>
      <c r="R3732">
        <v>2.50071409053951E-2</v>
      </c>
      <c r="S3732">
        <v>1.60795354266897E-2</v>
      </c>
      <c r="T3732">
        <v>1.30766892472211E-2</v>
      </c>
      <c r="U3732">
        <v>1.6377140007358501E-2</v>
      </c>
      <c r="V3732">
        <v>131.36999499999999</v>
      </c>
      <c r="W3732">
        <v>93.959998999999996</v>
      </c>
      <c r="X3732">
        <v>-0.133015886510125</v>
      </c>
      <c r="Y3732">
        <v>8.1287266899663802E-3</v>
      </c>
      <c r="Z3732">
        <v>1.4254697976303701</v>
      </c>
      <c r="AA3732">
        <v>2.2640804267066899</v>
      </c>
      <c r="AB3732">
        <v>2.2906063291579399</v>
      </c>
      <c r="AC3732" t="s">
        <v>259</v>
      </c>
      <c r="AD3732" t="s">
        <v>359</v>
      </c>
      <c r="AE3732" t="s">
        <v>56</v>
      </c>
      <c r="AF3732" t="s">
        <v>83</v>
      </c>
      <c r="AG3732" t="s">
        <v>360</v>
      </c>
      <c r="AH3732" s="45">
        <v>34486</v>
      </c>
      <c r="AI3732">
        <v>789019</v>
      </c>
      <c r="AJ3732">
        <v>1975</v>
      </c>
      <c r="AK3732" t="s">
        <v>361</v>
      </c>
      <c r="AL3732" t="s">
        <v>314</v>
      </c>
      <c r="AM3732" t="s">
        <v>245</v>
      </c>
    </row>
    <row r="3733" spans="1:39" x14ac:dyDescent="0.3">
      <c r="A3733" s="1">
        <v>43626</v>
      </c>
      <c r="B3733" t="s">
        <v>32</v>
      </c>
      <c r="C3733" t="s">
        <v>239</v>
      </c>
      <c r="D3733">
        <v>800</v>
      </c>
      <c r="E3733">
        <v>14</v>
      </c>
      <c r="F3733">
        <v>132.39999399999999</v>
      </c>
      <c r="G3733">
        <v>134.08000200000001</v>
      </c>
      <c r="H3733">
        <v>132</v>
      </c>
      <c r="I3733">
        <v>132.60000600000001</v>
      </c>
      <c r="J3733">
        <v>132.60000600000001</v>
      </c>
      <c r="K3733">
        <v>26477100</v>
      </c>
      <c r="L3733">
        <v>2.1429999999999998</v>
      </c>
      <c r="M3733">
        <v>9.0910626122214008E-3</v>
      </c>
      <c r="N3733">
        <v>0.101179636609558</v>
      </c>
      <c r="O3733">
        <v>5.8646440751002699E-2</v>
      </c>
      <c r="P3733">
        <v>0.16514964335062499</v>
      </c>
      <c r="Q3733">
        <v>0.289513577610918</v>
      </c>
      <c r="R3733">
        <v>7.9243454894400902E-3</v>
      </c>
      <c r="S3733">
        <v>1.6790049752070602E-2</v>
      </c>
      <c r="T3733">
        <v>1.32688402225018E-2</v>
      </c>
      <c r="U3733">
        <v>1.64599610405218E-2</v>
      </c>
      <c r="V3733">
        <v>134.08000200000001</v>
      </c>
      <c r="W3733">
        <v>93.959998999999996</v>
      </c>
      <c r="X3733">
        <v>-0.133015886510125</v>
      </c>
      <c r="Y3733">
        <v>4.6492198743191201E-3</v>
      </c>
      <c r="Z3733">
        <v>1.4354959113983301</v>
      </c>
      <c r="AA3733">
        <v>2.9212662493969699</v>
      </c>
      <c r="AB3733">
        <v>2.4691070435752702</v>
      </c>
      <c r="AC3733" t="s">
        <v>259</v>
      </c>
      <c r="AD3733" t="s">
        <v>359</v>
      </c>
      <c r="AE3733" t="s">
        <v>56</v>
      </c>
      <c r="AF3733" t="s">
        <v>83</v>
      </c>
      <c r="AG3733" t="s">
        <v>360</v>
      </c>
      <c r="AH3733" s="45">
        <v>34486</v>
      </c>
      <c r="AI3733">
        <v>789019</v>
      </c>
      <c r="AJ3733">
        <v>1975</v>
      </c>
      <c r="AK3733" t="s">
        <v>361</v>
      </c>
      <c r="AL3733" t="s">
        <v>314</v>
      </c>
      <c r="AM3733" t="s">
        <v>245</v>
      </c>
    </row>
    <row r="3734" spans="1:39" x14ac:dyDescent="0.3">
      <c r="A3734" s="1">
        <v>43635</v>
      </c>
      <c r="B3734" t="s">
        <v>32</v>
      </c>
      <c r="C3734" t="s">
        <v>246</v>
      </c>
      <c r="D3734">
        <v>1000</v>
      </c>
      <c r="E3734">
        <v>14</v>
      </c>
      <c r="F3734">
        <v>135</v>
      </c>
      <c r="G3734">
        <v>135.929993</v>
      </c>
      <c r="H3734">
        <v>133.80999800000001</v>
      </c>
      <c r="I3734">
        <v>135.69000199999999</v>
      </c>
      <c r="J3734">
        <v>135.69000199999999</v>
      </c>
      <c r="K3734">
        <v>23744400</v>
      </c>
      <c r="L3734">
        <v>2.0289999999999999</v>
      </c>
      <c r="M3734">
        <v>3.9135954566974296E-3</v>
      </c>
      <c r="N3734">
        <v>3.1442045772808798E-2</v>
      </c>
      <c r="O3734">
        <v>5.7795842801752803E-2</v>
      </c>
      <c r="P3734">
        <v>0.14745917452045501</v>
      </c>
      <c r="Q3734">
        <v>0.31274749139603403</v>
      </c>
      <c r="R3734">
        <v>6.4112516013681703E-3</v>
      </c>
      <c r="S3734">
        <v>1.4408078226305E-2</v>
      </c>
      <c r="T3734">
        <v>1.3294168676437399E-2</v>
      </c>
      <c r="U3734">
        <v>1.64574166285631E-2</v>
      </c>
      <c r="V3734">
        <v>135.929993</v>
      </c>
      <c r="W3734">
        <v>93.959998999999996</v>
      </c>
      <c r="X3734">
        <v>-0.133015886510125</v>
      </c>
      <c r="Y3734">
        <v>2.98071681438073E-3</v>
      </c>
      <c r="Z3734">
        <v>1.43677423298714</v>
      </c>
      <c r="AA3734">
        <v>3.2195723945522099</v>
      </c>
      <c r="AB3734">
        <v>3.0363749623990399</v>
      </c>
      <c r="AC3734" t="s">
        <v>259</v>
      </c>
      <c r="AD3734" t="s">
        <v>359</v>
      </c>
      <c r="AE3734" t="s">
        <v>56</v>
      </c>
      <c r="AF3734" t="s">
        <v>83</v>
      </c>
      <c r="AG3734" t="s">
        <v>360</v>
      </c>
      <c r="AH3734" s="45">
        <v>34486</v>
      </c>
      <c r="AI3734">
        <v>789019</v>
      </c>
      <c r="AJ3734">
        <v>1975</v>
      </c>
      <c r="AK3734" t="s">
        <v>361</v>
      </c>
      <c r="AL3734" t="s">
        <v>314</v>
      </c>
      <c r="AM3734" t="s">
        <v>245</v>
      </c>
    </row>
    <row r="3735" spans="1:39" x14ac:dyDescent="0.3">
      <c r="A3735" s="1">
        <v>43642</v>
      </c>
      <c r="B3735" t="s">
        <v>32</v>
      </c>
      <c r="C3735" t="s">
        <v>239</v>
      </c>
      <c r="D3735">
        <v>800</v>
      </c>
      <c r="E3735">
        <v>14</v>
      </c>
      <c r="F3735">
        <v>134.35000600000001</v>
      </c>
      <c r="G3735">
        <v>135.740005</v>
      </c>
      <c r="H3735">
        <v>133.60000600000001</v>
      </c>
      <c r="I3735">
        <v>133.929993</v>
      </c>
      <c r="J3735">
        <v>133.929993</v>
      </c>
      <c r="K3735">
        <v>23657700</v>
      </c>
      <c r="L3735">
        <v>2.0489999999999999</v>
      </c>
      <c r="M3735">
        <v>3.7402798405573E-3</v>
      </c>
      <c r="N3735">
        <v>-1.3055663764420701E-2</v>
      </c>
      <c r="O3735">
        <v>5.9132381878195098E-2</v>
      </c>
      <c r="P3735">
        <v>0.14080588892937401</v>
      </c>
      <c r="Q3735">
        <v>0.32448610324056498</v>
      </c>
      <c r="R3735">
        <v>1.6802730447692399E-2</v>
      </c>
      <c r="S3735">
        <v>1.5584696373234799E-2</v>
      </c>
      <c r="T3735">
        <v>1.3195470384081901E-2</v>
      </c>
      <c r="U3735">
        <v>1.6519906217367999E-2</v>
      </c>
      <c r="V3735">
        <v>138.39999399999999</v>
      </c>
      <c r="W3735">
        <v>93.959998999999996</v>
      </c>
      <c r="X3735">
        <v>-0.133015886510125</v>
      </c>
      <c r="Y3735">
        <v>-1.2346958449604901E-3</v>
      </c>
      <c r="Z3735">
        <v>1.44246023326671</v>
      </c>
      <c r="AA3735">
        <v>3.3674799707727701</v>
      </c>
      <c r="AB3735">
        <v>3.2789142107487401</v>
      </c>
      <c r="AC3735" t="s">
        <v>259</v>
      </c>
      <c r="AD3735" t="s">
        <v>359</v>
      </c>
      <c r="AE3735" t="s">
        <v>56</v>
      </c>
      <c r="AF3735" t="s">
        <v>83</v>
      </c>
      <c r="AG3735" t="s">
        <v>360</v>
      </c>
      <c r="AH3735" s="45">
        <v>34486</v>
      </c>
      <c r="AI3735">
        <v>789019</v>
      </c>
      <c r="AJ3735">
        <v>1975</v>
      </c>
      <c r="AK3735" t="s">
        <v>361</v>
      </c>
      <c r="AL3735" t="s">
        <v>314</v>
      </c>
      <c r="AM3735" t="s">
        <v>245</v>
      </c>
    </row>
    <row r="3736" spans="1:39" x14ac:dyDescent="0.3">
      <c r="A3736" s="1">
        <v>43559</v>
      </c>
      <c r="B3736" t="s">
        <v>32</v>
      </c>
      <c r="C3736" t="s">
        <v>239</v>
      </c>
      <c r="D3736">
        <v>600</v>
      </c>
      <c r="E3736">
        <v>15</v>
      </c>
      <c r="F3736">
        <v>120.099998</v>
      </c>
      <c r="G3736">
        <v>120.230003</v>
      </c>
      <c r="H3736">
        <v>118.379997</v>
      </c>
      <c r="I3736">
        <v>119.360001</v>
      </c>
      <c r="J3736">
        <v>118.9198</v>
      </c>
      <c r="K3736">
        <v>20112800</v>
      </c>
      <c r="L3736">
        <v>2.512</v>
      </c>
      <c r="M3736">
        <v>-5.0976309717636501E-3</v>
      </c>
      <c r="N3736">
        <v>2.0568652818175302E-2</v>
      </c>
      <c r="O3736">
        <v>6.63274492550643E-2</v>
      </c>
      <c r="P3736">
        <v>0.20757952015923001</v>
      </c>
      <c r="Q3736">
        <v>0.27351339658117801</v>
      </c>
      <c r="R3736">
        <v>5.97952647523397E-3</v>
      </c>
      <c r="S3736">
        <v>1.0717937880579601E-2</v>
      </c>
      <c r="T3736">
        <v>1.3288842268865999E-2</v>
      </c>
      <c r="U3736">
        <v>1.61372030118054E-2</v>
      </c>
      <c r="V3736">
        <v>120.82</v>
      </c>
      <c r="W3736">
        <v>89.480002999999996</v>
      </c>
      <c r="X3736">
        <v>-0.133015886510125</v>
      </c>
      <c r="Y3736">
        <v>2.0824655091414399E-3</v>
      </c>
      <c r="Z3736">
        <v>1.4160478161202501</v>
      </c>
      <c r="AA3736">
        <v>2.6494609525674599</v>
      </c>
      <c r="AB3736">
        <v>2.8730305812171899</v>
      </c>
      <c r="AC3736" t="s">
        <v>260</v>
      </c>
      <c r="AD3736" t="s">
        <v>359</v>
      </c>
      <c r="AE3736" t="s">
        <v>56</v>
      </c>
      <c r="AF3736" t="s">
        <v>83</v>
      </c>
      <c r="AG3736" t="s">
        <v>360</v>
      </c>
      <c r="AH3736" s="45">
        <v>34486</v>
      </c>
      <c r="AI3736">
        <v>789019</v>
      </c>
      <c r="AJ3736">
        <v>1975</v>
      </c>
      <c r="AK3736" t="s">
        <v>361</v>
      </c>
      <c r="AL3736" t="s">
        <v>314</v>
      </c>
      <c r="AM3736" t="s">
        <v>245</v>
      </c>
    </row>
    <row r="3737" spans="1:39" x14ac:dyDescent="0.3">
      <c r="A3737" s="1">
        <v>43641</v>
      </c>
      <c r="B3737" t="s">
        <v>32</v>
      </c>
      <c r="C3737" t="s">
        <v>246</v>
      </c>
      <c r="D3737">
        <v>1600</v>
      </c>
      <c r="E3737">
        <v>15</v>
      </c>
      <c r="F3737">
        <v>137.25</v>
      </c>
      <c r="G3737">
        <v>137.58999599999899</v>
      </c>
      <c r="H3737">
        <v>132.729996</v>
      </c>
      <c r="I3737">
        <v>133.429993</v>
      </c>
      <c r="J3737">
        <v>133.429993</v>
      </c>
      <c r="K3737">
        <v>33327400</v>
      </c>
      <c r="L3737">
        <v>1.994</v>
      </c>
      <c r="M3737">
        <v>-3.2081259614739399E-2</v>
      </c>
      <c r="N3737">
        <v>-1.28823481482806E-2</v>
      </c>
      <c r="O3737">
        <v>5.5867484349699403E-2</v>
      </c>
      <c r="P3737">
        <v>0.12735011292444101</v>
      </c>
      <c r="Q3737">
        <v>0.300423166027176</v>
      </c>
      <c r="R3737">
        <v>1.6819279344010701E-2</v>
      </c>
      <c r="S3737">
        <v>1.55897413872941E-2</v>
      </c>
      <c r="T3737">
        <v>1.32793449438844E-2</v>
      </c>
      <c r="U3737">
        <v>1.6575124717385498E-2</v>
      </c>
      <c r="V3737">
        <v>138.39999399999999</v>
      </c>
      <c r="W3737">
        <v>93.959998999999996</v>
      </c>
      <c r="X3737">
        <v>-0.133015886510125</v>
      </c>
      <c r="Y3737">
        <v>-9.5417756928269908E-3</v>
      </c>
      <c r="Z3737">
        <v>1.4435005879504199</v>
      </c>
      <c r="AA3737">
        <v>3.1064313454646699</v>
      </c>
      <c r="AB3737">
        <v>3.24933269550462</v>
      </c>
      <c r="AC3737" t="s">
        <v>260</v>
      </c>
      <c r="AD3737" t="s">
        <v>359</v>
      </c>
      <c r="AE3737" t="s">
        <v>56</v>
      </c>
      <c r="AF3737" t="s">
        <v>83</v>
      </c>
      <c r="AG3737" t="s">
        <v>360</v>
      </c>
      <c r="AH3737" s="45">
        <v>34486</v>
      </c>
      <c r="AI3737">
        <v>789019</v>
      </c>
      <c r="AJ3737">
        <v>1975</v>
      </c>
      <c r="AK3737" t="s">
        <v>361</v>
      </c>
      <c r="AL3737" t="s">
        <v>314</v>
      </c>
      <c r="AM3737" t="s">
        <v>245</v>
      </c>
    </row>
    <row r="3738" spans="1:39" x14ac:dyDescent="0.3">
      <c r="A3738" s="1">
        <v>43643</v>
      </c>
      <c r="B3738" t="s">
        <v>32</v>
      </c>
      <c r="C3738" t="s">
        <v>246</v>
      </c>
      <c r="D3738">
        <v>1700</v>
      </c>
      <c r="E3738">
        <v>15</v>
      </c>
      <c r="F3738">
        <v>134.13999899999999</v>
      </c>
      <c r="G3738">
        <v>134.71000699999999</v>
      </c>
      <c r="H3738">
        <v>133.509995</v>
      </c>
      <c r="I3738">
        <v>134.14999399999999</v>
      </c>
      <c r="J3738">
        <v>134.14999399999999</v>
      </c>
      <c r="K3738">
        <v>16557500</v>
      </c>
      <c r="L3738">
        <v>2.0049999999999999</v>
      </c>
      <c r="M3738">
        <v>1.6413090126589599E-3</v>
      </c>
      <c r="N3738">
        <v>-2.0657341657702701E-2</v>
      </c>
      <c r="O3738">
        <v>6.1407557785026302E-2</v>
      </c>
      <c r="P3738">
        <v>0.14107786863816399</v>
      </c>
      <c r="Q3738">
        <v>0.31913901622019097</v>
      </c>
      <c r="R3738">
        <v>1.57744493463019E-2</v>
      </c>
      <c r="S3738">
        <v>1.5569145617767099E-2</v>
      </c>
      <c r="T3738">
        <v>1.31952270807205E-2</v>
      </c>
      <c r="U3738">
        <v>1.6515988354009099E-2</v>
      </c>
      <c r="V3738">
        <v>138.39999399999999</v>
      </c>
      <c r="W3738">
        <v>93.959998999999996</v>
      </c>
      <c r="X3738">
        <v>-0.133015886510125</v>
      </c>
      <c r="Y3738">
        <v>3.81588593721357E-3</v>
      </c>
      <c r="Z3738">
        <v>1.4415095830364399</v>
      </c>
      <c r="AA3738">
        <v>3.3154063798405402</v>
      </c>
      <c r="AB3738">
        <v>3.27642463707739</v>
      </c>
      <c r="AC3738" t="s">
        <v>260</v>
      </c>
      <c r="AD3738" t="s">
        <v>359</v>
      </c>
      <c r="AE3738" t="s">
        <v>56</v>
      </c>
      <c r="AF3738" t="s">
        <v>83</v>
      </c>
      <c r="AG3738" t="s">
        <v>360</v>
      </c>
      <c r="AH3738" s="45">
        <v>34486</v>
      </c>
      <c r="AI3738">
        <v>789019</v>
      </c>
      <c r="AJ3738">
        <v>1975</v>
      </c>
      <c r="AK3738" t="s">
        <v>361</v>
      </c>
      <c r="AL3738" t="s">
        <v>314</v>
      </c>
      <c r="AM3738" t="s">
        <v>245</v>
      </c>
    </row>
    <row r="3739" spans="1:39" x14ac:dyDescent="0.3">
      <c r="A3739" s="1">
        <v>43560</v>
      </c>
      <c r="B3739" t="s">
        <v>32</v>
      </c>
      <c r="C3739" t="s">
        <v>246</v>
      </c>
      <c r="D3739">
        <v>1500</v>
      </c>
      <c r="E3739">
        <v>16</v>
      </c>
      <c r="F3739">
        <v>119.389999</v>
      </c>
      <c r="G3739">
        <v>120.230003</v>
      </c>
      <c r="H3739">
        <v>119.370003</v>
      </c>
      <c r="I3739">
        <v>119.889999</v>
      </c>
      <c r="J3739">
        <v>119.447845</v>
      </c>
      <c r="K3739">
        <v>15826200</v>
      </c>
      <c r="L3739">
        <v>2.5009999999999999</v>
      </c>
      <c r="M3739">
        <v>4.43051626213952E-3</v>
      </c>
      <c r="N3739">
        <v>1.6398580775579898E-2</v>
      </c>
      <c r="O3739">
        <v>7.0310398569682603E-2</v>
      </c>
      <c r="P3739">
        <v>0.16654991864917601</v>
      </c>
      <c r="Q3739">
        <v>0.27740244305394501</v>
      </c>
      <c r="R3739">
        <v>5.4660202179904003E-3</v>
      </c>
      <c r="S3739">
        <v>1.07061394321594E-2</v>
      </c>
      <c r="T3739">
        <v>1.21452568790207E-2</v>
      </c>
      <c r="U3739">
        <v>1.61385403614779E-2</v>
      </c>
      <c r="V3739">
        <v>120.82</v>
      </c>
      <c r="W3739">
        <v>89.480002999999996</v>
      </c>
      <c r="X3739">
        <v>-0.133015886510125</v>
      </c>
      <c r="Y3739">
        <v>4.62571739556182E-3</v>
      </c>
      <c r="Z3739">
        <v>1.4182579311988801</v>
      </c>
      <c r="AA3739">
        <v>2.6926841451954902</v>
      </c>
      <c r="AB3739">
        <v>2.8362857808866502</v>
      </c>
      <c r="AC3739" t="s">
        <v>261</v>
      </c>
      <c r="AD3739" t="s">
        <v>359</v>
      </c>
      <c r="AE3739" t="s">
        <v>56</v>
      </c>
      <c r="AF3739" t="s">
        <v>83</v>
      </c>
      <c r="AG3739" t="s">
        <v>360</v>
      </c>
      <c r="AH3739" s="45">
        <v>34486</v>
      </c>
      <c r="AI3739">
        <v>789019</v>
      </c>
      <c r="AJ3739">
        <v>1975</v>
      </c>
      <c r="AK3739" t="s">
        <v>361</v>
      </c>
      <c r="AL3739" t="s">
        <v>314</v>
      </c>
      <c r="AM3739" t="s">
        <v>245</v>
      </c>
    </row>
    <row r="3740" spans="1:39" x14ac:dyDescent="0.3">
      <c r="A3740" s="1">
        <v>43565</v>
      </c>
      <c r="B3740" t="s">
        <v>32</v>
      </c>
      <c r="C3740" t="s">
        <v>239</v>
      </c>
      <c r="D3740">
        <v>1800</v>
      </c>
      <c r="E3740">
        <v>16</v>
      </c>
      <c r="F3740">
        <v>119.760002</v>
      </c>
      <c r="G3740">
        <v>120.349998</v>
      </c>
      <c r="H3740">
        <v>119.540001</v>
      </c>
      <c r="I3740">
        <v>120.19000200000001</v>
      </c>
      <c r="J3740">
        <v>119.746742</v>
      </c>
      <c r="K3740">
        <v>16477200</v>
      </c>
      <c r="L3740">
        <v>2.4769999999999999</v>
      </c>
      <c r="M3740">
        <v>7.6001708374324704E-3</v>
      </c>
      <c r="N3740">
        <v>1.8320819429780001E-3</v>
      </c>
      <c r="O3740">
        <v>6.3191549590327301E-2</v>
      </c>
      <c r="P3740">
        <v>0.14635179656689101</v>
      </c>
      <c r="Q3740">
        <v>0.27450384152774998</v>
      </c>
      <c r="R3740">
        <v>5.7522309392387802E-3</v>
      </c>
      <c r="S3740">
        <v>9.6483282987946603E-3</v>
      </c>
      <c r="T3740">
        <v>1.2100232094371499E-2</v>
      </c>
      <c r="U3740">
        <v>1.6011592618068001E-2</v>
      </c>
      <c r="V3740">
        <v>120.82</v>
      </c>
      <c r="W3740">
        <v>90.279999000000004</v>
      </c>
      <c r="X3740">
        <v>-0.133015886510125</v>
      </c>
      <c r="Y3740">
        <v>3.47183783585567E-3</v>
      </c>
      <c r="Z3740">
        <v>1.42571346965164</v>
      </c>
      <c r="AA3740">
        <v>2.6658042973065901</v>
      </c>
      <c r="AB3740">
        <v>2.7561065049367399</v>
      </c>
      <c r="AC3740" t="s">
        <v>261</v>
      </c>
      <c r="AD3740" t="s">
        <v>359</v>
      </c>
      <c r="AE3740" t="s">
        <v>56</v>
      </c>
      <c r="AF3740" t="s">
        <v>83</v>
      </c>
      <c r="AG3740" t="s">
        <v>360</v>
      </c>
      <c r="AH3740" s="45">
        <v>34486</v>
      </c>
      <c r="AI3740">
        <v>789019</v>
      </c>
      <c r="AJ3740">
        <v>1975</v>
      </c>
      <c r="AK3740" t="s">
        <v>361</v>
      </c>
      <c r="AL3740" t="s">
        <v>314</v>
      </c>
      <c r="AM3740" t="s">
        <v>245</v>
      </c>
    </row>
    <row r="3741" spans="1:39" x14ac:dyDescent="0.3">
      <c r="A3741" s="1">
        <v>43570</v>
      </c>
      <c r="B3741" t="s">
        <v>32</v>
      </c>
      <c r="C3741" t="s">
        <v>246</v>
      </c>
      <c r="D3741">
        <v>1500</v>
      </c>
      <c r="E3741">
        <v>16</v>
      </c>
      <c r="F3741">
        <v>120.94000200000001</v>
      </c>
      <c r="G3741">
        <v>121.58000199999999</v>
      </c>
      <c r="H3741">
        <v>120.57</v>
      </c>
      <c r="I3741">
        <v>121.050003</v>
      </c>
      <c r="J3741">
        <v>120.603577</v>
      </c>
      <c r="K3741">
        <v>15792600</v>
      </c>
      <c r="L3741">
        <v>2.5529999999999999</v>
      </c>
      <c r="M3741">
        <v>8.2651929024729804E-4</v>
      </c>
      <c r="N3741">
        <v>9.2954983136075402E-3</v>
      </c>
      <c r="O3741">
        <v>5.4843247864948402E-2</v>
      </c>
      <c r="P3741">
        <v>0.175002444084536</v>
      </c>
      <c r="Q3741">
        <v>0.27948268756713601</v>
      </c>
      <c r="R3741">
        <v>4.9615032109355797E-3</v>
      </c>
      <c r="S3741">
        <v>9.5601111305121892E-3</v>
      </c>
      <c r="T3741">
        <v>1.19169228165823E-2</v>
      </c>
      <c r="U3741">
        <v>1.59521034116414E-2</v>
      </c>
      <c r="V3741">
        <v>121.58000199999999</v>
      </c>
      <c r="W3741">
        <v>90.279999000000004</v>
      </c>
      <c r="X3741">
        <v>-0.133015886510125</v>
      </c>
      <c r="Y3741">
        <v>-6.2956724975841202E-4</v>
      </c>
      <c r="Z3741">
        <v>1.42091107183141</v>
      </c>
      <c r="AA3741">
        <v>2.7152090642501401</v>
      </c>
      <c r="AB3741">
        <v>2.7296686430921402</v>
      </c>
      <c r="AC3741" t="s">
        <v>261</v>
      </c>
      <c r="AD3741" t="s">
        <v>359</v>
      </c>
      <c r="AE3741" t="s">
        <v>56</v>
      </c>
      <c r="AF3741" t="s">
        <v>83</v>
      </c>
      <c r="AG3741" t="s">
        <v>360</v>
      </c>
      <c r="AH3741" s="45">
        <v>34486</v>
      </c>
      <c r="AI3741">
        <v>789019</v>
      </c>
      <c r="AJ3741">
        <v>1975</v>
      </c>
      <c r="AK3741" t="s">
        <v>361</v>
      </c>
      <c r="AL3741" t="s">
        <v>314</v>
      </c>
      <c r="AM3741" t="s">
        <v>245</v>
      </c>
    </row>
    <row r="3742" spans="1:39" x14ac:dyDescent="0.3">
      <c r="A3742" s="1">
        <v>43585</v>
      </c>
      <c r="B3742" t="s">
        <v>32</v>
      </c>
      <c r="C3742" t="s">
        <v>239</v>
      </c>
      <c r="D3742">
        <v>2300</v>
      </c>
      <c r="E3742">
        <v>16</v>
      </c>
      <c r="F3742">
        <v>129.80999800000001</v>
      </c>
      <c r="G3742">
        <v>130.699997</v>
      </c>
      <c r="H3742">
        <v>129.38999899999999</v>
      </c>
      <c r="I3742">
        <v>130.60000600000001</v>
      </c>
      <c r="J3742">
        <v>130.11836199999999</v>
      </c>
      <c r="K3742">
        <v>24166500</v>
      </c>
      <c r="L3742">
        <v>2.5089999999999999</v>
      </c>
      <c r="M3742">
        <v>6.3756487542002901E-3</v>
      </c>
      <c r="N3742">
        <v>4.0311760220342698E-2</v>
      </c>
      <c r="O3742">
        <v>0.110563849638545</v>
      </c>
      <c r="P3742">
        <v>0.24225465644583799</v>
      </c>
      <c r="Q3742">
        <v>0.32640620075479898</v>
      </c>
      <c r="R3742">
        <v>1.43390617506985E-2</v>
      </c>
      <c r="S3742">
        <v>8.1370394544172005E-3</v>
      </c>
      <c r="T3742">
        <v>1.09760568566911E-2</v>
      </c>
      <c r="U3742">
        <v>1.5879232437098E-2</v>
      </c>
      <c r="V3742">
        <v>131.36999499999999</v>
      </c>
      <c r="W3742">
        <v>92.449996999999996</v>
      </c>
      <c r="X3742">
        <v>-0.133015886510125</v>
      </c>
      <c r="Y3742">
        <v>9.5096475723260604E-4</v>
      </c>
      <c r="Z3742">
        <v>1.41292142278</v>
      </c>
      <c r="AA3742">
        <v>3.2481646395349801</v>
      </c>
      <c r="AB3742">
        <v>3.2903278041216102</v>
      </c>
      <c r="AC3742" t="s">
        <v>261</v>
      </c>
      <c r="AD3742" t="s">
        <v>359</v>
      </c>
      <c r="AE3742" t="s">
        <v>56</v>
      </c>
      <c r="AF3742" t="s">
        <v>83</v>
      </c>
      <c r="AG3742" t="s">
        <v>360</v>
      </c>
      <c r="AH3742" s="45">
        <v>34486</v>
      </c>
      <c r="AI3742">
        <v>789019</v>
      </c>
      <c r="AJ3742">
        <v>1975</v>
      </c>
      <c r="AK3742" t="s">
        <v>361</v>
      </c>
      <c r="AL3742" t="s">
        <v>314</v>
      </c>
      <c r="AM3742" t="s">
        <v>245</v>
      </c>
    </row>
    <row r="3743" spans="1:39" x14ac:dyDescent="0.3">
      <c r="A3743" s="1">
        <v>43588</v>
      </c>
      <c r="B3743" t="s">
        <v>32</v>
      </c>
      <c r="C3743" t="s">
        <v>239</v>
      </c>
      <c r="D3743">
        <v>1700</v>
      </c>
      <c r="E3743">
        <v>16</v>
      </c>
      <c r="F3743">
        <v>127.360001</v>
      </c>
      <c r="G3743">
        <v>129.429993</v>
      </c>
      <c r="H3743">
        <v>127.25</v>
      </c>
      <c r="I3743">
        <v>128.89999399999999</v>
      </c>
      <c r="J3743">
        <v>128.42460600000001</v>
      </c>
      <c r="K3743">
        <v>24911100</v>
      </c>
      <c r="L3743">
        <v>2.5310000000000001</v>
      </c>
      <c r="M3743">
        <v>2.10896437139407E-2</v>
      </c>
      <c r="N3743">
        <v>-7.6511073155031504E-3</v>
      </c>
      <c r="O3743">
        <v>7.8317902344203896E-2</v>
      </c>
      <c r="P3743">
        <v>0.23070771320096101</v>
      </c>
      <c r="Q3743">
        <v>0.33770671824193199</v>
      </c>
      <c r="R3743">
        <v>1.6510144640052501E-2</v>
      </c>
      <c r="S3743">
        <v>1.10598652938319E-2</v>
      </c>
      <c r="T3743">
        <v>1.0580081719527099E-2</v>
      </c>
      <c r="U3743">
        <v>1.5872208274296199E-2</v>
      </c>
      <c r="V3743">
        <v>131.36999499999999</v>
      </c>
      <c r="W3743">
        <v>92.449996999999996</v>
      </c>
      <c r="X3743">
        <v>-0.133015886510125</v>
      </c>
      <c r="Y3743">
        <v>9.5921274614703799E-3</v>
      </c>
      <c r="Z3743">
        <v>1.4124795720326999</v>
      </c>
      <c r="AA3743">
        <v>3.3672787747789101</v>
      </c>
      <c r="AB3743">
        <v>3.2436439628962002</v>
      </c>
      <c r="AC3743" t="s">
        <v>261</v>
      </c>
      <c r="AD3743" t="s">
        <v>359</v>
      </c>
      <c r="AE3743" t="s">
        <v>56</v>
      </c>
      <c r="AF3743" t="s">
        <v>83</v>
      </c>
      <c r="AG3743" t="s">
        <v>360</v>
      </c>
      <c r="AH3743" s="45">
        <v>34486</v>
      </c>
      <c r="AI3743">
        <v>789019</v>
      </c>
      <c r="AJ3743">
        <v>1975</v>
      </c>
      <c r="AK3743" t="s">
        <v>361</v>
      </c>
      <c r="AL3743" t="s">
        <v>314</v>
      </c>
      <c r="AM3743" t="s">
        <v>245</v>
      </c>
    </row>
    <row r="3744" spans="1:39" x14ac:dyDescent="0.3">
      <c r="A3744" s="1">
        <v>43591</v>
      </c>
      <c r="B3744" t="s">
        <v>32</v>
      </c>
      <c r="C3744" t="s">
        <v>239</v>
      </c>
      <c r="D3744">
        <v>2000</v>
      </c>
      <c r="E3744">
        <v>16</v>
      </c>
      <c r="F3744">
        <v>126.389999</v>
      </c>
      <c r="G3744">
        <v>128.55999800000001</v>
      </c>
      <c r="H3744">
        <v>126.110001</v>
      </c>
      <c r="I3744">
        <v>128.14999399999999</v>
      </c>
      <c r="J3744">
        <v>127.677376</v>
      </c>
      <c r="K3744">
        <v>24239800</v>
      </c>
      <c r="L3744">
        <v>2.5</v>
      </c>
      <c r="M3744">
        <v>-5.8354262982699802E-3</v>
      </c>
      <c r="N3744">
        <v>-1.25622822798893E-2</v>
      </c>
      <c r="O3744">
        <v>6.5959634814516305E-2</v>
      </c>
      <c r="P3744">
        <v>0.19647970560057301</v>
      </c>
      <c r="Q3744">
        <v>0.32590054894156201</v>
      </c>
      <c r="R3744">
        <v>1.66108636523731E-2</v>
      </c>
      <c r="S3744">
        <v>1.12149648131552E-2</v>
      </c>
      <c r="T3744">
        <v>1.0160144454799E-2</v>
      </c>
      <c r="U3744">
        <v>1.5875909262020298E-2</v>
      </c>
      <c r="V3744">
        <v>131.36999499999999</v>
      </c>
      <c r="W3744">
        <v>92.919997999999893</v>
      </c>
      <c r="X3744">
        <v>-0.133015886510125</v>
      </c>
      <c r="Y3744">
        <v>-4.4810132310555703E-3</v>
      </c>
      <c r="Z3744">
        <v>1.4135515732970201</v>
      </c>
      <c r="AA3744">
        <v>3.24333927494785</v>
      </c>
      <c r="AB3744">
        <v>3.2219193889411799</v>
      </c>
      <c r="AC3744" t="s">
        <v>261</v>
      </c>
      <c r="AD3744" t="s">
        <v>359</v>
      </c>
      <c r="AE3744" t="s">
        <v>56</v>
      </c>
      <c r="AF3744" t="s">
        <v>83</v>
      </c>
      <c r="AG3744" t="s">
        <v>360</v>
      </c>
      <c r="AH3744" s="45">
        <v>34486</v>
      </c>
      <c r="AI3744">
        <v>789019</v>
      </c>
      <c r="AJ3744">
        <v>1975</v>
      </c>
      <c r="AK3744" t="s">
        <v>361</v>
      </c>
      <c r="AL3744" t="s">
        <v>314</v>
      </c>
      <c r="AM3744" t="s">
        <v>245</v>
      </c>
    </row>
    <row r="3745" spans="1:39" x14ac:dyDescent="0.3">
      <c r="A3745" s="1">
        <v>43602</v>
      </c>
      <c r="B3745" t="s">
        <v>32</v>
      </c>
      <c r="C3745" t="s">
        <v>246</v>
      </c>
      <c r="D3745">
        <v>2200</v>
      </c>
      <c r="E3745">
        <v>16</v>
      </c>
      <c r="F3745">
        <v>128.30999800000001</v>
      </c>
      <c r="G3745">
        <v>130.46000699999999</v>
      </c>
      <c r="H3745">
        <v>127.919997999999</v>
      </c>
      <c r="I3745">
        <v>128.070007</v>
      </c>
      <c r="J3745">
        <v>128.070007</v>
      </c>
      <c r="K3745">
        <v>25770500</v>
      </c>
      <c r="L3745">
        <v>2.3929999999999998</v>
      </c>
      <c r="M3745">
        <v>-6.6925230341294498E-3</v>
      </c>
      <c r="N3745">
        <v>1.106164941345E-2</v>
      </c>
      <c r="O3745">
        <v>6.2383953241880299E-2</v>
      </c>
      <c r="P3745">
        <v>0.176367267912315</v>
      </c>
      <c r="Q3745">
        <v>0.29242898375897702</v>
      </c>
      <c r="R3745">
        <v>2.1046996283978599E-2</v>
      </c>
      <c r="S3745">
        <v>1.5256871096768401E-2</v>
      </c>
      <c r="T3745">
        <v>1.14451037486896E-2</v>
      </c>
      <c r="U3745">
        <v>1.6111224567246198E-2</v>
      </c>
      <c r="V3745">
        <v>131.36999499999999</v>
      </c>
      <c r="W3745">
        <v>93.959998999999996</v>
      </c>
      <c r="X3745">
        <v>-0.133015886510125</v>
      </c>
      <c r="Y3745">
        <v>-5.8544371529206298E-3</v>
      </c>
      <c r="Z3745">
        <v>1.4200254240996599</v>
      </c>
      <c r="AA3745">
        <v>2.90594120944594</v>
      </c>
      <c r="AB3745">
        <v>2.7117318967578199</v>
      </c>
      <c r="AC3745" t="s">
        <v>261</v>
      </c>
      <c r="AD3745" t="s">
        <v>359</v>
      </c>
      <c r="AE3745" t="s">
        <v>56</v>
      </c>
      <c r="AF3745" t="s">
        <v>83</v>
      </c>
      <c r="AG3745" t="s">
        <v>360</v>
      </c>
      <c r="AH3745" s="45">
        <v>34486</v>
      </c>
      <c r="AI3745">
        <v>789019</v>
      </c>
      <c r="AJ3745">
        <v>1975</v>
      </c>
      <c r="AK3745" t="s">
        <v>361</v>
      </c>
      <c r="AL3745" t="s">
        <v>314</v>
      </c>
      <c r="AM3745" t="s">
        <v>245</v>
      </c>
    </row>
    <row r="3746" spans="1:39" x14ac:dyDescent="0.3">
      <c r="A3746" s="1">
        <v>43605</v>
      </c>
      <c r="B3746" t="s">
        <v>32</v>
      </c>
      <c r="C3746" t="s">
        <v>239</v>
      </c>
      <c r="D3746">
        <v>1700</v>
      </c>
      <c r="E3746">
        <v>16</v>
      </c>
      <c r="F3746">
        <v>126.519997</v>
      </c>
      <c r="G3746">
        <v>127.589996</v>
      </c>
      <c r="H3746">
        <v>125.760002</v>
      </c>
      <c r="I3746">
        <v>126.220001</v>
      </c>
      <c r="J3746">
        <v>126.220001</v>
      </c>
      <c r="K3746">
        <v>23706900</v>
      </c>
      <c r="L3746">
        <v>2.4159999999999999</v>
      </c>
      <c r="M3746">
        <v>-1.4550620016819799E-2</v>
      </c>
      <c r="N3746">
        <v>2.6695375758712999E-2</v>
      </c>
      <c r="O3746">
        <v>3.95871992492422E-2</v>
      </c>
      <c r="P3746">
        <v>0.16227879736359799</v>
      </c>
      <c r="Q3746">
        <v>0.287913079428957</v>
      </c>
      <c r="R3746">
        <v>1.54472763622618E-2</v>
      </c>
      <c r="S3746">
        <v>1.5641215997126399E-2</v>
      </c>
      <c r="T3746">
        <v>1.16457399032445E-2</v>
      </c>
      <c r="U3746">
        <v>1.6126230855521E-2</v>
      </c>
      <c r="V3746">
        <v>131.36999499999999</v>
      </c>
      <c r="W3746">
        <v>93.959998999999996</v>
      </c>
      <c r="X3746">
        <v>-0.133015886510125</v>
      </c>
      <c r="Y3746">
        <v>-6.7722580366252503E-3</v>
      </c>
      <c r="Z3746">
        <v>1.4213502099958799</v>
      </c>
      <c r="AA3746">
        <v>2.85711475215642</v>
      </c>
      <c r="AB3746">
        <v>2.8004032514170598</v>
      </c>
      <c r="AC3746" t="s">
        <v>261</v>
      </c>
      <c r="AD3746" t="s">
        <v>359</v>
      </c>
      <c r="AE3746" t="s">
        <v>56</v>
      </c>
      <c r="AF3746" t="s">
        <v>83</v>
      </c>
      <c r="AG3746" t="s">
        <v>360</v>
      </c>
      <c r="AH3746" s="45">
        <v>34486</v>
      </c>
      <c r="AI3746">
        <v>789019</v>
      </c>
      <c r="AJ3746">
        <v>1975</v>
      </c>
      <c r="AK3746" t="s">
        <v>361</v>
      </c>
      <c r="AL3746" t="s">
        <v>314</v>
      </c>
      <c r="AM3746" t="s">
        <v>245</v>
      </c>
    </row>
    <row r="3747" spans="1:39" x14ac:dyDescent="0.3">
      <c r="A3747" s="1">
        <v>43557</v>
      </c>
      <c r="B3747" t="s">
        <v>32</v>
      </c>
      <c r="C3747" t="s">
        <v>239</v>
      </c>
      <c r="D3747">
        <v>700</v>
      </c>
      <c r="E3747">
        <v>17</v>
      </c>
      <c r="F3747">
        <v>119.05999799999999</v>
      </c>
      <c r="G3747">
        <v>119.480003</v>
      </c>
      <c r="H3747">
        <v>118.519997</v>
      </c>
      <c r="I3747">
        <v>119.19000200000001</v>
      </c>
      <c r="J3747">
        <v>118.750435</v>
      </c>
      <c r="K3747">
        <v>18142300</v>
      </c>
      <c r="L3747">
        <v>2.4809999999999999</v>
      </c>
      <c r="M3747">
        <v>1.42737087908344E-3</v>
      </c>
      <c r="N3747">
        <v>1.07972756980146E-2</v>
      </c>
      <c r="O3747">
        <v>5.74990650345771E-2</v>
      </c>
      <c r="P3747">
        <v>0.16423227871662799</v>
      </c>
      <c r="Q3747">
        <v>0.31422871197327201</v>
      </c>
      <c r="R3747">
        <v>7.6165812529491997E-3</v>
      </c>
      <c r="S3747">
        <v>1.0744423856574601E-2</v>
      </c>
      <c r="T3747">
        <v>1.4233465799343E-2</v>
      </c>
      <c r="U3747">
        <v>1.6240995030613499E-2</v>
      </c>
      <c r="V3747">
        <v>120.82</v>
      </c>
      <c r="W3747">
        <v>87.730002999999996</v>
      </c>
      <c r="X3747">
        <v>-0.133015886510125</v>
      </c>
      <c r="Y3747" s="44">
        <v>1.7455614805152698E-5</v>
      </c>
      <c r="Z3747">
        <v>1.4194477110177901</v>
      </c>
      <c r="AA3747">
        <v>3.0863406863109399</v>
      </c>
      <c r="AB3747">
        <v>2.7493918442972598</v>
      </c>
      <c r="AC3747" t="s">
        <v>262</v>
      </c>
      <c r="AD3747" t="s">
        <v>359</v>
      </c>
      <c r="AE3747" t="s">
        <v>56</v>
      </c>
      <c r="AF3747" t="s">
        <v>83</v>
      </c>
      <c r="AG3747" t="s">
        <v>360</v>
      </c>
      <c r="AH3747" s="45">
        <v>34486</v>
      </c>
      <c r="AI3747">
        <v>789019</v>
      </c>
      <c r="AJ3747">
        <v>1975</v>
      </c>
      <c r="AK3747" t="s">
        <v>361</v>
      </c>
      <c r="AL3747" t="s">
        <v>314</v>
      </c>
      <c r="AM3747" t="s">
        <v>245</v>
      </c>
    </row>
    <row r="3748" spans="1:39" x14ac:dyDescent="0.3">
      <c r="A3748" s="1">
        <v>43564</v>
      </c>
      <c r="B3748" t="s">
        <v>32</v>
      </c>
      <c r="C3748" t="s">
        <v>239</v>
      </c>
      <c r="D3748">
        <v>1800</v>
      </c>
      <c r="E3748">
        <v>17</v>
      </c>
      <c r="F3748">
        <v>118.629997</v>
      </c>
      <c r="G3748">
        <v>119.540001</v>
      </c>
      <c r="H3748">
        <v>118.58000199999999</v>
      </c>
      <c r="I3748">
        <v>119.279999</v>
      </c>
      <c r="J3748">
        <v>118.840096</v>
      </c>
      <c r="K3748">
        <v>17612000</v>
      </c>
      <c r="L3748">
        <v>2.4990000000000001</v>
      </c>
      <c r="M3748">
        <v>-5.4345871698958199E-3</v>
      </c>
      <c r="N3748">
        <v>7.5475233696317495E-4</v>
      </c>
      <c r="O3748">
        <v>7.6367580589019005E-2</v>
      </c>
      <c r="P3748">
        <v>0.152949888796967</v>
      </c>
      <c r="Q3748">
        <v>0.28988306620140197</v>
      </c>
      <c r="R3748">
        <v>5.4243635275622801E-3</v>
      </c>
      <c r="S3748">
        <v>1.03399354233453E-2</v>
      </c>
      <c r="T3748">
        <v>1.21749676848786E-2</v>
      </c>
      <c r="U3748">
        <v>1.60657255474961E-2</v>
      </c>
      <c r="V3748">
        <v>120.82</v>
      </c>
      <c r="W3748">
        <v>90.279999000000004</v>
      </c>
      <c r="X3748">
        <v>-0.133015886510125</v>
      </c>
      <c r="Y3748">
        <v>-6.0859766572597396E-3</v>
      </c>
      <c r="Z3748">
        <v>1.4245302053848801</v>
      </c>
      <c r="AA3748">
        <v>2.82665827143766</v>
      </c>
      <c r="AB3748">
        <v>2.8249028646999501</v>
      </c>
      <c r="AC3748" t="s">
        <v>262</v>
      </c>
      <c r="AD3748" t="s">
        <v>359</v>
      </c>
      <c r="AE3748" t="s">
        <v>56</v>
      </c>
      <c r="AF3748" t="s">
        <v>83</v>
      </c>
      <c r="AG3748" t="s">
        <v>360</v>
      </c>
      <c r="AH3748" s="45">
        <v>34486</v>
      </c>
      <c r="AI3748">
        <v>789019</v>
      </c>
      <c r="AJ3748">
        <v>1975</v>
      </c>
      <c r="AK3748" t="s">
        <v>361</v>
      </c>
      <c r="AL3748" t="s">
        <v>314</v>
      </c>
      <c r="AM3748" t="s">
        <v>245</v>
      </c>
    </row>
    <row r="3749" spans="1:39" x14ac:dyDescent="0.3">
      <c r="A3749" s="1">
        <v>43571</v>
      </c>
      <c r="B3749" t="s">
        <v>32</v>
      </c>
      <c r="C3749" t="s">
        <v>239</v>
      </c>
      <c r="D3749">
        <v>2000</v>
      </c>
      <c r="E3749">
        <v>17</v>
      </c>
      <c r="F3749">
        <v>121.639999</v>
      </c>
      <c r="G3749">
        <v>121.650002</v>
      </c>
      <c r="H3749">
        <v>120.099998</v>
      </c>
      <c r="I3749">
        <v>120.769997</v>
      </c>
      <c r="J3749">
        <v>120.3246</v>
      </c>
      <c r="K3749">
        <v>14071800</v>
      </c>
      <c r="L3749">
        <v>2.5920000000000001</v>
      </c>
      <c r="M3749">
        <v>-2.3158530326947398E-3</v>
      </c>
      <c r="N3749">
        <v>1.2414232450808501E-2</v>
      </c>
      <c r="O3749">
        <v>4.1073836402686602E-2</v>
      </c>
      <c r="P3749">
        <v>0.144093930467912</v>
      </c>
      <c r="Q3749">
        <v>0.26552458868592499</v>
      </c>
      <c r="R3749">
        <v>3.8972143359537999E-3</v>
      </c>
      <c r="S3749">
        <v>9.3948369940044605E-3</v>
      </c>
      <c r="T3749">
        <v>1.14646611978527E-2</v>
      </c>
      <c r="U3749">
        <v>1.5939612044618998E-2</v>
      </c>
      <c r="V3749">
        <v>121.650002</v>
      </c>
      <c r="W3749">
        <v>90.279999000000004</v>
      </c>
      <c r="X3749">
        <v>-0.133015886510125</v>
      </c>
      <c r="Y3749">
        <v>5.0922850790659495E-4</v>
      </c>
      <c r="Z3749">
        <v>1.4210314888409401</v>
      </c>
      <c r="AA3749">
        <v>2.5642876857485799</v>
      </c>
      <c r="AB3749">
        <v>2.6771945259543202</v>
      </c>
      <c r="AC3749" t="s">
        <v>262</v>
      </c>
      <c r="AD3749" t="s">
        <v>359</v>
      </c>
      <c r="AE3749" t="s">
        <v>56</v>
      </c>
      <c r="AF3749" t="s">
        <v>83</v>
      </c>
      <c r="AG3749" t="s">
        <v>360</v>
      </c>
      <c r="AH3749" s="45">
        <v>34486</v>
      </c>
      <c r="AI3749">
        <v>789019</v>
      </c>
      <c r="AJ3749">
        <v>1975</v>
      </c>
      <c r="AK3749" t="s">
        <v>361</v>
      </c>
      <c r="AL3749" t="s">
        <v>314</v>
      </c>
      <c r="AM3749" t="s">
        <v>245</v>
      </c>
    </row>
    <row r="3750" spans="1:39" x14ac:dyDescent="0.3">
      <c r="A3750" s="1">
        <v>43577</v>
      </c>
      <c r="B3750" t="s">
        <v>32</v>
      </c>
      <c r="C3750" t="s">
        <v>239</v>
      </c>
      <c r="D3750">
        <v>1500</v>
      </c>
      <c r="E3750">
        <v>17</v>
      </c>
      <c r="F3750">
        <v>122.620003</v>
      </c>
      <c r="G3750">
        <v>124</v>
      </c>
      <c r="H3750">
        <v>122.57</v>
      </c>
      <c r="I3750">
        <v>123.760002</v>
      </c>
      <c r="J3750">
        <v>123.30358099999999</v>
      </c>
      <c r="K3750">
        <v>15648700</v>
      </c>
      <c r="L3750">
        <v>2.59</v>
      </c>
      <c r="M3750">
        <v>3.1562629899441301E-3</v>
      </c>
      <c r="N3750">
        <v>2.29670281369946E-2</v>
      </c>
      <c r="O3750">
        <v>5.1735740356264402E-2</v>
      </c>
      <c r="P3750">
        <v>0.143163510201333</v>
      </c>
      <c r="Q3750">
        <v>0.269589293488252</v>
      </c>
      <c r="R3750">
        <v>6.1015603474332799E-3</v>
      </c>
      <c r="S3750">
        <v>9.3935662628478796E-3</v>
      </c>
      <c r="T3750">
        <v>1.1443609465344499E-2</v>
      </c>
      <c r="U3750">
        <v>1.59163734195392E-2</v>
      </c>
      <c r="V3750">
        <v>124</v>
      </c>
      <c r="W3750">
        <v>90.279999000000004</v>
      </c>
      <c r="X3750">
        <v>-0.133015886510125</v>
      </c>
      <c r="Y3750">
        <v>1.0115060212163699E-3</v>
      </c>
      <c r="Z3750">
        <v>1.4194809860275901</v>
      </c>
      <c r="AA3750">
        <v>2.62050264463134</v>
      </c>
      <c r="AB3750">
        <v>2.57795306259669</v>
      </c>
      <c r="AC3750" t="s">
        <v>262</v>
      </c>
      <c r="AD3750" t="s">
        <v>359</v>
      </c>
      <c r="AE3750" t="s">
        <v>56</v>
      </c>
      <c r="AF3750" t="s">
        <v>83</v>
      </c>
      <c r="AG3750" t="s">
        <v>360</v>
      </c>
      <c r="AH3750" s="45">
        <v>34486</v>
      </c>
      <c r="AI3750">
        <v>789019</v>
      </c>
      <c r="AJ3750">
        <v>1975</v>
      </c>
      <c r="AK3750" t="s">
        <v>361</v>
      </c>
      <c r="AL3750" t="s">
        <v>314</v>
      </c>
      <c r="AM3750" t="s">
        <v>245</v>
      </c>
    </row>
    <row r="3751" spans="1:39" x14ac:dyDescent="0.3">
      <c r="A3751" s="1">
        <v>43588</v>
      </c>
      <c r="B3751" t="s">
        <v>32</v>
      </c>
      <c r="C3751" t="s">
        <v>246</v>
      </c>
      <c r="D3751">
        <v>1000</v>
      </c>
      <c r="E3751">
        <v>17</v>
      </c>
      <c r="F3751">
        <v>127.360001</v>
      </c>
      <c r="G3751">
        <v>129.429993</v>
      </c>
      <c r="H3751">
        <v>127.25</v>
      </c>
      <c r="I3751">
        <v>128.89999399999999</v>
      </c>
      <c r="J3751">
        <v>128.42460600000001</v>
      </c>
      <c r="K3751">
        <v>24911100</v>
      </c>
      <c r="L3751">
        <v>2.5310000000000001</v>
      </c>
      <c r="M3751">
        <v>2.10896437139407E-2</v>
      </c>
      <c r="N3751">
        <v>-7.6511073155031504E-3</v>
      </c>
      <c r="O3751">
        <v>7.8317902344203896E-2</v>
      </c>
      <c r="P3751">
        <v>0.23070771320096101</v>
      </c>
      <c r="Q3751">
        <v>0.33770671824193199</v>
      </c>
      <c r="R3751">
        <v>1.6510144640052501E-2</v>
      </c>
      <c r="S3751">
        <v>1.10598652938319E-2</v>
      </c>
      <c r="T3751">
        <v>1.0580081719527099E-2</v>
      </c>
      <c r="U3751">
        <v>1.5872208274296199E-2</v>
      </c>
      <c r="V3751">
        <v>131.36999499999999</v>
      </c>
      <c r="W3751">
        <v>92.449996999999996</v>
      </c>
      <c r="X3751">
        <v>-0.133015886510125</v>
      </c>
      <c r="Y3751">
        <v>9.5921274614703799E-3</v>
      </c>
      <c r="Z3751">
        <v>1.4124795720326999</v>
      </c>
      <c r="AA3751">
        <v>3.3672787747789101</v>
      </c>
      <c r="AB3751">
        <v>3.2436439628962002</v>
      </c>
      <c r="AC3751" t="s">
        <v>262</v>
      </c>
      <c r="AD3751" t="s">
        <v>359</v>
      </c>
      <c r="AE3751" t="s">
        <v>56</v>
      </c>
      <c r="AF3751" t="s">
        <v>83</v>
      </c>
      <c r="AG3751" t="s">
        <v>360</v>
      </c>
      <c r="AH3751" s="45">
        <v>34486</v>
      </c>
      <c r="AI3751">
        <v>789019</v>
      </c>
      <c r="AJ3751">
        <v>1975</v>
      </c>
      <c r="AK3751" t="s">
        <v>361</v>
      </c>
      <c r="AL3751" t="s">
        <v>314</v>
      </c>
      <c r="AM3751" t="s">
        <v>245</v>
      </c>
    </row>
    <row r="3752" spans="1:39" x14ac:dyDescent="0.3">
      <c r="A3752" s="1">
        <v>43591</v>
      </c>
      <c r="B3752" t="s">
        <v>32</v>
      </c>
      <c r="C3752" t="s">
        <v>239</v>
      </c>
      <c r="D3752">
        <v>2100</v>
      </c>
      <c r="E3752">
        <v>17</v>
      </c>
      <c r="F3752">
        <v>126.389999</v>
      </c>
      <c r="G3752">
        <v>128.55999800000001</v>
      </c>
      <c r="H3752">
        <v>126.110001</v>
      </c>
      <c r="I3752">
        <v>128.14999399999999</v>
      </c>
      <c r="J3752">
        <v>127.677376</v>
      </c>
      <c r="K3752">
        <v>24239800</v>
      </c>
      <c r="L3752">
        <v>2.5</v>
      </c>
      <c r="M3752">
        <v>-5.8354262982699802E-3</v>
      </c>
      <c r="N3752">
        <v>-1.25622822798893E-2</v>
      </c>
      <c r="O3752">
        <v>6.5959634814516305E-2</v>
      </c>
      <c r="P3752">
        <v>0.19647970560057301</v>
      </c>
      <c r="Q3752">
        <v>0.32590054894156201</v>
      </c>
      <c r="R3752">
        <v>1.66108636523731E-2</v>
      </c>
      <c r="S3752">
        <v>1.12149648131552E-2</v>
      </c>
      <c r="T3752">
        <v>1.0160144454799E-2</v>
      </c>
      <c r="U3752">
        <v>1.5875909262020298E-2</v>
      </c>
      <c r="V3752">
        <v>131.36999499999999</v>
      </c>
      <c r="W3752">
        <v>92.919997999999893</v>
      </c>
      <c r="X3752">
        <v>-0.133015886510125</v>
      </c>
      <c r="Y3752">
        <v>-4.4810132310555703E-3</v>
      </c>
      <c r="Z3752">
        <v>1.4135515732970201</v>
      </c>
      <c r="AA3752">
        <v>3.24333927494785</v>
      </c>
      <c r="AB3752">
        <v>3.2219193889411799</v>
      </c>
      <c r="AC3752" t="s">
        <v>262</v>
      </c>
      <c r="AD3752" t="s">
        <v>359</v>
      </c>
      <c r="AE3752" t="s">
        <v>56</v>
      </c>
      <c r="AF3752" t="s">
        <v>83</v>
      </c>
      <c r="AG3752" t="s">
        <v>360</v>
      </c>
      <c r="AH3752" s="45">
        <v>34486</v>
      </c>
      <c r="AI3752">
        <v>789019</v>
      </c>
      <c r="AJ3752">
        <v>1975</v>
      </c>
      <c r="AK3752" t="s">
        <v>361</v>
      </c>
      <c r="AL3752" t="s">
        <v>314</v>
      </c>
      <c r="AM3752" t="s">
        <v>245</v>
      </c>
    </row>
    <row r="3753" spans="1:39" x14ac:dyDescent="0.3">
      <c r="A3753" s="1">
        <v>43628</v>
      </c>
      <c r="B3753" t="s">
        <v>32</v>
      </c>
      <c r="C3753" t="s">
        <v>239</v>
      </c>
      <c r="D3753">
        <v>2200</v>
      </c>
      <c r="E3753">
        <v>17</v>
      </c>
      <c r="F3753">
        <v>131.39999399999999</v>
      </c>
      <c r="G3753">
        <v>131.970001</v>
      </c>
      <c r="H3753">
        <v>130.71000699999999</v>
      </c>
      <c r="I3753">
        <v>131.490005</v>
      </c>
      <c r="J3753">
        <v>131.490005</v>
      </c>
      <c r="K3753">
        <v>17092500</v>
      </c>
      <c r="L3753">
        <v>2.1269999999999998</v>
      </c>
      <c r="M3753">
        <v>-4.6284158238828199E-3</v>
      </c>
      <c r="N3753">
        <v>4.3999035626194803E-2</v>
      </c>
      <c r="O3753">
        <v>3.7415446442394099E-2</v>
      </c>
      <c r="P3753">
        <v>0.14205080050539601</v>
      </c>
      <c r="Q3753">
        <v>0.27942339824478302</v>
      </c>
      <c r="R3753">
        <v>1.36051954160976E-2</v>
      </c>
      <c r="S3753">
        <v>1.67358871094818E-2</v>
      </c>
      <c r="T3753">
        <v>1.3293202565961899E-2</v>
      </c>
      <c r="U3753">
        <v>1.64564335561504E-2</v>
      </c>
      <c r="V3753">
        <v>134.240005</v>
      </c>
      <c r="W3753">
        <v>93.959998999999996</v>
      </c>
      <c r="X3753">
        <v>-0.133015886510125</v>
      </c>
      <c r="Y3753">
        <v>-2.0396578921351798E-3</v>
      </c>
      <c r="Z3753">
        <v>1.43589260488305</v>
      </c>
      <c r="AA3753">
        <v>2.8196034850947602</v>
      </c>
      <c r="AB3753">
        <v>2.7154608912209799</v>
      </c>
      <c r="AC3753" t="s">
        <v>262</v>
      </c>
      <c r="AD3753" t="s">
        <v>359</v>
      </c>
      <c r="AE3753" t="s">
        <v>56</v>
      </c>
      <c r="AF3753" t="s">
        <v>83</v>
      </c>
      <c r="AG3753" t="s">
        <v>360</v>
      </c>
      <c r="AH3753" s="45">
        <v>34486</v>
      </c>
      <c r="AI3753">
        <v>789019</v>
      </c>
      <c r="AJ3753">
        <v>1975</v>
      </c>
      <c r="AK3753" t="s">
        <v>361</v>
      </c>
      <c r="AL3753" t="s">
        <v>314</v>
      </c>
      <c r="AM3753" t="s">
        <v>245</v>
      </c>
    </row>
    <row r="3754" spans="1:39" x14ac:dyDescent="0.3">
      <c r="A3754" s="1">
        <v>43640</v>
      </c>
      <c r="B3754" t="s">
        <v>32</v>
      </c>
      <c r="C3754" t="s">
        <v>246</v>
      </c>
      <c r="D3754">
        <v>900</v>
      </c>
      <c r="E3754">
        <v>17</v>
      </c>
      <c r="F3754">
        <v>137</v>
      </c>
      <c r="G3754">
        <v>138.39999399999999</v>
      </c>
      <c r="H3754">
        <v>137</v>
      </c>
      <c r="I3754">
        <v>137.779999</v>
      </c>
      <c r="J3754">
        <v>137.779999</v>
      </c>
      <c r="K3754">
        <v>20628800</v>
      </c>
      <c r="L3754">
        <v>2.0209999999999999</v>
      </c>
      <c r="M3754">
        <v>5.8962718595037501E-3</v>
      </c>
      <c r="N3754">
        <v>3.6437485537562299E-2</v>
      </c>
      <c r="O3754">
        <v>7.6209408740230397E-2</v>
      </c>
      <c r="P3754">
        <v>0.16155387610521901</v>
      </c>
      <c r="Q3754">
        <v>0.32526066792066899</v>
      </c>
      <c r="R3754">
        <v>6.46464918705474E-3</v>
      </c>
      <c r="S3754">
        <v>1.39562631370956E-2</v>
      </c>
      <c r="T3754">
        <v>1.25412796360286E-2</v>
      </c>
      <c r="U3754">
        <v>1.6449853905211999E-2</v>
      </c>
      <c r="V3754">
        <v>138.39999399999999</v>
      </c>
      <c r="W3754">
        <v>93.959998999999996</v>
      </c>
      <c r="X3754">
        <v>-0.133015886510125</v>
      </c>
      <c r="Y3754">
        <v>-1.73338836506086E-3</v>
      </c>
      <c r="Z3754">
        <v>1.43481841799288</v>
      </c>
      <c r="AA3754">
        <v>3.3736836090714801</v>
      </c>
      <c r="AB3754">
        <v>3.2776125958892202</v>
      </c>
      <c r="AC3754" t="s">
        <v>262</v>
      </c>
      <c r="AD3754" t="s">
        <v>359</v>
      </c>
      <c r="AE3754" t="s">
        <v>56</v>
      </c>
      <c r="AF3754" t="s">
        <v>83</v>
      </c>
      <c r="AG3754" t="s">
        <v>360</v>
      </c>
      <c r="AH3754" s="45">
        <v>34486</v>
      </c>
      <c r="AI3754">
        <v>789019</v>
      </c>
      <c r="AJ3754">
        <v>1975</v>
      </c>
      <c r="AK3754" t="s">
        <v>361</v>
      </c>
      <c r="AL3754" t="s">
        <v>314</v>
      </c>
      <c r="AM3754" t="s">
        <v>245</v>
      </c>
    </row>
    <row r="3755" spans="1:39" x14ac:dyDescent="0.3">
      <c r="A3755" s="1">
        <v>43571</v>
      </c>
      <c r="B3755" t="s">
        <v>32</v>
      </c>
      <c r="C3755" t="s">
        <v>239</v>
      </c>
      <c r="D3755">
        <v>1200</v>
      </c>
      <c r="E3755">
        <v>18</v>
      </c>
      <c r="F3755">
        <v>121.639999</v>
      </c>
      <c r="G3755">
        <v>121.650002</v>
      </c>
      <c r="H3755">
        <v>120.099998</v>
      </c>
      <c r="I3755">
        <v>120.769997</v>
      </c>
      <c r="J3755">
        <v>120.3246</v>
      </c>
      <c r="K3755">
        <v>14071800</v>
      </c>
      <c r="L3755">
        <v>2.5920000000000001</v>
      </c>
      <c r="M3755">
        <v>-2.3158530326947398E-3</v>
      </c>
      <c r="N3755">
        <v>1.2414232450808501E-2</v>
      </c>
      <c r="O3755">
        <v>4.1073836402686602E-2</v>
      </c>
      <c r="P3755">
        <v>0.144093930467912</v>
      </c>
      <c r="Q3755">
        <v>0.26552458868592499</v>
      </c>
      <c r="R3755">
        <v>3.8972143359537999E-3</v>
      </c>
      <c r="S3755">
        <v>9.3948369940044605E-3</v>
      </c>
      <c r="T3755">
        <v>1.14646611978527E-2</v>
      </c>
      <c r="U3755">
        <v>1.5939612044618998E-2</v>
      </c>
      <c r="V3755">
        <v>121.650002</v>
      </c>
      <c r="W3755">
        <v>90.279999000000004</v>
      </c>
      <c r="X3755">
        <v>-0.133015886510125</v>
      </c>
      <c r="Y3755">
        <v>5.0922850790659495E-4</v>
      </c>
      <c r="Z3755">
        <v>1.4210314888409401</v>
      </c>
      <c r="AA3755">
        <v>2.5642876857485799</v>
      </c>
      <c r="AB3755">
        <v>2.6771945259543202</v>
      </c>
      <c r="AC3755" t="s">
        <v>263</v>
      </c>
      <c r="AD3755" t="s">
        <v>359</v>
      </c>
      <c r="AE3755" t="s">
        <v>56</v>
      </c>
      <c r="AF3755" t="s">
        <v>83</v>
      </c>
      <c r="AG3755" t="s">
        <v>360</v>
      </c>
      <c r="AH3755" s="45">
        <v>34486</v>
      </c>
      <c r="AI3755">
        <v>789019</v>
      </c>
      <c r="AJ3755">
        <v>1975</v>
      </c>
      <c r="AK3755" t="s">
        <v>361</v>
      </c>
      <c r="AL3755" t="s">
        <v>314</v>
      </c>
      <c r="AM3755" t="s">
        <v>245</v>
      </c>
    </row>
    <row r="3756" spans="1:39" x14ac:dyDescent="0.3">
      <c r="A3756" s="1">
        <v>43577</v>
      </c>
      <c r="B3756" t="s">
        <v>32</v>
      </c>
      <c r="C3756" t="s">
        <v>239</v>
      </c>
      <c r="D3756">
        <v>2000</v>
      </c>
      <c r="E3756">
        <v>18</v>
      </c>
      <c r="F3756">
        <v>122.620003</v>
      </c>
      <c r="G3756">
        <v>124</v>
      </c>
      <c r="H3756">
        <v>122.57</v>
      </c>
      <c r="I3756">
        <v>123.760002</v>
      </c>
      <c r="J3756">
        <v>123.30358099999999</v>
      </c>
      <c r="K3756">
        <v>15648700</v>
      </c>
      <c r="L3756">
        <v>2.59</v>
      </c>
      <c r="M3756">
        <v>3.1562629899441301E-3</v>
      </c>
      <c r="N3756">
        <v>2.29670281369946E-2</v>
      </c>
      <c r="O3756">
        <v>5.1735740356264402E-2</v>
      </c>
      <c r="P3756">
        <v>0.143163510201333</v>
      </c>
      <c r="Q3756">
        <v>0.269589293488252</v>
      </c>
      <c r="R3756">
        <v>6.1015603474332799E-3</v>
      </c>
      <c r="S3756">
        <v>9.3935662628478796E-3</v>
      </c>
      <c r="T3756">
        <v>1.1443609465344499E-2</v>
      </c>
      <c r="U3756">
        <v>1.59163734195392E-2</v>
      </c>
      <c r="V3756">
        <v>124</v>
      </c>
      <c r="W3756">
        <v>90.279999000000004</v>
      </c>
      <c r="X3756">
        <v>-0.133015886510125</v>
      </c>
      <c r="Y3756">
        <v>1.0115060212163699E-3</v>
      </c>
      <c r="Z3756">
        <v>1.4194809860275901</v>
      </c>
      <c r="AA3756">
        <v>2.62050264463134</v>
      </c>
      <c r="AB3756">
        <v>2.57795306259669</v>
      </c>
      <c r="AC3756" t="s">
        <v>263</v>
      </c>
      <c r="AD3756" t="s">
        <v>359</v>
      </c>
      <c r="AE3756" t="s">
        <v>56</v>
      </c>
      <c r="AF3756" t="s">
        <v>83</v>
      </c>
      <c r="AG3756" t="s">
        <v>360</v>
      </c>
      <c r="AH3756" s="45">
        <v>34486</v>
      </c>
      <c r="AI3756">
        <v>789019</v>
      </c>
      <c r="AJ3756">
        <v>1975</v>
      </c>
      <c r="AK3756" t="s">
        <v>361</v>
      </c>
      <c r="AL3756" t="s">
        <v>314</v>
      </c>
      <c r="AM3756" t="s">
        <v>245</v>
      </c>
    </row>
    <row r="3757" spans="1:39" x14ac:dyDescent="0.3">
      <c r="A3757" s="1">
        <v>43579</v>
      </c>
      <c r="B3757" t="s">
        <v>32</v>
      </c>
      <c r="C3757" t="s">
        <v>246</v>
      </c>
      <c r="D3757">
        <v>1400</v>
      </c>
      <c r="E3757">
        <v>18</v>
      </c>
      <c r="F3757">
        <v>125.790001</v>
      </c>
      <c r="G3757">
        <v>125.849998</v>
      </c>
      <c r="H3757">
        <v>124.519997</v>
      </c>
      <c r="I3757">
        <v>125.010002</v>
      </c>
      <c r="J3757">
        <v>124.548965</v>
      </c>
      <c r="K3757">
        <v>31257000</v>
      </c>
      <c r="L3757">
        <v>2.5219999999999998</v>
      </c>
      <c r="M3757">
        <v>-3.43382116765149E-3</v>
      </c>
      <c r="N3757">
        <v>3.4505840904257498E-2</v>
      </c>
      <c r="O3757">
        <v>6.57925175300966E-2</v>
      </c>
      <c r="P3757">
        <v>0.162540449732471</v>
      </c>
      <c r="Q3757">
        <v>0.28757773071505799</v>
      </c>
      <c r="R3757">
        <v>7.1383930643736703E-3</v>
      </c>
      <c r="S3757">
        <v>5.9420756401815204E-3</v>
      </c>
      <c r="T3757">
        <v>1.1189540708022199E-2</v>
      </c>
      <c r="U3757">
        <v>1.5917043303042101E-2</v>
      </c>
      <c r="V3757">
        <v>125.849998</v>
      </c>
      <c r="W3757">
        <v>90.279999000000004</v>
      </c>
      <c r="X3757">
        <v>-0.133015886510125</v>
      </c>
      <c r="Y3757">
        <v>-2.1941687255359501E-3</v>
      </c>
      <c r="Z3757">
        <v>1.4197291934877301</v>
      </c>
      <c r="AA3757">
        <v>2.8283745323806699</v>
      </c>
      <c r="AB3757">
        <v>2.6670832615065301</v>
      </c>
      <c r="AC3757" t="s">
        <v>263</v>
      </c>
      <c r="AD3757" t="s">
        <v>359</v>
      </c>
      <c r="AE3757" t="s">
        <v>56</v>
      </c>
      <c r="AF3757" t="s">
        <v>83</v>
      </c>
      <c r="AG3757" t="s">
        <v>360</v>
      </c>
      <c r="AH3757" s="45">
        <v>34486</v>
      </c>
      <c r="AI3757">
        <v>789019</v>
      </c>
      <c r="AJ3757">
        <v>1975</v>
      </c>
      <c r="AK3757" t="s">
        <v>361</v>
      </c>
      <c r="AL3757" t="s">
        <v>314</v>
      </c>
      <c r="AM3757" t="s">
        <v>245</v>
      </c>
    </row>
    <row r="3758" spans="1:39" x14ac:dyDescent="0.3">
      <c r="A3758" s="1">
        <v>43580</v>
      </c>
      <c r="B3758" t="s">
        <v>32</v>
      </c>
      <c r="C3758" t="s">
        <v>246</v>
      </c>
      <c r="D3758">
        <v>1400</v>
      </c>
      <c r="E3758">
        <v>18</v>
      </c>
      <c r="F3758">
        <v>130.05999800000001</v>
      </c>
      <c r="G3758">
        <v>131.36999499999999</v>
      </c>
      <c r="H3758">
        <v>128.83000200000001</v>
      </c>
      <c r="I3758">
        <v>129.14999399999999</v>
      </c>
      <c r="J3758">
        <v>128.67369099999999</v>
      </c>
      <c r="K3758">
        <v>38033900</v>
      </c>
      <c r="L3758">
        <v>2.5339999999999998</v>
      </c>
      <c r="M3758">
        <v>3.2580740812846502E-2</v>
      </c>
      <c r="N3758">
        <v>5.8840447741286002E-2</v>
      </c>
      <c r="O3758">
        <v>9.3175345768929205E-2</v>
      </c>
      <c r="P3758">
        <v>0.19991202907386599</v>
      </c>
      <c r="Q3758">
        <v>0.34382384710112501</v>
      </c>
      <c r="R3758">
        <v>1.36292289011127E-2</v>
      </c>
      <c r="S3758">
        <v>8.6687636564621792E-3</v>
      </c>
      <c r="T3758">
        <v>1.1768127241885499E-2</v>
      </c>
      <c r="U3758">
        <v>1.5962099744872001E-2</v>
      </c>
      <c r="V3758">
        <v>131.36999499999999</v>
      </c>
      <c r="W3758">
        <v>90.279999000000004</v>
      </c>
      <c r="X3758">
        <v>-0.133015886510125</v>
      </c>
      <c r="Y3758">
        <v>-3.6904169755480902E-4</v>
      </c>
      <c r="Z3758">
        <v>1.4153575671569301</v>
      </c>
      <c r="AA3758">
        <v>3.43311506326725</v>
      </c>
      <c r="AB3758">
        <v>2.8653669728743001</v>
      </c>
      <c r="AC3758" t="s">
        <v>263</v>
      </c>
      <c r="AD3758" t="s">
        <v>359</v>
      </c>
      <c r="AE3758" t="s">
        <v>56</v>
      </c>
      <c r="AF3758" t="s">
        <v>83</v>
      </c>
      <c r="AG3758" t="s">
        <v>360</v>
      </c>
      <c r="AH3758" s="45">
        <v>34486</v>
      </c>
      <c r="AI3758">
        <v>789019</v>
      </c>
      <c r="AJ3758">
        <v>1975</v>
      </c>
      <c r="AK3758" t="s">
        <v>361</v>
      </c>
      <c r="AL3758" t="s">
        <v>314</v>
      </c>
      <c r="AM3758" t="s">
        <v>245</v>
      </c>
    </row>
    <row r="3759" spans="1:39" x14ac:dyDescent="0.3">
      <c r="A3759" s="1">
        <v>43586</v>
      </c>
      <c r="B3759" t="s">
        <v>32</v>
      </c>
      <c r="C3759" t="s">
        <v>239</v>
      </c>
      <c r="D3759">
        <v>1600</v>
      </c>
      <c r="E3759">
        <v>18</v>
      </c>
      <c r="F3759">
        <v>130.529999</v>
      </c>
      <c r="G3759">
        <v>130.64999399999999</v>
      </c>
      <c r="H3759">
        <v>127.699997</v>
      </c>
      <c r="I3759">
        <v>127.879997</v>
      </c>
      <c r="J3759">
        <v>127.408379</v>
      </c>
      <c r="K3759">
        <v>26821700</v>
      </c>
      <c r="L3759">
        <v>2.5110000000000001</v>
      </c>
      <c r="M3759">
        <v>-2.1047002939828301E-2</v>
      </c>
      <c r="N3759">
        <v>2.26985784481658E-2</v>
      </c>
      <c r="O3759">
        <v>8.0916258393981796E-2</v>
      </c>
      <c r="P3759">
        <v>0.18833631531435599</v>
      </c>
      <c r="Q3759">
        <v>0.32965529342470401</v>
      </c>
      <c r="R3759">
        <v>1.9206655631564901E-2</v>
      </c>
      <c r="S3759">
        <v>9.8015738413985299E-3</v>
      </c>
      <c r="T3759">
        <v>1.07765788524958E-2</v>
      </c>
      <c r="U3759">
        <v>1.58596776346124E-2</v>
      </c>
      <c r="V3759">
        <v>131.36999499999999</v>
      </c>
      <c r="W3759">
        <v>92.449996999999996</v>
      </c>
      <c r="X3759">
        <v>-0.133015886510125</v>
      </c>
      <c r="Y3759">
        <v>-7.5304459681844096E-3</v>
      </c>
      <c r="Z3759">
        <v>1.4116894929117401</v>
      </c>
      <c r="AA3759">
        <v>3.2829321558717099</v>
      </c>
      <c r="AB3759">
        <v>3.3812393288198201</v>
      </c>
      <c r="AC3759" t="s">
        <v>263</v>
      </c>
      <c r="AD3759" t="s">
        <v>359</v>
      </c>
      <c r="AE3759" t="s">
        <v>56</v>
      </c>
      <c r="AF3759" t="s">
        <v>83</v>
      </c>
      <c r="AG3759" t="s">
        <v>360</v>
      </c>
      <c r="AH3759" s="45">
        <v>34486</v>
      </c>
      <c r="AI3759">
        <v>789019</v>
      </c>
      <c r="AJ3759">
        <v>1975</v>
      </c>
      <c r="AK3759" t="s">
        <v>361</v>
      </c>
      <c r="AL3759" t="s">
        <v>314</v>
      </c>
      <c r="AM3759" t="s">
        <v>245</v>
      </c>
    </row>
    <row r="3760" spans="1:39" x14ac:dyDescent="0.3">
      <c r="A3760" s="1">
        <v>43588</v>
      </c>
      <c r="B3760" t="s">
        <v>32</v>
      </c>
      <c r="C3760" t="s">
        <v>239</v>
      </c>
      <c r="D3760">
        <v>2100</v>
      </c>
      <c r="E3760">
        <v>18</v>
      </c>
      <c r="F3760">
        <v>127.360001</v>
      </c>
      <c r="G3760">
        <v>129.429993</v>
      </c>
      <c r="H3760">
        <v>127.25</v>
      </c>
      <c r="I3760">
        <v>128.89999399999999</v>
      </c>
      <c r="J3760">
        <v>128.42460600000001</v>
      </c>
      <c r="K3760">
        <v>24911100</v>
      </c>
      <c r="L3760">
        <v>2.5310000000000001</v>
      </c>
      <c r="M3760">
        <v>2.10896437139407E-2</v>
      </c>
      <c r="N3760">
        <v>-7.6511073155031504E-3</v>
      </c>
      <c r="O3760">
        <v>7.8317902344203896E-2</v>
      </c>
      <c r="P3760">
        <v>0.23070771320096101</v>
      </c>
      <c r="Q3760">
        <v>0.33770671824193199</v>
      </c>
      <c r="R3760">
        <v>1.6510144640052501E-2</v>
      </c>
      <c r="S3760">
        <v>1.10598652938319E-2</v>
      </c>
      <c r="T3760">
        <v>1.0580081719527099E-2</v>
      </c>
      <c r="U3760">
        <v>1.5872208274296199E-2</v>
      </c>
      <c r="V3760">
        <v>131.36999499999999</v>
      </c>
      <c r="W3760">
        <v>92.449996999999996</v>
      </c>
      <c r="X3760">
        <v>-0.133015886510125</v>
      </c>
      <c r="Y3760">
        <v>9.5921274614703799E-3</v>
      </c>
      <c r="Z3760">
        <v>1.4124795720326999</v>
      </c>
      <c r="AA3760">
        <v>3.3672787747789101</v>
      </c>
      <c r="AB3760">
        <v>3.2436439628962002</v>
      </c>
      <c r="AC3760" t="s">
        <v>263</v>
      </c>
      <c r="AD3760" t="s">
        <v>359</v>
      </c>
      <c r="AE3760" t="s">
        <v>56</v>
      </c>
      <c r="AF3760" t="s">
        <v>83</v>
      </c>
      <c r="AG3760" t="s">
        <v>360</v>
      </c>
      <c r="AH3760" s="45">
        <v>34486</v>
      </c>
      <c r="AI3760">
        <v>789019</v>
      </c>
      <c r="AJ3760">
        <v>1975</v>
      </c>
      <c r="AK3760" t="s">
        <v>361</v>
      </c>
      <c r="AL3760" t="s">
        <v>314</v>
      </c>
      <c r="AM3760" t="s">
        <v>245</v>
      </c>
    </row>
    <row r="3761" spans="1:39" x14ac:dyDescent="0.3">
      <c r="A3761" s="1">
        <v>43595</v>
      </c>
      <c r="B3761" t="s">
        <v>32</v>
      </c>
      <c r="C3761" t="s">
        <v>246</v>
      </c>
      <c r="D3761">
        <v>2400</v>
      </c>
      <c r="E3761">
        <v>18</v>
      </c>
      <c r="F3761">
        <v>124.910004</v>
      </c>
      <c r="G3761">
        <v>127.93</v>
      </c>
      <c r="H3761">
        <v>123.82</v>
      </c>
      <c r="I3761">
        <v>127.129997</v>
      </c>
      <c r="J3761">
        <v>126.661148</v>
      </c>
      <c r="K3761">
        <v>30915100</v>
      </c>
      <c r="L3761">
        <v>2.4550000000000001</v>
      </c>
      <c r="M3761">
        <v>1.2904461546893699E-2</v>
      </c>
      <c r="N3761">
        <v>-1.3826613728002099E-2</v>
      </c>
      <c r="O3761">
        <v>6.3736536279238601E-2</v>
      </c>
      <c r="P3761">
        <v>0.18915078370609101</v>
      </c>
      <c r="Q3761">
        <v>0.28785616887434001</v>
      </c>
      <c r="R3761">
        <v>1.21691052929908E-2</v>
      </c>
      <c r="S3761">
        <v>1.2297231459807999E-2</v>
      </c>
      <c r="T3761">
        <v>1.03625178158092E-2</v>
      </c>
      <c r="U3761">
        <v>1.59107578086706E-2</v>
      </c>
      <c r="V3761">
        <v>131.36999499999999</v>
      </c>
      <c r="W3761">
        <v>93.959998999999996</v>
      </c>
      <c r="X3761">
        <v>-0.133015886510125</v>
      </c>
      <c r="Y3761">
        <v>3.7133938472042301E-3</v>
      </c>
      <c r="Z3761">
        <v>1.4165741042502999</v>
      </c>
      <c r="AA3761">
        <v>2.84166058561126</v>
      </c>
      <c r="AB3761">
        <v>2.91859782047778</v>
      </c>
      <c r="AC3761" t="s">
        <v>263</v>
      </c>
      <c r="AD3761" t="s">
        <v>359</v>
      </c>
      <c r="AE3761" t="s">
        <v>56</v>
      </c>
      <c r="AF3761" t="s">
        <v>83</v>
      </c>
      <c r="AG3761" t="s">
        <v>360</v>
      </c>
      <c r="AH3761" s="45">
        <v>34486</v>
      </c>
      <c r="AI3761">
        <v>789019</v>
      </c>
      <c r="AJ3761">
        <v>1975</v>
      </c>
      <c r="AK3761" t="s">
        <v>361</v>
      </c>
      <c r="AL3761" t="s">
        <v>314</v>
      </c>
      <c r="AM3761" t="s">
        <v>245</v>
      </c>
    </row>
    <row r="3762" spans="1:39" x14ac:dyDescent="0.3">
      <c r="A3762" s="1">
        <v>43598</v>
      </c>
      <c r="B3762" t="s">
        <v>32</v>
      </c>
      <c r="C3762" t="s">
        <v>239</v>
      </c>
      <c r="D3762">
        <v>2700</v>
      </c>
      <c r="E3762">
        <v>18</v>
      </c>
      <c r="F3762">
        <v>124.110001</v>
      </c>
      <c r="G3762">
        <v>125.550003</v>
      </c>
      <c r="H3762">
        <v>123.040001</v>
      </c>
      <c r="I3762">
        <v>123.349998</v>
      </c>
      <c r="J3762">
        <v>122.89508799999901</v>
      </c>
      <c r="K3762">
        <v>33944900</v>
      </c>
      <c r="L3762">
        <v>2.4049999999999998</v>
      </c>
      <c r="M3762">
        <v>-3.0184346362082701E-2</v>
      </c>
      <c r="N3762">
        <v>-3.8175533791814799E-2</v>
      </c>
      <c r="O3762">
        <v>2.5952019079723401E-2</v>
      </c>
      <c r="P3762">
        <v>0.16294899942346799</v>
      </c>
      <c r="Q3762">
        <v>0.24771531253239901</v>
      </c>
      <c r="R3762">
        <v>1.7436684268589499E-2</v>
      </c>
      <c r="S3762">
        <v>1.41135366078725E-2</v>
      </c>
      <c r="T3762">
        <v>1.1143740334160801E-2</v>
      </c>
      <c r="U3762">
        <v>1.60227029052483E-2</v>
      </c>
      <c r="V3762">
        <v>131.36999499999999</v>
      </c>
      <c r="W3762">
        <v>93.959998999999996</v>
      </c>
      <c r="X3762">
        <v>-0.133015886510125</v>
      </c>
      <c r="Y3762">
        <v>-2.4426469085879299E-2</v>
      </c>
      <c r="Z3762">
        <v>1.41427158498118</v>
      </c>
      <c r="AA3762">
        <v>2.4137579788601999</v>
      </c>
      <c r="AB3762">
        <v>2.7526815612602502</v>
      </c>
      <c r="AC3762" t="s">
        <v>263</v>
      </c>
      <c r="AD3762" t="s">
        <v>359</v>
      </c>
      <c r="AE3762" t="s">
        <v>56</v>
      </c>
      <c r="AF3762" t="s">
        <v>83</v>
      </c>
      <c r="AG3762" t="s">
        <v>360</v>
      </c>
      <c r="AH3762" s="45">
        <v>34486</v>
      </c>
      <c r="AI3762">
        <v>789019</v>
      </c>
      <c r="AJ3762">
        <v>1975</v>
      </c>
      <c r="AK3762" t="s">
        <v>361</v>
      </c>
      <c r="AL3762" t="s">
        <v>314</v>
      </c>
      <c r="AM3762" t="s">
        <v>245</v>
      </c>
    </row>
    <row r="3763" spans="1:39" x14ac:dyDescent="0.3">
      <c r="A3763" s="1">
        <v>43605</v>
      </c>
      <c r="B3763" t="s">
        <v>32</v>
      </c>
      <c r="C3763" t="s">
        <v>239</v>
      </c>
      <c r="D3763">
        <v>1400</v>
      </c>
      <c r="E3763">
        <v>18</v>
      </c>
      <c r="F3763">
        <v>126.519997</v>
      </c>
      <c r="G3763">
        <v>127.589996</v>
      </c>
      <c r="H3763">
        <v>125.760002</v>
      </c>
      <c r="I3763">
        <v>126.220001</v>
      </c>
      <c r="J3763">
        <v>126.220001</v>
      </c>
      <c r="K3763">
        <v>23706900</v>
      </c>
      <c r="L3763">
        <v>2.4159999999999999</v>
      </c>
      <c r="M3763">
        <v>-1.4550620016819799E-2</v>
      </c>
      <c r="N3763">
        <v>2.6695375758712999E-2</v>
      </c>
      <c r="O3763">
        <v>3.95871992492422E-2</v>
      </c>
      <c r="P3763">
        <v>0.16227879736359799</v>
      </c>
      <c r="Q3763">
        <v>0.287913079428957</v>
      </c>
      <c r="R3763">
        <v>1.54472763622618E-2</v>
      </c>
      <c r="S3763">
        <v>1.5641215997126399E-2</v>
      </c>
      <c r="T3763">
        <v>1.16457399032445E-2</v>
      </c>
      <c r="U3763">
        <v>1.6126230855521E-2</v>
      </c>
      <c r="V3763">
        <v>131.36999499999999</v>
      </c>
      <c r="W3763">
        <v>93.959998999999996</v>
      </c>
      <c r="X3763">
        <v>-0.133015886510125</v>
      </c>
      <c r="Y3763">
        <v>-6.7722580366252503E-3</v>
      </c>
      <c r="Z3763">
        <v>1.4213502099958799</v>
      </c>
      <c r="AA3763">
        <v>2.85711475215642</v>
      </c>
      <c r="AB3763">
        <v>2.8004032514170598</v>
      </c>
      <c r="AC3763" t="s">
        <v>263</v>
      </c>
      <c r="AD3763" t="s">
        <v>359</v>
      </c>
      <c r="AE3763" t="s">
        <v>56</v>
      </c>
      <c r="AF3763" t="s">
        <v>83</v>
      </c>
      <c r="AG3763" t="s">
        <v>360</v>
      </c>
      <c r="AH3763" s="45">
        <v>34486</v>
      </c>
      <c r="AI3763">
        <v>789019</v>
      </c>
      <c r="AJ3763">
        <v>1975</v>
      </c>
      <c r="AK3763" t="s">
        <v>361</v>
      </c>
      <c r="AL3763" t="s">
        <v>314</v>
      </c>
      <c r="AM3763" t="s">
        <v>245</v>
      </c>
    </row>
    <row r="3764" spans="1:39" x14ac:dyDescent="0.3">
      <c r="A3764" s="1">
        <v>43615</v>
      </c>
      <c r="B3764" t="s">
        <v>32</v>
      </c>
      <c r="C3764" t="s">
        <v>246</v>
      </c>
      <c r="D3764">
        <v>1800</v>
      </c>
      <c r="E3764">
        <v>18</v>
      </c>
      <c r="F3764">
        <v>125.260002</v>
      </c>
      <c r="G3764">
        <v>125.760002</v>
      </c>
      <c r="H3764">
        <v>124.779999</v>
      </c>
      <c r="I3764">
        <v>125.730003</v>
      </c>
      <c r="J3764">
        <v>125.730003</v>
      </c>
      <c r="K3764">
        <v>16829600</v>
      </c>
      <c r="L3764">
        <v>2.2269999999999999</v>
      </c>
      <c r="M3764">
        <v>6.3031363926359203E-3</v>
      </c>
      <c r="N3764">
        <v>-1.5312019701128599E-2</v>
      </c>
      <c r="O3764">
        <v>-2.7932089926016E-2</v>
      </c>
      <c r="P3764">
        <v>0.119064866722514</v>
      </c>
      <c r="Q3764">
        <v>0.26517535489989402</v>
      </c>
      <c r="R3764">
        <v>7.5117296698296102E-3</v>
      </c>
      <c r="S3764">
        <v>1.38743849775272E-2</v>
      </c>
      <c r="T3764">
        <v>1.14959037630788E-2</v>
      </c>
      <c r="U3764">
        <v>1.61329557660428E-2</v>
      </c>
      <c r="V3764">
        <v>131.36999499999999</v>
      </c>
      <c r="W3764">
        <v>93.959998999999996</v>
      </c>
      <c r="X3764">
        <v>-0.133015886510125</v>
      </c>
      <c r="Y3764">
        <v>2.0962723552933101E-3</v>
      </c>
      <c r="Z3764">
        <v>1.41755656744939</v>
      </c>
      <c r="AA3764">
        <v>2.6458609711494301</v>
      </c>
      <c r="AB3764">
        <v>2.6311901110416298</v>
      </c>
      <c r="AC3764" t="s">
        <v>263</v>
      </c>
      <c r="AD3764" t="s">
        <v>359</v>
      </c>
      <c r="AE3764" t="s">
        <v>56</v>
      </c>
      <c r="AF3764" t="s">
        <v>83</v>
      </c>
      <c r="AG3764" t="s">
        <v>360</v>
      </c>
      <c r="AH3764" s="45">
        <v>34486</v>
      </c>
      <c r="AI3764">
        <v>789019</v>
      </c>
      <c r="AJ3764">
        <v>1975</v>
      </c>
      <c r="AK3764" t="s">
        <v>361</v>
      </c>
      <c r="AL3764" t="s">
        <v>314</v>
      </c>
      <c r="AM3764" t="s">
        <v>245</v>
      </c>
    </row>
    <row r="3765" spans="1:39" x14ac:dyDescent="0.3">
      <c r="A3765" s="1">
        <v>43620</v>
      </c>
      <c r="B3765" t="s">
        <v>32</v>
      </c>
      <c r="C3765" t="s">
        <v>246</v>
      </c>
      <c r="D3765">
        <v>1800</v>
      </c>
      <c r="E3765">
        <v>18</v>
      </c>
      <c r="F3765">
        <v>121.279999</v>
      </c>
      <c r="G3765">
        <v>123.279999</v>
      </c>
      <c r="H3765">
        <v>120.650002</v>
      </c>
      <c r="I3765">
        <v>123.160004</v>
      </c>
      <c r="J3765">
        <v>123.160004</v>
      </c>
      <c r="K3765">
        <v>29382600</v>
      </c>
      <c r="L3765">
        <v>2.1190000000000002</v>
      </c>
      <c r="M3765">
        <v>2.7326869143304601E-2</v>
      </c>
      <c r="N3765">
        <v>-2.40666188261764E-2</v>
      </c>
      <c r="O3765">
        <v>-2.0768009161822702E-2</v>
      </c>
      <c r="P3765">
        <v>0.10136248846385</v>
      </c>
      <c r="Q3765">
        <v>0.216553277976058</v>
      </c>
      <c r="R3765">
        <v>2.2528305902965E-2</v>
      </c>
      <c r="S3765">
        <v>1.6055989674766302E-2</v>
      </c>
      <c r="T3765">
        <v>1.2836923462908901E-2</v>
      </c>
      <c r="U3765">
        <v>1.6333066272101501E-2</v>
      </c>
      <c r="V3765">
        <v>131.36999499999999</v>
      </c>
      <c r="W3765">
        <v>93.959998999999996</v>
      </c>
      <c r="X3765">
        <v>-0.133015886510125</v>
      </c>
      <c r="Y3765">
        <v>2.1205927310919401E-2</v>
      </c>
      <c r="Z3765">
        <v>1.4226371445077799</v>
      </c>
      <c r="AA3765">
        <v>2.1258831850289099</v>
      </c>
      <c r="AB3765">
        <v>2.34507555187189</v>
      </c>
      <c r="AC3765" t="s">
        <v>263</v>
      </c>
      <c r="AD3765" t="s">
        <v>359</v>
      </c>
      <c r="AE3765" t="s">
        <v>56</v>
      </c>
      <c r="AF3765" t="s">
        <v>83</v>
      </c>
      <c r="AG3765" t="s">
        <v>360</v>
      </c>
      <c r="AH3765" s="45">
        <v>34486</v>
      </c>
      <c r="AI3765">
        <v>789019</v>
      </c>
      <c r="AJ3765">
        <v>1975</v>
      </c>
      <c r="AK3765" t="s">
        <v>361</v>
      </c>
      <c r="AL3765" t="s">
        <v>314</v>
      </c>
      <c r="AM3765" t="s">
        <v>245</v>
      </c>
    </row>
    <row r="3766" spans="1:39" x14ac:dyDescent="0.3">
      <c r="A3766" s="1">
        <v>43637</v>
      </c>
      <c r="B3766" t="s">
        <v>32</v>
      </c>
      <c r="C3766" t="s">
        <v>239</v>
      </c>
      <c r="D3766">
        <v>3900</v>
      </c>
      <c r="E3766">
        <v>18</v>
      </c>
      <c r="F3766">
        <v>136.58000200000001</v>
      </c>
      <c r="G3766">
        <v>137.729996</v>
      </c>
      <c r="H3766">
        <v>136.46000699999999</v>
      </c>
      <c r="I3766">
        <v>136.970001</v>
      </c>
      <c r="J3766">
        <v>136.970001</v>
      </c>
      <c r="K3766">
        <v>36727900</v>
      </c>
      <c r="L3766">
        <v>2.0680000000000001</v>
      </c>
      <c r="M3766">
        <v>1.46057244316686E-4</v>
      </c>
      <c r="N3766">
        <v>3.3556737979576798E-2</v>
      </c>
      <c r="O3766">
        <v>7.6362540566815296E-2</v>
      </c>
      <c r="P3766">
        <v>0.16085551681972901</v>
      </c>
      <c r="Q3766">
        <v>0.31217249380912998</v>
      </c>
      <c r="R3766">
        <v>6.7420556789572804E-3</v>
      </c>
      <c r="S3766">
        <v>1.3957572063595099E-2</v>
      </c>
      <c r="T3766">
        <v>1.25385954400031E-2</v>
      </c>
      <c r="U3766">
        <v>1.6455915391962801E-2</v>
      </c>
      <c r="V3766">
        <v>137.729996</v>
      </c>
      <c r="W3766">
        <v>93.959998999999996</v>
      </c>
      <c r="X3766">
        <v>-0.133015886510125</v>
      </c>
      <c r="Y3766">
        <v>-1.26001638019446E-3</v>
      </c>
      <c r="Z3766">
        <v>1.43515515287579</v>
      </c>
      <c r="AA3766">
        <v>3.2191218802374801</v>
      </c>
      <c r="AB3766">
        <v>3.18506159210173</v>
      </c>
      <c r="AC3766" t="s">
        <v>263</v>
      </c>
      <c r="AD3766" t="s">
        <v>359</v>
      </c>
      <c r="AE3766" t="s">
        <v>56</v>
      </c>
      <c r="AF3766" t="s">
        <v>83</v>
      </c>
      <c r="AG3766" t="s">
        <v>360</v>
      </c>
      <c r="AH3766" s="45">
        <v>34486</v>
      </c>
      <c r="AI3766">
        <v>789019</v>
      </c>
      <c r="AJ3766">
        <v>1975</v>
      </c>
      <c r="AK3766" t="s">
        <v>361</v>
      </c>
      <c r="AL3766" t="s">
        <v>314</v>
      </c>
      <c r="AM3766" t="s">
        <v>245</v>
      </c>
    </row>
    <row r="3767" spans="1:39" x14ac:dyDescent="0.3">
      <c r="A3767" s="1">
        <v>43560</v>
      </c>
      <c r="B3767" t="s">
        <v>32</v>
      </c>
      <c r="C3767" t="s">
        <v>239</v>
      </c>
      <c r="D3767">
        <v>1900</v>
      </c>
      <c r="E3767">
        <v>19</v>
      </c>
      <c r="F3767">
        <v>119.389999</v>
      </c>
      <c r="G3767">
        <v>120.230003</v>
      </c>
      <c r="H3767">
        <v>119.370003</v>
      </c>
      <c r="I3767">
        <v>119.889999</v>
      </c>
      <c r="J3767">
        <v>119.447845</v>
      </c>
      <c r="K3767">
        <v>15826200</v>
      </c>
      <c r="L3767">
        <v>2.5009999999999999</v>
      </c>
      <c r="M3767">
        <v>4.43051626213952E-3</v>
      </c>
      <c r="N3767">
        <v>1.6398580775579898E-2</v>
      </c>
      <c r="O3767">
        <v>7.0310398569682603E-2</v>
      </c>
      <c r="P3767">
        <v>0.16654991864917601</v>
      </c>
      <c r="Q3767">
        <v>0.27740244305394501</v>
      </c>
      <c r="R3767">
        <v>5.4660202179904003E-3</v>
      </c>
      <c r="S3767">
        <v>1.07061394321594E-2</v>
      </c>
      <c r="T3767">
        <v>1.21452568790207E-2</v>
      </c>
      <c r="U3767">
        <v>1.61385403614779E-2</v>
      </c>
      <c r="V3767">
        <v>120.82</v>
      </c>
      <c r="W3767">
        <v>89.480002999999996</v>
      </c>
      <c r="X3767">
        <v>-0.133015886510125</v>
      </c>
      <c r="Y3767">
        <v>4.62571739556182E-3</v>
      </c>
      <c r="Z3767">
        <v>1.4182579311988801</v>
      </c>
      <c r="AA3767">
        <v>2.6926841451954902</v>
      </c>
      <c r="AB3767">
        <v>2.8362857808866502</v>
      </c>
      <c r="AC3767" t="s">
        <v>264</v>
      </c>
      <c r="AD3767" t="s">
        <v>359</v>
      </c>
      <c r="AE3767" t="s">
        <v>56</v>
      </c>
      <c r="AF3767" t="s">
        <v>83</v>
      </c>
      <c r="AG3767" t="s">
        <v>360</v>
      </c>
      <c r="AH3767" s="45">
        <v>34486</v>
      </c>
      <c r="AI3767">
        <v>789019</v>
      </c>
      <c r="AJ3767">
        <v>1975</v>
      </c>
      <c r="AK3767" t="s">
        <v>361</v>
      </c>
      <c r="AL3767" t="s">
        <v>314</v>
      </c>
      <c r="AM3767" t="s">
        <v>245</v>
      </c>
    </row>
    <row r="3768" spans="1:39" x14ac:dyDescent="0.3">
      <c r="A3768" s="1">
        <v>43566</v>
      </c>
      <c r="B3768" t="s">
        <v>32</v>
      </c>
      <c r="C3768" t="s">
        <v>246</v>
      </c>
      <c r="D3768">
        <v>1900</v>
      </c>
      <c r="E3768">
        <v>19</v>
      </c>
      <c r="F3768">
        <v>120.540001</v>
      </c>
      <c r="G3768">
        <v>120.849998</v>
      </c>
      <c r="H3768">
        <v>119.919997999999</v>
      </c>
      <c r="I3768">
        <v>120.33000199999999</v>
      </c>
      <c r="J3768">
        <v>119.88623</v>
      </c>
      <c r="K3768">
        <v>14209100</v>
      </c>
      <c r="L3768">
        <v>2.504</v>
      </c>
      <c r="M3768">
        <v>1.16418049311E-3</v>
      </c>
      <c r="N3768">
        <v>8.0938934078516097E-3</v>
      </c>
      <c r="O3768">
        <v>5.7378439761092602E-2</v>
      </c>
      <c r="P3768">
        <v>0.153962313409888</v>
      </c>
      <c r="Q3768">
        <v>0.28671065077623398</v>
      </c>
      <c r="R3768">
        <v>4.8808605941785604E-3</v>
      </c>
      <c r="S3768">
        <v>9.6100796179724706E-3</v>
      </c>
      <c r="T3768">
        <v>1.2049153229622101E-2</v>
      </c>
      <c r="U3768">
        <v>1.5993197786362399E-2</v>
      </c>
      <c r="V3768">
        <v>120.849998</v>
      </c>
      <c r="W3768">
        <v>90.279999000000004</v>
      </c>
      <c r="X3768">
        <v>-0.133015886510125</v>
      </c>
      <c r="Y3768" s="44">
        <v>3.8122194279549302E-5</v>
      </c>
      <c r="Z3768">
        <v>1.42472858713777</v>
      </c>
      <c r="AA3768">
        <v>2.7941283079994799</v>
      </c>
      <c r="AB3768">
        <v>2.7850399760231501</v>
      </c>
      <c r="AC3768" t="s">
        <v>264</v>
      </c>
      <c r="AD3768" t="s">
        <v>359</v>
      </c>
      <c r="AE3768" t="s">
        <v>56</v>
      </c>
      <c r="AF3768" t="s">
        <v>83</v>
      </c>
      <c r="AG3768" t="s">
        <v>360</v>
      </c>
      <c r="AH3768" s="45">
        <v>34486</v>
      </c>
      <c r="AI3768">
        <v>789019</v>
      </c>
      <c r="AJ3768">
        <v>1975</v>
      </c>
      <c r="AK3768" t="s">
        <v>361</v>
      </c>
      <c r="AL3768" t="s">
        <v>314</v>
      </c>
      <c r="AM3768" t="s">
        <v>245</v>
      </c>
    </row>
    <row r="3769" spans="1:39" x14ac:dyDescent="0.3">
      <c r="A3769" s="1">
        <v>43567</v>
      </c>
      <c r="B3769" t="s">
        <v>32</v>
      </c>
      <c r="C3769" t="s">
        <v>239</v>
      </c>
      <c r="D3769">
        <v>1300</v>
      </c>
      <c r="E3769">
        <v>19</v>
      </c>
      <c r="F3769">
        <v>120.639999</v>
      </c>
      <c r="G3769">
        <v>120.980003</v>
      </c>
      <c r="H3769">
        <v>120.370003</v>
      </c>
      <c r="I3769">
        <v>120.949997</v>
      </c>
      <c r="J3769">
        <v>120.50393699999999</v>
      </c>
      <c r="K3769">
        <v>19745100</v>
      </c>
      <c r="L3769">
        <v>2.56</v>
      </c>
      <c r="M3769">
        <v>5.1392148627134602E-3</v>
      </c>
      <c r="N3769">
        <v>8.8025920084257095E-3</v>
      </c>
      <c r="O3769">
        <v>5.4802383977019899E-2</v>
      </c>
      <c r="P3769">
        <v>0.166853454990223</v>
      </c>
      <c r="Q3769">
        <v>0.27329886631025202</v>
      </c>
      <c r="R3769">
        <v>4.9919523360466298E-3</v>
      </c>
      <c r="S3769">
        <v>9.5604542701279195E-3</v>
      </c>
      <c r="T3769">
        <v>1.1982489390614399E-2</v>
      </c>
      <c r="U3769">
        <v>1.5957295183032301E-2</v>
      </c>
      <c r="V3769">
        <v>120.980003</v>
      </c>
      <c r="W3769">
        <v>90.279999000000004</v>
      </c>
      <c r="X3769">
        <v>-0.133015886510125</v>
      </c>
      <c r="Y3769">
        <v>6.5875784763498903E-3</v>
      </c>
      <c r="Z3769">
        <v>1.42122431858993</v>
      </c>
      <c r="AA3769">
        <v>2.64654327446681</v>
      </c>
      <c r="AB3769">
        <v>2.7758118018774098</v>
      </c>
      <c r="AC3769" t="s">
        <v>264</v>
      </c>
      <c r="AD3769" t="s">
        <v>359</v>
      </c>
      <c r="AE3769" t="s">
        <v>56</v>
      </c>
      <c r="AF3769" t="s">
        <v>83</v>
      </c>
      <c r="AG3769" t="s">
        <v>360</v>
      </c>
      <c r="AH3769" s="45">
        <v>34486</v>
      </c>
      <c r="AI3769">
        <v>789019</v>
      </c>
      <c r="AJ3769">
        <v>1975</v>
      </c>
      <c r="AK3769" t="s">
        <v>361</v>
      </c>
      <c r="AL3769" t="s">
        <v>314</v>
      </c>
      <c r="AM3769" t="s">
        <v>245</v>
      </c>
    </row>
    <row r="3770" spans="1:39" x14ac:dyDescent="0.3">
      <c r="A3770" s="1">
        <v>43587</v>
      </c>
      <c r="B3770" t="s">
        <v>32</v>
      </c>
      <c r="C3770" t="s">
        <v>239</v>
      </c>
      <c r="D3770">
        <v>500</v>
      </c>
      <c r="E3770">
        <v>19</v>
      </c>
      <c r="F3770">
        <v>127.980003</v>
      </c>
      <c r="G3770">
        <v>128</v>
      </c>
      <c r="H3770">
        <v>125.519997</v>
      </c>
      <c r="I3770">
        <v>126.209999</v>
      </c>
      <c r="J3770">
        <v>125.74453699999999</v>
      </c>
      <c r="K3770">
        <v>27350200</v>
      </c>
      <c r="L3770">
        <v>2.552</v>
      </c>
      <c r="M3770">
        <v>-1.3145145509932E-2</v>
      </c>
      <c r="N3770">
        <v>-2.3027307874612501E-2</v>
      </c>
      <c r="O3770">
        <v>5.8655629509346503E-2</v>
      </c>
      <c r="P3770">
        <v>0.19369178224540801</v>
      </c>
      <c r="Q3770">
        <v>0.30080865809893798</v>
      </c>
      <c r="R3770">
        <v>1.2081663501817301E-2</v>
      </c>
      <c r="S3770">
        <v>1.03473392532653E-2</v>
      </c>
      <c r="T3770">
        <v>1.0624375032415799E-2</v>
      </c>
      <c r="U3770">
        <v>1.5859480155110399E-2</v>
      </c>
      <c r="V3770">
        <v>131.36999499999999</v>
      </c>
      <c r="W3770">
        <v>92.449996999999996</v>
      </c>
      <c r="X3770">
        <v>-0.133015886510125</v>
      </c>
      <c r="Y3770">
        <v>-2.1262443276895502E-3</v>
      </c>
      <c r="Z3770">
        <v>1.4118067028842101</v>
      </c>
      <c r="AA3770">
        <v>2.9678820995724502</v>
      </c>
      <c r="AB3770">
        <v>3.2881927360808598</v>
      </c>
      <c r="AC3770" t="s">
        <v>264</v>
      </c>
      <c r="AD3770" t="s">
        <v>359</v>
      </c>
      <c r="AE3770" t="s">
        <v>56</v>
      </c>
      <c r="AF3770" t="s">
        <v>83</v>
      </c>
      <c r="AG3770" t="s">
        <v>360</v>
      </c>
      <c r="AH3770" s="45">
        <v>34486</v>
      </c>
      <c r="AI3770">
        <v>789019</v>
      </c>
      <c r="AJ3770">
        <v>1975</v>
      </c>
      <c r="AK3770" t="s">
        <v>361</v>
      </c>
      <c r="AL3770" t="s">
        <v>314</v>
      </c>
      <c r="AM3770" t="s">
        <v>245</v>
      </c>
    </row>
    <row r="3771" spans="1:39" x14ac:dyDescent="0.3">
      <c r="A3771" s="1">
        <v>43605</v>
      </c>
      <c r="B3771" t="s">
        <v>32</v>
      </c>
      <c r="C3771" t="s">
        <v>246</v>
      </c>
      <c r="D3771">
        <v>3000</v>
      </c>
      <c r="E3771">
        <v>19</v>
      </c>
      <c r="F3771">
        <v>126.519997</v>
      </c>
      <c r="G3771">
        <v>127.589996</v>
      </c>
      <c r="H3771">
        <v>125.760002</v>
      </c>
      <c r="I3771">
        <v>126.220001</v>
      </c>
      <c r="J3771">
        <v>126.220001</v>
      </c>
      <c r="K3771">
        <v>23706900</v>
      </c>
      <c r="L3771">
        <v>2.4159999999999999</v>
      </c>
      <c r="M3771">
        <v>-1.4550620016819799E-2</v>
      </c>
      <c r="N3771">
        <v>2.6695375758712999E-2</v>
      </c>
      <c r="O3771">
        <v>3.95871992492422E-2</v>
      </c>
      <c r="P3771">
        <v>0.16227879736359799</v>
      </c>
      <c r="Q3771">
        <v>0.287913079428957</v>
      </c>
      <c r="R3771">
        <v>1.54472763622618E-2</v>
      </c>
      <c r="S3771">
        <v>1.5641215997126399E-2</v>
      </c>
      <c r="T3771">
        <v>1.16457399032445E-2</v>
      </c>
      <c r="U3771">
        <v>1.6126230855521E-2</v>
      </c>
      <c r="V3771">
        <v>131.36999499999999</v>
      </c>
      <c r="W3771">
        <v>93.959998999999996</v>
      </c>
      <c r="X3771">
        <v>-0.133015886510125</v>
      </c>
      <c r="Y3771">
        <v>-6.7722580366252503E-3</v>
      </c>
      <c r="Z3771">
        <v>1.4213502099958799</v>
      </c>
      <c r="AA3771">
        <v>2.85711475215642</v>
      </c>
      <c r="AB3771">
        <v>2.8004032514170598</v>
      </c>
      <c r="AC3771" t="s">
        <v>264</v>
      </c>
      <c r="AD3771" t="s">
        <v>359</v>
      </c>
      <c r="AE3771" t="s">
        <v>56</v>
      </c>
      <c r="AF3771" t="s">
        <v>83</v>
      </c>
      <c r="AG3771" t="s">
        <v>360</v>
      </c>
      <c r="AH3771" s="45">
        <v>34486</v>
      </c>
      <c r="AI3771">
        <v>789019</v>
      </c>
      <c r="AJ3771">
        <v>1975</v>
      </c>
      <c r="AK3771" t="s">
        <v>361</v>
      </c>
      <c r="AL3771" t="s">
        <v>314</v>
      </c>
      <c r="AM3771" t="s">
        <v>245</v>
      </c>
    </row>
    <row r="3772" spans="1:39" x14ac:dyDescent="0.3">
      <c r="A3772" s="1">
        <v>43627</v>
      </c>
      <c r="B3772" t="s">
        <v>32</v>
      </c>
      <c r="C3772" t="s">
        <v>246</v>
      </c>
      <c r="D3772">
        <v>1900</v>
      </c>
      <c r="E3772">
        <v>19</v>
      </c>
      <c r="F3772">
        <v>133.88000500000001</v>
      </c>
      <c r="G3772">
        <v>134.240005</v>
      </c>
      <c r="H3772">
        <v>131.279999</v>
      </c>
      <c r="I3772">
        <v>132.10000600000001</v>
      </c>
      <c r="J3772">
        <v>132.10000600000001</v>
      </c>
      <c r="K3772">
        <v>23913700</v>
      </c>
      <c r="L3772">
        <v>2.14</v>
      </c>
      <c r="M3772">
        <v>-3.7778660522150499E-3</v>
      </c>
      <c r="N3772">
        <v>7.0074901414038507E-2</v>
      </c>
      <c r="O3772">
        <v>5.4948323813170601E-2</v>
      </c>
      <c r="P3772">
        <v>0.154394486976065</v>
      </c>
      <c r="Q3772">
        <v>0.27832865278553798</v>
      </c>
      <c r="R3772">
        <v>1.20836760934766E-2</v>
      </c>
      <c r="S3772">
        <v>1.6837291303538601E-2</v>
      </c>
      <c r="T3772">
        <v>1.32810759896751E-2</v>
      </c>
      <c r="U3772">
        <v>1.6458098540104601E-2</v>
      </c>
      <c r="V3772">
        <v>134.240005</v>
      </c>
      <c r="W3772">
        <v>93.959998999999996</v>
      </c>
      <c r="X3772">
        <v>-0.133015886510125</v>
      </c>
      <c r="Y3772">
        <v>-3.4994119269314301E-4</v>
      </c>
      <c r="Z3772">
        <v>1.43533071357363</v>
      </c>
      <c r="AA3772">
        <v>2.8021293648694399</v>
      </c>
      <c r="AB3772">
        <v>2.6043562795433699</v>
      </c>
      <c r="AC3772" t="s">
        <v>264</v>
      </c>
      <c r="AD3772" t="s">
        <v>359</v>
      </c>
      <c r="AE3772" t="s">
        <v>56</v>
      </c>
      <c r="AF3772" t="s">
        <v>83</v>
      </c>
      <c r="AG3772" t="s">
        <v>360</v>
      </c>
      <c r="AH3772" s="45">
        <v>34486</v>
      </c>
      <c r="AI3772">
        <v>789019</v>
      </c>
      <c r="AJ3772">
        <v>1975</v>
      </c>
      <c r="AK3772" t="s">
        <v>361</v>
      </c>
      <c r="AL3772" t="s">
        <v>314</v>
      </c>
      <c r="AM3772" t="s">
        <v>245</v>
      </c>
    </row>
    <row r="3773" spans="1:39" x14ac:dyDescent="0.3">
      <c r="A3773" s="1">
        <v>43629</v>
      </c>
      <c r="B3773" t="s">
        <v>32</v>
      </c>
      <c r="C3773" t="s">
        <v>239</v>
      </c>
      <c r="D3773">
        <v>2100</v>
      </c>
      <c r="E3773">
        <v>19</v>
      </c>
      <c r="F3773">
        <v>131.979996</v>
      </c>
      <c r="G3773">
        <v>133</v>
      </c>
      <c r="H3773">
        <v>131.55999800000001</v>
      </c>
      <c r="I3773">
        <v>132.320007</v>
      </c>
      <c r="J3773">
        <v>132.320007</v>
      </c>
      <c r="K3773">
        <v>17200800</v>
      </c>
      <c r="L3773">
        <v>2.0910000000000002</v>
      </c>
      <c r="M3773">
        <v>6.2924430529033796E-3</v>
      </c>
      <c r="N3773">
        <v>3.4600259955299799E-2</v>
      </c>
      <c r="O3773">
        <v>7.3892235857380306E-2</v>
      </c>
      <c r="P3773">
        <v>0.147557588155981</v>
      </c>
      <c r="Q3773">
        <v>0.28314625707673902</v>
      </c>
      <c r="R3773">
        <v>1.30530963107315E-2</v>
      </c>
      <c r="S3773">
        <v>1.5159212517530499E-2</v>
      </c>
      <c r="T3773">
        <v>1.33014889095591E-2</v>
      </c>
      <c r="U3773">
        <v>1.64594209024089E-2</v>
      </c>
      <c r="V3773">
        <v>134.240005</v>
      </c>
      <c r="W3773">
        <v>93.959998999999996</v>
      </c>
      <c r="X3773">
        <v>-0.133015886510125</v>
      </c>
      <c r="Y3773">
        <v>4.0890106107655602E-3</v>
      </c>
      <c r="Z3773">
        <v>1.4358675719692899</v>
      </c>
      <c r="AA3773">
        <v>2.8697137275979201</v>
      </c>
      <c r="AB3773">
        <v>2.8134669335359601</v>
      </c>
      <c r="AC3773" t="s">
        <v>264</v>
      </c>
      <c r="AD3773" t="s">
        <v>359</v>
      </c>
      <c r="AE3773" t="s">
        <v>56</v>
      </c>
      <c r="AF3773" t="s">
        <v>83</v>
      </c>
      <c r="AG3773" t="s">
        <v>360</v>
      </c>
      <c r="AH3773" s="45">
        <v>34486</v>
      </c>
      <c r="AI3773">
        <v>789019</v>
      </c>
      <c r="AJ3773">
        <v>1975</v>
      </c>
      <c r="AK3773" t="s">
        <v>361</v>
      </c>
      <c r="AL3773" t="s">
        <v>314</v>
      </c>
      <c r="AM3773" t="s">
        <v>245</v>
      </c>
    </row>
    <row r="3774" spans="1:39" x14ac:dyDescent="0.3">
      <c r="A3774" s="1">
        <v>43642</v>
      </c>
      <c r="B3774" t="s">
        <v>32</v>
      </c>
      <c r="C3774" t="s">
        <v>246</v>
      </c>
      <c r="D3774">
        <v>1900</v>
      </c>
      <c r="E3774">
        <v>19</v>
      </c>
      <c r="F3774">
        <v>134.35000600000001</v>
      </c>
      <c r="G3774">
        <v>135.740005</v>
      </c>
      <c r="H3774">
        <v>133.60000600000001</v>
      </c>
      <c r="I3774">
        <v>133.929993</v>
      </c>
      <c r="J3774">
        <v>133.929993</v>
      </c>
      <c r="K3774">
        <v>23657700</v>
      </c>
      <c r="L3774">
        <v>2.0489999999999999</v>
      </c>
      <c r="M3774">
        <v>3.7402798405573E-3</v>
      </c>
      <c r="N3774">
        <v>-1.3055663764420701E-2</v>
      </c>
      <c r="O3774">
        <v>5.9132381878195098E-2</v>
      </c>
      <c r="P3774">
        <v>0.14080588892937401</v>
      </c>
      <c r="Q3774">
        <v>0.32448610324056498</v>
      </c>
      <c r="R3774">
        <v>1.6802730447692399E-2</v>
      </c>
      <c r="S3774">
        <v>1.5584696373234799E-2</v>
      </c>
      <c r="T3774">
        <v>1.3195470384081901E-2</v>
      </c>
      <c r="U3774">
        <v>1.6519906217367999E-2</v>
      </c>
      <c r="V3774">
        <v>138.39999399999999</v>
      </c>
      <c r="W3774">
        <v>93.959998999999996</v>
      </c>
      <c r="X3774">
        <v>-0.133015886510125</v>
      </c>
      <c r="Y3774">
        <v>-1.2346958449604901E-3</v>
      </c>
      <c r="Z3774">
        <v>1.44246023326671</v>
      </c>
      <c r="AA3774">
        <v>3.3674799707727701</v>
      </c>
      <c r="AB3774">
        <v>3.2789142107487401</v>
      </c>
      <c r="AC3774" t="s">
        <v>264</v>
      </c>
      <c r="AD3774" t="s">
        <v>359</v>
      </c>
      <c r="AE3774" t="s">
        <v>56</v>
      </c>
      <c r="AF3774" t="s">
        <v>83</v>
      </c>
      <c r="AG3774" t="s">
        <v>360</v>
      </c>
      <c r="AH3774" s="45">
        <v>34486</v>
      </c>
      <c r="AI3774">
        <v>789019</v>
      </c>
      <c r="AJ3774">
        <v>1975</v>
      </c>
      <c r="AK3774" t="s">
        <v>361</v>
      </c>
      <c r="AL3774" t="s">
        <v>314</v>
      </c>
      <c r="AM3774" t="s">
        <v>245</v>
      </c>
    </row>
    <row r="3775" spans="1:39" x14ac:dyDescent="0.3">
      <c r="A3775" s="1">
        <v>43566</v>
      </c>
      <c r="B3775" t="s">
        <v>32</v>
      </c>
      <c r="C3775" t="s">
        <v>239</v>
      </c>
      <c r="D3775">
        <v>2200</v>
      </c>
      <c r="E3775">
        <v>20</v>
      </c>
      <c r="F3775">
        <v>120.540001</v>
      </c>
      <c r="G3775">
        <v>120.849998</v>
      </c>
      <c r="H3775">
        <v>119.919997999999</v>
      </c>
      <c r="I3775">
        <v>120.33000199999999</v>
      </c>
      <c r="J3775">
        <v>119.88623</v>
      </c>
      <c r="K3775">
        <v>14209100</v>
      </c>
      <c r="L3775">
        <v>2.504</v>
      </c>
      <c r="M3775">
        <v>1.16418049311E-3</v>
      </c>
      <c r="N3775">
        <v>8.0938934078516097E-3</v>
      </c>
      <c r="O3775">
        <v>5.7378439761092602E-2</v>
      </c>
      <c r="P3775">
        <v>0.153962313409888</v>
      </c>
      <c r="Q3775">
        <v>0.28671065077623398</v>
      </c>
      <c r="R3775">
        <v>4.8808605941785604E-3</v>
      </c>
      <c r="S3775">
        <v>9.6100796179724706E-3</v>
      </c>
      <c r="T3775">
        <v>1.2049153229622101E-2</v>
      </c>
      <c r="U3775">
        <v>1.5993197786362399E-2</v>
      </c>
      <c r="V3775">
        <v>120.849998</v>
      </c>
      <c r="W3775">
        <v>90.279999000000004</v>
      </c>
      <c r="X3775">
        <v>-0.133015886510125</v>
      </c>
      <c r="Y3775" s="44">
        <v>3.8122194279549302E-5</v>
      </c>
      <c r="Z3775">
        <v>1.42472858713777</v>
      </c>
      <c r="AA3775">
        <v>2.7941283079994799</v>
      </c>
      <c r="AB3775">
        <v>2.7850399760231501</v>
      </c>
      <c r="AC3775" t="s">
        <v>265</v>
      </c>
      <c r="AD3775" t="s">
        <v>359</v>
      </c>
      <c r="AE3775" t="s">
        <v>56</v>
      </c>
      <c r="AF3775" t="s">
        <v>83</v>
      </c>
      <c r="AG3775" t="s">
        <v>360</v>
      </c>
      <c r="AH3775" s="45">
        <v>34486</v>
      </c>
      <c r="AI3775">
        <v>789019</v>
      </c>
      <c r="AJ3775">
        <v>1975</v>
      </c>
      <c r="AK3775" t="s">
        <v>361</v>
      </c>
      <c r="AL3775" t="s">
        <v>314</v>
      </c>
      <c r="AM3775" t="s">
        <v>245</v>
      </c>
    </row>
    <row r="3776" spans="1:39" x14ac:dyDescent="0.3">
      <c r="A3776" s="1">
        <v>43585</v>
      </c>
      <c r="B3776" t="s">
        <v>32</v>
      </c>
      <c r="C3776" t="s">
        <v>239</v>
      </c>
      <c r="D3776">
        <v>2300</v>
      </c>
      <c r="E3776">
        <v>20</v>
      </c>
      <c r="F3776">
        <v>129.80999800000001</v>
      </c>
      <c r="G3776">
        <v>130.699997</v>
      </c>
      <c r="H3776">
        <v>129.38999899999999</v>
      </c>
      <c r="I3776">
        <v>130.60000600000001</v>
      </c>
      <c r="J3776">
        <v>130.11836199999999</v>
      </c>
      <c r="K3776">
        <v>24166500</v>
      </c>
      <c r="L3776">
        <v>2.5089999999999999</v>
      </c>
      <c r="M3776">
        <v>6.3756487542002901E-3</v>
      </c>
      <c r="N3776">
        <v>4.0311760220342698E-2</v>
      </c>
      <c r="O3776">
        <v>0.110563849638545</v>
      </c>
      <c r="P3776">
        <v>0.24225465644583799</v>
      </c>
      <c r="Q3776">
        <v>0.32640620075479898</v>
      </c>
      <c r="R3776">
        <v>1.43390617506985E-2</v>
      </c>
      <c r="S3776">
        <v>8.1370394544172005E-3</v>
      </c>
      <c r="T3776">
        <v>1.09760568566911E-2</v>
      </c>
      <c r="U3776">
        <v>1.5879232437098E-2</v>
      </c>
      <c r="V3776">
        <v>131.36999499999999</v>
      </c>
      <c r="W3776">
        <v>92.449996999999996</v>
      </c>
      <c r="X3776">
        <v>-0.133015886510125</v>
      </c>
      <c r="Y3776">
        <v>9.5096475723260604E-4</v>
      </c>
      <c r="Z3776">
        <v>1.41292142278</v>
      </c>
      <c r="AA3776">
        <v>3.2481646395349801</v>
      </c>
      <c r="AB3776">
        <v>3.2903278041216102</v>
      </c>
      <c r="AC3776" t="s">
        <v>265</v>
      </c>
      <c r="AD3776" t="s">
        <v>359</v>
      </c>
      <c r="AE3776" t="s">
        <v>56</v>
      </c>
      <c r="AF3776" t="s">
        <v>83</v>
      </c>
      <c r="AG3776" t="s">
        <v>360</v>
      </c>
      <c r="AH3776" s="45">
        <v>34486</v>
      </c>
      <c r="AI3776">
        <v>789019</v>
      </c>
      <c r="AJ3776">
        <v>1975</v>
      </c>
      <c r="AK3776" t="s">
        <v>361</v>
      </c>
      <c r="AL3776" t="s">
        <v>314</v>
      </c>
      <c r="AM3776" t="s">
        <v>245</v>
      </c>
    </row>
    <row r="3777" spans="1:39" x14ac:dyDescent="0.3">
      <c r="A3777" s="1">
        <v>43613</v>
      </c>
      <c r="B3777" t="s">
        <v>32</v>
      </c>
      <c r="C3777" t="s">
        <v>239</v>
      </c>
      <c r="D3777">
        <v>1300</v>
      </c>
      <c r="E3777">
        <v>20</v>
      </c>
      <c r="F3777">
        <v>126.980003</v>
      </c>
      <c r="G3777">
        <v>128</v>
      </c>
      <c r="H3777">
        <v>126.050003</v>
      </c>
      <c r="I3777">
        <v>126.160004</v>
      </c>
      <c r="J3777">
        <v>126.160004</v>
      </c>
      <c r="K3777">
        <v>23128400</v>
      </c>
      <c r="L3777">
        <v>2.2679999999999998</v>
      </c>
      <c r="M3777">
        <v>-6.3386689417208205E-4</v>
      </c>
      <c r="N3777">
        <v>-4.7544971821515702E-4</v>
      </c>
      <c r="O3777">
        <v>-1.9728698210258799E-2</v>
      </c>
      <c r="P3777">
        <v>0.11953777455619399</v>
      </c>
      <c r="Q3777">
        <v>0.26553333097031701</v>
      </c>
      <c r="R3777">
        <v>7.1389531710889303E-3</v>
      </c>
      <c r="S3777">
        <v>1.37314083353088E-2</v>
      </c>
      <c r="T3777">
        <v>1.14032653598116E-2</v>
      </c>
      <c r="U3777">
        <v>1.6117891531710199E-2</v>
      </c>
      <c r="V3777">
        <v>131.36999499999999</v>
      </c>
      <c r="W3777">
        <v>93.959998999999996</v>
      </c>
      <c r="X3777">
        <v>-0.133015886510125</v>
      </c>
      <c r="Y3777">
        <v>-8.4109499934704197E-3</v>
      </c>
      <c r="Z3777">
        <v>1.41068570262048</v>
      </c>
      <c r="AA3777">
        <v>2.64332998466138</v>
      </c>
      <c r="AB3777">
        <v>2.7401907739137998</v>
      </c>
      <c r="AC3777" t="s">
        <v>265</v>
      </c>
      <c r="AD3777" t="s">
        <v>359</v>
      </c>
      <c r="AE3777" t="s">
        <v>56</v>
      </c>
      <c r="AF3777" t="s">
        <v>83</v>
      </c>
      <c r="AG3777" t="s">
        <v>360</v>
      </c>
      <c r="AH3777" s="45">
        <v>34486</v>
      </c>
      <c r="AI3777">
        <v>789019</v>
      </c>
      <c r="AJ3777">
        <v>1975</v>
      </c>
      <c r="AK3777" t="s">
        <v>361</v>
      </c>
      <c r="AL3777" t="s">
        <v>314</v>
      </c>
      <c r="AM3777" t="s">
        <v>245</v>
      </c>
    </row>
    <row r="3778" spans="1:39" x14ac:dyDescent="0.3">
      <c r="A3778" s="1">
        <v>43620</v>
      </c>
      <c r="B3778" t="s">
        <v>32</v>
      </c>
      <c r="C3778" t="s">
        <v>239</v>
      </c>
      <c r="D3778">
        <v>1700</v>
      </c>
      <c r="E3778">
        <v>20</v>
      </c>
      <c r="F3778">
        <v>121.279999</v>
      </c>
      <c r="G3778">
        <v>123.279999</v>
      </c>
      <c r="H3778">
        <v>120.650002</v>
      </c>
      <c r="I3778">
        <v>123.160004</v>
      </c>
      <c r="J3778">
        <v>123.160004</v>
      </c>
      <c r="K3778">
        <v>29382600</v>
      </c>
      <c r="L3778">
        <v>2.1190000000000002</v>
      </c>
      <c r="M3778">
        <v>2.7326869143304601E-2</v>
      </c>
      <c r="N3778">
        <v>-2.40666188261764E-2</v>
      </c>
      <c r="O3778">
        <v>-2.0768009161822702E-2</v>
      </c>
      <c r="P3778">
        <v>0.10136248846385</v>
      </c>
      <c r="Q3778">
        <v>0.216553277976058</v>
      </c>
      <c r="R3778">
        <v>2.2528305902965E-2</v>
      </c>
      <c r="S3778">
        <v>1.6055989674766302E-2</v>
      </c>
      <c r="T3778">
        <v>1.2836923462908901E-2</v>
      </c>
      <c r="U3778">
        <v>1.6333066272101501E-2</v>
      </c>
      <c r="V3778">
        <v>131.36999499999999</v>
      </c>
      <c r="W3778">
        <v>93.959998999999996</v>
      </c>
      <c r="X3778">
        <v>-0.133015886510125</v>
      </c>
      <c r="Y3778">
        <v>2.1205927310919401E-2</v>
      </c>
      <c r="Z3778">
        <v>1.4226371445077799</v>
      </c>
      <c r="AA3778">
        <v>2.1258831850289099</v>
      </c>
      <c r="AB3778">
        <v>2.34507555187189</v>
      </c>
      <c r="AC3778" t="s">
        <v>265</v>
      </c>
      <c r="AD3778" t="s">
        <v>359</v>
      </c>
      <c r="AE3778" t="s">
        <v>56</v>
      </c>
      <c r="AF3778" t="s">
        <v>83</v>
      </c>
      <c r="AG3778" t="s">
        <v>360</v>
      </c>
      <c r="AH3778" s="45">
        <v>34486</v>
      </c>
      <c r="AI3778">
        <v>789019</v>
      </c>
      <c r="AJ3778">
        <v>1975</v>
      </c>
      <c r="AK3778" t="s">
        <v>361</v>
      </c>
      <c r="AL3778" t="s">
        <v>314</v>
      </c>
      <c r="AM3778" t="s">
        <v>245</v>
      </c>
    </row>
    <row r="3779" spans="1:39" x14ac:dyDescent="0.3">
      <c r="A3779" s="1">
        <v>43636</v>
      </c>
      <c r="B3779" t="s">
        <v>32</v>
      </c>
      <c r="C3779" t="s">
        <v>246</v>
      </c>
      <c r="D3779">
        <v>2200</v>
      </c>
      <c r="E3779">
        <v>20</v>
      </c>
      <c r="F3779">
        <v>137.449997</v>
      </c>
      <c r="G3779">
        <v>137.66000399999999</v>
      </c>
      <c r="H3779">
        <v>135.720001</v>
      </c>
      <c r="I3779">
        <v>136.949997</v>
      </c>
      <c r="J3779">
        <v>136.949997</v>
      </c>
      <c r="K3779">
        <v>33042600</v>
      </c>
      <c r="L3779">
        <v>2.0009999999999999</v>
      </c>
      <c r="M3779">
        <v>9.2429869059409298E-3</v>
      </c>
      <c r="N3779">
        <v>3.4392589625846501E-2</v>
      </c>
      <c r="O3779">
        <v>8.1589449724513805E-2</v>
      </c>
      <c r="P3779">
        <v>0.133987248881273</v>
      </c>
      <c r="Q3779">
        <v>0.32199047830197403</v>
      </c>
      <c r="R3779">
        <v>6.5460858532991398E-3</v>
      </c>
      <c r="S3779">
        <v>1.3942757646562999E-2</v>
      </c>
      <c r="T3779">
        <v>1.3067575714174801E-2</v>
      </c>
      <c r="U3779">
        <v>1.6464937833313799E-2</v>
      </c>
      <c r="V3779">
        <v>137.66000399999999</v>
      </c>
      <c r="W3779">
        <v>93.959998999999996</v>
      </c>
      <c r="X3779">
        <v>-0.133015886510125</v>
      </c>
      <c r="Y3779">
        <v>9.4276054361659405E-3</v>
      </c>
      <c r="Z3779">
        <v>1.4356294674332499</v>
      </c>
      <c r="AA3779">
        <v>3.3278542481972702</v>
      </c>
      <c r="AB3779">
        <v>3.12800306651891</v>
      </c>
      <c r="AC3779" t="s">
        <v>265</v>
      </c>
      <c r="AD3779" t="s">
        <v>359</v>
      </c>
      <c r="AE3779" t="s">
        <v>56</v>
      </c>
      <c r="AF3779" t="s">
        <v>83</v>
      </c>
      <c r="AG3779" t="s">
        <v>360</v>
      </c>
      <c r="AH3779" s="45">
        <v>34486</v>
      </c>
      <c r="AI3779">
        <v>789019</v>
      </c>
      <c r="AJ3779">
        <v>1975</v>
      </c>
      <c r="AK3779" t="s">
        <v>361</v>
      </c>
      <c r="AL3779" t="s">
        <v>314</v>
      </c>
      <c r="AM3779" t="s">
        <v>245</v>
      </c>
    </row>
    <row r="3780" spans="1:39" x14ac:dyDescent="0.3">
      <c r="A3780" s="1">
        <v>43602</v>
      </c>
      <c r="B3780" t="s">
        <v>33</v>
      </c>
      <c r="C3780" t="s">
        <v>246</v>
      </c>
      <c r="D3780">
        <v>100</v>
      </c>
      <c r="E3780">
        <v>1</v>
      </c>
      <c r="F3780">
        <v>52.25</v>
      </c>
      <c r="G3780">
        <v>53.400002000000001</v>
      </c>
      <c r="H3780">
        <v>52.220001000000003</v>
      </c>
      <c r="I3780">
        <v>53.040000999999997</v>
      </c>
      <c r="J3780">
        <v>53.040000999999997</v>
      </c>
      <c r="K3780">
        <v>4645500</v>
      </c>
      <c r="L3780">
        <v>2.3929999999999998</v>
      </c>
      <c r="M3780">
        <v>6.6206994890413299E-3</v>
      </c>
      <c r="N3780">
        <v>-1.7988476839180301E-2</v>
      </c>
      <c r="O3780">
        <v>-2.2587005108052401E-2</v>
      </c>
      <c r="P3780">
        <v>5.8817760440050902E-2</v>
      </c>
      <c r="Q3780">
        <v>0.235123867012724</v>
      </c>
      <c r="R3780">
        <v>1.6698118608684101E-2</v>
      </c>
      <c r="S3780">
        <v>1.10573133914367E-2</v>
      </c>
      <c r="T3780">
        <v>1.0524383541287201E-2</v>
      </c>
      <c r="U3780">
        <v>1.27380791397122E-2</v>
      </c>
      <c r="V3780">
        <v>56.639998999999897</v>
      </c>
      <c r="W3780">
        <v>41.490001999999997</v>
      </c>
      <c r="X3780">
        <v>-9.6320966778014203E-2</v>
      </c>
      <c r="Y3780">
        <v>-5.8544371529206298E-3</v>
      </c>
      <c r="Z3780">
        <v>0.76401347014309395</v>
      </c>
      <c r="AA3780">
        <v>2.3912210415731798</v>
      </c>
      <c r="AB3780">
        <v>2.3662849659523699</v>
      </c>
      <c r="AC3780" t="s">
        <v>240</v>
      </c>
      <c r="AD3780" t="s">
        <v>362</v>
      </c>
      <c r="AE3780" t="s">
        <v>62</v>
      </c>
      <c r="AF3780" t="s">
        <v>93</v>
      </c>
      <c r="AG3780" t="s">
        <v>363</v>
      </c>
      <c r="AH3780" s="45">
        <v>31320</v>
      </c>
      <c r="AI3780">
        <v>109198</v>
      </c>
      <c r="AK3780" t="s">
        <v>364</v>
      </c>
      <c r="AL3780" t="s">
        <v>288</v>
      </c>
      <c r="AM3780" t="s">
        <v>245</v>
      </c>
    </row>
    <row r="3781" spans="1:39" x14ac:dyDescent="0.3">
      <c r="A3781" s="1">
        <v>43619</v>
      </c>
      <c r="B3781" t="s">
        <v>33</v>
      </c>
      <c r="C3781" t="s">
        <v>246</v>
      </c>
      <c r="D3781">
        <v>100</v>
      </c>
      <c r="E3781">
        <v>1</v>
      </c>
      <c r="F3781">
        <v>50.290000999999997</v>
      </c>
      <c r="G3781">
        <v>50.849997999999999</v>
      </c>
      <c r="H3781">
        <v>49.689999</v>
      </c>
      <c r="I3781">
        <v>49.889998999999897</v>
      </c>
      <c r="J3781">
        <v>49.889998999999897</v>
      </c>
      <c r="K3781">
        <v>7498000</v>
      </c>
      <c r="L3781">
        <v>2.081</v>
      </c>
      <c r="M3781">
        <v>-7.9857082396934294E-3</v>
      </c>
      <c r="N3781">
        <v>-3.4088613089282502E-2</v>
      </c>
      <c r="O3781">
        <v>-7.3667893077652799E-2</v>
      </c>
      <c r="P3781">
        <v>-2.5628302976983899E-2</v>
      </c>
      <c r="Q3781">
        <v>0.11542331692546801</v>
      </c>
      <c r="R3781">
        <v>1.6657651693390601E-2</v>
      </c>
      <c r="S3781">
        <v>1.3620053028246299E-2</v>
      </c>
      <c r="T3781">
        <v>1.07267609001006E-2</v>
      </c>
      <c r="U3781">
        <v>1.2837364934491899E-2</v>
      </c>
      <c r="V3781">
        <v>56.639998999999897</v>
      </c>
      <c r="W3781">
        <v>41.490001999999997</v>
      </c>
      <c r="X3781">
        <v>-9.6431180897019894E-2</v>
      </c>
      <c r="Y3781">
        <v>-2.7690708645509302E-3</v>
      </c>
      <c r="Z3781">
        <v>0.777544499252939</v>
      </c>
      <c r="AA3781">
        <v>1.06983681033495</v>
      </c>
      <c r="AB3781">
        <v>1.27682557570467</v>
      </c>
      <c r="AC3781" t="s">
        <v>240</v>
      </c>
      <c r="AD3781" t="s">
        <v>362</v>
      </c>
      <c r="AE3781" t="s">
        <v>62</v>
      </c>
      <c r="AF3781" t="s">
        <v>93</v>
      </c>
      <c r="AG3781" t="s">
        <v>363</v>
      </c>
      <c r="AH3781" s="45">
        <v>31320</v>
      </c>
      <c r="AI3781">
        <v>109198</v>
      </c>
      <c r="AK3781" t="s">
        <v>364</v>
      </c>
      <c r="AL3781" t="s">
        <v>288</v>
      </c>
      <c r="AM3781" t="s">
        <v>245</v>
      </c>
    </row>
    <row r="3782" spans="1:39" x14ac:dyDescent="0.3">
      <c r="A3782" s="1">
        <v>43570</v>
      </c>
      <c r="B3782" t="s">
        <v>33</v>
      </c>
      <c r="C3782" t="s">
        <v>239</v>
      </c>
      <c r="D3782">
        <v>200</v>
      </c>
      <c r="E3782">
        <v>2</v>
      </c>
      <c r="F3782">
        <v>54.02</v>
      </c>
      <c r="G3782">
        <v>54.41</v>
      </c>
      <c r="H3782">
        <v>54</v>
      </c>
      <c r="I3782">
        <v>54.240001999999997</v>
      </c>
      <c r="J3782">
        <v>54.002743000000002</v>
      </c>
      <c r="K3782">
        <v>4026900</v>
      </c>
      <c r="L3782">
        <v>2.5529999999999999</v>
      </c>
      <c r="M3782">
        <v>4.9903635013042701E-3</v>
      </c>
      <c r="N3782">
        <v>-1.6578555298234401E-3</v>
      </c>
      <c r="O3782">
        <v>4.0253748918557403E-2</v>
      </c>
      <c r="P3782">
        <v>0.15189024346656901</v>
      </c>
      <c r="Q3782">
        <v>0.30490957069774399</v>
      </c>
      <c r="R3782">
        <v>9.3515829990842708E-3</v>
      </c>
      <c r="S3782">
        <v>7.0019479568932197E-3</v>
      </c>
      <c r="T3782">
        <v>9.9791599693044904E-3</v>
      </c>
      <c r="U3782">
        <v>1.2727487234412801E-2</v>
      </c>
      <c r="V3782">
        <v>56.639998999999897</v>
      </c>
      <c r="W3782">
        <v>40.650002000000001</v>
      </c>
      <c r="X3782">
        <v>-9.6320966778014203E-2</v>
      </c>
      <c r="Y3782">
        <v>-6.2956724975841202E-4</v>
      </c>
      <c r="Z3782">
        <v>0.74335607737718401</v>
      </c>
      <c r="AA3782">
        <v>2.5433291662667599</v>
      </c>
      <c r="AB3782">
        <v>2.38420525281912</v>
      </c>
      <c r="AC3782" t="s">
        <v>247</v>
      </c>
      <c r="AD3782" t="s">
        <v>362</v>
      </c>
      <c r="AE3782" t="s">
        <v>62</v>
      </c>
      <c r="AF3782" t="s">
        <v>93</v>
      </c>
      <c r="AG3782" t="s">
        <v>363</v>
      </c>
      <c r="AH3782" s="45">
        <v>31320</v>
      </c>
      <c r="AI3782">
        <v>109198</v>
      </c>
      <c r="AK3782" t="s">
        <v>364</v>
      </c>
      <c r="AL3782" t="s">
        <v>288</v>
      </c>
      <c r="AM3782" t="s">
        <v>245</v>
      </c>
    </row>
    <row r="3783" spans="1:39" x14ac:dyDescent="0.3">
      <c r="A3783" s="1">
        <v>43579</v>
      </c>
      <c r="B3783" t="s">
        <v>33</v>
      </c>
      <c r="C3783" t="s">
        <v>246</v>
      </c>
      <c r="D3783">
        <v>200</v>
      </c>
      <c r="E3783">
        <v>3</v>
      </c>
      <c r="F3783">
        <v>55.25</v>
      </c>
      <c r="G3783">
        <v>55.779998999999997</v>
      </c>
      <c r="H3783">
        <v>55.25</v>
      </c>
      <c r="I3783">
        <v>55.419998</v>
      </c>
      <c r="J3783">
        <v>55.177577999999997</v>
      </c>
      <c r="K3783">
        <v>4714500</v>
      </c>
      <c r="L3783">
        <v>2.5219999999999998</v>
      </c>
      <c r="M3783">
        <v>4.1587998719315403E-3</v>
      </c>
      <c r="N3783">
        <v>1.6923305271720101E-2</v>
      </c>
      <c r="O3783">
        <v>5.71796567095917E-2</v>
      </c>
      <c r="P3783">
        <v>0.13442162744024699</v>
      </c>
      <c r="Q3783">
        <v>0.30247747147367898</v>
      </c>
      <c r="R3783">
        <v>1.04901742882839E-2</v>
      </c>
      <c r="S3783">
        <v>7.73401176908618E-3</v>
      </c>
      <c r="T3783">
        <v>9.73516895929755E-3</v>
      </c>
      <c r="U3783">
        <v>1.2725462209359099E-2</v>
      </c>
      <c r="V3783">
        <v>56.639998999999897</v>
      </c>
      <c r="W3783">
        <v>40.650002000000001</v>
      </c>
      <c r="X3783">
        <v>-9.6320966778014203E-2</v>
      </c>
      <c r="Y3783">
        <v>-2.1941687255359501E-3</v>
      </c>
      <c r="Z3783">
        <v>0.74061664612754297</v>
      </c>
      <c r="AA3783">
        <v>2.6398677079870101</v>
      </c>
      <c r="AB3783">
        <v>2.5539795537872498</v>
      </c>
      <c r="AC3783" t="s">
        <v>248</v>
      </c>
      <c r="AD3783" t="s">
        <v>362</v>
      </c>
      <c r="AE3783" t="s">
        <v>62</v>
      </c>
      <c r="AF3783" t="s">
        <v>93</v>
      </c>
      <c r="AG3783" t="s">
        <v>363</v>
      </c>
      <c r="AH3783" s="45">
        <v>31320</v>
      </c>
      <c r="AI3783">
        <v>109198</v>
      </c>
      <c r="AK3783" t="s">
        <v>364</v>
      </c>
      <c r="AL3783" t="s">
        <v>288</v>
      </c>
      <c r="AM3783" t="s">
        <v>245</v>
      </c>
    </row>
    <row r="3784" spans="1:39" x14ac:dyDescent="0.3">
      <c r="A3784" s="1">
        <v>43593</v>
      </c>
      <c r="B3784" t="s">
        <v>33</v>
      </c>
      <c r="C3784" t="s">
        <v>246</v>
      </c>
      <c r="D3784">
        <v>200</v>
      </c>
      <c r="E3784">
        <v>3</v>
      </c>
      <c r="F3784">
        <v>53.380001</v>
      </c>
      <c r="G3784">
        <v>54.34</v>
      </c>
      <c r="H3784">
        <v>53.18</v>
      </c>
      <c r="I3784">
        <v>54.009997999999896</v>
      </c>
      <c r="J3784">
        <v>53.773743000000003</v>
      </c>
      <c r="K3784">
        <v>3747300</v>
      </c>
      <c r="L3784">
        <v>2.4820000000000002</v>
      </c>
      <c r="M3784">
        <v>1.09839852735582E-2</v>
      </c>
      <c r="N3784">
        <v>1.2968447997509999E-3</v>
      </c>
      <c r="O3784">
        <v>-1.8498793161318E-3</v>
      </c>
      <c r="P3784">
        <v>0.10618618074363601</v>
      </c>
      <c r="Q3784">
        <v>0.29293708173586802</v>
      </c>
      <c r="R3784">
        <v>1.09816419196442E-2</v>
      </c>
      <c r="S3784">
        <v>9.0863467524277593E-3</v>
      </c>
      <c r="T3784">
        <v>9.9206681628038994E-3</v>
      </c>
      <c r="U3784">
        <v>1.2622083778045299E-2</v>
      </c>
      <c r="V3784">
        <v>56.639998999999897</v>
      </c>
      <c r="W3784">
        <v>40.825001</v>
      </c>
      <c r="X3784">
        <v>-9.6320966778014203E-2</v>
      </c>
      <c r="Y3784">
        <v>-1.60671540560346E-3</v>
      </c>
      <c r="Z3784">
        <v>0.74555029504686998</v>
      </c>
      <c r="AA3784">
        <v>2.8164187170148001</v>
      </c>
      <c r="AB3784">
        <v>2.6016008916807301</v>
      </c>
      <c r="AC3784" t="s">
        <v>248</v>
      </c>
      <c r="AD3784" t="s">
        <v>362</v>
      </c>
      <c r="AE3784" t="s">
        <v>62</v>
      </c>
      <c r="AF3784" t="s">
        <v>93</v>
      </c>
      <c r="AG3784" t="s">
        <v>363</v>
      </c>
      <c r="AH3784" s="45">
        <v>31320</v>
      </c>
      <c r="AI3784">
        <v>109198</v>
      </c>
      <c r="AK3784" t="s">
        <v>364</v>
      </c>
      <c r="AL3784" t="s">
        <v>288</v>
      </c>
      <c r="AM3784" t="s">
        <v>245</v>
      </c>
    </row>
    <row r="3785" spans="1:39" x14ac:dyDescent="0.3">
      <c r="A3785" s="1">
        <v>43614</v>
      </c>
      <c r="B3785" t="s">
        <v>33</v>
      </c>
      <c r="C3785" t="s">
        <v>239</v>
      </c>
      <c r="D3785">
        <v>200</v>
      </c>
      <c r="E3785">
        <v>3</v>
      </c>
      <c r="F3785">
        <v>49.59</v>
      </c>
      <c r="G3785">
        <v>50.209998999999897</v>
      </c>
      <c r="H3785">
        <v>49.049999</v>
      </c>
      <c r="I3785">
        <v>49.73</v>
      </c>
      <c r="J3785">
        <v>49.73</v>
      </c>
      <c r="K3785">
        <v>9046900</v>
      </c>
      <c r="L3785">
        <v>2.2360000000000002</v>
      </c>
      <c r="M3785">
        <v>-6.8136536152063202E-3</v>
      </c>
      <c r="N3785">
        <v>-6.8577170107504706E-2</v>
      </c>
      <c r="O3785">
        <v>-9.74312674631444E-2</v>
      </c>
      <c r="P3785">
        <v>-3.1753986230420403E-2</v>
      </c>
      <c r="Q3785">
        <v>0.13698400369824401</v>
      </c>
      <c r="R3785">
        <v>1.6403375551635201E-2</v>
      </c>
      <c r="S3785">
        <v>1.32236977784229E-2</v>
      </c>
      <c r="T3785">
        <v>1.07225682769385E-2</v>
      </c>
      <c r="U3785">
        <v>1.28229572734474E-2</v>
      </c>
      <c r="V3785">
        <v>56.639998999999897</v>
      </c>
      <c r="W3785">
        <v>41.490001999999997</v>
      </c>
      <c r="X3785">
        <v>-9.6431180897019894E-2</v>
      </c>
      <c r="Y3785">
        <v>-6.9359101493404697E-3</v>
      </c>
      <c r="Z3785">
        <v>0.77203195362691202</v>
      </c>
      <c r="AA3785">
        <v>1.31179846064471</v>
      </c>
      <c r="AB3785">
        <v>1.7084487440426399</v>
      </c>
      <c r="AC3785" t="s">
        <v>248</v>
      </c>
      <c r="AD3785" t="s">
        <v>362</v>
      </c>
      <c r="AE3785" t="s">
        <v>62</v>
      </c>
      <c r="AF3785" t="s">
        <v>93</v>
      </c>
      <c r="AG3785" t="s">
        <v>363</v>
      </c>
      <c r="AH3785" s="45">
        <v>31320</v>
      </c>
      <c r="AI3785">
        <v>109198</v>
      </c>
      <c r="AK3785" t="s">
        <v>364</v>
      </c>
      <c r="AL3785" t="s">
        <v>288</v>
      </c>
      <c r="AM3785" t="s">
        <v>245</v>
      </c>
    </row>
    <row r="3786" spans="1:39" x14ac:dyDescent="0.3">
      <c r="A3786" s="1">
        <v>43623</v>
      </c>
      <c r="B3786" t="s">
        <v>33</v>
      </c>
      <c r="C3786" t="s">
        <v>246</v>
      </c>
      <c r="D3786">
        <v>200</v>
      </c>
      <c r="E3786">
        <v>3</v>
      </c>
      <c r="F3786">
        <v>51.389998999999897</v>
      </c>
      <c r="G3786">
        <v>52.150002000000001</v>
      </c>
      <c r="H3786">
        <v>51.07</v>
      </c>
      <c r="I3786">
        <v>51.919998</v>
      </c>
      <c r="J3786">
        <v>51.919998</v>
      </c>
      <c r="K3786">
        <v>4594200</v>
      </c>
      <c r="L3786">
        <v>2.0840000000000001</v>
      </c>
      <c r="M3786">
        <v>1.9841071025825399E-2</v>
      </c>
      <c r="N3786">
        <v>3.1897763806490301E-2</v>
      </c>
      <c r="O3786">
        <v>-2.40972805576617E-2</v>
      </c>
      <c r="P3786">
        <v>2.7767569560609801E-2</v>
      </c>
      <c r="Q3786">
        <v>0.11218449110436</v>
      </c>
      <c r="R3786">
        <v>1.2458592324891099E-2</v>
      </c>
      <c r="S3786">
        <v>1.4661939591262E-2</v>
      </c>
      <c r="T3786">
        <v>1.0943967483428E-2</v>
      </c>
      <c r="U3786">
        <v>1.28154763124332E-2</v>
      </c>
      <c r="V3786">
        <v>56.639998999999897</v>
      </c>
      <c r="W3786">
        <v>41.490001999999997</v>
      </c>
      <c r="X3786">
        <v>-9.6431180897019894E-2</v>
      </c>
      <c r="Y3786">
        <v>1.0442979367750601E-2</v>
      </c>
      <c r="Z3786">
        <v>0.78031736319905598</v>
      </c>
      <c r="AA3786">
        <v>1.003290095673</v>
      </c>
      <c r="AB3786">
        <v>1.02707989666843</v>
      </c>
      <c r="AC3786" t="s">
        <v>248</v>
      </c>
      <c r="AD3786" t="s">
        <v>362</v>
      </c>
      <c r="AE3786" t="s">
        <v>62</v>
      </c>
      <c r="AF3786" t="s">
        <v>93</v>
      </c>
      <c r="AG3786" t="s">
        <v>363</v>
      </c>
      <c r="AH3786" s="45">
        <v>31320</v>
      </c>
      <c r="AI3786">
        <v>109198</v>
      </c>
      <c r="AK3786" t="s">
        <v>364</v>
      </c>
      <c r="AL3786" t="s">
        <v>288</v>
      </c>
      <c r="AM3786" t="s">
        <v>245</v>
      </c>
    </row>
    <row r="3787" spans="1:39" x14ac:dyDescent="0.3">
      <c r="A3787" s="1">
        <v>43563</v>
      </c>
      <c r="B3787" t="s">
        <v>33</v>
      </c>
      <c r="C3787" t="s">
        <v>246</v>
      </c>
      <c r="D3787">
        <v>200</v>
      </c>
      <c r="E3787">
        <v>4</v>
      </c>
      <c r="F3787">
        <v>54.080002</v>
      </c>
      <c r="G3787">
        <v>54.599997999999999</v>
      </c>
      <c r="H3787">
        <v>54.02</v>
      </c>
      <c r="I3787">
        <v>54.330002</v>
      </c>
      <c r="J3787">
        <v>54.092345999999999</v>
      </c>
      <c r="K3787">
        <v>4572000</v>
      </c>
      <c r="L3787">
        <v>2.5190000000000001</v>
      </c>
      <c r="M3787">
        <v>4.0575180779213902E-3</v>
      </c>
      <c r="N3787">
        <v>2.0830215363470302E-2</v>
      </c>
      <c r="O3787">
        <v>4.8652120894587203E-2</v>
      </c>
      <c r="P3787">
        <v>0.15697425412900601</v>
      </c>
      <c r="Q3787">
        <v>0.28009363075106802</v>
      </c>
      <c r="R3787">
        <v>9.3484179285998007E-3</v>
      </c>
      <c r="S3787">
        <v>8.7203425807904997E-3</v>
      </c>
      <c r="T3787">
        <v>1.00799677584764E-2</v>
      </c>
      <c r="U3787">
        <v>1.2743961497220299E-2</v>
      </c>
      <c r="V3787">
        <v>56.639998999999897</v>
      </c>
      <c r="W3787">
        <v>40.470001000000003</v>
      </c>
      <c r="X3787">
        <v>-9.6320966778014203E-2</v>
      </c>
      <c r="Y3787">
        <v>1.0469119934194001E-3</v>
      </c>
      <c r="Z3787">
        <v>0.73054750959973103</v>
      </c>
      <c r="AA3787">
        <v>2.2453107520840101</v>
      </c>
      <c r="AB3787">
        <v>2.1773050209726699</v>
      </c>
      <c r="AC3787" t="s">
        <v>249</v>
      </c>
      <c r="AD3787" t="s">
        <v>362</v>
      </c>
      <c r="AE3787" t="s">
        <v>62</v>
      </c>
      <c r="AF3787" t="s">
        <v>93</v>
      </c>
      <c r="AG3787" t="s">
        <v>363</v>
      </c>
      <c r="AH3787" s="45">
        <v>31320</v>
      </c>
      <c r="AI3787">
        <v>109198</v>
      </c>
      <c r="AK3787" t="s">
        <v>364</v>
      </c>
      <c r="AL3787" t="s">
        <v>288</v>
      </c>
      <c r="AM3787" t="s">
        <v>245</v>
      </c>
    </row>
    <row r="3788" spans="1:39" x14ac:dyDescent="0.3">
      <c r="A3788" s="1">
        <v>43565</v>
      </c>
      <c r="B3788" t="s">
        <v>33</v>
      </c>
      <c r="C3788" t="s">
        <v>239</v>
      </c>
      <c r="D3788">
        <v>500</v>
      </c>
      <c r="E3788">
        <v>4</v>
      </c>
      <c r="F3788">
        <v>53.98</v>
      </c>
      <c r="G3788">
        <v>54.549999</v>
      </c>
      <c r="H3788">
        <v>53.860000999999997</v>
      </c>
      <c r="I3788">
        <v>54.439999</v>
      </c>
      <c r="J3788">
        <v>54.201861999999998</v>
      </c>
      <c r="K3788">
        <v>4676800</v>
      </c>
      <c r="L3788">
        <v>2.4769999999999999</v>
      </c>
      <c r="M3788">
        <v>1.14539966275199E-2</v>
      </c>
      <c r="N3788">
        <v>2.3604800903975001E-2</v>
      </c>
      <c r="O3788">
        <v>5.1641350376963803E-2</v>
      </c>
      <c r="P3788">
        <v>0.14515054636043601</v>
      </c>
      <c r="Q3788">
        <v>0.295022757253257</v>
      </c>
      <c r="R3788">
        <v>1.1578067568446E-2</v>
      </c>
      <c r="S3788">
        <v>7.0137053601964502E-3</v>
      </c>
      <c r="T3788">
        <v>1.01280756161501E-2</v>
      </c>
      <c r="U3788">
        <v>1.27560965428465E-2</v>
      </c>
      <c r="V3788">
        <v>56.639998999999897</v>
      </c>
      <c r="W3788">
        <v>40.470001000000003</v>
      </c>
      <c r="X3788">
        <v>-9.6320966778014203E-2</v>
      </c>
      <c r="Y3788">
        <v>3.47183783585567E-3</v>
      </c>
      <c r="Z3788">
        <v>0.74639777694804599</v>
      </c>
      <c r="AA3788">
        <v>2.4091725879868902</v>
      </c>
      <c r="AB3788">
        <v>2.2240849530898501</v>
      </c>
      <c r="AC3788" t="s">
        <v>249</v>
      </c>
      <c r="AD3788" t="s">
        <v>362</v>
      </c>
      <c r="AE3788" t="s">
        <v>62</v>
      </c>
      <c r="AF3788" t="s">
        <v>93</v>
      </c>
      <c r="AG3788" t="s">
        <v>363</v>
      </c>
      <c r="AH3788" s="45">
        <v>31320</v>
      </c>
      <c r="AI3788">
        <v>109198</v>
      </c>
      <c r="AK3788" t="s">
        <v>364</v>
      </c>
      <c r="AL3788" t="s">
        <v>288</v>
      </c>
      <c r="AM3788" t="s">
        <v>245</v>
      </c>
    </row>
    <row r="3789" spans="1:39" x14ac:dyDescent="0.3">
      <c r="A3789" s="1">
        <v>43573</v>
      </c>
      <c r="B3789" t="s">
        <v>33</v>
      </c>
      <c r="C3789" t="s">
        <v>246</v>
      </c>
      <c r="D3789">
        <v>100</v>
      </c>
      <c r="E3789">
        <v>4</v>
      </c>
      <c r="F3789">
        <v>55.049999</v>
      </c>
      <c r="G3789">
        <v>55.48</v>
      </c>
      <c r="H3789">
        <v>54.939999</v>
      </c>
      <c r="I3789">
        <v>55.119999</v>
      </c>
      <c r="J3789">
        <v>54.878891000000003</v>
      </c>
      <c r="K3789">
        <v>3577200</v>
      </c>
      <c r="L3789">
        <v>2.56</v>
      </c>
      <c r="M3789">
        <v>1.08913529771201E-3</v>
      </c>
      <c r="N3789">
        <v>2.2567719643144499E-2</v>
      </c>
      <c r="O3789">
        <v>5.4047050795608502E-2</v>
      </c>
      <c r="P3789">
        <v>0.14223891503998301</v>
      </c>
      <c r="Q3789">
        <v>0.29765055568297</v>
      </c>
      <c r="R3789">
        <v>3.7372120603694301E-3</v>
      </c>
      <c r="S3789">
        <v>6.6561549098744397E-3</v>
      </c>
      <c r="T3789">
        <v>9.9204157495120498E-3</v>
      </c>
      <c r="U3789">
        <v>1.2686523442707799E-2</v>
      </c>
      <c r="V3789">
        <v>56.639998999999897</v>
      </c>
      <c r="W3789">
        <v>40.650002000000001</v>
      </c>
      <c r="X3789">
        <v>-9.6320966778014203E-2</v>
      </c>
      <c r="Y3789">
        <v>1.5778467813143101E-3</v>
      </c>
      <c r="Z3789">
        <v>0.73845889413834598</v>
      </c>
      <c r="AA3789">
        <v>2.5253868141988098</v>
      </c>
      <c r="AB3789">
        <v>2.4610416313299002</v>
      </c>
      <c r="AC3789" t="s">
        <v>249</v>
      </c>
      <c r="AD3789" t="s">
        <v>362</v>
      </c>
      <c r="AE3789" t="s">
        <v>62</v>
      </c>
      <c r="AF3789" t="s">
        <v>93</v>
      </c>
      <c r="AG3789" t="s">
        <v>363</v>
      </c>
      <c r="AH3789" s="45">
        <v>31320</v>
      </c>
      <c r="AI3789">
        <v>109198</v>
      </c>
      <c r="AK3789" t="s">
        <v>364</v>
      </c>
      <c r="AL3789" t="s">
        <v>288</v>
      </c>
      <c r="AM3789" t="s">
        <v>245</v>
      </c>
    </row>
    <row r="3790" spans="1:39" x14ac:dyDescent="0.3">
      <c r="A3790" s="1">
        <v>43607</v>
      </c>
      <c r="B3790" t="s">
        <v>33</v>
      </c>
      <c r="C3790" t="s">
        <v>239</v>
      </c>
      <c r="D3790">
        <v>200</v>
      </c>
      <c r="E3790">
        <v>4</v>
      </c>
      <c r="F3790">
        <v>52.360000999999997</v>
      </c>
      <c r="G3790">
        <v>52.77</v>
      </c>
      <c r="H3790">
        <v>51.299999</v>
      </c>
      <c r="I3790">
        <v>51.720001000000003</v>
      </c>
      <c r="J3790">
        <v>51.720001000000003</v>
      </c>
      <c r="K3790">
        <v>10859200</v>
      </c>
      <c r="L3790">
        <v>2.3929999999999998</v>
      </c>
      <c r="M3790">
        <v>-2.9340969595615201E-2</v>
      </c>
      <c r="N3790">
        <v>-1.1916323863463101E-2</v>
      </c>
      <c r="O3790">
        <v>-4.6319541175423903E-2</v>
      </c>
      <c r="P3790">
        <v>3.5608743858556099E-2</v>
      </c>
      <c r="Q3790">
        <v>0.21569065098597401</v>
      </c>
      <c r="R3790">
        <v>1.5429671984111E-2</v>
      </c>
      <c r="S3790">
        <v>1.2165724044929899E-2</v>
      </c>
      <c r="T3790">
        <v>1.11532492711135E-2</v>
      </c>
      <c r="U3790">
        <v>1.2811049212484099E-2</v>
      </c>
      <c r="V3790">
        <v>56.639998999999897</v>
      </c>
      <c r="W3790">
        <v>41.490001999999997</v>
      </c>
      <c r="X3790">
        <v>-9.6320966778014203E-2</v>
      </c>
      <c r="Y3790">
        <v>-2.8283920525026501E-3</v>
      </c>
      <c r="Z3790">
        <v>0.76702398597977395</v>
      </c>
      <c r="AA3790">
        <v>2.2041961020146599</v>
      </c>
      <c r="AB3790">
        <v>2.3303712683225601</v>
      </c>
      <c r="AC3790" t="s">
        <v>249</v>
      </c>
      <c r="AD3790" t="s">
        <v>362</v>
      </c>
      <c r="AE3790" t="s">
        <v>62</v>
      </c>
      <c r="AF3790" t="s">
        <v>93</v>
      </c>
      <c r="AG3790" t="s">
        <v>363</v>
      </c>
      <c r="AH3790" s="45">
        <v>31320</v>
      </c>
      <c r="AI3790">
        <v>109198</v>
      </c>
      <c r="AK3790" t="s">
        <v>364</v>
      </c>
      <c r="AL3790" t="s">
        <v>288</v>
      </c>
      <c r="AM3790" t="s">
        <v>245</v>
      </c>
    </row>
    <row r="3791" spans="1:39" x14ac:dyDescent="0.3">
      <c r="A3791" s="1">
        <v>43623</v>
      </c>
      <c r="B3791" t="s">
        <v>33</v>
      </c>
      <c r="C3791" t="s">
        <v>239</v>
      </c>
      <c r="D3791">
        <v>500</v>
      </c>
      <c r="E3791">
        <v>4</v>
      </c>
      <c r="F3791">
        <v>51.389998999999897</v>
      </c>
      <c r="G3791">
        <v>52.150002000000001</v>
      </c>
      <c r="H3791">
        <v>51.07</v>
      </c>
      <c r="I3791">
        <v>51.919998</v>
      </c>
      <c r="J3791">
        <v>51.919998</v>
      </c>
      <c r="K3791">
        <v>4594200</v>
      </c>
      <c r="L3791">
        <v>2.0840000000000001</v>
      </c>
      <c r="M3791">
        <v>1.9841071025825399E-2</v>
      </c>
      <c r="N3791">
        <v>3.1897763806490301E-2</v>
      </c>
      <c r="O3791">
        <v>-2.40972805576617E-2</v>
      </c>
      <c r="P3791">
        <v>2.7767569560609801E-2</v>
      </c>
      <c r="Q3791">
        <v>0.11218449110436</v>
      </c>
      <c r="R3791">
        <v>1.2458592324891099E-2</v>
      </c>
      <c r="S3791">
        <v>1.4661939591262E-2</v>
      </c>
      <c r="T3791">
        <v>1.0943967483428E-2</v>
      </c>
      <c r="U3791">
        <v>1.28154763124332E-2</v>
      </c>
      <c r="V3791">
        <v>56.639998999999897</v>
      </c>
      <c r="W3791">
        <v>41.490001999999997</v>
      </c>
      <c r="X3791">
        <v>-9.6431180897019894E-2</v>
      </c>
      <c r="Y3791">
        <v>1.0442979367750601E-2</v>
      </c>
      <c r="Z3791">
        <v>0.78031736319905598</v>
      </c>
      <c r="AA3791">
        <v>1.003290095673</v>
      </c>
      <c r="AB3791">
        <v>1.02707989666843</v>
      </c>
      <c r="AC3791" t="s">
        <v>249</v>
      </c>
      <c r="AD3791" t="s">
        <v>362</v>
      </c>
      <c r="AE3791" t="s">
        <v>62</v>
      </c>
      <c r="AF3791" t="s">
        <v>93</v>
      </c>
      <c r="AG3791" t="s">
        <v>363</v>
      </c>
      <c r="AH3791" s="45">
        <v>31320</v>
      </c>
      <c r="AI3791">
        <v>109198</v>
      </c>
      <c r="AK3791" t="s">
        <v>364</v>
      </c>
      <c r="AL3791" t="s">
        <v>288</v>
      </c>
      <c r="AM3791" t="s">
        <v>245</v>
      </c>
    </row>
    <row r="3792" spans="1:39" x14ac:dyDescent="0.3">
      <c r="A3792" s="1">
        <v>43559</v>
      </c>
      <c r="B3792" t="s">
        <v>33</v>
      </c>
      <c r="C3792" t="s">
        <v>246</v>
      </c>
      <c r="D3792">
        <v>600</v>
      </c>
      <c r="E3792">
        <v>5</v>
      </c>
      <c r="F3792">
        <v>53.169998</v>
      </c>
      <c r="G3792">
        <v>54.259997999999896</v>
      </c>
      <c r="H3792">
        <v>53.09</v>
      </c>
      <c r="I3792">
        <v>54.25</v>
      </c>
      <c r="J3792">
        <v>54.012694999999901</v>
      </c>
      <c r="K3792">
        <v>5155900</v>
      </c>
      <c r="L3792">
        <v>2.512</v>
      </c>
      <c r="M3792">
        <v>2.0108650331859001E-2</v>
      </c>
      <c r="N3792">
        <v>2.2179575565168499E-2</v>
      </c>
      <c r="O3792">
        <v>4.8919193087444697E-2</v>
      </c>
      <c r="P3792">
        <v>0.20903181720417</v>
      </c>
      <c r="Q3792">
        <v>0.27228832578600398</v>
      </c>
      <c r="R3792">
        <v>8.9832259482164108E-3</v>
      </c>
      <c r="S3792">
        <v>8.7609483307345207E-3</v>
      </c>
      <c r="T3792">
        <v>1.09300537502111E-2</v>
      </c>
      <c r="U3792">
        <v>1.28152371926406E-2</v>
      </c>
      <c r="V3792">
        <v>56.639998999999897</v>
      </c>
      <c r="W3792">
        <v>40.470001000000003</v>
      </c>
      <c r="X3792">
        <v>-9.6320966778014203E-2</v>
      </c>
      <c r="Y3792">
        <v>2.0824655091414399E-3</v>
      </c>
      <c r="Z3792">
        <v>0.73590929686309703</v>
      </c>
      <c r="AA3792">
        <v>2.1576968938138901</v>
      </c>
      <c r="AB3792">
        <v>2.2125417965929701</v>
      </c>
      <c r="AC3792" t="s">
        <v>250</v>
      </c>
      <c r="AD3792" t="s">
        <v>362</v>
      </c>
      <c r="AE3792" t="s">
        <v>62</v>
      </c>
      <c r="AF3792" t="s">
        <v>93</v>
      </c>
      <c r="AG3792" t="s">
        <v>363</v>
      </c>
      <c r="AH3792" s="45">
        <v>31320</v>
      </c>
      <c r="AI3792">
        <v>109198</v>
      </c>
      <c r="AK3792" t="s">
        <v>364</v>
      </c>
      <c r="AL3792" t="s">
        <v>288</v>
      </c>
      <c r="AM3792" t="s">
        <v>245</v>
      </c>
    </row>
    <row r="3793" spans="1:39" x14ac:dyDescent="0.3">
      <c r="A3793" s="1">
        <v>43606</v>
      </c>
      <c r="B3793" t="s">
        <v>33</v>
      </c>
      <c r="C3793" t="s">
        <v>246</v>
      </c>
      <c r="D3793">
        <v>200</v>
      </c>
      <c r="E3793">
        <v>5</v>
      </c>
      <c r="F3793">
        <v>53.5</v>
      </c>
      <c r="G3793">
        <v>53.650002000000001</v>
      </c>
      <c r="H3793">
        <v>51.279998999999997</v>
      </c>
      <c r="I3793">
        <v>53.259997999999896</v>
      </c>
      <c r="J3793">
        <v>53.259997999999896</v>
      </c>
      <c r="K3793">
        <v>12248300</v>
      </c>
      <c r="L3793">
        <v>2.4260000000000002</v>
      </c>
      <c r="M3793">
        <v>5.4598083991062099E-3</v>
      </c>
      <c r="N3793">
        <v>1.72335673132131E-2</v>
      </c>
      <c r="O3793">
        <v>-2.9943232653351502E-2</v>
      </c>
      <c r="P3793">
        <v>5.73980838389615E-2</v>
      </c>
      <c r="Q3793">
        <v>0.24396956168355899</v>
      </c>
      <c r="R3793">
        <v>3.8872776694104899E-3</v>
      </c>
      <c r="S3793">
        <v>1.08497529428995E-2</v>
      </c>
      <c r="T3793">
        <v>1.0531408578590499E-2</v>
      </c>
      <c r="U3793">
        <v>1.26685484113919E-2</v>
      </c>
      <c r="V3793">
        <v>56.639998999999897</v>
      </c>
      <c r="W3793">
        <v>41.490001999999997</v>
      </c>
      <c r="X3793">
        <v>-9.6320966778014203E-2</v>
      </c>
      <c r="Y3793">
        <v>8.4599491109458805E-3</v>
      </c>
      <c r="Z3793">
        <v>0.76103168412153799</v>
      </c>
      <c r="AA3793">
        <v>2.5131182607801898</v>
      </c>
      <c r="AB3793">
        <v>2.3498501219868002</v>
      </c>
      <c r="AC3793" t="s">
        <v>250</v>
      </c>
      <c r="AD3793" t="s">
        <v>362</v>
      </c>
      <c r="AE3793" t="s">
        <v>62</v>
      </c>
      <c r="AF3793" t="s">
        <v>93</v>
      </c>
      <c r="AG3793" t="s">
        <v>363</v>
      </c>
      <c r="AH3793" s="45">
        <v>31320</v>
      </c>
      <c r="AI3793">
        <v>109198</v>
      </c>
      <c r="AK3793" t="s">
        <v>364</v>
      </c>
      <c r="AL3793" t="s">
        <v>288</v>
      </c>
      <c r="AM3793" t="s">
        <v>245</v>
      </c>
    </row>
    <row r="3794" spans="1:39" x14ac:dyDescent="0.3">
      <c r="A3794" s="1">
        <v>43640</v>
      </c>
      <c r="B3794" t="s">
        <v>33</v>
      </c>
      <c r="C3794" t="s">
        <v>239</v>
      </c>
      <c r="D3794">
        <v>700</v>
      </c>
      <c r="E3794">
        <v>5</v>
      </c>
      <c r="F3794">
        <v>52.98</v>
      </c>
      <c r="G3794">
        <v>53.110000999999997</v>
      </c>
      <c r="H3794">
        <v>52.68</v>
      </c>
      <c r="I3794">
        <v>52.779998999999997</v>
      </c>
      <c r="J3794">
        <v>52.779998999999997</v>
      </c>
      <c r="K3794">
        <v>7225800</v>
      </c>
      <c r="L3794">
        <v>2.0209999999999999</v>
      </c>
      <c r="M3794">
        <v>-2.8379737412890398E-3</v>
      </c>
      <c r="N3794">
        <v>-1.46702273650142E-2</v>
      </c>
      <c r="O3794">
        <v>2.0287738890070298E-2</v>
      </c>
      <c r="P3794">
        <v>4.1944038582047696E-3</v>
      </c>
      <c r="Q3794">
        <v>0.10772953788569101</v>
      </c>
      <c r="R3794">
        <v>9.2266824745692293E-3</v>
      </c>
      <c r="S3794">
        <v>1.2023026887846899E-2</v>
      </c>
      <c r="T3794">
        <v>1.0903694330822901E-2</v>
      </c>
      <c r="U3794">
        <v>1.28834193460489E-2</v>
      </c>
      <c r="V3794">
        <v>56.639998999999897</v>
      </c>
      <c r="W3794">
        <v>41.490001999999997</v>
      </c>
      <c r="X3794">
        <v>-9.6431180897019894E-2</v>
      </c>
      <c r="Y3794">
        <v>-1.73338836506086E-3</v>
      </c>
      <c r="Z3794">
        <v>0.77437602242527004</v>
      </c>
      <c r="AA3794">
        <v>0.89254428160614796</v>
      </c>
      <c r="AB3794">
        <v>1.0777593511224799</v>
      </c>
      <c r="AC3794" t="s">
        <v>250</v>
      </c>
      <c r="AD3794" t="s">
        <v>362</v>
      </c>
      <c r="AE3794" t="s">
        <v>62</v>
      </c>
      <c r="AF3794" t="s">
        <v>93</v>
      </c>
      <c r="AG3794" t="s">
        <v>363</v>
      </c>
      <c r="AH3794" s="45">
        <v>31320</v>
      </c>
      <c r="AI3794">
        <v>109198</v>
      </c>
      <c r="AK3794" t="s">
        <v>364</v>
      </c>
      <c r="AL3794" t="s">
        <v>288</v>
      </c>
      <c r="AM3794" t="s">
        <v>245</v>
      </c>
    </row>
    <row r="3795" spans="1:39" x14ac:dyDescent="0.3">
      <c r="A3795" s="1">
        <v>43644</v>
      </c>
      <c r="B3795" t="s">
        <v>33</v>
      </c>
      <c r="C3795" t="s">
        <v>246</v>
      </c>
      <c r="D3795">
        <v>100</v>
      </c>
      <c r="E3795">
        <v>5</v>
      </c>
      <c r="F3795">
        <v>52.91</v>
      </c>
      <c r="G3795">
        <v>53.049999</v>
      </c>
      <c r="H3795">
        <v>52.669998</v>
      </c>
      <c r="I3795">
        <v>52.880001</v>
      </c>
      <c r="J3795">
        <v>52.880001</v>
      </c>
      <c r="K3795">
        <v>6454100</v>
      </c>
      <c r="L3795">
        <v>2</v>
      </c>
      <c r="M3795">
        <v>0</v>
      </c>
      <c r="N3795">
        <v>-9.4507141572423695E-4</v>
      </c>
      <c r="O3795">
        <v>6.1416841727524797E-2</v>
      </c>
      <c r="P3795">
        <v>-1.83726728266362E-3</v>
      </c>
      <c r="Q3795">
        <v>0.13146057254789001</v>
      </c>
      <c r="R3795">
        <v>3.4821130426694498E-3</v>
      </c>
      <c r="S3795">
        <v>9.1743392131390898E-3</v>
      </c>
      <c r="T3795">
        <v>1.0914577529649999E-2</v>
      </c>
      <c r="U3795">
        <v>1.2845226188928201E-2</v>
      </c>
      <c r="V3795">
        <v>56.639998999999897</v>
      </c>
      <c r="W3795">
        <v>41.490001999999997</v>
      </c>
      <c r="X3795">
        <v>-9.6431180897019894E-2</v>
      </c>
      <c r="Y3795">
        <v>5.7409418775350302E-3</v>
      </c>
      <c r="Z3795">
        <v>0.77481283320285699</v>
      </c>
      <c r="AA3795">
        <v>1.1120773491982801</v>
      </c>
      <c r="AB3795">
        <v>1.0194851167902399</v>
      </c>
      <c r="AC3795" t="s">
        <v>250</v>
      </c>
      <c r="AD3795" t="s">
        <v>362</v>
      </c>
      <c r="AE3795" t="s">
        <v>62</v>
      </c>
      <c r="AF3795" t="s">
        <v>93</v>
      </c>
      <c r="AG3795" t="s">
        <v>363</v>
      </c>
      <c r="AH3795" s="45">
        <v>31320</v>
      </c>
      <c r="AI3795">
        <v>109198</v>
      </c>
      <c r="AK3795" t="s">
        <v>364</v>
      </c>
      <c r="AL3795" t="s">
        <v>288</v>
      </c>
      <c r="AM3795" t="s">
        <v>245</v>
      </c>
    </row>
    <row r="3796" spans="1:39" x14ac:dyDescent="0.3">
      <c r="A3796" s="1">
        <v>43556</v>
      </c>
      <c r="B3796" t="s">
        <v>33</v>
      </c>
      <c r="C3796" t="s">
        <v>246</v>
      </c>
      <c r="D3796">
        <v>700</v>
      </c>
      <c r="E3796">
        <v>6</v>
      </c>
      <c r="F3796">
        <v>53.560001</v>
      </c>
      <c r="G3796">
        <v>53.560001</v>
      </c>
      <c r="H3796">
        <v>52.990001999999997</v>
      </c>
      <c r="I3796">
        <v>53.209998999999897</v>
      </c>
      <c r="J3796">
        <v>52.977244999999897</v>
      </c>
      <c r="K3796">
        <v>4849700</v>
      </c>
      <c r="L3796">
        <v>2.4969999999999999</v>
      </c>
      <c r="M3796">
        <v>0</v>
      </c>
      <c r="N3796">
        <v>7.9245734664332504E-3</v>
      </c>
      <c r="O3796">
        <v>3.6750558991277903E-2</v>
      </c>
      <c r="P3796">
        <v>0.19831149372747101</v>
      </c>
      <c r="Q3796">
        <v>0.28205219898295197</v>
      </c>
      <c r="R3796">
        <v>1.8417941407127499E-3</v>
      </c>
      <c r="S3796">
        <v>8.7516165030979698E-3</v>
      </c>
      <c r="T3796">
        <v>1.10857228605674E-2</v>
      </c>
      <c r="U3796">
        <v>1.29049062096566E-2</v>
      </c>
      <c r="V3796">
        <v>56.639998999999897</v>
      </c>
      <c r="W3796">
        <v>39.860000999999997</v>
      </c>
      <c r="X3796">
        <v>-9.6320966778014203E-2</v>
      </c>
      <c r="Y3796">
        <v>1.1502195497633099E-2</v>
      </c>
      <c r="Z3796">
        <v>0.74205709728910196</v>
      </c>
      <c r="AA3796">
        <v>2.1923244509842701</v>
      </c>
      <c r="AB3796">
        <v>2.2284948537826299</v>
      </c>
      <c r="AC3796" t="s">
        <v>251</v>
      </c>
      <c r="AD3796" t="s">
        <v>362</v>
      </c>
      <c r="AE3796" t="s">
        <v>62</v>
      </c>
      <c r="AF3796" t="s">
        <v>93</v>
      </c>
      <c r="AG3796" t="s">
        <v>363</v>
      </c>
      <c r="AH3796" s="45">
        <v>31320</v>
      </c>
      <c r="AI3796">
        <v>109198</v>
      </c>
      <c r="AK3796" t="s">
        <v>364</v>
      </c>
      <c r="AL3796" t="s">
        <v>288</v>
      </c>
      <c r="AM3796" t="s">
        <v>245</v>
      </c>
    </row>
    <row r="3797" spans="1:39" x14ac:dyDescent="0.3">
      <c r="A3797" s="1">
        <v>43580</v>
      </c>
      <c r="B3797" t="s">
        <v>33</v>
      </c>
      <c r="C3797" t="s">
        <v>239</v>
      </c>
      <c r="D3797">
        <v>400</v>
      </c>
      <c r="E3797">
        <v>6</v>
      </c>
      <c r="F3797">
        <v>55.27</v>
      </c>
      <c r="G3797">
        <v>55.470001000000003</v>
      </c>
      <c r="H3797">
        <v>54.529998999999997</v>
      </c>
      <c r="I3797">
        <v>55.080002</v>
      </c>
      <c r="J3797">
        <v>54.839066000000003</v>
      </c>
      <c r="K3797">
        <v>5487200</v>
      </c>
      <c r="L3797">
        <v>2.5339999999999998</v>
      </c>
      <c r="M3797">
        <v>-6.1538519259645603E-3</v>
      </c>
      <c r="N3797">
        <v>3.6318299531891798E-4</v>
      </c>
      <c r="O3797">
        <v>4.2464914914708198E-2</v>
      </c>
      <c r="P3797">
        <v>0.12744574360494901</v>
      </c>
      <c r="Q3797">
        <v>0.298007152640962</v>
      </c>
      <c r="R3797">
        <v>1.03320826700255E-2</v>
      </c>
      <c r="S3797">
        <v>7.8295600379434897E-3</v>
      </c>
      <c r="T3797">
        <v>9.7898467804677092E-3</v>
      </c>
      <c r="U3797">
        <v>1.2732612129535401E-2</v>
      </c>
      <c r="V3797">
        <v>56.639998999999897</v>
      </c>
      <c r="W3797">
        <v>40.650002000000001</v>
      </c>
      <c r="X3797">
        <v>-9.6320966778014203E-2</v>
      </c>
      <c r="Y3797">
        <v>-3.6904169755480902E-4</v>
      </c>
      <c r="Z3797">
        <v>0.74545459009901405</v>
      </c>
      <c r="AA3797">
        <v>2.62071781091697</v>
      </c>
      <c r="AB3797">
        <v>2.5850024544840502</v>
      </c>
      <c r="AC3797" t="s">
        <v>251</v>
      </c>
      <c r="AD3797" t="s">
        <v>362</v>
      </c>
      <c r="AE3797" t="s">
        <v>62</v>
      </c>
      <c r="AF3797" t="s">
        <v>93</v>
      </c>
      <c r="AG3797" t="s">
        <v>363</v>
      </c>
      <c r="AH3797" s="45">
        <v>31320</v>
      </c>
      <c r="AI3797">
        <v>109198</v>
      </c>
      <c r="AK3797" t="s">
        <v>364</v>
      </c>
      <c r="AL3797" t="s">
        <v>288</v>
      </c>
      <c r="AM3797" t="s">
        <v>245</v>
      </c>
    </row>
    <row r="3798" spans="1:39" x14ac:dyDescent="0.3">
      <c r="A3798" s="1">
        <v>43598</v>
      </c>
      <c r="B3798" t="s">
        <v>33</v>
      </c>
      <c r="C3798" t="s">
        <v>239</v>
      </c>
      <c r="D3798">
        <v>300</v>
      </c>
      <c r="E3798">
        <v>6</v>
      </c>
      <c r="F3798">
        <v>53.580002</v>
      </c>
      <c r="G3798">
        <v>53.619999</v>
      </c>
      <c r="H3798">
        <v>51.919998</v>
      </c>
      <c r="I3798">
        <v>52.48</v>
      </c>
      <c r="J3798">
        <v>52.250439</v>
      </c>
      <c r="K3798">
        <v>6723900</v>
      </c>
      <c r="L3798">
        <v>2.4049999999999998</v>
      </c>
      <c r="M3798">
        <v>-3.2986548846982398E-2</v>
      </c>
      <c r="N3798">
        <v>-3.2064207487897699E-2</v>
      </c>
      <c r="O3798">
        <v>-3.6666969375549301E-2</v>
      </c>
      <c r="P3798">
        <v>7.0500462206335796E-2</v>
      </c>
      <c r="Q3798">
        <v>0.24748871881712101</v>
      </c>
      <c r="R3798">
        <v>1.7837294185189301E-2</v>
      </c>
      <c r="S3798">
        <v>1.11035615087876E-2</v>
      </c>
      <c r="T3798">
        <v>1.08104322946799E-2</v>
      </c>
      <c r="U3798">
        <v>1.27597672109151E-2</v>
      </c>
      <c r="V3798">
        <v>56.639998999999897</v>
      </c>
      <c r="W3798">
        <v>41.490001999999997</v>
      </c>
      <c r="X3798">
        <v>-9.6320966778014203E-2</v>
      </c>
      <c r="Y3798">
        <v>-2.4426469085879299E-2</v>
      </c>
      <c r="Z3798">
        <v>0.76646580498705796</v>
      </c>
      <c r="AA3798">
        <v>2.4449991537016098</v>
      </c>
      <c r="AB3798">
        <v>2.64412508665434</v>
      </c>
      <c r="AC3798" t="s">
        <v>251</v>
      </c>
      <c r="AD3798" t="s">
        <v>362</v>
      </c>
      <c r="AE3798" t="s">
        <v>62</v>
      </c>
      <c r="AF3798" t="s">
        <v>93</v>
      </c>
      <c r="AG3798" t="s">
        <v>363</v>
      </c>
      <c r="AH3798" s="45">
        <v>31320</v>
      </c>
      <c r="AI3798">
        <v>109198</v>
      </c>
      <c r="AK3798" t="s">
        <v>364</v>
      </c>
      <c r="AL3798" t="s">
        <v>288</v>
      </c>
      <c r="AM3798" t="s">
        <v>245</v>
      </c>
    </row>
    <row r="3799" spans="1:39" x14ac:dyDescent="0.3">
      <c r="A3799" s="1">
        <v>43614</v>
      </c>
      <c r="B3799" t="s">
        <v>33</v>
      </c>
      <c r="C3799" t="s">
        <v>239</v>
      </c>
      <c r="D3799">
        <v>400</v>
      </c>
      <c r="E3799">
        <v>6</v>
      </c>
      <c r="F3799">
        <v>49.59</v>
      </c>
      <c r="G3799">
        <v>50.209998999999897</v>
      </c>
      <c r="H3799">
        <v>49.049999</v>
      </c>
      <c r="I3799">
        <v>49.73</v>
      </c>
      <c r="J3799">
        <v>49.73</v>
      </c>
      <c r="K3799">
        <v>9046900</v>
      </c>
      <c r="L3799">
        <v>2.2360000000000002</v>
      </c>
      <c r="M3799">
        <v>-6.8136536152063202E-3</v>
      </c>
      <c r="N3799">
        <v>-6.8577170107504706E-2</v>
      </c>
      <c r="O3799">
        <v>-9.74312674631444E-2</v>
      </c>
      <c r="P3799">
        <v>-3.1753986230420403E-2</v>
      </c>
      <c r="Q3799">
        <v>0.13698400369824401</v>
      </c>
      <c r="R3799">
        <v>1.6403375551635201E-2</v>
      </c>
      <c r="S3799">
        <v>1.32236977784229E-2</v>
      </c>
      <c r="T3799">
        <v>1.07225682769385E-2</v>
      </c>
      <c r="U3799">
        <v>1.28229572734474E-2</v>
      </c>
      <c r="V3799">
        <v>56.639998999999897</v>
      </c>
      <c r="W3799">
        <v>41.490001999999997</v>
      </c>
      <c r="X3799">
        <v>-9.6431180897019894E-2</v>
      </c>
      <c r="Y3799">
        <v>-6.9359101493404697E-3</v>
      </c>
      <c r="Z3799">
        <v>0.77203195362691202</v>
      </c>
      <c r="AA3799">
        <v>1.31179846064471</v>
      </c>
      <c r="AB3799">
        <v>1.7084487440426399</v>
      </c>
      <c r="AC3799" t="s">
        <v>251</v>
      </c>
      <c r="AD3799" t="s">
        <v>362</v>
      </c>
      <c r="AE3799" t="s">
        <v>62</v>
      </c>
      <c r="AF3799" t="s">
        <v>93</v>
      </c>
      <c r="AG3799" t="s">
        <v>363</v>
      </c>
      <c r="AH3799" s="45">
        <v>31320</v>
      </c>
      <c r="AI3799">
        <v>109198</v>
      </c>
      <c r="AK3799" t="s">
        <v>364</v>
      </c>
      <c r="AL3799" t="s">
        <v>288</v>
      </c>
      <c r="AM3799" t="s">
        <v>245</v>
      </c>
    </row>
    <row r="3800" spans="1:39" x14ac:dyDescent="0.3">
      <c r="A3800" s="1">
        <v>43620</v>
      </c>
      <c r="B3800" t="s">
        <v>33</v>
      </c>
      <c r="C3800" t="s">
        <v>246</v>
      </c>
      <c r="D3800">
        <v>500</v>
      </c>
      <c r="E3800">
        <v>6</v>
      </c>
      <c r="F3800">
        <v>50.470001000000003</v>
      </c>
      <c r="G3800">
        <v>50.700001</v>
      </c>
      <c r="H3800">
        <v>50.119999</v>
      </c>
      <c r="I3800">
        <v>50.700001</v>
      </c>
      <c r="J3800">
        <v>50.700001</v>
      </c>
      <c r="K3800">
        <v>7401100</v>
      </c>
      <c r="L3800">
        <v>2.1190000000000002</v>
      </c>
      <c r="M3800">
        <v>1.61053684921545E-2</v>
      </c>
      <c r="N3800">
        <v>1.25039039791496E-2</v>
      </c>
      <c r="O3800">
        <v>-6.6973090867648799E-2</v>
      </c>
      <c r="P3800">
        <v>-1.4373988118485699E-2</v>
      </c>
      <c r="Q3800">
        <v>0.13042217945707699</v>
      </c>
      <c r="R3800">
        <v>1.26586264187264E-2</v>
      </c>
      <c r="S3800">
        <v>1.3988507553313699E-2</v>
      </c>
      <c r="T3800">
        <v>1.09079188031652E-2</v>
      </c>
      <c r="U3800">
        <v>1.28750985052989E-2</v>
      </c>
      <c r="V3800">
        <v>56.639998999999897</v>
      </c>
      <c r="W3800">
        <v>41.490001999999997</v>
      </c>
      <c r="X3800">
        <v>-9.6431180897019894E-2</v>
      </c>
      <c r="Y3800">
        <v>2.1205927310919401E-2</v>
      </c>
      <c r="Z3800">
        <v>0.780342728167566</v>
      </c>
      <c r="AA3800">
        <v>1.2301725342013301</v>
      </c>
      <c r="AB3800">
        <v>1.26131732459973</v>
      </c>
      <c r="AC3800" t="s">
        <v>251</v>
      </c>
      <c r="AD3800" t="s">
        <v>362</v>
      </c>
      <c r="AE3800" t="s">
        <v>62</v>
      </c>
      <c r="AF3800" t="s">
        <v>93</v>
      </c>
      <c r="AG3800" t="s">
        <v>363</v>
      </c>
      <c r="AH3800" s="45">
        <v>31320</v>
      </c>
      <c r="AI3800">
        <v>109198</v>
      </c>
      <c r="AK3800" t="s">
        <v>364</v>
      </c>
      <c r="AL3800" t="s">
        <v>288</v>
      </c>
      <c r="AM3800" t="s">
        <v>245</v>
      </c>
    </row>
    <row r="3801" spans="1:39" x14ac:dyDescent="0.3">
      <c r="A3801" s="1">
        <v>43627</v>
      </c>
      <c r="B3801" t="s">
        <v>33</v>
      </c>
      <c r="C3801" t="s">
        <v>246</v>
      </c>
      <c r="D3801">
        <v>300</v>
      </c>
      <c r="E3801">
        <v>6</v>
      </c>
      <c r="F3801">
        <v>51.990001999999997</v>
      </c>
      <c r="G3801">
        <v>52.389998999999897</v>
      </c>
      <c r="H3801">
        <v>51.759997999999896</v>
      </c>
      <c r="I3801">
        <v>52.060001</v>
      </c>
      <c r="J3801">
        <v>52.060001</v>
      </c>
      <c r="K3801">
        <v>6101500</v>
      </c>
      <c r="L3801">
        <v>2.14</v>
      </c>
      <c r="M3801">
        <v>8.2940005148828405E-3</v>
      </c>
      <c r="N3801">
        <v>2.6470988454021401E-2</v>
      </c>
      <c r="O3801">
        <v>-2.92358771397421E-2</v>
      </c>
      <c r="P3801">
        <v>6.6916050366009503E-3</v>
      </c>
      <c r="Q3801">
        <v>0.10811352049775801</v>
      </c>
      <c r="R3801">
        <v>1.07380796980925E-2</v>
      </c>
      <c r="S3801">
        <v>1.45921399085908E-2</v>
      </c>
      <c r="T3801">
        <v>1.07386589914413E-2</v>
      </c>
      <c r="U3801">
        <v>1.28275413131782E-2</v>
      </c>
      <c r="V3801">
        <v>56.639998999999897</v>
      </c>
      <c r="W3801">
        <v>41.490001999999997</v>
      </c>
      <c r="X3801">
        <v>-9.6431180897019894E-2</v>
      </c>
      <c r="Y3801">
        <v>-3.4994119269314301E-4</v>
      </c>
      <c r="Z3801">
        <v>0.77816291847110197</v>
      </c>
      <c r="AA3801">
        <v>0.93618333709853396</v>
      </c>
      <c r="AB3801">
        <v>0.93514635434134397</v>
      </c>
      <c r="AC3801" t="s">
        <v>251</v>
      </c>
      <c r="AD3801" t="s">
        <v>362</v>
      </c>
      <c r="AE3801" t="s">
        <v>62</v>
      </c>
      <c r="AF3801" t="s">
        <v>93</v>
      </c>
      <c r="AG3801" t="s">
        <v>363</v>
      </c>
      <c r="AH3801" s="45">
        <v>31320</v>
      </c>
      <c r="AI3801">
        <v>109198</v>
      </c>
      <c r="AK3801" t="s">
        <v>364</v>
      </c>
      <c r="AL3801" t="s">
        <v>288</v>
      </c>
      <c r="AM3801" t="s">
        <v>245</v>
      </c>
    </row>
    <row r="3802" spans="1:39" x14ac:dyDescent="0.3">
      <c r="A3802" s="1">
        <v>43558</v>
      </c>
      <c r="B3802" t="s">
        <v>33</v>
      </c>
      <c r="C3802" t="s">
        <v>246</v>
      </c>
      <c r="D3802">
        <v>200</v>
      </c>
      <c r="E3802">
        <v>7</v>
      </c>
      <c r="F3802">
        <v>53.459998999999897</v>
      </c>
      <c r="G3802">
        <v>53.59</v>
      </c>
      <c r="H3802">
        <v>53.029998999999997</v>
      </c>
      <c r="I3802">
        <v>53.169998</v>
      </c>
      <c r="J3802">
        <v>52.937419999999904</v>
      </c>
      <c r="K3802">
        <v>4359400</v>
      </c>
      <c r="L3802">
        <v>2.5169999999999999</v>
      </c>
      <c r="M3802">
        <v>1.69407423601983E-3</v>
      </c>
      <c r="N3802">
        <v>2.0709252333096402E-3</v>
      </c>
      <c r="O3802">
        <v>3.3661596389241898E-2</v>
      </c>
      <c r="P3802">
        <v>0.17834334731252</v>
      </c>
      <c r="Q3802">
        <v>0.271903576577045</v>
      </c>
      <c r="R3802">
        <v>1.9977827561871598E-3</v>
      </c>
      <c r="S3802">
        <v>7.8324278581907106E-3</v>
      </c>
      <c r="T3802">
        <v>1.08532506270375E-2</v>
      </c>
      <c r="U3802">
        <v>1.28129839059744E-2</v>
      </c>
      <c r="V3802">
        <v>56.639998999999897</v>
      </c>
      <c r="W3802">
        <v>40.470001000000003</v>
      </c>
      <c r="X3802">
        <v>-9.6320966778014203E-2</v>
      </c>
      <c r="Y3802">
        <v>2.1460723821998401E-3</v>
      </c>
      <c r="Z3802">
        <v>0.73954643831564904</v>
      </c>
      <c r="AA3802">
        <v>2.1410012712503299</v>
      </c>
      <c r="AB3802">
        <v>2.2325095718084902</v>
      </c>
      <c r="AC3802" t="s">
        <v>252</v>
      </c>
      <c r="AD3802" t="s">
        <v>362</v>
      </c>
      <c r="AE3802" t="s">
        <v>62</v>
      </c>
      <c r="AF3802" t="s">
        <v>93</v>
      </c>
      <c r="AG3802" t="s">
        <v>363</v>
      </c>
      <c r="AH3802" s="45">
        <v>31320</v>
      </c>
      <c r="AI3802">
        <v>109198</v>
      </c>
      <c r="AK3802" t="s">
        <v>364</v>
      </c>
      <c r="AL3802" t="s">
        <v>288</v>
      </c>
      <c r="AM3802" t="s">
        <v>245</v>
      </c>
    </row>
    <row r="3803" spans="1:39" x14ac:dyDescent="0.3">
      <c r="A3803" s="1">
        <v>43566</v>
      </c>
      <c r="B3803" t="s">
        <v>33</v>
      </c>
      <c r="C3803" t="s">
        <v>239</v>
      </c>
      <c r="D3803">
        <v>600</v>
      </c>
      <c r="E3803">
        <v>7</v>
      </c>
      <c r="F3803">
        <v>54.439999</v>
      </c>
      <c r="G3803">
        <v>54.439999</v>
      </c>
      <c r="H3803">
        <v>53.799999</v>
      </c>
      <c r="I3803">
        <v>53.889998999999897</v>
      </c>
      <c r="J3803">
        <v>53.654269999999997</v>
      </c>
      <c r="K3803">
        <v>5013700</v>
      </c>
      <c r="L3803">
        <v>2.504</v>
      </c>
      <c r="M3803">
        <v>-1.01542062546904E-2</v>
      </c>
      <c r="N3803">
        <v>-6.6580556825746899E-3</v>
      </c>
      <c r="O3803">
        <v>3.6855742105935098E-2</v>
      </c>
      <c r="P3803">
        <v>0.13881155927794001</v>
      </c>
      <c r="Q3803">
        <v>0.28876085349477998</v>
      </c>
      <c r="R3803">
        <v>9.1859684440541607E-3</v>
      </c>
      <c r="S3803">
        <v>7.4774832029874802E-3</v>
      </c>
      <c r="T3803">
        <v>1.02209105066736E-2</v>
      </c>
      <c r="U3803">
        <v>1.27720876525345E-2</v>
      </c>
      <c r="V3803">
        <v>56.639998999999897</v>
      </c>
      <c r="W3803">
        <v>40.470001000000003</v>
      </c>
      <c r="X3803">
        <v>-9.6320966778014203E-2</v>
      </c>
      <c r="Y3803" s="44">
        <v>3.8122194279549302E-5</v>
      </c>
      <c r="Z3803">
        <v>0.74637539627251104</v>
      </c>
      <c r="AA3803">
        <v>2.3654689158828699</v>
      </c>
      <c r="AB3803">
        <v>2.2656393575036402</v>
      </c>
      <c r="AC3803" t="s">
        <v>252</v>
      </c>
      <c r="AD3803" t="s">
        <v>362</v>
      </c>
      <c r="AE3803" t="s">
        <v>62</v>
      </c>
      <c r="AF3803" t="s">
        <v>93</v>
      </c>
      <c r="AG3803" t="s">
        <v>363</v>
      </c>
      <c r="AH3803" s="45">
        <v>31320</v>
      </c>
      <c r="AI3803">
        <v>109198</v>
      </c>
      <c r="AK3803" t="s">
        <v>364</v>
      </c>
      <c r="AL3803" t="s">
        <v>288</v>
      </c>
      <c r="AM3803" t="s">
        <v>245</v>
      </c>
    </row>
    <row r="3804" spans="1:39" x14ac:dyDescent="0.3">
      <c r="A3804" s="1">
        <v>43570</v>
      </c>
      <c r="B3804" t="s">
        <v>33</v>
      </c>
      <c r="C3804" t="s">
        <v>239</v>
      </c>
      <c r="D3804">
        <v>500</v>
      </c>
      <c r="E3804">
        <v>7</v>
      </c>
      <c r="F3804">
        <v>54.02</v>
      </c>
      <c r="G3804">
        <v>54.41</v>
      </c>
      <c r="H3804">
        <v>54</v>
      </c>
      <c r="I3804">
        <v>54.240001999999997</v>
      </c>
      <c r="J3804">
        <v>54.002743000000002</v>
      </c>
      <c r="K3804">
        <v>4026900</v>
      </c>
      <c r="L3804">
        <v>2.5529999999999999</v>
      </c>
      <c r="M3804">
        <v>4.9903635013042701E-3</v>
      </c>
      <c r="N3804">
        <v>-1.6578555298234401E-3</v>
      </c>
      <c r="O3804">
        <v>4.0253748918557403E-2</v>
      </c>
      <c r="P3804">
        <v>0.15189024346656901</v>
      </c>
      <c r="Q3804">
        <v>0.30490957069774399</v>
      </c>
      <c r="R3804">
        <v>9.3515829990842708E-3</v>
      </c>
      <c r="S3804">
        <v>7.0019479568932197E-3</v>
      </c>
      <c r="T3804">
        <v>9.9791599693044904E-3</v>
      </c>
      <c r="U3804">
        <v>1.2727487234412801E-2</v>
      </c>
      <c r="V3804">
        <v>56.639998999999897</v>
      </c>
      <c r="W3804">
        <v>40.650002000000001</v>
      </c>
      <c r="X3804">
        <v>-9.6320966778014203E-2</v>
      </c>
      <c r="Y3804">
        <v>-6.2956724975841202E-4</v>
      </c>
      <c r="Z3804">
        <v>0.74335607737718401</v>
      </c>
      <c r="AA3804">
        <v>2.5433291662667599</v>
      </c>
      <c r="AB3804">
        <v>2.38420525281912</v>
      </c>
      <c r="AC3804" t="s">
        <v>252</v>
      </c>
      <c r="AD3804" t="s">
        <v>362</v>
      </c>
      <c r="AE3804" t="s">
        <v>62</v>
      </c>
      <c r="AF3804" t="s">
        <v>93</v>
      </c>
      <c r="AG3804" t="s">
        <v>363</v>
      </c>
      <c r="AH3804" s="45">
        <v>31320</v>
      </c>
      <c r="AI3804">
        <v>109198</v>
      </c>
      <c r="AK3804" t="s">
        <v>364</v>
      </c>
      <c r="AL3804" t="s">
        <v>288</v>
      </c>
      <c r="AM3804" t="s">
        <v>245</v>
      </c>
    </row>
    <row r="3805" spans="1:39" x14ac:dyDescent="0.3">
      <c r="A3805" s="1">
        <v>43602</v>
      </c>
      <c r="B3805" t="s">
        <v>33</v>
      </c>
      <c r="C3805" t="s">
        <v>239</v>
      </c>
      <c r="D3805">
        <v>900</v>
      </c>
      <c r="E3805">
        <v>7</v>
      </c>
      <c r="F3805">
        <v>52.25</v>
      </c>
      <c r="G3805">
        <v>53.400002000000001</v>
      </c>
      <c r="H3805">
        <v>52.220001000000003</v>
      </c>
      <c r="I3805">
        <v>53.040000999999997</v>
      </c>
      <c r="J3805">
        <v>53.040000999999997</v>
      </c>
      <c r="K3805">
        <v>4645500</v>
      </c>
      <c r="L3805">
        <v>2.3929999999999998</v>
      </c>
      <c r="M3805">
        <v>6.6206994890413299E-3</v>
      </c>
      <c r="N3805">
        <v>-1.7988476839180301E-2</v>
      </c>
      <c r="O3805">
        <v>-2.2587005108052401E-2</v>
      </c>
      <c r="P3805">
        <v>5.8817760440050902E-2</v>
      </c>
      <c r="Q3805">
        <v>0.235123867012724</v>
      </c>
      <c r="R3805">
        <v>1.6698118608684101E-2</v>
      </c>
      <c r="S3805">
        <v>1.10573133914367E-2</v>
      </c>
      <c r="T3805">
        <v>1.0524383541287201E-2</v>
      </c>
      <c r="U3805">
        <v>1.27380791397122E-2</v>
      </c>
      <c r="V3805">
        <v>56.639998999999897</v>
      </c>
      <c r="W3805">
        <v>41.490001999999997</v>
      </c>
      <c r="X3805">
        <v>-9.6320966778014203E-2</v>
      </c>
      <c r="Y3805">
        <v>-5.8544371529206298E-3</v>
      </c>
      <c r="Z3805">
        <v>0.76401347014309395</v>
      </c>
      <c r="AA3805">
        <v>2.3912210415731798</v>
      </c>
      <c r="AB3805">
        <v>2.3662849659523699</v>
      </c>
      <c r="AC3805" t="s">
        <v>252</v>
      </c>
      <c r="AD3805" t="s">
        <v>362</v>
      </c>
      <c r="AE3805" t="s">
        <v>62</v>
      </c>
      <c r="AF3805" t="s">
        <v>93</v>
      </c>
      <c r="AG3805" t="s">
        <v>363</v>
      </c>
      <c r="AH3805" s="45">
        <v>31320</v>
      </c>
      <c r="AI3805">
        <v>109198</v>
      </c>
      <c r="AK3805" t="s">
        <v>364</v>
      </c>
      <c r="AL3805" t="s">
        <v>288</v>
      </c>
      <c r="AM3805" t="s">
        <v>245</v>
      </c>
    </row>
    <row r="3806" spans="1:39" x14ac:dyDescent="0.3">
      <c r="A3806" s="1">
        <v>43614</v>
      </c>
      <c r="B3806" t="s">
        <v>33</v>
      </c>
      <c r="C3806" t="s">
        <v>239</v>
      </c>
      <c r="D3806">
        <v>1200</v>
      </c>
      <c r="E3806">
        <v>7</v>
      </c>
      <c r="F3806">
        <v>49.59</v>
      </c>
      <c r="G3806">
        <v>50.209998999999897</v>
      </c>
      <c r="H3806">
        <v>49.049999</v>
      </c>
      <c r="I3806">
        <v>49.73</v>
      </c>
      <c r="J3806">
        <v>49.73</v>
      </c>
      <c r="K3806">
        <v>9046900</v>
      </c>
      <c r="L3806">
        <v>2.2360000000000002</v>
      </c>
      <c r="M3806">
        <v>-6.8136536152063202E-3</v>
      </c>
      <c r="N3806">
        <v>-6.8577170107504706E-2</v>
      </c>
      <c r="O3806">
        <v>-9.74312674631444E-2</v>
      </c>
      <c r="P3806">
        <v>-3.1753986230420403E-2</v>
      </c>
      <c r="Q3806">
        <v>0.13698400369824401</v>
      </c>
      <c r="R3806">
        <v>1.6403375551635201E-2</v>
      </c>
      <c r="S3806">
        <v>1.32236977784229E-2</v>
      </c>
      <c r="T3806">
        <v>1.07225682769385E-2</v>
      </c>
      <c r="U3806">
        <v>1.28229572734474E-2</v>
      </c>
      <c r="V3806">
        <v>56.639998999999897</v>
      </c>
      <c r="W3806">
        <v>41.490001999999997</v>
      </c>
      <c r="X3806">
        <v>-9.6431180897019894E-2</v>
      </c>
      <c r="Y3806">
        <v>-6.9359101493404697E-3</v>
      </c>
      <c r="Z3806">
        <v>0.77203195362691202</v>
      </c>
      <c r="AA3806">
        <v>1.31179846064471</v>
      </c>
      <c r="AB3806">
        <v>1.7084487440426399</v>
      </c>
      <c r="AC3806" t="s">
        <v>252</v>
      </c>
      <c r="AD3806" t="s">
        <v>362</v>
      </c>
      <c r="AE3806" t="s">
        <v>62</v>
      </c>
      <c r="AF3806" t="s">
        <v>93</v>
      </c>
      <c r="AG3806" t="s">
        <v>363</v>
      </c>
      <c r="AH3806" s="45">
        <v>31320</v>
      </c>
      <c r="AI3806">
        <v>109198</v>
      </c>
      <c r="AK3806" t="s">
        <v>364</v>
      </c>
      <c r="AL3806" t="s">
        <v>288</v>
      </c>
      <c r="AM3806" t="s">
        <v>245</v>
      </c>
    </row>
    <row r="3807" spans="1:39" x14ac:dyDescent="0.3">
      <c r="A3807" s="1">
        <v>43628</v>
      </c>
      <c r="B3807" t="s">
        <v>33</v>
      </c>
      <c r="C3807" t="s">
        <v>246</v>
      </c>
      <c r="D3807">
        <v>800</v>
      </c>
      <c r="E3807">
        <v>7</v>
      </c>
      <c r="F3807">
        <v>52.07</v>
      </c>
      <c r="G3807">
        <v>52.43</v>
      </c>
      <c r="H3807">
        <v>51.869999</v>
      </c>
      <c r="I3807">
        <v>52.130001</v>
      </c>
      <c r="J3807">
        <v>52.130001</v>
      </c>
      <c r="K3807">
        <v>4067200</v>
      </c>
      <c r="L3807">
        <v>2.1269999999999998</v>
      </c>
      <c r="M3807">
        <v>1.3436991878019E-3</v>
      </c>
      <c r="N3807">
        <v>1.8782641252184599E-2</v>
      </c>
      <c r="O3807">
        <v>-3.5294223607656001E-2</v>
      </c>
      <c r="P3807">
        <v>-2.3076747606735398E-3</v>
      </c>
      <c r="Q3807">
        <v>0.108720094732679</v>
      </c>
      <c r="R3807">
        <v>1.0618830107384699E-2</v>
      </c>
      <c r="S3807">
        <v>1.4476230891848E-2</v>
      </c>
      <c r="T3807">
        <v>1.0659858339550601E-2</v>
      </c>
      <c r="U3807">
        <v>1.2827656268098999E-2</v>
      </c>
      <c r="V3807">
        <v>56.639998999999897</v>
      </c>
      <c r="W3807">
        <v>41.490001999999997</v>
      </c>
      <c r="X3807">
        <v>-9.6431180897019894E-2</v>
      </c>
      <c r="Y3807">
        <v>-2.0396578921351798E-3</v>
      </c>
      <c r="Z3807">
        <v>0.77793683329771801</v>
      </c>
      <c r="AA3807">
        <v>0.93649684929636401</v>
      </c>
      <c r="AB3807">
        <v>0.91983609109278397</v>
      </c>
      <c r="AC3807" t="s">
        <v>252</v>
      </c>
      <c r="AD3807" t="s">
        <v>362</v>
      </c>
      <c r="AE3807" t="s">
        <v>62</v>
      </c>
      <c r="AF3807" t="s">
        <v>93</v>
      </c>
      <c r="AG3807" t="s">
        <v>363</v>
      </c>
      <c r="AH3807" s="45">
        <v>31320</v>
      </c>
      <c r="AI3807">
        <v>109198</v>
      </c>
      <c r="AK3807" t="s">
        <v>364</v>
      </c>
      <c r="AL3807" t="s">
        <v>288</v>
      </c>
      <c r="AM3807" t="s">
        <v>245</v>
      </c>
    </row>
    <row r="3808" spans="1:39" x14ac:dyDescent="0.3">
      <c r="A3808" s="1">
        <v>43557</v>
      </c>
      <c r="B3808" t="s">
        <v>33</v>
      </c>
      <c r="C3808" t="s">
        <v>246</v>
      </c>
      <c r="D3808">
        <v>700</v>
      </c>
      <c r="E3808">
        <v>8</v>
      </c>
      <c r="F3808">
        <v>53.209998999999897</v>
      </c>
      <c r="G3808">
        <v>53.439999</v>
      </c>
      <c r="H3808">
        <v>52.91</v>
      </c>
      <c r="I3808">
        <v>53.080002</v>
      </c>
      <c r="J3808">
        <v>52.847816000000002</v>
      </c>
      <c r="K3808">
        <v>3931000</v>
      </c>
      <c r="L3808">
        <v>2.4809999999999999</v>
      </c>
      <c r="M3808">
        <v>-2.4460947777809302E-3</v>
      </c>
      <c r="N3808">
        <v>4.5317643025374601E-3</v>
      </c>
      <c r="O3808">
        <v>2.01720012123556E-2</v>
      </c>
      <c r="P3808">
        <v>0.17485956037841099</v>
      </c>
      <c r="Q3808">
        <v>0.29194291784938797</v>
      </c>
      <c r="R3808">
        <v>2.6032830016296201E-3</v>
      </c>
      <c r="S3808">
        <v>8.3311197116312102E-3</v>
      </c>
      <c r="T3808">
        <v>1.0868001062361E-2</v>
      </c>
      <c r="U3808">
        <v>1.28788324145808E-2</v>
      </c>
      <c r="V3808">
        <v>56.639998999999897</v>
      </c>
      <c r="W3808">
        <v>40.314999</v>
      </c>
      <c r="X3808">
        <v>-9.6320966778014203E-2</v>
      </c>
      <c r="Y3808" s="44">
        <v>1.7455614805152698E-5</v>
      </c>
      <c r="Z3808">
        <v>0.74555713272472601</v>
      </c>
      <c r="AA3808">
        <v>2.3001493500674299</v>
      </c>
      <c r="AB3808">
        <v>2.2395472795285398</v>
      </c>
      <c r="AC3808" t="s">
        <v>253</v>
      </c>
      <c r="AD3808" t="s">
        <v>362</v>
      </c>
      <c r="AE3808" t="s">
        <v>62</v>
      </c>
      <c r="AF3808" t="s">
        <v>93</v>
      </c>
      <c r="AG3808" t="s">
        <v>363</v>
      </c>
      <c r="AH3808" s="45">
        <v>31320</v>
      </c>
      <c r="AI3808">
        <v>109198</v>
      </c>
      <c r="AK3808" t="s">
        <v>364</v>
      </c>
      <c r="AL3808" t="s">
        <v>288</v>
      </c>
      <c r="AM3808" t="s">
        <v>245</v>
      </c>
    </row>
    <row r="3809" spans="1:39" x14ac:dyDescent="0.3">
      <c r="A3809" s="1">
        <v>43573</v>
      </c>
      <c r="B3809" t="s">
        <v>33</v>
      </c>
      <c r="C3809" t="s">
        <v>239</v>
      </c>
      <c r="D3809">
        <v>700</v>
      </c>
      <c r="E3809">
        <v>8</v>
      </c>
      <c r="F3809">
        <v>55.049999</v>
      </c>
      <c r="G3809">
        <v>55.48</v>
      </c>
      <c r="H3809">
        <v>54.939999</v>
      </c>
      <c r="I3809">
        <v>55.119999</v>
      </c>
      <c r="J3809">
        <v>54.878891000000003</v>
      </c>
      <c r="K3809">
        <v>3577200</v>
      </c>
      <c r="L3809">
        <v>2.56</v>
      </c>
      <c r="M3809">
        <v>1.08913529771201E-3</v>
      </c>
      <c r="N3809">
        <v>2.2567719643144499E-2</v>
      </c>
      <c r="O3809">
        <v>5.4047050795608502E-2</v>
      </c>
      <c r="P3809">
        <v>0.14223891503998301</v>
      </c>
      <c r="Q3809">
        <v>0.29765055568297</v>
      </c>
      <c r="R3809">
        <v>3.7372120603694301E-3</v>
      </c>
      <c r="S3809">
        <v>6.6561549098744397E-3</v>
      </c>
      <c r="T3809">
        <v>9.9204157495120498E-3</v>
      </c>
      <c r="U3809">
        <v>1.2686523442707799E-2</v>
      </c>
      <c r="V3809">
        <v>56.639998999999897</v>
      </c>
      <c r="W3809">
        <v>40.650002000000001</v>
      </c>
      <c r="X3809">
        <v>-9.6320966778014203E-2</v>
      </c>
      <c r="Y3809">
        <v>1.5778467813143101E-3</v>
      </c>
      <c r="Z3809">
        <v>0.73845889413834598</v>
      </c>
      <c r="AA3809">
        <v>2.5253868141988098</v>
      </c>
      <c r="AB3809">
        <v>2.4610416313299002</v>
      </c>
      <c r="AC3809" t="s">
        <v>253</v>
      </c>
      <c r="AD3809" t="s">
        <v>362</v>
      </c>
      <c r="AE3809" t="s">
        <v>62</v>
      </c>
      <c r="AF3809" t="s">
        <v>93</v>
      </c>
      <c r="AG3809" t="s">
        <v>363</v>
      </c>
      <c r="AH3809" s="45">
        <v>31320</v>
      </c>
      <c r="AI3809">
        <v>109198</v>
      </c>
      <c r="AK3809" t="s">
        <v>364</v>
      </c>
      <c r="AL3809" t="s">
        <v>288</v>
      </c>
      <c r="AM3809" t="s">
        <v>245</v>
      </c>
    </row>
    <row r="3810" spans="1:39" x14ac:dyDescent="0.3">
      <c r="A3810" s="1">
        <v>43585</v>
      </c>
      <c r="B3810" t="s">
        <v>33</v>
      </c>
      <c r="C3810" t="s">
        <v>246</v>
      </c>
      <c r="D3810">
        <v>600</v>
      </c>
      <c r="E3810">
        <v>8</v>
      </c>
      <c r="F3810">
        <v>54.860000999999997</v>
      </c>
      <c r="G3810">
        <v>55.02</v>
      </c>
      <c r="H3810">
        <v>54.529998999999997</v>
      </c>
      <c r="I3810">
        <v>54.880001</v>
      </c>
      <c r="J3810">
        <v>54.639941999999998</v>
      </c>
      <c r="K3810">
        <v>4737900</v>
      </c>
      <c r="L3810">
        <v>2.5089999999999999</v>
      </c>
      <c r="M3810">
        <v>1.8239006871861301E-3</v>
      </c>
      <c r="N3810">
        <v>-5.6327214705834596E-3</v>
      </c>
      <c r="O3810">
        <v>3.3725617806794998E-2</v>
      </c>
      <c r="P3810">
        <v>0.122576178157816</v>
      </c>
      <c r="Q3810">
        <v>0.25414933896924302</v>
      </c>
      <c r="R3810">
        <v>4.4235750920655998E-3</v>
      </c>
      <c r="S3810">
        <v>7.9549346727992992E-3</v>
      </c>
      <c r="T3810">
        <v>9.7980284828047496E-3</v>
      </c>
      <c r="U3810">
        <v>1.2639842055870701E-2</v>
      </c>
      <c r="V3810">
        <v>56.639998999999897</v>
      </c>
      <c r="W3810">
        <v>40.650002000000001</v>
      </c>
      <c r="X3810">
        <v>-9.6320966778014203E-2</v>
      </c>
      <c r="Y3810">
        <v>9.5096475723260604E-4</v>
      </c>
      <c r="Z3810">
        <v>0.73822735623372304</v>
      </c>
      <c r="AA3810">
        <v>2.25636671147269</v>
      </c>
      <c r="AB3810">
        <v>2.5028987377819698</v>
      </c>
      <c r="AC3810" t="s">
        <v>253</v>
      </c>
      <c r="AD3810" t="s">
        <v>362</v>
      </c>
      <c r="AE3810" t="s">
        <v>62</v>
      </c>
      <c r="AF3810" t="s">
        <v>93</v>
      </c>
      <c r="AG3810" t="s">
        <v>363</v>
      </c>
      <c r="AH3810" s="45">
        <v>31320</v>
      </c>
      <c r="AI3810">
        <v>109198</v>
      </c>
      <c r="AK3810" t="s">
        <v>364</v>
      </c>
      <c r="AL3810" t="s">
        <v>288</v>
      </c>
      <c r="AM3810" t="s">
        <v>245</v>
      </c>
    </row>
    <row r="3811" spans="1:39" x14ac:dyDescent="0.3">
      <c r="A3811" s="1">
        <v>43599</v>
      </c>
      <c r="B3811" t="s">
        <v>33</v>
      </c>
      <c r="C3811" t="s">
        <v>239</v>
      </c>
      <c r="D3811">
        <v>800</v>
      </c>
      <c r="E3811">
        <v>8</v>
      </c>
      <c r="F3811">
        <v>52.869999</v>
      </c>
      <c r="G3811">
        <v>52.869999</v>
      </c>
      <c r="H3811">
        <v>52.060001</v>
      </c>
      <c r="I3811">
        <v>52.580002</v>
      </c>
      <c r="J3811">
        <v>52.350002000000003</v>
      </c>
      <c r="K3811">
        <v>6681400</v>
      </c>
      <c r="L3811">
        <v>2.419</v>
      </c>
      <c r="M3811">
        <v>1.90368279743851E-3</v>
      </c>
      <c r="N3811">
        <v>-1.5849338911755498E-2</v>
      </c>
      <c r="O3811">
        <v>-2.4609080323420299E-2</v>
      </c>
      <c r="P3811">
        <v>5.9252657520771801E-2</v>
      </c>
      <c r="Q3811">
        <v>0.23983088110647399</v>
      </c>
      <c r="R3811">
        <v>1.75133705834578E-2</v>
      </c>
      <c r="S3811">
        <v>1.09613417714976E-2</v>
      </c>
      <c r="T3811">
        <v>1.07008333564419E-2</v>
      </c>
      <c r="U3811">
        <v>1.2748367069805E-2</v>
      </c>
      <c r="V3811">
        <v>56.639998999999897</v>
      </c>
      <c r="W3811">
        <v>41.490001999999997</v>
      </c>
      <c r="X3811">
        <v>-9.6320966778014203E-2</v>
      </c>
      <c r="Y3811">
        <v>7.98398755130913E-3</v>
      </c>
      <c r="Z3811">
        <v>0.76421550444748398</v>
      </c>
      <c r="AA3811">
        <v>2.3904818676889499</v>
      </c>
      <c r="AB3811">
        <v>2.6121968667528499</v>
      </c>
      <c r="AC3811" t="s">
        <v>253</v>
      </c>
      <c r="AD3811" t="s">
        <v>362</v>
      </c>
      <c r="AE3811" t="s">
        <v>62</v>
      </c>
      <c r="AF3811" t="s">
        <v>93</v>
      </c>
      <c r="AG3811" t="s">
        <v>363</v>
      </c>
      <c r="AH3811" s="45">
        <v>31320</v>
      </c>
      <c r="AI3811">
        <v>109198</v>
      </c>
      <c r="AK3811" t="s">
        <v>364</v>
      </c>
      <c r="AL3811" t="s">
        <v>288</v>
      </c>
      <c r="AM3811" t="s">
        <v>245</v>
      </c>
    </row>
    <row r="3812" spans="1:39" x14ac:dyDescent="0.3">
      <c r="A3812" s="1">
        <v>43608</v>
      </c>
      <c r="B3812" t="s">
        <v>33</v>
      </c>
      <c r="C3812" t="s">
        <v>246</v>
      </c>
      <c r="D3812">
        <v>900</v>
      </c>
      <c r="E3812">
        <v>8</v>
      </c>
      <c r="F3812">
        <v>51.380001</v>
      </c>
      <c r="G3812">
        <v>52.48</v>
      </c>
      <c r="H3812">
        <v>51.16</v>
      </c>
      <c r="I3812">
        <v>52.16</v>
      </c>
      <c r="J3812">
        <v>52.16</v>
      </c>
      <c r="K3812">
        <v>8858000</v>
      </c>
      <c r="L3812">
        <v>2.2959999999999998</v>
      </c>
      <c r="M3812">
        <v>8.4713443798607804E-3</v>
      </c>
      <c r="N3812">
        <v>-1.0109747623863401E-2</v>
      </c>
      <c r="O3812">
        <v>-5.2081957620745897E-2</v>
      </c>
      <c r="P3812">
        <v>3.9701213544431797E-2</v>
      </c>
      <c r="Q3812">
        <v>0.19221044444277</v>
      </c>
      <c r="R3812">
        <v>1.5713067864582899E-2</v>
      </c>
      <c r="S3812">
        <v>1.18552606183123E-2</v>
      </c>
      <c r="T3812">
        <v>1.11876841173071E-2</v>
      </c>
      <c r="U3812">
        <v>1.2668582227491501E-2</v>
      </c>
      <c r="V3812">
        <v>56.639998999999897</v>
      </c>
      <c r="W3812">
        <v>41.490001999999997</v>
      </c>
      <c r="X3812">
        <v>-9.6320966778014203E-2</v>
      </c>
      <c r="Y3812">
        <v>-1.1985692488440201E-2</v>
      </c>
      <c r="Z3812">
        <v>0.76291114403774396</v>
      </c>
      <c r="AA3812">
        <v>1.9497818208753099</v>
      </c>
      <c r="AB3812">
        <v>2.2597011532051599</v>
      </c>
      <c r="AC3812" t="s">
        <v>253</v>
      </c>
      <c r="AD3812" t="s">
        <v>362</v>
      </c>
      <c r="AE3812" t="s">
        <v>62</v>
      </c>
      <c r="AF3812" t="s">
        <v>93</v>
      </c>
      <c r="AG3812" t="s">
        <v>363</v>
      </c>
      <c r="AH3812" s="45">
        <v>31320</v>
      </c>
      <c r="AI3812">
        <v>109198</v>
      </c>
      <c r="AK3812" t="s">
        <v>364</v>
      </c>
      <c r="AL3812" t="s">
        <v>288</v>
      </c>
      <c r="AM3812" t="s">
        <v>245</v>
      </c>
    </row>
    <row r="3813" spans="1:39" x14ac:dyDescent="0.3">
      <c r="A3813" s="1">
        <v>43622</v>
      </c>
      <c r="B3813" t="s">
        <v>33</v>
      </c>
      <c r="C3813" t="s">
        <v>239</v>
      </c>
      <c r="D3813">
        <v>700</v>
      </c>
      <c r="E3813">
        <v>8</v>
      </c>
      <c r="F3813">
        <v>50.77</v>
      </c>
      <c r="G3813">
        <v>51.080002</v>
      </c>
      <c r="H3813">
        <v>50.540000999999997</v>
      </c>
      <c r="I3813">
        <v>50.900002000000001</v>
      </c>
      <c r="J3813">
        <v>50.900002000000001</v>
      </c>
      <c r="K3813">
        <v>6033100</v>
      </c>
      <c r="L3813">
        <v>2.1240000000000001</v>
      </c>
      <c r="M3813">
        <v>-5.0950138614347497E-3</v>
      </c>
      <c r="N3813">
        <v>6.7021932321242898E-3</v>
      </c>
      <c r="O3813">
        <v>-5.8249537362190601E-2</v>
      </c>
      <c r="P3813">
        <v>-1.2177613356511701E-2</v>
      </c>
      <c r="Q3813">
        <v>9.5210797713394704E-2</v>
      </c>
      <c r="R3813">
        <v>1.06110584436898E-2</v>
      </c>
      <c r="S3813">
        <v>1.41383145357316E-2</v>
      </c>
      <c r="T3813">
        <v>1.0958983897903301E-2</v>
      </c>
      <c r="U3813">
        <v>1.27576034306233E-2</v>
      </c>
      <c r="V3813">
        <v>56.639998999999897</v>
      </c>
      <c r="W3813">
        <v>41.490001999999997</v>
      </c>
      <c r="X3813">
        <v>-9.6431180897019894E-2</v>
      </c>
      <c r="Y3813">
        <v>6.1168407152111899E-3</v>
      </c>
      <c r="Z3813">
        <v>0.77385706496443096</v>
      </c>
      <c r="AA3813">
        <v>0.81905187759376996</v>
      </c>
      <c r="AB3813">
        <v>1.07208537033658</v>
      </c>
      <c r="AC3813" t="s">
        <v>253</v>
      </c>
      <c r="AD3813" t="s">
        <v>362</v>
      </c>
      <c r="AE3813" t="s">
        <v>62</v>
      </c>
      <c r="AF3813" t="s">
        <v>93</v>
      </c>
      <c r="AG3813" t="s">
        <v>363</v>
      </c>
      <c r="AH3813" s="45">
        <v>31320</v>
      </c>
      <c r="AI3813">
        <v>109198</v>
      </c>
      <c r="AK3813" t="s">
        <v>364</v>
      </c>
      <c r="AL3813" t="s">
        <v>288</v>
      </c>
      <c r="AM3813" t="s">
        <v>245</v>
      </c>
    </row>
    <row r="3814" spans="1:39" x14ac:dyDescent="0.3">
      <c r="A3814" s="1">
        <v>43623</v>
      </c>
      <c r="B3814" t="s">
        <v>33</v>
      </c>
      <c r="C3814" t="s">
        <v>239</v>
      </c>
      <c r="D3814">
        <v>1200</v>
      </c>
      <c r="E3814">
        <v>8</v>
      </c>
      <c r="F3814">
        <v>51.389998999999897</v>
      </c>
      <c r="G3814">
        <v>52.150002000000001</v>
      </c>
      <c r="H3814">
        <v>51.07</v>
      </c>
      <c r="I3814">
        <v>51.919998</v>
      </c>
      <c r="J3814">
        <v>51.919998</v>
      </c>
      <c r="K3814">
        <v>4594200</v>
      </c>
      <c r="L3814">
        <v>2.0840000000000001</v>
      </c>
      <c r="M3814">
        <v>1.9841071025825399E-2</v>
      </c>
      <c r="N3814">
        <v>3.1897763806490301E-2</v>
      </c>
      <c r="O3814">
        <v>-2.40972805576617E-2</v>
      </c>
      <c r="P3814">
        <v>2.7767569560609801E-2</v>
      </c>
      <c r="Q3814">
        <v>0.11218449110436</v>
      </c>
      <c r="R3814">
        <v>1.2458592324891099E-2</v>
      </c>
      <c r="S3814">
        <v>1.4661939591262E-2</v>
      </c>
      <c r="T3814">
        <v>1.0943967483428E-2</v>
      </c>
      <c r="U3814">
        <v>1.28154763124332E-2</v>
      </c>
      <c r="V3814">
        <v>56.639998999999897</v>
      </c>
      <c r="W3814">
        <v>41.490001999999997</v>
      </c>
      <c r="X3814">
        <v>-9.6431180897019894E-2</v>
      </c>
      <c r="Y3814">
        <v>1.0442979367750601E-2</v>
      </c>
      <c r="Z3814">
        <v>0.78031736319905598</v>
      </c>
      <c r="AA3814">
        <v>1.003290095673</v>
      </c>
      <c r="AB3814">
        <v>1.02707989666843</v>
      </c>
      <c r="AC3814" t="s">
        <v>253</v>
      </c>
      <c r="AD3814" t="s">
        <v>362</v>
      </c>
      <c r="AE3814" t="s">
        <v>62</v>
      </c>
      <c r="AF3814" t="s">
        <v>93</v>
      </c>
      <c r="AG3814" t="s">
        <v>363</v>
      </c>
      <c r="AH3814" s="45">
        <v>31320</v>
      </c>
      <c r="AI3814">
        <v>109198</v>
      </c>
      <c r="AK3814" t="s">
        <v>364</v>
      </c>
      <c r="AL3814" t="s">
        <v>288</v>
      </c>
      <c r="AM3814" t="s">
        <v>245</v>
      </c>
    </row>
    <row r="3815" spans="1:39" x14ac:dyDescent="0.3">
      <c r="A3815" s="1">
        <v>43566</v>
      </c>
      <c r="B3815" t="s">
        <v>33</v>
      </c>
      <c r="C3815" t="s">
        <v>239</v>
      </c>
      <c r="D3815">
        <v>800</v>
      </c>
      <c r="E3815">
        <v>9</v>
      </c>
      <c r="F3815">
        <v>54.439999</v>
      </c>
      <c r="G3815">
        <v>54.439999</v>
      </c>
      <c r="H3815">
        <v>53.799999</v>
      </c>
      <c r="I3815">
        <v>53.889998999999897</v>
      </c>
      <c r="J3815">
        <v>53.654269999999997</v>
      </c>
      <c r="K3815">
        <v>5013700</v>
      </c>
      <c r="L3815">
        <v>2.504</v>
      </c>
      <c r="M3815">
        <v>-1.01542062546904E-2</v>
      </c>
      <c r="N3815">
        <v>-6.6580556825746899E-3</v>
      </c>
      <c r="O3815">
        <v>3.6855742105935098E-2</v>
      </c>
      <c r="P3815">
        <v>0.13881155927794001</v>
      </c>
      <c r="Q3815">
        <v>0.28876085349477998</v>
      </c>
      <c r="R3815">
        <v>9.1859684440541607E-3</v>
      </c>
      <c r="S3815">
        <v>7.4774832029874802E-3</v>
      </c>
      <c r="T3815">
        <v>1.02209105066736E-2</v>
      </c>
      <c r="U3815">
        <v>1.27720876525345E-2</v>
      </c>
      <c r="V3815">
        <v>56.639998999999897</v>
      </c>
      <c r="W3815">
        <v>40.470001000000003</v>
      </c>
      <c r="X3815">
        <v>-9.6320966778014203E-2</v>
      </c>
      <c r="Y3815" s="44">
        <v>3.8122194279549302E-5</v>
      </c>
      <c r="Z3815">
        <v>0.74637539627251104</v>
      </c>
      <c r="AA3815">
        <v>2.3654689158828699</v>
      </c>
      <c r="AB3815">
        <v>2.2656393575036402</v>
      </c>
      <c r="AC3815" t="s">
        <v>254</v>
      </c>
      <c r="AD3815" t="s">
        <v>362</v>
      </c>
      <c r="AE3815" t="s">
        <v>62</v>
      </c>
      <c r="AF3815" t="s">
        <v>93</v>
      </c>
      <c r="AG3815" t="s">
        <v>363</v>
      </c>
      <c r="AH3815" s="45">
        <v>31320</v>
      </c>
      <c r="AI3815">
        <v>109198</v>
      </c>
      <c r="AK3815" t="s">
        <v>364</v>
      </c>
      <c r="AL3815" t="s">
        <v>288</v>
      </c>
      <c r="AM3815" t="s">
        <v>245</v>
      </c>
    </row>
    <row r="3816" spans="1:39" x14ac:dyDescent="0.3">
      <c r="A3816" s="1">
        <v>43630</v>
      </c>
      <c r="B3816" t="s">
        <v>33</v>
      </c>
      <c r="C3816" t="s">
        <v>246</v>
      </c>
      <c r="D3816">
        <v>1600</v>
      </c>
      <c r="E3816">
        <v>9</v>
      </c>
      <c r="F3816">
        <v>52.98</v>
      </c>
      <c r="G3816">
        <v>53.459998999999897</v>
      </c>
      <c r="H3816">
        <v>52.849997999999999</v>
      </c>
      <c r="I3816">
        <v>53.34</v>
      </c>
      <c r="J3816">
        <v>53.34</v>
      </c>
      <c r="K3816">
        <v>5459300</v>
      </c>
      <c r="L3816">
        <v>2.093</v>
      </c>
      <c r="M3816">
        <v>9.7966118848821192E-3</v>
      </c>
      <c r="N3816">
        <v>2.69824848788357E-2</v>
      </c>
      <c r="O3816">
        <v>1.8734543232929599E-2</v>
      </c>
      <c r="P3816">
        <v>3.4259534366080403E-2</v>
      </c>
      <c r="Q3816">
        <v>0.13461746078398201</v>
      </c>
      <c r="R3816">
        <v>7.50391519962979E-3</v>
      </c>
      <c r="S3816">
        <v>1.31268456462122E-2</v>
      </c>
      <c r="T3816">
        <v>1.0778087526323201E-2</v>
      </c>
      <c r="U3816">
        <v>1.28544409157101E-2</v>
      </c>
      <c r="V3816">
        <v>56.639998999999897</v>
      </c>
      <c r="W3816">
        <v>41.490001999999997</v>
      </c>
      <c r="X3816">
        <v>-9.6431180897019894E-2</v>
      </c>
      <c r="Y3816">
        <v>-1.6128120944145399E-3</v>
      </c>
      <c r="Z3816">
        <v>0.77777399748575604</v>
      </c>
      <c r="AA3816">
        <v>1.20191506470706</v>
      </c>
      <c r="AB3816">
        <v>1.0012707150804501</v>
      </c>
      <c r="AC3816" t="s">
        <v>254</v>
      </c>
      <c r="AD3816" t="s">
        <v>362</v>
      </c>
      <c r="AE3816" t="s">
        <v>62</v>
      </c>
      <c r="AF3816" t="s">
        <v>93</v>
      </c>
      <c r="AG3816" t="s">
        <v>363</v>
      </c>
      <c r="AH3816" s="45">
        <v>31320</v>
      </c>
      <c r="AI3816">
        <v>109198</v>
      </c>
      <c r="AK3816" t="s">
        <v>364</v>
      </c>
      <c r="AL3816" t="s">
        <v>288</v>
      </c>
      <c r="AM3816" t="s">
        <v>245</v>
      </c>
    </row>
    <row r="3817" spans="1:39" x14ac:dyDescent="0.3">
      <c r="A3817" s="1">
        <v>43636</v>
      </c>
      <c r="B3817" t="s">
        <v>33</v>
      </c>
      <c r="C3817" t="s">
        <v>246</v>
      </c>
      <c r="D3817">
        <v>800</v>
      </c>
      <c r="E3817">
        <v>9</v>
      </c>
      <c r="F3817">
        <v>54.529998999999997</v>
      </c>
      <c r="G3817">
        <v>54.560001</v>
      </c>
      <c r="H3817">
        <v>53.610000999999997</v>
      </c>
      <c r="I3817">
        <v>53.830002</v>
      </c>
      <c r="J3817">
        <v>53.830002</v>
      </c>
      <c r="K3817">
        <v>5289300</v>
      </c>
      <c r="L3817">
        <v>2.0009999999999999</v>
      </c>
      <c r="M3817">
        <v>-5.7422959886546301E-3</v>
      </c>
      <c r="N3817">
        <v>1.8941062857882301E-2</v>
      </c>
      <c r="O3817">
        <v>1.6105235291822902E-2</v>
      </c>
      <c r="P3817">
        <v>2.9592151300930299E-2</v>
      </c>
      <c r="Q3817">
        <v>0.13305208819105399</v>
      </c>
      <c r="R3817">
        <v>5.7531620820457704E-3</v>
      </c>
      <c r="S3817">
        <v>1.31672406310592E-2</v>
      </c>
      <c r="T3817">
        <v>1.07363832818472E-2</v>
      </c>
      <c r="U3817">
        <v>1.28532205432563E-2</v>
      </c>
      <c r="V3817">
        <v>56.639998999999897</v>
      </c>
      <c r="W3817">
        <v>41.490001999999997</v>
      </c>
      <c r="X3817">
        <v>-9.6431180897019894E-2</v>
      </c>
      <c r="Y3817">
        <v>9.4276054361659405E-3</v>
      </c>
      <c r="Z3817">
        <v>0.77364274060770999</v>
      </c>
      <c r="AA3817">
        <v>1.1692872760134501</v>
      </c>
      <c r="AB3817">
        <v>1.2158892975626401</v>
      </c>
      <c r="AC3817" t="s">
        <v>254</v>
      </c>
      <c r="AD3817" t="s">
        <v>362</v>
      </c>
      <c r="AE3817" t="s">
        <v>62</v>
      </c>
      <c r="AF3817" t="s">
        <v>93</v>
      </c>
      <c r="AG3817" t="s">
        <v>363</v>
      </c>
      <c r="AH3817" s="45">
        <v>31320</v>
      </c>
      <c r="AI3817">
        <v>109198</v>
      </c>
      <c r="AK3817" t="s">
        <v>364</v>
      </c>
      <c r="AL3817" t="s">
        <v>288</v>
      </c>
      <c r="AM3817" t="s">
        <v>245</v>
      </c>
    </row>
    <row r="3818" spans="1:39" x14ac:dyDescent="0.3">
      <c r="A3818" s="1">
        <v>43559</v>
      </c>
      <c r="B3818" t="s">
        <v>33</v>
      </c>
      <c r="C3818" t="s">
        <v>246</v>
      </c>
      <c r="D3818">
        <v>1200</v>
      </c>
      <c r="E3818">
        <v>10</v>
      </c>
      <c r="F3818">
        <v>53.169998</v>
      </c>
      <c r="G3818">
        <v>54.259997999999896</v>
      </c>
      <c r="H3818">
        <v>53.09</v>
      </c>
      <c r="I3818">
        <v>54.25</v>
      </c>
      <c r="J3818">
        <v>54.012694999999901</v>
      </c>
      <c r="K3818">
        <v>5155900</v>
      </c>
      <c r="L3818">
        <v>2.512</v>
      </c>
      <c r="M3818">
        <v>2.0108650331859001E-2</v>
      </c>
      <c r="N3818">
        <v>2.2179575565168499E-2</v>
      </c>
      <c r="O3818">
        <v>4.8919193087444697E-2</v>
      </c>
      <c r="P3818">
        <v>0.20903181720417</v>
      </c>
      <c r="Q3818">
        <v>0.27228832578600398</v>
      </c>
      <c r="R3818">
        <v>8.9832259482164108E-3</v>
      </c>
      <c r="S3818">
        <v>8.7609483307345207E-3</v>
      </c>
      <c r="T3818">
        <v>1.09300537502111E-2</v>
      </c>
      <c r="U3818">
        <v>1.28152371926406E-2</v>
      </c>
      <c r="V3818">
        <v>56.639998999999897</v>
      </c>
      <c r="W3818">
        <v>40.470001000000003</v>
      </c>
      <c r="X3818">
        <v>-9.6320966778014203E-2</v>
      </c>
      <c r="Y3818">
        <v>2.0824655091414399E-3</v>
      </c>
      <c r="Z3818">
        <v>0.73590929686309703</v>
      </c>
      <c r="AA3818">
        <v>2.1576968938138901</v>
      </c>
      <c r="AB3818">
        <v>2.2125417965929701</v>
      </c>
      <c r="AC3818" t="s">
        <v>255</v>
      </c>
      <c r="AD3818" t="s">
        <v>362</v>
      </c>
      <c r="AE3818" t="s">
        <v>62</v>
      </c>
      <c r="AF3818" t="s">
        <v>93</v>
      </c>
      <c r="AG3818" t="s">
        <v>363</v>
      </c>
      <c r="AH3818" s="45">
        <v>31320</v>
      </c>
      <c r="AI3818">
        <v>109198</v>
      </c>
      <c r="AK3818" t="s">
        <v>364</v>
      </c>
      <c r="AL3818" t="s">
        <v>288</v>
      </c>
      <c r="AM3818" t="s">
        <v>245</v>
      </c>
    </row>
    <row r="3819" spans="1:39" x14ac:dyDescent="0.3">
      <c r="A3819" s="1">
        <v>43570</v>
      </c>
      <c r="B3819" t="s">
        <v>33</v>
      </c>
      <c r="C3819" t="s">
        <v>239</v>
      </c>
      <c r="D3819">
        <v>900</v>
      </c>
      <c r="E3819">
        <v>10</v>
      </c>
      <c r="F3819">
        <v>54.02</v>
      </c>
      <c r="G3819">
        <v>54.41</v>
      </c>
      <c r="H3819">
        <v>54</v>
      </c>
      <c r="I3819">
        <v>54.240001999999997</v>
      </c>
      <c r="J3819">
        <v>54.002743000000002</v>
      </c>
      <c r="K3819">
        <v>4026900</v>
      </c>
      <c r="L3819">
        <v>2.5529999999999999</v>
      </c>
      <c r="M3819">
        <v>4.9903635013042701E-3</v>
      </c>
      <c r="N3819">
        <v>-1.6578555298234401E-3</v>
      </c>
      <c r="O3819">
        <v>4.0253748918557403E-2</v>
      </c>
      <c r="P3819">
        <v>0.15189024346656901</v>
      </c>
      <c r="Q3819">
        <v>0.30490957069774399</v>
      </c>
      <c r="R3819">
        <v>9.3515829990842708E-3</v>
      </c>
      <c r="S3819">
        <v>7.0019479568932197E-3</v>
      </c>
      <c r="T3819">
        <v>9.9791599693044904E-3</v>
      </c>
      <c r="U3819">
        <v>1.2727487234412801E-2</v>
      </c>
      <c r="V3819">
        <v>56.639998999999897</v>
      </c>
      <c r="W3819">
        <v>40.650002000000001</v>
      </c>
      <c r="X3819">
        <v>-9.6320966778014203E-2</v>
      </c>
      <c r="Y3819">
        <v>-6.2956724975841202E-4</v>
      </c>
      <c r="Z3819">
        <v>0.74335607737718401</v>
      </c>
      <c r="AA3819">
        <v>2.5433291662667599</v>
      </c>
      <c r="AB3819">
        <v>2.38420525281912</v>
      </c>
      <c r="AC3819" t="s">
        <v>255</v>
      </c>
      <c r="AD3819" t="s">
        <v>362</v>
      </c>
      <c r="AE3819" t="s">
        <v>62</v>
      </c>
      <c r="AF3819" t="s">
        <v>93</v>
      </c>
      <c r="AG3819" t="s">
        <v>363</v>
      </c>
      <c r="AH3819" s="45">
        <v>31320</v>
      </c>
      <c r="AI3819">
        <v>109198</v>
      </c>
      <c r="AK3819" t="s">
        <v>364</v>
      </c>
      <c r="AL3819" t="s">
        <v>288</v>
      </c>
      <c r="AM3819" t="s">
        <v>245</v>
      </c>
    </row>
    <row r="3820" spans="1:39" x14ac:dyDescent="0.3">
      <c r="A3820" s="1">
        <v>43584</v>
      </c>
      <c r="B3820" t="s">
        <v>33</v>
      </c>
      <c r="C3820" t="s">
        <v>239</v>
      </c>
      <c r="D3820">
        <v>700</v>
      </c>
      <c r="E3820">
        <v>10</v>
      </c>
      <c r="F3820">
        <v>54.98</v>
      </c>
      <c r="G3820">
        <v>55.18</v>
      </c>
      <c r="H3820">
        <v>54.759997999999896</v>
      </c>
      <c r="I3820">
        <v>54.779998999999997</v>
      </c>
      <c r="J3820">
        <v>54.540374999999997</v>
      </c>
      <c r="K3820">
        <v>4540500</v>
      </c>
      <c r="L3820">
        <v>2.536</v>
      </c>
      <c r="M3820">
        <v>-5.0983871084176796E-3</v>
      </c>
      <c r="N3820">
        <v>6.7771386674131198E-3</v>
      </c>
      <c r="O3820">
        <v>3.1901717119608798E-2</v>
      </c>
      <c r="P3820">
        <v>0.11624879334728</v>
      </c>
      <c r="Q3820">
        <v>0.26864292661420203</v>
      </c>
      <c r="R3820">
        <v>8.2871133155931701E-3</v>
      </c>
      <c r="S3820">
        <v>7.9612600442130997E-3</v>
      </c>
      <c r="T3820">
        <v>9.8316683176396108E-3</v>
      </c>
      <c r="U3820">
        <v>1.2676488450788901E-2</v>
      </c>
      <c r="V3820">
        <v>56.639998999999897</v>
      </c>
      <c r="W3820">
        <v>40.650002000000001</v>
      </c>
      <c r="X3820">
        <v>-9.6320966778014203E-2</v>
      </c>
      <c r="Y3820">
        <v>1.07094833958194E-3</v>
      </c>
      <c r="Z3820">
        <v>0.73869870715515695</v>
      </c>
      <c r="AA3820">
        <v>2.38014914281101</v>
      </c>
      <c r="AB3820">
        <v>2.5832225595988199</v>
      </c>
      <c r="AC3820" t="s">
        <v>255</v>
      </c>
      <c r="AD3820" t="s">
        <v>362</v>
      </c>
      <c r="AE3820" t="s">
        <v>62</v>
      </c>
      <c r="AF3820" t="s">
        <v>93</v>
      </c>
      <c r="AG3820" t="s">
        <v>363</v>
      </c>
      <c r="AH3820" s="45">
        <v>31320</v>
      </c>
      <c r="AI3820">
        <v>109198</v>
      </c>
      <c r="AK3820" t="s">
        <v>364</v>
      </c>
      <c r="AL3820" t="s">
        <v>288</v>
      </c>
      <c r="AM3820" t="s">
        <v>245</v>
      </c>
    </row>
    <row r="3821" spans="1:39" x14ac:dyDescent="0.3">
      <c r="A3821" s="1">
        <v>43592</v>
      </c>
      <c r="B3821" t="s">
        <v>33</v>
      </c>
      <c r="C3821" t="s">
        <v>246</v>
      </c>
      <c r="D3821">
        <v>800</v>
      </c>
      <c r="E3821">
        <v>10</v>
      </c>
      <c r="F3821">
        <v>53.959998999999897</v>
      </c>
      <c r="G3821">
        <v>54.080002</v>
      </c>
      <c r="H3821">
        <v>52.98</v>
      </c>
      <c r="I3821">
        <v>53.419998</v>
      </c>
      <c r="J3821">
        <v>53.186324999999997</v>
      </c>
      <c r="K3821">
        <v>4456100</v>
      </c>
      <c r="L3821">
        <v>2.448</v>
      </c>
      <c r="M3821">
        <v>-1.4311185778703399E-2</v>
      </c>
      <c r="N3821">
        <v>-2.6963839335865498E-2</v>
      </c>
      <c r="O3821">
        <v>-1.5417797094239301E-2</v>
      </c>
      <c r="P3821">
        <v>8.5812469422139201E-2</v>
      </c>
      <c r="Q3821">
        <v>0.27053965681657599</v>
      </c>
      <c r="R3821">
        <v>1.13484455215958E-2</v>
      </c>
      <c r="S3821">
        <v>8.7537067948856295E-3</v>
      </c>
      <c r="T3821">
        <v>9.9447089338639497E-3</v>
      </c>
      <c r="U3821">
        <v>1.26315021454743E-2</v>
      </c>
      <c r="V3821">
        <v>56.639998999999897</v>
      </c>
      <c r="W3821">
        <v>40.650002000000001</v>
      </c>
      <c r="X3821">
        <v>-9.6320966778014203E-2</v>
      </c>
      <c r="Y3821">
        <v>-1.6649488130547601E-2</v>
      </c>
      <c r="Z3821">
        <v>0.74442121448856302</v>
      </c>
      <c r="AA3821">
        <v>2.5501229671964301</v>
      </c>
      <c r="AB3821">
        <v>2.4971949316826598</v>
      </c>
      <c r="AC3821" t="s">
        <v>255</v>
      </c>
      <c r="AD3821" t="s">
        <v>362</v>
      </c>
      <c r="AE3821" t="s">
        <v>62</v>
      </c>
      <c r="AF3821" t="s">
        <v>93</v>
      </c>
      <c r="AG3821" t="s">
        <v>363</v>
      </c>
      <c r="AH3821" s="45">
        <v>31320</v>
      </c>
      <c r="AI3821">
        <v>109198</v>
      </c>
      <c r="AK3821" t="s">
        <v>364</v>
      </c>
      <c r="AL3821" t="s">
        <v>288</v>
      </c>
      <c r="AM3821" t="s">
        <v>245</v>
      </c>
    </row>
    <row r="3822" spans="1:39" x14ac:dyDescent="0.3">
      <c r="A3822" s="1">
        <v>43637</v>
      </c>
      <c r="B3822" t="s">
        <v>33</v>
      </c>
      <c r="C3822" t="s">
        <v>246</v>
      </c>
      <c r="D3822">
        <v>1000</v>
      </c>
      <c r="E3822">
        <v>10</v>
      </c>
      <c r="F3822">
        <v>53.880001</v>
      </c>
      <c r="G3822">
        <v>54.119999</v>
      </c>
      <c r="H3822">
        <v>52.91</v>
      </c>
      <c r="I3822">
        <v>52.93</v>
      </c>
      <c r="J3822">
        <v>52.93</v>
      </c>
      <c r="K3822">
        <v>10912300</v>
      </c>
      <c r="L3822">
        <v>2.0680000000000001</v>
      </c>
      <c r="M3822">
        <v>-1.68606838569723E-2</v>
      </c>
      <c r="N3822">
        <v>-7.71623288397205E-3</v>
      </c>
      <c r="O3822">
        <v>-6.2152569642556898E-3</v>
      </c>
      <c r="P3822">
        <v>1.5593267468413E-2</v>
      </c>
      <c r="Q3822">
        <v>0.10611183168527701</v>
      </c>
      <c r="R3822">
        <v>9.7538360905367102E-3</v>
      </c>
      <c r="S3822">
        <v>1.36371480553934E-2</v>
      </c>
      <c r="T3822">
        <v>1.0949199834368E-2</v>
      </c>
      <c r="U3822">
        <v>1.28854557965697E-2</v>
      </c>
      <c r="V3822">
        <v>56.639998999999897</v>
      </c>
      <c r="W3822">
        <v>41.490001999999997</v>
      </c>
      <c r="X3822">
        <v>-9.6431180897019894E-2</v>
      </c>
      <c r="Y3822">
        <v>-1.26001638019446E-3</v>
      </c>
      <c r="Z3822">
        <v>0.77416039300940198</v>
      </c>
      <c r="AA3822">
        <v>0.87724677347389901</v>
      </c>
      <c r="AB3822">
        <v>1.1509556393160101</v>
      </c>
      <c r="AC3822" t="s">
        <v>255</v>
      </c>
      <c r="AD3822" t="s">
        <v>362</v>
      </c>
      <c r="AE3822" t="s">
        <v>62</v>
      </c>
      <c r="AF3822" t="s">
        <v>93</v>
      </c>
      <c r="AG3822" t="s">
        <v>363</v>
      </c>
      <c r="AH3822" s="45">
        <v>31320</v>
      </c>
      <c r="AI3822">
        <v>109198</v>
      </c>
      <c r="AK3822" t="s">
        <v>364</v>
      </c>
      <c r="AL3822" t="s">
        <v>288</v>
      </c>
      <c r="AM3822" t="s">
        <v>245</v>
      </c>
    </row>
    <row r="3823" spans="1:39" x14ac:dyDescent="0.3">
      <c r="A3823" s="1">
        <v>43643</v>
      </c>
      <c r="B3823" t="s">
        <v>33</v>
      </c>
      <c r="C3823" t="s">
        <v>246</v>
      </c>
      <c r="D3823">
        <v>200</v>
      </c>
      <c r="E3823">
        <v>10</v>
      </c>
      <c r="F3823">
        <v>52.939999</v>
      </c>
      <c r="G3823">
        <v>53.029998999999997</v>
      </c>
      <c r="H3823">
        <v>52.299999</v>
      </c>
      <c r="I3823">
        <v>52.880001</v>
      </c>
      <c r="J3823">
        <v>52.880001</v>
      </c>
      <c r="K3823">
        <v>4907800</v>
      </c>
      <c r="L3823">
        <v>2.0049999999999999</v>
      </c>
      <c r="M3823">
        <v>5.6753998087788601E-4</v>
      </c>
      <c r="N3823">
        <v>-1.7805755272696601E-2</v>
      </c>
      <c r="O3823">
        <v>5.4603188112318603E-2</v>
      </c>
      <c r="P3823">
        <v>9.8567849240700106E-4</v>
      </c>
      <c r="Q3823">
        <v>0.121322112696764</v>
      </c>
      <c r="R3823">
        <v>8.2090308947283201E-3</v>
      </c>
      <c r="S3823">
        <v>9.3856453624333609E-3</v>
      </c>
      <c r="T3823">
        <v>1.09204922388098E-2</v>
      </c>
      <c r="U3823">
        <v>1.28627317852827E-2</v>
      </c>
      <c r="V3823">
        <v>56.639998999999897</v>
      </c>
      <c r="W3823">
        <v>41.490001999999997</v>
      </c>
      <c r="X3823">
        <v>-9.6431180897019894E-2</v>
      </c>
      <c r="Y3823">
        <v>3.81588593721357E-3</v>
      </c>
      <c r="Z3823">
        <v>0.77730556032422804</v>
      </c>
      <c r="AA3823">
        <v>1.01547449764373</v>
      </c>
      <c r="AB3823">
        <v>0.97251900164536997</v>
      </c>
      <c r="AC3823" t="s">
        <v>255</v>
      </c>
      <c r="AD3823" t="s">
        <v>362</v>
      </c>
      <c r="AE3823" t="s">
        <v>62</v>
      </c>
      <c r="AF3823" t="s">
        <v>93</v>
      </c>
      <c r="AG3823" t="s">
        <v>363</v>
      </c>
      <c r="AH3823" s="45">
        <v>31320</v>
      </c>
      <c r="AI3823">
        <v>109198</v>
      </c>
      <c r="AK3823" t="s">
        <v>364</v>
      </c>
      <c r="AL3823" t="s">
        <v>288</v>
      </c>
      <c r="AM3823" t="s">
        <v>245</v>
      </c>
    </row>
    <row r="3824" spans="1:39" x14ac:dyDescent="0.3">
      <c r="A3824" s="1">
        <v>43570</v>
      </c>
      <c r="B3824" t="s">
        <v>33</v>
      </c>
      <c r="C3824" t="s">
        <v>239</v>
      </c>
      <c r="D3824">
        <v>700</v>
      </c>
      <c r="E3824">
        <v>11</v>
      </c>
      <c r="F3824">
        <v>54.02</v>
      </c>
      <c r="G3824">
        <v>54.41</v>
      </c>
      <c r="H3824">
        <v>54</v>
      </c>
      <c r="I3824">
        <v>54.240001999999997</v>
      </c>
      <c r="J3824">
        <v>54.002743000000002</v>
      </c>
      <c r="K3824">
        <v>4026900</v>
      </c>
      <c r="L3824">
        <v>2.5529999999999999</v>
      </c>
      <c r="M3824">
        <v>4.9903635013042701E-3</v>
      </c>
      <c r="N3824">
        <v>-1.6578555298234401E-3</v>
      </c>
      <c r="O3824">
        <v>4.0253748918557403E-2</v>
      </c>
      <c r="P3824">
        <v>0.15189024346656901</v>
      </c>
      <c r="Q3824">
        <v>0.30490957069774399</v>
      </c>
      <c r="R3824">
        <v>9.3515829990842708E-3</v>
      </c>
      <c r="S3824">
        <v>7.0019479568932197E-3</v>
      </c>
      <c r="T3824">
        <v>9.9791599693044904E-3</v>
      </c>
      <c r="U3824">
        <v>1.2727487234412801E-2</v>
      </c>
      <c r="V3824">
        <v>56.639998999999897</v>
      </c>
      <c r="W3824">
        <v>40.650002000000001</v>
      </c>
      <c r="X3824">
        <v>-9.6320966778014203E-2</v>
      </c>
      <c r="Y3824">
        <v>-6.2956724975841202E-4</v>
      </c>
      <c r="Z3824">
        <v>0.74335607737718401</v>
      </c>
      <c r="AA3824">
        <v>2.5433291662667599</v>
      </c>
      <c r="AB3824">
        <v>2.38420525281912</v>
      </c>
      <c r="AC3824" t="s">
        <v>256</v>
      </c>
      <c r="AD3824" t="s">
        <v>362</v>
      </c>
      <c r="AE3824" t="s">
        <v>62</v>
      </c>
      <c r="AF3824" t="s">
        <v>93</v>
      </c>
      <c r="AG3824" t="s">
        <v>363</v>
      </c>
      <c r="AH3824" s="45">
        <v>31320</v>
      </c>
      <c r="AI3824">
        <v>109198</v>
      </c>
      <c r="AK3824" t="s">
        <v>364</v>
      </c>
      <c r="AL3824" t="s">
        <v>288</v>
      </c>
      <c r="AM3824" t="s">
        <v>245</v>
      </c>
    </row>
    <row r="3825" spans="1:39" x14ac:dyDescent="0.3">
      <c r="A3825" s="1">
        <v>43600</v>
      </c>
      <c r="B3825" t="s">
        <v>33</v>
      </c>
      <c r="C3825" t="s">
        <v>246</v>
      </c>
      <c r="D3825">
        <v>1100</v>
      </c>
      <c r="E3825">
        <v>11</v>
      </c>
      <c r="F3825">
        <v>52.080002</v>
      </c>
      <c r="G3825">
        <v>52.709998999999897</v>
      </c>
      <c r="H3825">
        <v>51.709998999999897</v>
      </c>
      <c r="I3825">
        <v>52.34</v>
      </c>
      <c r="J3825">
        <v>52.34</v>
      </c>
      <c r="K3825">
        <v>5323900</v>
      </c>
      <c r="L3825">
        <v>2.379</v>
      </c>
      <c r="M3825">
        <v>-1.91078418938853E-4</v>
      </c>
      <c r="N3825">
        <v>-2.7024402604252699E-2</v>
      </c>
      <c r="O3825">
        <v>-2.6283580967178501E-2</v>
      </c>
      <c r="P3825">
        <v>5.2324173689709999E-2</v>
      </c>
      <c r="Q3825">
        <v>0.22958008404827901</v>
      </c>
      <c r="R3825">
        <v>1.5893692277214402E-2</v>
      </c>
      <c r="S3825">
        <v>1.09482193040564E-2</v>
      </c>
      <c r="T3825">
        <v>1.06758699772912E-2</v>
      </c>
      <c r="U3825">
        <v>1.27355370295009E-2</v>
      </c>
      <c r="V3825">
        <v>56.639998999999897</v>
      </c>
      <c r="W3825">
        <v>41.490001999999997</v>
      </c>
      <c r="X3825">
        <v>-9.6320966778014203E-2</v>
      </c>
      <c r="Y3825">
        <v>5.8219943882337104E-3</v>
      </c>
      <c r="Z3825">
        <v>0.76259687246711905</v>
      </c>
      <c r="AA3825">
        <v>2.30159037033583</v>
      </c>
      <c r="AB3825">
        <v>2.50923119741705</v>
      </c>
      <c r="AC3825" t="s">
        <v>256</v>
      </c>
      <c r="AD3825" t="s">
        <v>362</v>
      </c>
      <c r="AE3825" t="s">
        <v>62</v>
      </c>
      <c r="AF3825" t="s">
        <v>93</v>
      </c>
      <c r="AG3825" t="s">
        <v>363</v>
      </c>
      <c r="AH3825" s="45">
        <v>31320</v>
      </c>
      <c r="AI3825">
        <v>109198</v>
      </c>
      <c r="AK3825" t="s">
        <v>364</v>
      </c>
      <c r="AL3825" t="s">
        <v>288</v>
      </c>
      <c r="AM3825" t="s">
        <v>245</v>
      </c>
    </row>
    <row r="3826" spans="1:39" x14ac:dyDescent="0.3">
      <c r="A3826" s="1">
        <v>43623</v>
      </c>
      <c r="B3826" t="s">
        <v>33</v>
      </c>
      <c r="C3826" t="s">
        <v>246</v>
      </c>
      <c r="D3826">
        <v>1400</v>
      </c>
      <c r="E3826">
        <v>11</v>
      </c>
      <c r="F3826">
        <v>51.389998999999897</v>
      </c>
      <c r="G3826">
        <v>52.150002000000001</v>
      </c>
      <c r="H3826">
        <v>51.07</v>
      </c>
      <c r="I3826">
        <v>51.919998</v>
      </c>
      <c r="J3826">
        <v>51.919998</v>
      </c>
      <c r="K3826">
        <v>4594200</v>
      </c>
      <c r="L3826">
        <v>2.0840000000000001</v>
      </c>
      <c r="M3826">
        <v>1.9841071025825399E-2</v>
      </c>
      <c r="N3826">
        <v>3.1897763806490301E-2</v>
      </c>
      <c r="O3826">
        <v>-2.40972805576617E-2</v>
      </c>
      <c r="P3826">
        <v>2.7767569560609801E-2</v>
      </c>
      <c r="Q3826">
        <v>0.11218449110436</v>
      </c>
      <c r="R3826">
        <v>1.2458592324891099E-2</v>
      </c>
      <c r="S3826">
        <v>1.4661939591262E-2</v>
      </c>
      <c r="T3826">
        <v>1.0943967483428E-2</v>
      </c>
      <c r="U3826">
        <v>1.28154763124332E-2</v>
      </c>
      <c r="V3826">
        <v>56.639998999999897</v>
      </c>
      <c r="W3826">
        <v>41.490001999999997</v>
      </c>
      <c r="X3826">
        <v>-9.6431180897019894E-2</v>
      </c>
      <c r="Y3826">
        <v>1.0442979367750601E-2</v>
      </c>
      <c r="Z3826">
        <v>0.78031736319905598</v>
      </c>
      <c r="AA3826">
        <v>1.003290095673</v>
      </c>
      <c r="AB3826">
        <v>1.02707989666843</v>
      </c>
      <c r="AC3826" t="s">
        <v>256</v>
      </c>
      <c r="AD3826" t="s">
        <v>362</v>
      </c>
      <c r="AE3826" t="s">
        <v>62</v>
      </c>
      <c r="AF3826" t="s">
        <v>93</v>
      </c>
      <c r="AG3826" t="s">
        <v>363</v>
      </c>
      <c r="AH3826" s="45">
        <v>31320</v>
      </c>
      <c r="AI3826">
        <v>109198</v>
      </c>
      <c r="AK3826" t="s">
        <v>364</v>
      </c>
      <c r="AL3826" t="s">
        <v>288</v>
      </c>
      <c r="AM3826" t="s">
        <v>245</v>
      </c>
    </row>
    <row r="3827" spans="1:39" x14ac:dyDescent="0.3">
      <c r="A3827" s="1">
        <v>43628</v>
      </c>
      <c r="B3827" t="s">
        <v>33</v>
      </c>
      <c r="C3827" t="s">
        <v>239</v>
      </c>
      <c r="D3827">
        <v>600</v>
      </c>
      <c r="E3827">
        <v>11</v>
      </c>
      <c r="F3827">
        <v>52.07</v>
      </c>
      <c r="G3827">
        <v>52.43</v>
      </c>
      <c r="H3827">
        <v>51.869999</v>
      </c>
      <c r="I3827">
        <v>52.130001</v>
      </c>
      <c r="J3827">
        <v>52.130001</v>
      </c>
      <c r="K3827">
        <v>4067200</v>
      </c>
      <c r="L3827">
        <v>2.1269999999999998</v>
      </c>
      <c r="M3827">
        <v>1.3436991878019E-3</v>
      </c>
      <c r="N3827">
        <v>1.8782641252184599E-2</v>
      </c>
      <c r="O3827">
        <v>-3.5294223607656001E-2</v>
      </c>
      <c r="P3827">
        <v>-2.3076747606735398E-3</v>
      </c>
      <c r="Q3827">
        <v>0.108720094732679</v>
      </c>
      <c r="R3827">
        <v>1.0618830107384699E-2</v>
      </c>
      <c r="S3827">
        <v>1.4476230891848E-2</v>
      </c>
      <c r="T3827">
        <v>1.0659858339550601E-2</v>
      </c>
      <c r="U3827">
        <v>1.2827656268098999E-2</v>
      </c>
      <c r="V3827">
        <v>56.639998999999897</v>
      </c>
      <c r="W3827">
        <v>41.490001999999997</v>
      </c>
      <c r="X3827">
        <v>-9.6431180897019894E-2</v>
      </c>
      <c r="Y3827">
        <v>-2.0396578921351798E-3</v>
      </c>
      <c r="Z3827">
        <v>0.77793683329771801</v>
      </c>
      <c r="AA3827">
        <v>0.93649684929636401</v>
      </c>
      <c r="AB3827">
        <v>0.91983609109278397</v>
      </c>
      <c r="AC3827" t="s">
        <v>256</v>
      </c>
      <c r="AD3827" t="s">
        <v>362</v>
      </c>
      <c r="AE3827" t="s">
        <v>62</v>
      </c>
      <c r="AF3827" t="s">
        <v>93</v>
      </c>
      <c r="AG3827" t="s">
        <v>363</v>
      </c>
      <c r="AH3827" s="45">
        <v>31320</v>
      </c>
      <c r="AI3827">
        <v>109198</v>
      </c>
      <c r="AK3827" t="s">
        <v>364</v>
      </c>
      <c r="AL3827" t="s">
        <v>288</v>
      </c>
      <c r="AM3827" t="s">
        <v>245</v>
      </c>
    </row>
    <row r="3828" spans="1:39" x14ac:dyDescent="0.3">
      <c r="A3828" s="1">
        <v>43630</v>
      </c>
      <c r="B3828" t="s">
        <v>33</v>
      </c>
      <c r="C3828" t="s">
        <v>246</v>
      </c>
      <c r="D3828">
        <v>1200</v>
      </c>
      <c r="E3828">
        <v>11</v>
      </c>
      <c r="F3828">
        <v>52.98</v>
      </c>
      <c r="G3828">
        <v>53.459998999999897</v>
      </c>
      <c r="H3828">
        <v>52.849997999999999</v>
      </c>
      <c r="I3828">
        <v>53.34</v>
      </c>
      <c r="J3828">
        <v>53.34</v>
      </c>
      <c r="K3828">
        <v>5459300</v>
      </c>
      <c r="L3828">
        <v>2.093</v>
      </c>
      <c r="M3828">
        <v>9.7966118848821192E-3</v>
      </c>
      <c r="N3828">
        <v>2.69824848788357E-2</v>
      </c>
      <c r="O3828">
        <v>1.8734543232929599E-2</v>
      </c>
      <c r="P3828">
        <v>3.4259534366080403E-2</v>
      </c>
      <c r="Q3828">
        <v>0.13461746078398201</v>
      </c>
      <c r="R3828">
        <v>7.50391519962979E-3</v>
      </c>
      <c r="S3828">
        <v>1.31268456462122E-2</v>
      </c>
      <c r="T3828">
        <v>1.0778087526323201E-2</v>
      </c>
      <c r="U3828">
        <v>1.28544409157101E-2</v>
      </c>
      <c r="V3828">
        <v>56.639998999999897</v>
      </c>
      <c r="W3828">
        <v>41.490001999999997</v>
      </c>
      <c r="X3828">
        <v>-9.6431180897019894E-2</v>
      </c>
      <c r="Y3828">
        <v>-1.6128120944145399E-3</v>
      </c>
      <c r="Z3828">
        <v>0.77777399748575604</v>
      </c>
      <c r="AA3828">
        <v>1.20191506470706</v>
      </c>
      <c r="AB3828">
        <v>1.0012707150804501</v>
      </c>
      <c r="AC3828" t="s">
        <v>256</v>
      </c>
      <c r="AD3828" t="s">
        <v>362</v>
      </c>
      <c r="AE3828" t="s">
        <v>62</v>
      </c>
      <c r="AF3828" t="s">
        <v>93</v>
      </c>
      <c r="AG3828" t="s">
        <v>363</v>
      </c>
      <c r="AH3828" s="45">
        <v>31320</v>
      </c>
      <c r="AI3828">
        <v>109198</v>
      </c>
      <c r="AK3828" t="s">
        <v>364</v>
      </c>
      <c r="AL3828" t="s">
        <v>288</v>
      </c>
      <c r="AM3828" t="s">
        <v>245</v>
      </c>
    </row>
    <row r="3829" spans="1:39" x14ac:dyDescent="0.3">
      <c r="A3829" s="1">
        <v>43633</v>
      </c>
      <c r="B3829" t="s">
        <v>33</v>
      </c>
      <c r="C3829" t="s">
        <v>239</v>
      </c>
      <c r="D3829">
        <v>1500</v>
      </c>
      <c r="E3829">
        <v>11</v>
      </c>
      <c r="F3829">
        <v>53.200001</v>
      </c>
      <c r="G3829">
        <v>54.209998999999897</v>
      </c>
      <c r="H3829">
        <v>53.150002000000001</v>
      </c>
      <c r="I3829">
        <v>53.560001</v>
      </c>
      <c r="J3829">
        <v>53.560001</v>
      </c>
      <c r="K3829">
        <v>6854500</v>
      </c>
      <c r="L3829">
        <v>2.0859999999999999</v>
      </c>
      <c r="M3829">
        <v>4.1160207397530502E-3</v>
      </c>
      <c r="N3829">
        <v>3.6699621233479598E-2</v>
      </c>
      <c r="O3829">
        <v>2.30416423916214E-2</v>
      </c>
      <c r="P3829">
        <v>2.7234485811585201E-2</v>
      </c>
      <c r="Q3829">
        <v>0.140529703406748</v>
      </c>
      <c r="R3829">
        <v>4.6648301738323999E-3</v>
      </c>
      <c r="S3829">
        <v>1.3142663893718E-2</v>
      </c>
      <c r="T3829">
        <v>1.07027580899305E-2</v>
      </c>
      <c r="U3829">
        <v>1.2855565922802299E-2</v>
      </c>
      <c r="V3829">
        <v>56.639998999999897</v>
      </c>
      <c r="W3829">
        <v>41.490001999999997</v>
      </c>
      <c r="X3829">
        <v>-9.6431180897019894E-2</v>
      </c>
      <c r="Y3829">
        <v>9.3131563797728401E-4</v>
      </c>
      <c r="Z3829">
        <v>0.77827980622236204</v>
      </c>
      <c r="AA3829">
        <v>1.2585257225738</v>
      </c>
      <c r="AB3829">
        <v>1.0721442004347499</v>
      </c>
      <c r="AC3829" t="s">
        <v>256</v>
      </c>
      <c r="AD3829" t="s">
        <v>362</v>
      </c>
      <c r="AE3829" t="s">
        <v>62</v>
      </c>
      <c r="AF3829" t="s">
        <v>93</v>
      </c>
      <c r="AG3829" t="s">
        <v>363</v>
      </c>
      <c r="AH3829" s="45">
        <v>31320</v>
      </c>
      <c r="AI3829">
        <v>109198</v>
      </c>
      <c r="AK3829" t="s">
        <v>364</v>
      </c>
      <c r="AL3829" t="s">
        <v>288</v>
      </c>
      <c r="AM3829" t="s">
        <v>245</v>
      </c>
    </row>
    <row r="3830" spans="1:39" x14ac:dyDescent="0.3">
      <c r="A3830" s="1">
        <v>43634</v>
      </c>
      <c r="B3830" t="s">
        <v>33</v>
      </c>
      <c r="C3830" t="s">
        <v>239</v>
      </c>
      <c r="D3830">
        <v>800</v>
      </c>
      <c r="E3830">
        <v>11</v>
      </c>
      <c r="F3830">
        <v>54</v>
      </c>
      <c r="G3830">
        <v>54.380001</v>
      </c>
      <c r="H3830">
        <v>53.57</v>
      </c>
      <c r="I3830">
        <v>53.830002</v>
      </c>
      <c r="J3830">
        <v>53.830002</v>
      </c>
      <c r="K3830">
        <v>6708100</v>
      </c>
      <c r="L3830">
        <v>2.06</v>
      </c>
      <c r="M3830">
        <v>5.0284302332472596E-3</v>
      </c>
      <c r="N3830">
        <v>3.3434050951843999E-2</v>
      </c>
      <c r="O3830">
        <v>2.1405304484607701E-2</v>
      </c>
      <c r="P3830">
        <v>3.4749245034973598E-2</v>
      </c>
      <c r="Q3830">
        <v>0.13912786796946</v>
      </c>
      <c r="R3830">
        <v>4.7260584898681703E-3</v>
      </c>
      <c r="S3830">
        <v>1.3113958020458E-2</v>
      </c>
      <c r="T3830">
        <v>1.07115777334058E-2</v>
      </c>
      <c r="U3830">
        <v>1.28533177167327E-2</v>
      </c>
      <c r="V3830">
        <v>56.639998999999897</v>
      </c>
      <c r="W3830">
        <v>41.490001999999997</v>
      </c>
      <c r="X3830">
        <v>-9.6431180897019894E-2</v>
      </c>
      <c r="Y3830">
        <v>9.6704895497130797E-3</v>
      </c>
      <c r="Z3830">
        <v>0.77744780072165898</v>
      </c>
      <c r="AA3830">
        <v>1.23978734819098</v>
      </c>
      <c r="AB3830">
        <v>1.1328650026532401</v>
      </c>
      <c r="AC3830" t="s">
        <v>256</v>
      </c>
      <c r="AD3830" t="s">
        <v>362</v>
      </c>
      <c r="AE3830" t="s">
        <v>62</v>
      </c>
      <c r="AF3830" t="s">
        <v>93</v>
      </c>
      <c r="AG3830" t="s">
        <v>363</v>
      </c>
      <c r="AH3830" s="45">
        <v>31320</v>
      </c>
      <c r="AI3830">
        <v>109198</v>
      </c>
      <c r="AK3830" t="s">
        <v>364</v>
      </c>
      <c r="AL3830" t="s">
        <v>288</v>
      </c>
      <c r="AM3830" t="s">
        <v>245</v>
      </c>
    </row>
    <row r="3831" spans="1:39" x14ac:dyDescent="0.3">
      <c r="A3831" s="1">
        <v>43643</v>
      </c>
      <c r="B3831" t="s">
        <v>33</v>
      </c>
      <c r="C3831" t="s">
        <v>239</v>
      </c>
      <c r="D3831">
        <v>900</v>
      </c>
      <c r="E3831">
        <v>11</v>
      </c>
      <c r="F3831">
        <v>52.939999</v>
      </c>
      <c r="G3831">
        <v>53.029998999999997</v>
      </c>
      <c r="H3831">
        <v>52.299999</v>
      </c>
      <c r="I3831">
        <v>52.880001</v>
      </c>
      <c r="J3831">
        <v>52.880001</v>
      </c>
      <c r="K3831">
        <v>4907800</v>
      </c>
      <c r="L3831">
        <v>2.0049999999999999</v>
      </c>
      <c r="M3831">
        <v>5.6753998087788601E-4</v>
      </c>
      <c r="N3831">
        <v>-1.7805755272696601E-2</v>
      </c>
      <c r="O3831">
        <v>5.4603188112318603E-2</v>
      </c>
      <c r="P3831">
        <v>9.8567849240700106E-4</v>
      </c>
      <c r="Q3831">
        <v>0.121322112696764</v>
      </c>
      <c r="R3831">
        <v>8.2090308947283201E-3</v>
      </c>
      <c r="S3831">
        <v>9.3856453624333609E-3</v>
      </c>
      <c r="T3831">
        <v>1.09204922388098E-2</v>
      </c>
      <c r="U3831">
        <v>1.28627317852827E-2</v>
      </c>
      <c r="V3831">
        <v>56.639998999999897</v>
      </c>
      <c r="W3831">
        <v>41.490001999999997</v>
      </c>
      <c r="X3831">
        <v>-9.6431180897019894E-2</v>
      </c>
      <c r="Y3831">
        <v>3.81588593721357E-3</v>
      </c>
      <c r="Z3831">
        <v>0.77730556032422804</v>
      </c>
      <c r="AA3831">
        <v>1.01547449764373</v>
      </c>
      <c r="AB3831">
        <v>0.97251900164536997</v>
      </c>
      <c r="AC3831" t="s">
        <v>256</v>
      </c>
      <c r="AD3831" t="s">
        <v>362</v>
      </c>
      <c r="AE3831" t="s">
        <v>62</v>
      </c>
      <c r="AF3831" t="s">
        <v>93</v>
      </c>
      <c r="AG3831" t="s">
        <v>363</v>
      </c>
      <c r="AH3831" s="45">
        <v>31320</v>
      </c>
      <c r="AI3831">
        <v>109198</v>
      </c>
      <c r="AK3831" t="s">
        <v>364</v>
      </c>
      <c r="AL3831" t="s">
        <v>288</v>
      </c>
      <c r="AM3831" t="s">
        <v>245</v>
      </c>
    </row>
    <row r="3832" spans="1:39" x14ac:dyDescent="0.3">
      <c r="A3832" s="1">
        <v>43570</v>
      </c>
      <c r="B3832" t="s">
        <v>33</v>
      </c>
      <c r="C3832" t="s">
        <v>246</v>
      </c>
      <c r="D3832">
        <v>1500</v>
      </c>
      <c r="E3832">
        <v>12</v>
      </c>
      <c r="F3832">
        <v>54.02</v>
      </c>
      <c r="G3832">
        <v>54.41</v>
      </c>
      <c r="H3832">
        <v>54</v>
      </c>
      <c r="I3832">
        <v>54.240001999999997</v>
      </c>
      <c r="J3832">
        <v>54.002743000000002</v>
      </c>
      <c r="K3832">
        <v>4026900</v>
      </c>
      <c r="L3832">
        <v>2.5529999999999999</v>
      </c>
      <c r="M3832">
        <v>4.9903635013042701E-3</v>
      </c>
      <c r="N3832">
        <v>-1.6578555298234401E-3</v>
      </c>
      <c r="O3832">
        <v>4.0253748918557403E-2</v>
      </c>
      <c r="P3832">
        <v>0.15189024346656901</v>
      </c>
      <c r="Q3832">
        <v>0.30490957069774399</v>
      </c>
      <c r="R3832">
        <v>9.3515829990842708E-3</v>
      </c>
      <c r="S3832">
        <v>7.0019479568932197E-3</v>
      </c>
      <c r="T3832">
        <v>9.9791599693044904E-3</v>
      </c>
      <c r="U3832">
        <v>1.2727487234412801E-2</v>
      </c>
      <c r="V3832">
        <v>56.639998999999897</v>
      </c>
      <c r="W3832">
        <v>40.650002000000001</v>
      </c>
      <c r="X3832">
        <v>-9.6320966778014203E-2</v>
      </c>
      <c r="Y3832">
        <v>-6.2956724975841202E-4</v>
      </c>
      <c r="Z3832">
        <v>0.74335607737718401</v>
      </c>
      <c r="AA3832">
        <v>2.5433291662667599</v>
      </c>
      <c r="AB3832">
        <v>2.38420525281912</v>
      </c>
      <c r="AC3832" t="s">
        <v>257</v>
      </c>
      <c r="AD3832" t="s">
        <v>362</v>
      </c>
      <c r="AE3832" t="s">
        <v>62</v>
      </c>
      <c r="AF3832" t="s">
        <v>93</v>
      </c>
      <c r="AG3832" t="s">
        <v>363</v>
      </c>
      <c r="AH3832" s="45">
        <v>31320</v>
      </c>
      <c r="AI3832">
        <v>109198</v>
      </c>
      <c r="AK3832" t="s">
        <v>364</v>
      </c>
      <c r="AL3832" t="s">
        <v>288</v>
      </c>
      <c r="AM3832" t="s">
        <v>245</v>
      </c>
    </row>
    <row r="3833" spans="1:39" x14ac:dyDescent="0.3">
      <c r="A3833" s="1">
        <v>43578</v>
      </c>
      <c r="B3833" t="s">
        <v>33</v>
      </c>
      <c r="C3833" t="s">
        <v>239</v>
      </c>
      <c r="D3833">
        <v>1000</v>
      </c>
      <c r="E3833">
        <v>12</v>
      </c>
      <c r="F3833">
        <v>54.470001000000003</v>
      </c>
      <c r="G3833">
        <v>55.43</v>
      </c>
      <c r="H3833">
        <v>54.439999</v>
      </c>
      <c r="I3833">
        <v>55.189999</v>
      </c>
      <c r="J3833">
        <v>54.948581999999902</v>
      </c>
      <c r="K3833">
        <v>4718000</v>
      </c>
      <c r="L3833">
        <v>2.57</v>
      </c>
      <c r="M3833">
        <v>1.42337608251827E-2</v>
      </c>
      <c r="N3833">
        <v>1.73630336686608E-2</v>
      </c>
      <c r="O3833">
        <v>5.0159056813205198E-2</v>
      </c>
      <c r="P3833">
        <v>0.12820889962839899</v>
      </c>
      <c r="Q3833">
        <v>0.307370733510542</v>
      </c>
      <c r="R3833">
        <v>1.05001254383851E-2</v>
      </c>
      <c r="S3833">
        <v>7.8110474772514196E-3</v>
      </c>
      <c r="T3833">
        <v>9.7457849869025098E-3</v>
      </c>
      <c r="U3833">
        <v>1.2733725157624999E-2</v>
      </c>
      <c r="V3833">
        <v>56.639998999999897</v>
      </c>
      <c r="W3833">
        <v>40.650002000000001</v>
      </c>
      <c r="X3833">
        <v>-9.6320966778014203E-2</v>
      </c>
      <c r="Y3833">
        <v>8.8023511954049196E-3</v>
      </c>
      <c r="Z3833">
        <v>0.74105802593815795</v>
      </c>
      <c r="AA3833">
        <v>2.65798582055691</v>
      </c>
      <c r="AB3833">
        <v>2.5127482059315698</v>
      </c>
      <c r="AC3833" t="s">
        <v>257</v>
      </c>
      <c r="AD3833" t="s">
        <v>362</v>
      </c>
      <c r="AE3833" t="s">
        <v>62</v>
      </c>
      <c r="AF3833" t="s">
        <v>93</v>
      </c>
      <c r="AG3833" t="s">
        <v>363</v>
      </c>
      <c r="AH3833" s="45">
        <v>31320</v>
      </c>
      <c r="AI3833">
        <v>109198</v>
      </c>
      <c r="AK3833" t="s">
        <v>364</v>
      </c>
      <c r="AL3833" t="s">
        <v>288</v>
      </c>
      <c r="AM3833" t="s">
        <v>245</v>
      </c>
    </row>
    <row r="3834" spans="1:39" x14ac:dyDescent="0.3">
      <c r="A3834" s="1">
        <v>43584</v>
      </c>
      <c r="B3834" t="s">
        <v>33</v>
      </c>
      <c r="C3834" t="s">
        <v>239</v>
      </c>
      <c r="D3834">
        <v>1000</v>
      </c>
      <c r="E3834">
        <v>12</v>
      </c>
      <c r="F3834">
        <v>54.98</v>
      </c>
      <c r="G3834">
        <v>55.18</v>
      </c>
      <c r="H3834">
        <v>54.759997999999896</v>
      </c>
      <c r="I3834">
        <v>54.779998999999997</v>
      </c>
      <c r="J3834">
        <v>54.540374999999997</v>
      </c>
      <c r="K3834">
        <v>4540500</v>
      </c>
      <c r="L3834">
        <v>2.536</v>
      </c>
      <c r="M3834">
        <v>-5.0983871084176796E-3</v>
      </c>
      <c r="N3834">
        <v>6.7771386674131198E-3</v>
      </c>
      <c r="O3834">
        <v>3.1901717119608798E-2</v>
      </c>
      <c r="P3834">
        <v>0.11624879334728</v>
      </c>
      <c r="Q3834">
        <v>0.26864292661420203</v>
      </c>
      <c r="R3834">
        <v>8.2871133155931701E-3</v>
      </c>
      <c r="S3834">
        <v>7.9612600442130997E-3</v>
      </c>
      <c r="T3834">
        <v>9.8316683176396108E-3</v>
      </c>
      <c r="U3834">
        <v>1.2676488450788901E-2</v>
      </c>
      <c r="V3834">
        <v>56.639998999999897</v>
      </c>
      <c r="W3834">
        <v>40.650002000000001</v>
      </c>
      <c r="X3834">
        <v>-9.6320966778014203E-2</v>
      </c>
      <c r="Y3834">
        <v>1.07094833958194E-3</v>
      </c>
      <c r="Z3834">
        <v>0.73869870715515695</v>
      </c>
      <c r="AA3834">
        <v>2.38014914281101</v>
      </c>
      <c r="AB3834">
        <v>2.5832225595988199</v>
      </c>
      <c r="AC3834" t="s">
        <v>257</v>
      </c>
      <c r="AD3834" t="s">
        <v>362</v>
      </c>
      <c r="AE3834" t="s">
        <v>62</v>
      </c>
      <c r="AF3834" t="s">
        <v>93</v>
      </c>
      <c r="AG3834" t="s">
        <v>363</v>
      </c>
      <c r="AH3834" s="45">
        <v>31320</v>
      </c>
      <c r="AI3834">
        <v>109198</v>
      </c>
      <c r="AK3834" t="s">
        <v>364</v>
      </c>
      <c r="AL3834" t="s">
        <v>288</v>
      </c>
      <c r="AM3834" t="s">
        <v>245</v>
      </c>
    </row>
    <row r="3835" spans="1:39" x14ac:dyDescent="0.3">
      <c r="A3835" s="1">
        <v>43587</v>
      </c>
      <c r="B3835" t="s">
        <v>33</v>
      </c>
      <c r="C3835" t="s">
        <v>239</v>
      </c>
      <c r="D3835">
        <v>1500</v>
      </c>
      <c r="E3835">
        <v>12</v>
      </c>
      <c r="F3835">
        <v>54.040000999999997</v>
      </c>
      <c r="G3835">
        <v>54.509997999999896</v>
      </c>
      <c r="H3835">
        <v>53.84</v>
      </c>
      <c r="I3835">
        <v>54.450001</v>
      </c>
      <c r="J3835">
        <v>54.211822999999903</v>
      </c>
      <c r="K3835">
        <v>3515900</v>
      </c>
      <c r="L3835">
        <v>2.552</v>
      </c>
      <c r="M3835">
        <v>9.4105662821503799E-3</v>
      </c>
      <c r="N3835">
        <v>-1.1503801996458399E-2</v>
      </c>
      <c r="O3835">
        <v>2.3036539451816201E-2</v>
      </c>
      <c r="P3835">
        <v>9.4601825171876805E-2</v>
      </c>
      <c r="Q3835">
        <v>0.28074312751587899</v>
      </c>
      <c r="R3835">
        <v>9.8745589263316107E-3</v>
      </c>
      <c r="S3835">
        <v>9.0909521408916796E-3</v>
      </c>
      <c r="T3835">
        <v>9.9527447019049607E-3</v>
      </c>
      <c r="U3835">
        <v>1.2596999139892699E-2</v>
      </c>
      <c r="V3835">
        <v>56.639998999999897</v>
      </c>
      <c r="W3835">
        <v>40.650002000000001</v>
      </c>
      <c r="X3835">
        <v>-9.6320966778014203E-2</v>
      </c>
      <c r="Y3835">
        <v>-2.1262443276895502E-3</v>
      </c>
      <c r="Z3835">
        <v>0.73785447805841997</v>
      </c>
      <c r="AA3835">
        <v>2.5574115296106998</v>
      </c>
      <c r="AB3835">
        <v>2.4211417233282102</v>
      </c>
      <c r="AC3835" t="s">
        <v>257</v>
      </c>
      <c r="AD3835" t="s">
        <v>362</v>
      </c>
      <c r="AE3835" t="s">
        <v>62</v>
      </c>
      <c r="AF3835" t="s">
        <v>93</v>
      </c>
      <c r="AG3835" t="s">
        <v>363</v>
      </c>
      <c r="AH3835" s="45">
        <v>31320</v>
      </c>
      <c r="AI3835">
        <v>109198</v>
      </c>
      <c r="AK3835" t="s">
        <v>364</v>
      </c>
      <c r="AL3835" t="s">
        <v>288</v>
      </c>
      <c r="AM3835" t="s">
        <v>245</v>
      </c>
    </row>
    <row r="3836" spans="1:39" x14ac:dyDescent="0.3">
      <c r="A3836" s="1">
        <v>43592</v>
      </c>
      <c r="B3836" t="s">
        <v>33</v>
      </c>
      <c r="C3836" t="s">
        <v>246</v>
      </c>
      <c r="D3836">
        <v>700</v>
      </c>
      <c r="E3836">
        <v>12</v>
      </c>
      <c r="F3836">
        <v>53.959998999999897</v>
      </c>
      <c r="G3836">
        <v>54.080002</v>
      </c>
      <c r="H3836">
        <v>52.98</v>
      </c>
      <c r="I3836">
        <v>53.419998</v>
      </c>
      <c r="J3836">
        <v>53.186324999999997</v>
      </c>
      <c r="K3836">
        <v>4456100</v>
      </c>
      <c r="L3836">
        <v>2.448</v>
      </c>
      <c r="M3836">
        <v>-1.4311185778703399E-2</v>
      </c>
      <c r="N3836">
        <v>-2.6963839335865498E-2</v>
      </c>
      <c r="O3836">
        <v>-1.5417797094239301E-2</v>
      </c>
      <c r="P3836">
        <v>8.5812469422139201E-2</v>
      </c>
      <c r="Q3836">
        <v>0.27053965681657599</v>
      </c>
      <c r="R3836">
        <v>1.13484455215958E-2</v>
      </c>
      <c r="S3836">
        <v>8.7537067948856295E-3</v>
      </c>
      <c r="T3836">
        <v>9.9447089338639497E-3</v>
      </c>
      <c r="U3836">
        <v>1.26315021454743E-2</v>
      </c>
      <c r="V3836">
        <v>56.639998999999897</v>
      </c>
      <c r="W3836">
        <v>40.650002000000001</v>
      </c>
      <c r="X3836">
        <v>-9.6320966778014203E-2</v>
      </c>
      <c r="Y3836">
        <v>-1.6649488130547601E-2</v>
      </c>
      <c r="Z3836">
        <v>0.74442121448856302</v>
      </c>
      <c r="AA3836">
        <v>2.5501229671964301</v>
      </c>
      <c r="AB3836">
        <v>2.4971949316826598</v>
      </c>
      <c r="AC3836" t="s">
        <v>257</v>
      </c>
      <c r="AD3836" t="s">
        <v>362</v>
      </c>
      <c r="AE3836" t="s">
        <v>62</v>
      </c>
      <c r="AF3836" t="s">
        <v>93</v>
      </c>
      <c r="AG3836" t="s">
        <v>363</v>
      </c>
      <c r="AH3836" s="45">
        <v>31320</v>
      </c>
      <c r="AI3836">
        <v>109198</v>
      </c>
      <c r="AK3836" t="s">
        <v>364</v>
      </c>
      <c r="AL3836" t="s">
        <v>288</v>
      </c>
      <c r="AM3836" t="s">
        <v>245</v>
      </c>
    </row>
    <row r="3837" spans="1:39" x14ac:dyDescent="0.3">
      <c r="A3837" s="1">
        <v>43620</v>
      </c>
      <c r="B3837" t="s">
        <v>33</v>
      </c>
      <c r="C3837" t="s">
        <v>239</v>
      </c>
      <c r="D3837">
        <v>1000</v>
      </c>
      <c r="E3837">
        <v>12</v>
      </c>
      <c r="F3837">
        <v>50.470001000000003</v>
      </c>
      <c r="G3837">
        <v>50.700001</v>
      </c>
      <c r="H3837">
        <v>50.119999</v>
      </c>
      <c r="I3837">
        <v>50.700001</v>
      </c>
      <c r="J3837">
        <v>50.700001</v>
      </c>
      <c r="K3837">
        <v>7401100</v>
      </c>
      <c r="L3837">
        <v>2.1190000000000002</v>
      </c>
      <c r="M3837">
        <v>1.61053684921545E-2</v>
      </c>
      <c r="N3837">
        <v>1.25039039791496E-2</v>
      </c>
      <c r="O3837">
        <v>-6.6973090867648799E-2</v>
      </c>
      <c r="P3837">
        <v>-1.4373988118485699E-2</v>
      </c>
      <c r="Q3837">
        <v>0.13042217945707699</v>
      </c>
      <c r="R3837">
        <v>1.26586264187264E-2</v>
      </c>
      <c r="S3837">
        <v>1.3988507553313699E-2</v>
      </c>
      <c r="T3837">
        <v>1.09079188031652E-2</v>
      </c>
      <c r="U3837">
        <v>1.28750985052989E-2</v>
      </c>
      <c r="V3837">
        <v>56.639998999999897</v>
      </c>
      <c r="W3837">
        <v>41.490001999999997</v>
      </c>
      <c r="X3837">
        <v>-9.6431180897019894E-2</v>
      </c>
      <c r="Y3837">
        <v>2.1205927310919401E-2</v>
      </c>
      <c r="Z3837">
        <v>0.780342728167566</v>
      </c>
      <c r="AA3837">
        <v>1.2301725342013301</v>
      </c>
      <c r="AB3837">
        <v>1.26131732459973</v>
      </c>
      <c r="AC3837" t="s">
        <v>257</v>
      </c>
      <c r="AD3837" t="s">
        <v>362</v>
      </c>
      <c r="AE3837" t="s">
        <v>62</v>
      </c>
      <c r="AF3837" t="s">
        <v>93</v>
      </c>
      <c r="AG3837" t="s">
        <v>363</v>
      </c>
      <c r="AH3837" s="45">
        <v>31320</v>
      </c>
      <c r="AI3837">
        <v>109198</v>
      </c>
      <c r="AK3837" t="s">
        <v>364</v>
      </c>
      <c r="AL3837" t="s">
        <v>288</v>
      </c>
      <c r="AM3837" t="s">
        <v>245</v>
      </c>
    </row>
    <row r="3838" spans="1:39" x14ac:dyDescent="0.3">
      <c r="A3838" s="1">
        <v>43628</v>
      </c>
      <c r="B3838" t="s">
        <v>33</v>
      </c>
      <c r="C3838" t="s">
        <v>246</v>
      </c>
      <c r="D3838">
        <v>1200</v>
      </c>
      <c r="E3838">
        <v>12</v>
      </c>
      <c r="F3838">
        <v>52.07</v>
      </c>
      <c r="G3838">
        <v>52.43</v>
      </c>
      <c r="H3838">
        <v>51.869999</v>
      </c>
      <c r="I3838">
        <v>52.130001</v>
      </c>
      <c r="J3838">
        <v>52.130001</v>
      </c>
      <c r="K3838">
        <v>4067200</v>
      </c>
      <c r="L3838">
        <v>2.1269999999999998</v>
      </c>
      <c r="M3838">
        <v>1.3436991878019E-3</v>
      </c>
      <c r="N3838">
        <v>1.8782641252184599E-2</v>
      </c>
      <c r="O3838">
        <v>-3.5294223607656001E-2</v>
      </c>
      <c r="P3838">
        <v>-2.3076747606735398E-3</v>
      </c>
      <c r="Q3838">
        <v>0.108720094732679</v>
      </c>
      <c r="R3838">
        <v>1.0618830107384699E-2</v>
      </c>
      <c r="S3838">
        <v>1.4476230891848E-2</v>
      </c>
      <c r="T3838">
        <v>1.0659858339550601E-2</v>
      </c>
      <c r="U3838">
        <v>1.2827656268098999E-2</v>
      </c>
      <c r="V3838">
        <v>56.639998999999897</v>
      </c>
      <c r="W3838">
        <v>41.490001999999997</v>
      </c>
      <c r="X3838">
        <v>-9.6431180897019894E-2</v>
      </c>
      <c r="Y3838">
        <v>-2.0396578921351798E-3</v>
      </c>
      <c r="Z3838">
        <v>0.77793683329771801</v>
      </c>
      <c r="AA3838">
        <v>0.93649684929636401</v>
      </c>
      <c r="AB3838">
        <v>0.91983609109278397</v>
      </c>
      <c r="AC3838" t="s">
        <v>257</v>
      </c>
      <c r="AD3838" t="s">
        <v>362</v>
      </c>
      <c r="AE3838" t="s">
        <v>62</v>
      </c>
      <c r="AF3838" t="s">
        <v>93</v>
      </c>
      <c r="AG3838" t="s">
        <v>363</v>
      </c>
      <c r="AH3838" s="45">
        <v>31320</v>
      </c>
      <c r="AI3838">
        <v>109198</v>
      </c>
      <c r="AK3838" t="s">
        <v>364</v>
      </c>
      <c r="AL3838" t="s">
        <v>288</v>
      </c>
      <c r="AM3838" t="s">
        <v>245</v>
      </c>
    </row>
    <row r="3839" spans="1:39" x14ac:dyDescent="0.3">
      <c r="A3839" s="1">
        <v>43633</v>
      </c>
      <c r="B3839" t="s">
        <v>33</v>
      </c>
      <c r="C3839" t="s">
        <v>246</v>
      </c>
      <c r="D3839">
        <v>1600</v>
      </c>
      <c r="E3839">
        <v>12</v>
      </c>
      <c r="F3839">
        <v>53.200001</v>
      </c>
      <c r="G3839">
        <v>54.209998999999897</v>
      </c>
      <c r="H3839">
        <v>53.150002000000001</v>
      </c>
      <c r="I3839">
        <v>53.560001</v>
      </c>
      <c r="J3839">
        <v>53.560001</v>
      </c>
      <c r="K3839">
        <v>6854500</v>
      </c>
      <c r="L3839">
        <v>2.0859999999999999</v>
      </c>
      <c r="M3839">
        <v>4.1160207397530502E-3</v>
      </c>
      <c r="N3839">
        <v>3.6699621233479598E-2</v>
      </c>
      <c r="O3839">
        <v>2.30416423916214E-2</v>
      </c>
      <c r="P3839">
        <v>2.7234485811585201E-2</v>
      </c>
      <c r="Q3839">
        <v>0.140529703406748</v>
      </c>
      <c r="R3839">
        <v>4.6648301738323999E-3</v>
      </c>
      <c r="S3839">
        <v>1.3142663893718E-2</v>
      </c>
      <c r="T3839">
        <v>1.07027580899305E-2</v>
      </c>
      <c r="U3839">
        <v>1.2855565922802299E-2</v>
      </c>
      <c r="V3839">
        <v>56.639998999999897</v>
      </c>
      <c r="W3839">
        <v>41.490001999999997</v>
      </c>
      <c r="X3839">
        <v>-9.6431180897019894E-2</v>
      </c>
      <c r="Y3839">
        <v>9.3131563797728401E-4</v>
      </c>
      <c r="Z3839">
        <v>0.77827980622236204</v>
      </c>
      <c r="AA3839">
        <v>1.2585257225738</v>
      </c>
      <c r="AB3839">
        <v>1.0721442004347499</v>
      </c>
      <c r="AC3839" t="s">
        <v>257</v>
      </c>
      <c r="AD3839" t="s">
        <v>362</v>
      </c>
      <c r="AE3839" t="s">
        <v>62</v>
      </c>
      <c r="AF3839" t="s">
        <v>93</v>
      </c>
      <c r="AG3839" t="s">
        <v>363</v>
      </c>
      <c r="AH3839" s="45">
        <v>31320</v>
      </c>
      <c r="AI3839">
        <v>109198</v>
      </c>
      <c r="AK3839" t="s">
        <v>364</v>
      </c>
      <c r="AL3839" t="s">
        <v>288</v>
      </c>
      <c r="AM3839" t="s">
        <v>245</v>
      </c>
    </row>
    <row r="3840" spans="1:39" x14ac:dyDescent="0.3">
      <c r="A3840" s="1">
        <v>43635</v>
      </c>
      <c r="B3840" t="s">
        <v>33</v>
      </c>
      <c r="C3840" t="s">
        <v>239</v>
      </c>
      <c r="D3840">
        <v>800</v>
      </c>
      <c r="E3840">
        <v>12</v>
      </c>
      <c r="F3840">
        <v>53.82</v>
      </c>
      <c r="G3840">
        <v>54.459998999999897</v>
      </c>
      <c r="H3840">
        <v>53.360000999999997</v>
      </c>
      <c r="I3840">
        <v>54.139998999999897</v>
      </c>
      <c r="J3840">
        <v>54.139998999999897</v>
      </c>
      <c r="K3840">
        <v>6312100</v>
      </c>
      <c r="L3840">
        <v>2.0289999999999999</v>
      </c>
      <c r="M3840">
        <v>5.74229598865465E-3</v>
      </c>
      <c r="N3840">
        <v>3.7832647752696603E-2</v>
      </c>
      <c r="O3840">
        <v>2.05269009842209E-2</v>
      </c>
      <c r="P3840">
        <v>3.4382324664478298E-2</v>
      </c>
      <c r="Q3840">
        <v>0.13660352200894399</v>
      </c>
      <c r="R3840">
        <v>3.8018500932708301E-3</v>
      </c>
      <c r="S3840">
        <v>1.3097270418972899E-2</v>
      </c>
      <c r="T3840">
        <v>1.0708606515737001E-2</v>
      </c>
      <c r="U3840">
        <v>1.28482641054513E-2</v>
      </c>
      <c r="V3840">
        <v>56.639998999999897</v>
      </c>
      <c r="W3840">
        <v>41.490001999999997</v>
      </c>
      <c r="X3840">
        <v>-9.6431180897019894E-2</v>
      </c>
      <c r="Y3840">
        <v>2.98071681438073E-3</v>
      </c>
      <c r="Z3840">
        <v>0.778745511354071</v>
      </c>
      <c r="AA3840">
        <v>1.2099310763279401</v>
      </c>
      <c r="AB3840">
        <v>1.1875518480595599</v>
      </c>
      <c r="AC3840" t="s">
        <v>257</v>
      </c>
      <c r="AD3840" t="s">
        <v>362</v>
      </c>
      <c r="AE3840" t="s">
        <v>62</v>
      </c>
      <c r="AF3840" t="s">
        <v>93</v>
      </c>
      <c r="AG3840" t="s">
        <v>363</v>
      </c>
      <c r="AH3840" s="45">
        <v>31320</v>
      </c>
      <c r="AI3840">
        <v>109198</v>
      </c>
      <c r="AK3840" t="s">
        <v>364</v>
      </c>
      <c r="AL3840" t="s">
        <v>288</v>
      </c>
      <c r="AM3840" t="s">
        <v>245</v>
      </c>
    </row>
    <row r="3841" spans="1:39" x14ac:dyDescent="0.3">
      <c r="A3841" s="1">
        <v>43564</v>
      </c>
      <c r="B3841" t="s">
        <v>33</v>
      </c>
      <c r="C3841" t="s">
        <v>246</v>
      </c>
      <c r="D3841">
        <v>1200</v>
      </c>
      <c r="E3841">
        <v>13</v>
      </c>
      <c r="F3841">
        <v>54.060001</v>
      </c>
      <c r="G3841">
        <v>54.41</v>
      </c>
      <c r="H3841">
        <v>53.740001999999997</v>
      </c>
      <c r="I3841">
        <v>53.82</v>
      </c>
      <c r="J3841">
        <v>53.584575999999998</v>
      </c>
      <c r="K3841">
        <v>4155300</v>
      </c>
      <c r="L3841">
        <v>2.4990000000000001</v>
      </c>
      <c r="M3841">
        <v>-9.4314316287765002E-3</v>
      </c>
      <c r="N3841">
        <v>1.3844878512474901E-2</v>
      </c>
      <c r="O3841">
        <v>5.9324801157106803E-2</v>
      </c>
      <c r="P3841">
        <v>0.132850703456664</v>
      </c>
      <c r="Q3841">
        <v>0.28065909171775399</v>
      </c>
      <c r="R3841">
        <v>1.0965669566767601E-2</v>
      </c>
      <c r="S3841">
        <v>7.6511016786815298E-3</v>
      </c>
      <c r="T3841">
        <v>1.00672159804427E-2</v>
      </c>
      <c r="U3841">
        <v>1.2742047435870299E-2</v>
      </c>
      <c r="V3841">
        <v>56.639998999999897</v>
      </c>
      <c r="W3841">
        <v>40.470001000000003</v>
      </c>
      <c r="X3841">
        <v>-9.6320966778014203E-2</v>
      </c>
      <c r="Y3841">
        <v>-6.0859766572597396E-3</v>
      </c>
      <c r="Z3841">
        <v>0.73387942303467602</v>
      </c>
      <c r="AA3841">
        <v>2.2658776939167602</v>
      </c>
      <c r="AB3841">
        <v>2.17045068974253</v>
      </c>
      <c r="AC3841" t="s">
        <v>258</v>
      </c>
      <c r="AD3841" t="s">
        <v>362</v>
      </c>
      <c r="AE3841" t="s">
        <v>62</v>
      </c>
      <c r="AF3841" t="s">
        <v>93</v>
      </c>
      <c r="AG3841" t="s">
        <v>363</v>
      </c>
      <c r="AH3841" s="45">
        <v>31320</v>
      </c>
      <c r="AI3841">
        <v>109198</v>
      </c>
      <c r="AK3841" t="s">
        <v>364</v>
      </c>
      <c r="AL3841" t="s">
        <v>288</v>
      </c>
      <c r="AM3841" t="s">
        <v>245</v>
      </c>
    </row>
    <row r="3842" spans="1:39" x14ac:dyDescent="0.3">
      <c r="A3842" s="1">
        <v>43580</v>
      </c>
      <c r="B3842" t="s">
        <v>33</v>
      </c>
      <c r="C3842" t="s">
        <v>246</v>
      </c>
      <c r="D3842">
        <v>1200</v>
      </c>
      <c r="E3842">
        <v>13</v>
      </c>
      <c r="F3842">
        <v>55.27</v>
      </c>
      <c r="G3842">
        <v>55.470001000000003</v>
      </c>
      <c r="H3842">
        <v>54.529998999999997</v>
      </c>
      <c r="I3842">
        <v>55.080002</v>
      </c>
      <c r="J3842">
        <v>54.839066000000003</v>
      </c>
      <c r="K3842">
        <v>5487200</v>
      </c>
      <c r="L3842">
        <v>2.5339999999999998</v>
      </c>
      <c r="M3842">
        <v>-6.1538519259645603E-3</v>
      </c>
      <c r="N3842">
        <v>3.6318299531891798E-4</v>
      </c>
      <c r="O3842">
        <v>4.2464914914708198E-2</v>
      </c>
      <c r="P3842">
        <v>0.12744574360494901</v>
      </c>
      <c r="Q3842">
        <v>0.298007152640962</v>
      </c>
      <c r="R3842">
        <v>1.03320826700255E-2</v>
      </c>
      <c r="S3842">
        <v>7.8295600379434897E-3</v>
      </c>
      <c r="T3842">
        <v>9.7898467804677092E-3</v>
      </c>
      <c r="U3842">
        <v>1.2732612129535401E-2</v>
      </c>
      <c r="V3842">
        <v>56.639998999999897</v>
      </c>
      <c r="W3842">
        <v>40.650002000000001</v>
      </c>
      <c r="X3842">
        <v>-9.6320966778014203E-2</v>
      </c>
      <c r="Y3842">
        <v>-3.6904169755480902E-4</v>
      </c>
      <c r="Z3842">
        <v>0.74545459009901405</v>
      </c>
      <c r="AA3842">
        <v>2.62071781091697</v>
      </c>
      <c r="AB3842">
        <v>2.5850024544840502</v>
      </c>
      <c r="AC3842" t="s">
        <v>258</v>
      </c>
      <c r="AD3842" t="s">
        <v>362</v>
      </c>
      <c r="AE3842" t="s">
        <v>62</v>
      </c>
      <c r="AF3842" t="s">
        <v>93</v>
      </c>
      <c r="AG3842" t="s">
        <v>363</v>
      </c>
      <c r="AH3842" s="45">
        <v>31320</v>
      </c>
      <c r="AI3842">
        <v>109198</v>
      </c>
      <c r="AK3842" t="s">
        <v>364</v>
      </c>
      <c r="AL3842" t="s">
        <v>288</v>
      </c>
      <c r="AM3842" t="s">
        <v>245</v>
      </c>
    </row>
    <row r="3843" spans="1:39" x14ac:dyDescent="0.3">
      <c r="A3843" s="1">
        <v>43601</v>
      </c>
      <c r="B3843" t="s">
        <v>33</v>
      </c>
      <c r="C3843" t="s">
        <v>246</v>
      </c>
      <c r="D3843">
        <v>1500</v>
      </c>
      <c r="E3843">
        <v>13</v>
      </c>
      <c r="F3843">
        <v>52.41</v>
      </c>
      <c r="G3843">
        <v>53.380001</v>
      </c>
      <c r="H3843">
        <v>52.380001</v>
      </c>
      <c r="I3843">
        <v>52.689999</v>
      </c>
      <c r="J3843">
        <v>52.689999</v>
      </c>
      <c r="K3843">
        <v>5239000</v>
      </c>
      <c r="L3843">
        <v>2.4049999999999998</v>
      </c>
      <c r="M3843">
        <v>6.6647681402610603E-3</v>
      </c>
      <c r="N3843">
        <v>-1.7207130672505799E-2</v>
      </c>
      <c r="O3843">
        <v>-2.4609176328221599E-2</v>
      </c>
      <c r="P3843">
        <v>6.6836853371791294E-2</v>
      </c>
      <c r="Q3843">
        <v>0.22838596979982601</v>
      </c>
      <c r="R3843">
        <v>1.6820859587476901E-2</v>
      </c>
      <c r="S3843">
        <v>1.09989662787772E-2</v>
      </c>
      <c r="T3843">
        <v>1.06421104133292E-2</v>
      </c>
      <c r="U3843">
        <v>1.27331635508594E-2</v>
      </c>
      <c r="V3843">
        <v>56.639998999999897</v>
      </c>
      <c r="W3843">
        <v>41.490001999999997</v>
      </c>
      <c r="X3843">
        <v>-9.6320966778014203E-2</v>
      </c>
      <c r="Y3843">
        <v>8.8559569696340101E-3</v>
      </c>
      <c r="Z3843">
        <v>0.76608848447869504</v>
      </c>
      <c r="AA3843">
        <v>2.30313239646234</v>
      </c>
      <c r="AB3843">
        <v>2.4234069911960301</v>
      </c>
      <c r="AC3843" t="s">
        <v>258</v>
      </c>
      <c r="AD3843" t="s">
        <v>362</v>
      </c>
      <c r="AE3843" t="s">
        <v>62</v>
      </c>
      <c r="AF3843" t="s">
        <v>93</v>
      </c>
      <c r="AG3843" t="s">
        <v>363</v>
      </c>
      <c r="AH3843" s="45">
        <v>31320</v>
      </c>
      <c r="AI3843">
        <v>109198</v>
      </c>
      <c r="AK3843" t="s">
        <v>364</v>
      </c>
      <c r="AL3843" t="s">
        <v>288</v>
      </c>
      <c r="AM3843" t="s">
        <v>245</v>
      </c>
    </row>
    <row r="3844" spans="1:39" x14ac:dyDescent="0.3">
      <c r="A3844" s="1">
        <v>43627</v>
      </c>
      <c r="B3844" t="s">
        <v>33</v>
      </c>
      <c r="C3844" t="s">
        <v>239</v>
      </c>
      <c r="D3844">
        <v>1400</v>
      </c>
      <c r="E3844">
        <v>13</v>
      </c>
      <c r="F3844">
        <v>51.990001999999997</v>
      </c>
      <c r="G3844">
        <v>52.389998999999897</v>
      </c>
      <c r="H3844">
        <v>51.759997999999896</v>
      </c>
      <c r="I3844">
        <v>52.060001</v>
      </c>
      <c r="J3844">
        <v>52.060001</v>
      </c>
      <c r="K3844">
        <v>6101500</v>
      </c>
      <c r="L3844">
        <v>2.14</v>
      </c>
      <c r="M3844">
        <v>8.2940005148828405E-3</v>
      </c>
      <c r="N3844">
        <v>2.6470988454021401E-2</v>
      </c>
      <c r="O3844">
        <v>-2.92358771397421E-2</v>
      </c>
      <c r="P3844">
        <v>6.6916050366009503E-3</v>
      </c>
      <c r="Q3844">
        <v>0.10811352049775801</v>
      </c>
      <c r="R3844">
        <v>1.07380796980925E-2</v>
      </c>
      <c r="S3844">
        <v>1.45921399085908E-2</v>
      </c>
      <c r="T3844">
        <v>1.07386589914413E-2</v>
      </c>
      <c r="U3844">
        <v>1.28275413131782E-2</v>
      </c>
      <c r="V3844">
        <v>56.639998999999897</v>
      </c>
      <c r="W3844">
        <v>41.490001999999997</v>
      </c>
      <c r="X3844">
        <v>-9.6431180897019894E-2</v>
      </c>
      <c r="Y3844">
        <v>-3.4994119269314301E-4</v>
      </c>
      <c r="Z3844">
        <v>0.77816291847110197</v>
      </c>
      <c r="AA3844">
        <v>0.93618333709853396</v>
      </c>
      <c r="AB3844">
        <v>0.93514635434134397</v>
      </c>
      <c r="AC3844" t="s">
        <v>258</v>
      </c>
      <c r="AD3844" t="s">
        <v>362</v>
      </c>
      <c r="AE3844" t="s">
        <v>62</v>
      </c>
      <c r="AF3844" t="s">
        <v>93</v>
      </c>
      <c r="AG3844" t="s">
        <v>363</v>
      </c>
      <c r="AH3844" s="45">
        <v>31320</v>
      </c>
      <c r="AI3844">
        <v>109198</v>
      </c>
      <c r="AK3844" t="s">
        <v>364</v>
      </c>
      <c r="AL3844" t="s">
        <v>288</v>
      </c>
      <c r="AM3844" t="s">
        <v>245</v>
      </c>
    </row>
    <row r="3845" spans="1:39" x14ac:dyDescent="0.3">
      <c r="A3845" s="1">
        <v>43556</v>
      </c>
      <c r="B3845" t="s">
        <v>33</v>
      </c>
      <c r="C3845" t="s">
        <v>246</v>
      </c>
      <c r="D3845">
        <v>1000</v>
      </c>
      <c r="E3845">
        <v>14</v>
      </c>
      <c r="F3845">
        <v>53.560001</v>
      </c>
      <c r="G3845">
        <v>53.560001</v>
      </c>
      <c r="H3845">
        <v>52.990001999999997</v>
      </c>
      <c r="I3845">
        <v>53.209998999999897</v>
      </c>
      <c r="J3845">
        <v>52.977244999999897</v>
      </c>
      <c r="K3845">
        <v>4849700</v>
      </c>
      <c r="L3845">
        <v>2.4969999999999999</v>
      </c>
      <c r="M3845">
        <v>0</v>
      </c>
      <c r="N3845">
        <v>7.9245734664332504E-3</v>
      </c>
      <c r="O3845">
        <v>3.6750558991277903E-2</v>
      </c>
      <c r="P3845">
        <v>0.19831149372747101</v>
      </c>
      <c r="Q3845">
        <v>0.28205219898295197</v>
      </c>
      <c r="R3845">
        <v>1.8417941407127499E-3</v>
      </c>
      <c r="S3845">
        <v>8.7516165030979698E-3</v>
      </c>
      <c r="T3845">
        <v>1.10857228605674E-2</v>
      </c>
      <c r="U3845">
        <v>1.29049062096566E-2</v>
      </c>
      <c r="V3845">
        <v>56.639998999999897</v>
      </c>
      <c r="W3845">
        <v>39.860000999999997</v>
      </c>
      <c r="X3845">
        <v>-9.6320966778014203E-2</v>
      </c>
      <c r="Y3845">
        <v>1.1502195497633099E-2</v>
      </c>
      <c r="Z3845">
        <v>0.74205709728910196</v>
      </c>
      <c r="AA3845">
        <v>2.1923244509842701</v>
      </c>
      <c r="AB3845">
        <v>2.2284948537826299</v>
      </c>
      <c r="AC3845" t="s">
        <v>259</v>
      </c>
      <c r="AD3845" t="s">
        <v>362</v>
      </c>
      <c r="AE3845" t="s">
        <v>62</v>
      </c>
      <c r="AF3845" t="s">
        <v>93</v>
      </c>
      <c r="AG3845" t="s">
        <v>363</v>
      </c>
      <c r="AH3845" s="45">
        <v>31320</v>
      </c>
      <c r="AI3845">
        <v>109198</v>
      </c>
      <c r="AK3845" t="s">
        <v>364</v>
      </c>
      <c r="AL3845" t="s">
        <v>288</v>
      </c>
      <c r="AM3845" t="s">
        <v>245</v>
      </c>
    </row>
    <row r="3846" spans="1:39" x14ac:dyDescent="0.3">
      <c r="A3846" s="1">
        <v>43559</v>
      </c>
      <c r="B3846" t="s">
        <v>33</v>
      </c>
      <c r="C3846" t="s">
        <v>246</v>
      </c>
      <c r="D3846">
        <v>1300</v>
      </c>
      <c r="E3846">
        <v>14</v>
      </c>
      <c r="F3846">
        <v>53.169998</v>
      </c>
      <c r="G3846">
        <v>54.259997999999896</v>
      </c>
      <c r="H3846">
        <v>53.09</v>
      </c>
      <c r="I3846">
        <v>54.25</v>
      </c>
      <c r="J3846">
        <v>54.012694999999901</v>
      </c>
      <c r="K3846">
        <v>5155900</v>
      </c>
      <c r="L3846">
        <v>2.512</v>
      </c>
      <c r="M3846">
        <v>2.0108650331859001E-2</v>
      </c>
      <c r="N3846">
        <v>2.2179575565168499E-2</v>
      </c>
      <c r="O3846">
        <v>4.8919193087444697E-2</v>
      </c>
      <c r="P3846">
        <v>0.20903181720417</v>
      </c>
      <c r="Q3846">
        <v>0.27228832578600398</v>
      </c>
      <c r="R3846">
        <v>8.9832259482164108E-3</v>
      </c>
      <c r="S3846">
        <v>8.7609483307345207E-3</v>
      </c>
      <c r="T3846">
        <v>1.09300537502111E-2</v>
      </c>
      <c r="U3846">
        <v>1.28152371926406E-2</v>
      </c>
      <c r="V3846">
        <v>56.639998999999897</v>
      </c>
      <c r="W3846">
        <v>40.470001000000003</v>
      </c>
      <c r="X3846">
        <v>-9.6320966778014203E-2</v>
      </c>
      <c r="Y3846">
        <v>2.0824655091414399E-3</v>
      </c>
      <c r="Z3846">
        <v>0.73590929686309703</v>
      </c>
      <c r="AA3846">
        <v>2.1576968938138901</v>
      </c>
      <c r="AB3846">
        <v>2.2125417965929701</v>
      </c>
      <c r="AC3846" t="s">
        <v>259</v>
      </c>
      <c r="AD3846" t="s">
        <v>362</v>
      </c>
      <c r="AE3846" t="s">
        <v>62</v>
      </c>
      <c r="AF3846" t="s">
        <v>93</v>
      </c>
      <c r="AG3846" t="s">
        <v>363</v>
      </c>
      <c r="AH3846" s="45">
        <v>31320</v>
      </c>
      <c r="AI3846">
        <v>109198</v>
      </c>
      <c r="AK3846" t="s">
        <v>364</v>
      </c>
      <c r="AL3846" t="s">
        <v>288</v>
      </c>
      <c r="AM3846" t="s">
        <v>245</v>
      </c>
    </row>
    <row r="3847" spans="1:39" x14ac:dyDescent="0.3">
      <c r="A3847" s="1">
        <v>43564</v>
      </c>
      <c r="B3847" t="s">
        <v>33</v>
      </c>
      <c r="C3847" t="s">
        <v>246</v>
      </c>
      <c r="D3847">
        <v>1300</v>
      </c>
      <c r="E3847">
        <v>14</v>
      </c>
      <c r="F3847">
        <v>54.060001</v>
      </c>
      <c r="G3847">
        <v>54.41</v>
      </c>
      <c r="H3847">
        <v>53.740001999999997</v>
      </c>
      <c r="I3847">
        <v>53.82</v>
      </c>
      <c r="J3847">
        <v>53.584575999999998</v>
      </c>
      <c r="K3847">
        <v>4155300</v>
      </c>
      <c r="L3847">
        <v>2.4990000000000001</v>
      </c>
      <c r="M3847">
        <v>-9.4314316287765002E-3</v>
      </c>
      <c r="N3847">
        <v>1.3844878512474901E-2</v>
      </c>
      <c r="O3847">
        <v>5.9324801157106803E-2</v>
      </c>
      <c r="P3847">
        <v>0.132850703456664</v>
      </c>
      <c r="Q3847">
        <v>0.28065909171775399</v>
      </c>
      <c r="R3847">
        <v>1.0965669566767601E-2</v>
      </c>
      <c r="S3847">
        <v>7.6511016786815298E-3</v>
      </c>
      <c r="T3847">
        <v>1.00672159804427E-2</v>
      </c>
      <c r="U3847">
        <v>1.2742047435870299E-2</v>
      </c>
      <c r="V3847">
        <v>56.639998999999897</v>
      </c>
      <c r="W3847">
        <v>40.470001000000003</v>
      </c>
      <c r="X3847">
        <v>-9.6320966778014203E-2</v>
      </c>
      <c r="Y3847">
        <v>-6.0859766572597396E-3</v>
      </c>
      <c r="Z3847">
        <v>0.73387942303467602</v>
      </c>
      <c r="AA3847">
        <v>2.2658776939167602</v>
      </c>
      <c r="AB3847">
        <v>2.17045068974253</v>
      </c>
      <c r="AC3847" t="s">
        <v>259</v>
      </c>
      <c r="AD3847" t="s">
        <v>362</v>
      </c>
      <c r="AE3847" t="s">
        <v>62</v>
      </c>
      <c r="AF3847" t="s">
        <v>93</v>
      </c>
      <c r="AG3847" t="s">
        <v>363</v>
      </c>
      <c r="AH3847" s="45">
        <v>31320</v>
      </c>
      <c r="AI3847">
        <v>109198</v>
      </c>
      <c r="AK3847" t="s">
        <v>364</v>
      </c>
      <c r="AL3847" t="s">
        <v>288</v>
      </c>
      <c r="AM3847" t="s">
        <v>245</v>
      </c>
    </row>
    <row r="3848" spans="1:39" x14ac:dyDescent="0.3">
      <c r="A3848" s="1">
        <v>43580</v>
      </c>
      <c r="B3848" t="s">
        <v>33</v>
      </c>
      <c r="C3848" t="s">
        <v>246</v>
      </c>
      <c r="D3848">
        <v>1400</v>
      </c>
      <c r="E3848">
        <v>14</v>
      </c>
      <c r="F3848">
        <v>55.27</v>
      </c>
      <c r="G3848">
        <v>55.470001000000003</v>
      </c>
      <c r="H3848">
        <v>54.529998999999997</v>
      </c>
      <c r="I3848">
        <v>55.080002</v>
      </c>
      <c r="J3848">
        <v>54.839066000000003</v>
      </c>
      <c r="K3848">
        <v>5487200</v>
      </c>
      <c r="L3848">
        <v>2.5339999999999998</v>
      </c>
      <c r="M3848">
        <v>-6.1538519259645603E-3</v>
      </c>
      <c r="N3848">
        <v>3.6318299531891798E-4</v>
      </c>
      <c r="O3848">
        <v>4.2464914914708198E-2</v>
      </c>
      <c r="P3848">
        <v>0.12744574360494901</v>
      </c>
      <c r="Q3848">
        <v>0.298007152640962</v>
      </c>
      <c r="R3848">
        <v>1.03320826700255E-2</v>
      </c>
      <c r="S3848">
        <v>7.8295600379434897E-3</v>
      </c>
      <c r="T3848">
        <v>9.7898467804677092E-3</v>
      </c>
      <c r="U3848">
        <v>1.2732612129535401E-2</v>
      </c>
      <c r="V3848">
        <v>56.639998999999897</v>
      </c>
      <c r="W3848">
        <v>40.650002000000001</v>
      </c>
      <c r="X3848">
        <v>-9.6320966778014203E-2</v>
      </c>
      <c r="Y3848">
        <v>-3.6904169755480902E-4</v>
      </c>
      <c r="Z3848">
        <v>0.74545459009901405</v>
      </c>
      <c r="AA3848">
        <v>2.62071781091697</v>
      </c>
      <c r="AB3848">
        <v>2.5850024544840502</v>
      </c>
      <c r="AC3848" t="s">
        <v>259</v>
      </c>
      <c r="AD3848" t="s">
        <v>362</v>
      </c>
      <c r="AE3848" t="s">
        <v>62</v>
      </c>
      <c r="AF3848" t="s">
        <v>93</v>
      </c>
      <c r="AG3848" t="s">
        <v>363</v>
      </c>
      <c r="AH3848" s="45">
        <v>31320</v>
      </c>
      <c r="AI3848">
        <v>109198</v>
      </c>
      <c r="AK3848" t="s">
        <v>364</v>
      </c>
      <c r="AL3848" t="s">
        <v>288</v>
      </c>
      <c r="AM3848" t="s">
        <v>245</v>
      </c>
    </row>
    <row r="3849" spans="1:39" x14ac:dyDescent="0.3">
      <c r="A3849" s="1">
        <v>43598</v>
      </c>
      <c r="B3849" t="s">
        <v>33</v>
      </c>
      <c r="C3849" t="s">
        <v>246</v>
      </c>
      <c r="D3849">
        <v>1500</v>
      </c>
      <c r="E3849">
        <v>14</v>
      </c>
      <c r="F3849">
        <v>53.580002</v>
      </c>
      <c r="G3849">
        <v>53.619999</v>
      </c>
      <c r="H3849">
        <v>51.919998</v>
      </c>
      <c r="I3849">
        <v>52.48</v>
      </c>
      <c r="J3849">
        <v>52.250439</v>
      </c>
      <c r="K3849">
        <v>6723900</v>
      </c>
      <c r="L3849">
        <v>2.4049999999999998</v>
      </c>
      <c r="M3849">
        <v>-3.2986548846982398E-2</v>
      </c>
      <c r="N3849">
        <v>-3.2064207487897699E-2</v>
      </c>
      <c r="O3849">
        <v>-3.6666969375549301E-2</v>
      </c>
      <c r="P3849">
        <v>7.0500462206335796E-2</v>
      </c>
      <c r="Q3849">
        <v>0.24748871881712101</v>
      </c>
      <c r="R3849">
        <v>1.7837294185189301E-2</v>
      </c>
      <c r="S3849">
        <v>1.11035615087876E-2</v>
      </c>
      <c r="T3849">
        <v>1.08104322946799E-2</v>
      </c>
      <c r="U3849">
        <v>1.27597672109151E-2</v>
      </c>
      <c r="V3849">
        <v>56.639998999999897</v>
      </c>
      <c r="W3849">
        <v>41.490001999999997</v>
      </c>
      <c r="X3849">
        <v>-9.6320966778014203E-2</v>
      </c>
      <c r="Y3849">
        <v>-2.4426469085879299E-2</v>
      </c>
      <c r="Z3849">
        <v>0.76646580498705796</v>
      </c>
      <c r="AA3849">
        <v>2.4449991537016098</v>
      </c>
      <c r="AB3849">
        <v>2.64412508665434</v>
      </c>
      <c r="AC3849" t="s">
        <v>259</v>
      </c>
      <c r="AD3849" t="s">
        <v>362</v>
      </c>
      <c r="AE3849" t="s">
        <v>62</v>
      </c>
      <c r="AF3849" t="s">
        <v>93</v>
      </c>
      <c r="AG3849" t="s">
        <v>363</v>
      </c>
      <c r="AH3849" s="45">
        <v>31320</v>
      </c>
      <c r="AI3849">
        <v>109198</v>
      </c>
      <c r="AK3849" t="s">
        <v>364</v>
      </c>
      <c r="AL3849" t="s">
        <v>288</v>
      </c>
      <c r="AM3849" t="s">
        <v>245</v>
      </c>
    </row>
    <row r="3850" spans="1:39" x14ac:dyDescent="0.3">
      <c r="A3850" s="1">
        <v>43602</v>
      </c>
      <c r="B3850" t="s">
        <v>33</v>
      </c>
      <c r="C3850" t="s">
        <v>239</v>
      </c>
      <c r="D3850">
        <v>1100</v>
      </c>
      <c r="E3850">
        <v>14</v>
      </c>
      <c r="F3850">
        <v>52.25</v>
      </c>
      <c r="G3850">
        <v>53.400002000000001</v>
      </c>
      <c r="H3850">
        <v>52.220001000000003</v>
      </c>
      <c r="I3850">
        <v>53.040000999999997</v>
      </c>
      <c r="J3850">
        <v>53.040000999999997</v>
      </c>
      <c r="K3850">
        <v>4645500</v>
      </c>
      <c r="L3850">
        <v>2.3929999999999998</v>
      </c>
      <c r="M3850">
        <v>6.6206994890413299E-3</v>
      </c>
      <c r="N3850">
        <v>-1.7988476839180301E-2</v>
      </c>
      <c r="O3850">
        <v>-2.2587005108052401E-2</v>
      </c>
      <c r="P3850">
        <v>5.8817760440050902E-2</v>
      </c>
      <c r="Q3850">
        <v>0.235123867012724</v>
      </c>
      <c r="R3850">
        <v>1.6698118608684101E-2</v>
      </c>
      <c r="S3850">
        <v>1.10573133914367E-2</v>
      </c>
      <c r="T3850">
        <v>1.0524383541287201E-2</v>
      </c>
      <c r="U3850">
        <v>1.27380791397122E-2</v>
      </c>
      <c r="V3850">
        <v>56.639998999999897</v>
      </c>
      <c r="W3850">
        <v>41.490001999999997</v>
      </c>
      <c r="X3850">
        <v>-9.6320966778014203E-2</v>
      </c>
      <c r="Y3850">
        <v>-5.8544371529206298E-3</v>
      </c>
      <c r="Z3850">
        <v>0.76401347014309395</v>
      </c>
      <c r="AA3850">
        <v>2.3912210415731798</v>
      </c>
      <c r="AB3850">
        <v>2.3662849659523699</v>
      </c>
      <c r="AC3850" t="s">
        <v>259</v>
      </c>
      <c r="AD3850" t="s">
        <v>362</v>
      </c>
      <c r="AE3850" t="s">
        <v>62</v>
      </c>
      <c r="AF3850" t="s">
        <v>93</v>
      </c>
      <c r="AG3850" t="s">
        <v>363</v>
      </c>
      <c r="AH3850" s="45">
        <v>31320</v>
      </c>
      <c r="AI3850">
        <v>109198</v>
      </c>
      <c r="AK3850" t="s">
        <v>364</v>
      </c>
      <c r="AL3850" t="s">
        <v>288</v>
      </c>
      <c r="AM3850" t="s">
        <v>245</v>
      </c>
    </row>
    <row r="3851" spans="1:39" x14ac:dyDescent="0.3">
      <c r="A3851" s="1">
        <v>43613</v>
      </c>
      <c r="B3851" t="s">
        <v>33</v>
      </c>
      <c r="C3851" t="s">
        <v>246</v>
      </c>
      <c r="D3851">
        <v>1900</v>
      </c>
      <c r="E3851">
        <v>14</v>
      </c>
      <c r="F3851">
        <v>51.59</v>
      </c>
      <c r="G3851">
        <v>52.110000999999997</v>
      </c>
      <c r="H3851">
        <v>50.07</v>
      </c>
      <c r="I3851">
        <v>50.07</v>
      </c>
      <c r="J3851">
        <v>50.07</v>
      </c>
      <c r="K3851">
        <v>9810600</v>
      </c>
      <c r="L3851">
        <v>2.2679999999999998</v>
      </c>
      <c r="M3851">
        <v>-3.0487148576277798E-2</v>
      </c>
      <c r="N3851">
        <v>-5.6303708093192302E-2</v>
      </c>
      <c r="O3851">
        <v>-9.0980796843256995E-2</v>
      </c>
      <c r="P3851">
        <v>1.13985701780816E-2</v>
      </c>
      <c r="Q3851">
        <v>0.13667291366731199</v>
      </c>
      <c r="R3851">
        <v>1.84811437220543E-2</v>
      </c>
      <c r="S3851">
        <v>1.32398009084313E-2</v>
      </c>
      <c r="T3851">
        <v>1.1651102550086501E-2</v>
      </c>
      <c r="U3851">
        <v>1.2823683341310701E-2</v>
      </c>
      <c r="V3851">
        <v>56.639998999999897</v>
      </c>
      <c r="W3851">
        <v>41.490001999999997</v>
      </c>
      <c r="X3851">
        <v>-9.6431180897019894E-2</v>
      </c>
      <c r="Y3851">
        <v>-8.4109499934704197E-3</v>
      </c>
      <c r="Z3851">
        <v>0.77205931320183196</v>
      </c>
      <c r="AA3851">
        <v>1.30771378972604</v>
      </c>
      <c r="AB3851">
        <v>1.9487127040697401</v>
      </c>
      <c r="AC3851" t="s">
        <v>259</v>
      </c>
      <c r="AD3851" t="s">
        <v>362</v>
      </c>
      <c r="AE3851" t="s">
        <v>62</v>
      </c>
      <c r="AF3851" t="s">
        <v>93</v>
      </c>
      <c r="AG3851" t="s">
        <v>363</v>
      </c>
      <c r="AH3851" s="45">
        <v>31320</v>
      </c>
      <c r="AI3851">
        <v>109198</v>
      </c>
      <c r="AK3851" t="s">
        <v>364</v>
      </c>
      <c r="AL3851" t="s">
        <v>288</v>
      </c>
      <c r="AM3851" t="s">
        <v>245</v>
      </c>
    </row>
    <row r="3852" spans="1:39" x14ac:dyDescent="0.3">
      <c r="A3852" s="1">
        <v>43640</v>
      </c>
      <c r="B3852" t="s">
        <v>33</v>
      </c>
      <c r="C3852" t="s">
        <v>239</v>
      </c>
      <c r="D3852">
        <v>1600</v>
      </c>
      <c r="E3852">
        <v>14</v>
      </c>
      <c r="F3852">
        <v>52.98</v>
      </c>
      <c r="G3852">
        <v>53.110000999999997</v>
      </c>
      <c r="H3852">
        <v>52.68</v>
      </c>
      <c r="I3852">
        <v>52.779998999999997</v>
      </c>
      <c r="J3852">
        <v>52.779998999999997</v>
      </c>
      <c r="K3852">
        <v>7225800</v>
      </c>
      <c r="L3852">
        <v>2.0209999999999999</v>
      </c>
      <c r="M3852">
        <v>-2.8379737412890398E-3</v>
      </c>
      <c r="N3852">
        <v>-1.46702273650142E-2</v>
      </c>
      <c r="O3852">
        <v>2.0287738890070298E-2</v>
      </c>
      <c r="P3852">
        <v>4.1944038582047696E-3</v>
      </c>
      <c r="Q3852">
        <v>0.10772953788569101</v>
      </c>
      <c r="R3852">
        <v>9.2266824745692293E-3</v>
      </c>
      <c r="S3852">
        <v>1.2023026887846899E-2</v>
      </c>
      <c r="T3852">
        <v>1.0903694330822901E-2</v>
      </c>
      <c r="U3852">
        <v>1.28834193460489E-2</v>
      </c>
      <c r="V3852">
        <v>56.639998999999897</v>
      </c>
      <c r="W3852">
        <v>41.490001999999997</v>
      </c>
      <c r="X3852">
        <v>-9.6431180897019894E-2</v>
      </c>
      <c r="Y3852">
        <v>-1.73338836506086E-3</v>
      </c>
      <c r="Z3852">
        <v>0.77437602242527004</v>
      </c>
      <c r="AA3852">
        <v>0.89254428160614796</v>
      </c>
      <c r="AB3852">
        <v>1.0777593511224799</v>
      </c>
      <c r="AC3852" t="s">
        <v>259</v>
      </c>
      <c r="AD3852" t="s">
        <v>362</v>
      </c>
      <c r="AE3852" t="s">
        <v>62</v>
      </c>
      <c r="AF3852" t="s">
        <v>93</v>
      </c>
      <c r="AG3852" t="s">
        <v>363</v>
      </c>
      <c r="AH3852" s="45">
        <v>31320</v>
      </c>
      <c r="AI3852">
        <v>109198</v>
      </c>
      <c r="AK3852" t="s">
        <v>364</v>
      </c>
      <c r="AL3852" t="s">
        <v>288</v>
      </c>
      <c r="AM3852" t="s">
        <v>245</v>
      </c>
    </row>
    <row r="3853" spans="1:39" x14ac:dyDescent="0.3">
      <c r="A3853" s="1">
        <v>43558</v>
      </c>
      <c r="B3853" t="s">
        <v>33</v>
      </c>
      <c r="C3853" t="s">
        <v>246</v>
      </c>
      <c r="D3853">
        <v>500</v>
      </c>
      <c r="E3853">
        <v>15</v>
      </c>
      <c r="F3853">
        <v>53.459998999999897</v>
      </c>
      <c r="G3853">
        <v>53.59</v>
      </c>
      <c r="H3853">
        <v>53.029998999999997</v>
      </c>
      <c r="I3853">
        <v>53.169998</v>
      </c>
      <c r="J3853">
        <v>52.937419999999904</v>
      </c>
      <c r="K3853">
        <v>4359400</v>
      </c>
      <c r="L3853">
        <v>2.5169999999999999</v>
      </c>
      <c r="M3853">
        <v>1.69407423601983E-3</v>
      </c>
      <c r="N3853">
        <v>2.0709252333096402E-3</v>
      </c>
      <c r="O3853">
        <v>3.3661596389241898E-2</v>
      </c>
      <c r="P3853">
        <v>0.17834334731252</v>
      </c>
      <c r="Q3853">
        <v>0.271903576577045</v>
      </c>
      <c r="R3853">
        <v>1.9977827561871598E-3</v>
      </c>
      <c r="S3853">
        <v>7.8324278581907106E-3</v>
      </c>
      <c r="T3853">
        <v>1.08532506270375E-2</v>
      </c>
      <c r="U3853">
        <v>1.28129839059744E-2</v>
      </c>
      <c r="V3853">
        <v>56.639998999999897</v>
      </c>
      <c r="W3853">
        <v>40.470001000000003</v>
      </c>
      <c r="X3853">
        <v>-9.6320966778014203E-2</v>
      </c>
      <c r="Y3853">
        <v>2.1460723821998401E-3</v>
      </c>
      <c r="Z3853">
        <v>0.73954643831564904</v>
      </c>
      <c r="AA3853">
        <v>2.1410012712503299</v>
      </c>
      <c r="AB3853">
        <v>2.2325095718084902</v>
      </c>
      <c r="AC3853" t="s">
        <v>260</v>
      </c>
      <c r="AD3853" t="s">
        <v>362</v>
      </c>
      <c r="AE3853" t="s">
        <v>62</v>
      </c>
      <c r="AF3853" t="s">
        <v>93</v>
      </c>
      <c r="AG3853" t="s">
        <v>363</v>
      </c>
      <c r="AH3853" s="45">
        <v>31320</v>
      </c>
      <c r="AI3853">
        <v>109198</v>
      </c>
      <c r="AK3853" t="s">
        <v>364</v>
      </c>
      <c r="AL3853" t="s">
        <v>288</v>
      </c>
      <c r="AM3853" t="s">
        <v>245</v>
      </c>
    </row>
    <row r="3854" spans="1:39" x14ac:dyDescent="0.3">
      <c r="A3854" s="1">
        <v>43571</v>
      </c>
      <c r="B3854" t="s">
        <v>33</v>
      </c>
      <c r="C3854" t="s">
        <v>239</v>
      </c>
      <c r="D3854">
        <v>1800</v>
      </c>
      <c r="E3854">
        <v>15</v>
      </c>
      <c r="F3854">
        <v>54.439999</v>
      </c>
      <c r="G3854">
        <v>54.790000999999997</v>
      </c>
      <c r="H3854">
        <v>54.34</v>
      </c>
      <c r="I3854">
        <v>54.490001999999997</v>
      </c>
      <c r="J3854">
        <v>54.251647999999904</v>
      </c>
      <c r="K3854">
        <v>3639900</v>
      </c>
      <c r="L3854">
        <v>2.5920000000000001</v>
      </c>
      <c r="M3854">
        <v>4.5985282688722302E-3</v>
      </c>
      <c r="N3854">
        <v>1.23721043678251E-2</v>
      </c>
      <c r="O3854">
        <v>5.1206385451566902E-2</v>
      </c>
      <c r="P3854">
        <v>0.145011505943591</v>
      </c>
      <c r="Q3854">
        <v>0.29145901093305598</v>
      </c>
      <c r="R3854">
        <v>7.9362913523927901E-3</v>
      </c>
      <c r="S3854">
        <v>6.7781560400651704E-3</v>
      </c>
      <c r="T3854">
        <v>9.9157920051677999E-3</v>
      </c>
      <c r="U3854">
        <v>1.26847196016846E-2</v>
      </c>
      <c r="V3854">
        <v>56.639998999999897</v>
      </c>
      <c r="W3854">
        <v>40.650002000000001</v>
      </c>
      <c r="X3854">
        <v>-9.6320966778014203E-2</v>
      </c>
      <c r="Y3854">
        <v>5.0922850790659495E-4</v>
      </c>
      <c r="Z3854">
        <v>0.73957069415767296</v>
      </c>
      <c r="AA3854">
        <v>2.4337109687086498</v>
      </c>
      <c r="AB3854">
        <v>2.4177719077775</v>
      </c>
      <c r="AC3854" t="s">
        <v>260</v>
      </c>
      <c r="AD3854" t="s">
        <v>362</v>
      </c>
      <c r="AE3854" t="s">
        <v>62</v>
      </c>
      <c r="AF3854" t="s">
        <v>93</v>
      </c>
      <c r="AG3854" t="s">
        <v>363</v>
      </c>
      <c r="AH3854" s="45">
        <v>31320</v>
      </c>
      <c r="AI3854">
        <v>109198</v>
      </c>
      <c r="AK3854" t="s">
        <v>364</v>
      </c>
      <c r="AL3854" t="s">
        <v>288</v>
      </c>
      <c r="AM3854" t="s">
        <v>245</v>
      </c>
    </row>
    <row r="3855" spans="1:39" x14ac:dyDescent="0.3">
      <c r="A3855" s="1">
        <v>43572</v>
      </c>
      <c r="B3855" t="s">
        <v>33</v>
      </c>
      <c r="C3855" t="s">
        <v>246</v>
      </c>
      <c r="D3855">
        <v>1400</v>
      </c>
      <c r="E3855">
        <v>15</v>
      </c>
      <c r="F3855">
        <v>54.869999</v>
      </c>
      <c r="G3855">
        <v>55.240001999999997</v>
      </c>
      <c r="H3855">
        <v>54.740001999999997</v>
      </c>
      <c r="I3855">
        <v>55.060001</v>
      </c>
      <c r="J3855">
        <v>54.819153</v>
      </c>
      <c r="K3855">
        <v>4945300</v>
      </c>
      <c r="L3855">
        <v>2.5920000000000001</v>
      </c>
      <c r="M3855">
        <v>1.04062703504366E-2</v>
      </c>
      <c r="N3855">
        <v>1.1324378090742E-2</v>
      </c>
      <c r="O3855">
        <v>5.0471586507755302E-2</v>
      </c>
      <c r="P3855">
        <v>0.15098970114686799</v>
      </c>
      <c r="Q3855">
        <v>0.29332056623095898</v>
      </c>
      <c r="R3855">
        <v>7.6485421985606804E-3</v>
      </c>
      <c r="S3855">
        <v>6.7343273512231296E-3</v>
      </c>
      <c r="T3855">
        <v>9.9649516434270804E-3</v>
      </c>
      <c r="U3855">
        <v>1.26895804455062E-2</v>
      </c>
      <c r="V3855">
        <v>56.639998999999897</v>
      </c>
      <c r="W3855">
        <v>40.650002000000001</v>
      </c>
      <c r="X3855">
        <v>-9.6320966778014203E-2</v>
      </c>
      <c r="Y3855">
        <v>-2.2764010197428601E-3</v>
      </c>
      <c r="Z3855">
        <v>0.738400326801537</v>
      </c>
      <c r="AA3855">
        <v>2.46560330743295</v>
      </c>
      <c r="AB3855">
        <v>2.42905805166671</v>
      </c>
      <c r="AC3855" t="s">
        <v>260</v>
      </c>
      <c r="AD3855" t="s">
        <v>362</v>
      </c>
      <c r="AE3855" t="s">
        <v>62</v>
      </c>
      <c r="AF3855" t="s">
        <v>93</v>
      </c>
      <c r="AG3855" t="s">
        <v>363</v>
      </c>
      <c r="AH3855" s="45">
        <v>31320</v>
      </c>
      <c r="AI3855">
        <v>109198</v>
      </c>
      <c r="AK3855" t="s">
        <v>364</v>
      </c>
      <c r="AL3855" t="s">
        <v>288</v>
      </c>
      <c r="AM3855" t="s">
        <v>245</v>
      </c>
    </row>
    <row r="3856" spans="1:39" x14ac:dyDescent="0.3">
      <c r="A3856" s="1">
        <v>43584</v>
      </c>
      <c r="B3856" t="s">
        <v>33</v>
      </c>
      <c r="C3856" t="s">
        <v>239</v>
      </c>
      <c r="D3856">
        <v>1300</v>
      </c>
      <c r="E3856">
        <v>15</v>
      </c>
      <c r="F3856">
        <v>54.98</v>
      </c>
      <c r="G3856">
        <v>55.18</v>
      </c>
      <c r="H3856">
        <v>54.759997999999896</v>
      </c>
      <c r="I3856">
        <v>54.779998999999997</v>
      </c>
      <c r="J3856">
        <v>54.540374999999997</v>
      </c>
      <c r="K3856">
        <v>4540500</v>
      </c>
      <c r="L3856">
        <v>2.536</v>
      </c>
      <c r="M3856">
        <v>-5.0983871084176796E-3</v>
      </c>
      <c r="N3856">
        <v>6.7771386674131198E-3</v>
      </c>
      <c r="O3856">
        <v>3.1901717119608798E-2</v>
      </c>
      <c r="P3856">
        <v>0.11624879334728</v>
      </c>
      <c r="Q3856">
        <v>0.26864292661420203</v>
      </c>
      <c r="R3856">
        <v>8.2871133155931701E-3</v>
      </c>
      <c r="S3856">
        <v>7.9612600442130997E-3</v>
      </c>
      <c r="T3856">
        <v>9.8316683176396108E-3</v>
      </c>
      <c r="U3856">
        <v>1.2676488450788901E-2</v>
      </c>
      <c r="V3856">
        <v>56.639998999999897</v>
      </c>
      <c r="W3856">
        <v>40.650002000000001</v>
      </c>
      <c r="X3856">
        <v>-9.6320966778014203E-2</v>
      </c>
      <c r="Y3856">
        <v>1.07094833958194E-3</v>
      </c>
      <c r="Z3856">
        <v>0.73869870715515695</v>
      </c>
      <c r="AA3856">
        <v>2.38014914281101</v>
      </c>
      <c r="AB3856">
        <v>2.5832225595988199</v>
      </c>
      <c r="AC3856" t="s">
        <v>260</v>
      </c>
      <c r="AD3856" t="s">
        <v>362</v>
      </c>
      <c r="AE3856" t="s">
        <v>62</v>
      </c>
      <c r="AF3856" t="s">
        <v>93</v>
      </c>
      <c r="AG3856" t="s">
        <v>363</v>
      </c>
      <c r="AH3856" s="45">
        <v>31320</v>
      </c>
      <c r="AI3856">
        <v>109198</v>
      </c>
      <c r="AK3856" t="s">
        <v>364</v>
      </c>
      <c r="AL3856" t="s">
        <v>288</v>
      </c>
      <c r="AM3856" t="s">
        <v>245</v>
      </c>
    </row>
    <row r="3857" spans="1:39" x14ac:dyDescent="0.3">
      <c r="A3857" s="1">
        <v>43586</v>
      </c>
      <c r="B3857" t="s">
        <v>33</v>
      </c>
      <c r="C3857" t="s">
        <v>246</v>
      </c>
      <c r="D3857">
        <v>1000</v>
      </c>
      <c r="E3857">
        <v>15</v>
      </c>
      <c r="F3857">
        <v>54.799999</v>
      </c>
      <c r="G3857">
        <v>54.900002000000001</v>
      </c>
      <c r="H3857">
        <v>53.93</v>
      </c>
      <c r="I3857">
        <v>53.939999</v>
      </c>
      <c r="J3857">
        <v>53.704051999999997</v>
      </c>
      <c r="K3857">
        <v>3319300</v>
      </c>
      <c r="L3857">
        <v>2.5110000000000001</v>
      </c>
      <c r="M3857">
        <v>-1.72766988620583E-2</v>
      </c>
      <c r="N3857">
        <v>-2.70682202045733E-2</v>
      </c>
      <c r="O3857">
        <v>1.3625973169666E-2</v>
      </c>
      <c r="P3857">
        <v>0.102022187492207</v>
      </c>
      <c r="Q3857">
        <v>0.25613219407677001</v>
      </c>
      <c r="R3857">
        <v>7.4038600540600403E-3</v>
      </c>
      <c r="S3857">
        <v>8.8980398319449799E-3</v>
      </c>
      <c r="T3857">
        <v>1.00908008330764E-2</v>
      </c>
      <c r="U3857">
        <v>1.26277860599454E-2</v>
      </c>
      <c r="V3857">
        <v>56.639998999999897</v>
      </c>
      <c r="W3857">
        <v>40.650002000000001</v>
      </c>
      <c r="X3857">
        <v>-9.6320966778014203E-2</v>
      </c>
      <c r="Y3857">
        <v>-7.5304459681844096E-3</v>
      </c>
      <c r="Z3857">
        <v>0.73726652523922998</v>
      </c>
      <c r="AA3857">
        <v>2.29438891702446</v>
      </c>
      <c r="AB3857">
        <v>2.4338029795894598</v>
      </c>
      <c r="AC3857" t="s">
        <v>260</v>
      </c>
      <c r="AD3857" t="s">
        <v>362</v>
      </c>
      <c r="AE3857" t="s">
        <v>62</v>
      </c>
      <c r="AF3857" t="s">
        <v>93</v>
      </c>
      <c r="AG3857" t="s">
        <v>363</v>
      </c>
      <c r="AH3857" s="45">
        <v>31320</v>
      </c>
      <c r="AI3857">
        <v>109198</v>
      </c>
      <c r="AK3857" t="s">
        <v>364</v>
      </c>
      <c r="AL3857" t="s">
        <v>288</v>
      </c>
      <c r="AM3857" t="s">
        <v>245</v>
      </c>
    </row>
    <row r="3858" spans="1:39" x14ac:dyDescent="0.3">
      <c r="A3858" s="1">
        <v>43595</v>
      </c>
      <c r="B3858" t="s">
        <v>33</v>
      </c>
      <c r="C3858" t="s">
        <v>246</v>
      </c>
      <c r="D3858">
        <v>1400</v>
      </c>
      <c r="E3858">
        <v>15</v>
      </c>
      <c r="F3858">
        <v>53.84</v>
      </c>
      <c r="G3858">
        <v>54.57</v>
      </c>
      <c r="H3858">
        <v>53.150002000000001</v>
      </c>
      <c r="I3858">
        <v>54.240001999999997</v>
      </c>
      <c r="J3858">
        <v>54.002743000000002</v>
      </c>
      <c r="K3858">
        <v>4895900</v>
      </c>
      <c r="L3858">
        <v>2.4550000000000001</v>
      </c>
      <c r="M3858">
        <v>7.4020456557158196E-3</v>
      </c>
      <c r="N3858">
        <v>3.8793181608094301E-3</v>
      </c>
      <c r="O3858">
        <v>7.7735760989530297E-3</v>
      </c>
      <c r="P3858">
        <v>0.106750993646913</v>
      </c>
      <c r="Q3858">
        <v>0.27305701249790698</v>
      </c>
      <c r="R3858">
        <v>9.9488745702009801E-3</v>
      </c>
      <c r="S3858">
        <v>8.9722260509253002E-3</v>
      </c>
      <c r="T3858">
        <v>9.8915143121256002E-3</v>
      </c>
      <c r="U3858">
        <v>1.25890974841057E-2</v>
      </c>
      <c r="V3858">
        <v>56.639998999999897</v>
      </c>
      <c r="W3858">
        <v>41.154998999999997</v>
      </c>
      <c r="X3858">
        <v>-9.6320966778014203E-2</v>
      </c>
      <c r="Y3858">
        <v>3.7133938472042301E-3</v>
      </c>
      <c r="Z3858">
        <v>0.74336894764361605</v>
      </c>
      <c r="AA3858">
        <v>2.67683116779145</v>
      </c>
      <c r="AB3858">
        <v>2.6693155848274999</v>
      </c>
      <c r="AC3858" t="s">
        <v>260</v>
      </c>
      <c r="AD3858" t="s">
        <v>362</v>
      </c>
      <c r="AE3858" t="s">
        <v>62</v>
      </c>
      <c r="AF3858" t="s">
        <v>93</v>
      </c>
      <c r="AG3858" t="s">
        <v>363</v>
      </c>
      <c r="AH3858" s="45">
        <v>31320</v>
      </c>
      <c r="AI3858">
        <v>109198</v>
      </c>
      <c r="AK3858" t="s">
        <v>364</v>
      </c>
      <c r="AL3858" t="s">
        <v>288</v>
      </c>
      <c r="AM3858" t="s">
        <v>245</v>
      </c>
    </row>
    <row r="3859" spans="1:39" x14ac:dyDescent="0.3">
      <c r="A3859" s="1">
        <v>43598</v>
      </c>
      <c r="B3859" t="s">
        <v>33</v>
      </c>
      <c r="C3859" t="s">
        <v>239</v>
      </c>
      <c r="D3859">
        <v>1300</v>
      </c>
      <c r="E3859">
        <v>15</v>
      </c>
      <c r="F3859">
        <v>53.580002</v>
      </c>
      <c r="G3859">
        <v>53.619999</v>
      </c>
      <c r="H3859">
        <v>51.919998</v>
      </c>
      <c r="I3859">
        <v>52.48</v>
      </c>
      <c r="J3859">
        <v>52.250439</v>
      </c>
      <c r="K3859">
        <v>6723900</v>
      </c>
      <c r="L3859">
        <v>2.4049999999999998</v>
      </c>
      <c r="M3859">
        <v>-3.2986548846982398E-2</v>
      </c>
      <c r="N3859">
        <v>-3.2064207487897699E-2</v>
      </c>
      <c r="O3859">
        <v>-3.6666969375549301E-2</v>
      </c>
      <c r="P3859">
        <v>7.0500462206335796E-2</v>
      </c>
      <c r="Q3859">
        <v>0.24748871881712101</v>
      </c>
      <c r="R3859">
        <v>1.7837294185189301E-2</v>
      </c>
      <c r="S3859">
        <v>1.11035615087876E-2</v>
      </c>
      <c r="T3859">
        <v>1.08104322946799E-2</v>
      </c>
      <c r="U3859">
        <v>1.27597672109151E-2</v>
      </c>
      <c r="V3859">
        <v>56.639998999999897</v>
      </c>
      <c r="W3859">
        <v>41.490001999999997</v>
      </c>
      <c r="X3859">
        <v>-9.6320966778014203E-2</v>
      </c>
      <c r="Y3859">
        <v>-2.4426469085879299E-2</v>
      </c>
      <c r="Z3859">
        <v>0.76646580498705796</v>
      </c>
      <c r="AA3859">
        <v>2.4449991537016098</v>
      </c>
      <c r="AB3859">
        <v>2.64412508665434</v>
      </c>
      <c r="AC3859" t="s">
        <v>260</v>
      </c>
      <c r="AD3859" t="s">
        <v>362</v>
      </c>
      <c r="AE3859" t="s">
        <v>62</v>
      </c>
      <c r="AF3859" t="s">
        <v>93</v>
      </c>
      <c r="AG3859" t="s">
        <v>363</v>
      </c>
      <c r="AH3859" s="45">
        <v>31320</v>
      </c>
      <c r="AI3859">
        <v>109198</v>
      </c>
      <c r="AK3859" t="s">
        <v>364</v>
      </c>
      <c r="AL3859" t="s">
        <v>288</v>
      </c>
      <c r="AM3859" t="s">
        <v>245</v>
      </c>
    </row>
    <row r="3860" spans="1:39" x14ac:dyDescent="0.3">
      <c r="A3860" s="1">
        <v>43601</v>
      </c>
      <c r="B3860" t="s">
        <v>33</v>
      </c>
      <c r="C3860" t="s">
        <v>239</v>
      </c>
      <c r="D3860">
        <v>400</v>
      </c>
      <c r="E3860">
        <v>15</v>
      </c>
      <c r="F3860">
        <v>52.41</v>
      </c>
      <c r="G3860">
        <v>53.380001</v>
      </c>
      <c r="H3860">
        <v>52.380001</v>
      </c>
      <c r="I3860">
        <v>52.689999</v>
      </c>
      <c r="J3860">
        <v>52.689999</v>
      </c>
      <c r="K3860">
        <v>5239000</v>
      </c>
      <c r="L3860">
        <v>2.4049999999999998</v>
      </c>
      <c r="M3860">
        <v>6.6647681402610603E-3</v>
      </c>
      <c r="N3860">
        <v>-1.7207130672505799E-2</v>
      </c>
      <c r="O3860">
        <v>-2.4609176328221599E-2</v>
      </c>
      <c r="P3860">
        <v>6.6836853371791294E-2</v>
      </c>
      <c r="Q3860">
        <v>0.22838596979982601</v>
      </c>
      <c r="R3860">
        <v>1.6820859587476901E-2</v>
      </c>
      <c r="S3860">
        <v>1.09989662787772E-2</v>
      </c>
      <c r="T3860">
        <v>1.06421104133292E-2</v>
      </c>
      <c r="U3860">
        <v>1.27331635508594E-2</v>
      </c>
      <c r="V3860">
        <v>56.639998999999897</v>
      </c>
      <c r="W3860">
        <v>41.490001999999997</v>
      </c>
      <c r="X3860">
        <v>-9.6320966778014203E-2</v>
      </c>
      <c r="Y3860">
        <v>8.8559569696340101E-3</v>
      </c>
      <c r="Z3860">
        <v>0.76608848447869504</v>
      </c>
      <c r="AA3860">
        <v>2.30313239646234</v>
      </c>
      <c r="AB3860">
        <v>2.4234069911960301</v>
      </c>
      <c r="AC3860" t="s">
        <v>260</v>
      </c>
      <c r="AD3860" t="s">
        <v>362</v>
      </c>
      <c r="AE3860" t="s">
        <v>62</v>
      </c>
      <c r="AF3860" t="s">
        <v>93</v>
      </c>
      <c r="AG3860" t="s">
        <v>363</v>
      </c>
      <c r="AH3860" s="45">
        <v>31320</v>
      </c>
      <c r="AI3860">
        <v>109198</v>
      </c>
      <c r="AK3860" t="s">
        <v>364</v>
      </c>
      <c r="AL3860" t="s">
        <v>288</v>
      </c>
      <c r="AM3860" t="s">
        <v>245</v>
      </c>
    </row>
    <row r="3861" spans="1:39" x14ac:dyDescent="0.3">
      <c r="A3861" s="1">
        <v>43626</v>
      </c>
      <c r="B3861" t="s">
        <v>33</v>
      </c>
      <c r="C3861" t="s">
        <v>246</v>
      </c>
      <c r="D3861">
        <v>2300</v>
      </c>
      <c r="E3861">
        <v>15</v>
      </c>
      <c r="F3861">
        <v>52.259997999999896</v>
      </c>
      <c r="G3861">
        <v>52.389998999999897</v>
      </c>
      <c r="H3861">
        <v>51.540000999999997</v>
      </c>
      <c r="I3861">
        <v>51.630001</v>
      </c>
      <c r="J3861">
        <v>51.630001</v>
      </c>
      <c r="K3861">
        <v>4644000</v>
      </c>
      <c r="L3861">
        <v>2.1429999999999998</v>
      </c>
      <c r="M3861">
        <v>-5.6011156148908503E-3</v>
      </c>
      <c r="N3861">
        <v>3.4282356431293001E-2</v>
      </c>
      <c r="O3861">
        <v>-4.0682381446110798E-2</v>
      </c>
      <c r="P3861">
        <v>3.0290065380560098E-3</v>
      </c>
      <c r="Q3861">
        <v>0.10446473046957699</v>
      </c>
      <c r="R3861">
        <v>1.1799412332693699E-2</v>
      </c>
      <c r="S3861">
        <v>1.4435919419390901E-2</v>
      </c>
      <c r="T3861">
        <v>1.07034739402931E-2</v>
      </c>
      <c r="U3861">
        <v>1.2820685690788799E-2</v>
      </c>
      <c r="V3861">
        <v>56.639998999999897</v>
      </c>
      <c r="W3861">
        <v>41.490001999999997</v>
      </c>
      <c r="X3861">
        <v>-9.6431180897019894E-2</v>
      </c>
      <c r="Y3861">
        <v>4.6492198743191201E-3</v>
      </c>
      <c r="Z3861">
        <v>0.77858210264530503</v>
      </c>
      <c r="AA3861">
        <v>0.90415829580229001</v>
      </c>
      <c r="AB3861">
        <v>0.99394419376190501</v>
      </c>
      <c r="AC3861" t="s">
        <v>260</v>
      </c>
      <c r="AD3861" t="s">
        <v>362</v>
      </c>
      <c r="AE3861" t="s">
        <v>62</v>
      </c>
      <c r="AF3861" t="s">
        <v>93</v>
      </c>
      <c r="AG3861" t="s">
        <v>363</v>
      </c>
      <c r="AH3861" s="45">
        <v>31320</v>
      </c>
      <c r="AI3861">
        <v>109198</v>
      </c>
      <c r="AK3861" t="s">
        <v>364</v>
      </c>
      <c r="AL3861" t="s">
        <v>288</v>
      </c>
      <c r="AM3861" t="s">
        <v>245</v>
      </c>
    </row>
    <row r="3862" spans="1:39" x14ac:dyDescent="0.3">
      <c r="A3862" s="1">
        <v>43630</v>
      </c>
      <c r="B3862" t="s">
        <v>33</v>
      </c>
      <c r="C3862" t="s">
        <v>246</v>
      </c>
      <c r="D3862">
        <v>1800</v>
      </c>
      <c r="E3862">
        <v>15</v>
      </c>
      <c r="F3862">
        <v>52.98</v>
      </c>
      <c r="G3862">
        <v>53.459998999999897</v>
      </c>
      <c r="H3862">
        <v>52.849997999999999</v>
      </c>
      <c r="I3862">
        <v>53.34</v>
      </c>
      <c r="J3862">
        <v>53.34</v>
      </c>
      <c r="K3862">
        <v>5459300</v>
      </c>
      <c r="L3862">
        <v>2.093</v>
      </c>
      <c r="M3862">
        <v>9.7966118848821192E-3</v>
      </c>
      <c r="N3862">
        <v>2.69824848788357E-2</v>
      </c>
      <c r="O3862">
        <v>1.8734543232929599E-2</v>
      </c>
      <c r="P3862">
        <v>3.4259534366080403E-2</v>
      </c>
      <c r="Q3862">
        <v>0.13461746078398201</v>
      </c>
      <c r="R3862">
        <v>7.50391519962979E-3</v>
      </c>
      <c r="S3862">
        <v>1.31268456462122E-2</v>
      </c>
      <c r="T3862">
        <v>1.0778087526323201E-2</v>
      </c>
      <c r="U3862">
        <v>1.28544409157101E-2</v>
      </c>
      <c r="V3862">
        <v>56.639998999999897</v>
      </c>
      <c r="W3862">
        <v>41.490001999999997</v>
      </c>
      <c r="X3862">
        <v>-9.6431180897019894E-2</v>
      </c>
      <c r="Y3862">
        <v>-1.6128120944145399E-3</v>
      </c>
      <c r="Z3862">
        <v>0.77777399748575604</v>
      </c>
      <c r="AA3862">
        <v>1.20191506470706</v>
      </c>
      <c r="AB3862">
        <v>1.0012707150804501</v>
      </c>
      <c r="AC3862" t="s">
        <v>260</v>
      </c>
      <c r="AD3862" t="s">
        <v>362</v>
      </c>
      <c r="AE3862" t="s">
        <v>62</v>
      </c>
      <c r="AF3862" t="s">
        <v>93</v>
      </c>
      <c r="AG3862" t="s">
        <v>363</v>
      </c>
      <c r="AH3862" s="45">
        <v>31320</v>
      </c>
      <c r="AI3862">
        <v>109198</v>
      </c>
      <c r="AK3862" t="s">
        <v>364</v>
      </c>
      <c r="AL3862" t="s">
        <v>288</v>
      </c>
      <c r="AM3862" t="s">
        <v>245</v>
      </c>
    </row>
    <row r="3863" spans="1:39" x14ac:dyDescent="0.3">
      <c r="A3863" s="1">
        <v>43641</v>
      </c>
      <c r="B3863" t="s">
        <v>33</v>
      </c>
      <c r="C3863" t="s">
        <v>239</v>
      </c>
      <c r="D3863">
        <v>1200</v>
      </c>
      <c r="E3863">
        <v>15</v>
      </c>
      <c r="F3863">
        <v>53.110000999999997</v>
      </c>
      <c r="G3863">
        <v>53.299999</v>
      </c>
      <c r="H3863">
        <v>52.830002</v>
      </c>
      <c r="I3863">
        <v>53.049999</v>
      </c>
      <c r="J3863">
        <v>53.049999</v>
      </c>
      <c r="K3863">
        <v>7990500</v>
      </c>
      <c r="L3863">
        <v>1.994</v>
      </c>
      <c r="M3863">
        <v>5.1025340812435203E-3</v>
      </c>
      <c r="N3863">
        <v>-1.45961235170179E-2</v>
      </c>
      <c r="O3863">
        <v>1.6918928591453102E-2</v>
      </c>
      <c r="P3863">
        <v>8.3502235533333708E-3</v>
      </c>
      <c r="Q3863">
        <v>0.12547784783090399</v>
      </c>
      <c r="R3863">
        <v>9.2427156619299608E-3</v>
      </c>
      <c r="S3863">
        <v>1.1943490432324601E-2</v>
      </c>
      <c r="T3863">
        <v>1.09216610594003E-2</v>
      </c>
      <c r="U3863">
        <v>1.28601582869593E-2</v>
      </c>
      <c r="V3863">
        <v>56.639998999999897</v>
      </c>
      <c r="W3863">
        <v>41.490001999999997</v>
      </c>
      <c r="X3863">
        <v>-9.6431180897019894E-2</v>
      </c>
      <c r="Y3863">
        <v>-9.5417756928269908E-3</v>
      </c>
      <c r="Z3863">
        <v>0.77030816291217996</v>
      </c>
      <c r="AA3863">
        <v>1.0704631398114799</v>
      </c>
      <c r="AB3863">
        <v>1.0438945094465799</v>
      </c>
      <c r="AC3863" t="s">
        <v>260</v>
      </c>
      <c r="AD3863" t="s">
        <v>362</v>
      </c>
      <c r="AE3863" t="s">
        <v>62</v>
      </c>
      <c r="AF3863" t="s">
        <v>93</v>
      </c>
      <c r="AG3863" t="s">
        <v>363</v>
      </c>
      <c r="AH3863" s="45">
        <v>31320</v>
      </c>
      <c r="AI3863">
        <v>109198</v>
      </c>
      <c r="AK3863" t="s">
        <v>364</v>
      </c>
      <c r="AL3863" t="s">
        <v>288</v>
      </c>
      <c r="AM3863" t="s">
        <v>245</v>
      </c>
    </row>
    <row r="3864" spans="1:39" x14ac:dyDescent="0.3">
      <c r="A3864" s="1">
        <v>43579</v>
      </c>
      <c r="B3864" t="s">
        <v>33</v>
      </c>
      <c r="C3864" t="s">
        <v>239</v>
      </c>
      <c r="D3864">
        <v>1900</v>
      </c>
      <c r="E3864">
        <v>16</v>
      </c>
      <c r="F3864">
        <v>55.25</v>
      </c>
      <c r="G3864">
        <v>55.779998999999997</v>
      </c>
      <c r="H3864">
        <v>55.25</v>
      </c>
      <c r="I3864">
        <v>55.419998</v>
      </c>
      <c r="J3864">
        <v>55.177577999999997</v>
      </c>
      <c r="K3864">
        <v>4714500</v>
      </c>
      <c r="L3864">
        <v>2.5219999999999998</v>
      </c>
      <c r="M3864">
        <v>4.1587998719315403E-3</v>
      </c>
      <c r="N3864">
        <v>1.6923305271720101E-2</v>
      </c>
      <c r="O3864">
        <v>5.71796567095917E-2</v>
      </c>
      <c r="P3864">
        <v>0.13442162744024699</v>
      </c>
      <c r="Q3864">
        <v>0.30247747147367898</v>
      </c>
      <c r="R3864">
        <v>1.04901742882839E-2</v>
      </c>
      <c r="S3864">
        <v>7.73401176908618E-3</v>
      </c>
      <c r="T3864">
        <v>9.73516895929755E-3</v>
      </c>
      <c r="U3864">
        <v>1.2725462209359099E-2</v>
      </c>
      <c r="V3864">
        <v>56.639998999999897</v>
      </c>
      <c r="W3864">
        <v>40.650002000000001</v>
      </c>
      <c r="X3864">
        <v>-9.6320966778014203E-2</v>
      </c>
      <c r="Y3864">
        <v>-2.1941687255359501E-3</v>
      </c>
      <c r="Z3864">
        <v>0.74061664612754297</v>
      </c>
      <c r="AA3864">
        <v>2.6398677079870101</v>
      </c>
      <c r="AB3864">
        <v>2.5539795537872498</v>
      </c>
      <c r="AC3864" t="s">
        <v>261</v>
      </c>
      <c r="AD3864" t="s">
        <v>362</v>
      </c>
      <c r="AE3864" t="s">
        <v>62</v>
      </c>
      <c r="AF3864" t="s">
        <v>93</v>
      </c>
      <c r="AG3864" t="s">
        <v>363</v>
      </c>
      <c r="AH3864" s="45">
        <v>31320</v>
      </c>
      <c r="AI3864">
        <v>109198</v>
      </c>
      <c r="AK3864" t="s">
        <v>364</v>
      </c>
      <c r="AL3864" t="s">
        <v>288</v>
      </c>
      <c r="AM3864" t="s">
        <v>245</v>
      </c>
    </row>
    <row r="3865" spans="1:39" x14ac:dyDescent="0.3">
      <c r="A3865" s="1">
        <v>43606</v>
      </c>
      <c r="B3865" t="s">
        <v>33</v>
      </c>
      <c r="C3865" t="s">
        <v>239</v>
      </c>
      <c r="D3865">
        <v>2400</v>
      </c>
      <c r="E3865">
        <v>16</v>
      </c>
      <c r="F3865">
        <v>53.5</v>
      </c>
      <c r="G3865">
        <v>53.650002000000001</v>
      </c>
      <c r="H3865">
        <v>51.279998999999997</v>
      </c>
      <c r="I3865">
        <v>53.259997999999896</v>
      </c>
      <c r="J3865">
        <v>53.259997999999896</v>
      </c>
      <c r="K3865">
        <v>12248300</v>
      </c>
      <c r="L3865">
        <v>2.4260000000000002</v>
      </c>
      <c r="M3865">
        <v>5.4598083991062099E-3</v>
      </c>
      <c r="N3865">
        <v>1.72335673132131E-2</v>
      </c>
      <c r="O3865">
        <v>-2.9943232653351502E-2</v>
      </c>
      <c r="P3865">
        <v>5.73980838389615E-2</v>
      </c>
      <c r="Q3865">
        <v>0.24396956168355899</v>
      </c>
      <c r="R3865">
        <v>3.8872776694104899E-3</v>
      </c>
      <c r="S3865">
        <v>1.08497529428995E-2</v>
      </c>
      <c r="T3865">
        <v>1.0531408578590499E-2</v>
      </c>
      <c r="U3865">
        <v>1.26685484113919E-2</v>
      </c>
      <c r="V3865">
        <v>56.639998999999897</v>
      </c>
      <c r="W3865">
        <v>41.490001999999997</v>
      </c>
      <c r="X3865">
        <v>-9.6320966778014203E-2</v>
      </c>
      <c r="Y3865">
        <v>8.4599491109458805E-3</v>
      </c>
      <c r="Z3865">
        <v>0.76103168412153799</v>
      </c>
      <c r="AA3865">
        <v>2.5131182607801898</v>
      </c>
      <c r="AB3865">
        <v>2.3498501219868002</v>
      </c>
      <c r="AC3865" t="s">
        <v>261</v>
      </c>
      <c r="AD3865" t="s">
        <v>362</v>
      </c>
      <c r="AE3865" t="s">
        <v>62</v>
      </c>
      <c r="AF3865" t="s">
        <v>93</v>
      </c>
      <c r="AG3865" t="s">
        <v>363</v>
      </c>
      <c r="AH3865" s="45">
        <v>31320</v>
      </c>
      <c r="AI3865">
        <v>109198</v>
      </c>
      <c r="AK3865" t="s">
        <v>364</v>
      </c>
      <c r="AL3865" t="s">
        <v>288</v>
      </c>
      <c r="AM3865" t="s">
        <v>245</v>
      </c>
    </row>
    <row r="3866" spans="1:39" x14ac:dyDescent="0.3">
      <c r="A3866" s="1">
        <v>43607</v>
      </c>
      <c r="B3866" t="s">
        <v>33</v>
      </c>
      <c r="C3866" t="s">
        <v>246</v>
      </c>
      <c r="D3866">
        <v>2700</v>
      </c>
      <c r="E3866">
        <v>16</v>
      </c>
      <c r="F3866">
        <v>52.360000999999997</v>
      </c>
      <c r="G3866">
        <v>52.77</v>
      </c>
      <c r="H3866">
        <v>51.299999</v>
      </c>
      <c r="I3866">
        <v>51.720001000000003</v>
      </c>
      <c r="J3866">
        <v>51.720001000000003</v>
      </c>
      <c r="K3866">
        <v>10859200</v>
      </c>
      <c r="L3866">
        <v>2.3929999999999998</v>
      </c>
      <c r="M3866">
        <v>-2.9340969595615201E-2</v>
      </c>
      <c r="N3866">
        <v>-1.1916323863463101E-2</v>
      </c>
      <c r="O3866">
        <v>-4.6319541175423903E-2</v>
      </c>
      <c r="P3866">
        <v>3.5608743858556099E-2</v>
      </c>
      <c r="Q3866">
        <v>0.21569065098597401</v>
      </c>
      <c r="R3866">
        <v>1.5429671984111E-2</v>
      </c>
      <c r="S3866">
        <v>1.2165724044929899E-2</v>
      </c>
      <c r="T3866">
        <v>1.11532492711135E-2</v>
      </c>
      <c r="U3866">
        <v>1.2811049212484099E-2</v>
      </c>
      <c r="V3866">
        <v>56.639998999999897</v>
      </c>
      <c r="W3866">
        <v>41.490001999999997</v>
      </c>
      <c r="X3866">
        <v>-9.6320966778014203E-2</v>
      </c>
      <c r="Y3866">
        <v>-2.8283920525026501E-3</v>
      </c>
      <c r="Z3866">
        <v>0.76702398597977395</v>
      </c>
      <c r="AA3866">
        <v>2.2041961020146599</v>
      </c>
      <c r="AB3866">
        <v>2.3303712683225601</v>
      </c>
      <c r="AC3866" t="s">
        <v>261</v>
      </c>
      <c r="AD3866" t="s">
        <v>362</v>
      </c>
      <c r="AE3866" t="s">
        <v>62</v>
      </c>
      <c r="AF3866" t="s">
        <v>93</v>
      </c>
      <c r="AG3866" t="s">
        <v>363</v>
      </c>
      <c r="AH3866" s="45">
        <v>31320</v>
      </c>
      <c r="AI3866">
        <v>109198</v>
      </c>
      <c r="AK3866" t="s">
        <v>364</v>
      </c>
      <c r="AL3866" t="s">
        <v>288</v>
      </c>
      <c r="AM3866" t="s">
        <v>245</v>
      </c>
    </row>
    <row r="3867" spans="1:39" x14ac:dyDescent="0.3">
      <c r="A3867" s="1">
        <v>43559</v>
      </c>
      <c r="B3867" t="s">
        <v>33</v>
      </c>
      <c r="C3867" t="s">
        <v>239</v>
      </c>
      <c r="D3867">
        <v>1200</v>
      </c>
      <c r="E3867">
        <v>17</v>
      </c>
      <c r="F3867">
        <v>53.169998</v>
      </c>
      <c r="G3867">
        <v>54.259997999999896</v>
      </c>
      <c r="H3867">
        <v>53.09</v>
      </c>
      <c r="I3867">
        <v>54.25</v>
      </c>
      <c r="J3867">
        <v>54.012694999999901</v>
      </c>
      <c r="K3867">
        <v>5155900</v>
      </c>
      <c r="L3867">
        <v>2.512</v>
      </c>
      <c r="M3867">
        <v>2.0108650331859001E-2</v>
      </c>
      <c r="N3867">
        <v>2.2179575565168499E-2</v>
      </c>
      <c r="O3867">
        <v>4.8919193087444697E-2</v>
      </c>
      <c r="P3867">
        <v>0.20903181720417</v>
      </c>
      <c r="Q3867">
        <v>0.27228832578600398</v>
      </c>
      <c r="R3867">
        <v>8.9832259482164108E-3</v>
      </c>
      <c r="S3867">
        <v>8.7609483307345207E-3</v>
      </c>
      <c r="T3867">
        <v>1.09300537502111E-2</v>
      </c>
      <c r="U3867">
        <v>1.28152371926406E-2</v>
      </c>
      <c r="V3867">
        <v>56.639998999999897</v>
      </c>
      <c r="W3867">
        <v>40.470001000000003</v>
      </c>
      <c r="X3867">
        <v>-9.6320966778014203E-2</v>
      </c>
      <c r="Y3867">
        <v>2.0824655091414399E-3</v>
      </c>
      <c r="Z3867">
        <v>0.73590929686309703</v>
      </c>
      <c r="AA3867">
        <v>2.1576968938138901</v>
      </c>
      <c r="AB3867">
        <v>2.2125417965929701</v>
      </c>
      <c r="AC3867" t="s">
        <v>262</v>
      </c>
      <c r="AD3867" t="s">
        <v>362</v>
      </c>
      <c r="AE3867" t="s">
        <v>62</v>
      </c>
      <c r="AF3867" t="s">
        <v>93</v>
      </c>
      <c r="AG3867" t="s">
        <v>363</v>
      </c>
      <c r="AH3867" s="45">
        <v>31320</v>
      </c>
      <c r="AI3867">
        <v>109198</v>
      </c>
      <c r="AK3867" t="s">
        <v>364</v>
      </c>
      <c r="AL3867" t="s">
        <v>288</v>
      </c>
      <c r="AM3867" t="s">
        <v>245</v>
      </c>
    </row>
    <row r="3868" spans="1:39" x14ac:dyDescent="0.3">
      <c r="A3868" s="1">
        <v>43577</v>
      </c>
      <c r="B3868" t="s">
        <v>33</v>
      </c>
      <c r="C3868" t="s">
        <v>246</v>
      </c>
      <c r="D3868">
        <v>1800</v>
      </c>
      <c r="E3868">
        <v>17</v>
      </c>
      <c r="F3868">
        <v>54.970001000000003</v>
      </c>
      <c r="G3868">
        <v>55.169998</v>
      </c>
      <c r="H3868">
        <v>54.310001</v>
      </c>
      <c r="I3868">
        <v>54.41</v>
      </c>
      <c r="J3868">
        <v>54.171996999999998</v>
      </c>
      <c r="K3868">
        <v>3761300</v>
      </c>
      <c r="L3868">
        <v>2.59</v>
      </c>
      <c r="M3868">
        <v>-1.29646610735427E-2</v>
      </c>
      <c r="N3868">
        <v>8.1196363447824001E-3</v>
      </c>
      <c r="O3868">
        <v>3.4973173362915798E-2</v>
      </c>
      <c r="P3868">
        <v>0.105394980552542</v>
      </c>
      <c r="Q3868">
        <v>0.29119893775210198</v>
      </c>
      <c r="R3868">
        <v>8.8094211826805595E-3</v>
      </c>
      <c r="S3868">
        <v>7.3624928247693596E-3</v>
      </c>
      <c r="T3868">
        <v>9.7089859338919792E-3</v>
      </c>
      <c r="U3868">
        <v>1.2708602879137099E-2</v>
      </c>
      <c r="V3868">
        <v>56.639998999999897</v>
      </c>
      <c r="W3868">
        <v>40.650002000000001</v>
      </c>
      <c r="X3868">
        <v>-9.6320966778014203E-2</v>
      </c>
      <c r="Y3868">
        <v>1.0115060212163699E-3</v>
      </c>
      <c r="Z3868">
        <v>0.73712046463337799</v>
      </c>
      <c r="AA3868">
        <v>2.4810541187605901</v>
      </c>
      <c r="AB3868">
        <v>2.4898168750735401</v>
      </c>
      <c r="AC3868" t="s">
        <v>262</v>
      </c>
      <c r="AD3868" t="s">
        <v>362</v>
      </c>
      <c r="AE3868" t="s">
        <v>62</v>
      </c>
      <c r="AF3868" t="s">
        <v>93</v>
      </c>
      <c r="AG3868" t="s">
        <v>363</v>
      </c>
      <c r="AH3868" s="45">
        <v>31320</v>
      </c>
      <c r="AI3868">
        <v>109198</v>
      </c>
      <c r="AK3868" t="s">
        <v>364</v>
      </c>
      <c r="AL3868" t="s">
        <v>288</v>
      </c>
      <c r="AM3868" t="s">
        <v>245</v>
      </c>
    </row>
    <row r="3869" spans="1:39" x14ac:dyDescent="0.3">
      <c r="A3869" s="1">
        <v>43615</v>
      </c>
      <c r="B3869" t="s">
        <v>33</v>
      </c>
      <c r="C3869" t="s">
        <v>239</v>
      </c>
      <c r="D3869">
        <v>1600</v>
      </c>
      <c r="E3869">
        <v>17</v>
      </c>
      <c r="F3869">
        <v>50.27</v>
      </c>
      <c r="G3869">
        <v>50.720001000000003</v>
      </c>
      <c r="H3869">
        <v>50.200001</v>
      </c>
      <c r="I3869">
        <v>50.560001</v>
      </c>
      <c r="J3869">
        <v>50.560001</v>
      </c>
      <c r="K3869">
        <v>6509200</v>
      </c>
      <c r="L3869">
        <v>2.2269999999999999</v>
      </c>
      <c r="M3869">
        <v>1.6552396890435601E-2</v>
      </c>
      <c r="N3869">
        <v>-2.2683803621453901E-2</v>
      </c>
      <c r="O3869">
        <v>-7.5780483464291004E-2</v>
      </c>
      <c r="P3869">
        <v>-9.9511531284748808E-3</v>
      </c>
      <c r="Q3869">
        <v>0.150589964539109</v>
      </c>
      <c r="R3869">
        <v>1.8214190392404302E-2</v>
      </c>
      <c r="S3869">
        <v>1.39568048182188E-2</v>
      </c>
      <c r="T3869">
        <v>1.09169911282136E-2</v>
      </c>
      <c r="U3869">
        <v>1.28617008027742E-2</v>
      </c>
      <c r="V3869">
        <v>56.639998999999897</v>
      </c>
      <c r="W3869">
        <v>41.490001999999997</v>
      </c>
      <c r="X3869">
        <v>-9.6431180897019894E-2</v>
      </c>
      <c r="Y3869">
        <v>2.0962723552933101E-3</v>
      </c>
      <c r="Z3869">
        <v>0.77909492070506303</v>
      </c>
      <c r="AA3869">
        <v>1.4664613538039399</v>
      </c>
      <c r="AB3869">
        <v>1.5609017944004999</v>
      </c>
      <c r="AC3869" t="s">
        <v>262</v>
      </c>
      <c r="AD3869" t="s">
        <v>362</v>
      </c>
      <c r="AE3869" t="s">
        <v>62</v>
      </c>
      <c r="AF3869" t="s">
        <v>93</v>
      </c>
      <c r="AG3869" t="s">
        <v>363</v>
      </c>
      <c r="AH3869" s="45">
        <v>31320</v>
      </c>
      <c r="AI3869">
        <v>109198</v>
      </c>
      <c r="AK3869" t="s">
        <v>364</v>
      </c>
      <c r="AL3869" t="s">
        <v>288</v>
      </c>
      <c r="AM3869" t="s">
        <v>245</v>
      </c>
    </row>
    <row r="3870" spans="1:39" x14ac:dyDescent="0.3">
      <c r="A3870" s="1">
        <v>43626</v>
      </c>
      <c r="B3870" t="s">
        <v>33</v>
      </c>
      <c r="C3870" t="s">
        <v>246</v>
      </c>
      <c r="D3870">
        <v>2200</v>
      </c>
      <c r="E3870">
        <v>17</v>
      </c>
      <c r="F3870">
        <v>52.259997999999896</v>
      </c>
      <c r="G3870">
        <v>52.389998999999897</v>
      </c>
      <c r="H3870">
        <v>51.540000999999997</v>
      </c>
      <c r="I3870">
        <v>51.630001</v>
      </c>
      <c r="J3870">
        <v>51.630001</v>
      </c>
      <c r="K3870">
        <v>4644000</v>
      </c>
      <c r="L3870">
        <v>2.1429999999999998</v>
      </c>
      <c r="M3870">
        <v>-5.6011156148908503E-3</v>
      </c>
      <c r="N3870">
        <v>3.4282356431293001E-2</v>
      </c>
      <c r="O3870">
        <v>-4.0682381446110798E-2</v>
      </c>
      <c r="P3870">
        <v>3.0290065380560098E-3</v>
      </c>
      <c r="Q3870">
        <v>0.10446473046957699</v>
      </c>
      <c r="R3870">
        <v>1.1799412332693699E-2</v>
      </c>
      <c r="S3870">
        <v>1.4435919419390901E-2</v>
      </c>
      <c r="T3870">
        <v>1.07034739402931E-2</v>
      </c>
      <c r="U3870">
        <v>1.2820685690788799E-2</v>
      </c>
      <c r="V3870">
        <v>56.639998999999897</v>
      </c>
      <c r="W3870">
        <v>41.490001999999997</v>
      </c>
      <c r="X3870">
        <v>-9.6431180897019894E-2</v>
      </c>
      <c r="Y3870">
        <v>4.6492198743191201E-3</v>
      </c>
      <c r="Z3870">
        <v>0.77858210264530503</v>
      </c>
      <c r="AA3870">
        <v>0.90415829580229001</v>
      </c>
      <c r="AB3870">
        <v>0.99394419376190501</v>
      </c>
      <c r="AC3870" t="s">
        <v>262</v>
      </c>
      <c r="AD3870" t="s">
        <v>362</v>
      </c>
      <c r="AE3870" t="s">
        <v>62</v>
      </c>
      <c r="AF3870" t="s">
        <v>93</v>
      </c>
      <c r="AG3870" t="s">
        <v>363</v>
      </c>
      <c r="AH3870" s="45">
        <v>31320</v>
      </c>
      <c r="AI3870">
        <v>109198</v>
      </c>
      <c r="AK3870" t="s">
        <v>364</v>
      </c>
      <c r="AL3870" t="s">
        <v>288</v>
      </c>
      <c r="AM3870" t="s">
        <v>245</v>
      </c>
    </row>
    <row r="3871" spans="1:39" x14ac:dyDescent="0.3">
      <c r="A3871" s="1">
        <v>43627</v>
      </c>
      <c r="B3871" t="s">
        <v>33</v>
      </c>
      <c r="C3871" t="s">
        <v>239</v>
      </c>
      <c r="D3871">
        <v>1800</v>
      </c>
      <c r="E3871">
        <v>17</v>
      </c>
      <c r="F3871">
        <v>51.990001999999997</v>
      </c>
      <c r="G3871">
        <v>52.389998999999897</v>
      </c>
      <c r="H3871">
        <v>51.759997999999896</v>
      </c>
      <c r="I3871">
        <v>52.060001</v>
      </c>
      <c r="J3871">
        <v>52.060001</v>
      </c>
      <c r="K3871">
        <v>6101500</v>
      </c>
      <c r="L3871">
        <v>2.14</v>
      </c>
      <c r="M3871">
        <v>8.2940005148828405E-3</v>
      </c>
      <c r="N3871">
        <v>2.6470988454021401E-2</v>
      </c>
      <c r="O3871">
        <v>-2.92358771397421E-2</v>
      </c>
      <c r="P3871">
        <v>6.6916050366009503E-3</v>
      </c>
      <c r="Q3871">
        <v>0.10811352049775801</v>
      </c>
      <c r="R3871">
        <v>1.07380796980925E-2</v>
      </c>
      <c r="S3871">
        <v>1.45921399085908E-2</v>
      </c>
      <c r="T3871">
        <v>1.07386589914413E-2</v>
      </c>
      <c r="U3871">
        <v>1.28275413131782E-2</v>
      </c>
      <c r="V3871">
        <v>56.639998999999897</v>
      </c>
      <c r="W3871">
        <v>41.490001999999997</v>
      </c>
      <c r="X3871">
        <v>-9.6431180897019894E-2</v>
      </c>
      <c r="Y3871">
        <v>-3.4994119269314301E-4</v>
      </c>
      <c r="Z3871">
        <v>0.77816291847110197</v>
      </c>
      <c r="AA3871">
        <v>0.93618333709853396</v>
      </c>
      <c r="AB3871">
        <v>0.93514635434134397</v>
      </c>
      <c r="AC3871" t="s">
        <v>262</v>
      </c>
      <c r="AD3871" t="s">
        <v>362</v>
      </c>
      <c r="AE3871" t="s">
        <v>62</v>
      </c>
      <c r="AF3871" t="s">
        <v>93</v>
      </c>
      <c r="AG3871" t="s">
        <v>363</v>
      </c>
      <c r="AH3871" s="45">
        <v>31320</v>
      </c>
      <c r="AI3871">
        <v>109198</v>
      </c>
      <c r="AK3871" t="s">
        <v>364</v>
      </c>
      <c r="AL3871" t="s">
        <v>288</v>
      </c>
      <c r="AM3871" t="s">
        <v>245</v>
      </c>
    </row>
    <row r="3872" spans="1:39" x14ac:dyDescent="0.3">
      <c r="A3872" s="1">
        <v>43628</v>
      </c>
      <c r="B3872" t="s">
        <v>33</v>
      </c>
      <c r="C3872" t="s">
        <v>239</v>
      </c>
      <c r="D3872">
        <v>1000</v>
      </c>
      <c r="E3872">
        <v>17</v>
      </c>
      <c r="F3872">
        <v>52.07</v>
      </c>
      <c r="G3872">
        <v>52.43</v>
      </c>
      <c r="H3872">
        <v>51.869999</v>
      </c>
      <c r="I3872">
        <v>52.130001</v>
      </c>
      <c r="J3872">
        <v>52.130001</v>
      </c>
      <c r="K3872">
        <v>4067200</v>
      </c>
      <c r="L3872">
        <v>2.1269999999999998</v>
      </c>
      <c r="M3872">
        <v>1.3436991878019E-3</v>
      </c>
      <c r="N3872">
        <v>1.8782641252184599E-2</v>
      </c>
      <c r="O3872">
        <v>-3.5294223607656001E-2</v>
      </c>
      <c r="P3872">
        <v>-2.3076747606735398E-3</v>
      </c>
      <c r="Q3872">
        <v>0.108720094732679</v>
      </c>
      <c r="R3872">
        <v>1.0618830107384699E-2</v>
      </c>
      <c r="S3872">
        <v>1.4476230891848E-2</v>
      </c>
      <c r="T3872">
        <v>1.0659858339550601E-2</v>
      </c>
      <c r="U3872">
        <v>1.2827656268098999E-2</v>
      </c>
      <c r="V3872">
        <v>56.639998999999897</v>
      </c>
      <c r="W3872">
        <v>41.490001999999997</v>
      </c>
      <c r="X3872">
        <v>-9.6431180897019894E-2</v>
      </c>
      <c r="Y3872">
        <v>-2.0396578921351798E-3</v>
      </c>
      <c r="Z3872">
        <v>0.77793683329771801</v>
      </c>
      <c r="AA3872">
        <v>0.93649684929636401</v>
      </c>
      <c r="AB3872">
        <v>0.91983609109278397</v>
      </c>
      <c r="AC3872" t="s">
        <v>262</v>
      </c>
      <c r="AD3872" t="s">
        <v>362</v>
      </c>
      <c r="AE3872" t="s">
        <v>62</v>
      </c>
      <c r="AF3872" t="s">
        <v>93</v>
      </c>
      <c r="AG3872" t="s">
        <v>363</v>
      </c>
      <c r="AH3872" s="45">
        <v>31320</v>
      </c>
      <c r="AI3872">
        <v>109198</v>
      </c>
      <c r="AK3872" t="s">
        <v>364</v>
      </c>
      <c r="AL3872" t="s">
        <v>288</v>
      </c>
      <c r="AM3872" t="s">
        <v>245</v>
      </c>
    </row>
    <row r="3873" spans="1:39" x14ac:dyDescent="0.3">
      <c r="A3873" s="1">
        <v>43629</v>
      </c>
      <c r="B3873" t="s">
        <v>33</v>
      </c>
      <c r="C3873" t="s">
        <v>246</v>
      </c>
      <c r="D3873">
        <v>1500</v>
      </c>
      <c r="E3873">
        <v>17</v>
      </c>
      <c r="F3873">
        <v>52.450001</v>
      </c>
      <c r="G3873">
        <v>52.91</v>
      </c>
      <c r="H3873">
        <v>52.200001</v>
      </c>
      <c r="I3873">
        <v>52.82</v>
      </c>
      <c r="J3873">
        <v>52.82</v>
      </c>
      <c r="K3873">
        <v>7546500</v>
      </c>
      <c r="L3873">
        <v>2.0910000000000002</v>
      </c>
      <c r="M3873">
        <v>1.31492889061595E-2</v>
      </c>
      <c r="N3873">
        <v>3.7026944019778997E-2</v>
      </c>
      <c r="O3873">
        <v>1.08416141454861E-2</v>
      </c>
      <c r="P3873">
        <v>1.8108814217060999E-2</v>
      </c>
      <c r="Q3873">
        <v>0.117563450717318</v>
      </c>
      <c r="R3873">
        <v>9.9290161859109192E-3</v>
      </c>
      <c r="S3873">
        <v>1.2977741083231799E-2</v>
      </c>
      <c r="T3873">
        <v>1.0746485438670799E-2</v>
      </c>
      <c r="U3873">
        <v>1.28503742860615E-2</v>
      </c>
      <c r="V3873">
        <v>56.639998999999897</v>
      </c>
      <c r="W3873">
        <v>41.490001999999997</v>
      </c>
      <c r="X3873">
        <v>-9.6431180897019894E-2</v>
      </c>
      <c r="Y3873">
        <v>4.0890106107655602E-3</v>
      </c>
      <c r="Z3873">
        <v>0.779373557296973</v>
      </c>
      <c r="AA3873">
        <v>1.02760002849805</v>
      </c>
      <c r="AB3873">
        <v>0.96154572127364102</v>
      </c>
      <c r="AC3873" t="s">
        <v>262</v>
      </c>
      <c r="AD3873" t="s">
        <v>362</v>
      </c>
      <c r="AE3873" t="s">
        <v>62</v>
      </c>
      <c r="AF3873" t="s">
        <v>93</v>
      </c>
      <c r="AG3873" t="s">
        <v>363</v>
      </c>
      <c r="AH3873" s="45">
        <v>31320</v>
      </c>
      <c r="AI3873">
        <v>109198</v>
      </c>
      <c r="AK3873" t="s">
        <v>364</v>
      </c>
      <c r="AL3873" t="s">
        <v>288</v>
      </c>
      <c r="AM3873" t="s">
        <v>245</v>
      </c>
    </row>
    <row r="3874" spans="1:39" x14ac:dyDescent="0.3">
      <c r="A3874" s="1">
        <v>43559</v>
      </c>
      <c r="B3874" t="s">
        <v>33</v>
      </c>
      <c r="C3874" t="s">
        <v>246</v>
      </c>
      <c r="D3874">
        <v>1000</v>
      </c>
      <c r="E3874">
        <v>18</v>
      </c>
      <c r="F3874">
        <v>53.169998</v>
      </c>
      <c r="G3874">
        <v>54.259997999999896</v>
      </c>
      <c r="H3874">
        <v>53.09</v>
      </c>
      <c r="I3874">
        <v>54.25</v>
      </c>
      <c r="J3874">
        <v>54.012694999999901</v>
      </c>
      <c r="K3874">
        <v>5155900</v>
      </c>
      <c r="L3874">
        <v>2.512</v>
      </c>
      <c r="M3874">
        <v>2.0108650331859001E-2</v>
      </c>
      <c r="N3874">
        <v>2.2179575565168499E-2</v>
      </c>
      <c r="O3874">
        <v>4.8919193087444697E-2</v>
      </c>
      <c r="P3874">
        <v>0.20903181720417</v>
      </c>
      <c r="Q3874">
        <v>0.27228832578600398</v>
      </c>
      <c r="R3874">
        <v>8.9832259482164108E-3</v>
      </c>
      <c r="S3874">
        <v>8.7609483307345207E-3</v>
      </c>
      <c r="T3874">
        <v>1.09300537502111E-2</v>
      </c>
      <c r="U3874">
        <v>1.28152371926406E-2</v>
      </c>
      <c r="V3874">
        <v>56.639998999999897</v>
      </c>
      <c r="W3874">
        <v>40.470001000000003</v>
      </c>
      <c r="X3874">
        <v>-9.6320966778014203E-2</v>
      </c>
      <c r="Y3874">
        <v>2.0824655091414399E-3</v>
      </c>
      <c r="Z3874">
        <v>0.73590929686309703</v>
      </c>
      <c r="AA3874">
        <v>2.1576968938138901</v>
      </c>
      <c r="AB3874">
        <v>2.2125417965929701</v>
      </c>
      <c r="AC3874" t="s">
        <v>263</v>
      </c>
      <c r="AD3874" t="s">
        <v>362</v>
      </c>
      <c r="AE3874" t="s">
        <v>62</v>
      </c>
      <c r="AF3874" t="s">
        <v>93</v>
      </c>
      <c r="AG3874" t="s">
        <v>363</v>
      </c>
      <c r="AH3874" s="45">
        <v>31320</v>
      </c>
      <c r="AI3874">
        <v>109198</v>
      </c>
      <c r="AK3874" t="s">
        <v>364</v>
      </c>
      <c r="AL3874" t="s">
        <v>288</v>
      </c>
      <c r="AM3874" t="s">
        <v>245</v>
      </c>
    </row>
    <row r="3875" spans="1:39" x14ac:dyDescent="0.3">
      <c r="A3875" s="1">
        <v>43565</v>
      </c>
      <c r="B3875" t="s">
        <v>33</v>
      </c>
      <c r="C3875" t="s">
        <v>239</v>
      </c>
      <c r="D3875">
        <v>1400</v>
      </c>
      <c r="E3875">
        <v>18</v>
      </c>
      <c r="F3875">
        <v>53.98</v>
      </c>
      <c r="G3875">
        <v>54.549999</v>
      </c>
      <c r="H3875">
        <v>53.860000999999997</v>
      </c>
      <c r="I3875">
        <v>54.439999</v>
      </c>
      <c r="J3875">
        <v>54.201861999999998</v>
      </c>
      <c r="K3875">
        <v>4676800</v>
      </c>
      <c r="L3875">
        <v>2.4769999999999999</v>
      </c>
      <c r="M3875">
        <v>1.14539966275199E-2</v>
      </c>
      <c r="N3875">
        <v>2.3604800903975001E-2</v>
      </c>
      <c r="O3875">
        <v>5.1641350376963803E-2</v>
      </c>
      <c r="P3875">
        <v>0.14515054636043601</v>
      </c>
      <c r="Q3875">
        <v>0.295022757253257</v>
      </c>
      <c r="R3875">
        <v>1.1578067568446E-2</v>
      </c>
      <c r="S3875">
        <v>7.0137053601964502E-3</v>
      </c>
      <c r="T3875">
        <v>1.01280756161501E-2</v>
      </c>
      <c r="U3875">
        <v>1.27560965428465E-2</v>
      </c>
      <c r="V3875">
        <v>56.639998999999897</v>
      </c>
      <c r="W3875">
        <v>40.470001000000003</v>
      </c>
      <c r="X3875">
        <v>-9.6320966778014203E-2</v>
      </c>
      <c r="Y3875">
        <v>3.47183783585567E-3</v>
      </c>
      <c r="Z3875">
        <v>0.74639777694804599</v>
      </c>
      <c r="AA3875">
        <v>2.4091725879868902</v>
      </c>
      <c r="AB3875">
        <v>2.2240849530898501</v>
      </c>
      <c r="AC3875" t="s">
        <v>263</v>
      </c>
      <c r="AD3875" t="s">
        <v>362</v>
      </c>
      <c r="AE3875" t="s">
        <v>62</v>
      </c>
      <c r="AF3875" t="s">
        <v>93</v>
      </c>
      <c r="AG3875" t="s">
        <v>363</v>
      </c>
      <c r="AH3875" s="45">
        <v>31320</v>
      </c>
      <c r="AI3875">
        <v>109198</v>
      </c>
      <c r="AK3875" t="s">
        <v>364</v>
      </c>
      <c r="AL3875" t="s">
        <v>288</v>
      </c>
      <c r="AM3875" t="s">
        <v>245</v>
      </c>
    </row>
    <row r="3876" spans="1:39" x14ac:dyDescent="0.3">
      <c r="A3876" s="1">
        <v>43577</v>
      </c>
      <c r="B3876" t="s">
        <v>33</v>
      </c>
      <c r="C3876" t="s">
        <v>239</v>
      </c>
      <c r="D3876">
        <v>2000</v>
      </c>
      <c r="E3876">
        <v>18</v>
      </c>
      <c r="F3876">
        <v>54.970001000000003</v>
      </c>
      <c r="G3876">
        <v>55.169998</v>
      </c>
      <c r="H3876">
        <v>54.310001</v>
      </c>
      <c r="I3876">
        <v>54.41</v>
      </c>
      <c r="J3876">
        <v>54.171996999999998</v>
      </c>
      <c r="K3876">
        <v>3761300</v>
      </c>
      <c r="L3876">
        <v>2.59</v>
      </c>
      <c r="M3876">
        <v>-1.29646610735427E-2</v>
      </c>
      <c r="N3876">
        <v>8.1196363447824001E-3</v>
      </c>
      <c r="O3876">
        <v>3.4973173362915798E-2</v>
      </c>
      <c r="P3876">
        <v>0.105394980552542</v>
      </c>
      <c r="Q3876">
        <v>0.29119893775210198</v>
      </c>
      <c r="R3876">
        <v>8.8094211826805595E-3</v>
      </c>
      <c r="S3876">
        <v>7.3624928247693596E-3</v>
      </c>
      <c r="T3876">
        <v>9.7089859338919792E-3</v>
      </c>
      <c r="U3876">
        <v>1.2708602879137099E-2</v>
      </c>
      <c r="V3876">
        <v>56.639998999999897</v>
      </c>
      <c r="W3876">
        <v>40.650002000000001</v>
      </c>
      <c r="X3876">
        <v>-9.6320966778014203E-2</v>
      </c>
      <c r="Y3876">
        <v>1.0115060212163699E-3</v>
      </c>
      <c r="Z3876">
        <v>0.73712046463337799</v>
      </c>
      <c r="AA3876">
        <v>2.4810541187605901</v>
      </c>
      <c r="AB3876">
        <v>2.4898168750735401</v>
      </c>
      <c r="AC3876" t="s">
        <v>263</v>
      </c>
      <c r="AD3876" t="s">
        <v>362</v>
      </c>
      <c r="AE3876" t="s">
        <v>62</v>
      </c>
      <c r="AF3876" t="s">
        <v>93</v>
      </c>
      <c r="AG3876" t="s">
        <v>363</v>
      </c>
      <c r="AH3876" s="45">
        <v>31320</v>
      </c>
      <c r="AI3876">
        <v>109198</v>
      </c>
      <c r="AK3876" t="s">
        <v>364</v>
      </c>
      <c r="AL3876" t="s">
        <v>288</v>
      </c>
      <c r="AM3876" t="s">
        <v>245</v>
      </c>
    </row>
    <row r="3877" spans="1:39" x14ac:dyDescent="0.3">
      <c r="A3877" s="1">
        <v>43591</v>
      </c>
      <c r="B3877" t="s">
        <v>33</v>
      </c>
      <c r="C3877" t="s">
        <v>239</v>
      </c>
      <c r="D3877">
        <v>1500</v>
      </c>
      <c r="E3877">
        <v>18</v>
      </c>
      <c r="F3877">
        <v>53.490001999999997</v>
      </c>
      <c r="G3877">
        <v>54.380001</v>
      </c>
      <c r="H3877">
        <v>53.259997999999896</v>
      </c>
      <c r="I3877">
        <v>54.189999</v>
      </c>
      <c r="J3877">
        <v>53.952956999999998</v>
      </c>
      <c r="K3877">
        <v>5692500</v>
      </c>
      <c r="L3877">
        <v>2.5</v>
      </c>
      <c r="M3877">
        <v>2.9569768017247001E-3</v>
      </c>
      <c r="N3877">
        <v>-1.08287528699758E-2</v>
      </c>
      <c r="O3877">
        <v>1.9002039016323202E-2</v>
      </c>
      <c r="P3877">
        <v>0.104807415065147</v>
      </c>
      <c r="Q3877">
        <v>0.27607624641054102</v>
      </c>
      <c r="R3877">
        <v>1.04357892245021E-2</v>
      </c>
      <c r="S3877">
        <v>9.2662087915420296E-3</v>
      </c>
      <c r="T3877">
        <v>9.7478557963412496E-3</v>
      </c>
      <c r="U3877">
        <v>1.26094318210322E-2</v>
      </c>
      <c r="V3877">
        <v>56.639998999999897</v>
      </c>
      <c r="W3877">
        <v>40.650002000000001</v>
      </c>
      <c r="X3877">
        <v>-9.6320966778014203E-2</v>
      </c>
      <c r="Y3877">
        <v>-4.4810132310555703E-3</v>
      </c>
      <c r="Z3877">
        <v>0.73172187513334297</v>
      </c>
      <c r="AA3877">
        <v>2.5709516445674199</v>
      </c>
      <c r="AB3877">
        <v>2.4384436805379099</v>
      </c>
      <c r="AC3877" t="s">
        <v>263</v>
      </c>
      <c r="AD3877" t="s">
        <v>362</v>
      </c>
      <c r="AE3877" t="s">
        <v>62</v>
      </c>
      <c r="AF3877" t="s">
        <v>93</v>
      </c>
      <c r="AG3877" t="s">
        <v>363</v>
      </c>
      <c r="AH3877" s="45">
        <v>31320</v>
      </c>
      <c r="AI3877">
        <v>109198</v>
      </c>
      <c r="AK3877" t="s">
        <v>364</v>
      </c>
      <c r="AL3877" t="s">
        <v>288</v>
      </c>
      <c r="AM3877" t="s">
        <v>245</v>
      </c>
    </row>
    <row r="3878" spans="1:39" x14ac:dyDescent="0.3">
      <c r="A3878" s="1">
        <v>43593</v>
      </c>
      <c r="B3878" t="s">
        <v>33</v>
      </c>
      <c r="C3878" t="s">
        <v>246</v>
      </c>
      <c r="D3878">
        <v>2500</v>
      </c>
      <c r="E3878">
        <v>18</v>
      </c>
      <c r="F3878">
        <v>53.380001</v>
      </c>
      <c r="G3878">
        <v>54.34</v>
      </c>
      <c r="H3878">
        <v>53.18</v>
      </c>
      <c r="I3878">
        <v>54.009997999999896</v>
      </c>
      <c r="J3878">
        <v>53.773743000000003</v>
      </c>
      <c r="K3878">
        <v>3747300</v>
      </c>
      <c r="L3878">
        <v>2.4820000000000002</v>
      </c>
      <c r="M3878">
        <v>1.09839852735582E-2</v>
      </c>
      <c r="N3878">
        <v>1.2968447997509999E-3</v>
      </c>
      <c r="O3878">
        <v>-1.8498793161318E-3</v>
      </c>
      <c r="P3878">
        <v>0.10618618074363601</v>
      </c>
      <c r="Q3878">
        <v>0.29293708173586802</v>
      </c>
      <c r="R3878">
        <v>1.09816419196442E-2</v>
      </c>
      <c r="S3878">
        <v>9.0863467524277593E-3</v>
      </c>
      <c r="T3878">
        <v>9.9206681628038994E-3</v>
      </c>
      <c r="U3878">
        <v>1.2622083778045299E-2</v>
      </c>
      <c r="V3878">
        <v>56.639998999999897</v>
      </c>
      <c r="W3878">
        <v>40.825001</v>
      </c>
      <c r="X3878">
        <v>-9.6320966778014203E-2</v>
      </c>
      <c r="Y3878">
        <v>-1.60671540560346E-3</v>
      </c>
      <c r="Z3878">
        <v>0.74555029504686998</v>
      </c>
      <c r="AA3878">
        <v>2.8164187170148001</v>
      </c>
      <c r="AB3878">
        <v>2.6016008916807301</v>
      </c>
      <c r="AC3878" t="s">
        <v>263</v>
      </c>
      <c r="AD3878" t="s">
        <v>362</v>
      </c>
      <c r="AE3878" t="s">
        <v>62</v>
      </c>
      <c r="AF3878" t="s">
        <v>93</v>
      </c>
      <c r="AG3878" t="s">
        <v>363</v>
      </c>
      <c r="AH3878" s="45">
        <v>31320</v>
      </c>
      <c r="AI3878">
        <v>109198</v>
      </c>
      <c r="AK3878" t="s">
        <v>364</v>
      </c>
      <c r="AL3878" t="s">
        <v>288</v>
      </c>
      <c r="AM3878" t="s">
        <v>245</v>
      </c>
    </row>
    <row r="3879" spans="1:39" x14ac:dyDescent="0.3">
      <c r="A3879" s="1">
        <v>43616</v>
      </c>
      <c r="B3879" t="s">
        <v>33</v>
      </c>
      <c r="C3879" t="s">
        <v>246</v>
      </c>
      <c r="D3879">
        <v>1300</v>
      </c>
      <c r="E3879">
        <v>18</v>
      </c>
      <c r="F3879">
        <v>50.139998999999897</v>
      </c>
      <c r="G3879">
        <v>50.43</v>
      </c>
      <c r="H3879">
        <v>49.869999</v>
      </c>
      <c r="I3879">
        <v>50.290000999999997</v>
      </c>
      <c r="J3879">
        <v>50.290000999999997</v>
      </c>
      <c r="K3879">
        <v>5393100</v>
      </c>
      <c r="L3879">
        <v>2.1419999999999999</v>
      </c>
      <c r="M3879">
        <v>-5.3544995485406196E-3</v>
      </c>
      <c r="N3879">
        <v>-3.6509647549855202E-2</v>
      </c>
      <c r="O3879">
        <v>-8.2958883700017694E-2</v>
      </c>
      <c r="P3879">
        <v>-2.9438115678156799E-2</v>
      </c>
      <c r="Q3879">
        <v>0.129405673801195</v>
      </c>
      <c r="R3879">
        <v>1.6735098094428202E-2</v>
      </c>
      <c r="S3879">
        <v>1.39116074402228E-2</v>
      </c>
      <c r="T3879">
        <v>1.0780780013940901E-2</v>
      </c>
      <c r="U3879">
        <v>1.2830939689627801E-2</v>
      </c>
      <c r="V3879">
        <v>56.639998999999897</v>
      </c>
      <c r="W3879">
        <v>41.490001999999997</v>
      </c>
      <c r="X3879">
        <v>-9.6431180897019894E-2</v>
      </c>
      <c r="Y3879">
        <v>-1.3283204951564801E-2</v>
      </c>
      <c r="Z3879">
        <v>0.77349487351185997</v>
      </c>
      <c r="AA3879">
        <v>1.22831746401374</v>
      </c>
      <c r="AB3879">
        <v>1.41660892302819</v>
      </c>
      <c r="AC3879" t="s">
        <v>263</v>
      </c>
      <c r="AD3879" t="s">
        <v>362</v>
      </c>
      <c r="AE3879" t="s">
        <v>62</v>
      </c>
      <c r="AF3879" t="s">
        <v>93</v>
      </c>
      <c r="AG3879" t="s">
        <v>363</v>
      </c>
      <c r="AH3879" s="45">
        <v>31320</v>
      </c>
      <c r="AI3879">
        <v>109198</v>
      </c>
      <c r="AK3879" t="s">
        <v>364</v>
      </c>
      <c r="AL3879" t="s">
        <v>288</v>
      </c>
      <c r="AM3879" t="s">
        <v>245</v>
      </c>
    </row>
    <row r="3880" spans="1:39" x14ac:dyDescent="0.3">
      <c r="A3880" s="1">
        <v>43619</v>
      </c>
      <c r="B3880" t="s">
        <v>33</v>
      </c>
      <c r="C3880" t="s">
        <v>239</v>
      </c>
      <c r="D3880">
        <v>1800</v>
      </c>
      <c r="E3880">
        <v>18</v>
      </c>
      <c r="F3880">
        <v>50.290000999999997</v>
      </c>
      <c r="G3880">
        <v>50.849997999999999</v>
      </c>
      <c r="H3880">
        <v>49.689999</v>
      </c>
      <c r="I3880">
        <v>49.889998999999897</v>
      </c>
      <c r="J3880">
        <v>49.889998999999897</v>
      </c>
      <c r="K3880">
        <v>7498000</v>
      </c>
      <c r="L3880">
        <v>2.081</v>
      </c>
      <c r="M3880">
        <v>-7.9857082396934294E-3</v>
      </c>
      <c r="N3880">
        <v>-3.4088613089282502E-2</v>
      </c>
      <c r="O3880">
        <v>-7.3667893077652799E-2</v>
      </c>
      <c r="P3880">
        <v>-2.5628302976983899E-2</v>
      </c>
      <c r="Q3880">
        <v>0.11542331692546801</v>
      </c>
      <c r="R3880">
        <v>1.6657651693390601E-2</v>
      </c>
      <c r="S3880">
        <v>1.3620053028246299E-2</v>
      </c>
      <c r="T3880">
        <v>1.07267609001006E-2</v>
      </c>
      <c r="U3880">
        <v>1.2837364934491899E-2</v>
      </c>
      <c r="V3880">
        <v>56.639998999999897</v>
      </c>
      <c r="W3880">
        <v>41.490001999999997</v>
      </c>
      <c r="X3880">
        <v>-9.6431180897019894E-2</v>
      </c>
      <c r="Y3880">
        <v>-2.7690708645509302E-3</v>
      </c>
      <c r="Z3880">
        <v>0.777544499252939</v>
      </c>
      <c r="AA3880">
        <v>1.06983681033495</v>
      </c>
      <c r="AB3880">
        <v>1.27682557570467</v>
      </c>
      <c r="AC3880" t="s">
        <v>263</v>
      </c>
      <c r="AD3880" t="s">
        <v>362</v>
      </c>
      <c r="AE3880" t="s">
        <v>62</v>
      </c>
      <c r="AF3880" t="s">
        <v>93</v>
      </c>
      <c r="AG3880" t="s">
        <v>363</v>
      </c>
      <c r="AH3880" s="45">
        <v>31320</v>
      </c>
      <c r="AI3880">
        <v>109198</v>
      </c>
      <c r="AK3880" t="s">
        <v>364</v>
      </c>
      <c r="AL3880" t="s">
        <v>288</v>
      </c>
      <c r="AM3880" t="s">
        <v>245</v>
      </c>
    </row>
    <row r="3881" spans="1:39" x14ac:dyDescent="0.3">
      <c r="A3881" s="1">
        <v>43628</v>
      </c>
      <c r="B3881" t="s">
        <v>33</v>
      </c>
      <c r="C3881" t="s">
        <v>246</v>
      </c>
      <c r="D3881">
        <v>1600</v>
      </c>
      <c r="E3881">
        <v>18</v>
      </c>
      <c r="F3881">
        <v>52.07</v>
      </c>
      <c r="G3881">
        <v>52.43</v>
      </c>
      <c r="H3881">
        <v>51.869999</v>
      </c>
      <c r="I3881">
        <v>52.130001</v>
      </c>
      <c r="J3881">
        <v>52.130001</v>
      </c>
      <c r="K3881">
        <v>4067200</v>
      </c>
      <c r="L3881">
        <v>2.1269999999999998</v>
      </c>
      <c r="M3881">
        <v>1.3436991878019E-3</v>
      </c>
      <c r="N3881">
        <v>1.8782641252184599E-2</v>
      </c>
      <c r="O3881">
        <v>-3.5294223607656001E-2</v>
      </c>
      <c r="P3881">
        <v>-2.3076747606735398E-3</v>
      </c>
      <c r="Q3881">
        <v>0.108720094732679</v>
      </c>
      <c r="R3881">
        <v>1.0618830107384699E-2</v>
      </c>
      <c r="S3881">
        <v>1.4476230891848E-2</v>
      </c>
      <c r="T3881">
        <v>1.0659858339550601E-2</v>
      </c>
      <c r="U3881">
        <v>1.2827656268098999E-2</v>
      </c>
      <c r="V3881">
        <v>56.639998999999897</v>
      </c>
      <c r="W3881">
        <v>41.490001999999997</v>
      </c>
      <c r="X3881">
        <v>-9.6431180897019894E-2</v>
      </c>
      <c r="Y3881">
        <v>-2.0396578921351798E-3</v>
      </c>
      <c r="Z3881">
        <v>0.77793683329771801</v>
      </c>
      <c r="AA3881">
        <v>0.93649684929636401</v>
      </c>
      <c r="AB3881">
        <v>0.91983609109278397</v>
      </c>
      <c r="AC3881" t="s">
        <v>263</v>
      </c>
      <c r="AD3881" t="s">
        <v>362</v>
      </c>
      <c r="AE3881" t="s">
        <v>62</v>
      </c>
      <c r="AF3881" t="s">
        <v>93</v>
      </c>
      <c r="AG3881" t="s">
        <v>363</v>
      </c>
      <c r="AH3881" s="45">
        <v>31320</v>
      </c>
      <c r="AI3881">
        <v>109198</v>
      </c>
      <c r="AK3881" t="s">
        <v>364</v>
      </c>
      <c r="AL3881" t="s">
        <v>288</v>
      </c>
      <c r="AM3881" t="s">
        <v>245</v>
      </c>
    </row>
    <row r="3882" spans="1:39" x14ac:dyDescent="0.3">
      <c r="A3882" s="1">
        <v>43600</v>
      </c>
      <c r="B3882" t="s">
        <v>33</v>
      </c>
      <c r="C3882" t="s">
        <v>239</v>
      </c>
      <c r="D3882">
        <v>1300</v>
      </c>
      <c r="E3882">
        <v>19</v>
      </c>
      <c r="F3882">
        <v>52.080002</v>
      </c>
      <c r="G3882">
        <v>52.709998999999897</v>
      </c>
      <c r="H3882">
        <v>51.709998999999897</v>
      </c>
      <c r="I3882">
        <v>52.34</v>
      </c>
      <c r="J3882">
        <v>52.34</v>
      </c>
      <c r="K3882">
        <v>5323900</v>
      </c>
      <c r="L3882">
        <v>2.379</v>
      </c>
      <c r="M3882">
        <v>-1.91078418938853E-4</v>
      </c>
      <c r="N3882">
        <v>-2.7024402604252699E-2</v>
      </c>
      <c r="O3882">
        <v>-2.6283580967178501E-2</v>
      </c>
      <c r="P3882">
        <v>5.2324173689709999E-2</v>
      </c>
      <c r="Q3882">
        <v>0.22958008404827901</v>
      </c>
      <c r="R3882">
        <v>1.5893692277214402E-2</v>
      </c>
      <c r="S3882">
        <v>1.09482193040564E-2</v>
      </c>
      <c r="T3882">
        <v>1.06758699772912E-2</v>
      </c>
      <c r="U3882">
        <v>1.27355370295009E-2</v>
      </c>
      <c r="V3882">
        <v>56.639998999999897</v>
      </c>
      <c r="W3882">
        <v>41.490001999999997</v>
      </c>
      <c r="X3882">
        <v>-9.6320966778014203E-2</v>
      </c>
      <c r="Y3882">
        <v>5.8219943882337104E-3</v>
      </c>
      <c r="Z3882">
        <v>0.76259687246711905</v>
      </c>
      <c r="AA3882">
        <v>2.30159037033583</v>
      </c>
      <c r="AB3882">
        <v>2.50923119741705</v>
      </c>
      <c r="AC3882" t="s">
        <v>264</v>
      </c>
      <c r="AD3882" t="s">
        <v>362</v>
      </c>
      <c r="AE3882" t="s">
        <v>62</v>
      </c>
      <c r="AF3882" t="s">
        <v>93</v>
      </c>
      <c r="AG3882" t="s">
        <v>363</v>
      </c>
      <c r="AH3882" s="45">
        <v>31320</v>
      </c>
      <c r="AI3882">
        <v>109198</v>
      </c>
      <c r="AK3882" t="s">
        <v>364</v>
      </c>
      <c r="AL3882" t="s">
        <v>288</v>
      </c>
      <c r="AM3882" t="s">
        <v>245</v>
      </c>
    </row>
    <row r="3883" spans="1:39" x14ac:dyDescent="0.3">
      <c r="A3883" s="1">
        <v>43626</v>
      </c>
      <c r="B3883" t="s">
        <v>33</v>
      </c>
      <c r="C3883" t="s">
        <v>246</v>
      </c>
      <c r="D3883">
        <v>1600</v>
      </c>
      <c r="E3883">
        <v>19</v>
      </c>
      <c r="F3883">
        <v>52.259997999999896</v>
      </c>
      <c r="G3883">
        <v>52.389998999999897</v>
      </c>
      <c r="H3883">
        <v>51.540000999999997</v>
      </c>
      <c r="I3883">
        <v>51.630001</v>
      </c>
      <c r="J3883">
        <v>51.630001</v>
      </c>
      <c r="K3883">
        <v>4644000</v>
      </c>
      <c r="L3883">
        <v>2.1429999999999998</v>
      </c>
      <c r="M3883">
        <v>-5.6011156148908503E-3</v>
      </c>
      <c r="N3883">
        <v>3.4282356431293001E-2</v>
      </c>
      <c r="O3883">
        <v>-4.0682381446110798E-2</v>
      </c>
      <c r="P3883">
        <v>3.0290065380560098E-3</v>
      </c>
      <c r="Q3883">
        <v>0.10446473046957699</v>
      </c>
      <c r="R3883">
        <v>1.1799412332693699E-2</v>
      </c>
      <c r="S3883">
        <v>1.4435919419390901E-2</v>
      </c>
      <c r="T3883">
        <v>1.07034739402931E-2</v>
      </c>
      <c r="U3883">
        <v>1.2820685690788799E-2</v>
      </c>
      <c r="V3883">
        <v>56.639998999999897</v>
      </c>
      <c r="W3883">
        <v>41.490001999999997</v>
      </c>
      <c r="X3883">
        <v>-9.6431180897019894E-2</v>
      </c>
      <c r="Y3883">
        <v>4.6492198743191201E-3</v>
      </c>
      <c r="Z3883">
        <v>0.77858210264530503</v>
      </c>
      <c r="AA3883">
        <v>0.90415829580229001</v>
      </c>
      <c r="AB3883">
        <v>0.99394419376190501</v>
      </c>
      <c r="AC3883" t="s">
        <v>264</v>
      </c>
      <c r="AD3883" t="s">
        <v>362</v>
      </c>
      <c r="AE3883" t="s">
        <v>62</v>
      </c>
      <c r="AF3883" t="s">
        <v>93</v>
      </c>
      <c r="AG3883" t="s">
        <v>363</v>
      </c>
      <c r="AH3883" s="45">
        <v>31320</v>
      </c>
      <c r="AI3883">
        <v>109198</v>
      </c>
      <c r="AK3883" t="s">
        <v>364</v>
      </c>
      <c r="AL3883" t="s">
        <v>288</v>
      </c>
      <c r="AM3883" t="s">
        <v>245</v>
      </c>
    </row>
    <row r="3884" spans="1:39" x14ac:dyDescent="0.3">
      <c r="A3884" s="1">
        <v>43570</v>
      </c>
      <c r="B3884" t="s">
        <v>33</v>
      </c>
      <c r="C3884" t="s">
        <v>246</v>
      </c>
      <c r="D3884">
        <v>1800</v>
      </c>
      <c r="E3884">
        <v>20</v>
      </c>
      <c r="F3884">
        <v>54.02</v>
      </c>
      <c r="G3884">
        <v>54.41</v>
      </c>
      <c r="H3884">
        <v>54</v>
      </c>
      <c r="I3884">
        <v>54.240001999999997</v>
      </c>
      <c r="J3884">
        <v>54.002743000000002</v>
      </c>
      <c r="K3884">
        <v>4026900</v>
      </c>
      <c r="L3884">
        <v>2.5529999999999999</v>
      </c>
      <c r="M3884">
        <v>4.9903635013042701E-3</v>
      </c>
      <c r="N3884">
        <v>-1.6578555298234401E-3</v>
      </c>
      <c r="O3884">
        <v>4.0253748918557403E-2</v>
      </c>
      <c r="P3884">
        <v>0.15189024346656901</v>
      </c>
      <c r="Q3884">
        <v>0.30490957069774399</v>
      </c>
      <c r="R3884">
        <v>9.3515829990842708E-3</v>
      </c>
      <c r="S3884">
        <v>7.0019479568932197E-3</v>
      </c>
      <c r="T3884">
        <v>9.9791599693044904E-3</v>
      </c>
      <c r="U3884">
        <v>1.2727487234412801E-2</v>
      </c>
      <c r="V3884">
        <v>56.639998999999897</v>
      </c>
      <c r="W3884">
        <v>40.650002000000001</v>
      </c>
      <c r="X3884">
        <v>-9.6320966778014203E-2</v>
      </c>
      <c r="Y3884">
        <v>-6.2956724975841202E-4</v>
      </c>
      <c r="Z3884">
        <v>0.74335607737718401</v>
      </c>
      <c r="AA3884">
        <v>2.5433291662667599</v>
      </c>
      <c r="AB3884">
        <v>2.38420525281912</v>
      </c>
      <c r="AC3884" t="s">
        <v>265</v>
      </c>
      <c r="AD3884" t="s">
        <v>362</v>
      </c>
      <c r="AE3884" t="s">
        <v>62</v>
      </c>
      <c r="AF3884" t="s">
        <v>93</v>
      </c>
      <c r="AG3884" t="s">
        <v>363</v>
      </c>
      <c r="AH3884" s="45">
        <v>31320</v>
      </c>
      <c r="AI3884">
        <v>109198</v>
      </c>
      <c r="AK3884" t="s">
        <v>364</v>
      </c>
      <c r="AL3884" t="s">
        <v>288</v>
      </c>
      <c r="AM3884" t="s">
        <v>245</v>
      </c>
    </row>
    <row r="3885" spans="1:39" x14ac:dyDescent="0.3">
      <c r="A3885" s="1">
        <v>43577</v>
      </c>
      <c r="B3885" t="s">
        <v>33</v>
      </c>
      <c r="C3885" t="s">
        <v>246</v>
      </c>
      <c r="D3885">
        <v>1800</v>
      </c>
      <c r="E3885">
        <v>20</v>
      </c>
      <c r="F3885">
        <v>54.970001000000003</v>
      </c>
      <c r="G3885">
        <v>55.169998</v>
      </c>
      <c r="H3885">
        <v>54.310001</v>
      </c>
      <c r="I3885">
        <v>54.41</v>
      </c>
      <c r="J3885">
        <v>54.171996999999998</v>
      </c>
      <c r="K3885">
        <v>3761300</v>
      </c>
      <c r="L3885">
        <v>2.59</v>
      </c>
      <c r="M3885">
        <v>-1.29646610735427E-2</v>
      </c>
      <c r="N3885">
        <v>8.1196363447824001E-3</v>
      </c>
      <c r="O3885">
        <v>3.4973173362915798E-2</v>
      </c>
      <c r="P3885">
        <v>0.105394980552542</v>
      </c>
      <c r="Q3885">
        <v>0.29119893775210198</v>
      </c>
      <c r="R3885">
        <v>8.8094211826805595E-3</v>
      </c>
      <c r="S3885">
        <v>7.3624928247693596E-3</v>
      </c>
      <c r="T3885">
        <v>9.7089859338919792E-3</v>
      </c>
      <c r="U3885">
        <v>1.2708602879137099E-2</v>
      </c>
      <c r="V3885">
        <v>56.639998999999897</v>
      </c>
      <c r="W3885">
        <v>40.650002000000001</v>
      </c>
      <c r="X3885">
        <v>-9.6320966778014203E-2</v>
      </c>
      <c r="Y3885">
        <v>1.0115060212163699E-3</v>
      </c>
      <c r="Z3885">
        <v>0.73712046463337799</v>
      </c>
      <c r="AA3885">
        <v>2.4810541187605901</v>
      </c>
      <c r="AB3885">
        <v>2.4898168750735401</v>
      </c>
      <c r="AC3885" t="s">
        <v>265</v>
      </c>
      <c r="AD3885" t="s">
        <v>362</v>
      </c>
      <c r="AE3885" t="s">
        <v>62</v>
      </c>
      <c r="AF3885" t="s">
        <v>93</v>
      </c>
      <c r="AG3885" t="s">
        <v>363</v>
      </c>
      <c r="AH3885" s="45">
        <v>31320</v>
      </c>
      <c r="AI3885">
        <v>109198</v>
      </c>
      <c r="AK3885" t="s">
        <v>364</v>
      </c>
      <c r="AL3885" t="s">
        <v>288</v>
      </c>
      <c r="AM3885" t="s">
        <v>245</v>
      </c>
    </row>
    <row r="3886" spans="1:39" x14ac:dyDescent="0.3">
      <c r="A3886" s="1">
        <v>43580</v>
      </c>
      <c r="B3886" t="s">
        <v>33</v>
      </c>
      <c r="C3886" t="s">
        <v>239</v>
      </c>
      <c r="D3886">
        <v>1500</v>
      </c>
      <c r="E3886">
        <v>20</v>
      </c>
      <c r="F3886">
        <v>55.27</v>
      </c>
      <c r="G3886">
        <v>55.470001000000003</v>
      </c>
      <c r="H3886">
        <v>54.529998999999997</v>
      </c>
      <c r="I3886">
        <v>55.080002</v>
      </c>
      <c r="J3886">
        <v>54.839066000000003</v>
      </c>
      <c r="K3886">
        <v>5487200</v>
      </c>
      <c r="L3886">
        <v>2.5339999999999998</v>
      </c>
      <c r="M3886">
        <v>-6.1538519259645603E-3</v>
      </c>
      <c r="N3886">
        <v>3.6318299531891798E-4</v>
      </c>
      <c r="O3886">
        <v>4.2464914914708198E-2</v>
      </c>
      <c r="P3886">
        <v>0.12744574360494901</v>
      </c>
      <c r="Q3886">
        <v>0.298007152640962</v>
      </c>
      <c r="R3886">
        <v>1.03320826700255E-2</v>
      </c>
      <c r="S3886">
        <v>7.8295600379434897E-3</v>
      </c>
      <c r="T3886">
        <v>9.7898467804677092E-3</v>
      </c>
      <c r="U3886">
        <v>1.2732612129535401E-2</v>
      </c>
      <c r="V3886">
        <v>56.639998999999897</v>
      </c>
      <c r="W3886">
        <v>40.650002000000001</v>
      </c>
      <c r="X3886">
        <v>-9.6320966778014203E-2</v>
      </c>
      <c r="Y3886">
        <v>-3.6904169755480902E-4</v>
      </c>
      <c r="Z3886">
        <v>0.74545459009901405</v>
      </c>
      <c r="AA3886">
        <v>2.62071781091697</v>
      </c>
      <c r="AB3886">
        <v>2.5850024544840502</v>
      </c>
      <c r="AC3886" t="s">
        <v>265</v>
      </c>
      <c r="AD3886" t="s">
        <v>362</v>
      </c>
      <c r="AE3886" t="s">
        <v>62</v>
      </c>
      <c r="AF3886" t="s">
        <v>93</v>
      </c>
      <c r="AG3886" t="s">
        <v>363</v>
      </c>
      <c r="AH3886" s="45">
        <v>31320</v>
      </c>
      <c r="AI3886">
        <v>109198</v>
      </c>
      <c r="AK3886" t="s">
        <v>364</v>
      </c>
      <c r="AL3886" t="s">
        <v>288</v>
      </c>
      <c r="AM3886" t="s">
        <v>245</v>
      </c>
    </row>
    <row r="3887" spans="1:39" x14ac:dyDescent="0.3">
      <c r="A3887" s="1">
        <v>43622</v>
      </c>
      <c r="B3887" t="s">
        <v>33</v>
      </c>
      <c r="C3887" t="s">
        <v>239</v>
      </c>
      <c r="D3887">
        <v>2300</v>
      </c>
      <c r="E3887">
        <v>20</v>
      </c>
      <c r="F3887">
        <v>50.77</v>
      </c>
      <c r="G3887">
        <v>51.080002</v>
      </c>
      <c r="H3887">
        <v>50.540000999999997</v>
      </c>
      <c r="I3887">
        <v>50.900002000000001</v>
      </c>
      <c r="J3887">
        <v>50.900002000000001</v>
      </c>
      <c r="K3887">
        <v>6033100</v>
      </c>
      <c r="L3887">
        <v>2.1240000000000001</v>
      </c>
      <c r="M3887">
        <v>-5.0950138614347497E-3</v>
      </c>
      <c r="N3887">
        <v>6.7021932321242898E-3</v>
      </c>
      <c r="O3887">
        <v>-5.8249537362190601E-2</v>
      </c>
      <c r="P3887">
        <v>-1.2177613356511701E-2</v>
      </c>
      <c r="Q3887">
        <v>9.5210797713394704E-2</v>
      </c>
      <c r="R3887">
        <v>1.06110584436898E-2</v>
      </c>
      <c r="S3887">
        <v>1.41383145357316E-2</v>
      </c>
      <c r="T3887">
        <v>1.0958983897903301E-2</v>
      </c>
      <c r="U3887">
        <v>1.27576034306233E-2</v>
      </c>
      <c r="V3887">
        <v>56.639998999999897</v>
      </c>
      <c r="W3887">
        <v>41.490001999999997</v>
      </c>
      <c r="X3887">
        <v>-9.6431180897019894E-2</v>
      </c>
      <c r="Y3887">
        <v>6.1168407152111899E-3</v>
      </c>
      <c r="Z3887">
        <v>0.77385706496443096</v>
      </c>
      <c r="AA3887">
        <v>0.81905187759376996</v>
      </c>
      <c r="AB3887">
        <v>1.07208537033658</v>
      </c>
      <c r="AC3887" t="s">
        <v>265</v>
      </c>
      <c r="AD3887" t="s">
        <v>362</v>
      </c>
      <c r="AE3887" t="s">
        <v>62</v>
      </c>
      <c r="AF3887" t="s">
        <v>93</v>
      </c>
      <c r="AG3887" t="s">
        <v>363</v>
      </c>
      <c r="AH3887" s="45">
        <v>31320</v>
      </c>
      <c r="AI3887">
        <v>109198</v>
      </c>
      <c r="AK3887" t="s">
        <v>364</v>
      </c>
      <c r="AL3887" t="s">
        <v>288</v>
      </c>
      <c r="AM3887" t="s">
        <v>245</v>
      </c>
    </row>
    <row r="3888" spans="1:39" x14ac:dyDescent="0.3">
      <c r="A3888" s="1">
        <v>43640</v>
      </c>
      <c r="B3888" t="s">
        <v>33</v>
      </c>
      <c r="C3888" t="s">
        <v>239</v>
      </c>
      <c r="D3888">
        <v>1900</v>
      </c>
      <c r="E3888">
        <v>20</v>
      </c>
      <c r="F3888">
        <v>52.98</v>
      </c>
      <c r="G3888">
        <v>53.110000999999997</v>
      </c>
      <c r="H3888">
        <v>52.68</v>
      </c>
      <c r="I3888">
        <v>52.779998999999997</v>
      </c>
      <c r="J3888">
        <v>52.779998999999997</v>
      </c>
      <c r="K3888">
        <v>7225800</v>
      </c>
      <c r="L3888">
        <v>2.0209999999999999</v>
      </c>
      <c r="M3888">
        <v>-2.8379737412890398E-3</v>
      </c>
      <c r="N3888">
        <v>-1.46702273650142E-2</v>
      </c>
      <c r="O3888">
        <v>2.0287738890070298E-2</v>
      </c>
      <c r="P3888">
        <v>4.1944038582047696E-3</v>
      </c>
      <c r="Q3888">
        <v>0.10772953788569101</v>
      </c>
      <c r="R3888">
        <v>9.2266824745692293E-3</v>
      </c>
      <c r="S3888">
        <v>1.2023026887846899E-2</v>
      </c>
      <c r="T3888">
        <v>1.0903694330822901E-2</v>
      </c>
      <c r="U3888">
        <v>1.28834193460489E-2</v>
      </c>
      <c r="V3888">
        <v>56.639998999999897</v>
      </c>
      <c r="W3888">
        <v>41.490001999999997</v>
      </c>
      <c r="X3888">
        <v>-9.6431180897019894E-2</v>
      </c>
      <c r="Y3888">
        <v>-1.73338836506086E-3</v>
      </c>
      <c r="Z3888">
        <v>0.77437602242527004</v>
      </c>
      <c r="AA3888">
        <v>0.89254428160614796</v>
      </c>
      <c r="AB3888">
        <v>1.0777593511224799</v>
      </c>
      <c r="AC3888" t="s">
        <v>265</v>
      </c>
      <c r="AD3888" t="s">
        <v>362</v>
      </c>
      <c r="AE3888" t="s">
        <v>62</v>
      </c>
      <c r="AF3888" t="s">
        <v>93</v>
      </c>
      <c r="AG3888" t="s">
        <v>363</v>
      </c>
      <c r="AH3888" s="45">
        <v>31320</v>
      </c>
      <c r="AI3888">
        <v>109198</v>
      </c>
      <c r="AK3888" t="s">
        <v>364</v>
      </c>
      <c r="AL3888" t="s">
        <v>288</v>
      </c>
      <c r="AM3888" t="s">
        <v>245</v>
      </c>
    </row>
    <row r="3889" spans="1:39" x14ac:dyDescent="0.3">
      <c r="A3889" s="1">
        <v>43602</v>
      </c>
      <c r="B3889" t="s">
        <v>34</v>
      </c>
      <c r="C3889" t="s">
        <v>246</v>
      </c>
      <c r="D3889">
        <v>200</v>
      </c>
      <c r="E3889">
        <v>1</v>
      </c>
      <c r="F3889">
        <v>108.18</v>
      </c>
      <c r="G3889">
        <v>109.480003</v>
      </c>
      <c r="H3889">
        <v>106.110001</v>
      </c>
      <c r="I3889">
        <v>106.790001</v>
      </c>
      <c r="J3889">
        <v>106.157326</v>
      </c>
      <c r="K3889">
        <v>6944000</v>
      </c>
      <c r="L3889">
        <v>2.3929999999999998</v>
      </c>
      <c r="M3889">
        <v>-2.2408337785882599E-2</v>
      </c>
      <c r="N3889">
        <v>-5.2977445841463099E-2</v>
      </c>
      <c r="O3889">
        <v>-7.9333472220462206E-2</v>
      </c>
      <c r="P3889">
        <v>-7.0054463206625501E-4</v>
      </c>
      <c r="Q3889">
        <v>-1.3963041077255701E-2</v>
      </c>
      <c r="R3889">
        <v>2.7317733422950598E-2</v>
      </c>
      <c r="S3889">
        <v>1.53975091839778E-2</v>
      </c>
      <c r="T3889">
        <v>1.41932550880436E-2</v>
      </c>
      <c r="U3889">
        <v>1.8009631554144999E-2</v>
      </c>
      <c r="V3889">
        <v>119.32</v>
      </c>
      <c r="W3889">
        <v>87.699996999999996</v>
      </c>
      <c r="X3889">
        <v>-0.15810945579131899</v>
      </c>
      <c r="Y3889">
        <v>-5.8544371529206298E-3</v>
      </c>
      <c r="Z3889">
        <v>1.32290323451784</v>
      </c>
      <c r="AA3889">
        <v>-0.22387742304112701</v>
      </c>
      <c r="AB3889">
        <v>-6.1597577275330197E-2</v>
      </c>
      <c r="AC3889" t="s">
        <v>240</v>
      </c>
      <c r="AD3889" t="s">
        <v>365</v>
      </c>
      <c r="AE3889" t="s">
        <v>56</v>
      </c>
      <c r="AF3889" t="s">
        <v>59</v>
      </c>
      <c r="AG3889" t="s">
        <v>350</v>
      </c>
      <c r="AI3889">
        <v>97476</v>
      </c>
      <c r="AJ3889">
        <v>1930</v>
      </c>
      <c r="AK3889" t="s">
        <v>351</v>
      </c>
      <c r="AL3889" t="s">
        <v>336</v>
      </c>
      <c r="AM3889" t="s">
        <v>245</v>
      </c>
    </row>
    <row r="3890" spans="1:39" x14ac:dyDescent="0.3">
      <c r="A3890" s="1">
        <v>43622</v>
      </c>
      <c r="B3890" t="s">
        <v>34</v>
      </c>
      <c r="C3890" t="s">
        <v>246</v>
      </c>
      <c r="D3890">
        <v>100</v>
      </c>
      <c r="E3890">
        <v>1</v>
      </c>
      <c r="F3890">
        <v>109.510002</v>
      </c>
      <c r="G3890">
        <v>110.669997999999</v>
      </c>
      <c r="H3890">
        <v>108.790001</v>
      </c>
      <c r="I3890">
        <v>110.19000200000001</v>
      </c>
      <c r="J3890">
        <v>109.53718600000001</v>
      </c>
      <c r="K3890">
        <v>4734100</v>
      </c>
      <c r="L3890">
        <v>2.1240000000000001</v>
      </c>
      <c r="M3890">
        <v>6.4642859397131599E-3</v>
      </c>
      <c r="N3890">
        <v>4.4064040423853201E-2</v>
      </c>
      <c r="O3890">
        <v>-5.0176396092402903E-2</v>
      </c>
      <c r="P3890">
        <v>5.5299148690307401E-2</v>
      </c>
      <c r="Q3890">
        <v>-3.72929081419048E-2</v>
      </c>
      <c r="R3890">
        <v>1.7372632078236E-2</v>
      </c>
      <c r="S3890">
        <v>1.8272258945797499E-2</v>
      </c>
      <c r="T3890">
        <v>1.5376239397068199E-2</v>
      </c>
      <c r="U3890">
        <v>1.8213303646982499E-2</v>
      </c>
      <c r="V3890">
        <v>119.32</v>
      </c>
      <c r="W3890">
        <v>87.699996999999996</v>
      </c>
      <c r="X3890">
        <v>-0.15810945579131899</v>
      </c>
      <c r="Y3890">
        <v>6.1168407152111899E-3</v>
      </c>
      <c r="Z3890">
        <v>1.3351452706273601</v>
      </c>
      <c r="AA3890">
        <v>-0.35321309762511899</v>
      </c>
      <c r="AB3890">
        <v>-0.32198549581950098</v>
      </c>
      <c r="AC3890" t="s">
        <v>240</v>
      </c>
      <c r="AD3890" t="s">
        <v>365</v>
      </c>
      <c r="AE3890" t="s">
        <v>56</v>
      </c>
      <c r="AF3890" t="s">
        <v>59</v>
      </c>
      <c r="AG3890" t="s">
        <v>350</v>
      </c>
      <c r="AI3890">
        <v>97476</v>
      </c>
      <c r="AJ3890">
        <v>1930</v>
      </c>
      <c r="AK3890" t="s">
        <v>351</v>
      </c>
      <c r="AL3890" t="s">
        <v>336</v>
      </c>
      <c r="AM3890" t="s">
        <v>245</v>
      </c>
    </row>
    <row r="3891" spans="1:39" x14ac:dyDescent="0.3">
      <c r="A3891" s="1">
        <v>43600</v>
      </c>
      <c r="B3891" t="s">
        <v>34</v>
      </c>
      <c r="C3891" t="s">
        <v>239</v>
      </c>
      <c r="D3891">
        <v>200</v>
      </c>
      <c r="E3891">
        <v>2</v>
      </c>
      <c r="F3891">
        <v>108</v>
      </c>
      <c r="G3891">
        <v>110.870003</v>
      </c>
      <c r="H3891">
        <v>107.709999</v>
      </c>
      <c r="I3891">
        <v>110.290001</v>
      </c>
      <c r="J3891">
        <v>109.63658899999901</v>
      </c>
      <c r="K3891">
        <v>4803600</v>
      </c>
      <c r="L3891">
        <v>2.379</v>
      </c>
      <c r="M3891">
        <v>1.13984507988702E-2</v>
      </c>
      <c r="N3891">
        <v>-2.0373175471387402E-2</v>
      </c>
      <c r="O3891">
        <v>-5.04302807953469E-2</v>
      </c>
      <c r="P3891">
        <v>3.5460540013239797E-2</v>
      </c>
      <c r="Q3891">
        <v>2.5131599591921201E-2</v>
      </c>
      <c r="R3891">
        <v>2.6896669941724301E-2</v>
      </c>
      <c r="S3891">
        <v>1.52442441253989E-2</v>
      </c>
      <c r="T3891">
        <v>1.38569867210318E-2</v>
      </c>
      <c r="U3891">
        <v>1.80055102916898E-2</v>
      </c>
      <c r="V3891">
        <v>119.32</v>
      </c>
      <c r="W3891">
        <v>87.699996999999996</v>
      </c>
      <c r="X3891">
        <v>-0.15810945579131899</v>
      </c>
      <c r="Y3891">
        <v>5.8219943882337104E-3</v>
      </c>
      <c r="Z3891">
        <v>1.3308122386883301</v>
      </c>
      <c r="AA3891">
        <v>7.9135017264614707E-3</v>
      </c>
      <c r="AB3891">
        <v>0.113141393525516</v>
      </c>
      <c r="AC3891" t="s">
        <v>247</v>
      </c>
      <c r="AD3891" t="s">
        <v>365</v>
      </c>
      <c r="AE3891" t="s">
        <v>56</v>
      </c>
      <c r="AF3891" t="s">
        <v>59</v>
      </c>
      <c r="AG3891" t="s">
        <v>350</v>
      </c>
      <c r="AI3891">
        <v>97476</v>
      </c>
      <c r="AJ3891">
        <v>1930</v>
      </c>
      <c r="AK3891" t="s">
        <v>351</v>
      </c>
      <c r="AL3891" t="s">
        <v>336</v>
      </c>
      <c r="AM3891" t="s">
        <v>245</v>
      </c>
    </row>
    <row r="3892" spans="1:39" x14ac:dyDescent="0.3">
      <c r="A3892" s="1">
        <v>43623</v>
      </c>
      <c r="B3892" t="s">
        <v>34</v>
      </c>
      <c r="C3892" t="s">
        <v>246</v>
      </c>
      <c r="D3892">
        <v>300</v>
      </c>
      <c r="E3892">
        <v>2</v>
      </c>
      <c r="F3892">
        <v>111.139999</v>
      </c>
      <c r="G3892">
        <v>111.83000199999999</v>
      </c>
      <c r="H3892">
        <v>110.589996</v>
      </c>
      <c r="I3892">
        <v>111.169997999999</v>
      </c>
      <c r="J3892">
        <v>110.511375</v>
      </c>
      <c r="K3892">
        <v>5408600</v>
      </c>
      <c r="L3892">
        <v>2.0840000000000001</v>
      </c>
      <c r="M3892">
        <v>8.8543670565353998E-3</v>
      </c>
      <c r="N3892">
        <v>6.36933262418755E-2</v>
      </c>
      <c r="O3892">
        <v>-2.45237038924047E-2</v>
      </c>
      <c r="P3892">
        <v>6.50114512472421E-2</v>
      </c>
      <c r="Q3892">
        <v>-3.2255764978023599E-2</v>
      </c>
      <c r="R3892">
        <v>1.36610238736197E-2</v>
      </c>
      <c r="S3892">
        <v>1.8119580492743498E-2</v>
      </c>
      <c r="T3892">
        <v>1.54072134400953E-2</v>
      </c>
      <c r="U3892">
        <v>1.8220435384607801E-2</v>
      </c>
      <c r="V3892">
        <v>119.32</v>
      </c>
      <c r="W3892">
        <v>87.699996999999996</v>
      </c>
      <c r="X3892">
        <v>-0.15810945579131899</v>
      </c>
      <c r="Y3892">
        <v>1.0442979367750601E-2</v>
      </c>
      <c r="Z3892">
        <v>1.3356442914703699</v>
      </c>
      <c r="AA3892">
        <v>-0.32146790703216299</v>
      </c>
      <c r="AB3892">
        <v>-0.31106352632612699</v>
      </c>
      <c r="AC3892" t="s">
        <v>247</v>
      </c>
      <c r="AD3892" t="s">
        <v>365</v>
      </c>
      <c r="AE3892" t="s">
        <v>56</v>
      </c>
      <c r="AF3892" t="s">
        <v>59</v>
      </c>
      <c r="AG3892" t="s">
        <v>350</v>
      </c>
      <c r="AI3892">
        <v>97476</v>
      </c>
      <c r="AJ3892">
        <v>1930</v>
      </c>
      <c r="AK3892" t="s">
        <v>351</v>
      </c>
      <c r="AL3892" t="s">
        <v>336</v>
      </c>
      <c r="AM3892" t="s">
        <v>245</v>
      </c>
    </row>
    <row r="3893" spans="1:39" x14ac:dyDescent="0.3">
      <c r="A3893" s="1">
        <v>43628</v>
      </c>
      <c r="B3893" t="s">
        <v>34</v>
      </c>
      <c r="C3893" t="s">
        <v>246</v>
      </c>
      <c r="D3893">
        <v>100</v>
      </c>
      <c r="E3893">
        <v>2</v>
      </c>
      <c r="F3893">
        <v>112.480003</v>
      </c>
      <c r="G3893">
        <v>112.790001</v>
      </c>
      <c r="H3893">
        <v>109.980003</v>
      </c>
      <c r="I3893">
        <v>110.339996</v>
      </c>
      <c r="J3893">
        <v>109.686295</v>
      </c>
      <c r="K3893">
        <v>4105400</v>
      </c>
      <c r="L3893">
        <v>2.1269999999999998</v>
      </c>
      <c r="M3893">
        <v>-2.32016263155299E-2</v>
      </c>
      <c r="N3893">
        <v>7.8246240049052E-3</v>
      </c>
      <c r="O3893">
        <v>-2.0275219308451099E-2</v>
      </c>
      <c r="P3893">
        <v>3.1908757289245797E-2</v>
      </c>
      <c r="Q3893">
        <v>-1.5497432847029801E-2</v>
      </c>
      <c r="R3893">
        <v>1.4348965942679599E-2</v>
      </c>
      <c r="S3893">
        <v>1.8826620652536201E-2</v>
      </c>
      <c r="T3893">
        <v>1.5636646571264099E-2</v>
      </c>
      <c r="U3893">
        <v>1.8273107890818398E-2</v>
      </c>
      <c r="V3893">
        <v>119.32</v>
      </c>
      <c r="W3893">
        <v>87.699996999999996</v>
      </c>
      <c r="X3893">
        <v>-0.15810945579131899</v>
      </c>
      <c r="Y3893">
        <v>-2.0396578921351798E-3</v>
      </c>
      <c r="Z3893">
        <v>1.34091041412573</v>
      </c>
      <c r="AA3893">
        <v>-0.22474256068944701</v>
      </c>
      <c r="AB3893">
        <v>-0.241805418142854</v>
      </c>
      <c r="AC3893" t="s">
        <v>247</v>
      </c>
      <c r="AD3893" t="s">
        <v>365</v>
      </c>
      <c r="AE3893" t="s">
        <v>56</v>
      </c>
      <c r="AF3893" t="s">
        <v>59</v>
      </c>
      <c r="AG3893" t="s">
        <v>350</v>
      </c>
      <c r="AI3893">
        <v>97476</v>
      </c>
      <c r="AJ3893">
        <v>1930</v>
      </c>
      <c r="AK3893" t="s">
        <v>351</v>
      </c>
      <c r="AL3893" t="s">
        <v>336</v>
      </c>
      <c r="AM3893" t="s">
        <v>245</v>
      </c>
    </row>
    <row r="3894" spans="1:39" x14ac:dyDescent="0.3">
      <c r="A3894" s="1">
        <v>43581</v>
      </c>
      <c r="B3894" t="s">
        <v>34</v>
      </c>
      <c r="C3894" t="s">
        <v>246</v>
      </c>
      <c r="D3894">
        <v>100</v>
      </c>
      <c r="E3894">
        <v>3</v>
      </c>
      <c r="F3894">
        <v>116</v>
      </c>
      <c r="G3894">
        <v>117.25</v>
      </c>
      <c r="H3894">
        <v>115.30999799999999</v>
      </c>
      <c r="I3894">
        <v>117.209999</v>
      </c>
      <c r="J3894">
        <v>115.751785</v>
      </c>
      <c r="K3894">
        <v>3582600</v>
      </c>
      <c r="L3894">
        <v>2.5049999999999999</v>
      </c>
      <c r="M3894">
        <v>3.4134888613148801E-4</v>
      </c>
      <c r="N3894">
        <v>1.4610071957276399E-2</v>
      </c>
      <c r="O3894">
        <v>7.8785068995083904E-2</v>
      </c>
      <c r="P3894">
        <v>0.123268252731383</v>
      </c>
      <c r="Q3894">
        <v>0.15696378901480301</v>
      </c>
      <c r="R3894">
        <v>1.17601864186601E-2</v>
      </c>
      <c r="S3894">
        <v>1.26664010782222E-2</v>
      </c>
      <c r="T3894">
        <v>1.3501726146614899E-2</v>
      </c>
      <c r="U3894">
        <v>1.7768257726504099E-2</v>
      </c>
      <c r="V3894">
        <v>119.32</v>
      </c>
      <c r="W3894">
        <v>87.699996999999996</v>
      </c>
      <c r="X3894">
        <v>-0.14130449187296601</v>
      </c>
      <c r="Y3894">
        <v>4.6743503443647796E-3</v>
      </c>
      <c r="Z3894">
        <v>1.3088112346893801</v>
      </c>
      <c r="AA3894">
        <v>0.76667233102407195</v>
      </c>
      <c r="AB3894">
        <v>0.90853509493129303</v>
      </c>
      <c r="AC3894" t="s">
        <v>248</v>
      </c>
      <c r="AD3894" t="s">
        <v>365</v>
      </c>
      <c r="AE3894" t="s">
        <v>56</v>
      </c>
      <c r="AF3894" t="s">
        <v>59</v>
      </c>
      <c r="AG3894" t="s">
        <v>350</v>
      </c>
      <c r="AI3894">
        <v>97476</v>
      </c>
      <c r="AJ3894">
        <v>1930</v>
      </c>
      <c r="AK3894" t="s">
        <v>351</v>
      </c>
      <c r="AL3894" t="s">
        <v>336</v>
      </c>
      <c r="AM3894" t="s">
        <v>245</v>
      </c>
    </row>
    <row r="3895" spans="1:39" x14ac:dyDescent="0.3">
      <c r="A3895" s="1">
        <v>43588</v>
      </c>
      <c r="B3895" t="s">
        <v>34</v>
      </c>
      <c r="C3895" t="s">
        <v>246</v>
      </c>
      <c r="D3895">
        <v>200</v>
      </c>
      <c r="E3895">
        <v>3</v>
      </c>
      <c r="F3895">
        <v>117.459999</v>
      </c>
      <c r="G3895">
        <v>117.970001</v>
      </c>
      <c r="H3895">
        <v>116.110001</v>
      </c>
      <c r="I3895">
        <v>117.470001</v>
      </c>
      <c r="J3895">
        <v>116.774055</v>
      </c>
      <c r="K3895">
        <v>3689000</v>
      </c>
      <c r="L3895">
        <v>2.5310000000000001</v>
      </c>
      <c r="M3895">
        <v>6.66217110490765E-3</v>
      </c>
      <c r="N3895">
        <v>8.7927998561329792E-3</v>
      </c>
      <c r="O3895">
        <v>6.9737452283698501E-2</v>
      </c>
      <c r="P3895">
        <v>0.14788522554789299</v>
      </c>
      <c r="Q3895">
        <v>0.16614500192252901</v>
      </c>
      <c r="R3895">
        <v>1.01745743532095E-2</v>
      </c>
      <c r="S3895">
        <v>1.05898780267593E-2</v>
      </c>
      <c r="T3895">
        <v>1.3054208535545101E-2</v>
      </c>
      <c r="U3895">
        <v>1.7757692537413002E-2</v>
      </c>
      <c r="V3895">
        <v>119.32</v>
      </c>
      <c r="W3895">
        <v>87.699996999999996</v>
      </c>
      <c r="X3895">
        <v>-0.14130449187296601</v>
      </c>
      <c r="Y3895">
        <v>9.5921274614703799E-3</v>
      </c>
      <c r="Z3895">
        <v>1.3138759724167</v>
      </c>
      <c r="AA3895">
        <v>0.82202056013670599</v>
      </c>
      <c r="AB3895">
        <v>0.79432408168420099</v>
      </c>
      <c r="AC3895" t="s">
        <v>248</v>
      </c>
      <c r="AD3895" t="s">
        <v>365</v>
      </c>
      <c r="AE3895" t="s">
        <v>56</v>
      </c>
      <c r="AF3895" t="s">
        <v>59</v>
      </c>
      <c r="AG3895" t="s">
        <v>350</v>
      </c>
      <c r="AI3895">
        <v>97476</v>
      </c>
      <c r="AJ3895">
        <v>1930</v>
      </c>
      <c r="AK3895" t="s">
        <v>351</v>
      </c>
      <c r="AL3895" t="s">
        <v>336</v>
      </c>
      <c r="AM3895" t="s">
        <v>245</v>
      </c>
    </row>
    <row r="3896" spans="1:39" x14ac:dyDescent="0.3">
      <c r="A3896" s="1">
        <v>43600</v>
      </c>
      <c r="B3896" t="s">
        <v>34</v>
      </c>
      <c r="C3896" t="s">
        <v>239</v>
      </c>
      <c r="D3896">
        <v>100</v>
      </c>
      <c r="E3896">
        <v>3</v>
      </c>
      <c r="F3896">
        <v>108</v>
      </c>
      <c r="G3896">
        <v>110.870003</v>
      </c>
      <c r="H3896">
        <v>107.709999</v>
      </c>
      <c r="I3896">
        <v>110.290001</v>
      </c>
      <c r="J3896">
        <v>109.63658899999901</v>
      </c>
      <c r="K3896">
        <v>4803600</v>
      </c>
      <c r="L3896">
        <v>2.379</v>
      </c>
      <c r="M3896">
        <v>1.13984507988702E-2</v>
      </c>
      <c r="N3896">
        <v>-2.0373175471387402E-2</v>
      </c>
      <c r="O3896">
        <v>-5.04302807953469E-2</v>
      </c>
      <c r="P3896">
        <v>3.5460540013239797E-2</v>
      </c>
      <c r="Q3896">
        <v>2.5131599591921201E-2</v>
      </c>
      <c r="R3896">
        <v>2.6896669941724301E-2</v>
      </c>
      <c r="S3896">
        <v>1.52442441253989E-2</v>
      </c>
      <c r="T3896">
        <v>1.38569867210318E-2</v>
      </c>
      <c r="U3896">
        <v>1.80055102916898E-2</v>
      </c>
      <c r="V3896">
        <v>119.32</v>
      </c>
      <c r="W3896">
        <v>87.699996999999996</v>
      </c>
      <c r="X3896">
        <v>-0.15810945579131899</v>
      </c>
      <c r="Y3896">
        <v>5.8219943882337104E-3</v>
      </c>
      <c r="Z3896">
        <v>1.3308122386883301</v>
      </c>
      <c r="AA3896">
        <v>7.9135017264614707E-3</v>
      </c>
      <c r="AB3896">
        <v>0.113141393525516</v>
      </c>
      <c r="AC3896" t="s">
        <v>248</v>
      </c>
      <c r="AD3896" t="s">
        <v>365</v>
      </c>
      <c r="AE3896" t="s">
        <v>56</v>
      </c>
      <c r="AF3896" t="s">
        <v>59</v>
      </c>
      <c r="AG3896" t="s">
        <v>350</v>
      </c>
      <c r="AI3896">
        <v>97476</v>
      </c>
      <c r="AJ3896">
        <v>1930</v>
      </c>
      <c r="AK3896" t="s">
        <v>351</v>
      </c>
      <c r="AL3896" t="s">
        <v>336</v>
      </c>
      <c r="AM3896" t="s">
        <v>245</v>
      </c>
    </row>
    <row r="3897" spans="1:39" x14ac:dyDescent="0.3">
      <c r="A3897" s="1">
        <v>43607</v>
      </c>
      <c r="B3897" t="s">
        <v>34</v>
      </c>
      <c r="C3897" t="s">
        <v>239</v>
      </c>
      <c r="D3897">
        <v>300</v>
      </c>
      <c r="E3897">
        <v>3</v>
      </c>
      <c r="F3897">
        <v>106.589996</v>
      </c>
      <c r="G3897">
        <v>107.889999</v>
      </c>
      <c r="H3897">
        <v>106.400002</v>
      </c>
      <c r="I3897">
        <v>106.779999</v>
      </c>
      <c r="J3897">
        <v>106.147385</v>
      </c>
      <c r="K3897">
        <v>3297000</v>
      </c>
      <c r="L3897">
        <v>2.3929999999999998</v>
      </c>
      <c r="M3897">
        <v>-2.05818559471433E-3</v>
      </c>
      <c r="N3897">
        <v>-3.2342607146924697E-2</v>
      </c>
      <c r="O3897">
        <v>-6.7149572626992296E-2</v>
      </c>
      <c r="P3897">
        <v>7.8889688749654401E-3</v>
      </c>
      <c r="Q3897">
        <v>-5.1300823707446704E-3</v>
      </c>
      <c r="R3897">
        <v>1.7558655840028501E-2</v>
      </c>
      <c r="S3897">
        <v>1.66691003249652E-2</v>
      </c>
      <c r="T3897">
        <v>1.4558317150351901E-2</v>
      </c>
      <c r="U3897">
        <v>1.8091955696294001E-2</v>
      </c>
      <c r="V3897">
        <v>119.32</v>
      </c>
      <c r="W3897">
        <v>87.699996999999996</v>
      </c>
      <c r="X3897">
        <v>-0.15810945579131899</v>
      </c>
      <c r="Y3897">
        <v>-2.8283920525026501E-3</v>
      </c>
      <c r="Z3897">
        <v>1.3331782381655299</v>
      </c>
      <c r="AA3897">
        <v>-0.17246616866572101</v>
      </c>
      <c r="AB3897">
        <v>-0.16477919511224001</v>
      </c>
      <c r="AC3897" t="s">
        <v>248</v>
      </c>
      <c r="AD3897" t="s">
        <v>365</v>
      </c>
      <c r="AE3897" t="s">
        <v>56</v>
      </c>
      <c r="AF3897" t="s">
        <v>59</v>
      </c>
      <c r="AG3897" t="s">
        <v>350</v>
      </c>
      <c r="AI3897">
        <v>97476</v>
      </c>
      <c r="AJ3897">
        <v>1930</v>
      </c>
      <c r="AK3897" t="s">
        <v>351</v>
      </c>
      <c r="AL3897" t="s">
        <v>336</v>
      </c>
      <c r="AM3897" t="s">
        <v>245</v>
      </c>
    </row>
    <row r="3898" spans="1:39" x14ac:dyDescent="0.3">
      <c r="A3898" s="1">
        <v>43609</v>
      </c>
      <c r="B3898" t="s">
        <v>34</v>
      </c>
      <c r="C3898" t="s">
        <v>246</v>
      </c>
      <c r="D3898">
        <v>200</v>
      </c>
      <c r="E3898">
        <v>3</v>
      </c>
      <c r="F3898">
        <v>106.529999</v>
      </c>
      <c r="G3898">
        <v>107.489998</v>
      </c>
      <c r="H3898">
        <v>104.919997999999</v>
      </c>
      <c r="I3898">
        <v>105.05999799999999</v>
      </c>
      <c r="J3898">
        <v>104.43757600000001</v>
      </c>
      <c r="K3898">
        <v>2786400</v>
      </c>
      <c r="L3898">
        <v>2.3239999999999998</v>
      </c>
      <c r="M3898">
        <v>-7.3024540417312598E-3</v>
      </c>
      <c r="N3898">
        <v>-1.6332667248536301E-2</v>
      </c>
      <c r="O3898">
        <v>-0.113213425948905</v>
      </c>
      <c r="P3898">
        <v>-2.2780311357867601E-2</v>
      </c>
      <c r="Q3898">
        <v>-2.7328915143097401E-2</v>
      </c>
      <c r="R3898">
        <v>1.51929245500884E-2</v>
      </c>
      <c r="S3898">
        <v>1.5633943588099899E-2</v>
      </c>
      <c r="T3898">
        <v>1.4569397285582E-2</v>
      </c>
      <c r="U3898">
        <v>1.8104085764556702E-2</v>
      </c>
      <c r="V3898">
        <v>119.32</v>
      </c>
      <c r="W3898">
        <v>87.699996999999996</v>
      </c>
      <c r="X3898">
        <v>-0.15810945579131899</v>
      </c>
      <c r="Y3898">
        <v>1.3526439988342199E-3</v>
      </c>
      <c r="Z3898">
        <v>1.33038325831935</v>
      </c>
      <c r="AA3898">
        <v>-0.30095398613734398</v>
      </c>
      <c r="AB3898">
        <v>-0.23405376569067701</v>
      </c>
      <c r="AC3898" t="s">
        <v>248</v>
      </c>
      <c r="AD3898" t="s">
        <v>365</v>
      </c>
      <c r="AE3898" t="s">
        <v>56</v>
      </c>
      <c r="AF3898" t="s">
        <v>59</v>
      </c>
      <c r="AG3898" t="s">
        <v>350</v>
      </c>
      <c r="AI3898">
        <v>97476</v>
      </c>
      <c r="AJ3898">
        <v>1930</v>
      </c>
      <c r="AK3898" t="s">
        <v>351</v>
      </c>
      <c r="AL3898" t="s">
        <v>336</v>
      </c>
      <c r="AM3898" t="s">
        <v>245</v>
      </c>
    </row>
    <row r="3899" spans="1:39" x14ac:dyDescent="0.3">
      <c r="A3899" s="1">
        <v>43637</v>
      </c>
      <c r="B3899" t="s">
        <v>34</v>
      </c>
      <c r="C3899" t="s">
        <v>239</v>
      </c>
      <c r="D3899">
        <v>100</v>
      </c>
      <c r="E3899">
        <v>3</v>
      </c>
      <c r="F3899">
        <v>111.870003</v>
      </c>
      <c r="G3899">
        <v>113.370003</v>
      </c>
      <c r="H3899">
        <v>111.660004</v>
      </c>
      <c r="I3899">
        <v>112.32</v>
      </c>
      <c r="J3899">
        <v>111.65456399999999</v>
      </c>
      <c r="K3899">
        <v>5124900</v>
      </c>
      <c r="L3899">
        <v>2.0680000000000001</v>
      </c>
      <c r="M3899">
        <v>-3.46619496056331E-3</v>
      </c>
      <c r="N3899">
        <v>4.5630150588359501E-2</v>
      </c>
      <c r="O3899">
        <v>4.8523116703648797E-2</v>
      </c>
      <c r="P3899">
        <v>3.0361885900520299E-2</v>
      </c>
      <c r="Q3899">
        <v>1.1350429158004599E-2</v>
      </c>
      <c r="R3899">
        <v>1.8470166028341499E-2</v>
      </c>
      <c r="S3899">
        <v>1.6991700355410502E-2</v>
      </c>
      <c r="T3899">
        <v>1.6044668035887201E-2</v>
      </c>
      <c r="U3899">
        <v>1.85503606026424E-2</v>
      </c>
      <c r="V3899">
        <v>119.32</v>
      </c>
      <c r="W3899">
        <v>87.699996999999996</v>
      </c>
      <c r="X3899">
        <v>-0.15810945579131899</v>
      </c>
      <c r="Y3899">
        <v>-1.26001638019446E-3</v>
      </c>
      <c r="Z3899">
        <v>1.3523013598717299</v>
      </c>
      <c r="AA3899">
        <v>-5.8753866161922901E-2</v>
      </c>
      <c r="AB3899">
        <v>-0.15968697790073499</v>
      </c>
      <c r="AC3899" t="s">
        <v>248</v>
      </c>
      <c r="AD3899" t="s">
        <v>365</v>
      </c>
      <c r="AE3899" t="s">
        <v>56</v>
      </c>
      <c r="AF3899" t="s">
        <v>59</v>
      </c>
      <c r="AG3899" t="s">
        <v>350</v>
      </c>
      <c r="AI3899">
        <v>97476</v>
      </c>
      <c r="AJ3899">
        <v>1930</v>
      </c>
      <c r="AK3899" t="s">
        <v>351</v>
      </c>
      <c r="AL3899" t="s">
        <v>336</v>
      </c>
      <c r="AM3899" t="s">
        <v>245</v>
      </c>
    </row>
    <row r="3900" spans="1:39" x14ac:dyDescent="0.3">
      <c r="A3900" s="1">
        <v>43577</v>
      </c>
      <c r="B3900" t="s">
        <v>34</v>
      </c>
      <c r="C3900" t="s">
        <v>239</v>
      </c>
      <c r="D3900">
        <v>700</v>
      </c>
      <c r="E3900">
        <v>4</v>
      </c>
      <c r="F3900">
        <v>114.529999</v>
      </c>
      <c r="G3900">
        <v>115.150002</v>
      </c>
      <c r="H3900">
        <v>113.650002</v>
      </c>
      <c r="I3900">
        <v>114.949997</v>
      </c>
      <c r="J3900">
        <v>113.519897</v>
      </c>
      <c r="K3900">
        <v>3691200</v>
      </c>
      <c r="L3900">
        <v>2.59</v>
      </c>
      <c r="M3900">
        <v>-4.8599165341982904E-3</v>
      </c>
      <c r="N3900">
        <v>-1.56233153152793E-2</v>
      </c>
      <c r="O3900">
        <v>4.7386196927241102E-2</v>
      </c>
      <c r="P3900">
        <v>0.15277042707455701</v>
      </c>
      <c r="Q3900">
        <v>0.15423501661717601</v>
      </c>
      <c r="R3900">
        <v>9.3454463045052703E-3</v>
      </c>
      <c r="S3900">
        <v>1.5018770964040201E-2</v>
      </c>
      <c r="T3900">
        <v>1.6326785139697701E-2</v>
      </c>
      <c r="U3900">
        <v>1.79957985720108E-2</v>
      </c>
      <c r="V3900">
        <v>118.480003</v>
      </c>
      <c r="W3900">
        <v>87.699996999999996</v>
      </c>
      <c r="X3900">
        <v>-0.14130449187296601</v>
      </c>
      <c r="Y3900">
        <v>1.0115060212163699E-3</v>
      </c>
      <c r="Z3900">
        <v>1.3027139655431099</v>
      </c>
      <c r="AA3900">
        <v>0.74506339259813603</v>
      </c>
      <c r="AB3900">
        <v>0.64538443119901501</v>
      </c>
      <c r="AC3900" t="s">
        <v>249</v>
      </c>
      <c r="AD3900" t="s">
        <v>365</v>
      </c>
      <c r="AE3900" t="s">
        <v>56</v>
      </c>
      <c r="AF3900" t="s">
        <v>59</v>
      </c>
      <c r="AG3900" t="s">
        <v>350</v>
      </c>
      <c r="AI3900">
        <v>97476</v>
      </c>
      <c r="AJ3900">
        <v>1930</v>
      </c>
      <c r="AK3900" t="s">
        <v>351</v>
      </c>
      <c r="AL3900" t="s">
        <v>336</v>
      </c>
      <c r="AM3900" t="s">
        <v>245</v>
      </c>
    </row>
    <row r="3901" spans="1:39" x14ac:dyDescent="0.3">
      <c r="A3901" s="1">
        <v>43591</v>
      </c>
      <c r="B3901" t="s">
        <v>34</v>
      </c>
      <c r="C3901" t="s">
        <v>246</v>
      </c>
      <c r="D3901">
        <v>100</v>
      </c>
      <c r="E3901">
        <v>4</v>
      </c>
      <c r="F3901">
        <v>114.120003</v>
      </c>
      <c r="G3901">
        <v>116</v>
      </c>
      <c r="H3901">
        <v>113.5</v>
      </c>
      <c r="I3901">
        <v>115.860001</v>
      </c>
      <c r="J3901">
        <v>115.173592</v>
      </c>
      <c r="K3901">
        <v>3974300</v>
      </c>
      <c r="L3901">
        <v>2.5</v>
      </c>
      <c r="M3901">
        <v>-1.38004279978119E-2</v>
      </c>
      <c r="N3901">
        <v>-6.4690953801127202E-4</v>
      </c>
      <c r="O3901">
        <v>3.3786636699810101E-2</v>
      </c>
      <c r="P3901">
        <v>0.135949470635882</v>
      </c>
      <c r="Q3901">
        <v>0.146147825696962</v>
      </c>
      <c r="R3901">
        <v>1.2256659075073201E-2</v>
      </c>
      <c r="S3901">
        <v>1.0291095555285099E-2</v>
      </c>
      <c r="T3901">
        <v>1.32020987242877E-2</v>
      </c>
      <c r="U3901">
        <v>1.7777518422581001E-2</v>
      </c>
      <c r="V3901">
        <v>119.32</v>
      </c>
      <c r="W3901">
        <v>87.699996999999996</v>
      </c>
      <c r="X3901">
        <v>-0.14130449187296601</v>
      </c>
      <c r="Y3901">
        <v>-4.4810132310555703E-3</v>
      </c>
      <c r="Z3901">
        <v>1.31674586056829</v>
      </c>
      <c r="AA3901">
        <v>0.70785116812999505</v>
      </c>
      <c r="AB3901">
        <v>0.78471767390292202</v>
      </c>
      <c r="AC3901" t="s">
        <v>249</v>
      </c>
      <c r="AD3901" t="s">
        <v>365</v>
      </c>
      <c r="AE3901" t="s">
        <v>56</v>
      </c>
      <c r="AF3901" t="s">
        <v>59</v>
      </c>
      <c r="AG3901" t="s">
        <v>350</v>
      </c>
      <c r="AI3901">
        <v>97476</v>
      </c>
      <c r="AJ3901">
        <v>1930</v>
      </c>
      <c r="AK3901" t="s">
        <v>351</v>
      </c>
      <c r="AL3901" t="s">
        <v>336</v>
      </c>
      <c r="AM3901" t="s">
        <v>245</v>
      </c>
    </row>
    <row r="3902" spans="1:39" x14ac:dyDescent="0.3">
      <c r="A3902" s="1">
        <v>43595</v>
      </c>
      <c r="B3902" t="s">
        <v>34</v>
      </c>
      <c r="C3902" t="s">
        <v>239</v>
      </c>
      <c r="D3902">
        <v>300</v>
      </c>
      <c r="E3902">
        <v>4</v>
      </c>
      <c r="F3902">
        <v>111.860001</v>
      </c>
      <c r="G3902">
        <v>113.129997</v>
      </c>
      <c r="H3902">
        <v>109.360001</v>
      </c>
      <c r="I3902">
        <v>112.599998</v>
      </c>
      <c r="J3902">
        <v>111.932907</v>
      </c>
      <c r="K3902">
        <v>4189900</v>
      </c>
      <c r="L3902">
        <v>2.4550000000000001</v>
      </c>
      <c r="M3902">
        <v>4.0044547592877596E-3</v>
      </c>
      <c r="N3902">
        <v>-4.23412667165717E-2</v>
      </c>
      <c r="O3902">
        <v>-5.2532789933411803E-3</v>
      </c>
      <c r="P3902">
        <v>8.07532918491249E-2</v>
      </c>
      <c r="Q3902">
        <v>7.42788040443743E-2</v>
      </c>
      <c r="R3902">
        <v>8.5115839518109006E-3</v>
      </c>
      <c r="S3902">
        <v>1.0654861604607199E-2</v>
      </c>
      <c r="T3902">
        <v>1.2165125316621599E-2</v>
      </c>
      <c r="U3902">
        <v>1.77532108201831E-2</v>
      </c>
      <c r="V3902">
        <v>119.32</v>
      </c>
      <c r="W3902">
        <v>87.699996999999996</v>
      </c>
      <c r="X3902">
        <v>-0.14130449187296601</v>
      </c>
      <c r="Y3902">
        <v>3.7133938472042301E-3</v>
      </c>
      <c r="Z3902">
        <v>1.3119262083229699</v>
      </c>
      <c r="AA3902">
        <v>0.292223076566693</v>
      </c>
      <c r="AB3902">
        <v>0.47101503750280699</v>
      </c>
      <c r="AC3902" t="s">
        <v>249</v>
      </c>
      <c r="AD3902" t="s">
        <v>365</v>
      </c>
      <c r="AE3902" t="s">
        <v>56</v>
      </c>
      <c r="AF3902" t="s">
        <v>59</v>
      </c>
      <c r="AG3902" t="s">
        <v>350</v>
      </c>
      <c r="AI3902">
        <v>97476</v>
      </c>
      <c r="AJ3902">
        <v>1930</v>
      </c>
      <c r="AK3902" t="s">
        <v>351</v>
      </c>
      <c r="AL3902" t="s">
        <v>336</v>
      </c>
      <c r="AM3902" t="s">
        <v>245</v>
      </c>
    </row>
    <row r="3903" spans="1:39" x14ac:dyDescent="0.3">
      <c r="A3903" s="1">
        <v>43626</v>
      </c>
      <c r="B3903" t="s">
        <v>34</v>
      </c>
      <c r="C3903" t="s">
        <v>246</v>
      </c>
      <c r="D3903">
        <v>500</v>
      </c>
      <c r="E3903">
        <v>4</v>
      </c>
      <c r="F3903">
        <v>111.760002</v>
      </c>
      <c r="G3903">
        <v>113.510002</v>
      </c>
      <c r="H3903">
        <v>111</v>
      </c>
      <c r="I3903">
        <v>112.629997</v>
      </c>
      <c r="J3903">
        <v>111.962723</v>
      </c>
      <c r="K3903">
        <v>4656800</v>
      </c>
      <c r="L3903">
        <v>2.1429999999999998</v>
      </c>
      <c r="M3903">
        <v>1.30475287014365E-2</v>
      </c>
      <c r="N3903">
        <v>6.8530010120565296E-2</v>
      </c>
      <c r="O3903">
        <v>6.2165002404508305E-4</v>
      </c>
      <c r="P3903">
        <v>6.3009769760140499E-2</v>
      </c>
      <c r="Q3903">
        <v>-1.1815025465432E-2</v>
      </c>
      <c r="R3903">
        <v>1.34295367542952E-2</v>
      </c>
      <c r="S3903">
        <v>1.8186733937791799E-2</v>
      </c>
      <c r="T3903">
        <v>1.53798804852313E-2</v>
      </c>
      <c r="U3903">
        <v>1.8233457695835099E-2</v>
      </c>
      <c r="V3903">
        <v>119.32</v>
      </c>
      <c r="W3903">
        <v>87.699996999999996</v>
      </c>
      <c r="X3903">
        <v>-0.15810945579131899</v>
      </c>
      <c r="Y3903">
        <v>4.6492198743191201E-3</v>
      </c>
      <c r="Z3903">
        <v>1.3367797209757799</v>
      </c>
      <c r="AA3903">
        <v>-0.20194126190492001</v>
      </c>
      <c r="AB3903">
        <v>-0.28607210432257202</v>
      </c>
      <c r="AC3903" t="s">
        <v>249</v>
      </c>
      <c r="AD3903" t="s">
        <v>365</v>
      </c>
      <c r="AE3903" t="s">
        <v>56</v>
      </c>
      <c r="AF3903" t="s">
        <v>59</v>
      </c>
      <c r="AG3903" t="s">
        <v>350</v>
      </c>
      <c r="AI3903">
        <v>97476</v>
      </c>
      <c r="AJ3903">
        <v>1930</v>
      </c>
      <c r="AK3903" t="s">
        <v>351</v>
      </c>
      <c r="AL3903" t="s">
        <v>336</v>
      </c>
      <c r="AM3903" t="s">
        <v>245</v>
      </c>
    </row>
    <row r="3904" spans="1:39" x14ac:dyDescent="0.3">
      <c r="A3904" s="1">
        <v>43628</v>
      </c>
      <c r="B3904" t="s">
        <v>34</v>
      </c>
      <c r="C3904" t="s">
        <v>246</v>
      </c>
      <c r="D3904">
        <v>400</v>
      </c>
      <c r="E3904">
        <v>4</v>
      </c>
      <c r="F3904">
        <v>112.480003</v>
      </c>
      <c r="G3904">
        <v>112.790001</v>
      </c>
      <c r="H3904">
        <v>109.980003</v>
      </c>
      <c r="I3904">
        <v>110.339996</v>
      </c>
      <c r="J3904">
        <v>109.686295</v>
      </c>
      <c r="K3904">
        <v>4105400</v>
      </c>
      <c r="L3904">
        <v>2.1269999999999998</v>
      </c>
      <c r="M3904">
        <v>-2.32016263155299E-2</v>
      </c>
      <c r="N3904">
        <v>7.8246240049052E-3</v>
      </c>
      <c r="O3904">
        <v>-2.0275219308451099E-2</v>
      </c>
      <c r="P3904">
        <v>3.1908757289245797E-2</v>
      </c>
      <c r="Q3904">
        <v>-1.5497432847029801E-2</v>
      </c>
      <c r="R3904">
        <v>1.4348965942679599E-2</v>
      </c>
      <c r="S3904">
        <v>1.8826620652536201E-2</v>
      </c>
      <c r="T3904">
        <v>1.5636646571264099E-2</v>
      </c>
      <c r="U3904">
        <v>1.8273107890818398E-2</v>
      </c>
      <c r="V3904">
        <v>119.32</v>
      </c>
      <c r="W3904">
        <v>87.699996999999996</v>
      </c>
      <c r="X3904">
        <v>-0.15810945579131899</v>
      </c>
      <c r="Y3904">
        <v>-2.0396578921351798E-3</v>
      </c>
      <c r="Z3904">
        <v>1.34091041412573</v>
      </c>
      <c r="AA3904">
        <v>-0.22474256068944701</v>
      </c>
      <c r="AB3904">
        <v>-0.241805418142854</v>
      </c>
      <c r="AC3904" t="s">
        <v>249</v>
      </c>
      <c r="AD3904" t="s">
        <v>365</v>
      </c>
      <c r="AE3904" t="s">
        <v>56</v>
      </c>
      <c r="AF3904" t="s">
        <v>59</v>
      </c>
      <c r="AG3904" t="s">
        <v>350</v>
      </c>
      <c r="AI3904">
        <v>97476</v>
      </c>
      <c r="AJ3904">
        <v>1930</v>
      </c>
      <c r="AK3904" t="s">
        <v>351</v>
      </c>
      <c r="AL3904" t="s">
        <v>336</v>
      </c>
      <c r="AM3904" t="s">
        <v>245</v>
      </c>
    </row>
    <row r="3905" spans="1:39" x14ac:dyDescent="0.3">
      <c r="A3905" s="1">
        <v>43633</v>
      </c>
      <c r="B3905" t="s">
        <v>34</v>
      </c>
      <c r="C3905" t="s">
        <v>239</v>
      </c>
      <c r="D3905">
        <v>100</v>
      </c>
      <c r="E3905">
        <v>4</v>
      </c>
      <c r="F3905">
        <v>107.300003</v>
      </c>
      <c r="G3905">
        <v>108</v>
      </c>
      <c r="H3905">
        <v>106.550003</v>
      </c>
      <c r="I3905">
        <v>106.720001</v>
      </c>
      <c r="J3905">
        <v>106.087746</v>
      </c>
      <c r="K3905">
        <v>3655300</v>
      </c>
      <c r="L3905">
        <v>2.0859999999999999</v>
      </c>
      <c r="M3905">
        <v>-5.5131604715954298E-3</v>
      </c>
      <c r="N3905">
        <v>-5.3899441403948901E-2</v>
      </c>
      <c r="O3905">
        <v>-3.2904615908516503E-2</v>
      </c>
      <c r="P3905">
        <v>-2.1965891157161299E-2</v>
      </c>
      <c r="Q3905">
        <v>-4.3985642667694599E-2</v>
      </c>
      <c r="R3905">
        <v>1.8079455954800601E-2</v>
      </c>
      <c r="S3905">
        <v>1.66311048483661E-2</v>
      </c>
      <c r="T3905">
        <v>1.5710455731178002E-2</v>
      </c>
      <c r="U3905">
        <v>1.8397436872633101E-2</v>
      </c>
      <c r="V3905">
        <v>119.32</v>
      </c>
      <c r="W3905">
        <v>87.699996999999996</v>
      </c>
      <c r="X3905">
        <v>-0.15810945579131899</v>
      </c>
      <c r="Y3905">
        <v>9.3131563797728401E-4</v>
      </c>
      <c r="Z3905">
        <v>1.34212716918119</v>
      </c>
      <c r="AA3905">
        <v>-0.400593179104972</v>
      </c>
      <c r="AB3905">
        <v>-0.248734963167836</v>
      </c>
      <c r="AC3905" t="s">
        <v>249</v>
      </c>
      <c r="AD3905" t="s">
        <v>365</v>
      </c>
      <c r="AE3905" t="s">
        <v>56</v>
      </c>
      <c r="AF3905" t="s">
        <v>59</v>
      </c>
      <c r="AG3905" t="s">
        <v>350</v>
      </c>
      <c r="AI3905">
        <v>97476</v>
      </c>
      <c r="AJ3905">
        <v>1930</v>
      </c>
      <c r="AK3905" t="s">
        <v>351</v>
      </c>
      <c r="AL3905" t="s">
        <v>336</v>
      </c>
      <c r="AM3905" t="s">
        <v>245</v>
      </c>
    </row>
    <row r="3906" spans="1:39" x14ac:dyDescent="0.3">
      <c r="A3906" s="1">
        <v>43644</v>
      </c>
      <c r="B3906" t="s">
        <v>34</v>
      </c>
      <c r="C3906" t="s">
        <v>246</v>
      </c>
      <c r="D3906">
        <v>400</v>
      </c>
      <c r="E3906">
        <v>4</v>
      </c>
      <c r="F3906">
        <v>116.419997999999</v>
      </c>
      <c r="G3906">
        <v>116.83000199999999</v>
      </c>
      <c r="H3906">
        <v>114.5</v>
      </c>
      <c r="I3906">
        <v>114.760002</v>
      </c>
      <c r="J3906">
        <v>114.08010899999999</v>
      </c>
      <c r="K3906">
        <v>6129800</v>
      </c>
      <c r="L3906">
        <v>2</v>
      </c>
      <c r="M3906">
        <v>-9.5395737366912401E-3</v>
      </c>
      <c r="N3906">
        <v>2.14910569417338E-2</v>
      </c>
      <c r="O3906">
        <v>9.7010828408100505E-2</v>
      </c>
      <c r="P3906">
        <v>8.5320782933774E-2</v>
      </c>
      <c r="Q3906">
        <v>8.1815604503664999E-2</v>
      </c>
      <c r="R3906">
        <v>1.5593523568996501E-2</v>
      </c>
      <c r="S3906">
        <v>1.7282077534795801E-2</v>
      </c>
      <c r="T3906">
        <v>1.5825270040971999E-2</v>
      </c>
      <c r="U3906">
        <v>1.8500407618565001E-2</v>
      </c>
      <c r="V3906">
        <v>119.32</v>
      </c>
      <c r="W3906">
        <v>87.699996999999996</v>
      </c>
      <c r="X3906">
        <v>-0.15810945579131899</v>
      </c>
      <c r="Y3906">
        <v>5.7409418775350302E-3</v>
      </c>
      <c r="Z3906">
        <v>1.33732824781791</v>
      </c>
      <c r="AA3906">
        <v>0.39986933048300999</v>
      </c>
      <c r="AB3906">
        <v>0.215684226391716</v>
      </c>
      <c r="AC3906" t="s">
        <v>249</v>
      </c>
      <c r="AD3906" t="s">
        <v>365</v>
      </c>
      <c r="AE3906" t="s">
        <v>56</v>
      </c>
      <c r="AF3906" t="s">
        <v>59</v>
      </c>
      <c r="AG3906" t="s">
        <v>350</v>
      </c>
      <c r="AI3906">
        <v>97476</v>
      </c>
      <c r="AJ3906">
        <v>1930</v>
      </c>
      <c r="AK3906" t="s">
        <v>351</v>
      </c>
      <c r="AL3906" t="s">
        <v>336</v>
      </c>
      <c r="AM3906" t="s">
        <v>245</v>
      </c>
    </row>
    <row r="3907" spans="1:39" x14ac:dyDescent="0.3">
      <c r="A3907" s="1">
        <v>43577</v>
      </c>
      <c r="B3907" t="s">
        <v>34</v>
      </c>
      <c r="C3907" t="s">
        <v>239</v>
      </c>
      <c r="D3907">
        <v>200</v>
      </c>
      <c r="E3907">
        <v>5</v>
      </c>
      <c r="F3907">
        <v>114.529999</v>
      </c>
      <c r="G3907">
        <v>115.150002</v>
      </c>
      <c r="H3907">
        <v>113.650002</v>
      </c>
      <c r="I3907">
        <v>114.949997</v>
      </c>
      <c r="J3907">
        <v>113.519897</v>
      </c>
      <c r="K3907">
        <v>3691200</v>
      </c>
      <c r="L3907">
        <v>2.59</v>
      </c>
      <c r="M3907">
        <v>-4.8599165341982904E-3</v>
      </c>
      <c r="N3907">
        <v>-1.56233153152793E-2</v>
      </c>
      <c r="O3907">
        <v>4.7386196927241102E-2</v>
      </c>
      <c r="P3907">
        <v>0.15277042707455701</v>
      </c>
      <c r="Q3907">
        <v>0.15423501661717601</v>
      </c>
      <c r="R3907">
        <v>9.3454463045052703E-3</v>
      </c>
      <c r="S3907">
        <v>1.5018770964040201E-2</v>
      </c>
      <c r="T3907">
        <v>1.6326785139697701E-2</v>
      </c>
      <c r="U3907">
        <v>1.79957985720108E-2</v>
      </c>
      <c r="V3907">
        <v>118.480003</v>
      </c>
      <c r="W3907">
        <v>87.699996999999996</v>
      </c>
      <c r="X3907">
        <v>-0.14130449187296601</v>
      </c>
      <c r="Y3907">
        <v>1.0115060212163699E-3</v>
      </c>
      <c r="Z3907">
        <v>1.3027139655431099</v>
      </c>
      <c r="AA3907">
        <v>0.74506339259813603</v>
      </c>
      <c r="AB3907">
        <v>0.64538443119901501</v>
      </c>
      <c r="AC3907" t="s">
        <v>250</v>
      </c>
      <c r="AD3907" t="s">
        <v>365</v>
      </c>
      <c r="AE3907" t="s">
        <v>56</v>
      </c>
      <c r="AF3907" t="s">
        <v>59</v>
      </c>
      <c r="AG3907" t="s">
        <v>350</v>
      </c>
      <c r="AI3907">
        <v>97476</v>
      </c>
      <c r="AJ3907">
        <v>1930</v>
      </c>
      <c r="AK3907" t="s">
        <v>351</v>
      </c>
      <c r="AL3907" t="s">
        <v>336</v>
      </c>
      <c r="AM3907" t="s">
        <v>245</v>
      </c>
    </row>
    <row r="3908" spans="1:39" x14ac:dyDescent="0.3">
      <c r="A3908" s="1">
        <v>43584</v>
      </c>
      <c r="B3908" t="s">
        <v>34</v>
      </c>
      <c r="C3908" t="s">
        <v>239</v>
      </c>
      <c r="D3908">
        <v>300</v>
      </c>
      <c r="E3908">
        <v>5</v>
      </c>
      <c r="F3908">
        <v>116.730003</v>
      </c>
      <c r="G3908">
        <v>117.339996</v>
      </c>
      <c r="H3908">
        <v>116</v>
      </c>
      <c r="I3908">
        <v>116.699997</v>
      </c>
      <c r="J3908">
        <v>115.248122999999</v>
      </c>
      <c r="K3908">
        <v>3407600</v>
      </c>
      <c r="L3908">
        <v>2.536</v>
      </c>
      <c r="M3908">
        <v>-4.3607186036676597E-3</v>
      </c>
      <c r="N3908">
        <v>1.5109269887807E-2</v>
      </c>
      <c r="O3908">
        <v>9.6450476021397405E-2</v>
      </c>
      <c r="P3908">
        <v>0.135615546671989</v>
      </c>
      <c r="Q3908">
        <v>0.155325256893247</v>
      </c>
      <c r="R3908">
        <v>1.16794461516631E-2</v>
      </c>
      <c r="S3908">
        <v>1.1469106077947501E-2</v>
      </c>
      <c r="T3908">
        <v>1.3314744200922201E-2</v>
      </c>
      <c r="U3908">
        <v>1.7769786429496202E-2</v>
      </c>
      <c r="V3908">
        <v>119.32</v>
      </c>
      <c r="W3908">
        <v>87.699996999999996</v>
      </c>
      <c r="X3908">
        <v>-0.14130449187296601</v>
      </c>
      <c r="Y3908">
        <v>1.07094833958194E-3</v>
      </c>
      <c r="Z3908">
        <v>1.3160124740679899</v>
      </c>
      <c r="AA3908">
        <v>0.755883207036393</v>
      </c>
      <c r="AB3908">
        <v>0.910699057818945</v>
      </c>
      <c r="AC3908" t="s">
        <v>250</v>
      </c>
      <c r="AD3908" t="s">
        <v>365</v>
      </c>
      <c r="AE3908" t="s">
        <v>56</v>
      </c>
      <c r="AF3908" t="s">
        <v>59</v>
      </c>
      <c r="AG3908" t="s">
        <v>350</v>
      </c>
      <c r="AI3908">
        <v>97476</v>
      </c>
      <c r="AJ3908">
        <v>1930</v>
      </c>
      <c r="AK3908" t="s">
        <v>351</v>
      </c>
      <c r="AL3908" t="s">
        <v>336</v>
      </c>
      <c r="AM3908" t="s">
        <v>245</v>
      </c>
    </row>
    <row r="3909" spans="1:39" x14ac:dyDescent="0.3">
      <c r="A3909" s="1">
        <v>43635</v>
      </c>
      <c r="B3909" t="s">
        <v>34</v>
      </c>
      <c r="C3909" t="s">
        <v>239</v>
      </c>
      <c r="D3909">
        <v>400</v>
      </c>
      <c r="E3909">
        <v>5</v>
      </c>
      <c r="F3909">
        <v>111.800003</v>
      </c>
      <c r="G3909">
        <v>112.300003</v>
      </c>
      <c r="H3909">
        <v>110.69000200000001</v>
      </c>
      <c r="I3909">
        <v>111.300003</v>
      </c>
      <c r="J3909">
        <v>110.64061</v>
      </c>
      <c r="K3909">
        <v>2745900</v>
      </c>
      <c r="L3909">
        <v>2.0289999999999999</v>
      </c>
      <c r="M3909">
        <v>2.3387737894646999E-3</v>
      </c>
      <c r="N3909">
        <v>8.6627728731661809E-3</v>
      </c>
      <c r="O3909">
        <v>4.1364999406178098E-2</v>
      </c>
      <c r="P3909">
        <v>2.1695272122992E-2</v>
      </c>
      <c r="Q3909">
        <v>9.1561646144205098E-4</v>
      </c>
      <c r="R3909">
        <v>2.6963949991925799E-2</v>
      </c>
      <c r="S3909">
        <v>1.7943105244982199E-2</v>
      </c>
      <c r="T3909">
        <v>1.64937869846319E-2</v>
      </c>
      <c r="U3909">
        <v>1.8539286950829799E-2</v>
      </c>
      <c r="V3909">
        <v>119.32</v>
      </c>
      <c r="W3909">
        <v>87.699996999999996</v>
      </c>
      <c r="X3909">
        <v>-0.15810945579131899</v>
      </c>
      <c r="Y3909">
        <v>2.98071681438073E-3</v>
      </c>
      <c r="Z3909">
        <v>1.35246811668092</v>
      </c>
      <c r="AA3909">
        <v>-0.12085835808578101</v>
      </c>
      <c r="AB3909">
        <v>-0.24994204326102701</v>
      </c>
      <c r="AC3909" t="s">
        <v>250</v>
      </c>
      <c r="AD3909" t="s">
        <v>365</v>
      </c>
      <c r="AE3909" t="s">
        <v>56</v>
      </c>
      <c r="AF3909" t="s">
        <v>59</v>
      </c>
      <c r="AG3909" t="s">
        <v>350</v>
      </c>
      <c r="AI3909">
        <v>97476</v>
      </c>
      <c r="AJ3909">
        <v>1930</v>
      </c>
      <c r="AK3909" t="s">
        <v>351</v>
      </c>
      <c r="AL3909" t="s">
        <v>336</v>
      </c>
      <c r="AM3909" t="s">
        <v>245</v>
      </c>
    </row>
    <row r="3910" spans="1:39" x14ac:dyDescent="0.3">
      <c r="A3910" s="1">
        <v>43637</v>
      </c>
      <c r="B3910" t="s">
        <v>34</v>
      </c>
      <c r="C3910" t="s">
        <v>246</v>
      </c>
      <c r="D3910">
        <v>700</v>
      </c>
      <c r="E3910">
        <v>5</v>
      </c>
      <c r="F3910">
        <v>111.870003</v>
      </c>
      <c r="G3910">
        <v>113.370003</v>
      </c>
      <c r="H3910">
        <v>111.660004</v>
      </c>
      <c r="I3910">
        <v>112.32</v>
      </c>
      <c r="J3910">
        <v>111.65456399999999</v>
      </c>
      <c r="K3910">
        <v>5124900</v>
      </c>
      <c r="L3910">
        <v>2.0680000000000001</v>
      </c>
      <c r="M3910">
        <v>-3.46619496056331E-3</v>
      </c>
      <c r="N3910">
        <v>4.5630150588359501E-2</v>
      </c>
      <c r="O3910">
        <v>4.8523116703648797E-2</v>
      </c>
      <c r="P3910">
        <v>3.0361885900520299E-2</v>
      </c>
      <c r="Q3910">
        <v>1.1350429158004599E-2</v>
      </c>
      <c r="R3910">
        <v>1.8470166028341499E-2</v>
      </c>
      <c r="S3910">
        <v>1.6991700355410502E-2</v>
      </c>
      <c r="T3910">
        <v>1.6044668035887201E-2</v>
      </c>
      <c r="U3910">
        <v>1.85503606026424E-2</v>
      </c>
      <c r="V3910">
        <v>119.32</v>
      </c>
      <c r="W3910">
        <v>87.699996999999996</v>
      </c>
      <c r="X3910">
        <v>-0.15810945579131899</v>
      </c>
      <c r="Y3910">
        <v>-1.26001638019446E-3</v>
      </c>
      <c r="Z3910">
        <v>1.3523013598717299</v>
      </c>
      <c r="AA3910">
        <v>-5.8753866161922901E-2</v>
      </c>
      <c r="AB3910">
        <v>-0.15968697790073499</v>
      </c>
      <c r="AC3910" t="s">
        <v>250</v>
      </c>
      <c r="AD3910" t="s">
        <v>365</v>
      </c>
      <c r="AE3910" t="s">
        <v>56</v>
      </c>
      <c r="AF3910" t="s">
        <v>59</v>
      </c>
      <c r="AG3910" t="s">
        <v>350</v>
      </c>
      <c r="AI3910">
        <v>97476</v>
      </c>
      <c r="AJ3910">
        <v>1930</v>
      </c>
      <c r="AK3910" t="s">
        <v>351</v>
      </c>
      <c r="AL3910" t="s">
        <v>336</v>
      </c>
      <c r="AM3910" t="s">
        <v>245</v>
      </c>
    </row>
    <row r="3911" spans="1:39" x14ac:dyDescent="0.3">
      <c r="A3911" s="1">
        <v>43570</v>
      </c>
      <c r="B3911" t="s">
        <v>34</v>
      </c>
      <c r="C3911" t="s">
        <v>239</v>
      </c>
      <c r="D3911">
        <v>900</v>
      </c>
      <c r="E3911">
        <v>6</v>
      </c>
      <c r="F3911">
        <v>116.610001</v>
      </c>
      <c r="G3911">
        <v>117.370003</v>
      </c>
      <c r="H3911">
        <v>114.019997</v>
      </c>
      <c r="I3911">
        <v>115.089996</v>
      </c>
      <c r="J3911">
        <v>113.658157</v>
      </c>
      <c r="K3911">
        <v>4265100</v>
      </c>
      <c r="L3911">
        <v>2.5529999999999999</v>
      </c>
      <c r="M3911">
        <v>-1.44061201273138E-2</v>
      </c>
      <c r="N3911">
        <v>-1.12896024842483E-3</v>
      </c>
      <c r="O3911">
        <v>7.1951436195417301E-2</v>
      </c>
      <c r="P3911">
        <v>0.185561052749009</v>
      </c>
      <c r="Q3911">
        <v>0.14689973456903599</v>
      </c>
      <c r="R3911">
        <v>1.29329053464452E-2</v>
      </c>
      <c r="S3911">
        <v>1.6355240938478701E-2</v>
      </c>
      <c r="T3911">
        <v>1.6432231760095499E-2</v>
      </c>
      <c r="U3911">
        <v>1.8200534217123698E-2</v>
      </c>
      <c r="V3911">
        <v>118.480003</v>
      </c>
      <c r="W3911">
        <v>87.699996999999996</v>
      </c>
      <c r="X3911">
        <v>-0.14130449187296601</v>
      </c>
      <c r="Y3911">
        <v>-6.2956724975841202E-4</v>
      </c>
      <c r="Z3911">
        <v>1.3137652839407801</v>
      </c>
      <c r="AA3911">
        <v>0.70096135162325501</v>
      </c>
      <c r="AB3911">
        <v>0.70202440421065104</v>
      </c>
      <c r="AC3911" t="s">
        <v>251</v>
      </c>
      <c r="AD3911" t="s">
        <v>365</v>
      </c>
      <c r="AE3911" t="s">
        <v>56</v>
      </c>
      <c r="AF3911" t="s">
        <v>59</v>
      </c>
      <c r="AG3911" t="s">
        <v>350</v>
      </c>
      <c r="AI3911">
        <v>97476</v>
      </c>
      <c r="AJ3911">
        <v>1930</v>
      </c>
      <c r="AK3911" t="s">
        <v>351</v>
      </c>
      <c r="AL3911" t="s">
        <v>336</v>
      </c>
      <c r="AM3911" t="s">
        <v>245</v>
      </c>
    </row>
    <row r="3912" spans="1:39" x14ac:dyDescent="0.3">
      <c r="A3912" s="1">
        <v>43591</v>
      </c>
      <c r="B3912" t="s">
        <v>34</v>
      </c>
      <c r="C3912" t="s">
        <v>246</v>
      </c>
      <c r="D3912">
        <v>600</v>
      </c>
      <c r="E3912">
        <v>6</v>
      </c>
      <c r="F3912">
        <v>114.120003</v>
      </c>
      <c r="G3912">
        <v>116</v>
      </c>
      <c r="H3912">
        <v>113.5</v>
      </c>
      <c r="I3912">
        <v>115.860001</v>
      </c>
      <c r="J3912">
        <v>115.173592</v>
      </c>
      <c r="K3912">
        <v>3974300</v>
      </c>
      <c r="L3912">
        <v>2.5</v>
      </c>
      <c r="M3912">
        <v>-1.38004279978119E-2</v>
      </c>
      <c r="N3912">
        <v>-6.4690953801127202E-4</v>
      </c>
      <c r="O3912">
        <v>3.3786636699810101E-2</v>
      </c>
      <c r="P3912">
        <v>0.135949470635882</v>
      </c>
      <c r="Q3912">
        <v>0.146147825696962</v>
      </c>
      <c r="R3912">
        <v>1.2256659075073201E-2</v>
      </c>
      <c r="S3912">
        <v>1.0291095555285099E-2</v>
      </c>
      <c r="T3912">
        <v>1.32020987242877E-2</v>
      </c>
      <c r="U3912">
        <v>1.7777518422581001E-2</v>
      </c>
      <c r="V3912">
        <v>119.32</v>
      </c>
      <c r="W3912">
        <v>87.699996999999996</v>
      </c>
      <c r="X3912">
        <v>-0.14130449187296601</v>
      </c>
      <c r="Y3912">
        <v>-4.4810132310555703E-3</v>
      </c>
      <c r="Z3912">
        <v>1.31674586056829</v>
      </c>
      <c r="AA3912">
        <v>0.70785116812999505</v>
      </c>
      <c r="AB3912">
        <v>0.78471767390292202</v>
      </c>
      <c r="AC3912" t="s">
        <v>251</v>
      </c>
      <c r="AD3912" t="s">
        <v>365</v>
      </c>
      <c r="AE3912" t="s">
        <v>56</v>
      </c>
      <c r="AF3912" t="s">
        <v>59</v>
      </c>
      <c r="AG3912" t="s">
        <v>350</v>
      </c>
      <c r="AI3912">
        <v>97476</v>
      </c>
      <c r="AJ3912">
        <v>1930</v>
      </c>
      <c r="AK3912" t="s">
        <v>351</v>
      </c>
      <c r="AL3912" t="s">
        <v>336</v>
      </c>
      <c r="AM3912" t="s">
        <v>245</v>
      </c>
    </row>
    <row r="3913" spans="1:39" x14ac:dyDescent="0.3">
      <c r="A3913" s="1">
        <v>43629</v>
      </c>
      <c r="B3913" t="s">
        <v>34</v>
      </c>
      <c r="C3913" t="s">
        <v>239</v>
      </c>
      <c r="D3913">
        <v>700</v>
      </c>
      <c r="E3913">
        <v>6</v>
      </c>
      <c r="F3913">
        <v>110.760002</v>
      </c>
      <c r="G3913">
        <v>111.360001</v>
      </c>
      <c r="H3913">
        <v>110.32</v>
      </c>
      <c r="I3913">
        <v>111.18</v>
      </c>
      <c r="J3913">
        <v>110.521317</v>
      </c>
      <c r="K3913">
        <v>3392000</v>
      </c>
      <c r="L3913">
        <v>2.0910000000000002</v>
      </c>
      <c r="M3913">
        <v>7.5839885345834E-3</v>
      </c>
      <c r="N3913">
        <v>8.9443265997751608E-3</v>
      </c>
      <c r="O3913">
        <v>3.7294133896110401E-2</v>
      </c>
      <c r="P3913">
        <v>4.3964531864619898E-2</v>
      </c>
      <c r="Q3913">
        <v>-9.0405170670682395E-3</v>
      </c>
      <c r="R3913">
        <v>1.4452905731875999E-2</v>
      </c>
      <c r="S3913">
        <v>1.5364956797564101E-2</v>
      </c>
      <c r="T3913">
        <v>1.56485046058988E-2</v>
      </c>
      <c r="U3913">
        <v>1.8279307067792301E-2</v>
      </c>
      <c r="V3913">
        <v>119.32</v>
      </c>
      <c r="W3913">
        <v>87.699996999999996</v>
      </c>
      <c r="X3913">
        <v>-0.15810945579131899</v>
      </c>
      <c r="Y3913">
        <v>4.0890106107655602E-3</v>
      </c>
      <c r="Z3913">
        <v>1.34136854171319</v>
      </c>
      <c r="AA3913">
        <v>-0.18378642038361501</v>
      </c>
      <c r="AB3913">
        <v>-0.207920082694553</v>
      </c>
      <c r="AC3913" t="s">
        <v>251</v>
      </c>
      <c r="AD3913" t="s">
        <v>365</v>
      </c>
      <c r="AE3913" t="s">
        <v>56</v>
      </c>
      <c r="AF3913" t="s">
        <v>59</v>
      </c>
      <c r="AG3913" t="s">
        <v>350</v>
      </c>
      <c r="AI3913">
        <v>97476</v>
      </c>
      <c r="AJ3913">
        <v>1930</v>
      </c>
      <c r="AK3913" t="s">
        <v>351</v>
      </c>
      <c r="AL3913" t="s">
        <v>336</v>
      </c>
      <c r="AM3913" t="s">
        <v>245</v>
      </c>
    </row>
    <row r="3914" spans="1:39" x14ac:dyDescent="0.3">
      <c r="A3914" s="1">
        <v>43633</v>
      </c>
      <c r="B3914" t="s">
        <v>34</v>
      </c>
      <c r="C3914" t="s">
        <v>246</v>
      </c>
      <c r="D3914">
        <v>1000</v>
      </c>
      <c r="E3914">
        <v>6</v>
      </c>
      <c r="F3914">
        <v>107.300003</v>
      </c>
      <c r="G3914">
        <v>108</v>
      </c>
      <c r="H3914">
        <v>106.550003</v>
      </c>
      <c r="I3914">
        <v>106.720001</v>
      </c>
      <c r="J3914">
        <v>106.087746</v>
      </c>
      <c r="K3914">
        <v>3655300</v>
      </c>
      <c r="L3914">
        <v>2.0859999999999999</v>
      </c>
      <c r="M3914">
        <v>-5.5131604715954298E-3</v>
      </c>
      <c r="N3914">
        <v>-5.3899441403948901E-2</v>
      </c>
      <c r="O3914">
        <v>-3.2904615908516503E-2</v>
      </c>
      <c r="P3914">
        <v>-2.1965891157161299E-2</v>
      </c>
      <c r="Q3914">
        <v>-4.3985642667694599E-2</v>
      </c>
      <c r="R3914">
        <v>1.8079455954800601E-2</v>
      </c>
      <c r="S3914">
        <v>1.66311048483661E-2</v>
      </c>
      <c r="T3914">
        <v>1.5710455731178002E-2</v>
      </c>
      <c r="U3914">
        <v>1.8397436872633101E-2</v>
      </c>
      <c r="V3914">
        <v>119.32</v>
      </c>
      <c r="W3914">
        <v>87.699996999999996</v>
      </c>
      <c r="X3914">
        <v>-0.15810945579131899</v>
      </c>
      <c r="Y3914">
        <v>9.3131563797728401E-4</v>
      </c>
      <c r="Z3914">
        <v>1.34212716918119</v>
      </c>
      <c r="AA3914">
        <v>-0.400593179104972</v>
      </c>
      <c r="AB3914">
        <v>-0.248734963167836</v>
      </c>
      <c r="AC3914" t="s">
        <v>251</v>
      </c>
      <c r="AD3914" t="s">
        <v>365</v>
      </c>
      <c r="AE3914" t="s">
        <v>56</v>
      </c>
      <c r="AF3914" t="s">
        <v>59</v>
      </c>
      <c r="AG3914" t="s">
        <v>350</v>
      </c>
      <c r="AI3914">
        <v>97476</v>
      </c>
      <c r="AJ3914">
        <v>1930</v>
      </c>
      <c r="AK3914" t="s">
        <v>351</v>
      </c>
      <c r="AL3914" t="s">
        <v>336</v>
      </c>
      <c r="AM3914" t="s">
        <v>245</v>
      </c>
    </row>
    <row r="3915" spans="1:39" x14ac:dyDescent="0.3">
      <c r="A3915" s="1">
        <v>43563</v>
      </c>
      <c r="B3915" t="s">
        <v>34</v>
      </c>
      <c r="C3915" t="s">
        <v>246</v>
      </c>
      <c r="D3915">
        <v>300</v>
      </c>
      <c r="E3915">
        <v>7</v>
      </c>
      <c r="F3915">
        <v>113.800003</v>
      </c>
      <c r="G3915">
        <v>115.419997999999</v>
      </c>
      <c r="H3915">
        <v>113.32</v>
      </c>
      <c r="I3915">
        <v>115.220001</v>
      </c>
      <c r="J3915">
        <v>113.78654499999899</v>
      </c>
      <c r="K3915">
        <v>4580800</v>
      </c>
      <c r="L3915">
        <v>2.5190000000000001</v>
      </c>
      <c r="M3915">
        <v>1.38958082566587E-2</v>
      </c>
      <c r="N3915">
        <v>5.8803689350187503E-2</v>
      </c>
      <c r="O3915">
        <v>9.3359339869304905E-2</v>
      </c>
      <c r="P3915">
        <v>0.20586998015987301</v>
      </c>
      <c r="Q3915">
        <v>0.17481336401126299</v>
      </c>
      <c r="R3915">
        <v>7.8624227417214403E-3</v>
      </c>
      <c r="S3915">
        <v>1.5634072921330198E-2</v>
      </c>
      <c r="T3915">
        <v>1.66449548102022E-2</v>
      </c>
      <c r="U3915">
        <v>1.8275738152965501E-2</v>
      </c>
      <c r="V3915">
        <v>118.480003</v>
      </c>
      <c r="W3915">
        <v>87.699996999999996</v>
      </c>
      <c r="X3915">
        <v>-0.14130449187296601</v>
      </c>
      <c r="Y3915">
        <v>1.0469119934194001E-3</v>
      </c>
      <c r="Z3915">
        <v>1.31500025181407</v>
      </c>
      <c r="AA3915">
        <v>0.86053101673851995</v>
      </c>
      <c r="AB3915">
        <v>0.61931963360318798</v>
      </c>
      <c r="AC3915" t="s">
        <v>252</v>
      </c>
      <c r="AD3915" t="s">
        <v>365</v>
      </c>
      <c r="AE3915" t="s">
        <v>56</v>
      </c>
      <c r="AF3915" t="s">
        <v>59</v>
      </c>
      <c r="AG3915" t="s">
        <v>350</v>
      </c>
      <c r="AI3915">
        <v>97476</v>
      </c>
      <c r="AJ3915">
        <v>1930</v>
      </c>
      <c r="AK3915" t="s">
        <v>351</v>
      </c>
      <c r="AL3915" t="s">
        <v>336</v>
      </c>
      <c r="AM3915" t="s">
        <v>245</v>
      </c>
    </row>
    <row r="3916" spans="1:39" x14ac:dyDescent="0.3">
      <c r="A3916" s="1">
        <v>43584</v>
      </c>
      <c r="B3916" t="s">
        <v>34</v>
      </c>
      <c r="C3916" t="s">
        <v>239</v>
      </c>
      <c r="D3916">
        <v>800</v>
      </c>
      <c r="E3916">
        <v>7</v>
      </c>
      <c r="F3916">
        <v>116.730003</v>
      </c>
      <c r="G3916">
        <v>117.339996</v>
      </c>
      <c r="H3916">
        <v>116</v>
      </c>
      <c r="I3916">
        <v>116.699997</v>
      </c>
      <c r="J3916">
        <v>115.248122999999</v>
      </c>
      <c r="K3916">
        <v>3407600</v>
      </c>
      <c r="L3916">
        <v>2.536</v>
      </c>
      <c r="M3916">
        <v>-4.3607186036676597E-3</v>
      </c>
      <c r="N3916">
        <v>1.5109269887807E-2</v>
      </c>
      <c r="O3916">
        <v>9.6450476021397405E-2</v>
      </c>
      <c r="P3916">
        <v>0.135615546671989</v>
      </c>
      <c r="Q3916">
        <v>0.155325256893247</v>
      </c>
      <c r="R3916">
        <v>1.16794461516631E-2</v>
      </c>
      <c r="S3916">
        <v>1.1469106077947501E-2</v>
      </c>
      <c r="T3916">
        <v>1.3314744200922201E-2</v>
      </c>
      <c r="U3916">
        <v>1.7769786429496202E-2</v>
      </c>
      <c r="V3916">
        <v>119.32</v>
      </c>
      <c r="W3916">
        <v>87.699996999999996</v>
      </c>
      <c r="X3916">
        <v>-0.14130449187296601</v>
      </c>
      <c r="Y3916">
        <v>1.07094833958194E-3</v>
      </c>
      <c r="Z3916">
        <v>1.3160124740679899</v>
      </c>
      <c r="AA3916">
        <v>0.755883207036393</v>
      </c>
      <c r="AB3916">
        <v>0.910699057818945</v>
      </c>
      <c r="AC3916" t="s">
        <v>252</v>
      </c>
      <c r="AD3916" t="s">
        <v>365</v>
      </c>
      <c r="AE3916" t="s">
        <v>56</v>
      </c>
      <c r="AF3916" t="s">
        <v>59</v>
      </c>
      <c r="AG3916" t="s">
        <v>350</v>
      </c>
      <c r="AI3916">
        <v>97476</v>
      </c>
      <c r="AJ3916">
        <v>1930</v>
      </c>
      <c r="AK3916" t="s">
        <v>351</v>
      </c>
      <c r="AL3916" t="s">
        <v>336</v>
      </c>
      <c r="AM3916" t="s">
        <v>245</v>
      </c>
    </row>
    <row r="3917" spans="1:39" x14ac:dyDescent="0.3">
      <c r="A3917" s="1">
        <v>43600</v>
      </c>
      <c r="B3917" t="s">
        <v>34</v>
      </c>
      <c r="C3917" t="s">
        <v>246</v>
      </c>
      <c r="D3917">
        <v>600</v>
      </c>
      <c r="E3917">
        <v>7</v>
      </c>
      <c r="F3917">
        <v>108</v>
      </c>
      <c r="G3917">
        <v>110.870003</v>
      </c>
      <c r="H3917">
        <v>107.709999</v>
      </c>
      <c r="I3917">
        <v>110.290001</v>
      </c>
      <c r="J3917">
        <v>109.63658899999901</v>
      </c>
      <c r="K3917">
        <v>4803600</v>
      </c>
      <c r="L3917">
        <v>2.379</v>
      </c>
      <c r="M3917">
        <v>1.13984507988702E-2</v>
      </c>
      <c r="N3917">
        <v>-2.0373175471387402E-2</v>
      </c>
      <c r="O3917">
        <v>-5.04302807953469E-2</v>
      </c>
      <c r="P3917">
        <v>3.5460540013239797E-2</v>
      </c>
      <c r="Q3917">
        <v>2.5131599591921201E-2</v>
      </c>
      <c r="R3917">
        <v>2.6896669941724301E-2</v>
      </c>
      <c r="S3917">
        <v>1.52442441253989E-2</v>
      </c>
      <c r="T3917">
        <v>1.38569867210318E-2</v>
      </c>
      <c r="U3917">
        <v>1.80055102916898E-2</v>
      </c>
      <c r="V3917">
        <v>119.32</v>
      </c>
      <c r="W3917">
        <v>87.699996999999996</v>
      </c>
      <c r="X3917">
        <v>-0.15810945579131899</v>
      </c>
      <c r="Y3917">
        <v>5.8219943882337104E-3</v>
      </c>
      <c r="Z3917">
        <v>1.3308122386883301</v>
      </c>
      <c r="AA3917">
        <v>7.9135017264614707E-3</v>
      </c>
      <c r="AB3917">
        <v>0.113141393525516</v>
      </c>
      <c r="AC3917" t="s">
        <v>252</v>
      </c>
      <c r="AD3917" t="s">
        <v>365</v>
      </c>
      <c r="AE3917" t="s">
        <v>56</v>
      </c>
      <c r="AF3917" t="s">
        <v>59</v>
      </c>
      <c r="AG3917" t="s">
        <v>350</v>
      </c>
      <c r="AI3917">
        <v>97476</v>
      </c>
      <c r="AJ3917">
        <v>1930</v>
      </c>
      <c r="AK3917" t="s">
        <v>351</v>
      </c>
      <c r="AL3917" t="s">
        <v>336</v>
      </c>
      <c r="AM3917" t="s">
        <v>245</v>
      </c>
    </row>
    <row r="3918" spans="1:39" x14ac:dyDescent="0.3">
      <c r="A3918" s="1">
        <v>43622</v>
      </c>
      <c r="B3918" t="s">
        <v>34</v>
      </c>
      <c r="C3918" t="s">
        <v>246</v>
      </c>
      <c r="D3918">
        <v>500</v>
      </c>
      <c r="E3918">
        <v>7</v>
      </c>
      <c r="F3918">
        <v>109.510002</v>
      </c>
      <c r="G3918">
        <v>110.669997999999</v>
      </c>
      <c r="H3918">
        <v>108.790001</v>
      </c>
      <c r="I3918">
        <v>110.19000200000001</v>
      </c>
      <c r="J3918">
        <v>109.53718600000001</v>
      </c>
      <c r="K3918">
        <v>4734100</v>
      </c>
      <c r="L3918">
        <v>2.1240000000000001</v>
      </c>
      <c r="M3918">
        <v>6.4642859397131599E-3</v>
      </c>
      <c r="N3918">
        <v>4.4064040423853201E-2</v>
      </c>
      <c r="O3918">
        <v>-5.0176396092402903E-2</v>
      </c>
      <c r="P3918">
        <v>5.5299148690307401E-2</v>
      </c>
      <c r="Q3918">
        <v>-3.72929081419048E-2</v>
      </c>
      <c r="R3918">
        <v>1.7372632078236E-2</v>
      </c>
      <c r="S3918">
        <v>1.8272258945797499E-2</v>
      </c>
      <c r="T3918">
        <v>1.5376239397068199E-2</v>
      </c>
      <c r="U3918">
        <v>1.8213303646982499E-2</v>
      </c>
      <c r="V3918">
        <v>119.32</v>
      </c>
      <c r="W3918">
        <v>87.699996999999996</v>
      </c>
      <c r="X3918">
        <v>-0.15810945579131899</v>
      </c>
      <c r="Y3918">
        <v>6.1168407152111899E-3</v>
      </c>
      <c r="Z3918">
        <v>1.3351452706273601</v>
      </c>
      <c r="AA3918">
        <v>-0.35321309762511899</v>
      </c>
      <c r="AB3918">
        <v>-0.32198549581950098</v>
      </c>
      <c r="AC3918" t="s">
        <v>252</v>
      </c>
      <c r="AD3918" t="s">
        <v>365</v>
      </c>
      <c r="AE3918" t="s">
        <v>56</v>
      </c>
      <c r="AF3918" t="s">
        <v>59</v>
      </c>
      <c r="AG3918" t="s">
        <v>350</v>
      </c>
      <c r="AI3918">
        <v>97476</v>
      </c>
      <c r="AJ3918">
        <v>1930</v>
      </c>
      <c r="AK3918" t="s">
        <v>351</v>
      </c>
      <c r="AL3918" t="s">
        <v>336</v>
      </c>
      <c r="AM3918" t="s">
        <v>245</v>
      </c>
    </row>
    <row r="3919" spans="1:39" x14ac:dyDescent="0.3">
      <c r="A3919" s="1">
        <v>43571</v>
      </c>
      <c r="B3919" t="s">
        <v>34</v>
      </c>
      <c r="C3919" t="s">
        <v>239</v>
      </c>
      <c r="D3919">
        <v>500</v>
      </c>
      <c r="E3919">
        <v>8</v>
      </c>
      <c r="F3919">
        <v>115.839996</v>
      </c>
      <c r="G3919">
        <v>116.849998</v>
      </c>
      <c r="H3919">
        <v>115.629997</v>
      </c>
      <c r="I3919">
        <v>116.370003</v>
      </c>
      <c r="J3919">
        <v>114.922234</v>
      </c>
      <c r="K3919">
        <v>4133700</v>
      </c>
      <c r="L3919">
        <v>2.5920000000000001</v>
      </c>
      <c r="M3919">
        <v>1.10603528220695E-2</v>
      </c>
      <c r="N3919">
        <v>2.11027473856579E-2</v>
      </c>
      <c r="O3919">
        <v>4.9589687623946097E-2</v>
      </c>
      <c r="P3919">
        <v>0.18321648202117899</v>
      </c>
      <c r="Q3919">
        <v>0.14492871600092699</v>
      </c>
      <c r="R3919">
        <v>1.20183413978088E-2</v>
      </c>
      <c r="S3919">
        <v>1.50336229688856E-2</v>
      </c>
      <c r="T3919">
        <v>1.6410802183029E-2</v>
      </c>
      <c r="U3919">
        <v>1.8195586150353101E-2</v>
      </c>
      <c r="V3919">
        <v>118.480003</v>
      </c>
      <c r="W3919">
        <v>87.699996999999996</v>
      </c>
      <c r="X3919">
        <v>-0.14130449187296601</v>
      </c>
      <c r="Y3919">
        <v>5.0922850790659495E-4</v>
      </c>
      <c r="Z3919">
        <v>1.3130569461558701</v>
      </c>
      <c r="AA3919">
        <v>0.68834653631639098</v>
      </c>
      <c r="AB3919">
        <v>0.68417776802840302</v>
      </c>
      <c r="AC3919" t="s">
        <v>253</v>
      </c>
      <c r="AD3919" t="s">
        <v>365</v>
      </c>
      <c r="AE3919" t="s">
        <v>56</v>
      </c>
      <c r="AF3919" t="s">
        <v>59</v>
      </c>
      <c r="AG3919" t="s">
        <v>350</v>
      </c>
      <c r="AI3919">
        <v>97476</v>
      </c>
      <c r="AJ3919">
        <v>1930</v>
      </c>
      <c r="AK3919" t="s">
        <v>351</v>
      </c>
      <c r="AL3919" t="s">
        <v>336</v>
      </c>
      <c r="AM3919" t="s">
        <v>245</v>
      </c>
    </row>
    <row r="3920" spans="1:39" x14ac:dyDescent="0.3">
      <c r="A3920" s="1">
        <v>43572</v>
      </c>
      <c r="B3920" t="s">
        <v>34</v>
      </c>
      <c r="C3920" t="s">
        <v>246</v>
      </c>
      <c r="D3920">
        <v>400</v>
      </c>
      <c r="E3920">
        <v>8</v>
      </c>
      <c r="F3920">
        <v>116.970001</v>
      </c>
      <c r="G3920">
        <v>117.849998</v>
      </c>
      <c r="H3920">
        <v>114.910004</v>
      </c>
      <c r="I3920">
        <v>115.599998</v>
      </c>
      <c r="J3920">
        <v>114.161812</v>
      </c>
      <c r="K3920">
        <v>6227500</v>
      </c>
      <c r="L3920">
        <v>2.5920000000000001</v>
      </c>
      <c r="M3920">
        <v>-6.6388280299850399E-3</v>
      </c>
      <c r="N3920">
        <v>5.8997126938844799E-3</v>
      </c>
      <c r="O3920">
        <v>5.1384410211472803E-2</v>
      </c>
      <c r="P3920">
        <v>0.18130047920963099</v>
      </c>
      <c r="Q3920">
        <v>0.12019384280334899</v>
      </c>
      <c r="R3920">
        <v>1.25558192599441E-2</v>
      </c>
      <c r="S3920">
        <v>1.49776312218748E-2</v>
      </c>
      <c r="T3920">
        <v>1.6426939652867699E-2</v>
      </c>
      <c r="U3920">
        <v>1.8167387738689401E-2</v>
      </c>
      <c r="V3920">
        <v>118.480003</v>
      </c>
      <c r="W3920">
        <v>87.699996999999996</v>
      </c>
      <c r="X3920">
        <v>-0.14130449187296601</v>
      </c>
      <c r="Y3920">
        <v>-2.2764010197428601E-3</v>
      </c>
      <c r="Z3920">
        <v>1.31163808317006</v>
      </c>
      <c r="AA3920">
        <v>0.54613732927587799</v>
      </c>
      <c r="AB3920">
        <v>0.65671854958904796</v>
      </c>
      <c r="AC3920" t="s">
        <v>253</v>
      </c>
      <c r="AD3920" t="s">
        <v>365</v>
      </c>
      <c r="AE3920" t="s">
        <v>56</v>
      </c>
      <c r="AF3920" t="s">
        <v>59</v>
      </c>
      <c r="AG3920" t="s">
        <v>350</v>
      </c>
      <c r="AI3920">
        <v>97476</v>
      </c>
      <c r="AJ3920">
        <v>1930</v>
      </c>
      <c r="AK3920" t="s">
        <v>351</v>
      </c>
      <c r="AL3920" t="s">
        <v>336</v>
      </c>
      <c r="AM3920" t="s">
        <v>245</v>
      </c>
    </row>
    <row r="3921" spans="1:39" x14ac:dyDescent="0.3">
      <c r="A3921" s="1">
        <v>43573</v>
      </c>
      <c r="B3921" t="s">
        <v>34</v>
      </c>
      <c r="C3921" t="s">
        <v>246</v>
      </c>
      <c r="D3921">
        <v>600</v>
      </c>
      <c r="E3921">
        <v>8</v>
      </c>
      <c r="F3921">
        <v>116.18</v>
      </c>
      <c r="G3921">
        <v>116.18</v>
      </c>
      <c r="H3921">
        <v>115.129997</v>
      </c>
      <c r="I3921">
        <v>115.510002</v>
      </c>
      <c r="J3921">
        <v>114.072937</v>
      </c>
      <c r="K3921">
        <v>4195800</v>
      </c>
      <c r="L3921">
        <v>2.56</v>
      </c>
      <c r="M3921">
        <v>-7.7880344585170202E-4</v>
      </c>
      <c r="N3921">
        <v>5.4690613515478203E-3</v>
      </c>
      <c r="O3921">
        <v>4.8695014663392502E-2</v>
      </c>
      <c r="P3921">
        <v>0.17672101853479</v>
      </c>
      <c r="Q3921">
        <v>0.119794573292726</v>
      </c>
      <c r="R3921">
        <v>1.2570390901184199E-2</v>
      </c>
      <c r="S3921">
        <v>1.49922338380444E-2</v>
      </c>
      <c r="T3921">
        <v>1.64329210994505E-2</v>
      </c>
      <c r="U3921">
        <v>1.8167480142454E-2</v>
      </c>
      <c r="V3921">
        <v>118.480003</v>
      </c>
      <c r="W3921">
        <v>87.699996999999996</v>
      </c>
      <c r="X3921">
        <v>-0.14130449187296601</v>
      </c>
      <c r="Y3921">
        <v>1.5778467813143101E-3</v>
      </c>
      <c r="Z3921">
        <v>1.3115055928486601</v>
      </c>
      <c r="AA3921">
        <v>0.54641354618143401</v>
      </c>
      <c r="AB3921">
        <v>0.629697599871753</v>
      </c>
      <c r="AC3921" t="s">
        <v>253</v>
      </c>
      <c r="AD3921" t="s">
        <v>365</v>
      </c>
      <c r="AE3921" t="s">
        <v>56</v>
      </c>
      <c r="AF3921" t="s">
        <v>59</v>
      </c>
      <c r="AG3921" t="s">
        <v>350</v>
      </c>
      <c r="AI3921">
        <v>97476</v>
      </c>
      <c r="AJ3921">
        <v>1930</v>
      </c>
      <c r="AK3921" t="s">
        <v>351</v>
      </c>
      <c r="AL3921" t="s">
        <v>336</v>
      </c>
      <c r="AM3921" t="s">
        <v>245</v>
      </c>
    </row>
    <row r="3922" spans="1:39" x14ac:dyDescent="0.3">
      <c r="A3922" s="1">
        <v>43637</v>
      </c>
      <c r="B3922" t="s">
        <v>34</v>
      </c>
      <c r="C3922" t="s">
        <v>239</v>
      </c>
      <c r="D3922">
        <v>1100</v>
      </c>
      <c r="E3922">
        <v>8</v>
      </c>
      <c r="F3922">
        <v>111.870003</v>
      </c>
      <c r="G3922">
        <v>113.370003</v>
      </c>
      <c r="H3922">
        <v>111.660004</v>
      </c>
      <c r="I3922">
        <v>112.32</v>
      </c>
      <c r="J3922">
        <v>111.65456399999999</v>
      </c>
      <c r="K3922">
        <v>5124900</v>
      </c>
      <c r="L3922">
        <v>2.0680000000000001</v>
      </c>
      <c r="M3922">
        <v>-3.46619496056331E-3</v>
      </c>
      <c r="N3922">
        <v>4.5630150588359501E-2</v>
      </c>
      <c r="O3922">
        <v>4.8523116703648797E-2</v>
      </c>
      <c r="P3922">
        <v>3.0361885900520299E-2</v>
      </c>
      <c r="Q3922">
        <v>1.1350429158004599E-2</v>
      </c>
      <c r="R3922">
        <v>1.8470166028341499E-2</v>
      </c>
      <c r="S3922">
        <v>1.6991700355410502E-2</v>
      </c>
      <c r="T3922">
        <v>1.6044668035887201E-2</v>
      </c>
      <c r="U3922">
        <v>1.85503606026424E-2</v>
      </c>
      <c r="V3922">
        <v>119.32</v>
      </c>
      <c r="W3922">
        <v>87.699996999999996</v>
      </c>
      <c r="X3922">
        <v>-0.15810945579131899</v>
      </c>
      <c r="Y3922">
        <v>-1.26001638019446E-3</v>
      </c>
      <c r="Z3922">
        <v>1.3523013598717299</v>
      </c>
      <c r="AA3922">
        <v>-5.8753866161922901E-2</v>
      </c>
      <c r="AB3922">
        <v>-0.15968697790073499</v>
      </c>
      <c r="AC3922" t="s">
        <v>253</v>
      </c>
      <c r="AD3922" t="s">
        <v>365</v>
      </c>
      <c r="AE3922" t="s">
        <v>56</v>
      </c>
      <c r="AF3922" t="s">
        <v>59</v>
      </c>
      <c r="AG3922" t="s">
        <v>350</v>
      </c>
      <c r="AI3922">
        <v>97476</v>
      </c>
      <c r="AJ3922">
        <v>1930</v>
      </c>
      <c r="AK3922" t="s">
        <v>351</v>
      </c>
      <c r="AL3922" t="s">
        <v>336</v>
      </c>
      <c r="AM3922" t="s">
        <v>245</v>
      </c>
    </row>
    <row r="3923" spans="1:39" x14ac:dyDescent="0.3">
      <c r="A3923" s="1">
        <v>43642</v>
      </c>
      <c r="B3923" t="s">
        <v>34</v>
      </c>
      <c r="C3923" t="s">
        <v>246</v>
      </c>
      <c r="D3923">
        <v>300</v>
      </c>
      <c r="E3923">
        <v>8</v>
      </c>
      <c r="F3923">
        <v>113.410004</v>
      </c>
      <c r="G3923">
        <v>115.019997</v>
      </c>
      <c r="H3923">
        <v>112.769997</v>
      </c>
      <c r="I3923">
        <v>114.43</v>
      </c>
      <c r="J3923">
        <v>113.75206799999999</v>
      </c>
      <c r="K3923">
        <v>5308200</v>
      </c>
      <c r="L3923">
        <v>2.0489999999999999</v>
      </c>
      <c r="M3923">
        <v>2.61181072829277E-2</v>
      </c>
      <c r="N3923">
        <v>2.7734037167560299E-2</v>
      </c>
      <c r="O3923">
        <v>8.5431703822274704E-2</v>
      </c>
      <c r="P3923">
        <v>8.3384318496901505E-2</v>
      </c>
      <c r="Q3923">
        <v>6.6057226857409196E-2</v>
      </c>
      <c r="R3923">
        <v>1.44604815044624E-2</v>
      </c>
      <c r="S3923">
        <v>1.7621258970049201E-2</v>
      </c>
      <c r="T3923">
        <v>1.58160586469566E-2</v>
      </c>
      <c r="U3923">
        <v>1.8556335242964801E-2</v>
      </c>
      <c r="V3923">
        <v>119.32</v>
      </c>
      <c r="W3923">
        <v>87.699996999999996</v>
      </c>
      <c r="X3923">
        <v>-0.15810945579131899</v>
      </c>
      <c r="Y3923">
        <v>-1.2346958449604901E-3</v>
      </c>
      <c r="Z3923">
        <v>1.34588001426753</v>
      </c>
      <c r="AA3923">
        <v>0.29127315069584298</v>
      </c>
      <c r="AB3923">
        <v>6.40007321390441E-2</v>
      </c>
      <c r="AC3923" t="s">
        <v>253</v>
      </c>
      <c r="AD3923" t="s">
        <v>365</v>
      </c>
      <c r="AE3923" t="s">
        <v>56</v>
      </c>
      <c r="AF3923" t="s">
        <v>59</v>
      </c>
      <c r="AG3923" t="s">
        <v>350</v>
      </c>
      <c r="AI3923">
        <v>97476</v>
      </c>
      <c r="AJ3923">
        <v>1930</v>
      </c>
      <c r="AK3923" t="s">
        <v>351</v>
      </c>
      <c r="AL3923" t="s">
        <v>336</v>
      </c>
      <c r="AM3923" t="s">
        <v>245</v>
      </c>
    </row>
    <row r="3924" spans="1:39" x14ac:dyDescent="0.3">
      <c r="A3924" s="1">
        <v>43565</v>
      </c>
      <c r="B3924" t="s">
        <v>34</v>
      </c>
      <c r="C3924" t="s">
        <v>239</v>
      </c>
      <c r="D3924">
        <v>1500</v>
      </c>
      <c r="E3924">
        <v>9</v>
      </c>
      <c r="F3924">
        <v>113.879997</v>
      </c>
      <c r="G3924">
        <v>115.19000200000001</v>
      </c>
      <c r="H3924">
        <v>113.540001</v>
      </c>
      <c r="I3924">
        <v>114.919997999999</v>
      </c>
      <c r="J3924">
        <v>113.490273</v>
      </c>
      <c r="K3924">
        <v>3013300</v>
      </c>
      <c r="L3924">
        <v>2.4769999999999999</v>
      </c>
      <c r="M3924">
        <v>8.5642066617885506E-3</v>
      </c>
      <c r="N3924">
        <v>1.90632836361798E-2</v>
      </c>
      <c r="O3924">
        <v>7.6560917030941103E-2</v>
      </c>
      <c r="P3924">
        <v>0.18501756828708901</v>
      </c>
      <c r="Q3924">
        <v>0.14346576629032101</v>
      </c>
      <c r="R3924">
        <v>9.3432131279552692E-3</v>
      </c>
      <c r="S3924">
        <v>1.57866491022139E-2</v>
      </c>
      <c r="T3924">
        <v>1.6618303442704301E-2</v>
      </c>
      <c r="U3924">
        <v>1.82308801391287E-2</v>
      </c>
      <c r="V3924">
        <v>118.480003</v>
      </c>
      <c r="W3924">
        <v>87.699996999999996</v>
      </c>
      <c r="X3924">
        <v>-0.14130449187296601</v>
      </c>
      <c r="Y3924">
        <v>3.47183783585567E-3</v>
      </c>
      <c r="Z3924">
        <v>1.3142582157538201</v>
      </c>
      <c r="AA3924">
        <v>0.68343342147265196</v>
      </c>
      <c r="AB3924">
        <v>0.68736539930601004</v>
      </c>
      <c r="AC3924" t="s">
        <v>254</v>
      </c>
      <c r="AD3924" t="s">
        <v>365</v>
      </c>
      <c r="AE3924" t="s">
        <v>56</v>
      </c>
      <c r="AF3924" t="s">
        <v>59</v>
      </c>
      <c r="AG3924" t="s">
        <v>350</v>
      </c>
      <c r="AI3924">
        <v>97476</v>
      </c>
      <c r="AJ3924">
        <v>1930</v>
      </c>
      <c r="AK3924" t="s">
        <v>351</v>
      </c>
      <c r="AL3924" t="s">
        <v>336</v>
      </c>
      <c r="AM3924" t="s">
        <v>245</v>
      </c>
    </row>
    <row r="3925" spans="1:39" x14ac:dyDescent="0.3">
      <c r="A3925" s="1">
        <v>43593</v>
      </c>
      <c r="B3925" t="s">
        <v>34</v>
      </c>
      <c r="C3925" t="s">
        <v>246</v>
      </c>
      <c r="D3925">
        <v>1600</v>
      </c>
      <c r="E3925">
        <v>9</v>
      </c>
      <c r="F3925">
        <v>112.82</v>
      </c>
      <c r="G3925">
        <v>114.75</v>
      </c>
      <c r="H3925">
        <v>112.480003</v>
      </c>
      <c r="I3925">
        <v>112.55999799999999</v>
      </c>
      <c r="J3925">
        <v>111.89314299999999</v>
      </c>
      <c r="K3925">
        <v>4819300</v>
      </c>
      <c r="L3925">
        <v>2.4820000000000002</v>
      </c>
      <c r="M3925">
        <v>-1.2097825215013101E-2</v>
      </c>
      <c r="N3925">
        <v>-2.6023654139735099E-2</v>
      </c>
      <c r="O3925">
        <v>-2.88413718841187E-3</v>
      </c>
      <c r="P3925">
        <v>6.2106211135786703E-2</v>
      </c>
      <c r="Q3925">
        <v>0.102503663443998</v>
      </c>
      <c r="R3925">
        <v>1.2531425519646901E-2</v>
      </c>
      <c r="S3925">
        <v>1.12830776118937E-2</v>
      </c>
      <c r="T3925">
        <v>1.26062274691054E-2</v>
      </c>
      <c r="U3925">
        <v>1.77996263140811E-2</v>
      </c>
      <c r="V3925">
        <v>119.32</v>
      </c>
      <c r="W3925">
        <v>87.699996999999996</v>
      </c>
      <c r="X3925">
        <v>-0.14130449187296601</v>
      </c>
      <c r="Y3925">
        <v>-1.60671540560346E-3</v>
      </c>
      <c r="Z3925">
        <v>1.31477188474398</v>
      </c>
      <c r="AA3925">
        <v>0.45508242366076102</v>
      </c>
      <c r="AB3925">
        <v>0.6516851619638</v>
      </c>
      <c r="AC3925" t="s">
        <v>254</v>
      </c>
      <c r="AD3925" t="s">
        <v>365</v>
      </c>
      <c r="AE3925" t="s">
        <v>56</v>
      </c>
      <c r="AF3925" t="s">
        <v>59</v>
      </c>
      <c r="AG3925" t="s">
        <v>350</v>
      </c>
      <c r="AI3925">
        <v>97476</v>
      </c>
      <c r="AJ3925">
        <v>1930</v>
      </c>
      <c r="AK3925" t="s">
        <v>351</v>
      </c>
      <c r="AL3925" t="s">
        <v>336</v>
      </c>
      <c r="AM3925" t="s">
        <v>245</v>
      </c>
    </row>
    <row r="3926" spans="1:39" x14ac:dyDescent="0.3">
      <c r="A3926" s="1">
        <v>43600</v>
      </c>
      <c r="B3926" t="s">
        <v>34</v>
      </c>
      <c r="C3926" t="s">
        <v>239</v>
      </c>
      <c r="D3926">
        <v>1000</v>
      </c>
      <c r="E3926">
        <v>9</v>
      </c>
      <c r="F3926">
        <v>108</v>
      </c>
      <c r="G3926">
        <v>110.870003</v>
      </c>
      <c r="H3926">
        <v>107.709999</v>
      </c>
      <c r="I3926">
        <v>110.290001</v>
      </c>
      <c r="J3926">
        <v>109.63658899999901</v>
      </c>
      <c r="K3926">
        <v>4803600</v>
      </c>
      <c r="L3926">
        <v>2.379</v>
      </c>
      <c r="M3926">
        <v>1.13984507988702E-2</v>
      </c>
      <c r="N3926">
        <v>-2.0373175471387402E-2</v>
      </c>
      <c r="O3926">
        <v>-5.04302807953469E-2</v>
      </c>
      <c r="P3926">
        <v>3.5460540013239797E-2</v>
      </c>
      <c r="Q3926">
        <v>2.5131599591921201E-2</v>
      </c>
      <c r="R3926">
        <v>2.6896669941724301E-2</v>
      </c>
      <c r="S3926">
        <v>1.52442441253989E-2</v>
      </c>
      <c r="T3926">
        <v>1.38569867210318E-2</v>
      </c>
      <c r="U3926">
        <v>1.80055102916898E-2</v>
      </c>
      <c r="V3926">
        <v>119.32</v>
      </c>
      <c r="W3926">
        <v>87.699996999999996</v>
      </c>
      <c r="X3926">
        <v>-0.15810945579131899</v>
      </c>
      <c r="Y3926">
        <v>5.8219943882337104E-3</v>
      </c>
      <c r="Z3926">
        <v>1.3308122386883301</v>
      </c>
      <c r="AA3926">
        <v>7.9135017264614707E-3</v>
      </c>
      <c r="AB3926">
        <v>0.113141393525516</v>
      </c>
      <c r="AC3926" t="s">
        <v>254</v>
      </c>
      <c r="AD3926" t="s">
        <v>365</v>
      </c>
      <c r="AE3926" t="s">
        <v>56</v>
      </c>
      <c r="AF3926" t="s">
        <v>59</v>
      </c>
      <c r="AG3926" t="s">
        <v>350</v>
      </c>
      <c r="AI3926">
        <v>97476</v>
      </c>
      <c r="AJ3926">
        <v>1930</v>
      </c>
      <c r="AK3926" t="s">
        <v>351</v>
      </c>
      <c r="AL3926" t="s">
        <v>336</v>
      </c>
      <c r="AM3926" t="s">
        <v>245</v>
      </c>
    </row>
    <row r="3927" spans="1:39" x14ac:dyDescent="0.3">
      <c r="A3927" s="1">
        <v>43601</v>
      </c>
      <c r="B3927" t="s">
        <v>34</v>
      </c>
      <c r="C3927" t="s">
        <v>239</v>
      </c>
      <c r="D3927">
        <v>800</v>
      </c>
      <c r="E3927">
        <v>9</v>
      </c>
      <c r="F3927">
        <v>108.93</v>
      </c>
      <c r="G3927">
        <v>110.629997</v>
      </c>
      <c r="H3927">
        <v>108.099998</v>
      </c>
      <c r="I3927">
        <v>109.209999</v>
      </c>
      <c r="J3927">
        <v>108.562987999999</v>
      </c>
      <c r="K3927">
        <v>4690600</v>
      </c>
      <c r="L3927">
        <v>2.4049999999999998</v>
      </c>
      <c r="M3927">
        <v>-9.8406209444768591E-3</v>
      </c>
      <c r="N3927">
        <v>-2.6564653296292599E-2</v>
      </c>
      <c r="O3927">
        <v>-4.5864781612510001E-2</v>
      </c>
      <c r="P3927">
        <v>2.7301261241129401E-2</v>
      </c>
      <c r="Q3927">
        <v>2.8300073250255901E-2</v>
      </c>
      <c r="R3927">
        <v>2.70144502335746E-2</v>
      </c>
      <c r="S3927">
        <v>1.5101894381165199E-2</v>
      </c>
      <c r="T3927">
        <v>1.3916303017212899E-2</v>
      </c>
      <c r="U3927">
        <v>1.7997424348945499E-2</v>
      </c>
      <c r="V3927">
        <v>119.32</v>
      </c>
      <c r="W3927">
        <v>87.699996999999996</v>
      </c>
      <c r="X3927">
        <v>-0.15810945579131899</v>
      </c>
      <c r="Y3927">
        <v>8.8559569696340101E-3</v>
      </c>
      <c r="Z3927">
        <v>1.3215563224889899</v>
      </c>
      <c r="AA3927">
        <v>2.5095537929886499E-2</v>
      </c>
      <c r="AB3927">
        <v>4.1622522646233999E-2</v>
      </c>
      <c r="AC3927" t="s">
        <v>254</v>
      </c>
      <c r="AD3927" t="s">
        <v>365</v>
      </c>
      <c r="AE3927" t="s">
        <v>56</v>
      </c>
      <c r="AF3927" t="s">
        <v>59</v>
      </c>
      <c r="AG3927" t="s">
        <v>350</v>
      </c>
      <c r="AI3927">
        <v>97476</v>
      </c>
      <c r="AJ3927">
        <v>1930</v>
      </c>
      <c r="AK3927" t="s">
        <v>351</v>
      </c>
      <c r="AL3927" t="s">
        <v>336</v>
      </c>
      <c r="AM3927" t="s">
        <v>245</v>
      </c>
    </row>
    <row r="3928" spans="1:39" x14ac:dyDescent="0.3">
      <c r="A3928" s="1">
        <v>43628</v>
      </c>
      <c r="B3928" t="s">
        <v>34</v>
      </c>
      <c r="C3928" t="s">
        <v>246</v>
      </c>
      <c r="D3928">
        <v>800</v>
      </c>
      <c r="E3928">
        <v>9</v>
      </c>
      <c r="F3928">
        <v>112.480003</v>
      </c>
      <c r="G3928">
        <v>112.790001</v>
      </c>
      <c r="H3928">
        <v>109.980003</v>
      </c>
      <c r="I3928">
        <v>110.339996</v>
      </c>
      <c r="J3928">
        <v>109.686295</v>
      </c>
      <c r="K3928">
        <v>4105400</v>
      </c>
      <c r="L3928">
        <v>2.1269999999999998</v>
      </c>
      <c r="M3928">
        <v>-2.32016263155299E-2</v>
      </c>
      <c r="N3928">
        <v>7.8246240049052E-3</v>
      </c>
      <c r="O3928">
        <v>-2.0275219308451099E-2</v>
      </c>
      <c r="P3928">
        <v>3.1908757289245797E-2</v>
      </c>
      <c r="Q3928">
        <v>-1.5497432847029801E-2</v>
      </c>
      <c r="R3928">
        <v>1.4348965942679599E-2</v>
      </c>
      <c r="S3928">
        <v>1.8826620652536201E-2</v>
      </c>
      <c r="T3928">
        <v>1.5636646571264099E-2</v>
      </c>
      <c r="U3928">
        <v>1.8273107890818398E-2</v>
      </c>
      <c r="V3928">
        <v>119.32</v>
      </c>
      <c r="W3928">
        <v>87.699996999999996</v>
      </c>
      <c r="X3928">
        <v>-0.15810945579131899</v>
      </c>
      <c r="Y3928">
        <v>-2.0396578921351798E-3</v>
      </c>
      <c r="Z3928">
        <v>1.34091041412573</v>
      </c>
      <c r="AA3928">
        <v>-0.22474256068944701</v>
      </c>
      <c r="AB3928">
        <v>-0.241805418142854</v>
      </c>
      <c r="AC3928" t="s">
        <v>254</v>
      </c>
      <c r="AD3928" t="s">
        <v>365</v>
      </c>
      <c r="AE3928" t="s">
        <v>56</v>
      </c>
      <c r="AF3928" t="s">
        <v>59</v>
      </c>
      <c r="AG3928" t="s">
        <v>350</v>
      </c>
      <c r="AI3928">
        <v>97476</v>
      </c>
      <c r="AJ3928">
        <v>1930</v>
      </c>
      <c r="AK3928" t="s">
        <v>351</v>
      </c>
      <c r="AL3928" t="s">
        <v>336</v>
      </c>
      <c r="AM3928" t="s">
        <v>245</v>
      </c>
    </row>
    <row r="3929" spans="1:39" x14ac:dyDescent="0.3">
      <c r="A3929" s="1">
        <v>43636</v>
      </c>
      <c r="B3929" t="s">
        <v>34</v>
      </c>
      <c r="C3929" t="s">
        <v>239</v>
      </c>
      <c r="D3929">
        <v>1400</v>
      </c>
      <c r="E3929">
        <v>9</v>
      </c>
      <c r="F3929">
        <v>113.870003</v>
      </c>
      <c r="G3929">
        <v>114.349998</v>
      </c>
      <c r="H3929">
        <v>111.709999</v>
      </c>
      <c r="I3929">
        <v>112.709999</v>
      </c>
      <c r="J3929">
        <v>112.042252</v>
      </c>
      <c r="K3929">
        <v>2789900</v>
      </c>
      <c r="L3929">
        <v>2.0009999999999999</v>
      </c>
      <c r="M3929">
        <v>1.2588849436183099E-2</v>
      </c>
      <c r="N3929">
        <v>1.3667633774765899E-2</v>
      </c>
      <c r="O3929">
        <v>7.3432484107255502E-2</v>
      </c>
      <c r="P3929">
        <v>1.0933883877081199E-2</v>
      </c>
      <c r="Q3929">
        <v>1.99066161536482E-2</v>
      </c>
      <c r="R3929">
        <v>2.7325942476302101E-2</v>
      </c>
      <c r="S3929">
        <v>1.7420277105756402E-2</v>
      </c>
      <c r="T3929">
        <v>1.6306346313456E-2</v>
      </c>
      <c r="U3929">
        <v>1.8551738542214799E-2</v>
      </c>
      <c r="V3929">
        <v>119.32</v>
      </c>
      <c r="W3929">
        <v>87.699996999999996</v>
      </c>
      <c r="X3929">
        <v>-0.15810945579131899</v>
      </c>
      <c r="Y3929">
        <v>9.4276054361659405E-3</v>
      </c>
      <c r="Z3929">
        <v>1.35239464654979</v>
      </c>
      <c r="AA3929">
        <v>-6.4761961875723804E-4</v>
      </c>
      <c r="AB3929">
        <v>-0.213314283108056</v>
      </c>
      <c r="AC3929" t="s">
        <v>254</v>
      </c>
      <c r="AD3929" t="s">
        <v>365</v>
      </c>
      <c r="AE3929" t="s">
        <v>56</v>
      </c>
      <c r="AF3929" t="s">
        <v>59</v>
      </c>
      <c r="AG3929" t="s">
        <v>350</v>
      </c>
      <c r="AI3929">
        <v>97476</v>
      </c>
      <c r="AJ3929">
        <v>1930</v>
      </c>
      <c r="AK3929" t="s">
        <v>351</v>
      </c>
      <c r="AL3929" t="s">
        <v>336</v>
      </c>
      <c r="AM3929" t="s">
        <v>245</v>
      </c>
    </row>
    <row r="3930" spans="1:39" x14ac:dyDescent="0.3">
      <c r="A3930" s="1">
        <v>43637</v>
      </c>
      <c r="B3930" t="s">
        <v>34</v>
      </c>
      <c r="C3930" t="s">
        <v>246</v>
      </c>
      <c r="D3930">
        <v>1900</v>
      </c>
      <c r="E3930">
        <v>9</v>
      </c>
      <c r="F3930">
        <v>111.870003</v>
      </c>
      <c r="G3930">
        <v>113.370003</v>
      </c>
      <c r="H3930">
        <v>111.660004</v>
      </c>
      <c r="I3930">
        <v>112.32</v>
      </c>
      <c r="J3930">
        <v>111.65456399999999</v>
      </c>
      <c r="K3930">
        <v>5124900</v>
      </c>
      <c r="L3930">
        <v>2.0680000000000001</v>
      </c>
      <c r="M3930">
        <v>-3.46619496056331E-3</v>
      </c>
      <c r="N3930">
        <v>4.5630150588359501E-2</v>
      </c>
      <c r="O3930">
        <v>4.8523116703648797E-2</v>
      </c>
      <c r="P3930">
        <v>3.0361885900520299E-2</v>
      </c>
      <c r="Q3930">
        <v>1.1350429158004599E-2</v>
      </c>
      <c r="R3930">
        <v>1.8470166028341499E-2</v>
      </c>
      <c r="S3930">
        <v>1.6991700355410502E-2</v>
      </c>
      <c r="T3930">
        <v>1.6044668035887201E-2</v>
      </c>
      <c r="U3930">
        <v>1.85503606026424E-2</v>
      </c>
      <c r="V3930">
        <v>119.32</v>
      </c>
      <c r="W3930">
        <v>87.699996999999996</v>
      </c>
      <c r="X3930">
        <v>-0.15810945579131899</v>
      </c>
      <c r="Y3930">
        <v>-1.26001638019446E-3</v>
      </c>
      <c r="Z3930">
        <v>1.3523013598717299</v>
      </c>
      <c r="AA3930">
        <v>-5.8753866161922901E-2</v>
      </c>
      <c r="AB3930">
        <v>-0.15968697790073499</v>
      </c>
      <c r="AC3930" t="s">
        <v>254</v>
      </c>
      <c r="AD3930" t="s">
        <v>365</v>
      </c>
      <c r="AE3930" t="s">
        <v>56</v>
      </c>
      <c r="AF3930" t="s">
        <v>59</v>
      </c>
      <c r="AG3930" t="s">
        <v>350</v>
      </c>
      <c r="AI3930">
        <v>97476</v>
      </c>
      <c r="AJ3930">
        <v>1930</v>
      </c>
      <c r="AK3930" t="s">
        <v>351</v>
      </c>
      <c r="AL3930" t="s">
        <v>336</v>
      </c>
      <c r="AM3930" t="s">
        <v>245</v>
      </c>
    </row>
    <row r="3931" spans="1:39" x14ac:dyDescent="0.3">
      <c r="A3931" s="1">
        <v>43557</v>
      </c>
      <c r="B3931" t="s">
        <v>34</v>
      </c>
      <c r="C3931" t="s">
        <v>246</v>
      </c>
      <c r="D3931">
        <v>800</v>
      </c>
      <c r="E3931">
        <v>10</v>
      </c>
      <c r="F3931">
        <v>108.970001</v>
      </c>
      <c r="G3931">
        <v>110.43</v>
      </c>
      <c r="H3931">
        <v>108.18</v>
      </c>
      <c r="I3931">
        <v>110.279999</v>
      </c>
      <c r="J3931">
        <v>108.90799699999999</v>
      </c>
      <c r="K3931">
        <v>7005500</v>
      </c>
      <c r="L3931">
        <v>2.4809999999999999</v>
      </c>
      <c r="M3931">
        <v>1.49828699777064E-2</v>
      </c>
      <c r="N3931">
        <v>1.78404165675182E-2</v>
      </c>
      <c r="O3931">
        <v>3.2439153718866798E-2</v>
      </c>
      <c r="P3931">
        <v>0.16204916078739101</v>
      </c>
      <c r="Q3931">
        <v>0.119099036493755</v>
      </c>
      <c r="R3931">
        <v>1.8980985839665902E-2</v>
      </c>
      <c r="S3931">
        <v>1.54310942892998E-2</v>
      </c>
      <c r="T3931">
        <v>1.9118608678897499E-2</v>
      </c>
      <c r="U3931">
        <v>1.83941017870742E-2</v>
      </c>
      <c r="V3931">
        <v>118.480003</v>
      </c>
      <c r="W3931">
        <v>87.699996999999996</v>
      </c>
      <c r="X3931">
        <v>-0.14130449187296601</v>
      </c>
      <c r="Y3931" s="44">
        <v>1.7455614805152698E-5</v>
      </c>
      <c r="Z3931">
        <v>1.3059239931876601</v>
      </c>
      <c r="AA3931">
        <v>0.54099807238737196</v>
      </c>
      <c r="AB3931">
        <v>0.24079562618813499</v>
      </c>
      <c r="AC3931" t="s">
        <v>255</v>
      </c>
      <c r="AD3931" t="s">
        <v>365</v>
      </c>
      <c r="AE3931" t="s">
        <v>56</v>
      </c>
      <c r="AF3931" t="s">
        <v>59</v>
      </c>
      <c r="AG3931" t="s">
        <v>350</v>
      </c>
      <c r="AI3931">
        <v>97476</v>
      </c>
      <c r="AJ3931">
        <v>1930</v>
      </c>
      <c r="AK3931" t="s">
        <v>351</v>
      </c>
      <c r="AL3931" t="s">
        <v>336</v>
      </c>
      <c r="AM3931" t="s">
        <v>245</v>
      </c>
    </row>
    <row r="3932" spans="1:39" x14ac:dyDescent="0.3">
      <c r="A3932" s="1">
        <v>43579</v>
      </c>
      <c r="B3932" t="s">
        <v>34</v>
      </c>
      <c r="C3932" t="s">
        <v>246</v>
      </c>
      <c r="D3932">
        <v>1600</v>
      </c>
      <c r="E3932">
        <v>10</v>
      </c>
      <c r="F3932">
        <v>115</v>
      </c>
      <c r="G3932">
        <v>119.32</v>
      </c>
      <c r="H3932">
        <v>114.849998</v>
      </c>
      <c r="I3932">
        <v>118.43</v>
      </c>
      <c r="J3932">
        <v>116.956604</v>
      </c>
      <c r="K3932">
        <v>14483900</v>
      </c>
      <c r="L3932">
        <v>2.5219999999999998</v>
      </c>
      <c r="M3932">
        <v>1.7461388602093699E-2</v>
      </c>
      <c r="N3932">
        <v>1.7547286479906998E-2</v>
      </c>
      <c r="O3932">
        <v>7.6754990719091698E-2</v>
      </c>
      <c r="P3932">
        <v>0.22292706495711501</v>
      </c>
      <c r="Q3932">
        <v>0.216162133983862</v>
      </c>
      <c r="R3932">
        <v>1.0775815453040301E-2</v>
      </c>
      <c r="S3932">
        <v>1.37312442787895E-2</v>
      </c>
      <c r="T3932">
        <v>1.58683319102941E-2</v>
      </c>
      <c r="U3932">
        <v>1.7977568788093201E-2</v>
      </c>
      <c r="V3932">
        <v>119.32</v>
      </c>
      <c r="W3932">
        <v>87.699996999999996</v>
      </c>
      <c r="X3932">
        <v>-0.14130449187296601</v>
      </c>
      <c r="Y3932">
        <v>-2.1941687255359501E-3</v>
      </c>
      <c r="Z3932">
        <v>1.2995112431851501</v>
      </c>
      <c r="AA3932">
        <v>1.10905420506015</v>
      </c>
      <c r="AB3932">
        <v>0.76834933023018004</v>
      </c>
      <c r="AC3932" t="s">
        <v>255</v>
      </c>
      <c r="AD3932" t="s">
        <v>365</v>
      </c>
      <c r="AE3932" t="s">
        <v>56</v>
      </c>
      <c r="AF3932" t="s">
        <v>59</v>
      </c>
      <c r="AG3932" t="s">
        <v>350</v>
      </c>
      <c r="AI3932">
        <v>97476</v>
      </c>
      <c r="AJ3932">
        <v>1930</v>
      </c>
      <c r="AK3932" t="s">
        <v>351</v>
      </c>
      <c r="AL3932" t="s">
        <v>336</v>
      </c>
      <c r="AM3932" t="s">
        <v>245</v>
      </c>
    </row>
    <row r="3933" spans="1:39" x14ac:dyDescent="0.3">
      <c r="A3933" s="1">
        <v>43581</v>
      </c>
      <c r="B3933" t="s">
        <v>34</v>
      </c>
      <c r="C3933" t="s">
        <v>239</v>
      </c>
      <c r="D3933">
        <v>1200</v>
      </c>
      <c r="E3933">
        <v>10</v>
      </c>
      <c r="F3933">
        <v>116</v>
      </c>
      <c r="G3933">
        <v>117.25</v>
      </c>
      <c r="H3933">
        <v>115.30999799999999</v>
      </c>
      <c r="I3933">
        <v>117.209999</v>
      </c>
      <c r="J3933">
        <v>115.751785</v>
      </c>
      <c r="K3933">
        <v>3582600</v>
      </c>
      <c r="L3933">
        <v>2.5049999999999999</v>
      </c>
      <c r="M3933">
        <v>3.4134888613148801E-4</v>
      </c>
      <c r="N3933">
        <v>1.4610071957276399E-2</v>
      </c>
      <c r="O3933">
        <v>7.8785068995083904E-2</v>
      </c>
      <c r="P3933">
        <v>0.123268252731383</v>
      </c>
      <c r="Q3933">
        <v>0.15696378901480301</v>
      </c>
      <c r="R3933">
        <v>1.17601864186601E-2</v>
      </c>
      <c r="S3933">
        <v>1.26664010782222E-2</v>
      </c>
      <c r="T3933">
        <v>1.3501726146614899E-2</v>
      </c>
      <c r="U3933">
        <v>1.7768257726504099E-2</v>
      </c>
      <c r="V3933">
        <v>119.32</v>
      </c>
      <c r="W3933">
        <v>87.699996999999996</v>
      </c>
      <c r="X3933">
        <v>-0.14130449187296601</v>
      </c>
      <c r="Y3933">
        <v>4.6743503443647796E-3</v>
      </c>
      <c r="Z3933">
        <v>1.3088112346893801</v>
      </c>
      <c r="AA3933">
        <v>0.76667233102407195</v>
      </c>
      <c r="AB3933">
        <v>0.90853509493129303</v>
      </c>
      <c r="AC3933" t="s">
        <v>255</v>
      </c>
      <c r="AD3933" t="s">
        <v>365</v>
      </c>
      <c r="AE3933" t="s">
        <v>56</v>
      </c>
      <c r="AF3933" t="s">
        <v>59</v>
      </c>
      <c r="AG3933" t="s">
        <v>350</v>
      </c>
      <c r="AI3933">
        <v>97476</v>
      </c>
      <c r="AJ3933">
        <v>1930</v>
      </c>
      <c r="AK3933" t="s">
        <v>351</v>
      </c>
      <c r="AL3933" t="s">
        <v>336</v>
      </c>
      <c r="AM3933" t="s">
        <v>245</v>
      </c>
    </row>
    <row r="3934" spans="1:39" x14ac:dyDescent="0.3">
      <c r="A3934" s="1">
        <v>43587</v>
      </c>
      <c r="B3934" t="s">
        <v>34</v>
      </c>
      <c r="C3934" t="s">
        <v>246</v>
      </c>
      <c r="D3934">
        <v>600</v>
      </c>
      <c r="E3934">
        <v>10</v>
      </c>
      <c r="F3934">
        <v>116.400002</v>
      </c>
      <c r="G3934">
        <v>118.57</v>
      </c>
      <c r="H3934">
        <v>116.279999</v>
      </c>
      <c r="I3934">
        <v>117.459999</v>
      </c>
      <c r="J3934">
        <v>115.998672</v>
      </c>
      <c r="K3934">
        <v>4532200</v>
      </c>
      <c r="L3934">
        <v>2.552</v>
      </c>
      <c r="M3934">
        <v>1.0010753111645E-2</v>
      </c>
      <c r="N3934">
        <v>2.47197763735661E-3</v>
      </c>
      <c r="O3934">
        <v>7.8058151156497294E-2</v>
      </c>
      <c r="P3934">
        <v>0.15415064103371101</v>
      </c>
      <c r="Q3934">
        <v>0.155218421360454</v>
      </c>
      <c r="R3934">
        <v>9.7987292477269301E-3</v>
      </c>
      <c r="S3934">
        <v>1.08655405776792E-2</v>
      </c>
      <c r="T3934">
        <v>1.3111350992552E-2</v>
      </c>
      <c r="U3934">
        <v>1.7756316592474501E-2</v>
      </c>
      <c r="V3934">
        <v>119.32</v>
      </c>
      <c r="W3934">
        <v>87.699996999999996</v>
      </c>
      <c r="X3934">
        <v>-0.14130449187296601</v>
      </c>
      <c r="Y3934">
        <v>-2.1262443276895502E-3</v>
      </c>
      <c r="Z3934">
        <v>1.31461010068076</v>
      </c>
      <c r="AA3934">
        <v>0.75624303106125301</v>
      </c>
      <c r="AB3934">
        <v>0.78325443586167398</v>
      </c>
      <c r="AC3934" t="s">
        <v>255</v>
      </c>
      <c r="AD3934" t="s">
        <v>365</v>
      </c>
      <c r="AE3934" t="s">
        <v>56</v>
      </c>
      <c r="AF3934" t="s">
        <v>59</v>
      </c>
      <c r="AG3934" t="s">
        <v>350</v>
      </c>
      <c r="AI3934">
        <v>97476</v>
      </c>
      <c r="AJ3934">
        <v>1930</v>
      </c>
      <c r="AK3934" t="s">
        <v>351</v>
      </c>
      <c r="AL3934" t="s">
        <v>336</v>
      </c>
      <c r="AM3934" t="s">
        <v>245</v>
      </c>
    </row>
    <row r="3935" spans="1:39" x14ac:dyDescent="0.3">
      <c r="A3935" s="1">
        <v>43595</v>
      </c>
      <c r="B3935" t="s">
        <v>34</v>
      </c>
      <c r="C3935" t="s">
        <v>239</v>
      </c>
      <c r="D3935">
        <v>1200</v>
      </c>
      <c r="E3935">
        <v>10</v>
      </c>
      <c r="F3935">
        <v>111.860001</v>
      </c>
      <c r="G3935">
        <v>113.129997</v>
      </c>
      <c r="H3935">
        <v>109.360001</v>
      </c>
      <c r="I3935">
        <v>112.599998</v>
      </c>
      <c r="J3935">
        <v>111.932907</v>
      </c>
      <c r="K3935">
        <v>4189900</v>
      </c>
      <c r="L3935">
        <v>2.4550000000000001</v>
      </c>
      <c r="M3935">
        <v>4.0044547592877596E-3</v>
      </c>
      <c r="N3935">
        <v>-4.23412667165717E-2</v>
      </c>
      <c r="O3935">
        <v>-5.2532789933411803E-3</v>
      </c>
      <c r="P3935">
        <v>8.07532918491249E-2</v>
      </c>
      <c r="Q3935">
        <v>7.42788040443743E-2</v>
      </c>
      <c r="R3935">
        <v>8.5115839518109006E-3</v>
      </c>
      <c r="S3935">
        <v>1.0654861604607199E-2</v>
      </c>
      <c r="T3935">
        <v>1.2165125316621599E-2</v>
      </c>
      <c r="U3935">
        <v>1.77532108201831E-2</v>
      </c>
      <c r="V3935">
        <v>119.32</v>
      </c>
      <c r="W3935">
        <v>87.699996999999996</v>
      </c>
      <c r="X3935">
        <v>-0.14130449187296601</v>
      </c>
      <c r="Y3935">
        <v>3.7133938472042301E-3</v>
      </c>
      <c r="Z3935">
        <v>1.3119262083229699</v>
      </c>
      <c r="AA3935">
        <v>0.292223076566693</v>
      </c>
      <c r="AB3935">
        <v>0.47101503750280699</v>
      </c>
      <c r="AC3935" t="s">
        <v>255</v>
      </c>
      <c r="AD3935" t="s">
        <v>365</v>
      </c>
      <c r="AE3935" t="s">
        <v>56</v>
      </c>
      <c r="AF3935" t="s">
        <v>59</v>
      </c>
      <c r="AG3935" t="s">
        <v>350</v>
      </c>
      <c r="AI3935">
        <v>97476</v>
      </c>
      <c r="AJ3935">
        <v>1930</v>
      </c>
      <c r="AK3935" t="s">
        <v>351</v>
      </c>
      <c r="AL3935" t="s">
        <v>336</v>
      </c>
      <c r="AM3935" t="s">
        <v>245</v>
      </c>
    </row>
    <row r="3936" spans="1:39" x14ac:dyDescent="0.3">
      <c r="A3936" s="1">
        <v>43616</v>
      </c>
      <c r="B3936" t="s">
        <v>34</v>
      </c>
      <c r="C3936" t="s">
        <v>246</v>
      </c>
      <c r="D3936">
        <v>1100</v>
      </c>
      <c r="E3936">
        <v>10</v>
      </c>
      <c r="F3936">
        <v>104.32</v>
      </c>
      <c r="G3936">
        <v>106.120003</v>
      </c>
      <c r="H3936">
        <v>104</v>
      </c>
      <c r="I3936">
        <v>104.30999799999999</v>
      </c>
      <c r="J3936">
        <v>103.69201700000001</v>
      </c>
      <c r="K3936">
        <v>4463100</v>
      </c>
      <c r="L3936">
        <v>2.1419999999999999</v>
      </c>
      <c r="M3936">
        <v>-1.07749187614868E-2</v>
      </c>
      <c r="N3936">
        <v>-1.44668575107151E-2</v>
      </c>
      <c r="O3936">
        <v>-0.11529865429537101</v>
      </c>
      <c r="P3936">
        <v>-1.6639177272989501E-2</v>
      </c>
      <c r="Q3936">
        <v>-4.1491399210125797E-2</v>
      </c>
      <c r="R3936">
        <v>1.3008930986747999E-2</v>
      </c>
      <c r="S3936">
        <v>1.6257196613649601E-2</v>
      </c>
      <c r="T3936">
        <v>1.4732484431640601E-2</v>
      </c>
      <c r="U3936">
        <v>1.8159278763847E-2</v>
      </c>
      <c r="V3936">
        <v>119.32</v>
      </c>
      <c r="W3936">
        <v>87.699996999999996</v>
      </c>
      <c r="X3936">
        <v>-0.15810945579131899</v>
      </c>
      <c r="Y3936">
        <v>-1.3283204951564801E-2</v>
      </c>
      <c r="Z3936">
        <v>1.3346057712933601</v>
      </c>
      <c r="AA3936">
        <v>-0.37607775449903302</v>
      </c>
      <c r="AB3936">
        <v>-0.34115086921788501</v>
      </c>
      <c r="AC3936" t="s">
        <v>255</v>
      </c>
      <c r="AD3936" t="s">
        <v>365</v>
      </c>
      <c r="AE3936" t="s">
        <v>56</v>
      </c>
      <c r="AF3936" t="s">
        <v>59</v>
      </c>
      <c r="AG3936" t="s">
        <v>350</v>
      </c>
      <c r="AI3936">
        <v>97476</v>
      </c>
      <c r="AJ3936">
        <v>1930</v>
      </c>
      <c r="AK3936" t="s">
        <v>351</v>
      </c>
      <c r="AL3936" t="s">
        <v>336</v>
      </c>
      <c r="AM3936" t="s">
        <v>245</v>
      </c>
    </row>
    <row r="3937" spans="1:39" x14ac:dyDescent="0.3">
      <c r="A3937" s="1">
        <v>43628</v>
      </c>
      <c r="B3937" t="s">
        <v>34</v>
      </c>
      <c r="C3937" t="s">
        <v>246</v>
      </c>
      <c r="D3937">
        <v>1600</v>
      </c>
      <c r="E3937">
        <v>10</v>
      </c>
      <c r="F3937">
        <v>112.480003</v>
      </c>
      <c r="G3937">
        <v>112.790001</v>
      </c>
      <c r="H3937">
        <v>109.980003</v>
      </c>
      <c r="I3937">
        <v>110.339996</v>
      </c>
      <c r="J3937">
        <v>109.686295</v>
      </c>
      <c r="K3937">
        <v>4105400</v>
      </c>
      <c r="L3937">
        <v>2.1269999999999998</v>
      </c>
      <c r="M3937">
        <v>-2.32016263155299E-2</v>
      </c>
      <c r="N3937">
        <v>7.8246240049052E-3</v>
      </c>
      <c r="O3937">
        <v>-2.0275219308451099E-2</v>
      </c>
      <c r="P3937">
        <v>3.1908757289245797E-2</v>
      </c>
      <c r="Q3937">
        <v>-1.5497432847029801E-2</v>
      </c>
      <c r="R3937">
        <v>1.4348965942679599E-2</v>
      </c>
      <c r="S3937">
        <v>1.8826620652536201E-2</v>
      </c>
      <c r="T3937">
        <v>1.5636646571264099E-2</v>
      </c>
      <c r="U3937">
        <v>1.8273107890818398E-2</v>
      </c>
      <c r="V3937">
        <v>119.32</v>
      </c>
      <c r="W3937">
        <v>87.699996999999996</v>
      </c>
      <c r="X3937">
        <v>-0.15810945579131899</v>
      </c>
      <c r="Y3937">
        <v>-2.0396578921351798E-3</v>
      </c>
      <c r="Z3937">
        <v>1.34091041412573</v>
      </c>
      <c r="AA3937">
        <v>-0.22474256068944701</v>
      </c>
      <c r="AB3937">
        <v>-0.241805418142854</v>
      </c>
      <c r="AC3937" t="s">
        <v>255</v>
      </c>
      <c r="AD3937" t="s">
        <v>365</v>
      </c>
      <c r="AE3937" t="s">
        <v>56</v>
      </c>
      <c r="AF3937" t="s">
        <v>59</v>
      </c>
      <c r="AG3937" t="s">
        <v>350</v>
      </c>
      <c r="AI3937">
        <v>97476</v>
      </c>
      <c r="AJ3937">
        <v>1930</v>
      </c>
      <c r="AK3937" t="s">
        <v>351</v>
      </c>
      <c r="AL3937" t="s">
        <v>336</v>
      </c>
      <c r="AM3937" t="s">
        <v>245</v>
      </c>
    </row>
    <row r="3938" spans="1:39" x14ac:dyDescent="0.3">
      <c r="A3938" s="1">
        <v>43629</v>
      </c>
      <c r="B3938" t="s">
        <v>34</v>
      </c>
      <c r="C3938" t="s">
        <v>246</v>
      </c>
      <c r="D3938">
        <v>800</v>
      </c>
      <c r="E3938">
        <v>10</v>
      </c>
      <c r="F3938">
        <v>110.760002</v>
      </c>
      <c r="G3938">
        <v>111.360001</v>
      </c>
      <c r="H3938">
        <v>110.32</v>
      </c>
      <c r="I3938">
        <v>111.18</v>
      </c>
      <c r="J3938">
        <v>110.521317</v>
      </c>
      <c r="K3938">
        <v>3392000</v>
      </c>
      <c r="L3938">
        <v>2.0910000000000002</v>
      </c>
      <c r="M3938">
        <v>7.5839885345834E-3</v>
      </c>
      <c r="N3938">
        <v>8.9443265997751608E-3</v>
      </c>
      <c r="O3938">
        <v>3.7294133896110401E-2</v>
      </c>
      <c r="P3938">
        <v>4.3964531864619898E-2</v>
      </c>
      <c r="Q3938">
        <v>-9.0405170670682395E-3</v>
      </c>
      <c r="R3938">
        <v>1.4452905731875999E-2</v>
      </c>
      <c r="S3938">
        <v>1.5364956797564101E-2</v>
      </c>
      <c r="T3938">
        <v>1.56485046058988E-2</v>
      </c>
      <c r="U3938">
        <v>1.8279307067792301E-2</v>
      </c>
      <c r="V3938">
        <v>119.32</v>
      </c>
      <c r="W3938">
        <v>87.699996999999996</v>
      </c>
      <c r="X3938">
        <v>-0.15810945579131899</v>
      </c>
      <c r="Y3938">
        <v>4.0890106107655602E-3</v>
      </c>
      <c r="Z3938">
        <v>1.34136854171319</v>
      </c>
      <c r="AA3938">
        <v>-0.18378642038361501</v>
      </c>
      <c r="AB3938">
        <v>-0.207920082694553</v>
      </c>
      <c r="AC3938" t="s">
        <v>255</v>
      </c>
      <c r="AD3938" t="s">
        <v>365</v>
      </c>
      <c r="AE3938" t="s">
        <v>56</v>
      </c>
      <c r="AF3938" t="s">
        <v>59</v>
      </c>
      <c r="AG3938" t="s">
        <v>350</v>
      </c>
      <c r="AI3938">
        <v>97476</v>
      </c>
      <c r="AJ3938">
        <v>1930</v>
      </c>
      <c r="AK3938" t="s">
        <v>351</v>
      </c>
      <c r="AL3938" t="s">
        <v>336</v>
      </c>
      <c r="AM3938" t="s">
        <v>245</v>
      </c>
    </row>
    <row r="3939" spans="1:39" x14ac:dyDescent="0.3">
      <c r="A3939" s="1">
        <v>43635</v>
      </c>
      <c r="B3939" t="s">
        <v>34</v>
      </c>
      <c r="C3939" t="s">
        <v>239</v>
      </c>
      <c r="D3939">
        <v>1300</v>
      </c>
      <c r="E3939">
        <v>10</v>
      </c>
      <c r="F3939">
        <v>111.800003</v>
      </c>
      <c r="G3939">
        <v>112.300003</v>
      </c>
      <c r="H3939">
        <v>110.69000200000001</v>
      </c>
      <c r="I3939">
        <v>111.300003</v>
      </c>
      <c r="J3939">
        <v>110.64061</v>
      </c>
      <c r="K3939">
        <v>2745900</v>
      </c>
      <c r="L3939">
        <v>2.0289999999999999</v>
      </c>
      <c r="M3939">
        <v>2.3387737894646999E-3</v>
      </c>
      <c r="N3939">
        <v>8.6627728731661809E-3</v>
      </c>
      <c r="O3939">
        <v>4.1364999406178098E-2</v>
      </c>
      <c r="P3939">
        <v>2.1695272122992E-2</v>
      </c>
      <c r="Q3939">
        <v>9.1561646144205098E-4</v>
      </c>
      <c r="R3939">
        <v>2.6963949991925799E-2</v>
      </c>
      <c r="S3939">
        <v>1.7943105244982199E-2</v>
      </c>
      <c r="T3939">
        <v>1.64937869846319E-2</v>
      </c>
      <c r="U3939">
        <v>1.8539286950829799E-2</v>
      </c>
      <c r="V3939">
        <v>119.32</v>
      </c>
      <c r="W3939">
        <v>87.699996999999996</v>
      </c>
      <c r="X3939">
        <v>-0.15810945579131899</v>
      </c>
      <c r="Y3939">
        <v>2.98071681438073E-3</v>
      </c>
      <c r="Z3939">
        <v>1.35246811668092</v>
      </c>
      <c r="AA3939">
        <v>-0.12085835808578101</v>
      </c>
      <c r="AB3939">
        <v>-0.24994204326102701</v>
      </c>
      <c r="AC3939" t="s">
        <v>255</v>
      </c>
      <c r="AD3939" t="s">
        <v>365</v>
      </c>
      <c r="AE3939" t="s">
        <v>56</v>
      </c>
      <c r="AF3939" t="s">
        <v>59</v>
      </c>
      <c r="AG3939" t="s">
        <v>350</v>
      </c>
      <c r="AI3939">
        <v>97476</v>
      </c>
      <c r="AJ3939">
        <v>1930</v>
      </c>
      <c r="AK3939" t="s">
        <v>351</v>
      </c>
      <c r="AL3939" t="s">
        <v>336</v>
      </c>
      <c r="AM3939" t="s">
        <v>245</v>
      </c>
    </row>
    <row r="3940" spans="1:39" x14ac:dyDescent="0.3">
      <c r="A3940" s="1">
        <v>43642</v>
      </c>
      <c r="B3940" t="s">
        <v>34</v>
      </c>
      <c r="C3940" t="s">
        <v>246</v>
      </c>
      <c r="D3940">
        <v>800</v>
      </c>
      <c r="E3940">
        <v>10</v>
      </c>
      <c r="F3940">
        <v>113.410004</v>
      </c>
      <c r="G3940">
        <v>115.019997</v>
      </c>
      <c r="H3940">
        <v>112.769997</v>
      </c>
      <c r="I3940">
        <v>114.43</v>
      </c>
      <c r="J3940">
        <v>113.75206799999999</v>
      </c>
      <c r="K3940">
        <v>5308200</v>
      </c>
      <c r="L3940">
        <v>2.0489999999999999</v>
      </c>
      <c r="M3940">
        <v>2.61181072829277E-2</v>
      </c>
      <c r="N3940">
        <v>2.7734037167560299E-2</v>
      </c>
      <c r="O3940">
        <v>8.5431703822274704E-2</v>
      </c>
      <c r="P3940">
        <v>8.3384318496901505E-2</v>
      </c>
      <c r="Q3940">
        <v>6.6057226857409196E-2</v>
      </c>
      <c r="R3940">
        <v>1.44604815044624E-2</v>
      </c>
      <c r="S3940">
        <v>1.7621258970049201E-2</v>
      </c>
      <c r="T3940">
        <v>1.58160586469566E-2</v>
      </c>
      <c r="U3940">
        <v>1.8556335242964801E-2</v>
      </c>
      <c r="V3940">
        <v>119.32</v>
      </c>
      <c r="W3940">
        <v>87.699996999999996</v>
      </c>
      <c r="X3940">
        <v>-0.15810945579131899</v>
      </c>
      <c r="Y3940">
        <v>-1.2346958449604901E-3</v>
      </c>
      <c r="Z3940">
        <v>1.34588001426753</v>
      </c>
      <c r="AA3940">
        <v>0.29127315069584298</v>
      </c>
      <c r="AB3940">
        <v>6.40007321390441E-2</v>
      </c>
      <c r="AC3940" t="s">
        <v>255</v>
      </c>
      <c r="AD3940" t="s">
        <v>365</v>
      </c>
      <c r="AE3940" t="s">
        <v>56</v>
      </c>
      <c r="AF3940" t="s">
        <v>59</v>
      </c>
      <c r="AG3940" t="s">
        <v>350</v>
      </c>
      <c r="AI3940">
        <v>97476</v>
      </c>
      <c r="AJ3940">
        <v>1930</v>
      </c>
      <c r="AK3940" t="s">
        <v>351</v>
      </c>
      <c r="AL3940" t="s">
        <v>336</v>
      </c>
      <c r="AM3940" t="s">
        <v>245</v>
      </c>
    </row>
    <row r="3941" spans="1:39" x14ac:dyDescent="0.3">
      <c r="A3941" s="1">
        <v>43559</v>
      </c>
      <c r="B3941" t="s">
        <v>34</v>
      </c>
      <c r="C3941" t="s">
        <v>239</v>
      </c>
      <c r="D3941">
        <v>800</v>
      </c>
      <c r="E3941">
        <v>11</v>
      </c>
      <c r="F3941">
        <v>112.379997</v>
      </c>
      <c r="G3941">
        <v>114.269997</v>
      </c>
      <c r="H3941">
        <v>112.360001</v>
      </c>
      <c r="I3941">
        <v>113.239998</v>
      </c>
      <c r="J3941">
        <v>111.831177</v>
      </c>
      <c r="K3941">
        <v>5035600</v>
      </c>
      <c r="L3941">
        <v>2.512</v>
      </c>
      <c r="M3941">
        <v>4.3365367163262399E-3</v>
      </c>
      <c r="N3941">
        <v>7.6406599613359799E-2</v>
      </c>
      <c r="O3941">
        <v>6.0707439808275698E-2</v>
      </c>
      <c r="P3941">
        <v>0.249848821344682</v>
      </c>
      <c r="Q3941">
        <v>0.110826893392782</v>
      </c>
      <c r="R3941">
        <v>8.0685069682765505E-3</v>
      </c>
      <c r="S3941">
        <v>1.58780162175832E-2</v>
      </c>
      <c r="T3941">
        <v>1.74609271490371E-2</v>
      </c>
      <c r="U3941">
        <v>1.8383527142205001E-2</v>
      </c>
      <c r="V3941">
        <v>118.480003</v>
      </c>
      <c r="W3941">
        <v>87.699996999999996</v>
      </c>
      <c r="X3941">
        <v>-0.14130449187296601</v>
      </c>
      <c r="Y3941">
        <v>2.0824655091414399E-3</v>
      </c>
      <c r="Z3941">
        <v>1.30592955346247</v>
      </c>
      <c r="AA3941">
        <v>0.49243188120659398</v>
      </c>
      <c r="AB3941">
        <v>0.42708722788154302</v>
      </c>
      <c r="AC3941" t="s">
        <v>256</v>
      </c>
      <c r="AD3941" t="s">
        <v>365</v>
      </c>
      <c r="AE3941" t="s">
        <v>56</v>
      </c>
      <c r="AF3941" t="s">
        <v>59</v>
      </c>
      <c r="AG3941" t="s">
        <v>350</v>
      </c>
      <c r="AI3941">
        <v>97476</v>
      </c>
      <c r="AJ3941">
        <v>1930</v>
      </c>
      <c r="AK3941" t="s">
        <v>351</v>
      </c>
      <c r="AL3941" t="s">
        <v>336</v>
      </c>
      <c r="AM3941" t="s">
        <v>245</v>
      </c>
    </row>
    <row r="3942" spans="1:39" x14ac:dyDescent="0.3">
      <c r="A3942" s="1">
        <v>43579</v>
      </c>
      <c r="B3942" t="s">
        <v>34</v>
      </c>
      <c r="C3942" t="s">
        <v>246</v>
      </c>
      <c r="D3942">
        <v>800</v>
      </c>
      <c r="E3942">
        <v>11</v>
      </c>
      <c r="F3942">
        <v>115</v>
      </c>
      <c r="G3942">
        <v>119.32</v>
      </c>
      <c r="H3942">
        <v>114.849998</v>
      </c>
      <c r="I3942">
        <v>118.43</v>
      </c>
      <c r="J3942">
        <v>116.956604</v>
      </c>
      <c r="K3942">
        <v>14483900</v>
      </c>
      <c r="L3942">
        <v>2.5219999999999998</v>
      </c>
      <c r="M3942">
        <v>1.7461388602093699E-2</v>
      </c>
      <c r="N3942">
        <v>1.7547286479906998E-2</v>
      </c>
      <c r="O3942">
        <v>7.6754990719091698E-2</v>
      </c>
      <c r="P3942">
        <v>0.22292706495711501</v>
      </c>
      <c r="Q3942">
        <v>0.216162133983862</v>
      </c>
      <c r="R3942">
        <v>1.0775815453040301E-2</v>
      </c>
      <c r="S3942">
        <v>1.37312442787895E-2</v>
      </c>
      <c r="T3942">
        <v>1.58683319102941E-2</v>
      </c>
      <c r="U3942">
        <v>1.7977568788093201E-2</v>
      </c>
      <c r="V3942">
        <v>119.32</v>
      </c>
      <c r="W3942">
        <v>87.699996999999996</v>
      </c>
      <c r="X3942">
        <v>-0.14130449187296601</v>
      </c>
      <c r="Y3942">
        <v>-2.1941687255359501E-3</v>
      </c>
      <c r="Z3942">
        <v>1.2995112431851501</v>
      </c>
      <c r="AA3942">
        <v>1.10905420506015</v>
      </c>
      <c r="AB3942">
        <v>0.76834933023018004</v>
      </c>
      <c r="AC3942" t="s">
        <v>256</v>
      </c>
      <c r="AD3942" t="s">
        <v>365</v>
      </c>
      <c r="AE3942" t="s">
        <v>56</v>
      </c>
      <c r="AF3942" t="s">
        <v>59</v>
      </c>
      <c r="AG3942" t="s">
        <v>350</v>
      </c>
      <c r="AI3942">
        <v>97476</v>
      </c>
      <c r="AJ3942">
        <v>1930</v>
      </c>
      <c r="AK3942" t="s">
        <v>351</v>
      </c>
      <c r="AL3942" t="s">
        <v>336</v>
      </c>
      <c r="AM3942" t="s">
        <v>245</v>
      </c>
    </row>
    <row r="3943" spans="1:39" x14ac:dyDescent="0.3">
      <c r="A3943" s="1">
        <v>43598</v>
      </c>
      <c r="B3943" t="s">
        <v>34</v>
      </c>
      <c r="C3943" t="s">
        <v>246</v>
      </c>
      <c r="D3943">
        <v>900</v>
      </c>
      <c r="E3943">
        <v>11</v>
      </c>
      <c r="F3943">
        <v>109.169997999999</v>
      </c>
      <c r="G3943">
        <v>110.349998</v>
      </c>
      <c r="H3943">
        <v>106.730003</v>
      </c>
      <c r="I3943">
        <v>107.110001</v>
      </c>
      <c r="J3943">
        <v>106.475433</v>
      </c>
      <c r="K3943">
        <v>7867600</v>
      </c>
      <c r="L3943">
        <v>2.4049999999999998</v>
      </c>
      <c r="M3943">
        <v>-4.9985364669978299E-2</v>
      </c>
      <c r="N3943">
        <v>-7.8526203388738197E-2</v>
      </c>
      <c r="O3943">
        <v>-6.3802850325108004E-2</v>
      </c>
      <c r="P3943">
        <v>2.8761308119345401E-2</v>
      </c>
      <c r="Q3943">
        <v>1.94888217170762E-3</v>
      </c>
      <c r="R3943">
        <v>2.0755461711593499E-2</v>
      </c>
      <c r="S3943">
        <v>1.48411533880527E-2</v>
      </c>
      <c r="T3943">
        <v>1.3772510146427599E-2</v>
      </c>
      <c r="U3943">
        <v>1.79785658884517E-2</v>
      </c>
      <c r="V3943">
        <v>119.32</v>
      </c>
      <c r="W3943">
        <v>87.699996999999996</v>
      </c>
      <c r="X3943">
        <v>-0.15810945579131899</v>
      </c>
      <c r="Y3943">
        <v>-2.4426469085879299E-2</v>
      </c>
      <c r="Z3943">
        <v>1.3271093337833699</v>
      </c>
      <c r="AA3943">
        <v>-0.12999455652226199</v>
      </c>
      <c r="AB3943">
        <v>0.30344589257235499</v>
      </c>
      <c r="AC3943" t="s">
        <v>256</v>
      </c>
      <c r="AD3943" t="s">
        <v>365</v>
      </c>
      <c r="AE3943" t="s">
        <v>56</v>
      </c>
      <c r="AF3943" t="s">
        <v>59</v>
      </c>
      <c r="AG3943" t="s">
        <v>350</v>
      </c>
      <c r="AI3943">
        <v>97476</v>
      </c>
      <c r="AJ3943">
        <v>1930</v>
      </c>
      <c r="AK3943" t="s">
        <v>351</v>
      </c>
      <c r="AL3943" t="s">
        <v>336</v>
      </c>
      <c r="AM3943" t="s">
        <v>245</v>
      </c>
    </row>
    <row r="3944" spans="1:39" x14ac:dyDescent="0.3">
      <c r="A3944" s="1">
        <v>43642</v>
      </c>
      <c r="B3944" t="s">
        <v>34</v>
      </c>
      <c r="C3944" t="s">
        <v>246</v>
      </c>
      <c r="D3944">
        <v>800</v>
      </c>
      <c r="E3944">
        <v>11</v>
      </c>
      <c r="F3944">
        <v>113.410004</v>
      </c>
      <c r="G3944">
        <v>115.019997</v>
      </c>
      <c r="H3944">
        <v>112.769997</v>
      </c>
      <c r="I3944">
        <v>114.43</v>
      </c>
      <c r="J3944">
        <v>113.75206799999999</v>
      </c>
      <c r="K3944">
        <v>5308200</v>
      </c>
      <c r="L3944">
        <v>2.0489999999999999</v>
      </c>
      <c r="M3944">
        <v>2.61181072829277E-2</v>
      </c>
      <c r="N3944">
        <v>2.7734037167560299E-2</v>
      </c>
      <c r="O3944">
        <v>8.5431703822274704E-2</v>
      </c>
      <c r="P3944">
        <v>8.3384318496901505E-2</v>
      </c>
      <c r="Q3944">
        <v>6.6057226857409196E-2</v>
      </c>
      <c r="R3944">
        <v>1.44604815044624E-2</v>
      </c>
      <c r="S3944">
        <v>1.7621258970049201E-2</v>
      </c>
      <c r="T3944">
        <v>1.58160586469566E-2</v>
      </c>
      <c r="U3944">
        <v>1.8556335242964801E-2</v>
      </c>
      <c r="V3944">
        <v>119.32</v>
      </c>
      <c r="W3944">
        <v>87.699996999999996</v>
      </c>
      <c r="X3944">
        <v>-0.15810945579131899</v>
      </c>
      <c r="Y3944">
        <v>-1.2346958449604901E-3</v>
      </c>
      <c r="Z3944">
        <v>1.34588001426753</v>
      </c>
      <c r="AA3944">
        <v>0.29127315069584298</v>
      </c>
      <c r="AB3944">
        <v>6.40007321390441E-2</v>
      </c>
      <c r="AC3944" t="s">
        <v>256</v>
      </c>
      <c r="AD3944" t="s">
        <v>365</v>
      </c>
      <c r="AE3944" t="s">
        <v>56</v>
      </c>
      <c r="AF3944" t="s">
        <v>59</v>
      </c>
      <c r="AG3944" t="s">
        <v>350</v>
      </c>
      <c r="AI3944">
        <v>97476</v>
      </c>
      <c r="AJ3944">
        <v>1930</v>
      </c>
      <c r="AK3944" t="s">
        <v>351</v>
      </c>
      <c r="AL3944" t="s">
        <v>336</v>
      </c>
      <c r="AM3944" t="s">
        <v>245</v>
      </c>
    </row>
    <row r="3945" spans="1:39" x14ac:dyDescent="0.3">
      <c r="A3945" s="1">
        <v>43565</v>
      </c>
      <c r="B3945" t="s">
        <v>34</v>
      </c>
      <c r="C3945" t="s">
        <v>246</v>
      </c>
      <c r="D3945">
        <v>700</v>
      </c>
      <c r="E3945">
        <v>12</v>
      </c>
      <c r="F3945">
        <v>113.879997</v>
      </c>
      <c r="G3945">
        <v>115.19000200000001</v>
      </c>
      <c r="H3945">
        <v>113.540001</v>
      </c>
      <c r="I3945">
        <v>114.919997999999</v>
      </c>
      <c r="J3945">
        <v>113.490273</v>
      </c>
      <c r="K3945">
        <v>3013300</v>
      </c>
      <c r="L3945">
        <v>2.4769999999999999</v>
      </c>
      <c r="M3945">
        <v>8.5642066617885506E-3</v>
      </c>
      <c r="N3945">
        <v>1.90632836361798E-2</v>
      </c>
      <c r="O3945">
        <v>7.6560917030941103E-2</v>
      </c>
      <c r="P3945">
        <v>0.18501756828708901</v>
      </c>
      <c r="Q3945">
        <v>0.14346576629032101</v>
      </c>
      <c r="R3945">
        <v>9.3432131279552692E-3</v>
      </c>
      <c r="S3945">
        <v>1.57866491022139E-2</v>
      </c>
      <c r="T3945">
        <v>1.6618303442704301E-2</v>
      </c>
      <c r="U3945">
        <v>1.82308801391287E-2</v>
      </c>
      <c r="V3945">
        <v>118.480003</v>
      </c>
      <c r="W3945">
        <v>87.699996999999996</v>
      </c>
      <c r="X3945">
        <v>-0.14130449187296601</v>
      </c>
      <c r="Y3945">
        <v>3.47183783585567E-3</v>
      </c>
      <c r="Z3945">
        <v>1.3142582157538201</v>
      </c>
      <c r="AA3945">
        <v>0.68343342147265196</v>
      </c>
      <c r="AB3945">
        <v>0.68736539930601004</v>
      </c>
      <c r="AC3945" t="s">
        <v>257</v>
      </c>
      <c r="AD3945" t="s">
        <v>365</v>
      </c>
      <c r="AE3945" t="s">
        <v>56</v>
      </c>
      <c r="AF3945" t="s">
        <v>59</v>
      </c>
      <c r="AG3945" t="s">
        <v>350</v>
      </c>
      <c r="AI3945">
        <v>97476</v>
      </c>
      <c r="AJ3945">
        <v>1930</v>
      </c>
      <c r="AK3945" t="s">
        <v>351</v>
      </c>
      <c r="AL3945" t="s">
        <v>336</v>
      </c>
      <c r="AM3945" t="s">
        <v>245</v>
      </c>
    </row>
    <row r="3946" spans="1:39" x14ac:dyDescent="0.3">
      <c r="A3946" s="1">
        <v>43594</v>
      </c>
      <c r="B3946" t="s">
        <v>34</v>
      </c>
      <c r="C3946" t="s">
        <v>239</v>
      </c>
      <c r="D3946">
        <v>1100</v>
      </c>
      <c r="E3946">
        <v>12</v>
      </c>
      <c r="F3946">
        <v>110.879997</v>
      </c>
      <c r="G3946">
        <v>112.839996</v>
      </c>
      <c r="H3946">
        <v>110.199997</v>
      </c>
      <c r="I3946">
        <v>112.150002</v>
      </c>
      <c r="J3946">
        <v>111.485573</v>
      </c>
      <c r="K3946">
        <v>4817500</v>
      </c>
      <c r="L3946">
        <v>2.4569999999999999</v>
      </c>
      <c r="M3946">
        <v>-3.6491431195715802E-3</v>
      </c>
      <c r="N3946">
        <v>-3.9683550370951698E-2</v>
      </c>
      <c r="O3946">
        <v>-2.0429088564642199E-2</v>
      </c>
      <c r="P3946">
        <v>8.3370456846617494E-2</v>
      </c>
      <c r="Q3946">
        <v>8.9805612182523101E-2</v>
      </c>
      <c r="R3946">
        <v>9.5096904630327193E-3</v>
      </c>
      <c r="S3946">
        <v>1.08564116686557E-2</v>
      </c>
      <c r="T3946">
        <v>1.2179033476475899E-2</v>
      </c>
      <c r="U3946">
        <v>1.7793036007783099E-2</v>
      </c>
      <c r="V3946">
        <v>119.32</v>
      </c>
      <c r="W3946">
        <v>87.699996999999996</v>
      </c>
      <c r="X3946">
        <v>-0.14130449187296601</v>
      </c>
      <c r="Y3946">
        <v>-3.0259986019249502E-3</v>
      </c>
      <c r="Z3946">
        <v>1.3149569201728699</v>
      </c>
      <c r="AA3946">
        <v>0.38268989232629902</v>
      </c>
      <c r="AB3946">
        <v>0.576974534216809</v>
      </c>
      <c r="AC3946" t="s">
        <v>257</v>
      </c>
      <c r="AD3946" t="s">
        <v>365</v>
      </c>
      <c r="AE3946" t="s">
        <v>56</v>
      </c>
      <c r="AF3946" t="s">
        <v>59</v>
      </c>
      <c r="AG3946" t="s">
        <v>350</v>
      </c>
      <c r="AI3946">
        <v>97476</v>
      </c>
      <c r="AJ3946">
        <v>1930</v>
      </c>
      <c r="AK3946" t="s">
        <v>351</v>
      </c>
      <c r="AL3946" t="s">
        <v>336</v>
      </c>
      <c r="AM3946" t="s">
        <v>245</v>
      </c>
    </row>
    <row r="3947" spans="1:39" x14ac:dyDescent="0.3">
      <c r="A3947" s="1">
        <v>43595</v>
      </c>
      <c r="B3947" t="s">
        <v>34</v>
      </c>
      <c r="C3947" t="s">
        <v>246</v>
      </c>
      <c r="D3947">
        <v>1300</v>
      </c>
      <c r="E3947">
        <v>12</v>
      </c>
      <c r="F3947">
        <v>111.860001</v>
      </c>
      <c r="G3947">
        <v>113.129997</v>
      </c>
      <c r="H3947">
        <v>109.360001</v>
      </c>
      <c r="I3947">
        <v>112.599998</v>
      </c>
      <c r="J3947">
        <v>111.932907</v>
      </c>
      <c r="K3947">
        <v>4189900</v>
      </c>
      <c r="L3947">
        <v>2.4550000000000001</v>
      </c>
      <c r="M3947">
        <v>4.0044547592877596E-3</v>
      </c>
      <c r="N3947">
        <v>-4.23412667165717E-2</v>
      </c>
      <c r="O3947">
        <v>-5.2532789933411803E-3</v>
      </c>
      <c r="P3947">
        <v>8.07532918491249E-2</v>
      </c>
      <c r="Q3947">
        <v>7.42788040443743E-2</v>
      </c>
      <c r="R3947">
        <v>8.5115839518109006E-3</v>
      </c>
      <c r="S3947">
        <v>1.0654861604607199E-2</v>
      </c>
      <c r="T3947">
        <v>1.2165125316621599E-2</v>
      </c>
      <c r="U3947">
        <v>1.77532108201831E-2</v>
      </c>
      <c r="V3947">
        <v>119.32</v>
      </c>
      <c r="W3947">
        <v>87.699996999999996</v>
      </c>
      <c r="X3947">
        <v>-0.14130449187296601</v>
      </c>
      <c r="Y3947">
        <v>3.7133938472042301E-3</v>
      </c>
      <c r="Z3947">
        <v>1.3119262083229699</v>
      </c>
      <c r="AA3947">
        <v>0.292223076566693</v>
      </c>
      <c r="AB3947">
        <v>0.47101503750280699</v>
      </c>
      <c r="AC3947" t="s">
        <v>257</v>
      </c>
      <c r="AD3947" t="s">
        <v>365</v>
      </c>
      <c r="AE3947" t="s">
        <v>56</v>
      </c>
      <c r="AF3947" t="s">
        <v>59</v>
      </c>
      <c r="AG3947" t="s">
        <v>350</v>
      </c>
      <c r="AI3947">
        <v>97476</v>
      </c>
      <c r="AJ3947">
        <v>1930</v>
      </c>
      <c r="AK3947" t="s">
        <v>351</v>
      </c>
      <c r="AL3947" t="s">
        <v>336</v>
      </c>
      <c r="AM3947" t="s">
        <v>245</v>
      </c>
    </row>
    <row r="3948" spans="1:39" x14ac:dyDescent="0.3">
      <c r="A3948" s="1">
        <v>43605</v>
      </c>
      <c r="B3948" t="s">
        <v>34</v>
      </c>
      <c r="C3948" t="s">
        <v>239</v>
      </c>
      <c r="D3948">
        <v>800</v>
      </c>
      <c r="E3948">
        <v>12</v>
      </c>
      <c r="F3948">
        <v>103.089996</v>
      </c>
      <c r="G3948">
        <v>105.889999</v>
      </c>
      <c r="H3948">
        <v>103.089996</v>
      </c>
      <c r="I3948">
        <v>104.730003</v>
      </c>
      <c r="J3948">
        <v>104.10953499999999</v>
      </c>
      <c r="K3948">
        <v>7519900</v>
      </c>
      <c r="L3948">
        <v>2.4159999999999999</v>
      </c>
      <c r="M3948">
        <v>-1.9478635264894299E-2</v>
      </c>
      <c r="N3948">
        <v>-2.24707164363789E-2</v>
      </c>
      <c r="O3948">
        <v>-9.2173279455371404E-2</v>
      </c>
      <c r="P3948">
        <v>-1.7479545912615899E-2</v>
      </c>
      <c r="Q3948">
        <v>-2.37901501633873E-2</v>
      </c>
      <c r="R3948">
        <v>1.82088585735476E-2</v>
      </c>
      <c r="S3948">
        <v>1.5757078818164499E-2</v>
      </c>
      <c r="T3948">
        <v>1.44004332502554E-2</v>
      </c>
      <c r="U3948">
        <v>1.80411047975042E-2</v>
      </c>
      <c r="V3948">
        <v>119.32</v>
      </c>
      <c r="W3948">
        <v>87.699996999999996</v>
      </c>
      <c r="X3948">
        <v>-0.15810945579131899</v>
      </c>
      <c r="Y3948">
        <v>-6.7722580366252503E-3</v>
      </c>
      <c r="Z3948">
        <v>1.32562202044387</v>
      </c>
      <c r="AA3948">
        <v>-0.28368870377410998</v>
      </c>
      <c r="AB3948">
        <v>-9.2336406725699802E-2</v>
      </c>
      <c r="AC3948" t="s">
        <v>257</v>
      </c>
      <c r="AD3948" t="s">
        <v>365</v>
      </c>
      <c r="AE3948" t="s">
        <v>56</v>
      </c>
      <c r="AF3948" t="s">
        <v>59</v>
      </c>
      <c r="AG3948" t="s">
        <v>350</v>
      </c>
      <c r="AI3948">
        <v>97476</v>
      </c>
      <c r="AJ3948">
        <v>1930</v>
      </c>
      <c r="AK3948" t="s">
        <v>351</v>
      </c>
      <c r="AL3948" t="s">
        <v>336</v>
      </c>
      <c r="AM3948" t="s">
        <v>245</v>
      </c>
    </row>
    <row r="3949" spans="1:39" x14ac:dyDescent="0.3">
      <c r="A3949" s="1">
        <v>43608</v>
      </c>
      <c r="B3949" t="s">
        <v>34</v>
      </c>
      <c r="C3949" t="s">
        <v>246</v>
      </c>
      <c r="D3949">
        <v>1200</v>
      </c>
      <c r="E3949">
        <v>12</v>
      </c>
      <c r="F3949">
        <v>105.779999</v>
      </c>
      <c r="G3949">
        <v>105.989998</v>
      </c>
      <c r="H3949">
        <v>104.349998</v>
      </c>
      <c r="I3949">
        <v>105.83000199999999</v>
      </c>
      <c r="J3949">
        <v>105.203018</v>
      </c>
      <c r="K3949">
        <v>4828000</v>
      </c>
      <c r="L3949">
        <v>2.2959999999999998</v>
      </c>
      <c r="M3949">
        <v>-8.9365647902398E-3</v>
      </c>
      <c r="N3949">
        <v>-3.1438550992687699E-2</v>
      </c>
      <c r="O3949">
        <v>-8.8449583305080501E-2</v>
      </c>
      <c r="P3949">
        <v>-7.3107101431998502E-3</v>
      </c>
      <c r="Q3949">
        <v>-1.8133942635230001E-2</v>
      </c>
      <c r="R3949">
        <v>1.75198622926926E-2</v>
      </c>
      <c r="S3949">
        <v>1.6346538974477898E-2</v>
      </c>
      <c r="T3949">
        <v>1.4580886845997501E-2</v>
      </c>
      <c r="U3949">
        <v>1.8098794054520501E-2</v>
      </c>
      <c r="V3949">
        <v>119.32</v>
      </c>
      <c r="W3949">
        <v>87.699996999999996</v>
      </c>
      <c r="X3949">
        <v>-0.15810945579131899</v>
      </c>
      <c r="Y3949">
        <v>-1.1985692488440201E-2</v>
      </c>
      <c r="Z3949">
        <v>1.3305588565131199</v>
      </c>
      <c r="AA3949">
        <v>-0.244200751866083</v>
      </c>
      <c r="AB3949">
        <v>-0.21863845307143401</v>
      </c>
      <c r="AC3949" t="s">
        <v>257</v>
      </c>
      <c r="AD3949" t="s">
        <v>365</v>
      </c>
      <c r="AE3949" t="s">
        <v>56</v>
      </c>
      <c r="AF3949" t="s">
        <v>59</v>
      </c>
      <c r="AG3949" t="s">
        <v>350</v>
      </c>
      <c r="AI3949">
        <v>97476</v>
      </c>
      <c r="AJ3949">
        <v>1930</v>
      </c>
      <c r="AK3949" t="s">
        <v>351</v>
      </c>
      <c r="AL3949" t="s">
        <v>336</v>
      </c>
      <c r="AM3949" t="s">
        <v>245</v>
      </c>
    </row>
    <row r="3950" spans="1:39" x14ac:dyDescent="0.3">
      <c r="A3950" s="1">
        <v>43621</v>
      </c>
      <c r="B3950" t="s">
        <v>34</v>
      </c>
      <c r="C3950" t="s">
        <v>239</v>
      </c>
      <c r="D3950">
        <v>500</v>
      </c>
      <c r="E3950">
        <v>12</v>
      </c>
      <c r="F3950">
        <v>110</v>
      </c>
      <c r="G3950">
        <v>110.290001</v>
      </c>
      <c r="H3950">
        <v>107.779999</v>
      </c>
      <c r="I3950">
        <v>109.480003</v>
      </c>
      <c r="J3950">
        <v>108.831389999999</v>
      </c>
      <c r="K3950">
        <v>3977400</v>
      </c>
      <c r="L3950">
        <v>2.1230000000000002</v>
      </c>
      <c r="M3950">
        <v>3.29366063227897E-3</v>
      </c>
      <c r="N3950">
        <v>4.99097201126757E-2</v>
      </c>
      <c r="O3950">
        <v>-7.0441110029928006E-2</v>
      </c>
      <c r="P3950">
        <v>4.4366573114933E-2</v>
      </c>
      <c r="Q3950">
        <v>-2.7304372105296001E-2</v>
      </c>
      <c r="R3950">
        <v>1.73717697840364E-2</v>
      </c>
      <c r="S3950">
        <v>1.83211374208017E-2</v>
      </c>
      <c r="T3950">
        <v>1.5373865372029101E-2</v>
      </c>
      <c r="U3950">
        <v>1.8238602364390101E-2</v>
      </c>
      <c r="V3950">
        <v>119.32</v>
      </c>
      <c r="W3950">
        <v>87.699996999999996</v>
      </c>
      <c r="X3950">
        <v>-0.15810945579131899</v>
      </c>
      <c r="Y3950">
        <v>8.1287266899663802E-3</v>
      </c>
      <c r="Z3950">
        <v>1.33589564395947</v>
      </c>
      <c r="AA3950">
        <v>-0.29196875998631899</v>
      </c>
      <c r="AB3950">
        <v>-0.30487480498416603</v>
      </c>
      <c r="AC3950" t="s">
        <v>257</v>
      </c>
      <c r="AD3950" t="s">
        <v>365</v>
      </c>
      <c r="AE3950" t="s">
        <v>56</v>
      </c>
      <c r="AF3950" t="s">
        <v>59</v>
      </c>
      <c r="AG3950" t="s">
        <v>350</v>
      </c>
      <c r="AI3950">
        <v>97476</v>
      </c>
      <c r="AJ3950">
        <v>1930</v>
      </c>
      <c r="AK3950" t="s">
        <v>351</v>
      </c>
      <c r="AL3950" t="s">
        <v>336</v>
      </c>
      <c r="AM3950" t="s">
        <v>245</v>
      </c>
    </row>
    <row r="3951" spans="1:39" x14ac:dyDescent="0.3">
      <c r="A3951" s="1">
        <v>43560</v>
      </c>
      <c r="B3951" t="s">
        <v>34</v>
      </c>
      <c r="C3951" t="s">
        <v>239</v>
      </c>
      <c r="D3951">
        <v>700</v>
      </c>
      <c r="E3951">
        <v>13</v>
      </c>
      <c r="F3951">
        <v>113.80999799999999</v>
      </c>
      <c r="G3951">
        <v>114.120003</v>
      </c>
      <c r="H3951">
        <v>113.30999799999999</v>
      </c>
      <c r="I3951">
        <v>113.629997</v>
      </c>
      <c r="J3951">
        <v>112.216324</v>
      </c>
      <c r="K3951">
        <v>3318300</v>
      </c>
      <c r="L3951">
        <v>2.5009999999999999</v>
      </c>
      <c r="M3951">
        <v>3.43808681341969E-3</v>
      </c>
      <c r="N3951">
        <v>6.8848343500401005E-2</v>
      </c>
      <c r="O3951">
        <v>7.4995241976984997E-2</v>
      </c>
      <c r="P3951">
        <v>0.209050386385188</v>
      </c>
      <c r="Q3951">
        <v>0.13335027418904999</v>
      </c>
      <c r="R3951">
        <v>9.6291084000028008E-3</v>
      </c>
      <c r="S3951">
        <v>1.55843511155323E-2</v>
      </c>
      <c r="T3951">
        <v>1.66824891864856E-2</v>
      </c>
      <c r="U3951">
        <v>1.83429284901141E-2</v>
      </c>
      <c r="V3951">
        <v>118.480003</v>
      </c>
      <c r="W3951">
        <v>87.699996999999996</v>
      </c>
      <c r="X3951">
        <v>-0.14130449187296601</v>
      </c>
      <c r="Y3951">
        <v>4.62571739556182E-3</v>
      </c>
      <c r="Z3951">
        <v>1.3132397511279099</v>
      </c>
      <c r="AA3951">
        <v>0.62285095988467198</v>
      </c>
      <c r="AB3951">
        <v>0.50166293031585296</v>
      </c>
      <c r="AC3951" t="s">
        <v>258</v>
      </c>
      <c r="AD3951" t="s">
        <v>365</v>
      </c>
      <c r="AE3951" t="s">
        <v>56</v>
      </c>
      <c r="AF3951" t="s">
        <v>59</v>
      </c>
      <c r="AG3951" t="s">
        <v>350</v>
      </c>
      <c r="AI3951">
        <v>97476</v>
      </c>
      <c r="AJ3951">
        <v>1930</v>
      </c>
      <c r="AK3951" t="s">
        <v>351</v>
      </c>
      <c r="AL3951" t="s">
        <v>336</v>
      </c>
      <c r="AM3951" t="s">
        <v>245</v>
      </c>
    </row>
    <row r="3952" spans="1:39" x14ac:dyDescent="0.3">
      <c r="A3952" s="1">
        <v>43587</v>
      </c>
      <c r="B3952" t="s">
        <v>34</v>
      </c>
      <c r="C3952" t="s">
        <v>246</v>
      </c>
      <c r="D3952">
        <v>900</v>
      </c>
      <c r="E3952">
        <v>13</v>
      </c>
      <c r="F3952">
        <v>116.400002</v>
      </c>
      <c r="G3952">
        <v>118.57</v>
      </c>
      <c r="H3952">
        <v>116.279999</v>
      </c>
      <c r="I3952">
        <v>117.459999</v>
      </c>
      <c r="J3952">
        <v>115.998672</v>
      </c>
      <c r="K3952">
        <v>4532200</v>
      </c>
      <c r="L3952">
        <v>2.552</v>
      </c>
      <c r="M3952">
        <v>1.0010753111645E-2</v>
      </c>
      <c r="N3952">
        <v>2.47197763735661E-3</v>
      </c>
      <c r="O3952">
        <v>7.8058151156497294E-2</v>
      </c>
      <c r="P3952">
        <v>0.15415064103371101</v>
      </c>
      <c r="Q3952">
        <v>0.155218421360454</v>
      </c>
      <c r="R3952">
        <v>9.7987292477269301E-3</v>
      </c>
      <c r="S3952">
        <v>1.08655405776792E-2</v>
      </c>
      <c r="T3952">
        <v>1.3111350992552E-2</v>
      </c>
      <c r="U3952">
        <v>1.7756316592474501E-2</v>
      </c>
      <c r="V3952">
        <v>119.32</v>
      </c>
      <c r="W3952">
        <v>87.699996999999996</v>
      </c>
      <c r="X3952">
        <v>-0.14130449187296601</v>
      </c>
      <c r="Y3952">
        <v>-2.1262443276895502E-3</v>
      </c>
      <c r="Z3952">
        <v>1.31461010068076</v>
      </c>
      <c r="AA3952">
        <v>0.75624303106125301</v>
      </c>
      <c r="AB3952">
        <v>0.78325443586167398</v>
      </c>
      <c r="AC3952" t="s">
        <v>258</v>
      </c>
      <c r="AD3952" t="s">
        <v>365</v>
      </c>
      <c r="AE3952" t="s">
        <v>56</v>
      </c>
      <c r="AF3952" t="s">
        <v>59</v>
      </c>
      <c r="AG3952" t="s">
        <v>350</v>
      </c>
      <c r="AI3952">
        <v>97476</v>
      </c>
      <c r="AJ3952">
        <v>1930</v>
      </c>
      <c r="AK3952" t="s">
        <v>351</v>
      </c>
      <c r="AL3952" t="s">
        <v>336</v>
      </c>
      <c r="AM3952" t="s">
        <v>245</v>
      </c>
    </row>
    <row r="3953" spans="1:39" x14ac:dyDescent="0.3">
      <c r="A3953" s="1">
        <v>43600</v>
      </c>
      <c r="B3953" t="s">
        <v>34</v>
      </c>
      <c r="C3953" t="s">
        <v>246</v>
      </c>
      <c r="D3953">
        <v>1300</v>
      </c>
      <c r="E3953">
        <v>13</v>
      </c>
      <c r="F3953">
        <v>108</v>
      </c>
      <c r="G3953">
        <v>110.870003</v>
      </c>
      <c r="H3953">
        <v>107.709999</v>
      </c>
      <c r="I3953">
        <v>110.290001</v>
      </c>
      <c r="J3953">
        <v>109.63658899999901</v>
      </c>
      <c r="K3953">
        <v>4803600</v>
      </c>
      <c r="L3953">
        <v>2.379</v>
      </c>
      <c r="M3953">
        <v>1.13984507988702E-2</v>
      </c>
      <c r="N3953">
        <v>-2.0373175471387402E-2</v>
      </c>
      <c r="O3953">
        <v>-5.04302807953469E-2</v>
      </c>
      <c r="P3953">
        <v>3.5460540013239797E-2</v>
      </c>
      <c r="Q3953">
        <v>2.5131599591921201E-2</v>
      </c>
      <c r="R3953">
        <v>2.6896669941724301E-2</v>
      </c>
      <c r="S3953">
        <v>1.52442441253989E-2</v>
      </c>
      <c r="T3953">
        <v>1.38569867210318E-2</v>
      </c>
      <c r="U3953">
        <v>1.80055102916898E-2</v>
      </c>
      <c r="V3953">
        <v>119.32</v>
      </c>
      <c r="W3953">
        <v>87.699996999999996</v>
      </c>
      <c r="X3953">
        <v>-0.15810945579131899</v>
      </c>
      <c r="Y3953">
        <v>5.8219943882337104E-3</v>
      </c>
      <c r="Z3953">
        <v>1.3308122386883301</v>
      </c>
      <c r="AA3953">
        <v>7.9135017264614707E-3</v>
      </c>
      <c r="AB3953">
        <v>0.113141393525516</v>
      </c>
      <c r="AC3953" t="s">
        <v>258</v>
      </c>
      <c r="AD3953" t="s">
        <v>365</v>
      </c>
      <c r="AE3953" t="s">
        <v>56</v>
      </c>
      <c r="AF3953" t="s">
        <v>59</v>
      </c>
      <c r="AG3953" t="s">
        <v>350</v>
      </c>
      <c r="AI3953">
        <v>97476</v>
      </c>
      <c r="AJ3953">
        <v>1930</v>
      </c>
      <c r="AK3953" t="s">
        <v>351</v>
      </c>
      <c r="AL3953" t="s">
        <v>336</v>
      </c>
      <c r="AM3953" t="s">
        <v>245</v>
      </c>
    </row>
    <row r="3954" spans="1:39" x14ac:dyDescent="0.3">
      <c r="A3954" s="1">
        <v>43601</v>
      </c>
      <c r="B3954" t="s">
        <v>34</v>
      </c>
      <c r="C3954" t="s">
        <v>239</v>
      </c>
      <c r="D3954">
        <v>1300</v>
      </c>
      <c r="E3954">
        <v>13</v>
      </c>
      <c r="F3954">
        <v>108.93</v>
      </c>
      <c r="G3954">
        <v>110.629997</v>
      </c>
      <c r="H3954">
        <v>108.099998</v>
      </c>
      <c r="I3954">
        <v>109.209999</v>
      </c>
      <c r="J3954">
        <v>108.562987999999</v>
      </c>
      <c r="K3954">
        <v>4690600</v>
      </c>
      <c r="L3954">
        <v>2.4049999999999998</v>
      </c>
      <c r="M3954">
        <v>-9.8406209444768591E-3</v>
      </c>
      <c r="N3954">
        <v>-2.6564653296292599E-2</v>
      </c>
      <c r="O3954">
        <v>-4.5864781612510001E-2</v>
      </c>
      <c r="P3954">
        <v>2.7301261241129401E-2</v>
      </c>
      <c r="Q3954">
        <v>2.8300073250255901E-2</v>
      </c>
      <c r="R3954">
        <v>2.70144502335746E-2</v>
      </c>
      <c r="S3954">
        <v>1.5101894381165199E-2</v>
      </c>
      <c r="T3954">
        <v>1.3916303017212899E-2</v>
      </c>
      <c r="U3954">
        <v>1.7997424348945499E-2</v>
      </c>
      <c r="V3954">
        <v>119.32</v>
      </c>
      <c r="W3954">
        <v>87.699996999999996</v>
      </c>
      <c r="X3954">
        <v>-0.15810945579131899</v>
      </c>
      <c r="Y3954">
        <v>8.8559569696340101E-3</v>
      </c>
      <c r="Z3954">
        <v>1.3215563224889899</v>
      </c>
      <c r="AA3954">
        <v>2.5095537929886499E-2</v>
      </c>
      <c r="AB3954">
        <v>4.1622522646233999E-2</v>
      </c>
      <c r="AC3954" t="s">
        <v>258</v>
      </c>
      <c r="AD3954" t="s">
        <v>365</v>
      </c>
      <c r="AE3954" t="s">
        <v>56</v>
      </c>
      <c r="AF3954" t="s">
        <v>59</v>
      </c>
      <c r="AG3954" t="s">
        <v>350</v>
      </c>
      <c r="AI3954">
        <v>97476</v>
      </c>
      <c r="AJ3954">
        <v>1930</v>
      </c>
      <c r="AK3954" t="s">
        <v>351</v>
      </c>
      <c r="AL3954" t="s">
        <v>336</v>
      </c>
      <c r="AM3954" t="s">
        <v>245</v>
      </c>
    </row>
    <row r="3955" spans="1:39" x14ac:dyDescent="0.3">
      <c r="A3955" s="1">
        <v>43602</v>
      </c>
      <c r="B3955" t="s">
        <v>34</v>
      </c>
      <c r="C3955" t="s">
        <v>246</v>
      </c>
      <c r="D3955">
        <v>800</v>
      </c>
      <c r="E3955">
        <v>13</v>
      </c>
      <c r="F3955">
        <v>108.18</v>
      </c>
      <c r="G3955">
        <v>109.480003</v>
      </c>
      <c r="H3955">
        <v>106.110001</v>
      </c>
      <c r="I3955">
        <v>106.790001</v>
      </c>
      <c r="J3955">
        <v>106.157326</v>
      </c>
      <c r="K3955">
        <v>6944000</v>
      </c>
      <c r="L3955">
        <v>2.3929999999999998</v>
      </c>
      <c r="M3955">
        <v>-2.2408337785882599E-2</v>
      </c>
      <c r="N3955">
        <v>-5.2977445841463099E-2</v>
      </c>
      <c r="O3955">
        <v>-7.9333472220462206E-2</v>
      </c>
      <c r="P3955">
        <v>-7.0054463206625501E-4</v>
      </c>
      <c r="Q3955">
        <v>-1.3963041077255701E-2</v>
      </c>
      <c r="R3955">
        <v>2.7317733422950598E-2</v>
      </c>
      <c r="S3955">
        <v>1.53975091839778E-2</v>
      </c>
      <c r="T3955">
        <v>1.41932550880436E-2</v>
      </c>
      <c r="U3955">
        <v>1.8009631554144999E-2</v>
      </c>
      <c r="V3955">
        <v>119.32</v>
      </c>
      <c r="W3955">
        <v>87.699996999999996</v>
      </c>
      <c r="X3955">
        <v>-0.15810945579131899</v>
      </c>
      <c r="Y3955">
        <v>-5.8544371529206298E-3</v>
      </c>
      <c r="Z3955">
        <v>1.32290323451784</v>
      </c>
      <c r="AA3955">
        <v>-0.22387742304112701</v>
      </c>
      <c r="AB3955">
        <v>-6.1597577275330197E-2</v>
      </c>
      <c r="AC3955" t="s">
        <v>258</v>
      </c>
      <c r="AD3955" t="s">
        <v>365</v>
      </c>
      <c r="AE3955" t="s">
        <v>56</v>
      </c>
      <c r="AF3955" t="s">
        <v>59</v>
      </c>
      <c r="AG3955" t="s">
        <v>350</v>
      </c>
      <c r="AI3955">
        <v>97476</v>
      </c>
      <c r="AJ3955">
        <v>1930</v>
      </c>
      <c r="AK3955" t="s">
        <v>351</v>
      </c>
      <c r="AL3955" t="s">
        <v>336</v>
      </c>
      <c r="AM3955" t="s">
        <v>245</v>
      </c>
    </row>
    <row r="3956" spans="1:39" x14ac:dyDescent="0.3">
      <c r="A3956" s="1">
        <v>43619</v>
      </c>
      <c r="B3956" t="s">
        <v>34</v>
      </c>
      <c r="C3956" t="s">
        <v>239</v>
      </c>
      <c r="D3956">
        <v>500</v>
      </c>
      <c r="E3956">
        <v>13</v>
      </c>
      <c r="F3956">
        <v>105.040001</v>
      </c>
      <c r="G3956">
        <v>106.980003</v>
      </c>
      <c r="H3956">
        <v>104.589996</v>
      </c>
      <c r="I3956">
        <v>105.169997999999</v>
      </c>
      <c r="J3956">
        <v>104.546921</v>
      </c>
      <c r="K3956">
        <v>4504500</v>
      </c>
      <c r="L3956">
        <v>2.081</v>
      </c>
      <c r="M3956">
        <v>8.2108448227469003E-3</v>
      </c>
      <c r="N3956">
        <v>1.0464413537629601E-3</v>
      </c>
      <c r="O3956">
        <v>-9.3932014236255398E-2</v>
      </c>
      <c r="P3956">
        <v>-1.44051544162512E-2</v>
      </c>
      <c r="Q3956">
        <v>-3.3816877974280901E-2</v>
      </c>
      <c r="R3956">
        <v>1.3533848904591099E-2</v>
      </c>
      <c r="S3956">
        <v>1.6399441641468501E-2</v>
      </c>
      <c r="T3956">
        <v>1.4750426167588E-2</v>
      </c>
      <c r="U3956">
        <v>1.8166892801880101E-2</v>
      </c>
      <c r="V3956">
        <v>119.32</v>
      </c>
      <c r="W3956">
        <v>87.699996999999996</v>
      </c>
      <c r="X3956">
        <v>-0.15810945579131899</v>
      </c>
      <c r="Y3956">
        <v>-2.7690708645509302E-3</v>
      </c>
      <c r="Z3956">
        <v>1.33612789440594</v>
      </c>
      <c r="AA3956">
        <v>-0.326898371922692</v>
      </c>
      <c r="AB3956">
        <v>-0.34633974637495502</v>
      </c>
      <c r="AC3956" t="s">
        <v>258</v>
      </c>
      <c r="AD3956" t="s">
        <v>365</v>
      </c>
      <c r="AE3956" t="s">
        <v>56</v>
      </c>
      <c r="AF3956" t="s">
        <v>59</v>
      </c>
      <c r="AG3956" t="s">
        <v>350</v>
      </c>
      <c r="AI3956">
        <v>97476</v>
      </c>
      <c r="AJ3956">
        <v>1930</v>
      </c>
      <c r="AK3956" t="s">
        <v>351</v>
      </c>
      <c r="AL3956" t="s">
        <v>336</v>
      </c>
      <c r="AM3956" t="s">
        <v>245</v>
      </c>
    </row>
    <row r="3957" spans="1:39" x14ac:dyDescent="0.3">
      <c r="A3957" s="1">
        <v>43621</v>
      </c>
      <c r="B3957" t="s">
        <v>34</v>
      </c>
      <c r="C3957" t="s">
        <v>246</v>
      </c>
      <c r="D3957">
        <v>1000</v>
      </c>
      <c r="E3957">
        <v>13</v>
      </c>
      <c r="F3957">
        <v>110</v>
      </c>
      <c r="G3957">
        <v>110.290001</v>
      </c>
      <c r="H3957">
        <v>107.779999</v>
      </c>
      <c r="I3957">
        <v>109.480003</v>
      </c>
      <c r="J3957">
        <v>108.831389999999</v>
      </c>
      <c r="K3957">
        <v>3977400</v>
      </c>
      <c r="L3957">
        <v>2.1230000000000002</v>
      </c>
      <c r="M3957">
        <v>3.29366063227897E-3</v>
      </c>
      <c r="N3957">
        <v>4.99097201126757E-2</v>
      </c>
      <c r="O3957">
        <v>-7.0441110029928006E-2</v>
      </c>
      <c r="P3957">
        <v>4.4366573114933E-2</v>
      </c>
      <c r="Q3957">
        <v>-2.7304372105296001E-2</v>
      </c>
      <c r="R3957">
        <v>1.73717697840364E-2</v>
      </c>
      <c r="S3957">
        <v>1.83211374208017E-2</v>
      </c>
      <c r="T3957">
        <v>1.5373865372029101E-2</v>
      </c>
      <c r="U3957">
        <v>1.8238602364390101E-2</v>
      </c>
      <c r="V3957">
        <v>119.32</v>
      </c>
      <c r="W3957">
        <v>87.699996999999996</v>
      </c>
      <c r="X3957">
        <v>-0.15810945579131899</v>
      </c>
      <c r="Y3957">
        <v>8.1287266899663802E-3</v>
      </c>
      <c r="Z3957">
        <v>1.33589564395947</v>
      </c>
      <c r="AA3957">
        <v>-0.29196875998631899</v>
      </c>
      <c r="AB3957">
        <v>-0.30487480498416603</v>
      </c>
      <c r="AC3957" t="s">
        <v>258</v>
      </c>
      <c r="AD3957" t="s">
        <v>365</v>
      </c>
      <c r="AE3957" t="s">
        <v>56</v>
      </c>
      <c r="AF3957" t="s">
        <v>59</v>
      </c>
      <c r="AG3957" t="s">
        <v>350</v>
      </c>
      <c r="AI3957">
        <v>97476</v>
      </c>
      <c r="AJ3957">
        <v>1930</v>
      </c>
      <c r="AK3957" t="s">
        <v>351</v>
      </c>
      <c r="AL3957" t="s">
        <v>336</v>
      </c>
      <c r="AM3957" t="s">
        <v>245</v>
      </c>
    </row>
    <row r="3958" spans="1:39" x14ac:dyDescent="0.3">
      <c r="A3958" s="1">
        <v>43623</v>
      </c>
      <c r="B3958" t="s">
        <v>34</v>
      </c>
      <c r="C3958" t="s">
        <v>239</v>
      </c>
      <c r="D3958">
        <v>1800</v>
      </c>
      <c r="E3958">
        <v>13</v>
      </c>
      <c r="F3958">
        <v>111.139999</v>
      </c>
      <c r="G3958">
        <v>111.83000199999999</v>
      </c>
      <c r="H3958">
        <v>110.589996</v>
      </c>
      <c r="I3958">
        <v>111.169997999999</v>
      </c>
      <c r="J3958">
        <v>110.511375</v>
      </c>
      <c r="K3958">
        <v>5408600</v>
      </c>
      <c r="L3958">
        <v>2.0840000000000001</v>
      </c>
      <c r="M3958">
        <v>8.8543670565353998E-3</v>
      </c>
      <c r="N3958">
        <v>6.36933262418755E-2</v>
      </c>
      <c r="O3958">
        <v>-2.45237038924047E-2</v>
      </c>
      <c r="P3958">
        <v>6.50114512472421E-2</v>
      </c>
      <c r="Q3958">
        <v>-3.2255764978023599E-2</v>
      </c>
      <c r="R3958">
        <v>1.36610238736197E-2</v>
      </c>
      <c r="S3958">
        <v>1.8119580492743498E-2</v>
      </c>
      <c r="T3958">
        <v>1.54072134400953E-2</v>
      </c>
      <c r="U3958">
        <v>1.8220435384607801E-2</v>
      </c>
      <c r="V3958">
        <v>119.32</v>
      </c>
      <c r="W3958">
        <v>87.699996999999996</v>
      </c>
      <c r="X3958">
        <v>-0.15810945579131899</v>
      </c>
      <c r="Y3958">
        <v>1.0442979367750601E-2</v>
      </c>
      <c r="Z3958">
        <v>1.3356442914703699</v>
      </c>
      <c r="AA3958">
        <v>-0.32146790703216299</v>
      </c>
      <c r="AB3958">
        <v>-0.31106352632612699</v>
      </c>
      <c r="AC3958" t="s">
        <v>258</v>
      </c>
      <c r="AD3958" t="s">
        <v>365</v>
      </c>
      <c r="AE3958" t="s">
        <v>56</v>
      </c>
      <c r="AF3958" t="s">
        <v>59</v>
      </c>
      <c r="AG3958" t="s">
        <v>350</v>
      </c>
      <c r="AI3958">
        <v>97476</v>
      </c>
      <c r="AJ3958">
        <v>1930</v>
      </c>
      <c r="AK3958" t="s">
        <v>351</v>
      </c>
      <c r="AL3958" t="s">
        <v>336</v>
      </c>
      <c r="AM3958" t="s">
        <v>245</v>
      </c>
    </row>
    <row r="3959" spans="1:39" x14ac:dyDescent="0.3">
      <c r="A3959" s="1">
        <v>43566</v>
      </c>
      <c r="B3959" t="s">
        <v>34</v>
      </c>
      <c r="C3959" t="s">
        <v>246</v>
      </c>
      <c r="D3959">
        <v>1100</v>
      </c>
      <c r="E3959">
        <v>14</v>
      </c>
      <c r="F3959">
        <v>115.05999799999999</v>
      </c>
      <c r="G3959">
        <v>115.43</v>
      </c>
      <c r="H3959">
        <v>114.129997</v>
      </c>
      <c r="I3959">
        <v>114.879997</v>
      </c>
      <c r="J3959">
        <v>113.450768</v>
      </c>
      <c r="K3959">
        <v>2799300</v>
      </c>
      <c r="L3959">
        <v>2.504</v>
      </c>
      <c r="M3959">
        <v>-3.4815210351517599E-4</v>
      </c>
      <c r="N3959">
        <v>1.43785948163385E-2</v>
      </c>
      <c r="O3959">
        <v>7.5555320416626701E-2</v>
      </c>
      <c r="P3959">
        <v>0.16940830374964899</v>
      </c>
      <c r="Q3959">
        <v>0.14331310258397101</v>
      </c>
      <c r="R3959">
        <v>9.5109298209076504E-3</v>
      </c>
      <c r="S3959">
        <v>1.5796663504743201E-2</v>
      </c>
      <c r="T3959">
        <v>1.6547805113207501E-2</v>
      </c>
      <c r="U3959">
        <v>1.8230908190895099E-2</v>
      </c>
      <c r="V3959">
        <v>118.480003</v>
      </c>
      <c r="W3959">
        <v>87.699996999999996</v>
      </c>
      <c r="X3959">
        <v>-0.14130449187296601</v>
      </c>
      <c r="Y3959" s="44">
        <v>3.8122194279549302E-5</v>
      </c>
      <c r="Z3959">
        <v>1.31607398242592</v>
      </c>
      <c r="AA3959">
        <v>0.68151829476790904</v>
      </c>
      <c r="AB3959">
        <v>0.72518268201827396</v>
      </c>
      <c r="AC3959" t="s">
        <v>259</v>
      </c>
      <c r="AD3959" t="s">
        <v>365</v>
      </c>
      <c r="AE3959" t="s">
        <v>56</v>
      </c>
      <c r="AF3959" t="s">
        <v>59</v>
      </c>
      <c r="AG3959" t="s">
        <v>350</v>
      </c>
      <c r="AI3959">
        <v>97476</v>
      </c>
      <c r="AJ3959">
        <v>1930</v>
      </c>
      <c r="AK3959" t="s">
        <v>351</v>
      </c>
      <c r="AL3959" t="s">
        <v>336</v>
      </c>
      <c r="AM3959" t="s">
        <v>245</v>
      </c>
    </row>
    <row r="3960" spans="1:39" x14ac:dyDescent="0.3">
      <c r="A3960" s="1">
        <v>43584</v>
      </c>
      <c r="B3960" t="s">
        <v>34</v>
      </c>
      <c r="C3960" t="s">
        <v>239</v>
      </c>
      <c r="D3960">
        <v>1600</v>
      </c>
      <c r="E3960">
        <v>14</v>
      </c>
      <c r="F3960">
        <v>116.730003</v>
      </c>
      <c r="G3960">
        <v>117.339996</v>
      </c>
      <c r="H3960">
        <v>116</v>
      </c>
      <c r="I3960">
        <v>116.699997</v>
      </c>
      <c r="J3960">
        <v>115.248122999999</v>
      </c>
      <c r="K3960">
        <v>3407600</v>
      </c>
      <c r="L3960">
        <v>2.536</v>
      </c>
      <c r="M3960">
        <v>-4.3607186036676597E-3</v>
      </c>
      <c r="N3960">
        <v>1.5109269887807E-2</v>
      </c>
      <c r="O3960">
        <v>9.6450476021397405E-2</v>
      </c>
      <c r="P3960">
        <v>0.135615546671989</v>
      </c>
      <c r="Q3960">
        <v>0.155325256893247</v>
      </c>
      <c r="R3960">
        <v>1.16794461516631E-2</v>
      </c>
      <c r="S3960">
        <v>1.1469106077947501E-2</v>
      </c>
      <c r="T3960">
        <v>1.3314744200922201E-2</v>
      </c>
      <c r="U3960">
        <v>1.7769786429496202E-2</v>
      </c>
      <c r="V3960">
        <v>119.32</v>
      </c>
      <c r="W3960">
        <v>87.699996999999996</v>
      </c>
      <c r="X3960">
        <v>-0.14130449187296601</v>
      </c>
      <c r="Y3960">
        <v>1.07094833958194E-3</v>
      </c>
      <c r="Z3960">
        <v>1.3160124740679899</v>
      </c>
      <c r="AA3960">
        <v>0.755883207036393</v>
      </c>
      <c r="AB3960">
        <v>0.910699057818945</v>
      </c>
      <c r="AC3960" t="s">
        <v>259</v>
      </c>
      <c r="AD3960" t="s">
        <v>365</v>
      </c>
      <c r="AE3960" t="s">
        <v>56</v>
      </c>
      <c r="AF3960" t="s">
        <v>59</v>
      </c>
      <c r="AG3960" t="s">
        <v>350</v>
      </c>
      <c r="AI3960">
        <v>97476</v>
      </c>
      <c r="AJ3960">
        <v>1930</v>
      </c>
      <c r="AK3960" t="s">
        <v>351</v>
      </c>
      <c r="AL3960" t="s">
        <v>336</v>
      </c>
      <c r="AM3960" t="s">
        <v>245</v>
      </c>
    </row>
    <row r="3961" spans="1:39" x14ac:dyDescent="0.3">
      <c r="A3961" s="1">
        <v>43585</v>
      </c>
      <c r="B3961" t="s">
        <v>34</v>
      </c>
      <c r="C3961" t="s">
        <v>239</v>
      </c>
      <c r="D3961">
        <v>1700</v>
      </c>
      <c r="E3961">
        <v>14</v>
      </c>
      <c r="F3961">
        <v>116.879997</v>
      </c>
      <c r="G3961">
        <v>118.370003</v>
      </c>
      <c r="H3961">
        <v>116.660004</v>
      </c>
      <c r="I3961">
        <v>117.83000199999999</v>
      </c>
      <c r="J3961">
        <v>116.364066999999</v>
      </c>
      <c r="K3961">
        <v>4533200</v>
      </c>
      <c r="L3961">
        <v>2.5089999999999999</v>
      </c>
      <c r="M3961">
        <v>9.6363894796166194E-3</v>
      </c>
      <c r="N3961">
        <v>1.2382213479575599E-2</v>
      </c>
      <c r="O3961">
        <v>0.116139998614471</v>
      </c>
      <c r="P3961">
        <v>0.15828949419279001</v>
      </c>
      <c r="Q3961">
        <v>0.167008178074283</v>
      </c>
      <c r="R3961">
        <v>1.1187461986497E-2</v>
      </c>
      <c r="S3961">
        <v>1.10494105295444E-2</v>
      </c>
      <c r="T3961">
        <v>1.3203502784284501E-2</v>
      </c>
      <c r="U3961">
        <v>1.7778049586492799E-2</v>
      </c>
      <c r="V3961">
        <v>119.32</v>
      </c>
      <c r="W3961">
        <v>87.699996999999996</v>
      </c>
      <c r="X3961">
        <v>-0.14130449187296601</v>
      </c>
      <c r="Y3961">
        <v>9.5096475723260604E-4</v>
      </c>
      <c r="Z3961">
        <v>1.31633992050846</v>
      </c>
      <c r="AA3961">
        <v>0.82593499052402197</v>
      </c>
      <c r="AB3961">
        <v>0.89687042031668696</v>
      </c>
      <c r="AC3961" t="s">
        <v>259</v>
      </c>
      <c r="AD3961" t="s">
        <v>365</v>
      </c>
      <c r="AE3961" t="s">
        <v>56</v>
      </c>
      <c r="AF3961" t="s">
        <v>59</v>
      </c>
      <c r="AG3961" t="s">
        <v>350</v>
      </c>
      <c r="AI3961">
        <v>97476</v>
      </c>
      <c r="AJ3961">
        <v>1930</v>
      </c>
      <c r="AK3961" t="s">
        <v>351</v>
      </c>
      <c r="AL3961" t="s">
        <v>336</v>
      </c>
      <c r="AM3961" t="s">
        <v>245</v>
      </c>
    </row>
    <row r="3962" spans="1:39" x14ac:dyDescent="0.3">
      <c r="A3962" s="1">
        <v>43606</v>
      </c>
      <c r="B3962" t="s">
        <v>34</v>
      </c>
      <c r="C3962" t="s">
        <v>239</v>
      </c>
      <c r="D3962">
        <v>1000</v>
      </c>
      <c r="E3962">
        <v>14</v>
      </c>
      <c r="F3962">
        <v>106.900002</v>
      </c>
      <c r="G3962">
        <v>108</v>
      </c>
      <c r="H3962">
        <v>106.269997</v>
      </c>
      <c r="I3962">
        <v>107</v>
      </c>
      <c r="J3962">
        <v>106.36608099999999</v>
      </c>
      <c r="K3962">
        <v>4977200</v>
      </c>
      <c r="L3962">
        <v>2.4260000000000002</v>
      </c>
      <c r="M3962">
        <v>2.1443172443043401E-2</v>
      </c>
      <c r="N3962">
        <v>-1.8885970753340298E-2</v>
      </c>
      <c r="O3962">
        <v>-6.9951303566476303E-2</v>
      </c>
      <c r="P3962">
        <v>-2.1697090856519002E-3</v>
      </c>
      <c r="Q3962">
        <v>-4.2485037754110703E-3</v>
      </c>
      <c r="R3962">
        <v>1.9344165796559301E-2</v>
      </c>
      <c r="S3962">
        <v>1.6671846371170699E-2</v>
      </c>
      <c r="T3962">
        <v>1.46375899721217E-2</v>
      </c>
      <c r="U3962">
        <v>1.8091645314382999E-2</v>
      </c>
      <c r="V3962">
        <v>119.32</v>
      </c>
      <c r="W3962">
        <v>87.699996999999996</v>
      </c>
      <c r="X3962">
        <v>-0.15810945579131899</v>
      </c>
      <c r="Y3962">
        <v>8.4599491109458805E-3</v>
      </c>
      <c r="Z3962">
        <v>1.3301075465724199</v>
      </c>
      <c r="AA3962">
        <v>-0.16895921801011199</v>
      </c>
      <c r="AB3962">
        <v>-0.128703261033803</v>
      </c>
      <c r="AC3962" t="s">
        <v>259</v>
      </c>
      <c r="AD3962" t="s">
        <v>365</v>
      </c>
      <c r="AE3962" t="s">
        <v>56</v>
      </c>
      <c r="AF3962" t="s">
        <v>59</v>
      </c>
      <c r="AG3962" t="s">
        <v>350</v>
      </c>
      <c r="AI3962">
        <v>97476</v>
      </c>
      <c r="AJ3962">
        <v>1930</v>
      </c>
      <c r="AK3962" t="s">
        <v>351</v>
      </c>
      <c r="AL3962" t="s">
        <v>336</v>
      </c>
      <c r="AM3962" t="s">
        <v>245</v>
      </c>
    </row>
    <row r="3963" spans="1:39" x14ac:dyDescent="0.3">
      <c r="A3963" s="1">
        <v>43609</v>
      </c>
      <c r="B3963" t="s">
        <v>34</v>
      </c>
      <c r="C3963" t="s">
        <v>239</v>
      </c>
      <c r="D3963">
        <v>1000</v>
      </c>
      <c r="E3963">
        <v>14</v>
      </c>
      <c r="F3963">
        <v>106.529999</v>
      </c>
      <c r="G3963">
        <v>107.489998</v>
      </c>
      <c r="H3963">
        <v>104.919997999999</v>
      </c>
      <c r="I3963">
        <v>105.05999799999999</v>
      </c>
      <c r="J3963">
        <v>104.43757600000001</v>
      </c>
      <c r="K3963">
        <v>2786400</v>
      </c>
      <c r="L3963">
        <v>2.3239999999999998</v>
      </c>
      <c r="M3963">
        <v>-7.3024540417312598E-3</v>
      </c>
      <c r="N3963">
        <v>-1.6332667248536301E-2</v>
      </c>
      <c r="O3963">
        <v>-0.113213425948905</v>
      </c>
      <c r="P3963">
        <v>-2.2780311357867601E-2</v>
      </c>
      <c r="Q3963">
        <v>-2.7328915143097401E-2</v>
      </c>
      <c r="R3963">
        <v>1.51929245500884E-2</v>
      </c>
      <c r="S3963">
        <v>1.5633943588099899E-2</v>
      </c>
      <c r="T3963">
        <v>1.4569397285582E-2</v>
      </c>
      <c r="U3963">
        <v>1.8104085764556702E-2</v>
      </c>
      <c r="V3963">
        <v>119.32</v>
      </c>
      <c r="W3963">
        <v>87.699996999999996</v>
      </c>
      <c r="X3963">
        <v>-0.15810945579131899</v>
      </c>
      <c r="Y3963">
        <v>1.3526439988342199E-3</v>
      </c>
      <c r="Z3963">
        <v>1.33038325831935</v>
      </c>
      <c r="AA3963">
        <v>-0.30095398613734398</v>
      </c>
      <c r="AB3963">
        <v>-0.23405376569067701</v>
      </c>
      <c r="AC3963" t="s">
        <v>259</v>
      </c>
      <c r="AD3963" t="s">
        <v>365</v>
      </c>
      <c r="AE3963" t="s">
        <v>56</v>
      </c>
      <c r="AF3963" t="s">
        <v>59</v>
      </c>
      <c r="AG3963" t="s">
        <v>350</v>
      </c>
      <c r="AI3963">
        <v>97476</v>
      </c>
      <c r="AJ3963">
        <v>1930</v>
      </c>
      <c r="AK3963" t="s">
        <v>351</v>
      </c>
      <c r="AL3963" t="s">
        <v>336</v>
      </c>
      <c r="AM3963" t="s">
        <v>245</v>
      </c>
    </row>
    <row r="3964" spans="1:39" x14ac:dyDescent="0.3">
      <c r="A3964" s="1">
        <v>43619</v>
      </c>
      <c r="B3964" t="s">
        <v>34</v>
      </c>
      <c r="C3964" t="s">
        <v>239</v>
      </c>
      <c r="D3964">
        <v>1800</v>
      </c>
      <c r="E3964">
        <v>14</v>
      </c>
      <c r="F3964">
        <v>105.040001</v>
      </c>
      <c r="G3964">
        <v>106.980003</v>
      </c>
      <c r="H3964">
        <v>104.589996</v>
      </c>
      <c r="I3964">
        <v>105.169997999999</v>
      </c>
      <c r="J3964">
        <v>104.546921</v>
      </c>
      <c r="K3964">
        <v>4504500</v>
      </c>
      <c r="L3964">
        <v>2.081</v>
      </c>
      <c r="M3964">
        <v>8.2108448227469003E-3</v>
      </c>
      <c r="N3964">
        <v>1.0464413537629601E-3</v>
      </c>
      <c r="O3964">
        <v>-9.3932014236255398E-2</v>
      </c>
      <c r="P3964">
        <v>-1.44051544162512E-2</v>
      </c>
      <c r="Q3964">
        <v>-3.3816877974280901E-2</v>
      </c>
      <c r="R3964">
        <v>1.3533848904591099E-2</v>
      </c>
      <c r="S3964">
        <v>1.6399441641468501E-2</v>
      </c>
      <c r="T3964">
        <v>1.4750426167588E-2</v>
      </c>
      <c r="U3964">
        <v>1.8166892801880101E-2</v>
      </c>
      <c r="V3964">
        <v>119.32</v>
      </c>
      <c r="W3964">
        <v>87.699996999999996</v>
      </c>
      <c r="X3964">
        <v>-0.15810945579131899</v>
      </c>
      <c r="Y3964">
        <v>-2.7690708645509302E-3</v>
      </c>
      <c r="Z3964">
        <v>1.33612789440594</v>
      </c>
      <c r="AA3964">
        <v>-0.326898371922692</v>
      </c>
      <c r="AB3964">
        <v>-0.34633974637495502</v>
      </c>
      <c r="AC3964" t="s">
        <v>259</v>
      </c>
      <c r="AD3964" t="s">
        <v>365</v>
      </c>
      <c r="AE3964" t="s">
        <v>56</v>
      </c>
      <c r="AF3964" t="s">
        <v>59</v>
      </c>
      <c r="AG3964" t="s">
        <v>350</v>
      </c>
      <c r="AI3964">
        <v>97476</v>
      </c>
      <c r="AJ3964">
        <v>1930</v>
      </c>
      <c r="AK3964" t="s">
        <v>351</v>
      </c>
      <c r="AL3964" t="s">
        <v>336</v>
      </c>
      <c r="AM3964" t="s">
        <v>245</v>
      </c>
    </row>
    <row r="3965" spans="1:39" x14ac:dyDescent="0.3">
      <c r="A3965" s="1">
        <v>43633</v>
      </c>
      <c r="B3965" t="s">
        <v>34</v>
      </c>
      <c r="C3965" t="s">
        <v>246</v>
      </c>
      <c r="D3965">
        <v>1500</v>
      </c>
      <c r="E3965">
        <v>14</v>
      </c>
      <c r="F3965">
        <v>107.300003</v>
      </c>
      <c r="G3965">
        <v>108</v>
      </c>
      <c r="H3965">
        <v>106.550003</v>
      </c>
      <c r="I3965">
        <v>106.720001</v>
      </c>
      <c r="J3965">
        <v>106.087746</v>
      </c>
      <c r="K3965">
        <v>3655300</v>
      </c>
      <c r="L3965">
        <v>2.0859999999999999</v>
      </c>
      <c r="M3965">
        <v>-5.5131604715954298E-3</v>
      </c>
      <c r="N3965">
        <v>-5.3899441403948901E-2</v>
      </c>
      <c r="O3965">
        <v>-3.2904615908516503E-2</v>
      </c>
      <c r="P3965">
        <v>-2.1965891157161299E-2</v>
      </c>
      <c r="Q3965">
        <v>-4.3985642667694599E-2</v>
      </c>
      <c r="R3965">
        <v>1.8079455954800601E-2</v>
      </c>
      <c r="S3965">
        <v>1.66311048483661E-2</v>
      </c>
      <c r="T3965">
        <v>1.5710455731178002E-2</v>
      </c>
      <c r="U3965">
        <v>1.8397436872633101E-2</v>
      </c>
      <c r="V3965">
        <v>119.32</v>
      </c>
      <c r="W3965">
        <v>87.699996999999996</v>
      </c>
      <c r="X3965">
        <v>-0.15810945579131899</v>
      </c>
      <c r="Y3965">
        <v>9.3131563797728401E-4</v>
      </c>
      <c r="Z3965">
        <v>1.34212716918119</v>
      </c>
      <c r="AA3965">
        <v>-0.400593179104972</v>
      </c>
      <c r="AB3965">
        <v>-0.248734963167836</v>
      </c>
      <c r="AC3965" t="s">
        <v>259</v>
      </c>
      <c r="AD3965" t="s">
        <v>365</v>
      </c>
      <c r="AE3965" t="s">
        <v>56</v>
      </c>
      <c r="AF3965" t="s">
        <v>59</v>
      </c>
      <c r="AG3965" t="s">
        <v>350</v>
      </c>
      <c r="AI3965">
        <v>97476</v>
      </c>
      <c r="AJ3965">
        <v>1930</v>
      </c>
      <c r="AK3965" t="s">
        <v>351</v>
      </c>
      <c r="AL3965" t="s">
        <v>336</v>
      </c>
      <c r="AM3965" t="s">
        <v>245</v>
      </c>
    </row>
    <row r="3966" spans="1:39" x14ac:dyDescent="0.3">
      <c r="A3966" s="1">
        <v>43641</v>
      </c>
      <c r="B3966" t="s">
        <v>34</v>
      </c>
      <c r="C3966" t="s">
        <v>239</v>
      </c>
      <c r="D3966">
        <v>700</v>
      </c>
      <c r="E3966">
        <v>14</v>
      </c>
      <c r="F3966">
        <v>112.910004</v>
      </c>
      <c r="G3966">
        <v>113.239998</v>
      </c>
      <c r="H3966">
        <v>111.339996</v>
      </c>
      <c r="I3966">
        <v>111.480003</v>
      </c>
      <c r="J3966">
        <v>110.819542</v>
      </c>
      <c r="K3966">
        <v>3426200</v>
      </c>
      <c r="L3966">
        <v>1.994</v>
      </c>
      <c r="M3966">
        <v>-1.11504171881294E-2</v>
      </c>
      <c r="N3966">
        <v>3.9547036740973001E-3</v>
      </c>
      <c r="O3966">
        <v>5.2011142497615598E-2</v>
      </c>
      <c r="P3966">
        <v>3.5240085583992602E-2</v>
      </c>
      <c r="Q3966">
        <v>2.0259347793769401E-2</v>
      </c>
      <c r="R3966">
        <v>8.8097086139625608E-3</v>
      </c>
      <c r="S3966">
        <v>1.7044264659792901E-2</v>
      </c>
      <c r="T3966">
        <v>1.57617364619306E-2</v>
      </c>
      <c r="U3966">
        <v>1.8526341411258401E-2</v>
      </c>
      <c r="V3966">
        <v>119.32</v>
      </c>
      <c r="W3966">
        <v>87.699996999999996</v>
      </c>
      <c r="X3966">
        <v>-0.15810945579131899</v>
      </c>
      <c r="Y3966">
        <v>-9.5417756928269908E-3</v>
      </c>
      <c r="Z3966">
        <v>1.3481712474440399</v>
      </c>
      <c r="AA3966">
        <v>2.0317038300394301E-3</v>
      </c>
      <c r="AB3966">
        <v>-1.8425569617280702E-2</v>
      </c>
      <c r="AC3966" t="s">
        <v>259</v>
      </c>
      <c r="AD3966" t="s">
        <v>365</v>
      </c>
      <c r="AE3966" t="s">
        <v>56</v>
      </c>
      <c r="AF3966" t="s">
        <v>59</v>
      </c>
      <c r="AG3966" t="s">
        <v>350</v>
      </c>
      <c r="AI3966">
        <v>97476</v>
      </c>
      <c r="AJ3966">
        <v>1930</v>
      </c>
      <c r="AK3966" t="s">
        <v>351</v>
      </c>
      <c r="AL3966" t="s">
        <v>336</v>
      </c>
      <c r="AM3966" t="s">
        <v>245</v>
      </c>
    </row>
    <row r="3967" spans="1:39" x14ac:dyDescent="0.3">
      <c r="A3967" s="1">
        <v>43558</v>
      </c>
      <c r="B3967" t="s">
        <v>34</v>
      </c>
      <c r="C3967" t="s">
        <v>246</v>
      </c>
      <c r="D3967">
        <v>1300</v>
      </c>
      <c r="E3967">
        <v>15</v>
      </c>
      <c r="F3967">
        <v>111.879997</v>
      </c>
      <c r="G3967">
        <v>114.150002</v>
      </c>
      <c r="H3967">
        <v>111.400002</v>
      </c>
      <c r="I3967">
        <v>112.75</v>
      </c>
      <c r="J3967">
        <v>111.34726699999899</v>
      </c>
      <c r="K3967">
        <v>7036700</v>
      </c>
      <c r="L3967">
        <v>2.5169999999999999</v>
      </c>
      <c r="M3967">
        <v>2.2150387586076601E-2</v>
      </c>
      <c r="N3967">
        <v>6.2016929783576098E-2</v>
      </c>
      <c r="O3967">
        <v>4.8612719338934803E-2</v>
      </c>
      <c r="P3967">
        <v>0.184728791069112</v>
      </c>
      <c r="Q3967">
        <v>0.12616258307606301</v>
      </c>
      <c r="R3967">
        <v>1.36109967529238E-2</v>
      </c>
      <c r="S3967">
        <v>1.6029471512841599E-2</v>
      </c>
      <c r="T3967">
        <v>1.9272174412967601E-2</v>
      </c>
      <c r="U3967">
        <v>1.84218214995268E-2</v>
      </c>
      <c r="V3967">
        <v>118.480003</v>
      </c>
      <c r="W3967">
        <v>87.699996999999996</v>
      </c>
      <c r="X3967">
        <v>-0.14130449187296601</v>
      </c>
      <c r="Y3967">
        <v>2.1460723821998401E-3</v>
      </c>
      <c r="Z3967">
        <v>1.3080095864641199</v>
      </c>
      <c r="AA3967">
        <v>0.57978623779879701</v>
      </c>
      <c r="AB3967">
        <v>0.35898028634247298</v>
      </c>
      <c r="AC3967" t="s">
        <v>260</v>
      </c>
      <c r="AD3967" t="s">
        <v>365</v>
      </c>
      <c r="AE3967" t="s">
        <v>56</v>
      </c>
      <c r="AF3967" t="s">
        <v>59</v>
      </c>
      <c r="AG3967" t="s">
        <v>350</v>
      </c>
      <c r="AI3967">
        <v>97476</v>
      </c>
      <c r="AJ3967">
        <v>1930</v>
      </c>
      <c r="AK3967" t="s">
        <v>351</v>
      </c>
      <c r="AL3967" t="s">
        <v>336</v>
      </c>
      <c r="AM3967" t="s">
        <v>245</v>
      </c>
    </row>
    <row r="3968" spans="1:39" x14ac:dyDescent="0.3">
      <c r="A3968" s="1">
        <v>43573</v>
      </c>
      <c r="B3968" t="s">
        <v>34</v>
      </c>
      <c r="C3968" t="s">
        <v>239</v>
      </c>
      <c r="D3968">
        <v>2000</v>
      </c>
      <c r="E3968">
        <v>15</v>
      </c>
      <c r="F3968">
        <v>116.18</v>
      </c>
      <c r="G3968">
        <v>116.18</v>
      </c>
      <c r="H3968">
        <v>115.129997</v>
      </c>
      <c r="I3968">
        <v>115.510002</v>
      </c>
      <c r="J3968">
        <v>114.072937</v>
      </c>
      <c r="K3968">
        <v>4195800</v>
      </c>
      <c r="L3968">
        <v>2.56</v>
      </c>
      <c r="M3968">
        <v>-7.7880344585170202E-4</v>
      </c>
      <c r="N3968">
        <v>5.4690613515478203E-3</v>
      </c>
      <c r="O3968">
        <v>4.8695014663392502E-2</v>
      </c>
      <c r="P3968">
        <v>0.17672101853479</v>
      </c>
      <c r="Q3968">
        <v>0.119794573292726</v>
      </c>
      <c r="R3968">
        <v>1.2570390901184199E-2</v>
      </c>
      <c r="S3968">
        <v>1.49922338380444E-2</v>
      </c>
      <c r="T3968">
        <v>1.64329210994505E-2</v>
      </c>
      <c r="U3968">
        <v>1.8167480142454E-2</v>
      </c>
      <c r="V3968">
        <v>118.480003</v>
      </c>
      <c r="W3968">
        <v>87.699996999999996</v>
      </c>
      <c r="X3968">
        <v>-0.14130449187296601</v>
      </c>
      <c r="Y3968">
        <v>1.5778467813143101E-3</v>
      </c>
      <c r="Z3968">
        <v>1.3115055928486601</v>
      </c>
      <c r="AA3968">
        <v>0.54641354618143401</v>
      </c>
      <c r="AB3968">
        <v>0.629697599871753</v>
      </c>
      <c r="AC3968" t="s">
        <v>260</v>
      </c>
      <c r="AD3968" t="s">
        <v>365</v>
      </c>
      <c r="AE3968" t="s">
        <v>56</v>
      </c>
      <c r="AF3968" t="s">
        <v>59</v>
      </c>
      <c r="AG3968" t="s">
        <v>350</v>
      </c>
      <c r="AI3968">
        <v>97476</v>
      </c>
      <c r="AJ3968">
        <v>1930</v>
      </c>
      <c r="AK3968" t="s">
        <v>351</v>
      </c>
      <c r="AL3968" t="s">
        <v>336</v>
      </c>
      <c r="AM3968" t="s">
        <v>245</v>
      </c>
    </row>
    <row r="3969" spans="1:39" x14ac:dyDescent="0.3">
      <c r="A3969" s="1">
        <v>43579</v>
      </c>
      <c r="B3969" t="s">
        <v>34</v>
      </c>
      <c r="C3969" t="s">
        <v>246</v>
      </c>
      <c r="D3969">
        <v>1000</v>
      </c>
      <c r="E3969">
        <v>15</v>
      </c>
      <c r="F3969">
        <v>115</v>
      </c>
      <c r="G3969">
        <v>119.32</v>
      </c>
      <c r="H3969">
        <v>114.849998</v>
      </c>
      <c r="I3969">
        <v>118.43</v>
      </c>
      <c r="J3969">
        <v>116.956604</v>
      </c>
      <c r="K3969">
        <v>14483900</v>
      </c>
      <c r="L3969">
        <v>2.5219999999999998</v>
      </c>
      <c r="M3969">
        <v>1.7461388602093699E-2</v>
      </c>
      <c r="N3969">
        <v>1.7547286479906998E-2</v>
      </c>
      <c r="O3969">
        <v>7.6754990719091698E-2</v>
      </c>
      <c r="P3969">
        <v>0.22292706495711501</v>
      </c>
      <c r="Q3969">
        <v>0.216162133983862</v>
      </c>
      <c r="R3969">
        <v>1.0775815453040301E-2</v>
      </c>
      <c r="S3969">
        <v>1.37312442787895E-2</v>
      </c>
      <c r="T3969">
        <v>1.58683319102941E-2</v>
      </c>
      <c r="U3969">
        <v>1.7977568788093201E-2</v>
      </c>
      <c r="V3969">
        <v>119.32</v>
      </c>
      <c r="W3969">
        <v>87.699996999999996</v>
      </c>
      <c r="X3969">
        <v>-0.14130449187296601</v>
      </c>
      <c r="Y3969">
        <v>-2.1941687255359501E-3</v>
      </c>
      <c r="Z3969">
        <v>1.2995112431851501</v>
      </c>
      <c r="AA3969">
        <v>1.10905420506015</v>
      </c>
      <c r="AB3969">
        <v>0.76834933023018004</v>
      </c>
      <c r="AC3969" t="s">
        <v>260</v>
      </c>
      <c r="AD3969" t="s">
        <v>365</v>
      </c>
      <c r="AE3969" t="s">
        <v>56</v>
      </c>
      <c r="AF3969" t="s">
        <v>59</v>
      </c>
      <c r="AG3969" t="s">
        <v>350</v>
      </c>
      <c r="AI3969">
        <v>97476</v>
      </c>
      <c r="AJ3969">
        <v>1930</v>
      </c>
      <c r="AK3969" t="s">
        <v>351</v>
      </c>
      <c r="AL3969" t="s">
        <v>336</v>
      </c>
      <c r="AM3969" t="s">
        <v>245</v>
      </c>
    </row>
    <row r="3970" spans="1:39" x14ac:dyDescent="0.3">
      <c r="A3970" s="1">
        <v>43587</v>
      </c>
      <c r="B3970" t="s">
        <v>34</v>
      </c>
      <c r="C3970" t="s">
        <v>246</v>
      </c>
      <c r="D3970">
        <v>900</v>
      </c>
      <c r="E3970">
        <v>15</v>
      </c>
      <c r="F3970">
        <v>116.400002</v>
      </c>
      <c r="G3970">
        <v>118.57</v>
      </c>
      <c r="H3970">
        <v>116.279999</v>
      </c>
      <c r="I3970">
        <v>117.459999</v>
      </c>
      <c r="J3970">
        <v>115.998672</v>
      </c>
      <c r="K3970">
        <v>4532200</v>
      </c>
      <c r="L3970">
        <v>2.552</v>
      </c>
      <c r="M3970">
        <v>1.0010753111645E-2</v>
      </c>
      <c r="N3970">
        <v>2.47197763735661E-3</v>
      </c>
      <c r="O3970">
        <v>7.8058151156497294E-2</v>
      </c>
      <c r="P3970">
        <v>0.15415064103371101</v>
      </c>
      <c r="Q3970">
        <v>0.155218421360454</v>
      </c>
      <c r="R3970">
        <v>9.7987292477269301E-3</v>
      </c>
      <c r="S3970">
        <v>1.08655405776792E-2</v>
      </c>
      <c r="T3970">
        <v>1.3111350992552E-2</v>
      </c>
      <c r="U3970">
        <v>1.7756316592474501E-2</v>
      </c>
      <c r="V3970">
        <v>119.32</v>
      </c>
      <c r="W3970">
        <v>87.699996999999996</v>
      </c>
      <c r="X3970">
        <v>-0.14130449187296601</v>
      </c>
      <c r="Y3970">
        <v>-2.1262443276895502E-3</v>
      </c>
      <c r="Z3970">
        <v>1.31461010068076</v>
      </c>
      <c r="AA3970">
        <v>0.75624303106125301</v>
      </c>
      <c r="AB3970">
        <v>0.78325443586167398</v>
      </c>
      <c r="AC3970" t="s">
        <v>260</v>
      </c>
      <c r="AD3970" t="s">
        <v>365</v>
      </c>
      <c r="AE3970" t="s">
        <v>56</v>
      </c>
      <c r="AF3970" t="s">
        <v>59</v>
      </c>
      <c r="AG3970" t="s">
        <v>350</v>
      </c>
      <c r="AI3970">
        <v>97476</v>
      </c>
      <c r="AJ3970">
        <v>1930</v>
      </c>
      <c r="AK3970" t="s">
        <v>351</v>
      </c>
      <c r="AL3970" t="s">
        <v>336</v>
      </c>
      <c r="AM3970" t="s">
        <v>245</v>
      </c>
    </row>
    <row r="3971" spans="1:39" x14ac:dyDescent="0.3">
      <c r="A3971" s="1">
        <v>43609</v>
      </c>
      <c r="B3971" t="s">
        <v>34</v>
      </c>
      <c r="C3971" t="s">
        <v>246</v>
      </c>
      <c r="D3971">
        <v>800</v>
      </c>
      <c r="E3971">
        <v>15</v>
      </c>
      <c r="F3971">
        <v>106.529999</v>
      </c>
      <c r="G3971">
        <v>107.489998</v>
      </c>
      <c r="H3971">
        <v>104.919997999999</v>
      </c>
      <c r="I3971">
        <v>105.05999799999999</v>
      </c>
      <c r="J3971">
        <v>104.43757600000001</v>
      </c>
      <c r="K3971">
        <v>2786400</v>
      </c>
      <c r="L3971">
        <v>2.3239999999999998</v>
      </c>
      <c r="M3971">
        <v>-7.3024540417312598E-3</v>
      </c>
      <c r="N3971">
        <v>-1.6332667248536301E-2</v>
      </c>
      <c r="O3971">
        <v>-0.113213425948905</v>
      </c>
      <c r="P3971">
        <v>-2.2780311357867601E-2</v>
      </c>
      <c r="Q3971">
        <v>-2.7328915143097401E-2</v>
      </c>
      <c r="R3971">
        <v>1.51929245500884E-2</v>
      </c>
      <c r="S3971">
        <v>1.5633943588099899E-2</v>
      </c>
      <c r="T3971">
        <v>1.4569397285582E-2</v>
      </c>
      <c r="U3971">
        <v>1.8104085764556702E-2</v>
      </c>
      <c r="V3971">
        <v>119.32</v>
      </c>
      <c r="W3971">
        <v>87.699996999999996</v>
      </c>
      <c r="X3971">
        <v>-0.15810945579131899</v>
      </c>
      <c r="Y3971">
        <v>1.3526439988342199E-3</v>
      </c>
      <c r="Z3971">
        <v>1.33038325831935</v>
      </c>
      <c r="AA3971">
        <v>-0.30095398613734398</v>
      </c>
      <c r="AB3971">
        <v>-0.23405376569067701</v>
      </c>
      <c r="AC3971" t="s">
        <v>260</v>
      </c>
      <c r="AD3971" t="s">
        <v>365</v>
      </c>
      <c r="AE3971" t="s">
        <v>56</v>
      </c>
      <c r="AF3971" t="s">
        <v>59</v>
      </c>
      <c r="AG3971" t="s">
        <v>350</v>
      </c>
      <c r="AI3971">
        <v>97476</v>
      </c>
      <c r="AJ3971">
        <v>1930</v>
      </c>
      <c r="AK3971" t="s">
        <v>351</v>
      </c>
      <c r="AL3971" t="s">
        <v>336</v>
      </c>
      <c r="AM3971" t="s">
        <v>245</v>
      </c>
    </row>
    <row r="3972" spans="1:39" x14ac:dyDescent="0.3">
      <c r="A3972" s="1">
        <v>43614</v>
      </c>
      <c r="B3972" t="s">
        <v>34</v>
      </c>
      <c r="C3972" t="s">
        <v>239</v>
      </c>
      <c r="D3972">
        <v>1700</v>
      </c>
      <c r="E3972">
        <v>15</v>
      </c>
      <c r="F3972">
        <v>102.660004</v>
      </c>
      <c r="G3972">
        <v>104.900002</v>
      </c>
      <c r="H3972">
        <v>101.57</v>
      </c>
      <c r="I3972">
        <v>104.150002</v>
      </c>
      <c r="J3972">
        <v>103.532967</v>
      </c>
      <c r="K3972">
        <v>4923400</v>
      </c>
      <c r="L3972">
        <v>2.2360000000000002</v>
      </c>
      <c r="M3972">
        <v>9.0664395917122702E-3</v>
      </c>
      <c r="N3972">
        <v>-2.6996654762717998E-2</v>
      </c>
      <c r="O3972">
        <v>-0.11155803028647</v>
      </c>
      <c r="P3972">
        <v>-8.2902801606412804E-3</v>
      </c>
      <c r="Q3972">
        <v>-4.0430282555482401E-2</v>
      </c>
      <c r="R3972">
        <v>9.8677182183060097E-3</v>
      </c>
      <c r="S3972">
        <v>1.6084655640043001E-2</v>
      </c>
      <c r="T3972">
        <v>1.46342557392565E-2</v>
      </c>
      <c r="U3972">
        <v>1.8140675891689901E-2</v>
      </c>
      <c r="V3972">
        <v>119.32</v>
      </c>
      <c r="W3972">
        <v>87.699996999999996</v>
      </c>
      <c r="X3972">
        <v>-0.15810945579131899</v>
      </c>
      <c r="Y3972">
        <v>-6.9359101493404697E-3</v>
      </c>
      <c r="Z3972">
        <v>1.32820420618826</v>
      </c>
      <c r="AA3972">
        <v>-0.37448700987581601</v>
      </c>
      <c r="AB3972">
        <v>-0.29573677373474999</v>
      </c>
      <c r="AC3972" t="s">
        <v>260</v>
      </c>
      <c r="AD3972" t="s">
        <v>365</v>
      </c>
      <c r="AE3972" t="s">
        <v>56</v>
      </c>
      <c r="AF3972" t="s">
        <v>59</v>
      </c>
      <c r="AG3972" t="s">
        <v>350</v>
      </c>
      <c r="AI3972">
        <v>97476</v>
      </c>
      <c r="AJ3972">
        <v>1930</v>
      </c>
      <c r="AK3972" t="s">
        <v>351</v>
      </c>
      <c r="AL3972" t="s">
        <v>336</v>
      </c>
      <c r="AM3972" t="s">
        <v>245</v>
      </c>
    </row>
    <row r="3973" spans="1:39" x14ac:dyDescent="0.3">
      <c r="A3973" s="1">
        <v>43615</v>
      </c>
      <c r="B3973" t="s">
        <v>34</v>
      </c>
      <c r="C3973" t="s">
        <v>246</v>
      </c>
      <c r="D3973">
        <v>1400</v>
      </c>
      <c r="E3973">
        <v>15</v>
      </c>
      <c r="F3973">
        <v>104.480003</v>
      </c>
      <c r="G3973">
        <v>106.099998</v>
      </c>
      <c r="H3973">
        <v>104.129997</v>
      </c>
      <c r="I3973">
        <v>105.44000200000001</v>
      </c>
      <c r="J3973">
        <v>104.815331</v>
      </c>
      <c r="K3973">
        <v>3365700</v>
      </c>
      <c r="L3973">
        <v>2.2269999999999999</v>
      </c>
      <c r="M3973">
        <v>1.2309965628535599E-2</v>
      </c>
      <c r="N3973">
        <v>-1.2628503539468001E-2</v>
      </c>
      <c r="O3973">
        <v>-9.4887346054267505E-2</v>
      </c>
      <c r="P3973">
        <v>3.3576402109712E-3</v>
      </c>
      <c r="Q3973">
        <v>-2.2547336033086899E-2</v>
      </c>
      <c r="R3973">
        <v>1.27539663489755E-2</v>
      </c>
      <c r="S3973">
        <v>1.6506844450545601E-2</v>
      </c>
      <c r="T3973">
        <v>1.47177850929061E-2</v>
      </c>
      <c r="U3973">
        <v>1.81543910879934E-2</v>
      </c>
      <c r="V3973">
        <v>119.32</v>
      </c>
      <c r="W3973">
        <v>87.699996999999996</v>
      </c>
      <c r="X3973">
        <v>-0.15810945579131899</v>
      </c>
      <c r="Y3973">
        <v>2.0962723552933101E-3</v>
      </c>
      <c r="Z3973">
        <v>1.3342121502311499</v>
      </c>
      <c r="AA3973">
        <v>-0.26765964344844401</v>
      </c>
      <c r="AB3973">
        <v>-0.31477546869129502</v>
      </c>
      <c r="AC3973" t="s">
        <v>260</v>
      </c>
      <c r="AD3973" t="s">
        <v>365</v>
      </c>
      <c r="AE3973" t="s">
        <v>56</v>
      </c>
      <c r="AF3973" t="s">
        <v>59</v>
      </c>
      <c r="AG3973" t="s">
        <v>350</v>
      </c>
      <c r="AI3973">
        <v>97476</v>
      </c>
      <c r="AJ3973">
        <v>1930</v>
      </c>
      <c r="AK3973" t="s">
        <v>351</v>
      </c>
      <c r="AL3973" t="s">
        <v>336</v>
      </c>
      <c r="AM3973" t="s">
        <v>245</v>
      </c>
    </row>
    <row r="3974" spans="1:39" x14ac:dyDescent="0.3">
      <c r="A3974" s="1">
        <v>43616</v>
      </c>
      <c r="B3974" t="s">
        <v>34</v>
      </c>
      <c r="C3974" t="s">
        <v>246</v>
      </c>
      <c r="D3974">
        <v>1200</v>
      </c>
      <c r="E3974">
        <v>15</v>
      </c>
      <c r="F3974">
        <v>104.32</v>
      </c>
      <c r="G3974">
        <v>106.120003</v>
      </c>
      <c r="H3974">
        <v>104</v>
      </c>
      <c r="I3974">
        <v>104.30999799999999</v>
      </c>
      <c r="J3974">
        <v>103.69201700000001</v>
      </c>
      <c r="K3974">
        <v>4463100</v>
      </c>
      <c r="L3974">
        <v>2.1419999999999999</v>
      </c>
      <c r="M3974">
        <v>-1.07749187614868E-2</v>
      </c>
      <c r="N3974">
        <v>-1.44668575107151E-2</v>
      </c>
      <c r="O3974">
        <v>-0.11529865429537101</v>
      </c>
      <c r="P3974">
        <v>-1.6639177272989501E-2</v>
      </c>
      <c r="Q3974">
        <v>-4.1491399210125797E-2</v>
      </c>
      <c r="R3974">
        <v>1.3008930986747999E-2</v>
      </c>
      <c r="S3974">
        <v>1.6257196613649601E-2</v>
      </c>
      <c r="T3974">
        <v>1.4732484431640601E-2</v>
      </c>
      <c r="U3974">
        <v>1.8159278763847E-2</v>
      </c>
      <c r="V3974">
        <v>119.32</v>
      </c>
      <c r="W3974">
        <v>87.699996999999996</v>
      </c>
      <c r="X3974">
        <v>-0.15810945579131899</v>
      </c>
      <c r="Y3974">
        <v>-1.3283204951564801E-2</v>
      </c>
      <c r="Z3974">
        <v>1.3346057712933601</v>
      </c>
      <c r="AA3974">
        <v>-0.37607775449903302</v>
      </c>
      <c r="AB3974">
        <v>-0.34115086921788501</v>
      </c>
      <c r="AC3974" t="s">
        <v>260</v>
      </c>
      <c r="AD3974" t="s">
        <v>365</v>
      </c>
      <c r="AE3974" t="s">
        <v>56</v>
      </c>
      <c r="AF3974" t="s">
        <v>59</v>
      </c>
      <c r="AG3974" t="s">
        <v>350</v>
      </c>
      <c r="AI3974">
        <v>97476</v>
      </c>
      <c r="AJ3974">
        <v>1930</v>
      </c>
      <c r="AK3974" t="s">
        <v>351</v>
      </c>
      <c r="AL3974" t="s">
        <v>336</v>
      </c>
      <c r="AM3974" t="s">
        <v>245</v>
      </c>
    </row>
    <row r="3975" spans="1:39" x14ac:dyDescent="0.3">
      <c r="A3975" s="1">
        <v>43637</v>
      </c>
      <c r="B3975" t="s">
        <v>34</v>
      </c>
      <c r="C3975" t="s">
        <v>239</v>
      </c>
      <c r="D3975">
        <v>1600</v>
      </c>
      <c r="E3975">
        <v>15</v>
      </c>
      <c r="F3975">
        <v>111.870003</v>
      </c>
      <c r="G3975">
        <v>113.370003</v>
      </c>
      <c r="H3975">
        <v>111.660004</v>
      </c>
      <c r="I3975">
        <v>112.32</v>
      </c>
      <c r="J3975">
        <v>111.65456399999999</v>
      </c>
      <c r="K3975">
        <v>5124900</v>
      </c>
      <c r="L3975">
        <v>2.0680000000000001</v>
      </c>
      <c r="M3975">
        <v>-3.46619496056331E-3</v>
      </c>
      <c r="N3975">
        <v>4.5630150588359501E-2</v>
      </c>
      <c r="O3975">
        <v>4.8523116703648797E-2</v>
      </c>
      <c r="P3975">
        <v>3.0361885900520299E-2</v>
      </c>
      <c r="Q3975">
        <v>1.1350429158004599E-2</v>
      </c>
      <c r="R3975">
        <v>1.8470166028341499E-2</v>
      </c>
      <c r="S3975">
        <v>1.6991700355410502E-2</v>
      </c>
      <c r="T3975">
        <v>1.6044668035887201E-2</v>
      </c>
      <c r="U3975">
        <v>1.85503606026424E-2</v>
      </c>
      <c r="V3975">
        <v>119.32</v>
      </c>
      <c r="W3975">
        <v>87.699996999999996</v>
      </c>
      <c r="X3975">
        <v>-0.15810945579131899</v>
      </c>
      <c r="Y3975">
        <v>-1.26001638019446E-3</v>
      </c>
      <c r="Z3975">
        <v>1.3523013598717299</v>
      </c>
      <c r="AA3975">
        <v>-5.8753866161922901E-2</v>
      </c>
      <c r="AB3975">
        <v>-0.15968697790073499</v>
      </c>
      <c r="AC3975" t="s">
        <v>260</v>
      </c>
      <c r="AD3975" t="s">
        <v>365</v>
      </c>
      <c r="AE3975" t="s">
        <v>56</v>
      </c>
      <c r="AF3975" t="s">
        <v>59</v>
      </c>
      <c r="AG3975" t="s">
        <v>350</v>
      </c>
      <c r="AI3975">
        <v>97476</v>
      </c>
      <c r="AJ3975">
        <v>1930</v>
      </c>
      <c r="AK3975" t="s">
        <v>351</v>
      </c>
      <c r="AL3975" t="s">
        <v>336</v>
      </c>
      <c r="AM3975" t="s">
        <v>245</v>
      </c>
    </row>
    <row r="3976" spans="1:39" x14ac:dyDescent="0.3">
      <c r="A3976" s="1">
        <v>43641</v>
      </c>
      <c r="B3976" t="s">
        <v>34</v>
      </c>
      <c r="C3976" t="s">
        <v>246</v>
      </c>
      <c r="D3976">
        <v>2300</v>
      </c>
      <c r="E3976">
        <v>15</v>
      </c>
      <c r="F3976">
        <v>112.910004</v>
      </c>
      <c r="G3976">
        <v>113.239998</v>
      </c>
      <c r="H3976">
        <v>111.339996</v>
      </c>
      <c r="I3976">
        <v>111.480003</v>
      </c>
      <c r="J3976">
        <v>110.819542</v>
      </c>
      <c r="K3976">
        <v>3426200</v>
      </c>
      <c r="L3976">
        <v>1.994</v>
      </c>
      <c r="M3976">
        <v>-1.11504171881294E-2</v>
      </c>
      <c r="N3976">
        <v>3.9547036740973001E-3</v>
      </c>
      <c r="O3976">
        <v>5.2011142497615598E-2</v>
      </c>
      <c r="P3976">
        <v>3.5240085583992602E-2</v>
      </c>
      <c r="Q3976">
        <v>2.0259347793769401E-2</v>
      </c>
      <c r="R3976">
        <v>8.8097086139625608E-3</v>
      </c>
      <c r="S3976">
        <v>1.7044264659792901E-2</v>
      </c>
      <c r="T3976">
        <v>1.57617364619306E-2</v>
      </c>
      <c r="U3976">
        <v>1.8526341411258401E-2</v>
      </c>
      <c r="V3976">
        <v>119.32</v>
      </c>
      <c r="W3976">
        <v>87.699996999999996</v>
      </c>
      <c r="X3976">
        <v>-0.15810945579131899</v>
      </c>
      <c r="Y3976">
        <v>-9.5417756928269908E-3</v>
      </c>
      <c r="Z3976">
        <v>1.3481712474440399</v>
      </c>
      <c r="AA3976">
        <v>2.0317038300394301E-3</v>
      </c>
      <c r="AB3976">
        <v>-1.8425569617280702E-2</v>
      </c>
      <c r="AC3976" t="s">
        <v>260</v>
      </c>
      <c r="AD3976" t="s">
        <v>365</v>
      </c>
      <c r="AE3976" t="s">
        <v>56</v>
      </c>
      <c r="AF3976" t="s">
        <v>59</v>
      </c>
      <c r="AG3976" t="s">
        <v>350</v>
      </c>
      <c r="AI3976">
        <v>97476</v>
      </c>
      <c r="AJ3976">
        <v>1930</v>
      </c>
      <c r="AK3976" t="s">
        <v>351</v>
      </c>
      <c r="AL3976" t="s">
        <v>336</v>
      </c>
      <c r="AM3976" t="s">
        <v>245</v>
      </c>
    </row>
    <row r="3977" spans="1:39" x14ac:dyDescent="0.3">
      <c r="A3977" s="1">
        <v>43563</v>
      </c>
      <c r="B3977" t="s">
        <v>34</v>
      </c>
      <c r="C3977" t="s">
        <v>246</v>
      </c>
      <c r="D3977">
        <v>1200</v>
      </c>
      <c r="E3977">
        <v>16</v>
      </c>
      <c r="F3977">
        <v>113.800003</v>
      </c>
      <c r="G3977">
        <v>115.419997999999</v>
      </c>
      <c r="H3977">
        <v>113.32</v>
      </c>
      <c r="I3977">
        <v>115.220001</v>
      </c>
      <c r="J3977">
        <v>113.78654499999899</v>
      </c>
      <c r="K3977">
        <v>4580800</v>
      </c>
      <c r="L3977">
        <v>2.5190000000000001</v>
      </c>
      <c r="M3977">
        <v>1.38958082566587E-2</v>
      </c>
      <c r="N3977">
        <v>5.8803689350187503E-2</v>
      </c>
      <c r="O3977">
        <v>9.3359339869304905E-2</v>
      </c>
      <c r="P3977">
        <v>0.20586998015987301</v>
      </c>
      <c r="Q3977">
        <v>0.17481336401126299</v>
      </c>
      <c r="R3977">
        <v>7.8624227417214403E-3</v>
      </c>
      <c r="S3977">
        <v>1.5634072921330198E-2</v>
      </c>
      <c r="T3977">
        <v>1.66449548102022E-2</v>
      </c>
      <c r="U3977">
        <v>1.8275738152965501E-2</v>
      </c>
      <c r="V3977">
        <v>118.480003</v>
      </c>
      <c r="W3977">
        <v>87.699996999999996</v>
      </c>
      <c r="X3977">
        <v>-0.14130449187296601</v>
      </c>
      <c r="Y3977">
        <v>1.0469119934194001E-3</v>
      </c>
      <c r="Z3977">
        <v>1.31500025181407</v>
      </c>
      <c r="AA3977">
        <v>0.86053101673851995</v>
      </c>
      <c r="AB3977">
        <v>0.61931963360318798</v>
      </c>
      <c r="AC3977" t="s">
        <v>261</v>
      </c>
      <c r="AD3977" t="s">
        <v>365</v>
      </c>
      <c r="AE3977" t="s">
        <v>56</v>
      </c>
      <c r="AF3977" t="s">
        <v>59</v>
      </c>
      <c r="AG3977" t="s">
        <v>350</v>
      </c>
      <c r="AI3977">
        <v>97476</v>
      </c>
      <c r="AJ3977">
        <v>1930</v>
      </c>
      <c r="AK3977" t="s">
        <v>351</v>
      </c>
      <c r="AL3977" t="s">
        <v>336</v>
      </c>
      <c r="AM3977" t="s">
        <v>245</v>
      </c>
    </row>
    <row r="3978" spans="1:39" x14ac:dyDescent="0.3">
      <c r="A3978" s="1">
        <v>43587</v>
      </c>
      <c r="B3978" t="s">
        <v>34</v>
      </c>
      <c r="C3978" t="s">
        <v>239</v>
      </c>
      <c r="D3978">
        <v>1000</v>
      </c>
      <c r="E3978">
        <v>16</v>
      </c>
      <c r="F3978">
        <v>116.400002</v>
      </c>
      <c r="G3978">
        <v>118.57</v>
      </c>
      <c r="H3978">
        <v>116.279999</v>
      </c>
      <c r="I3978">
        <v>117.459999</v>
      </c>
      <c r="J3978">
        <v>115.998672</v>
      </c>
      <c r="K3978">
        <v>4532200</v>
      </c>
      <c r="L3978">
        <v>2.552</v>
      </c>
      <c r="M3978">
        <v>1.0010753111645E-2</v>
      </c>
      <c r="N3978">
        <v>2.47197763735661E-3</v>
      </c>
      <c r="O3978">
        <v>7.8058151156497294E-2</v>
      </c>
      <c r="P3978">
        <v>0.15415064103371101</v>
      </c>
      <c r="Q3978">
        <v>0.155218421360454</v>
      </c>
      <c r="R3978">
        <v>9.7987292477269301E-3</v>
      </c>
      <c r="S3978">
        <v>1.08655405776792E-2</v>
      </c>
      <c r="T3978">
        <v>1.3111350992552E-2</v>
      </c>
      <c r="U3978">
        <v>1.7756316592474501E-2</v>
      </c>
      <c r="V3978">
        <v>119.32</v>
      </c>
      <c r="W3978">
        <v>87.699996999999996</v>
      </c>
      <c r="X3978">
        <v>-0.14130449187296601</v>
      </c>
      <c r="Y3978">
        <v>-2.1262443276895502E-3</v>
      </c>
      <c r="Z3978">
        <v>1.31461010068076</v>
      </c>
      <c r="AA3978">
        <v>0.75624303106125301</v>
      </c>
      <c r="AB3978">
        <v>0.78325443586167398</v>
      </c>
      <c r="AC3978" t="s">
        <v>261</v>
      </c>
      <c r="AD3978" t="s">
        <v>365</v>
      </c>
      <c r="AE3978" t="s">
        <v>56</v>
      </c>
      <c r="AF3978" t="s">
        <v>59</v>
      </c>
      <c r="AG3978" t="s">
        <v>350</v>
      </c>
      <c r="AI3978">
        <v>97476</v>
      </c>
      <c r="AJ3978">
        <v>1930</v>
      </c>
      <c r="AK3978" t="s">
        <v>351</v>
      </c>
      <c r="AL3978" t="s">
        <v>336</v>
      </c>
      <c r="AM3978" t="s">
        <v>245</v>
      </c>
    </row>
    <row r="3979" spans="1:39" x14ac:dyDescent="0.3">
      <c r="A3979" s="1">
        <v>43598</v>
      </c>
      <c r="B3979" t="s">
        <v>34</v>
      </c>
      <c r="C3979" t="s">
        <v>239</v>
      </c>
      <c r="D3979">
        <v>1200</v>
      </c>
      <c r="E3979">
        <v>16</v>
      </c>
      <c r="F3979">
        <v>109.169997999999</v>
      </c>
      <c r="G3979">
        <v>110.349998</v>
      </c>
      <c r="H3979">
        <v>106.730003</v>
      </c>
      <c r="I3979">
        <v>107.110001</v>
      </c>
      <c r="J3979">
        <v>106.475433</v>
      </c>
      <c r="K3979">
        <v>7867600</v>
      </c>
      <c r="L3979">
        <v>2.4049999999999998</v>
      </c>
      <c r="M3979">
        <v>-4.9985364669978299E-2</v>
      </c>
      <c r="N3979">
        <v>-7.8526203388738197E-2</v>
      </c>
      <c r="O3979">
        <v>-6.3802850325108004E-2</v>
      </c>
      <c r="P3979">
        <v>2.8761308119345401E-2</v>
      </c>
      <c r="Q3979">
        <v>1.94888217170762E-3</v>
      </c>
      <c r="R3979">
        <v>2.0755461711593499E-2</v>
      </c>
      <c r="S3979">
        <v>1.48411533880527E-2</v>
      </c>
      <c r="T3979">
        <v>1.3772510146427599E-2</v>
      </c>
      <c r="U3979">
        <v>1.79785658884517E-2</v>
      </c>
      <c r="V3979">
        <v>119.32</v>
      </c>
      <c r="W3979">
        <v>87.699996999999996</v>
      </c>
      <c r="X3979">
        <v>-0.15810945579131899</v>
      </c>
      <c r="Y3979">
        <v>-2.4426469085879299E-2</v>
      </c>
      <c r="Z3979">
        <v>1.3271093337833699</v>
      </c>
      <c r="AA3979">
        <v>-0.12999455652226199</v>
      </c>
      <c r="AB3979">
        <v>0.30344589257235499</v>
      </c>
      <c r="AC3979" t="s">
        <v>261</v>
      </c>
      <c r="AD3979" t="s">
        <v>365</v>
      </c>
      <c r="AE3979" t="s">
        <v>56</v>
      </c>
      <c r="AF3979" t="s">
        <v>59</v>
      </c>
      <c r="AG3979" t="s">
        <v>350</v>
      </c>
      <c r="AI3979">
        <v>97476</v>
      </c>
      <c r="AJ3979">
        <v>1930</v>
      </c>
      <c r="AK3979" t="s">
        <v>351</v>
      </c>
      <c r="AL3979" t="s">
        <v>336</v>
      </c>
      <c r="AM3979" t="s">
        <v>245</v>
      </c>
    </row>
    <row r="3980" spans="1:39" x14ac:dyDescent="0.3">
      <c r="A3980" s="1">
        <v>43616</v>
      </c>
      <c r="B3980" t="s">
        <v>34</v>
      </c>
      <c r="C3980" t="s">
        <v>246</v>
      </c>
      <c r="D3980">
        <v>1400</v>
      </c>
      <c r="E3980">
        <v>16</v>
      </c>
      <c r="F3980">
        <v>104.32</v>
      </c>
      <c r="G3980">
        <v>106.120003</v>
      </c>
      <c r="H3980">
        <v>104</v>
      </c>
      <c r="I3980">
        <v>104.30999799999999</v>
      </c>
      <c r="J3980">
        <v>103.69201700000001</v>
      </c>
      <c r="K3980">
        <v>4463100</v>
      </c>
      <c r="L3980">
        <v>2.1419999999999999</v>
      </c>
      <c r="M3980">
        <v>-1.07749187614868E-2</v>
      </c>
      <c r="N3980">
        <v>-1.44668575107151E-2</v>
      </c>
      <c r="O3980">
        <v>-0.11529865429537101</v>
      </c>
      <c r="P3980">
        <v>-1.6639177272989501E-2</v>
      </c>
      <c r="Q3980">
        <v>-4.1491399210125797E-2</v>
      </c>
      <c r="R3980">
        <v>1.3008930986747999E-2</v>
      </c>
      <c r="S3980">
        <v>1.6257196613649601E-2</v>
      </c>
      <c r="T3980">
        <v>1.4732484431640601E-2</v>
      </c>
      <c r="U3980">
        <v>1.8159278763847E-2</v>
      </c>
      <c r="V3980">
        <v>119.32</v>
      </c>
      <c r="W3980">
        <v>87.699996999999996</v>
      </c>
      <c r="X3980">
        <v>-0.15810945579131899</v>
      </c>
      <c r="Y3980">
        <v>-1.3283204951564801E-2</v>
      </c>
      <c r="Z3980">
        <v>1.3346057712933601</v>
      </c>
      <c r="AA3980">
        <v>-0.37607775449903302</v>
      </c>
      <c r="AB3980">
        <v>-0.34115086921788501</v>
      </c>
      <c r="AC3980" t="s">
        <v>261</v>
      </c>
      <c r="AD3980" t="s">
        <v>365</v>
      </c>
      <c r="AE3980" t="s">
        <v>56</v>
      </c>
      <c r="AF3980" t="s">
        <v>59</v>
      </c>
      <c r="AG3980" t="s">
        <v>350</v>
      </c>
      <c r="AI3980">
        <v>97476</v>
      </c>
      <c r="AJ3980">
        <v>1930</v>
      </c>
      <c r="AK3980" t="s">
        <v>351</v>
      </c>
      <c r="AL3980" t="s">
        <v>336</v>
      </c>
      <c r="AM3980" t="s">
        <v>245</v>
      </c>
    </row>
    <row r="3981" spans="1:39" x14ac:dyDescent="0.3">
      <c r="A3981" s="1">
        <v>43556</v>
      </c>
      <c r="B3981" t="s">
        <v>34</v>
      </c>
      <c r="C3981" t="s">
        <v>239</v>
      </c>
      <c r="D3981">
        <v>1300</v>
      </c>
      <c r="E3981">
        <v>17</v>
      </c>
      <c r="F3981">
        <v>107.989998</v>
      </c>
      <c r="G3981">
        <v>108.959999</v>
      </c>
      <c r="H3981">
        <v>106.93</v>
      </c>
      <c r="I3981">
        <v>108.639999</v>
      </c>
      <c r="J3981">
        <v>107.28840599999999</v>
      </c>
      <c r="K3981">
        <v>5349800</v>
      </c>
      <c r="L3981">
        <v>2.4969999999999999</v>
      </c>
      <c r="M3981">
        <v>2.3940462406872101E-2</v>
      </c>
      <c r="N3981">
        <v>1.41832990743022E-2</v>
      </c>
      <c r="O3981">
        <v>2.66781824636344E-2</v>
      </c>
      <c r="P3981">
        <v>0.15439466884890601</v>
      </c>
      <c r="Q3981">
        <v>7.2432651991456404E-2</v>
      </c>
      <c r="R3981">
        <v>1.8495408000959099E-2</v>
      </c>
      <c r="S3981">
        <v>1.52386252925358E-2</v>
      </c>
      <c r="T3981">
        <v>1.9062706744037101E-2</v>
      </c>
      <c r="U3981">
        <v>1.8482134739357899E-2</v>
      </c>
      <c r="V3981">
        <v>118.480003</v>
      </c>
      <c r="W3981">
        <v>87.699996999999996</v>
      </c>
      <c r="X3981">
        <v>-0.14130449187296601</v>
      </c>
      <c r="Y3981">
        <v>1.1502195497633099E-2</v>
      </c>
      <c r="Z3981">
        <v>1.3081114433958601</v>
      </c>
      <c r="AA3981">
        <v>0.27224750030184502</v>
      </c>
      <c r="AB3981">
        <v>0.212994122340186</v>
      </c>
      <c r="AC3981" t="s">
        <v>262</v>
      </c>
      <c r="AD3981" t="s">
        <v>365</v>
      </c>
      <c r="AE3981" t="s">
        <v>56</v>
      </c>
      <c r="AF3981" t="s">
        <v>59</v>
      </c>
      <c r="AG3981" t="s">
        <v>350</v>
      </c>
      <c r="AI3981">
        <v>97476</v>
      </c>
      <c r="AJ3981">
        <v>1930</v>
      </c>
      <c r="AK3981" t="s">
        <v>351</v>
      </c>
      <c r="AL3981" t="s">
        <v>336</v>
      </c>
      <c r="AM3981" t="s">
        <v>245</v>
      </c>
    </row>
    <row r="3982" spans="1:39" x14ac:dyDescent="0.3">
      <c r="A3982" s="1">
        <v>43558</v>
      </c>
      <c r="B3982" t="s">
        <v>34</v>
      </c>
      <c r="C3982" t="s">
        <v>246</v>
      </c>
      <c r="D3982">
        <v>2700</v>
      </c>
      <c r="E3982">
        <v>17</v>
      </c>
      <c r="F3982">
        <v>111.879997</v>
      </c>
      <c r="G3982">
        <v>114.150002</v>
      </c>
      <c r="H3982">
        <v>111.400002</v>
      </c>
      <c r="I3982">
        <v>112.75</v>
      </c>
      <c r="J3982">
        <v>111.34726699999899</v>
      </c>
      <c r="K3982">
        <v>7036700</v>
      </c>
      <c r="L3982">
        <v>2.5169999999999999</v>
      </c>
      <c r="M3982">
        <v>2.2150387586076601E-2</v>
      </c>
      <c r="N3982">
        <v>6.2016929783576098E-2</v>
      </c>
      <c r="O3982">
        <v>4.8612719338934803E-2</v>
      </c>
      <c r="P3982">
        <v>0.184728791069112</v>
      </c>
      <c r="Q3982">
        <v>0.12616258307606301</v>
      </c>
      <c r="R3982">
        <v>1.36109967529238E-2</v>
      </c>
      <c r="S3982">
        <v>1.6029471512841599E-2</v>
      </c>
      <c r="T3982">
        <v>1.9272174412967601E-2</v>
      </c>
      <c r="U3982">
        <v>1.84218214995268E-2</v>
      </c>
      <c r="V3982">
        <v>118.480003</v>
      </c>
      <c r="W3982">
        <v>87.699996999999996</v>
      </c>
      <c r="X3982">
        <v>-0.14130449187296601</v>
      </c>
      <c r="Y3982">
        <v>2.1460723821998401E-3</v>
      </c>
      <c r="Z3982">
        <v>1.3080095864641199</v>
      </c>
      <c r="AA3982">
        <v>0.57978623779879701</v>
      </c>
      <c r="AB3982">
        <v>0.35898028634247298</v>
      </c>
      <c r="AC3982" t="s">
        <v>262</v>
      </c>
      <c r="AD3982" t="s">
        <v>365</v>
      </c>
      <c r="AE3982" t="s">
        <v>56</v>
      </c>
      <c r="AF3982" t="s">
        <v>59</v>
      </c>
      <c r="AG3982" t="s">
        <v>350</v>
      </c>
      <c r="AI3982">
        <v>97476</v>
      </c>
      <c r="AJ3982">
        <v>1930</v>
      </c>
      <c r="AK3982" t="s">
        <v>351</v>
      </c>
      <c r="AL3982" t="s">
        <v>336</v>
      </c>
      <c r="AM3982" t="s">
        <v>245</v>
      </c>
    </row>
    <row r="3983" spans="1:39" x14ac:dyDescent="0.3">
      <c r="A3983" s="1">
        <v>43598</v>
      </c>
      <c r="B3983" t="s">
        <v>34</v>
      </c>
      <c r="C3983" t="s">
        <v>239</v>
      </c>
      <c r="D3983">
        <v>2400</v>
      </c>
      <c r="E3983">
        <v>17</v>
      </c>
      <c r="F3983">
        <v>109.169997999999</v>
      </c>
      <c r="G3983">
        <v>110.349998</v>
      </c>
      <c r="H3983">
        <v>106.730003</v>
      </c>
      <c r="I3983">
        <v>107.110001</v>
      </c>
      <c r="J3983">
        <v>106.475433</v>
      </c>
      <c r="K3983">
        <v>7867600</v>
      </c>
      <c r="L3983">
        <v>2.4049999999999998</v>
      </c>
      <c r="M3983">
        <v>-4.9985364669978299E-2</v>
      </c>
      <c r="N3983">
        <v>-7.8526203388738197E-2</v>
      </c>
      <c r="O3983">
        <v>-6.3802850325108004E-2</v>
      </c>
      <c r="P3983">
        <v>2.8761308119345401E-2</v>
      </c>
      <c r="Q3983">
        <v>1.94888217170762E-3</v>
      </c>
      <c r="R3983">
        <v>2.0755461711593499E-2</v>
      </c>
      <c r="S3983">
        <v>1.48411533880527E-2</v>
      </c>
      <c r="T3983">
        <v>1.3772510146427599E-2</v>
      </c>
      <c r="U3983">
        <v>1.79785658884517E-2</v>
      </c>
      <c r="V3983">
        <v>119.32</v>
      </c>
      <c r="W3983">
        <v>87.699996999999996</v>
      </c>
      <c r="X3983">
        <v>-0.15810945579131899</v>
      </c>
      <c r="Y3983">
        <v>-2.4426469085879299E-2</v>
      </c>
      <c r="Z3983">
        <v>1.3271093337833699</v>
      </c>
      <c r="AA3983">
        <v>-0.12999455652226199</v>
      </c>
      <c r="AB3983">
        <v>0.30344589257235499</v>
      </c>
      <c r="AC3983" t="s">
        <v>262</v>
      </c>
      <c r="AD3983" t="s">
        <v>365</v>
      </c>
      <c r="AE3983" t="s">
        <v>56</v>
      </c>
      <c r="AF3983" t="s">
        <v>59</v>
      </c>
      <c r="AG3983" t="s">
        <v>350</v>
      </c>
      <c r="AI3983">
        <v>97476</v>
      </c>
      <c r="AJ3983">
        <v>1930</v>
      </c>
      <c r="AK3983" t="s">
        <v>351</v>
      </c>
      <c r="AL3983" t="s">
        <v>336</v>
      </c>
      <c r="AM3983" t="s">
        <v>245</v>
      </c>
    </row>
    <row r="3984" spans="1:39" x14ac:dyDescent="0.3">
      <c r="A3984" s="1">
        <v>43602</v>
      </c>
      <c r="B3984" t="s">
        <v>34</v>
      </c>
      <c r="C3984" t="s">
        <v>239</v>
      </c>
      <c r="D3984">
        <v>2700</v>
      </c>
      <c r="E3984">
        <v>17</v>
      </c>
      <c r="F3984">
        <v>108.18</v>
      </c>
      <c r="G3984">
        <v>109.480003</v>
      </c>
      <c r="H3984">
        <v>106.110001</v>
      </c>
      <c r="I3984">
        <v>106.790001</v>
      </c>
      <c r="J3984">
        <v>106.157326</v>
      </c>
      <c r="K3984">
        <v>6944000</v>
      </c>
      <c r="L3984">
        <v>2.3929999999999998</v>
      </c>
      <c r="M3984">
        <v>-2.2408337785882599E-2</v>
      </c>
      <c r="N3984">
        <v>-5.2977445841463099E-2</v>
      </c>
      <c r="O3984">
        <v>-7.9333472220462206E-2</v>
      </c>
      <c r="P3984">
        <v>-7.0054463206625501E-4</v>
      </c>
      <c r="Q3984">
        <v>-1.3963041077255701E-2</v>
      </c>
      <c r="R3984">
        <v>2.7317733422950598E-2</v>
      </c>
      <c r="S3984">
        <v>1.53975091839778E-2</v>
      </c>
      <c r="T3984">
        <v>1.41932550880436E-2</v>
      </c>
      <c r="U3984">
        <v>1.8009631554144999E-2</v>
      </c>
      <c r="V3984">
        <v>119.32</v>
      </c>
      <c r="W3984">
        <v>87.699996999999996</v>
      </c>
      <c r="X3984">
        <v>-0.15810945579131899</v>
      </c>
      <c r="Y3984">
        <v>-5.8544371529206298E-3</v>
      </c>
      <c r="Z3984">
        <v>1.32290323451784</v>
      </c>
      <c r="AA3984">
        <v>-0.22387742304112701</v>
      </c>
      <c r="AB3984">
        <v>-6.1597577275330197E-2</v>
      </c>
      <c r="AC3984" t="s">
        <v>262</v>
      </c>
      <c r="AD3984" t="s">
        <v>365</v>
      </c>
      <c r="AE3984" t="s">
        <v>56</v>
      </c>
      <c r="AF3984" t="s">
        <v>59</v>
      </c>
      <c r="AG3984" t="s">
        <v>350</v>
      </c>
      <c r="AI3984">
        <v>97476</v>
      </c>
      <c r="AJ3984">
        <v>1930</v>
      </c>
      <c r="AK3984" t="s">
        <v>351</v>
      </c>
      <c r="AL3984" t="s">
        <v>336</v>
      </c>
      <c r="AM3984" t="s">
        <v>245</v>
      </c>
    </row>
    <row r="3985" spans="1:39" x14ac:dyDescent="0.3">
      <c r="A3985" s="1">
        <v>43606</v>
      </c>
      <c r="B3985" t="s">
        <v>34</v>
      </c>
      <c r="C3985" t="s">
        <v>246</v>
      </c>
      <c r="D3985">
        <v>1500</v>
      </c>
      <c r="E3985">
        <v>17</v>
      </c>
      <c r="F3985">
        <v>106.900002</v>
      </c>
      <c r="G3985">
        <v>108</v>
      </c>
      <c r="H3985">
        <v>106.269997</v>
      </c>
      <c r="I3985">
        <v>107</v>
      </c>
      <c r="J3985">
        <v>106.36608099999999</v>
      </c>
      <c r="K3985">
        <v>4977200</v>
      </c>
      <c r="L3985">
        <v>2.4260000000000002</v>
      </c>
      <c r="M3985">
        <v>2.1443172443043401E-2</v>
      </c>
      <c r="N3985">
        <v>-1.8885970753340298E-2</v>
      </c>
      <c r="O3985">
        <v>-6.9951303566476303E-2</v>
      </c>
      <c r="P3985">
        <v>-2.1697090856519002E-3</v>
      </c>
      <c r="Q3985">
        <v>-4.2485037754110703E-3</v>
      </c>
      <c r="R3985">
        <v>1.9344165796559301E-2</v>
      </c>
      <c r="S3985">
        <v>1.6671846371170699E-2</v>
      </c>
      <c r="T3985">
        <v>1.46375899721217E-2</v>
      </c>
      <c r="U3985">
        <v>1.8091645314382999E-2</v>
      </c>
      <c r="V3985">
        <v>119.32</v>
      </c>
      <c r="W3985">
        <v>87.699996999999996</v>
      </c>
      <c r="X3985">
        <v>-0.15810945579131899</v>
      </c>
      <c r="Y3985">
        <v>8.4599491109458805E-3</v>
      </c>
      <c r="Z3985">
        <v>1.3301075465724199</v>
      </c>
      <c r="AA3985">
        <v>-0.16895921801011199</v>
      </c>
      <c r="AB3985">
        <v>-0.128703261033803</v>
      </c>
      <c r="AC3985" t="s">
        <v>262</v>
      </c>
      <c r="AD3985" t="s">
        <v>365</v>
      </c>
      <c r="AE3985" t="s">
        <v>56</v>
      </c>
      <c r="AF3985" t="s">
        <v>59</v>
      </c>
      <c r="AG3985" t="s">
        <v>350</v>
      </c>
      <c r="AI3985">
        <v>97476</v>
      </c>
      <c r="AJ3985">
        <v>1930</v>
      </c>
      <c r="AK3985" t="s">
        <v>351</v>
      </c>
      <c r="AL3985" t="s">
        <v>336</v>
      </c>
      <c r="AM3985" t="s">
        <v>245</v>
      </c>
    </row>
    <row r="3986" spans="1:39" x14ac:dyDescent="0.3">
      <c r="A3986" s="1">
        <v>43634</v>
      </c>
      <c r="B3986" t="s">
        <v>34</v>
      </c>
      <c r="C3986" t="s">
        <v>239</v>
      </c>
      <c r="D3986">
        <v>2000</v>
      </c>
      <c r="E3986">
        <v>17</v>
      </c>
      <c r="F3986">
        <v>108.300003</v>
      </c>
      <c r="G3986">
        <v>111.57</v>
      </c>
      <c r="H3986">
        <v>107.58000199999999</v>
      </c>
      <c r="I3986">
        <v>111.040001</v>
      </c>
      <c r="J3986">
        <v>110.382149</v>
      </c>
      <c r="K3986">
        <v>5207900</v>
      </c>
      <c r="L3986">
        <v>2.06</v>
      </c>
      <c r="M3986">
        <v>3.9681882794870303E-2</v>
      </c>
      <c r="N3986">
        <v>-1.68776272318285E-2</v>
      </c>
      <c r="O3986">
        <v>1.66178878308306E-2</v>
      </c>
      <c r="P3986">
        <v>1.5805399535480401E-2</v>
      </c>
      <c r="Q3986">
        <v>-1.4450912627704199E-2</v>
      </c>
      <c r="R3986">
        <v>2.9150908493950099E-2</v>
      </c>
      <c r="S3986">
        <v>1.8673819740126201E-2</v>
      </c>
      <c r="T3986">
        <v>1.6498991632444001E-2</v>
      </c>
      <c r="U3986">
        <v>1.8556838765594701E-2</v>
      </c>
      <c r="V3986">
        <v>119.32</v>
      </c>
      <c r="W3986">
        <v>87.699996999999996</v>
      </c>
      <c r="X3986">
        <v>-0.15810945579131899</v>
      </c>
      <c r="Y3986">
        <v>9.6704895497130797E-3</v>
      </c>
      <c r="Z3986">
        <v>1.35360386578863</v>
      </c>
      <c r="AA3986">
        <v>-0.217581866532225</v>
      </c>
      <c r="AB3986">
        <v>-0.27071888378176001</v>
      </c>
      <c r="AC3986" t="s">
        <v>262</v>
      </c>
      <c r="AD3986" t="s">
        <v>365</v>
      </c>
      <c r="AE3986" t="s">
        <v>56</v>
      </c>
      <c r="AF3986" t="s">
        <v>59</v>
      </c>
      <c r="AG3986" t="s">
        <v>350</v>
      </c>
      <c r="AI3986">
        <v>97476</v>
      </c>
      <c r="AJ3986">
        <v>1930</v>
      </c>
      <c r="AK3986" t="s">
        <v>351</v>
      </c>
      <c r="AL3986" t="s">
        <v>336</v>
      </c>
      <c r="AM3986" t="s">
        <v>245</v>
      </c>
    </row>
    <row r="3987" spans="1:39" x14ac:dyDescent="0.3">
      <c r="A3987" s="1">
        <v>43635</v>
      </c>
      <c r="B3987" t="s">
        <v>34</v>
      </c>
      <c r="C3987" t="s">
        <v>246</v>
      </c>
      <c r="D3987">
        <v>1100</v>
      </c>
      <c r="E3987">
        <v>17</v>
      </c>
      <c r="F3987">
        <v>111.800003</v>
      </c>
      <c r="G3987">
        <v>112.300003</v>
      </c>
      <c r="H3987">
        <v>110.69000200000001</v>
      </c>
      <c r="I3987">
        <v>111.300003</v>
      </c>
      <c r="J3987">
        <v>110.64061</v>
      </c>
      <c r="K3987">
        <v>2745900</v>
      </c>
      <c r="L3987">
        <v>2.0289999999999999</v>
      </c>
      <c r="M3987">
        <v>2.3387737894646999E-3</v>
      </c>
      <c r="N3987">
        <v>8.6627728731661809E-3</v>
      </c>
      <c r="O3987">
        <v>4.1364999406178098E-2</v>
      </c>
      <c r="P3987">
        <v>2.1695272122992E-2</v>
      </c>
      <c r="Q3987">
        <v>9.1561646144205098E-4</v>
      </c>
      <c r="R3987">
        <v>2.6963949991925799E-2</v>
      </c>
      <c r="S3987">
        <v>1.7943105244982199E-2</v>
      </c>
      <c r="T3987">
        <v>1.64937869846319E-2</v>
      </c>
      <c r="U3987">
        <v>1.8539286950829799E-2</v>
      </c>
      <c r="V3987">
        <v>119.32</v>
      </c>
      <c r="W3987">
        <v>87.699996999999996</v>
      </c>
      <c r="X3987">
        <v>-0.15810945579131899</v>
      </c>
      <c r="Y3987">
        <v>2.98071681438073E-3</v>
      </c>
      <c r="Z3987">
        <v>1.35246811668092</v>
      </c>
      <c r="AA3987">
        <v>-0.12085835808578101</v>
      </c>
      <c r="AB3987">
        <v>-0.24994204326102701</v>
      </c>
      <c r="AC3987" t="s">
        <v>262</v>
      </c>
      <c r="AD3987" t="s">
        <v>365</v>
      </c>
      <c r="AE3987" t="s">
        <v>56</v>
      </c>
      <c r="AF3987" t="s">
        <v>59</v>
      </c>
      <c r="AG3987" t="s">
        <v>350</v>
      </c>
      <c r="AI3987">
        <v>97476</v>
      </c>
      <c r="AJ3987">
        <v>1930</v>
      </c>
      <c r="AK3987" t="s">
        <v>351</v>
      </c>
      <c r="AL3987" t="s">
        <v>336</v>
      </c>
      <c r="AM3987" t="s">
        <v>245</v>
      </c>
    </row>
    <row r="3988" spans="1:39" x14ac:dyDescent="0.3">
      <c r="A3988" s="1">
        <v>43558</v>
      </c>
      <c r="B3988" t="s">
        <v>34</v>
      </c>
      <c r="C3988" t="s">
        <v>239</v>
      </c>
      <c r="D3988">
        <v>1000</v>
      </c>
      <c r="E3988">
        <v>18</v>
      </c>
      <c r="F3988">
        <v>111.879997</v>
      </c>
      <c r="G3988">
        <v>114.150002</v>
      </c>
      <c r="H3988">
        <v>111.400002</v>
      </c>
      <c r="I3988">
        <v>112.75</v>
      </c>
      <c r="J3988">
        <v>111.34726699999899</v>
      </c>
      <c r="K3988">
        <v>7036700</v>
      </c>
      <c r="L3988">
        <v>2.5169999999999999</v>
      </c>
      <c r="M3988">
        <v>2.2150387586076601E-2</v>
      </c>
      <c r="N3988">
        <v>6.2016929783576098E-2</v>
      </c>
      <c r="O3988">
        <v>4.8612719338934803E-2</v>
      </c>
      <c r="P3988">
        <v>0.184728791069112</v>
      </c>
      <c r="Q3988">
        <v>0.12616258307606301</v>
      </c>
      <c r="R3988">
        <v>1.36109967529238E-2</v>
      </c>
      <c r="S3988">
        <v>1.6029471512841599E-2</v>
      </c>
      <c r="T3988">
        <v>1.9272174412967601E-2</v>
      </c>
      <c r="U3988">
        <v>1.84218214995268E-2</v>
      </c>
      <c r="V3988">
        <v>118.480003</v>
      </c>
      <c r="W3988">
        <v>87.699996999999996</v>
      </c>
      <c r="X3988">
        <v>-0.14130449187296601</v>
      </c>
      <c r="Y3988">
        <v>2.1460723821998401E-3</v>
      </c>
      <c r="Z3988">
        <v>1.3080095864641199</v>
      </c>
      <c r="AA3988">
        <v>0.57978623779879701</v>
      </c>
      <c r="AB3988">
        <v>0.35898028634247298</v>
      </c>
      <c r="AC3988" t="s">
        <v>263</v>
      </c>
      <c r="AD3988" t="s">
        <v>365</v>
      </c>
      <c r="AE3988" t="s">
        <v>56</v>
      </c>
      <c r="AF3988" t="s">
        <v>59</v>
      </c>
      <c r="AG3988" t="s">
        <v>350</v>
      </c>
      <c r="AI3988">
        <v>97476</v>
      </c>
      <c r="AJ3988">
        <v>1930</v>
      </c>
      <c r="AK3988" t="s">
        <v>351</v>
      </c>
      <c r="AL3988" t="s">
        <v>336</v>
      </c>
      <c r="AM3988" t="s">
        <v>245</v>
      </c>
    </row>
    <row r="3989" spans="1:39" x14ac:dyDescent="0.3">
      <c r="A3989" s="1">
        <v>43559</v>
      </c>
      <c r="B3989" t="s">
        <v>34</v>
      </c>
      <c r="C3989" t="s">
        <v>246</v>
      </c>
      <c r="D3989">
        <v>2300</v>
      </c>
      <c r="E3989">
        <v>18</v>
      </c>
      <c r="F3989">
        <v>112.379997</v>
      </c>
      <c r="G3989">
        <v>114.269997</v>
      </c>
      <c r="H3989">
        <v>112.360001</v>
      </c>
      <c r="I3989">
        <v>113.239998</v>
      </c>
      <c r="J3989">
        <v>111.831177</v>
      </c>
      <c r="K3989">
        <v>5035600</v>
      </c>
      <c r="L3989">
        <v>2.512</v>
      </c>
      <c r="M3989">
        <v>4.3365367163262399E-3</v>
      </c>
      <c r="N3989">
        <v>7.6406599613359799E-2</v>
      </c>
      <c r="O3989">
        <v>6.0707439808275698E-2</v>
      </c>
      <c r="P3989">
        <v>0.249848821344682</v>
      </c>
      <c r="Q3989">
        <v>0.110826893392782</v>
      </c>
      <c r="R3989">
        <v>8.0685069682765505E-3</v>
      </c>
      <c r="S3989">
        <v>1.58780162175832E-2</v>
      </c>
      <c r="T3989">
        <v>1.74609271490371E-2</v>
      </c>
      <c r="U3989">
        <v>1.8383527142205001E-2</v>
      </c>
      <c r="V3989">
        <v>118.480003</v>
      </c>
      <c r="W3989">
        <v>87.699996999999996</v>
      </c>
      <c r="X3989">
        <v>-0.14130449187296601</v>
      </c>
      <c r="Y3989">
        <v>2.0824655091414399E-3</v>
      </c>
      <c r="Z3989">
        <v>1.30592955346247</v>
      </c>
      <c r="AA3989">
        <v>0.49243188120659398</v>
      </c>
      <c r="AB3989">
        <v>0.42708722788154302</v>
      </c>
      <c r="AC3989" t="s">
        <v>263</v>
      </c>
      <c r="AD3989" t="s">
        <v>365</v>
      </c>
      <c r="AE3989" t="s">
        <v>56</v>
      </c>
      <c r="AF3989" t="s">
        <v>59</v>
      </c>
      <c r="AG3989" t="s">
        <v>350</v>
      </c>
      <c r="AI3989">
        <v>97476</v>
      </c>
      <c r="AJ3989">
        <v>1930</v>
      </c>
      <c r="AK3989" t="s">
        <v>351</v>
      </c>
      <c r="AL3989" t="s">
        <v>336</v>
      </c>
      <c r="AM3989" t="s">
        <v>245</v>
      </c>
    </row>
    <row r="3990" spans="1:39" x14ac:dyDescent="0.3">
      <c r="A3990" s="1">
        <v>43588</v>
      </c>
      <c r="B3990" t="s">
        <v>34</v>
      </c>
      <c r="C3990" t="s">
        <v>246</v>
      </c>
      <c r="D3990">
        <v>1500</v>
      </c>
      <c r="E3990">
        <v>18</v>
      </c>
      <c r="F3990">
        <v>117.459999</v>
      </c>
      <c r="G3990">
        <v>117.970001</v>
      </c>
      <c r="H3990">
        <v>116.110001</v>
      </c>
      <c r="I3990">
        <v>117.470001</v>
      </c>
      <c r="J3990">
        <v>116.774055</v>
      </c>
      <c r="K3990">
        <v>3689000</v>
      </c>
      <c r="L3990">
        <v>2.5310000000000001</v>
      </c>
      <c r="M3990">
        <v>6.66217110490765E-3</v>
      </c>
      <c r="N3990">
        <v>8.7927998561329792E-3</v>
      </c>
      <c r="O3990">
        <v>6.9737452283698501E-2</v>
      </c>
      <c r="P3990">
        <v>0.14788522554789299</v>
      </c>
      <c r="Q3990">
        <v>0.16614500192252901</v>
      </c>
      <c r="R3990">
        <v>1.01745743532095E-2</v>
      </c>
      <c r="S3990">
        <v>1.05898780267593E-2</v>
      </c>
      <c r="T3990">
        <v>1.3054208535545101E-2</v>
      </c>
      <c r="U3990">
        <v>1.7757692537413002E-2</v>
      </c>
      <c r="V3990">
        <v>119.32</v>
      </c>
      <c r="W3990">
        <v>87.699996999999996</v>
      </c>
      <c r="X3990">
        <v>-0.14130449187296601</v>
      </c>
      <c r="Y3990">
        <v>9.5921274614703799E-3</v>
      </c>
      <c r="Z3990">
        <v>1.3138759724167</v>
      </c>
      <c r="AA3990">
        <v>0.82202056013670599</v>
      </c>
      <c r="AB3990">
        <v>0.79432408168420099</v>
      </c>
      <c r="AC3990" t="s">
        <v>263</v>
      </c>
      <c r="AD3990" t="s">
        <v>365</v>
      </c>
      <c r="AE3990" t="s">
        <v>56</v>
      </c>
      <c r="AF3990" t="s">
        <v>59</v>
      </c>
      <c r="AG3990" t="s">
        <v>350</v>
      </c>
      <c r="AI3990">
        <v>97476</v>
      </c>
      <c r="AJ3990">
        <v>1930</v>
      </c>
      <c r="AK3990" t="s">
        <v>351</v>
      </c>
      <c r="AL3990" t="s">
        <v>336</v>
      </c>
      <c r="AM3990" t="s">
        <v>245</v>
      </c>
    </row>
    <row r="3991" spans="1:39" x14ac:dyDescent="0.3">
      <c r="A3991" s="1">
        <v>43595</v>
      </c>
      <c r="B3991" t="s">
        <v>34</v>
      </c>
      <c r="C3991" t="s">
        <v>246</v>
      </c>
      <c r="D3991">
        <v>1200</v>
      </c>
      <c r="E3991">
        <v>18</v>
      </c>
      <c r="F3991">
        <v>111.860001</v>
      </c>
      <c r="G3991">
        <v>113.129997</v>
      </c>
      <c r="H3991">
        <v>109.360001</v>
      </c>
      <c r="I3991">
        <v>112.599998</v>
      </c>
      <c r="J3991">
        <v>111.932907</v>
      </c>
      <c r="K3991">
        <v>4189900</v>
      </c>
      <c r="L3991">
        <v>2.4550000000000001</v>
      </c>
      <c r="M3991">
        <v>4.0044547592877596E-3</v>
      </c>
      <c r="N3991">
        <v>-4.23412667165717E-2</v>
      </c>
      <c r="O3991">
        <v>-5.2532789933411803E-3</v>
      </c>
      <c r="P3991">
        <v>8.07532918491249E-2</v>
      </c>
      <c r="Q3991">
        <v>7.42788040443743E-2</v>
      </c>
      <c r="R3991">
        <v>8.5115839518109006E-3</v>
      </c>
      <c r="S3991">
        <v>1.0654861604607199E-2</v>
      </c>
      <c r="T3991">
        <v>1.2165125316621599E-2</v>
      </c>
      <c r="U3991">
        <v>1.77532108201831E-2</v>
      </c>
      <c r="V3991">
        <v>119.32</v>
      </c>
      <c r="W3991">
        <v>87.699996999999996</v>
      </c>
      <c r="X3991">
        <v>-0.14130449187296601</v>
      </c>
      <c r="Y3991">
        <v>3.7133938472042301E-3</v>
      </c>
      <c r="Z3991">
        <v>1.3119262083229699</v>
      </c>
      <c r="AA3991">
        <v>0.292223076566693</v>
      </c>
      <c r="AB3991">
        <v>0.47101503750280699</v>
      </c>
      <c r="AC3991" t="s">
        <v>263</v>
      </c>
      <c r="AD3991" t="s">
        <v>365</v>
      </c>
      <c r="AE3991" t="s">
        <v>56</v>
      </c>
      <c r="AF3991" t="s">
        <v>59</v>
      </c>
      <c r="AG3991" t="s">
        <v>350</v>
      </c>
      <c r="AI3991">
        <v>97476</v>
      </c>
      <c r="AJ3991">
        <v>1930</v>
      </c>
      <c r="AK3991" t="s">
        <v>351</v>
      </c>
      <c r="AL3991" t="s">
        <v>336</v>
      </c>
      <c r="AM3991" t="s">
        <v>245</v>
      </c>
    </row>
    <row r="3992" spans="1:39" x14ac:dyDescent="0.3">
      <c r="A3992" s="1">
        <v>43608</v>
      </c>
      <c r="B3992" t="s">
        <v>34</v>
      </c>
      <c r="C3992" t="s">
        <v>246</v>
      </c>
      <c r="D3992">
        <v>1000</v>
      </c>
      <c r="E3992">
        <v>18</v>
      </c>
      <c r="F3992">
        <v>105.779999</v>
      </c>
      <c r="G3992">
        <v>105.989998</v>
      </c>
      <c r="H3992">
        <v>104.349998</v>
      </c>
      <c r="I3992">
        <v>105.83000199999999</v>
      </c>
      <c r="J3992">
        <v>105.203018</v>
      </c>
      <c r="K3992">
        <v>4828000</v>
      </c>
      <c r="L3992">
        <v>2.2959999999999998</v>
      </c>
      <c r="M3992">
        <v>-8.9365647902398E-3</v>
      </c>
      <c r="N3992">
        <v>-3.1438550992687699E-2</v>
      </c>
      <c r="O3992">
        <v>-8.8449583305080501E-2</v>
      </c>
      <c r="P3992">
        <v>-7.3107101431998502E-3</v>
      </c>
      <c r="Q3992">
        <v>-1.8133942635230001E-2</v>
      </c>
      <c r="R3992">
        <v>1.75198622926926E-2</v>
      </c>
      <c r="S3992">
        <v>1.6346538974477898E-2</v>
      </c>
      <c r="T3992">
        <v>1.4580886845997501E-2</v>
      </c>
      <c r="U3992">
        <v>1.8098794054520501E-2</v>
      </c>
      <c r="V3992">
        <v>119.32</v>
      </c>
      <c r="W3992">
        <v>87.699996999999996</v>
      </c>
      <c r="X3992">
        <v>-0.15810945579131899</v>
      </c>
      <c r="Y3992">
        <v>-1.1985692488440201E-2</v>
      </c>
      <c r="Z3992">
        <v>1.3305588565131199</v>
      </c>
      <c r="AA3992">
        <v>-0.244200751866083</v>
      </c>
      <c r="AB3992">
        <v>-0.21863845307143401</v>
      </c>
      <c r="AC3992" t="s">
        <v>263</v>
      </c>
      <c r="AD3992" t="s">
        <v>365</v>
      </c>
      <c r="AE3992" t="s">
        <v>56</v>
      </c>
      <c r="AF3992" t="s">
        <v>59</v>
      </c>
      <c r="AG3992" t="s">
        <v>350</v>
      </c>
      <c r="AI3992">
        <v>97476</v>
      </c>
      <c r="AJ3992">
        <v>1930</v>
      </c>
      <c r="AK3992" t="s">
        <v>351</v>
      </c>
      <c r="AL3992" t="s">
        <v>336</v>
      </c>
      <c r="AM3992" t="s">
        <v>245</v>
      </c>
    </row>
    <row r="3993" spans="1:39" x14ac:dyDescent="0.3">
      <c r="A3993" s="1">
        <v>43628</v>
      </c>
      <c r="B3993" t="s">
        <v>34</v>
      </c>
      <c r="C3993" t="s">
        <v>246</v>
      </c>
      <c r="D3993">
        <v>2500</v>
      </c>
      <c r="E3993">
        <v>18</v>
      </c>
      <c r="F3993">
        <v>112.480003</v>
      </c>
      <c r="G3993">
        <v>112.790001</v>
      </c>
      <c r="H3993">
        <v>109.980003</v>
      </c>
      <c r="I3993">
        <v>110.339996</v>
      </c>
      <c r="J3993">
        <v>109.686295</v>
      </c>
      <c r="K3993">
        <v>4105400</v>
      </c>
      <c r="L3993">
        <v>2.1269999999999998</v>
      </c>
      <c r="M3993">
        <v>-2.32016263155299E-2</v>
      </c>
      <c r="N3993">
        <v>7.8246240049052E-3</v>
      </c>
      <c r="O3993">
        <v>-2.0275219308451099E-2</v>
      </c>
      <c r="P3993">
        <v>3.1908757289245797E-2</v>
      </c>
      <c r="Q3993">
        <v>-1.5497432847029801E-2</v>
      </c>
      <c r="R3993">
        <v>1.4348965942679599E-2</v>
      </c>
      <c r="S3993">
        <v>1.8826620652536201E-2</v>
      </c>
      <c r="T3993">
        <v>1.5636646571264099E-2</v>
      </c>
      <c r="U3993">
        <v>1.8273107890818398E-2</v>
      </c>
      <c r="V3993">
        <v>119.32</v>
      </c>
      <c r="W3993">
        <v>87.699996999999996</v>
      </c>
      <c r="X3993">
        <v>-0.15810945579131899</v>
      </c>
      <c r="Y3993">
        <v>-2.0396578921351798E-3</v>
      </c>
      <c r="Z3993">
        <v>1.34091041412573</v>
      </c>
      <c r="AA3993">
        <v>-0.22474256068944701</v>
      </c>
      <c r="AB3993">
        <v>-0.241805418142854</v>
      </c>
      <c r="AC3993" t="s">
        <v>263</v>
      </c>
      <c r="AD3993" t="s">
        <v>365</v>
      </c>
      <c r="AE3993" t="s">
        <v>56</v>
      </c>
      <c r="AF3993" t="s">
        <v>59</v>
      </c>
      <c r="AG3993" t="s">
        <v>350</v>
      </c>
      <c r="AI3993">
        <v>97476</v>
      </c>
      <c r="AJ3993">
        <v>1930</v>
      </c>
      <c r="AK3993" t="s">
        <v>351</v>
      </c>
      <c r="AL3993" t="s">
        <v>336</v>
      </c>
      <c r="AM3993" t="s">
        <v>245</v>
      </c>
    </row>
    <row r="3994" spans="1:39" x14ac:dyDescent="0.3">
      <c r="A3994" s="1">
        <v>43642</v>
      </c>
      <c r="B3994" t="s">
        <v>34</v>
      </c>
      <c r="C3994" t="s">
        <v>246</v>
      </c>
      <c r="D3994">
        <v>1300</v>
      </c>
      <c r="E3994">
        <v>18</v>
      </c>
      <c r="F3994">
        <v>113.410004</v>
      </c>
      <c r="G3994">
        <v>115.019997</v>
      </c>
      <c r="H3994">
        <v>112.769997</v>
      </c>
      <c r="I3994">
        <v>114.43</v>
      </c>
      <c r="J3994">
        <v>113.75206799999999</v>
      </c>
      <c r="K3994">
        <v>5308200</v>
      </c>
      <c r="L3994">
        <v>2.0489999999999999</v>
      </c>
      <c r="M3994">
        <v>2.61181072829277E-2</v>
      </c>
      <c r="N3994">
        <v>2.7734037167560299E-2</v>
      </c>
      <c r="O3994">
        <v>8.5431703822274704E-2</v>
      </c>
      <c r="P3994">
        <v>8.3384318496901505E-2</v>
      </c>
      <c r="Q3994">
        <v>6.6057226857409196E-2</v>
      </c>
      <c r="R3994">
        <v>1.44604815044624E-2</v>
      </c>
      <c r="S3994">
        <v>1.7621258970049201E-2</v>
      </c>
      <c r="T3994">
        <v>1.58160586469566E-2</v>
      </c>
      <c r="U3994">
        <v>1.8556335242964801E-2</v>
      </c>
      <c r="V3994">
        <v>119.32</v>
      </c>
      <c r="W3994">
        <v>87.699996999999996</v>
      </c>
      <c r="X3994">
        <v>-0.15810945579131899</v>
      </c>
      <c r="Y3994">
        <v>-1.2346958449604901E-3</v>
      </c>
      <c r="Z3994">
        <v>1.34588001426753</v>
      </c>
      <c r="AA3994">
        <v>0.29127315069584298</v>
      </c>
      <c r="AB3994">
        <v>6.40007321390441E-2</v>
      </c>
      <c r="AC3994" t="s">
        <v>263</v>
      </c>
      <c r="AD3994" t="s">
        <v>365</v>
      </c>
      <c r="AE3994" t="s">
        <v>56</v>
      </c>
      <c r="AF3994" t="s">
        <v>59</v>
      </c>
      <c r="AG3994" t="s">
        <v>350</v>
      </c>
      <c r="AI3994">
        <v>97476</v>
      </c>
      <c r="AJ3994">
        <v>1930</v>
      </c>
      <c r="AK3994" t="s">
        <v>351</v>
      </c>
      <c r="AL3994" t="s">
        <v>336</v>
      </c>
      <c r="AM3994" t="s">
        <v>245</v>
      </c>
    </row>
    <row r="3995" spans="1:39" x14ac:dyDescent="0.3">
      <c r="A3995" s="1">
        <v>43643</v>
      </c>
      <c r="B3995" t="s">
        <v>34</v>
      </c>
      <c r="C3995" t="s">
        <v>239</v>
      </c>
      <c r="D3995">
        <v>1800</v>
      </c>
      <c r="E3995">
        <v>18</v>
      </c>
      <c r="F3995">
        <v>115.220001</v>
      </c>
      <c r="G3995">
        <v>116.660004</v>
      </c>
      <c r="H3995">
        <v>115.019997</v>
      </c>
      <c r="I3995">
        <v>115.860001</v>
      </c>
      <c r="J3995">
        <v>115.173592</v>
      </c>
      <c r="K3995">
        <v>4163800</v>
      </c>
      <c r="L3995">
        <v>2.0049999999999999</v>
      </c>
      <c r="M3995">
        <v>1.24192479864845E-2</v>
      </c>
      <c r="N3995">
        <v>2.7564435717861699E-2</v>
      </c>
      <c r="O3995">
        <v>0.11561684173650399</v>
      </c>
      <c r="P3995">
        <v>0.105856699596843</v>
      </c>
      <c r="Q3995">
        <v>6.6568345601142206E-2</v>
      </c>
      <c r="R3995">
        <v>1.44400175901902E-2</v>
      </c>
      <c r="S3995">
        <v>1.7020220458660699E-2</v>
      </c>
      <c r="T3995">
        <v>1.5808749725771998E-2</v>
      </c>
      <c r="U3995">
        <v>1.8557641135260101E-2</v>
      </c>
      <c r="V3995">
        <v>119.32</v>
      </c>
      <c r="W3995">
        <v>87.699996999999996</v>
      </c>
      <c r="X3995">
        <v>-0.15810945579131899</v>
      </c>
      <c r="Y3995">
        <v>3.81588593721357E-3</v>
      </c>
      <c r="Z3995">
        <v>1.3462514160974499</v>
      </c>
      <c r="AA3995">
        <v>0.29914665499967202</v>
      </c>
      <c r="AB3995">
        <v>0.12395958706273</v>
      </c>
      <c r="AC3995" t="s">
        <v>263</v>
      </c>
      <c r="AD3995" t="s">
        <v>365</v>
      </c>
      <c r="AE3995" t="s">
        <v>56</v>
      </c>
      <c r="AF3995" t="s">
        <v>59</v>
      </c>
      <c r="AG3995" t="s">
        <v>350</v>
      </c>
      <c r="AI3995">
        <v>97476</v>
      </c>
      <c r="AJ3995">
        <v>1930</v>
      </c>
      <c r="AK3995" t="s">
        <v>351</v>
      </c>
      <c r="AL3995" t="s">
        <v>336</v>
      </c>
      <c r="AM3995" t="s">
        <v>245</v>
      </c>
    </row>
    <row r="3996" spans="1:39" x14ac:dyDescent="0.3">
      <c r="A3996" s="1">
        <v>43560</v>
      </c>
      <c r="B3996" t="s">
        <v>34</v>
      </c>
      <c r="C3996" t="s">
        <v>246</v>
      </c>
      <c r="D3996">
        <v>2000</v>
      </c>
      <c r="E3996">
        <v>19</v>
      </c>
      <c r="F3996">
        <v>113.80999799999999</v>
      </c>
      <c r="G3996">
        <v>114.120003</v>
      </c>
      <c r="H3996">
        <v>113.30999799999999</v>
      </c>
      <c r="I3996">
        <v>113.629997</v>
      </c>
      <c r="J3996">
        <v>112.216324</v>
      </c>
      <c r="K3996">
        <v>3318300</v>
      </c>
      <c r="L3996">
        <v>2.5009999999999999</v>
      </c>
      <c r="M3996">
        <v>3.43808681341969E-3</v>
      </c>
      <c r="N3996">
        <v>6.8848343500401005E-2</v>
      </c>
      <c r="O3996">
        <v>7.4995241976984997E-2</v>
      </c>
      <c r="P3996">
        <v>0.209050386385188</v>
      </c>
      <c r="Q3996">
        <v>0.13335027418904999</v>
      </c>
      <c r="R3996">
        <v>9.6291084000028008E-3</v>
      </c>
      <c r="S3996">
        <v>1.55843511155323E-2</v>
      </c>
      <c r="T3996">
        <v>1.66824891864856E-2</v>
      </c>
      <c r="U3996">
        <v>1.83429284901141E-2</v>
      </c>
      <c r="V3996">
        <v>118.480003</v>
      </c>
      <c r="W3996">
        <v>87.699996999999996</v>
      </c>
      <c r="X3996">
        <v>-0.14130449187296601</v>
      </c>
      <c r="Y3996">
        <v>4.62571739556182E-3</v>
      </c>
      <c r="Z3996">
        <v>1.3132397511279099</v>
      </c>
      <c r="AA3996">
        <v>0.62285095988467198</v>
      </c>
      <c r="AB3996">
        <v>0.50166293031585296</v>
      </c>
      <c r="AC3996" t="s">
        <v>264</v>
      </c>
      <c r="AD3996" t="s">
        <v>365</v>
      </c>
      <c r="AE3996" t="s">
        <v>56</v>
      </c>
      <c r="AF3996" t="s">
        <v>59</v>
      </c>
      <c r="AG3996" t="s">
        <v>350</v>
      </c>
      <c r="AI3996">
        <v>97476</v>
      </c>
      <c r="AJ3996">
        <v>1930</v>
      </c>
      <c r="AK3996" t="s">
        <v>351</v>
      </c>
      <c r="AL3996" t="s">
        <v>336</v>
      </c>
      <c r="AM3996" t="s">
        <v>245</v>
      </c>
    </row>
    <row r="3997" spans="1:39" x14ac:dyDescent="0.3">
      <c r="A3997" s="1">
        <v>43619</v>
      </c>
      <c r="B3997" t="s">
        <v>34</v>
      </c>
      <c r="C3997" t="s">
        <v>246</v>
      </c>
      <c r="D3997">
        <v>2400</v>
      </c>
      <c r="E3997">
        <v>19</v>
      </c>
      <c r="F3997">
        <v>105.040001</v>
      </c>
      <c r="G3997">
        <v>106.980003</v>
      </c>
      <c r="H3997">
        <v>104.589996</v>
      </c>
      <c r="I3997">
        <v>105.169997999999</v>
      </c>
      <c r="J3997">
        <v>104.546921</v>
      </c>
      <c r="K3997">
        <v>4504500</v>
      </c>
      <c r="L3997">
        <v>2.081</v>
      </c>
      <c r="M3997">
        <v>8.2108448227469003E-3</v>
      </c>
      <c r="N3997">
        <v>1.0464413537629601E-3</v>
      </c>
      <c r="O3997">
        <v>-9.3932014236255398E-2</v>
      </c>
      <c r="P3997">
        <v>-1.44051544162512E-2</v>
      </c>
      <c r="Q3997">
        <v>-3.3816877974280901E-2</v>
      </c>
      <c r="R3997">
        <v>1.3533848904591099E-2</v>
      </c>
      <c r="S3997">
        <v>1.6399441641468501E-2</v>
      </c>
      <c r="T3997">
        <v>1.4750426167588E-2</v>
      </c>
      <c r="U3997">
        <v>1.8166892801880101E-2</v>
      </c>
      <c r="V3997">
        <v>119.32</v>
      </c>
      <c r="W3997">
        <v>87.699996999999996</v>
      </c>
      <c r="X3997">
        <v>-0.15810945579131899</v>
      </c>
      <c r="Y3997">
        <v>-2.7690708645509302E-3</v>
      </c>
      <c r="Z3997">
        <v>1.33612789440594</v>
      </c>
      <c r="AA3997">
        <v>-0.326898371922692</v>
      </c>
      <c r="AB3997">
        <v>-0.34633974637495502</v>
      </c>
      <c r="AC3997" t="s">
        <v>264</v>
      </c>
      <c r="AD3997" t="s">
        <v>365</v>
      </c>
      <c r="AE3997" t="s">
        <v>56</v>
      </c>
      <c r="AF3997" t="s">
        <v>59</v>
      </c>
      <c r="AG3997" t="s">
        <v>350</v>
      </c>
      <c r="AI3997">
        <v>97476</v>
      </c>
      <c r="AJ3997">
        <v>1930</v>
      </c>
      <c r="AK3997" t="s">
        <v>351</v>
      </c>
      <c r="AL3997" t="s">
        <v>336</v>
      </c>
      <c r="AM3997" t="s">
        <v>245</v>
      </c>
    </row>
    <row r="3998" spans="1:39" x14ac:dyDescent="0.3">
      <c r="A3998" s="1">
        <v>43633</v>
      </c>
      <c r="B3998" t="s">
        <v>34</v>
      </c>
      <c r="C3998" t="s">
        <v>246</v>
      </c>
      <c r="D3998">
        <v>2400</v>
      </c>
      <c r="E3998">
        <v>19</v>
      </c>
      <c r="F3998">
        <v>107.300003</v>
      </c>
      <c r="G3998">
        <v>108</v>
      </c>
      <c r="H3998">
        <v>106.550003</v>
      </c>
      <c r="I3998">
        <v>106.720001</v>
      </c>
      <c r="J3998">
        <v>106.087746</v>
      </c>
      <c r="K3998">
        <v>3655300</v>
      </c>
      <c r="L3998">
        <v>2.0859999999999999</v>
      </c>
      <c r="M3998">
        <v>-5.5131604715954298E-3</v>
      </c>
      <c r="N3998">
        <v>-5.3899441403948901E-2</v>
      </c>
      <c r="O3998">
        <v>-3.2904615908516503E-2</v>
      </c>
      <c r="P3998">
        <v>-2.1965891157161299E-2</v>
      </c>
      <c r="Q3998">
        <v>-4.3985642667694599E-2</v>
      </c>
      <c r="R3998">
        <v>1.8079455954800601E-2</v>
      </c>
      <c r="S3998">
        <v>1.66311048483661E-2</v>
      </c>
      <c r="T3998">
        <v>1.5710455731178002E-2</v>
      </c>
      <c r="U3998">
        <v>1.8397436872633101E-2</v>
      </c>
      <c r="V3998">
        <v>119.32</v>
      </c>
      <c r="W3998">
        <v>87.699996999999996</v>
      </c>
      <c r="X3998">
        <v>-0.15810945579131899</v>
      </c>
      <c r="Y3998">
        <v>9.3131563797728401E-4</v>
      </c>
      <c r="Z3998">
        <v>1.34212716918119</v>
      </c>
      <c r="AA3998">
        <v>-0.400593179104972</v>
      </c>
      <c r="AB3998">
        <v>-0.248734963167836</v>
      </c>
      <c r="AC3998" t="s">
        <v>264</v>
      </c>
      <c r="AD3998" t="s">
        <v>365</v>
      </c>
      <c r="AE3998" t="s">
        <v>56</v>
      </c>
      <c r="AF3998" t="s">
        <v>59</v>
      </c>
      <c r="AG3998" t="s">
        <v>350</v>
      </c>
      <c r="AI3998">
        <v>97476</v>
      </c>
      <c r="AJ3998">
        <v>1930</v>
      </c>
      <c r="AK3998" t="s">
        <v>351</v>
      </c>
      <c r="AL3998" t="s">
        <v>336</v>
      </c>
      <c r="AM3998" t="s">
        <v>245</v>
      </c>
    </row>
    <row r="3999" spans="1:39" x14ac:dyDescent="0.3">
      <c r="A3999" s="1">
        <v>43635</v>
      </c>
      <c r="B3999" t="s">
        <v>34</v>
      </c>
      <c r="C3999" t="s">
        <v>246</v>
      </c>
      <c r="D3999">
        <v>1800</v>
      </c>
      <c r="E3999">
        <v>19</v>
      </c>
      <c r="F3999">
        <v>111.800003</v>
      </c>
      <c r="G3999">
        <v>112.300003</v>
      </c>
      <c r="H3999">
        <v>110.69000200000001</v>
      </c>
      <c r="I3999">
        <v>111.300003</v>
      </c>
      <c r="J3999">
        <v>110.64061</v>
      </c>
      <c r="K3999">
        <v>2745900</v>
      </c>
      <c r="L3999">
        <v>2.0289999999999999</v>
      </c>
      <c r="M3999">
        <v>2.3387737894646999E-3</v>
      </c>
      <c r="N3999">
        <v>8.6627728731661809E-3</v>
      </c>
      <c r="O3999">
        <v>4.1364999406178098E-2</v>
      </c>
      <c r="P3999">
        <v>2.1695272122992E-2</v>
      </c>
      <c r="Q3999">
        <v>9.1561646144205098E-4</v>
      </c>
      <c r="R3999">
        <v>2.6963949991925799E-2</v>
      </c>
      <c r="S3999">
        <v>1.7943105244982199E-2</v>
      </c>
      <c r="T3999">
        <v>1.64937869846319E-2</v>
      </c>
      <c r="U3999">
        <v>1.8539286950829799E-2</v>
      </c>
      <c r="V3999">
        <v>119.32</v>
      </c>
      <c r="W3999">
        <v>87.699996999999996</v>
      </c>
      <c r="X3999">
        <v>-0.15810945579131899</v>
      </c>
      <c r="Y3999">
        <v>2.98071681438073E-3</v>
      </c>
      <c r="Z3999">
        <v>1.35246811668092</v>
      </c>
      <c r="AA3999">
        <v>-0.12085835808578101</v>
      </c>
      <c r="AB3999">
        <v>-0.24994204326102701</v>
      </c>
      <c r="AC3999" t="s">
        <v>264</v>
      </c>
      <c r="AD3999" t="s">
        <v>365</v>
      </c>
      <c r="AE3999" t="s">
        <v>56</v>
      </c>
      <c r="AF3999" t="s">
        <v>59</v>
      </c>
      <c r="AG3999" t="s">
        <v>350</v>
      </c>
      <c r="AI3999">
        <v>97476</v>
      </c>
      <c r="AJ3999">
        <v>1930</v>
      </c>
      <c r="AK3999" t="s">
        <v>351</v>
      </c>
      <c r="AL3999" t="s">
        <v>336</v>
      </c>
      <c r="AM3999" t="s">
        <v>245</v>
      </c>
    </row>
    <row r="4000" spans="1:39" x14ac:dyDescent="0.3">
      <c r="A4000" s="1">
        <v>43643</v>
      </c>
      <c r="B4000" t="s">
        <v>34</v>
      </c>
      <c r="C4000" t="s">
        <v>246</v>
      </c>
      <c r="D4000">
        <v>2100</v>
      </c>
      <c r="E4000">
        <v>19</v>
      </c>
      <c r="F4000">
        <v>115.220001</v>
      </c>
      <c r="G4000">
        <v>116.660004</v>
      </c>
      <c r="H4000">
        <v>115.019997</v>
      </c>
      <c r="I4000">
        <v>115.860001</v>
      </c>
      <c r="J4000">
        <v>115.173592</v>
      </c>
      <c r="K4000">
        <v>4163800</v>
      </c>
      <c r="L4000">
        <v>2.0049999999999999</v>
      </c>
      <c r="M4000">
        <v>1.24192479864845E-2</v>
      </c>
      <c r="N4000">
        <v>2.7564435717861699E-2</v>
      </c>
      <c r="O4000">
        <v>0.11561684173650399</v>
      </c>
      <c r="P4000">
        <v>0.105856699596843</v>
      </c>
      <c r="Q4000">
        <v>6.6568345601142206E-2</v>
      </c>
      <c r="R4000">
        <v>1.44400175901902E-2</v>
      </c>
      <c r="S4000">
        <v>1.7020220458660699E-2</v>
      </c>
      <c r="T4000">
        <v>1.5808749725771998E-2</v>
      </c>
      <c r="U4000">
        <v>1.8557641135260101E-2</v>
      </c>
      <c r="V4000">
        <v>119.32</v>
      </c>
      <c r="W4000">
        <v>87.699996999999996</v>
      </c>
      <c r="X4000">
        <v>-0.15810945579131899</v>
      </c>
      <c r="Y4000">
        <v>3.81588593721357E-3</v>
      </c>
      <c r="Z4000">
        <v>1.3462514160974499</v>
      </c>
      <c r="AA4000">
        <v>0.29914665499967202</v>
      </c>
      <c r="AB4000">
        <v>0.12395958706273</v>
      </c>
      <c r="AC4000" t="s">
        <v>264</v>
      </c>
      <c r="AD4000" t="s">
        <v>365</v>
      </c>
      <c r="AE4000" t="s">
        <v>56</v>
      </c>
      <c r="AF4000" t="s">
        <v>59</v>
      </c>
      <c r="AG4000" t="s">
        <v>350</v>
      </c>
      <c r="AI4000">
        <v>97476</v>
      </c>
      <c r="AJ4000">
        <v>1930</v>
      </c>
      <c r="AK4000" t="s">
        <v>351</v>
      </c>
      <c r="AL4000" t="s">
        <v>336</v>
      </c>
      <c r="AM4000" t="s">
        <v>245</v>
      </c>
    </row>
    <row r="4001" spans="1:39" x14ac:dyDescent="0.3">
      <c r="A4001" s="1">
        <v>43578</v>
      </c>
      <c r="B4001" t="s">
        <v>34</v>
      </c>
      <c r="C4001" t="s">
        <v>239</v>
      </c>
      <c r="D4001">
        <v>1600</v>
      </c>
      <c r="E4001">
        <v>20</v>
      </c>
      <c r="F4001">
        <v>115.400002</v>
      </c>
      <c r="G4001">
        <v>116.529999</v>
      </c>
      <c r="H4001">
        <v>114.519997</v>
      </c>
      <c r="I4001">
        <v>116.379997</v>
      </c>
      <c r="J4001">
        <v>114.932106</v>
      </c>
      <c r="K4001">
        <v>7547400</v>
      </c>
      <c r="L4001">
        <v>2.57</v>
      </c>
      <c r="M4001">
        <v>1.23634458878482E-2</v>
      </c>
      <c r="N4001">
        <v>1.11462506998826E-2</v>
      </c>
      <c r="O4001">
        <v>3.6399405132995201E-2</v>
      </c>
      <c r="P4001">
        <v>0.193701238134172</v>
      </c>
      <c r="Q4001">
        <v>0.17981616647884899</v>
      </c>
      <c r="R4001">
        <v>8.9252139886940706E-3</v>
      </c>
      <c r="S4001">
        <v>1.4452379602229099E-2</v>
      </c>
      <c r="T4001">
        <v>1.5881934348034699E-2</v>
      </c>
      <c r="U4001">
        <v>1.79896248377646E-2</v>
      </c>
      <c r="V4001">
        <v>118.480003</v>
      </c>
      <c r="W4001">
        <v>87.699996999999996</v>
      </c>
      <c r="X4001">
        <v>-0.14130449187296601</v>
      </c>
      <c r="Y4001">
        <v>8.8023511954049196E-3</v>
      </c>
      <c r="Z4001">
        <v>1.3020665815049099</v>
      </c>
      <c r="AA4001">
        <v>0.89507817803531298</v>
      </c>
      <c r="AB4001">
        <v>0.68420779648142704</v>
      </c>
      <c r="AC4001" t="s">
        <v>265</v>
      </c>
      <c r="AD4001" t="s">
        <v>365</v>
      </c>
      <c r="AE4001" t="s">
        <v>56</v>
      </c>
      <c r="AF4001" t="s">
        <v>59</v>
      </c>
      <c r="AG4001" t="s">
        <v>350</v>
      </c>
      <c r="AI4001">
        <v>97476</v>
      </c>
      <c r="AJ4001">
        <v>1930</v>
      </c>
      <c r="AK4001" t="s">
        <v>351</v>
      </c>
      <c r="AL4001" t="s">
        <v>336</v>
      </c>
      <c r="AM4001" t="s">
        <v>245</v>
      </c>
    </row>
    <row r="4002" spans="1:39" x14ac:dyDescent="0.3">
      <c r="A4002" s="1">
        <v>43606</v>
      </c>
      <c r="B4002" t="s">
        <v>34</v>
      </c>
      <c r="C4002" t="s">
        <v>246</v>
      </c>
      <c r="D4002">
        <v>1500</v>
      </c>
      <c r="E4002">
        <v>20</v>
      </c>
      <c r="F4002">
        <v>106.900002</v>
      </c>
      <c r="G4002">
        <v>108</v>
      </c>
      <c r="H4002">
        <v>106.269997</v>
      </c>
      <c r="I4002">
        <v>107</v>
      </c>
      <c r="J4002">
        <v>106.36608099999999</v>
      </c>
      <c r="K4002">
        <v>4977200</v>
      </c>
      <c r="L4002">
        <v>2.4260000000000002</v>
      </c>
      <c r="M4002">
        <v>2.1443172443043401E-2</v>
      </c>
      <c r="N4002">
        <v>-1.8885970753340298E-2</v>
      </c>
      <c r="O4002">
        <v>-6.9951303566476303E-2</v>
      </c>
      <c r="P4002">
        <v>-2.1697090856519002E-3</v>
      </c>
      <c r="Q4002">
        <v>-4.2485037754110703E-3</v>
      </c>
      <c r="R4002">
        <v>1.9344165796559301E-2</v>
      </c>
      <c r="S4002">
        <v>1.6671846371170699E-2</v>
      </c>
      <c r="T4002">
        <v>1.46375899721217E-2</v>
      </c>
      <c r="U4002">
        <v>1.8091645314382999E-2</v>
      </c>
      <c r="V4002">
        <v>119.32</v>
      </c>
      <c r="W4002">
        <v>87.699996999999996</v>
      </c>
      <c r="X4002">
        <v>-0.15810945579131899</v>
      </c>
      <c r="Y4002">
        <v>8.4599491109458805E-3</v>
      </c>
      <c r="Z4002">
        <v>1.3301075465724199</v>
      </c>
      <c r="AA4002">
        <v>-0.16895921801011199</v>
      </c>
      <c r="AB4002">
        <v>-0.128703261033803</v>
      </c>
      <c r="AC4002" t="s">
        <v>265</v>
      </c>
      <c r="AD4002" t="s">
        <v>365</v>
      </c>
      <c r="AE4002" t="s">
        <v>56</v>
      </c>
      <c r="AF4002" t="s">
        <v>59</v>
      </c>
      <c r="AG4002" t="s">
        <v>350</v>
      </c>
      <c r="AI4002">
        <v>97476</v>
      </c>
      <c r="AJ4002">
        <v>1930</v>
      </c>
      <c r="AK4002" t="s">
        <v>351</v>
      </c>
      <c r="AL4002" t="s">
        <v>336</v>
      </c>
      <c r="AM4002" t="s">
        <v>245</v>
      </c>
    </row>
    <row r="4003" spans="1:39" x14ac:dyDescent="0.3">
      <c r="A4003" s="1">
        <v>43615</v>
      </c>
      <c r="B4003" t="s">
        <v>34</v>
      </c>
      <c r="C4003" t="s">
        <v>246</v>
      </c>
      <c r="D4003">
        <v>900</v>
      </c>
      <c r="E4003">
        <v>20</v>
      </c>
      <c r="F4003">
        <v>104.480003</v>
      </c>
      <c r="G4003">
        <v>106.099998</v>
      </c>
      <c r="H4003">
        <v>104.129997</v>
      </c>
      <c r="I4003">
        <v>105.44000200000001</v>
      </c>
      <c r="J4003">
        <v>104.815331</v>
      </c>
      <c r="K4003">
        <v>3365700</v>
      </c>
      <c r="L4003">
        <v>2.2269999999999999</v>
      </c>
      <c r="M4003">
        <v>1.2309965628535599E-2</v>
      </c>
      <c r="N4003">
        <v>-1.2628503539468001E-2</v>
      </c>
      <c r="O4003">
        <v>-9.4887346054267505E-2</v>
      </c>
      <c r="P4003">
        <v>3.3576402109712E-3</v>
      </c>
      <c r="Q4003">
        <v>-2.2547336033086899E-2</v>
      </c>
      <c r="R4003">
        <v>1.27539663489755E-2</v>
      </c>
      <c r="S4003">
        <v>1.6506844450545601E-2</v>
      </c>
      <c r="T4003">
        <v>1.47177850929061E-2</v>
      </c>
      <c r="U4003">
        <v>1.81543910879934E-2</v>
      </c>
      <c r="V4003">
        <v>119.32</v>
      </c>
      <c r="W4003">
        <v>87.699996999999996</v>
      </c>
      <c r="X4003">
        <v>-0.15810945579131899</v>
      </c>
      <c r="Y4003">
        <v>2.0962723552933101E-3</v>
      </c>
      <c r="Z4003">
        <v>1.3342121502311499</v>
      </c>
      <c r="AA4003">
        <v>-0.26765964344844401</v>
      </c>
      <c r="AB4003">
        <v>-0.31477546869129502</v>
      </c>
      <c r="AC4003" t="s">
        <v>265</v>
      </c>
      <c r="AD4003" t="s">
        <v>365</v>
      </c>
      <c r="AE4003" t="s">
        <v>56</v>
      </c>
      <c r="AF4003" t="s">
        <v>59</v>
      </c>
      <c r="AG4003" t="s">
        <v>350</v>
      </c>
      <c r="AI4003">
        <v>97476</v>
      </c>
      <c r="AJ4003">
        <v>1930</v>
      </c>
      <c r="AK4003" t="s">
        <v>351</v>
      </c>
      <c r="AL4003" t="s">
        <v>336</v>
      </c>
      <c r="AM4003" t="s">
        <v>245</v>
      </c>
    </row>
    <row r="4004" spans="1:39" x14ac:dyDescent="0.3">
      <c r="A4004" s="1">
        <v>43644</v>
      </c>
      <c r="B4004" t="s">
        <v>34</v>
      </c>
      <c r="C4004" t="s">
        <v>239</v>
      </c>
      <c r="D4004">
        <v>1700</v>
      </c>
      <c r="E4004">
        <v>20</v>
      </c>
      <c r="F4004">
        <v>116.419997999999</v>
      </c>
      <c r="G4004">
        <v>116.83000199999999</v>
      </c>
      <c r="H4004">
        <v>114.5</v>
      </c>
      <c r="I4004">
        <v>114.760002</v>
      </c>
      <c r="J4004">
        <v>114.08010899999999</v>
      </c>
      <c r="K4004">
        <v>6129800</v>
      </c>
      <c r="L4004">
        <v>2</v>
      </c>
      <c r="M4004">
        <v>-9.5395737366912401E-3</v>
      </c>
      <c r="N4004">
        <v>2.14910569417338E-2</v>
      </c>
      <c r="O4004">
        <v>9.7010828408100505E-2</v>
      </c>
      <c r="P4004">
        <v>8.5320782933774E-2</v>
      </c>
      <c r="Q4004">
        <v>8.1815604503664999E-2</v>
      </c>
      <c r="R4004">
        <v>1.5593523568996501E-2</v>
      </c>
      <c r="S4004">
        <v>1.7282077534795801E-2</v>
      </c>
      <c r="T4004">
        <v>1.5825270040971999E-2</v>
      </c>
      <c r="U4004">
        <v>1.8500407618565001E-2</v>
      </c>
      <c r="V4004">
        <v>119.32</v>
      </c>
      <c r="W4004">
        <v>87.699996999999996</v>
      </c>
      <c r="X4004">
        <v>-0.15810945579131899</v>
      </c>
      <c r="Y4004">
        <v>5.7409418775350302E-3</v>
      </c>
      <c r="Z4004">
        <v>1.33732824781791</v>
      </c>
      <c r="AA4004">
        <v>0.39986933048300999</v>
      </c>
      <c r="AB4004">
        <v>0.215684226391716</v>
      </c>
      <c r="AC4004" t="s">
        <v>265</v>
      </c>
      <c r="AD4004" t="s">
        <v>365</v>
      </c>
      <c r="AE4004" t="s">
        <v>56</v>
      </c>
      <c r="AF4004" t="s">
        <v>59</v>
      </c>
      <c r="AG4004" t="s">
        <v>350</v>
      </c>
      <c r="AI4004">
        <v>97476</v>
      </c>
      <c r="AJ4004">
        <v>1930</v>
      </c>
      <c r="AK4004" t="s">
        <v>351</v>
      </c>
      <c r="AL4004" t="s">
        <v>336</v>
      </c>
      <c r="AM4004" t="s">
        <v>245</v>
      </c>
    </row>
    <row r="4005" spans="1:39" x14ac:dyDescent="0.3">
      <c r="A4005" s="1">
        <v>43605</v>
      </c>
      <c r="B4005" t="s">
        <v>35</v>
      </c>
      <c r="C4005" t="s">
        <v>239</v>
      </c>
      <c r="D4005">
        <v>100</v>
      </c>
      <c r="E4005">
        <v>1</v>
      </c>
      <c r="F4005">
        <v>58.330002</v>
      </c>
      <c r="G4005">
        <v>58.75</v>
      </c>
      <c r="H4005">
        <v>57.880001</v>
      </c>
      <c r="I4005">
        <v>58.060001</v>
      </c>
      <c r="J4005">
        <v>57.625214</v>
      </c>
      <c r="K4005">
        <v>854000</v>
      </c>
      <c r="L4005">
        <v>2.4159999999999999</v>
      </c>
      <c r="M4005">
        <v>-1.0281055797347701E-2</v>
      </c>
      <c r="N4005">
        <v>3.2778922315068299E-3</v>
      </c>
      <c r="O4005">
        <v>-2.3153834226223999E-2</v>
      </c>
      <c r="P4005">
        <v>-4.45269049933582E-2</v>
      </c>
      <c r="Q4005">
        <v>-1.1509228073489201E-2</v>
      </c>
      <c r="R4005">
        <v>7.3879076891651503E-3</v>
      </c>
      <c r="S4005">
        <v>2.14831838987289E-2</v>
      </c>
      <c r="T4005">
        <v>1.47029206360564E-2</v>
      </c>
      <c r="U4005">
        <v>1.7410009328150601E-2</v>
      </c>
      <c r="V4005">
        <v>71.040001000000004</v>
      </c>
      <c r="W4005">
        <v>54.169998</v>
      </c>
      <c r="X4005">
        <v>-0.13671081912173699</v>
      </c>
      <c r="Y4005">
        <v>-6.7722580366252503E-3</v>
      </c>
      <c r="Z4005">
        <v>0.53292664313008997</v>
      </c>
      <c r="AA4005">
        <v>-0.41031305713050598</v>
      </c>
      <c r="AB4005">
        <v>-0.35687677227902997</v>
      </c>
      <c r="AC4005" t="s">
        <v>240</v>
      </c>
      <c r="AD4005" t="s">
        <v>366</v>
      </c>
      <c r="AE4005" t="s">
        <v>66</v>
      </c>
      <c r="AF4005" t="s">
        <v>92</v>
      </c>
      <c r="AG4005" t="s">
        <v>267</v>
      </c>
      <c r="AH4005" s="45">
        <v>27941</v>
      </c>
      <c r="AI4005">
        <v>24545</v>
      </c>
      <c r="AK4005" t="s">
        <v>268</v>
      </c>
      <c r="AL4005" t="s">
        <v>269</v>
      </c>
      <c r="AM4005" t="s">
        <v>245</v>
      </c>
    </row>
    <row r="4006" spans="1:39" x14ac:dyDescent="0.3">
      <c r="A4006" s="1">
        <v>43635</v>
      </c>
      <c r="B4006" t="s">
        <v>35</v>
      </c>
      <c r="C4006" t="s">
        <v>246</v>
      </c>
      <c r="D4006">
        <v>400</v>
      </c>
      <c r="E4006">
        <v>1</v>
      </c>
      <c r="F4006">
        <v>54.200001</v>
      </c>
      <c r="G4006">
        <v>55.110000999999997</v>
      </c>
      <c r="H4006">
        <v>53.860000999999997</v>
      </c>
      <c r="I4006">
        <v>54.66</v>
      </c>
      <c r="J4006">
        <v>54.66</v>
      </c>
      <c r="K4006">
        <v>1351100</v>
      </c>
      <c r="L4006">
        <v>2.0289999999999999</v>
      </c>
      <c r="M4006">
        <v>1.01131503644057E-2</v>
      </c>
      <c r="N4006">
        <v>-3.46996975823559E-3</v>
      </c>
      <c r="O4006">
        <v>-6.3109090273286206E-2</v>
      </c>
      <c r="P4006">
        <v>-8.1854912480656697E-2</v>
      </c>
      <c r="Q4006">
        <v>-0.177183424910726</v>
      </c>
      <c r="R4006">
        <v>1.27070377651785E-2</v>
      </c>
      <c r="S4006">
        <v>1.74561809242278E-2</v>
      </c>
      <c r="T4006">
        <v>1.7285392963009301E-2</v>
      </c>
      <c r="U4006">
        <v>1.7848280117316598E-2</v>
      </c>
      <c r="V4006">
        <v>71.040001000000004</v>
      </c>
      <c r="W4006">
        <v>53.25</v>
      </c>
      <c r="X4006">
        <v>-0.13470654452779901</v>
      </c>
      <c r="Y4006">
        <v>2.98071681438073E-3</v>
      </c>
      <c r="Z4006">
        <v>0.53138401664014101</v>
      </c>
      <c r="AA4006">
        <v>-2.2676536578427</v>
      </c>
      <c r="AB4006">
        <v>-2.3044033341423602</v>
      </c>
      <c r="AC4006" t="s">
        <v>240</v>
      </c>
      <c r="AD4006" t="s">
        <v>366</v>
      </c>
      <c r="AE4006" t="s">
        <v>66</v>
      </c>
      <c r="AF4006" t="s">
        <v>92</v>
      </c>
      <c r="AG4006" t="s">
        <v>267</v>
      </c>
      <c r="AH4006" s="45">
        <v>27941</v>
      </c>
      <c r="AI4006">
        <v>24545</v>
      </c>
      <c r="AK4006" t="s">
        <v>268</v>
      </c>
      <c r="AL4006" t="s">
        <v>269</v>
      </c>
      <c r="AM4006" t="s">
        <v>245</v>
      </c>
    </row>
    <row r="4007" spans="1:39" x14ac:dyDescent="0.3">
      <c r="A4007" s="1">
        <v>43605</v>
      </c>
      <c r="B4007" t="s">
        <v>35</v>
      </c>
      <c r="C4007" t="s">
        <v>239</v>
      </c>
      <c r="D4007">
        <v>300</v>
      </c>
      <c r="E4007">
        <v>2</v>
      </c>
      <c r="F4007">
        <v>58.330002</v>
      </c>
      <c r="G4007">
        <v>58.75</v>
      </c>
      <c r="H4007">
        <v>57.880001</v>
      </c>
      <c r="I4007">
        <v>58.060001</v>
      </c>
      <c r="J4007">
        <v>57.625214</v>
      </c>
      <c r="K4007">
        <v>854000</v>
      </c>
      <c r="L4007">
        <v>2.4159999999999999</v>
      </c>
      <c r="M4007">
        <v>-1.0281055797347701E-2</v>
      </c>
      <c r="N4007">
        <v>3.2778922315068299E-3</v>
      </c>
      <c r="O4007">
        <v>-2.3153834226223999E-2</v>
      </c>
      <c r="P4007">
        <v>-4.45269049933582E-2</v>
      </c>
      <c r="Q4007">
        <v>-1.1509228073489201E-2</v>
      </c>
      <c r="R4007">
        <v>7.3879076891651503E-3</v>
      </c>
      <c r="S4007">
        <v>2.14831838987289E-2</v>
      </c>
      <c r="T4007">
        <v>1.47029206360564E-2</v>
      </c>
      <c r="U4007">
        <v>1.7410009328150601E-2</v>
      </c>
      <c r="V4007">
        <v>71.040001000000004</v>
      </c>
      <c r="W4007">
        <v>54.169998</v>
      </c>
      <c r="X4007">
        <v>-0.13671081912173699</v>
      </c>
      <c r="Y4007">
        <v>-6.7722580366252503E-3</v>
      </c>
      <c r="Z4007">
        <v>0.53292664313008997</v>
      </c>
      <c r="AA4007">
        <v>-0.41031305713050598</v>
      </c>
      <c r="AB4007">
        <v>-0.35687677227902997</v>
      </c>
      <c r="AC4007" t="s">
        <v>247</v>
      </c>
      <c r="AD4007" t="s">
        <v>366</v>
      </c>
      <c r="AE4007" t="s">
        <v>66</v>
      </c>
      <c r="AF4007" t="s">
        <v>92</v>
      </c>
      <c r="AG4007" t="s">
        <v>267</v>
      </c>
      <c r="AH4007" s="45">
        <v>27941</v>
      </c>
      <c r="AI4007">
        <v>24545</v>
      </c>
      <c r="AK4007" t="s">
        <v>268</v>
      </c>
      <c r="AL4007" t="s">
        <v>269</v>
      </c>
      <c r="AM4007" t="s">
        <v>245</v>
      </c>
    </row>
    <row r="4008" spans="1:39" x14ac:dyDescent="0.3">
      <c r="A4008" s="1">
        <v>43636</v>
      </c>
      <c r="B4008" t="s">
        <v>35</v>
      </c>
      <c r="C4008" t="s">
        <v>246</v>
      </c>
      <c r="D4008">
        <v>100</v>
      </c>
      <c r="E4008">
        <v>2</v>
      </c>
      <c r="F4008">
        <v>54.759997999999896</v>
      </c>
      <c r="G4008">
        <v>55.450001</v>
      </c>
      <c r="H4008">
        <v>54.639998999999897</v>
      </c>
      <c r="I4008">
        <v>54.98</v>
      </c>
      <c r="J4008">
        <v>54.98</v>
      </c>
      <c r="K4008">
        <v>1420300</v>
      </c>
      <c r="L4008">
        <v>2.0009999999999999</v>
      </c>
      <c r="M4008">
        <v>5.8373022371776802E-3</v>
      </c>
      <c r="N4008">
        <v>-2.3617233035714098E-3</v>
      </c>
      <c r="O4008">
        <v>-4.69907322387609E-2</v>
      </c>
      <c r="P4008">
        <v>-9.3267982177172401E-2</v>
      </c>
      <c r="Q4008">
        <v>-0.180407956080431</v>
      </c>
      <c r="R4008">
        <v>1.28343090436222E-2</v>
      </c>
      <c r="S4008">
        <v>1.7468505286925499E-2</v>
      </c>
      <c r="T4008">
        <v>1.7147101581238101E-2</v>
      </c>
      <c r="U4008">
        <v>1.78424064566697E-2</v>
      </c>
      <c r="V4008">
        <v>71.040001000000004</v>
      </c>
      <c r="W4008">
        <v>53.25</v>
      </c>
      <c r="X4008">
        <v>-0.13470654452779901</v>
      </c>
      <c r="Y4008">
        <v>9.4276054361659405E-3</v>
      </c>
      <c r="Z4008">
        <v>0.53420087452138598</v>
      </c>
      <c r="AA4008">
        <v>-2.3005251823703898</v>
      </c>
      <c r="AB4008">
        <v>-2.3602708059685802</v>
      </c>
      <c r="AC4008" t="s">
        <v>247</v>
      </c>
      <c r="AD4008" t="s">
        <v>366</v>
      </c>
      <c r="AE4008" t="s">
        <v>66</v>
      </c>
      <c r="AF4008" t="s">
        <v>92</v>
      </c>
      <c r="AG4008" t="s">
        <v>267</v>
      </c>
      <c r="AH4008" s="45">
        <v>27941</v>
      </c>
      <c r="AI4008">
        <v>24545</v>
      </c>
      <c r="AK4008" t="s">
        <v>268</v>
      </c>
      <c r="AL4008" t="s">
        <v>269</v>
      </c>
      <c r="AM4008" t="s">
        <v>245</v>
      </c>
    </row>
    <row r="4009" spans="1:39" x14ac:dyDescent="0.3">
      <c r="A4009" s="1">
        <v>43556</v>
      </c>
      <c r="B4009" t="s">
        <v>35</v>
      </c>
      <c r="C4009" t="s">
        <v>239</v>
      </c>
      <c r="D4009">
        <v>100</v>
      </c>
      <c r="E4009">
        <v>3</v>
      </c>
      <c r="F4009">
        <v>59.959998999999897</v>
      </c>
      <c r="G4009">
        <v>60.66</v>
      </c>
      <c r="H4009">
        <v>59.84</v>
      </c>
      <c r="I4009">
        <v>60.369999</v>
      </c>
      <c r="J4009">
        <v>59.917912000000001</v>
      </c>
      <c r="K4009">
        <v>1333300</v>
      </c>
      <c r="L4009">
        <v>2.4969999999999999</v>
      </c>
      <c r="M4009">
        <v>1.1998140996457201E-2</v>
      </c>
      <c r="N4009">
        <v>2.7201149468237502E-2</v>
      </c>
      <c r="O4009">
        <v>-1.4471605731315E-2</v>
      </c>
      <c r="P4009">
        <v>8.2884132352208997E-2</v>
      </c>
      <c r="Q4009">
        <v>-0.19570398224553301</v>
      </c>
      <c r="R4009">
        <v>7.0651497168057404E-3</v>
      </c>
      <c r="S4009">
        <v>1.00535998950817E-2</v>
      </c>
      <c r="T4009">
        <v>1.7498891458948701E-2</v>
      </c>
      <c r="U4009">
        <v>1.9774865897977001E-2</v>
      </c>
      <c r="V4009">
        <v>75.459998999999996</v>
      </c>
      <c r="W4009">
        <v>54.169998</v>
      </c>
      <c r="X4009">
        <v>-0.13671081912173699</v>
      </c>
      <c r="Y4009">
        <v>1.1502195497633099E-2</v>
      </c>
      <c r="Z4009">
        <v>0.57627495521905403</v>
      </c>
      <c r="AA4009">
        <v>-3.2358561630911198</v>
      </c>
      <c r="AB4009">
        <v>-3.1977929033257602</v>
      </c>
      <c r="AC4009" t="s">
        <v>248</v>
      </c>
      <c r="AD4009" t="s">
        <v>366</v>
      </c>
      <c r="AE4009" t="s">
        <v>66</v>
      </c>
      <c r="AF4009" t="s">
        <v>92</v>
      </c>
      <c r="AG4009" t="s">
        <v>267</v>
      </c>
      <c r="AH4009" s="45">
        <v>27941</v>
      </c>
      <c r="AI4009">
        <v>24545</v>
      </c>
      <c r="AK4009" t="s">
        <v>268</v>
      </c>
      <c r="AL4009" t="s">
        <v>269</v>
      </c>
      <c r="AM4009" t="s">
        <v>245</v>
      </c>
    </row>
    <row r="4010" spans="1:39" x14ac:dyDescent="0.3">
      <c r="A4010" s="1">
        <v>43570</v>
      </c>
      <c r="B4010" t="s">
        <v>35</v>
      </c>
      <c r="C4010" t="s">
        <v>239</v>
      </c>
      <c r="D4010">
        <v>200</v>
      </c>
      <c r="E4010">
        <v>3</v>
      </c>
      <c r="F4010">
        <v>60.25</v>
      </c>
      <c r="G4010">
        <v>60.610000999999997</v>
      </c>
      <c r="H4010">
        <v>60</v>
      </c>
      <c r="I4010">
        <v>60.450001</v>
      </c>
      <c r="J4010">
        <v>59.997314000000003</v>
      </c>
      <c r="K4010">
        <v>990400</v>
      </c>
      <c r="L4010">
        <v>2.5529999999999999</v>
      </c>
      <c r="M4010">
        <v>7.8053977432270801E-3</v>
      </c>
      <c r="N4010">
        <v>-5.6087599155302701E-3</v>
      </c>
      <c r="O4010">
        <v>-6.61477464139549E-4</v>
      </c>
      <c r="P4010">
        <v>-2.4435887660297199E-2</v>
      </c>
      <c r="Q4010">
        <v>-0.162686666272155</v>
      </c>
      <c r="R4010">
        <v>1.23872938115721E-2</v>
      </c>
      <c r="S4010">
        <v>1.09442143344707E-2</v>
      </c>
      <c r="T4010">
        <v>1.6377970246188301E-2</v>
      </c>
      <c r="U4010">
        <v>1.9737459531450698E-2</v>
      </c>
      <c r="V4010">
        <v>73.930000000000007</v>
      </c>
      <c r="W4010">
        <v>54.169998</v>
      </c>
      <c r="X4010">
        <v>-0.13671081912173699</v>
      </c>
      <c r="Y4010">
        <v>-6.2956724975841202E-4</v>
      </c>
      <c r="Z4010">
        <v>0.56785693163402295</v>
      </c>
      <c r="AA4010">
        <v>-2.6678447704258699</v>
      </c>
      <c r="AB4010">
        <v>-2.9212657241684501</v>
      </c>
      <c r="AC4010" t="s">
        <v>248</v>
      </c>
      <c r="AD4010" t="s">
        <v>366</v>
      </c>
      <c r="AE4010" t="s">
        <v>66</v>
      </c>
      <c r="AF4010" t="s">
        <v>92</v>
      </c>
      <c r="AG4010" t="s">
        <v>267</v>
      </c>
      <c r="AH4010" s="45">
        <v>27941</v>
      </c>
      <c r="AI4010">
        <v>24545</v>
      </c>
      <c r="AK4010" t="s">
        <v>268</v>
      </c>
      <c r="AL4010" t="s">
        <v>269</v>
      </c>
      <c r="AM4010" t="s">
        <v>245</v>
      </c>
    </row>
    <row r="4011" spans="1:39" x14ac:dyDescent="0.3">
      <c r="A4011" s="1">
        <v>43573</v>
      </c>
      <c r="B4011" t="s">
        <v>35</v>
      </c>
      <c r="C4011" t="s">
        <v>246</v>
      </c>
      <c r="D4011">
        <v>200</v>
      </c>
      <c r="E4011">
        <v>3</v>
      </c>
      <c r="F4011">
        <v>59.700001</v>
      </c>
      <c r="G4011">
        <v>61.529998999999997</v>
      </c>
      <c r="H4011">
        <v>59.68</v>
      </c>
      <c r="I4011">
        <v>61.400002000000001</v>
      </c>
      <c r="J4011">
        <v>60.940201000000002</v>
      </c>
      <c r="K4011">
        <v>1917900</v>
      </c>
      <c r="L4011">
        <v>2.56</v>
      </c>
      <c r="M4011">
        <v>3.2779022676261198E-2</v>
      </c>
      <c r="N4011">
        <v>2.1899316741671698E-2</v>
      </c>
      <c r="O4011">
        <v>1.0478235249258699E-2</v>
      </c>
      <c r="P4011">
        <v>5.0178158460378397E-4</v>
      </c>
      <c r="Q4011">
        <v>-0.15051302489968399</v>
      </c>
      <c r="R4011">
        <v>1.7890925697426001E-2</v>
      </c>
      <c r="S4011">
        <v>1.3415518198808599E-2</v>
      </c>
      <c r="T4011">
        <v>1.68114213316926E-2</v>
      </c>
      <c r="U4011">
        <v>1.9860236431969502E-2</v>
      </c>
      <c r="V4011">
        <v>73.410004000000001</v>
      </c>
      <c r="W4011">
        <v>54.169998</v>
      </c>
      <c r="X4011">
        <v>-0.13671081912173699</v>
      </c>
      <c r="Y4011">
        <v>1.5778467813143101E-3</v>
      </c>
      <c r="Z4011">
        <v>0.56969381318468104</v>
      </c>
      <c r="AA4011">
        <v>-2.4729965762152699</v>
      </c>
      <c r="AB4011">
        <v>-2.8188972260204599</v>
      </c>
      <c r="AC4011" t="s">
        <v>248</v>
      </c>
      <c r="AD4011" t="s">
        <v>366</v>
      </c>
      <c r="AE4011" t="s">
        <v>66</v>
      </c>
      <c r="AF4011" t="s">
        <v>92</v>
      </c>
      <c r="AG4011" t="s">
        <v>267</v>
      </c>
      <c r="AH4011" s="45">
        <v>27941</v>
      </c>
      <c r="AI4011">
        <v>24545</v>
      </c>
      <c r="AK4011" t="s">
        <v>268</v>
      </c>
      <c r="AL4011" t="s">
        <v>269</v>
      </c>
      <c r="AM4011" t="s">
        <v>245</v>
      </c>
    </row>
    <row r="4012" spans="1:39" x14ac:dyDescent="0.3">
      <c r="A4012" s="1">
        <v>43578</v>
      </c>
      <c r="B4012" t="s">
        <v>35</v>
      </c>
      <c r="C4012" t="s">
        <v>239</v>
      </c>
      <c r="D4012">
        <v>300</v>
      </c>
      <c r="E4012">
        <v>3</v>
      </c>
      <c r="F4012">
        <v>61.150002000000001</v>
      </c>
      <c r="G4012">
        <v>61.279998999999997</v>
      </c>
      <c r="H4012">
        <v>60.32</v>
      </c>
      <c r="I4012">
        <v>61.279998999999997</v>
      </c>
      <c r="J4012">
        <v>60.821097999999999</v>
      </c>
      <c r="K4012">
        <v>1583800</v>
      </c>
      <c r="L4012">
        <v>2.57</v>
      </c>
      <c r="M4012">
        <v>1.9601548020911899E-3</v>
      </c>
      <c r="N4012">
        <v>1.36369408048331E-2</v>
      </c>
      <c r="O4012">
        <v>7.6992704439382796E-3</v>
      </c>
      <c r="P4012">
        <v>-3.8319226018658302E-2</v>
      </c>
      <c r="Q4012">
        <v>-0.112773334922474</v>
      </c>
      <c r="R4012">
        <v>1.7993557700568302E-2</v>
      </c>
      <c r="S4012">
        <v>1.2408771547495799E-2</v>
      </c>
      <c r="T4012">
        <v>1.63631882865806E-2</v>
      </c>
      <c r="U4012">
        <v>1.9725025188459699E-2</v>
      </c>
      <c r="V4012">
        <v>73.129997000000003</v>
      </c>
      <c r="W4012">
        <v>54.169998</v>
      </c>
      <c r="X4012">
        <v>-0.13671081912173699</v>
      </c>
      <c r="Y4012">
        <v>8.8023511954049196E-3</v>
      </c>
      <c r="Z4012">
        <v>0.55652884946181702</v>
      </c>
      <c r="AA4012">
        <v>-1.9179546903959901</v>
      </c>
      <c r="AB4012">
        <v>-2.5836091037584699</v>
      </c>
      <c r="AC4012" t="s">
        <v>248</v>
      </c>
      <c r="AD4012" t="s">
        <v>366</v>
      </c>
      <c r="AE4012" t="s">
        <v>66</v>
      </c>
      <c r="AF4012" t="s">
        <v>92</v>
      </c>
      <c r="AG4012" t="s">
        <v>267</v>
      </c>
      <c r="AH4012" s="45">
        <v>27941</v>
      </c>
      <c r="AI4012">
        <v>24545</v>
      </c>
      <c r="AK4012" t="s">
        <v>268</v>
      </c>
      <c r="AL4012" t="s">
        <v>269</v>
      </c>
      <c r="AM4012" t="s">
        <v>245</v>
      </c>
    </row>
    <row r="4013" spans="1:39" x14ac:dyDescent="0.3">
      <c r="A4013" s="1">
        <v>43586</v>
      </c>
      <c r="B4013" t="s">
        <v>35</v>
      </c>
      <c r="C4013" t="s">
        <v>239</v>
      </c>
      <c r="D4013">
        <v>100</v>
      </c>
      <c r="E4013">
        <v>3</v>
      </c>
      <c r="F4013">
        <v>62.990001999999997</v>
      </c>
      <c r="G4013">
        <v>62.990001999999997</v>
      </c>
      <c r="H4013">
        <v>59.189999</v>
      </c>
      <c r="I4013">
        <v>59.349997999999999</v>
      </c>
      <c r="J4013">
        <v>58.905547999999897</v>
      </c>
      <c r="K4013">
        <v>4781100</v>
      </c>
      <c r="L4013">
        <v>2.5110000000000001</v>
      </c>
      <c r="M4013">
        <v>-7.8395410278551E-2</v>
      </c>
      <c r="N4013">
        <v>-5.1874441700239499E-2</v>
      </c>
      <c r="O4013">
        <v>-5.0420713734111904E-3</v>
      </c>
      <c r="P4013">
        <v>-8.9327752117648707E-2</v>
      </c>
      <c r="Q4013">
        <v>-0.15691999308785101</v>
      </c>
      <c r="R4013">
        <v>3.8463548902403603E-2</v>
      </c>
      <c r="S4013">
        <v>2.0965265629561001E-2</v>
      </c>
      <c r="T4013">
        <v>1.9106031499429601E-2</v>
      </c>
      <c r="U4013">
        <v>2.03244756905007E-2</v>
      </c>
      <c r="V4013">
        <v>71.760002</v>
      </c>
      <c r="W4013">
        <v>54.169998</v>
      </c>
      <c r="X4013">
        <v>-0.13671081912173699</v>
      </c>
      <c r="Y4013">
        <v>-7.5304459681844096E-3</v>
      </c>
      <c r="Z4013">
        <v>0.58135424225693699</v>
      </c>
      <c r="AA4013">
        <v>-2.3957161591360601</v>
      </c>
      <c r="AB4013">
        <v>-1.8071593095026699</v>
      </c>
      <c r="AC4013" t="s">
        <v>248</v>
      </c>
      <c r="AD4013" t="s">
        <v>366</v>
      </c>
      <c r="AE4013" t="s">
        <v>66</v>
      </c>
      <c r="AF4013" t="s">
        <v>92</v>
      </c>
      <c r="AG4013" t="s">
        <v>267</v>
      </c>
      <c r="AH4013" s="45">
        <v>27941</v>
      </c>
      <c r="AI4013">
        <v>24545</v>
      </c>
      <c r="AK4013" t="s">
        <v>268</v>
      </c>
      <c r="AL4013" t="s">
        <v>269</v>
      </c>
      <c r="AM4013" t="s">
        <v>245</v>
      </c>
    </row>
    <row r="4014" spans="1:39" x14ac:dyDescent="0.3">
      <c r="A4014" s="1">
        <v>43592</v>
      </c>
      <c r="B4014" t="s">
        <v>35</v>
      </c>
      <c r="C4014" t="s">
        <v>246</v>
      </c>
      <c r="D4014">
        <v>100</v>
      </c>
      <c r="E4014">
        <v>4</v>
      </c>
      <c r="F4014">
        <v>60.59</v>
      </c>
      <c r="G4014">
        <v>60.740001999999997</v>
      </c>
      <c r="H4014">
        <v>59.580002</v>
      </c>
      <c r="I4014">
        <v>60.080002</v>
      </c>
      <c r="J4014">
        <v>59.630085000000001</v>
      </c>
      <c r="K4014">
        <v>1692800</v>
      </c>
      <c r="L4014">
        <v>2.448</v>
      </c>
      <c r="M4014">
        <v>-1.4868946309135499E-2</v>
      </c>
      <c r="N4014">
        <v>-6.6170461457562002E-2</v>
      </c>
      <c r="O4014">
        <v>-1.12546080381039E-2</v>
      </c>
      <c r="P4014">
        <v>-9.5003766768342393E-2</v>
      </c>
      <c r="Q4014">
        <v>1.9046486683718E-2</v>
      </c>
      <c r="R4014">
        <v>3.9353998946762503E-2</v>
      </c>
      <c r="S4014">
        <v>2.15294184020208E-2</v>
      </c>
      <c r="T4014">
        <v>1.9250030968057101E-2</v>
      </c>
      <c r="U4014">
        <v>1.7394059509236899E-2</v>
      </c>
      <c r="V4014">
        <v>71.040001000000004</v>
      </c>
      <c r="W4014">
        <v>54.169998</v>
      </c>
      <c r="X4014">
        <v>-0.13671081912173699</v>
      </c>
      <c r="Y4014">
        <v>-1.6649488130547601E-2</v>
      </c>
      <c r="Z4014">
        <v>0.52808629473556201</v>
      </c>
      <c r="AA4014">
        <v>-6.71173708821695E-2</v>
      </c>
      <c r="AB4014">
        <v>-0.862575720611924</v>
      </c>
      <c r="AC4014" t="s">
        <v>249</v>
      </c>
      <c r="AD4014" t="s">
        <v>366</v>
      </c>
      <c r="AE4014" t="s">
        <v>66</v>
      </c>
      <c r="AF4014" t="s">
        <v>92</v>
      </c>
      <c r="AG4014" t="s">
        <v>267</v>
      </c>
      <c r="AH4014" s="45">
        <v>27941</v>
      </c>
      <c r="AI4014">
        <v>24545</v>
      </c>
      <c r="AK4014" t="s">
        <v>268</v>
      </c>
      <c r="AL4014" t="s">
        <v>269</v>
      </c>
      <c r="AM4014" t="s">
        <v>245</v>
      </c>
    </row>
    <row r="4015" spans="1:39" x14ac:dyDescent="0.3">
      <c r="A4015" s="1">
        <v>43594</v>
      </c>
      <c r="B4015" t="s">
        <v>35</v>
      </c>
      <c r="C4015" t="s">
        <v>239</v>
      </c>
      <c r="D4015">
        <v>100</v>
      </c>
      <c r="E4015">
        <v>4</v>
      </c>
      <c r="F4015">
        <v>58.790000999999997</v>
      </c>
      <c r="G4015">
        <v>58.970001000000003</v>
      </c>
      <c r="H4015">
        <v>57.529998999999997</v>
      </c>
      <c r="I4015">
        <v>58.349997999999999</v>
      </c>
      <c r="J4015">
        <v>57.913035999999998</v>
      </c>
      <c r="K4015">
        <v>1392200</v>
      </c>
      <c r="L4015">
        <v>2.4569999999999999</v>
      </c>
      <c r="M4015">
        <v>-1.4124349488993399E-2</v>
      </c>
      <c r="N4015">
        <v>-2.65509840871949E-2</v>
      </c>
      <c r="O4015">
        <v>-4.09660484268599E-2</v>
      </c>
      <c r="P4015">
        <v>-0.10998743816508801</v>
      </c>
      <c r="Q4015">
        <v>-8.6819320766269893E-3</v>
      </c>
      <c r="R4015">
        <v>1.6731492730093101E-2</v>
      </c>
      <c r="S4015">
        <v>2.19079048194302E-2</v>
      </c>
      <c r="T4015">
        <v>1.93397596061936E-2</v>
      </c>
      <c r="U4015">
        <v>1.7401812730522399E-2</v>
      </c>
      <c r="V4015">
        <v>71.040001000000004</v>
      </c>
      <c r="W4015">
        <v>54.169998</v>
      </c>
      <c r="X4015">
        <v>-0.13671081912173699</v>
      </c>
      <c r="Y4015">
        <v>-3.0259986019249502E-3</v>
      </c>
      <c r="Z4015">
        <v>0.53369921196466097</v>
      </c>
      <c r="AA4015">
        <v>-0.40193395039158297</v>
      </c>
      <c r="AB4015">
        <v>-1.0757127806313001E-2</v>
      </c>
      <c r="AC4015" t="s">
        <v>249</v>
      </c>
      <c r="AD4015" t="s">
        <v>366</v>
      </c>
      <c r="AE4015" t="s">
        <v>66</v>
      </c>
      <c r="AF4015" t="s">
        <v>92</v>
      </c>
      <c r="AG4015" t="s">
        <v>267</v>
      </c>
      <c r="AH4015" s="45">
        <v>27941</v>
      </c>
      <c r="AI4015">
        <v>24545</v>
      </c>
      <c r="AK4015" t="s">
        <v>268</v>
      </c>
      <c r="AL4015" t="s">
        <v>269</v>
      </c>
      <c r="AM4015" t="s">
        <v>245</v>
      </c>
    </row>
    <row r="4016" spans="1:39" x14ac:dyDescent="0.3">
      <c r="A4016" s="1">
        <v>43621</v>
      </c>
      <c r="B4016" t="s">
        <v>35</v>
      </c>
      <c r="C4016" t="s">
        <v>246</v>
      </c>
      <c r="D4016">
        <v>400</v>
      </c>
      <c r="E4016">
        <v>4</v>
      </c>
      <c r="F4016">
        <v>58.419998</v>
      </c>
      <c r="G4016">
        <v>58.419998</v>
      </c>
      <c r="H4016">
        <v>57.25</v>
      </c>
      <c r="I4016">
        <v>57.419998</v>
      </c>
      <c r="J4016">
        <v>57.419998</v>
      </c>
      <c r="K4016">
        <v>1569900</v>
      </c>
      <c r="L4016">
        <v>2.1230000000000002</v>
      </c>
      <c r="M4016">
        <v>-9.7054836316614601E-3</v>
      </c>
      <c r="N4016">
        <v>4.2247384447639702E-2</v>
      </c>
      <c r="O4016">
        <v>-5.9011669634898699E-2</v>
      </c>
      <c r="P4016">
        <v>-3.9098228891164703E-2</v>
      </c>
      <c r="Q4016">
        <v>-4.0164960864522599E-2</v>
      </c>
      <c r="R4016">
        <v>2.0312827185489098E-2</v>
      </c>
      <c r="S4016">
        <v>1.5384130608180301E-2</v>
      </c>
      <c r="T4016">
        <v>1.6427312215869499E-2</v>
      </c>
      <c r="U4016">
        <v>1.7797034966353702E-2</v>
      </c>
      <c r="V4016">
        <v>71.040001000000004</v>
      </c>
      <c r="W4016">
        <v>53.41</v>
      </c>
      <c r="X4016">
        <v>-0.13470654452779901</v>
      </c>
      <c r="Y4016">
        <v>8.1287266899663802E-3</v>
      </c>
      <c r="Z4016">
        <v>0.54913053401565504</v>
      </c>
      <c r="AA4016">
        <v>-0.70251041850435403</v>
      </c>
      <c r="AB4016">
        <v>-0.97936972066032202</v>
      </c>
      <c r="AC4016" t="s">
        <v>249</v>
      </c>
      <c r="AD4016" t="s">
        <v>366</v>
      </c>
      <c r="AE4016" t="s">
        <v>66</v>
      </c>
      <c r="AF4016" t="s">
        <v>92</v>
      </c>
      <c r="AG4016" t="s">
        <v>267</v>
      </c>
      <c r="AH4016" s="45">
        <v>27941</v>
      </c>
      <c r="AI4016">
        <v>24545</v>
      </c>
      <c r="AK4016" t="s">
        <v>268</v>
      </c>
      <c r="AL4016" t="s">
        <v>269</v>
      </c>
      <c r="AM4016" t="s">
        <v>245</v>
      </c>
    </row>
    <row r="4017" spans="1:39" x14ac:dyDescent="0.3">
      <c r="A4017" s="1">
        <v>43559</v>
      </c>
      <c r="B4017" t="s">
        <v>35</v>
      </c>
      <c r="C4017" t="s">
        <v>239</v>
      </c>
      <c r="D4017">
        <v>1100</v>
      </c>
      <c r="E4017">
        <v>5</v>
      </c>
      <c r="F4017">
        <v>60.049999</v>
      </c>
      <c r="G4017">
        <v>60.91</v>
      </c>
      <c r="H4017">
        <v>59.830002</v>
      </c>
      <c r="I4017">
        <v>60.759997999999896</v>
      </c>
      <c r="J4017">
        <v>60.304988999999999</v>
      </c>
      <c r="K4017">
        <v>1349300</v>
      </c>
      <c r="L4017">
        <v>2.512</v>
      </c>
      <c r="M4017">
        <v>1.52573199415308E-2</v>
      </c>
      <c r="N4017">
        <v>2.4828369694730901E-2</v>
      </c>
      <c r="O4017">
        <v>-5.4165956515927101E-3</v>
      </c>
      <c r="P4017">
        <v>5.54040643539052E-2</v>
      </c>
      <c r="Q4017">
        <v>-0.17280150791997501</v>
      </c>
      <c r="R4017">
        <v>9.1422512129982897E-3</v>
      </c>
      <c r="S4017">
        <v>1.0652785901754201E-2</v>
      </c>
      <c r="T4017">
        <v>1.7436020880680698E-2</v>
      </c>
      <c r="U4017">
        <v>1.9704231200666399E-2</v>
      </c>
      <c r="V4017">
        <v>74.720000999999996</v>
      </c>
      <c r="W4017">
        <v>54.169998</v>
      </c>
      <c r="X4017">
        <v>-0.13671081912173699</v>
      </c>
      <c r="Y4017">
        <v>2.0824655091414399E-3</v>
      </c>
      <c r="Z4017">
        <v>0.56025229235349405</v>
      </c>
      <c r="AA4017">
        <v>-2.8715804548602</v>
      </c>
      <c r="AB4017">
        <v>-3.0749729796988898</v>
      </c>
      <c r="AC4017" t="s">
        <v>250</v>
      </c>
      <c r="AD4017" t="s">
        <v>366</v>
      </c>
      <c r="AE4017" t="s">
        <v>66</v>
      </c>
      <c r="AF4017" t="s">
        <v>92</v>
      </c>
      <c r="AG4017" t="s">
        <v>267</v>
      </c>
      <c r="AH4017" s="45">
        <v>27941</v>
      </c>
      <c r="AI4017">
        <v>24545</v>
      </c>
      <c r="AK4017" t="s">
        <v>268</v>
      </c>
      <c r="AL4017" t="s">
        <v>269</v>
      </c>
      <c r="AM4017" t="s">
        <v>245</v>
      </c>
    </row>
    <row r="4018" spans="1:39" x14ac:dyDescent="0.3">
      <c r="A4018" s="1">
        <v>43587</v>
      </c>
      <c r="B4018" t="s">
        <v>35</v>
      </c>
      <c r="C4018" t="s">
        <v>239</v>
      </c>
      <c r="D4018">
        <v>100</v>
      </c>
      <c r="E4018">
        <v>5</v>
      </c>
      <c r="F4018">
        <v>59.200001</v>
      </c>
      <c r="G4018">
        <v>59.990001999999997</v>
      </c>
      <c r="H4018">
        <v>58.509997999999896</v>
      </c>
      <c r="I4018">
        <v>59.919998</v>
      </c>
      <c r="J4018">
        <v>59.471279000000003</v>
      </c>
      <c r="K4018">
        <v>1902000</v>
      </c>
      <c r="L4018">
        <v>2.552</v>
      </c>
      <c r="M4018">
        <v>9.5582103592478304E-3</v>
      </c>
      <c r="N4018">
        <v>-4.6944804287746597E-2</v>
      </c>
      <c r="O4018">
        <v>-7.4820020106204799E-3</v>
      </c>
      <c r="P4018">
        <v>-9.9172845613042904E-2</v>
      </c>
      <c r="Q4018">
        <v>-0.15351926346876599</v>
      </c>
      <c r="R4018">
        <v>3.9003662279451103E-2</v>
      </c>
      <c r="S4018">
        <v>2.09038668387692E-2</v>
      </c>
      <c r="T4018">
        <v>1.89727823751129E-2</v>
      </c>
      <c r="U4018">
        <v>2.0330123716925299E-2</v>
      </c>
      <c r="V4018">
        <v>71.040001000000004</v>
      </c>
      <c r="W4018">
        <v>54.169998</v>
      </c>
      <c r="X4018">
        <v>-0.13671081912173699</v>
      </c>
      <c r="Y4018">
        <v>-2.1262443276895502E-3</v>
      </c>
      <c r="Z4018">
        <v>0.57949740243584202</v>
      </c>
      <c r="AA4018">
        <v>-2.3471584018482701</v>
      </c>
      <c r="AB4018">
        <v>-1.91718334575536</v>
      </c>
      <c r="AC4018" t="s">
        <v>250</v>
      </c>
      <c r="AD4018" t="s">
        <v>366</v>
      </c>
      <c r="AE4018" t="s">
        <v>66</v>
      </c>
      <c r="AF4018" t="s">
        <v>92</v>
      </c>
      <c r="AG4018" t="s">
        <v>267</v>
      </c>
      <c r="AH4018" s="45">
        <v>27941</v>
      </c>
      <c r="AI4018">
        <v>24545</v>
      </c>
      <c r="AK4018" t="s">
        <v>268</v>
      </c>
      <c r="AL4018" t="s">
        <v>269</v>
      </c>
      <c r="AM4018" t="s">
        <v>245</v>
      </c>
    </row>
    <row r="4019" spans="1:39" x14ac:dyDescent="0.3">
      <c r="A4019" s="1">
        <v>43592</v>
      </c>
      <c r="B4019" t="s">
        <v>35</v>
      </c>
      <c r="C4019" t="s">
        <v>246</v>
      </c>
      <c r="D4019">
        <v>500</v>
      </c>
      <c r="E4019">
        <v>5</v>
      </c>
      <c r="F4019">
        <v>60.59</v>
      </c>
      <c r="G4019">
        <v>60.740001999999997</v>
      </c>
      <c r="H4019">
        <v>59.580002</v>
      </c>
      <c r="I4019">
        <v>60.080002</v>
      </c>
      <c r="J4019">
        <v>59.630085000000001</v>
      </c>
      <c r="K4019">
        <v>1692800</v>
      </c>
      <c r="L4019">
        <v>2.448</v>
      </c>
      <c r="M4019">
        <v>-1.4868946309135499E-2</v>
      </c>
      <c r="N4019">
        <v>-6.6170461457562002E-2</v>
      </c>
      <c r="O4019">
        <v>-1.12546080381039E-2</v>
      </c>
      <c r="P4019">
        <v>-9.5003766768342393E-2</v>
      </c>
      <c r="Q4019">
        <v>1.9046486683718E-2</v>
      </c>
      <c r="R4019">
        <v>3.9353998946762503E-2</v>
      </c>
      <c r="S4019">
        <v>2.15294184020208E-2</v>
      </c>
      <c r="T4019">
        <v>1.9250030968057101E-2</v>
      </c>
      <c r="U4019">
        <v>1.7394059509236899E-2</v>
      </c>
      <c r="V4019">
        <v>71.040001000000004</v>
      </c>
      <c r="W4019">
        <v>54.169998</v>
      </c>
      <c r="X4019">
        <v>-0.13671081912173699</v>
      </c>
      <c r="Y4019">
        <v>-1.6649488130547601E-2</v>
      </c>
      <c r="Z4019">
        <v>0.52808629473556201</v>
      </c>
      <c r="AA4019">
        <v>-6.71173708821695E-2</v>
      </c>
      <c r="AB4019">
        <v>-0.862575720611924</v>
      </c>
      <c r="AC4019" t="s">
        <v>250</v>
      </c>
      <c r="AD4019" t="s">
        <v>366</v>
      </c>
      <c r="AE4019" t="s">
        <v>66</v>
      </c>
      <c r="AF4019" t="s">
        <v>92</v>
      </c>
      <c r="AG4019" t="s">
        <v>267</v>
      </c>
      <c r="AH4019" s="45">
        <v>27941</v>
      </c>
      <c r="AI4019">
        <v>24545</v>
      </c>
      <c r="AK4019" t="s">
        <v>268</v>
      </c>
      <c r="AL4019" t="s">
        <v>269</v>
      </c>
      <c r="AM4019" t="s">
        <v>245</v>
      </c>
    </row>
    <row r="4020" spans="1:39" x14ac:dyDescent="0.3">
      <c r="A4020" s="1">
        <v>43602</v>
      </c>
      <c r="B4020" t="s">
        <v>35</v>
      </c>
      <c r="C4020" t="s">
        <v>239</v>
      </c>
      <c r="D4020">
        <v>400</v>
      </c>
      <c r="E4020">
        <v>5</v>
      </c>
      <c r="F4020">
        <v>58.310001</v>
      </c>
      <c r="G4020">
        <v>58.990001999999997</v>
      </c>
      <c r="H4020">
        <v>58.200001</v>
      </c>
      <c r="I4020">
        <v>58.66</v>
      </c>
      <c r="J4020">
        <v>58.220717999999998</v>
      </c>
      <c r="K4020">
        <v>836800</v>
      </c>
      <c r="L4020">
        <v>2.3929999999999998</v>
      </c>
      <c r="M4020">
        <v>2.04779318855061E-3</v>
      </c>
      <c r="N4020">
        <v>3.4101923955744601E-4</v>
      </c>
      <c r="O4020">
        <v>-1.47223082605831E-2</v>
      </c>
      <c r="P4020">
        <v>-3.0967717724821299E-2</v>
      </c>
      <c r="Q4020">
        <v>1.2641118259459701E-3</v>
      </c>
      <c r="R4020">
        <v>8.5068194693607001E-3</v>
      </c>
      <c r="S4020">
        <v>2.1385695850887999E-2</v>
      </c>
      <c r="T4020">
        <v>1.46596872335938E-2</v>
      </c>
      <c r="U4020">
        <v>1.7398681694472801E-2</v>
      </c>
      <c r="V4020">
        <v>71.040001000000004</v>
      </c>
      <c r="W4020">
        <v>54.169998</v>
      </c>
      <c r="X4020">
        <v>-0.13671081912173699</v>
      </c>
      <c r="Y4020">
        <v>-5.8544371529206298E-3</v>
      </c>
      <c r="Z4020">
        <v>0.53079844872518001</v>
      </c>
      <c r="AA4020">
        <v>-0.26219351053850898</v>
      </c>
      <c r="AB4020">
        <v>-0.411728339962665</v>
      </c>
      <c r="AC4020" t="s">
        <v>250</v>
      </c>
      <c r="AD4020" t="s">
        <v>366</v>
      </c>
      <c r="AE4020" t="s">
        <v>66</v>
      </c>
      <c r="AF4020" t="s">
        <v>92</v>
      </c>
      <c r="AG4020" t="s">
        <v>267</v>
      </c>
      <c r="AH4020" s="45">
        <v>27941</v>
      </c>
      <c r="AI4020">
        <v>24545</v>
      </c>
      <c r="AK4020" t="s">
        <v>268</v>
      </c>
      <c r="AL4020" t="s">
        <v>269</v>
      </c>
      <c r="AM4020" t="s">
        <v>245</v>
      </c>
    </row>
    <row r="4021" spans="1:39" x14ac:dyDescent="0.3">
      <c r="A4021" s="1">
        <v>43623</v>
      </c>
      <c r="B4021" t="s">
        <v>35</v>
      </c>
      <c r="C4021" t="s">
        <v>239</v>
      </c>
      <c r="D4021">
        <v>100</v>
      </c>
      <c r="E4021">
        <v>5</v>
      </c>
      <c r="F4021">
        <v>58.189999</v>
      </c>
      <c r="G4021">
        <v>58.560001</v>
      </c>
      <c r="H4021">
        <v>55.75</v>
      </c>
      <c r="I4021">
        <v>56.970001000000003</v>
      </c>
      <c r="J4021">
        <v>56.970001000000003</v>
      </c>
      <c r="K4021">
        <v>2768800</v>
      </c>
      <c r="L4021">
        <v>2.0840000000000001</v>
      </c>
      <c r="M4021">
        <v>-1.29056203494531E-2</v>
      </c>
      <c r="N4021">
        <v>3.5555348308302599E-2</v>
      </c>
      <c r="O4021">
        <v>-4.5635397545581102E-2</v>
      </c>
      <c r="P4021">
        <v>-3.50940163266261E-2</v>
      </c>
      <c r="Q4021">
        <v>-5.4690307128364E-2</v>
      </c>
      <c r="R4021">
        <v>2.0269422976189298E-2</v>
      </c>
      <c r="S4021">
        <v>1.5374583777915E-2</v>
      </c>
      <c r="T4021">
        <v>1.6473952410279599E-2</v>
      </c>
      <c r="U4021">
        <v>1.7801450721985301E-2</v>
      </c>
      <c r="V4021">
        <v>71.040001000000004</v>
      </c>
      <c r="W4021">
        <v>53.41</v>
      </c>
      <c r="X4021">
        <v>-0.13470654452779901</v>
      </c>
      <c r="Y4021">
        <v>1.0442979367750601E-2</v>
      </c>
      <c r="Z4021">
        <v>0.53924543906212996</v>
      </c>
      <c r="AA4021">
        <v>-0.86851397082415105</v>
      </c>
      <c r="AB4021">
        <v>-0.75436945307291203</v>
      </c>
      <c r="AC4021" t="s">
        <v>250</v>
      </c>
      <c r="AD4021" t="s">
        <v>366</v>
      </c>
      <c r="AE4021" t="s">
        <v>66</v>
      </c>
      <c r="AF4021" t="s">
        <v>92</v>
      </c>
      <c r="AG4021" t="s">
        <v>267</v>
      </c>
      <c r="AH4021" s="45">
        <v>27941</v>
      </c>
      <c r="AI4021">
        <v>24545</v>
      </c>
      <c r="AK4021" t="s">
        <v>268</v>
      </c>
      <c r="AL4021" t="s">
        <v>269</v>
      </c>
      <c r="AM4021" t="s">
        <v>245</v>
      </c>
    </row>
    <row r="4022" spans="1:39" x14ac:dyDescent="0.3">
      <c r="A4022" s="1">
        <v>43640</v>
      </c>
      <c r="B4022" t="s">
        <v>35</v>
      </c>
      <c r="C4022" t="s">
        <v>239</v>
      </c>
      <c r="D4022">
        <v>100</v>
      </c>
      <c r="E4022">
        <v>5</v>
      </c>
      <c r="F4022">
        <v>55.439999</v>
      </c>
      <c r="G4022">
        <v>55.810001</v>
      </c>
      <c r="H4022">
        <v>54.950001</v>
      </c>
      <c r="I4022">
        <v>55.459998999999897</v>
      </c>
      <c r="J4022">
        <v>55.459998999999897</v>
      </c>
      <c r="K4022">
        <v>1073100</v>
      </c>
      <c r="L4022">
        <v>2.0209999999999999</v>
      </c>
      <c r="M4022">
        <v>7.2151880984160305E-4</v>
      </c>
      <c r="N4022">
        <v>3.2994177159140298E-2</v>
      </c>
      <c r="O4022">
        <v>-5.8586986870700297E-2</v>
      </c>
      <c r="P4022">
        <v>-5.0112320515006699E-2</v>
      </c>
      <c r="Q4022">
        <v>-0.16949467944265201</v>
      </c>
      <c r="R4022">
        <v>3.6203181691023402E-3</v>
      </c>
      <c r="S4022">
        <v>1.7186139044912001E-2</v>
      </c>
      <c r="T4022">
        <v>1.6915259556975901E-2</v>
      </c>
      <c r="U4022">
        <v>1.7835477110115801E-2</v>
      </c>
      <c r="V4022">
        <v>71.040001000000004</v>
      </c>
      <c r="W4022">
        <v>53.25</v>
      </c>
      <c r="X4022">
        <v>-0.13470654452779901</v>
      </c>
      <c r="Y4022">
        <v>-1.73338836506086E-3</v>
      </c>
      <c r="Z4022">
        <v>0.53148171124737598</v>
      </c>
      <c r="AA4022">
        <v>-2.17509923199382</v>
      </c>
      <c r="AB4022">
        <v>-2.3159921852223202</v>
      </c>
      <c r="AC4022" t="s">
        <v>250</v>
      </c>
      <c r="AD4022" t="s">
        <v>366</v>
      </c>
      <c r="AE4022" t="s">
        <v>66</v>
      </c>
      <c r="AF4022" t="s">
        <v>92</v>
      </c>
      <c r="AG4022" t="s">
        <v>267</v>
      </c>
      <c r="AH4022" s="45">
        <v>27941</v>
      </c>
      <c r="AI4022">
        <v>24545</v>
      </c>
      <c r="AK4022" t="s">
        <v>268</v>
      </c>
      <c r="AL4022" t="s">
        <v>269</v>
      </c>
      <c r="AM4022" t="s">
        <v>245</v>
      </c>
    </row>
    <row r="4023" spans="1:39" x14ac:dyDescent="0.3">
      <c r="A4023" s="1">
        <v>43644</v>
      </c>
      <c r="B4023" t="s">
        <v>35</v>
      </c>
      <c r="C4023" t="s">
        <v>246</v>
      </c>
      <c r="D4023">
        <v>700</v>
      </c>
      <c r="E4023">
        <v>5</v>
      </c>
      <c r="F4023">
        <v>55.75</v>
      </c>
      <c r="G4023">
        <v>56.43</v>
      </c>
      <c r="H4023">
        <v>55.5</v>
      </c>
      <c r="I4023">
        <v>56</v>
      </c>
      <c r="J4023">
        <v>56</v>
      </c>
      <c r="K4023">
        <v>1959800</v>
      </c>
      <c r="L4023">
        <v>2</v>
      </c>
      <c r="M4023">
        <v>1.2036397678375501E-2</v>
      </c>
      <c r="N4023">
        <v>1.04111873883723E-2</v>
      </c>
      <c r="O4023">
        <v>1.7206435320940901E-2</v>
      </c>
      <c r="P4023">
        <v>-5.56256604082562E-2</v>
      </c>
      <c r="Q4023">
        <v>-0.164536524034394</v>
      </c>
      <c r="R4023">
        <v>7.6402344083308198E-3</v>
      </c>
      <c r="S4023">
        <v>1.51210444231359E-2</v>
      </c>
      <c r="T4023">
        <v>1.6935131980780501E-2</v>
      </c>
      <c r="U4023">
        <v>1.7744429024095398E-2</v>
      </c>
      <c r="V4023">
        <v>71.040001000000004</v>
      </c>
      <c r="W4023">
        <v>53.25</v>
      </c>
      <c r="X4023">
        <v>-0.13470654452779901</v>
      </c>
      <c r="Y4023">
        <v>5.7409418775350302E-3</v>
      </c>
      <c r="Z4023">
        <v>0.54195883105549203</v>
      </c>
      <c r="AA4023">
        <v>-2.1133945088172701</v>
      </c>
      <c r="AB4023">
        <v>-2.35880783119587</v>
      </c>
      <c r="AC4023" t="s">
        <v>250</v>
      </c>
      <c r="AD4023" t="s">
        <v>366</v>
      </c>
      <c r="AE4023" t="s">
        <v>66</v>
      </c>
      <c r="AF4023" t="s">
        <v>92</v>
      </c>
      <c r="AG4023" t="s">
        <v>267</v>
      </c>
      <c r="AH4023" s="45">
        <v>27941</v>
      </c>
      <c r="AI4023">
        <v>24545</v>
      </c>
      <c r="AK4023" t="s">
        <v>268</v>
      </c>
      <c r="AL4023" t="s">
        <v>269</v>
      </c>
      <c r="AM4023" t="s">
        <v>245</v>
      </c>
    </row>
    <row r="4024" spans="1:39" x14ac:dyDescent="0.3">
      <c r="A4024" s="1">
        <v>43564</v>
      </c>
      <c r="B4024" t="s">
        <v>35</v>
      </c>
      <c r="C4024" t="s">
        <v>239</v>
      </c>
      <c r="D4024">
        <v>400</v>
      </c>
      <c r="E4024">
        <v>6</v>
      </c>
      <c r="F4024">
        <v>60.279998999999997</v>
      </c>
      <c r="G4024">
        <v>60.509997999999896</v>
      </c>
      <c r="H4024">
        <v>59.23</v>
      </c>
      <c r="I4024">
        <v>59.549999</v>
      </c>
      <c r="J4024">
        <v>59.104053</v>
      </c>
      <c r="K4024">
        <v>1428600</v>
      </c>
      <c r="L4024">
        <v>2.4990000000000001</v>
      </c>
      <c r="M4024">
        <v>-2.06090537280617E-2</v>
      </c>
      <c r="N4024">
        <v>-1.00251829473803E-2</v>
      </c>
      <c r="O4024">
        <v>1.6806533688168901E-3</v>
      </c>
      <c r="P4024">
        <v>-2.0168978435692701E-2</v>
      </c>
      <c r="Q4024">
        <v>-0.18042364327309901</v>
      </c>
      <c r="R4024">
        <v>1.2996640014506899E-2</v>
      </c>
      <c r="S4024">
        <v>1.08753704558931E-2</v>
      </c>
      <c r="T4024">
        <v>1.68720798540479E-2</v>
      </c>
      <c r="U4024">
        <v>1.9736632152349901E-2</v>
      </c>
      <c r="V4024">
        <v>74.25</v>
      </c>
      <c r="W4024">
        <v>54.169998</v>
      </c>
      <c r="X4024">
        <v>-0.13671081912173699</v>
      </c>
      <c r="Y4024">
        <v>-6.0859766572597396E-3</v>
      </c>
      <c r="Z4024">
        <v>0.569423638814747</v>
      </c>
      <c r="AA4024">
        <v>-2.94634356875381</v>
      </c>
      <c r="AB4024">
        <v>-2.8674313399361901</v>
      </c>
      <c r="AC4024" t="s">
        <v>251</v>
      </c>
      <c r="AD4024" t="s">
        <v>366</v>
      </c>
      <c r="AE4024" t="s">
        <v>66</v>
      </c>
      <c r="AF4024" t="s">
        <v>92</v>
      </c>
      <c r="AG4024" t="s">
        <v>267</v>
      </c>
      <c r="AH4024" s="45">
        <v>27941</v>
      </c>
      <c r="AI4024">
        <v>24545</v>
      </c>
      <c r="AK4024" t="s">
        <v>268</v>
      </c>
      <c r="AL4024" t="s">
        <v>269</v>
      </c>
      <c r="AM4024" t="s">
        <v>245</v>
      </c>
    </row>
    <row r="4025" spans="1:39" x14ac:dyDescent="0.3">
      <c r="A4025" s="1">
        <v>43571</v>
      </c>
      <c r="B4025" t="s">
        <v>35</v>
      </c>
      <c r="C4025" t="s">
        <v>246</v>
      </c>
      <c r="D4025">
        <v>300</v>
      </c>
      <c r="E4025">
        <v>6</v>
      </c>
      <c r="F4025">
        <v>60.450001</v>
      </c>
      <c r="G4025">
        <v>60.77</v>
      </c>
      <c r="H4025">
        <v>59.43</v>
      </c>
      <c r="I4025">
        <v>59.529998999999997</v>
      </c>
      <c r="J4025">
        <v>59.084201999999998</v>
      </c>
      <c r="K4025">
        <v>1771300</v>
      </c>
      <c r="L4025">
        <v>2.5920000000000001</v>
      </c>
      <c r="M4025">
        <v>-1.53362155195855E-2</v>
      </c>
      <c r="N4025">
        <v>-3.3592170705402702E-4</v>
      </c>
      <c r="O4025">
        <v>-2.1438333675808399E-2</v>
      </c>
      <c r="P4025">
        <v>-4.0894007116726798E-2</v>
      </c>
      <c r="Q4025">
        <v>-0.18580275364715601</v>
      </c>
      <c r="R4025">
        <v>1.0374435787950701E-2</v>
      </c>
      <c r="S4025">
        <v>1.1338976590653299E-2</v>
      </c>
      <c r="T4025">
        <v>1.6484413184710299E-2</v>
      </c>
      <c r="U4025">
        <v>1.97518570902986E-2</v>
      </c>
      <c r="V4025">
        <v>73.870002999999997</v>
      </c>
      <c r="W4025">
        <v>54.169998</v>
      </c>
      <c r="X4025">
        <v>-0.13671081912173699</v>
      </c>
      <c r="Y4025">
        <v>5.0922850790659495E-4</v>
      </c>
      <c r="Z4025">
        <v>0.56634902208864502</v>
      </c>
      <c r="AA4025">
        <v>-2.9945410951517202</v>
      </c>
      <c r="AB4025">
        <v>-2.93090522944803</v>
      </c>
      <c r="AC4025" t="s">
        <v>251</v>
      </c>
      <c r="AD4025" t="s">
        <v>366</v>
      </c>
      <c r="AE4025" t="s">
        <v>66</v>
      </c>
      <c r="AF4025" t="s">
        <v>92</v>
      </c>
      <c r="AG4025" t="s">
        <v>267</v>
      </c>
      <c r="AH4025" s="45">
        <v>27941</v>
      </c>
      <c r="AI4025">
        <v>24545</v>
      </c>
      <c r="AK4025" t="s">
        <v>268</v>
      </c>
      <c r="AL4025" t="s">
        <v>269</v>
      </c>
      <c r="AM4025" t="s">
        <v>245</v>
      </c>
    </row>
    <row r="4026" spans="1:39" x14ac:dyDescent="0.3">
      <c r="A4026" s="1">
        <v>43592</v>
      </c>
      <c r="B4026" t="s">
        <v>35</v>
      </c>
      <c r="C4026" t="s">
        <v>239</v>
      </c>
      <c r="D4026">
        <v>1000</v>
      </c>
      <c r="E4026">
        <v>6</v>
      </c>
      <c r="F4026">
        <v>60.59</v>
      </c>
      <c r="G4026">
        <v>60.740001999999997</v>
      </c>
      <c r="H4026">
        <v>59.580002</v>
      </c>
      <c r="I4026">
        <v>60.080002</v>
      </c>
      <c r="J4026">
        <v>59.630085000000001</v>
      </c>
      <c r="K4026">
        <v>1692800</v>
      </c>
      <c r="L4026">
        <v>2.448</v>
      </c>
      <c r="M4026">
        <v>-1.4868946309135499E-2</v>
      </c>
      <c r="N4026">
        <v>-6.6170461457562002E-2</v>
      </c>
      <c r="O4026">
        <v>-1.12546080381039E-2</v>
      </c>
      <c r="P4026">
        <v>-9.5003766768342393E-2</v>
      </c>
      <c r="Q4026">
        <v>1.9046486683718E-2</v>
      </c>
      <c r="R4026">
        <v>3.9353998946762503E-2</v>
      </c>
      <c r="S4026">
        <v>2.15294184020208E-2</v>
      </c>
      <c r="T4026">
        <v>1.9250030968057101E-2</v>
      </c>
      <c r="U4026">
        <v>1.7394059509236899E-2</v>
      </c>
      <c r="V4026">
        <v>71.040001000000004</v>
      </c>
      <c r="W4026">
        <v>54.169998</v>
      </c>
      <c r="X4026">
        <v>-0.13671081912173699</v>
      </c>
      <c r="Y4026">
        <v>-1.6649488130547601E-2</v>
      </c>
      <c r="Z4026">
        <v>0.52808629473556201</v>
      </c>
      <c r="AA4026">
        <v>-6.71173708821695E-2</v>
      </c>
      <c r="AB4026">
        <v>-0.862575720611924</v>
      </c>
      <c r="AC4026" t="s">
        <v>251</v>
      </c>
      <c r="AD4026" t="s">
        <v>366</v>
      </c>
      <c r="AE4026" t="s">
        <v>66</v>
      </c>
      <c r="AF4026" t="s">
        <v>92</v>
      </c>
      <c r="AG4026" t="s">
        <v>267</v>
      </c>
      <c r="AH4026" s="45">
        <v>27941</v>
      </c>
      <c r="AI4026">
        <v>24545</v>
      </c>
      <c r="AK4026" t="s">
        <v>268</v>
      </c>
      <c r="AL4026" t="s">
        <v>269</v>
      </c>
      <c r="AM4026" t="s">
        <v>245</v>
      </c>
    </row>
    <row r="4027" spans="1:39" x14ac:dyDescent="0.3">
      <c r="A4027" s="1">
        <v>43628</v>
      </c>
      <c r="B4027" t="s">
        <v>35</v>
      </c>
      <c r="C4027" t="s">
        <v>246</v>
      </c>
      <c r="D4027">
        <v>500</v>
      </c>
      <c r="E4027">
        <v>6</v>
      </c>
      <c r="F4027">
        <v>54.91</v>
      </c>
      <c r="G4027">
        <v>55.459998999999897</v>
      </c>
      <c r="H4027">
        <v>54.720001000000003</v>
      </c>
      <c r="I4027">
        <v>54.849997999999999</v>
      </c>
      <c r="J4027">
        <v>54.849997999999999</v>
      </c>
      <c r="K4027">
        <v>1405400</v>
      </c>
      <c r="L4027">
        <v>2.1269999999999998</v>
      </c>
      <c r="M4027">
        <v>4.0189495455706901E-3</v>
      </c>
      <c r="N4027">
        <v>-4.5790489603690497E-2</v>
      </c>
      <c r="O4027">
        <v>-5.9298101275493301E-2</v>
      </c>
      <c r="P4027">
        <v>-9.2010920285496997E-2</v>
      </c>
      <c r="Q4027">
        <v>-0.13816871629361799</v>
      </c>
      <c r="R4027">
        <v>1.8622507882766801E-2</v>
      </c>
      <c r="S4027">
        <v>1.69894803587388E-2</v>
      </c>
      <c r="T4027">
        <v>1.71167025066917E-2</v>
      </c>
      <c r="U4027">
        <v>1.78964206801486E-2</v>
      </c>
      <c r="V4027">
        <v>71.040001000000004</v>
      </c>
      <c r="W4027">
        <v>53.41</v>
      </c>
      <c r="X4027">
        <v>-0.13470654452779901</v>
      </c>
      <c r="Y4027">
        <v>-2.0396578921351798E-3</v>
      </c>
      <c r="Z4027">
        <v>0.52881715400901197</v>
      </c>
      <c r="AA4027">
        <v>-1.8310606222958401</v>
      </c>
      <c r="AB4027">
        <v>-1.2925978002410501</v>
      </c>
      <c r="AC4027" t="s">
        <v>251</v>
      </c>
      <c r="AD4027" t="s">
        <v>366</v>
      </c>
      <c r="AE4027" t="s">
        <v>66</v>
      </c>
      <c r="AF4027" t="s">
        <v>92</v>
      </c>
      <c r="AG4027" t="s">
        <v>267</v>
      </c>
      <c r="AH4027" s="45">
        <v>27941</v>
      </c>
      <c r="AI4027">
        <v>24545</v>
      </c>
      <c r="AK4027" t="s">
        <v>268</v>
      </c>
      <c r="AL4027" t="s">
        <v>269</v>
      </c>
      <c r="AM4027" t="s">
        <v>245</v>
      </c>
    </row>
    <row r="4028" spans="1:39" x14ac:dyDescent="0.3">
      <c r="A4028" s="1">
        <v>43635</v>
      </c>
      <c r="B4028" t="s">
        <v>35</v>
      </c>
      <c r="C4028" t="s">
        <v>246</v>
      </c>
      <c r="D4028">
        <v>400</v>
      </c>
      <c r="E4028">
        <v>6</v>
      </c>
      <c r="F4028">
        <v>54.200001</v>
      </c>
      <c r="G4028">
        <v>55.110000999999997</v>
      </c>
      <c r="H4028">
        <v>53.860000999999997</v>
      </c>
      <c r="I4028">
        <v>54.66</v>
      </c>
      <c r="J4028">
        <v>54.66</v>
      </c>
      <c r="K4028">
        <v>1351100</v>
      </c>
      <c r="L4028">
        <v>2.0289999999999999</v>
      </c>
      <c r="M4028">
        <v>1.01131503644057E-2</v>
      </c>
      <c r="N4028">
        <v>-3.46996975823559E-3</v>
      </c>
      <c r="O4028">
        <v>-6.3109090273286206E-2</v>
      </c>
      <c r="P4028">
        <v>-8.1854912480656697E-2</v>
      </c>
      <c r="Q4028">
        <v>-0.177183424910726</v>
      </c>
      <c r="R4028">
        <v>1.27070377651785E-2</v>
      </c>
      <c r="S4028">
        <v>1.74561809242278E-2</v>
      </c>
      <c r="T4028">
        <v>1.7285392963009301E-2</v>
      </c>
      <c r="U4028">
        <v>1.7848280117316598E-2</v>
      </c>
      <c r="V4028">
        <v>71.040001000000004</v>
      </c>
      <c r="W4028">
        <v>53.25</v>
      </c>
      <c r="X4028">
        <v>-0.13470654452779901</v>
      </c>
      <c r="Y4028">
        <v>2.98071681438073E-3</v>
      </c>
      <c r="Z4028">
        <v>0.53138401664014101</v>
      </c>
      <c r="AA4028">
        <v>-2.2676536578427</v>
      </c>
      <c r="AB4028">
        <v>-2.3044033341423602</v>
      </c>
      <c r="AC4028" t="s">
        <v>251</v>
      </c>
      <c r="AD4028" t="s">
        <v>366</v>
      </c>
      <c r="AE4028" t="s">
        <v>66</v>
      </c>
      <c r="AF4028" t="s">
        <v>92</v>
      </c>
      <c r="AG4028" t="s">
        <v>267</v>
      </c>
      <c r="AH4028" s="45">
        <v>27941</v>
      </c>
      <c r="AI4028">
        <v>24545</v>
      </c>
      <c r="AK4028" t="s">
        <v>268</v>
      </c>
      <c r="AL4028" t="s">
        <v>269</v>
      </c>
      <c r="AM4028" t="s">
        <v>245</v>
      </c>
    </row>
    <row r="4029" spans="1:39" x14ac:dyDescent="0.3">
      <c r="A4029" s="1">
        <v>43642</v>
      </c>
      <c r="B4029" t="s">
        <v>35</v>
      </c>
      <c r="C4029" t="s">
        <v>246</v>
      </c>
      <c r="D4029">
        <v>500</v>
      </c>
      <c r="E4029">
        <v>6</v>
      </c>
      <c r="F4029">
        <v>55.23</v>
      </c>
      <c r="G4029">
        <v>55.400002000000001</v>
      </c>
      <c r="H4029">
        <v>54.66</v>
      </c>
      <c r="I4029">
        <v>54.959998999999897</v>
      </c>
      <c r="J4029">
        <v>54.959998999999897</v>
      </c>
      <c r="K4029">
        <v>1580100</v>
      </c>
      <c r="L4029">
        <v>2.0489999999999999</v>
      </c>
      <c r="M4029">
        <v>-7.9740001352778308E-3</v>
      </c>
      <c r="N4029">
        <v>5.4734492191207797E-3</v>
      </c>
      <c r="O4029">
        <v>-5.8657984404367799E-2</v>
      </c>
      <c r="P4029">
        <v>-6.8318249256962199E-2</v>
      </c>
      <c r="Q4029">
        <v>-0.21235878084044299</v>
      </c>
      <c r="R4029">
        <v>6.2629142246967296E-3</v>
      </c>
      <c r="S4029">
        <v>1.7069002114434899E-2</v>
      </c>
      <c r="T4029">
        <v>1.6852113374509401E-2</v>
      </c>
      <c r="U4029">
        <v>1.7763945099992299E-2</v>
      </c>
      <c r="V4029">
        <v>71.040001000000004</v>
      </c>
      <c r="W4029">
        <v>53.25</v>
      </c>
      <c r="X4029">
        <v>-0.13470654452779901</v>
      </c>
      <c r="Y4029">
        <v>-1.2346958449604901E-3</v>
      </c>
      <c r="Z4029">
        <v>0.53990987397935297</v>
      </c>
      <c r="AA4029">
        <v>-2.6696015046257702</v>
      </c>
      <c r="AB4029">
        <v>-2.3776591726592202</v>
      </c>
      <c r="AC4029" t="s">
        <v>251</v>
      </c>
      <c r="AD4029" t="s">
        <v>366</v>
      </c>
      <c r="AE4029" t="s">
        <v>66</v>
      </c>
      <c r="AF4029" t="s">
        <v>92</v>
      </c>
      <c r="AG4029" t="s">
        <v>267</v>
      </c>
      <c r="AH4029" s="45">
        <v>27941</v>
      </c>
      <c r="AI4029">
        <v>24545</v>
      </c>
      <c r="AK4029" t="s">
        <v>268</v>
      </c>
      <c r="AL4029" t="s">
        <v>269</v>
      </c>
      <c r="AM4029" t="s">
        <v>245</v>
      </c>
    </row>
    <row r="4030" spans="1:39" x14ac:dyDescent="0.3">
      <c r="A4030" s="1">
        <v>43644</v>
      </c>
      <c r="B4030" t="s">
        <v>35</v>
      </c>
      <c r="C4030" t="s">
        <v>239</v>
      </c>
      <c r="D4030">
        <v>1100</v>
      </c>
      <c r="E4030">
        <v>6</v>
      </c>
      <c r="F4030">
        <v>55.75</v>
      </c>
      <c r="G4030">
        <v>56.43</v>
      </c>
      <c r="H4030">
        <v>55.5</v>
      </c>
      <c r="I4030">
        <v>56</v>
      </c>
      <c r="J4030">
        <v>56</v>
      </c>
      <c r="K4030">
        <v>1959800</v>
      </c>
      <c r="L4030">
        <v>2</v>
      </c>
      <c r="M4030">
        <v>1.2036397678375501E-2</v>
      </c>
      <c r="N4030">
        <v>1.04111873883723E-2</v>
      </c>
      <c r="O4030">
        <v>1.7206435320940901E-2</v>
      </c>
      <c r="P4030">
        <v>-5.56256604082562E-2</v>
      </c>
      <c r="Q4030">
        <v>-0.164536524034394</v>
      </c>
      <c r="R4030">
        <v>7.6402344083308198E-3</v>
      </c>
      <c r="S4030">
        <v>1.51210444231359E-2</v>
      </c>
      <c r="T4030">
        <v>1.6935131980780501E-2</v>
      </c>
      <c r="U4030">
        <v>1.7744429024095398E-2</v>
      </c>
      <c r="V4030">
        <v>71.040001000000004</v>
      </c>
      <c r="W4030">
        <v>53.25</v>
      </c>
      <c r="X4030">
        <v>-0.13470654452779901</v>
      </c>
      <c r="Y4030">
        <v>5.7409418775350302E-3</v>
      </c>
      <c r="Z4030">
        <v>0.54195883105549203</v>
      </c>
      <c r="AA4030">
        <v>-2.1133945088172701</v>
      </c>
      <c r="AB4030">
        <v>-2.35880783119587</v>
      </c>
      <c r="AC4030" t="s">
        <v>251</v>
      </c>
      <c r="AD4030" t="s">
        <v>366</v>
      </c>
      <c r="AE4030" t="s">
        <v>66</v>
      </c>
      <c r="AF4030" t="s">
        <v>92</v>
      </c>
      <c r="AG4030" t="s">
        <v>267</v>
      </c>
      <c r="AH4030" s="45">
        <v>27941</v>
      </c>
      <c r="AI4030">
        <v>24545</v>
      </c>
      <c r="AK4030" t="s">
        <v>268</v>
      </c>
      <c r="AL4030" t="s">
        <v>269</v>
      </c>
      <c r="AM4030" t="s">
        <v>245</v>
      </c>
    </row>
    <row r="4031" spans="1:39" x14ac:dyDescent="0.3">
      <c r="A4031" s="1">
        <v>43585</v>
      </c>
      <c r="B4031" t="s">
        <v>35</v>
      </c>
      <c r="C4031" t="s">
        <v>239</v>
      </c>
      <c r="D4031">
        <v>300</v>
      </c>
      <c r="E4031">
        <v>7</v>
      </c>
      <c r="F4031">
        <v>63.720001000000003</v>
      </c>
      <c r="G4031">
        <v>64.319999999999993</v>
      </c>
      <c r="H4031">
        <v>63.27</v>
      </c>
      <c r="I4031">
        <v>64.190002000000007</v>
      </c>
      <c r="J4031">
        <v>63.709308999999998</v>
      </c>
      <c r="K4031">
        <v>2388700</v>
      </c>
      <c r="L4031">
        <v>2.5089999999999999</v>
      </c>
      <c r="M4031">
        <v>4.84111915667596E-3</v>
      </c>
      <c r="N4031">
        <v>4.6393954690335103E-2</v>
      </c>
      <c r="O4031">
        <v>7.9744223114188995E-2</v>
      </c>
      <c r="P4031">
        <v>-2.01466036401455E-3</v>
      </c>
      <c r="Q4031">
        <v>-9.3294416399752306E-2</v>
      </c>
      <c r="R4031">
        <v>8.2853083062317309E-3</v>
      </c>
      <c r="S4031">
        <v>1.1624064463856901E-2</v>
      </c>
      <c r="T4031">
        <v>1.64084878783907E-2</v>
      </c>
      <c r="U4031">
        <v>1.9741319612776798E-2</v>
      </c>
      <c r="V4031">
        <v>72.800003000000004</v>
      </c>
      <c r="W4031">
        <v>54.169998</v>
      </c>
      <c r="X4031">
        <v>-0.13470654452779901</v>
      </c>
      <c r="Y4031">
        <v>9.5096475723260604E-4</v>
      </c>
      <c r="Z4031">
        <v>0.55875214407473195</v>
      </c>
      <c r="AA4031">
        <v>-1.5637461959133401</v>
      </c>
      <c r="AB4031">
        <v>-1.7118986007938199</v>
      </c>
      <c r="AC4031" t="s">
        <v>252</v>
      </c>
      <c r="AD4031" t="s">
        <v>366</v>
      </c>
      <c r="AE4031" t="s">
        <v>66</v>
      </c>
      <c r="AF4031" t="s">
        <v>92</v>
      </c>
      <c r="AG4031" t="s">
        <v>267</v>
      </c>
      <c r="AH4031" s="45">
        <v>27941</v>
      </c>
      <c r="AI4031">
        <v>24545</v>
      </c>
      <c r="AK4031" t="s">
        <v>268</v>
      </c>
      <c r="AL4031" t="s">
        <v>269</v>
      </c>
      <c r="AM4031" t="s">
        <v>245</v>
      </c>
    </row>
    <row r="4032" spans="1:39" x14ac:dyDescent="0.3">
      <c r="A4032" s="1">
        <v>43602</v>
      </c>
      <c r="B4032" t="s">
        <v>35</v>
      </c>
      <c r="C4032" t="s">
        <v>239</v>
      </c>
      <c r="D4032">
        <v>1100</v>
      </c>
      <c r="E4032">
        <v>7</v>
      </c>
      <c r="F4032">
        <v>58.310001</v>
      </c>
      <c r="G4032">
        <v>58.990001999999997</v>
      </c>
      <c r="H4032">
        <v>58.200001</v>
      </c>
      <c r="I4032">
        <v>58.66</v>
      </c>
      <c r="J4032">
        <v>58.220717999999998</v>
      </c>
      <c r="K4032">
        <v>836800</v>
      </c>
      <c r="L4032">
        <v>2.3929999999999998</v>
      </c>
      <c r="M4032">
        <v>2.04779318855061E-3</v>
      </c>
      <c r="N4032">
        <v>3.4101923955744601E-4</v>
      </c>
      <c r="O4032">
        <v>-1.47223082605831E-2</v>
      </c>
      <c r="P4032">
        <v>-3.0967717724821299E-2</v>
      </c>
      <c r="Q4032">
        <v>1.2641118259459701E-3</v>
      </c>
      <c r="R4032">
        <v>8.5068194693607001E-3</v>
      </c>
      <c r="S4032">
        <v>2.1385695850887999E-2</v>
      </c>
      <c r="T4032">
        <v>1.46596872335938E-2</v>
      </c>
      <c r="U4032">
        <v>1.7398681694472801E-2</v>
      </c>
      <c r="V4032">
        <v>71.040001000000004</v>
      </c>
      <c r="W4032">
        <v>54.169998</v>
      </c>
      <c r="X4032">
        <v>-0.13671081912173699</v>
      </c>
      <c r="Y4032">
        <v>-5.8544371529206298E-3</v>
      </c>
      <c r="Z4032">
        <v>0.53079844872518001</v>
      </c>
      <c r="AA4032">
        <v>-0.26219351053850898</v>
      </c>
      <c r="AB4032">
        <v>-0.411728339962665</v>
      </c>
      <c r="AC4032" t="s">
        <v>252</v>
      </c>
      <c r="AD4032" t="s">
        <v>366</v>
      </c>
      <c r="AE4032" t="s">
        <v>66</v>
      </c>
      <c r="AF4032" t="s">
        <v>92</v>
      </c>
      <c r="AG4032" t="s">
        <v>267</v>
      </c>
      <c r="AH4032" s="45">
        <v>27941</v>
      </c>
      <c r="AI4032">
        <v>24545</v>
      </c>
      <c r="AK4032" t="s">
        <v>268</v>
      </c>
      <c r="AL4032" t="s">
        <v>269</v>
      </c>
      <c r="AM4032" t="s">
        <v>245</v>
      </c>
    </row>
    <row r="4033" spans="1:39" x14ac:dyDescent="0.3">
      <c r="A4033" s="1">
        <v>43644</v>
      </c>
      <c r="B4033" t="s">
        <v>35</v>
      </c>
      <c r="C4033" t="s">
        <v>239</v>
      </c>
      <c r="D4033">
        <v>600</v>
      </c>
      <c r="E4033">
        <v>7</v>
      </c>
      <c r="F4033">
        <v>55.75</v>
      </c>
      <c r="G4033">
        <v>56.43</v>
      </c>
      <c r="H4033">
        <v>55.5</v>
      </c>
      <c r="I4033">
        <v>56</v>
      </c>
      <c r="J4033">
        <v>56</v>
      </c>
      <c r="K4033">
        <v>1959800</v>
      </c>
      <c r="L4033">
        <v>2</v>
      </c>
      <c r="M4033">
        <v>1.2036397678375501E-2</v>
      </c>
      <c r="N4033">
        <v>1.04111873883723E-2</v>
      </c>
      <c r="O4033">
        <v>1.7206435320940901E-2</v>
      </c>
      <c r="P4033">
        <v>-5.56256604082562E-2</v>
      </c>
      <c r="Q4033">
        <v>-0.164536524034394</v>
      </c>
      <c r="R4033">
        <v>7.6402344083308198E-3</v>
      </c>
      <c r="S4033">
        <v>1.51210444231359E-2</v>
      </c>
      <c r="T4033">
        <v>1.6935131980780501E-2</v>
      </c>
      <c r="U4033">
        <v>1.7744429024095398E-2</v>
      </c>
      <c r="V4033">
        <v>71.040001000000004</v>
      </c>
      <c r="W4033">
        <v>53.25</v>
      </c>
      <c r="X4033">
        <v>-0.13470654452779901</v>
      </c>
      <c r="Y4033">
        <v>5.7409418775350302E-3</v>
      </c>
      <c r="Z4033">
        <v>0.54195883105549203</v>
      </c>
      <c r="AA4033">
        <v>-2.1133945088172701</v>
      </c>
      <c r="AB4033">
        <v>-2.35880783119587</v>
      </c>
      <c r="AC4033" t="s">
        <v>252</v>
      </c>
      <c r="AD4033" t="s">
        <v>366</v>
      </c>
      <c r="AE4033" t="s">
        <v>66</v>
      </c>
      <c r="AF4033" t="s">
        <v>92</v>
      </c>
      <c r="AG4033" t="s">
        <v>267</v>
      </c>
      <c r="AH4033" s="45">
        <v>27941</v>
      </c>
      <c r="AI4033">
        <v>24545</v>
      </c>
      <c r="AK4033" t="s">
        <v>268</v>
      </c>
      <c r="AL4033" t="s">
        <v>269</v>
      </c>
      <c r="AM4033" t="s">
        <v>245</v>
      </c>
    </row>
    <row r="4034" spans="1:39" x14ac:dyDescent="0.3">
      <c r="A4034" s="1">
        <v>43557</v>
      </c>
      <c r="B4034" t="s">
        <v>35</v>
      </c>
      <c r="C4034" t="s">
        <v>246</v>
      </c>
      <c r="D4034">
        <v>2500</v>
      </c>
      <c r="E4034">
        <v>8</v>
      </c>
      <c r="F4034">
        <v>60.419998</v>
      </c>
      <c r="G4034">
        <v>60.48</v>
      </c>
      <c r="H4034">
        <v>59.84</v>
      </c>
      <c r="I4034">
        <v>60.150002000000001</v>
      </c>
      <c r="J4034">
        <v>59.699562</v>
      </c>
      <c r="K4034">
        <v>1106900</v>
      </c>
      <c r="L4034">
        <v>2.4809999999999999</v>
      </c>
      <c r="M4034">
        <v>-3.6508084516370201E-3</v>
      </c>
      <c r="N4034">
        <v>1.1201377535007301E-2</v>
      </c>
      <c r="O4034">
        <v>-2.07311902845984E-2</v>
      </c>
      <c r="P4034">
        <v>7.5308262927564998E-2</v>
      </c>
      <c r="Q4034">
        <v>-0.16916767737007199</v>
      </c>
      <c r="R4034">
        <v>6.7709526675843196E-3</v>
      </c>
      <c r="S4034">
        <v>1.00453231160767E-2</v>
      </c>
      <c r="T4034">
        <v>1.7506699075489199E-2</v>
      </c>
      <c r="U4034">
        <v>1.9688092164213002E-2</v>
      </c>
      <c r="V4034">
        <v>74.720000999999996</v>
      </c>
      <c r="W4034">
        <v>54.169998</v>
      </c>
      <c r="X4034">
        <v>-0.13671081912173699</v>
      </c>
      <c r="Y4034" s="44">
        <v>1.7455614805152698E-5</v>
      </c>
      <c r="Z4034">
        <v>0.56059860545688001</v>
      </c>
      <c r="AA4034">
        <v>-2.83254524294003</v>
      </c>
      <c r="AB4034">
        <v>-3.1980972892880799</v>
      </c>
      <c r="AC4034" t="s">
        <v>253</v>
      </c>
      <c r="AD4034" t="s">
        <v>366</v>
      </c>
      <c r="AE4034" t="s">
        <v>66</v>
      </c>
      <c r="AF4034" t="s">
        <v>92</v>
      </c>
      <c r="AG4034" t="s">
        <v>267</v>
      </c>
      <c r="AH4034" s="45">
        <v>27941</v>
      </c>
      <c r="AI4034">
        <v>24545</v>
      </c>
      <c r="AK4034" t="s">
        <v>268</v>
      </c>
      <c r="AL4034" t="s">
        <v>269</v>
      </c>
      <c r="AM4034" t="s">
        <v>245</v>
      </c>
    </row>
    <row r="4035" spans="1:39" x14ac:dyDescent="0.3">
      <c r="A4035" s="1">
        <v>43560</v>
      </c>
      <c r="B4035" t="s">
        <v>35</v>
      </c>
      <c r="C4035" t="s">
        <v>239</v>
      </c>
      <c r="D4035">
        <v>400</v>
      </c>
      <c r="E4035">
        <v>8</v>
      </c>
      <c r="F4035">
        <v>60.759997999999896</v>
      </c>
      <c r="G4035">
        <v>61</v>
      </c>
      <c r="H4035">
        <v>60.139998999999897</v>
      </c>
      <c r="I4035">
        <v>60.630001</v>
      </c>
      <c r="J4035">
        <v>60.175967999999997</v>
      </c>
      <c r="K4035">
        <v>1068800</v>
      </c>
      <c r="L4035">
        <v>2.5009999999999999</v>
      </c>
      <c r="M4035">
        <v>-2.1417666747125799E-3</v>
      </c>
      <c r="N4035">
        <v>1.6295718810969102E-2</v>
      </c>
      <c r="O4035">
        <v>7.7822012013619903E-3</v>
      </c>
      <c r="P4035">
        <v>2.19619499271759E-2</v>
      </c>
      <c r="Q4035">
        <v>-0.17197003878612499</v>
      </c>
      <c r="R4035">
        <v>9.5948722048305908E-3</v>
      </c>
      <c r="S4035">
        <v>1.01205915459169E-2</v>
      </c>
      <c r="T4035">
        <v>1.6998511546905799E-2</v>
      </c>
      <c r="U4035">
        <v>1.97039162416669E-2</v>
      </c>
      <c r="V4035">
        <v>74.529999000000004</v>
      </c>
      <c r="W4035">
        <v>54.169998</v>
      </c>
      <c r="X4035">
        <v>-0.13671081912173699</v>
      </c>
      <c r="Y4035">
        <v>4.62571739556182E-3</v>
      </c>
      <c r="Z4035">
        <v>0.56119282525835801</v>
      </c>
      <c r="AA4035">
        <v>-2.8476321228245101</v>
      </c>
      <c r="AB4035">
        <v>-2.9602631971135098</v>
      </c>
      <c r="AC4035" t="s">
        <v>253</v>
      </c>
      <c r="AD4035" t="s">
        <v>366</v>
      </c>
      <c r="AE4035" t="s">
        <v>66</v>
      </c>
      <c r="AF4035" t="s">
        <v>92</v>
      </c>
      <c r="AG4035" t="s">
        <v>267</v>
      </c>
      <c r="AH4035" s="45">
        <v>27941</v>
      </c>
      <c r="AI4035">
        <v>24545</v>
      </c>
      <c r="AK4035" t="s">
        <v>268</v>
      </c>
      <c r="AL4035" t="s">
        <v>269</v>
      </c>
      <c r="AM4035" t="s">
        <v>245</v>
      </c>
    </row>
    <row r="4036" spans="1:39" x14ac:dyDescent="0.3">
      <c r="A4036" s="1">
        <v>43581</v>
      </c>
      <c r="B4036" t="s">
        <v>35</v>
      </c>
      <c r="C4036" t="s">
        <v>239</v>
      </c>
      <c r="D4036">
        <v>500</v>
      </c>
      <c r="E4036">
        <v>8</v>
      </c>
      <c r="F4036">
        <v>63.009997999999896</v>
      </c>
      <c r="G4036">
        <v>64.120002999999997</v>
      </c>
      <c r="H4036">
        <v>63.009997999999896</v>
      </c>
      <c r="I4036">
        <v>63.830002</v>
      </c>
      <c r="J4036">
        <v>63.352004999999998</v>
      </c>
      <c r="K4036">
        <v>1339700</v>
      </c>
      <c r="L4036">
        <v>2.5049999999999999</v>
      </c>
      <c r="M4036">
        <v>1.6268261415225901E-2</v>
      </c>
      <c r="N4036">
        <v>3.8813483953868799E-2</v>
      </c>
      <c r="O4036">
        <v>7.0583249678996304E-2</v>
      </c>
      <c r="P4036">
        <v>-2.2187293244964302E-3</v>
      </c>
      <c r="Q4036">
        <v>-9.3509757796279E-2</v>
      </c>
      <c r="R4036">
        <v>9.9862329960305699E-3</v>
      </c>
      <c r="S4036">
        <v>1.17237945801297E-2</v>
      </c>
      <c r="T4036">
        <v>1.64466481850617E-2</v>
      </c>
      <c r="U4036">
        <v>1.9746082762203399E-2</v>
      </c>
      <c r="V4036">
        <v>73.129997000000003</v>
      </c>
      <c r="W4036">
        <v>54.169998</v>
      </c>
      <c r="X4036">
        <v>-0.13671081912173699</v>
      </c>
      <c r="Y4036">
        <v>4.6743503443647796E-3</v>
      </c>
      <c r="Z4036">
        <v>0.55979447277174199</v>
      </c>
      <c r="AA4036">
        <v>-1.59664779107206</v>
      </c>
      <c r="AB4036">
        <v>-1.94364428885146</v>
      </c>
      <c r="AC4036" t="s">
        <v>253</v>
      </c>
      <c r="AD4036" t="s">
        <v>366</v>
      </c>
      <c r="AE4036" t="s">
        <v>66</v>
      </c>
      <c r="AF4036" t="s">
        <v>92</v>
      </c>
      <c r="AG4036" t="s">
        <v>267</v>
      </c>
      <c r="AH4036" s="45">
        <v>27941</v>
      </c>
      <c r="AI4036">
        <v>24545</v>
      </c>
      <c r="AK4036" t="s">
        <v>268</v>
      </c>
      <c r="AL4036" t="s">
        <v>269</v>
      </c>
      <c r="AM4036" t="s">
        <v>245</v>
      </c>
    </row>
    <row r="4037" spans="1:39" x14ac:dyDescent="0.3">
      <c r="A4037" s="1">
        <v>43622</v>
      </c>
      <c r="B4037" t="s">
        <v>35</v>
      </c>
      <c r="C4037" t="s">
        <v>246</v>
      </c>
      <c r="D4037">
        <v>1000</v>
      </c>
      <c r="E4037">
        <v>8</v>
      </c>
      <c r="F4037">
        <v>57.59</v>
      </c>
      <c r="G4037">
        <v>57.93</v>
      </c>
      <c r="H4037">
        <v>57.48</v>
      </c>
      <c r="I4037">
        <v>57.709998999999897</v>
      </c>
      <c r="J4037">
        <v>57.709998999999897</v>
      </c>
      <c r="K4037">
        <v>1322700</v>
      </c>
      <c r="L4037">
        <v>2.1240000000000001</v>
      </c>
      <c r="M4037">
        <v>5.0378115330075302E-3</v>
      </c>
      <c r="N4037">
        <v>6.0169847396653597E-2</v>
      </c>
      <c r="O4037">
        <v>-4.7598723505263403E-2</v>
      </c>
      <c r="P4037">
        <v>-3.20637841587341E-2</v>
      </c>
      <c r="Q4037">
        <v>-3.0554970358937301E-2</v>
      </c>
      <c r="R4037">
        <v>1.69018881148401E-2</v>
      </c>
      <c r="S4037">
        <v>1.54459803265794E-2</v>
      </c>
      <c r="T4037">
        <v>1.6441708946E-2</v>
      </c>
      <c r="U4037">
        <v>1.7797837671694301E-2</v>
      </c>
      <c r="V4037">
        <v>71.040001000000004</v>
      </c>
      <c r="W4037">
        <v>53.41</v>
      </c>
      <c r="X4037">
        <v>-0.13470654452779901</v>
      </c>
      <c r="Y4037">
        <v>6.1168407152111899E-3</v>
      </c>
      <c r="Z4037">
        <v>0.54972918341548305</v>
      </c>
      <c r="AA4037">
        <v>-0.59376777795753199</v>
      </c>
      <c r="AB4037">
        <v>-0.84007543254017103</v>
      </c>
      <c r="AC4037" t="s">
        <v>253</v>
      </c>
      <c r="AD4037" t="s">
        <v>366</v>
      </c>
      <c r="AE4037" t="s">
        <v>66</v>
      </c>
      <c r="AF4037" t="s">
        <v>92</v>
      </c>
      <c r="AG4037" t="s">
        <v>267</v>
      </c>
      <c r="AH4037" s="45">
        <v>27941</v>
      </c>
      <c r="AI4037">
        <v>24545</v>
      </c>
      <c r="AK4037" t="s">
        <v>268</v>
      </c>
      <c r="AL4037" t="s">
        <v>269</v>
      </c>
      <c r="AM4037" t="s">
        <v>245</v>
      </c>
    </row>
    <row r="4038" spans="1:39" x14ac:dyDescent="0.3">
      <c r="A4038" s="1">
        <v>43640</v>
      </c>
      <c r="B4038" t="s">
        <v>35</v>
      </c>
      <c r="C4038" t="s">
        <v>246</v>
      </c>
      <c r="D4038">
        <v>500</v>
      </c>
      <c r="E4038">
        <v>8</v>
      </c>
      <c r="F4038">
        <v>55.439999</v>
      </c>
      <c r="G4038">
        <v>55.810001</v>
      </c>
      <c r="H4038">
        <v>54.950001</v>
      </c>
      <c r="I4038">
        <v>55.459998999999897</v>
      </c>
      <c r="J4038">
        <v>55.459998999999897</v>
      </c>
      <c r="K4038">
        <v>1073100</v>
      </c>
      <c r="L4038">
        <v>2.0209999999999999</v>
      </c>
      <c r="M4038">
        <v>7.2151880984160305E-4</v>
      </c>
      <c r="N4038">
        <v>3.2994177159140298E-2</v>
      </c>
      <c r="O4038">
        <v>-5.8586986870700297E-2</v>
      </c>
      <c r="P4038">
        <v>-5.0112320515006699E-2</v>
      </c>
      <c r="Q4038">
        <v>-0.16949467944265201</v>
      </c>
      <c r="R4038">
        <v>3.6203181691023402E-3</v>
      </c>
      <c r="S4038">
        <v>1.7186139044912001E-2</v>
      </c>
      <c r="T4038">
        <v>1.6915259556975901E-2</v>
      </c>
      <c r="U4038">
        <v>1.7835477110115801E-2</v>
      </c>
      <c r="V4038">
        <v>71.040001000000004</v>
      </c>
      <c r="W4038">
        <v>53.25</v>
      </c>
      <c r="X4038">
        <v>-0.13470654452779901</v>
      </c>
      <c r="Y4038">
        <v>-1.73338836506086E-3</v>
      </c>
      <c r="Z4038">
        <v>0.53148171124737598</v>
      </c>
      <c r="AA4038">
        <v>-2.17509923199382</v>
      </c>
      <c r="AB4038">
        <v>-2.3159921852223202</v>
      </c>
      <c r="AC4038" t="s">
        <v>253</v>
      </c>
      <c r="AD4038" t="s">
        <v>366</v>
      </c>
      <c r="AE4038" t="s">
        <v>66</v>
      </c>
      <c r="AF4038" t="s">
        <v>92</v>
      </c>
      <c r="AG4038" t="s">
        <v>267</v>
      </c>
      <c r="AH4038" s="45">
        <v>27941</v>
      </c>
      <c r="AI4038">
        <v>24545</v>
      </c>
      <c r="AK4038" t="s">
        <v>268</v>
      </c>
      <c r="AL4038" t="s">
        <v>269</v>
      </c>
      <c r="AM4038" t="s">
        <v>245</v>
      </c>
    </row>
    <row r="4039" spans="1:39" x14ac:dyDescent="0.3">
      <c r="A4039" s="1">
        <v>43557</v>
      </c>
      <c r="B4039" t="s">
        <v>35</v>
      </c>
      <c r="C4039" t="s">
        <v>246</v>
      </c>
      <c r="D4039">
        <v>300</v>
      </c>
      <c r="E4039">
        <v>9</v>
      </c>
      <c r="F4039">
        <v>60.419998</v>
      </c>
      <c r="G4039">
        <v>60.48</v>
      </c>
      <c r="H4039">
        <v>59.84</v>
      </c>
      <c r="I4039">
        <v>60.150002000000001</v>
      </c>
      <c r="J4039">
        <v>59.699562</v>
      </c>
      <c r="K4039">
        <v>1106900</v>
      </c>
      <c r="L4039">
        <v>2.4809999999999999</v>
      </c>
      <c r="M4039">
        <v>-3.6508084516370201E-3</v>
      </c>
      <c r="N4039">
        <v>1.1201377535007301E-2</v>
      </c>
      <c r="O4039">
        <v>-2.07311902845984E-2</v>
      </c>
      <c r="P4039">
        <v>7.5308262927564998E-2</v>
      </c>
      <c r="Q4039">
        <v>-0.16916767737007199</v>
      </c>
      <c r="R4039">
        <v>6.7709526675843196E-3</v>
      </c>
      <c r="S4039">
        <v>1.00453231160767E-2</v>
      </c>
      <c r="T4039">
        <v>1.7506699075489199E-2</v>
      </c>
      <c r="U4039">
        <v>1.9688092164213002E-2</v>
      </c>
      <c r="V4039">
        <v>74.720000999999996</v>
      </c>
      <c r="W4039">
        <v>54.169998</v>
      </c>
      <c r="X4039">
        <v>-0.13671081912173699</v>
      </c>
      <c r="Y4039" s="44">
        <v>1.7455614805152698E-5</v>
      </c>
      <c r="Z4039">
        <v>0.56059860545688001</v>
      </c>
      <c r="AA4039">
        <v>-2.83254524294003</v>
      </c>
      <c r="AB4039">
        <v>-3.1980972892880799</v>
      </c>
      <c r="AC4039" t="s">
        <v>254</v>
      </c>
      <c r="AD4039" t="s">
        <v>366</v>
      </c>
      <c r="AE4039" t="s">
        <v>66</v>
      </c>
      <c r="AF4039" t="s">
        <v>92</v>
      </c>
      <c r="AG4039" t="s">
        <v>267</v>
      </c>
      <c r="AH4039" s="45">
        <v>27941</v>
      </c>
      <c r="AI4039">
        <v>24545</v>
      </c>
      <c r="AK4039" t="s">
        <v>268</v>
      </c>
      <c r="AL4039" t="s">
        <v>269</v>
      </c>
      <c r="AM4039" t="s">
        <v>245</v>
      </c>
    </row>
    <row r="4040" spans="1:39" x14ac:dyDescent="0.3">
      <c r="A4040" s="1">
        <v>43591</v>
      </c>
      <c r="B4040" t="s">
        <v>35</v>
      </c>
      <c r="C4040" t="s">
        <v>246</v>
      </c>
      <c r="D4040">
        <v>700</v>
      </c>
      <c r="E4040">
        <v>9</v>
      </c>
      <c r="F4040">
        <v>60.75</v>
      </c>
      <c r="G4040">
        <v>61.490001999999997</v>
      </c>
      <c r="H4040">
        <v>60.619999</v>
      </c>
      <c r="I4040">
        <v>60.98</v>
      </c>
      <c r="J4040">
        <v>60.523345999999997</v>
      </c>
      <c r="K4040">
        <v>1166600</v>
      </c>
      <c r="L4040">
        <v>2.5</v>
      </c>
      <c r="M4040">
        <v>-6.3751345966278202E-3</v>
      </c>
      <c r="N4040">
        <v>-4.6460395991750503E-2</v>
      </c>
      <c r="O4040">
        <v>1.8871658212562401E-2</v>
      </c>
      <c r="P4040">
        <v>-7.0161795098670696E-2</v>
      </c>
      <c r="Q4040">
        <v>5.19339605604347E-2</v>
      </c>
      <c r="R4040">
        <v>4.0128830401319898E-2</v>
      </c>
      <c r="S4040">
        <v>2.1530822463511099E-2</v>
      </c>
      <c r="T4040">
        <v>1.92263479253643E-2</v>
      </c>
      <c r="U4040">
        <v>1.74048578494648E-2</v>
      </c>
      <c r="V4040">
        <v>71.040001000000004</v>
      </c>
      <c r="W4040">
        <v>54.169998</v>
      </c>
      <c r="X4040">
        <v>-0.13671081912173699</v>
      </c>
      <c r="Y4040">
        <v>-4.4810132310555703E-3</v>
      </c>
      <c r="Z4040">
        <v>0.52978930570097604</v>
      </c>
      <c r="AA4040">
        <v>0.33840672043195702</v>
      </c>
      <c r="AB4040">
        <v>-1.16190148561815</v>
      </c>
      <c r="AC4040" t="s">
        <v>254</v>
      </c>
      <c r="AD4040" t="s">
        <v>366</v>
      </c>
      <c r="AE4040" t="s">
        <v>66</v>
      </c>
      <c r="AF4040" t="s">
        <v>92</v>
      </c>
      <c r="AG4040" t="s">
        <v>267</v>
      </c>
      <c r="AH4040" s="45">
        <v>27941</v>
      </c>
      <c r="AI4040">
        <v>24545</v>
      </c>
      <c r="AK4040" t="s">
        <v>268</v>
      </c>
      <c r="AL4040" t="s">
        <v>269</v>
      </c>
      <c r="AM4040" t="s">
        <v>245</v>
      </c>
    </row>
    <row r="4041" spans="1:39" x14ac:dyDescent="0.3">
      <c r="A4041" s="1">
        <v>43622</v>
      </c>
      <c r="B4041" t="s">
        <v>35</v>
      </c>
      <c r="C4041" t="s">
        <v>239</v>
      </c>
      <c r="D4041">
        <v>1100</v>
      </c>
      <c r="E4041">
        <v>9</v>
      </c>
      <c r="F4041">
        <v>57.59</v>
      </c>
      <c r="G4041">
        <v>57.93</v>
      </c>
      <c r="H4041">
        <v>57.48</v>
      </c>
      <c r="I4041">
        <v>57.709998999999897</v>
      </c>
      <c r="J4041">
        <v>57.709998999999897</v>
      </c>
      <c r="K4041">
        <v>1322700</v>
      </c>
      <c r="L4041">
        <v>2.1240000000000001</v>
      </c>
      <c r="M4041">
        <v>5.0378115330075302E-3</v>
      </c>
      <c r="N4041">
        <v>6.0169847396653597E-2</v>
      </c>
      <c r="O4041">
        <v>-4.7598723505263403E-2</v>
      </c>
      <c r="P4041">
        <v>-3.20637841587341E-2</v>
      </c>
      <c r="Q4041">
        <v>-3.0554970358937301E-2</v>
      </c>
      <c r="R4041">
        <v>1.69018881148401E-2</v>
      </c>
      <c r="S4041">
        <v>1.54459803265794E-2</v>
      </c>
      <c r="T4041">
        <v>1.6441708946E-2</v>
      </c>
      <c r="U4041">
        <v>1.7797837671694301E-2</v>
      </c>
      <c r="V4041">
        <v>71.040001000000004</v>
      </c>
      <c r="W4041">
        <v>53.41</v>
      </c>
      <c r="X4041">
        <v>-0.13470654452779901</v>
      </c>
      <c r="Y4041">
        <v>6.1168407152111899E-3</v>
      </c>
      <c r="Z4041">
        <v>0.54972918341548305</v>
      </c>
      <c r="AA4041">
        <v>-0.59376777795753199</v>
      </c>
      <c r="AB4041">
        <v>-0.84007543254017103</v>
      </c>
      <c r="AC4041" t="s">
        <v>254</v>
      </c>
      <c r="AD4041" t="s">
        <v>366</v>
      </c>
      <c r="AE4041" t="s">
        <v>66</v>
      </c>
      <c r="AF4041" t="s">
        <v>92</v>
      </c>
      <c r="AG4041" t="s">
        <v>267</v>
      </c>
      <c r="AH4041" s="45">
        <v>27941</v>
      </c>
      <c r="AI4041">
        <v>24545</v>
      </c>
      <c r="AK4041" t="s">
        <v>268</v>
      </c>
      <c r="AL4041" t="s">
        <v>269</v>
      </c>
      <c r="AM4041" t="s">
        <v>245</v>
      </c>
    </row>
    <row r="4042" spans="1:39" x14ac:dyDescent="0.3">
      <c r="A4042" s="1">
        <v>43627</v>
      </c>
      <c r="B4042" t="s">
        <v>35</v>
      </c>
      <c r="C4042" t="s">
        <v>246</v>
      </c>
      <c r="D4042">
        <v>700</v>
      </c>
      <c r="E4042">
        <v>9</v>
      </c>
      <c r="F4042">
        <v>54.73</v>
      </c>
      <c r="G4042">
        <v>54.98</v>
      </c>
      <c r="H4042">
        <v>53.84</v>
      </c>
      <c r="I4042">
        <v>54.630001</v>
      </c>
      <c r="J4042">
        <v>54.630001</v>
      </c>
      <c r="K4042">
        <v>2552500</v>
      </c>
      <c r="L4042">
        <v>2.14</v>
      </c>
      <c r="M4042">
        <v>-2.01153943629938E-3</v>
      </c>
      <c r="N4042">
        <v>-5.9514922780922498E-2</v>
      </c>
      <c r="O4042">
        <v>-5.8359305329460397E-2</v>
      </c>
      <c r="P4042">
        <v>-8.9738430362270999E-2</v>
      </c>
      <c r="Q4042">
        <v>-0.124874763795466</v>
      </c>
      <c r="R4042">
        <v>1.7147771264473099E-2</v>
      </c>
      <c r="S4042">
        <v>1.70083163491834E-2</v>
      </c>
      <c r="T4042">
        <v>1.7130824639939E-2</v>
      </c>
      <c r="U4042">
        <v>1.79295001988936E-2</v>
      </c>
      <c r="V4042">
        <v>71.040001000000004</v>
      </c>
      <c r="W4042">
        <v>53.41</v>
      </c>
      <c r="X4042">
        <v>-0.13470654452779901</v>
      </c>
      <c r="Y4042">
        <v>-3.4994119269314301E-4</v>
      </c>
      <c r="Z4042">
        <v>0.53002727889187295</v>
      </c>
      <c r="AA4042">
        <v>-1.68115832545551</v>
      </c>
      <c r="AB4042">
        <v>-1.0668877594827499</v>
      </c>
      <c r="AC4042" t="s">
        <v>254</v>
      </c>
      <c r="AD4042" t="s">
        <v>366</v>
      </c>
      <c r="AE4042" t="s">
        <v>66</v>
      </c>
      <c r="AF4042" t="s">
        <v>92</v>
      </c>
      <c r="AG4042" t="s">
        <v>267</v>
      </c>
      <c r="AH4042" s="45">
        <v>27941</v>
      </c>
      <c r="AI4042">
        <v>24545</v>
      </c>
      <c r="AK4042" t="s">
        <v>268</v>
      </c>
      <c r="AL4042" t="s">
        <v>269</v>
      </c>
      <c r="AM4042" t="s">
        <v>245</v>
      </c>
    </row>
    <row r="4043" spans="1:39" x14ac:dyDescent="0.3">
      <c r="A4043" s="1">
        <v>43633</v>
      </c>
      <c r="B4043" t="s">
        <v>35</v>
      </c>
      <c r="C4043" t="s">
        <v>246</v>
      </c>
      <c r="D4043">
        <v>700</v>
      </c>
      <c r="E4043">
        <v>9</v>
      </c>
      <c r="F4043">
        <v>53.869999</v>
      </c>
      <c r="G4043">
        <v>54</v>
      </c>
      <c r="H4043">
        <v>53.25</v>
      </c>
      <c r="I4043">
        <v>53.66</v>
      </c>
      <c r="J4043">
        <v>53.66</v>
      </c>
      <c r="K4043">
        <v>1814700</v>
      </c>
      <c r="L4043">
        <v>2.0859999999999999</v>
      </c>
      <c r="M4043">
        <v>-6.3162015667963603E-3</v>
      </c>
      <c r="N4043">
        <v>-1.9926895151408101E-2</v>
      </c>
      <c r="O4043">
        <v>-7.5417474585496899E-2</v>
      </c>
      <c r="P4043">
        <v>-0.11986920033799101</v>
      </c>
      <c r="Q4043">
        <v>-0.19131052592575201</v>
      </c>
      <c r="R4043">
        <v>1.0210867811589501E-2</v>
      </c>
      <c r="S4043">
        <v>1.7141753370607301E-2</v>
      </c>
      <c r="T4043">
        <v>1.7278804117353299E-2</v>
      </c>
      <c r="U4043">
        <v>1.78794751680398E-2</v>
      </c>
      <c r="V4043">
        <v>71.040001000000004</v>
      </c>
      <c r="W4043">
        <v>53.25</v>
      </c>
      <c r="X4043">
        <v>-0.13470654452779901</v>
      </c>
      <c r="Y4043">
        <v>9.3131563797728401E-4</v>
      </c>
      <c r="Z4043">
        <v>0.528774292778177</v>
      </c>
      <c r="AA4043">
        <v>-2.4373301871362298</v>
      </c>
      <c r="AB4043">
        <v>-2.0456993840132398</v>
      </c>
      <c r="AC4043" t="s">
        <v>254</v>
      </c>
      <c r="AD4043" t="s">
        <v>366</v>
      </c>
      <c r="AE4043" t="s">
        <v>66</v>
      </c>
      <c r="AF4043" t="s">
        <v>92</v>
      </c>
      <c r="AG4043" t="s">
        <v>267</v>
      </c>
      <c r="AH4043" s="45">
        <v>27941</v>
      </c>
      <c r="AI4043">
        <v>24545</v>
      </c>
      <c r="AK4043" t="s">
        <v>268</v>
      </c>
      <c r="AL4043" t="s">
        <v>269</v>
      </c>
      <c r="AM4043" t="s">
        <v>245</v>
      </c>
    </row>
    <row r="4044" spans="1:39" x14ac:dyDescent="0.3">
      <c r="A4044" s="1">
        <v>43581</v>
      </c>
      <c r="B4044" t="s">
        <v>35</v>
      </c>
      <c r="C4044" t="s">
        <v>239</v>
      </c>
      <c r="D4044">
        <v>500</v>
      </c>
      <c r="E4044">
        <v>10</v>
      </c>
      <c r="F4044">
        <v>63.009997999999896</v>
      </c>
      <c r="G4044">
        <v>64.120002999999997</v>
      </c>
      <c r="H4044">
        <v>63.009997999999896</v>
      </c>
      <c r="I4044">
        <v>63.830002</v>
      </c>
      <c r="J4044">
        <v>63.352004999999998</v>
      </c>
      <c r="K4044">
        <v>1339700</v>
      </c>
      <c r="L4044">
        <v>2.5049999999999999</v>
      </c>
      <c r="M4044">
        <v>1.6268261415225901E-2</v>
      </c>
      <c r="N4044">
        <v>3.8813483953868799E-2</v>
      </c>
      <c r="O4044">
        <v>7.0583249678996304E-2</v>
      </c>
      <c r="P4044">
        <v>-2.2187293244964302E-3</v>
      </c>
      <c r="Q4044">
        <v>-9.3509757796279E-2</v>
      </c>
      <c r="R4044">
        <v>9.9862329960305699E-3</v>
      </c>
      <c r="S4044">
        <v>1.17237945801297E-2</v>
      </c>
      <c r="T4044">
        <v>1.64466481850617E-2</v>
      </c>
      <c r="U4044">
        <v>1.9746082762203399E-2</v>
      </c>
      <c r="V4044">
        <v>73.129997000000003</v>
      </c>
      <c r="W4044">
        <v>54.169998</v>
      </c>
      <c r="X4044">
        <v>-0.13671081912173699</v>
      </c>
      <c r="Y4044">
        <v>4.6743503443647796E-3</v>
      </c>
      <c r="Z4044">
        <v>0.55979447277174199</v>
      </c>
      <c r="AA4044">
        <v>-1.59664779107206</v>
      </c>
      <c r="AB4044">
        <v>-1.94364428885146</v>
      </c>
      <c r="AC4044" t="s">
        <v>255</v>
      </c>
      <c r="AD4044" t="s">
        <v>366</v>
      </c>
      <c r="AE4044" t="s">
        <v>66</v>
      </c>
      <c r="AF4044" t="s">
        <v>92</v>
      </c>
      <c r="AG4044" t="s">
        <v>267</v>
      </c>
      <c r="AH4044" s="45">
        <v>27941</v>
      </c>
      <c r="AI4044">
        <v>24545</v>
      </c>
      <c r="AK4044" t="s">
        <v>268</v>
      </c>
      <c r="AL4044" t="s">
        <v>269</v>
      </c>
      <c r="AM4044" t="s">
        <v>245</v>
      </c>
    </row>
    <row r="4045" spans="1:39" x14ac:dyDescent="0.3">
      <c r="A4045" s="1">
        <v>43626</v>
      </c>
      <c r="B4045" t="s">
        <v>35</v>
      </c>
      <c r="C4045" t="s">
        <v>239</v>
      </c>
      <c r="D4045">
        <v>800</v>
      </c>
      <c r="E4045">
        <v>10</v>
      </c>
      <c r="F4045">
        <v>56.540000999999997</v>
      </c>
      <c r="G4045">
        <v>56.57</v>
      </c>
      <c r="H4045">
        <v>54.5</v>
      </c>
      <c r="I4045">
        <v>54.740001999999997</v>
      </c>
      <c r="J4045">
        <v>54.740001999999997</v>
      </c>
      <c r="K4045">
        <v>2508200</v>
      </c>
      <c r="L4045">
        <v>2.1429999999999998</v>
      </c>
      <c r="M4045">
        <v>-3.9930090896516099E-2</v>
      </c>
      <c r="N4045">
        <v>-2.0969675790342101E-2</v>
      </c>
      <c r="O4045">
        <v>-7.0472115382154504E-2</v>
      </c>
      <c r="P4045">
        <v>-8.5898285175632E-2</v>
      </c>
      <c r="Q4045">
        <v>-0.10796351684867</v>
      </c>
      <c r="R4045">
        <v>2.7961176121034902E-2</v>
      </c>
      <c r="S4045">
        <v>1.7181742783399099E-2</v>
      </c>
      <c r="T4045">
        <v>1.7135533193504901E-2</v>
      </c>
      <c r="U4045">
        <v>1.7955433058494698E-2</v>
      </c>
      <c r="V4045">
        <v>71.040001000000004</v>
      </c>
      <c r="W4045">
        <v>53.41</v>
      </c>
      <c r="X4045">
        <v>-0.13470654452779901</v>
      </c>
      <c r="Y4045">
        <v>4.6492198743191201E-3</v>
      </c>
      <c r="Z4045">
        <v>0.53173659874988399</v>
      </c>
      <c r="AA4045">
        <v>-1.48848830467216</v>
      </c>
      <c r="AB4045">
        <v>-0.85707470041148304</v>
      </c>
      <c r="AC4045" t="s">
        <v>255</v>
      </c>
      <c r="AD4045" t="s">
        <v>366</v>
      </c>
      <c r="AE4045" t="s">
        <v>66</v>
      </c>
      <c r="AF4045" t="s">
        <v>92</v>
      </c>
      <c r="AG4045" t="s">
        <v>267</v>
      </c>
      <c r="AH4045" s="45">
        <v>27941</v>
      </c>
      <c r="AI4045">
        <v>24545</v>
      </c>
      <c r="AK4045" t="s">
        <v>268</v>
      </c>
      <c r="AL4045" t="s">
        <v>269</v>
      </c>
      <c r="AM4045" t="s">
        <v>245</v>
      </c>
    </row>
    <row r="4046" spans="1:39" x14ac:dyDescent="0.3">
      <c r="A4046" s="1">
        <v>43637</v>
      </c>
      <c r="B4046" t="s">
        <v>35</v>
      </c>
      <c r="C4046" t="s">
        <v>239</v>
      </c>
      <c r="D4046">
        <v>1100</v>
      </c>
      <c r="E4046">
        <v>10</v>
      </c>
      <c r="F4046">
        <v>55</v>
      </c>
      <c r="G4046">
        <v>55.540000999999997</v>
      </c>
      <c r="H4046">
        <v>54.369999</v>
      </c>
      <c r="I4046">
        <v>55.419998</v>
      </c>
      <c r="J4046">
        <v>55.419998</v>
      </c>
      <c r="K4046">
        <v>2205400</v>
      </c>
      <c r="L4046">
        <v>2.0680000000000001</v>
      </c>
      <c r="M4046">
        <v>7.9710206096771808E-3</v>
      </c>
      <c r="N4046">
        <v>2.5956456782502399E-2</v>
      </c>
      <c r="O4046">
        <v>-5.1174237314285997E-2</v>
      </c>
      <c r="P4046">
        <v>-6.2678344025251506E-2</v>
      </c>
      <c r="Q4046">
        <v>-0.17965718399050201</v>
      </c>
      <c r="R4046">
        <v>6.6101483145792599E-3</v>
      </c>
      <c r="S4046">
        <v>1.7327737064159202E-2</v>
      </c>
      <c r="T4046">
        <v>1.69710791770597E-2</v>
      </c>
      <c r="U4046">
        <v>1.78437995096309E-2</v>
      </c>
      <c r="V4046">
        <v>71.040001000000004</v>
      </c>
      <c r="W4046">
        <v>53.25</v>
      </c>
      <c r="X4046">
        <v>-0.13470654452779901</v>
      </c>
      <c r="Y4046">
        <v>-1.26001638019446E-3</v>
      </c>
      <c r="Z4046">
        <v>0.533152816644757</v>
      </c>
      <c r="AA4046">
        <v>-2.2985978133503502</v>
      </c>
      <c r="AB4046">
        <v>-2.3684383762508001</v>
      </c>
      <c r="AC4046" t="s">
        <v>255</v>
      </c>
      <c r="AD4046" t="s">
        <v>366</v>
      </c>
      <c r="AE4046" t="s">
        <v>66</v>
      </c>
      <c r="AF4046" t="s">
        <v>92</v>
      </c>
      <c r="AG4046" t="s">
        <v>267</v>
      </c>
      <c r="AH4046" s="45">
        <v>27941</v>
      </c>
      <c r="AI4046">
        <v>24545</v>
      </c>
      <c r="AK4046" t="s">
        <v>268</v>
      </c>
      <c r="AL4046" t="s">
        <v>269</v>
      </c>
      <c r="AM4046" t="s">
        <v>245</v>
      </c>
    </row>
    <row r="4047" spans="1:39" x14ac:dyDescent="0.3">
      <c r="A4047" s="1">
        <v>43564</v>
      </c>
      <c r="B4047" t="s">
        <v>35</v>
      </c>
      <c r="C4047" t="s">
        <v>246</v>
      </c>
      <c r="D4047">
        <v>700</v>
      </c>
      <c r="E4047">
        <v>11</v>
      </c>
      <c r="F4047">
        <v>60.279998999999997</v>
      </c>
      <c r="G4047">
        <v>60.509997999999896</v>
      </c>
      <c r="H4047">
        <v>59.23</v>
      </c>
      <c r="I4047">
        <v>59.549999</v>
      </c>
      <c r="J4047">
        <v>59.104053</v>
      </c>
      <c r="K4047">
        <v>1428600</v>
      </c>
      <c r="L4047">
        <v>2.4990000000000001</v>
      </c>
      <c r="M4047">
        <v>-2.06090537280617E-2</v>
      </c>
      <c r="N4047">
        <v>-1.00251829473803E-2</v>
      </c>
      <c r="O4047">
        <v>1.6806533688168901E-3</v>
      </c>
      <c r="P4047">
        <v>-2.0168978435692701E-2</v>
      </c>
      <c r="Q4047">
        <v>-0.18042364327309901</v>
      </c>
      <c r="R4047">
        <v>1.2996640014506899E-2</v>
      </c>
      <c r="S4047">
        <v>1.08753704558931E-2</v>
      </c>
      <c r="T4047">
        <v>1.68720798540479E-2</v>
      </c>
      <c r="U4047">
        <v>1.9736632152349901E-2</v>
      </c>
      <c r="V4047">
        <v>74.25</v>
      </c>
      <c r="W4047">
        <v>54.169998</v>
      </c>
      <c r="X4047">
        <v>-0.13671081912173699</v>
      </c>
      <c r="Y4047">
        <v>-6.0859766572597396E-3</v>
      </c>
      <c r="Z4047">
        <v>0.569423638814747</v>
      </c>
      <c r="AA4047">
        <v>-2.94634356875381</v>
      </c>
      <c r="AB4047">
        <v>-2.8674313399361901</v>
      </c>
      <c r="AC4047" t="s">
        <v>256</v>
      </c>
      <c r="AD4047" t="s">
        <v>366</v>
      </c>
      <c r="AE4047" t="s">
        <v>66</v>
      </c>
      <c r="AF4047" t="s">
        <v>92</v>
      </c>
      <c r="AG4047" t="s">
        <v>267</v>
      </c>
      <c r="AH4047" s="45">
        <v>27941</v>
      </c>
      <c r="AI4047">
        <v>24545</v>
      </c>
      <c r="AK4047" t="s">
        <v>268</v>
      </c>
      <c r="AL4047" t="s">
        <v>269</v>
      </c>
      <c r="AM4047" t="s">
        <v>245</v>
      </c>
    </row>
    <row r="4048" spans="1:39" x14ac:dyDescent="0.3">
      <c r="A4048" s="1">
        <v>43577</v>
      </c>
      <c r="B4048" t="s">
        <v>35</v>
      </c>
      <c r="C4048" t="s">
        <v>246</v>
      </c>
      <c r="D4048">
        <v>2000</v>
      </c>
      <c r="E4048">
        <v>11</v>
      </c>
      <c r="F4048">
        <v>61.490001999999997</v>
      </c>
      <c r="G4048">
        <v>62.330002</v>
      </c>
      <c r="H4048">
        <v>61.040000999999997</v>
      </c>
      <c r="I4048">
        <v>61.16</v>
      </c>
      <c r="J4048">
        <v>60.701995999999902</v>
      </c>
      <c r="K4048">
        <v>1892100</v>
      </c>
      <c r="L4048">
        <v>2.59</v>
      </c>
      <c r="M4048">
        <v>-3.9164913222270803E-3</v>
      </c>
      <c r="N4048">
        <v>1.9482183745968999E-2</v>
      </c>
      <c r="O4048">
        <v>2.2989487575540299E-2</v>
      </c>
      <c r="P4048">
        <v>-3.2762929579415102E-2</v>
      </c>
      <c r="Q4048">
        <v>-0.152105333585596</v>
      </c>
      <c r="R4048">
        <v>1.8120683183706798E-2</v>
      </c>
      <c r="S4048">
        <v>1.29208837471773E-2</v>
      </c>
      <c r="T4048">
        <v>1.63922029321006E-2</v>
      </c>
      <c r="U4048">
        <v>1.9861041336323899E-2</v>
      </c>
      <c r="V4048">
        <v>73.129997000000003</v>
      </c>
      <c r="W4048">
        <v>54.169998</v>
      </c>
      <c r="X4048">
        <v>-0.13671081912173699</v>
      </c>
      <c r="Y4048">
        <v>1.0115060212163699E-3</v>
      </c>
      <c r="Z4048">
        <v>0.57003504666714999</v>
      </c>
      <c r="AA4048">
        <v>-2.4871681266125898</v>
      </c>
      <c r="AB4048">
        <v>-2.7335871197644499</v>
      </c>
      <c r="AC4048" t="s">
        <v>256</v>
      </c>
      <c r="AD4048" t="s">
        <v>366</v>
      </c>
      <c r="AE4048" t="s">
        <v>66</v>
      </c>
      <c r="AF4048" t="s">
        <v>92</v>
      </c>
      <c r="AG4048" t="s">
        <v>267</v>
      </c>
      <c r="AH4048" s="45">
        <v>27941</v>
      </c>
      <c r="AI4048">
        <v>24545</v>
      </c>
      <c r="AK4048" t="s">
        <v>268</v>
      </c>
      <c r="AL4048" t="s">
        <v>269</v>
      </c>
      <c r="AM4048" t="s">
        <v>245</v>
      </c>
    </row>
    <row r="4049" spans="1:39" x14ac:dyDescent="0.3">
      <c r="A4049" s="1">
        <v>43605</v>
      </c>
      <c r="B4049" t="s">
        <v>35</v>
      </c>
      <c r="C4049" t="s">
        <v>239</v>
      </c>
      <c r="D4049">
        <v>1600</v>
      </c>
      <c r="E4049">
        <v>11</v>
      </c>
      <c r="F4049">
        <v>58.330002</v>
      </c>
      <c r="G4049">
        <v>58.75</v>
      </c>
      <c r="H4049">
        <v>57.880001</v>
      </c>
      <c r="I4049">
        <v>58.060001</v>
      </c>
      <c r="J4049">
        <v>57.625214</v>
      </c>
      <c r="K4049">
        <v>854000</v>
      </c>
      <c r="L4049">
        <v>2.4159999999999999</v>
      </c>
      <c r="M4049">
        <v>-1.0281055797347701E-2</v>
      </c>
      <c r="N4049">
        <v>3.2778922315068299E-3</v>
      </c>
      <c r="O4049">
        <v>-2.3153834226223999E-2</v>
      </c>
      <c r="P4049">
        <v>-4.45269049933582E-2</v>
      </c>
      <c r="Q4049">
        <v>-1.1509228073489201E-2</v>
      </c>
      <c r="R4049">
        <v>7.3879076891651503E-3</v>
      </c>
      <c r="S4049">
        <v>2.14831838987289E-2</v>
      </c>
      <c r="T4049">
        <v>1.47029206360564E-2</v>
      </c>
      <c r="U4049">
        <v>1.7410009328150601E-2</v>
      </c>
      <c r="V4049">
        <v>71.040001000000004</v>
      </c>
      <c r="W4049">
        <v>54.169998</v>
      </c>
      <c r="X4049">
        <v>-0.13671081912173699</v>
      </c>
      <c r="Y4049">
        <v>-6.7722580366252503E-3</v>
      </c>
      <c r="Z4049">
        <v>0.53292664313008997</v>
      </c>
      <c r="AA4049">
        <v>-0.41031305713050598</v>
      </c>
      <c r="AB4049">
        <v>-0.35687677227902997</v>
      </c>
      <c r="AC4049" t="s">
        <v>256</v>
      </c>
      <c r="AD4049" t="s">
        <v>366</v>
      </c>
      <c r="AE4049" t="s">
        <v>66</v>
      </c>
      <c r="AF4049" t="s">
        <v>92</v>
      </c>
      <c r="AG4049" t="s">
        <v>267</v>
      </c>
      <c r="AH4049" s="45">
        <v>27941</v>
      </c>
      <c r="AI4049">
        <v>24545</v>
      </c>
      <c r="AK4049" t="s">
        <v>268</v>
      </c>
      <c r="AL4049" t="s">
        <v>269</v>
      </c>
      <c r="AM4049" t="s">
        <v>245</v>
      </c>
    </row>
    <row r="4050" spans="1:39" x14ac:dyDescent="0.3">
      <c r="A4050" s="1">
        <v>43614</v>
      </c>
      <c r="B4050" t="s">
        <v>35</v>
      </c>
      <c r="C4050" t="s">
        <v>246</v>
      </c>
      <c r="D4050">
        <v>1000</v>
      </c>
      <c r="E4050">
        <v>11</v>
      </c>
      <c r="F4050">
        <v>57.060001</v>
      </c>
      <c r="G4050">
        <v>57.080002</v>
      </c>
      <c r="H4050">
        <v>55.049999</v>
      </c>
      <c r="I4050">
        <v>55.459998999999897</v>
      </c>
      <c r="J4050">
        <v>55.044681999999902</v>
      </c>
      <c r="K4050">
        <v>2175600</v>
      </c>
      <c r="L4050">
        <v>2.2360000000000002</v>
      </c>
      <c r="M4050">
        <v>-3.1590979907107603E-2</v>
      </c>
      <c r="N4050">
        <v>-5.79694852468546E-2</v>
      </c>
      <c r="O4050">
        <v>-0.14056130041800599</v>
      </c>
      <c r="P4050">
        <v>-9.0341864555010407E-2</v>
      </c>
      <c r="Q4050">
        <v>-7.6553956276830995E-2</v>
      </c>
      <c r="R4050">
        <v>1.72652282395209E-2</v>
      </c>
      <c r="S4050">
        <v>2.07661446978217E-2</v>
      </c>
      <c r="T4050">
        <v>1.55306554774836E-2</v>
      </c>
      <c r="U4050">
        <v>1.7608049048543999E-2</v>
      </c>
      <c r="V4050">
        <v>71.040001000000004</v>
      </c>
      <c r="W4050">
        <v>54.169998</v>
      </c>
      <c r="X4050">
        <v>-0.13671081912173699</v>
      </c>
      <c r="Y4050">
        <v>-6.9359101493404697E-3</v>
      </c>
      <c r="Z4050">
        <v>0.54571700272093804</v>
      </c>
      <c r="AA4050">
        <v>-1.11566801097933</v>
      </c>
      <c r="AB4050">
        <v>-0.57929874313016705</v>
      </c>
      <c r="AC4050" t="s">
        <v>256</v>
      </c>
      <c r="AD4050" t="s">
        <v>366</v>
      </c>
      <c r="AE4050" t="s">
        <v>66</v>
      </c>
      <c r="AF4050" t="s">
        <v>92</v>
      </c>
      <c r="AG4050" t="s">
        <v>267</v>
      </c>
      <c r="AH4050" s="45">
        <v>27941</v>
      </c>
      <c r="AI4050">
        <v>24545</v>
      </c>
      <c r="AK4050" t="s">
        <v>268</v>
      </c>
      <c r="AL4050" t="s">
        <v>269</v>
      </c>
      <c r="AM4050" t="s">
        <v>245</v>
      </c>
    </row>
    <row r="4051" spans="1:39" x14ac:dyDescent="0.3">
      <c r="A4051" s="1">
        <v>43619</v>
      </c>
      <c r="B4051" t="s">
        <v>35</v>
      </c>
      <c r="C4051" t="s">
        <v>239</v>
      </c>
      <c r="D4051">
        <v>1200</v>
      </c>
      <c r="E4051">
        <v>11</v>
      </c>
      <c r="F4051">
        <v>54.830002</v>
      </c>
      <c r="G4051">
        <v>56.099997999999999</v>
      </c>
      <c r="H4051">
        <v>54.650002000000001</v>
      </c>
      <c r="I4051">
        <v>55.900002000000001</v>
      </c>
      <c r="J4051">
        <v>55.900002000000001</v>
      </c>
      <c r="K4051">
        <v>1771200</v>
      </c>
      <c r="L4051">
        <v>2.081</v>
      </c>
      <c r="M4051">
        <v>1.6594933202128601E-2</v>
      </c>
      <c r="N4051">
        <v>-4.1699198184182398E-2</v>
      </c>
      <c r="O4051">
        <v>-5.2370863830766098E-2</v>
      </c>
      <c r="P4051">
        <v>-8.3882681931949601E-2</v>
      </c>
      <c r="Q4051">
        <v>-6.4709741937443097E-2</v>
      </c>
      <c r="R4051">
        <v>2.1681653220946201E-2</v>
      </c>
      <c r="S4051">
        <v>1.42058016103879E-2</v>
      </c>
      <c r="T4051">
        <v>1.5789416639161301E-2</v>
      </c>
      <c r="U4051">
        <v>1.7640895246497701E-2</v>
      </c>
      <c r="V4051">
        <v>71.040001000000004</v>
      </c>
      <c r="W4051">
        <v>53.41</v>
      </c>
      <c r="X4051">
        <v>-0.13671081912173699</v>
      </c>
      <c r="Y4051">
        <v>-2.7690708645509302E-3</v>
      </c>
      <c r="Z4051">
        <v>0.52999808609155097</v>
      </c>
      <c r="AA4051">
        <v>-0.97496206797930995</v>
      </c>
      <c r="AB4051">
        <v>-1.09147139400055</v>
      </c>
      <c r="AC4051" t="s">
        <v>256</v>
      </c>
      <c r="AD4051" t="s">
        <v>366</v>
      </c>
      <c r="AE4051" t="s">
        <v>66</v>
      </c>
      <c r="AF4051" t="s">
        <v>92</v>
      </c>
      <c r="AG4051" t="s">
        <v>267</v>
      </c>
      <c r="AH4051" s="45">
        <v>27941</v>
      </c>
      <c r="AI4051">
        <v>24545</v>
      </c>
      <c r="AK4051" t="s">
        <v>268</v>
      </c>
      <c r="AL4051" t="s">
        <v>269</v>
      </c>
      <c r="AM4051" t="s">
        <v>245</v>
      </c>
    </row>
    <row r="4052" spans="1:39" x14ac:dyDescent="0.3">
      <c r="A4052" s="1">
        <v>43628</v>
      </c>
      <c r="B4052" t="s">
        <v>35</v>
      </c>
      <c r="C4052" t="s">
        <v>239</v>
      </c>
      <c r="D4052">
        <v>900</v>
      </c>
      <c r="E4052">
        <v>11</v>
      </c>
      <c r="F4052">
        <v>54.91</v>
      </c>
      <c r="G4052">
        <v>55.459998999999897</v>
      </c>
      <c r="H4052">
        <v>54.720001000000003</v>
      </c>
      <c r="I4052">
        <v>54.849997999999999</v>
      </c>
      <c r="J4052">
        <v>54.849997999999999</v>
      </c>
      <c r="K4052">
        <v>1405400</v>
      </c>
      <c r="L4052">
        <v>2.1269999999999998</v>
      </c>
      <c r="M4052">
        <v>4.0189495455706901E-3</v>
      </c>
      <c r="N4052">
        <v>-4.5790489603690497E-2</v>
      </c>
      <c r="O4052">
        <v>-5.9298101275493301E-2</v>
      </c>
      <c r="P4052">
        <v>-9.2010920285496997E-2</v>
      </c>
      <c r="Q4052">
        <v>-0.13816871629361799</v>
      </c>
      <c r="R4052">
        <v>1.8622507882766801E-2</v>
      </c>
      <c r="S4052">
        <v>1.69894803587388E-2</v>
      </c>
      <c r="T4052">
        <v>1.71167025066917E-2</v>
      </c>
      <c r="U4052">
        <v>1.78964206801486E-2</v>
      </c>
      <c r="V4052">
        <v>71.040001000000004</v>
      </c>
      <c r="W4052">
        <v>53.41</v>
      </c>
      <c r="X4052">
        <v>-0.13470654452779901</v>
      </c>
      <c r="Y4052">
        <v>-2.0396578921351798E-3</v>
      </c>
      <c r="Z4052">
        <v>0.52881715400901197</v>
      </c>
      <c r="AA4052">
        <v>-1.8310606222958401</v>
      </c>
      <c r="AB4052">
        <v>-1.2925978002410501</v>
      </c>
      <c r="AC4052" t="s">
        <v>256</v>
      </c>
      <c r="AD4052" t="s">
        <v>366</v>
      </c>
      <c r="AE4052" t="s">
        <v>66</v>
      </c>
      <c r="AF4052" t="s">
        <v>92</v>
      </c>
      <c r="AG4052" t="s">
        <v>267</v>
      </c>
      <c r="AH4052" s="45">
        <v>27941</v>
      </c>
      <c r="AI4052">
        <v>24545</v>
      </c>
      <c r="AK4052" t="s">
        <v>268</v>
      </c>
      <c r="AL4052" t="s">
        <v>269</v>
      </c>
      <c r="AM4052" t="s">
        <v>245</v>
      </c>
    </row>
    <row r="4053" spans="1:39" x14ac:dyDescent="0.3">
      <c r="A4053" s="1">
        <v>43557</v>
      </c>
      <c r="B4053" t="s">
        <v>35</v>
      </c>
      <c r="C4053" t="s">
        <v>239</v>
      </c>
      <c r="D4053">
        <v>600</v>
      </c>
      <c r="E4053">
        <v>12</v>
      </c>
      <c r="F4053">
        <v>60.419998</v>
      </c>
      <c r="G4053">
        <v>60.48</v>
      </c>
      <c r="H4053">
        <v>59.84</v>
      </c>
      <c r="I4053">
        <v>60.150002000000001</v>
      </c>
      <c r="J4053">
        <v>59.699562</v>
      </c>
      <c r="K4053">
        <v>1106900</v>
      </c>
      <c r="L4053">
        <v>2.4809999999999999</v>
      </c>
      <c r="M4053">
        <v>-3.6508084516370201E-3</v>
      </c>
      <c r="N4053">
        <v>1.1201377535007301E-2</v>
      </c>
      <c r="O4053">
        <v>-2.07311902845984E-2</v>
      </c>
      <c r="P4053">
        <v>7.5308262927564998E-2</v>
      </c>
      <c r="Q4053">
        <v>-0.16916767737007199</v>
      </c>
      <c r="R4053">
        <v>6.7709526675843196E-3</v>
      </c>
      <c r="S4053">
        <v>1.00453231160767E-2</v>
      </c>
      <c r="T4053">
        <v>1.7506699075489199E-2</v>
      </c>
      <c r="U4053">
        <v>1.9688092164213002E-2</v>
      </c>
      <c r="V4053">
        <v>74.720000999999996</v>
      </c>
      <c r="W4053">
        <v>54.169998</v>
      </c>
      <c r="X4053">
        <v>-0.13671081912173699</v>
      </c>
      <c r="Y4053" s="44">
        <v>1.7455614805152698E-5</v>
      </c>
      <c r="Z4053">
        <v>0.56059860545688001</v>
      </c>
      <c r="AA4053">
        <v>-2.83254524294003</v>
      </c>
      <c r="AB4053">
        <v>-3.1980972892880799</v>
      </c>
      <c r="AC4053" t="s">
        <v>257</v>
      </c>
      <c r="AD4053" t="s">
        <v>366</v>
      </c>
      <c r="AE4053" t="s">
        <v>66</v>
      </c>
      <c r="AF4053" t="s">
        <v>92</v>
      </c>
      <c r="AG4053" t="s">
        <v>267</v>
      </c>
      <c r="AH4053" s="45">
        <v>27941</v>
      </c>
      <c r="AI4053">
        <v>24545</v>
      </c>
      <c r="AK4053" t="s">
        <v>268</v>
      </c>
      <c r="AL4053" t="s">
        <v>269</v>
      </c>
      <c r="AM4053" t="s">
        <v>245</v>
      </c>
    </row>
    <row r="4054" spans="1:39" x14ac:dyDescent="0.3">
      <c r="A4054" s="1">
        <v>43567</v>
      </c>
      <c r="B4054" t="s">
        <v>35</v>
      </c>
      <c r="C4054" t="s">
        <v>246</v>
      </c>
      <c r="D4054">
        <v>1100</v>
      </c>
      <c r="E4054">
        <v>12</v>
      </c>
      <c r="F4054">
        <v>60.25</v>
      </c>
      <c r="G4054">
        <v>60.939999</v>
      </c>
      <c r="H4054">
        <v>59.880001</v>
      </c>
      <c r="I4054">
        <v>59.98</v>
      </c>
      <c r="J4054">
        <v>59.530833999999999</v>
      </c>
      <c r="K4054">
        <v>729200</v>
      </c>
      <c r="L4054">
        <v>2.56</v>
      </c>
      <c r="M4054">
        <v>-1.4993583265245399E-3</v>
      </c>
      <c r="N4054">
        <v>-1.07786731442248E-2</v>
      </c>
      <c r="O4054">
        <v>-1.01186737335045E-2</v>
      </c>
      <c r="P4054">
        <v>-4.7834289016384403E-2</v>
      </c>
      <c r="Q4054">
        <v>-0.179087420456254</v>
      </c>
      <c r="R4054">
        <v>1.1649650372449199E-2</v>
      </c>
      <c r="S4054">
        <v>1.08066612804739E-2</v>
      </c>
      <c r="T4054">
        <v>1.6454299631741501E-2</v>
      </c>
      <c r="U4054">
        <v>1.97365221501739E-2</v>
      </c>
      <c r="V4054">
        <v>74</v>
      </c>
      <c r="W4054">
        <v>54.169998</v>
      </c>
      <c r="X4054">
        <v>-0.13671081912173699</v>
      </c>
      <c r="Y4054">
        <v>6.5875784763498903E-3</v>
      </c>
      <c r="Z4054">
        <v>0.56911894960263898</v>
      </c>
      <c r="AA4054">
        <v>-2.9137186578926202</v>
      </c>
      <c r="AB4054">
        <v>-2.91927648036142</v>
      </c>
      <c r="AC4054" t="s">
        <v>257</v>
      </c>
      <c r="AD4054" t="s">
        <v>366</v>
      </c>
      <c r="AE4054" t="s">
        <v>66</v>
      </c>
      <c r="AF4054" t="s">
        <v>92</v>
      </c>
      <c r="AG4054" t="s">
        <v>267</v>
      </c>
      <c r="AH4054" s="45">
        <v>27941</v>
      </c>
      <c r="AI4054">
        <v>24545</v>
      </c>
      <c r="AK4054" t="s">
        <v>268</v>
      </c>
      <c r="AL4054" t="s">
        <v>269</v>
      </c>
      <c r="AM4054" t="s">
        <v>245</v>
      </c>
    </row>
    <row r="4055" spans="1:39" x14ac:dyDescent="0.3">
      <c r="A4055" s="1">
        <v>43577</v>
      </c>
      <c r="B4055" t="s">
        <v>35</v>
      </c>
      <c r="C4055" t="s">
        <v>246</v>
      </c>
      <c r="D4055">
        <v>1800</v>
      </c>
      <c r="E4055">
        <v>12</v>
      </c>
      <c r="F4055">
        <v>61.490001999999997</v>
      </c>
      <c r="G4055">
        <v>62.330002</v>
      </c>
      <c r="H4055">
        <v>61.040000999999997</v>
      </c>
      <c r="I4055">
        <v>61.16</v>
      </c>
      <c r="J4055">
        <v>60.701995999999902</v>
      </c>
      <c r="K4055">
        <v>1892100</v>
      </c>
      <c r="L4055">
        <v>2.59</v>
      </c>
      <c r="M4055">
        <v>-3.9164913222270803E-3</v>
      </c>
      <c r="N4055">
        <v>1.9482183745968999E-2</v>
      </c>
      <c r="O4055">
        <v>2.2989487575540299E-2</v>
      </c>
      <c r="P4055">
        <v>-3.2762929579415102E-2</v>
      </c>
      <c r="Q4055">
        <v>-0.152105333585596</v>
      </c>
      <c r="R4055">
        <v>1.8120683183706798E-2</v>
      </c>
      <c r="S4055">
        <v>1.29208837471773E-2</v>
      </c>
      <c r="T4055">
        <v>1.63922029321006E-2</v>
      </c>
      <c r="U4055">
        <v>1.9861041336323899E-2</v>
      </c>
      <c r="V4055">
        <v>73.129997000000003</v>
      </c>
      <c r="W4055">
        <v>54.169998</v>
      </c>
      <c r="X4055">
        <v>-0.13671081912173699</v>
      </c>
      <c r="Y4055">
        <v>1.0115060212163699E-3</v>
      </c>
      <c r="Z4055">
        <v>0.57003504666714999</v>
      </c>
      <c r="AA4055">
        <v>-2.4871681266125898</v>
      </c>
      <c r="AB4055">
        <v>-2.7335871197644499</v>
      </c>
      <c r="AC4055" t="s">
        <v>257</v>
      </c>
      <c r="AD4055" t="s">
        <v>366</v>
      </c>
      <c r="AE4055" t="s">
        <v>66</v>
      </c>
      <c r="AF4055" t="s">
        <v>92</v>
      </c>
      <c r="AG4055" t="s">
        <v>267</v>
      </c>
      <c r="AH4055" s="45">
        <v>27941</v>
      </c>
      <c r="AI4055">
        <v>24545</v>
      </c>
      <c r="AK4055" t="s">
        <v>268</v>
      </c>
      <c r="AL4055" t="s">
        <v>269</v>
      </c>
      <c r="AM4055" t="s">
        <v>245</v>
      </c>
    </row>
    <row r="4056" spans="1:39" x14ac:dyDescent="0.3">
      <c r="A4056" s="1">
        <v>43578</v>
      </c>
      <c r="B4056" t="s">
        <v>35</v>
      </c>
      <c r="C4056" t="s">
        <v>239</v>
      </c>
      <c r="D4056">
        <v>1700</v>
      </c>
      <c r="E4056">
        <v>12</v>
      </c>
      <c r="F4056">
        <v>61.150002000000001</v>
      </c>
      <c r="G4056">
        <v>61.279998999999997</v>
      </c>
      <c r="H4056">
        <v>60.32</v>
      </c>
      <c r="I4056">
        <v>61.279998999999997</v>
      </c>
      <c r="J4056">
        <v>60.821097999999999</v>
      </c>
      <c r="K4056">
        <v>1583800</v>
      </c>
      <c r="L4056">
        <v>2.57</v>
      </c>
      <c r="M4056">
        <v>1.9601548020911899E-3</v>
      </c>
      <c r="N4056">
        <v>1.36369408048331E-2</v>
      </c>
      <c r="O4056">
        <v>7.6992704439382796E-3</v>
      </c>
      <c r="P4056">
        <v>-3.8319226018658302E-2</v>
      </c>
      <c r="Q4056">
        <v>-0.112773334922474</v>
      </c>
      <c r="R4056">
        <v>1.7993557700568302E-2</v>
      </c>
      <c r="S4056">
        <v>1.2408771547495799E-2</v>
      </c>
      <c r="T4056">
        <v>1.63631882865806E-2</v>
      </c>
      <c r="U4056">
        <v>1.9725025188459699E-2</v>
      </c>
      <c r="V4056">
        <v>73.129997000000003</v>
      </c>
      <c r="W4056">
        <v>54.169998</v>
      </c>
      <c r="X4056">
        <v>-0.13671081912173699</v>
      </c>
      <c r="Y4056">
        <v>8.8023511954049196E-3</v>
      </c>
      <c r="Z4056">
        <v>0.55652884946181702</v>
      </c>
      <c r="AA4056">
        <v>-1.9179546903959901</v>
      </c>
      <c r="AB4056">
        <v>-2.5836091037584699</v>
      </c>
      <c r="AC4056" t="s">
        <v>257</v>
      </c>
      <c r="AD4056" t="s">
        <v>366</v>
      </c>
      <c r="AE4056" t="s">
        <v>66</v>
      </c>
      <c r="AF4056" t="s">
        <v>92</v>
      </c>
      <c r="AG4056" t="s">
        <v>267</v>
      </c>
      <c r="AH4056" s="45">
        <v>27941</v>
      </c>
      <c r="AI4056">
        <v>24545</v>
      </c>
      <c r="AK4056" t="s">
        <v>268</v>
      </c>
      <c r="AL4056" t="s">
        <v>269</v>
      </c>
      <c r="AM4056" t="s">
        <v>245</v>
      </c>
    </row>
    <row r="4057" spans="1:39" x14ac:dyDescent="0.3">
      <c r="A4057" s="1">
        <v>43600</v>
      </c>
      <c r="B4057" t="s">
        <v>35</v>
      </c>
      <c r="C4057" t="s">
        <v>246</v>
      </c>
      <c r="D4057">
        <v>1400</v>
      </c>
      <c r="E4057">
        <v>12</v>
      </c>
      <c r="F4057">
        <v>58.34</v>
      </c>
      <c r="G4057">
        <v>58.900002000000001</v>
      </c>
      <c r="H4057">
        <v>58.07</v>
      </c>
      <c r="I4057">
        <v>58.299999</v>
      </c>
      <c r="J4057">
        <v>57.863415000000003</v>
      </c>
      <c r="K4057">
        <v>1239900</v>
      </c>
      <c r="L4057">
        <v>2.379</v>
      </c>
      <c r="M4057">
        <v>-2.0561455031815399E-3</v>
      </c>
      <c r="N4057">
        <v>-1.4981535948065601E-2</v>
      </c>
      <c r="O4057">
        <v>-2.8409077227174898E-2</v>
      </c>
      <c r="P4057">
        <v>-1.67232857832233E-2</v>
      </c>
      <c r="Q4057">
        <v>-1.0035742588286E-2</v>
      </c>
      <c r="R4057">
        <v>1.0578326363676E-2</v>
      </c>
      <c r="S4057">
        <v>2.1660286128417101E-2</v>
      </c>
      <c r="T4057">
        <v>1.4829779607972099E-2</v>
      </c>
      <c r="U4057">
        <v>1.74006584872099E-2</v>
      </c>
      <c r="V4057">
        <v>71.040001000000004</v>
      </c>
      <c r="W4057">
        <v>54.169998</v>
      </c>
      <c r="X4057">
        <v>-0.13671081912173699</v>
      </c>
      <c r="Y4057">
        <v>5.8219943882337104E-3</v>
      </c>
      <c r="Z4057">
        <v>0.532930106521183</v>
      </c>
      <c r="AA4057">
        <v>-0.39639239829482897</v>
      </c>
      <c r="AB4057">
        <v>-0.478707791559494</v>
      </c>
      <c r="AC4057" t="s">
        <v>257</v>
      </c>
      <c r="AD4057" t="s">
        <v>366</v>
      </c>
      <c r="AE4057" t="s">
        <v>66</v>
      </c>
      <c r="AF4057" t="s">
        <v>92</v>
      </c>
      <c r="AG4057" t="s">
        <v>267</v>
      </c>
      <c r="AH4057" s="45">
        <v>27941</v>
      </c>
      <c r="AI4057">
        <v>24545</v>
      </c>
      <c r="AK4057" t="s">
        <v>268</v>
      </c>
      <c r="AL4057" t="s">
        <v>269</v>
      </c>
      <c r="AM4057" t="s">
        <v>245</v>
      </c>
    </row>
    <row r="4058" spans="1:39" x14ac:dyDescent="0.3">
      <c r="A4058" s="1">
        <v>43601</v>
      </c>
      <c r="B4058" t="s">
        <v>35</v>
      </c>
      <c r="C4058" t="s">
        <v>246</v>
      </c>
      <c r="D4058">
        <v>500</v>
      </c>
      <c r="E4058">
        <v>12</v>
      </c>
      <c r="F4058">
        <v>58.369999</v>
      </c>
      <c r="G4058">
        <v>59.240001999999997</v>
      </c>
      <c r="H4058">
        <v>58.259997999999896</v>
      </c>
      <c r="I4058">
        <v>58.540000999999997</v>
      </c>
      <c r="J4058">
        <v>58.101616</v>
      </c>
      <c r="K4058">
        <v>1367000</v>
      </c>
      <c r="L4058">
        <v>2.4049999999999998</v>
      </c>
      <c r="M4058">
        <v>4.1081580016825402E-3</v>
      </c>
      <c r="N4058">
        <v>3.2509715426102502E-3</v>
      </c>
      <c r="O4058">
        <v>-3.2106316968719399E-2</v>
      </c>
      <c r="P4058">
        <v>-1.5292439569852699E-2</v>
      </c>
      <c r="Q4058">
        <v>2.15111816758687E-4</v>
      </c>
      <c r="R4058">
        <v>8.7715333463396893E-3</v>
      </c>
      <c r="S4058">
        <v>2.1600606947290501E-2</v>
      </c>
      <c r="T4058">
        <v>1.48354537312998E-2</v>
      </c>
      <c r="U4058">
        <v>1.7398316490148499E-2</v>
      </c>
      <c r="V4058">
        <v>71.040001000000004</v>
      </c>
      <c r="W4058">
        <v>54.169998</v>
      </c>
      <c r="X4058">
        <v>-0.13671081912173699</v>
      </c>
      <c r="Y4058">
        <v>8.8559569696340101E-3</v>
      </c>
      <c r="Z4058">
        <v>0.53201987267293305</v>
      </c>
      <c r="AA4058">
        <v>-0.27747563773036199</v>
      </c>
      <c r="AB4058">
        <v>-0.45381612902724999</v>
      </c>
      <c r="AC4058" t="s">
        <v>257</v>
      </c>
      <c r="AD4058" t="s">
        <v>366</v>
      </c>
      <c r="AE4058" t="s">
        <v>66</v>
      </c>
      <c r="AF4058" t="s">
        <v>92</v>
      </c>
      <c r="AG4058" t="s">
        <v>267</v>
      </c>
      <c r="AH4058" s="45">
        <v>27941</v>
      </c>
      <c r="AI4058">
        <v>24545</v>
      </c>
      <c r="AK4058" t="s">
        <v>268</v>
      </c>
      <c r="AL4058" t="s">
        <v>269</v>
      </c>
      <c r="AM4058" t="s">
        <v>245</v>
      </c>
    </row>
    <row r="4059" spans="1:39" x14ac:dyDescent="0.3">
      <c r="A4059" s="1">
        <v>43607</v>
      </c>
      <c r="B4059" t="s">
        <v>35</v>
      </c>
      <c r="C4059" t="s">
        <v>246</v>
      </c>
      <c r="D4059">
        <v>1500</v>
      </c>
      <c r="E4059">
        <v>12</v>
      </c>
      <c r="F4059">
        <v>58.52</v>
      </c>
      <c r="G4059">
        <v>59.43</v>
      </c>
      <c r="H4059">
        <v>58.380001</v>
      </c>
      <c r="I4059">
        <v>59.25</v>
      </c>
      <c r="J4059">
        <v>58.806300999999998</v>
      </c>
      <c r="K4059">
        <v>1021200</v>
      </c>
      <c r="L4059">
        <v>2.3929999999999998</v>
      </c>
      <c r="M4059">
        <v>8.1342683662558105E-3</v>
      </c>
      <c r="N4059">
        <v>1.61636894443438E-2</v>
      </c>
      <c r="O4059">
        <v>-3.1727571528800201E-2</v>
      </c>
      <c r="P4059">
        <v>-3.9986509923135898E-2</v>
      </c>
      <c r="Q4059">
        <v>6.4589850371605199E-3</v>
      </c>
      <c r="R4059">
        <v>8.4914129067828591E-3</v>
      </c>
      <c r="S4059">
        <v>2.0464578524968201E-2</v>
      </c>
      <c r="T4059">
        <v>1.4743545340333199E-2</v>
      </c>
      <c r="U4059">
        <v>1.7433690848174799E-2</v>
      </c>
      <c r="V4059">
        <v>71.040001000000004</v>
      </c>
      <c r="W4059">
        <v>54.169998</v>
      </c>
      <c r="X4059">
        <v>-0.13671081912173699</v>
      </c>
      <c r="Y4059">
        <v>-2.8283920525026501E-3</v>
      </c>
      <c r="Z4059">
        <v>0.53495637413644903</v>
      </c>
      <c r="AA4059">
        <v>-0.19831758728461599</v>
      </c>
      <c r="AB4059">
        <v>-0.28284069157418201</v>
      </c>
      <c r="AC4059" t="s">
        <v>257</v>
      </c>
      <c r="AD4059" t="s">
        <v>366</v>
      </c>
      <c r="AE4059" t="s">
        <v>66</v>
      </c>
      <c r="AF4059" t="s">
        <v>92</v>
      </c>
      <c r="AG4059" t="s">
        <v>267</v>
      </c>
      <c r="AH4059" s="45">
        <v>27941</v>
      </c>
      <c r="AI4059">
        <v>24545</v>
      </c>
      <c r="AK4059" t="s">
        <v>268</v>
      </c>
      <c r="AL4059" t="s">
        <v>269</v>
      </c>
      <c r="AM4059" t="s">
        <v>245</v>
      </c>
    </row>
    <row r="4060" spans="1:39" x14ac:dyDescent="0.3">
      <c r="A4060" s="1">
        <v>43616</v>
      </c>
      <c r="B4060" t="s">
        <v>35</v>
      </c>
      <c r="C4060" t="s">
        <v>246</v>
      </c>
      <c r="D4060">
        <v>2000</v>
      </c>
      <c r="E4060">
        <v>12</v>
      </c>
      <c r="F4060">
        <v>53.709998999999897</v>
      </c>
      <c r="G4060">
        <v>55.060001</v>
      </c>
      <c r="H4060">
        <v>53.41</v>
      </c>
      <c r="I4060">
        <v>54.98</v>
      </c>
      <c r="J4060">
        <v>54.98</v>
      </c>
      <c r="K4060">
        <v>2538700</v>
      </c>
      <c r="L4060">
        <v>2.1419999999999999</v>
      </c>
      <c r="M4060">
        <v>1.1708878738897701E-2</v>
      </c>
      <c r="N4060">
        <v>-7.0144566464985098E-2</v>
      </c>
      <c r="O4060">
        <v>-0.147361207311445</v>
      </c>
      <c r="P4060">
        <v>-0.103086391235724</v>
      </c>
      <c r="Q4060">
        <v>-9.2595064957290502E-2</v>
      </c>
      <c r="R4060">
        <v>1.6651801209424999E-2</v>
      </c>
      <c r="S4060">
        <v>2.0982938196872698E-2</v>
      </c>
      <c r="T4060">
        <v>1.5622241108418099E-2</v>
      </c>
      <c r="U4060">
        <v>1.7622216581236399E-2</v>
      </c>
      <c r="V4060">
        <v>71.040001000000004</v>
      </c>
      <c r="W4060">
        <v>53.41</v>
      </c>
      <c r="X4060">
        <v>-0.13671081912173699</v>
      </c>
      <c r="Y4060">
        <v>-1.3283204951564801E-2</v>
      </c>
      <c r="Z4060">
        <v>0.534435691954804</v>
      </c>
      <c r="AA4060">
        <v>-1.2970438681604399</v>
      </c>
      <c r="AB4060">
        <v>-1.0028376242655801</v>
      </c>
      <c r="AC4060" t="s">
        <v>257</v>
      </c>
      <c r="AD4060" t="s">
        <v>366</v>
      </c>
      <c r="AE4060" t="s">
        <v>66</v>
      </c>
      <c r="AF4060" t="s">
        <v>92</v>
      </c>
      <c r="AG4060" t="s">
        <v>267</v>
      </c>
      <c r="AH4060" s="45">
        <v>27941</v>
      </c>
      <c r="AI4060">
        <v>24545</v>
      </c>
      <c r="AK4060" t="s">
        <v>268</v>
      </c>
      <c r="AL4060" t="s">
        <v>269</v>
      </c>
      <c r="AM4060" t="s">
        <v>245</v>
      </c>
    </row>
    <row r="4061" spans="1:39" x14ac:dyDescent="0.3">
      <c r="A4061" s="1">
        <v>43626</v>
      </c>
      <c r="B4061" t="s">
        <v>35</v>
      </c>
      <c r="C4061" t="s">
        <v>246</v>
      </c>
      <c r="D4061">
        <v>900</v>
      </c>
      <c r="E4061">
        <v>12</v>
      </c>
      <c r="F4061">
        <v>56.540000999999997</v>
      </c>
      <c r="G4061">
        <v>56.57</v>
      </c>
      <c r="H4061">
        <v>54.5</v>
      </c>
      <c r="I4061">
        <v>54.740001999999997</v>
      </c>
      <c r="J4061">
        <v>54.740001999999997</v>
      </c>
      <c r="K4061">
        <v>2508200</v>
      </c>
      <c r="L4061">
        <v>2.1429999999999998</v>
      </c>
      <c r="M4061">
        <v>-3.9930090896516099E-2</v>
      </c>
      <c r="N4061">
        <v>-2.0969675790342101E-2</v>
      </c>
      <c r="O4061">
        <v>-7.0472115382154504E-2</v>
      </c>
      <c r="P4061">
        <v>-8.5898285175632E-2</v>
      </c>
      <c r="Q4061">
        <v>-0.10796351684867</v>
      </c>
      <c r="R4061">
        <v>2.7961176121034902E-2</v>
      </c>
      <c r="S4061">
        <v>1.7181742783399099E-2</v>
      </c>
      <c r="T4061">
        <v>1.7135533193504901E-2</v>
      </c>
      <c r="U4061">
        <v>1.7955433058494698E-2</v>
      </c>
      <c r="V4061">
        <v>71.040001000000004</v>
      </c>
      <c r="W4061">
        <v>53.41</v>
      </c>
      <c r="X4061">
        <v>-0.13470654452779901</v>
      </c>
      <c r="Y4061">
        <v>4.6492198743191201E-3</v>
      </c>
      <c r="Z4061">
        <v>0.53173659874988399</v>
      </c>
      <c r="AA4061">
        <v>-1.48848830467216</v>
      </c>
      <c r="AB4061">
        <v>-0.85707470041148304</v>
      </c>
      <c r="AC4061" t="s">
        <v>257</v>
      </c>
      <c r="AD4061" t="s">
        <v>366</v>
      </c>
      <c r="AE4061" t="s">
        <v>66</v>
      </c>
      <c r="AF4061" t="s">
        <v>92</v>
      </c>
      <c r="AG4061" t="s">
        <v>267</v>
      </c>
      <c r="AH4061" s="45">
        <v>27941</v>
      </c>
      <c r="AI4061">
        <v>24545</v>
      </c>
      <c r="AK4061" t="s">
        <v>268</v>
      </c>
      <c r="AL4061" t="s">
        <v>269</v>
      </c>
      <c r="AM4061" t="s">
        <v>245</v>
      </c>
    </row>
    <row r="4062" spans="1:39" x14ac:dyDescent="0.3">
      <c r="A4062" s="1">
        <v>43629</v>
      </c>
      <c r="B4062" t="s">
        <v>35</v>
      </c>
      <c r="C4062" t="s">
        <v>246</v>
      </c>
      <c r="D4062">
        <v>800</v>
      </c>
      <c r="E4062">
        <v>12</v>
      </c>
      <c r="F4062">
        <v>55</v>
      </c>
      <c r="G4062">
        <v>55.279998999999997</v>
      </c>
      <c r="H4062">
        <v>54.57</v>
      </c>
      <c r="I4062">
        <v>55.110000999999997</v>
      </c>
      <c r="J4062">
        <v>55.110000999999997</v>
      </c>
      <c r="K4062">
        <v>1375100</v>
      </c>
      <c r="L4062">
        <v>2.0910000000000002</v>
      </c>
      <c r="M4062">
        <v>4.7290557825135004E-3</v>
      </c>
      <c r="N4062">
        <v>-4.6099245354184401E-2</v>
      </c>
      <c r="O4062">
        <v>-4.1351116703682703E-2</v>
      </c>
      <c r="P4062">
        <v>-8.5630065976845499E-2</v>
      </c>
      <c r="Q4062">
        <v>-0.15515982646179699</v>
      </c>
      <c r="R4062">
        <v>1.8564087145015701E-2</v>
      </c>
      <c r="S4062">
        <v>1.6890753237651501E-2</v>
      </c>
      <c r="T4062">
        <v>1.7134421545418301E-2</v>
      </c>
      <c r="U4062">
        <v>1.7844120398765002E-2</v>
      </c>
      <c r="V4062">
        <v>71.040001000000004</v>
      </c>
      <c r="W4062">
        <v>53.41</v>
      </c>
      <c r="X4062">
        <v>-0.13470654452779901</v>
      </c>
      <c r="Y4062">
        <v>4.0890106107655602E-3</v>
      </c>
      <c r="Z4062">
        <v>0.52789957711420799</v>
      </c>
      <c r="AA4062">
        <v>-2.0211878232393299</v>
      </c>
      <c r="AB4062">
        <v>-1.57808180929741</v>
      </c>
      <c r="AC4062" t="s">
        <v>257</v>
      </c>
      <c r="AD4062" t="s">
        <v>366</v>
      </c>
      <c r="AE4062" t="s">
        <v>66</v>
      </c>
      <c r="AF4062" t="s">
        <v>92</v>
      </c>
      <c r="AG4062" t="s">
        <v>267</v>
      </c>
      <c r="AH4062" s="45">
        <v>27941</v>
      </c>
      <c r="AI4062">
        <v>24545</v>
      </c>
      <c r="AK4062" t="s">
        <v>268</v>
      </c>
      <c r="AL4062" t="s">
        <v>269</v>
      </c>
      <c r="AM4062" t="s">
        <v>245</v>
      </c>
    </row>
    <row r="4063" spans="1:39" x14ac:dyDescent="0.3">
      <c r="A4063" s="1">
        <v>43566</v>
      </c>
      <c r="B4063" t="s">
        <v>35</v>
      </c>
      <c r="C4063" t="s">
        <v>246</v>
      </c>
      <c r="D4063">
        <v>2200</v>
      </c>
      <c r="E4063">
        <v>13</v>
      </c>
      <c r="F4063">
        <v>59.82</v>
      </c>
      <c r="G4063">
        <v>60.720001000000003</v>
      </c>
      <c r="H4063">
        <v>59.73</v>
      </c>
      <c r="I4063">
        <v>60.07</v>
      </c>
      <c r="J4063">
        <v>59.620158999999902</v>
      </c>
      <c r="K4063">
        <v>1464000</v>
      </c>
      <c r="L4063">
        <v>2.504</v>
      </c>
      <c r="M4063">
        <v>1.12163118226624E-2</v>
      </c>
      <c r="N4063">
        <v>-1.1421081492412799E-2</v>
      </c>
      <c r="O4063">
        <v>-2.3278759381833401E-3</v>
      </c>
      <c r="P4063">
        <v>-3.8727947992754301E-2</v>
      </c>
      <c r="Q4063">
        <v>-0.181384594705293</v>
      </c>
      <c r="R4063">
        <v>1.16441427631831E-2</v>
      </c>
      <c r="S4063">
        <v>1.08982398869197E-2</v>
      </c>
      <c r="T4063">
        <v>1.648765755003E-2</v>
      </c>
      <c r="U4063">
        <v>1.9737418359359299E-2</v>
      </c>
      <c r="V4063">
        <v>74.25</v>
      </c>
      <c r="W4063">
        <v>54.169998</v>
      </c>
      <c r="X4063">
        <v>-0.13671081912173699</v>
      </c>
      <c r="Y4063" s="44">
        <v>3.8122194279549302E-5</v>
      </c>
      <c r="Z4063">
        <v>0.56768797171162799</v>
      </c>
      <c r="AA4063">
        <v>-2.9470326636488502</v>
      </c>
      <c r="AB4063">
        <v>-2.9060591733478001</v>
      </c>
      <c r="AC4063" t="s">
        <v>258</v>
      </c>
      <c r="AD4063" t="s">
        <v>366</v>
      </c>
      <c r="AE4063" t="s">
        <v>66</v>
      </c>
      <c r="AF4063" t="s">
        <v>92</v>
      </c>
      <c r="AG4063" t="s">
        <v>267</v>
      </c>
      <c r="AH4063" s="45">
        <v>27941</v>
      </c>
      <c r="AI4063">
        <v>24545</v>
      </c>
      <c r="AK4063" t="s">
        <v>268</v>
      </c>
      <c r="AL4063" t="s">
        <v>269</v>
      </c>
      <c r="AM4063" t="s">
        <v>245</v>
      </c>
    </row>
    <row r="4064" spans="1:39" x14ac:dyDescent="0.3">
      <c r="A4064" s="1">
        <v>43595</v>
      </c>
      <c r="B4064" t="s">
        <v>35</v>
      </c>
      <c r="C4064" t="s">
        <v>246</v>
      </c>
      <c r="D4064">
        <v>1000</v>
      </c>
      <c r="E4064">
        <v>13</v>
      </c>
      <c r="F4064">
        <v>58.220001000000003</v>
      </c>
      <c r="G4064">
        <v>58.66</v>
      </c>
      <c r="H4064">
        <v>57.360000999999997</v>
      </c>
      <c r="I4064">
        <v>58.639998999999897</v>
      </c>
      <c r="J4064">
        <v>58.200867000000002</v>
      </c>
      <c r="K4064">
        <v>1285600</v>
      </c>
      <c r="L4064">
        <v>2.4550000000000001</v>
      </c>
      <c r="M4064">
        <v>4.9577454916036904E-3</v>
      </c>
      <c r="N4064">
        <v>-4.5504057963095798E-2</v>
      </c>
      <c r="O4064">
        <v>-1.53992492071945E-2</v>
      </c>
      <c r="P4064">
        <v>-9.5375192342565404E-2</v>
      </c>
      <c r="Q4064">
        <v>-1.49214013209635E-2</v>
      </c>
      <c r="R4064">
        <v>8.6528961397422596E-3</v>
      </c>
      <c r="S4064">
        <v>2.15411366786032E-2</v>
      </c>
      <c r="T4064">
        <v>1.9331001533215899E-2</v>
      </c>
      <c r="U4064">
        <v>1.73902032997066E-2</v>
      </c>
      <c r="V4064">
        <v>71.040001000000004</v>
      </c>
      <c r="W4064">
        <v>54.169998</v>
      </c>
      <c r="X4064">
        <v>-0.13671081912173699</v>
      </c>
      <c r="Y4064">
        <v>3.7133938472042301E-3</v>
      </c>
      <c r="Z4064">
        <v>0.53156105222949002</v>
      </c>
      <c r="AA4064">
        <v>-0.47263245586143099</v>
      </c>
      <c r="AB4064">
        <v>-0.137024940653594</v>
      </c>
      <c r="AC4064" t="s">
        <v>258</v>
      </c>
      <c r="AD4064" t="s">
        <v>366</v>
      </c>
      <c r="AE4064" t="s">
        <v>66</v>
      </c>
      <c r="AF4064" t="s">
        <v>92</v>
      </c>
      <c r="AG4064" t="s">
        <v>267</v>
      </c>
      <c r="AH4064" s="45">
        <v>27941</v>
      </c>
      <c r="AI4064">
        <v>24545</v>
      </c>
      <c r="AK4064" t="s">
        <v>268</v>
      </c>
      <c r="AL4064" t="s">
        <v>269</v>
      </c>
      <c r="AM4064" t="s">
        <v>245</v>
      </c>
    </row>
    <row r="4065" spans="1:39" x14ac:dyDescent="0.3">
      <c r="A4065" s="1">
        <v>43614</v>
      </c>
      <c r="B4065" t="s">
        <v>35</v>
      </c>
      <c r="C4065" t="s">
        <v>246</v>
      </c>
      <c r="D4065">
        <v>800</v>
      </c>
      <c r="E4065">
        <v>13</v>
      </c>
      <c r="F4065">
        <v>57.060001</v>
      </c>
      <c r="G4065">
        <v>57.080002</v>
      </c>
      <c r="H4065">
        <v>55.049999</v>
      </c>
      <c r="I4065">
        <v>55.459998999999897</v>
      </c>
      <c r="J4065">
        <v>55.044681999999902</v>
      </c>
      <c r="K4065">
        <v>2175600</v>
      </c>
      <c r="L4065">
        <v>2.2360000000000002</v>
      </c>
      <c r="M4065">
        <v>-3.1590979907107603E-2</v>
      </c>
      <c r="N4065">
        <v>-5.79694852468546E-2</v>
      </c>
      <c r="O4065">
        <v>-0.14056130041800599</v>
      </c>
      <c r="P4065">
        <v>-9.0341864555010407E-2</v>
      </c>
      <c r="Q4065">
        <v>-7.6553956276830995E-2</v>
      </c>
      <c r="R4065">
        <v>1.72652282395209E-2</v>
      </c>
      <c r="S4065">
        <v>2.07661446978217E-2</v>
      </c>
      <c r="T4065">
        <v>1.55306554774836E-2</v>
      </c>
      <c r="U4065">
        <v>1.7608049048543999E-2</v>
      </c>
      <c r="V4065">
        <v>71.040001000000004</v>
      </c>
      <c r="W4065">
        <v>54.169998</v>
      </c>
      <c r="X4065">
        <v>-0.13671081912173699</v>
      </c>
      <c r="Y4065">
        <v>-6.9359101493404697E-3</v>
      </c>
      <c r="Z4065">
        <v>0.54571700272093804</v>
      </c>
      <c r="AA4065">
        <v>-1.11566801097933</v>
      </c>
      <c r="AB4065">
        <v>-0.57929874313016705</v>
      </c>
      <c r="AC4065" t="s">
        <v>258</v>
      </c>
      <c r="AD4065" t="s">
        <v>366</v>
      </c>
      <c r="AE4065" t="s">
        <v>66</v>
      </c>
      <c r="AF4065" t="s">
        <v>92</v>
      </c>
      <c r="AG4065" t="s">
        <v>267</v>
      </c>
      <c r="AH4065" s="45">
        <v>27941</v>
      </c>
      <c r="AI4065">
        <v>24545</v>
      </c>
      <c r="AK4065" t="s">
        <v>268</v>
      </c>
      <c r="AL4065" t="s">
        <v>269</v>
      </c>
      <c r="AM4065" t="s">
        <v>245</v>
      </c>
    </row>
    <row r="4066" spans="1:39" x14ac:dyDescent="0.3">
      <c r="A4066" s="1">
        <v>43615</v>
      </c>
      <c r="B4066" t="s">
        <v>35</v>
      </c>
      <c r="C4066" t="s">
        <v>239</v>
      </c>
      <c r="D4066">
        <v>800</v>
      </c>
      <c r="E4066">
        <v>13</v>
      </c>
      <c r="F4066">
        <v>55.290000999999997</v>
      </c>
      <c r="G4066">
        <v>55.720001000000003</v>
      </c>
      <c r="H4066">
        <v>54.299999</v>
      </c>
      <c r="I4066">
        <v>54.75</v>
      </c>
      <c r="J4066">
        <v>54.34</v>
      </c>
      <c r="K4066">
        <v>2062100</v>
      </c>
      <c r="L4066">
        <v>2.2269999999999999</v>
      </c>
      <c r="M4066">
        <v>-1.2884651416006501E-2</v>
      </c>
      <c r="N4066">
        <v>-7.8988405029116901E-2</v>
      </c>
      <c r="O4066">
        <v>-0.154228966893667</v>
      </c>
      <c r="P4066">
        <v>-0.112186493872976</v>
      </c>
      <c r="Q4066">
        <v>-9.1552669128513897E-2</v>
      </c>
      <c r="R4066">
        <v>1.3383375536995701E-2</v>
      </c>
      <c r="S4066">
        <v>2.0745795354938801E-2</v>
      </c>
      <c r="T4066">
        <v>1.5538706311560801E-2</v>
      </c>
      <c r="U4066">
        <v>1.7625184660503699E-2</v>
      </c>
      <c r="V4066">
        <v>71.040001000000004</v>
      </c>
      <c r="W4066">
        <v>54.169998</v>
      </c>
      <c r="X4066">
        <v>-0.13671081912173699</v>
      </c>
      <c r="Y4066">
        <v>2.0962723552933101E-3</v>
      </c>
      <c r="Z4066">
        <v>0.54905522265732398</v>
      </c>
      <c r="AA4066">
        <v>-1.2902392185582801</v>
      </c>
      <c r="AB4066">
        <v>-0.79768306938490097</v>
      </c>
      <c r="AC4066" t="s">
        <v>258</v>
      </c>
      <c r="AD4066" t="s">
        <v>366</v>
      </c>
      <c r="AE4066" t="s">
        <v>66</v>
      </c>
      <c r="AF4066" t="s">
        <v>92</v>
      </c>
      <c r="AG4066" t="s">
        <v>267</v>
      </c>
      <c r="AH4066" s="45">
        <v>27941</v>
      </c>
      <c r="AI4066">
        <v>24545</v>
      </c>
      <c r="AK4066" t="s">
        <v>268</v>
      </c>
      <c r="AL4066" t="s">
        <v>269</v>
      </c>
      <c r="AM4066" t="s">
        <v>245</v>
      </c>
    </row>
    <row r="4067" spans="1:39" x14ac:dyDescent="0.3">
      <c r="A4067" s="1">
        <v>43640</v>
      </c>
      <c r="B4067" t="s">
        <v>35</v>
      </c>
      <c r="C4067" t="s">
        <v>246</v>
      </c>
      <c r="D4067">
        <v>900</v>
      </c>
      <c r="E4067">
        <v>13</v>
      </c>
      <c r="F4067">
        <v>55.439999</v>
      </c>
      <c r="G4067">
        <v>55.810001</v>
      </c>
      <c r="H4067">
        <v>54.950001</v>
      </c>
      <c r="I4067">
        <v>55.459998999999897</v>
      </c>
      <c r="J4067">
        <v>55.459998999999897</v>
      </c>
      <c r="K4067">
        <v>1073100</v>
      </c>
      <c r="L4067">
        <v>2.0209999999999999</v>
      </c>
      <c r="M4067">
        <v>7.2151880984160305E-4</v>
      </c>
      <c r="N4067">
        <v>3.2994177159140298E-2</v>
      </c>
      <c r="O4067">
        <v>-5.8586986870700297E-2</v>
      </c>
      <c r="P4067">
        <v>-5.0112320515006699E-2</v>
      </c>
      <c r="Q4067">
        <v>-0.16949467944265201</v>
      </c>
      <c r="R4067">
        <v>3.6203181691023402E-3</v>
      </c>
      <c r="S4067">
        <v>1.7186139044912001E-2</v>
      </c>
      <c r="T4067">
        <v>1.6915259556975901E-2</v>
      </c>
      <c r="U4067">
        <v>1.7835477110115801E-2</v>
      </c>
      <c r="V4067">
        <v>71.040001000000004</v>
      </c>
      <c r="W4067">
        <v>53.25</v>
      </c>
      <c r="X4067">
        <v>-0.13470654452779901</v>
      </c>
      <c r="Y4067">
        <v>-1.73338836506086E-3</v>
      </c>
      <c r="Z4067">
        <v>0.53148171124737598</v>
      </c>
      <c r="AA4067">
        <v>-2.17509923199382</v>
      </c>
      <c r="AB4067">
        <v>-2.3159921852223202</v>
      </c>
      <c r="AC4067" t="s">
        <v>258</v>
      </c>
      <c r="AD4067" t="s">
        <v>366</v>
      </c>
      <c r="AE4067" t="s">
        <v>66</v>
      </c>
      <c r="AF4067" t="s">
        <v>92</v>
      </c>
      <c r="AG4067" t="s">
        <v>267</v>
      </c>
      <c r="AH4067" s="45">
        <v>27941</v>
      </c>
      <c r="AI4067">
        <v>24545</v>
      </c>
      <c r="AK4067" t="s">
        <v>268</v>
      </c>
      <c r="AL4067" t="s">
        <v>269</v>
      </c>
      <c r="AM4067" t="s">
        <v>245</v>
      </c>
    </row>
    <row r="4068" spans="1:39" x14ac:dyDescent="0.3">
      <c r="A4068" s="1">
        <v>43642</v>
      </c>
      <c r="B4068" t="s">
        <v>35</v>
      </c>
      <c r="C4068" t="s">
        <v>239</v>
      </c>
      <c r="D4068">
        <v>600</v>
      </c>
      <c r="E4068">
        <v>13</v>
      </c>
      <c r="F4068">
        <v>55.23</v>
      </c>
      <c r="G4068">
        <v>55.400002000000001</v>
      </c>
      <c r="H4068">
        <v>54.66</v>
      </c>
      <c r="I4068">
        <v>54.959998999999897</v>
      </c>
      <c r="J4068">
        <v>54.959998999999897</v>
      </c>
      <c r="K4068">
        <v>1580100</v>
      </c>
      <c r="L4068">
        <v>2.0489999999999999</v>
      </c>
      <c r="M4068">
        <v>-7.9740001352778308E-3</v>
      </c>
      <c r="N4068">
        <v>5.4734492191207797E-3</v>
      </c>
      <c r="O4068">
        <v>-5.8657984404367799E-2</v>
      </c>
      <c r="P4068">
        <v>-6.8318249256962199E-2</v>
      </c>
      <c r="Q4068">
        <v>-0.21235878084044299</v>
      </c>
      <c r="R4068">
        <v>6.2629142246967296E-3</v>
      </c>
      <c r="S4068">
        <v>1.7069002114434899E-2</v>
      </c>
      <c r="T4068">
        <v>1.6852113374509401E-2</v>
      </c>
      <c r="U4068">
        <v>1.7763945099992299E-2</v>
      </c>
      <c r="V4068">
        <v>71.040001000000004</v>
      </c>
      <c r="W4068">
        <v>53.25</v>
      </c>
      <c r="X4068">
        <v>-0.13470654452779901</v>
      </c>
      <c r="Y4068">
        <v>-1.2346958449604901E-3</v>
      </c>
      <c r="Z4068">
        <v>0.53990987397935297</v>
      </c>
      <c r="AA4068">
        <v>-2.6696015046257702</v>
      </c>
      <c r="AB4068">
        <v>-2.3776591726592202</v>
      </c>
      <c r="AC4068" t="s">
        <v>258</v>
      </c>
      <c r="AD4068" t="s">
        <v>366</v>
      </c>
      <c r="AE4068" t="s">
        <v>66</v>
      </c>
      <c r="AF4068" t="s">
        <v>92</v>
      </c>
      <c r="AG4068" t="s">
        <v>267</v>
      </c>
      <c r="AH4068" s="45">
        <v>27941</v>
      </c>
      <c r="AI4068">
        <v>24545</v>
      </c>
      <c r="AK4068" t="s">
        <v>268</v>
      </c>
      <c r="AL4068" t="s">
        <v>269</v>
      </c>
      <c r="AM4068" t="s">
        <v>245</v>
      </c>
    </row>
    <row r="4069" spans="1:39" x14ac:dyDescent="0.3">
      <c r="A4069" s="1">
        <v>43558</v>
      </c>
      <c r="B4069" t="s">
        <v>35</v>
      </c>
      <c r="C4069" t="s">
        <v>246</v>
      </c>
      <c r="D4069">
        <v>1800</v>
      </c>
      <c r="E4069">
        <v>14</v>
      </c>
      <c r="F4069">
        <v>60.099997999999999</v>
      </c>
      <c r="G4069">
        <v>60.400002000000001</v>
      </c>
      <c r="H4069">
        <v>59.369999</v>
      </c>
      <c r="I4069">
        <v>59.84</v>
      </c>
      <c r="J4069">
        <v>59.39188</v>
      </c>
      <c r="K4069">
        <v>1493000</v>
      </c>
      <c r="L4069">
        <v>2.5169999999999999</v>
      </c>
      <c r="M4069">
        <v>-5.1671670006693399E-3</v>
      </c>
      <c r="N4069">
        <v>9.2336377115514595E-3</v>
      </c>
      <c r="O4069">
        <v>-2.3289581183621299E-2</v>
      </c>
      <c r="P4069">
        <v>5.3716903653068401E-2</v>
      </c>
      <c r="Q4069">
        <v>-0.18183169536059901</v>
      </c>
      <c r="R4069">
        <v>7.2091719239434802E-3</v>
      </c>
      <c r="S4069">
        <v>1.0080281438285699E-2</v>
      </c>
      <c r="T4069">
        <v>1.74148642492339E-2</v>
      </c>
      <c r="U4069">
        <v>1.9683321750985701E-2</v>
      </c>
      <c r="V4069">
        <v>74.720000999999996</v>
      </c>
      <c r="W4069">
        <v>54.169998</v>
      </c>
      <c r="X4069">
        <v>-0.13671081912173699</v>
      </c>
      <c r="Y4069">
        <v>2.1460723821998401E-3</v>
      </c>
      <c r="Z4069">
        <v>0.55947898317504297</v>
      </c>
      <c r="AA4069">
        <v>-3.0137020018516298</v>
      </c>
      <c r="AB4069">
        <v>-3.1571849422934601</v>
      </c>
      <c r="AC4069" t="s">
        <v>259</v>
      </c>
      <c r="AD4069" t="s">
        <v>366</v>
      </c>
      <c r="AE4069" t="s">
        <v>66</v>
      </c>
      <c r="AF4069" t="s">
        <v>92</v>
      </c>
      <c r="AG4069" t="s">
        <v>267</v>
      </c>
      <c r="AH4069" s="45">
        <v>27941</v>
      </c>
      <c r="AI4069">
        <v>24545</v>
      </c>
      <c r="AK4069" t="s">
        <v>268</v>
      </c>
      <c r="AL4069" t="s">
        <v>269</v>
      </c>
      <c r="AM4069" t="s">
        <v>245</v>
      </c>
    </row>
    <row r="4070" spans="1:39" x14ac:dyDescent="0.3">
      <c r="A4070" s="1">
        <v>43608</v>
      </c>
      <c r="B4070" t="s">
        <v>35</v>
      </c>
      <c r="C4070" t="s">
        <v>246</v>
      </c>
      <c r="D4070">
        <v>1200</v>
      </c>
      <c r="E4070">
        <v>14</v>
      </c>
      <c r="F4070">
        <v>58.790000999999997</v>
      </c>
      <c r="G4070">
        <v>59.439999</v>
      </c>
      <c r="H4070">
        <v>58.369999</v>
      </c>
      <c r="I4070">
        <v>59.419998</v>
      </c>
      <c r="J4070">
        <v>58.975025000000002</v>
      </c>
      <c r="K4070">
        <v>1235000</v>
      </c>
      <c r="L4070">
        <v>2.2959999999999998</v>
      </c>
      <c r="M4070">
        <v>2.8650401747660299E-3</v>
      </c>
      <c r="N4070">
        <v>1.4920571617427001E-2</v>
      </c>
      <c r="O4070">
        <v>-3.08226861561255E-2</v>
      </c>
      <c r="P4070">
        <v>-3.4702354248051299E-2</v>
      </c>
      <c r="Q4070">
        <v>-1.05236635101626E-3</v>
      </c>
      <c r="R4070">
        <v>8.47756075564534E-3</v>
      </c>
      <c r="S4070">
        <v>2.0472650130739699E-2</v>
      </c>
      <c r="T4070">
        <v>1.4748260100115301E-2</v>
      </c>
      <c r="U4070">
        <v>1.7422340815479501E-2</v>
      </c>
      <c r="V4070">
        <v>71.040001000000004</v>
      </c>
      <c r="W4070">
        <v>54.169998</v>
      </c>
      <c r="X4070">
        <v>-0.13671081912173699</v>
      </c>
      <c r="Y4070">
        <v>-1.1985692488440201E-2</v>
      </c>
      <c r="Z4070">
        <v>0.53177569751981502</v>
      </c>
      <c r="AA4070">
        <v>-0.271271093757048</v>
      </c>
      <c r="AB4070">
        <v>-0.28159978277951903</v>
      </c>
      <c r="AC4070" t="s">
        <v>259</v>
      </c>
      <c r="AD4070" t="s">
        <v>366</v>
      </c>
      <c r="AE4070" t="s">
        <v>66</v>
      </c>
      <c r="AF4070" t="s">
        <v>92</v>
      </c>
      <c r="AG4070" t="s">
        <v>267</v>
      </c>
      <c r="AH4070" s="45">
        <v>27941</v>
      </c>
      <c r="AI4070">
        <v>24545</v>
      </c>
      <c r="AK4070" t="s">
        <v>268</v>
      </c>
      <c r="AL4070" t="s">
        <v>269</v>
      </c>
      <c r="AM4070" t="s">
        <v>245</v>
      </c>
    </row>
    <row r="4071" spans="1:39" x14ac:dyDescent="0.3">
      <c r="A4071" s="1">
        <v>43613</v>
      </c>
      <c r="B4071" t="s">
        <v>35</v>
      </c>
      <c r="C4071" t="s">
        <v>239</v>
      </c>
      <c r="D4071">
        <v>1000</v>
      </c>
      <c r="E4071">
        <v>14</v>
      </c>
      <c r="F4071">
        <v>58.73</v>
      </c>
      <c r="G4071">
        <v>58.959998999999897</v>
      </c>
      <c r="H4071">
        <v>57.130001</v>
      </c>
      <c r="I4071">
        <v>57.240001999999997</v>
      </c>
      <c r="J4071">
        <v>56.811356000000004</v>
      </c>
      <c r="K4071">
        <v>1727200</v>
      </c>
      <c r="L4071">
        <v>2.2679999999999998</v>
      </c>
      <c r="M4071">
        <v>-2.5527378802094401E-2</v>
      </c>
      <c r="N4071">
        <v>-1.42239796545445E-2</v>
      </c>
      <c r="O4071">
        <v>-9.2702059095672806E-2</v>
      </c>
      <c r="P4071">
        <v>-5.7604799655459303E-2</v>
      </c>
      <c r="Q4071">
        <v>-4.6589427964899302E-2</v>
      </c>
      <c r="R4071">
        <v>1.5602266119913799E-2</v>
      </c>
      <c r="S4071">
        <v>2.0505516316330099E-2</v>
      </c>
      <c r="T4071">
        <v>1.5045457999428601E-2</v>
      </c>
      <c r="U4071">
        <v>1.7496748604219101E-2</v>
      </c>
      <c r="V4071">
        <v>71.040001000000004</v>
      </c>
      <c r="W4071">
        <v>54.169998</v>
      </c>
      <c r="X4071">
        <v>-0.13671081912173699</v>
      </c>
      <c r="Y4071">
        <v>-8.4109499934704197E-3</v>
      </c>
      <c r="Z4071">
        <v>0.53737392620624502</v>
      </c>
      <c r="AA4071">
        <v>-0.77944380432532401</v>
      </c>
      <c r="AB4071">
        <v>-0.40934587397167299</v>
      </c>
      <c r="AC4071" t="s">
        <v>259</v>
      </c>
      <c r="AD4071" t="s">
        <v>366</v>
      </c>
      <c r="AE4071" t="s">
        <v>66</v>
      </c>
      <c r="AF4071" t="s">
        <v>92</v>
      </c>
      <c r="AG4071" t="s">
        <v>267</v>
      </c>
      <c r="AH4071" s="45">
        <v>27941</v>
      </c>
      <c r="AI4071">
        <v>24545</v>
      </c>
      <c r="AK4071" t="s">
        <v>268</v>
      </c>
      <c r="AL4071" t="s">
        <v>269</v>
      </c>
      <c r="AM4071" t="s">
        <v>245</v>
      </c>
    </row>
    <row r="4072" spans="1:39" x14ac:dyDescent="0.3">
      <c r="A4072" s="1">
        <v>43615</v>
      </c>
      <c r="B4072" t="s">
        <v>35</v>
      </c>
      <c r="C4072" t="s">
        <v>239</v>
      </c>
      <c r="D4072">
        <v>1500</v>
      </c>
      <c r="E4072">
        <v>14</v>
      </c>
      <c r="F4072">
        <v>55.290000999999997</v>
      </c>
      <c r="G4072">
        <v>55.720001000000003</v>
      </c>
      <c r="H4072">
        <v>54.299999</v>
      </c>
      <c r="I4072">
        <v>54.75</v>
      </c>
      <c r="J4072">
        <v>54.34</v>
      </c>
      <c r="K4072">
        <v>2062100</v>
      </c>
      <c r="L4072">
        <v>2.2269999999999999</v>
      </c>
      <c r="M4072">
        <v>-1.2884651416006501E-2</v>
      </c>
      <c r="N4072">
        <v>-7.8988405029116901E-2</v>
      </c>
      <c r="O4072">
        <v>-0.154228966893667</v>
      </c>
      <c r="P4072">
        <v>-0.112186493872976</v>
      </c>
      <c r="Q4072">
        <v>-9.1552669128513897E-2</v>
      </c>
      <c r="R4072">
        <v>1.3383375536995701E-2</v>
      </c>
      <c r="S4072">
        <v>2.0745795354938801E-2</v>
      </c>
      <c r="T4072">
        <v>1.5538706311560801E-2</v>
      </c>
      <c r="U4072">
        <v>1.7625184660503699E-2</v>
      </c>
      <c r="V4072">
        <v>71.040001000000004</v>
      </c>
      <c r="W4072">
        <v>54.169998</v>
      </c>
      <c r="X4072">
        <v>-0.13671081912173699</v>
      </c>
      <c r="Y4072">
        <v>2.0962723552933101E-3</v>
      </c>
      <c r="Z4072">
        <v>0.54905522265732398</v>
      </c>
      <c r="AA4072">
        <v>-1.2902392185582801</v>
      </c>
      <c r="AB4072">
        <v>-0.79768306938490097</v>
      </c>
      <c r="AC4072" t="s">
        <v>259</v>
      </c>
      <c r="AD4072" t="s">
        <v>366</v>
      </c>
      <c r="AE4072" t="s">
        <v>66</v>
      </c>
      <c r="AF4072" t="s">
        <v>92</v>
      </c>
      <c r="AG4072" t="s">
        <v>267</v>
      </c>
      <c r="AH4072" s="45">
        <v>27941</v>
      </c>
      <c r="AI4072">
        <v>24545</v>
      </c>
      <c r="AK4072" t="s">
        <v>268</v>
      </c>
      <c r="AL4072" t="s">
        <v>269</v>
      </c>
      <c r="AM4072" t="s">
        <v>245</v>
      </c>
    </row>
    <row r="4073" spans="1:39" x14ac:dyDescent="0.3">
      <c r="A4073" s="1">
        <v>43621</v>
      </c>
      <c r="B4073" t="s">
        <v>35</v>
      </c>
      <c r="C4073" t="s">
        <v>246</v>
      </c>
      <c r="D4073">
        <v>1300</v>
      </c>
      <c r="E4073">
        <v>14</v>
      </c>
      <c r="F4073">
        <v>58.419998</v>
      </c>
      <c r="G4073">
        <v>58.419998</v>
      </c>
      <c r="H4073">
        <v>57.25</v>
      </c>
      <c r="I4073">
        <v>57.419998</v>
      </c>
      <c r="J4073">
        <v>57.419998</v>
      </c>
      <c r="K4073">
        <v>1569900</v>
      </c>
      <c r="L4073">
        <v>2.1230000000000002</v>
      </c>
      <c r="M4073">
        <v>-9.7054836316614601E-3</v>
      </c>
      <c r="N4073">
        <v>4.2247384447639702E-2</v>
      </c>
      <c r="O4073">
        <v>-5.9011669634898699E-2</v>
      </c>
      <c r="P4073">
        <v>-3.9098228891164703E-2</v>
      </c>
      <c r="Q4073">
        <v>-4.0164960864522599E-2</v>
      </c>
      <c r="R4073">
        <v>2.0312827185489098E-2</v>
      </c>
      <c r="S4073">
        <v>1.5384130608180301E-2</v>
      </c>
      <c r="T4073">
        <v>1.6427312215869499E-2</v>
      </c>
      <c r="U4073">
        <v>1.7797034966353702E-2</v>
      </c>
      <c r="V4073">
        <v>71.040001000000004</v>
      </c>
      <c r="W4073">
        <v>53.41</v>
      </c>
      <c r="X4073">
        <v>-0.13470654452779901</v>
      </c>
      <c r="Y4073">
        <v>8.1287266899663802E-3</v>
      </c>
      <c r="Z4073">
        <v>0.54913053401565504</v>
      </c>
      <c r="AA4073">
        <v>-0.70251041850435403</v>
      </c>
      <c r="AB4073">
        <v>-0.97936972066032202</v>
      </c>
      <c r="AC4073" t="s">
        <v>259</v>
      </c>
      <c r="AD4073" t="s">
        <v>366</v>
      </c>
      <c r="AE4073" t="s">
        <v>66</v>
      </c>
      <c r="AF4073" t="s">
        <v>92</v>
      </c>
      <c r="AG4073" t="s">
        <v>267</v>
      </c>
      <c r="AH4073" s="45">
        <v>27941</v>
      </c>
      <c r="AI4073">
        <v>24545</v>
      </c>
      <c r="AK4073" t="s">
        <v>268</v>
      </c>
      <c r="AL4073" t="s">
        <v>269</v>
      </c>
      <c r="AM4073" t="s">
        <v>245</v>
      </c>
    </row>
    <row r="4074" spans="1:39" x14ac:dyDescent="0.3">
      <c r="A4074" s="1">
        <v>43629</v>
      </c>
      <c r="B4074" t="s">
        <v>35</v>
      </c>
      <c r="C4074" t="s">
        <v>239</v>
      </c>
      <c r="D4074">
        <v>800</v>
      </c>
      <c r="E4074">
        <v>14</v>
      </c>
      <c r="F4074">
        <v>55</v>
      </c>
      <c r="G4074">
        <v>55.279998999999997</v>
      </c>
      <c r="H4074">
        <v>54.57</v>
      </c>
      <c r="I4074">
        <v>55.110000999999997</v>
      </c>
      <c r="J4074">
        <v>55.110000999999997</v>
      </c>
      <c r="K4074">
        <v>1375100</v>
      </c>
      <c r="L4074">
        <v>2.0910000000000002</v>
      </c>
      <c r="M4074">
        <v>4.7290557825135004E-3</v>
      </c>
      <c r="N4074">
        <v>-4.6099245354184401E-2</v>
      </c>
      <c r="O4074">
        <v>-4.1351116703682703E-2</v>
      </c>
      <c r="P4074">
        <v>-8.5630065976845499E-2</v>
      </c>
      <c r="Q4074">
        <v>-0.15515982646179699</v>
      </c>
      <c r="R4074">
        <v>1.8564087145015701E-2</v>
      </c>
      <c r="S4074">
        <v>1.6890753237651501E-2</v>
      </c>
      <c r="T4074">
        <v>1.7134421545418301E-2</v>
      </c>
      <c r="U4074">
        <v>1.7844120398765002E-2</v>
      </c>
      <c r="V4074">
        <v>71.040001000000004</v>
      </c>
      <c r="W4074">
        <v>53.41</v>
      </c>
      <c r="X4074">
        <v>-0.13470654452779901</v>
      </c>
      <c r="Y4074">
        <v>4.0890106107655602E-3</v>
      </c>
      <c r="Z4074">
        <v>0.52789957711420799</v>
      </c>
      <c r="AA4074">
        <v>-2.0211878232393299</v>
      </c>
      <c r="AB4074">
        <v>-1.57808180929741</v>
      </c>
      <c r="AC4074" t="s">
        <v>259</v>
      </c>
      <c r="AD4074" t="s">
        <v>366</v>
      </c>
      <c r="AE4074" t="s">
        <v>66</v>
      </c>
      <c r="AF4074" t="s">
        <v>92</v>
      </c>
      <c r="AG4074" t="s">
        <v>267</v>
      </c>
      <c r="AH4074" s="45">
        <v>27941</v>
      </c>
      <c r="AI4074">
        <v>24545</v>
      </c>
      <c r="AK4074" t="s">
        <v>268</v>
      </c>
      <c r="AL4074" t="s">
        <v>269</v>
      </c>
      <c r="AM4074" t="s">
        <v>245</v>
      </c>
    </row>
    <row r="4075" spans="1:39" x14ac:dyDescent="0.3">
      <c r="A4075" s="1">
        <v>43566</v>
      </c>
      <c r="B4075" t="s">
        <v>35</v>
      </c>
      <c r="C4075" t="s">
        <v>246</v>
      </c>
      <c r="D4075">
        <v>1600</v>
      </c>
      <c r="E4075">
        <v>15</v>
      </c>
      <c r="F4075">
        <v>59.82</v>
      </c>
      <c r="G4075">
        <v>60.720001000000003</v>
      </c>
      <c r="H4075">
        <v>59.73</v>
      </c>
      <c r="I4075">
        <v>60.07</v>
      </c>
      <c r="J4075">
        <v>59.620158999999902</v>
      </c>
      <c r="K4075">
        <v>1464000</v>
      </c>
      <c r="L4075">
        <v>2.504</v>
      </c>
      <c r="M4075">
        <v>1.12163118226624E-2</v>
      </c>
      <c r="N4075">
        <v>-1.1421081492412799E-2</v>
      </c>
      <c r="O4075">
        <v>-2.3278759381833401E-3</v>
      </c>
      <c r="P4075">
        <v>-3.8727947992754301E-2</v>
      </c>
      <c r="Q4075">
        <v>-0.181384594705293</v>
      </c>
      <c r="R4075">
        <v>1.16441427631831E-2</v>
      </c>
      <c r="S4075">
        <v>1.08982398869197E-2</v>
      </c>
      <c r="T4075">
        <v>1.648765755003E-2</v>
      </c>
      <c r="U4075">
        <v>1.9737418359359299E-2</v>
      </c>
      <c r="V4075">
        <v>74.25</v>
      </c>
      <c r="W4075">
        <v>54.169998</v>
      </c>
      <c r="X4075">
        <v>-0.13671081912173699</v>
      </c>
      <c r="Y4075" s="44">
        <v>3.8122194279549302E-5</v>
      </c>
      <c r="Z4075">
        <v>0.56768797171162799</v>
      </c>
      <c r="AA4075">
        <v>-2.9470326636488502</v>
      </c>
      <c r="AB4075">
        <v>-2.9060591733478001</v>
      </c>
      <c r="AC4075" t="s">
        <v>260</v>
      </c>
      <c r="AD4075" t="s">
        <v>366</v>
      </c>
      <c r="AE4075" t="s">
        <v>66</v>
      </c>
      <c r="AF4075" t="s">
        <v>92</v>
      </c>
      <c r="AG4075" t="s">
        <v>267</v>
      </c>
      <c r="AH4075" s="45">
        <v>27941</v>
      </c>
      <c r="AI4075">
        <v>24545</v>
      </c>
      <c r="AK4075" t="s">
        <v>268</v>
      </c>
      <c r="AL4075" t="s">
        <v>269</v>
      </c>
      <c r="AM4075" t="s">
        <v>245</v>
      </c>
    </row>
    <row r="4076" spans="1:39" x14ac:dyDescent="0.3">
      <c r="A4076" s="1">
        <v>43577</v>
      </c>
      <c r="B4076" t="s">
        <v>35</v>
      </c>
      <c r="C4076" t="s">
        <v>239</v>
      </c>
      <c r="D4076">
        <v>800</v>
      </c>
      <c r="E4076">
        <v>15</v>
      </c>
      <c r="F4076">
        <v>61.490001999999997</v>
      </c>
      <c r="G4076">
        <v>62.330002</v>
      </c>
      <c r="H4076">
        <v>61.040000999999997</v>
      </c>
      <c r="I4076">
        <v>61.16</v>
      </c>
      <c r="J4076">
        <v>60.701995999999902</v>
      </c>
      <c r="K4076">
        <v>1892100</v>
      </c>
      <c r="L4076">
        <v>2.59</v>
      </c>
      <c r="M4076">
        <v>-3.9164913222270803E-3</v>
      </c>
      <c r="N4076">
        <v>1.9482183745968999E-2</v>
      </c>
      <c r="O4076">
        <v>2.2989487575540299E-2</v>
      </c>
      <c r="P4076">
        <v>-3.2762929579415102E-2</v>
      </c>
      <c r="Q4076">
        <v>-0.152105333585596</v>
      </c>
      <c r="R4076">
        <v>1.8120683183706798E-2</v>
      </c>
      <c r="S4076">
        <v>1.29208837471773E-2</v>
      </c>
      <c r="T4076">
        <v>1.63922029321006E-2</v>
      </c>
      <c r="U4076">
        <v>1.9861041336323899E-2</v>
      </c>
      <c r="V4076">
        <v>73.129997000000003</v>
      </c>
      <c r="W4076">
        <v>54.169998</v>
      </c>
      <c r="X4076">
        <v>-0.13671081912173699</v>
      </c>
      <c r="Y4076">
        <v>1.0115060212163699E-3</v>
      </c>
      <c r="Z4076">
        <v>0.57003504666714999</v>
      </c>
      <c r="AA4076">
        <v>-2.4871681266125898</v>
      </c>
      <c r="AB4076">
        <v>-2.7335871197644499</v>
      </c>
      <c r="AC4076" t="s">
        <v>260</v>
      </c>
      <c r="AD4076" t="s">
        <v>366</v>
      </c>
      <c r="AE4076" t="s">
        <v>66</v>
      </c>
      <c r="AF4076" t="s">
        <v>92</v>
      </c>
      <c r="AG4076" t="s">
        <v>267</v>
      </c>
      <c r="AH4076" s="45">
        <v>27941</v>
      </c>
      <c r="AI4076">
        <v>24545</v>
      </c>
      <c r="AK4076" t="s">
        <v>268</v>
      </c>
      <c r="AL4076" t="s">
        <v>269</v>
      </c>
      <c r="AM4076" t="s">
        <v>245</v>
      </c>
    </row>
    <row r="4077" spans="1:39" x14ac:dyDescent="0.3">
      <c r="A4077" s="1">
        <v>43586</v>
      </c>
      <c r="B4077" t="s">
        <v>35</v>
      </c>
      <c r="C4077" t="s">
        <v>239</v>
      </c>
      <c r="D4077">
        <v>1300</v>
      </c>
      <c r="E4077">
        <v>15</v>
      </c>
      <c r="F4077">
        <v>62.990001999999997</v>
      </c>
      <c r="G4077">
        <v>62.990001999999997</v>
      </c>
      <c r="H4077">
        <v>59.189999</v>
      </c>
      <c r="I4077">
        <v>59.349997999999999</v>
      </c>
      <c r="J4077">
        <v>58.905547999999897</v>
      </c>
      <c r="K4077">
        <v>4781100</v>
      </c>
      <c r="L4077">
        <v>2.5110000000000001</v>
      </c>
      <c r="M4077">
        <v>-7.8395410278551E-2</v>
      </c>
      <c r="N4077">
        <v>-5.1874441700239499E-2</v>
      </c>
      <c r="O4077">
        <v>-5.0420713734111904E-3</v>
      </c>
      <c r="P4077">
        <v>-8.9327752117648707E-2</v>
      </c>
      <c r="Q4077">
        <v>-0.15691999308785101</v>
      </c>
      <c r="R4077">
        <v>3.8463548902403603E-2</v>
      </c>
      <c r="S4077">
        <v>2.0965265629561001E-2</v>
      </c>
      <c r="T4077">
        <v>1.9106031499429601E-2</v>
      </c>
      <c r="U4077">
        <v>2.03244756905007E-2</v>
      </c>
      <c r="V4077">
        <v>71.760002</v>
      </c>
      <c r="W4077">
        <v>54.169998</v>
      </c>
      <c r="X4077">
        <v>-0.13671081912173699</v>
      </c>
      <c r="Y4077">
        <v>-7.5304459681844096E-3</v>
      </c>
      <c r="Z4077">
        <v>0.58135424225693699</v>
      </c>
      <c r="AA4077">
        <v>-2.3957161591360601</v>
      </c>
      <c r="AB4077">
        <v>-1.8071593095026699</v>
      </c>
      <c r="AC4077" t="s">
        <v>260</v>
      </c>
      <c r="AD4077" t="s">
        <v>366</v>
      </c>
      <c r="AE4077" t="s">
        <v>66</v>
      </c>
      <c r="AF4077" t="s">
        <v>92</v>
      </c>
      <c r="AG4077" t="s">
        <v>267</v>
      </c>
      <c r="AH4077" s="45">
        <v>27941</v>
      </c>
      <c r="AI4077">
        <v>24545</v>
      </c>
      <c r="AK4077" t="s">
        <v>268</v>
      </c>
      <c r="AL4077" t="s">
        <v>269</v>
      </c>
      <c r="AM4077" t="s">
        <v>245</v>
      </c>
    </row>
    <row r="4078" spans="1:39" x14ac:dyDescent="0.3">
      <c r="A4078" s="1">
        <v>43600</v>
      </c>
      <c r="B4078" t="s">
        <v>35</v>
      </c>
      <c r="C4078" t="s">
        <v>239</v>
      </c>
      <c r="D4078">
        <v>2300</v>
      </c>
      <c r="E4078">
        <v>15</v>
      </c>
      <c r="F4078">
        <v>58.34</v>
      </c>
      <c r="G4078">
        <v>58.900002000000001</v>
      </c>
      <c r="H4078">
        <v>58.07</v>
      </c>
      <c r="I4078">
        <v>58.299999</v>
      </c>
      <c r="J4078">
        <v>57.863415000000003</v>
      </c>
      <c r="K4078">
        <v>1239900</v>
      </c>
      <c r="L4078">
        <v>2.379</v>
      </c>
      <c r="M4078">
        <v>-2.0561455031815399E-3</v>
      </c>
      <c r="N4078">
        <v>-1.4981535948065601E-2</v>
      </c>
      <c r="O4078">
        <v>-2.8409077227174898E-2</v>
      </c>
      <c r="P4078">
        <v>-1.67232857832233E-2</v>
      </c>
      <c r="Q4078">
        <v>-1.0035742588286E-2</v>
      </c>
      <c r="R4078">
        <v>1.0578326363676E-2</v>
      </c>
      <c r="S4078">
        <v>2.1660286128417101E-2</v>
      </c>
      <c r="T4078">
        <v>1.4829779607972099E-2</v>
      </c>
      <c r="U4078">
        <v>1.74006584872099E-2</v>
      </c>
      <c r="V4078">
        <v>71.040001000000004</v>
      </c>
      <c r="W4078">
        <v>54.169998</v>
      </c>
      <c r="X4078">
        <v>-0.13671081912173699</v>
      </c>
      <c r="Y4078">
        <v>5.8219943882337104E-3</v>
      </c>
      <c r="Z4078">
        <v>0.532930106521183</v>
      </c>
      <c r="AA4078">
        <v>-0.39639239829482897</v>
      </c>
      <c r="AB4078">
        <v>-0.478707791559494</v>
      </c>
      <c r="AC4078" t="s">
        <v>260</v>
      </c>
      <c r="AD4078" t="s">
        <v>366</v>
      </c>
      <c r="AE4078" t="s">
        <v>66</v>
      </c>
      <c r="AF4078" t="s">
        <v>92</v>
      </c>
      <c r="AG4078" t="s">
        <v>267</v>
      </c>
      <c r="AH4078" s="45">
        <v>27941</v>
      </c>
      <c r="AI4078">
        <v>24545</v>
      </c>
      <c r="AK4078" t="s">
        <v>268</v>
      </c>
      <c r="AL4078" t="s">
        <v>269</v>
      </c>
      <c r="AM4078" t="s">
        <v>245</v>
      </c>
    </row>
    <row r="4079" spans="1:39" x14ac:dyDescent="0.3">
      <c r="A4079" s="1">
        <v>43615</v>
      </c>
      <c r="B4079" t="s">
        <v>35</v>
      </c>
      <c r="C4079" t="s">
        <v>246</v>
      </c>
      <c r="D4079">
        <v>1500</v>
      </c>
      <c r="E4079">
        <v>15</v>
      </c>
      <c r="F4079">
        <v>55.290000999999997</v>
      </c>
      <c r="G4079">
        <v>55.720001000000003</v>
      </c>
      <c r="H4079">
        <v>54.299999</v>
      </c>
      <c r="I4079">
        <v>54.75</v>
      </c>
      <c r="J4079">
        <v>54.34</v>
      </c>
      <c r="K4079">
        <v>2062100</v>
      </c>
      <c r="L4079">
        <v>2.2269999999999999</v>
      </c>
      <c r="M4079">
        <v>-1.2884651416006501E-2</v>
      </c>
      <c r="N4079">
        <v>-7.8988405029116901E-2</v>
      </c>
      <c r="O4079">
        <v>-0.154228966893667</v>
      </c>
      <c r="P4079">
        <v>-0.112186493872976</v>
      </c>
      <c r="Q4079">
        <v>-9.1552669128513897E-2</v>
      </c>
      <c r="R4079">
        <v>1.3383375536995701E-2</v>
      </c>
      <c r="S4079">
        <v>2.0745795354938801E-2</v>
      </c>
      <c r="T4079">
        <v>1.5538706311560801E-2</v>
      </c>
      <c r="U4079">
        <v>1.7625184660503699E-2</v>
      </c>
      <c r="V4079">
        <v>71.040001000000004</v>
      </c>
      <c r="W4079">
        <v>54.169998</v>
      </c>
      <c r="X4079">
        <v>-0.13671081912173699</v>
      </c>
      <c r="Y4079">
        <v>2.0962723552933101E-3</v>
      </c>
      <c r="Z4079">
        <v>0.54905522265732398</v>
      </c>
      <c r="AA4079">
        <v>-1.2902392185582801</v>
      </c>
      <c r="AB4079">
        <v>-0.79768306938490097</v>
      </c>
      <c r="AC4079" t="s">
        <v>260</v>
      </c>
      <c r="AD4079" t="s">
        <v>366</v>
      </c>
      <c r="AE4079" t="s">
        <v>66</v>
      </c>
      <c r="AF4079" t="s">
        <v>92</v>
      </c>
      <c r="AG4079" t="s">
        <v>267</v>
      </c>
      <c r="AH4079" s="45">
        <v>27941</v>
      </c>
      <c r="AI4079">
        <v>24545</v>
      </c>
      <c r="AK4079" t="s">
        <v>268</v>
      </c>
      <c r="AL4079" t="s">
        <v>269</v>
      </c>
      <c r="AM4079" t="s">
        <v>245</v>
      </c>
    </row>
    <row r="4080" spans="1:39" x14ac:dyDescent="0.3">
      <c r="A4080" s="1">
        <v>43640</v>
      </c>
      <c r="B4080" t="s">
        <v>35</v>
      </c>
      <c r="C4080" t="s">
        <v>239</v>
      </c>
      <c r="D4080">
        <v>600</v>
      </c>
      <c r="E4080">
        <v>15</v>
      </c>
      <c r="F4080">
        <v>55.439999</v>
      </c>
      <c r="G4080">
        <v>55.810001</v>
      </c>
      <c r="H4080">
        <v>54.950001</v>
      </c>
      <c r="I4080">
        <v>55.459998999999897</v>
      </c>
      <c r="J4080">
        <v>55.459998999999897</v>
      </c>
      <c r="K4080">
        <v>1073100</v>
      </c>
      <c r="L4080">
        <v>2.0209999999999999</v>
      </c>
      <c r="M4080">
        <v>7.2151880984160305E-4</v>
      </c>
      <c r="N4080">
        <v>3.2994177159140298E-2</v>
      </c>
      <c r="O4080">
        <v>-5.8586986870700297E-2</v>
      </c>
      <c r="P4080">
        <v>-5.0112320515006699E-2</v>
      </c>
      <c r="Q4080">
        <v>-0.16949467944265201</v>
      </c>
      <c r="R4080">
        <v>3.6203181691023402E-3</v>
      </c>
      <c r="S4080">
        <v>1.7186139044912001E-2</v>
      </c>
      <c r="T4080">
        <v>1.6915259556975901E-2</v>
      </c>
      <c r="U4080">
        <v>1.7835477110115801E-2</v>
      </c>
      <c r="V4080">
        <v>71.040001000000004</v>
      </c>
      <c r="W4080">
        <v>53.25</v>
      </c>
      <c r="X4080">
        <v>-0.13470654452779901</v>
      </c>
      <c r="Y4080">
        <v>-1.73338836506086E-3</v>
      </c>
      <c r="Z4080">
        <v>0.53148171124737598</v>
      </c>
      <c r="AA4080">
        <v>-2.17509923199382</v>
      </c>
      <c r="AB4080">
        <v>-2.3159921852223202</v>
      </c>
      <c r="AC4080" t="s">
        <v>260</v>
      </c>
      <c r="AD4080" t="s">
        <v>366</v>
      </c>
      <c r="AE4080" t="s">
        <v>66</v>
      </c>
      <c r="AF4080" t="s">
        <v>92</v>
      </c>
      <c r="AG4080" t="s">
        <v>267</v>
      </c>
      <c r="AH4080" s="45">
        <v>27941</v>
      </c>
      <c r="AI4080">
        <v>24545</v>
      </c>
      <c r="AK4080" t="s">
        <v>268</v>
      </c>
      <c r="AL4080" t="s">
        <v>269</v>
      </c>
      <c r="AM4080" t="s">
        <v>245</v>
      </c>
    </row>
    <row r="4081" spans="1:39" x14ac:dyDescent="0.3">
      <c r="A4081" s="1">
        <v>43644</v>
      </c>
      <c r="B4081" t="s">
        <v>35</v>
      </c>
      <c r="C4081" t="s">
        <v>239</v>
      </c>
      <c r="D4081">
        <v>800</v>
      </c>
      <c r="E4081">
        <v>15</v>
      </c>
      <c r="F4081">
        <v>55.75</v>
      </c>
      <c r="G4081">
        <v>56.43</v>
      </c>
      <c r="H4081">
        <v>55.5</v>
      </c>
      <c r="I4081">
        <v>56</v>
      </c>
      <c r="J4081">
        <v>56</v>
      </c>
      <c r="K4081">
        <v>1959800</v>
      </c>
      <c r="L4081">
        <v>2</v>
      </c>
      <c r="M4081">
        <v>1.2036397678375501E-2</v>
      </c>
      <c r="N4081">
        <v>1.04111873883723E-2</v>
      </c>
      <c r="O4081">
        <v>1.7206435320940901E-2</v>
      </c>
      <c r="P4081">
        <v>-5.56256604082562E-2</v>
      </c>
      <c r="Q4081">
        <v>-0.164536524034394</v>
      </c>
      <c r="R4081">
        <v>7.6402344083308198E-3</v>
      </c>
      <c r="S4081">
        <v>1.51210444231359E-2</v>
      </c>
      <c r="T4081">
        <v>1.6935131980780501E-2</v>
      </c>
      <c r="U4081">
        <v>1.7744429024095398E-2</v>
      </c>
      <c r="V4081">
        <v>71.040001000000004</v>
      </c>
      <c r="W4081">
        <v>53.25</v>
      </c>
      <c r="X4081">
        <v>-0.13470654452779901</v>
      </c>
      <c r="Y4081">
        <v>5.7409418775350302E-3</v>
      </c>
      <c r="Z4081">
        <v>0.54195883105549203</v>
      </c>
      <c r="AA4081">
        <v>-2.1133945088172701</v>
      </c>
      <c r="AB4081">
        <v>-2.35880783119587</v>
      </c>
      <c r="AC4081" t="s">
        <v>260</v>
      </c>
      <c r="AD4081" t="s">
        <v>366</v>
      </c>
      <c r="AE4081" t="s">
        <v>66</v>
      </c>
      <c r="AF4081" t="s">
        <v>92</v>
      </c>
      <c r="AG4081" t="s">
        <v>267</v>
      </c>
      <c r="AH4081" s="45">
        <v>27941</v>
      </c>
      <c r="AI4081">
        <v>24545</v>
      </c>
      <c r="AK4081" t="s">
        <v>268</v>
      </c>
      <c r="AL4081" t="s">
        <v>269</v>
      </c>
      <c r="AM4081" t="s">
        <v>245</v>
      </c>
    </row>
    <row r="4082" spans="1:39" x14ac:dyDescent="0.3">
      <c r="A4082" s="1">
        <v>43556</v>
      </c>
      <c r="B4082" t="s">
        <v>35</v>
      </c>
      <c r="C4082" t="s">
        <v>246</v>
      </c>
      <c r="D4082">
        <v>1200</v>
      </c>
      <c r="E4082">
        <v>16</v>
      </c>
      <c r="F4082">
        <v>59.959998999999897</v>
      </c>
      <c r="G4082">
        <v>60.66</v>
      </c>
      <c r="H4082">
        <v>59.84</v>
      </c>
      <c r="I4082">
        <v>60.369999</v>
      </c>
      <c r="J4082">
        <v>59.917912000000001</v>
      </c>
      <c r="K4082">
        <v>1333300</v>
      </c>
      <c r="L4082">
        <v>2.4969999999999999</v>
      </c>
      <c r="M4082">
        <v>1.1998140996457201E-2</v>
      </c>
      <c r="N4082">
        <v>2.7201149468237502E-2</v>
      </c>
      <c r="O4082">
        <v>-1.4471605731315E-2</v>
      </c>
      <c r="P4082">
        <v>8.2884132352208997E-2</v>
      </c>
      <c r="Q4082">
        <v>-0.19570398224553301</v>
      </c>
      <c r="R4082">
        <v>7.0651497168057404E-3</v>
      </c>
      <c r="S4082">
        <v>1.00535998950817E-2</v>
      </c>
      <c r="T4082">
        <v>1.7498891458948701E-2</v>
      </c>
      <c r="U4082">
        <v>1.9774865897977001E-2</v>
      </c>
      <c r="V4082">
        <v>75.459998999999996</v>
      </c>
      <c r="W4082">
        <v>54.169998</v>
      </c>
      <c r="X4082">
        <v>-0.13671081912173699</v>
      </c>
      <c r="Y4082">
        <v>1.1502195497633099E-2</v>
      </c>
      <c r="Z4082">
        <v>0.57627495521905403</v>
      </c>
      <c r="AA4082">
        <v>-3.2358561630911198</v>
      </c>
      <c r="AB4082">
        <v>-3.1977929033257602</v>
      </c>
      <c r="AC4082" t="s">
        <v>261</v>
      </c>
      <c r="AD4082" t="s">
        <v>366</v>
      </c>
      <c r="AE4082" t="s">
        <v>66</v>
      </c>
      <c r="AF4082" t="s">
        <v>92</v>
      </c>
      <c r="AG4082" t="s">
        <v>267</v>
      </c>
      <c r="AH4082" s="45">
        <v>27941</v>
      </c>
      <c r="AI4082">
        <v>24545</v>
      </c>
      <c r="AK4082" t="s">
        <v>268</v>
      </c>
      <c r="AL4082" t="s">
        <v>269</v>
      </c>
      <c r="AM4082" t="s">
        <v>245</v>
      </c>
    </row>
    <row r="4083" spans="1:39" x14ac:dyDescent="0.3">
      <c r="A4083" s="1">
        <v>43557</v>
      </c>
      <c r="B4083" t="s">
        <v>35</v>
      </c>
      <c r="C4083" t="s">
        <v>239</v>
      </c>
      <c r="D4083">
        <v>1500</v>
      </c>
      <c r="E4083">
        <v>16</v>
      </c>
      <c r="F4083">
        <v>60.419998</v>
      </c>
      <c r="G4083">
        <v>60.48</v>
      </c>
      <c r="H4083">
        <v>59.84</v>
      </c>
      <c r="I4083">
        <v>60.150002000000001</v>
      </c>
      <c r="J4083">
        <v>59.699562</v>
      </c>
      <c r="K4083">
        <v>1106900</v>
      </c>
      <c r="L4083">
        <v>2.4809999999999999</v>
      </c>
      <c r="M4083">
        <v>-3.6508084516370201E-3</v>
      </c>
      <c r="N4083">
        <v>1.1201377535007301E-2</v>
      </c>
      <c r="O4083">
        <v>-2.07311902845984E-2</v>
      </c>
      <c r="P4083">
        <v>7.5308262927564998E-2</v>
      </c>
      <c r="Q4083">
        <v>-0.16916767737007199</v>
      </c>
      <c r="R4083">
        <v>6.7709526675843196E-3</v>
      </c>
      <c r="S4083">
        <v>1.00453231160767E-2</v>
      </c>
      <c r="T4083">
        <v>1.7506699075489199E-2</v>
      </c>
      <c r="U4083">
        <v>1.9688092164213002E-2</v>
      </c>
      <c r="V4083">
        <v>74.720000999999996</v>
      </c>
      <c r="W4083">
        <v>54.169998</v>
      </c>
      <c r="X4083">
        <v>-0.13671081912173699</v>
      </c>
      <c r="Y4083" s="44">
        <v>1.7455614805152698E-5</v>
      </c>
      <c r="Z4083">
        <v>0.56059860545688001</v>
      </c>
      <c r="AA4083">
        <v>-2.83254524294003</v>
      </c>
      <c r="AB4083">
        <v>-3.1980972892880799</v>
      </c>
      <c r="AC4083" t="s">
        <v>261</v>
      </c>
      <c r="AD4083" t="s">
        <v>366</v>
      </c>
      <c r="AE4083" t="s">
        <v>66</v>
      </c>
      <c r="AF4083" t="s">
        <v>92</v>
      </c>
      <c r="AG4083" t="s">
        <v>267</v>
      </c>
      <c r="AH4083" s="45">
        <v>27941</v>
      </c>
      <c r="AI4083">
        <v>24545</v>
      </c>
      <c r="AK4083" t="s">
        <v>268</v>
      </c>
      <c r="AL4083" t="s">
        <v>269</v>
      </c>
      <c r="AM4083" t="s">
        <v>245</v>
      </c>
    </row>
    <row r="4084" spans="1:39" x14ac:dyDescent="0.3">
      <c r="A4084" s="1">
        <v>43572</v>
      </c>
      <c r="B4084" t="s">
        <v>35</v>
      </c>
      <c r="C4084" t="s">
        <v>246</v>
      </c>
      <c r="D4084">
        <v>1800</v>
      </c>
      <c r="E4084">
        <v>16</v>
      </c>
      <c r="F4084">
        <v>59.59</v>
      </c>
      <c r="G4084">
        <v>60.139998999999897</v>
      </c>
      <c r="H4084">
        <v>59.220001000000003</v>
      </c>
      <c r="I4084">
        <v>59.419998</v>
      </c>
      <c r="J4084">
        <v>58.975025000000002</v>
      </c>
      <c r="K4084">
        <v>1143400</v>
      </c>
      <c r="L4084">
        <v>2.5920000000000001</v>
      </c>
      <c r="M4084">
        <v>-1.84952983170667E-3</v>
      </c>
      <c r="N4084">
        <v>3.36605888072885E-4</v>
      </c>
      <c r="O4084">
        <v>-2.5422996133385199E-2</v>
      </c>
      <c r="P4084">
        <v>-2.3824673674827601E-2</v>
      </c>
      <c r="Q4084">
        <v>-0.18982533479472399</v>
      </c>
      <c r="R4084">
        <v>1.0338950219694099E-2</v>
      </c>
      <c r="S4084">
        <v>1.13187467545542E-2</v>
      </c>
      <c r="T4084">
        <v>1.6318729002376801E-2</v>
      </c>
      <c r="U4084">
        <v>1.9751121112584299E-2</v>
      </c>
      <c r="V4084">
        <v>73.870002999999997</v>
      </c>
      <c r="W4084">
        <v>54.169998</v>
      </c>
      <c r="X4084">
        <v>-0.13671081912173699</v>
      </c>
      <c r="Y4084">
        <v>-2.2764010197428601E-3</v>
      </c>
      <c r="Z4084">
        <v>0.56764642184101299</v>
      </c>
      <c r="AA4084">
        <v>-3.04538503041675</v>
      </c>
      <c r="AB4084">
        <v>-2.9137044435071702</v>
      </c>
      <c r="AC4084" t="s">
        <v>261</v>
      </c>
      <c r="AD4084" t="s">
        <v>366</v>
      </c>
      <c r="AE4084" t="s">
        <v>66</v>
      </c>
      <c r="AF4084" t="s">
        <v>92</v>
      </c>
      <c r="AG4084" t="s">
        <v>267</v>
      </c>
      <c r="AH4084" s="45">
        <v>27941</v>
      </c>
      <c r="AI4084">
        <v>24545</v>
      </c>
      <c r="AK4084" t="s">
        <v>268</v>
      </c>
      <c r="AL4084" t="s">
        <v>269</v>
      </c>
      <c r="AM4084" t="s">
        <v>245</v>
      </c>
    </row>
    <row r="4085" spans="1:39" x14ac:dyDescent="0.3">
      <c r="A4085" s="1">
        <v>43581</v>
      </c>
      <c r="B4085" t="s">
        <v>35</v>
      </c>
      <c r="C4085" t="s">
        <v>246</v>
      </c>
      <c r="D4085">
        <v>1200</v>
      </c>
      <c r="E4085">
        <v>16</v>
      </c>
      <c r="F4085">
        <v>63.009997999999896</v>
      </c>
      <c r="G4085">
        <v>64.120002999999997</v>
      </c>
      <c r="H4085">
        <v>63.009997999999896</v>
      </c>
      <c r="I4085">
        <v>63.830002</v>
      </c>
      <c r="J4085">
        <v>63.352004999999998</v>
      </c>
      <c r="K4085">
        <v>1339700</v>
      </c>
      <c r="L4085">
        <v>2.5049999999999999</v>
      </c>
      <c r="M4085">
        <v>1.6268261415225901E-2</v>
      </c>
      <c r="N4085">
        <v>3.8813483953868799E-2</v>
      </c>
      <c r="O4085">
        <v>7.0583249678996304E-2</v>
      </c>
      <c r="P4085">
        <v>-2.2187293244964302E-3</v>
      </c>
      <c r="Q4085">
        <v>-9.3509757796279E-2</v>
      </c>
      <c r="R4085">
        <v>9.9862329960305699E-3</v>
      </c>
      <c r="S4085">
        <v>1.17237945801297E-2</v>
      </c>
      <c r="T4085">
        <v>1.64466481850617E-2</v>
      </c>
      <c r="U4085">
        <v>1.9746082762203399E-2</v>
      </c>
      <c r="V4085">
        <v>73.129997000000003</v>
      </c>
      <c r="W4085">
        <v>54.169998</v>
      </c>
      <c r="X4085">
        <v>-0.13671081912173699</v>
      </c>
      <c r="Y4085">
        <v>4.6743503443647796E-3</v>
      </c>
      <c r="Z4085">
        <v>0.55979447277174199</v>
      </c>
      <c r="AA4085">
        <v>-1.59664779107206</v>
      </c>
      <c r="AB4085">
        <v>-1.94364428885146</v>
      </c>
      <c r="AC4085" t="s">
        <v>261</v>
      </c>
      <c r="AD4085" t="s">
        <v>366</v>
      </c>
      <c r="AE4085" t="s">
        <v>66</v>
      </c>
      <c r="AF4085" t="s">
        <v>92</v>
      </c>
      <c r="AG4085" t="s">
        <v>267</v>
      </c>
      <c r="AH4085" s="45">
        <v>27941</v>
      </c>
      <c r="AI4085">
        <v>24545</v>
      </c>
      <c r="AK4085" t="s">
        <v>268</v>
      </c>
      <c r="AL4085" t="s">
        <v>269</v>
      </c>
      <c r="AM4085" t="s">
        <v>245</v>
      </c>
    </row>
    <row r="4086" spans="1:39" x14ac:dyDescent="0.3">
      <c r="A4086" s="1">
        <v>43602</v>
      </c>
      <c r="B4086" t="s">
        <v>35</v>
      </c>
      <c r="C4086" t="s">
        <v>239</v>
      </c>
      <c r="D4086">
        <v>1700</v>
      </c>
      <c r="E4086">
        <v>16</v>
      </c>
      <c r="F4086">
        <v>58.310001</v>
      </c>
      <c r="G4086">
        <v>58.990001999999997</v>
      </c>
      <c r="H4086">
        <v>58.200001</v>
      </c>
      <c r="I4086">
        <v>58.66</v>
      </c>
      <c r="J4086">
        <v>58.220717999999998</v>
      </c>
      <c r="K4086">
        <v>836800</v>
      </c>
      <c r="L4086">
        <v>2.3929999999999998</v>
      </c>
      <c r="M4086">
        <v>2.04779318855061E-3</v>
      </c>
      <c r="N4086">
        <v>3.4101923955744601E-4</v>
      </c>
      <c r="O4086">
        <v>-1.47223082605831E-2</v>
      </c>
      <c r="P4086">
        <v>-3.0967717724821299E-2</v>
      </c>
      <c r="Q4086">
        <v>1.2641118259459701E-3</v>
      </c>
      <c r="R4086">
        <v>8.5068194693607001E-3</v>
      </c>
      <c r="S4086">
        <v>2.1385695850887999E-2</v>
      </c>
      <c r="T4086">
        <v>1.46596872335938E-2</v>
      </c>
      <c r="U4086">
        <v>1.7398681694472801E-2</v>
      </c>
      <c r="V4086">
        <v>71.040001000000004</v>
      </c>
      <c r="W4086">
        <v>54.169998</v>
      </c>
      <c r="X4086">
        <v>-0.13671081912173699</v>
      </c>
      <c r="Y4086">
        <v>-5.8544371529206298E-3</v>
      </c>
      <c r="Z4086">
        <v>0.53079844872518001</v>
      </c>
      <c r="AA4086">
        <v>-0.26219351053850898</v>
      </c>
      <c r="AB4086">
        <v>-0.411728339962665</v>
      </c>
      <c r="AC4086" t="s">
        <v>261</v>
      </c>
      <c r="AD4086" t="s">
        <v>366</v>
      </c>
      <c r="AE4086" t="s">
        <v>66</v>
      </c>
      <c r="AF4086" t="s">
        <v>92</v>
      </c>
      <c r="AG4086" t="s">
        <v>267</v>
      </c>
      <c r="AH4086" s="45">
        <v>27941</v>
      </c>
      <c r="AI4086">
        <v>24545</v>
      </c>
      <c r="AK4086" t="s">
        <v>268</v>
      </c>
      <c r="AL4086" t="s">
        <v>269</v>
      </c>
      <c r="AM4086" t="s">
        <v>245</v>
      </c>
    </row>
    <row r="4087" spans="1:39" x14ac:dyDescent="0.3">
      <c r="A4087" s="1">
        <v>43607</v>
      </c>
      <c r="B4087" t="s">
        <v>35</v>
      </c>
      <c r="C4087" t="s">
        <v>246</v>
      </c>
      <c r="D4087">
        <v>3300</v>
      </c>
      <c r="E4087">
        <v>16</v>
      </c>
      <c r="F4087">
        <v>58.52</v>
      </c>
      <c r="G4087">
        <v>59.43</v>
      </c>
      <c r="H4087">
        <v>58.380001</v>
      </c>
      <c r="I4087">
        <v>59.25</v>
      </c>
      <c r="J4087">
        <v>58.806300999999998</v>
      </c>
      <c r="K4087">
        <v>1021200</v>
      </c>
      <c r="L4087">
        <v>2.3929999999999998</v>
      </c>
      <c r="M4087">
        <v>8.1342683662558105E-3</v>
      </c>
      <c r="N4087">
        <v>1.61636894443438E-2</v>
      </c>
      <c r="O4087">
        <v>-3.1727571528800201E-2</v>
      </c>
      <c r="P4087">
        <v>-3.9986509923135898E-2</v>
      </c>
      <c r="Q4087">
        <v>6.4589850371605199E-3</v>
      </c>
      <c r="R4087">
        <v>8.4914129067828591E-3</v>
      </c>
      <c r="S4087">
        <v>2.0464578524968201E-2</v>
      </c>
      <c r="T4087">
        <v>1.4743545340333199E-2</v>
      </c>
      <c r="U4087">
        <v>1.7433690848174799E-2</v>
      </c>
      <c r="V4087">
        <v>71.040001000000004</v>
      </c>
      <c r="W4087">
        <v>54.169998</v>
      </c>
      <c r="X4087">
        <v>-0.13671081912173699</v>
      </c>
      <c r="Y4087">
        <v>-2.8283920525026501E-3</v>
      </c>
      <c r="Z4087">
        <v>0.53495637413644903</v>
      </c>
      <c r="AA4087">
        <v>-0.19831758728461599</v>
      </c>
      <c r="AB4087">
        <v>-0.28284069157418201</v>
      </c>
      <c r="AC4087" t="s">
        <v>261</v>
      </c>
      <c r="AD4087" t="s">
        <v>366</v>
      </c>
      <c r="AE4087" t="s">
        <v>66</v>
      </c>
      <c r="AF4087" t="s">
        <v>92</v>
      </c>
      <c r="AG4087" t="s">
        <v>267</v>
      </c>
      <c r="AH4087" s="45">
        <v>27941</v>
      </c>
      <c r="AI4087">
        <v>24545</v>
      </c>
      <c r="AK4087" t="s">
        <v>268</v>
      </c>
      <c r="AL4087" t="s">
        <v>269</v>
      </c>
      <c r="AM4087" t="s">
        <v>245</v>
      </c>
    </row>
    <row r="4088" spans="1:39" x14ac:dyDescent="0.3">
      <c r="A4088" s="1">
        <v>43627</v>
      </c>
      <c r="B4088" t="s">
        <v>35</v>
      </c>
      <c r="C4088" t="s">
        <v>246</v>
      </c>
      <c r="D4088">
        <v>1500</v>
      </c>
      <c r="E4088">
        <v>16</v>
      </c>
      <c r="F4088">
        <v>54.73</v>
      </c>
      <c r="G4088">
        <v>54.98</v>
      </c>
      <c r="H4088">
        <v>53.84</v>
      </c>
      <c r="I4088">
        <v>54.630001</v>
      </c>
      <c r="J4088">
        <v>54.630001</v>
      </c>
      <c r="K4088">
        <v>2552500</v>
      </c>
      <c r="L4088">
        <v>2.14</v>
      </c>
      <c r="M4088">
        <v>-2.01153943629938E-3</v>
      </c>
      <c r="N4088">
        <v>-5.9514922780922498E-2</v>
      </c>
      <c r="O4088">
        <v>-5.8359305329460397E-2</v>
      </c>
      <c r="P4088">
        <v>-8.9738430362270999E-2</v>
      </c>
      <c r="Q4088">
        <v>-0.124874763795466</v>
      </c>
      <c r="R4088">
        <v>1.7147771264473099E-2</v>
      </c>
      <c r="S4088">
        <v>1.70083163491834E-2</v>
      </c>
      <c r="T4088">
        <v>1.7130824639939E-2</v>
      </c>
      <c r="U4088">
        <v>1.79295001988936E-2</v>
      </c>
      <c r="V4088">
        <v>71.040001000000004</v>
      </c>
      <c r="W4088">
        <v>53.41</v>
      </c>
      <c r="X4088">
        <v>-0.13470654452779901</v>
      </c>
      <c r="Y4088">
        <v>-3.4994119269314301E-4</v>
      </c>
      <c r="Z4088">
        <v>0.53002727889187295</v>
      </c>
      <c r="AA4088">
        <v>-1.68115832545551</v>
      </c>
      <c r="AB4088">
        <v>-1.0668877594827499</v>
      </c>
      <c r="AC4088" t="s">
        <v>261</v>
      </c>
      <c r="AD4088" t="s">
        <v>366</v>
      </c>
      <c r="AE4088" t="s">
        <v>66</v>
      </c>
      <c r="AF4088" t="s">
        <v>92</v>
      </c>
      <c r="AG4088" t="s">
        <v>267</v>
      </c>
      <c r="AH4088" s="45">
        <v>27941</v>
      </c>
      <c r="AI4088">
        <v>24545</v>
      </c>
      <c r="AK4088" t="s">
        <v>268</v>
      </c>
      <c r="AL4088" t="s">
        <v>269</v>
      </c>
      <c r="AM4088" t="s">
        <v>245</v>
      </c>
    </row>
    <row r="4089" spans="1:39" x14ac:dyDescent="0.3">
      <c r="A4089" s="1">
        <v>43628</v>
      </c>
      <c r="B4089" t="s">
        <v>35</v>
      </c>
      <c r="C4089" t="s">
        <v>239</v>
      </c>
      <c r="D4089">
        <v>1600</v>
      </c>
      <c r="E4089">
        <v>16</v>
      </c>
      <c r="F4089">
        <v>54.91</v>
      </c>
      <c r="G4089">
        <v>55.459998999999897</v>
      </c>
      <c r="H4089">
        <v>54.720001000000003</v>
      </c>
      <c r="I4089">
        <v>54.849997999999999</v>
      </c>
      <c r="J4089">
        <v>54.849997999999999</v>
      </c>
      <c r="K4089">
        <v>1405400</v>
      </c>
      <c r="L4089">
        <v>2.1269999999999998</v>
      </c>
      <c r="M4089">
        <v>4.0189495455706901E-3</v>
      </c>
      <c r="N4089">
        <v>-4.5790489603690497E-2</v>
      </c>
      <c r="O4089">
        <v>-5.9298101275493301E-2</v>
      </c>
      <c r="P4089">
        <v>-9.2010920285496997E-2</v>
      </c>
      <c r="Q4089">
        <v>-0.13816871629361799</v>
      </c>
      <c r="R4089">
        <v>1.8622507882766801E-2</v>
      </c>
      <c r="S4089">
        <v>1.69894803587388E-2</v>
      </c>
      <c r="T4089">
        <v>1.71167025066917E-2</v>
      </c>
      <c r="U4089">
        <v>1.78964206801486E-2</v>
      </c>
      <c r="V4089">
        <v>71.040001000000004</v>
      </c>
      <c r="W4089">
        <v>53.41</v>
      </c>
      <c r="X4089">
        <v>-0.13470654452779901</v>
      </c>
      <c r="Y4089">
        <v>-2.0396578921351798E-3</v>
      </c>
      <c r="Z4089">
        <v>0.52881715400901197</v>
      </c>
      <c r="AA4089">
        <v>-1.8310606222958401</v>
      </c>
      <c r="AB4089">
        <v>-1.2925978002410501</v>
      </c>
      <c r="AC4089" t="s">
        <v>261</v>
      </c>
      <c r="AD4089" t="s">
        <v>366</v>
      </c>
      <c r="AE4089" t="s">
        <v>66</v>
      </c>
      <c r="AF4089" t="s">
        <v>92</v>
      </c>
      <c r="AG4089" t="s">
        <v>267</v>
      </c>
      <c r="AH4089" s="45">
        <v>27941</v>
      </c>
      <c r="AI4089">
        <v>24545</v>
      </c>
      <c r="AK4089" t="s">
        <v>268</v>
      </c>
      <c r="AL4089" t="s">
        <v>269</v>
      </c>
      <c r="AM4089" t="s">
        <v>245</v>
      </c>
    </row>
    <row r="4090" spans="1:39" x14ac:dyDescent="0.3">
      <c r="A4090" s="1">
        <v>43630</v>
      </c>
      <c r="B4090" t="s">
        <v>35</v>
      </c>
      <c r="C4090" t="s">
        <v>246</v>
      </c>
      <c r="D4090">
        <v>1400</v>
      </c>
      <c r="E4090">
        <v>16</v>
      </c>
      <c r="F4090">
        <v>54.98</v>
      </c>
      <c r="G4090">
        <v>55.389998999999897</v>
      </c>
      <c r="H4090">
        <v>53.810001</v>
      </c>
      <c r="I4090">
        <v>54</v>
      </c>
      <c r="J4090">
        <v>54</v>
      </c>
      <c r="K4090">
        <v>1954100</v>
      </c>
      <c r="L4090">
        <v>2.093</v>
      </c>
      <c r="M4090">
        <v>-2.0347159476396599E-2</v>
      </c>
      <c r="N4090">
        <v>-5.3540784481127798E-2</v>
      </c>
      <c r="O4090">
        <v>-7.1157418521882093E-2</v>
      </c>
      <c r="P4090">
        <v>-0.11141786614532501</v>
      </c>
      <c r="Q4090">
        <v>-0.17565823324049101</v>
      </c>
      <c r="R4090">
        <v>1.92201596776586E-2</v>
      </c>
      <c r="S4090">
        <v>1.71316329746166E-2</v>
      </c>
      <c r="T4090">
        <v>1.7276792923585201E-2</v>
      </c>
      <c r="U4090">
        <v>1.7887279323647899E-2</v>
      </c>
      <c r="V4090">
        <v>71.040001000000004</v>
      </c>
      <c r="W4090">
        <v>53.41</v>
      </c>
      <c r="X4090">
        <v>-0.13470654452779901</v>
      </c>
      <c r="Y4090">
        <v>-1.6128120944145399E-3</v>
      </c>
      <c r="Z4090">
        <v>0.529842507719262</v>
      </c>
      <c r="AA4090">
        <v>-2.2577599619392301</v>
      </c>
      <c r="AB4090">
        <v>-1.8559310075204201</v>
      </c>
      <c r="AC4090" t="s">
        <v>261</v>
      </c>
      <c r="AD4090" t="s">
        <v>366</v>
      </c>
      <c r="AE4090" t="s">
        <v>66</v>
      </c>
      <c r="AF4090" t="s">
        <v>92</v>
      </c>
      <c r="AG4090" t="s">
        <v>267</v>
      </c>
      <c r="AH4090" s="45">
        <v>27941</v>
      </c>
      <c r="AI4090">
        <v>24545</v>
      </c>
      <c r="AK4090" t="s">
        <v>268</v>
      </c>
      <c r="AL4090" t="s">
        <v>269</v>
      </c>
      <c r="AM4090" t="s">
        <v>245</v>
      </c>
    </row>
    <row r="4091" spans="1:39" x14ac:dyDescent="0.3">
      <c r="A4091" s="1">
        <v>43633</v>
      </c>
      <c r="B4091" t="s">
        <v>35</v>
      </c>
      <c r="C4091" t="s">
        <v>239</v>
      </c>
      <c r="D4091">
        <v>1700</v>
      </c>
      <c r="E4091">
        <v>16</v>
      </c>
      <c r="F4091">
        <v>53.869999</v>
      </c>
      <c r="G4091">
        <v>54</v>
      </c>
      <c r="H4091">
        <v>53.25</v>
      </c>
      <c r="I4091">
        <v>53.66</v>
      </c>
      <c r="J4091">
        <v>53.66</v>
      </c>
      <c r="K4091">
        <v>1814700</v>
      </c>
      <c r="L4091">
        <v>2.0859999999999999</v>
      </c>
      <c r="M4091">
        <v>-6.3162015667963603E-3</v>
      </c>
      <c r="N4091">
        <v>-1.9926895151408101E-2</v>
      </c>
      <c r="O4091">
        <v>-7.5417474585496899E-2</v>
      </c>
      <c r="P4091">
        <v>-0.11986920033799101</v>
      </c>
      <c r="Q4091">
        <v>-0.19131052592575201</v>
      </c>
      <c r="R4091">
        <v>1.0210867811589501E-2</v>
      </c>
      <c r="S4091">
        <v>1.7141753370607301E-2</v>
      </c>
      <c r="T4091">
        <v>1.7278804117353299E-2</v>
      </c>
      <c r="U4091">
        <v>1.78794751680398E-2</v>
      </c>
      <c r="V4091">
        <v>71.040001000000004</v>
      </c>
      <c r="W4091">
        <v>53.25</v>
      </c>
      <c r="X4091">
        <v>-0.13470654452779901</v>
      </c>
      <c r="Y4091">
        <v>9.3131563797728401E-4</v>
      </c>
      <c r="Z4091">
        <v>0.528774292778177</v>
      </c>
      <c r="AA4091">
        <v>-2.4373301871362298</v>
      </c>
      <c r="AB4091">
        <v>-2.0456993840132398</v>
      </c>
      <c r="AC4091" t="s">
        <v>261</v>
      </c>
      <c r="AD4091" t="s">
        <v>366</v>
      </c>
      <c r="AE4091" t="s">
        <v>66</v>
      </c>
      <c r="AF4091" t="s">
        <v>92</v>
      </c>
      <c r="AG4091" t="s">
        <v>267</v>
      </c>
      <c r="AH4091" s="45">
        <v>27941</v>
      </c>
      <c r="AI4091">
        <v>24545</v>
      </c>
      <c r="AK4091" t="s">
        <v>268</v>
      </c>
      <c r="AL4091" t="s">
        <v>269</v>
      </c>
      <c r="AM4091" t="s">
        <v>245</v>
      </c>
    </row>
    <row r="4092" spans="1:39" x14ac:dyDescent="0.3">
      <c r="A4092" s="1">
        <v>43560</v>
      </c>
      <c r="B4092" t="s">
        <v>35</v>
      </c>
      <c r="C4092" t="s">
        <v>246</v>
      </c>
      <c r="D4092">
        <v>1300</v>
      </c>
      <c r="E4092">
        <v>17</v>
      </c>
      <c r="F4092">
        <v>60.759997999999896</v>
      </c>
      <c r="G4092">
        <v>61</v>
      </c>
      <c r="H4092">
        <v>60.139998999999897</v>
      </c>
      <c r="I4092">
        <v>60.630001</v>
      </c>
      <c r="J4092">
        <v>60.175967999999997</v>
      </c>
      <c r="K4092">
        <v>1068800</v>
      </c>
      <c r="L4092">
        <v>2.5009999999999999</v>
      </c>
      <c r="M4092">
        <v>-2.1417666747125799E-3</v>
      </c>
      <c r="N4092">
        <v>1.6295718810969102E-2</v>
      </c>
      <c r="O4092">
        <v>7.7822012013619903E-3</v>
      </c>
      <c r="P4092">
        <v>2.19619499271759E-2</v>
      </c>
      <c r="Q4092">
        <v>-0.17197003878612499</v>
      </c>
      <c r="R4092">
        <v>9.5948722048305908E-3</v>
      </c>
      <c r="S4092">
        <v>1.01205915459169E-2</v>
      </c>
      <c r="T4092">
        <v>1.6998511546905799E-2</v>
      </c>
      <c r="U4092">
        <v>1.97039162416669E-2</v>
      </c>
      <c r="V4092">
        <v>74.529999000000004</v>
      </c>
      <c r="W4092">
        <v>54.169998</v>
      </c>
      <c r="X4092">
        <v>-0.13671081912173699</v>
      </c>
      <c r="Y4092">
        <v>4.62571739556182E-3</v>
      </c>
      <c r="Z4092">
        <v>0.56119282525835801</v>
      </c>
      <c r="AA4092">
        <v>-2.8476321228245101</v>
      </c>
      <c r="AB4092">
        <v>-2.9602631971135098</v>
      </c>
      <c r="AC4092" t="s">
        <v>262</v>
      </c>
      <c r="AD4092" t="s">
        <v>366</v>
      </c>
      <c r="AE4092" t="s">
        <v>66</v>
      </c>
      <c r="AF4092" t="s">
        <v>92</v>
      </c>
      <c r="AG4092" t="s">
        <v>267</v>
      </c>
      <c r="AH4092" s="45">
        <v>27941</v>
      </c>
      <c r="AI4092">
        <v>24545</v>
      </c>
      <c r="AK4092" t="s">
        <v>268</v>
      </c>
      <c r="AL4092" t="s">
        <v>269</v>
      </c>
      <c r="AM4092" t="s">
        <v>245</v>
      </c>
    </row>
    <row r="4093" spans="1:39" x14ac:dyDescent="0.3">
      <c r="A4093" s="1">
        <v>43565</v>
      </c>
      <c r="B4093" t="s">
        <v>35</v>
      </c>
      <c r="C4093" t="s">
        <v>239</v>
      </c>
      <c r="D4093">
        <v>1300</v>
      </c>
      <c r="E4093">
        <v>17</v>
      </c>
      <c r="F4093">
        <v>59.5</v>
      </c>
      <c r="G4093">
        <v>59.669998</v>
      </c>
      <c r="H4093">
        <v>58.759997999999896</v>
      </c>
      <c r="I4093">
        <v>59.400002000000001</v>
      </c>
      <c r="J4093">
        <v>58.955176999999999</v>
      </c>
      <c r="K4093">
        <v>1680700</v>
      </c>
      <c r="L4093">
        <v>2.4769999999999999</v>
      </c>
      <c r="M4093">
        <v>-2.5220574268334699E-3</v>
      </c>
      <c r="N4093">
        <v>-7.3800733735444896E-3</v>
      </c>
      <c r="O4093">
        <v>-1.1715582010506201E-2</v>
      </c>
      <c r="P4093">
        <v>-1.9908060099278001E-2</v>
      </c>
      <c r="Q4093">
        <v>-0.19395333246048299</v>
      </c>
      <c r="R4093">
        <v>1.2889138135888699E-2</v>
      </c>
      <c r="S4093">
        <v>1.0613894519947801E-2</v>
      </c>
      <c r="T4093">
        <v>1.6871497569314602E-2</v>
      </c>
      <c r="U4093">
        <v>1.97230111756307E-2</v>
      </c>
      <c r="V4093">
        <v>74.25</v>
      </c>
      <c r="W4093">
        <v>54.169998</v>
      </c>
      <c r="X4093">
        <v>-0.13671081912173699</v>
      </c>
      <c r="Y4093">
        <v>3.47183783585567E-3</v>
      </c>
      <c r="Z4093">
        <v>0.56714244025633698</v>
      </c>
      <c r="AA4093">
        <v>-3.1313889601210301</v>
      </c>
      <c r="AB4093">
        <v>-2.8909687315900698</v>
      </c>
      <c r="AC4093" t="s">
        <v>262</v>
      </c>
      <c r="AD4093" t="s">
        <v>366</v>
      </c>
      <c r="AE4093" t="s">
        <v>66</v>
      </c>
      <c r="AF4093" t="s">
        <v>92</v>
      </c>
      <c r="AG4093" t="s">
        <v>267</v>
      </c>
      <c r="AH4093" s="45">
        <v>27941</v>
      </c>
      <c r="AI4093">
        <v>24545</v>
      </c>
      <c r="AK4093" t="s">
        <v>268</v>
      </c>
      <c r="AL4093" t="s">
        <v>269</v>
      </c>
      <c r="AM4093" t="s">
        <v>245</v>
      </c>
    </row>
    <row r="4094" spans="1:39" x14ac:dyDescent="0.3">
      <c r="A4094" s="1">
        <v>43570</v>
      </c>
      <c r="B4094" t="s">
        <v>35</v>
      </c>
      <c r="C4094" t="s">
        <v>239</v>
      </c>
      <c r="D4094">
        <v>2400</v>
      </c>
      <c r="E4094">
        <v>17</v>
      </c>
      <c r="F4094">
        <v>60.25</v>
      </c>
      <c r="G4094">
        <v>60.610000999999997</v>
      </c>
      <c r="H4094">
        <v>60</v>
      </c>
      <c r="I4094">
        <v>60.450001</v>
      </c>
      <c r="J4094">
        <v>59.997314000000003</v>
      </c>
      <c r="K4094">
        <v>990400</v>
      </c>
      <c r="L4094">
        <v>2.5529999999999999</v>
      </c>
      <c r="M4094">
        <v>7.8053977432270801E-3</v>
      </c>
      <c r="N4094">
        <v>-5.6087599155302701E-3</v>
      </c>
      <c r="O4094">
        <v>-6.61477464139549E-4</v>
      </c>
      <c r="P4094">
        <v>-2.4435887660297199E-2</v>
      </c>
      <c r="Q4094">
        <v>-0.162686666272155</v>
      </c>
      <c r="R4094">
        <v>1.23872938115721E-2</v>
      </c>
      <c r="S4094">
        <v>1.09442143344707E-2</v>
      </c>
      <c r="T4094">
        <v>1.6377970246188301E-2</v>
      </c>
      <c r="U4094">
        <v>1.9737459531450698E-2</v>
      </c>
      <c r="V4094">
        <v>73.930000000000007</v>
      </c>
      <c r="W4094">
        <v>54.169998</v>
      </c>
      <c r="X4094">
        <v>-0.13671081912173699</v>
      </c>
      <c r="Y4094">
        <v>-6.2956724975841202E-4</v>
      </c>
      <c r="Z4094">
        <v>0.56785693163402295</v>
      </c>
      <c r="AA4094">
        <v>-2.6678447704258699</v>
      </c>
      <c r="AB4094">
        <v>-2.9212657241684501</v>
      </c>
      <c r="AC4094" t="s">
        <v>262</v>
      </c>
      <c r="AD4094" t="s">
        <v>366</v>
      </c>
      <c r="AE4094" t="s">
        <v>66</v>
      </c>
      <c r="AF4094" t="s">
        <v>92</v>
      </c>
      <c r="AG4094" t="s">
        <v>267</v>
      </c>
      <c r="AH4094" s="45">
        <v>27941</v>
      </c>
      <c r="AI4094">
        <v>24545</v>
      </c>
      <c r="AK4094" t="s">
        <v>268</v>
      </c>
      <c r="AL4094" t="s">
        <v>269</v>
      </c>
      <c r="AM4094" t="s">
        <v>245</v>
      </c>
    </row>
    <row r="4095" spans="1:39" x14ac:dyDescent="0.3">
      <c r="A4095" s="1">
        <v>43594</v>
      </c>
      <c r="B4095" t="s">
        <v>35</v>
      </c>
      <c r="C4095" t="s">
        <v>239</v>
      </c>
      <c r="D4095">
        <v>1700</v>
      </c>
      <c r="E4095">
        <v>17</v>
      </c>
      <c r="F4095">
        <v>58.790000999999997</v>
      </c>
      <c r="G4095">
        <v>58.970001000000003</v>
      </c>
      <c r="H4095">
        <v>57.529998999999997</v>
      </c>
      <c r="I4095">
        <v>58.349997999999999</v>
      </c>
      <c r="J4095">
        <v>57.913035999999998</v>
      </c>
      <c r="K4095">
        <v>1392200</v>
      </c>
      <c r="L4095">
        <v>2.4569999999999999</v>
      </c>
      <c r="M4095">
        <v>-1.4124349488993399E-2</v>
      </c>
      <c r="N4095">
        <v>-2.65509840871949E-2</v>
      </c>
      <c r="O4095">
        <v>-4.09660484268599E-2</v>
      </c>
      <c r="P4095">
        <v>-0.10998743816508801</v>
      </c>
      <c r="Q4095">
        <v>-8.6819320766269893E-3</v>
      </c>
      <c r="R4095">
        <v>1.6731492730093101E-2</v>
      </c>
      <c r="S4095">
        <v>2.19079048194302E-2</v>
      </c>
      <c r="T4095">
        <v>1.93397596061936E-2</v>
      </c>
      <c r="U4095">
        <v>1.7401812730522399E-2</v>
      </c>
      <c r="V4095">
        <v>71.040001000000004</v>
      </c>
      <c r="W4095">
        <v>54.169998</v>
      </c>
      <c r="X4095">
        <v>-0.13671081912173699</v>
      </c>
      <c r="Y4095">
        <v>-3.0259986019249502E-3</v>
      </c>
      <c r="Z4095">
        <v>0.53369921196466097</v>
      </c>
      <c r="AA4095">
        <v>-0.40193395039158297</v>
      </c>
      <c r="AB4095">
        <v>-1.0757127806313001E-2</v>
      </c>
      <c r="AC4095" t="s">
        <v>262</v>
      </c>
      <c r="AD4095" t="s">
        <v>366</v>
      </c>
      <c r="AE4095" t="s">
        <v>66</v>
      </c>
      <c r="AF4095" t="s">
        <v>92</v>
      </c>
      <c r="AG4095" t="s">
        <v>267</v>
      </c>
      <c r="AH4095" s="45">
        <v>27941</v>
      </c>
      <c r="AI4095">
        <v>24545</v>
      </c>
      <c r="AK4095" t="s">
        <v>268</v>
      </c>
      <c r="AL4095" t="s">
        <v>269</v>
      </c>
      <c r="AM4095" t="s">
        <v>245</v>
      </c>
    </row>
    <row r="4096" spans="1:39" x14ac:dyDescent="0.3">
      <c r="A4096" s="1">
        <v>43621</v>
      </c>
      <c r="B4096" t="s">
        <v>35</v>
      </c>
      <c r="C4096" t="s">
        <v>246</v>
      </c>
      <c r="D4096">
        <v>2000</v>
      </c>
      <c r="E4096">
        <v>17</v>
      </c>
      <c r="F4096">
        <v>58.419998</v>
      </c>
      <c r="G4096">
        <v>58.419998</v>
      </c>
      <c r="H4096">
        <v>57.25</v>
      </c>
      <c r="I4096">
        <v>57.419998</v>
      </c>
      <c r="J4096">
        <v>57.419998</v>
      </c>
      <c r="K4096">
        <v>1569900</v>
      </c>
      <c r="L4096">
        <v>2.1230000000000002</v>
      </c>
      <c r="M4096">
        <v>-9.7054836316614601E-3</v>
      </c>
      <c r="N4096">
        <v>4.2247384447639702E-2</v>
      </c>
      <c r="O4096">
        <v>-5.9011669634898699E-2</v>
      </c>
      <c r="P4096">
        <v>-3.9098228891164703E-2</v>
      </c>
      <c r="Q4096">
        <v>-4.0164960864522599E-2</v>
      </c>
      <c r="R4096">
        <v>2.0312827185489098E-2</v>
      </c>
      <c r="S4096">
        <v>1.5384130608180301E-2</v>
      </c>
      <c r="T4096">
        <v>1.6427312215869499E-2</v>
      </c>
      <c r="U4096">
        <v>1.7797034966353702E-2</v>
      </c>
      <c r="V4096">
        <v>71.040001000000004</v>
      </c>
      <c r="W4096">
        <v>53.41</v>
      </c>
      <c r="X4096">
        <v>-0.13470654452779901</v>
      </c>
      <c r="Y4096">
        <v>8.1287266899663802E-3</v>
      </c>
      <c r="Z4096">
        <v>0.54913053401565504</v>
      </c>
      <c r="AA4096">
        <v>-0.70251041850435403</v>
      </c>
      <c r="AB4096">
        <v>-0.97936972066032202</v>
      </c>
      <c r="AC4096" t="s">
        <v>262</v>
      </c>
      <c r="AD4096" t="s">
        <v>366</v>
      </c>
      <c r="AE4096" t="s">
        <v>66</v>
      </c>
      <c r="AF4096" t="s">
        <v>92</v>
      </c>
      <c r="AG4096" t="s">
        <v>267</v>
      </c>
      <c r="AH4096" s="45">
        <v>27941</v>
      </c>
      <c r="AI4096">
        <v>24545</v>
      </c>
      <c r="AK4096" t="s">
        <v>268</v>
      </c>
      <c r="AL4096" t="s">
        <v>269</v>
      </c>
      <c r="AM4096" t="s">
        <v>245</v>
      </c>
    </row>
    <row r="4097" spans="1:39" x14ac:dyDescent="0.3">
      <c r="A4097" s="1">
        <v>43622</v>
      </c>
      <c r="B4097" t="s">
        <v>35</v>
      </c>
      <c r="C4097" t="s">
        <v>239</v>
      </c>
      <c r="D4097">
        <v>3200</v>
      </c>
      <c r="E4097">
        <v>17</v>
      </c>
      <c r="F4097">
        <v>57.59</v>
      </c>
      <c r="G4097">
        <v>57.93</v>
      </c>
      <c r="H4097">
        <v>57.48</v>
      </c>
      <c r="I4097">
        <v>57.709998999999897</v>
      </c>
      <c r="J4097">
        <v>57.709998999999897</v>
      </c>
      <c r="K4097">
        <v>1322700</v>
      </c>
      <c r="L4097">
        <v>2.1240000000000001</v>
      </c>
      <c r="M4097">
        <v>5.0378115330075302E-3</v>
      </c>
      <c r="N4097">
        <v>6.0169847396653597E-2</v>
      </c>
      <c r="O4097">
        <v>-4.7598723505263403E-2</v>
      </c>
      <c r="P4097">
        <v>-3.20637841587341E-2</v>
      </c>
      <c r="Q4097">
        <v>-3.0554970358937301E-2</v>
      </c>
      <c r="R4097">
        <v>1.69018881148401E-2</v>
      </c>
      <c r="S4097">
        <v>1.54459803265794E-2</v>
      </c>
      <c r="T4097">
        <v>1.6441708946E-2</v>
      </c>
      <c r="U4097">
        <v>1.7797837671694301E-2</v>
      </c>
      <c r="V4097">
        <v>71.040001000000004</v>
      </c>
      <c r="W4097">
        <v>53.41</v>
      </c>
      <c r="X4097">
        <v>-0.13470654452779901</v>
      </c>
      <c r="Y4097">
        <v>6.1168407152111899E-3</v>
      </c>
      <c r="Z4097">
        <v>0.54972918341548305</v>
      </c>
      <c r="AA4097">
        <v>-0.59376777795753199</v>
      </c>
      <c r="AB4097">
        <v>-0.84007543254017103</v>
      </c>
      <c r="AC4097" t="s">
        <v>262</v>
      </c>
      <c r="AD4097" t="s">
        <v>366</v>
      </c>
      <c r="AE4097" t="s">
        <v>66</v>
      </c>
      <c r="AF4097" t="s">
        <v>92</v>
      </c>
      <c r="AG4097" t="s">
        <v>267</v>
      </c>
      <c r="AH4097" s="45">
        <v>27941</v>
      </c>
      <c r="AI4097">
        <v>24545</v>
      </c>
      <c r="AK4097" t="s">
        <v>268</v>
      </c>
      <c r="AL4097" t="s">
        <v>269</v>
      </c>
      <c r="AM4097" t="s">
        <v>245</v>
      </c>
    </row>
    <row r="4098" spans="1:39" x14ac:dyDescent="0.3">
      <c r="A4098" s="1">
        <v>43629</v>
      </c>
      <c r="B4098" t="s">
        <v>35</v>
      </c>
      <c r="C4098" t="s">
        <v>239</v>
      </c>
      <c r="D4098">
        <v>1200</v>
      </c>
      <c r="E4098">
        <v>17</v>
      </c>
      <c r="F4098">
        <v>55</v>
      </c>
      <c r="G4098">
        <v>55.279998999999997</v>
      </c>
      <c r="H4098">
        <v>54.57</v>
      </c>
      <c r="I4098">
        <v>55.110000999999997</v>
      </c>
      <c r="J4098">
        <v>55.110000999999997</v>
      </c>
      <c r="K4098">
        <v>1375100</v>
      </c>
      <c r="L4098">
        <v>2.0910000000000002</v>
      </c>
      <c r="M4098">
        <v>4.7290557825135004E-3</v>
      </c>
      <c r="N4098">
        <v>-4.6099245354184401E-2</v>
      </c>
      <c r="O4098">
        <v>-4.1351116703682703E-2</v>
      </c>
      <c r="P4098">
        <v>-8.5630065976845499E-2</v>
      </c>
      <c r="Q4098">
        <v>-0.15515982646179699</v>
      </c>
      <c r="R4098">
        <v>1.8564087145015701E-2</v>
      </c>
      <c r="S4098">
        <v>1.6890753237651501E-2</v>
      </c>
      <c r="T4098">
        <v>1.7134421545418301E-2</v>
      </c>
      <c r="U4098">
        <v>1.7844120398765002E-2</v>
      </c>
      <c r="V4098">
        <v>71.040001000000004</v>
      </c>
      <c r="W4098">
        <v>53.41</v>
      </c>
      <c r="X4098">
        <v>-0.13470654452779901</v>
      </c>
      <c r="Y4098">
        <v>4.0890106107655602E-3</v>
      </c>
      <c r="Z4098">
        <v>0.52789957711420799</v>
      </c>
      <c r="AA4098">
        <v>-2.0211878232393299</v>
      </c>
      <c r="AB4098">
        <v>-1.57808180929741</v>
      </c>
      <c r="AC4098" t="s">
        <v>262</v>
      </c>
      <c r="AD4098" t="s">
        <v>366</v>
      </c>
      <c r="AE4098" t="s">
        <v>66</v>
      </c>
      <c r="AF4098" t="s">
        <v>92</v>
      </c>
      <c r="AG4098" t="s">
        <v>267</v>
      </c>
      <c r="AH4098" s="45">
        <v>27941</v>
      </c>
      <c r="AI4098">
        <v>24545</v>
      </c>
      <c r="AK4098" t="s">
        <v>268</v>
      </c>
      <c r="AL4098" t="s">
        <v>269</v>
      </c>
      <c r="AM4098" t="s">
        <v>245</v>
      </c>
    </row>
    <row r="4099" spans="1:39" x14ac:dyDescent="0.3">
      <c r="A4099" s="1">
        <v>43634</v>
      </c>
      <c r="B4099" t="s">
        <v>35</v>
      </c>
      <c r="C4099" t="s">
        <v>239</v>
      </c>
      <c r="D4099">
        <v>1800</v>
      </c>
      <c r="E4099">
        <v>17</v>
      </c>
      <c r="F4099">
        <v>54.279998999999997</v>
      </c>
      <c r="G4099">
        <v>54.509997999999896</v>
      </c>
      <c r="H4099">
        <v>53.919998</v>
      </c>
      <c r="I4099">
        <v>54.110000999999997</v>
      </c>
      <c r="J4099">
        <v>54.110000999999997</v>
      </c>
      <c r="K4099">
        <v>1328500</v>
      </c>
      <c r="L4099">
        <v>2.06</v>
      </c>
      <c r="M4099">
        <v>8.3511851380380607E-3</v>
      </c>
      <c r="N4099">
        <v>-9.5641705770706294E-3</v>
      </c>
      <c r="O4099">
        <v>-7.1174447449141295E-2</v>
      </c>
      <c r="P4099">
        <v>-0.108395806493571</v>
      </c>
      <c r="Q4099">
        <v>-0.200343359091746</v>
      </c>
      <c r="R4099">
        <v>1.1660455034845399E-2</v>
      </c>
      <c r="S4099">
        <v>1.7254083911322701E-2</v>
      </c>
      <c r="T4099">
        <v>1.7326142644452799E-2</v>
      </c>
      <c r="U4099">
        <v>1.78519903291545E-2</v>
      </c>
      <c r="V4099">
        <v>71.040001000000004</v>
      </c>
      <c r="W4099">
        <v>53.25</v>
      </c>
      <c r="X4099">
        <v>-0.13470654452779901</v>
      </c>
      <c r="Y4099">
        <v>9.6704895497130797E-3</v>
      </c>
      <c r="Z4099">
        <v>0.531371404007974</v>
      </c>
      <c r="AA4099">
        <v>-2.5380850405542899</v>
      </c>
      <c r="AB4099">
        <v>-2.2170847270329901</v>
      </c>
      <c r="AC4099" t="s">
        <v>262</v>
      </c>
      <c r="AD4099" t="s">
        <v>366</v>
      </c>
      <c r="AE4099" t="s">
        <v>66</v>
      </c>
      <c r="AF4099" t="s">
        <v>92</v>
      </c>
      <c r="AG4099" t="s">
        <v>267</v>
      </c>
      <c r="AH4099" s="45">
        <v>27941</v>
      </c>
      <c r="AI4099">
        <v>24545</v>
      </c>
      <c r="AK4099" t="s">
        <v>268</v>
      </c>
      <c r="AL4099" t="s">
        <v>269</v>
      </c>
      <c r="AM4099" t="s">
        <v>245</v>
      </c>
    </row>
    <row r="4100" spans="1:39" x14ac:dyDescent="0.3">
      <c r="A4100" s="1">
        <v>43558</v>
      </c>
      <c r="B4100" t="s">
        <v>35</v>
      </c>
      <c r="C4100" t="s">
        <v>239</v>
      </c>
      <c r="D4100">
        <v>1700</v>
      </c>
      <c r="E4100">
        <v>18</v>
      </c>
      <c r="F4100">
        <v>60.099997999999999</v>
      </c>
      <c r="G4100">
        <v>60.400002000000001</v>
      </c>
      <c r="H4100">
        <v>59.369999</v>
      </c>
      <c r="I4100">
        <v>59.84</v>
      </c>
      <c r="J4100">
        <v>59.39188</v>
      </c>
      <c r="K4100">
        <v>1493000</v>
      </c>
      <c r="L4100">
        <v>2.5169999999999999</v>
      </c>
      <c r="M4100">
        <v>-5.1671670006693399E-3</v>
      </c>
      <c r="N4100">
        <v>9.2336377115514595E-3</v>
      </c>
      <c r="O4100">
        <v>-2.3289581183621299E-2</v>
      </c>
      <c r="P4100">
        <v>5.3716903653068401E-2</v>
      </c>
      <c r="Q4100">
        <v>-0.18183169536059901</v>
      </c>
      <c r="R4100">
        <v>7.2091719239434802E-3</v>
      </c>
      <c r="S4100">
        <v>1.0080281438285699E-2</v>
      </c>
      <c r="T4100">
        <v>1.74148642492339E-2</v>
      </c>
      <c r="U4100">
        <v>1.9683321750985701E-2</v>
      </c>
      <c r="V4100">
        <v>74.720000999999996</v>
      </c>
      <c r="W4100">
        <v>54.169998</v>
      </c>
      <c r="X4100">
        <v>-0.13671081912173699</v>
      </c>
      <c r="Y4100">
        <v>2.1460723821998401E-3</v>
      </c>
      <c r="Z4100">
        <v>0.55947898317504297</v>
      </c>
      <c r="AA4100">
        <v>-3.0137020018516298</v>
      </c>
      <c r="AB4100">
        <v>-3.1571849422934601</v>
      </c>
      <c r="AC4100" t="s">
        <v>263</v>
      </c>
      <c r="AD4100" t="s">
        <v>366</v>
      </c>
      <c r="AE4100" t="s">
        <v>66</v>
      </c>
      <c r="AF4100" t="s">
        <v>92</v>
      </c>
      <c r="AG4100" t="s">
        <v>267</v>
      </c>
      <c r="AH4100" s="45">
        <v>27941</v>
      </c>
      <c r="AI4100">
        <v>24545</v>
      </c>
      <c r="AK4100" t="s">
        <v>268</v>
      </c>
      <c r="AL4100" t="s">
        <v>269</v>
      </c>
      <c r="AM4100" t="s">
        <v>245</v>
      </c>
    </row>
    <row r="4101" spans="1:39" x14ac:dyDescent="0.3">
      <c r="A4101" s="1">
        <v>43599</v>
      </c>
      <c r="B4101" t="s">
        <v>35</v>
      </c>
      <c r="C4101" t="s">
        <v>239</v>
      </c>
      <c r="D4101">
        <v>2000</v>
      </c>
      <c r="E4101">
        <v>18</v>
      </c>
      <c r="F4101">
        <v>58.099997999999999</v>
      </c>
      <c r="G4101">
        <v>58.880001</v>
      </c>
      <c r="H4101">
        <v>57.889998999999897</v>
      </c>
      <c r="I4101">
        <v>58.419998</v>
      </c>
      <c r="J4101">
        <v>57.982512999999997</v>
      </c>
      <c r="K4101">
        <v>1175000</v>
      </c>
      <c r="L4101">
        <v>2.419</v>
      </c>
      <c r="M4101">
        <v>9.4591423418028293E-3</v>
      </c>
      <c r="N4101">
        <v>-2.80187635048267E-2</v>
      </c>
      <c r="O4101">
        <v>-2.78522900505178E-2</v>
      </c>
      <c r="P4101">
        <v>-6.4227210567078504E-3</v>
      </c>
      <c r="Q4101">
        <v>-1.29325920340756E-2</v>
      </c>
      <c r="R4101">
        <v>1.18222797381351E-2</v>
      </c>
      <c r="S4101">
        <v>2.1659675206188899E-2</v>
      </c>
      <c r="T4101">
        <v>1.48664558706798E-2</v>
      </c>
      <c r="U4101">
        <v>1.7402952565421001E-2</v>
      </c>
      <c r="V4101">
        <v>71.040001000000004</v>
      </c>
      <c r="W4101">
        <v>54.169998</v>
      </c>
      <c r="X4101">
        <v>-0.13671081912173699</v>
      </c>
      <c r="Y4101">
        <v>7.98398755130913E-3</v>
      </c>
      <c r="Z4101">
        <v>0.53400880329661904</v>
      </c>
      <c r="AA4101">
        <v>-0.43800925770089599</v>
      </c>
      <c r="AB4101">
        <v>-0.415798841213467</v>
      </c>
      <c r="AC4101" t="s">
        <v>263</v>
      </c>
      <c r="AD4101" t="s">
        <v>366</v>
      </c>
      <c r="AE4101" t="s">
        <v>66</v>
      </c>
      <c r="AF4101" t="s">
        <v>92</v>
      </c>
      <c r="AG4101" t="s">
        <v>267</v>
      </c>
      <c r="AH4101" s="45">
        <v>27941</v>
      </c>
      <c r="AI4101">
        <v>24545</v>
      </c>
      <c r="AK4101" t="s">
        <v>268</v>
      </c>
      <c r="AL4101" t="s">
        <v>269</v>
      </c>
      <c r="AM4101" t="s">
        <v>245</v>
      </c>
    </row>
    <row r="4102" spans="1:39" x14ac:dyDescent="0.3">
      <c r="A4102" s="1">
        <v>43608</v>
      </c>
      <c r="B4102" t="s">
        <v>35</v>
      </c>
      <c r="C4102" t="s">
        <v>239</v>
      </c>
      <c r="D4102">
        <v>1200</v>
      </c>
      <c r="E4102">
        <v>18</v>
      </c>
      <c r="F4102">
        <v>58.790000999999997</v>
      </c>
      <c r="G4102">
        <v>59.439999</v>
      </c>
      <c r="H4102">
        <v>58.369999</v>
      </c>
      <c r="I4102">
        <v>59.419998</v>
      </c>
      <c r="J4102">
        <v>58.975025000000002</v>
      </c>
      <c r="K4102">
        <v>1235000</v>
      </c>
      <c r="L4102">
        <v>2.2959999999999998</v>
      </c>
      <c r="M4102">
        <v>2.8650401747660299E-3</v>
      </c>
      <c r="N4102">
        <v>1.4920571617427001E-2</v>
      </c>
      <c r="O4102">
        <v>-3.08226861561255E-2</v>
      </c>
      <c r="P4102">
        <v>-3.4702354248051299E-2</v>
      </c>
      <c r="Q4102">
        <v>-1.05236635101626E-3</v>
      </c>
      <c r="R4102">
        <v>8.47756075564534E-3</v>
      </c>
      <c r="S4102">
        <v>2.0472650130739699E-2</v>
      </c>
      <c r="T4102">
        <v>1.4748260100115301E-2</v>
      </c>
      <c r="U4102">
        <v>1.7422340815479501E-2</v>
      </c>
      <c r="V4102">
        <v>71.040001000000004</v>
      </c>
      <c r="W4102">
        <v>54.169998</v>
      </c>
      <c r="X4102">
        <v>-0.13671081912173699</v>
      </c>
      <c r="Y4102">
        <v>-1.1985692488440201E-2</v>
      </c>
      <c r="Z4102">
        <v>0.53177569751981502</v>
      </c>
      <c r="AA4102">
        <v>-0.271271093757048</v>
      </c>
      <c r="AB4102">
        <v>-0.28159978277951903</v>
      </c>
      <c r="AC4102" t="s">
        <v>263</v>
      </c>
      <c r="AD4102" t="s">
        <v>366</v>
      </c>
      <c r="AE4102" t="s">
        <v>66</v>
      </c>
      <c r="AF4102" t="s">
        <v>92</v>
      </c>
      <c r="AG4102" t="s">
        <v>267</v>
      </c>
      <c r="AH4102" s="45">
        <v>27941</v>
      </c>
      <c r="AI4102">
        <v>24545</v>
      </c>
      <c r="AK4102" t="s">
        <v>268</v>
      </c>
      <c r="AL4102" t="s">
        <v>269</v>
      </c>
      <c r="AM4102" t="s">
        <v>245</v>
      </c>
    </row>
    <row r="4103" spans="1:39" x14ac:dyDescent="0.3">
      <c r="A4103" s="1">
        <v>43621</v>
      </c>
      <c r="B4103" t="s">
        <v>35</v>
      </c>
      <c r="C4103" t="s">
        <v>239</v>
      </c>
      <c r="D4103">
        <v>1400</v>
      </c>
      <c r="E4103">
        <v>18</v>
      </c>
      <c r="F4103">
        <v>58.419998</v>
      </c>
      <c r="G4103">
        <v>58.419998</v>
      </c>
      <c r="H4103">
        <v>57.25</v>
      </c>
      <c r="I4103">
        <v>57.419998</v>
      </c>
      <c r="J4103">
        <v>57.419998</v>
      </c>
      <c r="K4103">
        <v>1569900</v>
      </c>
      <c r="L4103">
        <v>2.1230000000000002</v>
      </c>
      <c r="M4103">
        <v>-9.7054836316614601E-3</v>
      </c>
      <c r="N4103">
        <v>4.2247384447639702E-2</v>
      </c>
      <c r="O4103">
        <v>-5.9011669634898699E-2</v>
      </c>
      <c r="P4103">
        <v>-3.9098228891164703E-2</v>
      </c>
      <c r="Q4103">
        <v>-4.0164960864522599E-2</v>
      </c>
      <c r="R4103">
        <v>2.0312827185489098E-2</v>
      </c>
      <c r="S4103">
        <v>1.5384130608180301E-2</v>
      </c>
      <c r="T4103">
        <v>1.6427312215869499E-2</v>
      </c>
      <c r="U4103">
        <v>1.7797034966353702E-2</v>
      </c>
      <c r="V4103">
        <v>71.040001000000004</v>
      </c>
      <c r="W4103">
        <v>53.41</v>
      </c>
      <c r="X4103">
        <v>-0.13470654452779901</v>
      </c>
      <c r="Y4103">
        <v>8.1287266899663802E-3</v>
      </c>
      <c r="Z4103">
        <v>0.54913053401565504</v>
      </c>
      <c r="AA4103">
        <v>-0.70251041850435403</v>
      </c>
      <c r="AB4103">
        <v>-0.97936972066032202</v>
      </c>
      <c r="AC4103" t="s">
        <v>263</v>
      </c>
      <c r="AD4103" t="s">
        <v>366</v>
      </c>
      <c r="AE4103" t="s">
        <v>66</v>
      </c>
      <c r="AF4103" t="s">
        <v>92</v>
      </c>
      <c r="AG4103" t="s">
        <v>267</v>
      </c>
      <c r="AH4103" s="45">
        <v>27941</v>
      </c>
      <c r="AI4103">
        <v>24545</v>
      </c>
      <c r="AK4103" t="s">
        <v>268</v>
      </c>
      <c r="AL4103" t="s">
        <v>269</v>
      </c>
      <c r="AM4103" t="s">
        <v>245</v>
      </c>
    </row>
    <row r="4104" spans="1:39" x14ac:dyDescent="0.3">
      <c r="A4104" s="1">
        <v>43628</v>
      </c>
      <c r="B4104" t="s">
        <v>35</v>
      </c>
      <c r="C4104" t="s">
        <v>246</v>
      </c>
      <c r="D4104">
        <v>2100</v>
      </c>
      <c r="E4104">
        <v>18</v>
      </c>
      <c r="F4104">
        <v>54.91</v>
      </c>
      <c r="G4104">
        <v>55.459998999999897</v>
      </c>
      <c r="H4104">
        <v>54.720001000000003</v>
      </c>
      <c r="I4104">
        <v>54.849997999999999</v>
      </c>
      <c r="J4104">
        <v>54.849997999999999</v>
      </c>
      <c r="K4104">
        <v>1405400</v>
      </c>
      <c r="L4104">
        <v>2.1269999999999998</v>
      </c>
      <c r="M4104">
        <v>4.0189495455706901E-3</v>
      </c>
      <c r="N4104">
        <v>-4.5790489603690497E-2</v>
      </c>
      <c r="O4104">
        <v>-5.9298101275493301E-2</v>
      </c>
      <c r="P4104">
        <v>-9.2010920285496997E-2</v>
      </c>
      <c r="Q4104">
        <v>-0.13816871629361799</v>
      </c>
      <c r="R4104">
        <v>1.8622507882766801E-2</v>
      </c>
      <c r="S4104">
        <v>1.69894803587388E-2</v>
      </c>
      <c r="T4104">
        <v>1.71167025066917E-2</v>
      </c>
      <c r="U4104">
        <v>1.78964206801486E-2</v>
      </c>
      <c r="V4104">
        <v>71.040001000000004</v>
      </c>
      <c r="W4104">
        <v>53.41</v>
      </c>
      <c r="X4104">
        <v>-0.13470654452779901</v>
      </c>
      <c r="Y4104">
        <v>-2.0396578921351798E-3</v>
      </c>
      <c r="Z4104">
        <v>0.52881715400901197</v>
      </c>
      <c r="AA4104">
        <v>-1.8310606222958401</v>
      </c>
      <c r="AB4104">
        <v>-1.2925978002410501</v>
      </c>
      <c r="AC4104" t="s">
        <v>263</v>
      </c>
      <c r="AD4104" t="s">
        <v>366</v>
      </c>
      <c r="AE4104" t="s">
        <v>66</v>
      </c>
      <c r="AF4104" t="s">
        <v>92</v>
      </c>
      <c r="AG4104" t="s">
        <v>267</v>
      </c>
      <c r="AH4104" s="45">
        <v>27941</v>
      </c>
      <c r="AI4104">
        <v>24545</v>
      </c>
      <c r="AK4104" t="s">
        <v>268</v>
      </c>
      <c r="AL4104" t="s">
        <v>269</v>
      </c>
      <c r="AM4104" t="s">
        <v>245</v>
      </c>
    </row>
    <row r="4105" spans="1:39" x14ac:dyDescent="0.3">
      <c r="A4105" s="1">
        <v>43630</v>
      </c>
      <c r="B4105" t="s">
        <v>35</v>
      </c>
      <c r="C4105" t="s">
        <v>239</v>
      </c>
      <c r="D4105">
        <v>1300</v>
      </c>
      <c r="E4105">
        <v>18</v>
      </c>
      <c r="F4105">
        <v>54.98</v>
      </c>
      <c r="G4105">
        <v>55.389998999999897</v>
      </c>
      <c r="H4105">
        <v>53.810001</v>
      </c>
      <c r="I4105">
        <v>54</v>
      </c>
      <c r="J4105">
        <v>54</v>
      </c>
      <c r="K4105">
        <v>1954100</v>
      </c>
      <c r="L4105">
        <v>2.093</v>
      </c>
      <c r="M4105">
        <v>-2.0347159476396599E-2</v>
      </c>
      <c r="N4105">
        <v>-5.3540784481127798E-2</v>
      </c>
      <c r="O4105">
        <v>-7.1157418521882093E-2</v>
      </c>
      <c r="P4105">
        <v>-0.11141786614532501</v>
      </c>
      <c r="Q4105">
        <v>-0.17565823324049101</v>
      </c>
      <c r="R4105">
        <v>1.92201596776586E-2</v>
      </c>
      <c r="S4105">
        <v>1.71316329746166E-2</v>
      </c>
      <c r="T4105">
        <v>1.7276792923585201E-2</v>
      </c>
      <c r="U4105">
        <v>1.7887279323647899E-2</v>
      </c>
      <c r="V4105">
        <v>71.040001000000004</v>
      </c>
      <c r="W4105">
        <v>53.41</v>
      </c>
      <c r="X4105">
        <v>-0.13470654452779901</v>
      </c>
      <c r="Y4105">
        <v>-1.6128120944145399E-3</v>
      </c>
      <c r="Z4105">
        <v>0.529842507719262</v>
      </c>
      <c r="AA4105">
        <v>-2.2577599619392301</v>
      </c>
      <c r="AB4105">
        <v>-1.8559310075204201</v>
      </c>
      <c r="AC4105" t="s">
        <v>263</v>
      </c>
      <c r="AD4105" t="s">
        <v>366</v>
      </c>
      <c r="AE4105" t="s">
        <v>66</v>
      </c>
      <c r="AF4105" t="s">
        <v>92</v>
      </c>
      <c r="AG4105" t="s">
        <v>267</v>
      </c>
      <c r="AH4105" s="45">
        <v>27941</v>
      </c>
      <c r="AI4105">
        <v>24545</v>
      </c>
      <c r="AK4105" t="s">
        <v>268</v>
      </c>
      <c r="AL4105" t="s">
        <v>269</v>
      </c>
      <c r="AM4105" t="s">
        <v>245</v>
      </c>
    </row>
    <row r="4106" spans="1:39" x14ac:dyDescent="0.3">
      <c r="A4106" s="1">
        <v>43641</v>
      </c>
      <c r="B4106" t="s">
        <v>35</v>
      </c>
      <c r="C4106" t="s">
        <v>239</v>
      </c>
      <c r="D4106">
        <v>2400</v>
      </c>
      <c r="E4106">
        <v>18</v>
      </c>
      <c r="F4106">
        <v>55.490001999999997</v>
      </c>
      <c r="G4106">
        <v>55.68</v>
      </c>
      <c r="H4106">
        <v>54.529998999999997</v>
      </c>
      <c r="I4106">
        <v>55.400002000000001</v>
      </c>
      <c r="J4106">
        <v>55.400002000000001</v>
      </c>
      <c r="K4106">
        <v>1385400</v>
      </c>
      <c r="L4106">
        <v>1.994</v>
      </c>
      <c r="M4106">
        <v>-1.0823923022978701E-3</v>
      </c>
      <c r="N4106">
        <v>2.3560599718804299E-2</v>
      </c>
      <c r="O4106">
        <v>-6.2534419347764103E-2</v>
      </c>
      <c r="P4106">
        <v>-6.35436762988979E-2</v>
      </c>
      <c r="Q4106">
        <v>-0.193290190614961</v>
      </c>
      <c r="R4106">
        <v>4.7581211609262798E-3</v>
      </c>
      <c r="S4106">
        <v>1.71462356498936E-2</v>
      </c>
      <c r="T4106">
        <v>1.6831353241667301E-2</v>
      </c>
      <c r="U4106">
        <v>1.7774057198268401E-2</v>
      </c>
      <c r="V4106">
        <v>71.040001000000004</v>
      </c>
      <c r="W4106">
        <v>53.25</v>
      </c>
      <c r="X4106">
        <v>-0.13470654452779901</v>
      </c>
      <c r="Y4106">
        <v>-9.5417756928269908E-3</v>
      </c>
      <c r="Z4106">
        <v>0.527953243996097</v>
      </c>
      <c r="AA4106">
        <v>-2.4444721309557398</v>
      </c>
      <c r="AB4106">
        <v>-2.2972696033026101</v>
      </c>
      <c r="AC4106" t="s">
        <v>263</v>
      </c>
      <c r="AD4106" t="s">
        <v>366</v>
      </c>
      <c r="AE4106" t="s">
        <v>66</v>
      </c>
      <c r="AF4106" t="s">
        <v>92</v>
      </c>
      <c r="AG4106" t="s">
        <v>267</v>
      </c>
      <c r="AH4106" s="45">
        <v>27941</v>
      </c>
      <c r="AI4106">
        <v>24545</v>
      </c>
      <c r="AK4106" t="s">
        <v>268</v>
      </c>
      <c r="AL4106" t="s">
        <v>269</v>
      </c>
      <c r="AM4106" t="s">
        <v>245</v>
      </c>
    </row>
    <row r="4107" spans="1:39" x14ac:dyDescent="0.3">
      <c r="A4107" s="1">
        <v>43556</v>
      </c>
      <c r="B4107" t="s">
        <v>35</v>
      </c>
      <c r="C4107" t="s">
        <v>239</v>
      </c>
      <c r="D4107">
        <v>1600</v>
      </c>
      <c r="E4107">
        <v>19</v>
      </c>
      <c r="F4107">
        <v>59.959998999999897</v>
      </c>
      <c r="G4107">
        <v>60.66</v>
      </c>
      <c r="H4107">
        <v>59.84</v>
      </c>
      <c r="I4107">
        <v>60.369999</v>
      </c>
      <c r="J4107">
        <v>59.917912000000001</v>
      </c>
      <c r="K4107">
        <v>1333300</v>
      </c>
      <c r="L4107">
        <v>2.4969999999999999</v>
      </c>
      <c r="M4107">
        <v>1.1998140996457201E-2</v>
      </c>
      <c r="N4107">
        <v>2.7201149468237502E-2</v>
      </c>
      <c r="O4107">
        <v>-1.4471605731315E-2</v>
      </c>
      <c r="P4107">
        <v>8.2884132352208997E-2</v>
      </c>
      <c r="Q4107">
        <v>-0.19570398224553301</v>
      </c>
      <c r="R4107">
        <v>7.0651497168057404E-3</v>
      </c>
      <c r="S4107">
        <v>1.00535998950817E-2</v>
      </c>
      <c r="T4107">
        <v>1.7498891458948701E-2</v>
      </c>
      <c r="U4107">
        <v>1.9774865897977001E-2</v>
      </c>
      <c r="V4107">
        <v>75.459998999999996</v>
      </c>
      <c r="W4107">
        <v>54.169998</v>
      </c>
      <c r="X4107">
        <v>-0.13671081912173699</v>
      </c>
      <c r="Y4107">
        <v>1.1502195497633099E-2</v>
      </c>
      <c r="Z4107">
        <v>0.57627495521905403</v>
      </c>
      <c r="AA4107">
        <v>-3.2358561630911198</v>
      </c>
      <c r="AB4107">
        <v>-3.1977929033257602</v>
      </c>
      <c r="AC4107" t="s">
        <v>264</v>
      </c>
      <c r="AD4107" t="s">
        <v>366</v>
      </c>
      <c r="AE4107" t="s">
        <v>66</v>
      </c>
      <c r="AF4107" t="s">
        <v>92</v>
      </c>
      <c r="AG4107" t="s">
        <v>267</v>
      </c>
      <c r="AH4107" s="45">
        <v>27941</v>
      </c>
      <c r="AI4107">
        <v>24545</v>
      </c>
      <c r="AK4107" t="s">
        <v>268</v>
      </c>
      <c r="AL4107" t="s">
        <v>269</v>
      </c>
      <c r="AM4107" t="s">
        <v>245</v>
      </c>
    </row>
    <row r="4108" spans="1:39" x14ac:dyDescent="0.3">
      <c r="A4108" s="1">
        <v>43570</v>
      </c>
      <c r="B4108" t="s">
        <v>35</v>
      </c>
      <c r="C4108" t="s">
        <v>246</v>
      </c>
      <c r="D4108">
        <v>1000</v>
      </c>
      <c r="E4108">
        <v>19</v>
      </c>
      <c r="F4108">
        <v>60.25</v>
      </c>
      <c r="G4108">
        <v>60.610000999999997</v>
      </c>
      <c r="H4108">
        <v>60</v>
      </c>
      <c r="I4108">
        <v>60.450001</v>
      </c>
      <c r="J4108">
        <v>59.997314000000003</v>
      </c>
      <c r="K4108">
        <v>990400</v>
      </c>
      <c r="L4108">
        <v>2.5529999999999999</v>
      </c>
      <c r="M4108">
        <v>7.8053977432270801E-3</v>
      </c>
      <c r="N4108">
        <v>-5.6087599155302701E-3</v>
      </c>
      <c r="O4108">
        <v>-6.61477464139549E-4</v>
      </c>
      <c r="P4108">
        <v>-2.4435887660297199E-2</v>
      </c>
      <c r="Q4108">
        <v>-0.162686666272155</v>
      </c>
      <c r="R4108">
        <v>1.23872938115721E-2</v>
      </c>
      <c r="S4108">
        <v>1.09442143344707E-2</v>
      </c>
      <c r="T4108">
        <v>1.6377970246188301E-2</v>
      </c>
      <c r="U4108">
        <v>1.9737459531450698E-2</v>
      </c>
      <c r="V4108">
        <v>73.930000000000007</v>
      </c>
      <c r="W4108">
        <v>54.169998</v>
      </c>
      <c r="X4108">
        <v>-0.13671081912173699</v>
      </c>
      <c r="Y4108">
        <v>-6.2956724975841202E-4</v>
      </c>
      <c r="Z4108">
        <v>0.56785693163402295</v>
      </c>
      <c r="AA4108">
        <v>-2.6678447704258699</v>
      </c>
      <c r="AB4108">
        <v>-2.9212657241684501</v>
      </c>
      <c r="AC4108" t="s">
        <v>264</v>
      </c>
      <c r="AD4108" t="s">
        <v>366</v>
      </c>
      <c r="AE4108" t="s">
        <v>66</v>
      </c>
      <c r="AF4108" t="s">
        <v>92</v>
      </c>
      <c r="AG4108" t="s">
        <v>267</v>
      </c>
      <c r="AH4108" s="45">
        <v>27941</v>
      </c>
      <c r="AI4108">
        <v>24545</v>
      </c>
      <c r="AK4108" t="s">
        <v>268</v>
      </c>
      <c r="AL4108" t="s">
        <v>269</v>
      </c>
      <c r="AM4108" t="s">
        <v>245</v>
      </c>
    </row>
    <row r="4109" spans="1:39" x14ac:dyDescent="0.3">
      <c r="A4109" s="1">
        <v>43572</v>
      </c>
      <c r="B4109" t="s">
        <v>35</v>
      </c>
      <c r="C4109" t="s">
        <v>239</v>
      </c>
      <c r="D4109">
        <v>1900</v>
      </c>
      <c r="E4109">
        <v>19</v>
      </c>
      <c r="F4109">
        <v>59.59</v>
      </c>
      <c r="G4109">
        <v>60.139998999999897</v>
      </c>
      <c r="H4109">
        <v>59.220001000000003</v>
      </c>
      <c r="I4109">
        <v>59.419998</v>
      </c>
      <c r="J4109">
        <v>58.975025000000002</v>
      </c>
      <c r="K4109">
        <v>1143400</v>
      </c>
      <c r="L4109">
        <v>2.5920000000000001</v>
      </c>
      <c r="M4109">
        <v>-1.84952983170667E-3</v>
      </c>
      <c r="N4109">
        <v>3.36605888072885E-4</v>
      </c>
      <c r="O4109">
        <v>-2.5422996133385199E-2</v>
      </c>
      <c r="P4109">
        <v>-2.3824673674827601E-2</v>
      </c>
      <c r="Q4109">
        <v>-0.18982533479472399</v>
      </c>
      <c r="R4109">
        <v>1.0338950219694099E-2</v>
      </c>
      <c r="S4109">
        <v>1.13187467545542E-2</v>
      </c>
      <c r="T4109">
        <v>1.6318729002376801E-2</v>
      </c>
      <c r="U4109">
        <v>1.9751121112584299E-2</v>
      </c>
      <c r="V4109">
        <v>73.870002999999997</v>
      </c>
      <c r="W4109">
        <v>54.169998</v>
      </c>
      <c r="X4109">
        <v>-0.13671081912173699</v>
      </c>
      <c r="Y4109">
        <v>-2.2764010197428601E-3</v>
      </c>
      <c r="Z4109">
        <v>0.56764642184101299</v>
      </c>
      <c r="AA4109">
        <v>-3.04538503041675</v>
      </c>
      <c r="AB4109">
        <v>-2.9137044435071702</v>
      </c>
      <c r="AC4109" t="s">
        <v>264</v>
      </c>
      <c r="AD4109" t="s">
        <v>366</v>
      </c>
      <c r="AE4109" t="s">
        <v>66</v>
      </c>
      <c r="AF4109" t="s">
        <v>92</v>
      </c>
      <c r="AG4109" t="s">
        <v>267</v>
      </c>
      <c r="AH4109" s="45">
        <v>27941</v>
      </c>
      <c r="AI4109">
        <v>24545</v>
      </c>
      <c r="AK4109" t="s">
        <v>268</v>
      </c>
      <c r="AL4109" t="s">
        <v>269</v>
      </c>
      <c r="AM4109" t="s">
        <v>245</v>
      </c>
    </row>
    <row r="4110" spans="1:39" x14ac:dyDescent="0.3">
      <c r="A4110" s="1">
        <v>43573</v>
      </c>
      <c r="B4110" t="s">
        <v>35</v>
      </c>
      <c r="C4110" t="s">
        <v>246</v>
      </c>
      <c r="D4110">
        <v>1500</v>
      </c>
      <c r="E4110">
        <v>19</v>
      </c>
      <c r="F4110">
        <v>59.700001</v>
      </c>
      <c r="G4110">
        <v>61.529998999999997</v>
      </c>
      <c r="H4110">
        <v>59.68</v>
      </c>
      <c r="I4110">
        <v>61.400002000000001</v>
      </c>
      <c r="J4110">
        <v>60.940201000000002</v>
      </c>
      <c r="K4110">
        <v>1917900</v>
      </c>
      <c r="L4110">
        <v>2.56</v>
      </c>
      <c r="M4110">
        <v>3.2779022676261198E-2</v>
      </c>
      <c r="N4110">
        <v>2.1899316741671698E-2</v>
      </c>
      <c r="O4110">
        <v>1.0478235249258699E-2</v>
      </c>
      <c r="P4110">
        <v>5.0178158460378397E-4</v>
      </c>
      <c r="Q4110">
        <v>-0.15051302489968399</v>
      </c>
      <c r="R4110">
        <v>1.7890925697426001E-2</v>
      </c>
      <c r="S4110">
        <v>1.3415518198808599E-2</v>
      </c>
      <c r="T4110">
        <v>1.68114213316926E-2</v>
      </c>
      <c r="U4110">
        <v>1.9860236431969502E-2</v>
      </c>
      <c r="V4110">
        <v>73.410004000000001</v>
      </c>
      <c r="W4110">
        <v>54.169998</v>
      </c>
      <c r="X4110">
        <v>-0.13671081912173699</v>
      </c>
      <c r="Y4110">
        <v>1.5778467813143101E-3</v>
      </c>
      <c r="Z4110">
        <v>0.56969381318468104</v>
      </c>
      <c r="AA4110">
        <v>-2.4729965762152699</v>
      </c>
      <c r="AB4110">
        <v>-2.8188972260204599</v>
      </c>
      <c r="AC4110" t="s">
        <v>264</v>
      </c>
      <c r="AD4110" t="s">
        <v>366</v>
      </c>
      <c r="AE4110" t="s">
        <v>66</v>
      </c>
      <c r="AF4110" t="s">
        <v>92</v>
      </c>
      <c r="AG4110" t="s">
        <v>267</v>
      </c>
      <c r="AH4110" s="45">
        <v>27941</v>
      </c>
      <c r="AI4110">
        <v>24545</v>
      </c>
      <c r="AK4110" t="s">
        <v>268</v>
      </c>
      <c r="AL4110" t="s">
        <v>269</v>
      </c>
      <c r="AM4110" t="s">
        <v>245</v>
      </c>
    </row>
    <row r="4111" spans="1:39" x14ac:dyDescent="0.3">
      <c r="A4111" s="1">
        <v>43588</v>
      </c>
      <c r="B4111" t="s">
        <v>35</v>
      </c>
      <c r="C4111" t="s">
        <v>246</v>
      </c>
      <c r="D4111">
        <v>1600</v>
      </c>
      <c r="E4111">
        <v>19</v>
      </c>
      <c r="F4111">
        <v>60.459998999999897</v>
      </c>
      <c r="G4111">
        <v>61.439999</v>
      </c>
      <c r="H4111">
        <v>60.299999</v>
      </c>
      <c r="I4111">
        <v>61.369999</v>
      </c>
      <c r="J4111">
        <v>60.910423000000002</v>
      </c>
      <c r="K4111">
        <v>1708000</v>
      </c>
      <c r="L4111">
        <v>2.5310000000000001</v>
      </c>
      <c r="M4111">
        <v>2.3910819367504499E-2</v>
      </c>
      <c r="N4111">
        <v>-3.9302246335468201E-2</v>
      </c>
      <c r="O4111">
        <v>2.0079625808521E-2</v>
      </c>
      <c r="P4111">
        <v>-6.6062116362115605E-2</v>
      </c>
      <c r="Q4111">
        <v>3.7648649632567199E-2</v>
      </c>
      <c r="R4111">
        <v>4.03857748926197E-2</v>
      </c>
      <c r="S4111">
        <v>2.15130316945711E-2</v>
      </c>
      <c r="T4111">
        <v>1.9215187294451899E-2</v>
      </c>
      <c r="U4111">
        <v>1.74495845417727E-2</v>
      </c>
      <c r="V4111">
        <v>71.040001000000004</v>
      </c>
      <c r="W4111">
        <v>54.169998</v>
      </c>
      <c r="X4111">
        <v>-0.13671081912173699</v>
      </c>
      <c r="Y4111">
        <v>9.5921274614703799E-3</v>
      </c>
      <c r="Z4111">
        <v>0.53127129809726303</v>
      </c>
      <c r="AA4111">
        <v>0.158706608374973</v>
      </c>
      <c r="AB4111">
        <v>-1.56611246586595</v>
      </c>
      <c r="AC4111" t="s">
        <v>264</v>
      </c>
      <c r="AD4111" t="s">
        <v>366</v>
      </c>
      <c r="AE4111" t="s">
        <v>66</v>
      </c>
      <c r="AF4111" t="s">
        <v>92</v>
      </c>
      <c r="AG4111" t="s">
        <v>267</v>
      </c>
      <c r="AH4111" s="45">
        <v>27941</v>
      </c>
      <c r="AI4111">
        <v>24545</v>
      </c>
      <c r="AK4111" t="s">
        <v>268</v>
      </c>
      <c r="AL4111" t="s">
        <v>269</v>
      </c>
      <c r="AM4111" t="s">
        <v>245</v>
      </c>
    </row>
    <row r="4112" spans="1:39" x14ac:dyDescent="0.3">
      <c r="A4112" s="1">
        <v>43592</v>
      </c>
      <c r="B4112" t="s">
        <v>35</v>
      </c>
      <c r="C4112" t="s">
        <v>239</v>
      </c>
      <c r="D4112">
        <v>2400</v>
      </c>
      <c r="E4112">
        <v>19</v>
      </c>
      <c r="F4112">
        <v>60.59</v>
      </c>
      <c r="G4112">
        <v>60.740001999999997</v>
      </c>
      <c r="H4112">
        <v>59.580002</v>
      </c>
      <c r="I4112">
        <v>60.080002</v>
      </c>
      <c r="J4112">
        <v>59.630085000000001</v>
      </c>
      <c r="K4112">
        <v>1692800</v>
      </c>
      <c r="L4112">
        <v>2.448</v>
      </c>
      <c r="M4112">
        <v>-1.4868946309135499E-2</v>
      </c>
      <c r="N4112">
        <v>-6.6170461457562002E-2</v>
      </c>
      <c r="O4112">
        <v>-1.12546080381039E-2</v>
      </c>
      <c r="P4112">
        <v>-9.5003766768342393E-2</v>
      </c>
      <c r="Q4112">
        <v>1.9046486683718E-2</v>
      </c>
      <c r="R4112">
        <v>3.9353998946762503E-2</v>
      </c>
      <c r="S4112">
        <v>2.15294184020208E-2</v>
      </c>
      <c r="T4112">
        <v>1.9250030968057101E-2</v>
      </c>
      <c r="U4112">
        <v>1.7394059509236899E-2</v>
      </c>
      <c r="V4112">
        <v>71.040001000000004</v>
      </c>
      <c r="W4112">
        <v>54.169998</v>
      </c>
      <c r="X4112">
        <v>-0.13671081912173699</v>
      </c>
      <c r="Y4112">
        <v>-1.6649488130547601E-2</v>
      </c>
      <c r="Z4112">
        <v>0.52808629473556201</v>
      </c>
      <c r="AA4112">
        <v>-6.71173708821695E-2</v>
      </c>
      <c r="AB4112">
        <v>-0.862575720611924</v>
      </c>
      <c r="AC4112" t="s">
        <v>264</v>
      </c>
      <c r="AD4112" t="s">
        <v>366</v>
      </c>
      <c r="AE4112" t="s">
        <v>66</v>
      </c>
      <c r="AF4112" t="s">
        <v>92</v>
      </c>
      <c r="AG4112" t="s">
        <v>267</v>
      </c>
      <c r="AH4112" s="45">
        <v>27941</v>
      </c>
      <c r="AI4112">
        <v>24545</v>
      </c>
      <c r="AK4112" t="s">
        <v>268</v>
      </c>
      <c r="AL4112" t="s">
        <v>269</v>
      </c>
      <c r="AM4112" t="s">
        <v>245</v>
      </c>
    </row>
    <row r="4113" spans="1:39" x14ac:dyDescent="0.3">
      <c r="A4113" s="1">
        <v>43598</v>
      </c>
      <c r="B4113" t="s">
        <v>35</v>
      </c>
      <c r="C4113" t="s">
        <v>246</v>
      </c>
      <c r="D4113">
        <v>1500</v>
      </c>
      <c r="E4113">
        <v>19</v>
      </c>
      <c r="F4113">
        <v>58.02</v>
      </c>
      <c r="G4113">
        <v>58.09</v>
      </c>
      <c r="H4113">
        <v>57.380001</v>
      </c>
      <c r="I4113">
        <v>57.869999</v>
      </c>
      <c r="J4113">
        <v>57.436633999999998</v>
      </c>
      <c r="K4113">
        <v>1074300</v>
      </c>
      <c r="L4113">
        <v>2.4049999999999998</v>
      </c>
      <c r="M4113">
        <v>-1.3217928789297E-2</v>
      </c>
      <c r="N4113">
        <v>-5.2346852155765101E-2</v>
      </c>
      <c r="O4113">
        <v>-2.6095120569658001E-2</v>
      </c>
      <c r="P4113">
        <v>-0.11503972772704101</v>
      </c>
      <c r="Q4113">
        <v>-3.3528432127128999E-2</v>
      </c>
      <c r="R4113">
        <v>8.6551576945877295E-3</v>
      </c>
      <c r="S4113">
        <v>2.1704302031129202E-2</v>
      </c>
      <c r="T4113">
        <v>1.9359131128660799E-2</v>
      </c>
      <c r="U4113">
        <v>1.7406472405462101E-2</v>
      </c>
      <c r="V4113">
        <v>71.040001000000004</v>
      </c>
      <c r="W4113">
        <v>54.169998</v>
      </c>
      <c r="X4113">
        <v>-0.13671081912173699</v>
      </c>
      <c r="Y4113">
        <v>-2.4426469085879299E-2</v>
      </c>
      <c r="Z4113">
        <v>0.531345347807617</v>
      </c>
      <c r="AA4113">
        <v>-0.684570895548684</v>
      </c>
      <c r="AB4113">
        <v>-0.341620463849722</v>
      </c>
      <c r="AC4113" t="s">
        <v>264</v>
      </c>
      <c r="AD4113" t="s">
        <v>366</v>
      </c>
      <c r="AE4113" t="s">
        <v>66</v>
      </c>
      <c r="AF4113" t="s">
        <v>92</v>
      </c>
      <c r="AG4113" t="s">
        <v>267</v>
      </c>
      <c r="AH4113" s="45">
        <v>27941</v>
      </c>
      <c r="AI4113">
        <v>24545</v>
      </c>
      <c r="AK4113" t="s">
        <v>268</v>
      </c>
      <c r="AL4113" t="s">
        <v>269</v>
      </c>
      <c r="AM4113" t="s">
        <v>245</v>
      </c>
    </row>
    <row r="4114" spans="1:39" x14ac:dyDescent="0.3">
      <c r="A4114" s="1">
        <v>43579</v>
      </c>
      <c r="B4114" t="s">
        <v>35</v>
      </c>
      <c r="C4114" t="s">
        <v>246</v>
      </c>
      <c r="D4114">
        <v>1100</v>
      </c>
      <c r="E4114">
        <v>20</v>
      </c>
      <c r="F4114">
        <v>61.389998999999897</v>
      </c>
      <c r="G4114">
        <v>62.529998999999997</v>
      </c>
      <c r="H4114">
        <v>61.240001999999997</v>
      </c>
      <c r="I4114">
        <v>62.509997999999896</v>
      </c>
      <c r="J4114">
        <v>62.041885000000001</v>
      </c>
      <c r="K4114">
        <v>1661000</v>
      </c>
      <c r="L4114">
        <v>2.5219999999999998</v>
      </c>
      <c r="M4114">
        <v>1.9872986112023601E-2</v>
      </c>
      <c r="N4114">
        <v>4.8846142436442398E-2</v>
      </c>
      <c r="O4114">
        <v>5.0190874098205301E-2</v>
      </c>
      <c r="P4114">
        <v>-2.34260707532443E-2</v>
      </c>
      <c r="Q4114">
        <v>-0.11454553797716099</v>
      </c>
      <c r="R4114">
        <v>1.5928062108735101E-2</v>
      </c>
      <c r="S4114">
        <v>1.1962346511494901E-2</v>
      </c>
      <c r="T4114">
        <v>1.6551716177460301E-2</v>
      </c>
      <c r="U4114">
        <v>1.9717431568393499E-2</v>
      </c>
      <c r="V4114">
        <v>73.129997000000003</v>
      </c>
      <c r="W4114">
        <v>54.169998</v>
      </c>
      <c r="X4114">
        <v>-0.13671081912173699</v>
      </c>
      <c r="Y4114">
        <v>-2.1941687255359501E-3</v>
      </c>
      <c r="Z4114">
        <v>0.55435417383415597</v>
      </c>
      <c r="AA4114">
        <v>-1.9194126155918101</v>
      </c>
      <c r="AB4114">
        <v>-2.36858340784649</v>
      </c>
      <c r="AC4114" t="s">
        <v>265</v>
      </c>
      <c r="AD4114" t="s">
        <v>366</v>
      </c>
      <c r="AE4114" t="s">
        <v>66</v>
      </c>
      <c r="AF4114" t="s">
        <v>92</v>
      </c>
      <c r="AG4114" t="s">
        <v>267</v>
      </c>
      <c r="AH4114" s="45">
        <v>27941</v>
      </c>
      <c r="AI4114">
        <v>24545</v>
      </c>
      <c r="AK4114" t="s">
        <v>268</v>
      </c>
      <c r="AL4114" t="s">
        <v>269</v>
      </c>
      <c r="AM4114" t="s">
        <v>245</v>
      </c>
    </row>
    <row r="4115" spans="1:39" x14ac:dyDescent="0.3">
      <c r="A4115" s="1">
        <v>43581</v>
      </c>
      <c r="B4115" t="s">
        <v>35</v>
      </c>
      <c r="C4115" t="s">
        <v>246</v>
      </c>
      <c r="D4115">
        <v>1500</v>
      </c>
      <c r="E4115">
        <v>20</v>
      </c>
      <c r="F4115">
        <v>63.009997999999896</v>
      </c>
      <c r="G4115">
        <v>64.120002999999997</v>
      </c>
      <c r="H4115">
        <v>63.009997999999896</v>
      </c>
      <c r="I4115">
        <v>63.830002</v>
      </c>
      <c r="J4115">
        <v>63.352004999999998</v>
      </c>
      <c r="K4115">
        <v>1339700</v>
      </c>
      <c r="L4115">
        <v>2.5049999999999999</v>
      </c>
      <c r="M4115">
        <v>1.6268261415225901E-2</v>
      </c>
      <c r="N4115">
        <v>3.8813483953868799E-2</v>
      </c>
      <c r="O4115">
        <v>7.0583249678996304E-2</v>
      </c>
      <c r="P4115">
        <v>-2.2187293244964302E-3</v>
      </c>
      <c r="Q4115">
        <v>-9.3509757796279E-2</v>
      </c>
      <c r="R4115">
        <v>9.9862329960305699E-3</v>
      </c>
      <c r="S4115">
        <v>1.17237945801297E-2</v>
      </c>
      <c r="T4115">
        <v>1.64466481850617E-2</v>
      </c>
      <c r="U4115">
        <v>1.9746082762203399E-2</v>
      </c>
      <c r="V4115">
        <v>73.129997000000003</v>
      </c>
      <c r="W4115">
        <v>54.169998</v>
      </c>
      <c r="X4115">
        <v>-0.13671081912173699</v>
      </c>
      <c r="Y4115">
        <v>4.6743503443647796E-3</v>
      </c>
      <c r="Z4115">
        <v>0.55979447277174199</v>
      </c>
      <c r="AA4115">
        <v>-1.59664779107206</v>
      </c>
      <c r="AB4115">
        <v>-1.94364428885146</v>
      </c>
      <c r="AC4115" t="s">
        <v>265</v>
      </c>
      <c r="AD4115" t="s">
        <v>366</v>
      </c>
      <c r="AE4115" t="s">
        <v>66</v>
      </c>
      <c r="AF4115" t="s">
        <v>92</v>
      </c>
      <c r="AG4115" t="s">
        <v>267</v>
      </c>
      <c r="AH4115" s="45">
        <v>27941</v>
      </c>
      <c r="AI4115">
        <v>24545</v>
      </c>
      <c r="AK4115" t="s">
        <v>268</v>
      </c>
      <c r="AL4115" t="s">
        <v>269</v>
      </c>
      <c r="AM4115" t="s">
        <v>245</v>
      </c>
    </row>
    <row r="4116" spans="1:39" x14ac:dyDescent="0.3">
      <c r="A4116" s="1">
        <v>43622</v>
      </c>
      <c r="B4116" t="s">
        <v>35</v>
      </c>
      <c r="C4116" t="s">
        <v>246</v>
      </c>
      <c r="D4116">
        <v>1700</v>
      </c>
      <c r="E4116">
        <v>20</v>
      </c>
      <c r="F4116">
        <v>57.59</v>
      </c>
      <c r="G4116">
        <v>57.93</v>
      </c>
      <c r="H4116">
        <v>57.48</v>
      </c>
      <c r="I4116">
        <v>57.709998999999897</v>
      </c>
      <c r="J4116">
        <v>57.709998999999897</v>
      </c>
      <c r="K4116">
        <v>1322700</v>
      </c>
      <c r="L4116">
        <v>2.1240000000000001</v>
      </c>
      <c r="M4116">
        <v>5.0378115330075302E-3</v>
      </c>
      <c r="N4116">
        <v>6.0169847396653597E-2</v>
      </c>
      <c r="O4116">
        <v>-4.7598723505263403E-2</v>
      </c>
      <c r="P4116">
        <v>-3.20637841587341E-2</v>
      </c>
      <c r="Q4116">
        <v>-3.0554970358937301E-2</v>
      </c>
      <c r="R4116">
        <v>1.69018881148401E-2</v>
      </c>
      <c r="S4116">
        <v>1.54459803265794E-2</v>
      </c>
      <c r="T4116">
        <v>1.6441708946E-2</v>
      </c>
      <c r="U4116">
        <v>1.7797837671694301E-2</v>
      </c>
      <c r="V4116">
        <v>71.040001000000004</v>
      </c>
      <c r="W4116">
        <v>53.41</v>
      </c>
      <c r="X4116">
        <v>-0.13470654452779901</v>
      </c>
      <c r="Y4116">
        <v>6.1168407152111899E-3</v>
      </c>
      <c r="Z4116">
        <v>0.54972918341548305</v>
      </c>
      <c r="AA4116">
        <v>-0.59376777795753199</v>
      </c>
      <c r="AB4116">
        <v>-0.84007543254017103</v>
      </c>
      <c r="AC4116" t="s">
        <v>265</v>
      </c>
      <c r="AD4116" t="s">
        <v>366</v>
      </c>
      <c r="AE4116" t="s">
        <v>66</v>
      </c>
      <c r="AF4116" t="s">
        <v>92</v>
      </c>
      <c r="AG4116" t="s">
        <v>267</v>
      </c>
      <c r="AH4116" s="45">
        <v>27941</v>
      </c>
      <c r="AI4116">
        <v>24545</v>
      </c>
      <c r="AK4116" t="s">
        <v>268</v>
      </c>
      <c r="AL4116" t="s">
        <v>269</v>
      </c>
      <c r="AM4116" t="s">
        <v>245</v>
      </c>
    </row>
    <row r="4117" spans="1:39" x14ac:dyDescent="0.3">
      <c r="A4117" s="1">
        <v>43635</v>
      </c>
      <c r="B4117" t="s">
        <v>35</v>
      </c>
      <c r="C4117" t="s">
        <v>239</v>
      </c>
      <c r="D4117">
        <v>2000</v>
      </c>
      <c r="E4117">
        <v>20</v>
      </c>
      <c r="F4117">
        <v>54.200001</v>
      </c>
      <c r="G4117">
        <v>55.110000999999997</v>
      </c>
      <c r="H4117">
        <v>53.860000999999997</v>
      </c>
      <c r="I4117">
        <v>54.66</v>
      </c>
      <c r="J4117">
        <v>54.66</v>
      </c>
      <c r="K4117">
        <v>1351100</v>
      </c>
      <c r="L4117">
        <v>2.0289999999999999</v>
      </c>
      <c r="M4117">
        <v>1.01131503644057E-2</v>
      </c>
      <c r="N4117">
        <v>-3.46996975823559E-3</v>
      </c>
      <c r="O4117">
        <v>-6.3109090273286206E-2</v>
      </c>
      <c r="P4117">
        <v>-8.1854912480656697E-2</v>
      </c>
      <c r="Q4117">
        <v>-0.177183424910726</v>
      </c>
      <c r="R4117">
        <v>1.27070377651785E-2</v>
      </c>
      <c r="S4117">
        <v>1.74561809242278E-2</v>
      </c>
      <c r="T4117">
        <v>1.7285392963009301E-2</v>
      </c>
      <c r="U4117">
        <v>1.7848280117316598E-2</v>
      </c>
      <c r="V4117">
        <v>71.040001000000004</v>
      </c>
      <c r="W4117">
        <v>53.25</v>
      </c>
      <c r="X4117">
        <v>-0.13470654452779901</v>
      </c>
      <c r="Y4117">
        <v>2.98071681438073E-3</v>
      </c>
      <c r="Z4117">
        <v>0.53138401664014101</v>
      </c>
      <c r="AA4117">
        <v>-2.2676536578427</v>
      </c>
      <c r="AB4117">
        <v>-2.3044033341423602</v>
      </c>
      <c r="AC4117" t="s">
        <v>265</v>
      </c>
      <c r="AD4117" t="s">
        <v>366</v>
      </c>
      <c r="AE4117" t="s">
        <v>66</v>
      </c>
      <c r="AF4117" t="s">
        <v>92</v>
      </c>
      <c r="AG4117" t="s">
        <v>267</v>
      </c>
      <c r="AH4117" s="45">
        <v>27941</v>
      </c>
      <c r="AI4117">
        <v>24545</v>
      </c>
      <c r="AK4117" t="s">
        <v>268</v>
      </c>
      <c r="AL4117" t="s">
        <v>269</v>
      </c>
      <c r="AM4117" t="s">
        <v>245</v>
      </c>
    </row>
    <row r="4118" spans="1:39" x14ac:dyDescent="0.3">
      <c r="A4118" s="1">
        <v>43637</v>
      </c>
      <c r="B4118" t="s">
        <v>35</v>
      </c>
      <c r="C4118" t="s">
        <v>239</v>
      </c>
      <c r="D4118">
        <v>2000</v>
      </c>
      <c r="E4118">
        <v>20</v>
      </c>
      <c r="F4118">
        <v>55</v>
      </c>
      <c r="G4118">
        <v>55.540000999999997</v>
      </c>
      <c r="H4118">
        <v>54.369999</v>
      </c>
      <c r="I4118">
        <v>55.419998</v>
      </c>
      <c r="J4118">
        <v>55.419998</v>
      </c>
      <c r="K4118">
        <v>2205400</v>
      </c>
      <c r="L4118">
        <v>2.0680000000000001</v>
      </c>
      <c r="M4118">
        <v>7.9710206096771808E-3</v>
      </c>
      <c r="N4118">
        <v>2.5956456782502399E-2</v>
      </c>
      <c r="O4118">
        <v>-5.1174237314285997E-2</v>
      </c>
      <c r="P4118">
        <v>-6.2678344025251506E-2</v>
      </c>
      <c r="Q4118">
        <v>-0.17965718399050201</v>
      </c>
      <c r="R4118">
        <v>6.6101483145792599E-3</v>
      </c>
      <c r="S4118">
        <v>1.7327737064159202E-2</v>
      </c>
      <c r="T4118">
        <v>1.69710791770597E-2</v>
      </c>
      <c r="U4118">
        <v>1.78437995096309E-2</v>
      </c>
      <c r="V4118">
        <v>71.040001000000004</v>
      </c>
      <c r="W4118">
        <v>53.25</v>
      </c>
      <c r="X4118">
        <v>-0.13470654452779901</v>
      </c>
      <c r="Y4118">
        <v>-1.26001638019446E-3</v>
      </c>
      <c r="Z4118">
        <v>0.533152816644757</v>
      </c>
      <c r="AA4118">
        <v>-2.2985978133503502</v>
      </c>
      <c r="AB4118">
        <v>-2.3684383762508001</v>
      </c>
      <c r="AC4118" t="s">
        <v>265</v>
      </c>
      <c r="AD4118" t="s">
        <v>366</v>
      </c>
      <c r="AE4118" t="s">
        <v>66</v>
      </c>
      <c r="AF4118" t="s">
        <v>92</v>
      </c>
      <c r="AG4118" t="s">
        <v>267</v>
      </c>
      <c r="AH4118" s="45">
        <v>27941</v>
      </c>
      <c r="AI4118">
        <v>24545</v>
      </c>
      <c r="AK4118" t="s">
        <v>268</v>
      </c>
      <c r="AL4118" t="s">
        <v>269</v>
      </c>
      <c r="AM4118" t="s">
        <v>245</v>
      </c>
    </row>
    <row r="4119" spans="1:39" x14ac:dyDescent="0.3">
      <c r="A4119" s="1">
        <v>43607</v>
      </c>
      <c r="B4119" t="s">
        <v>36</v>
      </c>
      <c r="C4119" t="s">
        <v>239</v>
      </c>
      <c r="D4119">
        <v>300</v>
      </c>
      <c r="E4119">
        <v>1</v>
      </c>
      <c r="F4119">
        <v>98.839995999999999</v>
      </c>
      <c r="G4119">
        <v>103.099998</v>
      </c>
      <c r="H4119">
        <v>98.589995999999999</v>
      </c>
      <c r="I4119">
        <v>101.44000200000001</v>
      </c>
      <c r="J4119">
        <v>100.881676</v>
      </c>
      <c r="K4119">
        <v>5187100</v>
      </c>
      <c r="L4119">
        <v>2.3929999999999998</v>
      </c>
      <c r="M4119">
        <v>1.54981079604441E-2</v>
      </c>
      <c r="N4119">
        <v>-6.1644677327352897E-2</v>
      </c>
      <c r="O4119">
        <v>-0.113303999788778</v>
      </c>
      <c r="P4119">
        <v>-3.2045241590183897E-2</v>
      </c>
      <c r="Q4119">
        <v>8.2436877010175102E-2</v>
      </c>
      <c r="R4119">
        <v>2.9618270286159099E-2</v>
      </c>
      <c r="S4119">
        <v>2.3172675612398899E-2</v>
      </c>
      <c r="T4119">
        <v>1.7273747400422802E-2</v>
      </c>
      <c r="U4119">
        <v>1.7878091982405201E-2</v>
      </c>
      <c r="V4119">
        <v>118.540001</v>
      </c>
      <c r="W4119">
        <v>76.620002999999997</v>
      </c>
      <c r="X4119">
        <v>-0.15093540855406701</v>
      </c>
      <c r="Y4119">
        <v>-2.8283920525026501E-3</v>
      </c>
      <c r="Z4119">
        <v>1.19528440164574</v>
      </c>
      <c r="AA4119">
        <v>0.52080730642294404</v>
      </c>
      <c r="AB4119">
        <v>0.52262802518008</v>
      </c>
      <c r="AC4119" t="s">
        <v>240</v>
      </c>
      <c r="AD4119" t="s">
        <v>367</v>
      </c>
      <c r="AE4119" t="s">
        <v>56</v>
      </c>
      <c r="AF4119" t="s">
        <v>59</v>
      </c>
      <c r="AG4119" t="s">
        <v>368</v>
      </c>
      <c r="AH4119" s="45">
        <v>36445</v>
      </c>
      <c r="AI4119">
        <v>6281</v>
      </c>
      <c r="AJ4119">
        <v>1965</v>
      </c>
      <c r="AK4119" t="s">
        <v>369</v>
      </c>
      <c r="AL4119" t="s">
        <v>288</v>
      </c>
      <c r="AM4119" t="s">
        <v>245</v>
      </c>
    </row>
    <row r="4120" spans="1:39" x14ac:dyDescent="0.3">
      <c r="A4120" s="1">
        <v>43636</v>
      </c>
      <c r="B4120" t="s">
        <v>36</v>
      </c>
      <c r="C4120" t="s">
        <v>239</v>
      </c>
      <c r="D4120">
        <v>200</v>
      </c>
      <c r="E4120">
        <v>1</v>
      </c>
      <c r="F4120">
        <v>113.550003</v>
      </c>
      <c r="G4120">
        <v>113.94000200000001</v>
      </c>
      <c r="H4120">
        <v>111.510002</v>
      </c>
      <c r="I4120">
        <v>112.55999799999999</v>
      </c>
      <c r="J4120">
        <v>112.55999799999999</v>
      </c>
      <c r="K4120">
        <v>2437100</v>
      </c>
      <c r="L4120">
        <v>2.0009999999999999</v>
      </c>
      <c r="M4120">
        <v>1.3595889273574E-2</v>
      </c>
      <c r="N4120">
        <v>6.2124938853581203E-2</v>
      </c>
      <c r="O4120">
        <v>0.14915326110459501</v>
      </c>
      <c r="P4120">
        <v>2.6890199240202101E-2</v>
      </c>
      <c r="Q4120">
        <v>0.138522416373385</v>
      </c>
      <c r="R4120">
        <v>2.19504673192841E-2</v>
      </c>
      <c r="S4120">
        <v>2.1897419551294199E-2</v>
      </c>
      <c r="T4120">
        <v>2.0669684650043599E-2</v>
      </c>
      <c r="U4120">
        <v>1.8768308691538799E-2</v>
      </c>
      <c r="V4120">
        <v>118.540001</v>
      </c>
      <c r="W4120">
        <v>76.620002999999997</v>
      </c>
      <c r="X4120">
        <v>-0.14331462969686801</v>
      </c>
      <c r="Y4120">
        <v>9.4276054361659405E-3</v>
      </c>
      <c r="Z4120">
        <v>1.2521397578173099</v>
      </c>
      <c r="AA4120">
        <v>1.07224972254505</v>
      </c>
      <c r="AB4120">
        <v>0.63968119623415198</v>
      </c>
      <c r="AC4120" t="s">
        <v>240</v>
      </c>
      <c r="AD4120" t="s">
        <v>367</v>
      </c>
      <c r="AE4120" t="s">
        <v>56</v>
      </c>
      <c r="AF4120" t="s">
        <v>59</v>
      </c>
      <c r="AG4120" t="s">
        <v>368</v>
      </c>
      <c r="AH4120" s="45">
        <v>36445</v>
      </c>
      <c r="AI4120">
        <v>6281</v>
      </c>
      <c r="AJ4120">
        <v>1965</v>
      </c>
      <c r="AK4120" t="s">
        <v>369</v>
      </c>
      <c r="AL4120" t="s">
        <v>288</v>
      </c>
      <c r="AM4120" t="s">
        <v>245</v>
      </c>
    </row>
    <row r="4121" spans="1:39" x14ac:dyDescent="0.3">
      <c r="A4121" s="1">
        <v>43563</v>
      </c>
      <c r="B4121" t="s">
        <v>36</v>
      </c>
      <c r="C4121" t="s">
        <v>239</v>
      </c>
      <c r="D4121">
        <v>600</v>
      </c>
      <c r="E4121">
        <v>3</v>
      </c>
      <c r="F4121">
        <v>110.75</v>
      </c>
      <c r="G4121">
        <v>111.83000199999999</v>
      </c>
      <c r="H4121">
        <v>110.360001</v>
      </c>
      <c r="I4121">
        <v>111.739998</v>
      </c>
      <c r="J4121">
        <v>111.124977</v>
      </c>
      <c r="K4121">
        <v>2237900</v>
      </c>
      <c r="L4121">
        <v>2.5190000000000001</v>
      </c>
      <c r="M4121">
        <v>2.5089540872487099E-3</v>
      </c>
      <c r="N4121">
        <v>3.1454279535886802E-2</v>
      </c>
      <c r="O4121">
        <v>5.5759051157685799E-2</v>
      </c>
      <c r="P4121">
        <v>0.29991795786052</v>
      </c>
      <c r="Q4121">
        <v>0.255320666740742</v>
      </c>
      <c r="R4121">
        <v>6.5569353884677899E-3</v>
      </c>
      <c r="S4121">
        <v>1.37918114351887E-2</v>
      </c>
      <c r="T4121">
        <v>1.6436139985005E-2</v>
      </c>
      <c r="U4121">
        <v>1.7142060956307398E-2</v>
      </c>
      <c r="V4121">
        <v>111.83000199999999</v>
      </c>
      <c r="W4121">
        <v>76.620002999999997</v>
      </c>
      <c r="X4121">
        <v>-0.14321703254250501</v>
      </c>
      <c r="Y4121">
        <v>1.0469119934194001E-3</v>
      </c>
      <c r="Z4121">
        <v>1.1668150709721801</v>
      </c>
      <c r="AA4121">
        <v>2.15980313414298</v>
      </c>
      <c r="AB4121">
        <v>1.8986652363263301</v>
      </c>
      <c r="AC4121" t="s">
        <v>248</v>
      </c>
      <c r="AD4121" t="s">
        <v>367</v>
      </c>
      <c r="AE4121" t="s">
        <v>56</v>
      </c>
      <c r="AF4121" t="s">
        <v>59</v>
      </c>
      <c r="AG4121" t="s">
        <v>368</v>
      </c>
      <c r="AH4121" s="45">
        <v>36445</v>
      </c>
      <c r="AI4121">
        <v>6281</v>
      </c>
      <c r="AJ4121">
        <v>1965</v>
      </c>
      <c r="AK4121" t="s">
        <v>369</v>
      </c>
      <c r="AL4121" t="s">
        <v>288</v>
      </c>
      <c r="AM4121" t="s">
        <v>245</v>
      </c>
    </row>
    <row r="4122" spans="1:39" x14ac:dyDescent="0.3">
      <c r="A4122" s="1">
        <v>43578</v>
      </c>
      <c r="B4122" t="s">
        <v>36</v>
      </c>
      <c r="C4122" t="s">
        <v>246</v>
      </c>
      <c r="D4122">
        <v>200</v>
      </c>
      <c r="E4122">
        <v>3</v>
      </c>
      <c r="F4122">
        <v>113.57</v>
      </c>
      <c r="G4122">
        <v>114.400002</v>
      </c>
      <c r="H4122">
        <v>113.220001</v>
      </c>
      <c r="I4122">
        <v>114.110001</v>
      </c>
      <c r="J4122">
        <v>113.481940999999</v>
      </c>
      <c r="K4122">
        <v>3437900</v>
      </c>
      <c r="L4122">
        <v>2.57</v>
      </c>
      <c r="M4122">
        <v>4.3914090239310002E-3</v>
      </c>
      <c r="N4122">
        <v>1.0306179226849999E-2</v>
      </c>
      <c r="O4122">
        <v>3.5047518332308701E-2</v>
      </c>
      <c r="P4122">
        <v>0.25217770209339901</v>
      </c>
      <c r="Q4122">
        <v>0.26002262378021002</v>
      </c>
      <c r="R4122">
        <v>9.1151076332175104E-3</v>
      </c>
      <c r="S4122">
        <v>1.43837862426192E-2</v>
      </c>
      <c r="T4122">
        <v>1.50530004745804E-2</v>
      </c>
      <c r="U4122">
        <v>1.6778670710230301E-2</v>
      </c>
      <c r="V4122">
        <v>115.93</v>
      </c>
      <c r="W4122">
        <v>76.620002999999997</v>
      </c>
      <c r="X4122">
        <v>-0.14321703254250501</v>
      </c>
      <c r="Y4122">
        <v>8.8023511954049196E-3</v>
      </c>
      <c r="Z4122">
        <v>1.15814944604936</v>
      </c>
      <c r="AA4122">
        <v>2.1722986388571601</v>
      </c>
      <c r="AB4122">
        <v>1.9175818863292799</v>
      </c>
      <c r="AC4122" t="s">
        <v>248</v>
      </c>
      <c r="AD4122" t="s">
        <v>367</v>
      </c>
      <c r="AE4122" t="s">
        <v>56</v>
      </c>
      <c r="AF4122" t="s">
        <v>59</v>
      </c>
      <c r="AG4122" t="s">
        <v>368</v>
      </c>
      <c r="AH4122" s="45">
        <v>36445</v>
      </c>
      <c r="AI4122">
        <v>6281</v>
      </c>
      <c r="AJ4122">
        <v>1965</v>
      </c>
      <c r="AK4122" t="s">
        <v>369</v>
      </c>
      <c r="AL4122" t="s">
        <v>288</v>
      </c>
      <c r="AM4122" t="s">
        <v>245</v>
      </c>
    </row>
    <row r="4123" spans="1:39" x14ac:dyDescent="0.3">
      <c r="A4123" s="1">
        <v>43599</v>
      </c>
      <c r="B4123" t="s">
        <v>36</v>
      </c>
      <c r="C4123" t="s">
        <v>246</v>
      </c>
      <c r="D4123">
        <v>500</v>
      </c>
      <c r="E4123">
        <v>3</v>
      </c>
      <c r="F4123">
        <v>105.169997999999</v>
      </c>
      <c r="G4123">
        <v>107.209999</v>
      </c>
      <c r="H4123">
        <v>104.980003</v>
      </c>
      <c r="I4123">
        <v>106.75</v>
      </c>
      <c r="J4123">
        <v>106.162444999999</v>
      </c>
      <c r="K4123">
        <v>2271900</v>
      </c>
      <c r="L4123">
        <v>2.419</v>
      </c>
      <c r="M4123">
        <v>2.38896192234388E-2</v>
      </c>
      <c r="N4123">
        <v>-6.2897866307312297E-2</v>
      </c>
      <c r="O4123">
        <v>-4.6400823258666499E-2</v>
      </c>
      <c r="P4123">
        <v>3.0632684088734801E-2</v>
      </c>
      <c r="Q4123">
        <v>0.162199760984228</v>
      </c>
      <c r="R4123">
        <v>3.1929857818972097E-2</v>
      </c>
      <c r="S4123">
        <v>1.9864869530260201E-2</v>
      </c>
      <c r="T4123">
        <v>1.57094563046997E-2</v>
      </c>
      <c r="U4123">
        <v>1.7419018578422402E-2</v>
      </c>
      <c r="V4123">
        <v>118.540001</v>
      </c>
      <c r="W4123">
        <v>76.620002999999997</v>
      </c>
      <c r="X4123">
        <v>-0.15093540855406701</v>
      </c>
      <c r="Y4123">
        <v>7.98398755130913E-3</v>
      </c>
      <c r="Z4123">
        <v>1.1899850265976299</v>
      </c>
      <c r="AA4123">
        <v>1.2281240598890399</v>
      </c>
      <c r="AB4123">
        <v>1.41967082246652</v>
      </c>
      <c r="AC4123" t="s">
        <v>248</v>
      </c>
      <c r="AD4123" t="s">
        <v>367</v>
      </c>
      <c r="AE4123" t="s">
        <v>56</v>
      </c>
      <c r="AF4123" t="s">
        <v>59</v>
      </c>
      <c r="AG4123" t="s">
        <v>368</v>
      </c>
      <c r="AH4123" s="45">
        <v>36445</v>
      </c>
      <c r="AI4123">
        <v>6281</v>
      </c>
      <c r="AJ4123">
        <v>1965</v>
      </c>
      <c r="AK4123" t="s">
        <v>369</v>
      </c>
      <c r="AL4123" t="s">
        <v>288</v>
      </c>
      <c r="AM4123" t="s">
        <v>245</v>
      </c>
    </row>
    <row r="4124" spans="1:39" x14ac:dyDescent="0.3">
      <c r="A4124" s="1">
        <v>43602</v>
      </c>
      <c r="B4124" t="s">
        <v>36</v>
      </c>
      <c r="C4124" t="s">
        <v>239</v>
      </c>
      <c r="D4124">
        <v>300</v>
      </c>
      <c r="E4124">
        <v>3</v>
      </c>
      <c r="F4124">
        <v>103.220001</v>
      </c>
      <c r="G4124">
        <v>103.860001</v>
      </c>
      <c r="H4124">
        <v>100.19000200000001</v>
      </c>
      <c r="I4124">
        <v>100.83000199999999</v>
      </c>
      <c r="J4124">
        <v>100.275032</v>
      </c>
      <c r="K4124">
        <v>5468000</v>
      </c>
      <c r="L4124">
        <v>2.3929999999999998</v>
      </c>
      <c r="M4124">
        <v>-3.7663134339558299E-2</v>
      </c>
      <c r="N4124">
        <v>-9.2484150036908394E-2</v>
      </c>
      <c r="O4124">
        <v>-0.12801183909682101</v>
      </c>
      <c r="P4124">
        <v>-4.2436559849846102E-2</v>
      </c>
      <c r="Q4124">
        <v>8.1982303135127804E-2</v>
      </c>
      <c r="R4124">
        <v>3.4680901824786899E-2</v>
      </c>
      <c r="S4124">
        <v>2.10292554897848E-2</v>
      </c>
      <c r="T4124">
        <v>1.6831925610034101E-2</v>
      </c>
      <c r="U4124">
        <v>1.7662983504473002E-2</v>
      </c>
      <c r="V4124">
        <v>118.540001</v>
      </c>
      <c r="W4124">
        <v>76.620002999999997</v>
      </c>
      <c r="X4124">
        <v>-0.15093540855406701</v>
      </c>
      <c r="Y4124">
        <v>-5.8544371529206298E-3</v>
      </c>
      <c r="Z4124">
        <v>1.18322187922803</v>
      </c>
      <c r="AA4124">
        <v>0.51691623284370403</v>
      </c>
      <c r="AB4124">
        <v>0.97240889687640397</v>
      </c>
      <c r="AC4124" t="s">
        <v>248</v>
      </c>
      <c r="AD4124" t="s">
        <v>367</v>
      </c>
      <c r="AE4124" t="s">
        <v>56</v>
      </c>
      <c r="AF4124" t="s">
        <v>59</v>
      </c>
      <c r="AG4124" t="s">
        <v>368</v>
      </c>
      <c r="AH4124" s="45">
        <v>36445</v>
      </c>
      <c r="AI4124">
        <v>6281</v>
      </c>
      <c r="AJ4124">
        <v>1965</v>
      </c>
      <c r="AK4124" t="s">
        <v>369</v>
      </c>
      <c r="AL4124" t="s">
        <v>288</v>
      </c>
      <c r="AM4124" t="s">
        <v>245</v>
      </c>
    </row>
    <row r="4125" spans="1:39" x14ac:dyDescent="0.3">
      <c r="A4125" s="1">
        <v>43623</v>
      </c>
      <c r="B4125" t="s">
        <v>36</v>
      </c>
      <c r="C4125" t="s">
        <v>246</v>
      </c>
      <c r="D4125">
        <v>100</v>
      </c>
      <c r="E4125">
        <v>3</v>
      </c>
      <c r="F4125">
        <v>100.669997999999</v>
      </c>
      <c r="G4125">
        <v>100.989998</v>
      </c>
      <c r="H4125">
        <v>99.730002999999996</v>
      </c>
      <c r="I4125">
        <v>100.69000200000001</v>
      </c>
      <c r="J4125">
        <v>100.69000200000001</v>
      </c>
      <c r="K4125">
        <v>3046400</v>
      </c>
      <c r="L4125">
        <v>2.0840000000000001</v>
      </c>
      <c r="M4125">
        <v>7.1763588083788299E-3</v>
      </c>
      <c r="N4125">
        <v>4.12607196147367E-2</v>
      </c>
      <c r="O4125">
        <v>-0.11582177754912799</v>
      </c>
      <c r="P4125">
        <v>-4.0291820842433303E-2</v>
      </c>
      <c r="Q4125">
        <v>1.16123310008245E-2</v>
      </c>
      <c r="R4125">
        <v>2.41831234034257E-2</v>
      </c>
      <c r="S4125">
        <v>2.4487836255966899E-2</v>
      </c>
      <c r="T4125">
        <v>1.8471683514933501E-2</v>
      </c>
      <c r="U4125">
        <v>1.8138362549980701E-2</v>
      </c>
      <c r="V4125">
        <v>118.540001</v>
      </c>
      <c r="W4125">
        <v>76.620002999999997</v>
      </c>
      <c r="X4125">
        <v>-0.14331462969686801</v>
      </c>
      <c r="Y4125">
        <v>1.0442979367750601E-2</v>
      </c>
      <c r="Z4125">
        <v>1.2251666849571701</v>
      </c>
      <c r="AA4125">
        <v>-8.1849109786345103E-2</v>
      </c>
      <c r="AB4125">
        <v>2.62980706945103E-2</v>
      </c>
      <c r="AC4125" t="s">
        <v>248</v>
      </c>
      <c r="AD4125" t="s">
        <v>367</v>
      </c>
      <c r="AE4125" t="s">
        <v>56</v>
      </c>
      <c r="AF4125" t="s">
        <v>59</v>
      </c>
      <c r="AG4125" t="s">
        <v>368</v>
      </c>
      <c r="AH4125" s="45">
        <v>36445</v>
      </c>
      <c r="AI4125">
        <v>6281</v>
      </c>
      <c r="AJ4125">
        <v>1965</v>
      </c>
      <c r="AK4125" t="s">
        <v>369</v>
      </c>
      <c r="AL4125" t="s">
        <v>288</v>
      </c>
      <c r="AM4125" t="s">
        <v>245</v>
      </c>
    </row>
    <row r="4126" spans="1:39" x14ac:dyDescent="0.3">
      <c r="A4126" s="1">
        <v>43627</v>
      </c>
      <c r="B4126" t="s">
        <v>36</v>
      </c>
      <c r="C4126" t="s">
        <v>239</v>
      </c>
      <c r="D4126">
        <v>600</v>
      </c>
      <c r="E4126">
        <v>3</v>
      </c>
      <c r="F4126">
        <v>107.669997999999</v>
      </c>
      <c r="G4126">
        <v>108.55999799999999</v>
      </c>
      <c r="H4126">
        <v>104.669997999999</v>
      </c>
      <c r="I4126">
        <v>105.169997999999</v>
      </c>
      <c r="J4126">
        <v>105.169997999999</v>
      </c>
      <c r="K4126">
        <v>2325100</v>
      </c>
      <c r="L4126">
        <v>2.14</v>
      </c>
      <c r="M4126">
        <v>-1.3036317185314301E-2</v>
      </c>
      <c r="N4126">
        <v>4.0754616594945503E-2</v>
      </c>
      <c r="O4126">
        <v>-4.4370664076859703E-2</v>
      </c>
      <c r="P4126">
        <v>-2.0200270688090001E-2</v>
      </c>
      <c r="Q4126">
        <v>6.0669706388782503E-2</v>
      </c>
      <c r="R4126">
        <v>2.83292080854999E-2</v>
      </c>
      <c r="S4126">
        <v>2.7345561898241999E-2</v>
      </c>
      <c r="T4126">
        <v>1.9709684249196498E-2</v>
      </c>
      <c r="U4126">
        <v>1.8493574038530601E-2</v>
      </c>
      <c r="V4126">
        <v>118.540001</v>
      </c>
      <c r="W4126">
        <v>76.620002999999997</v>
      </c>
      <c r="X4126">
        <v>-0.14331462969686801</v>
      </c>
      <c r="Y4126">
        <v>-3.4994119269314301E-4</v>
      </c>
      <c r="Z4126">
        <v>1.23693034070979</v>
      </c>
      <c r="AA4126">
        <v>0.349366573761629</v>
      </c>
      <c r="AB4126">
        <v>0.132053683135572</v>
      </c>
      <c r="AC4126" t="s">
        <v>248</v>
      </c>
      <c r="AD4126" t="s">
        <v>367</v>
      </c>
      <c r="AE4126" t="s">
        <v>56</v>
      </c>
      <c r="AF4126" t="s">
        <v>59</v>
      </c>
      <c r="AG4126" t="s">
        <v>368</v>
      </c>
      <c r="AH4126" s="45">
        <v>36445</v>
      </c>
      <c r="AI4126">
        <v>6281</v>
      </c>
      <c r="AJ4126">
        <v>1965</v>
      </c>
      <c r="AK4126" t="s">
        <v>369</v>
      </c>
      <c r="AL4126" t="s">
        <v>288</v>
      </c>
      <c r="AM4126" t="s">
        <v>245</v>
      </c>
    </row>
    <row r="4127" spans="1:39" x14ac:dyDescent="0.3">
      <c r="A4127" s="1">
        <v>43629</v>
      </c>
      <c r="B4127" t="s">
        <v>36</v>
      </c>
      <c r="C4127" t="s">
        <v>246</v>
      </c>
      <c r="D4127">
        <v>100</v>
      </c>
      <c r="E4127">
        <v>3</v>
      </c>
      <c r="F4127">
        <v>104.779999</v>
      </c>
      <c r="G4127">
        <v>105.870003</v>
      </c>
      <c r="H4127">
        <v>104.489998</v>
      </c>
      <c r="I4127">
        <v>105.779999</v>
      </c>
      <c r="J4127">
        <v>105.779999</v>
      </c>
      <c r="K4127">
        <v>1696200</v>
      </c>
      <c r="L4127">
        <v>2.0910000000000002</v>
      </c>
      <c r="M4127">
        <v>1.34191496083991E-2</v>
      </c>
      <c r="N4127">
        <v>5.6491305202160703E-2</v>
      </c>
      <c r="O4127">
        <v>2.0280654375404099E-2</v>
      </c>
      <c r="P4127">
        <v>-1.7562689302475901E-2</v>
      </c>
      <c r="Q4127">
        <v>5.6998636028258498E-2</v>
      </c>
      <c r="R4127">
        <v>2.74840650595513E-2</v>
      </c>
      <c r="S4127">
        <v>2.4391128685671198E-2</v>
      </c>
      <c r="T4127">
        <v>1.9805609298272499E-2</v>
      </c>
      <c r="U4127">
        <v>1.85141462565931E-2</v>
      </c>
      <c r="V4127">
        <v>118.540001</v>
      </c>
      <c r="W4127">
        <v>76.620002999999997</v>
      </c>
      <c r="X4127">
        <v>-0.14331462969686801</v>
      </c>
      <c r="Y4127">
        <v>4.0890106107655602E-3</v>
      </c>
      <c r="Z4127">
        <v>1.23845719171331</v>
      </c>
      <c r="AA4127">
        <v>0.32281525811003697</v>
      </c>
      <c r="AB4127">
        <v>0.246090463702717</v>
      </c>
      <c r="AC4127" t="s">
        <v>248</v>
      </c>
      <c r="AD4127" t="s">
        <v>367</v>
      </c>
      <c r="AE4127" t="s">
        <v>56</v>
      </c>
      <c r="AF4127" t="s">
        <v>59</v>
      </c>
      <c r="AG4127" t="s">
        <v>368</v>
      </c>
      <c r="AH4127" s="45">
        <v>36445</v>
      </c>
      <c r="AI4127">
        <v>6281</v>
      </c>
      <c r="AJ4127">
        <v>1965</v>
      </c>
      <c r="AK4127" t="s">
        <v>369</v>
      </c>
      <c r="AL4127" t="s">
        <v>288</v>
      </c>
      <c r="AM4127" t="s">
        <v>245</v>
      </c>
    </row>
    <row r="4128" spans="1:39" x14ac:dyDescent="0.3">
      <c r="A4128" s="1">
        <v>43635</v>
      </c>
      <c r="B4128" t="s">
        <v>36</v>
      </c>
      <c r="C4128" t="s">
        <v>239</v>
      </c>
      <c r="D4128">
        <v>100</v>
      </c>
      <c r="E4128">
        <v>3</v>
      </c>
      <c r="F4128">
        <v>110.489998</v>
      </c>
      <c r="G4128">
        <v>111.529999</v>
      </c>
      <c r="H4128">
        <v>109.5</v>
      </c>
      <c r="I4128">
        <v>111.040001</v>
      </c>
      <c r="J4128">
        <v>111.040001</v>
      </c>
      <c r="K4128">
        <v>2474500</v>
      </c>
      <c r="L4128">
        <v>2.0289999999999999</v>
      </c>
      <c r="M4128">
        <v>9.9557251400029106E-3</v>
      </c>
      <c r="N4128">
        <v>6.1948199188406099E-2</v>
      </c>
      <c r="O4128">
        <v>0.101973774985779</v>
      </c>
      <c r="P4128">
        <v>2.76462572494185E-2</v>
      </c>
      <c r="Q4128">
        <v>0.114685426938503</v>
      </c>
      <c r="R4128">
        <v>2.1948252562494001E-2</v>
      </c>
      <c r="S4128">
        <v>2.34530878187506E-2</v>
      </c>
      <c r="T4128">
        <v>2.0677671936787E-2</v>
      </c>
      <c r="U4128">
        <v>1.8762362231664002E-2</v>
      </c>
      <c r="V4128">
        <v>118.540001</v>
      </c>
      <c r="W4128">
        <v>76.620002999999997</v>
      </c>
      <c r="X4128">
        <v>-0.14331462969686801</v>
      </c>
      <c r="Y4128">
        <v>2.98071681438073E-3</v>
      </c>
      <c r="Z4128">
        <v>1.25249746853204</v>
      </c>
      <c r="AA4128">
        <v>0.85219691677644505</v>
      </c>
      <c r="AB4128">
        <v>0.48979430334714802</v>
      </c>
      <c r="AC4128" t="s">
        <v>248</v>
      </c>
      <c r="AD4128" t="s">
        <v>367</v>
      </c>
      <c r="AE4128" t="s">
        <v>56</v>
      </c>
      <c r="AF4128" t="s">
        <v>59</v>
      </c>
      <c r="AG4128" t="s">
        <v>368</v>
      </c>
      <c r="AH4128" s="45">
        <v>36445</v>
      </c>
      <c r="AI4128">
        <v>6281</v>
      </c>
      <c r="AJ4128">
        <v>1965</v>
      </c>
      <c r="AK4128" t="s">
        <v>369</v>
      </c>
      <c r="AL4128" t="s">
        <v>288</v>
      </c>
      <c r="AM4128" t="s">
        <v>245</v>
      </c>
    </row>
    <row r="4129" spans="1:39" x14ac:dyDescent="0.3">
      <c r="A4129" s="1">
        <v>43560</v>
      </c>
      <c r="B4129" t="s">
        <v>36</v>
      </c>
      <c r="C4129" t="s">
        <v>246</v>
      </c>
      <c r="D4129">
        <v>600</v>
      </c>
      <c r="E4129">
        <v>4</v>
      </c>
      <c r="F4129">
        <v>111.089996</v>
      </c>
      <c r="G4129">
        <v>111.800003</v>
      </c>
      <c r="H4129">
        <v>110.550003</v>
      </c>
      <c r="I4129">
        <v>111.459999</v>
      </c>
      <c r="J4129">
        <v>110.846519</v>
      </c>
      <c r="K4129">
        <v>2529000</v>
      </c>
      <c r="L4129">
        <v>2.5009999999999999</v>
      </c>
      <c r="M4129">
        <v>8.28829682653749E-3</v>
      </c>
      <c r="N4129">
        <v>5.7137294770975101E-2</v>
      </c>
      <c r="O4129">
        <v>4.2801473148520203E-2</v>
      </c>
      <c r="P4129">
        <v>0.30367769382759602</v>
      </c>
      <c r="Q4129">
        <v>0.22346493916098001</v>
      </c>
      <c r="R4129">
        <v>1.12406198660162E-2</v>
      </c>
      <c r="S4129">
        <v>1.4066888621827599E-2</v>
      </c>
      <c r="T4129">
        <v>1.6434658148418799E-2</v>
      </c>
      <c r="U4129">
        <v>1.7248116247730198E-2</v>
      </c>
      <c r="V4129">
        <v>111.800003</v>
      </c>
      <c r="W4129">
        <v>76.620002999999997</v>
      </c>
      <c r="X4129">
        <v>-0.14321703254250501</v>
      </c>
      <c r="Y4129">
        <v>4.62571739556182E-3</v>
      </c>
      <c r="Z4129">
        <v>1.1706400879982899</v>
      </c>
      <c r="AA4129">
        <v>1.8681755017610699</v>
      </c>
      <c r="AB4129">
        <v>1.78402830304851</v>
      </c>
      <c r="AC4129" t="s">
        <v>249</v>
      </c>
      <c r="AD4129" t="s">
        <v>367</v>
      </c>
      <c r="AE4129" t="s">
        <v>56</v>
      </c>
      <c r="AF4129" t="s">
        <v>59</v>
      </c>
      <c r="AG4129" t="s">
        <v>368</v>
      </c>
      <c r="AH4129" s="45">
        <v>36445</v>
      </c>
      <c r="AI4129">
        <v>6281</v>
      </c>
      <c r="AJ4129">
        <v>1965</v>
      </c>
      <c r="AK4129" t="s">
        <v>369</v>
      </c>
      <c r="AL4129" t="s">
        <v>288</v>
      </c>
      <c r="AM4129" t="s">
        <v>245</v>
      </c>
    </row>
    <row r="4130" spans="1:39" x14ac:dyDescent="0.3">
      <c r="A4130" s="1">
        <v>43566</v>
      </c>
      <c r="B4130" t="s">
        <v>36</v>
      </c>
      <c r="C4130" t="s">
        <v>239</v>
      </c>
      <c r="D4130">
        <v>300</v>
      </c>
      <c r="E4130">
        <v>4</v>
      </c>
      <c r="F4130">
        <v>112.370003</v>
      </c>
      <c r="G4130">
        <v>112.68</v>
      </c>
      <c r="H4130">
        <v>111.169997999999</v>
      </c>
      <c r="I4130">
        <v>111.82</v>
      </c>
      <c r="J4130">
        <v>111.204544</v>
      </c>
      <c r="K4130">
        <v>1784900</v>
      </c>
      <c r="L4130">
        <v>2.504</v>
      </c>
      <c r="M4130">
        <v>-2.2331955778675098E-3</v>
      </c>
      <c r="N4130">
        <v>1.15130083448191E-2</v>
      </c>
      <c r="O4130">
        <v>3.5592904087755103E-2</v>
      </c>
      <c r="P4130">
        <v>0.237756427405594</v>
      </c>
      <c r="Q4130">
        <v>0.22823024988325699</v>
      </c>
      <c r="R4130">
        <v>9.7676234961478394E-3</v>
      </c>
      <c r="S4130">
        <v>1.3708395716736901E-2</v>
      </c>
      <c r="T4130">
        <v>1.6172714993239499E-2</v>
      </c>
      <c r="U4130">
        <v>1.7115790815786701E-2</v>
      </c>
      <c r="V4130">
        <v>112.68</v>
      </c>
      <c r="W4130">
        <v>76.620002999999997</v>
      </c>
      <c r="X4130">
        <v>-0.14321703254250501</v>
      </c>
      <c r="Y4130" s="44">
        <v>3.8122194279549302E-5</v>
      </c>
      <c r="Z4130">
        <v>1.1721439626446799</v>
      </c>
      <c r="AA4130">
        <v>1.89444423903172</v>
      </c>
      <c r="AB4130">
        <v>2.0015378599395</v>
      </c>
      <c r="AC4130" t="s">
        <v>249</v>
      </c>
      <c r="AD4130" t="s">
        <v>367</v>
      </c>
      <c r="AE4130" t="s">
        <v>56</v>
      </c>
      <c r="AF4130" t="s">
        <v>59</v>
      </c>
      <c r="AG4130" t="s">
        <v>368</v>
      </c>
      <c r="AH4130" s="45">
        <v>36445</v>
      </c>
      <c r="AI4130">
        <v>6281</v>
      </c>
      <c r="AJ4130">
        <v>1965</v>
      </c>
      <c r="AK4130" t="s">
        <v>369</v>
      </c>
      <c r="AL4130" t="s">
        <v>288</v>
      </c>
      <c r="AM4130" t="s">
        <v>245</v>
      </c>
    </row>
    <row r="4131" spans="1:39" x14ac:dyDescent="0.3">
      <c r="A4131" s="1">
        <v>43599</v>
      </c>
      <c r="B4131" t="s">
        <v>36</v>
      </c>
      <c r="C4131" t="s">
        <v>239</v>
      </c>
      <c r="D4131">
        <v>100</v>
      </c>
      <c r="E4131">
        <v>4</v>
      </c>
      <c r="F4131">
        <v>105.169997999999</v>
      </c>
      <c r="G4131">
        <v>107.209999</v>
      </c>
      <c r="H4131">
        <v>104.980003</v>
      </c>
      <c r="I4131">
        <v>106.75</v>
      </c>
      <c r="J4131">
        <v>106.162444999999</v>
      </c>
      <c r="K4131">
        <v>2271900</v>
      </c>
      <c r="L4131">
        <v>2.419</v>
      </c>
      <c r="M4131">
        <v>2.38896192234388E-2</v>
      </c>
      <c r="N4131">
        <v>-6.2897866307312297E-2</v>
      </c>
      <c r="O4131">
        <v>-4.6400823258666499E-2</v>
      </c>
      <c r="P4131">
        <v>3.0632684088734801E-2</v>
      </c>
      <c r="Q4131">
        <v>0.162199760984228</v>
      </c>
      <c r="R4131">
        <v>3.1929857818972097E-2</v>
      </c>
      <c r="S4131">
        <v>1.9864869530260201E-2</v>
      </c>
      <c r="T4131">
        <v>1.57094563046997E-2</v>
      </c>
      <c r="U4131">
        <v>1.7419018578422402E-2</v>
      </c>
      <c r="V4131">
        <v>118.540001</v>
      </c>
      <c r="W4131">
        <v>76.620002999999997</v>
      </c>
      <c r="X4131">
        <v>-0.15093540855406701</v>
      </c>
      <c r="Y4131">
        <v>7.98398755130913E-3</v>
      </c>
      <c r="Z4131">
        <v>1.1899850265976299</v>
      </c>
      <c r="AA4131">
        <v>1.2281240598890399</v>
      </c>
      <c r="AB4131">
        <v>1.41967082246652</v>
      </c>
      <c r="AC4131" t="s">
        <v>249</v>
      </c>
      <c r="AD4131" t="s">
        <v>367</v>
      </c>
      <c r="AE4131" t="s">
        <v>56</v>
      </c>
      <c r="AF4131" t="s">
        <v>59</v>
      </c>
      <c r="AG4131" t="s">
        <v>368</v>
      </c>
      <c r="AH4131" s="45">
        <v>36445</v>
      </c>
      <c r="AI4131">
        <v>6281</v>
      </c>
      <c r="AJ4131">
        <v>1965</v>
      </c>
      <c r="AK4131" t="s">
        <v>369</v>
      </c>
      <c r="AL4131" t="s">
        <v>288</v>
      </c>
      <c r="AM4131" t="s">
        <v>245</v>
      </c>
    </row>
    <row r="4132" spans="1:39" x14ac:dyDescent="0.3">
      <c r="A4132" s="1">
        <v>43609</v>
      </c>
      <c r="B4132" t="s">
        <v>36</v>
      </c>
      <c r="C4132" t="s">
        <v>239</v>
      </c>
      <c r="D4132">
        <v>800</v>
      </c>
      <c r="E4132">
        <v>4</v>
      </c>
      <c r="F4132">
        <v>99.57</v>
      </c>
      <c r="G4132">
        <v>100.419997999999</v>
      </c>
      <c r="H4132">
        <v>98.330001999999993</v>
      </c>
      <c r="I4132">
        <v>98.419997999999893</v>
      </c>
      <c r="J4132">
        <v>97.878295999999906</v>
      </c>
      <c r="K4132">
        <v>2283100</v>
      </c>
      <c r="L4132">
        <v>2.3239999999999998</v>
      </c>
      <c r="M4132">
        <v>-3.1448390094975E-3</v>
      </c>
      <c r="N4132">
        <v>-2.4191901427881201E-2</v>
      </c>
      <c r="O4132">
        <v>-0.175405435444388</v>
      </c>
      <c r="P4132">
        <v>-8.6850083760315999E-2</v>
      </c>
      <c r="Q4132">
        <v>6.18081409429505E-2</v>
      </c>
      <c r="R4132">
        <v>2.53760470153718E-2</v>
      </c>
      <c r="S4132">
        <v>2.2285818264304699E-2</v>
      </c>
      <c r="T4132">
        <v>1.73935939573986E-2</v>
      </c>
      <c r="U4132">
        <v>1.7938565270687899E-2</v>
      </c>
      <c r="V4132">
        <v>118.540001</v>
      </c>
      <c r="W4132">
        <v>76.620002999999997</v>
      </c>
      <c r="X4132">
        <v>-0.15093540855406701</v>
      </c>
      <c r="Y4132">
        <v>1.3526439988342199E-3</v>
      </c>
      <c r="Z4132">
        <v>1.2053048277882299</v>
      </c>
      <c r="AA4132">
        <v>0.34291090532041602</v>
      </c>
      <c r="AB4132">
        <v>0.344685787391732</v>
      </c>
      <c r="AC4132" t="s">
        <v>249</v>
      </c>
      <c r="AD4132" t="s">
        <v>367</v>
      </c>
      <c r="AE4132" t="s">
        <v>56</v>
      </c>
      <c r="AF4132" t="s">
        <v>59</v>
      </c>
      <c r="AG4132" t="s">
        <v>368</v>
      </c>
      <c r="AH4132" s="45">
        <v>36445</v>
      </c>
      <c r="AI4132">
        <v>6281</v>
      </c>
      <c r="AJ4132">
        <v>1965</v>
      </c>
      <c r="AK4132" t="s">
        <v>369</v>
      </c>
      <c r="AL4132" t="s">
        <v>288</v>
      </c>
      <c r="AM4132" t="s">
        <v>245</v>
      </c>
    </row>
    <row r="4133" spans="1:39" x14ac:dyDescent="0.3">
      <c r="A4133" s="1">
        <v>43620</v>
      </c>
      <c r="B4133" t="s">
        <v>36</v>
      </c>
      <c r="C4133" t="s">
        <v>246</v>
      </c>
      <c r="D4133">
        <v>200</v>
      </c>
      <c r="E4133">
        <v>4</v>
      </c>
      <c r="F4133">
        <v>97.510002</v>
      </c>
      <c r="G4133">
        <v>101.08000199999999</v>
      </c>
      <c r="H4133">
        <v>96.910004000000001</v>
      </c>
      <c r="I4133">
        <v>100.970001</v>
      </c>
      <c r="J4133">
        <v>100.970001</v>
      </c>
      <c r="K4133">
        <v>3588600</v>
      </c>
      <c r="L4133">
        <v>2.1190000000000002</v>
      </c>
      <c r="M4133">
        <v>4.97463604985144E-2</v>
      </c>
      <c r="N4133">
        <v>4.4498284221153997E-2</v>
      </c>
      <c r="O4133">
        <v>-0.14148928730437099</v>
      </c>
      <c r="P4133">
        <v>-6.3915991570077393E-2</v>
      </c>
      <c r="Q4133">
        <v>5.1301008537628603E-2</v>
      </c>
      <c r="R4133">
        <v>2.4800085749733001E-2</v>
      </c>
      <c r="S4133">
        <v>2.4439628205828502E-2</v>
      </c>
      <c r="T4133">
        <v>1.8508127558078898E-2</v>
      </c>
      <c r="U4133">
        <v>1.81736998234171E-2</v>
      </c>
      <c r="V4133">
        <v>118.540001</v>
      </c>
      <c r="W4133">
        <v>76.620002999999997</v>
      </c>
      <c r="X4133">
        <v>-0.15093540855406701</v>
      </c>
      <c r="Y4133">
        <v>2.1205927310919401E-2</v>
      </c>
      <c r="Z4133">
        <v>1.23995989971315</v>
      </c>
      <c r="AA4133">
        <v>0.266387675835634</v>
      </c>
      <c r="AB4133">
        <v>0.196941917397251</v>
      </c>
      <c r="AC4133" t="s">
        <v>249</v>
      </c>
      <c r="AD4133" t="s">
        <v>367</v>
      </c>
      <c r="AE4133" t="s">
        <v>56</v>
      </c>
      <c r="AF4133" t="s">
        <v>59</v>
      </c>
      <c r="AG4133" t="s">
        <v>368</v>
      </c>
      <c r="AH4133" s="45">
        <v>36445</v>
      </c>
      <c r="AI4133">
        <v>6281</v>
      </c>
      <c r="AJ4133">
        <v>1965</v>
      </c>
      <c r="AK4133" t="s">
        <v>369</v>
      </c>
      <c r="AL4133" t="s">
        <v>288</v>
      </c>
      <c r="AM4133" t="s">
        <v>245</v>
      </c>
    </row>
    <row r="4134" spans="1:39" x14ac:dyDescent="0.3">
      <c r="A4134" s="1">
        <v>43637</v>
      </c>
      <c r="B4134" t="s">
        <v>36</v>
      </c>
      <c r="C4134" t="s">
        <v>239</v>
      </c>
      <c r="D4134">
        <v>500</v>
      </c>
      <c r="E4134">
        <v>4</v>
      </c>
      <c r="F4134">
        <v>112.120003</v>
      </c>
      <c r="G4134">
        <v>114.360001</v>
      </c>
      <c r="H4134">
        <v>111.529999</v>
      </c>
      <c r="I4134">
        <v>113.669997999999</v>
      </c>
      <c r="J4134">
        <v>113.669997999999</v>
      </c>
      <c r="K4134">
        <v>4351300</v>
      </c>
      <c r="L4134">
        <v>2.0680000000000001</v>
      </c>
      <c r="M4134">
        <v>9.8131010659949502E-3</v>
      </c>
      <c r="N4134">
        <v>8.8716336599508505E-2</v>
      </c>
      <c r="O4134">
        <v>0.13484929874704199</v>
      </c>
      <c r="P4134">
        <v>6.2258539316974899E-2</v>
      </c>
      <c r="Q4134">
        <v>0.138985061138064</v>
      </c>
      <c r="R4134">
        <v>1.53285820020659E-2</v>
      </c>
      <c r="S4134">
        <v>2.1568002824143999E-2</v>
      </c>
      <c r="T4134">
        <v>2.0431554482170499E-2</v>
      </c>
      <c r="U4134">
        <v>1.8769195607522601E-2</v>
      </c>
      <c r="V4134">
        <v>118.540001</v>
      </c>
      <c r="W4134">
        <v>76.620002999999997</v>
      </c>
      <c r="X4134">
        <v>-0.14331462969686801</v>
      </c>
      <c r="Y4134">
        <v>-1.26001638019446E-3</v>
      </c>
      <c r="Z4134">
        <v>1.25099540167113</v>
      </c>
      <c r="AA4134">
        <v>1.07381444747775</v>
      </c>
      <c r="AB4134">
        <v>0.80277031449601799</v>
      </c>
      <c r="AC4134" t="s">
        <v>249</v>
      </c>
      <c r="AD4134" t="s">
        <v>367</v>
      </c>
      <c r="AE4134" t="s">
        <v>56</v>
      </c>
      <c r="AF4134" t="s">
        <v>59</v>
      </c>
      <c r="AG4134" t="s">
        <v>368</v>
      </c>
      <c r="AH4134" s="45">
        <v>36445</v>
      </c>
      <c r="AI4134">
        <v>6281</v>
      </c>
      <c r="AJ4134">
        <v>1965</v>
      </c>
      <c r="AK4134" t="s">
        <v>369</v>
      </c>
      <c r="AL4134" t="s">
        <v>288</v>
      </c>
      <c r="AM4134" t="s">
        <v>245</v>
      </c>
    </row>
    <row r="4135" spans="1:39" x14ac:dyDescent="0.3">
      <c r="A4135" s="1">
        <v>43572</v>
      </c>
      <c r="B4135" t="s">
        <v>36</v>
      </c>
      <c r="C4135" t="s">
        <v>246</v>
      </c>
      <c r="D4135">
        <v>200</v>
      </c>
      <c r="E4135">
        <v>5</v>
      </c>
      <c r="F4135">
        <v>115.08000199999999</v>
      </c>
      <c r="G4135">
        <v>115.93</v>
      </c>
      <c r="H4135">
        <v>113.849998</v>
      </c>
      <c r="I4135">
        <v>114.400002</v>
      </c>
      <c r="J4135">
        <v>113.770339999999</v>
      </c>
      <c r="K4135">
        <v>2505900</v>
      </c>
      <c r="L4135">
        <v>2.5920000000000001</v>
      </c>
      <c r="M4135">
        <v>-1.7467148425999201E-3</v>
      </c>
      <c r="N4135">
        <v>2.0577415163880699E-2</v>
      </c>
      <c r="O4135">
        <v>4.6977960114760998E-2</v>
      </c>
      <c r="P4135">
        <v>0.27890367822947498</v>
      </c>
      <c r="Q4135">
        <v>0.20403546505238801</v>
      </c>
      <c r="R4135">
        <v>1.3309232717733E-2</v>
      </c>
      <c r="S4135">
        <v>1.4755647383192299E-2</v>
      </c>
      <c r="T4135">
        <v>1.5822538532980601E-2</v>
      </c>
      <c r="U4135">
        <v>1.7087803692627801E-2</v>
      </c>
      <c r="V4135">
        <v>115.93</v>
      </c>
      <c r="W4135">
        <v>76.620002999999997</v>
      </c>
      <c r="X4135">
        <v>-0.14321703254250501</v>
      </c>
      <c r="Y4135">
        <v>-2.2764010197428601E-3</v>
      </c>
      <c r="Z4135">
        <v>1.1695357474670001</v>
      </c>
      <c r="AA4135">
        <v>1.6599680902907701</v>
      </c>
      <c r="AB4135">
        <v>1.81369607969595</v>
      </c>
      <c r="AC4135" t="s">
        <v>250</v>
      </c>
      <c r="AD4135" t="s">
        <v>367</v>
      </c>
      <c r="AE4135" t="s">
        <v>56</v>
      </c>
      <c r="AF4135" t="s">
        <v>59</v>
      </c>
      <c r="AG4135" t="s">
        <v>368</v>
      </c>
      <c r="AH4135" s="45">
        <v>36445</v>
      </c>
      <c r="AI4135">
        <v>6281</v>
      </c>
      <c r="AJ4135">
        <v>1965</v>
      </c>
      <c r="AK4135" t="s">
        <v>369</v>
      </c>
      <c r="AL4135" t="s">
        <v>288</v>
      </c>
      <c r="AM4135" t="s">
        <v>245</v>
      </c>
    </row>
    <row r="4136" spans="1:39" x14ac:dyDescent="0.3">
      <c r="A4136" s="1">
        <v>43581</v>
      </c>
      <c r="B4136" t="s">
        <v>36</v>
      </c>
      <c r="C4136" t="s">
        <v>239</v>
      </c>
      <c r="D4136">
        <v>200</v>
      </c>
      <c r="E4136">
        <v>5</v>
      </c>
      <c r="F4136">
        <v>113.25</v>
      </c>
      <c r="G4136">
        <v>114.589996</v>
      </c>
      <c r="H4136">
        <v>112.160004</v>
      </c>
      <c r="I4136">
        <v>114.44000200000001</v>
      </c>
      <c r="J4136">
        <v>113.81012</v>
      </c>
      <c r="K4136">
        <v>2244900</v>
      </c>
      <c r="L4136">
        <v>2.5049999999999999</v>
      </c>
      <c r="M4136">
        <v>-5.0553347736957098E-3</v>
      </c>
      <c r="N4136">
        <v>-3.0537162191907E-3</v>
      </c>
      <c r="O4136">
        <v>6.62876766795477E-2</v>
      </c>
      <c r="P4136">
        <v>0.16356698176278101</v>
      </c>
      <c r="Q4136">
        <v>0.28533018152189199</v>
      </c>
      <c r="R4136">
        <v>1.7938798897011599E-2</v>
      </c>
      <c r="S4136">
        <v>1.3798334046568101E-2</v>
      </c>
      <c r="T4136">
        <v>1.3165815860437901E-2</v>
      </c>
      <c r="U4136">
        <v>1.68613778747978E-2</v>
      </c>
      <c r="V4136">
        <v>118.540001</v>
      </c>
      <c r="W4136">
        <v>76.620002999999997</v>
      </c>
      <c r="X4136">
        <v>-0.14321703254250501</v>
      </c>
      <c r="Y4136">
        <v>4.6743503443647796E-3</v>
      </c>
      <c r="Z4136">
        <v>1.15990036577773</v>
      </c>
      <c r="AA4136">
        <v>2.37896171287362</v>
      </c>
      <c r="AB4136">
        <v>2.3447710382614302</v>
      </c>
      <c r="AC4136" t="s">
        <v>250</v>
      </c>
      <c r="AD4136" t="s">
        <v>367</v>
      </c>
      <c r="AE4136" t="s">
        <v>56</v>
      </c>
      <c r="AF4136" t="s">
        <v>59</v>
      </c>
      <c r="AG4136" t="s">
        <v>368</v>
      </c>
      <c r="AH4136" s="45">
        <v>36445</v>
      </c>
      <c r="AI4136">
        <v>6281</v>
      </c>
      <c r="AJ4136">
        <v>1965</v>
      </c>
      <c r="AK4136" t="s">
        <v>369</v>
      </c>
      <c r="AL4136" t="s">
        <v>288</v>
      </c>
      <c r="AM4136" t="s">
        <v>245</v>
      </c>
    </row>
    <row r="4137" spans="1:39" x14ac:dyDescent="0.3">
      <c r="A4137" s="1">
        <v>43605</v>
      </c>
      <c r="B4137" t="s">
        <v>36</v>
      </c>
      <c r="C4137" t="s">
        <v>246</v>
      </c>
      <c r="D4137">
        <v>700</v>
      </c>
      <c r="E4137">
        <v>5</v>
      </c>
      <c r="F4137">
        <v>97.879997000000003</v>
      </c>
      <c r="G4137">
        <v>99.239998</v>
      </c>
      <c r="H4137">
        <v>96.720000999999996</v>
      </c>
      <c r="I4137">
        <v>97.5</v>
      </c>
      <c r="J4137">
        <v>96.963356000000005</v>
      </c>
      <c r="K4137">
        <v>4506000</v>
      </c>
      <c r="L4137">
        <v>2.4159999999999999</v>
      </c>
      <c r="M4137">
        <v>-3.3583596845242203E-2</v>
      </c>
      <c r="N4137">
        <v>-6.6747667875610095E-2</v>
      </c>
      <c r="O4137">
        <v>-0.15984872109946299</v>
      </c>
      <c r="P4137">
        <v>-6.1541013884774398E-2</v>
      </c>
      <c r="Q4137">
        <v>4.5553572599692498E-2</v>
      </c>
      <c r="R4137">
        <v>2.8459002870299701E-2</v>
      </c>
      <c r="S4137">
        <v>2.18163943809607E-2</v>
      </c>
      <c r="T4137">
        <v>1.7251522753623998E-2</v>
      </c>
      <c r="U4137">
        <v>1.7790886598545601E-2</v>
      </c>
      <c r="V4137">
        <v>118.540001</v>
      </c>
      <c r="W4137">
        <v>76.620002999999997</v>
      </c>
      <c r="X4137">
        <v>-0.15093540855406701</v>
      </c>
      <c r="Y4137">
        <v>-6.7722580366252503E-3</v>
      </c>
      <c r="Z4137">
        <v>1.19115043732242</v>
      </c>
      <c r="AA4137">
        <v>0.19046185313115299</v>
      </c>
      <c r="AB4137">
        <v>0.82136039932482596</v>
      </c>
      <c r="AC4137" t="s">
        <v>250</v>
      </c>
      <c r="AD4137" t="s">
        <v>367</v>
      </c>
      <c r="AE4137" t="s">
        <v>56</v>
      </c>
      <c r="AF4137" t="s">
        <v>59</v>
      </c>
      <c r="AG4137" t="s">
        <v>368</v>
      </c>
      <c r="AH4137" s="45">
        <v>36445</v>
      </c>
      <c r="AI4137">
        <v>6281</v>
      </c>
      <c r="AJ4137">
        <v>1965</v>
      </c>
      <c r="AK4137" t="s">
        <v>369</v>
      </c>
      <c r="AL4137" t="s">
        <v>288</v>
      </c>
      <c r="AM4137" t="s">
        <v>245</v>
      </c>
    </row>
    <row r="4138" spans="1:39" x14ac:dyDescent="0.3">
      <c r="A4138" s="1">
        <v>43643</v>
      </c>
      <c r="B4138" t="s">
        <v>36</v>
      </c>
      <c r="C4138" t="s">
        <v>246</v>
      </c>
      <c r="D4138">
        <v>800</v>
      </c>
      <c r="E4138">
        <v>5</v>
      </c>
      <c r="F4138">
        <v>111.69000200000001</v>
      </c>
      <c r="G4138">
        <v>113.720001</v>
      </c>
      <c r="H4138">
        <v>111.279999</v>
      </c>
      <c r="I4138">
        <v>112.839996</v>
      </c>
      <c r="J4138">
        <v>112.839996</v>
      </c>
      <c r="K4138">
        <v>2054000</v>
      </c>
      <c r="L4138">
        <v>2.0049999999999999</v>
      </c>
      <c r="M4138">
        <v>1.7612479842395098E-2</v>
      </c>
      <c r="N4138">
        <v>2.4844556475402402E-3</v>
      </c>
      <c r="O4138">
        <v>0.155645681986364</v>
      </c>
      <c r="P4138">
        <v>8.6426291485987905E-2</v>
      </c>
      <c r="Q4138">
        <v>0.15459065018290799</v>
      </c>
      <c r="R4138">
        <v>1.60564485052508E-2</v>
      </c>
      <c r="S4138">
        <v>2.1007303126047702E-2</v>
      </c>
      <c r="T4138">
        <v>2.0307520063527301E-2</v>
      </c>
      <c r="U4138">
        <v>1.8817555406105801E-2</v>
      </c>
      <c r="V4138">
        <v>118.540001</v>
      </c>
      <c r="W4138">
        <v>76.620002999999997</v>
      </c>
      <c r="X4138">
        <v>-0.14331462969686801</v>
      </c>
      <c r="Y4138">
        <v>3.81588593721357E-3</v>
      </c>
      <c r="Z4138">
        <v>1.25928226237418</v>
      </c>
      <c r="AA4138">
        <v>1.22854654136506</v>
      </c>
      <c r="AB4138">
        <v>1.1168651570144299</v>
      </c>
      <c r="AC4138" t="s">
        <v>250</v>
      </c>
      <c r="AD4138" t="s">
        <v>367</v>
      </c>
      <c r="AE4138" t="s">
        <v>56</v>
      </c>
      <c r="AF4138" t="s">
        <v>59</v>
      </c>
      <c r="AG4138" t="s">
        <v>368</v>
      </c>
      <c r="AH4138" s="45">
        <v>36445</v>
      </c>
      <c r="AI4138">
        <v>6281</v>
      </c>
      <c r="AJ4138">
        <v>1965</v>
      </c>
      <c r="AK4138" t="s">
        <v>369</v>
      </c>
      <c r="AL4138" t="s">
        <v>288</v>
      </c>
      <c r="AM4138" t="s">
        <v>245</v>
      </c>
    </row>
    <row r="4139" spans="1:39" x14ac:dyDescent="0.3">
      <c r="A4139" s="1">
        <v>43566</v>
      </c>
      <c r="B4139" t="s">
        <v>36</v>
      </c>
      <c r="C4139" t="s">
        <v>239</v>
      </c>
      <c r="D4139">
        <v>800</v>
      </c>
      <c r="E4139">
        <v>6</v>
      </c>
      <c r="F4139">
        <v>112.370003</v>
      </c>
      <c r="G4139">
        <v>112.68</v>
      </c>
      <c r="H4139">
        <v>111.169997999999</v>
      </c>
      <c r="I4139">
        <v>111.82</v>
      </c>
      <c r="J4139">
        <v>111.204544</v>
      </c>
      <c r="K4139">
        <v>1784900</v>
      </c>
      <c r="L4139">
        <v>2.504</v>
      </c>
      <c r="M4139">
        <v>-2.2331955778675098E-3</v>
      </c>
      <c r="N4139">
        <v>1.15130083448191E-2</v>
      </c>
      <c r="O4139">
        <v>3.5592904087755103E-2</v>
      </c>
      <c r="P4139">
        <v>0.237756427405594</v>
      </c>
      <c r="Q4139">
        <v>0.22823024988325699</v>
      </c>
      <c r="R4139">
        <v>9.7676234961478394E-3</v>
      </c>
      <c r="S4139">
        <v>1.3708395716736901E-2</v>
      </c>
      <c r="T4139">
        <v>1.6172714993239499E-2</v>
      </c>
      <c r="U4139">
        <v>1.7115790815786701E-2</v>
      </c>
      <c r="V4139">
        <v>112.68</v>
      </c>
      <c r="W4139">
        <v>76.620002999999997</v>
      </c>
      <c r="X4139">
        <v>-0.14321703254250501</v>
      </c>
      <c r="Y4139" s="44">
        <v>3.8122194279549302E-5</v>
      </c>
      <c r="Z4139">
        <v>1.1721439626446799</v>
      </c>
      <c r="AA4139">
        <v>1.89444423903172</v>
      </c>
      <c r="AB4139">
        <v>2.0015378599395</v>
      </c>
      <c r="AC4139" t="s">
        <v>251</v>
      </c>
      <c r="AD4139" t="s">
        <v>367</v>
      </c>
      <c r="AE4139" t="s">
        <v>56</v>
      </c>
      <c r="AF4139" t="s">
        <v>59</v>
      </c>
      <c r="AG4139" t="s">
        <v>368</v>
      </c>
      <c r="AH4139" s="45">
        <v>36445</v>
      </c>
      <c r="AI4139">
        <v>6281</v>
      </c>
      <c r="AJ4139">
        <v>1965</v>
      </c>
      <c r="AK4139" t="s">
        <v>369</v>
      </c>
      <c r="AL4139" t="s">
        <v>288</v>
      </c>
      <c r="AM4139" t="s">
        <v>245</v>
      </c>
    </row>
    <row r="4140" spans="1:39" x14ac:dyDescent="0.3">
      <c r="A4140" s="1">
        <v>43585</v>
      </c>
      <c r="B4140" t="s">
        <v>36</v>
      </c>
      <c r="C4140" t="s">
        <v>239</v>
      </c>
      <c r="D4140">
        <v>800</v>
      </c>
      <c r="E4140">
        <v>6</v>
      </c>
      <c r="F4140">
        <v>114.459999</v>
      </c>
      <c r="G4140">
        <v>116.83000199999999</v>
      </c>
      <c r="H4140">
        <v>113.93</v>
      </c>
      <c r="I4140">
        <v>116.239998</v>
      </c>
      <c r="J4140">
        <v>115.600212</v>
      </c>
      <c r="K4140">
        <v>2624800</v>
      </c>
      <c r="L4140">
        <v>2.5089999999999999</v>
      </c>
      <c r="M4140">
        <v>2.0511796601359902E-2</v>
      </c>
      <c r="N4140">
        <v>1.8494076016691299E-2</v>
      </c>
      <c r="O4140">
        <v>0.11059323094724501</v>
      </c>
      <c r="P4140">
        <v>0.18595364338338999</v>
      </c>
      <c r="Q4140">
        <v>0.301962431408</v>
      </c>
      <c r="R4140">
        <v>1.9617630770505601E-2</v>
      </c>
      <c r="S4140">
        <v>1.3105722175304899E-2</v>
      </c>
      <c r="T4140">
        <v>1.33468678792543E-2</v>
      </c>
      <c r="U4140">
        <v>1.68804071051201E-2</v>
      </c>
      <c r="V4140">
        <v>118.540001</v>
      </c>
      <c r="W4140">
        <v>76.620002999999997</v>
      </c>
      <c r="X4140">
        <v>-0.14321703254250501</v>
      </c>
      <c r="Y4140">
        <v>9.5096475723260604E-4</v>
      </c>
      <c r="Z4140">
        <v>1.16156996238993</v>
      </c>
      <c r="AA4140">
        <v>2.5100197488060401</v>
      </c>
      <c r="AB4140">
        <v>2.4325036539774598</v>
      </c>
      <c r="AC4140" t="s">
        <v>251</v>
      </c>
      <c r="AD4140" t="s">
        <v>367</v>
      </c>
      <c r="AE4140" t="s">
        <v>56</v>
      </c>
      <c r="AF4140" t="s">
        <v>59</v>
      </c>
      <c r="AG4140" t="s">
        <v>368</v>
      </c>
      <c r="AH4140" s="45">
        <v>36445</v>
      </c>
      <c r="AI4140">
        <v>6281</v>
      </c>
      <c r="AJ4140">
        <v>1965</v>
      </c>
      <c r="AK4140" t="s">
        <v>369</v>
      </c>
      <c r="AL4140" t="s">
        <v>288</v>
      </c>
      <c r="AM4140" t="s">
        <v>245</v>
      </c>
    </row>
    <row r="4141" spans="1:39" x14ac:dyDescent="0.3">
      <c r="A4141" s="1">
        <v>43586</v>
      </c>
      <c r="B4141" t="s">
        <v>36</v>
      </c>
      <c r="C4141" t="s">
        <v>246</v>
      </c>
      <c r="D4141">
        <v>800</v>
      </c>
      <c r="E4141">
        <v>6</v>
      </c>
      <c r="F4141">
        <v>116.55999799999999</v>
      </c>
      <c r="G4141">
        <v>116.959999</v>
      </c>
      <c r="H4141">
        <v>114.639999</v>
      </c>
      <c r="I4141">
        <v>114.699997</v>
      </c>
      <c r="J4141">
        <v>114.068687</v>
      </c>
      <c r="K4141">
        <v>1601800</v>
      </c>
      <c r="L4141">
        <v>2.5110000000000001</v>
      </c>
      <c r="M4141">
        <v>-1.3337005649093001E-2</v>
      </c>
      <c r="N4141">
        <v>-2.23294802974493E-2</v>
      </c>
      <c r="O4141">
        <v>8.5791546495841906E-2</v>
      </c>
      <c r="P4141">
        <v>0.15220986651296001</v>
      </c>
      <c r="Q4141">
        <v>0.29239621889352002</v>
      </c>
      <c r="R4141">
        <v>1.5251688692442001E-2</v>
      </c>
      <c r="S4141">
        <v>1.3583586257932E-2</v>
      </c>
      <c r="T4141">
        <v>1.3312118977116399E-2</v>
      </c>
      <c r="U4141">
        <v>1.6902368293449901E-2</v>
      </c>
      <c r="V4141">
        <v>118.540001</v>
      </c>
      <c r="W4141">
        <v>76.620002999999997</v>
      </c>
      <c r="X4141">
        <v>-0.14321703254250501</v>
      </c>
      <c r="Y4141">
        <v>-7.5304459681844096E-3</v>
      </c>
      <c r="Z4141">
        <v>1.1654364779754001</v>
      </c>
      <c r="AA4141">
        <v>2.4129024147067901</v>
      </c>
      <c r="AB4141">
        <v>2.3949323010626999</v>
      </c>
      <c r="AC4141" t="s">
        <v>251</v>
      </c>
      <c r="AD4141" t="s">
        <v>367</v>
      </c>
      <c r="AE4141" t="s">
        <v>56</v>
      </c>
      <c r="AF4141" t="s">
        <v>59</v>
      </c>
      <c r="AG4141" t="s">
        <v>368</v>
      </c>
      <c r="AH4141" s="45">
        <v>36445</v>
      </c>
      <c r="AI4141">
        <v>6281</v>
      </c>
      <c r="AJ4141">
        <v>1965</v>
      </c>
      <c r="AK4141" t="s">
        <v>369</v>
      </c>
      <c r="AL4141" t="s">
        <v>288</v>
      </c>
      <c r="AM4141" t="s">
        <v>245</v>
      </c>
    </row>
    <row r="4142" spans="1:39" x14ac:dyDescent="0.3">
      <c r="A4142" s="1">
        <v>43607</v>
      </c>
      <c r="B4142" t="s">
        <v>36</v>
      </c>
      <c r="C4142" t="s">
        <v>246</v>
      </c>
      <c r="D4142">
        <v>400</v>
      </c>
      <c r="E4142">
        <v>6</v>
      </c>
      <c r="F4142">
        <v>98.839995999999999</v>
      </c>
      <c r="G4142">
        <v>103.099998</v>
      </c>
      <c r="H4142">
        <v>98.589995999999999</v>
      </c>
      <c r="I4142">
        <v>101.44000200000001</v>
      </c>
      <c r="J4142">
        <v>100.881676</v>
      </c>
      <c r="K4142">
        <v>5187100</v>
      </c>
      <c r="L4142">
        <v>2.3929999999999998</v>
      </c>
      <c r="M4142">
        <v>1.54981079604441E-2</v>
      </c>
      <c r="N4142">
        <v>-6.1644677327352897E-2</v>
      </c>
      <c r="O4142">
        <v>-0.113303999788778</v>
      </c>
      <c r="P4142">
        <v>-3.2045241590183897E-2</v>
      </c>
      <c r="Q4142">
        <v>8.2436877010175102E-2</v>
      </c>
      <c r="R4142">
        <v>2.9618270286159099E-2</v>
      </c>
      <c r="S4142">
        <v>2.3172675612398899E-2</v>
      </c>
      <c r="T4142">
        <v>1.7273747400422802E-2</v>
      </c>
      <c r="U4142">
        <v>1.7878091982405201E-2</v>
      </c>
      <c r="V4142">
        <v>118.540001</v>
      </c>
      <c r="W4142">
        <v>76.620002999999997</v>
      </c>
      <c r="X4142">
        <v>-0.15093540855406701</v>
      </c>
      <c r="Y4142">
        <v>-2.8283920525026501E-3</v>
      </c>
      <c r="Z4142">
        <v>1.19528440164574</v>
      </c>
      <c r="AA4142">
        <v>0.52080730642294404</v>
      </c>
      <c r="AB4142">
        <v>0.52262802518008</v>
      </c>
      <c r="AC4142" t="s">
        <v>251</v>
      </c>
      <c r="AD4142" t="s">
        <v>367</v>
      </c>
      <c r="AE4142" t="s">
        <v>56</v>
      </c>
      <c r="AF4142" t="s">
        <v>59</v>
      </c>
      <c r="AG4142" t="s">
        <v>368</v>
      </c>
      <c r="AH4142" s="45">
        <v>36445</v>
      </c>
      <c r="AI4142">
        <v>6281</v>
      </c>
      <c r="AJ4142">
        <v>1965</v>
      </c>
      <c r="AK4142" t="s">
        <v>369</v>
      </c>
      <c r="AL4142" t="s">
        <v>288</v>
      </c>
      <c r="AM4142" t="s">
        <v>245</v>
      </c>
    </row>
    <row r="4143" spans="1:39" x14ac:dyDescent="0.3">
      <c r="A4143" s="1">
        <v>43608</v>
      </c>
      <c r="B4143" t="s">
        <v>36</v>
      </c>
      <c r="C4143" t="s">
        <v>239</v>
      </c>
      <c r="D4143">
        <v>1000</v>
      </c>
      <c r="E4143">
        <v>6</v>
      </c>
      <c r="F4143">
        <v>99.480002999999996</v>
      </c>
      <c r="G4143">
        <v>100.55999799999999</v>
      </c>
      <c r="H4143">
        <v>97.599997999999999</v>
      </c>
      <c r="I4143">
        <v>98.730002999999996</v>
      </c>
      <c r="J4143">
        <v>98.186592000000005</v>
      </c>
      <c r="K4143">
        <v>3387300</v>
      </c>
      <c r="L4143">
        <v>2.2959999999999998</v>
      </c>
      <c r="M4143">
        <v>-2.7078636957133799E-2</v>
      </c>
      <c r="N4143">
        <v>-5.8710196757942097E-2</v>
      </c>
      <c r="O4143">
        <v>-0.14477404576984301</v>
      </c>
      <c r="P4143">
        <v>-6.5090148731553596E-2</v>
      </c>
      <c r="Q4143">
        <v>5.1065305539645202E-2</v>
      </c>
      <c r="R4143">
        <v>2.9206458629288699E-2</v>
      </c>
      <c r="S4143">
        <v>2.35242827422469E-2</v>
      </c>
      <c r="T4143">
        <v>1.7573078829272899E-2</v>
      </c>
      <c r="U4143">
        <v>1.79594066878692E-2</v>
      </c>
      <c r="V4143">
        <v>118.540001</v>
      </c>
      <c r="W4143">
        <v>76.620002999999997</v>
      </c>
      <c r="X4143">
        <v>-0.15093540855406701</v>
      </c>
      <c r="Y4143">
        <v>-1.1985692488440201E-2</v>
      </c>
      <c r="Z4143">
        <v>1.2031595827922501</v>
      </c>
      <c r="AA4143">
        <v>0.25001937907260802</v>
      </c>
      <c r="AB4143">
        <v>0.37948685289639</v>
      </c>
      <c r="AC4143" t="s">
        <v>251</v>
      </c>
      <c r="AD4143" t="s">
        <v>367</v>
      </c>
      <c r="AE4143" t="s">
        <v>56</v>
      </c>
      <c r="AF4143" t="s">
        <v>59</v>
      </c>
      <c r="AG4143" t="s">
        <v>368</v>
      </c>
      <c r="AH4143" s="45">
        <v>36445</v>
      </c>
      <c r="AI4143">
        <v>6281</v>
      </c>
      <c r="AJ4143">
        <v>1965</v>
      </c>
      <c r="AK4143" t="s">
        <v>369</v>
      </c>
      <c r="AL4143" t="s">
        <v>288</v>
      </c>
      <c r="AM4143" t="s">
        <v>245</v>
      </c>
    </row>
    <row r="4144" spans="1:39" x14ac:dyDescent="0.3">
      <c r="A4144" s="1">
        <v>43557</v>
      </c>
      <c r="B4144" t="s">
        <v>36</v>
      </c>
      <c r="C4144" t="s">
        <v>246</v>
      </c>
      <c r="D4144">
        <v>200</v>
      </c>
      <c r="E4144">
        <v>7</v>
      </c>
      <c r="F4144">
        <v>108.129997</v>
      </c>
      <c r="G4144">
        <v>108.489998</v>
      </c>
      <c r="H4144">
        <v>107.410004</v>
      </c>
      <c r="I4144">
        <v>108.110001</v>
      </c>
      <c r="J4144">
        <v>107.514961</v>
      </c>
      <c r="K4144">
        <v>1684200</v>
      </c>
      <c r="L4144">
        <v>2.4809999999999999</v>
      </c>
      <c r="M4144">
        <v>-1.5711973468286299E-3</v>
      </c>
      <c r="N4144">
        <v>9.38624097461482E-3</v>
      </c>
      <c r="O4144">
        <v>-3.0478188826652199E-3</v>
      </c>
      <c r="P4144">
        <v>0.23589138156994399</v>
      </c>
      <c r="Q4144">
        <v>0.21732499621944801</v>
      </c>
      <c r="R4144">
        <v>1.86478455257644E-2</v>
      </c>
      <c r="S4144">
        <v>1.39325381520802E-2</v>
      </c>
      <c r="T4144">
        <v>1.8589001478890602E-2</v>
      </c>
      <c r="U4144">
        <v>1.7259352521885801E-2</v>
      </c>
      <c r="V4144">
        <v>111.120003</v>
      </c>
      <c r="W4144">
        <v>76.620002999999997</v>
      </c>
      <c r="X4144">
        <v>-0.14321703254250501</v>
      </c>
      <c r="Y4144" s="44">
        <v>1.7455614805152698E-5</v>
      </c>
      <c r="Z4144">
        <v>1.1648703698009599</v>
      </c>
      <c r="AA4144">
        <v>1.8212353259112</v>
      </c>
      <c r="AB4144">
        <v>1.4393651838822501</v>
      </c>
      <c r="AC4144" t="s">
        <v>252</v>
      </c>
      <c r="AD4144" t="s">
        <v>367</v>
      </c>
      <c r="AE4144" t="s">
        <v>56</v>
      </c>
      <c r="AF4144" t="s">
        <v>59</v>
      </c>
      <c r="AG4144" t="s">
        <v>368</v>
      </c>
      <c r="AH4144" s="45">
        <v>36445</v>
      </c>
      <c r="AI4144">
        <v>6281</v>
      </c>
      <c r="AJ4144">
        <v>1965</v>
      </c>
      <c r="AK4144" t="s">
        <v>369</v>
      </c>
      <c r="AL4144" t="s">
        <v>288</v>
      </c>
      <c r="AM4144" t="s">
        <v>245</v>
      </c>
    </row>
    <row r="4145" spans="1:39" x14ac:dyDescent="0.3">
      <c r="A4145" s="1">
        <v>43573</v>
      </c>
      <c r="B4145" t="s">
        <v>36</v>
      </c>
      <c r="C4145" t="s">
        <v>246</v>
      </c>
      <c r="D4145">
        <v>400</v>
      </c>
      <c r="E4145">
        <v>7</v>
      </c>
      <c r="F4145">
        <v>115.089996</v>
      </c>
      <c r="G4145">
        <v>115.089996</v>
      </c>
      <c r="H4145">
        <v>113.760002</v>
      </c>
      <c r="I4145">
        <v>114.790001</v>
      </c>
      <c r="J4145">
        <v>114.158194999999</v>
      </c>
      <c r="K4145">
        <v>2052800</v>
      </c>
      <c r="L4145">
        <v>2.56</v>
      </c>
      <c r="M4145">
        <v>3.40330686862639E-3</v>
      </c>
      <c r="N4145">
        <v>2.6213917610374601E-2</v>
      </c>
      <c r="O4145">
        <v>4.3078667838259602E-2</v>
      </c>
      <c r="P4145">
        <v>0.26171591240637299</v>
      </c>
      <c r="Q4145">
        <v>0.21376326215035099</v>
      </c>
      <c r="R4145">
        <v>1.2868470625532501E-2</v>
      </c>
      <c r="S4145">
        <v>1.47139842035666E-2</v>
      </c>
      <c r="T4145">
        <v>1.5686933105949898E-2</v>
      </c>
      <c r="U4145">
        <v>1.70826100498177E-2</v>
      </c>
      <c r="V4145">
        <v>115.93</v>
      </c>
      <c r="W4145">
        <v>76.620002999999997</v>
      </c>
      <c r="X4145">
        <v>-0.14321703254250501</v>
      </c>
      <c r="Y4145">
        <v>1.5778467813143101E-3</v>
      </c>
      <c r="Z4145">
        <v>1.1697893075819901</v>
      </c>
      <c r="AA4145">
        <v>1.7538810618917</v>
      </c>
      <c r="AB4145">
        <v>1.7855834442679399</v>
      </c>
      <c r="AC4145" t="s">
        <v>252</v>
      </c>
      <c r="AD4145" t="s">
        <v>367</v>
      </c>
      <c r="AE4145" t="s">
        <v>56</v>
      </c>
      <c r="AF4145" t="s">
        <v>59</v>
      </c>
      <c r="AG4145" t="s">
        <v>368</v>
      </c>
      <c r="AH4145" s="45">
        <v>36445</v>
      </c>
      <c r="AI4145">
        <v>6281</v>
      </c>
      <c r="AJ4145">
        <v>1965</v>
      </c>
      <c r="AK4145" t="s">
        <v>369</v>
      </c>
      <c r="AL4145" t="s">
        <v>288</v>
      </c>
      <c r="AM4145" t="s">
        <v>245</v>
      </c>
    </row>
    <row r="4146" spans="1:39" x14ac:dyDescent="0.3">
      <c r="A4146" s="1">
        <v>43586</v>
      </c>
      <c r="B4146" t="s">
        <v>36</v>
      </c>
      <c r="C4146" t="s">
        <v>246</v>
      </c>
      <c r="D4146">
        <v>1000</v>
      </c>
      <c r="E4146">
        <v>7</v>
      </c>
      <c r="F4146">
        <v>116.55999799999999</v>
      </c>
      <c r="G4146">
        <v>116.959999</v>
      </c>
      <c r="H4146">
        <v>114.639999</v>
      </c>
      <c r="I4146">
        <v>114.699997</v>
      </c>
      <c r="J4146">
        <v>114.068687</v>
      </c>
      <c r="K4146">
        <v>1601800</v>
      </c>
      <c r="L4146">
        <v>2.5110000000000001</v>
      </c>
      <c r="M4146">
        <v>-1.3337005649093001E-2</v>
      </c>
      <c r="N4146">
        <v>-2.23294802974493E-2</v>
      </c>
      <c r="O4146">
        <v>8.5791546495841906E-2</v>
      </c>
      <c r="P4146">
        <v>0.15220986651296001</v>
      </c>
      <c r="Q4146">
        <v>0.29239621889352002</v>
      </c>
      <c r="R4146">
        <v>1.5251688692442001E-2</v>
      </c>
      <c r="S4146">
        <v>1.3583586257932E-2</v>
      </c>
      <c r="T4146">
        <v>1.3312118977116399E-2</v>
      </c>
      <c r="U4146">
        <v>1.6902368293449901E-2</v>
      </c>
      <c r="V4146">
        <v>118.540001</v>
      </c>
      <c r="W4146">
        <v>76.620002999999997</v>
      </c>
      <c r="X4146">
        <v>-0.14321703254250501</v>
      </c>
      <c r="Y4146">
        <v>-7.5304459681844096E-3</v>
      </c>
      <c r="Z4146">
        <v>1.1654364779754001</v>
      </c>
      <c r="AA4146">
        <v>2.4129024147067901</v>
      </c>
      <c r="AB4146">
        <v>2.3949323010626999</v>
      </c>
      <c r="AC4146" t="s">
        <v>252</v>
      </c>
      <c r="AD4146" t="s">
        <v>367</v>
      </c>
      <c r="AE4146" t="s">
        <v>56</v>
      </c>
      <c r="AF4146" t="s">
        <v>59</v>
      </c>
      <c r="AG4146" t="s">
        <v>368</v>
      </c>
      <c r="AH4146" s="45">
        <v>36445</v>
      </c>
      <c r="AI4146">
        <v>6281</v>
      </c>
      <c r="AJ4146">
        <v>1965</v>
      </c>
      <c r="AK4146" t="s">
        <v>369</v>
      </c>
      <c r="AL4146" t="s">
        <v>288</v>
      </c>
      <c r="AM4146" t="s">
        <v>245</v>
      </c>
    </row>
    <row r="4147" spans="1:39" x14ac:dyDescent="0.3">
      <c r="A4147" s="1">
        <v>43619</v>
      </c>
      <c r="B4147" t="s">
        <v>36</v>
      </c>
      <c r="C4147" t="s">
        <v>246</v>
      </c>
      <c r="D4147">
        <v>400</v>
      </c>
      <c r="E4147">
        <v>7</v>
      </c>
      <c r="F4147">
        <v>97.309997999999993</v>
      </c>
      <c r="G4147">
        <v>98.32</v>
      </c>
      <c r="H4147">
        <v>95.510002</v>
      </c>
      <c r="I4147">
        <v>96.07</v>
      </c>
      <c r="J4147">
        <v>96.07</v>
      </c>
      <c r="K4147">
        <v>2900000</v>
      </c>
      <c r="L4147">
        <v>2.081</v>
      </c>
      <c r="M4147">
        <v>-5.7086977540852096E-3</v>
      </c>
      <c r="N4147">
        <v>-1.8647736928950599E-2</v>
      </c>
      <c r="O4147">
        <v>-0.17172369207589</v>
      </c>
      <c r="P4147">
        <v>-0.117627442552439</v>
      </c>
      <c r="Q4147">
        <v>1.40305287387844E-2</v>
      </c>
      <c r="R4147">
        <v>1.1084892610182299E-2</v>
      </c>
      <c r="S4147">
        <v>2.18422637268323E-2</v>
      </c>
      <c r="T4147">
        <v>1.7331861909999E-2</v>
      </c>
      <c r="U4147">
        <v>1.7918778054761299E-2</v>
      </c>
      <c r="V4147">
        <v>118.540001</v>
      </c>
      <c r="W4147">
        <v>76.620002999999997</v>
      </c>
      <c r="X4147">
        <v>-0.15093540855406701</v>
      </c>
      <c r="Y4147">
        <v>-2.7690708645509302E-3</v>
      </c>
      <c r="Z4147">
        <v>1.21807776635581</v>
      </c>
      <c r="AA4147">
        <v>-5.9976744582404998E-2</v>
      </c>
      <c r="AB4147">
        <v>0.17718006438925701</v>
      </c>
      <c r="AC4147" t="s">
        <v>252</v>
      </c>
      <c r="AD4147" t="s">
        <v>367</v>
      </c>
      <c r="AE4147" t="s">
        <v>56</v>
      </c>
      <c r="AF4147" t="s">
        <v>59</v>
      </c>
      <c r="AG4147" t="s">
        <v>368</v>
      </c>
      <c r="AH4147" s="45">
        <v>36445</v>
      </c>
      <c r="AI4147">
        <v>6281</v>
      </c>
      <c r="AJ4147">
        <v>1965</v>
      </c>
      <c r="AK4147" t="s">
        <v>369</v>
      </c>
      <c r="AL4147" t="s">
        <v>288</v>
      </c>
      <c r="AM4147" t="s">
        <v>245</v>
      </c>
    </row>
    <row r="4148" spans="1:39" x14ac:dyDescent="0.3">
      <c r="A4148" s="1">
        <v>43620</v>
      </c>
      <c r="B4148" t="s">
        <v>36</v>
      </c>
      <c r="C4148" t="s">
        <v>239</v>
      </c>
      <c r="D4148">
        <v>300</v>
      </c>
      <c r="E4148">
        <v>7</v>
      </c>
      <c r="F4148">
        <v>97.510002</v>
      </c>
      <c r="G4148">
        <v>101.08000199999999</v>
      </c>
      <c r="H4148">
        <v>96.910004000000001</v>
      </c>
      <c r="I4148">
        <v>100.970001</v>
      </c>
      <c r="J4148">
        <v>100.970001</v>
      </c>
      <c r="K4148">
        <v>3588600</v>
      </c>
      <c r="L4148">
        <v>2.1190000000000002</v>
      </c>
      <c r="M4148">
        <v>4.97463604985144E-2</v>
      </c>
      <c r="N4148">
        <v>4.4498284221153997E-2</v>
      </c>
      <c r="O4148">
        <v>-0.14148928730437099</v>
      </c>
      <c r="P4148">
        <v>-6.3915991570077393E-2</v>
      </c>
      <c r="Q4148">
        <v>5.1301008537628603E-2</v>
      </c>
      <c r="R4148">
        <v>2.4800085749733001E-2</v>
      </c>
      <c r="S4148">
        <v>2.4439628205828502E-2</v>
      </c>
      <c r="T4148">
        <v>1.8508127558078898E-2</v>
      </c>
      <c r="U4148">
        <v>1.81736998234171E-2</v>
      </c>
      <c r="V4148">
        <v>118.540001</v>
      </c>
      <c r="W4148">
        <v>76.620002999999997</v>
      </c>
      <c r="X4148">
        <v>-0.15093540855406701</v>
      </c>
      <c r="Y4148">
        <v>2.1205927310919401E-2</v>
      </c>
      <c r="Z4148">
        <v>1.23995989971315</v>
      </c>
      <c r="AA4148">
        <v>0.266387675835634</v>
      </c>
      <c r="AB4148">
        <v>0.196941917397251</v>
      </c>
      <c r="AC4148" t="s">
        <v>252</v>
      </c>
      <c r="AD4148" t="s">
        <v>367</v>
      </c>
      <c r="AE4148" t="s">
        <v>56</v>
      </c>
      <c r="AF4148" t="s">
        <v>59</v>
      </c>
      <c r="AG4148" t="s">
        <v>368</v>
      </c>
      <c r="AH4148" s="45">
        <v>36445</v>
      </c>
      <c r="AI4148">
        <v>6281</v>
      </c>
      <c r="AJ4148">
        <v>1965</v>
      </c>
      <c r="AK4148" t="s">
        <v>369</v>
      </c>
      <c r="AL4148" t="s">
        <v>288</v>
      </c>
      <c r="AM4148" t="s">
        <v>245</v>
      </c>
    </row>
    <row r="4149" spans="1:39" x14ac:dyDescent="0.3">
      <c r="A4149" s="1">
        <v>43630</v>
      </c>
      <c r="B4149" t="s">
        <v>36</v>
      </c>
      <c r="C4149" t="s">
        <v>239</v>
      </c>
      <c r="D4149">
        <v>300</v>
      </c>
      <c r="E4149">
        <v>7</v>
      </c>
      <c r="F4149">
        <v>103.44000200000001</v>
      </c>
      <c r="G4149">
        <v>104.410004</v>
      </c>
      <c r="H4149">
        <v>102.779999</v>
      </c>
      <c r="I4149">
        <v>104.019997</v>
      </c>
      <c r="J4149">
        <v>104.019997</v>
      </c>
      <c r="K4149">
        <v>2327200</v>
      </c>
      <c r="L4149">
        <v>2.093</v>
      </c>
      <c r="M4149">
        <v>-1.67782966799324E-2</v>
      </c>
      <c r="N4149">
        <v>3.2536649713849397E-2</v>
      </c>
      <c r="O4149">
        <v>-2.0387261527967101E-2</v>
      </c>
      <c r="P4149">
        <v>-4.48171209571432E-2</v>
      </c>
      <c r="Q4149">
        <v>4.9773700970561101E-2</v>
      </c>
      <c r="R4149">
        <v>3.0323395424540701E-2</v>
      </c>
      <c r="S4149">
        <v>2.4106974484634901E-2</v>
      </c>
      <c r="T4149">
        <v>1.9864472096627499E-2</v>
      </c>
      <c r="U4149">
        <v>1.8534933340551701E-2</v>
      </c>
      <c r="V4149">
        <v>118.540001</v>
      </c>
      <c r="W4149">
        <v>76.620002999999997</v>
      </c>
      <c r="X4149">
        <v>-0.14331462969686801</v>
      </c>
      <c r="Y4149">
        <v>-1.6128120944145399E-3</v>
      </c>
      <c r="Z4149">
        <v>1.2387521714362799</v>
      </c>
      <c r="AA4149">
        <v>0.25836885616842198</v>
      </c>
      <c r="AB4149">
        <v>0.31413405689367002</v>
      </c>
      <c r="AC4149" t="s">
        <v>252</v>
      </c>
      <c r="AD4149" t="s">
        <v>367</v>
      </c>
      <c r="AE4149" t="s">
        <v>56</v>
      </c>
      <c r="AF4149" t="s">
        <v>59</v>
      </c>
      <c r="AG4149" t="s">
        <v>368</v>
      </c>
      <c r="AH4149" s="45">
        <v>36445</v>
      </c>
      <c r="AI4149">
        <v>6281</v>
      </c>
      <c r="AJ4149">
        <v>1965</v>
      </c>
      <c r="AK4149" t="s">
        <v>369</v>
      </c>
      <c r="AL4149" t="s">
        <v>288</v>
      </c>
      <c r="AM4149" t="s">
        <v>245</v>
      </c>
    </row>
    <row r="4150" spans="1:39" x14ac:dyDescent="0.3">
      <c r="A4150" s="1">
        <v>43566</v>
      </c>
      <c r="B4150" t="s">
        <v>36</v>
      </c>
      <c r="C4150" t="s">
        <v>239</v>
      </c>
      <c r="D4150">
        <v>500</v>
      </c>
      <c r="E4150">
        <v>8</v>
      </c>
      <c r="F4150">
        <v>112.370003</v>
      </c>
      <c r="G4150">
        <v>112.68</v>
      </c>
      <c r="H4150">
        <v>111.169997999999</v>
      </c>
      <c r="I4150">
        <v>111.82</v>
      </c>
      <c r="J4150">
        <v>111.204544</v>
      </c>
      <c r="K4150">
        <v>1784900</v>
      </c>
      <c r="L4150">
        <v>2.504</v>
      </c>
      <c r="M4150">
        <v>-2.2331955778675098E-3</v>
      </c>
      <c r="N4150">
        <v>1.15130083448191E-2</v>
      </c>
      <c r="O4150">
        <v>3.5592904087755103E-2</v>
      </c>
      <c r="P4150">
        <v>0.237756427405594</v>
      </c>
      <c r="Q4150">
        <v>0.22823024988325699</v>
      </c>
      <c r="R4150">
        <v>9.7676234961478394E-3</v>
      </c>
      <c r="S4150">
        <v>1.3708395716736901E-2</v>
      </c>
      <c r="T4150">
        <v>1.6172714993239499E-2</v>
      </c>
      <c r="U4150">
        <v>1.7115790815786701E-2</v>
      </c>
      <c r="V4150">
        <v>112.68</v>
      </c>
      <c r="W4150">
        <v>76.620002999999997</v>
      </c>
      <c r="X4150">
        <v>-0.14321703254250501</v>
      </c>
      <c r="Y4150" s="44">
        <v>3.8122194279549302E-5</v>
      </c>
      <c r="Z4150">
        <v>1.1721439626446799</v>
      </c>
      <c r="AA4150">
        <v>1.89444423903172</v>
      </c>
      <c r="AB4150">
        <v>2.0015378599395</v>
      </c>
      <c r="AC4150" t="s">
        <v>253</v>
      </c>
      <c r="AD4150" t="s">
        <v>367</v>
      </c>
      <c r="AE4150" t="s">
        <v>56</v>
      </c>
      <c r="AF4150" t="s">
        <v>59</v>
      </c>
      <c r="AG4150" t="s">
        <v>368</v>
      </c>
      <c r="AH4150" s="45">
        <v>36445</v>
      </c>
      <c r="AI4150">
        <v>6281</v>
      </c>
      <c r="AJ4150">
        <v>1965</v>
      </c>
      <c r="AK4150" t="s">
        <v>369</v>
      </c>
      <c r="AL4150" t="s">
        <v>288</v>
      </c>
      <c r="AM4150" t="s">
        <v>245</v>
      </c>
    </row>
    <row r="4151" spans="1:39" x14ac:dyDescent="0.3">
      <c r="A4151" s="1">
        <v>43567</v>
      </c>
      <c r="B4151" t="s">
        <v>36</v>
      </c>
      <c r="C4151" t="s">
        <v>246</v>
      </c>
      <c r="D4151">
        <v>500</v>
      </c>
      <c r="E4151">
        <v>8</v>
      </c>
      <c r="F4151">
        <v>112.82</v>
      </c>
      <c r="G4151">
        <v>114.290001</v>
      </c>
      <c r="H4151">
        <v>112.139999</v>
      </c>
      <c r="I4151">
        <v>114.209999</v>
      </c>
      <c r="J4151">
        <v>113.581383</v>
      </c>
      <c r="K4151">
        <v>1984200</v>
      </c>
      <c r="L4151">
        <v>2.56</v>
      </c>
      <c r="M4151">
        <v>2.1148366523715999E-2</v>
      </c>
      <c r="N4151">
        <v>2.43730780419978E-2</v>
      </c>
      <c r="O4151">
        <v>5.5167098396211603E-2</v>
      </c>
      <c r="P4151">
        <v>0.242673467535751</v>
      </c>
      <c r="Q4151">
        <v>0.22522358883091201</v>
      </c>
      <c r="R4151">
        <v>1.2921724952265E-2</v>
      </c>
      <c r="S4151">
        <v>1.4326707183279899E-2</v>
      </c>
      <c r="T4151">
        <v>1.6245503978688701E-2</v>
      </c>
      <c r="U4151">
        <v>1.7100560602530901E-2</v>
      </c>
      <c r="V4151">
        <v>114.290001</v>
      </c>
      <c r="W4151">
        <v>76.620002999999997</v>
      </c>
      <c r="X4151">
        <v>-0.14321703254250501</v>
      </c>
      <c r="Y4151">
        <v>6.5875784763498903E-3</v>
      </c>
      <c r="Z4151">
        <v>1.17083164209221</v>
      </c>
      <c r="AA4151">
        <v>1.85950415241219</v>
      </c>
      <c r="AB4151">
        <v>1.99980359006972</v>
      </c>
      <c r="AC4151" t="s">
        <v>253</v>
      </c>
      <c r="AD4151" t="s">
        <v>367</v>
      </c>
      <c r="AE4151" t="s">
        <v>56</v>
      </c>
      <c r="AF4151" t="s">
        <v>59</v>
      </c>
      <c r="AG4151" t="s">
        <v>368</v>
      </c>
      <c r="AH4151" s="45">
        <v>36445</v>
      </c>
      <c r="AI4151">
        <v>6281</v>
      </c>
      <c r="AJ4151">
        <v>1965</v>
      </c>
      <c r="AK4151" t="s">
        <v>369</v>
      </c>
      <c r="AL4151" t="s">
        <v>288</v>
      </c>
      <c r="AM4151" t="s">
        <v>245</v>
      </c>
    </row>
    <row r="4152" spans="1:39" x14ac:dyDescent="0.3">
      <c r="A4152" s="1">
        <v>43571</v>
      </c>
      <c r="B4152" t="s">
        <v>36</v>
      </c>
      <c r="C4152" t="s">
        <v>239</v>
      </c>
      <c r="D4152">
        <v>1000</v>
      </c>
      <c r="E4152">
        <v>8</v>
      </c>
      <c r="F4152">
        <v>113.33000199999999</v>
      </c>
      <c r="G4152">
        <v>114.989998</v>
      </c>
      <c r="H4152">
        <v>113.25</v>
      </c>
      <c r="I4152">
        <v>114.599998</v>
      </c>
      <c r="J4152">
        <v>113.969237999999</v>
      </c>
      <c r="K4152">
        <v>2298600</v>
      </c>
      <c r="L4152">
        <v>2.5920000000000001</v>
      </c>
      <c r="M4152">
        <v>1.4591034972211699E-2</v>
      </c>
      <c r="N4152">
        <v>3.65227903348447E-2</v>
      </c>
      <c r="O4152">
        <v>4.6528289413838797E-2</v>
      </c>
      <c r="P4152">
        <v>0.27366340054938998</v>
      </c>
      <c r="Q4152">
        <v>0.22734327378935101</v>
      </c>
      <c r="R4152">
        <v>1.34628823503247E-2</v>
      </c>
      <c r="S4152">
        <v>1.47615911656382E-2</v>
      </c>
      <c r="T4152">
        <v>1.5869222608201301E-2</v>
      </c>
      <c r="U4152">
        <v>1.71369202290764E-2</v>
      </c>
      <c r="V4152">
        <v>114.989998</v>
      </c>
      <c r="W4152">
        <v>76.620002999999997</v>
      </c>
      <c r="X4152">
        <v>-0.14321703254250501</v>
      </c>
      <c r="Y4152">
        <v>5.0922850790659495E-4</v>
      </c>
      <c r="Z4152">
        <v>1.1735338169292999</v>
      </c>
      <c r="AA4152">
        <v>1.8750185837928199</v>
      </c>
      <c r="AB4152">
        <v>1.88181986750269</v>
      </c>
      <c r="AC4152" t="s">
        <v>253</v>
      </c>
      <c r="AD4152" t="s">
        <v>367</v>
      </c>
      <c r="AE4152" t="s">
        <v>56</v>
      </c>
      <c r="AF4152" t="s">
        <v>59</v>
      </c>
      <c r="AG4152" t="s">
        <v>368</v>
      </c>
      <c r="AH4152" s="45">
        <v>36445</v>
      </c>
      <c r="AI4152">
        <v>6281</v>
      </c>
      <c r="AJ4152">
        <v>1965</v>
      </c>
      <c r="AK4152" t="s">
        <v>369</v>
      </c>
      <c r="AL4152" t="s">
        <v>288</v>
      </c>
      <c r="AM4152" t="s">
        <v>245</v>
      </c>
    </row>
    <row r="4153" spans="1:39" x14ac:dyDescent="0.3">
      <c r="A4153" s="1">
        <v>43588</v>
      </c>
      <c r="B4153" t="s">
        <v>36</v>
      </c>
      <c r="C4153" t="s">
        <v>239</v>
      </c>
      <c r="D4153">
        <v>2400</v>
      </c>
      <c r="E4153">
        <v>8</v>
      </c>
      <c r="F4153">
        <v>117.58000199999999</v>
      </c>
      <c r="G4153">
        <v>117.959999</v>
      </c>
      <c r="H4153">
        <v>115.93</v>
      </c>
      <c r="I4153">
        <v>116.949997</v>
      </c>
      <c r="J4153">
        <v>116.30630499999999</v>
      </c>
      <c r="K4153">
        <v>2476300</v>
      </c>
      <c r="L4153">
        <v>2.5310000000000001</v>
      </c>
      <c r="M4153" s="44">
        <v>-8.5468927782836806E-5</v>
      </c>
      <c r="N4153">
        <v>2.1695825614614399E-2</v>
      </c>
      <c r="O4153">
        <v>7.8597261319547002E-2</v>
      </c>
      <c r="P4153">
        <v>0.15630152336479</v>
      </c>
      <c r="Q4153">
        <v>0.30100555513420602</v>
      </c>
      <c r="R4153">
        <v>1.50769271701541E-2</v>
      </c>
      <c r="S4153">
        <v>1.29320850988302E-2</v>
      </c>
      <c r="T4153">
        <v>1.33571343887247E-2</v>
      </c>
      <c r="U4153">
        <v>1.6905518594075099E-2</v>
      </c>
      <c r="V4153">
        <v>118.540001</v>
      </c>
      <c r="W4153">
        <v>76.620002999999997</v>
      </c>
      <c r="X4153">
        <v>-0.14321703254250501</v>
      </c>
      <c r="Y4153">
        <v>9.5921274614703799E-3</v>
      </c>
      <c r="Z4153">
        <v>1.1572407768220601</v>
      </c>
      <c r="AA4153">
        <v>2.4678852336779902</v>
      </c>
      <c r="AB4153">
        <v>2.4078345052883101</v>
      </c>
      <c r="AC4153" t="s">
        <v>253</v>
      </c>
      <c r="AD4153" t="s">
        <v>367</v>
      </c>
      <c r="AE4153" t="s">
        <v>56</v>
      </c>
      <c r="AF4153" t="s">
        <v>59</v>
      </c>
      <c r="AG4153" t="s">
        <v>368</v>
      </c>
      <c r="AH4153" s="45">
        <v>36445</v>
      </c>
      <c r="AI4153">
        <v>6281</v>
      </c>
      <c r="AJ4153">
        <v>1965</v>
      </c>
      <c r="AK4153" t="s">
        <v>369</v>
      </c>
      <c r="AL4153" t="s">
        <v>288</v>
      </c>
      <c r="AM4153" t="s">
        <v>245</v>
      </c>
    </row>
    <row r="4154" spans="1:39" x14ac:dyDescent="0.3">
      <c r="A4154" s="1">
        <v>43592</v>
      </c>
      <c r="B4154" t="s">
        <v>36</v>
      </c>
      <c r="C4154" t="s">
        <v>246</v>
      </c>
      <c r="D4154">
        <v>400</v>
      </c>
      <c r="E4154">
        <v>8</v>
      </c>
      <c r="F4154">
        <v>113.400002</v>
      </c>
      <c r="G4154">
        <v>114.290001</v>
      </c>
      <c r="H4154">
        <v>111.790001</v>
      </c>
      <c r="I4154">
        <v>113.68</v>
      </c>
      <c r="J4154">
        <v>113.054306</v>
      </c>
      <c r="K4154">
        <v>2965400</v>
      </c>
      <c r="L4154">
        <v>2.448</v>
      </c>
      <c r="M4154">
        <v>-1.0935746024348599E-2</v>
      </c>
      <c r="N4154">
        <v>-2.2269502807032202E-2</v>
      </c>
      <c r="O4154">
        <v>2.8010051393465098E-2</v>
      </c>
      <c r="P4154">
        <v>0.12933606395849001</v>
      </c>
      <c r="Q4154">
        <v>0.25058158775348499</v>
      </c>
      <c r="R4154">
        <v>1.48540655296075E-2</v>
      </c>
      <c r="S4154">
        <v>1.36065834145005E-2</v>
      </c>
      <c r="T4154">
        <v>1.3611951387094701E-2</v>
      </c>
      <c r="U4154">
        <v>1.68833674128126E-2</v>
      </c>
      <c r="V4154">
        <v>118.540001</v>
      </c>
      <c r="W4154">
        <v>76.620002999999997</v>
      </c>
      <c r="X4154">
        <v>-0.14321703254250501</v>
      </c>
      <c r="Y4154">
        <v>-1.6649488130547601E-2</v>
      </c>
      <c r="Z4154">
        <v>1.1477599599311601</v>
      </c>
      <c r="AA4154">
        <v>2.0131348095933301</v>
      </c>
      <c r="AB4154">
        <v>2.33204454403822</v>
      </c>
      <c r="AC4154" t="s">
        <v>253</v>
      </c>
      <c r="AD4154" t="s">
        <v>367</v>
      </c>
      <c r="AE4154" t="s">
        <v>56</v>
      </c>
      <c r="AF4154" t="s">
        <v>59</v>
      </c>
      <c r="AG4154" t="s">
        <v>368</v>
      </c>
      <c r="AH4154" s="45">
        <v>36445</v>
      </c>
      <c r="AI4154">
        <v>6281</v>
      </c>
      <c r="AJ4154">
        <v>1965</v>
      </c>
      <c r="AK4154" t="s">
        <v>369</v>
      </c>
      <c r="AL4154" t="s">
        <v>288</v>
      </c>
      <c r="AM4154" t="s">
        <v>245</v>
      </c>
    </row>
    <row r="4155" spans="1:39" x14ac:dyDescent="0.3">
      <c r="A4155" s="1">
        <v>43607</v>
      </c>
      <c r="B4155" t="s">
        <v>36</v>
      </c>
      <c r="C4155" t="s">
        <v>246</v>
      </c>
      <c r="D4155">
        <v>800</v>
      </c>
      <c r="E4155">
        <v>8</v>
      </c>
      <c r="F4155">
        <v>98.839995999999999</v>
      </c>
      <c r="G4155">
        <v>103.099998</v>
      </c>
      <c r="H4155">
        <v>98.589995999999999</v>
      </c>
      <c r="I4155">
        <v>101.44000200000001</v>
      </c>
      <c r="J4155">
        <v>100.881676</v>
      </c>
      <c r="K4155">
        <v>5187100</v>
      </c>
      <c r="L4155">
        <v>2.3929999999999998</v>
      </c>
      <c r="M4155">
        <v>1.54981079604441E-2</v>
      </c>
      <c r="N4155">
        <v>-6.1644677327352897E-2</v>
      </c>
      <c r="O4155">
        <v>-0.113303999788778</v>
      </c>
      <c r="P4155">
        <v>-3.2045241590183897E-2</v>
      </c>
      <c r="Q4155">
        <v>8.2436877010175102E-2</v>
      </c>
      <c r="R4155">
        <v>2.9618270286159099E-2</v>
      </c>
      <c r="S4155">
        <v>2.3172675612398899E-2</v>
      </c>
      <c r="T4155">
        <v>1.7273747400422802E-2</v>
      </c>
      <c r="U4155">
        <v>1.7878091982405201E-2</v>
      </c>
      <c r="V4155">
        <v>118.540001</v>
      </c>
      <c r="W4155">
        <v>76.620002999999997</v>
      </c>
      <c r="X4155">
        <v>-0.15093540855406701</v>
      </c>
      <c r="Y4155">
        <v>-2.8283920525026501E-3</v>
      </c>
      <c r="Z4155">
        <v>1.19528440164574</v>
      </c>
      <c r="AA4155">
        <v>0.52080730642294404</v>
      </c>
      <c r="AB4155">
        <v>0.52262802518008</v>
      </c>
      <c r="AC4155" t="s">
        <v>253</v>
      </c>
      <c r="AD4155" t="s">
        <v>367</v>
      </c>
      <c r="AE4155" t="s">
        <v>56</v>
      </c>
      <c r="AF4155" t="s">
        <v>59</v>
      </c>
      <c r="AG4155" t="s">
        <v>368</v>
      </c>
      <c r="AH4155" s="45">
        <v>36445</v>
      </c>
      <c r="AI4155">
        <v>6281</v>
      </c>
      <c r="AJ4155">
        <v>1965</v>
      </c>
      <c r="AK4155" t="s">
        <v>369</v>
      </c>
      <c r="AL4155" t="s">
        <v>288</v>
      </c>
      <c r="AM4155" t="s">
        <v>245</v>
      </c>
    </row>
    <row r="4156" spans="1:39" x14ac:dyDescent="0.3">
      <c r="A4156" s="1">
        <v>43622</v>
      </c>
      <c r="B4156" t="s">
        <v>36</v>
      </c>
      <c r="C4156" t="s">
        <v>246</v>
      </c>
      <c r="D4156">
        <v>400</v>
      </c>
      <c r="E4156">
        <v>8</v>
      </c>
      <c r="F4156">
        <v>99.709998999999996</v>
      </c>
      <c r="G4156">
        <v>100.30999799999999</v>
      </c>
      <c r="H4156">
        <v>98.629997000000003</v>
      </c>
      <c r="I4156">
        <v>99.970000999999996</v>
      </c>
      <c r="J4156">
        <v>99.970000999999996</v>
      </c>
      <c r="K4156">
        <v>1881100</v>
      </c>
      <c r="L4156">
        <v>2.1240000000000001</v>
      </c>
      <c r="M4156">
        <v>1.0007806879966199E-3</v>
      </c>
      <c r="N4156">
        <v>1.9290635154679402E-2</v>
      </c>
      <c r="O4156">
        <v>-0.133933882381856</v>
      </c>
      <c r="P4156">
        <v>-5.0026284720143102E-2</v>
      </c>
      <c r="Q4156">
        <v>1.88387792628055E-2</v>
      </c>
      <c r="R4156">
        <v>2.63282723454407E-2</v>
      </c>
      <c r="S4156">
        <v>2.4353750876084899E-2</v>
      </c>
      <c r="T4156">
        <v>1.8445945416426301E-2</v>
      </c>
      <c r="U4156">
        <v>1.81553847326823E-2</v>
      </c>
      <c r="V4156">
        <v>118.540001</v>
      </c>
      <c r="W4156">
        <v>76.620002999999997</v>
      </c>
      <c r="X4156">
        <v>-0.14331462969686801</v>
      </c>
      <c r="Y4156">
        <v>6.1168407152111899E-3</v>
      </c>
      <c r="Z4156">
        <v>1.2290351527580801</v>
      </c>
      <c r="AA4156">
        <v>-2.1276015079158599E-2</v>
      </c>
      <c r="AB4156">
        <v>8.0277326923734599E-2</v>
      </c>
      <c r="AC4156" t="s">
        <v>253</v>
      </c>
      <c r="AD4156" t="s">
        <v>367</v>
      </c>
      <c r="AE4156" t="s">
        <v>56</v>
      </c>
      <c r="AF4156" t="s">
        <v>59</v>
      </c>
      <c r="AG4156" t="s">
        <v>368</v>
      </c>
      <c r="AH4156" s="45">
        <v>36445</v>
      </c>
      <c r="AI4156">
        <v>6281</v>
      </c>
      <c r="AJ4156">
        <v>1965</v>
      </c>
      <c r="AK4156" t="s">
        <v>369</v>
      </c>
      <c r="AL4156" t="s">
        <v>288</v>
      </c>
      <c r="AM4156" t="s">
        <v>245</v>
      </c>
    </row>
    <row r="4157" spans="1:39" x14ac:dyDescent="0.3">
      <c r="A4157" s="1">
        <v>43635</v>
      </c>
      <c r="B4157" t="s">
        <v>36</v>
      </c>
      <c r="C4157" t="s">
        <v>246</v>
      </c>
      <c r="D4157">
        <v>400</v>
      </c>
      <c r="E4157">
        <v>8</v>
      </c>
      <c r="F4157">
        <v>110.489998</v>
      </c>
      <c r="G4157">
        <v>111.529999</v>
      </c>
      <c r="H4157">
        <v>109.5</v>
      </c>
      <c r="I4157">
        <v>111.040001</v>
      </c>
      <c r="J4157">
        <v>111.040001</v>
      </c>
      <c r="K4157">
        <v>2474500</v>
      </c>
      <c r="L4157">
        <v>2.0289999999999999</v>
      </c>
      <c r="M4157">
        <v>9.9557251400029106E-3</v>
      </c>
      <c r="N4157">
        <v>6.1948199188406099E-2</v>
      </c>
      <c r="O4157">
        <v>0.101973774985779</v>
      </c>
      <c r="P4157">
        <v>2.76462572494185E-2</v>
      </c>
      <c r="Q4157">
        <v>0.114685426938503</v>
      </c>
      <c r="R4157">
        <v>2.1948252562494001E-2</v>
      </c>
      <c r="S4157">
        <v>2.34530878187506E-2</v>
      </c>
      <c r="T4157">
        <v>2.0677671936787E-2</v>
      </c>
      <c r="U4157">
        <v>1.8762362231664002E-2</v>
      </c>
      <c r="V4157">
        <v>118.540001</v>
      </c>
      <c r="W4157">
        <v>76.620002999999997</v>
      </c>
      <c r="X4157">
        <v>-0.14331462969686801</v>
      </c>
      <c r="Y4157">
        <v>2.98071681438073E-3</v>
      </c>
      <c r="Z4157">
        <v>1.25249746853204</v>
      </c>
      <c r="AA4157">
        <v>0.85219691677644505</v>
      </c>
      <c r="AB4157">
        <v>0.48979430334714802</v>
      </c>
      <c r="AC4157" t="s">
        <v>253</v>
      </c>
      <c r="AD4157" t="s">
        <v>367</v>
      </c>
      <c r="AE4157" t="s">
        <v>56</v>
      </c>
      <c r="AF4157" t="s">
        <v>59</v>
      </c>
      <c r="AG4157" t="s">
        <v>368</v>
      </c>
      <c r="AH4157" s="45">
        <v>36445</v>
      </c>
      <c r="AI4157">
        <v>6281</v>
      </c>
      <c r="AJ4157">
        <v>1965</v>
      </c>
      <c r="AK4157" t="s">
        <v>369</v>
      </c>
      <c r="AL4157" t="s">
        <v>288</v>
      </c>
      <c r="AM4157" t="s">
        <v>245</v>
      </c>
    </row>
    <row r="4158" spans="1:39" x14ac:dyDescent="0.3">
      <c r="A4158" s="1">
        <v>43577</v>
      </c>
      <c r="B4158" t="s">
        <v>36</v>
      </c>
      <c r="C4158" t="s">
        <v>239</v>
      </c>
      <c r="D4158">
        <v>700</v>
      </c>
      <c r="E4158">
        <v>9</v>
      </c>
      <c r="F4158">
        <v>114.410004</v>
      </c>
      <c r="G4158">
        <v>114.599998</v>
      </c>
      <c r="H4158">
        <v>113.449997</v>
      </c>
      <c r="I4158">
        <v>113.610001</v>
      </c>
      <c r="J4158">
        <v>112.984687999999</v>
      </c>
      <c r="K4158">
        <v>2295900</v>
      </c>
      <c r="L4158">
        <v>2.59</v>
      </c>
      <c r="M4158">
        <v>-1.0332856795319201E-2</v>
      </c>
      <c r="N4158">
        <v>-5.2673057086605104E-3</v>
      </c>
      <c r="O4158">
        <v>4.5008056591168202E-2</v>
      </c>
      <c r="P4158">
        <v>0.22307444478003399</v>
      </c>
      <c r="Q4158">
        <v>0.254629150670521</v>
      </c>
      <c r="R4158">
        <v>1.0651169669370899E-2</v>
      </c>
      <c r="S4158">
        <v>1.4630704922259499E-2</v>
      </c>
      <c r="T4158">
        <v>1.54813581020461E-2</v>
      </c>
      <c r="U4158">
        <v>1.6777808108133101E-2</v>
      </c>
      <c r="V4158">
        <v>115.93</v>
      </c>
      <c r="W4158">
        <v>76.620002999999997</v>
      </c>
      <c r="X4158">
        <v>-0.14321703254250501</v>
      </c>
      <c r="Y4158">
        <v>1.0115060212163699E-3</v>
      </c>
      <c r="Z4158">
        <v>1.1572790807953</v>
      </c>
      <c r="AA4158">
        <v>2.1267430568138401</v>
      </c>
      <c r="AB4158">
        <v>1.8390312251482701</v>
      </c>
      <c r="AC4158" t="s">
        <v>254</v>
      </c>
      <c r="AD4158" t="s">
        <v>367</v>
      </c>
      <c r="AE4158" t="s">
        <v>56</v>
      </c>
      <c r="AF4158" t="s">
        <v>59</v>
      </c>
      <c r="AG4158" t="s">
        <v>368</v>
      </c>
      <c r="AH4158" s="45">
        <v>36445</v>
      </c>
      <c r="AI4158">
        <v>6281</v>
      </c>
      <c r="AJ4158">
        <v>1965</v>
      </c>
      <c r="AK4158" t="s">
        <v>369</v>
      </c>
      <c r="AL4158" t="s">
        <v>288</v>
      </c>
      <c r="AM4158" t="s">
        <v>245</v>
      </c>
    </row>
    <row r="4159" spans="1:39" x14ac:dyDescent="0.3">
      <c r="A4159" s="1">
        <v>43585</v>
      </c>
      <c r="B4159" t="s">
        <v>36</v>
      </c>
      <c r="C4159" t="s">
        <v>239</v>
      </c>
      <c r="D4159">
        <v>200</v>
      </c>
      <c r="E4159">
        <v>9</v>
      </c>
      <c r="F4159">
        <v>114.459999</v>
      </c>
      <c r="G4159">
        <v>116.83000199999999</v>
      </c>
      <c r="H4159">
        <v>113.93</v>
      </c>
      <c r="I4159">
        <v>116.239998</v>
      </c>
      <c r="J4159">
        <v>115.600212</v>
      </c>
      <c r="K4159">
        <v>2624800</v>
      </c>
      <c r="L4159">
        <v>2.5089999999999999</v>
      </c>
      <c r="M4159">
        <v>2.0511796601359902E-2</v>
      </c>
      <c r="N4159">
        <v>1.8494076016691299E-2</v>
      </c>
      <c r="O4159">
        <v>0.11059323094724501</v>
      </c>
      <c r="P4159">
        <v>0.18595364338338999</v>
      </c>
      <c r="Q4159">
        <v>0.301962431408</v>
      </c>
      <c r="R4159">
        <v>1.9617630770505601E-2</v>
      </c>
      <c r="S4159">
        <v>1.3105722175304899E-2</v>
      </c>
      <c r="T4159">
        <v>1.33468678792543E-2</v>
      </c>
      <c r="U4159">
        <v>1.68804071051201E-2</v>
      </c>
      <c r="V4159">
        <v>118.540001</v>
      </c>
      <c r="W4159">
        <v>76.620002999999997</v>
      </c>
      <c r="X4159">
        <v>-0.14321703254250501</v>
      </c>
      <c r="Y4159">
        <v>9.5096475723260604E-4</v>
      </c>
      <c r="Z4159">
        <v>1.16156996238993</v>
      </c>
      <c r="AA4159">
        <v>2.5100197488060401</v>
      </c>
      <c r="AB4159">
        <v>2.4325036539774598</v>
      </c>
      <c r="AC4159" t="s">
        <v>254</v>
      </c>
      <c r="AD4159" t="s">
        <v>367</v>
      </c>
      <c r="AE4159" t="s">
        <v>56</v>
      </c>
      <c r="AF4159" t="s">
        <v>59</v>
      </c>
      <c r="AG4159" t="s">
        <v>368</v>
      </c>
      <c r="AH4159" s="45">
        <v>36445</v>
      </c>
      <c r="AI4159">
        <v>6281</v>
      </c>
      <c r="AJ4159">
        <v>1965</v>
      </c>
      <c r="AK4159" t="s">
        <v>369</v>
      </c>
      <c r="AL4159" t="s">
        <v>288</v>
      </c>
      <c r="AM4159" t="s">
        <v>245</v>
      </c>
    </row>
    <row r="4160" spans="1:39" x14ac:dyDescent="0.3">
      <c r="A4160" s="1">
        <v>43595</v>
      </c>
      <c r="B4160" t="s">
        <v>36</v>
      </c>
      <c r="C4160" t="s">
        <v>239</v>
      </c>
      <c r="D4160">
        <v>1200</v>
      </c>
      <c r="E4160">
        <v>9</v>
      </c>
      <c r="F4160">
        <v>110.209999</v>
      </c>
      <c r="G4160">
        <v>111.150002</v>
      </c>
      <c r="H4160">
        <v>107.68</v>
      </c>
      <c r="I4160">
        <v>110.599998</v>
      </c>
      <c r="J4160">
        <v>109.991257</v>
      </c>
      <c r="K4160">
        <v>2422000</v>
      </c>
      <c r="L4160">
        <v>2.4550000000000001</v>
      </c>
      <c r="M4160">
        <v>4.5214722342069098E-4</v>
      </c>
      <c r="N4160">
        <v>-5.5826390481363203E-2</v>
      </c>
      <c r="O4160">
        <v>9.95101274931664E-4</v>
      </c>
      <c r="P4160">
        <v>9.8587071161886697E-2</v>
      </c>
      <c r="Q4160">
        <v>0.19741412942290101</v>
      </c>
      <c r="R4160">
        <v>1.20369068380869E-2</v>
      </c>
      <c r="S4160">
        <v>1.46412619621583E-2</v>
      </c>
      <c r="T4160">
        <v>1.3723822892888499E-2</v>
      </c>
      <c r="U4160">
        <v>1.69534698026889E-2</v>
      </c>
      <c r="V4160">
        <v>118.540001</v>
      </c>
      <c r="W4160">
        <v>76.620002999999997</v>
      </c>
      <c r="X4160">
        <v>-0.14321703254250501</v>
      </c>
      <c r="Y4160">
        <v>3.7133938472042301E-3</v>
      </c>
      <c r="Z4160">
        <v>1.14884990897998</v>
      </c>
      <c r="AA4160">
        <v>1.5372421455290299</v>
      </c>
      <c r="AB4160">
        <v>1.8566561359110401</v>
      </c>
      <c r="AC4160" t="s">
        <v>254</v>
      </c>
      <c r="AD4160" t="s">
        <v>367</v>
      </c>
      <c r="AE4160" t="s">
        <v>56</v>
      </c>
      <c r="AF4160" t="s">
        <v>59</v>
      </c>
      <c r="AG4160" t="s">
        <v>368</v>
      </c>
      <c r="AH4160" s="45">
        <v>36445</v>
      </c>
      <c r="AI4160">
        <v>6281</v>
      </c>
      <c r="AJ4160">
        <v>1965</v>
      </c>
      <c r="AK4160" t="s">
        <v>369</v>
      </c>
      <c r="AL4160" t="s">
        <v>288</v>
      </c>
      <c r="AM4160" t="s">
        <v>245</v>
      </c>
    </row>
    <row r="4161" spans="1:39" x14ac:dyDescent="0.3">
      <c r="A4161" s="1">
        <v>43619</v>
      </c>
      <c r="B4161" t="s">
        <v>36</v>
      </c>
      <c r="C4161" t="s">
        <v>246</v>
      </c>
      <c r="D4161">
        <v>400</v>
      </c>
      <c r="E4161">
        <v>9</v>
      </c>
      <c r="F4161">
        <v>97.309997999999993</v>
      </c>
      <c r="G4161">
        <v>98.32</v>
      </c>
      <c r="H4161">
        <v>95.510002</v>
      </c>
      <c r="I4161">
        <v>96.07</v>
      </c>
      <c r="J4161">
        <v>96.07</v>
      </c>
      <c r="K4161">
        <v>2900000</v>
      </c>
      <c r="L4161">
        <v>2.081</v>
      </c>
      <c r="M4161">
        <v>-5.7086977540852096E-3</v>
      </c>
      <c r="N4161">
        <v>-1.8647736928950599E-2</v>
      </c>
      <c r="O4161">
        <v>-0.17172369207589</v>
      </c>
      <c r="P4161">
        <v>-0.117627442552439</v>
      </c>
      <c r="Q4161">
        <v>1.40305287387844E-2</v>
      </c>
      <c r="R4161">
        <v>1.1084892610182299E-2</v>
      </c>
      <c r="S4161">
        <v>2.18422637268323E-2</v>
      </c>
      <c r="T4161">
        <v>1.7331861909999E-2</v>
      </c>
      <c r="U4161">
        <v>1.7918778054761299E-2</v>
      </c>
      <c r="V4161">
        <v>118.540001</v>
      </c>
      <c r="W4161">
        <v>76.620002999999997</v>
      </c>
      <c r="X4161">
        <v>-0.15093540855406701</v>
      </c>
      <c r="Y4161">
        <v>-2.7690708645509302E-3</v>
      </c>
      <c r="Z4161">
        <v>1.21807776635581</v>
      </c>
      <c r="AA4161">
        <v>-5.9976744582404998E-2</v>
      </c>
      <c r="AB4161">
        <v>0.17718006438925701</v>
      </c>
      <c r="AC4161" t="s">
        <v>254</v>
      </c>
      <c r="AD4161" t="s">
        <v>367</v>
      </c>
      <c r="AE4161" t="s">
        <v>56</v>
      </c>
      <c r="AF4161" t="s">
        <v>59</v>
      </c>
      <c r="AG4161" t="s">
        <v>368</v>
      </c>
      <c r="AH4161" s="45">
        <v>36445</v>
      </c>
      <c r="AI4161">
        <v>6281</v>
      </c>
      <c r="AJ4161">
        <v>1965</v>
      </c>
      <c r="AK4161" t="s">
        <v>369</v>
      </c>
      <c r="AL4161" t="s">
        <v>288</v>
      </c>
      <c r="AM4161" t="s">
        <v>245</v>
      </c>
    </row>
    <row r="4162" spans="1:39" x14ac:dyDescent="0.3">
      <c r="A4162" s="1">
        <v>43637</v>
      </c>
      <c r="B4162" t="s">
        <v>36</v>
      </c>
      <c r="C4162" t="s">
        <v>239</v>
      </c>
      <c r="D4162">
        <v>1100</v>
      </c>
      <c r="E4162">
        <v>9</v>
      </c>
      <c r="F4162">
        <v>112.120003</v>
      </c>
      <c r="G4162">
        <v>114.360001</v>
      </c>
      <c r="H4162">
        <v>111.529999</v>
      </c>
      <c r="I4162">
        <v>113.669997999999</v>
      </c>
      <c r="J4162">
        <v>113.669997999999</v>
      </c>
      <c r="K4162">
        <v>4351300</v>
      </c>
      <c r="L4162">
        <v>2.0680000000000001</v>
      </c>
      <c r="M4162">
        <v>9.8131010659949502E-3</v>
      </c>
      <c r="N4162">
        <v>8.8716336599508505E-2</v>
      </c>
      <c r="O4162">
        <v>0.13484929874704199</v>
      </c>
      <c r="P4162">
        <v>6.2258539316974899E-2</v>
      </c>
      <c r="Q4162">
        <v>0.138985061138064</v>
      </c>
      <c r="R4162">
        <v>1.53285820020659E-2</v>
      </c>
      <c r="S4162">
        <v>2.1568002824143999E-2</v>
      </c>
      <c r="T4162">
        <v>2.0431554482170499E-2</v>
      </c>
      <c r="U4162">
        <v>1.8769195607522601E-2</v>
      </c>
      <c r="V4162">
        <v>118.540001</v>
      </c>
      <c r="W4162">
        <v>76.620002999999997</v>
      </c>
      <c r="X4162">
        <v>-0.14331462969686801</v>
      </c>
      <c r="Y4162">
        <v>-1.26001638019446E-3</v>
      </c>
      <c r="Z4162">
        <v>1.25099540167113</v>
      </c>
      <c r="AA4162">
        <v>1.07381444747775</v>
      </c>
      <c r="AB4162">
        <v>0.80277031449601799</v>
      </c>
      <c r="AC4162" t="s">
        <v>254</v>
      </c>
      <c r="AD4162" t="s">
        <v>367</v>
      </c>
      <c r="AE4162" t="s">
        <v>56</v>
      </c>
      <c r="AF4162" t="s">
        <v>59</v>
      </c>
      <c r="AG4162" t="s">
        <v>368</v>
      </c>
      <c r="AH4162" s="45">
        <v>36445</v>
      </c>
      <c r="AI4162">
        <v>6281</v>
      </c>
      <c r="AJ4162">
        <v>1965</v>
      </c>
      <c r="AK4162" t="s">
        <v>369</v>
      </c>
      <c r="AL4162" t="s">
        <v>288</v>
      </c>
      <c r="AM4162" t="s">
        <v>245</v>
      </c>
    </row>
    <row r="4163" spans="1:39" x14ac:dyDescent="0.3">
      <c r="A4163" s="1">
        <v>43563</v>
      </c>
      <c r="B4163" t="s">
        <v>36</v>
      </c>
      <c r="C4163" t="s">
        <v>246</v>
      </c>
      <c r="D4163">
        <v>800</v>
      </c>
      <c r="E4163">
        <v>10</v>
      </c>
      <c r="F4163">
        <v>110.75</v>
      </c>
      <c r="G4163">
        <v>111.83000199999999</v>
      </c>
      <c r="H4163">
        <v>110.360001</v>
      </c>
      <c r="I4163">
        <v>111.739998</v>
      </c>
      <c r="J4163">
        <v>111.124977</v>
      </c>
      <c r="K4163">
        <v>2237900</v>
      </c>
      <c r="L4163">
        <v>2.5190000000000001</v>
      </c>
      <c r="M4163">
        <v>2.5089540872487099E-3</v>
      </c>
      <c r="N4163">
        <v>3.1454279535886802E-2</v>
      </c>
      <c r="O4163">
        <v>5.5759051157685799E-2</v>
      </c>
      <c r="P4163">
        <v>0.29991795786052</v>
      </c>
      <c r="Q4163">
        <v>0.255320666740742</v>
      </c>
      <c r="R4163">
        <v>6.5569353884677899E-3</v>
      </c>
      <c r="S4163">
        <v>1.37918114351887E-2</v>
      </c>
      <c r="T4163">
        <v>1.6436139985005E-2</v>
      </c>
      <c r="U4163">
        <v>1.7142060956307398E-2</v>
      </c>
      <c r="V4163">
        <v>111.83000199999999</v>
      </c>
      <c r="W4163">
        <v>76.620002999999997</v>
      </c>
      <c r="X4163">
        <v>-0.14321703254250501</v>
      </c>
      <c r="Y4163">
        <v>1.0469119934194001E-3</v>
      </c>
      <c r="Z4163">
        <v>1.1668150709721801</v>
      </c>
      <c r="AA4163">
        <v>2.15980313414298</v>
      </c>
      <c r="AB4163">
        <v>1.8986652363263301</v>
      </c>
      <c r="AC4163" t="s">
        <v>255</v>
      </c>
      <c r="AD4163" t="s">
        <v>367</v>
      </c>
      <c r="AE4163" t="s">
        <v>56</v>
      </c>
      <c r="AF4163" t="s">
        <v>59</v>
      </c>
      <c r="AG4163" t="s">
        <v>368</v>
      </c>
      <c r="AH4163" s="45">
        <v>36445</v>
      </c>
      <c r="AI4163">
        <v>6281</v>
      </c>
      <c r="AJ4163">
        <v>1965</v>
      </c>
      <c r="AK4163" t="s">
        <v>369</v>
      </c>
      <c r="AL4163" t="s">
        <v>288</v>
      </c>
      <c r="AM4163" t="s">
        <v>245</v>
      </c>
    </row>
    <row r="4164" spans="1:39" x14ac:dyDescent="0.3">
      <c r="A4164" s="1">
        <v>43566</v>
      </c>
      <c r="B4164" t="s">
        <v>36</v>
      </c>
      <c r="C4164" t="s">
        <v>239</v>
      </c>
      <c r="D4164">
        <v>800</v>
      </c>
      <c r="E4164">
        <v>10</v>
      </c>
      <c r="F4164">
        <v>112.370003</v>
      </c>
      <c r="G4164">
        <v>112.68</v>
      </c>
      <c r="H4164">
        <v>111.169997999999</v>
      </c>
      <c r="I4164">
        <v>111.82</v>
      </c>
      <c r="J4164">
        <v>111.204544</v>
      </c>
      <c r="K4164">
        <v>1784900</v>
      </c>
      <c r="L4164">
        <v>2.504</v>
      </c>
      <c r="M4164">
        <v>-2.2331955778675098E-3</v>
      </c>
      <c r="N4164">
        <v>1.15130083448191E-2</v>
      </c>
      <c r="O4164">
        <v>3.5592904087755103E-2</v>
      </c>
      <c r="P4164">
        <v>0.237756427405594</v>
      </c>
      <c r="Q4164">
        <v>0.22823024988325699</v>
      </c>
      <c r="R4164">
        <v>9.7676234961478394E-3</v>
      </c>
      <c r="S4164">
        <v>1.3708395716736901E-2</v>
      </c>
      <c r="T4164">
        <v>1.6172714993239499E-2</v>
      </c>
      <c r="U4164">
        <v>1.7115790815786701E-2</v>
      </c>
      <c r="V4164">
        <v>112.68</v>
      </c>
      <c r="W4164">
        <v>76.620002999999997</v>
      </c>
      <c r="X4164">
        <v>-0.14321703254250501</v>
      </c>
      <c r="Y4164" s="44">
        <v>3.8122194279549302E-5</v>
      </c>
      <c r="Z4164">
        <v>1.1721439626446799</v>
      </c>
      <c r="AA4164">
        <v>1.89444423903172</v>
      </c>
      <c r="AB4164">
        <v>2.0015378599395</v>
      </c>
      <c r="AC4164" t="s">
        <v>255</v>
      </c>
      <c r="AD4164" t="s">
        <v>367</v>
      </c>
      <c r="AE4164" t="s">
        <v>56</v>
      </c>
      <c r="AF4164" t="s">
        <v>59</v>
      </c>
      <c r="AG4164" t="s">
        <v>368</v>
      </c>
      <c r="AH4164" s="45">
        <v>36445</v>
      </c>
      <c r="AI4164">
        <v>6281</v>
      </c>
      <c r="AJ4164">
        <v>1965</v>
      </c>
      <c r="AK4164" t="s">
        <v>369</v>
      </c>
      <c r="AL4164" t="s">
        <v>288</v>
      </c>
      <c r="AM4164" t="s">
        <v>245</v>
      </c>
    </row>
    <row r="4165" spans="1:39" x14ac:dyDescent="0.3">
      <c r="A4165" s="1">
        <v>43578</v>
      </c>
      <c r="B4165" t="s">
        <v>36</v>
      </c>
      <c r="C4165" t="s">
        <v>246</v>
      </c>
      <c r="D4165">
        <v>600</v>
      </c>
      <c r="E4165">
        <v>10</v>
      </c>
      <c r="F4165">
        <v>113.57</v>
      </c>
      <c r="G4165">
        <v>114.400002</v>
      </c>
      <c r="H4165">
        <v>113.220001</v>
      </c>
      <c r="I4165">
        <v>114.110001</v>
      </c>
      <c r="J4165">
        <v>113.481940999999</v>
      </c>
      <c r="K4165">
        <v>3437900</v>
      </c>
      <c r="L4165">
        <v>2.57</v>
      </c>
      <c r="M4165">
        <v>4.3914090239310002E-3</v>
      </c>
      <c r="N4165">
        <v>1.0306179226849999E-2</v>
      </c>
      <c r="O4165">
        <v>3.5047518332308701E-2</v>
      </c>
      <c r="P4165">
        <v>0.25217770209339901</v>
      </c>
      <c r="Q4165">
        <v>0.26002262378021002</v>
      </c>
      <c r="R4165">
        <v>9.1151076332175104E-3</v>
      </c>
      <c r="S4165">
        <v>1.43837862426192E-2</v>
      </c>
      <c r="T4165">
        <v>1.50530004745804E-2</v>
      </c>
      <c r="U4165">
        <v>1.6778670710230301E-2</v>
      </c>
      <c r="V4165">
        <v>115.93</v>
      </c>
      <c r="W4165">
        <v>76.620002999999997</v>
      </c>
      <c r="X4165">
        <v>-0.14321703254250501</v>
      </c>
      <c r="Y4165">
        <v>8.8023511954049196E-3</v>
      </c>
      <c r="Z4165">
        <v>1.15814944604936</v>
      </c>
      <c r="AA4165">
        <v>2.1722986388571601</v>
      </c>
      <c r="AB4165">
        <v>1.9175818863292799</v>
      </c>
      <c r="AC4165" t="s">
        <v>255</v>
      </c>
      <c r="AD4165" t="s">
        <v>367</v>
      </c>
      <c r="AE4165" t="s">
        <v>56</v>
      </c>
      <c r="AF4165" t="s">
        <v>59</v>
      </c>
      <c r="AG4165" t="s">
        <v>368</v>
      </c>
      <c r="AH4165" s="45">
        <v>36445</v>
      </c>
      <c r="AI4165">
        <v>6281</v>
      </c>
      <c r="AJ4165">
        <v>1965</v>
      </c>
      <c r="AK4165" t="s">
        <v>369</v>
      </c>
      <c r="AL4165" t="s">
        <v>288</v>
      </c>
      <c r="AM4165" t="s">
        <v>245</v>
      </c>
    </row>
    <row r="4166" spans="1:39" x14ac:dyDescent="0.3">
      <c r="A4166" s="1">
        <v>43584</v>
      </c>
      <c r="B4166" t="s">
        <v>36</v>
      </c>
      <c r="C4166" t="s">
        <v>246</v>
      </c>
      <c r="D4166">
        <v>1400</v>
      </c>
      <c r="E4166">
        <v>10</v>
      </c>
      <c r="F4166">
        <v>114.25</v>
      </c>
      <c r="G4166">
        <v>114.790001</v>
      </c>
      <c r="H4166">
        <v>113.400002</v>
      </c>
      <c r="I4166">
        <v>113.879997</v>
      </c>
      <c r="J4166">
        <v>113.253197</v>
      </c>
      <c r="K4166">
        <v>1877100</v>
      </c>
      <c r="L4166">
        <v>2.536</v>
      </c>
      <c r="M4166">
        <v>-4.9054521368661298E-3</v>
      </c>
      <c r="N4166">
        <v>2.3736884392626099E-3</v>
      </c>
      <c r="O4166">
        <v>8.1565863120018095E-2</v>
      </c>
      <c r="P4166">
        <v>0.16204594681891599</v>
      </c>
      <c r="Q4166">
        <v>0.26988447000542898</v>
      </c>
      <c r="R4166">
        <v>1.7358252444963598E-2</v>
      </c>
      <c r="S4166">
        <v>1.2932572112510201E-2</v>
      </c>
      <c r="T4166">
        <v>1.3178348836042899E-2</v>
      </c>
      <c r="U4166">
        <v>1.68551148340432E-2</v>
      </c>
      <c r="V4166">
        <v>118.540001</v>
      </c>
      <c r="W4166">
        <v>76.620002999999997</v>
      </c>
      <c r="X4166">
        <v>-0.14321703254250501</v>
      </c>
      <c r="Y4166">
        <v>1.07094833958194E-3</v>
      </c>
      <c r="Z4166">
        <v>1.16065495210917</v>
      </c>
      <c r="AA4166">
        <v>2.2276850254450902</v>
      </c>
      <c r="AB4166">
        <v>2.3649594319876801</v>
      </c>
      <c r="AC4166" t="s">
        <v>255</v>
      </c>
      <c r="AD4166" t="s">
        <v>367</v>
      </c>
      <c r="AE4166" t="s">
        <v>56</v>
      </c>
      <c r="AF4166" t="s">
        <v>59</v>
      </c>
      <c r="AG4166" t="s">
        <v>368</v>
      </c>
      <c r="AH4166" s="45">
        <v>36445</v>
      </c>
      <c r="AI4166">
        <v>6281</v>
      </c>
      <c r="AJ4166">
        <v>1965</v>
      </c>
      <c r="AK4166" t="s">
        <v>369</v>
      </c>
      <c r="AL4166" t="s">
        <v>288</v>
      </c>
      <c r="AM4166" t="s">
        <v>245</v>
      </c>
    </row>
    <row r="4167" spans="1:39" x14ac:dyDescent="0.3">
      <c r="A4167" s="1">
        <v>43595</v>
      </c>
      <c r="B4167" t="s">
        <v>36</v>
      </c>
      <c r="C4167" t="s">
        <v>239</v>
      </c>
      <c r="D4167">
        <v>1300</v>
      </c>
      <c r="E4167">
        <v>10</v>
      </c>
      <c r="F4167">
        <v>110.209999</v>
      </c>
      <c r="G4167">
        <v>111.150002</v>
      </c>
      <c r="H4167">
        <v>107.68</v>
      </c>
      <c r="I4167">
        <v>110.599998</v>
      </c>
      <c r="J4167">
        <v>109.991257</v>
      </c>
      <c r="K4167">
        <v>2422000</v>
      </c>
      <c r="L4167">
        <v>2.4550000000000001</v>
      </c>
      <c r="M4167">
        <v>4.5214722342069098E-4</v>
      </c>
      <c r="N4167">
        <v>-5.5826390481363203E-2</v>
      </c>
      <c r="O4167">
        <v>9.95101274931664E-4</v>
      </c>
      <c r="P4167">
        <v>9.8587071161886697E-2</v>
      </c>
      <c r="Q4167">
        <v>0.19741412942290101</v>
      </c>
      <c r="R4167">
        <v>1.20369068380869E-2</v>
      </c>
      <c r="S4167">
        <v>1.46412619621583E-2</v>
      </c>
      <c r="T4167">
        <v>1.3723822892888499E-2</v>
      </c>
      <c r="U4167">
        <v>1.69534698026889E-2</v>
      </c>
      <c r="V4167">
        <v>118.540001</v>
      </c>
      <c r="W4167">
        <v>76.620002999999997</v>
      </c>
      <c r="X4167">
        <v>-0.14321703254250501</v>
      </c>
      <c r="Y4167">
        <v>3.7133938472042301E-3</v>
      </c>
      <c r="Z4167">
        <v>1.14884990897998</v>
      </c>
      <c r="AA4167">
        <v>1.5372421455290299</v>
      </c>
      <c r="AB4167">
        <v>1.8566561359110401</v>
      </c>
      <c r="AC4167" t="s">
        <v>255</v>
      </c>
      <c r="AD4167" t="s">
        <v>367</v>
      </c>
      <c r="AE4167" t="s">
        <v>56</v>
      </c>
      <c r="AF4167" t="s">
        <v>59</v>
      </c>
      <c r="AG4167" t="s">
        <v>368</v>
      </c>
      <c r="AH4167" s="45">
        <v>36445</v>
      </c>
      <c r="AI4167">
        <v>6281</v>
      </c>
      <c r="AJ4167">
        <v>1965</v>
      </c>
      <c r="AK4167" t="s">
        <v>369</v>
      </c>
      <c r="AL4167" t="s">
        <v>288</v>
      </c>
      <c r="AM4167" t="s">
        <v>245</v>
      </c>
    </row>
    <row r="4168" spans="1:39" x14ac:dyDescent="0.3">
      <c r="A4168" s="1">
        <v>43641</v>
      </c>
      <c r="B4168" t="s">
        <v>36</v>
      </c>
      <c r="C4168" t="s">
        <v>246</v>
      </c>
      <c r="D4168">
        <v>900</v>
      </c>
      <c r="E4168">
        <v>10</v>
      </c>
      <c r="F4168">
        <v>113.010002</v>
      </c>
      <c r="G4168">
        <v>113.540001</v>
      </c>
      <c r="H4168">
        <v>109.849998</v>
      </c>
      <c r="I4168">
        <v>110.279999</v>
      </c>
      <c r="J4168">
        <v>110.279999</v>
      </c>
      <c r="K4168">
        <v>2516200</v>
      </c>
      <c r="L4168">
        <v>1.994</v>
      </c>
      <c r="M4168">
        <v>-2.34799117826393E-2</v>
      </c>
      <c r="N4168">
        <v>3.0877964635135399E-3</v>
      </c>
      <c r="O4168">
        <v>0.116152908727673</v>
      </c>
      <c r="P4168">
        <v>3.4778808085179802E-2</v>
      </c>
      <c r="Q4168">
        <v>0.12780009025182301</v>
      </c>
      <c r="R4168">
        <v>1.56193812936497E-2</v>
      </c>
      <c r="S4168">
        <v>2.1387720093219299E-2</v>
      </c>
      <c r="T4168">
        <v>2.04028386661552E-2</v>
      </c>
      <c r="U4168">
        <v>1.8797915667572301E-2</v>
      </c>
      <c r="V4168">
        <v>118.540001</v>
      </c>
      <c r="W4168">
        <v>76.620002999999997</v>
      </c>
      <c r="X4168">
        <v>-0.14331462969686801</v>
      </c>
      <c r="Y4168">
        <v>-9.5417756928269908E-3</v>
      </c>
      <c r="Z4168">
        <v>1.2535086373645901</v>
      </c>
      <c r="AA4168">
        <v>0.98240952032639195</v>
      </c>
      <c r="AB4168">
        <v>1.0332444894694099</v>
      </c>
      <c r="AC4168" t="s">
        <v>255</v>
      </c>
      <c r="AD4168" t="s">
        <v>367</v>
      </c>
      <c r="AE4168" t="s">
        <v>56</v>
      </c>
      <c r="AF4168" t="s">
        <v>59</v>
      </c>
      <c r="AG4168" t="s">
        <v>368</v>
      </c>
      <c r="AH4168" s="45">
        <v>36445</v>
      </c>
      <c r="AI4168">
        <v>6281</v>
      </c>
      <c r="AJ4168">
        <v>1965</v>
      </c>
      <c r="AK4168" t="s">
        <v>369</v>
      </c>
      <c r="AL4168" t="s">
        <v>288</v>
      </c>
      <c r="AM4168" t="s">
        <v>245</v>
      </c>
    </row>
    <row r="4169" spans="1:39" x14ac:dyDescent="0.3">
      <c r="A4169" s="1">
        <v>43556</v>
      </c>
      <c r="B4169" t="s">
        <v>36</v>
      </c>
      <c r="C4169" t="s">
        <v>239</v>
      </c>
      <c r="D4169">
        <v>900</v>
      </c>
      <c r="E4169">
        <v>11</v>
      </c>
      <c r="F4169">
        <v>106.519997</v>
      </c>
      <c r="G4169">
        <v>108.620003</v>
      </c>
      <c r="H4169">
        <v>106.260002</v>
      </c>
      <c r="I4169">
        <v>108.279999</v>
      </c>
      <c r="J4169">
        <v>107.684021</v>
      </c>
      <c r="K4169">
        <v>3445800</v>
      </c>
      <c r="L4169">
        <v>2.4969999999999999</v>
      </c>
      <c r="M4169">
        <v>2.8191969322336901E-2</v>
      </c>
      <c r="N4169">
        <v>2.83819757944965E-2</v>
      </c>
      <c r="O4169">
        <v>1.22654788523778E-2</v>
      </c>
      <c r="P4169">
        <v>0.241782664691156</v>
      </c>
      <c r="Q4169">
        <v>0.192432693308316</v>
      </c>
      <c r="R4169">
        <v>1.9676301799278002E-2</v>
      </c>
      <c r="S4169">
        <v>1.42367543008025E-2</v>
      </c>
      <c r="T4169">
        <v>1.8576644428508701E-2</v>
      </c>
      <c r="U4169">
        <v>1.7344358676135499E-2</v>
      </c>
      <c r="V4169">
        <v>111.120003</v>
      </c>
      <c r="W4169">
        <v>76.620002999999997</v>
      </c>
      <c r="X4169">
        <v>-0.14321703254250501</v>
      </c>
      <c r="Y4169">
        <v>1.1502195497633099E-2</v>
      </c>
      <c r="Z4169">
        <v>1.1653426687394199</v>
      </c>
      <c r="AA4169">
        <v>1.5866184677538999</v>
      </c>
      <c r="AB4169">
        <v>1.44652759456195</v>
      </c>
      <c r="AC4169" t="s">
        <v>256</v>
      </c>
      <c r="AD4169" t="s">
        <v>367</v>
      </c>
      <c r="AE4169" t="s">
        <v>56</v>
      </c>
      <c r="AF4169" t="s">
        <v>59</v>
      </c>
      <c r="AG4169" t="s">
        <v>368</v>
      </c>
      <c r="AH4169" s="45">
        <v>36445</v>
      </c>
      <c r="AI4169">
        <v>6281</v>
      </c>
      <c r="AJ4169">
        <v>1965</v>
      </c>
      <c r="AK4169" t="s">
        <v>369</v>
      </c>
      <c r="AL4169" t="s">
        <v>288</v>
      </c>
      <c r="AM4169" t="s">
        <v>245</v>
      </c>
    </row>
    <row r="4170" spans="1:39" x14ac:dyDescent="0.3">
      <c r="A4170" s="1">
        <v>43559</v>
      </c>
      <c r="B4170" t="s">
        <v>36</v>
      </c>
      <c r="C4170" t="s">
        <v>246</v>
      </c>
      <c r="D4170">
        <v>1000</v>
      </c>
      <c r="E4170">
        <v>11</v>
      </c>
      <c r="F4170">
        <v>109.760002</v>
      </c>
      <c r="G4170">
        <v>110.959999</v>
      </c>
      <c r="H4170">
        <v>109.139999</v>
      </c>
      <c r="I4170">
        <v>110.540001</v>
      </c>
      <c r="J4170">
        <v>109.93158699999999</v>
      </c>
      <c r="K4170">
        <v>2435700</v>
      </c>
      <c r="L4170">
        <v>2.512</v>
      </c>
      <c r="M4170">
        <v>6.3527289358813596E-3</v>
      </c>
      <c r="N4170">
        <v>6.0313676746748597E-2</v>
      </c>
      <c r="O4170">
        <v>2.11187914558939E-2</v>
      </c>
      <c r="P4170">
        <v>0.31937784609286601</v>
      </c>
      <c r="Q4170">
        <v>0.21188318596129599</v>
      </c>
      <c r="R4170">
        <v>1.1107827261117399E-2</v>
      </c>
      <c r="S4170">
        <v>1.4357902177981901E-2</v>
      </c>
      <c r="T4170">
        <v>1.6606233870027302E-2</v>
      </c>
      <c r="U4170">
        <v>1.7243745368779199E-2</v>
      </c>
      <c r="V4170">
        <v>111.120003</v>
      </c>
      <c r="W4170">
        <v>76.620002999999997</v>
      </c>
      <c r="X4170">
        <v>-0.14321703254250501</v>
      </c>
      <c r="Y4170">
        <v>2.0824655091414399E-3</v>
      </c>
      <c r="Z4170">
        <v>1.1669336308318199</v>
      </c>
      <c r="AA4170">
        <v>1.7612176207494299</v>
      </c>
      <c r="AB4170">
        <v>1.70166753013573</v>
      </c>
      <c r="AC4170" t="s">
        <v>256</v>
      </c>
      <c r="AD4170" t="s">
        <v>367</v>
      </c>
      <c r="AE4170" t="s">
        <v>56</v>
      </c>
      <c r="AF4170" t="s">
        <v>59</v>
      </c>
      <c r="AG4170" t="s">
        <v>368</v>
      </c>
      <c r="AH4170" s="45">
        <v>36445</v>
      </c>
      <c r="AI4170">
        <v>6281</v>
      </c>
      <c r="AJ4170">
        <v>1965</v>
      </c>
      <c r="AK4170" t="s">
        <v>369</v>
      </c>
      <c r="AL4170" t="s">
        <v>288</v>
      </c>
      <c r="AM4170" t="s">
        <v>245</v>
      </c>
    </row>
    <row r="4171" spans="1:39" x14ac:dyDescent="0.3">
      <c r="A4171" s="1">
        <v>43580</v>
      </c>
      <c r="B4171" t="s">
        <v>36</v>
      </c>
      <c r="C4171" t="s">
        <v>239</v>
      </c>
      <c r="D4171">
        <v>800</v>
      </c>
      <c r="E4171">
        <v>11</v>
      </c>
      <c r="F4171">
        <v>116.379997</v>
      </c>
      <c r="G4171">
        <v>116.400002</v>
      </c>
      <c r="H4171">
        <v>113.510002</v>
      </c>
      <c r="I4171">
        <v>115.019997</v>
      </c>
      <c r="J4171">
        <v>114.38692500000001</v>
      </c>
      <c r="K4171">
        <v>2952900</v>
      </c>
      <c r="L4171">
        <v>2.5339999999999998</v>
      </c>
      <c r="M4171">
        <v>-1.9543484339154302E-2</v>
      </c>
      <c r="N4171">
        <v>5.4049254231314401E-3</v>
      </c>
      <c r="O4171">
        <v>8.87675489262965E-2</v>
      </c>
      <c r="P4171">
        <v>0.19897489180085901</v>
      </c>
      <c r="Q4171">
        <v>0.29175353838072898</v>
      </c>
      <c r="R4171">
        <v>1.7813271065564799E-2</v>
      </c>
      <c r="S4171">
        <v>1.40032227920515E-2</v>
      </c>
      <c r="T4171">
        <v>1.3583055586325299E-2</v>
      </c>
      <c r="U4171">
        <v>1.6856841272085501E-2</v>
      </c>
      <c r="V4171">
        <v>118.540001</v>
      </c>
      <c r="W4171">
        <v>76.620002999999997</v>
      </c>
      <c r="X4171">
        <v>-0.14321703254250501</v>
      </c>
      <c r="Y4171">
        <v>-3.6904169755480902E-4</v>
      </c>
      <c r="Z4171">
        <v>1.1619386811446</v>
      </c>
      <c r="AA4171">
        <v>2.4450926034818701</v>
      </c>
      <c r="AB4171">
        <v>2.2197549080650498</v>
      </c>
      <c r="AC4171" t="s">
        <v>256</v>
      </c>
      <c r="AD4171" t="s">
        <v>367</v>
      </c>
      <c r="AE4171" t="s">
        <v>56</v>
      </c>
      <c r="AF4171" t="s">
        <v>59</v>
      </c>
      <c r="AG4171" t="s">
        <v>368</v>
      </c>
      <c r="AH4171" s="45">
        <v>36445</v>
      </c>
      <c r="AI4171">
        <v>6281</v>
      </c>
      <c r="AJ4171">
        <v>1965</v>
      </c>
      <c r="AK4171" t="s">
        <v>369</v>
      </c>
      <c r="AL4171" t="s">
        <v>288</v>
      </c>
      <c r="AM4171" t="s">
        <v>245</v>
      </c>
    </row>
    <row r="4172" spans="1:39" x14ac:dyDescent="0.3">
      <c r="A4172" s="1">
        <v>43606</v>
      </c>
      <c r="B4172" t="s">
        <v>36</v>
      </c>
      <c r="C4172" t="s">
        <v>239</v>
      </c>
      <c r="D4172">
        <v>700</v>
      </c>
      <c r="E4172">
        <v>11</v>
      </c>
      <c r="F4172">
        <v>101.419997999999</v>
      </c>
      <c r="G4172">
        <v>101.75</v>
      </c>
      <c r="H4172">
        <v>99.099997999999999</v>
      </c>
      <c r="I4172">
        <v>99.879997000000003</v>
      </c>
      <c r="J4172">
        <v>99.330253999999996</v>
      </c>
      <c r="K4172">
        <v>4636600</v>
      </c>
      <c r="L4172">
        <v>2.4260000000000002</v>
      </c>
      <c r="M4172">
        <v>2.4117063423548302E-2</v>
      </c>
      <c r="N4172">
        <v>-6.6520223675500603E-2</v>
      </c>
      <c r="O4172">
        <v>-0.13913496454454199</v>
      </c>
      <c r="P4172">
        <v>-6.2065088855843199E-2</v>
      </c>
      <c r="Q4172">
        <v>7.1355710705518105E-2</v>
      </c>
      <c r="R4172">
        <v>2.85334909396848E-2</v>
      </c>
      <c r="S4172">
        <v>2.2726751608091102E-2</v>
      </c>
      <c r="T4172">
        <v>1.7239092448892601E-2</v>
      </c>
      <c r="U4172">
        <v>1.7854240530185601E-2</v>
      </c>
      <c r="V4172">
        <v>118.540001</v>
      </c>
      <c r="W4172">
        <v>76.620002999999997</v>
      </c>
      <c r="X4172">
        <v>-0.15093540855406701</v>
      </c>
      <c r="Y4172">
        <v>8.4599491109458805E-3</v>
      </c>
      <c r="Z4172">
        <v>1.19636900131348</v>
      </c>
      <c r="AA4172">
        <v>0.41922949301144002</v>
      </c>
      <c r="AB4172">
        <v>0.65958148594930499</v>
      </c>
      <c r="AC4172" t="s">
        <v>256</v>
      </c>
      <c r="AD4172" t="s">
        <v>367</v>
      </c>
      <c r="AE4172" t="s">
        <v>56</v>
      </c>
      <c r="AF4172" t="s">
        <v>59</v>
      </c>
      <c r="AG4172" t="s">
        <v>368</v>
      </c>
      <c r="AH4172" s="45">
        <v>36445</v>
      </c>
      <c r="AI4172">
        <v>6281</v>
      </c>
      <c r="AJ4172">
        <v>1965</v>
      </c>
      <c r="AK4172" t="s">
        <v>369</v>
      </c>
      <c r="AL4172" t="s">
        <v>288</v>
      </c>
      <c r="AM4172" t="s">
        <v>245</v>
      </c>
    </row>
    <row r="4173" spans="1:39" x14ac:dyDescent="0.3">
      <c r="A4173" s="1">
        <v>43613</v>
      </c>
      <c r="B4173" t="s">
        <v>36</v>
      </c>
      <c r="C4173" t="s">
        <v>246</v>
      </c>
      <c r="D4173">
        <v>400</v>
      </c>
      <c r="E4173">
        <v>11</v>
      </c>
      <c r="F4173">
        <v>98.660004000000001</v>
      </c>
      <c r="G4173">
        <v>99.139999000000003</v>
      </c>
      <c r="H4173">
        <v>96.760002</v>
      </c>
      <c r="I4173">
        <v>97.110000999999997</v>
      </c>
      <c r="J4173">
        <v>96.575507999999999</v>
      </c>
      <c r="K4173">
        <v>3602400</v>
      </c>
      <c r="L4173">
        <v>2.2679999999999998</v>
      </c>
      <c r="M4173">
        <v>-1.3399660651590199E-2</v>
      </c>
      <c r="N4173">
        <v>-4.00796523422933E-3</v>
      </c>
      <c r="O4173">
        <v>-0.169261611756824</v>
      </c>
      <c r="P4173">
        <v>-9.3554535877180794E-2</v>
      </c>
      <c r="Q4173">
        <v>4.15456073654632E-2</v>
      </c>
      <c r="R4173">
        <v>2.0864472428598301E-2</v>
      </c>
      <c r="S4173">
        <v>2.2172127590209E-2</v>
      </c>
      <c r="T4173">
        <v>1.7447075417187301E-2</v>
      </c>
      <c r="U4173">
        <v>1.7954189752825499E-2</v>
      </c>
      <c r="V4173">
        <v>118.540001</v>
      </c>
      <c r="W4173">
        <v>76.620002999999997</v>
      </c>
      <c r="X4173">
        <v>-0.15093540855406701</v>
      </c>
      <c r="Y4173">
        <v>-8.4109499934704197E-3</v>
      </c>
      <c r="Z4173">
        <v>1.20738299324994</v>
      </c>
      <c r="AA4173">
        <v>0.16757841079566399</v>
      </c>
      <c r="AB4173">
        <v>0.34010909892463398</v>
      </c>
      <c r="AC4173" t="s">
        <v>256</v>
      </c>
      <c r="AD4173" t="s">
        <v>367</v>
      </c>
      <c r="AE4173" t="s">
        <v>56</v>
      </c>
      <c r="AF4173" t="s">
        <v>59</v>
      </c>
      <c r="AG4173" t="s">
        <v>368</v>
      </c>
      <c r="AH4173" s="45">
        <v>36445</v>
      </c>
      <c r="AI4173">
        <v>6281</v>
      </c>
      <c r="AJ4173">
        <v>1965</v>
      </c>
      <c r="AK4173" t="s">
        <v>369</v>
      </c>
      <c r="AL4173" t="s">
        <v>288</v>
      </c>
      <c r="AM4173" t="s">
        <v>245</v>
      </c>
    </row>
    <row r="4174" spans="1:39" x14ac:dyDescent="0.3">
      <c r="A4174" s="1">
        <v>43623</v>
      </c>
      <c r="B4174" t="s">
        <v>36</v>
      </c>
      <c r="C4174" t="s">
        <v>246</v>
      </c>
      <c r="D4174">
        <v>1000</v>
      </c>
      <c r="E4174">
        <v>11</v>
      </c>
      <c r="F4174">
        <v>100.669997999999</v>
      </c>
      <c r="G4174">
        <v>100.989998</v>
      </c>
      <c r="H4174">
        <v>99.730002999999996</v>
      </c>
      <c r="I4174">
        <v>100.69000200000001</v>
      </c>
      <c r="J4174">
        <v>100.69000200000001</v>
      </c>
      <c r="K4174">
        <v>3046400</v>
      </c>
      <c r="L4174">
        <v>2.0840000000000001</v>
      </c>
      <c r="M4174">
        <v>7.1763588083788299E-3</v>
      </c>
      <c r="N4174">
        <v>4.12607196147367E-2</v>
      </c>
      <c r="O4174">
        <v>-0.11582177754912799</v>
      </c>
      <c r="P4174">
        <v>-4.0291820842433303E-2</v>
      </c>
      <c r="Q4174">
        <v>1.16123310008245E-2</v>
      </c>
      <c r="R4174">
        <v>2.41831234034257E-2</v>
      </c>
      <c r="S4174">
        <v>2.4487836255966899E-2</v>
      </c>
      <c r="T4174">
        <v>1.8471683514933501E-2</v>
      </c>
      <c r="U4174">
        <v>1.8138362549980701E-2</v>
      </c>
      <c r="V4174">
        <v>118.540001</v>
      </c>
      <c r="W4174">
        <v>76.620002999999997</v>
      </c>
      <c r="X4174">
        <v>-0.14331462969686801</v>
      </c>
      <c r="Y4174">
        <v>1.0442979367750601E-2</v>
      </c>
      <c r="Z4174">
        <v>1.2251666849571701</v>
      </c>
      <c r="AA4174">
        <v>-8.1849109786345103E-2</v>
      </c>
      <c r="AB4174">
        <v>2.62980706945103E-2</v>
      </c>
      <c r="AC4174" t="s">
        <v>256</v>
      </c>
      <c r="AD4174" t="s">
        <v>367</v>
      </c>
      <c r="AE4174" t="s">
        <v>56</v>
      </c>
      <c r="AF4174" t="s">
        <v>59</v>
      </c>
      <c r="AG4174" t="s">
        <v>368</v>
      </c>
      <c r="AH4174" s="45">
        <v>36445</v>
      </c>
      <c r="AI4174">
        <v>6281</v>
      </c>
      <c r="AJ4174">
        <v>1965</v>
      </c>
      <c r="AK4174" t="s">
        <v>369</v>
      </c>
      <c r="AL4174" t="s">
        <v>288</v>
      </c>
      <c r="AM4174" t="s">
        <v>245</v>
      </c>
    </row>
    <row r="4175" spans="1:39" x14ac:dyDescent="0.3">
      <c r="A4175" s="1">
        <v>43626</v>
      </c>
      <c r="B4175" t="s">
        <v>36</v>
      </c>
      <c r="C4175" t="s">
        <v>246</v>
      </c>
      <c r="D4175">
        <v>1000</v>
      </c>
      <c r="E4175">
        <v>11</v>
      </c>
      <c r="F4175">
        <v>104.290001</v>
      </c>
      <c r="G4175">
        <v>107.529999</v>
      </c>
      <c r="H4175">
        <v>103.129997</v>
      </c>
      <c r="I4175">
        <v>106.550003</v>
      </c>
      <c r="J4175">
        <v>106.550003</v>
      </c>
      <c r="K4175">
        <v>4179100</v>
      </c>
      <c r="L4175">
        <v>2.1429999999999998</v>
      </c>
      <c r="M4175">
        <v>5.65678769099522E-2</v>
      </c>
      <c r="N4175">
        <v>0.10353729427877401</v>
      </c>
      <c r="O4175">
        <v>-3.1334346891545399E-2</v>
      </c>
      <c r="P4175">
        <v>-5.0302457489207397E-3</v>
      </c>
      <c r="Q4175">
        <v>6.4839904253539499E-2</v>
      </c>
      <c r="R4175">
        <v>3.0426651284460201E-2</v>
      </c>
      <c r="S4175">
        <v>2.7236433103298801E-2</v>
      </c>
      <c r="T4175">
        <v>1.9644388922163001E-2</v>
      </c>
      <c r="U4175">
        <v>1.8483509176686799E-2</v>
      </c>
      <c r="V4175">
        <v>118.540001</v>
      </c>
      <c r="W4175">
        <v>76.620002999999997</v>
      </c>
      <c r="X4175">
        <v>-0.14331462969686801</v>
      </c>
      <c r="Y4175">
        <v>4.6492198743191201E-3</v>
      </c>
      <c r="Z4175">
        <v>1.2350481341569</v>
      </c>
      <c r="AA4175">
        <v>0.385822419696908</v>
      </c>
      <c r="AB4175">
        <v>0.115457903550373</v>
      </c>
      <c r="AC4175" t="s">
        <v>256</v>
      </c>
      <c r="AD4175" t="s">
        <v>367</v>
      </c>
      <c r="AE4175" t="s">
        <v>56</v>
      </c>
      <c r="AF4175" t="s">
        <v>59</v>
      </c>
      <c r="AG4175" t="s">
        <v>368</v>
      </c>
      <c r="AH4175" s="45">
        <v>36445</v>
      </c>
      <c r="AI4175">
        <v>6281</v>
      </c>
      <c r="AJ4175">
        <v>1965</v>
      </c>
      <c r="AK4175" t="s">
        <v>369</v>
      </c>
      <c r="AL4175" t="s">
        <v>288</v>
      </c>
      <c r="AM4175" t="s">
        <v>245</v>
      </c>
    </row>
    <row r="4176" spans="1:39" x14ac:dyDescent="0.3">
      <c r="A4176" s="1">
        <v>43630</v>
      </c>
      <c r="B4176" t="s">
        <v>36</v>
      </c>
      <c r="C4176" t="s">
        <v>246</v>
      </c>
      <c r="D4176">
        <v>500</v>
      </c>
      <c r="E4176">
        <v>11</v>
      </c>
      <c r="F4176">
        <v>103.44000200000001</v>
      </c>
      <c r="G4176">
        <v>104.410004</v>
      </c>
      <c r="H4176">
        <v>102.779999</v>
      </c>
      <c r="I4176">
        <v>104.019997</v>
      </c>
      <c r="J4176">
        <v>104.019997</v>
      </c>
      <c r="K4176">
        <v>2327200</v>
      </c>
      <c r="L4176">
        <v>2.093</v>
      </c>
      <c r="M4176">
        <v>-1.67782966799324E-2</v>
      </c>
      <c r="N4176">
        <v>3.2536649713849397E-2</v>
      </c>
      <c r="O4176">
        <v>-2.0387261527967101E-2</v>
      </c>
      <c r="P4176">
        <v>-4.48171209571432E-2</v>
      </c>
      <c r="Q4176">
        <v>4.9773700970561101E-2</v>
      </c>
      <c r="R4176">
        <v>3.0323395424540701E-2</v>
      </c>
      <c r="S4176">
        <v>2.4106974484634901E-2</v>
      </c>
      <c r="T4176">
        <v>1.9864472096627499E-2</v>
      </c>
      <c r="U4176">
        <v>1.8534933340551701E-2</v>
      </c>
      <c r="V4176">
        <v>118.540001</v>
      </c>
      <c r="W4176">
        <v>76.620002999999997</v>
      </c>
      <c r="X4176">
        <v>-0.14331462969686801</v>
      </c>
      <c r="Y4176">
        <v>-1.6128120944145399E-3</v>
      </c>
      <c r="Z4176">
        <v>1.2387521714362799</v>
      </c>
      <c r="AA4176">
        <v>0.25836885616842198</v>
      </c>
      <c r="AB4176">
        <v>0.31413405689367002</v>
      </c>
      <c r="AC4176" t="s">
        <v>256</v>
      </c>
      <c r="AD4176" t="s">
        <v>367</v>
      </c>
      <c r="AE4176" t="s">
        <v>56</v>
      </c>
      <c r="AF4176" t="s">
        <v>59</v>
      </c>
      <c r="AG4176" t="s">
        <v>368</v>
      </c>
      <c r="AH4176" s="45">
        <v>36445</v>
      </c>
      <c r="AI4176">
        <v>6281</v>
      </c>
      <c r="AJ4176">
        <v>1965</v>
      </c>
      <c r="AK4176" t="s">
        <v>369</v>
      </c>
      <c r="AL4176" t="s">
        <v>288</v>
      </c>
      <c r="AM4176" t="s">
        <v>245</v>
      </c>
    </row>
    <row r="4177" spans="1:39" x14ac:dyDescent="0.3">
      <c r="A4177" s="1">
        <v>43556</v>
      </c>
      <c r="B4177" t="s">
        <v>36</v>
      </c>
      <c r="C4177" t="s">
        <v>239</v>
      </c>
      <c r="D4177">
        <v>1700</v>
      </c>
      <c r="E4177">
        <v>12</v>
      </c>
      <c r="F4177">
        <v>106.519997</v>
      </c>
      <c r="G4177">
        <v>108.620003</v>
      </c>
      <c r="H4177">
        <v>106.260002</v>
      </c>
      <c r="I4177">
        <v>108.279999</v>
      </c>
      <c r="J4177">
        <v>107.684021</v>
      </c>
      <c r="K4177">
        <v>3445800</v>
      </c>
      <c r="L4177">
        <v>2.4969999999999999</v>
      </c>
      <c r="M4177">
        <v>2.8191969322336901E-2</v>
      </c>
      <c r="N4177">
        <v>2.83819757944965E-2</v>
      </c>
      <c r="O4177">
        <v>1.22654788523778E-2</v>
      </c>
      <c r="P4177">
        <v>0.241782664691156</v>
      </c>
      <c r="Q4177">
        <v>0.192432693308316</v>
      </c>
      <c r="R4177">
        <v>1.9676301799278002E-2</v>
      </c>
      <c r="S4177">
        <v>1.42367543008025E-2</v>
      </c>
      <c r="T4177">
        <v>1.8576644428508701E-2</v>
      </c>
      <c r="U4177">
        <v>1.7344358676135499E-2</v>
      </c>
      <c r="V4177">
        <v>111.120003</v>
      </c>
      <c r="W4177">
        <v>76.620002999999997</v>
      </c>
      <c r="X4177">
        <v>-0.14321703254250501</v>
      </c>
      <c r="Y4177">
        <v>1.1502195497633099E-2</v>
      </c>
      <c r="Z4177">
        <v>1.1653426687394199</v>
      </c>
      <c r="AA4177">
        <v>1.5866184677538999</v>
      </c>
      <c r="AB4177">
        <v>1.44652759456195</v>
      </c>
      <c r="AC4177" t="s">
        <v>257</v>
      </c>
      <c r="AD4177" t="s">
        <v>367</v>
      </c>
      <c r="AE4177" t="s">
        <v>56</v>
      </c>
      <c r="AF4177" t="s">
        <v>59</v>
      </c>
      <c r="AG4177" t="s">
        <v>368</v>
      </c>
      <c r="AH4177" s="45">
        <v>36445</v>
      </c>
      <c r="AI4177">
        <v>6281</v>
      </c>
      <c r="AJ4177">
        <v>1965</v>
      </c>
      <c r="AK4177" t="s">
        <v>369</v>
      </c>
      <c r="AL4177" t="s">
        <v>288</v>
      </c>
      <c r="AM4177" t="s">
        <v>245</v>
      </c>
    </row>
    <row r="4178" spans="1:39" x14ac:dyDescent="0.3">
      <c r="A4178" s="1">
        <v>43558</v>
      </c>
      <c r="B4178" t="s">
        <v>36</v>
      </c>
      <c r="C4178" t="s">
        <v>239</v>
      </c>
      <c r="D4178">
        <v>1000</v>
      </c>
      <c r="E4178">
        <v>12</v>
      </c>
      <c r="F4178">
        <v>109.620003</v>
      </c>
      <c r="G4178">
        <v>111.05999799999999</v>
      </c>
      <c r="H4178">
        <v>109.160004</v>
      </c>
      <c r="I4178">
        <v>109.839996</v>
      </c>
      <c r="J4178">
        <v>109.235435</v>
      </c>
      <c r="K4178">
        <v>2739500</v>
      </c>
      <c r="L4178">
        <v>2.5169999999999999</v>
      </c>
      <c r="M4178">
        <v>1.58754970330479E-2</v>
      </c>
      <c r="N4178">
        <v>4.5445376584999302E-2</v>
      </c>
      <c r="O4178">
        <v>1.08009720361655E-2</v>
      </c>
      <c r="P4178">
        <v>0.25071890673814101</v>
      </c>
      <c r="Q4178">
        <v>0.224561816461503</v>
      </c>
      <c r="R4178">
        <v>1.44929686759916E-2</v>
      </c>
      <c r="S4178">
        <v>1.43418656863791E-2</v>
      </c>
      <c r="T4178">
        <v>1.8648084858156101E-2</v>
      </c>
      <c r="U4178">
        <v>1.7278353035100801E-2</v>
      </c>
      <c r="V4178">
        <v>111.120003</v>
      </c>
      <c r="W4178">
        <v>76.620002999999997</v>
      </c>
      <c r="X4178">
        <v>-0.14321703254250501</v>
      </c>
      <c r="Y4178">
        <v>2.1460723821998401E-3</v>
      </c>
      <c r="Z4178">
        <v>1.1691196534334201</v>
      </c>
      <c r="AA4178">
        <v>1.8828945990668799</v>
      </c>
      <c r="AB4178">
        <v>1.5956692862502</v>
      </c>
      <c r="AC4178" t="s">
        <v>257</v>
      </c>
      <c r="AD4178" t="s">
        <v>367</v>
      </c>
      <c r="AE4178" t="s">
        <v>56</v>
      </c>
      <c r="AF4178" t="s">
        <v>59</v>
      </c>
      <c r="AG4178" t="s">
        <v>368</v>
      </c>
      <c r="AH4178" s="45">
        <v>36445</v>
      </c>
      <c r="AI4178">
        <v>6281</v>
      </c>
      <c r="AJ4178">
        <v>1965</v>
      </c>
      <c r="AK4178" t="s">
        <v>369</v>
      </c>
      <c r="AL4178" t="s">
        <v>288</v>
      </c>
      <c r="AM4178" t="s">
        <v>245</v>
      </c>
    </row>
    <row r="4179" spans="1:39" x14ac:dyDescent="0.3">
      <c r="A4179" s="1">
        <v>43581</v>
      </c>
      <c r="B4179" t="s">
        <v>36</v>
      </c>
      <c r="C4179" t="s">
        <v>246</v>
      </c>
      <c r="D4179">
        <v>500</v>
      </c>
      <c r="E4179">
        <v>12</v>
      </c>
      <c r="F4179">
        <v>113.25</v>
      </c>
      <c r="G4179">
        <v>114.589996</v>
      </c>
      <c r="H4179">
        <v>112.160004</v>
      </c>
      <c r="I4179">
        <v>114.44000200000001</v>
      </c>
      <c r="J4179">
        <v>113.81012</v>
      </c>
      <c r="K4179">
        <v>2244900</v>
      </c>
      <c r="L4179">
        <v>2.5049999999999999</v>
      </c>
      <c r="M4179">
        <v>-5.0553347736957098E-3</v>
      </c>
      <c r="N4179">
        <v>-3.0537162191907E-3</v>
      </c>
      <c r="O4179">
        <v>6.62876766795477E-2</v>
      </c>
      <c r="P4179">
        <v>0.16356698176278101</v>
      </c>
      <c r="Q4179">
        <v>0.28533018152189199</v>
      </c>
      <c r="R4179">
        <v>1.7938798897011599E-2</v>
      </c>
      <c r="S4179">
        <v>1.3798334046568101E-2</v>
      </c>
      <c r="T4179">
        <v>1.3165815860437901E-2</v>
      </c>
      <c r="U4179">
        <v>1.68613778747978E-2</v>
      </c>
      <c r="V4179">
        <v>118.540001</v>
      </c>
      <c r="W4179">
        <v>76.620002999999997</v>
      </c>
      <c r="X4179">
        <v>-0.14321703254250501</v>
      </c>
      <c r="Y4179">
        <v>4.6743503443647796E-3</v>
      </c>
      <c r="Z4179">
        <v>1.15990036577773</v>
      </c>
      <c r="AA4179">
        <v>2.37896171287362</v>
      </c>
      <c r="AB4179">
        <v>2.3447710382614302</v>
      </c>
      <c r="AC4179" t="s">
        <v>257</v>
      </c>
      <c r="AD4179" t="s">
        <v>367</v>
      </c>
      <c r="AE4179" t="s">
        <v>56</v>
      </c>
      <c r="AF4179" t="s">
        <v>59</v>
      </c>
      <c r="AG4179" t="s">
        <v>368</v>
      </c>
      <c r="AH4179" s="45">
        <v>36445</v>
      </c>
      <c r="AI4179">
        <v>6281</v>
      </c>
      <c r="AJ4179">
        <v>1965</v>
      </c>
      <c r="AK4179" t="s">
        <v>369</v>
      </c>
      <c r="AL4179" t="s">
        <v>288</v>
      </c>
      <c r="AM4179" t="s">
        <v>245</v>
      </c>
    </row>
    <row r="4180" spans="1:39" x14ac:dyDescent="0.3">
      <c r="A4180" s="1">
        <v>43591</v>
      </c>
      <c r="B4180" t="s">
        <v>36</v>
      </c>
      <c r="C4180" t="s">
        <v>246</v>
      </c>
      <c r="D4180">
        <v>1200</v>
      </c>
      <c r="E4180">
        <v>12</v>
      </c>
      <c r="F4180">
        <v>114.07</v>
      </c>
      <c r="G4180">
        <v>115.389999</v>
      </c>
      <c r="H4180">
        <v>113.400002</v>
      </c>
      <c r="I4180">
        <v>114.93</v>
      </c>
      <c r="J4180">
        <v>114.297423999999</v>
      </c>
      <c r="K4180">
        <v>2247800</v>
      </c>
      <c r="L4180">
        <v>2.5</v>
      </c>
      <c r="M4180">
        <v>-1.7423237932803998E-2</v>
      </c>
      <c r="N4180">
        <v>9.17803981867636E-3</v>
      </c>
      <c r="O4180">
        <v>4.5298526353695003E-2</v>
      </c>
      <c r="P4180">
        <v>0.147268325874509</v>
      </c>
      <c r="Q4180">
        <v>0.288008840692836</v>
      </c>
      <c r="R4180">
        <v>1.77908345631244E-2</v>
      </c>
      <c r="S4180">
        <v>1.3364984785075701E-2</v>
      </c>
      <c r="T4180">
        <v>1.3523165280135E-2</v>
      </c>
      <c r="U4180">
        <v>1.69425193432951E-2</v>
      </c>
      <c r="V4180">
        <v>118.540001</v>
      </c>
      <c r="W4180">
        <v>76.620002999999997</v>
      </c>
      <c r="X4180">
        <v>-0.14321703254250501</v>
      </c>
      <c r="Y4180">
        <v>-4.4810132310555703E-3</v>
      </c>
      <c r="Z4180">
        <v>1.15979889489449</v>
      </c>
      <c r="AA4180">
        <v>2.3456201584073799</v>
      </c>
      <c r="AB4180">
        <v>2.4314215318807602</v>
      </c>
      <c r="AC4180" t="s">
        <v>257</v>
      </c>
      <c r="AD4180" t="s">
        <v>367</v>
      </c>
      <c r="AE4180" t="s">
        <v>56</v>
      </c>
      <c r="AF4180" t="s">
        <v>59</v>
      </c>
      <c r="AG4180" t="s">
        <v>368</v>
      </c>
      <c r="AH4180" s="45">
        <v>36445</v>
      </c>
      <c r="AI4180">
        <v>6281</v>
      </c>
      <c r="AJ4180">
        <v>1965</v>
      </c>
      <c r="AK4180" t="s">
        <v>369</v>
      </c>
      <c r="AL4180" t="s">
        <v>288</v>
      </c>
      <c r="AM4180" t="s">
        <v>245</v>
      </c>
    </row>
    <row r="4181" spans="1:39" x14ac:dyDescent="0.3">
      <c r="A4181" s="1">
        <v>43593</v>
      </c>
      <c r="B4181" t="s">
        <v>36</v>
      </c>
      <c r="C4181" t="s">
        <v>239</v>
      </c>
      <c r="D4181">
        <v>1300</v>
      </c>
      <c r="E4181">
        <v>12</v>
      </c>
      <c r="F4181">
        <v>112.459999</v>
      </c>
      <c r="G4181">
        <v>112.970001</v>
      </c>
      <c r="H4181">
        <v>110.470001</v>
      </c>
      <c r="I4181">
        <v>110.550003</v>
      </c>
      <c r="J4181">
        <v>109.941536</v>
      </c>
      <c r="K4181">
        <v>3819500</v>
      </c>
      <c r="L4181">
        <v>2.4820000000000002</v>
      </c>
      <c r="M4181">
        <v>-2.79195537476313E-2</v>
      </c>
      <c r="N4181">
        <v>-3.6852050905570401E-2</v>
      </c>
      <c r="O4181">
        <v>-8.1977991807037701E-3</v>
      </c>
      <c r="P4181">
        <v>8.1594283238338797E-2</v>
      </c>
      <c r="Q4181">
        <v>0.220117271971395</v>
      </c>
      <c r="R4181">
        <v>1.8109184359597501E-2</v>
      </c>
      <c r="S4181">
        <v>1.48505799214344E-2</v>
      </c>
      <c r="T4181">
        <v>1.3931924794722E-2</v>
      </c>
      <c r="U4181">
        <v>1.6981006546200099E-2</v>
      </c>
      <c r="V4181">
        <v>118.540001</v>
      </c>
      <c r="W4181">
        <v>76.620002999999997</v>
      </c>
      <c r="X4181">
        <v>-0.14321703254250501</v>
      </c>
      <c r="Y4181">
        <v>-1.60671540560346E-3</v>
      </c>
      <c r="Z4181">
        <v>1.15032585640042</v>
      </c>
      <c r="AA4181">
        <v>1.7377875039175601</v>
      </c>
      <c r="AB4181">
        <v>2.1970215618803799</v>
      </c>
      <c r="AC4181" t="s">
        <v>257</v>
      </c>
      <c r="AD4181" t="s">
        <v>367</v>
      </c>
      <c r="AE4181" t="s">
        <v>56</v>
      </c>
      <c r="AF4181" t="s">
        <v>59</v>
      </c>
      <c r="AG4181" t="s">
        <v>368</v>
      </c>
      <c r="AH4181" s="45">
        <v>36445</v>
      </c>
      <c r="AI4181">
        <v>6281</v>
      </c>
      <c r="AJ4181">
        <v>1965</v>
      </c>
      <c r="AK4181" t="s">
        <v>369</v>
      </c>
      <c r="AL4181" t="s">
        <v>288</v>
      </c>
      <c r="AM4181" t="s">
        <v>245</v>
      </c>
    </row>
    <row r="4182" spans="1:39" x14ac:dyDescent="0.3">
      <c r="A4182" s="1">
        <v>43605</v>
      </c>
      <c r="B4182" t="s">
        <v>36</v>
      </c>
      <c r="C4182" t="s">
        <v>239</v>
      </c>
      <c r="D4182">
        <v>1300</v>
      </c>
      <c r="E4182">
        <v>12</v>
      </c>
      <c r="F4182">
        <v>97.879997000000003</v>
      </c>
      <c r="G4182">
        <v>99.239998</v>
      </c>
      <c r="H4182">
        <v>96.720000999999996</v>
      </c>
      <c r="I4182">
        <v>97.5</v>
      </c>
      <c r="J4182">
        <v>96.963356000000005</v>
      </c>
      <c r="K4182">
        <v>4506000</v>
      </c>
      <c r="L4182">
        <v>2.4159999999999999</v>
      </c>
      <c r="M4182">
        <v>-3.3583596845242203E-2</v>
      </c>
      <c r="N4182">
        <v>-6.6747667875610095E-2</v>
      </c>
      <c r="O4182">
        <v>-0.15984872109946299</v>
      </c>
      <c r="P4182">
        <v>-6.1541013884774398E-2</v>
      </c>
      <c r="Q4182">
        <v>4.5553572599692498E-2</v>
      </c>
      <c r="R4182">
        <v>2.8459002870299701E-2</v>
      </c>
      <c r="S4182">
        <v>2.18163943809607E-2</v>
      </c>
      <c r="T4182">
        <v>1.7251522753623998E-2</v>
      </c>
      <c r="U4182">
        <v>1.7790886598545601E-2</v>
      </c>
      <c r="V4182">
        <v>118.540001</v>
      </c>
      <c r="W4182">
        <v>76.620002999999997</v>
      </c>
      <c r="X4182">
        <v>-0.15093540855406701</v>
      </c>
      <c r="Y4182">
        <v>-6.7722580366252503E-3</v>
      </c>
      <c r="Z4182">
        <v>1.19115043732242</v>
      </c>
      <c r="AA4182">
        <v>0.19046185313115299</v>
      </c>
      <c r="AB4182">
        <v>0.82136039932482596</v>
      </c>
      <c r="AC4182" t="s">
        <v>257</v>
      </c>
      <c r="AD4182" t="s">
        <v>367</v>
      </c>
      <c r="AE4182" t="s">
        <v>56</v>
      </c>
      <c r="AF4182" t="s">
        <v>59</v>
      </c>
      <c r="AG4182" t="s">
        <v>368</v>
      </c>
      <c r="AH4182" s="45">
        <v>36445</v>
      </c>
      <c r="AI4182">
        <v>6281</v>
      </c>
      <c r="AJ4182">
        <v>1965</v>
      </c>
      <c r="AK4182" t="s">
        <v>369</v>
      </c>
      <c r="AL4182" t="s">
        <v>288</v>
      </c>
      <c r="AM4182" t="s">
        <v>245</v>
      </c>
    </row>
    <row r="4183" spans="1:39" x14ac:dyDescent="0.3">
      <c r="A4183" s="1">
        <v>43616</v>
      </c>
      <c r="B4183" t="s">
        <v>36</v>
      </c>
      <c r="C4183" t="s">
        <v>246</v>
      </c>
      <c r="D4183">
        <v>1600</v>
      </c>
      <c r="E4183">
        <v>12</v>
      </c>
      <c r="F4183">
        <v>96.989998</v>
      </c>
      <c r="G4183">
        <v>98.589995999999999</v>
      </c>
      <c r="H4183">
        <v>96.480002999999996</v>
      </c>
      <c r="I4183">
        <v>96.620002999999997</v>
      </c>
      <c r="J4183">
        <v>96.620002999999997</v>
      </c>
      <c r="K4183">
        <v>2156800</v>
      </c>
      <c r="L4183">
        <v>2.1419999999999999</v>
      </c>
      <c r="M4183">
        <v>-1.47937256516785E-2</v>
      </c>
      <c r="N4183">
        <v>-1.6083878184362899E-2</v>
      </c>
      <c r="O4183">
        <v>-0.17935199997089701</v>
      </c>
      <c r="P4183">
        <v>-0.109892038684136</v>
      </c>
      <c r="Q4183">
        <v>4.2637813994534202E-2</v>
      </c>
      <c r="R4183">
        <v>1.1029614114846001E-2</v>
      </c>
      <c r="S4183">
        <v>2.18679241486468E-2</v>
      </c>
      <c r="T4183">
        <v>1.7331607901993E-2</v>
      </c>
      <c r="U4183">
        <v>1.7972650468993E-2</v>
      </c>
      <c r="V4183">
        <v>118.540001</v>
      </c>
      <c r="W4183">
        <v>76.620002999999997</v>
      </c>
      <c r="X4183">
        <v>-0.15093540855406701</v>
      </c>
      <c r="Y4183">
        <v>-1.3283204951564801E-2</v>
      </c>
      <c r="Z4183">
        <v>1.2083846859577101</v>
      </c>
      <c r="AA4183">
        <v>0.188047171359775</v>
      </c>
      <c r="AB4183">
        <v>0.25775759436982099</v>
      </c>
      <c r="AC4183" t="s">
        <v>257</v>
      </c>
      <c r="AD4183" t="s">
        <v>367</v>
      </c>
      <c r="AE4183" t="s">
        <v>56</v>
      </c>
      <c r="AF4183" t="s">
        <v>59</v>
      </c>
      <c r="AG4183" t="s">
        <v>368</v>
      </c>
      <c r="AH4183" s="45">
        <v>36445</v>
      </c>
      <c r="AI4183">
        <v>6281</v>
      </c>
      <c r="AJ4183">
        <v>1965</v>
      </c>
      <c r="AK4183" t="s">
        <v>369</v>
      </c>
      <c r="AL4183" t="s">
        <v>288</v>
      </c>
      <c r="AM4183" t="s">
        <v>245</v>
      </c>
    </row>
    <row r="4184" spans="1:39" x14ac:dyDescent="0.3">
      <c r="A4184" s="1">
        <v>43627</v>
      </c>
      <c r="B4184" t="s">
        <v>36</v>
      </c>
      <c r="C4184" t="s">
        <v>239</v>
      </c>
      <c r="D4184">
        <v>1200</v>
      </c>
      <c r="E4184">
        <v>12</v>
      </c>
      <c r="F4184">
        <v>107.669997999999</v>
      </c>
      <c r="G4184">
        <v>108.55999799999999</v>
      </c>
      <c r="H4184">
        <v>104.669997999999</v>
      </c>
      <c r="I4184">
        <v>105.169997999999</v>
      </c>
      <c r="J4184">
        <v>105.169997999999</v>
      </c>
      <c r="K4184">
        <v>2325100</v>
      </c>
      <c r="L4184">
        <v>2.14</v>
      </c>
      <c r="M4184">
        <v>-1.3036317185314301E-2</v>
      </c>
      <c r="N4184">
        <v>4.0754616594945503E-2</v>
      </c>
      <c r="O4184">
        <v>-4.4370664076859703E-2</v>
      </c>
      <c r="P4184">
        <v>-2.0200270688090001E-2</v>
      </c>
      <c r="Q4184">
        <v>6.0669706388782503E-2</v>
      </c>
      <c r="R4184">
        <v>2.83292080854999E-2</v>
      </c>
      <c r="S4184">
        <v>2.7345561898241999E-2</v>
      </c>
      <c r="T4184">
        <v>1.9709684249196498E-2</v>
      </c>
      <c r="U4184">
        <v>1.8493574038530601E-2</v>
      </c>
      <c r="V4184">
        <v>118.540001</v>
      </c>
      <c r="W4184">
        <v>76.620002999999997</v>
      </c>
      <c r="X4184">
        <v>-0.14331462969686801</v>
      </c>
      <c r="Y4184">
        <v>-3.4994119269314301E-4</v>
      </c>
      <c r="Z4184">
        <v>1.23693034070979</v>
      </c>
      <c r="AA4184">
        <v>0.349366573761629</v>
      </c>
      <c r="AB4184">
        <v>0.132053683135572</v>
      </c>
      <c r="AC4184" t="s">
        <v>257</v>
      </c>
      <c r="AD4184" t="s">
        <v>367</v>
      </c>
      <c r="AE4184" t="s">
        <v>56</v>
      </c>
      <c r="AF4184" t="s">
        <v>59</v>
      </c>
      <c r="AG4184" t="s">
        <v>368</v>
      </c>
      <c r="AH4184" s="45">
        <v>36445</v>
      </c>
      <c r="AI4184">
        <v>6281</v>
      </c>
      <c r="AJ4184">
        <v>1965</v>
      </c>
      <c r="AK4184" t="s">
        <v>369</v>
      </c>
      <c r="AL4184" t="s">
        <v>288</v>
      </c>
      <c r="AM4184" t="s">
        <v>245</v>
      </c>
    </row>
    <row r="4185" spans="1:39" x14ac:dyDescent="0.3">
      <c r="A4185" s="1">
        <v>43630</v>
      </c>
      <c r="B4185" t="s">
        <v>36</v>
      </c>
      <c r="C4185" t="s">
        <v>246</v>
      </c>
      <c r="D4185">
        <v>1500</v>
      </c>
      <c r="E4185">
        <v>12</v>
      </c>
      <c r="F4185">
        <v>103.44000200000001</v>
      </c>
      <c r="G4185">
        <v>104.410004</v>
      </c>
      <c r="H4185">
        <v>102.779999</v>
      </c>
      <c r="I4185">
        <v>104.019997</v>
      </c>
      <c r="J4185">
        <v>104.019997</v>
      </c>
      <c r="K4185">
        <v>2327200</v>
      </c>
      <c r="L4185">
        <v>2.093</v>
      </c>
      <c r="M4185">
        <v>-1.67782966799324E-2</v>
      </c>
      <c r="N4185">
        <v>3.2536649713849397E-2</v>
      </c>
      <c r="O4185">
        <v>-2.0387261527967101E-2</v>
      </c>
      <c r="P4185">
        <v>-4.48171209571432E-2</v>
      </c>
      <c r="Q4185">
        <v>4.9773700970561101E-2</v>
      </c>
      <c r="R4185">
        <v>3.0323395424540701E-2</v>
      </c>
      <c r="S4185">
        <v>2.4106974484634901E-2</v>
      </c>
      <c r="T4185">
        <v>1.9864472096627499E-2</v>
      </c>
      <c r="U4185">
        <v>1.8534933340551701E-2</v>
      </c>
      <c r="V4185">
        <v>118.540001</v>
      </c>
      <c r="W4185">
        <v>76.620002999999997</v>
      </c>
      <c r="X4185">
        <v>-0.14331462969686801</v>
      </c>
      <c r="Y4185">
        <v>-1.6128120944145399E-3</v>
      </c>
      <c r="Z4185">
        <v>1.2387521714362799</v>
      </c>
      <c r="AA4185">
        <v>0.25836885616842198</v>
      </c>
      <c r="AB4185">
        <v>0.31413405689367002</v>
      </c>
      <c r="AC4185" t="s">
        <v>257</v>
      </c>
      <c r="AD4185" t="s">
        <v>367</v>
      </c>
      <c r="AE4185" t="s">
        <v>56</v>
      </c>
      <c r="AF4185" t="s">
        <v>59</v>
      </c>
      <c r="AG4185" t="s">
        <v>368</v>
      </c>
      <c r="AH4185" s="45">
        <v>36445</v>
      </c>
      <c r="AI4185">
        <v>6281</v>
      </c>
      <c r="AJ4185">
        <v>1965</v>
      </c>
      <c r="AK4185" t="s">
        <v>369</v>
      </c>
      <c r="AL4185" t="s">
        <v>288</v>
      </c>
      <c r="AM4185" t="s">
        <v>245</v>
      </c>
    </row>
    <row r="4186" spans="1:39" x14ac:dyDescent="0.3">
      <c r="A4186" s="1">
        <v>43635</v>
      </c>
      <c r="B4186" t="s">
        <v>36</v>
      </c>
      <c r="C4186" t="s">
        <v>239</v>
      </c>
      <c r="D4186">
        <v>800</v>
      </c>
      <c r="E4186">
        <v>12</v>
      </c>
      <c r="F4186">
        <v>110.489998</v>
      </c>
      <c r="G4186">
        <v>111.529999</v>
      </c>
      <c r="H4186">
        <v>109.5</v>
      </c>
      <c r="I4186">
        <v>111.040001</v>
      </c>
      <c r="J4186">
        <v>111.040001</v>
      </c>
      <c r="K4186">
        <v>2474500</v>
      </c>
      <c r="L4186">
        <v>2.0289999999999999</v>
      </c>
      <c r="M4186">
        <v>9.9557251400029106E-3</v>
      </c>
      <c r="N4186">
        <v>6.1948199188406099E-2</v>
      </c>
      <c r="O4186">
        <v>0.101973774985779</v>
      </c>
      <c r="P4186">
        <v>2.76462572494185E-2</v>
      </c>
      <c r="Q4186">
        <v>0.114685426938503</v>
      </c>
      <c r="R4186">
        <v>2.1948252562494001E-2</v>
      </c>
      <c r="S4186">
        <v>2.34530878187506E-2</v>
      </c>
      <c r="T4186">
        <v>2.0677671936787E-2</v>
      </c>
      <c r="U4186">
        <v>1.8762362231664002E-2</v>
      </c>
      <c r="V4186">
        <v>118.540001</v>
      </c>
      <c r="W4186">
        <v>76.620002999999997</v>
      </c>
      <c r="X4186">
        <v>-0.14331462969686801</v>
      </c>
      <c r="Y4186">
        <v>2.98071681438073E-3</v>
      </c>
      <c r="Z4186">
        <v>1.25249746853204</v>
      </c>
      <c r="AA4186">
        <v>0.85219691677644505</v>
      </c>
      <c r="AB4186">
        <v>0.48979430334714802</v>
      </c>
      <c r="AC4186" t="s">
        <v>257</v>
      </c>
      <c r="AD4186" t="s">
        <v>367</v>
      </c>
      <c r="AE4186" t="s">
        <v>56</v>
      </c>
      <c r="AF4186" t="s">
        <v>59</v>
      </c>
      <c r="AG4186" t="s">
        <v>368</v>
      </c>
      <c r="AH4186" s="45">
        <v>36445</v>
      </c>
      <c r="AI4186">
        <v>6281</v>
      </c>
      <c r="AJ4186">
        <v>1965</v>
      </c>
      <c r="AK4186" t="s">
        <v>369</v>
      </c>
      <c r="AL4186" t="s">
        <v>288</v>
      </c>
      <c r="AM4186" t="s">
        <v>245</v>
      </c>
    </row>
    <row r="4187" spans="1:39" x14ac:dyDescent="0.3">
      <c r="A4187" s="1">
        <v>43584</v>
      </c>
      <c r="B4187" t="s">
        <v>36</v>
      </c>
      <c r="C4187" t="s">
        <v>239</v>
      </c>
      <c r="D4187">
        <v>1400</v>
      </c>
      <c r="E4187">
        <v>13</v>
      </c>
      <c r="F4187">
        <v>114.25</v>
      </c>
      <c r="G4187">
        <v>114.790001</v>
      </c>
      <c r="H4187">
        <v>113.400002</v>
      </c>
      <c r="I4187">
        <v>113.879997</v>
      </c>
      <c r="J4187">
        <v>113.253197</v>
      </c>
      <c r="K4187">
        <v>1877100</v>
      </c>
      <c r="L4187">
        <v>2.536</v>
      </c>
      <c r="M4187">
        <v>-4.9054521368661298E-3</v>
      </c>
      <c r="N4187">
        <v>2.3736884392626099E-3</v>
      </c>
      <c r="O4187">
        <v>8.1565863120018095E-2</v>
      </c>
      <c r="P4187">
        <v>0.16204594681891599</v>
      </c>
      <c r="Q4187">
        <v>0.26988447000542898</v>
      </c>
      <c r="R4187">
        <v>1.7358252444963598E-2</v>
      </c>
      <c r="S4187">
        <v>1.2932572112510201E-2</v>
      </c>
      <c r="T4187">
        <v>1.3178348836042899E-2</v>
      </c>
      <c r="U4187">
        <v>1.68551148340432E-2</v>
      </c>
      <c r="V4187">
        <v>118.540001</v>
      </c>
      <c r="W4187">
        <v>76.620002999999997</v>
      </c>
      <c r="X4187">
        <v>-0.14321703254250501</v>
      </c>
      <c r="Y4187">
        <v>1.07094833958194E-3</v>
      </c>
      <c r="Z4187">
        <v>1.16065495210917</v>
      </c>
      <c r="AA4187">
        <v>2.2276850254450902</v>
      </c>
      <c r="AB4187">
        <v>2.3649594319876801</v>
      </c>
      <c r="AC4187" t="s">
        <v>258</v>
      </c>
      <c r="AD4187" t="s">
        <v>367</v>
      </c>
      <c r="AE4187" t="s">
        <v>56</v>
      </c>
      <c r="AF4187" t="s">
        <v>59</v>
      </c>
      <c r="AG4187" t="s">
        <v>368</v>
      </c>
      <c r="AH4187" s="45">
        <v>36445</v>
      </c>
      <c r="AI4187">
        <v>6281</v>
      </c>
      <c r="AJ4187">
        <v>1965</v>
      </c>
      <c r="AK4187" t="s">
        <v>369</v>
      </c>
      <c r="AL4187" t="s">
        <v>288</v>
      </c>
      <c r="AM4187" t="s">
        <v>245</v>
      </c>
    </row>
    <row r="4188" spans="1:39" x14ac:dyDescent="0.3">
      <c r="A4188" s="1">
        <v>43594</v>
      </c>
      <c r="B4188" t="s">
        <v>36</v>
      </c>
      <c r="C4188" t="s">
        <v>239</v>
      </c>
      <c r="D4188">
        <v>1100</v>
      </c>
      <c r="E4188">
        <v>13</v>
      </c>
      <c r="F4188">
        <v>109.139999</v>
      </c>
      <c r="G4188">
        <v>111.089996</v>
      </c>
      <c r="H4188">
        <v>107.849998</v>
      </c>
      <c r="I4188">
        <v>110.550003</v>
      </c>
      <c r="J4188">
        <v>109.941536</v>
      </c>
      <c r="K4188">
        <v>3408800</v>
      </c>
      <c r="L4188">
        <v>2.4569999999999999</v>
      </c>
      <c r="M4188">
        <v>0</v>
      </c>
      <c r="N4188">
        <v>-5.6364006632566702E-2</v>
      </c>
      <c r="O4188">
        <v>-1.07067532679523E-2</v>
      </c>
      <c r="P4188">
        <v>9.9128284005842601E-2</v>
      </c>
      <c r="Q4188">
        <v>0.210002940629857</v>
      </c>
      <c r="R4188">
        <v>1.1908907368451399E-2</v>
      </c>
      <c r="S4188">
        <v>1.48370248182825E-2</v>
      </c>
      <c r="T4188">
        <v>1.37232845070828E-2</v>
      </c>
      <c r="U4188">
        <v>1.6971028057036999E-2</v>
      </c>
      <c r="V4188">
        <v>118.540001</v>
      </c>
      <c r="W4188">
        <v>76.620002999999997</v>
      </c>
      <c r="X4188">
        <v>-0.14321703254250501</v>
      </c>
      <c r="Y4188">
        <v>-3.0259986019249502E-3</v>
      </c>
      <c r="Z4188">
        <v>1.15013257252111</v>
      </c>
      <c r="AA4188">
        <v>1.6494960621078201</v>
      </c>
      <c r="AB4188">
        <v>2.0427847535408401</v>
      </c>
      <c r="AC4188" t="s">
        <v>258</v>
      </c>
      <c r="AD4188" t="s">
        <v>367</v>
      </c>
      <c r="AE4188" t="s">
        <v>56</v>
      </c>
      <c r="AF4188" t="s">
        <v>59</v>
      </c>
      <c r="AG4188" t="s">
        <v>368</v>
      </c>
      <c r="AH4188" s="45">
        <v>36445</v>
      </c>
      <c r="AI4188">
        <v>6281</v>
      </c>
      <c r="AJ4188">
        <v>1965</v>
      </c>
      <c r="AK4188" t="s">
        <v>369</v>
      </c>
      <c r="AL4188" t="s">
        <v>288</v>
      </c>
      <c r="AM4188" t="s">
        <v>245</v>
      </c>
    </row>
    <row r="4189" spans="1:39" x14ac:dyDescent="0.3">
      <c r="A4189" s="1">
        <v>43629</v>
      </c>
      <c r="B4189" t="s">
        <v>36</v>
      </c>
      <c r="C4189" t="s">
        <v>239</v>
      </c>
      <c r="D4189">
        <v>1300</v>
      </c>
      <c r="E4189">
        <v>13</v>
      </c>
      <c r="F4189">
        <v>104.779999</v>
      </c>
      <c r="G4189">
        <v>105.870003</v>
      </c>
      <c r="H4189">
        <v>104.489998</v>
      </c>
      <c r="I4189">
        <v>105.779999</v>
      </c>
      <c r="J4189">
        <v>105.779999</v>
      </c>
      <c r="K4189">
        <v>1696200</v>
      </c>
      <c r="L4189">
        <v>2.0910000000000002</v>
      </c>
      <c r="M4189">
        <v>1.34191496083991E-2</v>
      </c>
      <c r="N4189">
        <v>5.6491305202160703E-2</v>
      </c>
      <c r="O4189">
        <v>2.0280654375404099E-2</v>
      </c>
      <c r="P4189">
        <v>-1.7562689302475901E-2</v>
      </c>
      <c r="Q4189">
        <v>5.6998636028258498E-2</v>
      </c>
      <c r="R4189">
        <v>2.74840650595513E-2</v>
      </c>
      <c r="S4189">
        <v>2.4391128685671198E-2</v>
      </c>
      <c r="T4189">
        <v>1.9805609298272499E-2</v>
      </c>
      <c r="U4189">
        <v>1.85141462565931E-2</v>
      </c>
      <c r="V4189">
        <v>118.540001</v>
      </c>
      <c r="W4189">
        <v>76.620002999999997</v>
      </c>
      <c r="X4189">
        <v>-0.14331462969686801</v>
      </c>
      <c r="Y4189">
        <v>4.0890106107655602E-3</v>
      </c>
      <c r="Z4189">
        <v>1.23845719171331</v>
      </c>
      <c r="AA4189">
        <v>0.32281525811003697</v>
      </c>
      <c r="AB4189">
        <v>0.246090463702717</v>
      </c>
      <c r="AC4189" t="s">
        <v>258</v>
      </c>
      <c r="AD4189" t="s">
        <v>367</v>
      </c>
      <c r="AE4189" t="s">
        <v>56</v>
      </c>
      <c r="AF4189" t="s">
        <v>59</v>
      </c>
      <c r="AG4189" t="s">
        <v>368</v>
      </c>
      <c r="AH4189" s="45">
        <v>36445</v>
      </c>
      <c r="AI4189">
        <v>6281</v>
      </c>
      <c r="AJ4189">
        <v>1965</v>
      </c>
      <c r="AK4189" t="s">
        <v>369</v>
      </c>
      <c r="AL4189" t="s">
        <v>288</v>
      </c>
      <c r="AM4189" t="s">
        <v>245</v>
      </c>
    </row>
    <row r="4190" spans="1:39" x14ac:dyDescent="0.3">
      <c r="A4190" s="1">
        <v>43630</v>
      </c>
      <c r="B4190" t="s">
        <v>36</v>
      </c>
      <c r="C4190" t="s">
        <v>239</v>
      </c>
      <c r="D4190">
        <v>900</v>
      </c>
      <c r="E4190">
        <v>13</v>
      </c>
      <c r="F4190">
        <v>103.44000200000001</v>
      </c>
      <c r="G4190">
        <v>104.410004</v>
      </c>
      <c r="H4190">
        <v>102.779999</v>
      </c>
      <c r="I4190">
        <v>104.019997</v>
      </c>
      <c r="J4190">
        <v>104.019997</v>
      </c>
      <c r="K4190">
        <v>2327200</v>
      </c>
      <c r="L4190">
        <v>2.093</v>
      </c>
      <c r="M4190">
        <v>-1.67782966799324E-2</v>
      </c>
      <c r="N4190">
        <v>3.2536649713849397E-2</v>
      </c>
      <c r="O4190">
        <v>-2.0387261527967101E-2</v>
      </c>
      <c r="P4190">
        <v>-4.48171209571432E-2</v>
      </c>
      <c r="Q4190">
        <v>4.9773700970561101E-2</v>
      </c>
      <c r="R4190">
        <v>3.0323395424540701E-2</v>
      </c>
      <c r="S4190">
        <v>2.4106974484634901E-2</v>
      </c>
      <c r="T4190">
        <v>1.9864472096627499E-2</v>
      </c>
      <c r="U4190">
        <v>1.8534933340551701E-2</v>
      </c>
      <c r="V4190">
        <v>118.540001</v>
      </c>
      <c r="W4190">
        <v>76.620002999999997</v>
      </c>
      <c r="X4190">
        <v>-0.14331462969686801</v>
      </c>
      <c r="Y4190">
        <v>-1.6128120944145399E-3</v>
      </c>
      <c r="Z4190">
        <v>1.2387521714362799</v>
      </c>
      <c r="AA4190">
        <v>0.25836885616842198</v>
      </c>
      <c r="AB4190">
        <v>0.31413405689367002</v>
      </c>
      <c r="AC4190" t="s">
        <v>258</v>
      </c>
      <c r="AD4190" t="s">
        <v>367</v>
      </c>
      <c r="AE4190" t="s">
        <v>56</v>
      </c>
      <c r="AF4190" t="s">
        <v>59</v>
      </c>
      <c r="AG4190" t="s">
        <v>368</v>
      </c>
      <c r="AH4190" s="45">
        <v>36445</v>
      </c>
      <c r="AI4190">
        <v>6281</v>
      </c>
      <c r="AJ4190">
        <v>1965</v>
      </c>
      <c r="AK4190" t="s">
        <v>369</v>
      </c>
      <c r="AL4190" t="s">
        <v>288</v>
      </c>
      <c r="AM4190" t="s">
        <v>245</v>
      </c>
    </row>
    <row r="4191" spans="1:39" x14ac:dyDescent="0.3">
      <c r="A4191" s="1">
        <v>43634</v>
      </c>
      <c r="B4191" t="s">
        <v>36</v>
      </c>
      <c r="C4191" t="s">
        <v>246</v>
      </c>
      <c r="D4191">
        <v>700</v>
      </c>
      <c r="E4191">
        <v>13</v>
      </c>
      <c r="F4191">
        <v>106.69000200000001</v>
      </c>
      <c r="G4191">
        <v>110.589996</v>
      </c>
      <c r="H4191">
        <v>106.050003</v>
      </c>
      <c r="I4191">
        <v>109.94000200000001</v>
      </c>
      <c r="J4191">
        <v>109.94000200000001</v>
      </c>
      <c r="K4191">
        <v>3190000</v>
      </c>
      <c r="L4191">
        <v>2.06</v>
      </c>
      <c r="M4191">
        <v>4.5022521770845599E-2</v>
      </c>
      <c r="N4191">
        <v>4.43567111091481E-2</v>
      </c>
      <c r="O4191">
        <v>5.4354915506217703E-2</v>
      </c>
      <c r="P4191">
        <v>5.4282865611877404E-3</v>
      </c>
      <c r="Q4191">
        <v>0.10068210863760201</v>
      </c>
      <c r="R4191">
        <v>2.37702749628739E-2</v>
      </c>
      <c r="S4191">
        <v>2.50796460541058E-2</v>
      </c>
      <c r="T4191">
        <v>2.0702193164760099E-2</v>
      </c>
      <c r="U4191">
        <v>1.8754847406435099E-2</v>
      </c>
      <c r="V4191">
        <v>118.540001</v>
      </c>
      <c r="W4191">
        <v>76.620002999999997</v>
      </c>
      <c r="X4191">
        <v>-0.14331462969686801</v>
      </c>
      <c r="Y4191">
        <v>9.6704895497130797E-3</v>
      </c>
      <c r="Z4191">
        <v>1.25193943143118</v>
      </c>
      <c r="AA4191">
        <v>0.72093998762618405</v>
      </c>
      <c r="AB4191">
        <v>0.37021435533810998</v>
      </c>
      <c r="AC4191" t="s">
        <v>258</v>
      </c>
      <c r="AD4191" t="s">
        <v>367</v>
      </c>
      <c r="AE4191" t="s">
        <v>56</v>
      </c>
      <c r="AF4191" t="s">
        <v>59</v>
      </c>
      <c r="AG4191" t="s">
        <v>368</v>
      </c>
      <c r="AH4191" s="45">
        <v>36445</v>
      </c>
      <c r="AI4191">
        <v>6281</v>
      </c>
      <c r="AJ4191">
        <v>1965</v>
      </c>
      <c r="AK4191" t="s">
        <v>369</v>
      </c>
      <c r="AL4191" t="s">
        <v>288</v>
      </c>
      <c r="AM4191" t="s">
        <v>245</v>
      </c>
    </row>
    <row r="4192" spans="1:39" x14ac:dyDescent="0.3">
      <c r="A4192" s="1">
        <v>43644</v>
      </c>
      <c r="B4192" t="s">
        <v>36</v>
      </c>
      <c r="C4192" t="s">
        <v>246</v>
      </c>
      <c r="D4192">
        <v>800</v>
      </c>
      <c r="E4192">
        <v>13</v>
      </c>
      <c r="F4192">
        <v>113.360001</v>
      </c>
      <c r="G4192">
        <v>114.419997999999</v>
      </c>
      <c r="H4192">
        <v>112.610001</v>
      </c>
      <c r="I4192">
        <v>112.870003</v>
      </c>
      <c r="J4192">
        <v>112.870003</v>
      </c>
      <c r="K4192">
        <v>6136800</v>
      </c>
      <c r="L4192">
        <v>2</v>
      </c>
      <c r="M4192">
        <v>2.6588986141271601E-4</v>
      </c>
      <c r="N4192">
        <v>-7.0627555570419104E-3</v>
      </c>
      <c r="O4192">
        <v>0.14566667142692599</v>
      </c>
      <c r="P4192">
        <v>7.5227502545089794E-2</v>
      </c>
      <c r="Q4192">
        <v>0.17749982549596599</v>
      </c>
      <c r="R4192">
        <v>1.52173412596885E-2</v>
      </c>
      <c r="S4192">
        <v>2.1043297631012901E-2</v>
      </c>
      <c r="T4192">
        <v>2.0266721567653301E-2</v>
      </c>
      <c r="U4192">
        <v>1.8760002423549599E-2</v>
      </c>
      <c r="V4192">
        <v>118.540001</v>
      </c>
      <c r="W4192">
        <v>76.620002999999997</v>
      </c>
      <c r="X4192">
        <v>-0.14331462969686801</v>
      </c>
      <c r="Y4192">
        <v>5.7409418775350302E-3</v>
      </c>
      <c r="Z4192">
        <v>1.2530301224087801</v>
      </c>
      <c r="AA4192">
        <v>1.44017170085297</v>
      </c>
      <c r="AB4192">
        <v>1.1901366076894799</v>
      </c>
      <c r="AC4192" t="s">
        <v>258</v>
      </c>
      <c r="AD4192" t="s">
        <v>367</v>
      </c>
      <c r="AE4192" t="s">
        <v>56</v>
      </c>
      <c r="AF4192" t="s">
        <v>59</v>
      </c>
      <c r="AG4192" t="s">
        <v>368</v>
      </c>
      <c r="AH4192" s="45">
        <v>36445</v>
      </c>
      <c r="AI4192">
        <v>6281</v>
      </c>
      <c r="AJ4192">
        <v>1965</v>
      </c>
      <c r="AK4192" t="s">
        <v>369</v>
      </c>
      <c r="AL4192" t="s">
        <v>288</v>
      </c>
      <c r="AM4192" t="s">
        <v>245</v>
      </c>
    </row>
    <row r="4193" spans="1:39" x14ac:dyDescent="0.3">
      <c r="A4193" s="1">
        <v>43556</v>
      </c>
      <c r="B4193" t="s">
        <v>36</v>
      </c>
      <c r="C4193" t="s">
        <v>246</v>
      </c>
      <c r="D4193">
        <v>700</v>
      </c>
      <c r="E4193">
        <v>14</v>
      </c>
      <c r="F4193">
        <v>106.519997</v>
      </c>
      <c r="G4193">
        <v>108.620003</v>
      </c>
      <c r="H4193">
        <v>106.260002</v>
      </c>
      <c r="I4193">
        <v>108.279999</v>
      </c>
      <c r="J4193">
        <v>107.684021</v>
      </c>
      <c r="K4193">
        <v>3445800</v>
      </c>
      <c r="L4193">
        <v>2.4969999999999999</v>
      </c>
      <c r="M4193">
        <v>2.8191969322336901E-2</v>
      </c>
      <c r="N4193">
        <v>2.83819757944965E-2</v>
      </c>
      <c r="O4193">
        <v>1.22654788523778E-2</v>
      </c>
      <c r="P4193">
        <v>0.241782664691156</v>
      </c>
      <c r="Q4193">
        <v>0.192432693308316</v>
      </c>
      <c r="R4193">
        <v>1.9676301799278002E-2</v>
      </c>
      <c r="S4193">
        <v>1.42367543008025E-2</v>
      </c>
      <c r="T4193">
        <v>1.8576644428508701E-2</v>
      </c>
      <c r="U4193">
        <v>1.7344358676135499E-2</v>
      </c>
      <c r="V4193">
        <v>111.120003</v>
      </c>
      <c r="W4193">
        <v>76.620002999999997</v>
      </c>
      <c r="X4193">
        <v>-0.14321703254250501</v>
      </c>
      <c r="Y4193">
        <v>1.1502195497633099E-2</v>
      </c>
      <c r="Z4193">
        <v>1.1653426687394199</v>
      </c>
      <c r="AA4193">
        <v>1.5866184677538999</v>
      </c>
      <c r="AB4193">
        <v>1.44652759456195</v>
      </c>
      <c r="AC4193" t="s">
        <v>259</v>
      </c>
      <c r="AD4193" t="s">
        <v>367</v>
      </c>
      <c r="AE4193" t="s">
        <v>56</v>
      </c>
      <c r="AF4193" t="s">
        <v>59</v>
      </c>
      <c r="AG4193" t="s">
        <v>368</v>
      </c>
      <c r="AH4193" s="45">
        <v>36445</v>
      </c>
      <c r="AI4193">
        <v>6281</v>
      </c>
      <c r="AJ4193">
        <v>1965</v>
      </c>
      <c r="AK4193" t="s">
        <v>369</v>
      </c>
      <c r="AL4193" t="s">
        <v>288</v>
      </c>
      <c r="AM4193" t="s">
        <v>245</v>
      </c>
    </row>
    <row r="4194" spans="1:39" x14ac:dyDescent="0.3">
      <c r="A4194" s="1">
        <v>43566</v>
      </c>
      <c r="B4194" t="s">
        <v>36</v>
      </c>
      <c r="C4194" t="s">
        <v>239</v>
      </c>
      <c r="D4194">
        <v>2500</v>
      </c>
      <c r="E4194">
        <v>14</v>
      </c>
      <c r="F4194">
        <v>112.370003</v>
      </c>
      <c r="G4194">
        <v>112.68</v>
      </c>
      <c r="H4194">
        <v>111.169997999999</v>
      </c>
      <c r="I4194">
        <v>111.82</v>
      </c>
      <c r="J4194">
        <v>111.204544</v>
      </c>
      <c r="K4194">
        <v>1784900</v>
      </c>
      <c r="L4194">
        <v>2.504</v>
      </c>
      <c r="M4194">
        <v>-2.2331955778675098E-3</v>
      </c>
      <c r="N4194">
        <v>1.15130083448191E-2</v>
      </c>
      <c r="O4194">
        <v>3.5592904087755103E-2</v>
      </c>
      <c r="P4194">
        <v>0.237756427405594</v>
      </c>
      <c r="Q4194">
        <v>0.22823024988325699</v>
      </c>
      <c r="R4194">
        <v>9.7676234961478394E-3</v>
      </c>
      <c r="S4194">
        <v>1.3708395716736901E-2</v>
      </c>
      <c r="T4194">
        <v>1.6172714993239499E-2</v>
      </c>
      <c r="U4194">
        <v>1.7115790815786701E-2</v>
      </c>
      <c r="V4194">
        <v>112.68</v>
      </c>
      <c r="W4194">
        <v>76.620002999999997</v>
      </c>
      <c r="X4194">
        <v>-0.14321703254250501</v>
      </c>
      <c r="Y4194" s="44">
        <v>3.8122194279549302E-5</v>
      </c>
      <c r="Z4194">
        <v>1.1721439626446799</v>
      </c>
      <c r="AA4194">
        <v>1.89444423903172</v>
      </c>
      <c r="AB4194">
        <v>2.0015378599395</v>
      </c>
      <c r="AC4194" t="s">
        <v>259</v>
      </c>
      <c r="AD4194" t="s">
        <v>367</v>
      </c>
      <c r="AE4194" t="s">
        <v>56</v>
      </c>
      <c r="AF4194" t="s">
        <v>59</v>
      </c>
      <c r="AG4194" t="s">
        <v>368</v>
      </c>
      <c r="AH4194" s="45">
        <v>36445</v>
      </c>
      <c r="AI4194">
        <v>6281</v>
      </c>
      <c r="AJ4194">
        <v>1965</v>
      </c>
      <c r="AK4194" t="s">
        <v>369</v>
      </c>
      <c r="AL4194" t="s">
        <v>288</v>
      </c>
      <c r="AM4194" t="s">
        <v>245</v>
      </c>
    </row>
    <row r="4195" spans="1:39" x14ac:dyDescent="0.3">
      <c r="A4195" s="1">
        <v>43570</v>
      </c>
      <c r="B4195" t="s">
        <v>36</v>
      </c>
      <c r="C4195" t="s">
        <v>246</v>
      </c>
      <c r="D4195">
        <v>1100</v>
      </c>
      <c r="E4195">
        <v>14</v>
      </c>
      <c r="F4195">
        <v>114.44000200000001</v>
      </c>
      <c r="G4195">
        <v>114.589996</v>
      </c>
      <c r="H4195">
        <v>112.620003</v>
      </c>
      <c r="I4195">
        <v>112.94000200000001</v>
      </c>
      <c r="J4195">
        <v>112.318382</v>
      </c>
      <c r="K4195">
        <v>1420500</v>
      </c>
      <c r="L4195">
        <v>2.5529999999999999</v>
      </c>
      <c r="M4195">
        <v>-1.11820759115794E-2</v>
      </c>
      <c r="N4195">
        <v>1.0682048043169801E-2</v>
      </c>
      <c r="O4195">
        <v>4.2413389416361899E-2</v>
      </c>
      <c r="P4195">
        <v>0.26032868544876198</v>
      </c>
      <c r="Q4195">
        <v>0.21662479318539299</v>
      </c>
      <c r="R4195">
        <v>1.4854427207210801E-2</v>
      </c>
      <c r="S4195">
        <v>1.4621384996402E-2</v>
      </c>
      <c r="T4195">
        <v>1.58191920860337E-2</v>
      </c>
      <c r="U4195">
        <v>1.7116098143359602E-2</v>
      </c>
      <c r="V4195">
        <v>114.589996</v>
      </c>
      <c r="W4195">
        <v>76.620002999999997</v>
      </c>
      <c r="X4195">
        <v>-0.14321703254250501</v>
      </c>
      <c r="Y4195">
        <v>-6.2956724975841202E-4</v>
      </c>
      <c r="Z4195">
        <v>1.17135280970932</v>
      </c>
      <c r="AA4195">
        <v>1.77954533295213</v>
      </c>
      <c r="AB4195">
        <v>1.92375202983155</v>
      </c>
      <c r="AC4195" t="s">
        <v>259</v>
      </c>
      <c r="AD4195" t="s">
        <v>367</v>
      </c>
      <c r="AE4195" t="s">
        <v>56</v>
      </c>
      <c r="AF4195" t="s">
        <v>59</v>
      </c>
      <c r="AG4195" t="s">
        <v>368</v>
      </c>
      <c r="AH4195" s="45">
        <v>36445</v>
      </c>
      <c r="AI4195">
        <v>6281</v>
      </c>
      <c r="AJ4195">
        <v>1965</v>
      </c>
      <c r="AK4195" t="s">
        <v>369</v>
      </c>
      <c r="AL4195" t="s">
        <v>288</v>
      </c>
      <c r="AM4195" t="s">
        <v>245</v>
      </c>
    </row>
    <row r="4196" spans="1:39" x14ac:dyDescent="0.3">
      <c r="A4196" s="1">
        <v>43573</v>
      </c>
      <c r="B4196" t="s">
        <v>36</v>
      </c>
      <c r="C4196" t="s">
        <v>239</v>
      </c>
      <c r="D4196">
        <v>600</v>
      </c>
      <c r="E4196">
        <v>14</v>
      </c>
      <c r="F4196">
        <v>115.089996</v>
      </c>
      <c r="G4196">
        <v>115.089996</v>
      </c>
      <c r="H4196">
        <v>113.760002</v>
      </c>
      <c r="I4196">
        <v>114.790001</v>
      </c>
      <c r="J4196">
        <v>114.158194999999</v>
      </c>
      <c r="K4196">
        <v>2052800</v>
      </c>
      <c r="L4196">
        <v>2.56</v>
      </c>
      <c r="M4196">
        <v>3.40330686862639E-3</v>
      </c>
      <c r="N4196">
        <v>2.6213917610374601E-2</v>
      </c>
      <c r="O4196">
        <v>4.3078667838259602E-2</v>
      </c>
      <c r="P4196">
        <v>0.26171591240637299</v>
      </c>
      <c r="Q4196">
        <v>0.21376326215035099</v>
      </c>
      <c r="R4196">
        <v>1.2868470625532501E-2</v>
      </c>
      <c r="S4196">
        <v>1.47139842035666E-2</v>
      </c>
      <c r="T4196">
        <v>1.5686933105949898E-2</v>
      </c>
      <c r="U4196">
        <v>1.70826100498177E-2</v>
      </c>
      <c r="V4196">
        <v>115.93</v>
      </c>
      <c r="W4196">
        <v>76.620002999999997</v>
      </c>
      <c r="X4196">
        <v>-0.14321703254250501</v>
      </c>
      <c r="Y4196">
        <v>1.5778467813143101E-3</v>
      </c>
      <c r="Z4196">
        <v>1.1697893075819901</v>
      </c>
      <c r="AA4196">
        <v>1.7538810618917</v>
      </c>
      <c r="AB4196">
        <v>1.7855834442679399</v>
      </c>
      <c r="AC4196" t="s">
        <v>259</v>
      </c>
      <c r="AD4196" t="s">
        <v>367</v>
      </c>
      <c r="AE4196" t="s">
        <v>56</v>
      </c>
      <c r="AF4196" t="s">
        <v>59</v>
      </c>
      <c r="AG4196" t="s">
        <v>368</v>
      </c>
      <c r="AH4196" s="45">
        <v>36445</v>
      </c>
      <c r="AI4196">
        <v>6281</v>
      </c>
      <c r="AJ4196">
        <v>1965</v>
      </c>
      <c r="AK4196" t="s">
        <v>369</v>
      </c>
      <c r="AL4196" t="s">
        <v>288</v>
      </c>
      <c r="AM4196" t="s">
        <v>245</v>
      </c>
    </row>
    <row r="4197" spans="1:39" x14ac:dyDescent="0.3">
      <c r="A4197" s="1">
        <v>43581</v>
      </c>
      <c r="B4197" t="s">
        <v>36</v>
      </c>
      <c r="C4197" t="s">
        <v>239</v>
      </c>
      <c r="D4197">
        <v>2700</v>
      </c>
      <c r="E4197">
        <v>14</v>
      </c>
      <c r="F4197">
        <v>113.25</v>
      </c>
      <c r="G4197">
        <v>114.589996</v>
      </c>
      <c r="H4197">
        <v>112.160004</v>
      </c>
      <c r="I4197">
        <v>114.44000200000001</v>
      </c>
      <c r="J4197">
        <v>113.81012</v>
      </c>
      <c r="K4197">
        <v>2244900</v>
      </c>
      <c r="L4197">
        <v>2.5049999999999999</v>
      </c>
      <c r="M4197">
        <v>-5.0553347736957098E-3</v>
      </c>
      <c r="N4197">
        <v>-3.0537162191907E-3</v>
      </c>
      <c r="O4197">
        <v>6.62876766795477E-2</v>
      </c>
      <c r="P4197">
        <v>0.16356698176278101</v>
      </c>
      <c r="Q4197">
        <v>0.28533018152189199</v>
      </c>
      <c r="R4197">
        <v>1.7938798897011599E-2</v>
      </c>
      <c r="S4197">
        <v>1.3798334046568101E-2</v>
      </c>
      <c r="T4197">
        <v>1.3165815860437901E-2</v>
      </c>
      <c r="U4197">
        <v>1.68613778747978E-2</v>
      </c>
      <c r="V4197">
        <v>118.540001</v>
      </c>
      <c r="W4197">
        <v>76.620002999999997</v>
      </c>
      <c r="X4197">
        <v>-0.14321703254250501</v>
      </c>
      <c r="Y4197">
        <v>4.6743503443647796E-3</v>
      </c>
      <c r="Z4197">
        <v>1.15990036577773</v>
      </c>
      <c r="AA4197">
        <v>2.37896171287362</v>
      </c>
      <c r="AB4197">
        <v>2.3447710382614302</v>
      </c>
      <c r="AC4197" t="s">
        <v>259</v>
      </c>
      <c r="AD4197" t="s">
        <v>367</v>
      </c>
      <c r="AE4197" t="s">
        <v>56</v>
      </c>
      <c r="AF4197" t="s">
        <v>59</v>
      </c>
      <c r="AG4197" t="s">
        <v>368</v>
      </c>
      <c r="AH4197" s="45">
        <v>36445</v>
      </c>
      <c r="AI4197">
        <v>6281</v>
      </c>
      <c r="AJ4197">
        <v>1965</v>
      </c>
      <c r="AK4197" t="s">
        <v>369</v>
      </c>
      <c r="AL4197" t="s">
        <v>288</v>
      </c>
      <c r="AM4197" t="s">
        <v>245</v>
      </c>
    </row>
    <row r="4198" spans="1:39" x14ac:dyDescent="0.3">
      <c r="A4198" s="1">
        <v>43591</v>
      </c>
      <c r="B4198" t="s">
        <v>36</v>
      </c>
      <c r="C4198" t="s">
        <v>246</v>
      </c>
      <c r="D4198">
        <v>1300</v>
      </c>
      <c r="E4198">
        <v>14</v>
      </c>
      <c r="F4198">
        <v>114.07</v>
      </c>
      <c r="G4198">
        <v>115.389999</v>
      </c>
      <c r="H4198">
        <v>113.400002</v>
      </c>
      <c r="I4198">
        <v>114.93</v>
      </c>
      <c r="J4198">
        <v>114.297423999999</v>
      </c>
      <c r="K4198">
        <v>2247800</v>
      </c>
      <c r="L4198">
        <v>2.5</v>
      </c>
      <c r="M4198">
        <v>-1.7423237932803998E-2</v>
      </c>
      <c r="N4198">
        <v>9.17803981867636E-3</v>
      </c>
      <c r="O4198">
        <v>4.5298526353695003E-2</v>
      </c>
      <c r="P4198">
        <v>0.147268325874509</v>
      </c>
      <c r="Q4198">
        <v>0.288008840692836</v>
      </c>
      <c r="R4198">
        <v>1.77908345631244E-2</v>
      </c>
      <c r="S4198">
        <v>1.3364984785075701E-2</v>
      </c>
      <c r="T4198">
        <v>1.3523165280135E-2</v>
      </c>
      <c r="U4198">
        <v>1.69425193432951E-2</v>
      </c>
      <c r="V4198">
        <v>118.540001</v>
      </c>
      <c r="W4198">
        <v>76.620002999999997</v>
      </c>
      <c r="X4198">
        <v>-0.14321703254250501</v>
      </c>
      <c r="Y4198">
        <v>-4.4810132310555703E-3</v>
      </c>
      <c r="Z4198">
        <v>1.15979889489449</v>
      </c>
      <c r="AA4198">
        <v>2.3456201584073799</v>
      </c>
      <c r="AB4198">
        <v>2.4314215318807602</v>
      </c>
      <c r="AC4198" t="s">
        <v>259</v>
      </c>
      <c r="AD4198" t="s">
        <v>367</v>
      </c>
      <c r="AE4198" t="s">
        <v>56</v>
      </c>
      <c r="AF4198" t="s">
        <v>59</v>
      </c>
      <c r="AG4198" t="s">
        <v>368</v>
      </c>
      <c r="AH4198" s="45">
        <v>36445</v>
      </c>
      <c r="AI4198">
        <v>6281</v>
      </c>
      <c r="AJ4198">
        <v>1965</v>
      </c>
      <c r="AK4198" t="s">
        <v>369</v>
      </c>
      <c r="AL4198" t="s">
        <v>288</v>
      </c>
      <c r="AM4198" t="s">
        <v>245</v>
      </c>
    </row>
    <row r="4199" spans="1:39" x14ac:dyDescent="0.3">
      <c r="A4199" s="1">
        <v>43605</v>
      </c>
      <c r="B4199" t="s">
        <v>36</v>
      </c>
      <c r="C4199" t="s">
        <v>246</v>
      </c>
      <c r="D4199">
        <v>900</v>
      </c>
      <c r="E4199">
        <v>14</v>
      </c>
      <c r="F4199">
        <v>97.879997000000003</v>
      </c>
      <c r="G4199">
        <v>99.239998</v>
      </c>
      <c r="H4199">
        <v>96.720000999999996</v>
      </c>
      <c r="I4199">
        <v>97.5</v>
      </c>
      <c r="J4199">
        <v>96.963356000000005</v>
      </c>
      <c r="K4199">
        <v>4506000</v>
      </c>
      <c r="L4199">
        <v>2.4159999999999999</v>
      </c>
      <c r="M4199">
        <v>-3.3583596845242203E-2</v>
      </c>
      <c r="N4199">
        <v>-6.6747667875610095E-2</v>
      </c>
      <c r="O4199">
        <v>-0.15984872109946299</v>
      </c>
      <c r="P4199">
        <v>-6.1541013884774398E-2</v>
      </c>
      <c r="Q4199">
        <v>4.5553572599692498E-2</v>
      </c>
      <c r="R4199">
        <v>2.8459002870299701E-2</v>
      </c>
      <c r="S4199">
        <v>2.18163943809607E-2</v>
      </c>
      <c r="T4199">
        <v>1.7251522753623998E-2</v>
      </c>
      <c r="U4199">
        <v>1.7790886598545601E-2</v>
      </c>
      <c r="V4199">
        <v>118.540001</v>
      </c>
      <c r="W4199">
        <v>76.620002999999997</v>
      </c>
      <c r="X4199">
        <v>-0.15093540855406701</v>
      </c>
      <c r="Y4199">
        <v>-6.7722580366252503E-3</v>
      </c>
      <c r="Z4199">
        <v>1.19115043732242</v>
      </c>
      <c r="AA4199">
        <v>0.19046185313115299</v>
      </c>
      <c r="AB4199">
        <v>0.82136039932482596</v>
      </c>
      <c r="AC4199" t="s">
        <v>259</v>
      </c>
      <c r="AD4199" t="s">
        <v>367</v>
      </c>
      <c r="AE4199" t="s">
        <v>56</v>
      </c>
      <c r="AF4199" t="s">
        <v>59</v>
      </c>
      <c r="AG4199" t="s">
        <v>368</v>
      </c>
      <c r="AH4199" s="45">
        <v>36445</v>
      </c>
      <c r="AI4199">
        <v>6281</v>
      </c>
      <c r="AJ4199">
        <v>1965</v>
      </c>
      <c r="AK4199" t="s">
        <v>369</v>
      </c>
      <c r="AL4199" t="s">
        <v>288</v>
      </c>
      <c r="AM4199" t="s">
        <v>245</v>
      </c>
    </row>
    <row r="4200" spans="1:39" x14ac:dyDescent="0.3">
      <c r="A4200" s="1">
        <v>43633</v>
      </c>
      <c r="B4200" t="s">
        <v>36</v>
      </c>
      <c r="C4200" t="s">
        <v>246</v>
      </c>
      <c r="D4200">
        <v>1300</v>
      </c>
      <c r="E4200">
        <v>14</v>
      </c>
      <c r="F4200">
        <v>104.199997</v>
      </c>
      <c r="G4200">
        <v>105.779999</v>
      </c>
      <c r="H4200">
        <v>103.470001</v>
      </c>
      <c r="I4200">
        <v>105.099998</v>
      </c>
      <c r="J4200">
        <v>105.099998</v>
      </c>
      <c r="K4200">
        <v>1859200</v>
      </c>
      <c r="L4200">
        <v>2.0859999999999999</v>
      </c>
      <c r="M4200">
        <v>1.0329099349091E-2</v>
      </c>
      <c r="N4200">
        <v>-1.37021278470117E-2</v>
      </c>
      <c r="O4200">
        <v>-2.0680723791172299E-2</v>
      </c>
      <c r="P4200">
        <v>-3.2291636064529797E-2</v>
      </c>
      <c r="Q4200">
        <v>5.3691049821275198E-2</v>
      </c>
      <c r="R4200">
        <v>1.37747585184757E-2</v>
      </c>
      <c r="S4200">
        <v>2.4100359866115299E-2</v>
      </c>
      <c r="T4200">
        <v>1.9911994414403701E-2</v>
      </c>
      <c r="U4200">
        <v>1.8541807355737499E-2</v>
      </c>
      <c r="V4200">
        <v>118.540001</v>
      </c>
      <c r="W4200">
        <v>76.620002999999997</v>
      </c>
      <c r="X4200">
        <v>-0.14331462969686801</v>
      </c>
      <c r="Y4200">
        <v>9.3131563797728401E-4</v>
      </c>
      <c r="Z4200">
        <v>1.2387266442793701</v>
      </c>
      <c r="AA4200">
        <v>0.29465049805455001</v>
      </c>
      <c r="AB4200">
        <v>0.295899672565199</v>
      </c>
      <c r="AC4200" t="s">
        <v>259</v>
      </c>
      <c r="AD4200" t="s">
        <v>367</v>
      </c>
      <c r="AE4200" t="s">
        <v>56</v>
      </c>
      <c r="AF4200" t="s">
        <v>59</v>
      </c>
      <c r="AG4200" t="s">
        <v>368</v>
      </c>
      <c r="AH4200" s="45">
        <v>36445</v>
      </c>
      <c r="AI4200">
        <v>6281</v>
      </c>
      <c r="AJ4200">
        <v>1965</v>
      </c>
      <c r="AK4200" t="s">
        <v>369</v>
      </c>
      <c r="AL4200" t="s">
        <v>288</v>
      </c>
      <c r="AM4200" t="s">
        <v>245</v>
      </c>
    </row>
    <row r="4201" spans="1:39" x14ac:dyDescent="0.3">
      <c r="A4201" s="1">
        <v>43565</v>
      </c>
      <c r="B4201" t="s">
        <v>36</v>
      </c>
      <c r="C4201" t="s">
        <v>239</v>
      </c>
      <c r="D4201">
        <v>2300</v>
      </c>
      <c r="E4201">
        <v>15</v>
      </c>
      <c r="F4201">
        <v>110.400002</v>
      </c>
      <c r="G4201">
        <v>112.120003</v>
      </c>
      <c r="H4201">
        <v>109.949997</v>
      </c>
      <c r="I4201">
        <v>112.07</v>
      </c>
      <c r="J4201">
        <v>111.45316299999899</v>
      </c>
      <c r="K4201">
        <v>1966700</v>
      </c>
      <c r="L4201">
        <v>2.4769999999999999</v>
      </c>
      <c r="M4201">
        <v>1.41986603283639E-2</v>
      </c>
      <c r="N4201">
        <v>2.00989328585683E-2</v>
      </c>
      <c r="O4201">
        <v>3.99598074194778E-2</v>
      </c>
      <c r="P4201">
        <v>0.25373912846028801</v>
      </c>
      <c r="Q4201">
        <v>0.238979993719872</v>
      </c>
      <c r="R4201">
        <v>9.5225039946526899E-3</v>
      </c>
      <c r="S4201">
        <v>1.36815674413474E-2</v>
      </c>
      <c r="T4201">
        <v>1.6202293975317601E-2</v>
      </c>
      <c r="U4201">
        <v>1.7121331539920199E-2</v>
      </c>
      <c r="V4201">
        <v>112.120003</v>
      </c>
      <c r="W4201">
        <v>76.620002999999997</v>
      </c>
      <c r="X4201">
        <v>-0.14321703254250501</v>
      </c>
      <c r="Y4201">
        <v>3.47183783585567E-3</v>
      </c>
      <c r="Z4201">
        <v>1.16835150963798</v>
      </c>
      <c r="AA4201">
        <v>2.0005870293245001</v>
      </c>
      <c r="AB4201">
        <v>1.9748925362830401</v>
      </c>
      <c r="AC4201" t="s">
        <v>260</v>
      </c>
      <c r="AD4201" t="s">
        <v>367</v>
      </c>
      <c r="AE4201" t="s">
        <v>56</v>
      </c>
      <c r="AF4201" t="s">
        <v>59</v>
      </c>
      <c r="AG4201" t="s">
        <v>368</v>
      </c>
      <c r="AH4201" s="45">
        <v>36445</v>
      </c>
      <c r="AI4201">
        <v>6281</v>
      </c>
      <c r="AJ4201">
        <v>1965</v>
      </c>
      <c r="AK4201" t="s">
        <v>369</v>
      </c>
      <c r="AL4201" t="s">
        <v>288</v>
      </c>
      <c r="AM4201" t="s">
        <v>245</v>
      </c>
    </row>
    <row r="4202" spans="1:39" x14ac:dyDescent="0.3">
      <c r="A4202" s="1">
        <v>43570</v>
      </c>
      <c r="B4202" t="s">
        <v>36</v>
      </c>
      <c r="C4202" t="s">
        <v>246</v>
      </c>
      <c r="D4202">
        <v>3900</v>
      </c>
      <c r="E4202">
        <v>15</v>
      </c>
      <c r="F4202">
        <v>114.44000200000001</v>
      </c>
      <c r="G4202">
        <v>114.589996</v>
      </c>
      <c r="H4202">
        <v>112.620003</v>
      </c>
      <c r="I4202">
        <v>112.94000200000001</v>
      </c>
      <c r="J4202">
        <v>112.318382</v>
      </c>
      <c r="K4202">
        <v>1420500</v>
      </c>
      <c r="L4202">
        <v>2.5529999999999999</v>
      </c>
      <c r="M4202">
        <v>-1.11820759115794E-2</v>
      </c>
      <c r="N4202">
        <v>1.0682048043169801E-2</v>
      </c>
      <c r="O4202">
        <v>4.2413389416361899E-2</v>
      </c>
      <c r="P4202">
        <v>0.26032868544876198</v>
      </c>
      <c r="Q4202">
        <v>0.21662479318539299</v>
      </c>
      <c r="R4202">
        <v>1.4854427207210801E-2</v>
      </c>
      <c r="S4202">
        <v>1.4621384996402E-2</v>
      </c>
      <c r="T4202">
        <v>1.58191920860337E-2</v>
      </c>
      <c r="U4202">
        <v>1.7116098143359602E-2</v>
      </c>
      <c r="V4202">
        <v>114.589996</v>
      </c>
      <c r="W4202">
        <v>76.620002999999997</v>
      </c>
      <c r="X4202">
        <v>-0.14321703254250501</v>
      </c>
      <c r="Y4202">
        <v>-6.2956724975841202E-4</v>
      </c>
      <c r="Z4202">
        <v>1.17135280970932</v>
      </c>
      <c r="AA4202">
        <v>1.77954533295213</v>
      </c>
      <c r="AB4202">
        <v>1.92375202983155</v>
      </c>
      <c r="AC4202" t="s">
        <v>260</v>
      </c>
      <c r="AD4202" t="s">
        <v>367</v>
      </c>
      <c r="AE4202" t="s">
        <v>56</v>
      </c>
      <c r="AF4202" t="s">
        <v>59</v>
      </c>
      <c r="AG4202" t="s">
        <v>368</v>
      </c>
      <c r="AH4202" s="45">
        <v>36445</v>
      </c>
      <c r="AI4202">
        <v>6281</v>
      </c>
      <c r="AJ4202">
        <v>1965</v>
      </c>
      <c r="AK4202" t="s">
        <v>369</v>
      </c>
      <c r="AL4202" t="s">
        <v>288</v>
      </c>
      <c r="AM4202" t="s">
        <v>245</v>
      </c>
    </row>
    <row r="4203" spans="1:39" x14ac:dyDescent="0.3">
      <c r="A4203" s="1">
        <v>43591</v>
      </c>
      <c r="B4203" t="s">
        <v>36</v>
      </c>
      <c r="C4203" t="s">
        <v>239</v>
      </c>
      <c r="D4203">
        <v>1500</v>
      </c>
      <c r="E4203">
        <v>15</v>
      </c>
      <c r="F4203">
        <v>114.07</v>
      </c>
      <c r="G4203">
        <v>115.389999</v>
      </c>
      <c r="H4203">
        <v>113.400002</v>
      </c>
      <c r="I4203">
        <v>114.93</v>
      </c>
      <c r="J4203">
        <v>114.297423999999</v>
      </c>
      <c r="K4203">
        <v>2247800</v>
      </c>
      <c r="L4203">
        <v>2.5</v>
      </c>
      <c r="M4203">
        <v>-1.7423237932803998E-2</v>
      </c>
      <c r="N4203">
        <v>9.17803981867636E-3</v>
      </c>
      <c r="O4203">
        <v>4.5298526353695003E-2</v>
      </c>
      <c r="P4203">
        <v>0.147268325874509</v>
      </c>
      <c r="Q4203">
        <v>0.288008840692836</v>
      </c>
      <c r="R4203">
        <v>1.77908345631244E-2</v>
      </c>
      <c r="S4203">
        <v>1.3364984785075701E-2</v>
      </c>
      <c r="T4203">
        <v>1.3523165280135E-2</v>
      </c>
      <c r="U4203">
        <v>1.69425193432951E-2</v>
      </c>
      <c r="V4203">
        <v>118.540001</v>
      </c>
      <c r="W4203">
        <v>76.620002999999997</v>
      </c>
      <c r="X4203">
        <v>-0.14321703254250501</v>
      </c>
      <c r="Y4203">
        <v>-4.4810132310555703E-3</v>
      </c>
      <c r="Z4203">
        <v>1.15979889489449</v>
      </c>
      <c r="AA4203">
        <v>2.3456201584073799</v>
      </c>
      <c r="AB4203">
        <v>2.4314215318807602</v>
      </c>
      <c r="AC4203" t="s">
        <v>260</v>
      </c>
      <c r="AD4203" t="s">
        <v>367</v>
      </c>
      <c r="AE4203" t="s">
        <v>56</v>
      </c>
      <c r="AF4203" t="s">
        <v>59</v>
      </c>
      <c r="AG4203" t="s">
        <v>368</v>
      </c>
      <c r="AH4203" s="45">
        <v>36445</v>
      </c>
      <c r="AI4203">
        <v>6281</v>
      </c>
      <c r="AJ4203">
        <v>1965</v>
      </c>
      <c r="AK4203" t="s">
        <v>369</v>
      </c>
      <c r="AL4203" t="s">
        <v>288</v>
      </c>
      <c r="AM4203" t="s">
        <v>245</v>
      </c>
    </row>
    <row r="4204" spans="1:39" x14ac:dyDescent="0.3">
      <c r="A4204" s="1">
        <v>43599</v>
      </c>
      <c r="B4204" t="s">
        <v>36</v>
      </c>
      <c r="C4204" t="s">
        <v>246</v>
      </c>
      <c r="D4204">
        <v>1700</v>
      </c>
      <c r="E4204">
        <v>15</v>
      </c>
      <c r="F4204">
        <v>105.169997999999</v>
      </c>
      <c r="G4204">
        <v>107.209999</v>
      </c>
      <c r="H4204">
        <v>104.980003</v>
      </c>
      <c r="I4204">
        <v>106.75</v>
      </c>
      <c r="J4204">
        <v>106.162444999999</v>
      </c>
      <c r="K4204">
        <v>2271900</v>
      </c>
      <c r="L4204">
        <v>2.419</v>
      </c>
      <c r="M4204">
        <v>2.38896192234388E-2</v>
      </c>
      <c r="N4204">
        <v>-6.2897866307312297E-2</v>
      </c>
      <c r="O4204">
        <v>-4.6400823258666499E-2</v>
      </c>
      <c r="P4204">
        <v>3.0632684088734801E-2</v>
      </c>
      <c r="Q4204">
        <v>0.162199760984228</v>
      </c>
      <c r="R4204">
        <v>3.1929857818972097E-2</v>
      </c>
      <c r="S4204">
        <v>1.9864869530260201E-2</v>
      </c>
      <c r="T4204">
        <v>1.57094563046997E-2</v>
      </c>
      <c r="U4204">
        <v>1.7419018578422402E-2</v>
      </c>
      <c r="V4204">
        <v>118.540001</v>
      </c>
      <c r="W4204">
        <v>76.620002999999997</v>
      </c>
      <c r="X4204">
        <v>-0.15093540855406701</v>
      </c>
      <c r="Y4204">
        <v>7.98398755130913E-3</v>
      </c>
      <c r="Z4204">
        <v>1.1899850265976299</v>
      </c>
      <c r="AA4204">
        <v>1.2281240598890399</v>
      </c>
      <c r="AB4204">
        <v>1.41967082246652</v>
      </c>
      <c r="AC4204" t="s">
        <v>260</v>
      </c>
      <c r="AD4204" t="s">
        <v>367</v>
      </c>
      <c r="AE4204" t="s">
        <v>56</v>
      </c>
      <c r="AF4204" t="s">
        <v>59</v>
      </c>
      <c r="AG4204" t="s">
        <v>368</v>
      </c>
      <c r="AH4204" s="45">
        <v>36445</v>
      </c>
      <c r="AI4204">
        <v>6281</v>
      </c>
      <c r="AJ4204">
        <v>1965</v>
      </c>
      <c r="AK4204" t="s">
        <v>369</v>
      </c>
      <c r="AL4204" t="s">
        <v>288</v>
      </c>
      <c r="AM4204" t="s">
        <v>245</v>
      </c>
    </row>
    <row r="4205" spans="1:39" x14ac:dyDescent="0.3">
      <c r="A4205" s="1">
        <v>43613</v>
      </c>
      <c r="B4205" t="s">
        <v>36</v>
      </c>
      <c r="C4205" t="s">
        <v>246</v>
      </c>
      <c r="D4205">
        <v>1500</v>
      </c>
      <c r="E4205">
        <v>15</v>
      </c>
      <c r="F4205">
        <v>98.660004000000001</v>
      </c>
      <c r="G4205">
        <v>99.139999000000003</v>
      </c>
      <c r="H4205">
        <v>96.760002</v>
      </c>
      <c r="I4205">
        <v>97.110000999999997</v>
      </c>
      <c r="J4205">
        <v>96.575507999999999</v>
      </c>
      <c r="K4205">
        <v>3602400</v>
      </c>
      <c r="L4205">
        <v>2.2679999999999998</v>
      </c>
      <c r="M4205">
        <v>-1.3399660651590199E-2</v>
      </c>
      <c r="N4205">
        <v>-4.00796523422933E-3</v>
      </c>
      <c r="O4205">
        <v>-0.169261611756824</v>
      </c>
      <c r="P4205">
        <v>-9.3554535877180794E-2</v>
      </c>
      <c r="Q4205">
        <v>4.15456073654632E-2</v>
      </c>
      <c r="R4205">
        <v>2.0864472428598301E-2</v>
      </c>
      <c r="S4205">
        <v>2.2172127590209E-2</v>
      </c>
      <c r="T4205">
        <v>1.7447075417187301E-2</v>
      </c>
      <c r="U4205">
        <v>1.7954189752825499E-2</v>
      </c>
      <c r="V4205">
        <v>118.540001</v>
      </c>
      <c r="W4205">
        <v>76.620002999999997</v>
      </c>
      <c r="X4205">
        <v>-0.15093540855406701</v>
      </c>
      <c r="Y4205">
        <v>-8.4109499934704197E-3</v>
      </c>
      <c r="Z4205">
        <v>1.20738299324994</v>
      </c>
      <c r="AA4205">
        <v>0.16757841079566399</v>
      </c>
      <c r="AB4205">
        <v>0.34010909892463398</v>
      </c>
      <c r="AC4205" t="s">
        <v>260</v>
      </c>
      <c r="AD4205" t="s">
        <v>367</v>
      </c>
      <c r="AE4205" t="s">
        <v>56</v>
      </c>
      <c r="AF4205" t="s">
        <v>59</v>
      </c>
      <c r="AG4205" t="s">
        <v>368</v>
      </c>
      <c r="AH4205" s="45">
        <v>36445</v>
      </c>
      <c r="AI4205">
        <v>6281</v>
      </c>
      <c r="AJ4205">
        <v>1965</v>
      </c>
      <c r="AK4205" t="s">
        <v>369</v>
      </c>
      <c r="AL4205" t="s">
        <v>288</v>
      </c>
      <c r="AM4205" t="s">
        <v>245</v>
      </c>
    </row>
    <row r="4206" spans="1:39" x14ac:dyDescent="0.3">
      <c r="A4206" s="1">
        <v>43634</v>
      </c>
      <c r="B4206" t="s">
        <v>36</v>
      </c>
      <c r="C4206" t="s">
        <v>239</v>
      </c>
      <c r="D4206">
        <v>1200</v>
      </c>
      <c r="E4206">
        <v>15</v>
      </c>
      <c r="F4206">
        <v>106.69000200000001</v>
      </c>
      <c r="G4206">
        <v>110.589996</v>
      </c>
      <c r="H4206">
        <v>106.050003</v>
      </c>
      <c r="I4206">
        <v>109.94000200000001</v>
      </c>
      <c r="J4206">
        <v>109.94000200000001</v>
      </c>
      <c r="K4206">
        <v>3190000</v>
      </c>
      <c r="L4206">
        <v>2.06</v>
      </c>
      <c r="M4206">
        <v>4.5022521770845599E-2</v>
      </c>
      <c r="N4206">
        <v>4.43567111091481E-2</v>
      </c>
      <c r="O4206">
        <v>5.4354915506217703E-2</v>
      </c>
      <c r="P4206">
        <v>5.4282865611877404E-3</v>
      </c>
      <c r="Q4206">
        <v>0.10068210863760201</v>
      </c>
      <c r="R4206">
        <v>2.37702749628739E-2</v>
      </c>
      <c r="S4206">
        <v>2.50796460541058E-2</v>
      </c>
      <c r="T4206">
        <v>2.0702193164760099E-2</v>
      </c>
      <c r="U4206">
        <v>1.8754847406435099E-2</v>
      </c>
      <c r="V4206">
        <v>118.540001</v>
      </c>
      <c r="W4206">
        <v>76.620002999999997</v>
      </c>
      <c r="X4206">
        <v>-0.14331462969686801</v>
      </c>
      <c r="Y4206">
        <v>9.6704895497130797E-3</v>
      </c>
      <c r="Z4206">
        <v>1.25193943143118</v>
      </c>
      <c r="AA4206">
        <v>0.72093998762618405</v>
      </c>
      <c r="AB4206">
        <v>0.37021435533810998</v>
      </c>
      <c r="AC4206" t="s">
        <v>260</v>
      </c>
      <c r="AD4206" t="s">
        <v>367</v>
      </c>
      <c r="AE4206" t="s">
        <v>56</v>
      </c>
      <c r="AF4206" t="s">
        <v>59</v>
      </c>
      <c r="AG4206" t="s">
        <v>368</v>
      </c>
      <c r="AH4206" s="45">
        <v>36445</v>
      </c>
      <c r="AI4206">
        <v>6281</v>
      </c>
      <c r="AJ4206">
        <v>1965</v>
      </c>
      <c r="AK4206" t="s">
        <v>369</v>
      </c>
      <c r="AL4206" t="s">
        <v>288</v>
      </c>
      <c r="AM4206" t="s">
        <v>245</v>
      </c>
    </row>
    <row r="4207" spans="1:39" x14ac:dyDescent="0.3">
      <c r="A4207" s="1">
        <v>43566</v>
      </c>
      <c r="B4207" t="s">
        <v>36</v>
      </c>
      <c r="C4207" t="s">
        <v>239</v>
      </c>
      <c r="D4207">
        <v>1900</v>
      </c>
      <c r="E4207">
        <v>16</v>
      </c>
      <c r="F4207">
        <v>112.370003</v>
      </c>
      <c r="G4207">
        <v>112.68</v>
      </c>
      <c r="H4207">
        <v>111.169997999999</v>
      </c>
      <c r="I4207">
        <v>111.82</v>
      </c>
      <c r="J4207">
        <v>111.204544</v>
      </c>
      <c r="K4207">
        <v>1784900</v>
      </c>
      <c r="L4207">
        <v>2.504</v>
      </c>
      <c r="M4207">
        <v>-2.2331955778675098E-3</v>
      </c>
      <c r="N4207">
        <v>1.15130083448191E-2</v>
      </c>
      <c r="O4207">
        <v>3.5592904087755103E-2</v>
      </c>
      <c r="P4207">
        <v>0.237756427405594</v>
      </c>
      <c r="Q4207">
        <v>0.22823024988325699</v>
      </c>
      <c r="R4207">
        <v>9.7676234961478394E-3</v>
      </c>
      <c r="S4207">
        <v>1.3708395716736901E-2</v>
      </c>
      <c r="T4207">
        <v>1.6172714993239499E-2</v>
      </c>
      <c r="U4207">
        <v>1.7115790815786701E-2</v>
      </c>
      <c r="V4207">
        <v>112.68</v>
      </c>
      <c r="W4207">
        <v>76.620002999999997</v>
      </c>
      <c r="X4207">
        <v>-0.14321703254250501</v>
      </c>
      <c r="Y4207" s="44">
        <v>3.8122194279549302E-5</v>
      </c>
      <c r="Z4207">
        <v>1.1721439626446799</v>
      </c>
      <c r="AA4207">
        <v>1.89444423903172</v>
      </c>
      <c r="AB4207">
        <v>2.0015378599395</v>
      </c>
      <c r="AC4207" t="s">
        <v>261</v>
      </c>
      <c r="AD4207" t="s">
        <v>367</v>
      </c>
      <c r="AE4207" t="s">
        <v>56</v>
      </c>
      <c r="AF4207" t="s">
        <v>59</v>
      </c>
      <c r="AG4207" t="s">
        <v>368</v>
      </c>
      <c r="AH4207" s="45">
        <v>36445</v>
      </c>
      <c r="AI4207">
        <v>6281</v>
      </c>
      <c r="AJ4207">
        <v>1965</v>
      </c>
      <c r="AK4207" t="s">
        <v>369</v>
      </c>
      <c r="AL4207" t="s">
        <v>288</v>
      </c>
      <c r="AM4207" t="s">
        <v>245</v>
      </c>
    </row>
    <row r="4208" spans="1:39" x14ac:dyDescent="0.3">
      <c r="A4208" s="1">
        <v>43573</v>
      </c>
      <c r="B4208" t="s">
        <v>36</v>
      </c>
      <c r="C4208" t="s">
        <v>246</v>
      </c>
      <c r="D4208">
        <v>1700</v>
      </c>
      <c r="E4208">
        <v>16</v>
      </c>
      <c r="F4208">
        <v>115.089996</v>
      </c>
      <c r="G4208">
        <v>115.089996</v>
      </c>
      <c r="H4208">
        <v>113.760002</v>
      </c>
      <c r="I4208">
        <v>114.790001</v>
      </c>
      <c r="J4208">
        <v>114.158194999999</v>
      </c>
      <c r="K4208">
        <v>2052800</v>
      </c>
      <c r="L4208">
        <v>2.56</v>
      </c>
      <c r="M4208">
        <v>3.40330686862639E-3</v>
      </c>
      <c r="N4208">
        <v>2.6213917610374601E-2</v>
      </c>
      <c r="O4208">
        <v>4.3078667838259602E-2</v>
      </c>
      <c r="P4208">
        <v>0.26171591240637299</v>
      </c>
      <c r="Q4208">
        <v>0.21376326215035099</v>
      </c>
      <c r="R4208">
        <v>1.2868470625532501E-2</v>
      </c>
      <c r="S4208">
        <v>1.47139842035666E-2</v>
      </c>
      <c r="T4208">
        <v>1.5686933105949898E-2</v>
      </c>
      <c r="U4208">
        <v>1.70826100498177E-2</v>
      </c>
      <c r="V4208">
        <v>115.93</v>
      </c>
      <c r="W4208">
        <v>76.620002999999997</v>
      </c>
      <c r="X4208">
        <v>-0.14321703254250501</v>
      </c>
      <c r="Y4208">
        <v>1.5778467813143101E-3</v>
      </c>
      <c r="Z4208">
        <v>1.1697893075819901</v>
      </c>
      <c r="AA4208">
        <v>1.7538810618917</v>
      </c>
      <c r="AB4208">
        <v>1.7855834442679399</v>
      </c>
      <c r="AC4208" t="s">
        <v>261</v>
      </c>
      <c r="AD4208" t="s">
        <v>367</v>
      </c>
      <c r="AE4208" t="s">
        <v>56</v>
      </c>
      <c r="AF4208" t="s">
        <v>59</v>
      </c>
      <c r="AG4208" t="s">
        <v>368</v>
      </c>
      <c r="AH4208" s="45">
        <v>36445</v>
      </c>
      <c r="AI4208">
        <v>6281</v>
      </c>
      <c r="AJ4208">
        <v>1965</v>
      </c>
      <c r="AK4208" t="s">
        <v>369</v>
      </c>
      <c r="AL4208" t="s">
        <v>288</v>
      </c>
      <c r="AM4208" t="s">
        <v>245</v>
      </c>
    </row>
    <row r="4209" spans="1:39" x14ac:dyDescent="0.3">
      <c r="A4209" s="1">
        <v>43577</v>
      </c>
      <c r="B4209" t="s">
        <v>36</v>
      </c>
      <c r="C4209" t="s">
        <v>246</v>
      </c>
      <c r="D4209">
        <v>1800</v>
      </c>
      <c r="E4209">
        <v>16</v>
      </c>
      <c r="F4209">
        <v>114.410004</v>
      </c>
      <c r="G4209">
        <v>114.599998</v>
      </c>
      <c r="H4209">
        <v>113.449997</v>
      </c>
      <c r="I4209">
        <v>113.610001</v>
      </c>
      <c r="J4209">
        <v>112.984687999999</v>
      </c>
      <c r="K4209">
        <v>2295900</v>
      </c>
      <c r="L4209">
        <v>2.59</v>
      </c>
      <c r="M4209">
        <v>-1.0332856795319201E-2</v>
      </c>
      <c r="N4209">
        <v>-5.2673057086605104E-3</v>
      </c>
      <c r="O4209">
        <v>4.5008056591168202E-2</v>
      </c>
      <c r="P4209">
        <v>0.22307444478003399</v>
      </c>
      <c r="Q4209">
        <v>0.254629150670521</v>
      </c>
      <c r="R4209">
        <v>1.0651169669370899E-2</v>
      </c>
      <c r="S4209">
        <v>1.4630704922259499E-2</v>
      </c>
      <c r="T4209">
        <v>1.54813581020461E-2</v>
      </c>
      <c r="U4209">
        <v>1.6777808108133101E-2</v>
      </c>
      <c r="V4209">
        <v>115.93</v>
      </c>
      <c r="W4209">
        <v>76.620002999999997</v>
      </c>
      <c r="X4209">
        <v>-0.14321703254250501</v>
      </c>
      <c r="Y4209">
        <v>1.0115060212163699E-3</v>
      </c>
      <c r="Z4209">
        <v>1.1572790807953</v>
      </c>
      <c r="AA4209">
        <v>2.1267430568138401</v>
      </c>
      <c r="AB4209">
        <v>1.8390312251482701</v>
      </c>
      <c r="AC4209" t="s">
        <v>261</v>
      </c>
      <c r="AD4209" t="s">
        <v>367</v>
      </c>
      <c r="AE4209" t="s">
        <v>56</v>
      </c>
      <c r="AF4209" t="s">
        <v>59</v>
      </c>
      <c r="AG4209" t="s">
        <v>368</v>
      </c>
      <c r="AH4209" s="45">
        <v>36445</v>
      </c>
      <c r="AI4209">
        <v>6281</v>
      </c>
      <c r="AJ4209">
        <v>1965</v>
      </c>
      <c r="AK4209" t="s">
        <v>369</v>
      </c>
      <c r="AL4209" t="s">
        <v>288</v>
      </c>
      <c r="AM4209" t="s">
        <v>245</v>
      </c>
    </row>
    <row r="4210" spans="1:39" x14ac:dyDescent="0.3">
      <c r="A4210" s="1">
        <v>43584</v>
      </c>
      <c r="B4210" t="s">
        <v>36</v>
      </c>
      <c r="C4210" t="s">
        <v>246</v>
      </c>
      <c r="D4210">
        <v>1800</v>
      </c>
      <c r="E4210">
        <v>16</v>
      </c>
      <c r="F4210">
        <v>114.25</v>
      </c>
      <c r="G4210">
        <v>114.790001</v>
      </c>
      <c r="H4210">
        <v>113.400002</v>
      </c>
      <c r="I4210">
        <v>113.879997</v>
      </c>
      <c r="J4210">
        <v>113.253197</v>
      </c>
      <c r="K4210">
        <v>1877100</v>
      </c>
      <c r="L4210">
        <v>2.536</v>
      </c>
      <c r="M4210">
        <v>-4.9054521368661298E-3</v>
      </c>
      <c r="N4210">
        <v>2.3736884392626099E-3</v>
      </c>
      <c r="O4210">
        <v>8.1565863120018095E-2</v>
      </c>
      <c r="P4210">
        <v>0.16204594681891599</v>
      </c>
      <c r="Q4210">
        <v>0.26988447000542898</v>
      </c>
      <c r="R4210">
        <v>1.7358252444963598E-2</v>
      </c>
      <c r="S4210">
        <v>1.2932572112510201E-2</v>
      </c>
      <c r="T4210">
        <v>1.3178348836042899E-2</v>
      </c>
      <c r="U4210">
        <v>1.68551148340432E-2</v>
      </c>
      <c r="V4210">
        <v>118.540001</v>
      </c>
      <c r="W4210">
        <v>76.620002999999997</v>
      </c>
      <c r="X4210">
        <v>-0.14321703254250501</v>
      </c>
      <c r="Y4210">
        <v>1.07094833958194E-3</v>
      </c>
      <c r="Z4210">
        <v>1.16065495210917</v>
      </c>
      <c r="AA4210">
        <v>2.2276850254450902</v>
      </c>
      <c r="AB4210">
        <v>2.3649594319876801</v>
      </c>
      <c r="AC4210" t="s">
        <v>261</v>
      </c>
      <c r="AD4210" t="s">
        <v>367</v>
      </c>
      <c r="AE4210" t="s">
        <v>56</v>
      </c>
      <c r="AF4210" t="s">
        <v>59</v>
      </c>
      <c r="AG4210" t="s">
        <v>368</v>
      </c>
      <c r="AH4210" s="45">
        <v>36445</v>
      </c>
      <c r="AI4210">
        <v>6281</v>
      </c>
      <c r="AJ4210">
        <v>1965</v>
      </c>
      <c r="AK4210" t="s">
        <v>369</v>
      </c>
      <c r="AL4210" t="s">
        <v>288</v>
      </c>
      <c r="AM4210" t="s">
        <v>245</v>
      </c>
    </row>
    <row r="4211" spans="1:39" x14ac:dyDescent="0.3">
      <c r="A4211" s="1">
        <v>43592</v>
      </c>
      <c r="B4211" t="s">
        <v>36</v>
      </c>
      <c r="C4211" t="s">
        <v>239</v>
      </c>
      <c r="D4211">
        <v>1900</v>
      </c>
      <c r="E4211">
        <v>16</v>
      </c>
      <c r="F4211">
        <v>113.400002</v>
      </c>
      <c r="G4211">
        <v>114.290001</v>
      </c>
      <c r="H4211">
        <v>111.790001</v>
      </c>
      <c r="I4211">
        <v>113.68</v>
      </c>
      <c r="J4211">
        <v>113.054306</v>
      </c>
      <c r="K4211">
        <v>2965400</v>
      </c>
      <c r="L4211">
        <v>2.448</v>
      </c>
      <c r="M4211">
        <v>-1.0935746024348599E-2</v>
      </c>
      <c r="N4211">
        <v>-2.2269502807032202E-2</v>
      </c>
      <c r="O4211">
        <v>2.8010051393465098E-2</v>
      </c>
      <c r="P4211">
        <v>0.12933606395849001</v>
      </c>
      <c r="Q4211">
        <v>0.25058158775348499</v>
      </c>
      <c r="R4211">
        <v>1.48540655296075E-2</v>
      </c>
      <c r="S4211">
        <v>1.36065834145005E-2</v>
      </c>
      <c r="T4211">
        <v>1.3611951387094701E-2</v>
      </c>
      <c r="U4211">
        <v>1.68833674128126E-2</v>
      </c>
      <c r="V4211">
        <v>118.540001</v>
      </c>
      <c r="W4211">
        <v>76.620002999999997</v>
      </c>
      <c r="X4211">
        <v>-0.14321703254250501</v>
      </c>
      <c r="Y4211">
        <v>-1.6649488130547601E-2</v>
      </c>
      <c r="Z4211">
        <v>1.1477599599311601</v>
      </c>
      <c r="AA4211">
        <v>2.0131348095933301</v>
      </c>
      <c r="AB4211">
        <v>2.33204454403822</v>
      </c>
      <c r="AC4211" t="s">
        <v>261</v>
      </c>
      <c r="AD4211" t="s">
        <v>367</v>
      </c>
      <c r="AE4211" t="s">
        <v>56</v>
      </c>
      <c r="AF4211" t="s">
        <v>59</v>
      </c>
      <c r="AG4211" t="s">
        <v>368</v>
      </c>
      <c r="AH4211" s="45">
        <v>36445</v>
      </c>
      <c r="AI4211">
        <v>6281</v>
      </c>
      <c r="AJ4211">
        <v>1965</v>
      </c>
      <c r="AK4211" t="s">
        <v>369</v>
      </c>
      <c r="AL4211" t="s">
        <v>288</v>
      </c>
      <c r="AM4211" t="s">
        <v>245</v>
      </c>
    </row>
    <row r="4212" spans="1:39" x14ac:dyDescent="0.3">
      <c r="A4212" s="1">
        <v>43598</v>
      </c>
      <c r="B4212" t="s">
        <v>36</v>
      </c>
      <c r="C4212" t="s">
        <v>239</v>
      </c>
      <c r="D4212">
        <v>3000</v>
      </c>
      <c r="E4212">
        <v>16</v>
      </c>
      <c r="F4212">
        <v>107.139999</v>
      </c>
      <c r="G4212">
        <v>107.68</v>
      </c>
      <c r="H4212">
        <v>103.660004</v>
      </c>
      <c r="I4212">
        <v>104.230003</v>
      </c>
      <c r="J4212">
        <v>103.656319</v>
      </c>
      <c r="K4212">
        <v>4900300</v>
      </c>
      <c r="L4212">
        <v>2.4049999999999998</v>
      </c>
      <c r="M4212">
        <v>-5.9320079006540502E-2</v>
      </c>
      <c r="N4212">
        <v>-9.7723231555099793E-2</v>
      </c>
      <c r="O4212">
        <v>-7.2523638059972903E-2</v>
      </c>
      <c r="P4212">
        <v>2.9191906978289599E-2</v>
      </c>
      <c r="Q4212">
        <v>0.13035050144094901</v>
      </c>
      <c r="R4212">
        <v>2.5040977596309199E-2</v>
      </c>
      <c r="S4212">
        <v>1.8998666796592699E-2</v>
      </c>
      <c r="T4212">
        <v>1.56758494346547E-2</v>
      </c>
      <c r="U4212">
        <v>1.73651423614372E-2</v>
      </c>
      <c r="V4212">
        <v>118.540001</v>
      </c>
      <c r="W4212">
        <v>76.620002999999997</v>
      </c>
      <c r="X4212">
        <v>-0.15093540855406701</v>
      </c>
      <c r="Y4212">
        <v>-2.4426469085879299E-2</v>
      </c>
      <c r="Z4212">
        <v>1.1844575543072899</v>
      </c>
      <c r="AA4212">
        <v>0.94570434088904498</v>
      </c>
      <c r="AB4212">
        <v>1.57667297240738</v>
      </c>
      <c r="AC4212" t="s">
        <v>261</v>
      </c>
      <c r="AD4212" t="s">
        <v>367</v>
      </c>
      <c r="AE4212" t="s">
        <v>56</v>
      </c>
      <c r="AF4212" t="s">
        <v>59</v>
      </c>
      <c r="AG4212" t="s">
        <v>368</v>
      </c>
      <c r="AH4212" s="45">
        <v>36445</v>
      </c>
      <c r="AI4212">
        <v>6281</v>
      </c>
      <c r="AJ4212">
        <v>1965</v>
      </c>
      <c r="AK4212" t="s">
        <v>369</v>
      </c>
      <c r="AL4212" t="s">
        <v>288</v>
      </c>
      <c r="AM4212" t="s">
        <v>245</v>
      </c>
    </row>
    <row r="4213" spans="1:39" x14ac:dyDescent="0.3">
      <c r="A4213" s="1">
        <v>43623</v>
      </c>
      <c r="B4213" t="s">
        <v>36</v>
      </c>
      <c r="C4213" t="s">
        <v>239</v>
      </c>
      <c r="D4213">
        <v>900</v>
      </c>
      <c r="E4213">
        <v>16</v>
      </c>
      <c r="F4213">
        <v>100.669997999999</v>
      </c>
      <c r="G4213">
        <v>100.989998</v>
      </c>
      <c r="H4213">
        <v>99.730002999999996</v>
      </c>
      <c r="I4213">
        <v>100.69000200000001</v>
      </c>
      <c r="J4213">
        <v>100.69000200000001</v>
      </c>
      <c r="K4213">
        <v>3046400</v>
      </c>
      <c r="L4213">
        <v>2.0840000000000001</v>
      </c>
      <c r="M4213">
        <v>7.1763588083788299E-3</v>
      </c>
      <c r="N4213">
        <v>4.12607196147367E-2</v>
      </c>
      <c r="O4213">
        <v>-0.11582177754912799</v>
      </c>
      <c r="P4213">
        <v>-4.0291820842433303E-2</v>
      </c>
      <c r="Q4213">
        <v>1.16123310008245E-2</v>
      </c>
      <c r="R4213">
        <v>2.41831234034257E-2</v>
      </c>
      <c r="S4213">
        <v>2.4487836255966899E-2</v>
      </c>
      <c r="T4213">
        <v>1.8471683514933501E-2</v>
      </c>
      <c r="U4213">
        <v>1.8138362549980701E-2</v>
      </c>
      <c r="V4213">
        <v>118.540001</v>
      </c>
      <c r="W4213">
        <v>76.620002999999997</v>
      </c>
      <c r="X4213">
        <v>-0.14331462969686801</v>
      </c>
      <c r="Y4213">
        <v>1.0442979367750601E-2</v>
      </c>
      <c r="Z4213">
        <v>1.2251666849571701</v>
      </c>
      <c r="AA4213">
        <v>-8.1849109786345103E-2</v>
      </c>
      <c r="AB4213">
        <v>2.62980706945103E-2</v>
      </c>
      <c r="AC4213" t="s">
        <v>261</v>
      </c>
      <c r="AD4213" t="s">
        <v>367</v>
      </c>
      <c r="AE4213" t="s">
        <v>56</v>
      </c>
      <c r="AF4213" t="s">
        <v>59</v>
      </c>
      <c r="AG4213" t="s">
        <v>368</v>
      </c>
      <c r="AH4213" s="45">
        <v>36445</v>
      </c>
      <c r="AI4213">
        <v>6281</v>
      </c>
      <c r="AJ4213">
        <v>1965</v>
      </c>
      <c r="AK4213" t="s">
        <v>369</v>
      </c>
      <c r="AL4213" t="s">
        <v>288</v>
      </c>
      <c r="AM4213" t="s">
        <v>245</v>
      </c>
    </row>
    <row r="4214" spans="1:39" x14ac:dyDescent="0.3">
      <c r="A4214" s="1">
        <v>43626</v>
      </c>
      <c r="B4214" t="s">
        <v>36</v>
      </c>
      <c r="C4214" t="s">
        <v>239</v>
      </c>
      <c r="D4214">
        <v>1200</v>
      </c>
      <c r="E4214">
        <v>16</v>
      </c>
      <c r="F4214">
        <v>104.290001</v>
      </c>
      <c r="G4214">
        <v>107.529999</v>
      </c>
      <c r="H4214">
        <v>103.129997</v>
      </c>
      <c r="I4214">
        <v>106.550003</v>
      </c>
      <c r="J4214">
        <v>106.550003</v>
      </c>
      <c r="K4214">
        <v>4179100</v>
      </c>
      <c r="L4214">
        <v>2.1429999999999998</v>
      </c>
      <c r="M4214">
        <v>5.65678769099522E-2</v>
      </c>
      <c r="N4214">
        <v>0.10353729427877401</v>
      </c>
      <c r="O4214">
        <v>-3.1334346891545399E-2</v>
      </c>
      <c r="P4214">
        <v>-5.0302457489207397E-3</v>
      </c>
      <c r="Q4214">
        <v>6.4839904253539499E-2</v>
      </c>
      <c r="R4214">
        <v>3.0426651284460201E-2</v>
      </c>
      <c r="S4214">
        <v>2.7236433103298801E-2</v>
      </c>
      <c r="T4214">
        <v>1.9644388922163001E-2</v>
      </c>
      <c r="U4214">
        <v>1.8483509176686799E-2</v>
      </c>
      <c r="V4214">
        <v>118.540001</v>
      </c>
      <c r="W4214">
        <v>76.620002999999997</v>
      </c>
      <c r="X4214">
        <v>-0.14331462969686801</v>
      </c>
      <c r="Y4214">
        <v>4.6492198743191201E-3</v>
      </c>
      <c r="Z4214">
        <v>1.2350481341569</v>
      </c>
      <c r="AA4214">
        <v>0.385822419696908</v>
      </c>
      <c r="AB4214">
        <v>0.115457903550373</v>
      </c>
      <c r="AC4214" t="s">
        <v>261</v>
      </c>
      <c r="AD4214" t="s">
        <v>367</v>
      </c>
      <c r="AE4214" t="s">
        <v>56</v>
      </c>
      <c r="AF4214" t="s">
        <v>59</v>
      </c>
      <c r="AG4214" t="s">
        <v>368</v>
      </c>
      <c r="AH4214" s="45">
        <v>36445</v>
      </c>
      <c r="AI4214">
        <v>6281</v>
      </c>
      <c r="AJ4214">
        <v>1965</v>
      </c>
      <c r="AK4214" t="s">
        <v>369</v>
      </c>
      <c r="AL4214" t="s">
        <v>288</v>
      </c>
      <c r="AM4214" t="s">
        <v>245</v>
      </c>
    </row>
    <row r="4215" spans="1:39" x14ac:dyDescent="0.3">
      <c r="A4215" s="1">
        <v>43630</v>
      </c>
      <c r="B4215" t="s">
        <v>36</v>
      </c>
      <c r="C4215" t="s">
        <v>239</v>
      </c>
      <c r="D4215">
        <v>1800</v>
      </c>
      <c r="E4215">
        <v>16</v>
      </c>
      <c r="F4215">
        <v>103.44000200000001</v>
      </c>
      <c r="G4215">
        <v>104.410004</v>
      </c>
      <c r="H4215">
        <v>102.779999</v>
      </c>
      <c r="I4215">
        <v>104.019997</v>
      </c>
      <c r="J4215">
        <v>104.019997</v>
      </c>
      <c r="K4215">
        <v>2327200</v>
      </c>
      <c r="L4215">
        <v>2.093</v>
      </c>
      <c r="M4215">
        <v>-1.67782966799324E-2</v>
      </c>
      <c r="N4215">
        <v>3.2536649713849397E-2</v>
      </c>
      <c r="O4215">
        <v>-2.0387261527967101E-2</v>
      </c>
      <c r="P4215">
        <v>-4.48171209571432E-2</v>
      </c>
      <c r="Q4215">
        <v>4.9773700970561101E-2</v>
      </c>
      <c r="R4215">
        <v>3.0323395424540701E-2</v>
      </c>
      <c r="S4215">
        <v>2.4106974484634901E-2</v>
      </c>
      <c r="T4215">
        <v>1.9864472096627499E-2</v>
      </c>
      <c r="U4215">
        <v>1.8534933340551701E-2</v>
      </c>
      <c r="V4215">
        <v>118.540001</v>
      </c>
      <c r="W4215">
        <v>76.620002999999997</v>
      </c>
      <c r="X4215">
        <v>-0.14331462969686801</v>
      </c>
      <c r="Y4215">
        <v>-1.6128120944145399E-3</v>
      </c>
      <c r="Z4215">
        <v>1.2387521714362799</v>
      </c>
      <c r="AA4215">
        <v>0.25836885616842198</v>
      </c>
      <c r="AB4215">
        <v>0.31413405689367002</v>
      </c>
      <c r="AC4215" t="s">
        <v>261</v>
      </c>
      <c r="AD4215" t="s">
        <v>367</v>
      </c>
      <c r="AE4215" t="s">
        <v>56</v>
      </c>
      <c r="AF4215" t="s">
        <v>59</v>
      </c>
      <c r="AG4215" t="s">
        <v>368</v>
      </c>
      <c r="AH4215" s="45">
        <v>36445</v>
      </c>
      <c r="AI4215">
        <v>6281</v>
      </c>
      <c r="AJ4215">
        <v>1965</v>
      </c>
      <c r="AK4215" t="s">
        <v>369</v>
      </c>
      <c r="AL4215" t="s">
        <v>288</v>
      </c>
      <c r="AM4215" t="s">
        <v>245</v>
      </c>
    </row>
    <row r="4216" spans="1:39" x14ac:dyDescent="0.3">
      <c r="A4216" s="1">
        <v>43635</v>
      </c>
      <c r="B4216" t="s">
        <v>36</v>
      </c>
      <c r="C4216" t="s">
        <v>239</v>
      </c>
      <c r="D4216">
        <v>1400</v>
      </c>
      <c r="E4216">
        <v>16</v>
      </c>
      <c r="F4216">
        <v>110.489998</v>
      </c>
      <c r="G4216">
        <v>111.529999</v>
      </c>
      <c r="H4216">
        <v>109.5</v>
      </c>
      <c r="I4216">
        <v>111.040001</v>
      </c>
      <c r="J4216">
        <v>111.040001</v>
      </c>
      <c r="K4216">
        <v>2474500</v>
      </c>
      <c r="L4216">
        <v>2.0289999999999999</v>
      </c>
      <c r="M4216">
        <v>9.9557251400029106E-3</v>
      </c>
      <c r="N4216">
        <v>6.1948199188406099E-2</v>
      </c>
      <c r="O4216">
        <v>0.101973774985779</v>
      </c>
      <c r="P4216">
        <v>2.76462572494185E-2</v>
      </c>
      <c r="Q4216">
        <v>0.114685426938503</v>
      </c>
      <c r="R4216">
        <v>2.1948252562494001E-2</v>
      </c>
      <c r="S4216">
        <v>2.34530878187506E-2</v>
      </c>
      <c r="T4216">
        <v>2.0677671936787E-2</v>
      </c>
      <c r="U4216">
        <v>1.8762362231664002E-2</v>
      </c>
      <c r="V4216">
        <v>118.540001</v>
      </c>
      <c r="W4216">
        <v>76.620002999999997</v>
      </c>
      <c r="X4216">
        <v>-0.14331462969686801</v>
      </c>
      <c r="Y4216">
        <v>2.98071681438073E-3</v>
      </c>
      <c r="Z4216">
        <v>1.25249746853204</v>
      </c>
      <c r="AA4216">
        <v>0.85219691677644505</v>
      </c>
      <c r="AB4216">
        <v>0.48979430334714802</v>
      </c>
      <c r="AC4216" t="s">
        <v>261</v>
      </c>
      <c r="AD4216" t="s">
        <v>367</v>
      </c>
      <c r="AE4216" t="s">
        <v>56</v>
      </c>
      <c r="AF4216" t="s">
        <v>59</v>
      </c>
      <c r="AG4216" t="s">
        <v>368</v>
      </c>
      <c r="AH4216" s="45">
        <v>36445</v>
      </c>
      <c r="AI4216">
        <v>6281</v>
      </c>
      <c r="AJ4216">
        <v>1965</v>
      </c>
      <c r="AK4216" t="s">
        <v>369</v>
      </c>
      <c r="AL4216" t="s">
        <v>288</v>
      </c>
      <c r="AM4216" t="s">
        <v>245</v>
      </c>
    </row>
    <row r="4217" spans="1:39" x14ac:dyDescent="0.3">
      <c r="A4217" s="1">
        <v>43641</v>
      </c>
      <c r="B4217" t="s">
        <v>36</v>
      </c>
      <c r="C4217" t="s">
        <v>246</v>
      </c>
      <c r="D4217">
        <v>1900</v>
      </c>
      <c r="E4217">
        <v>16</v>
      </c>
      <c r="F4217">
        <v>113.010002</v>
      </c>
      <c r="G4217">
        <v>113.540001</v>
      </c>
      <c r="H4217">
        <v>109.849998</v>
      </c>
      <c r="I4217">
        <v>110.279999</v>
      </c>
      <c r="J4217">
        <v>110.279999</v>
      </c>
      <c r="K4217">
        <v>2516200</v>
      </c>
      <c r="L4217">
        <v>1.994</v>
      </c>
      <c r="M4217">
        <v>-2.34799117826393E-2</v>
      </c>
      <c r="N4217">
        <v>3.0877964635135399E-3</v>
      </c>
      <c r="O4217">
        <v>0.116152908727673</v>
      </c>
      <c r="P4217">
        <v>3.4778808085179802E-2</v>
      </c>
      <c r="Q4217">
        <v>0.12780009025182301</v>
      </c>
      <c r="R4217">
        <v>1.56193812936497E-2</v>
      </c>
      <c r="S4217">
        <v>2.1387720093219299E-2</v>
      </c>
      <c r="T4217">
        <v>2.04028386661552E-2</v>
      </c>
      <c r="U4217">
        <v>1.8797915667572301E-2</v>
      </c>
      <c r="V4217">
        <v>118.540001</v>
      </c>
      <c r="W4217">
        <v>76.620002999999997</v>
      </c>
      <c r="X4217">
        <v>-0.14331462969686801</v>
      </c>
      <c r="Y4217">
        <v>-9.5417756928269908E-3</v>
      </c>
      <c r="Z4217">
        <v>1.2535086373645901</v>
      </c>
      <c r="AA4217">
        <v>0.98240952032639195</v>
      </c>
      <c r="AB4217">
        <v>1.0332444894694099</v>
      </c>
      <c r="AC4217" t="s">
        <v>261</v>
      </c>
      <c r="AD4217" t="s">
        <v>367</v>
      </c>
      <c r="AE4217" t="s">
        <v>56</v>
      </c>
      <c r="AF4217" t="s">
        <v>59</v>
      </c>
      <c r="AG4217" t="s">
        <v>368</v>
      </c>
      <c r="AH4217" s="45">
        <v>36445</v>
      </c>
      <c r="AI4217">
        <v>6281</v>
      </c>
      <c r="AJ4217">
        <v>1965</v>
      </c>
      <c r="AK4217" t="s">
        <v>369</v>
      </c>
      <c r="AL4217" t="s">
        <v>288</v>
      </c>
      <c r="AM4217" t="s">
        <v>245</v>
      </c>
    </row>
    <row r="4218" spans="1:39" x14ac:dyDescent="0.3">
      <c r="A4218" s="1">
        <v>43577</v>
      </c>
      <c r="B4218" t="s">
        <v>36</v>
      </c>
      <c r="C4218" t="s">
        <v>246</v>
      </c>
      <c r="D4218">
        <v>1300</v>
      </c>
      <c r="E4218">
        <v>17</v>
      </c>
      <c r="F4218">
        <v>114.410004</v>
      </c>
      <c r="G4218">
        <v>114.599998</v>
      </c>
      <c r="H4218">
        <v>113.449997</v>
      </c>
      <c r="I4218">
        <v>113.610001</v>
      </c>
      <c r="J4218">
        <v>112.984687999999</v>
      </c>
      <c r="K4218">
        <v>2295900</v>
      </c>
      <c r="L4218">
        <v>2.59</v>
      </c>
      <c r="M4218">
        <v>-1.0332856795319201E-2</v>
      </c>
      <c r="N4218">
        <v>-5.2673057086605104E-3</v>
      </c>
      <c r="O4218">
        <v>4.5008056591168202E-2</v>
      </c>
      <c r="P4218">
        <v>0.22307444478003399</v>
      </c>
      <c r="Q4218">
        <v>0.254629150670521</v>
      </c>
      <c r="R4218">
        <v>1.0651169669370899E-2</v>
      </c>
      <c r="S4218">
        <v>1.4630704922259499E-2</v>
      </c>
      <c r="T4218">
        <v>1.54813581020461E-2</v>
      </c>
      <c r="U4218">
        <v>1.6777808108133101E-2</v>
      </c>
      <c r="V4218">
        <v>115.93</v>
      </c>
      <c r="W4218">
        <v>76.620002999999997</v>
      </c>
      <c r="X4218">
        <v>-0.14321703254250501</v>
      </c>
      <c r="Y4218">
        <v>1.0115060212163699E-3</v>
      </c>
      <c r="Z4218">
        <v>1.1572790807953</v>
      </c>
      <c r="AA4218">
        <v>2.1267430568138401</v>
      </c>
      <c r="AB4218">
        <v>1.8390312251482701</v>
      </c>
      <c r="AC4218" t="s">
        <v>262</v>
      </c>
      <c r="AD4218" t="s">
        <v>367</v>
      </c>
      <c r="AE4218" t="s">
        <v>56</v>
      </c>
      <c r="AF4218" t="s">
        <v>59</v>
      </c>
      <c r="AG4218" t="s">
        <v>368</v>
      </c>
      <c r="AH4218" s="45">
        <v>36445</v>
      </c>
      <c r="AI4218">
        <v>6281</v>
      </c>
      <c r="AJ4218">
        <v>1965</v>
      </c>
      <c r="AK4218" t="s">
        <v>369</v>
      </c>
      <c r="AL4218" t="s">
        <v>288</v>
      </c>
      <c r="AM4218" t="s">
        <v>245</v>
      </c>
    </row>
    <row r="4219" spans="1:39" x14ac:dyDescent="0.3">
      <c r="A4219" s="1">
        <v>43578</v>
      </c>
      <c r="B4219" t="s">
        <v>36</v>
      </c>
      <c r="C4219" t="s">
        <v>246</v>
      </c>
      <c r="D4219">
        <v>1700</v>
      </c>
      <c r="E4219">
        <v>17</v>
      </c>
      <c r="F4219">
        <v>113.57</v>
      </c>
      <c r="G4219">
        <v>114.400002</v>
      </c>
      <c r="H4219">
        <v>113.220001</v>
      </c>
      <c r="I4219">
        <v>114.110001</v>
      </c>
      <c r="J4219">
        <v>113.481940999999</v>
      </c>
      <c r="K4219">
        <v>3437900</v>
      </c>
      <c r="L4219">
        <v>2.57</v>
      </c>
      <c r="M4219">
        <v>4.3914090239310002E-3</v>
      </c>
      <c r="N4219">
        <v>1.0306179226849999E-2</v>
      </c>
      <c r="O4219">
        <v>3.5047518332308701E-2</v>
      </c>
      <c r="P4219">
        <v>0.25217770209339901</v>
      </c>
      <c r="Q4219">
        <v>0.26002262378021002</v>
      </c>
      <c r="R4219">
        <v>9.1151076332175104E-3</v>
      </c>
      <c r="S4219">
        <v>1.43837862426192E-2</v>
      </c>
      <c r="T4219">
        <v>1.50530004745804E-2</v>
      </c>
      <c r="U4219">
        <v>1.6778670710230301E-2</v>
      </c>
      <c r="V4219">
        <v>115.93</v>
      </c>
      <c r="W4219">
        <v>76.620002999999997</v>
      </c>
      <c r="X4219">
        <v>-0.14321703254250501</v>
      </c>
      <c r="Y4219">
        <v>8.8023511954049196E-3</v>
      </c>
      <c r="Z4219">
        <v>1.15814944604936</v>
      </c>
      <c r="AA4219">
        <v>2.1722986388571601</v>
      </c>
      <c r="AB4219">
        <v>1.9175818863292799</v>
      </c>
      <c r="AC4219" t="s">
        <v>262</v>
      </c>
      <c r="AD4219" t="s">
        <v>367</v>
      </c>
      <c r="AE4219" t="s">
        <v>56</v>
      </c>
      <c r="AF4219" t="s">
        <v>59</v>
      </c>
      <c r="AG4219" t="s">
        <v>368</v>
      </c>
      <c r="AH4219" s="45">
        <v>36445</v>
      </c>
      <c r="AI4219">
        <v>6281</v>
      </c>
      <c r="AJ4219">
        <v>1965</v>
      </c>
      <c r="AK4219" t="s">
        <v>369</v>
      </c>
      <c r="AL4219" t="s">
        <v>288</v>
      </c>
      <c r="AM4219" t="s">
        <v>245</v>
      </c>
    </row>
    <row r="4220" spans="1:39" x14ac:dyDescent="0.3">
      <c r="A4220" s="1">
        <v>43600</v>
      </c>
      <c r="B4220" t="s">
        <v>36</v>
      </c>
      <c r="C4220" t="s">
        <v>239</v>
      </c>
      <c r="D4220">
        <v>1600</v>
      </c>
      <c r="E4220">
        <v>17</v>
      </c>
      <c r="F4220">
        <v>105.589996</v>
      </c>
      <c r="G4220">
        <v>108.83000199999999</v>
      </c>
      <c r="H4220">
        <v>105.529999</v>
      </c>
      <c r="I4220">
        <v>107.889999</v>
      </c>
      <c r="J4220">
        <v>107.296173</v>
      </c>
      <c r="K4220">
        <v>2305600</v>
      </c>
      <c r="L4220">
        <v>2.379</v>
      </c>
      <c r="M4220">
        <v>1.0622561612296201E-2</v>
      </c>
      <c r="N4220">
        <v>-2.43557509473846E-2</v>
      </c>
      <c r="O4220">
        <v>-5.6926628170086202E-2</v>
      </c>
      <c r="P4220">
        <v>3.7801746139260198E-2</v>
      </c>
      <c r="Q4220">
        <v>0.159200569168161</v>
      </c>
      <c r="R4220">
        <v>3.1953045283116502E-2</v>
      </c>
      <c r="S4220">
        <v>1.9399340571256699E-2</v>
      </c>
      <c r="T4220">
        <v>1.5757189737908499E-2</v>
      </c>
      <c r="U4220">
        <v>1.7411138771048999E-2</v>
      </c>
      <c r="V4220">
        <v>118.540001</v>
      </c>
      <c r="W4220">
        <v>76.620002999999997</v>
      </c>
      <c r="X4220">
        <v>-0.15093540855406701</v>
      </c>
      <c r="Y4220">
        <v>5.8219943882337104E-3</v>
      </c>
      <c r="Z4220">
        <v>1.1904069290472401</v>
      </c>
      <c r="AA4220">
        <v>1.2055746102690701</v>
      </c>
      <c r="AB4220">
        <v>1.3132282437368199</v>
      </c>
      <c r="AC4220" t="s">
        <v>262</v>
      </c>
      <c r="AD4220" t="s">
        <v>367</v>
      </c>
      <c r="AE4220" t="s">
        <v>56</v>
      </c>
      <c r="AF4220" t="s">
        <v>59</v>
      </c>
      <c r="AG4220" t="s">
        <v>368</v>
      </c>
      <c r="AH4220" s="45">
        <v>36445</v>
      </c>
      <c r="AI4220">
        <v>6281</v>
      </c>
      <c r="AJ4220">
        <v>1965</v>
      </c>
      <c r="AK4220" t="s">
        <v>369</v>
      </c>
      <c r="AL4220" t="s">
        <v>288</v>
      </c>
      <c r="AM4220" t="s">
        <v>245</v>
      </c>
    </row>
    <row r="4221" spans="1:39" x14ac:dyDescent="0.3">
      <c r="A4221" s="1">
        <v>43616</v>
      </c>
      <c r="B4221" t="s">
        <v>36</v>
      </c>
      <c r="C4221" t="s">
        <v>246</v>
      </c>
      <c r="D4221">
        <v>1200</v>
      </c>
      <c r="E4221">
        <v>17</v>
      </c>
      <c r="F4221">
        <v>96.989998</v>
      </c>
      <c r="G4221">
        <v>98.589995999999999</v>
      </c>
      <c r="H4221">
        <v>96.480002999999996</v>
      </c>
      <c r="I4221">
        <v>96.620002999999997</v>
      </c>
      <c r="J4221">
        <v>96.620002999999997</v>
      </c>
      <c r="K4221">
        <v>2156800</v>
      </c>
      <c r="L4221">
        <v>2.1419999999999999</v>
      </c>
      <c r="M4221">
        <v>-1.47937256516785E-2</v>
      </c>
      <c r="N4221">
        <v>-1.6083878184362899E-2</v>
      </c>
      <c r="O4221">
        <v>-0.17935199997089701</v>
      </c>
      <c r="P4221">
        <v>-0.109892038684136</v>
      </c>
      <c r="Q4221">
        <v>4.2637813994534202E-2</v>
      </c>
      <c r="R4221">
        <v>1.1029614114846001E-2</v>
      </c>
      <c r="S4221">
        <v>2.18679241486468E-2</v>
      </c>
      <c r="T4221">
        <v>1.7331607901993E-2</v>
      </c>
      <c r="U4221">
        <v>1.7972650468993E-2</v>
      </c>
      <c r="V4221">
        <v>118.540001</v>
      </c>
      <c r="W4221">
        <v>76.620002999999997</v>
      </c>
      <c r="X4221">
        <v>-0.15093540855406701</v>
      </c>
      <c r="Y4221">
        <v>-1.3283204951564801E-2</v>
      </c>
      <c r="Z4221">
        <v>1.2083846859577101</v>
      </c>
      <c r="AA4221">
        <v>0.188047171359775</v>
      </c>
      <c r="AB4221">
        <v>0.25775759436982099</v>
      </c>
      <c r="AC4221" t="s">
        <v>262</v>
      </c>
      <c r="AD4221" t="s">
        <v>367</v>
      </c>
      <c r="AE4221" t="s">
        <v>56</v>
      </c>
      <c r="AF4221" t="s">
        <v>59</v>
      </c>
      <c r="AG4221" t="s">
        <v>368</v>
      </c>
      <c r="AH4221" s="45">
        <v>36445</v>
      </c>
      <c r="AI4221">
        <v>6281</v>
      </c>
      <c r="AJ4221">
        <v>1965</v>
      </c>
      <c r="AK4221" t="s">
        <v>369</v>
      </c>
      <c r="AL4221" t="s">
        <v>288</v>
      </c>
      <c r="AM4221" t="s">
        <v>245</v>
      </c>
    </row>
    <row r="4222" spans="1:39" x14ac:dyDescent="0.3">
      <c r="A4222" s="1">
        <v>43573</v>
      </c>
      <c r="B4222" t="s">
        <v>36</v>
      </c>
      <c r="C4222" t="s">
        <v>239</v>
      </c>
      <c r="D4222">
        <v>2200</v>
      </c>
      <c r="E4222">
        <v>18</v>
      </c>
      <c r="F4222">
        <v>115.089996</v>
      </c>
      <c r="G4222">
        <v>115.089996</v>
      </c>
      <c r="H4222">
        <v>113.760002</v>
      </c>
      <c r="I4222">
        <v>114.790001</v>
      </c>
      <c r="J4222">
        <v>114.158194999999</v>
      </c>
      <c r="K4222">
        <v>2052800</v>
      </c>
      <c r="L4222">
        <v>2.56</v>
      </c>
      <c r="M4222">
        <v>3.40330686862639E-3</v>
      </c>
      <c r="N4222">
        <v>2.6213917610374601E-2</v>
      </c>
      <c r="O4222">
        <v>4.3078667838259602E-2</v>
      </c>
      <c r="P4222">
        <v>0.26171591240637299</v>
      </c>
      <c r="Q4222">
        <v>0.21376326215035099</v>
      </c>
      <c r="R4222">
        <v>1.2868470625532501E-2</v>
      </c>
      <c r="S4222">
        <v>1.47139842035666E-2</v>
      </c>
      <c r="T4222">
        <v>1.5686933105949898E-2</v>
      </c>
      <c r="U4222">
        <v>1.70826100498177E-2</v>
      </c>
      <c r="V4222">
        <v>115.93</v>
      </c>
      <c r="W4222">
        <v>76.620002999999997</v>
      </c>
      <c r="X4222">
        <v>-0.14321703254250501</v>
      </c>
      <c r="Y4222">
        <v>1.5778467813143101E-3</v>
      </c>
      <c r="Z4222">
        <v>1.1697893075819901</v>
      </c>
      <c r="AA4222">
        <v>1.7538810618917</v>
      </c>
      <c r="AB4222">
        <v>1.7855834442679399</v>
      </c>
      <c r="AC4222" t="s">
        <v>263</v>
      </c>
      <c r="AD4222" t="s">
        <v>367</v>
      </c>
      <c r="AE4222" t="s">
        <v>56</v>
      </c>
      <c r="AF4222" t="s">
        <v>59</v>
      </c>
      <c r="AG4222" t="s">
        <v>368</v>
      </c>
      <c r="AH4222" s="45">
        <v>36445</v>
      </c>
      <c r="AI4222">
        <v>6281</v>
      </c>
      <c r="AJ4222">
        <v>1965</v>
      </c>
      <c r="AK4222" t="s">
        <v>369</v>
      </c>
      <c r="AL4222" t="s">
        <v>288</v>
      </c>
      <c r="AM4222" t="s">
        <v>245</v>
      </c>
    </row>
    <row r="4223" spans="1:39" x14ac:dyDescent="0.3">
      <c r="A4223" s="1">
        <v>43593</v>
      </c>
      <c r="B4223" t="s">
        <v>36</v>
      </c>
      <c r="C4223" t="s">
        <v>239</v>
      </c>
      <c r="D4223">
        <v>1200</v>
      </c>
      <c r="E4223">
        <v>18</v>
      </c>
      <c r="F4223">
        <v>112.459999</v>
      </c>
      <c r="G4223">
        <v>112.970001</v>
      </c>
      <c r="H4223">
        <v>110.470001</v>
      </c>
      <c r="I4223">
        <v>110.550003</v>
      </c>
      <c r="J4223">
        <v>109.941536</v>
      </c>
      <c r="K4223">
        <v>3819500</v>
      </c>
      <c r="L4223">
        <v>2.4820000000000002</v>
      </c>
      <c r="M4223">
        <v>-2.79195537476313E-2</v>
      </c>
      <c r="N4223">
        <v>-3.6852050905570401E-2</v>
      </c>
      <c r="O4223">
        <v>-8.1977991807037701E-3</v>
      </c>
      <c r="P4223">
        <v>8.1594283238338797E-2</v>
      </c>
      <c r="Q4223">
        <v>0.220117271971395</v>
      </c>
      <c r="R4223">
        <v>1.8109184359597501E-2</v>
      </c>
      <c r="S4223">
        <v>1.48505799214344E-2</v>
      </c>
      <c r="T4223">
        <v>1.3931924794722E-2</v>
      </c>
      <c r="U4223">
        <v>1.6981006546200099E-2</v>
      </c>
      <c r="V4223">
        <v>118.540001</v>
      </c>
      <c r="W4223">
        <v>76.620002999999997</v>
      </c>
      <c r="X4223">
        <v>-0.14321703254250501</v>
      </c>
      <c r="Y4223">
        <v>-1.60671540560346E-3</v>
      </c>
      <c r="Z4223">
        <v>1.15032585640042</v>
      </c>
      <c r="AA4223">
        <v>1.7377875039175601</v>
      </c>
      <c r="AB4223">
        <v>2.1970215618803799</v>
      </c>
      <c r="AC4223" t="s">
        <v>263</v>
      </c>
      <c r="AD4223" t="s">
        <v>367</v>
      </c>
      <c r="AE4223" t="s">
        <v>56</v>
      </c>
      <c r="AF4223" t="s">
        <v>59</v>
      </c>
      <c r="AG4223" t="s">
        <v>368</v>
      </c>
      <c r="AH4223" s="45">
        <v>36445</v>
      </c>
      <c r="AI4223">
        <v>6281</v>
      </c>
      <c r="AJ4223">
        <v>1965</v>
      </c>
      <c r="AK4223" t="s">
        <v>369</v>
      </c>
      <c r="AL4223" t="s">
        <v>288</v>
      </c>
      <c r="AM4223" t="s">
        <v>245</v>
      </c>
    </row>
    <row r="4224" spans="1:39" x14ac:dyDescent="0.3">
      <c r="A4224" s="1">
        <v>43628</v>
      </c>
      <c r="B4224" t="s">
        <v>36</v>
      </c>
      <c r="C4224" t="s">
        <v>246</v>
      </c>
      <c r="D4224">
        <v>1900</v>
      </c>
      <c r="E4224">
        <v>18</v>
      </c>
      <c r="F4224">
        <v>104.889999</v>
      </c>
      <c r="G4224">
        <v>104.889999</v>
      </c>
      <c r="H4224">
        <v>103.660004</v>
      </c>
      <c r="I4224">
        <v>104.370003</v>
      </c>
      <c r="J4224">
        <v>104.370003</v>
      </c>
      <c r="K4224">
        <v>1506600</v>
      </c>
      <c r="L4224">
        <v>2.1269999999999998</v>
      </c>
      <c r="M4224">
        <v>-7.6357629392550296E-3</v>
      </c>
      <c r="N4224">
        <v>4.40729362817582E-2</v>
      </c>
      <c r="O4224">
        <v>-5.2458574239535399E-2</v>
      </c>
      <c r="P4224">
        <v>-2.94102058426047E-2</v>
      </c>
      <c r="Q4224">
        <v>4.9773885836133597E-2</v>
      </c>
      <c r="R4224">
        <v>2.7803741136549501E-2</v>
      </c>
      <c r="S4224">
        <v>2.7365147934510399E-2</v>
      </c>
      <c r="T4224">
        <v>1.9729549161814599E-2</v>
      </c>
      <c r="U4224">
        <v>1.84992230538162E-2</v>
      </c>
      <c r="V4224">
        <v>118.540001</v>
      </c>
      <c r="W4224">
        <v>76.620002999999997</v>
      </c>
      <c r="X4224">
        <v>-0.14331462969686801</v>
      </c>
      <c r="Y4224">
        <v>-2.0396578921351798E-3</v>
      </c>
      <c r="Z4224">
        <v>1.2373339404133701</v>
      </c>
      <c r="AA4224">
        <v>0.25429717673125501</v>
      </c>
      <c r="AB4224">
        <v>0.17727220906487801</v>
      </c>
      <c r="AC4224" t="s">
        <v>263</v>
      </c>
      <c r="AD4224" t="s">
        <v>367</v>
      </c>
      <c r="AE4224" t="s">
        <v>56</v>
      </c>
      <c r="AF4224" t="s">
        <v>59</v>
      </c>
      <c r="AG4224" t="s">
        <v>368</v>
      </c>
      <c r="AH4224" s="45">
        <v>36445</v>
      </c>
      <c r="AI4224">
        <v>6281</v>
      </c>
      <c r="AJ4224">
        <v>1965</v>
      </c>
      <c r="AK4224" t="s">
        <v>369</v>
      </c>
      <c r="AL4224" t="s">
        <v>288</v>
      </c>
      <c r="AM4224" t="s">
        <v>245</v>
      </c>
    </row>
    <row r="4225" spans="1:39" x14ac:dyDescent="0.3">
      <c r="A4225" s="1">
        <v>43557</v>
      </c>
      <c r="B4225" t="s">
        <v>36</v>
      </c>
      <c r="C4225" t="s">
        <v>246</v>
      </c>
      <c r="D4225">
        <v>1800</v>
      </c>
      <c r="E4225">
        <v>19</v>
      </c>
      <c r="F4225">
        <v>108.129997</v>
      </c>
      <c r="G4225">
        <v>108.489998</v>
      </c>
      <c r="H4225">
        <v>107.410004</v>
      </c>
      <c r="I4225">
        <v>108.110001</v>
      </c>
      <c r="J4225">
        <v>107.514961</v>
      </c>
      <c r="K4225">
        <v>1684200</v>
      </c>
      <c r="L4225">
        <v>2.4809999999999999</v>
      </c>
      <c r="M4225">
        <v>-1.5711973468286299E-3</v>
      </c>
      <c r="N4225">
        <v>9.38624097461482E-3</v>
      </c>
      <c r="O4225">
        <v>-3.0478188826652199E-3</v>
      </c>
      <c r="P4225">
        <v>0.23589138156994399</v>
      </c>
      <c r="Q4225">
        <v>0.21732499621944801</v>
      </c>
      <c r="R4225">
        <v>1.86478455257644E-2</v>
      </c>
      <c r="S4225">
        <v>1.39325381520802E-2</v>
      </c>
      <c r="T4225">
        <v>1.8589001478890602E-2</v>
      </c>
      <c r="U4225">
        <v>1.7259352521885801E-2</v>
      </c>
      <c r="V4225">
        <v>111.120003</v>
      </c>
      <c r="W4225">
        <v>76.620002999999997</v>
      </c>
      <c r="X4225">
        <v>-0.14321703254250501</v>
      </c>
      <c r="Y4225" s="44">
        <v>1.7455614805152698E-5</v>
      </c>
      <c r="Z4225">
        <v>1.1648703698009599</v>
      </c>
      <c r="AA4225">
        <v>1.8212353259112</v>
      </c>
      <c r="AB4225">
        <v>1.4393651838822501</v>
      </c>
      <c r="AC4225" t="s">
        <v>264</v>
      </c>
      <c r="AD4225" t="s">
        <v>367</v>
      </c>
      <c r="AE4225" t="s">
        <v>56</v>
      </c>
      <c r="AF4225" t="s">
        <v>59</v>
      </c>
      <c r="AG4225" t="s">
        <v>368</v>
      </c>
      <c r="AH4225" s="45">
        <v>36445</v>
      </c>
      <c r="AI4225">
        <v>6281</v>
      </c>
      <c r="AJ4225">
        <v>1965</v>
      </c>
      <c r="AK4225" t="s">
        <v>369</v>
      </c>
      <c r="AL4225" t="s">
        <v>288</v>
      </c>
      <c r="AM4225" t="s">
        <v>245</v>
      </c>
    </row>
    <row r="4226" spans="1:39" x14ac:dyDescent="0.3">
      <c r="A4226" s="1">
        <v>43571</v>
      </c>
      <c r="B4226" t="s">
        <v>36</v>
      </c>
      <c r="C4226" t="s">
        <v>239</v>
      </c>
      <c r="D4226">
        <v>2200</v>
      </c>
      <c r="E4226">
        <v>19</v>
      </c>
      <c r="F4226">
        <v>113.33000199999999</v>
      </c>
      <c r="G4226">
        <v>114.989998</v>
      </c>
      <c r="H4226">
        <v>113.25</v>
      </c>
      <c r="I4226">
        <v>114.599998</v>
      </c>
      <c r="J4226">
        <v>113.969237999999</v>
      </c>
      <c r="K4226">
        <v>2298600</v>
      </c>
      <c r="L4226">
        <v>2.5920000000000001</v>
      </c>
      <c r="M4226">
        <v>1.4591034972211699E-2</v>
      </c>
      <c r="N4226">
        <v>3.65227903348447E-2</v>
      </c>
      <c r="O4226">
        <v>4.6528289413838797E-2</v>
      </c>
      <c r="P4226">
        <v>0.27366340054938998</v>
      </c>
      <c r="Q4226">
        <v>0.22734327378935101</v>
      </c>
      <c r="R4226">
        <v>1.34628823503247E-2</v>
      </c>
      <c r="S4226">
        <v>1.47615911656382E-2</v>
      </c>
      <c r="T4226">
        <v>1.5869222608201301E-2</v>
      </c>
      <c r="U4226">
        <v>1.71369202290764E-2</v>
      </c>
      <c r="V4226">
        <v>114.989998</v>
      </c>
      <c r="W4226">
        <v>76.620002999999997</v>
      </c>
      <c r="X4226">
        <v>-0.14321703254250501</v>
      </c>
      <c r="Y4226">
        <v>5.0922850790659495E-4</v>
      </c>
      <c r="Z4226">
        <v>1.1735338169292999</v>
      </c>
      <c r="AA4226">
        <v>1.8750185837928199</v>
      </c>
      <c r="AB4226">
        <v>1.88181986750269</v>
      </c>
      <c r="AC4226" t="s">
        <v>264</v>
      </c>
      <c r="AD4226" t="s">
        <v>367</v>
      </c>
      <c r="AE4226" t="s">
        <v>56</v>
      </c>
      <c r="AF4226" t="s">
        <v>59</v>
      </c>
      <c r="AG4226" t="s">
        <v>368</v>
      </c>
      <c r="AH4226" s="45">
        <v>36445</v>
      </c>
      <c r="AI4226">
        <v>6281</v>
      </c>
      <c r="AJ4226">
        <v>1965</v>
      </c>
      <c r="AK4226" t="s">
        <v>369</v>
      </c>
      <c r="AL4226" t="s">
        <v>288</v>
      </c>
      <c r="AM4226" t="s">
        <v>245</v>
      </c>
    </row>
    <row r="4227" spans="1:39" x14ac:dyDescent="0.3">
      <c r="A4227" s="1">
        <v>43608</v>
      </c>
      <c r="B4227" t="s">
        <v>36</v>
      </c>
      <c r="C4227" t="s">
        <v>239</v>
      </c>
      <c r="D4227">
        <v>1700</v>
      </c>
      <c r="E4227">
        <v>19</v>
      </c>
      <c r="F4227">
        <v>99.480002999999996</v>
      </c>
      <c r="G4227">
        <v>100.55999799999999</v>
      </c>
      <c r="H4227">
        <v>97.599997999999999</v>
      </c>
      <c r="I4227">
        <v>98.730002999999996</v>
      </c>
      <c r="J4227">
        <v>98.186592000000005</v>
      </c>
      <c r="K4227">
        <v>3387300</v>
      </c>
      <c r="L4227">
        <v>2.2959999999999998</v>
      </c>
      <c r="M4227">
        <v>-2.7078636957133799E-2</v>
      </c>
      <c r="N4227">
        <v>-5.8710196757942097E-2</v>
      </c>
      <c r="O4227">
        <v>-0.14477404576984301</v>
      </c>
      <c r="P4227">
        <v>-6.5090148731553596E-2</v>
      </c>
      <c r="Q4227">
        <v>5.1065305539645202E-2</v>
      </c>
      <c r="R4227">
        <v>2.9206458629288699E-2</v>
      </c>
      <c r="S4227">
        <v>2.35242827422469E-2</v>
      </c>
      <c r="T4227">
        <v>1.7573078829272899E-2</v>
      </c>
      <c r="U4227">
        <v>1.79594066878692E-2</v>
      </c>
      <c r="V4227">
        <v>118.540001</v>
      </c>
      <c r="W4227">
        <v>76.620002999999997</v>
      </c>
      <c r="X4227">
        <v>-0.15093540855406701</v>
      </c>
      <c r="Y4227">
        <v>-1.1985692488440201E-2</v>
      </c>
      <c r="Z4227">
        <v>1.2031595827922501</v>
      </c>
      <c r="AA4227">
        <v>0.25001937907260802</v>
      </c>
      <c r="AB4227">
        <v>0.37948685289639</v>
      </c>
      <c r="AC4227" t="s">
        <v>264</v>
      </c>
      <c r="AD4227" t="s">
        <v>367</v>
      </c>
      <c r="AE4227" t="s">
        <v>56</v>
      </c>
      <c r="AF4227" t="s">
        <v>59</v>
      </c>
      <c r="AG4227" t="s">
        <v>368</v>
      </c>
      <c r="AH4227" s="45">
        <v>36445</v>
      </c>
      <c r="AI4227">
        <v>6281</v>
      </c>
      <c r="AJ4227">
        <v>1965</v>
      </c>
      <c r="AK4227" t="s">
        <v>369</v>
      </c>
      <c r="AL4227" t="s">
        <v>288</v>
      </c>
      <c r="AM4227" t="s">
        <v>245</v>
      </c>
    </row>
    <row r="4228" spans="1:39" x14ac:dyDescent="0.3">
      <c r="A4228" s="1">
        <v>43616</v>
      </c>
      <c r="B4228" t="s">
        <v>36</v>
      </c>
      <c r="C4228" t="s">
        <v>239</v>
      </c>
      <c r="D4228">
        <v>2600</v>
      </c>
      <c r="E4228">
        <v>19</v>
      </c>
      <c r="F4228">
        <v>96.989998</v>
      </c>
      <c r="G4228">
        <v>98.589995999999999</v>
      </c>
      <c r="H4228">
        <v>96.480002999999996</v>
      </c>
      <c r="I4228">
        <v>96.620002999999997</v>
      </c>
      <c r="J4228">
        <v>96.620002999999997</v>
      </c>
      <c r="K4228">
        <v>2156800</v>
      </c>
      <c r="L4228">
        <v>2.1419999999999999</v>
      </c>
      <c r="M4228">
        <v>-1.47937256516785E-2</v>
      </c>
      <c r="N4228">
        <v>-1.6083878184362899E-2</v>
      </c>
      <c r="O4228">
        <v>-0.17935199997089701</v>
      </c>
      <c r="P4228">
        <v>-0.109892038684136</v>
      </c>
      <c r="Q4228">
        <v>4.2637813994534202E-2</v>
      </c>
      <c r="R4228">
        <v>1.1029614114846001E-2</v>
      </c>
      <c r="S4228">
        <v>2.18679241486468E-2</v>
      </c>
      <c r="T4228">
        <v>1.7331607901993E-2</v>
      </c>
      <c r="U4228">
        <v>1.7972650468993E-2</v>
      </c>
      <c r="V4228">
        <v>118.540001</v>
      </c>
      <c r="W4228">
        <v>76.620002999999997</v>
      </c>
      <c r="X4228">
        <v>-0.15093540855406701</v>
      </c>
      <c r="Y4228">
        <v>-1.3283204951564801E-2</v>
      </c>
      <c r="Z4228">
        <v>1.2083846859577101</v>
      </c>
      <c r="AA4228">
        <v>0.188047171359775</v>
      </c>
      <c r="AB4228">
        <v>0.25775759436982099</v>
      </c>
      <c r="AC4228" t="s">
        <v>264</v>
      </c>
      <c r="AD4228" t="s">
        <v>367</v>
      </c>
      <c r="AE4228" t="s">
        <v>56</v>
      </c>
      <c r="AF4228" t="s">
        <v>59</v>
      </c>
      <c r="AG4228" t="s">
        <v>368</v>
      </c>
      <c r="AH4228" s="45">
        <v>36445</v>
      </c>
      <c r="AI4228">
        <v>6281</v>
      </c>
      <c r="AJ4228">
        <v>1965</v>
      </c>
      <c r="AK4228" t="s">
        <v>369</v>
      </c>
      <c r="AL4228" t="s">
        <v>288</v>
      </c>
      <c r="AM4228" t="s">
        <v>245</v>
      </c>
    </row>
    <row r="4229" spans="1:39" x14ac:dyDescent="0.3">
      <c r="A4229" s="1">
        <v>43628</v>
      </c>
      <c r="B4229" t="s">
        <v>36</v>
      </c>
      <c r="C4229" t="s">
        <v>239</v>
      </c>
      <c r="D4229">
        <v>1900</v>
      </c>
      <c r="E4229">
        <v>19</v>
      </c>
      <c r="F4229">
        <v>104.889999</v>
      </c>
      <c r="G4229">
        <v>104.889999</v>
      </c>
      <c r="H4229">
        <v>103.660004</v>
      </c>
      <c r="I4229">
        <v>104.370003</v>
      </c>
      <c r="J4229">
        <v>104.370003</v>
      </c>
      <c r="K4229">
        <v>1506600</v>
      </c>
      <c r="L4229">
        <v>2.1269999999999998</v>
      </c>
      <c r="M4229">
        <v>-7.6357629392550296E-3</v>
      </c>
      <c r="N4229">
        <v>4.40729362817582E-2</v>
      </c>
      <c r="O4229">
        <v>-5.2458574239535399E-2</v>
      </c>
      <c r="P4229">
        <v>-2.94102058426047E-2</v>
      </c>
      <c r="Q4229">
        <v>4.9773885836133597E-2</v>
      </c>
      <c r="R4229">
        <v>2.7803741136549501E-2</v>
      </c>
      <c r="S4229">
        <v>2.7365147934510399E-2</v>
      </c>
      <c r="T4229">
        <v>1.9729549161814599E-2</v>
      </c>
      <c r="U4229">
        <v>1.84992230538162E-2</v>
      </c>
      <c r="V4229">
        <v>118.540001</v>
      </c>
      <c r="W4229">
        <v>76.620002999999997</v>
      </c>
      <c r="X4229">
        <v>-0.14331462969686801</v>
      </c>
      <c r="Y4229">
        <v>-2.0396578921351798E-3</v>
      </c>
      <c r="Z4229">
        <v>1.2373339404133701</v>
      </c>
      <c r="AA4229">
        <v>0.25429717673125501</v>
      </c>
      <c r="AB4229">
        <v>0.17727220906487801</v>
      </c>
      <c r="AC4229" t="s">
        <v>264</v>
      </c>
      <c r="AD4229" t="s">
        <v>367</v>
      </c>
      <c r="AE4229" t="s">
        <v>56</v>
      </c>
      <c r="AF4229" t="s">
        <v>59</v>
      </c>
      <c r="AG4229" t="s">
        <v>368</v>
      </c>
      <c r="AH4229" s="45">
        <v>36445</v>
      </c>
      <c r="AI4229">
        <v>6281</v>
      </c>
      <c r="AJ4229">
        <v>1965</v>
      </c>
      <c r="AK4229" t="s">
        <v>369</v>
      </c>
      <c r="AL4229" t="s">
        <v>288</v>
      </c>
      <c r="AM4229" t="s">
        <v>245</v>
      </c>
    </row>
    <row r="4230" spans="1:39" x14ac:dyDescent="0.3">
      <c r="A4230" s="1">
        <v>43630</v>
      </c>
      <c r="B4230" t="s">
        <v>36</v>
      </c>
      <c r="C4230" t="s">
        <v>239</v>
      </c>
      <c r="D4230">
        <v>1400</v>
      </c>
      <c r="E4230">
        <v>19</v>
      </c>
      <c r="F4230">
        <v>103.44000200000001</v>
      </c>
      <c r="G4230">
        <v>104.410004</v>
      </c>
      <c r="H4230">
        <v>102.779999</v>
      </c>
      <c r="I4230">
        <v>104.019997</v>
      </c>
      <c r="J4230">
        <v>104.019997</v>
      </c>
      <c r="K4230">
        <v>2327200</v>
      </c>
      <c r="L4230">
        <v>2.093</v>
      </c>
      <c r="M4230">
        <v>-1.67782966799324E-2</v>
      </c>
      <c r="N4230">
        <v>3.2536649713849397E-2</v>
      </c>
      <c r="O4230">
        <v>-2.0387261527967101E-2</v>
      </c>
      <c r="P4230">
        <v>-4.48171209571432E-2</v>
      </c>
      <c r="Q4230">
        <v>4.9773700970561101E-2</v>
      </c>
      <c r="R4230">
        <v>3.0323395424540701E-2</v>
      </c>
      <c r="S4230">
        <v>2.4106974484634901E-2</v>
      </c>
      <c r="T4230">
        <v>1.9864472096627499E-2</v>
      </c>
      <c r="U4230">
        <v>1.8534933340551701E-2</v>
      </c>
      <c r="V4230">
        <v>118.540001</v>
      </c>
      <c r="W4230">
        <v>76.620002999999997</v>
      </c>
      <c r="X4230">
        <v>-0.14331462969686801</v>
      </c>
      <c r="Y4230">
        <v>-1.6128120944145399E-3</v>
      </c>
      <c r="Z4230">
        <v>1.2387521714362799</v>
      </c>
      <c r="AA4230">
        <v>0.25836885616842198</v>
      </c>
      <c r="AB4230">
        <v>0.31413405689367002</v>
      </c>
      <c r="AC4230" t="s">
        <v>264</v>
      </c>
      <c r="AD4230" t="s">
        <v>367</v>
      </c>
      <c r="AE4230" t="s">
        <v>56</v>
      </c>
      <c r="AF4230" t="s">
        <v>59</v>
      </c>
      <c r="AG4230" t="s">
        <v>368</v>
      </c>
      <c r="AH4230" s="45">
        <v>36445</v>
      </c>
      <c r="AI4230">
        <v>6281</v>
      </c>
      <c r="AJ4230">
        <v>1965</v>
      </c>
      <c r="AK4230" t="s">
        <v>369</v>
      </c>
      <c r="AL4230" t="s">
        <v>288</v>
      </c>
      <c r="AM4230" t="s">
        <v>245</v>
      </c>
    </row>
    <row r="4231" spans="1:39" x14ac:dyDescent="0.3">
      <c r="A4231" s="1">
        <v>43567</v>
      </c>
      <c r="B4231" t="s">
        <v>36</v>
      </c>
      <c r="C4231" t="s">
        <v>239</v>
      </c>
      <c r="D4231">
        <v>2600</v>
      </c>
      <c r="E4231">
        <v>20</v>
      </c>
      <c r="F4231">
        <v>112.82</v>
      </c>
      <c r="G4231">
        <v>114.290001</v>
      </c>
      <c r="H4231">
        <v>112.139999</v>
      </c>
      <c r="I4231">
        <v>114.209999</v>
      </c>
      <c r="J4231">
        <v>113.581383</v>
      </c>
      <c r="K4231">
        <v>1984200</v>
      </c>
      <c r="L4231">
        <v>2.56</v>
      </c>
      <c r="M4231">
        <v>2.1148366523715999E-2</v>
      </c>
      <c r="N4231">
        <v>2.43730780419978E-2</v>
      </c>
      <c r="O4231">
        <v>5.5167098396211603E-2</v>
      </c>
      <c r="P4231">
        <v>0.242673467535751</v>
      </c>
      <c r="Q4231">
        <v>0.22522358883091201</v>
      </c>
      <c r="R4231">
        <v>1.2921724952265E-2</v>
      </c>
      <c r="S4231">
        <v>1.4326707183279899E-2</v>
      </c>
      <c r="T4231">
        <v>1.6245503978688701E-2</v>
      </c>
      <c r="U4231">
        <v>1.7100560602530901E-2</v>
      </c>
      <c r="V4231">
        <v>114.290001</v>
      </c>
      <c r="W4231">
        <v>76.620002999999997</v>
      </c>
      <c r="X4231">
        <v>-0.14321703254250501</v>
      </c>
      <c r="Y4231">
        <v>6.5875784763498903E-3</v>
      </c>
      <c r="Z4231">
        <v>1.17083164209221</v>
      </c>
      <c r="AA4231">
        <v>1.85950415241219</v>
      </c>
      <c r="AB4231">
        <v>1.99980359006972</v>
      </c>
      <c r="AC4231" t="s">
        <v>265</v>
      </c>
      <c r="AD4231" t="s">
        <v>367</v>
      </c>
      <c r="AE4231" t="s">
        <v>56</v>
      </c>
      <c r="AF4231" t="s">
        <v>59</v>
      </c>
      <c r="AG4231" t="s">
        <v>368</v>
      </c>
      <c r="AH4231" s="45">
        <v>36445</v>
      </c>
      <c r="AI4231">
        <v>6281</v>
      </c>
      <c r="AJ4231">
        <v>1965</v>
      </c>
      <c r="AK4231" t="s">
        <v>369</v>
      </c>
      <c r="AL4231" t="s">
        <v>288</v>
      </c>
      <c r="AM4231" t="s">
        <v>245</v>
      </c>
    </row>
    <row r="4232" spans="1:39" x14ac:dyDescent="0.3">
      <c r="A4232" s="1">
        <v>43594</v>
      </c>
      <c r="B4232" t="s">
        <v>36</v>
      </c>
      <c r="C4232" t="s">
        <v>246</v>
      </c>
      <c r="D4232">
        <v>2100</v>
      </c>
      <c r="E4232">
        <v>20</v>
      </c>
      <c r="F4232">
        <v>109.139999</v>
      </c>
      <c r="G4232">
        <v>111.089996</v>
      </c>
      <c r="H4232">
        <v>107.849998</v>
      </c>
      <c r="I4232">
        <v>110.550003</v>
      </c>
      <c r="J4232">
        <v>109.941536</v>
      </c>
      <c r="K4232">
        <v>3408800</v>
      </c>
      <c r="L4232">
        <v>2.4569999999999999</v>
      </c>
      <c r="M4232">
        <v>0</v>
      </c>
      <c r="N4232">
        <v>-5.6364006632566702E-2</v>
      </c>
      <c r="O4232">
        <v>-1.07067532679523E-2</v>
      </c>
      <c r="P4232">
        <v>9.9128284005842601E-2</v>
      </c>
      <c r="Q4232">
        <v>0.210002940629857</v>
      </c>
      <c r="R4232">
        <v>1.1908907368451399E-2</v>
      </c>
      <c r="S4232">
        <v>1.48370248182825E-2</v>
      </c>
      <c r="T4232">
        <v>1.37232845070828E-2</v>
      </c>
      <c r="U4232">
        <v>1.6971028057036999E-2</v>
      </c>
      <c r="V4232">
        <v>118.540001</v>
      </c>
      <c r="W4232">
        <v>76.620002999999997</v>
      </c>
      <c r="X4232">
        <v>-0.14321703254250501</v>
      </c>
      <c r="Y4232">
        <v>-3.0259986019249502E-3</v>
      </c>
      <c r="Z4232">
        <v>1.15013257252111</v>
      </c>
      <c r="AA4232">
        <v>1.6494960621078201</v>
      </c>
      <c r="AB4232">
        <v>2.0427847535408401</v>
      </c>
      <c r="AC4232" t="s">
        <v>265</v>
      </c>
      <c r="AD4232" t="s">
        <v>367</v>
      </c>
      <c r="AE4232" t="s">
        <v>56</v>
      </c>
      <c r="AF4232" t="s">
        <v>59</v>
      </c>
      <c r="AG4232" t="s">
        <v>368</v>
      </c>
      <c r="AH4232" s="45">
        <v>36445</v>
      </c>
      <c r="AI4232">
        <v>6281</v>
      </c>
      <c r="AJ4232">
        <v>1965</v>
      </c>
      <c r="AK4232" t="s">
        <v>369</v>
      </c>
      <c r="AL4232" t="s">
        <v>288</v>
      </c>
      <c r="AM4232" t="s">
        <v>245</v>
      </c>
    </row>
    <row r="4233" spans="1:39" x14ac:dyDescent="0.3">
      <c r="A4233" s="1">
        <v>43607</v>
      </c>
      <c r="B4233" t="s">
        <v>36</v>
      </c>
      <c r="C4233" t="s">
        <v>246</v>
      </c>
      <c r="D4233">
        <v>1900</v>
      </c>
      <c r="E4233">
        <v>20</v>
      </c>
      <c r="F4233">
        <v>98.839995999999999</v>
      </c>
      <c r="G4233">
        <v>103.099998</v>
      </c>
      <c r="H4233">
        <v>98.589995999999999</v>
      </c>
      <c r="I4233">
        <v>101.44000200000001</v>
      </c>
      <c r="J4233">
        <v>100.881676</v>
      </c>
      <c r="K4233">
        <v>5187100</v>
      </c>
      <c r="L4233">
        <v>2.3929999999999998</v>
      </c>
      <c r="M4233">
        <v>1.54981079604441E-2</v>
      </c>
      <c r="N4233">
        <v>-6.1644677327352897E-2</v>
      </c>
      <c r="O4233">
        <v>-0.113303999788778</v>
      </c>
      <c r="P4233">
        <v>-3.2045241590183897E-2</v>
      </c>
      <c r="Q4233">
        <v>8.2436877010175102E-2</v>
      </c>
      <c r="R4233">
        <v>2.9618270286159099E-2</v>
      </c>
      <c r="S4233">
        <v>2.3172675612398899E-2</v>
      </c>
      <c r="T4233">
        <v>1.7273747400422802E-2</v>
      </c>
      <c r="U4233">
        <v>1.7878091982405201E-2</v>
      </c>
      <c r="V4233">
        <v>118.540001</v>
      </c>
      <c r="W4233">
        <v>76.620002999999997</v>
      </c>
      <c r="X4233">
        <v>-0.15093540855406701</v>
      </c>
      <c r="Y4233">
        <v>-2.8283920525026501E-3</v>
      </c>
      <c r="Z4233">
        <v>1.19528440164574</v>
      </c>
      <c r="AA4233">
        <v>0.52080730642294404</v>
      </c>
      <c r="AB4233">
        <v>0.52262802518008</v>
      </c>
      <c r="AC4233" t="s">
        <v>265</v>
      </c>
      <c r="AD4233" t="s">
        <v>367</v>
      </c>
      <c r="AE4233" t="s">
        <v>56</v>
      </c>
      <c r="AF4233" t="s">
        <v>59</v>
      </c>
      <c r="AG4233" t="s">
        <v>368</v>
      </c>
      <c r="AH4233" s="45">
        <v>36445</v>
      </c>
      <c r="AI4233">
        <v>6281</v>
      </c>
      <c r="AJ4233">
        <v>1965</v>
      </c>
      <c r="AK4233" t="s">
        <v>369</v>
      </c>
      <c r="AL4233" t="s">
        <v>288</v>
      </c>
      <c r="AM4233" t="s">
        <v>245</v>
      </c>
    </row>
    <row r="4234" spans="1:39" x14ac:dyDescent="0.3">
      <c r="A4234" s="1">
        <v>43616</v>
      </c>
      <c r="B4234" t="s">
        <v>36</v>
      </c>
      <c r="C4234" t="s">
        <v>246</v>
      </c>
      <c r="D4234">
        <v>2800</v>
      </c>
      <c r="E4234">
        <v>20</v>
      </c>
      <c r="F4234">
        <v>96.989998</v>
      </c>
      <c r="G4234">
        <v>98.589995999999999</v>
      </c>
      <c r="H4234">
        <v>96.480002999999996</v>
      </c>
      <c r="I4234">
        <v>96.620002999999997</v>
      </c>
      <c r="J4234">
        <v>96.620002999999997</v>
      </c>
      <c r="K4234">
        <v>2156800</v>
      </c>
      <c r="L4234">
        <v>2.1419999999999999</v>
      </c>
      <c r="M4234">
        <v>-1.47937256516785E-2</v>
      </c>
      <c r="N4234">
        <v>-1.6083878184362899E-2</v>
      </c>
      <c r="O4234">
        <v>-0.17935199997089701</v>
      </c>
      <c r="P4234">
        <v>-0.109892038684136</v>
      </c>
      <c r="Q4234">
        <v>4.2637813994534202E-2</v>
      </c>
      <c r="R4234">
        <v>1.1029614114846001E-2</v>
      </c>
      <c r="S4234">
        <v>2.18679241486468E-2</v>
      </c>
      <c r="T4234">
        <v>1.7331607901993E-2</v>
      </c>
      <c r="U4234">
        <v>1.7972650468993E-2</v>
      </c>
      <c r="V4234">
        <v>118.540001</v>
      </c>
      <c r="W4234">
        <v>76.620002999999997</v>
      </c>
      <c r="X4234">
        <v>-0.15093540855406701</v>
      </c>
      <c r="Y4234">
        <v>-1.3283204951564801E-2</v>
      </c>
      <c r="Z4234">
        <v>1.2083846859577101</v>
      </c>
      <c r="AA4234">
        <v>0.188047171359775</v>
      </c>
      <c r="AB4234">
        <v>0.25775759436982099</v>
      </c>
      <c r="AC4234" t="s">
        <v>265</v>
      </c>
      <c r="AD4234" t="s">
        <v>367</v>
      </c>
      <c r="AE4234" t="s">
        <v>56</v>
      </c>
      <c r="AF4234" t="s">
        <v>59</v>
      </c>
      <c r="AG4234" t="s">
        <v>368</v>
      </c>
      <c r="AH4234" s="45">
        <v>36445</v>
      </c>
      <c r="AI4234">
        <v>6281</v>
      </c>
      <c r="AJ4234">
        <v>1965</v>
      </c>
      <c r="AK4234" t="s">
        <v>369</v>
      </c>
      <c r="AL4234" t="s">
        <v>288</v>
      </c>
      <c r="AM4234" t="s">
        <v>245</v>
      </c>
    </row>
    <row r="4235" spans="1:39" x14ac:dyDescent="0.3">
      <c r="A4235" s="1">
        <v>43614</v>
      </c>
      <c r="B4235" t="s">
        <v>37</v>
      </c>
      <c r="C4235" t="s">
        <v>239</v>
      </c>
      <c r="D4235">
        <v>200</v>
      </c>
      <c r="E4235">
        <v>1</v>
      </c>
      <c r="F4235">
        <v>39.07</v>
      </c>
      <c r="G4235">
        <v>39.950001</v>
      </c>
      <c r="H4235">
        <v>38.75</v>
      </c>
      <c r="I4235">
        <v>39.659999999999997</v>
      </c>
      <c r="J4235">
        <v>39.210338999999998</v>
      </c>
      <c r="K4235">
        <v>5249700</v>
      </c>
      <c r="L4235">
        <v>2.2360000000000002</v>
      </c>
      <c r="M4235">
        <v>2.0191326190645799E-3</v>
      </c>
      <c r="N4235">
        <v>-9.1267789845703995E-2</v>
      </c>
      <c r="O4235">
        <v>-0.24991264506812899</v>
      </c>
      <c r="P4235">
        <v>-0.19096589963468</v>
      </c>
      <c r="Q4235">
        <v>-0.73834608771190802</v>
      </c>
      <c r="R4235">
        <v>1.45367222750838E-2</v>
      </c>
      <c r="S4235">
        <v>2.6971715546851498E-2</v>
      </c>
      <c r="T4235">
        <v>2.96739580716236E-2</v>
      </c>
      <c r="U4235">
        <v>2.9462106713161799E-2</v>
      </c>
      <c r="V4235">
        <v>87.260002</v>
      </c>
      <c r="W4235">
        <v>33.830002</v>
      </c>
      <c r="X4235">
        <v>-0.235784387850069</v>
      </c>
      <c r="Y4235">
        <v>-6.9359101493404697E-3</v>
      </c>
      <c r="Z4235">
        <v>1.7086948811803599</v>
      </c>
      <c r="AA4235">
        <v>-3.4447143697648799</v>
      </c>
      <c r="AB4235">
        <v>-3.3411824599300299</v>
      </c>
      <c r="AC4235" t="s">
        <v>240</v>
      </c>
      <c r="AD4235" t="s">
        <v>370</v>
      </c>
      <c r="AE4235" t="s">
        <v>56</v>
      </c>
      <c r="AF4235" t="s">
        <v>57</v>
      </c>
      <c r="AG4235" t="s">
        <v>371</v>
      </c>
      <c r="AH4235" s="45">
        <v>39995</v>
      </c>
      <c r="AI4235">
        <v>106040</v>
      </c>
      <c r="AK4235" t="s">
        <v>372</v>
      </c>
      <c r="AL4235" t="s">
        <v>276</v>
      </c>
      <c r="AM4235" t="s">
        <v>245</v>
      </c>
    </row>
    <row r="4236" spans="1:39" x14ac:dyDescent="0.3">
      <c r="A4236" s="1">
        <v>43588</v>
      </c>
      <c r="B4236" t="s">
        <v>37</v>
      </c>
      <c r="C4236" t="s">
        <v>239</v>
      </c>
      <c r="D4236">
        <v>200</v>
      </c>
      <c r="E4236">
        <v>2</v>
      </c>
      <c r="F4236">
        <v>50.110000999999997</v>
      </c>
      <c r="G4236">
        <v>50.939999</v>
      </c>
      <c r="H4236">
        <v>49.68</v>
      </c>
      <c r="I4236">
        <v>50.799999</v>
      </c>
      <c r="J4236">
        <v>50.224032999999999</v>
      </c>
      <c r="K4236">
        <v>3813300</v>
      </c>
      <c r="L4236">
        <v>2.5310000000000001</v>
      </c>
      <c r="M4236">
        <v>2.0684854327848799E-2</v>
      </c>
      <c r="N4236">
        <v>-2.3594499328605102E-3</v>
      </c>
      <c r="O4236">
        <v>8.3019819086652194E-3</v>
      </c>
      <c r="P4236">
        <v>8.8827888610792397E-2</v>
      </c>
      <c r="Q4236">
        <v>-0.37319805100489101</v>
      </c>
      <c r="R4236">
        <v>1.68566996593928E-2</v>
      </c>
      <c r="S4236">
        <v>2.0383310977815702E-2</v>
      </c>
      <c r="T4236">
        <v>2.8182955667968999E-2</v>
      </c>
      <c r="U4236">
        <v>2.8795983570446399E-2</v>
      </c>
      <c r="V4236">
        <v>88.620002999999997</v>
      </c>
      <c r="W4236">
        <v>33.830002</v>
      </c>
      <c r="X4236">
        <v>-0.235784387850069</v>
      </c>
      <c r="Y4236">
        <v>9.5921274614703799E-3</v>
      </c>
      <c r="Z4236">
        <v>1.6323273976000501</v>
      </c>
      <c r="AA4236">
        <v>-1.6700222282782899</v>
      </c>
      <c r="AB4236">
        <v>-1.88378346295074</v>
      </c>
      <c r="AC4236" t="s">
        <v>247</v>
      </c>
      <c r="AD4236" t="s">
        <v>370</v>
      </c>
      <c r="AE4236" t="s">
        <v>56</v>
      </c>
      <c r="AF4236" t="s">
        <v>57</v>
      </c>
      <c r="AG4236" t="s">
        <v>371</v>
      </c>
      <c r="AH4236" s="45">
        <v>39995</v>
      </c>
      <c r="AI4236">
        <v>106040</v>
      </c>
      <c r="AK4236" t="s">
        <v>372</v>
      </c>
      <c r="AL4236" t="s">
        <v>276</v>
      </c>
      <c r="AM4236" t="s">
        <v>245</v>
      </c>
    </row>
    <row r="4237" spans="1:39" x14ac:dyDescent="0.3">
      <c r="A4237" s="1">
        <v>43609</v>
      </c>
      <c r="B4237" t="s">
        <v>37</v>
      </c>
      <c r="C4237" t="s">
        <v>246</v>
      </c>
      <c r="D4237">
        <v>100</v>
      </c>
      <c r="E4237">
        <v>2</v>
      </c>
      <c r="F4237">
        <v>41.73</v>
      </c>
      <c r="G4237">
        <v>42.110000999999997</v>
      </c>
      <c r="H4237">
        <v>40.770000000000003</v>
      </c>
      <c r="I4237">
        <v>40.98</v>
      </c>
      <c r="J4237">
        <v>40.515372999999997</v>
      </c>
      <c r="K4237">
        <v>3785500</v>
      </c>
      <c r="L4237">
        <v>2.3239999999999998</v>
      </c>
      <c r="M4237">
        <v>-1.2368323890093499E-2</v>
      </c>
      <c r="N4237">
        <v>-8.5322211126250699E-2</v>
      </c>
      <c r="O4237">
        <v>-0.27478817750904899</v>
      </c>
      <c r="P4237">
        <v>-0.21469626741329401</v>
      </c>
      <c r="Q4237">
        <v>-0.730198774643677</v>
      </c>
      <c r="R4237">
        <v>3.50437450793675E-2</v>
      </c>
      <c r="S4237">
        <v>2.7029676156206599E-2</v>
      </c>
      <c r="T4237">
        <v>2.9965811907624599E-2</v>
      </c>
      <c r="U4237">
        <v>2.9403767037153299E-2</v>
      </c>
      <c r="V4237">
        <v>88.620002999999997</v>
      </c>
      <c r="W4237">
        <v>33.830002</v>
      </c>
      <c r="X4237">
        <v>-0.235784387850069</v>
      </c>
      <c r="Y4237">
        <v>1.3526439988342199E-3</v>
      </c>
      <c r="Z4237">
        <v>1.70858507221144</v>
      </c>
      <c r="AA4237">
        <v>-3.3797124050542302</v>
      </c>
      <c r="AB4237">
        <v>-3.1481577323785399</v>
      </c>
      <c r="AC4237" t="s">
        <v>247</v>
      </c>
      <c r="AD4237" t="s">
        <v>370</v>
      </c>
      <c r="AE4237" t="s">
        <v>56</v>
      </c>
      <c r="AF4237" t="s">
        <v>57</v>
      </c>
      <c r="AG4237" t="s">
        <v>371</v>
      </c>
      <c r="AH4237" s="45">
        <v>39995</v>
      </c>
      <c r="AI4237">
        <v>106040</v>
      </c>
      <c r="AK4237" t="s">
        <v>372</v>
      </c>
      <c r="AL4237" t="s">
        <v>276</v>
      </c>
      <c r="AM4237" t="s">
        <v>245</v>
      </c>
    </row>
    <row r="4238" spans="1:39" x14ac:dyDescent="0.3">
      <c r="A4238" s="1">
        <v>43616</v>
      </c>
      <c r="B4238" t="s">
        <v>37</v>
      </c>
      <c r="C4238" t="s">
        <v>239</v>
      </c>
      <c r="D4238">
        <v>200</v>
      </c>
      <c r="E4238">
        <v>2</v>
      </c>
      <c r="F4238">
        <v>38.689999</v>
      </c>
      <c r="G4238">
        <v>39.669998</v>
      </c>
      <c r="H4238">
        <v>37.169998</v>
      </c>
      <c r="I4238">
        <v>37.220001000000003</v>
      </c>
      <c r="J4238">
        <v>36.798003999999999</v>
      </c>
      <c r="K4238">
        <v>7121300</v>
      </c>
      <c r="L4238">
        <v>2.1419999999999999</v>
      </c>
      <c r="M4238">
        <v>-5.8441271363089999E-2</v>
      </c>
      <c r="N4238">
        <v>-0.10860620165368701</v>
      </c>
      <c r="O4238">
        <v>-0.31732951080917399</v>
      </c>
      <c r="P4238">
        <v>-0.316758279846168</v>
      </c>
      <c r="Q4238">
        <v>-0.80392529997817797</v>
      </c>
      <c r="R4238">
        <v>2.4734592710155899E-2</v>
      </c>
      <c r="S4238">
        <v>2.8231252625026002E-2</v>
      </c>
      <c r="T4238">
        <v>2.9795152689512199E-2</v>
      </c>
      <c r="U4238">
        <v>2.9666721041420201E-2</v>
      </c>
      <c r="V4238">
        <v>87.160004000000001</v>
      </c>
      <c r="W4238">
        <v>33.830002</v>
      </c>
      <c r="X4238">
        <v>-0.235784387850069</v>
      </c>
      <c r="Y4238">
        <v>-1.3283204951564801E-2</v>
      </c>
      <c r="Z4238">
        <v>1.7492443905555899</v>
      </c>
      <c r="AA4238">
        <v>-3.7664410800197601</v>
      </c>
      <c r="AB4238">
        <v>-3.5156078703441098</v>
      </c>
      <c r="AC4238" t="s">
        <v>247</v>
      </c>
      <c r="AD4238" t="s">
        <v>370</v>
      </c>
      <c r="AE4238" t="s">
        <v>56</v>
      </c>
      <c r="AF4238" t="s">
        <v>57</v>
      </c>
      <c r="AG4238" t="s">
        <v>371</v>
      </c>
      <c r="AH4238" s="45">
        <v>39995</v>
      </c>
      <c r="AI4238">
        <v>106040</v>
      </c>
      <c r="AK4238" t="s">
        <v>372</v>
      </c>
      <c r="AL4238" t="s">
        <v>276</v>
      </c>
      <c r="AM4238" t="s">
        <v>245</v>
      </c>
    </row>
    <row r="4239" spans="1:39" x14ac:dyDescent="0.3">
      <c r="A4239" s="1">
        <v>43620</v>
      </c>
      <c r="B4239" t="s">
        <v>37</v>
      </c>
      <c r="C4239" t="s">
        <v>239</v>
      </c>
      <c r="D4239">
        <v>100</v>
      </c>
      <c r="E4239">
        <v>2</v>
      </c>
      <c r="F4239">
        <v>37.520000000000003</v>
      </c>
      <c r="G4239">
        <v>39.18</v>
      </c>
      <c r="H4239">
        <v>37.419998</v>
      </c>
      <c r="I4239">
        <v>39.139998999999897</v>
      </c>
      <c r="J4239">
        <v>38.696235999999999</v>
      </c>
      <c r="K4239">
        <v>5408000</v>
      </c>
      <c r="L4239">
        <v>2.1190000000000002</v>
      </c>
      <c r="M4239">
        <v>5.4067221270275703E-2</v>
      </c>
      <c r="N4239">
        <v>-1.11789950777679E-2</v>
      </c>
      <c r="O4239">
        <v>-0.24006646850425201</v>
      </c>
      <c r="P4239">
        <v>-0.24849032500375601</v>
      </c>
      <c r="Q4239">
        <v>-0.74597003355964397</v>
      </c>
      <c r="R4239">
        <v>3.98669349328361E-2</v>
      </c>
      <c r="S4239">
        <v>3.1746614131716699E-2</v>
      </c>
      <c r="T4239">
        <v>3.0307204350607901E-2</v>
      </c>
      <c r="U4239">
        <v>2.9750889502657502E-2</v>
      </c>
      <c r="V4239">
        <v>87.160004000000001</v>
      </c>
      <c r="W4239">
        <v>33.830002</v>
      </c>
      <c r="X4239">
        <v>-0.235784387850069</v>
      </c>
      <c r="Y4239">
        <v>2.1205927310919401E-2</v>
      </c>
      <c r="Z4239">
        <v>1.75532443019602</v>
      </c>
      <c r="AA4239">
        <v>-3.5280274775977598</v>
      </c>
      <c r="AB4239">
        <v>-3.5721777461161301</v>
      </c>
      <c r="AC4239" t="s">
        <v>247</v>
      </c>
      <c r="AD4239" t="s">
        <v>370</v>
      </c>
      <c r="AE4239" t="s">
        <v>56</v>
      </c>
      <c r="AF4239" t="s">
        <v>57</v>
      </c>
      <c r="AG4239" t="s">
        <v>371</v>
      </c>
      <c r="AH4239" s="45">
        <v>39995</v>
      </c>
      <c r="AI4239">
        <v>106040</v>
      </c>
      <c r="AK4239" t="s">
        <v>372</v>
      </c>
      <c r="AL4239" t="s">
        <v>276</v>
      </c>
      <c r="AM4239" t="s">
        <v>245</v>
      </c>
    </row>
    <row r="4240" spans="1:39" x14ac:dyDescent="0.3">
      <c r="A4240" s="1">
        <v>43622</v>
      </c>
      <c r="B4240" t="s">
        <v>37</v>
      </c>
      <c r="C4240" t="s">
        <v>239</v>
      </c>
      <c r="D4240">
        <v>100</v>
      </c>
      <c r="E4240">
        <v>2</v>
      </c>
      <c r="F4240">
        <v>38.18</v>
      </c>
      <c r="G4240">
        <v>38.470001000000003</v>
      </c>
      <c r="H4240">
        <v>37.380001</v>
      </c>
      <c r="I4240">
        <v>37.990001999999997</v>
      </c>
      <c r="J4240">
        <v>37.559277000000002</v>
      </c>
      <c r="K4240">
        <v>4938200</v>
      </c>
      <c r="L4240">
        <v>2.1240000000000001</v>
      </c>
      <c r="M4240">
        <v>2.3719192138728501E-3</v>
      </c>
      <c r="N4240">
        <v>-3.7964470983029602E-2</v>
      </c>
      <c r="O4240">
        <v>-0.265861035259295</v>
      </c>
      <c r="P4240">
        <v>-0.20153250295403699</v>
      </c>
      <c r="Q4240">
        <v>-0.77614115846384701</v>
      </c>
      <c r="R4240">
        <v>4.2150497680229299E-2</v>
      </c>
      <c r="S4240">
        <v>3.1301240408284803E-2</v>
      </c>
      <c r="T4240">
        <v>2.97708187951485E-2</v>
      </c>
      <c r="U4240">
        <v>2.9788748375424001E-2</v>
      </c>
      <c r="V4240">
        <v>87.160004000000001</v>
      </c>
      <c r="W4240">
        <v>33.830002</v>
      </c>
      <c r="X4240">
        <v>-0.235784387850069</v>
      </c>
      <c r="Y4240">
        <v>6.1168407152111899E-3</v>
      </c>
      <c r="Z4240">
        <v>1.7419735777324299</v>
      </c>
      <c r="AA4240">
        <v>-3.6993799209681</v>
      </c>
      <c r="AB4240">
        <v>-3.6518728112768102</v>
      </c>
      <c r="AC4240" t="s">
        <v>247</v>
      </c>
      <c r="AD4240" t="s">
        <v>370</v>
      </c>
      <c r="AE4240" t="s">
        <v>56</v>
      </c>
      <c r="AF4240" t="s">
        <v>57</v>
      </c>
      <c r="AG4240" t="s">
        <v>371</v>
      </c>
      <c r="AH4240" s="45">
        <v>39995</v>
      </c>
      <c r="AI4240">
        <v>106040</v>
      </c>
      <c r="AK4240" t="s">
        <v>372</v>
      </c>
      <c r="AL4240" t="s">
        <v>276</v>
      </c>
      <c r="AM4240" t="s">
        <v>245</v>
      </c>
    </row>
    <row r="4241" spans="1:39" x14ac:dyDescent="0.3">
      <c r="A4241" s="1">
        <v>43584</v>
      </c>
      <c r="B4241" t="s">
        <v>37</v>
      </c>
      <c r="C4241" t="s">
        <v>239</v>
      </c>
      <c r="D4241">
        <v>200</v>
      </c>
      <c r="E4241">
        <v>3</v>
      </c>
      <c r="F4241">
        <v>50.610000999999997</v>
      </c>
      <c r="G4241">
        <v>51.540000999999997</v>
      </c>
      <c r="H4241">
        <v>50.310001</v>
      </c>
      <c r="I4241">
        <v>50.470001000000003</v>
      </c>
      <c r="J4241">
        <v>49.897778000000002</v>
      </c>
      <c r="K4241">
        <v>9484700</v>
      </c>
      <c r="L4241">
        <v>2.536</v>
      </c>
      <c r="M4241">
        <v>-8.8766343807208502E-3</v>
      </c>
      <c r="N4241">
        <v>-7.1486229699141701E-2</v>
      </c>
      <c r="O4241">
        <v>0.11738678640514499</v>
      </c>
      <c r="P4241">
        <v>0.14826869519874</v>
      </c>
      <c r="Q4241">
        <v>-0.51521502183261703</v>
      </c>
      <c r="R4241">
        <v>1.6094781455944101E-2</v>
      </c>
      <c r="S4241">
        <v>2.2843247891912201E-2</v>
      </c>
      <c r="T4241">
        <v>2.9115100488164101E-2</v>
      </c>
      <c r="U4241">
        <v>2.9325197503742399E-2</v>
      </c>
      <c r="V4241">
        <v>88.620002999999997</v>
      </c>
      <c r="W4241">
        <v>33.830002</v>
      </c>
      <c r="X4241">
        <v>-0.235784387850069</v>
      </c>
      <c r="Y4241">
        <v>1.07094833958194E-3</v>
      </c>
      <c r="Z4241">
        <v>1.64110901563371</v>
      </c>
      <c r="AA4241">
        <v>-2.2299326049360602</v>
      </c>
      <c r="AB4241">
        <v>-2.0134947401359198</v>
      </c>
      <c r="AC4241" t="s">
        <v>248</v>
      </c>
      <c r="AD4241" t="s">
        <v>370</v>
      </c>
      <c r="AE4241" t="s">
        <v>56</v>
      </c>
      <c r="AF4241" t="s">
        <v>57</v>
      </c>
      <c r="AG4241" t="s">
        <v>371</v>
      </c>
      <c r="AH4241" s="45">
        <v>39995</v>
      </c>
      <c r="AI4241">
        <v>106040</v>
      </c>
      <c r="AK4241" t="s">
        <v>372</v>
      </c>
      <c r="AL4241" t="s">
        <v>276</v>
      </c>
      <c r="AM4241" t="s">
        <v>245</v>
      </c>
    </row>
    <row r="4242" spans="1:39" x14ac:dyDescent="0.3">
      <c r="A4242" s="1">
        <v>43600</v>
      </c>
      <c r="B4242" t="s">
        <v>37</v>
      </c>
      <c r="C4242" t="s">
        <v>239</v>
      </c>
      <c r="D4242">
        <v>900</v>
      </c>
      <c r="E4242">
        <v>3</v>
      </c>
      <c r="F4242">
        <v>44.099997999999999</v>
      </c>
      <c r="G4242">
        <v>45.950001</v>
      </c>
      <c r="H4242">
        <v>43.990001999999997</v>
      </c>
      <c r="I4242">
        <v>45.490001999999997</v>
      </c>
      <c r="J4242">
        <v>44.974243000000001</v>
      </c>
      <c r="K4242">
        <v>4359400</v>
      </c>
      <c r="L4242">
        <v>2.379</v>
      </c>
      <c r="M4242">
        <v>1.9086254658547401E-2</v>
      </c>
      <c r="N4242">
        <v>-2.6251572717180201E-2</v>
      </c>
      <c r="O4242">
        <v>-0.130476566098323</v>
      </c>
      <c r="P4242">
        <v>-3.61499379414408E-2</v>
      </c>
      <c r="Q4242">
        <v>-0.538717400207259</v>
      </c>
      <c r="R4242">
        <v>3.8691337678887397E-2</v>
      </c>
      <c r="S4242">
        <v>2.6204628901584599E-2</v>
      </c>
      <c r="T4242">
        <v>2.9623136034736899E-2</v>
      </c>
      <c r="U4242">
        <v>2.9292878280980299E-2</v>
      </c>
      <c r="V4242">
        <v>88.620002999999997</v>
      </c>
      <c r="W4242">
        <v>33.830002</v>
      </c>
      <c r="X4242">
        <v>-0.235784387850069</v>
      </c>
      <c r="Y4242">
        <v>5.8219943882337104E-3</v>
      </c>
      <c r="Z4242">
        <v>1.6939909532469799</v>
      </c>
      <c r="AA4242">
        <v>-2.42130356486481</v>
      </c>
      <c r="AB4242">
        <v>-2.3341865475485299</v>
      </c>
      <c r="AC4242" t="s">
        <v>248</v>
      </c>
      <c r="AD4242" t="s">
        <v>370</v>
      </c>
      <c r="AE4242" t="s">
        <v>56</v>
      </c>
      <c r="AF4242" t="s">
        <v>57</v>
      </c>
      <c r="AG4242" t="s">
        <v>371</v>
      </c>
      <c r="AH4242" s="45">
        <v>39995</v>
      </c>
      <c r="AI4242">
        <v>106040</v>
      </c>
      <c r="AK4242" t="s">
        <v>372</v>
      </c>
      <c r="AL4242" t="s">
        <v>276</v>
      </c>
      <c r="AM4242" t="s">
        <v>245</v>
      </c>
    </row>
    <row r="4243" spans="1:39" x14ac:dyDescent="0.3">
      <c r="A4243" s="1">
        <v>43636</v>
      </c>
      <c r="B4243" t="s">
        <v>37</v>
      </c>
      <c r="C4243" t="s">
        <v>239</v>
      </c>
      <c r="D4243">
        <v>600</v>
      </c>
      <c r="E4243">
        <v>3</v>
      </c>
      <c r="F4243">
        <v>39.909999999999997</v>
      </c>
      <c r="G4243">
        <v>40.82</v>
      </c>
      <c r="H4243">
        <v>39.270000000000003</v>
      </c>
      <c r="I4243">
        <v>39.639998999999897</v>
      </c>
      <c r="J4243">
        <v>39.190567000000001</v>
      </c>
      <c r="K4243">
        <v>5442500</v>
      </c>
      <c r="L4243">
        <v>2.0009999999999999</v>
      </c>
      <c r="M4243">
        <v>2.0388125743231601E-2</v>
      </c>
      <c r="N4243">
        <v>5.9773546733890702E-2</v>
      </c>
      <c r="O4243">
        <v>-5.6639734783239498E-2</v>
      </c>
      <c r="P4243">
        <v>-0.25608592636916699</v>
      </c>
      <c r="Q4243">
        <v>-0.66882314391256603</v>
      </c>
      <c r="R4243">
        <v>2.8568358413615502E-2</v>
      </c>
      <c r="S4243">
        <v>3.1591571768819098E-2</v>
      </c>
      <c r="T4243">
        <v>2.9037123289470002E-2</v>
      </c>
      <c r="U4243">
        <v>3.0377669093656402E-2</v>
      </c>
      <c r="V4243">
        <v>83.779999000000004</v>
      </c>
      <c r="W4243">
        <v>33.830002</v>
      </c>
      <c r="X4243">
        <v>-0.235784387850069</v>
      </c>
      <c r="Y4243">
        <v>9.4276054361659405E-3</v>
      </c>
      <c r="Z4243">
        <v>1.77164538221279</v>
      </c>
      <c r="AA4243">
        <v>-3.3855727146094501</v>
      </c>
      <c r="AB4243">
        <v>-3.61683066491968</v>
      </c>
      <c r="AC4243" t="s">
        <v>248</v>
      </c>
      <c r="AD4243" t="s">
        <v>370</v>
      </c>
      <c r="AE4243" t="s">
        <v>56</v>
      </c>
      <c r="AF4243" t="s">
        <v>57</v>
      </c>
      <c r="AG4243" t="s">
        <v>371</v>
      </c>
      <c r="AH4243" s="45">
        <v>39995</v>
      </c>
      <c r="AI4243">
        <v>106040</v>
      </c>
      <c r="AK4243" t="s">
        <v>372</v>
      </c>
      <c r="AL4243" t="s">
        <v>276</v>
      </c>
      <c r="AM4243" t="s">
        <v>245</v>
      </c>
    </row>
    <row r="4244" spans="1:39" x14ac:dyDescent="0.3">
      <c r="A4244" s="1">
        <v>43643</v>
      </c>
      <c r="B4244" t="s">
        <v>37</v>
      </c>
      <c r="C4244" t="s">
        <v>239</v>
      </c>
      <c r="D4244">
        <v>100</v>
      </c>
      <c r="E4244">
        <v>3</v>
      </c>
      <c r="F4244">
        <v>43.810001</v>
      </c>
      <c r="G4244">
        <v>45.099997999999999</v>
      </c>
      <c r="H4244">
        <v>43.419998</v>
      </c>
      <c r="I4244">
        <v>44.549999</v>
      </c>
      <c r="J4244">
        <v>44.549999</v>
      </c>
      <c r="K4244">
        <v>7929000</v>
      </c>
      <c r="L4244">
        <v>2.0049999999999999</v>
      </c>
      <c r="M4244">
        <v>2.1555026986701E-2</v>
      </c>
      <c r="N4244">
        <v>0.128176051386724</v>
      </c>
      <c r="O4244">
        <v>0.12969080206869299</v>
      </c>
      <c r="P4244">
        <v>-1.5177038831887099E-2</v>
      </c>
      <c r="Q4244">
        <v>-0.51549173967975404</v>
      </c>
      <c r="R4244">
        <v>2.6657587028526698E-2</v>
      </c>
      <c r="S4244">
        <v>3.28972092727952E-2</v>
      </c>
      <c r="T4244">
        <v>2.9164839042244602E-2</v>
      </c>
      <c r="U4244">
        <v>3.0777030420600301E-2</v>
      </c>
      <c r="V4244">
        <v>80.120002999999997</v>
      </c>
      <c r="W4244">
        <v>33.830002</v>
      </c>
      <c r="X4244">
        <v>-0.235784387850069</v>
      </c>
      <c r="Y4244">
        <v>3.81588593721357E-3</v>
      </c>
      <c r="Z4244">
        <v>1.76883393801644</v>
      </c>
      <c r="AA4244">
        <v>-2.72877223451678</v>
      </c>
      <c r="AB4244">
        <v>-3.0787028635310598</v>
      </c>
      <c r="AC4244" t="s">
        <v>248</v>
      </c>
      <c r="AD4244" t="s">
        <v>370</v>
      </c>
      <c r="AE4244" t="s">
        <v>56</v>
      </c>
      <c r="AF4244" t="s">
        <v>57</v>
      </c>
      <c r="AG4244" t="s">
        <v>371</v>
      </c>
      <c r="AH4244" s="45">
        <v>39995</v>
      </c>
      <c r="AI4244">
        <v>106040</v>
      </c>
      <c r="AK4244" t="s">
        <v>372</v>
      </c>
      <c r="AL4244" t="s">
        <v>276</v>
      </c>
      <c r="AM4244" t="s">
        <v>245</v>
      </c>
    </row>
    <row r="4245" spans="1:39" x14ac:dyDescent="0.3">
      <c r="A4245" s="1">
        <v>43644</v>
      </c>
      <c r="B4245" t="s">
        <v>37</v>
      </c>
      <c r="C4245" t="s">
        <v>239</v>
      </c>
      <c r="D4245">
        <v>500</v>
      </c>
      <c r="E4245">
        <v>3</v>
      </c>
      <c r="F4245">
        <v>45.380001</v>
      </c>
      <c r="G4245">
        <v>47.599997999999999</v>
      </c>
      <c r="H4245">
        <v>45.310001</v>
      </c>
      <c r="I4245">
        <v>47.549999</v>
      </c>
      <c r="J4245">
        <v>47.549999</v>
      </c>
      <c r="K4245">
        <v>14808000</v>
      </c>
      <c r="L4245">
        <v>2</v>
      </c>
      <c r="M4245">
        <v>6.5169636490776006E-2</v>
      </c>
      <c r="N4245">
        <v>0.18330541393465799</v>
      </c>
      <c r="O4245">
        <v>0.192841305940404</v>
      </c>
      <c r="P4245">
        <v>7.3417060941158795E-4</v>
      </c>
      <c r="Q4245">
        <v>-0.434790063996428</v>
      </c>
      <c r="R4245">
        <v>2.9809508879272101E-2</v>
      </c>
      <c r="S4245">
        <v>3.5216295888328197E-2</v>
      </c>
      <c r="T4245">
        <v>2.9665006650580202E-2</v>
      </c>
      <c r="U4245">
        <v>3.1054750905963598E-2</v>
      </c>
      <c r="V4245">
        <v>80.120002999999997</v>
      </c>
      <c r="W4245">
        <v>33.830002</v>
      </c>
      <c r="X4245">
        <v>-0.235784387850069</v>
      </c>
      <c r="Y4245">
        <v>5.7409418775350302E-3</v>
      </c>
      <c r="Z4245">
        <v>1.78294029904004</v>
      </c>
      <c r="AA4245">
        <v>-2.3322355946415101</v>
      </c>
      <c r="AB4245">
        <v>-2.8755333992157199</v>
      </c>
      <c r="AC4245" t="s">
        <v>248</v>
      </c>
      <c r="AD4245" t="s">
        <v>370</v>
      </c>
      <c r="AE4245" t="s">
        <v>56</v>
      </c>
      <c r="AF4245" t="s">
        <v>57</v>
      </c>
      <c r="AG4245" t="s">
        <v>371</v>
      </c>
      <c r="AH4245" s="45">
        <v>39995</v>
      </c>
      <c r="AI4245">
        <v>106040</v>
      </c>
      <c r="AK4245" t="s">
        <v>372</v>
      </c>
      <c r="AL4245" t="s">
        <v>276</v>
      </c>
      <c r="AM4245" t="s">
        <v>245</v>
      </c>
    </row>
    <row r="4246" spans="1:39" x14ac:dyDescent="0.3">
      <c r="A4246" s="1">
        <v>43566</v>
      </c>
      <c r="B4246" t="s">
        <v>37</v>
      </c>
      <c r="C4246" t="s">
        <v>246</v>
      </c>
      <c r="D4246">
        <v>100</v>
      </c>
      <c r="E4246">
        <v>4</v>
      </c>
      <c r="F4246">
        <v>50.889998999999897</v>
      </c>
      <c r="G4246">
        <v>51.599997999999999</v>
      </c>
      <c r="H4246">
        <v>50.43</v>
      </c>
      <c r="I4246">
        <v>50.830002</v>
      </c>
      <c r="J4246">
        <v>50.253695999999998</v>
      </c>
      <c r="K4246">
        <v>3372200</v>
      </c>
      <c r="L4246">
        <v>2.504</v>
      </c>
      <c r="M4246">
        <v>2.7581448623805399E-3</v>
      </c>
      <c r="N4246">
        <v>-1.11514525468448E-2</v>
      </c>
      <c r="O4246">
        <v>4.4689090328029799E-2</v>
      </c>
      <c r="P4246">
        <v>0.25544778980006499</v>
      </c>
      <c r="Q4246">
        <v>-0.52748380443315401</v>
      </c>
      <c r="R4246">
        <v>1.72551144829221E-2</v>
      </c>
      <c r="S4246">
        <v>3.2745250736004101E-2</v>
      </c>
      <c r="T4246">
        <v>3.2990986974779798E-2</v>
      </c>
      <c r="U4246">
        <v>2.91175048843949E-2</v>
      </c>
      <c r="V4246">
        <v>92.059997999999993</v>
      </c>
      <c r="W4246">
        <v>33.830002</v>
      </c>
      <c r="X4246">
        <v>-0.235784387850069</v>
      </c>
      <c r="Y4246" s="44">
        <v>3.8122194279549302E-5</v>
      </c>
      <c r="Z4246">
        <v>1.6339283618234499</v>
      </c>
      <c r="AA4246">
        <v>-2.1090119513372798</v>
      </c>
      <c r="AB4246">
        <v>-2.0609862390250502</v>
      </c>
      <c r="AC4246" t="s">
        <v>249</v>
      </c>
      <c r="AD4246" t="s">
        <v>370</v>
      </c>
      <c r="AE4246" t="s">
        <v>56</v>
      </c>
      <c r="AF4246" t="s">
        <v>57</v>
      </c>
      <c r="AG4246" t="s">
        <v>371</v>
      </c>
      <c r="AH4246" s="45">
        <v>39995</v>
      </c>
      <c r="AI4246">
        <v>106040</v>
      </c>
      <c r="AK4246" t="s">
        <v>372</v>
      </c>
      <c r="AL4246" t="s">
        <v>276</v>
      </c>
      <c r="AM4246" t="s">
        <v>245</v>
      </c>
    </row>
    <row r="4247" spans="1:39" x14ac:dyDescent="0.3">
      <c r="A4247" s="1">
        <v>43592</v>
      </c>
      <c r="B4247" t="s">
        <v>37</v>
      </c>
      <c r="C4247" t="s">
        <v>239</v>
      </c>
      <c r="D4247">
        <v>200</v>
      </c>
      <c r="E4247">
        <v>4</v>
      </c>
      <c r="F4247">
        <v>48.709998999999897</v>
      </c>
      <c r="G4247">
        <v>49.48</v>
      </c>
      <c r="H4247">
        <v>46.650002000000001</v>
      </c>
      <c r="I4247">
        <v>47.209998999999897</v>
      </c>
      <c r="J4247">
        <v>46.67474</v>
      </c>
      <c r="K4247">
        <v>6742700</v>
      </c>
      <c r="L4247">
        <v>2.448</v>
      </c>
      <c r="M4247">
        <v>-4.8578321234390903E-2</v>
      </c>
      <c r="N4247">
        <v>-7.95699964042096E-2</v>
      </c>
      <c r="O4247">
        <v>-8.5032430041582494E-2</v>
      </c>
      <c r="P4247">
        <v>6.8518246297395898E-3</v>
      </c>
      <c r="Q4247">
        <v>-0.45310981454203703</v>
      </c>
      <c r="R4247">
        <v>2.5492293381460598E-2</v>
      </c>
      <c r="S4247">
        <v>2.2057293745420599E-2</v>
      </c>
      <c r="T4247">
        <v>2.8942031840659702E-2</v>
      </c>
      <c r="U4247">
        <v>2.8981193366691901E-2</v>
      </c>
      <c r="V4247">
        <v>88.620002999999997</v>
      </c>
      <c r="W4247">
        <v>33.830002</v>
      </c>
      <c r="X4247">
        <v>-0.235784387850069</v>
      </c>
      <c r="Y4247">
        <v>-1.6649488130547601E-2</v>
      </c>
      <c r="Z4247">
        <v>1.6593387049858199</v>
      </c>
      <c r="AA4247">
        <v>-2.0138643442783799</v>
      </c>
      <c r="AB4247">
        <v>-1.83015524312063</v>
      </c>
      <c r="AC4247" t="s">
        <v>249</v>
      </c>
      <c r="AD4247" t="s">
        <v>370</v>
      </c>
      <c r="AE4247" t="s">
        <v>56</v>
      </c>
      <c r="AF4247" t="s">
        <v>57</v>
      </c>
      <c r="AG4247" t="s">
        <v>371</v>
      </c>
      <c r="AH4247" s="45">
        <v>39995</v>
      </c>
      <c r="AI4247">
        <v>106040</v>
      </c>
      <c r="AK4247" t="s">
        <v>372</v>
      </c>
      <c r="AL4247" t="s">
        <v>276</v>
      </c>
      <c r="AM4247" t="s">
        <v>245</v>
      </c>
    </row>
    <row r="4248" spans="1:39" x14ac:dyDescent="0.3">
      <c r="A4248" s="1">
        <v>43626</v>
      </c>
      <c r="B4248" t="s">
        <v>37</v>
      </c>
      <c r="C4248" t="s">
        <v>239</v>
      </c>
      <c r="D4248">
        <v>200</v>
      </c>
      <c r="E4248">
        <v>4</v>
      </c>
      <c r="F4248">
        <v>37.470001000000003</v>
      </c>
      <c r="G4248">
        <v>38.729999999999997</v>
      </c>
      <c r="H4248">
        <v>37.470001000000003</v>
      </c>
      <c r="I4248">
        <v>37.979999999999997</v>
      </c>
      <c r="J4248">
        <v>37.549388999999998</v>
      </c>
      <c r="K4248">
        <v>4755500</v>
      </c>
      <c r="L4248">
        <v>2.1429999999999998</v>
      </c>
      <c r="M4248">
        <v>2.7764767554106801E-2</v>
      </c>
      <c r="N4248">
        <v>2.3981993386550701E-2</v>
      </c>
      <c r="O4248">
        <v>-0.206684414399085</v>
      </c>
      <c r="P4248">
        <v>-0.25706080875904402</v>
      </c>
      <c r="Q4248">
        <v>-0.73723040052321798</v>
      </c>
      <c r="R4248">
        <v>3.6765343418654797E-2</v>
      </c>
      <c r="S4248">
        <v>3.1566123001052999E-2</v>
      </c>
      <c r="T4248">
        <v>2.9506727887331601E-2</v>
      </c>
      <c r="U4248">
        <v>2.9852648908195601E-2</v>
      </c>
      <c r="V4248">
        <v>83.779999000000004</v>
      </c>
      <c r="W4248">
        <v>33.830002</v>
      </c>
      <c r="X4248">
        <v>-0.235784387850069</v>
      </c>
      <c r="Y4248">
        <v>4.6492198743191201E-3</v>
      </c>
      <c r="Z4248">
        <v>1.73586230028137</v>
      </c>
      <c r="AA4248">
        <v>-3.5510359102983098</v>
      </c>
      <c r="AB4248">
        <v>-3.6384737298860799</v>
      </c>
      <c r="AC4248" t="s">
        <v>249</v>
      </c>
      <c r="AD4248" t="s">
        <v>370</v>
      </c>
      <c r="AE4248" t="s">
        <v>56</v>
      </c>
      <c r="AF4248" t="s">
        <v>57</v>
      </c>
      <c r="AG4248" t="s">
        <v>371</v>
      </c>
      <c r="AH4248" s="45">
        <v>39995</v>
      </c>
      <c r="AI4248">
        <v>106040</v>
      </c>
      <c r="AK4248" t="s">
        <v>372</v>
      </c>
      <c r="AL4248" t="s">
        <v>276</v>
      </c>
      <c r="AM4248" t="s">
        <v>245</v>
      </c>
    </row>
    <row r="4249" spans="1:39" x14ac:dyDescent="0.3">
      <c r="A4249" s="1">
        <v>43641</v>
      </c>
      <c r="B4249" t="s">
        <v>37</v>
      </c>
      <c r="C4249" t="s">
        <v>246</v>
      </c>
      <c r="D4249">
        <v>200</v>
      </c>
      <c r="E4249">
        <v>4</v>
      </c>
      <c r="F4249">
        <v>41.32</v>
      </c>
      <c r="G4249">
        <v>41.939999</v>
      </c>
      <c r="H4249">
        <v>40.889998999999897</v>
      </c>
      <c r="I4249">
        <v>41.099997999999999</v>
      </c>
      <c r="J4249">
        <v>40.634009999999897</v>
      </c>
      <c r="K4249">
        <v>5740500</v>
      </c>
      <c r="L4249">
        <v>1.994</v>
      </c>
      <c r="M4249">
        <v>1.70460659086883E-3</v>
      </c>
      <c r="N4249">
        <v>7.5531313433207403E-2</v>
      </c>
      <c r="O4249">
        <v>-9.4444055524294107E-3</v>
      </c>
      <c r="P4249">
        <v>-0.124761102426246</v>
      </c>
      <c r="Q4249">
        <v>-0.62229092980086598</v>
      </c>
      <c r="R4249">
        <v>9.1508674290306895E-3</v>
      </c>
      <c r="S4249">
        <v>3.04102218507897E-2</v>
      </c>
      <c r="T4249">
        <v>2.8051256654509599E-2</v>
      </c>
      <c r="U4249">
        <v>3.0418908977552901E-2</v>
      </c>
      <c r="V4249">
        <v>80.120002999999997</v>
      </c>
      <c r="W4249">
        <v>33.830002</v>
      </c>
      <c r="X4249">
        <v>-0.235784387850069</v>
      </c>
      <c r="Y4249">
        <v>-9.5417756928269908E-3</v>
      </c>
      <c r="Z4249">
        <v>1.7667850228444499</v>
      </c>
      <c r="AA4249">
        <v>-3.2295766751231998</v>
      </c>
      <c r="AB4249">
        <v>-3.34006363129448</v>
      </c>
      <c r="AC4249" t="s">
        <v>249</v>
      </c>
      <c r="AD4249" t="s">
        <v>370</v>
      </c>
      <c r="AE4249" t="s">
        <v>56</v>
      </c>
      <c r="AF4249" t="s">
        <v>57</v>
      </c>
      <c r="AG4249" t="s">
        <v>371</v>
      </c>
      <c r="AH4249" s="45">
        <v>39995</v>
      </c>
      <c r="AI4249">
        <v>106040</v>
      </c>
      <c r="AK4249" t="s">
        <v>372</v>
      </c>
      <c r="AL4249" t="s">
        <v>276</v>
      </c>
      <c r="AM4249" t="s">
        <v>245</v>
      </c>
    </row>
    <row r="4250" spans="1:39" x14ac:dyDescent="0.3">
      <c r="A4250" s="1">
        <v>43573</v>
      </c>
      <c r="B4250" t="s">
        <v>37</v>
      </c>
      <c r="C4250" t="s">
        <v>239</v>
      </c>
      <c r="D4250">
        <v>700</v>
      </c>
      <c r="E4250">
        <v>5</v>
      </c>
      <c r="F4250">
        <v>54.470001000000003</v>
      </c>
      <c r="G4250">
        <v>55.439999</v>
      </c>
      <c r="H4250">
        <v>53.900002000000001</v>
      </c>
      <c r="I4250">
        <v>55.389998999999897</v>
      </c>
      <c r="J4250">
        <v>54.761992999999997</v>
      </c>
      <c r="K4250">
        <v>5652100</v>
      </c>
      <c r="L4250">
        <v>2.56</v>
      </c>
      <c r="M4250">
        <v>1.7116178793076101E-2</v>
      </c>
      <c r="N4250">
        <v>8.5912298463764497E-2</v>
      </c>
      <c r="O4250">
        <v>0.15678038415213799</v>
      </c>
      <c r="P4250">
        <v>0.42898817925355098</v>
      </c>
      <c r="Q4250">
        <v>-0.46440369064106302</v>
      </c>
      <c r="R4250">
        <v>1.8043513400553102E-2</v>
      </c>
      <c r="S4250">
        <v>3.3237497992623599E-2</v>
      </c>
      <c r="T4250">
        <v>3.2214046791558898E-2</v>
      </c>
      <c r="U4250">
        <v>2.9305065406620701E-2</v>
      </c>
      <c r="V4250">
        <v>91.550003000000004</v>
      </c>
      <c r="W4250">
        <v>33.830002</v>
      </c>
      <c r="X4250">
        <v>-0.235784387850069</v>
      </c>
      <c r="Y4250">
        <v>1.5778467813143101E-3</v>
      </c>
      <c r="Z4250">
        <v>1.64162121645484</v>
      </c>
      <c r="AA4250">
        <v>-1.93840295064972</v>
      </c>
      <c r="AB4250">
        <v>-2.0019848745133202</v>
      </c>
      <c r="AC4250" t="s">
        <v>250</v>
      </c>
      <c r="AD4250" t="s">
        <v>370</v>
      </c>
      <c r="AE4250" t="s">
        <v>56</v>
      </c>
      <c r="AF4250" t="s">
        <v>57</v>
      </c>
      <c r="AG4250" t="s">
        <v>371</v>
      </c>
      <c r="AH4250" s="45">
        <v>39995</v>
      </c>
      <c r="AI4250">
        <v>106040</v>
      </c>
      <c r="AK4250" t="s">
        <v>372</v>
      </c>
      <c r="AL4250" t="s">
        <v>276</v>
      </c>
      <c r="AM4250" t="s">
        <v>245</v>
      </c>
    </row>
    <row r="4251" spans="1:39" x14ac:dyDescent="0.3">
      <c r="A4251" s="1">
        <v>43584</v>
      </c>
      <c r="B4251" t="s">
        <v>37</v>
      </c>
      <c r="C4251" t="s">
        <v>246</v>
      </c>
      <c r="D4251">
        <v>400</v>
      </c>
      <c r="E4251">
        <v>5</v>
      </c>
      <c r="F4251">
        <v>50.610000999999997</v>
      </c>
      <c r="G4251">
        <v>51.540000999999997</v>
      </c>
      <c r="H4251">
        <v>50.310001</v>
      </c>
      <c r="I4251">
        <v>50.470001000000003</v>
      </c>
      <c r="J4251">
        <v>49.897778000000002</v>
      </c>
      <c r="K4251">
        <v>9484700</v>
      </c>
      <c r="L4251">
        <v>2.536</v>
      </c>
      <c r="M4251">
        <v>-8.8766343807208502E-3</v>
      </c>
      <c r="N4251">
        <v>-7.1486229699141701E-2</v>
      </c>
      <c r="O4251">
        <v>0.11738678640514499</v>
      </c>
      <c r="P4251">
        <v>0.14826869519874</v>
      </c>
      <c r="Q4251">
        <v>-0.51521502183261703</v>
      </c>
      <c r="R4251">
        <v>1.6094781455944101E-2</v>
      </c>
      <c r="S4251">
        <v>2.2843247891912201E-2</v>
      </c>
      <c r="T4251">
        <v>2.9115100488164101E-2</v>
      </c>
      <c r="U4251">
        <v>2.9325197503742399E-2</v>
      </c>
      <c r="V4251">
        <v>88.620002999999997</v>
      </c>
      <c r="W4251">
        <v>33.830002</v>
      </c>
      <c r="X4251">
        <v>-0.235784387850069</v>
      </c>
      <c r="Y4251">
        <v>1.07094833958194E-3</v>
      </c>
      <c r="Z4251">
        <v>1.64110901563371</v>
      </c>
      <c r="AA4251">
        <v>-2.2299326049360602</v>
      </c>
      <c r="AB4251">
        <v>-2.0134947401359198</v>
      </c>
      <c r="AC4251" t="s">
        <v>250</v>
      </c>
      <c r="AD4251" t="s">
        <v>370</v>
      </c>
      <c r="AE4251" t="s">
        <v>56</v>
      </c>
      <c r="AF4251" t="s">
        <v>57</v>
      </c>
      <c r="AG4251" t="s">
        <v>371</v>
      </c>
      <c r="AH4251" s="45">
        <v>39995</v>
      </c>
      <c r="AI4251">
        <v>106040</v>
      </c>
      <c r="AK4251" t="s">
        <v>372</v>
      </c>
      <c r="AL4251" t="s">
        <v>276</v>
      </c>
      <c r="AM4251" t="s">
        <v>245</v>
      </c>
    </row>
    <row r="4252" spans="1:39" x14ac:dyDescent="0.3">
      <c r="A4252" s="1">
        <v>43594</v>
      </c>
      <c r="B4252" t="s">
        <v>37</v>
      </c>
      <c r="C4252" t="s">
        <v>246</v>
      </c>
      <c r="D4252">
        <v>200</v>
      </c>
      <c r="E4252">
        <v>5</v>
      </c>
      <c r="F4252">
        <v>45.970001000000003</v>
      </c>
      <c r="G4252">
        <v>46.580002</v>
      </c>
      <c r="H4252">
        <v>44.57</v>
      </c>
      <c r="I4252">
        <v>46.419998</v>
      </c>
      <c r="J4252">
        <v>45.893695999999998</v>
      </c>
      <c r="K4252">
        <v>6147700</v>
      </c>
      <c r="L4252">
        <v>2.4569999999999999</v>
      </c>
      <c r="M4252">
        <v>-6.0137552527417997E-3</v>
      </c>
      <c r="N4252">
        <v>-6.9481037241633806E-2</v>
      </c>
      <c r="O4252">
        <v>-0.105597411202972</v>
      </c>
      <c r="P4252">
        <v>2.32163512053183E-2</v>
      </c>
      <c r="Q4252">
        <v>-0.47579138143808503</v>
      </c>
      <c r="R4252">
        <v>2.54314117672352E-2</v>
      </c>
      <c r="S4252">
        <v>2.17829092637833E-2</v>
      </c>
      <c r="T4252">
        <v>2.8354627487759999E-2</v>
      </c>
      <c r="U4252">
        <v>2.8961589842872601E-2</v>
      </c>
      <c r="V4252">
        <v>88.620002999999997</v>
      </c>
      <c r="W4252">
        <v>33.830002</v>
      </c>
      <c r="X4252">
        <v>-0.235784387850069</v>
      </c>
      <c r="Y4252">
        <v>-3.0259986019249502E-3</v>
      </c>
      <c r="Z4252">
        <v>1.6576834893719701</v>
      </c>
      <c r="AA4252">
        <v>-2.1231361983795498</v>
      </c>
      <c r="AB4252">
        <v>-1.9462033332450399</v>
      </c>
      <c r="AC4252" t="s">
        <v>250</v>
      </c>
      <c r="AD4252" t="s">
        <v>370</v>
      </c>
      <c r="AE4252" t="s">
        <v>56</v>
      </c>
      <c r="AF4252" t="s">
        <v>57</v>
      </c>
      <c r="AG4252" t="s">
        <v>371</v>
      </c>
      <c r="AH4252" s="45">
        <v>39995</v>
      </c>
      <c r="AI4252">
        <v>106040</v>
      </c>
      <c r="AK4252" t="s">
        <v>372</v>
      </c>
      <c r="AL4252" t="s">
        <v>276</v>
      </c>
      <c r="AM4252" t="s">
        <v>245</v>
      </c>
    </row>
    <row r="4253" spans="1:39" x14ac:dyDescent="0.3">
      <c r="A4253" s="1">
        <v>43626</v>
      </c>
      <c r="B4253" t="s">
        <v>37</v>
      </c>
      <c r="C4253" t="s">
        <v>246</v>
      </c>
      <c r="D4253">
        <v>900</v>
      </c>
      <c r="E4253">
        <v>5</v>
      </c>
      <c r="F4253">
        <v>37.470001000000003</v>
      </c>
      <c r="G4253">
        <v>38.729999999999997</v>
      </c>
      <c r="H4253">
        <v>37.470001000000003</v>
      </c>
      <c r="I4253">
        <v>37.979999999999997</v>
      </c>
      <c r="J4253">
        <v>37.549388999999998</v>
      </c>
      <c r="K4253">
        <v>4755500</v>
      </c>
      <c r="L4253">
        <v>2.1429999999999998</v>
      </c>
      <c r="M4253">
        <v>2.7764767554106801E-2</v>
      </c>
      <c r="N4253">
        <v>2.3981993386550701E-2</v>
      </c>
      <c r="O4253">
        <v>-0.206684414399085</v>
      </c>
      <c r="P4253">
        <v>-0.25706080875904402</v>
      </c>
      <c r="Q4253">
        <v>-0.73723040052321798</v>
      </c>
      <c r="R4253">
        <v>3.6765343418654797E-2</v>
      </c>
      <c r="S4253">
        <v>3.1566123001052999E-2</v>
      </c>
      <c r="T4253">
        <v>2.9506727887331601E-2</v>
      </c>
      <c r="U4253">
        <v>2.9852648908195601E-2</v>
      </c>
      <c r="V4253">
        <v>83.779999000000004</v>
      </c>
      <c r="W4253">
        <v>33.830002</v>
      </c>
      <c r="X4253">
        <v>-0.235784387850069</v>
      </c>
      <c r="Y4253">
        <v>4.6492198743191201E-3</v>
      </c>
      <c r="Z4253">
        <v>1.73586230028137</v>
      </c>
      <c r="AA4253">
        <v>-3.5510359102983098</v>
      </c>
      <c r="AB4253">
        <v>-3.6384737298860799</v>
      </c>
      <c r="AC4253" t="s">
        <v>250</v>
      </c>
      <c r="AD4253" t="s">
        <v>370</v>
      </c>
      <c r="AE4253" t="s">
        <v>56</v>
      </c>
      <c r="AF4253" t="s">
        <v>57</v>
      </c>
      <c r="AG4253" t="s">
        <v>371</v>
      </c>
      <c r="AH4253" s="45">
        <v>39995</v>
      </c>
      <c r="AI4253">
        <v>106040</v>
      </c>
      <c r="AK4253" t="s">
        <v>372</v>
      </c>
      <c r="AL4253" t="s">
        <v>276</v>
      </c>
      <c r="AM4253" t="s">
        <v>245</v>
      </c>
    </row>
    <row r="4254" spans="1:39" x14ac:dyDescent="0.3">
      <c r="A4254" s="1">
        <v>43557</v>
      </c>
      <c r="B4254" t="s">
        <v>37</v>
      </c>
      <c r="C4254" t="s">
        <v>239</v>
      </c>
      <c r="D4254">
        <v>300</v>
      </c>
      <c r="E4254">
        <v>6</v>
      </c>
      <c r="F4254">
        <v>49.23</v>
      </c>
      <c r="G4254">
        <v>50.84</v>
      </c>
      <c r="H4254">
        <v>48.84</v>
      </c>
      <c r="I4254">
        <v>50.380001</v>
      </c>
      <c r="J4254">
        <v>49.808799999999998</v>
      </c>
      <c r="K4254">
        <v>6509000</v>
      </c>
      <c r="L4254">
        <v>2.4809999999999999</v>
      </c>
      <c r="M4254">
        <v>2.1467380549703999E-2</v>
      </c>
      <c r="N4254">
        <v>7.8825172146143596E-2</v>
      </c>
      <c r="O4254">
        <v>-1.40102091725202E-2</v>
      </c>
      <c r="P4254">
        <v>0.32056670586321201</v>
      </c>
      <c r="Q4254">
        <v>-0.54038457024842201</v>
      </c>
      <c r="R4254">
        <v>3.1721470396718902E-2</v>
      </c>
      <c r="S4254">
        <v>3.6172193423902502E-2</v>
      </c>
      <c r="T4254">
        <v>3.4914482336183703E-2</v>
      </c>
      <c r="U4254">
        <v>2.9130626783081499E-2</v>
      </c>
      <c r="V4254">
        <v>93.389999000000003</v>
      </c>
      <c r="W4254">
        <v>33.830002</v>
      </c>
      <c r="X4254">
        <v>-0.235784387850069</v>
      </c>
      <c r="Y4254" s="44">
        <v>1.7455614805152698E-5</v>
      </c>
      <c r="Z4254">
        <v>1.60766217233688</v>
      </c>
      <c r="AA4254">
        <v>-2.0695350524144702</v>
      </c>
      <c r="AB4254">
        <v>-2.3147531592800101</v>
      </c>
      <c r="AC4254" t="s">
        <v>251</v>
      </c>
      <c r="AD4254" t="s">
        <v>370</v>
      </c>
      <c r="AE4254" t="s">
        <v>56</v>
      </c>
      <c r="AF4254" t="s">
        <v>57</v>
      </c>
      <c r="AG4254" t="s">
        <v>371</v>
      </c>
      <c r="AH4254" s="45">
        <v>39995</v>
      </c>
      <c r="AI4254">
        <v>106040</v>
      </c>
      <c r="AK4254" t="s">
        <v>372</v>
      </c>
      <c r="AL4254" t="s">
        <v>276</v>
      </c>
      <c r="AM4254" t="s">
        <v>245</v>
      </c>
    </row>
    <row r="4255" spans="1:39" x14ac:dyDescent="0.3">
      <c r="A4255" s="1">
        <v>43605</v>
      </c>
      <c r="B4255" t="s">
        <v>37</v>
      </c>
      <c r="C4255" t="s">
        <v>239</v>
      </c>
      <c r="D4255">
        <v>500</v>
      </c>
      <c r="E4255">
        <v>6</v>
      </c>
      <c r="F4255">
        <v>43.580002</v>
      </c>
      <c r="G4255">
        <v>44.16</v>
      </c>
      <c r="H4255">
        <v>41.66</v>
      </c>
      <c r="I4255">
        <v>41.950001</v>
      </c>
      <c r="J4255">
        <v>41.474376999999997</v>
      </c>
      <c r="K4255">
        <v>9147700</v>
      </c>
      <c r="L4255">
        <v>2.4159999999999999</v>
      </c>
      <c r="M4255">
        <v>-6.1927878596656598E-2</v>
      </c>
      <c r="N4255">
        <v>-2.4489106271443298E-2</v>
      </c>
      <c r="O4255">
        <v>-0.260804401277202</v>
      </c>
      <c r="P4255">
        <v>-0.12364325634111201</v>
      </c>
      <c r="Q4255">
        <v>-0.68417754808079501</v>
      </c>
      <c r="R4255">
        <v>3.76305036677652E-2</v>
      </c>
      <c r="S4255">
        <v>2.58334172132017E-2</v>
      </c>
      <c r="T4255">
        <v>3.0602874166293099E-2</v>
      </c>
      <c r="U4255">
        <v>2.9327220706363202E-2</v>
      </c>
      <c r="V4255">
        <v>88.620002999999997</v>
      </c>
      <c r="W4255">
        <v>33.830002</v>
      </c>
      <c r="X4255">
        <v>-0.235784387850069</v>
      </c>
      <c r="Y4255">
        <v>-6.7722580366252503E-3</v>
      </c>
      <c r="Z4255">
        <v>1.7037554001741899</v>
      </c>
      <c r="AA4255">
        <v>-3.1006773434362498</v>
      </c>
      <c r="AB4255">
        <v>-2.6597206796165</v>
      </c>
      <c r="AC4255" t="s">
        <v>251</v>
      </c>
      <c r="AD4255" t="s">
        <v>370</v>
      </c>
      <c r="AE4255" t="s">
        <v>56</v>
      </c>
      <c r="AF4255" t="s">
        <v>57</v>
      </c>
      <c r="AG4255" t="s">
        <v>371</v>
      </c>
      <c r="AH4255" s="45">
        <v>39995</v>
      </c>
      <c r="AI4255">
        <v>106040</v>
      </c>
      <c r="AK4255" t="s">
        <v>372</v>
      </c>
      <c r="AL4255" t="s">
        <v>276</v>
      </c>
      <c r="AM4255" t="s">
        <v>245</v>
      </c>
    </row>
    <row r="4256" spans="1:39" x14ac:dyDescent="0.3">
      <c r="A4256" s="1">
        <v>43608</v>
      </c>
      <c r="B4256" t="s">
        <v>37</v>
      </c>
      <c r="C4256" t="s">
        <v>239</v>
      </c>
      <c r="D4256">
        <v>200</v>
      </c>
      <c r="E4256">
        <v>6</v>
      </c>
      <c r="F4256">
        <v>41.290000999999997</v>
      </c>
      <c r="G4256">
        <v>41.599997999999999</v>
      </c>
      <c r="H4256">
        <v>40.229999999999997</v>
      </c>
      <c r="I4256">
        <v>41.490001999999997</v>
      </c>
      <c r="J4256">
        <v>41.019591999999903</v>
      </c>
      <c r="K4256">
        <v>4314200</v>
      </c>
      <c r="L4256">
        <v>2.2959999999999998</v>
      </c>
      <c r="M4256">
        <v>-1.67307799286468E-2</v>
      </c>
      <c r="N4256">
        <v>-8.3207997798636496E-2</v>
      </c>
      <c r="O4256">
        <v>-0.27183040991670299</v>
      </c>
      <c r="P4256">
        <v>-0.165239034829051</v>
      </c>
      <c r="Q4256">
        <v>-0.71068644828082495</v>
      </c>
      <c r="R4256">
        <v>3.5127230844072301E-2</v>
      </c>
      <c r="S4256">
        <v>2.70376668200559E-2</v>
      </c>
      <c r="T4256">
        <v>3.03723577510485E-2</v>
      </c>
      <c r="U4256">
        <v>2.9404419362922998E-2</v>
      </c>
      <c r="V4256">
        <v>88.620002999999997</v>
      </c>
      <c r="W4256">
        <v>33.830002</v>
      </c>
      <c r="X4256">
        <v>-0.235784387850069</v>
      </c>
      <c r="Y4256">
        <v>-1.1985692488440201E-2</v>
      </c>
      <c r="Z4256">
        <v>1.7098256239962899</v>
      </c>
      <c r="AA4256">
        <v>-3.2713084050343402</v>
      </c>
      <c r="AB4256">
        <v>-3.0394043544290001</v>
      </c>
      <c r="AC4256" t="s">
        <v>251</v>
      </c>
      <c r="AD4256" t="s">
        <v>370</v>
      </c>
      <c r="AE4256" t="s">
        <v>56</v>
      </c>
      <c r="AF4256" t="s">
        <v>57</v>
      </c>
      <c r="AG4256" t="s">
        <v>371</v>
      </c>
      <c r="AH4256" s="45">
        <v>39995</v>
      </c>
      <c r="AI4256">
        <v>106040</v>
      </c>
      <c r="AK4256" t="s">
        <v>372</v>
      </c>
      <c r="AL4256" t="s">
        <v>276</v>
      </c>
      <c r="AM4256" t="s">
        <v>245</v>
      </c>
    </row>
    <row r="4257" spans="1:39" x14ac:dyDescent="0.3">
      <c r="A4257" s="1">
        <v>43634</v>
      </c>
      <c r="B4257" t="s">
        <v>37</v>
      </c>
      <c r="C4257" t="s">
        <v>239</v>
      </c>
      <c r="D4257">
        <v>500</v>
      </c>
      <c r="E4257">
        <v>6</v>
      </c>
      <c r="F4257">
        <v>36.889998999999897</v>
      </c>
      <c r="G4257">
        <v>38.880001</v>
      </c>
      <c r="H4257">
        <v>36.75</v>
      </c>
      <c r="I4257">
        <v>38.110000999999997</v>
      </c>
      <c r="J4257">
        <v>37.677914000000001</v>
      </c>
      <c r="K4257">
        <v>7059900</v>
      </c>
      <c r="L4257">
        <v>2.06</v>
      </c>
      <c r="M4257">
        <v>4.94857523854823E-2</v>
      </c>
      <c r="N4257">
        <v>-7.8410579312759802E-3</v>
      </c>
      <c r="O4257">
        <v>-0.16818371678427299</v>
      </c>
      <c r="P4257">
        <v>-0.21714192354327699</v>
      </c>
      <c r="Q4257">
        <v>-0.70930232547383798</v>
      </c>
      <c r="R4257">
        <v>4.3206556991906203E-2</v>
      </c>
      <c r="S4257">
        <v>3.3082296789126601E-2</v>
      </c>
      <c r="T4257">
        <v>3.1292172765534303E-2</v>
      </c>
      <c r="U4257">
        <v>3.0313908181499601E-2</v>
      </c>
      <c r="V4257">
        <v>83.779999000000004</v>
      </c>
      <c r="W4257">
        <v>33.830002</v>
      </c>
      <c r="X4257">
        <v>-0.235784387850069</v>
      </c>
      <c r="Y4257">
        <v>9.6704895497130797E-3</v>
      </c>
      <c r="Z4257">
        <v>1.76435121952435</v>
      </c>
      <c r="AA4257">
        <v>-3.53443562736383</v>
      </c>
      <c r="AB4257">
        <v>-3.7493037276329102</v>
      </c>
      <c r="AC4257" t="s">
        <v>251</v>
      </c>
      <c r="AD4257" t="s">
        <v>370</v>
      </c>
      <c r="AE4257" t="s">
        <v>56</v>
      </c>
      <c r="AF4257" t="s">
        <v>57</v>
      </c>
      <c r="AG4257" t="s">
        <v>371</v>
      </c>
      <c r="AH4257" s="45">
        <v>39995</v>
      </c>
      <c r="AI4257">
        <v>106040</v>
      </c>
      <c r="AK4257" t="s">
        <v>372</v>
      </c>
      <c r="AL4257" t="s">
        <v>276</v>
      </c>
      <c r="AM4257" t="s">
        <v>245</v>
      </c>
    </row>
    <row r="4258" spans="1:39" x14ac:dyDescent="0.3">
      <c r="A4258" s="1">
        <v>43636</v>
      </c>
      <c r="B4258" t="s">
        <v>37</v>
      </c>
      <c r="C4258" t="s">
        <v>239</v>
      </c>
      <c r="D4258">
        <v>600</v>
      </c>
      <c r="E4258">
        <v>6</v>
      </c>
      <c r="F4258">
        <v>39.909999999999997</v>
      </c>
      <c r="G4258">
        <v>40.82</v>
      </c>
      <c r="H4258">
        <v>39.270000000000003</v>
      </c>
      <c r="I4258">
        <v>39.639998999999897</v>
      </c>
      <c r="J4258">
        <v>39.190567000000001</v>
      </c>
      <c r="K4258">
        <v>5442500</v>
      </c>
      <c r="L4258">
        <v>2.0009999999999999</v>
      </c>
      <c r="M4258">
        <v>2.0388125743231601E-2</v>
      </c>
      <c r="N4258">
        <v>5.9773546733890702E-2</v>
      </c>
      <c r="O4258">
        <v>-5.6639734783239498E-2</v>
      </c>
      <c r="P4258">
        <v>-0.25608592636916699</v>
      </c>
      <c r="Q4258">
        <v>-0.66882314391256603</v>
      </c>
      <c r="R4258">
        <v>2.8568358413615502E-2</v>
      </c>
      <c r="S4258">
        <v>3.1591571768819098E-2</v>
      </c>
      <c r="T4258">
        <v>2.9037123289470002E-2</v>
      </c>
      <c r="U4258">
        <v>3.0377669093656402E-2</v>
      </c>
      <c r="V4258">
        <v>83.779999000000004</v>
      </c>
      <c r="W4258">
        <v>33.830002</v>
      </c>
      <c r="X4258">
        <v>-0.235784387850069</v>
      </c>
      <c r="Y4258">
        <v>9.4276054361659405E-3</v>
      </c>
      <c r="Z4258">
        <v>1.77164538221279</v>
      </c>
      <c r="AA4258">
        <v>-3.3855727146094501</v>
      </c>
      <c r="AB4258">
        <v>-3.61683066491968</v>
      </c>
      <c r="AC4258" t="s">
        <v>251</v>
      </c>
      <c r="AD4258" t="s">
        <v>370</v>
      </c>
      <c r="AE4258" t="s">
        <v>56</v>
      </c>
      <c r="AF4258" t="s">
        <v>57</v>
      </c>
      <c r="AG4258" t="s">
        <v>371</v>
      </c>
      <c r="AH4258" s="45">
        <v>39995</v>
      </c>
      <c r="AI4258">
        <v>106040</v>
      </c>
      <c r="AK4258" t="s">
        <v>372</v>
      </c>
      <c r="AL4258" t="s">
        <v>276</v>
      </c>
      <c r="AM4258" t="s">
        <v>245</v>
      </c>
    </row>
    <row r="4259" spans="1:39" x14ac:dyDescent="0.3">
      <c r="A4259" s="1">
        <v>43642</v>
      </c>
      <c r="B4259" t="s">
        <v>37</v>
      </c>
      <c r="C4259" t="s">
        <v>246</v>
      </c>
      <c r="D4259">
        <v>600</v>
      </c>
      <c r="E4259">
        <v>6</v>
      </c>
      <c r="F4259">
        <v>43.810001</v>
      </c>
      <c r="G4259">
        <v>45.360000999999997</v>
      </c>
      <c r="H4259">
        <v>43.400002000000001</v>
      </c>
      <c r="I4259">
        <v>44.099997999999999</v>
      </c>
      <c r="J4259">
        <v>43.599997999999999</v>
      </c>
      <c r="K4259">
        <v>13574000</v>
      </c>
      <c r="L4259">
        <v>2.0489999999999999</v>
      </c>
      <c r="M4259">
        <v>7.0451703808713795E-2</v>
      </c>
      <c r="N4259">
        <v>0.12700915014325401</v>
      </c>
      <c r="O4259">
        <v>7.3375622146377897E-2</v>
      </c>
      <c r="P4259">
        <v>-1.7532581819335299E-2</v>
      </c>
      <c r="Q4259">
        <v>-0.53219467610501403</v>
      </c>
      <c r="R4259">
        <v>2.6707299814163098E-2</v>
      </c>
      <c r="S4259">
        <v>3.3799273404190498E-2</v>
      </c>
      <c r="T4259">
        <v>2.9137943296767901E-2</v>
      </c>
      <c r="U4259">
        <v>3.07439695348657E-2</v>
      </c>
      <c r="V4259">
        <v>80.120002999999997</v>
      </c>
      <c r="W4259">
        <v>33.830002</v>
      </c>
      <c r="X4259">
        <v>-0.235784387850069</v>
      </c>
      <c r="Y4259">
        <v>-1.2346958449604901E-3</v>
      </c>
      <c r="Z4259">
        <v>1.7665122739905399</v>
      </c>
      <c r="AA4259">
        <v>-2.7968029059369202</v>
      </c>
      <c r="AB4259">
        <v>-3.2100629595495902</v>
      </c>
      <c r="AC4259" t="s">
        <v>251</v>
      </c>
      <c r="AD4259" t="s">
        <v>370</v>
      </c>
      <c r="AE4259" t="s">
        <v>56</v>
      </c>
      <c r="AF4259" t="s">
        <v>57</v>
      </c>
      <c r="AG4259" t="s">
        <v>371</v>
      </c>
      <c r="AH4259" s="45">
        <v>39995</v>
      </c>
      <c r="AI4259">
        <v>106040</v>
      </c>
      <c r="AK4259" t="s">
        <v>372</v>
      </c>
      <c r="AL4259" t="s">
        <v>276</v>
      </c>
      <c r="AM4259" t="s">
        <v>245</v>
      </c>
    </row>
    <row r="4260" spans="1:39" x14ac:dyDescent="0.3">
      <c r="A4260" s="1">
        <v>43560</v>
      </c>
      <c r="B4260" t="s">
        <v>37</v>
      </c>
      <c r="C4260" t="s">
        <v>239</v>
      </c>
      <c r="D4260">
        <v>500</v>
      </c>
      <c r="E4260">
        <v>7</v>
      </c>
      <c r="F4260">
        <v>51.77</v>
      </c>
      <c r="G4260">
        <v>52.349997999999999</v>
      </c>
      <c r="H4260">
        <v>51.290000999999997</v>
      </c>
      <c r="I4260">
        <v>52.040000999999997</v>
      </c>
      <c r="J4260">
        <v>51.449978000000002</v>
      </c>
      <c r="K4260">
        <v>4217400</v>
      </c>
      <c r="L4260">
        <v>2.5009999999999999</v>
      </c>
      <c r="M4260">
        <v>1.23744856603531E-2</v>
      </c>
      <c r="N4260">
        <v>7.9562437328862798E-2</v>
      </c>
      <c r="O4260">
        <v>8.9394003943919595E-2</v>
      </c>
      <c r="P4260">
        <v>0.34785892747819103</v>
      </c>
      <c r="Q4260">
        <v>-0.51394899497000701</v>
      </c>
      <c r="R4260">
        <v>1.70316708502595E-2</v>
      </c>
      <c r="S4260">
        <v>3.3789408241426303E-2</v>
      </c>
      <c r="T4260">
        <v>3.3289163699694597E-2</v>
      </c>
      <c r="U4260">
        <v>2.9169380853652199E-2</v>
      </c>
      <c r="V4260">
        <v>92.300003000000004</v>
      </c>
      <c r="W4260">
        <v>33.830002</v>
      </c>
      <c r="X4260">
        <v>-0.235784387850069</v>
      </c>
      <c r="Y4260">
        <v>4.62571739556182E-3</v>
      </c>
      <c r="Z4260">
        <v>1.6216158104643601</v>
      </c>
      <c r="AA4260">
        <v>-2.01105323330831</v>
      </c>
      <c r="AB4260">
        <v>-2.0901269651445</v>
      </c>
      <c r="AC4260" t="s">
        <v>252</v>
      </c>
      <c r="AD4260" t="s">
        <v>370</v>
      </c>
      <c r="AE4260" t="s">
        <v>56</v>
      </c>
      <c r="AF4260" t="s">
        <v>57</v>
      </c>
      <c r="AG4260" t="s">
        <v>371</v>
      </c>
      <c r="AH4260" s="45">
        <v>39995</v>
      </c>
      <c r="AI4260">
        <v>106040</v>
      </c>
      <c r="AK4260" t="s">
        <v>372</v>
      </c>
      <c r="AL4260" t="s">
        <v>276</v>
      </c>
      <c r="AM4260" t="s">
        <v>245</v>
      </c>
    </row>
    <row r="4261" spans="1:39" x14ac:dyDescent="0.3">
      <c r="A4261" s="1">
        <v>43581</v>
      </c>
      <c r="B4261" t="s">
        <v>37</v>
      </c>
      <c r="C4261" t="s">
        <v>246</v>
      </c>
      <c r="D4261">
        <v>600</v>
      </c>
      <c r="E4261">
        <v>7</v>
      </c>
      <c r="F4261">
        <v>49.950001</v>
      </c>
      <c r="G4261">
        <v>50.98</v>
      </c>
      <c r="H4261">
        <v>48.799999</v>
      </c>
      <c r="I4261">
        <v>50.919998</v>
      </c>
      <c r="J4261">
        <v>50.342674000000002</v>
      </c>
      <c r="K4261">
        <v>10236700</v>
      </c>
      <c r="L4261">
        <v>2.5049999999999999</v>
      </c>
      <c r="M4261">
        <v>-3.9092316357608299E-2</v>
      </c>
      <c r="N4261">
        <v>-8.4143287848292697E-2</v>
      </c>
      <c r="O4261">
        <v>8.9486603987669305E-2</v>
      </c>
      <c r="P4261">
        <v>0.176420848204426</v>
      </c>
      <c r="Q4261">
        <v>-0.48344126728811898</v>
      </c>
      <c r="R4261">
        <v>1.6024285208988499E-2</v>
      </c>
      <c r="S4261">
        <v>2.4391829099156999E-2</v>
      </c>
      <c r="T4261">
        <v>2.91559718580215E-2</v>
      </c>
      <c r="U4261">
        <v>2.93639865168678E-2</v>
      </c>
      <c r="V4261">
        <v>88.620002999999997</v>
      </c>
      <c r="W4261">
        <v>33.830002</v>
      </c>
      <c r="X4261">
        <v>-0.235784387850069</v>
      </c>
      <c r="Y4261">
        <v>4.6743503443647796E-3</v>
      </c>
      <c r="Z4261">
        <v>1.6451609130445199</v>
      </c>
      <c r="AA4261">
        <v>-2.0824971242849499</v>
      </c>
      <c r="AB4261">
        <v>-1.95638867646725</v>
      </c>
      <c r="AC4261" t="s">
        <v>252</v>
      </c>
      <c r="AD4261" t="s">
        <v>370</v>
      </c>
      <c r="AE4261" t="s">
        <v>56</v>
      </c>
      <c r="AF4261" t="s">
        <v>57</v>
      </c>
      <c r="AG4261" t="s">
        <v>371</v>
      </c>
      <c r="AH4261" s="45">
        <v>39995</v>
      </c>
      <c r="AI4261">
        <v>106040</v>
      </c>
      <c r="AK4261" t="s">
        <v>372</v>
      </c>
      <c r="AL4261" t="s">
        <v>276</v>
      </c>
      <c r="AM4261" t="s">
        <v>245</v>
      </c>
    </row>
    <row r="4262" spans="1:39" x14ac:dyDescent="0.3">
      <c r="A4262" s="1">
        <v>43587</v>
      </c>
      <c r="B4262" t="s">
        <v>37</v>
      </c>
      <c r="C4262" t="s">
        <v>239</v>
      </c>
      <c r="D4262">
        <v>500</v>
      </c>
      <c r="E4262">
        <v>7</v>
      </c>
      <c r="F4262">
        <v>50.939999</v>
      </c>
      <c r="G4262">
        <v>51.27</v>
      </c>
      <c r="H4262">
        <v>49.57</v>
      </c>
      <c r="I4262">
        <v>49.759997999999896</v>
      </c>
      <c r="J4262">
        <v>49.195827000000001</v>
      </c>
      <c r="K4262">
        <v>5745700</v>
      </c>
      <c r="L4262">
        <v>2.552</v>
      </c>
      <c r="M4262">
        <v>-2.0684854327848799E-2</v>
      </c>
      <c r="N4262">
        <v>-6.2136620618317699E-2</v>
      </c>
      <c r="O4262">
        <v>9.0845081305204294E-3</v>
      </c>
      <c r="P4262">
        <v>0.111850422919533</v>
      </c>
      <c r="Q4262">
        <v>-0.43246716532805302</v>
      </c>
      <c r="R4262">
        <v>1.9143280607638001E-2</v>
      </c>
      <c r="S4262">
        <v>2.0421083289819699E-2</v>
      </c>
      <c r="T4262">
        <v>2.8583334509285799E-2</v>
      </c>
      <c r="U4262">
        <v>2.8856201366927899E-2</v>
      </c>
      <c r="V4262">
        <v>88.620002999999997</v>
      </c>
      <c r="W4262">
        <v>33.830002</v>
      </c>
      <c r="X4262">
        <v>-0.235784387850069</v>
      </c>
      <c r="Y4262">
        <v>-2.1262443276895502E-3</v>
      </c>
      <c r="Z4262">
        <v>1.6377598567635401</v>
      </c>
      <c r="AA4262">
        <v>-1.91290952468621</v>
      </c>
      <c r="AB4262">
        <v>-1.96627844215207</v>
      </c>
      <c r="AC4262" t="s">
        <v>252</v>
      </c>
      <c r="AD4262" t="s">
        <v>370</v>
      </c>
      <c r="AE4262" t="s">
        <v>56</v>
      </c>
      <c r="AF4262" t="s">
        <v>57</v>
      </c>
      <c r="AG4262" t="s">
        <v>371</v>
      </c>
      <c r="AH4262" s="45">
        <v>39995</v>
      </c>
      <c r="AI4262">
        <v>106040</v>
      </c>
      <c r="AK4262" t="s">
        <v>372</v>
      </c>
      <c r="AL4262" t="s">
        <v>276</v>
      </c>
      <c r="AM4262" t="s">
        <v>245</v>
      </c>
    </row>
    <row r="4263" spans="1:39" x14ac:dyDescent="0.3">
      <c r="A4263" s="1">
        <v>43594</v>
      </c>
      <c r="B4263" t="s">
        <v>37</v>
      </c>
      <c r="C4263" t="s">
        <v>246</v>
      </c>
      <c r="D4263">
        <v>300</v>
      </c>
      <c r="E4263">
        <v>7</v>
      </c>
      <c r="F4263">
        <v>45.970001000000003</v>
      </c>
      <c r="G4263">
        <v>46.580002</v>
      </c>
      <c r="H4263">
        <v>44.57</v>
      </c>
      <c r="I4263">
        <v>46.419998</v>
      </c>
      <c r="J4263">
        <v>45.893695999999998</v>
      </c>
      <c r="K4263">
        <v>6147700</v>
      </c>
      <c r="L4263">
        <v>2.4569999999999999</v>
      </c>
      <c r="M4263">
        <v>-6.0137552527417997E-3</v>
      </c>
      <c r="N4263">
        <v>-6.9481037241633806E-2</v>
      </c>
      <c r="O4263">
        <v>-0.105597411202972</v>
      </c>
      <c r="P4263">
        <v>2.32163512053183E-2</v>
      </c>
      <c r="Q4263">
        <v>-0.47579138143808503</v>
      </c>
      <c r="R4263">
        <v>2.54314117672352E-2</v>
      </c>
      <c r="S4263">
        <v>2.17829092637833E-2</v>
      </c>
      <c r="T4263">
        <v>2.8354627487759999E-2</v>
      </c>
      <c r="U4263">
        <v>2.8961589842872601E-2</v>
      </c>
      <c r="V4263">
        <v>88.620002999999997</v>
      </c>
      <c r="W4263">
        <v>33.830002</v>
      </c>
      <c r="X4263">
        <v>-0.235784387850069</v>
      </c>
      <c r="Y4263">
        <v>-3.0259986019249502E-3</v>
      </c>
      <c r="Z4263">
        <v>1.6576834893719701</v>
      </c>
      <c r="AA4263">
        <v>-2.1231361983795498</v>
      </c>
      <c r="AB4263">
        <v>-1.9462033332450399</v>
      </c>
      <c r="AC4263" t="s">
        <v>252</v>
      </c>
      <c r="AD4263" t="s">
        <v>370</v>
      </c>
      <c r="AE4263" t="s">
        <v>56</v>
      </c>
      <c r="AF4263" t="s">
        <v>57</v>
      </c>
      <c r="AG4263" t="s">
        <v>371</v>
      </c>
      <c r="AH4263" s="45">
        <v>39995</v>
      </c>
      <c r="AI4263">
        <v>106040</v>
      </c>
      <c r="AK4263" t="s">
        <v>372</v>
      </c>
      <c r="AL4263" t="s">
        <v>276</v>
      </c>
      <c r="AM4263" t="s">
        <v>245</v>
      </c>
    </row>
    <row r="4264" spans="1:39" x14ac:dyDescent="0.3">
      <c r="A4264" s="1">
        <v>43599</v>
      </c>
      <c r="B4264" t="s">
        <v>37</v>
      </c>
      <c r="C4264" t="s">
        <v>239</v>
      </c>
      <c r="D4264">
        <v>300</v>
      </c>
      <c r="E4264">
        <v>7</v>
      </c>
      <c r="F4264">
        <v>43.34</v>
      </c>
      <c r="G4264">
        <v>45.110000999999997</v>
      </c>
      <c r="H4264">
        <v>43.34</v>
      </c>
      <c r="I4264">
        <v>44.630001</v>
      </c>
      <c r="J4264">
        <v>44.123992999999999</v>
      </c>
      <c r="K4264">
        <v>5283100</v>
      </c>
      <c r="L4264">
        <v>2.419</v>
      </c>
      <c r="M4264">
        <v>3.7438772325213102E-2</v>
      </c>
      <c r="N4264">
        <v>-5.6199425515119597E-2</v>
      </c>
      <c r="O4264">
        <v>-0.13008040300985699</v>
      </c>
      <c r="P4264">
        <v>-4.6178724788181198E-2</v>
      </c>
      <c r="Q4264">
        <v>-0.528787113796646</v>
      </c>
      <c r="R4264">
        <v>3.6221269894761703E-2</v>
      </c>
      <c r="S4264">
        <v>2.62227686731763E-2</v>
      </c>
      <c r="T4264">
        <v>2.9542620560704499E-2</v>
      </c>
      <c r="U4264">
        <v>2.93282013993326E-2</v>
      </c>
      <c r="V4264">
        <v>88.620002999999997</v>
      </c>
      <c r="W4264">
        <v>33.830002</v>
      </c>
      <c r="X4264">
        <v>-0.235784387850069</v>
      </c>
      <c r="Y4264">
        <v>7.98398755130913E-3</v>
      </c>
      <c r="Z4264">
        <v>1.6920565801149099</v>
      </c>
      <c r="AA4264">
        <v>-2.37035487667143</v>
      </c>
      <c r="AB4264">
        <v>-2.2768951339498198</v>
      </c>
      <c r="AC4264" t="s">
        <v>252</v>
      </c>
      <c r="AD4264" t="s">
        <v>370</v>
      </c>
      <c r="AE4264" t="s">
        <v>56</v>
      </c>
      <c r="AF4264" t="s">
        <v>57</v>
      </c>
      <c r="AG4264" t="s">
        <v>371</v>
      </c>
      <c r="AH4264" s="45">
        <v>39995</v>
      </c>
      <c r="AI4264">
        <v>106040</v>
      </c>
      <c r="AK4264" t="s">
        <v>372</v>
      </c>
      <c r="AL4264" t="s">
        <v>276</v>
      </c>
      <c r="AM4264" t="s">
        <v>245</v>
      </c>
    </row>
    <row r="4265" spans="1:39" x14ac:dyDescent="0.3">
      <c r="A4265" s="1">
        <v>43607</v>
      </c>
      <c r="B4265" t="s">
        <v>37</v>
      </c>
      <c r="C4265" t="s">
        <v>246</v>
      </c>
      <c r="D4265">
        <v>800</v>
      </c>
      <c r="E4265">
        <v>7</v>
      </c>
      <c r="F4265">
        <v>42.970001000000003</v>
      </c>
      <c r="G4265">
        <v>43.110000999999997</v>
      </c>
      <c r="H4265">
        <v>41.869999</v>
      </c>
      <c r="I4265">
        <v>42.189999</v>
      </c>
      <c r="J4265">
        <v>41.711655</v>
      </c>
      <c r="K4265">
        <v>3175400</v>
      </c>
      <c r="L4265">
        <v>2.3929999999999998</v>
      </c>
      <c r="M4265">
        <v>-2.9427665710414198E-2</v>
      </c>
      <c r="N4265">
        <v>-7.5309361966057906E-2</v>
      </c>
      <c r="O4265">
        <v>-0.25068211625126002</v>
      </c>
      <c r="P4265">
        <v>-0.10091949734247101</v>
      </c>
      <c r="Q4265">
        <v>-0.67858831839584399</v>
      </c>
      <c r="R4265">
        <v>3.5299402753405498E-2</v>
      </c>
      <c r="S4265">
        <v>2.7249834787527599E-2</v>
      </c>
      <c r="T4265">
        <v>3.0965712368473401E-2</v>
      </c>
      <c r="U4265">
        <v>2.9413441291203098E-2</v>
      </c>
      <c r="V4265">
        <v>88.620002999999997</v>
      </c>
      <c r="W4265">
        <v>33.830002</v>
      </c>
      <c r="X4265">
        <v>-0.235784387850069</v>
      </c>
      <c r="Y4265">
        <v>-2.8283920525026501E-3</v>
      </c>
      <c r="Z4265">
        <v>1.71000219352002</v>
      </c>
      <c r="AA4265">
        <v>-3.1141142007309499</v>
      </c>
      <c r="AB4265">
        <v>-2.89920709298283</v>
      </c>
      <c r="AC4265" t="s">
        <v>252</v>
      </c>
      <c r="AD4265" t="s">
        <v>370</v>
      </c>
      <c r="AE4265" t="s">
        <v>56</v>
      </c>
      <c r="AF4265" t="s">
        <v>57</v>
      </c>
      <c r="AG4265" t="s">
        <v>371</v>
      </c>
      <c r="AH4265" s="45">
        <v>39995</v>
      </c>
      <c r="AI4265">
        <v>106040</v>
      </c>
      <c r="AK4265" t="s">
        <v>372</v>
      </c>
      <c r="AL4265" t="s">
        <v>276</v>
      </c>
      <c r="AM4265" t="s">
        <v>245</v>
      </c>
    </row>
    <row r="4266" spans="1:39" x14ac:dyDescent="0.3">
      <c r="A4266" s="1">
        <v>43608</v>
      </c>
      <c r="B4266" t="s">
        <v>37</v>
      </c>
      <c r="C4266" t="s">
        <v>246</v>
      </c>
      <c r="D4266">
        <v>600</v>
      </c>
      <c r="E4266">
        <v>7</v>
      </c>
      <c r="F4266">
        <v>41.290000999999997</v>
      </c>
      <c r="G4266">
        <v>41.599997999999999</v>
      </c>
      <c r="H4266">
        <v>40.229999999999997</v>
      </c>
      <c r="I4266">
        <v>41.490001999999997</v>
      </c>
      <c r="J4266">
        <v>41.019591999999903</v>
      </c>
      <c r="K4266">
        <v>4314200</v>
      </c>
      <c r="L4266">
        <v>2.2959999999999998</v>
      </c>
      <c r="M4266">
        <v>-1.67307799286468E-2</v>
      </c>
      <c r="N4266">
        <v>-8.3207997798636496E-2</v>
      </c>
      <c r="O4266">
        <v>-0.27183040991670299</v>
      </c>
      <c r="P4266">
        <v>-0.165239034829051</v>
      </c>
      <c r="Q4266">
        <v>-0.71068644828082495</v>
      </c>
      <c r="R4266">
        <v>3.5127230844072301E-2</v>
      </c>
      <c r="S4266">
        <v>2.70376668200559E-2</v>
      </c>
      <c r="T4266">
        <v>3.03723577510485E-2</v>
      </c>
      <c r="U4266">
        <v>2.9404419362922998E-2</v>
      </c>
      <c r="V4266">
        <v>88.620002999999997</v>
      </c>
      <c r="W4266">
        <v>33.830002</v>
      </c>
      <c r="X4266">
        <v>-0.235784387850069</v>
      </c>
      <c r="Y4266">
        <v>-1.1985692488440201E-2</v>
      </c>
      <c r="Z4266">
        <v>1.7098256239962899</v>
      </c>
      <c r="AA4266">
        <v>-3.2713084050343402</v>
      </c>
      <c r="AB4266">
        <v>-3.0394043544290001</v>
      </c>
      <c r="AC4266" t="s">
        <v>252</v>
      </c>
      <c r="AD4266" t="s">
        <v>370</v>
      </c>
      <c r="AE4266" t="s">
        <v>56</v>
      </c>
      <c r="AF4266" t="s">
        <v>57</v>
      </c>
      <c r="AG4266" t="s">
        <v>371</v>
      </c>
      <c r="AH4266" s="45">
        <v>39995</v>
      </c>
      <c r="AI4266">
        <v>106040</v>
      </c>
      <c r="AK4266" t="s">
        <v>372</v>
      </c>
      <c r="AL4266" t="s">
        <v>276</v>
      </c>
      <c r="AM4266" t="s">
        <v>245</v>
      </c>
    </row>
    <row r="4267" spans="1:39" x14ac:dyDescent="0.3">
      <c r="A4267" s="1">
        <v>43616</v>
      </c>
      <c r="B4267" t="s">
        <v>37</v>
      </c>
      <c r="C4267" t="s">
        <v>246</v>
      </c>
      <c r="D4267">
        <v>700</v>
      </c>
      <c r="E4267">
        <v>7</v>
      </c>
      <c r="F4267">
        <v>38.689999</v>
      </c>
      <c r="G4267">
        <v>39.669998</v>
      </c>
      <c r="H4267">
        <v>37.169998</v>
      </c>
      <c r="I4267">
        <v>37.220001000000003</v>
      </c>
      <c r="J4267">
        <v>36.798003999999999</v>
      </c>
      <c r="K4267">
        <v>7121300</v>
      </c>
      <c r="L4267">
        <v>2.1419999999999999</v>
      </c>
      <c r="M4267">
        <v>-5.8441271363089999E-2</v>
      </c>
      <c r="N4267">
        <v>-0.10860620165368701</v>
      </c>
      <c r="O4267">
        <v>-0.31732951080917399</v>
      </c>
      <c r="P4267">
        <v>-0.316758279846168</v>
      </c>
      <c r="Q4267">
        <v>-0.80392529997817797</v>
      </c>
      <c r="R4267">
        <v>2.4734592710155899E-2</v>
      </c>
      <c r="S4267">
        <v>2.8231252625026002E-2</v>
      </c>
      <c r="T4267">
        <v>2.9795152689512199E-2</v>
      </c>
      <c r="U4267">
        <v>2.9666721041420201E-2</v>
      </c>
      <c r="V4267">
        <v>87.160004000000001</v>
      </c>
      <c r="W4267">
        <v>33.830002</v>
      </c>
      <c r="X4267">
        <v>-0.235784387850069</v>
      </c>
      <c r="Y4267">
        <v>-1.3283204951564801E-2</v>
      </c>
      <c r="Z4267">
        <v>1.7492443905555899</v>
      </c>
      <c r="AA4267">
        <v>-3.7664410800197601</v>
      </c>
      <c r="AB4267">
        <v>-3.5156078703441098</v>
      </c>
      <c r="AC4267" t="s">
        <v>252</v>
      </c>
      <c r="AD4267" t="s">
        <v>370</v>
      </c>
      <c r="AE4267" t="s">
        <v>56</v>
      </c>
      <c r="AF4267" t="s">
        <v>57</v>
      </c>
      <c r="AG4267" t="s">
        <v>371</v>
      </c>
      <c r="AH4267" s="45">
        <v>39995</v>
      </c>
      <c r="AI4267">
        <v>106040</v>
      </c>
      <c r="AK4267" t="s">
        <v>372</v>
      </c>
      <c r="AL4267" t="s">
        <v>276</v>
      </c>
      <c r="AM4267" t="s">
        <v>245</v>
      </c>
    </row>
    <row r="4268" spans="1:39" x14ac:dyDescent="0.3">
      <c r="A4268" s="1">
        <v>43620</v>
      </c>
      <c r="B4268" t="s">
        <v>37</v>
      </c>
      <c r="C4268" t="s">
        <v>239</v>
      </c>
      <c r="D4268">
        <v>1200</v>
      </c>
      <c r="E4268">
        <v>7</v>
      </c>
      <c r="F4268">
        <v>37.520000000000003</v>
      </c>
      <c r="G4268">
        <v>39.18</v>
      </c>
      <c r="H4268">
        <v>37.419998</v>
      </c>
      <c r="I4268">
        <v>39.139998999999897</v>
      </c>
      <c r="J4268">
        <v>38.696235999999999</v>
      </c>
      <c r="K4268">
        <v>5408000</v>
      </c>
      <c r="L4268">
        <v>2.1190000000000002</v>
      </c>
      <c r="M4268">
        <v>5.4067221270275703E-2</v>
      </c>
      <c r="N4268">
        <v>-1.11789950777679E-2</v>
      </c>
      <c r="O4268">
        <v>-0.24006646850425201</v>
      </c>
      <c r="P4268">
        <v>-0.24849032500375601</v>
      </c>
      <c r="Q4268">
        <v>-0.74597003355964397</v>
      </c>
      <c r="R4268">
        <v>3.98669349328361E-2</v>
      </c>
      <c r="S4268">
        <v>3.1746614131716699E-2</v>
      </c>
      <c r="T4268">
        <v>3.0307204350607901E-2</v>
      </c>
      <c r="U4268">
        <v>2.9750889502657502E-2</v>
      </c>
      <c r="V4268">
        <v>87.160004000000001</v>
      </c>
      <c r="W4268">
        <v>33.830002</v>
      </c>
      <c r="X4268">
        <v>-0.235784387850069</v>
      </c>
      <c r="Y4268">
        <v>2.1205927310919401E-2</v>
      </c>
      <c r="Z4268">
        <v>1.75532443019602</v>
      </c>
      <c r="AA4268">
        <v>-3.5280274775977598</v>
      </c>
      <c r="AB4268">
        <v>-3.5721777461161301</v>
      </c>
      <c r="AC4268" t="s">
        <v>252</v>
      </c>
      <c r="AD4268" t="s">
        <v>370</v>
      </c>
      <c r="AE4268" t="s">
        <v>56</v>
      </c>
      <c r="AF4268" t="s">
        <v>57</v>
      </c>
      <c r="AG4268" t="s">
        <v>371</v>
      </c>
      <c r="AH4268" s="45">
        <v>39995</v>
      </c>
      <c r="AI4268">
        <v>106040</v>
      </c>
      <c r="AK4268" t="s">
        <v>372</v>
      </c>
      <c r="AL4268" t="s">
        <v>276</v>
      </c>
      <c r="AM4268" t="s">
        <v>245</v>
      </c>
    </row>
    <row r="4269" spans="1:39" x14ac:dyDescent="0.3">
      <c r="A4269" s="1">
        <v>43628</v>
      </c>
      <c r="B4269" t="s">
        <v>37</v>
      </c>
      <c r="C4269" t="s">
        <v>246</v>
      </c>
      <c r="D4269">
        <v>500</v>
      </c>
      <c r="E4269">
        <v>7</v>
      </c>
      <c r="F4269">
        <v>37.709998999999897</v>
      </c>
      <c r="G4269">
        <v>37.860000999999997</v>
      </c>
      <c r="H4269">
        <v>35.970001000000003</v>
      </c>
      <c r="I4269">
        <v>36.240001999999997</v>
      </c>
      <c r="J4269">
        <v>35.829116999999997</v>
      </c>
      <c r="K4269">
        <v>7956300</v>
      </c>
      <c r="L4269">
        <v>2.1269999999999998</v>
      </c>
      <c r="M4269">
        <v>-5.8154258312536899E-2</v>
      </c>
      <c r="N4269">
        <v>-4.4787598879397303E-2</v>
      </c>
      <c r="O4269">
        <v>-0.235429772775305</v>
      </c>
      <c r="P4269">
        <v>-0.29037344827702799</v>
      </c>
      <c r="Q4269">
        <v>-0.78895736945149797</v>
      </c>
      <c r="R4269">
        <v>3.4167075521984502E-2</v>
      </c>
      <c r="S4269">
        <v>3.3574607447874001E-2</v>
      </c>
      <c r="T4269">
        <v>3.0342696482647601E-2</v>
      </c>
      <c r="U4269">
        <v>3.00637181553234E-2</v>
      </c>
      <c r="V4269">
        <v>83.779999000000004</v>
      </c>
      <c r="W4269">
        <v>33.830002</v>
      </c>
      <c r="X4269">
        <v>-0.235784387850069</v>
      </c>
      <c r="Y4269">
        <v>-2.0396578921351798E-3</v>
      </c>
      <c r="Z4269">
        <v>1.74031933448239</v>
      </c>
      <c r="AA4269">
        <v>-3.8325583759185098</v>
      </c>
      <c r="AB4269">
        <v>-3.6755712781190701</v>
      </c>
      <c r="AC4269" t="s">
        <v>252</v>
      </c>
      <c r="AD4269" t="s">
        <v>370</v>
      </c>
      <c r="AE4269" t="s">
        <v>56</v>
      </c>
      <c r="AF4269" t="s">
        <v>57</v>
      </c>
      <c r="AG4269" t="s">
        <v>371</v>
      </c>
      <c r="AH4269" s="45">
        <v>39995</v>
      </c>
      <c r="AI4269">
        <v>106040</v>
      </c>
      <c r="AK4269" t="s">
        <v>372</v>
      </c>
      <c r="AL4269" t="s">
        <v>276</v>
      </c>
      <c r="AM4269" t="s">
        <v>245</v>
      </c>
    </row>
    <row r="4270" spans="1:39" x14ac:dyDescent="0.3">
      <c r="A4270" s="1">
        <v>43556</v>
      </c>
      <c r="B4270" t="s">
        <v>37</v>
      </c>
      <c r="C4270" t="s">
        <v>239</v>
      </c>
      <c r="D4270">
        <v>800</v>
      </c>
      <c r="E4270">
        <v>8</v>
      </c>
      <c r="F4270">
        <v>48.93</v>
      </c>
      <c r="G4270">
        <v>49.580002</v>
      </c>
      <c r="H4270">
        <v>48.349997999999999</v>
      </c>
      <c r="I4270">
        <v>49.310001</v>
      </c>
      <c r="J4270">
        <v>48.750931000000001</v>
      </c>
      <c r="K4270">
        <v>6579500</v>
      </c>
      <c r="L4270">
        <v>2.4969999999999999</v>
      </c>
      <c r="M4270">
        <v>2.5676697345906701E-2</v>
      </c>
      <c r="N4270">
        <v>4.0299443619853999E-2</v>
      </c>
      <c r="O4270">
        <v>-8.7988943448320707E-3</v>
      </c>
      <c r="P4270">
        <v>0.30534004974572998</v>
      </c>
      <c r="Q4270">
        <v>-0.58687251193503598</v>
      </c>
      <c r="R4270">
        <v>3.4543516273332603E-2</v>
      </c>
      <c r="S4270">
        <v>3.6340510290728899E-2</v>
      </c>
      <c r="T4270">
        <v>3.4851917665674498E-2</v>
      </c>
      <c r="U4270">
        <v>2.9127701785061799E-2</v>
      </c>
      <c r="V4270">
        <v>93.410004000000001</v>
      </c>
      <c r="W4270">
        <v>33.830002</v>
      </c>
      <c r="X4270">
        <v>-0.235784387850069</v>
      </c>
      <c r="Y4270">
        <v>1.1502195497633099E-2</v>
      </c>
      <c r="Z4270">
        <v>1.5946303740188399</v>
      </c>
      <c r="AA4270">
        <v>-2.22892932680631</v>
      </c>
      <c r="AB4270">
        <v>-2.3736261370571698</v>
      </c>
      <c r="AC4270" t="s">
        <v>253</v>
      </c>
      <c r="AD4270" t="s">
        <v>370</v>
      </c>
      <c r="AE4270" t="s">
        <v>56</v>
      </c>
      <c r="AF4270" t="s">
        <v>57</v>
      </c>
      <c r="AG4270" t="s">
        <v>371</v>
      </c>
      <c r="AH4270" s="45">
        <v>39995</v>
      </c>
      <c r="AI4270">
        <v>106040</v>
      </c>
      <c r="AK4270" t="s">
        <v>372</v>
      </c>
      <c r="AL4270" t="s">
        <v>276</v>
      </c>
      <c r="AM4270" t="s">
        <v>245</v>
      </c>
    </row>
    <row r="4271" spans="1:39" x14ac:dyDescent="0.3">
      <c r="A4271" s="1">
        <v>43566</v>
      </c>
      <c r="B4271" t="s">
        <v>37</v>
      </c>
      <c r="C4271" t="s">
        <v>239</v>
      </c>
      <c r="D4271">
        <v>300</v>
      </c>
      <c r="E4271">
        <v>8</v>
      </c>
      <c r="F4271">
        <v>50.889998999999897</v>
      </c>
      <c r="G4271">
        <v>51.599997999999999</v>
      </c>
      <c r="H4271">
        <v>50.43</v>
      </c>
      <c r="I4271">
        <v>50.830002</v>
      </c>
      <c r="J4271">
        <v>50.253695999999998</v>
      </c>
      <c r="K4271">
        <v>3372200</v>
      </c>
      <c r="L4271">
        <v>2.504</v>
      </c>
      <c r="M4271">
        <v>2.7581448623805399E-3</v>
      </c>
      <c r="N4271">
        <v>-1.11514525468448E-2</v>
      </c>
      <c r="O4271">
        <v>4.4689090328029799E-2</v>
      </c>
      <c r="P4271">
        <v>0.25544778980006499</v>
      </c>
      <c r="Q4271">
        <v>-0.52748380443315401</v>
      </c>
      <c r="R4271">
        <v>1.72551144829221E-2</v>
      </c>
      <c r="S4271">
        <v>3.2745250736004101E-2</v>
      </c>
      <c r="T4271">
        <v>3.2990986974779798E-2</v>
      </c>
      <c r="U4271">
        <v>2.91175048843949E-2</v>
      </c>
      <c r="V4271">
        <v>92.059997999999993</v>
      </c>
      <c r="W4271">
        <v>33.830002</v>
      </c>
      <c r="X4271">
        <v>-0.235784387850069</v>
      </c>
      <c r="Y4271" s="44">
        <v>3.8122194279549302E-5</v>
      </c>
      <c r="Z4271">
        <v>1.6339283618234499</v>
      </c>
      <c r="AA4271">
        <v>-2.1090119513372798</v>
      </c>
      <c r="AB4271">
        <v>-2.0609862390250502</v>
      </c>
      <c r="AC4271" t="s">
        <v>253</v>
      </c>
      <c r="AD4271" t="s">
        <v>370</v>
      </c>
      <c r="AE4271" t="s">
        <v>56</v>
      </c>
      <c r="AF4271" t="s">
        <v>57</v>
      </c>
      <c r="AG4271" t="s">
        <v>371</v>
      </c>
      <c r="AH4271" s="45">
        <v>39995</v>
      </c>
      <c r="AI4271">
        <v>106040</v>
      </c>
      <c r="AK4271" t="s">
        <v>372</v>
      </c>
      <c r="AL4271" t="s">
        <v>276</v>
      </c>
      <c r="AM4271" t="s">
        <v>245</v>
      </c>
    </row>
    <row r="4272" spans="1:39" x14ac:dyDescent="0.3">
      <c r="A4272" s="1">
        <v>43614</v>
      </c>
      <c r="B4272" t="s">
        <v>37</v>
      </c>
      <c r="C4272" t="s">
        <v>239</v>
      </c>
      <c r="D4272">
        <v>700</v>
      </c>
      <c r="E4272">
        <v>8</v>
      </c>
      <c r="F4272">
        <v>39.07</v>
      </c>
      <c r="G4272">
        <v>39.950001</v>
      </c>
      <c r="H4272">
        <v>38.75</v>
      </c>
      <c r="I4272">
        <v>39.659999999999997</v>
      </c>
      <c r="J4272">
        <v>39.210338999999998</v>
      </c>
      <c r="K4272">
        <v>5249700</v>
      </c>
      <c r="L4272">
        <v>2.2360000000000002</v>
      </c>
      <c r="M4272">
        <v>2.0191326190645799E-3</v>
      </c>
      <c r="N4272">
        <v>-9.1267789845703995E-2</v>
      </c>
      <c r="O4272">
        <v>-0.24991264506812899</v>
      </c>
      <c r="P4272">
        <v>-0.19096589963468</v>
      </c>
      <c r="Q4272">
        <v>-0.73834608771190802</v>
      </c>
      <c r="R4272">
        <v>1.45367222750838E-2</v>
      </c>
      <c r="S4272">
        <v>2.6971715546851498E-2</v>
      </c>
      <c r="T4272">
        <v>2.96739580716236E-2</v>
      </c>
      <c r="U4272">
        <v>2.9462106713161799E-2</v>
      </c>
      <c r="V4272">
        <v>87.260002</v>
      </c>
      <c r="W4272">
        <v>33.830002</v>
      </c>
      <c r="X4272">
        <v>-0.235784387850069</v>
      </c>
      <c r="Y4272">
        <v>-6.9359101493404697E-3</v>
      </c>
      <c r="Z4272">
        <v>1.7086948811803599</v>
      </c>
      <c r="AA4272">
        <v>-3.4447143697648799</v>
      </c>
      <c r="AB4272">
        <v>-3.3411824599300299</v>
      </c>
      <c r="AC4272" t="s">
        <v>253</v>
      </c>
      <c r="AD4272" t="s">
        <v>370</v>
      </c>
      <c r="AE4272" t="s">
        <v>56</v>
      </c>
      <c r="AF4272" t="s">
        <v>57</v>
      </c>
      <c r="AG4272" t="s">
        <v>371</v>
      </c>
      <c r="AH4272" s="45">
        <v>39995</v>
      </c>
      <c r="AI4272">
        <v>106040</v>
      </c>
      <c r="AK4272" t="s">
        <v>372</v>
      </c>
      <c r="AL4272" t="s">
        <v>276</v>
      </c>
      <c r="AM4272" t="s">
        <v>245</v>
      </c>
    </row>
    <row r="4273" spans="1:39" x14ac:dyDescent="0.3">
      <c r="A4273" s="1">
        <v>43635</v>
      </c>
      <c r="B4273" t="s">
        <v>37</v>
      </c>
      <c r="C4273" t="s">
        <v>239</v>
      </c>
      <c r="D4273">
        <v>500</v>
      </c>
      <c r="E4273">
        <v>8</v>
      </c>
      <c r="F4273">
        <v>38.490001999999997</v>
      </c>
      <c r="G4273">
        <v>39.389998999999897</v>
      </c>
      <c r="H4273">
        <v>38.32</v>
      </c>
      <c r="I4273">
        <v>38.840000000000003</v>
      </c>
      <c r="J4273">
        <v>38.399634999999897</v>
      </c>
      <c r="K4273">
        <v>5343400</v>
      </c>
      <c r="L4273">
        <v>2.0289999999999999</v>
      </c>
      <c r="M4273">
        <v>1.8973867098666199E-2</v>
      </c>
      <c r="N4273">
        <v>6.92870674799273E-2</v>
      </c>
      <c r="O4273">
        <v>-0.138955739123127</v>
      </c>
      <c r="P4273">
        <v>-0.18322825059925499</v>
      </c>
      <c r="Q4273">
        <v>-0.68622567750146202</v>
      </c>
      <c r="R4273">
        <v>2.9569718611607801E-2</v>
      </c>
      <c r="S4273">
        <v>3.35560049577096E-2</v>
      </c>
      <c r="T4273">
        <v>3.1382843768762797E-2</v>
      </c>
      <c r="U4273">
        <v>3.0344841396318899E-2</v>
      </c>
      <c r="V4273">
        <v>83.779999000000004</v>
      </c>
      <c r="W4273">
        <v>33.830002</v>
      </c>
      <c r="X4273">
        <v>-0.235784387850069</v>
      </c>
      <c r="Y4273">
        <v>2.98071681438073E-3</v>
      </c>
      <c r="Z4273">
        <v>1.76660639073783</v>
      </c>
      <c r="AA4273">
        <v>-3.4468062646613502</v>
      </c>
      <c r="AB4273">
        <v>-3.6721533053814799</v>
      </c>
      <c r="AC4273" t="s">
        <v>253</v>
      </c>
      <c r="AD4273" t="s">
        <v>370</v>
      </c>
      <c r="AE4273" t="s">
        <v>56</v>
      </c>
      <c r="AF4273" t="s">
        <v>57</v>
      </c>
      <c r="AG4273" t="s">
        <v>371</v>
      </c>
      <c r="AH4273" s="45">
        <v>39995</v>
      </c>
      <c r="AI4273">
        <v>106040</v>
      </c>
      <c r="AK4273" t="s">
        <v>372</v>
      </c>
      <c r="AL4273" t="s">
        <v>276</v>
      </c>
      <c r="AM4273" t="s">
        <v>245</v>
      </c>
    </row>
    <row r="4274" spans="1:39" x14ac:dyDescent="0.3">
      <c r="A4274" s="1">
        <v>43636</v>
      </c>
      <c r="B4274" t="s">
        <v>37</v>
      </c>
      <c r="C4274" t="s">
        <v>246</v>
      </c>
      <c r="D4274">
        <v>1100</v>
      </c>
      <c r="E4274">
        <v>8</v>
      </c>
      <c r="F4274">
        <v>39.909999999999997</v>
      </c>
      <c r="G4274">
        <v>40.82</v>
      </c>
      <c r="H4274">
        <v>39.270000000000003</v>
      </c>
      <c r="I4274">
        <v>39.639998999999897</v>
      </c>
      <c r="J4274">
        <v>39.190567000000001</v>
      </c>
      <c r="K4274">
        <v>5442500</v>
      </c>
      <c r="L4274">
        <v>2.0009999999999999</v>
      </c>
      <c r="M4274">
        <v>2.0388125743231601E-2</v>
      </c>
      <c r="N4274">
        <v>5.9773546733890702E-2</v>
      </c>
      <c r="O4274">
        <v>-5.6639734783239498E-2</v>
      </c>
      <c r="P4274">
        <v>-0.25608592636916699</v>
      </c>
      <c r="Q4274">
        <v>-0.66882314391256603</v>
      </c>
      <c r="R4274">
        <v>2.8568358413615502E-2</v>
      </c>
      <c r="S4274">
        <v>3.1591571768819098E-2</v>
      </c>
      <c r="T4274">
        <v>2.9037123289470002E-2</v>
      </c>
      <c r="U4274">
        <v>3.0377669093656402E-2</v>
      </c>
      <c r="V4274">
        <v>83.779999000000004</v>
      </c>
      <c r="W4274">
        <v>33.830002</v>
      </c>
      <c r="X4274">
        <v>-0.235784387850069</v>
      </c>
      <c r="Y4274">
        <v>9.4276054361659405E-3</v>
      </c>
      <c r="Z4274">
        <v>1.77164538221279</v>
      </c>
      <c r="AA4274">
        <v>-3.3855727146094501</v>
      </c>
      <c r="AB4274">
        <v>-3.61683066491968</v>
      </c>
      <c r="AC4274" t="s">
        <v>253</v>
      </c>
      <c r="AD4274" t="s">
        <v>370</v>
      </c>
      <c r="AE4274" t="s">
        <v>56</v>
      </c>
      <c r="AF4274" t="s">
        <v>57</v>
      </c>
      <c r="AG4274" t="s">
        <v>371</v>
      </c>
      <c r="AH4274" s="45">
        <v>39995</v>
      </c>
      <c r="AI4274">
        <v>106040</v>
      </c>
      <c r="AK4274" t="s">
        <v>372</v>
      </c>
      <c r="AL4274" t="s">
        <v>276</v>
      </c>
      <c r="AM4274" t="s">
        <v>245</v>
      </c>
    </row>
    <row r="4275" spans="1:39" x14ac:dyDescent="0.3">
      <c r="A4275" s="1">
        <v>43642</v>
      </c>
      <c r="B4275" t="s">
        <v>37</v>
      </c>
      <c r="C4275" t="s">
        <v>246</v>
      </c>
      <c r="D4275">
        <v>200</v>
      </c>
      <c r="E4275">
        <v>8</v>
      </c>
      <c r="F4275">
        <v>43.810001</v>
      </c>
      <c r="G4275">
        <v>45.360000999999997</v>
      </c>
      <c r="H4275">
        <v>43.400002000000001</v>
      </c>
      <c r="I4275">
        <v>44.099997999999999</v>
      </c>
      <c r="J4275">
        <v>43.599997999999999</v>
      </c>
      <c r="K4275">
        <v>13574000</v>
      </c>
      <c r="L4275">
        <v>2.0489999999999999</v>
      </c>
      <c r="M4275">
        <v>7.0451703808713795E-2</v>
      </c>
      <c r="N4275">
        <v>0.12700915014325401</v>
      </c>
      <c r="O4275">
        <v>7.3375622146377897E-2</v>
      </c>
      <c r="P4275">
        <v>-1.7532581819335299E-2</v>
      </c>
      <c r="Q4275">
        <v>-0.53219467610501403</v>
      </c>
      <c r="R4275">
        <v>2.6707299814163098E-2</v>
      </c>
      <c r="S4275">
        <v>3.3799273404190498E-2</v>
      </c>
      <c r="T4275">
        <v>2.9137943296767901E-2</v>
      </c>
      <c r="U4275">
        <v>3.07439695348657E-2</v>
      </c>
      <c r="V4275">
        <v>80.120002999999997</v>
      </c>
      <c r="W4275">
        <v>33.830002</v>
      </c>
      <c r="X4275">
        <v>-0.235784387850069</v>
      </c>
      <c r="Y4275">
        <v>-1.2346958449604901E-3</v>
      </c>
      <c r="Z4275">
        <v>1.7665122739905399</v>
      </c>
      <c r="AA4275">
        <v>-2.7968029059369202</v>
      </c>
      <c r="AB4275">
        <v>-3.2100629595495902</v>
      </c>
      <c r="AC4275" t="s">
        <v>253</v>
      </c>
      <c r="AD4275" t="s">
        <v>370</v>
      </c>
      <c r="AE4275" t="s">
        <v>56</v>
      </c>
      <c r="AF4275" t="s">
        <v>57</v>
      </c>
      <c r="AG4275" t="s">
        <v>371</v>
      </c>
      <c r="AH4275" s="45">
        <v>39995</v>
      </c>
      <c r="AI4275">
        <v>106040</v>
      </c>
      <c r="AK4275" t="s">
        <v>372</v>
      </c>
      <c r="AL4275" t="s">
        <v>276</v>
      </c>
      <c r="AM4275" t="s">
        <v>245</v>
      </c>
    </row>
    <row r="4276" spans="1:39" x14ac:dyDescent="0.3">
      <c r="A4276" s="1">
        <v>43559</v>
      </c>
      <c r="B4276" t="s">
        <v>37</v>
      </c>
      <c r="C4276" t="s">
        <v>239</v>
      </c>
      <c r="D4276">
        <v>700</v>
      </c>
      <c r="E4276">
        <v>9</v>
      </c>
      <c r="F4276">
        <v>51.41</v>
      </c>
      <c r="G4276">
        <v>51.869999</v>
      </c>
      <c r="H4276">
        <v>50.75</v>
      </c>
      <c r="I4276">
        <v>51.400002000000001</v>
      </c>
      <c r="J4276">
        <v>50.817233999999999</v>
      </c>
      <c r="K4276">
        <v>4269200</v>
      </c>
      <c r="L4276">
        <v>2.512</v>
      </c>
      <c r="M4276">
        <v>-1.17977788199801E-2</v>
      </c>
      <c r="N4276">
        <v>0.11644637871798599</v>
      </c>
      <c r="O4276">
        <v>2.4002889692578001E-2</v>
      </c>
      <c r="P4276">
        <v>0.37696825970980002</v>
      </c>
      <c r="Q4276">
        <v>-0.54795889729499703</v>
      </c>
      <c r="R4276">
        <v>2.2291592873054E-2</v>
      </c>
      <c r="S4276">
        <v>3.5837525919622998E-2</v>
      </c>
      <c r="T4276">
        <v>3.3586506694975003E-2</v>
      </c>
      <c r="U4276">
        <v>2.9181100687441001E-2</v>
      </c>
      <c r="V4276">
        <v>93.389999000000003</v>
      </c>
      <c r="W4276">
        <v>33.830002</v>
      </c>
      <c r="X4276">
        <v>-0.235784387850069</v>
      </c>
      <c r="Y4276">
        <v>2.0824655091414399E-3</v>
      </c>
      <c r="Z4276">
        <v>1.61189213424598</v>
      </c>
      <c r="AA4276">
        <v>-2.1252527764343898</v>
      </c>
      <c r="AB4276">
        <v>-2.13745350199813</v>
      </c>
      <c r="AC4276" t="s">
        <v>254</v>
      </c>
      <c r="AD4276" t="s">
        <v>370</v>
      </c>
      <c r="AE4276" t="s">
        <v>56</v>
      </c>
      <c r="AF4276" t="s">
        <v>57</v>
      </c>
      <c r="AG4276" t="s">
        <v>371</v>
      </c>
      <c r="AH4276" s="45">
        <v>39995</v>
      </c>
      <c r="AI4276">
        <v>106040</v>
      </c>
      <c r="AK4276" t="s">
        <v>372</v>
      </c>
      <c r="AL4276" t="s">
        <v>276</v>
      </c>
      <c r="AM4276" t="s">
        <v>245</v>
      </c>
    </row>
    <row r="4277" spans="1:39" x14ac:dyDescent="0.3">
      <c r="A4277" s="1">
        <v>43566</v>
      </c>
      <c r="B4277" t="s">
        <v>37</v>
      </c>
      <c r="C4277" t="s">
        <v>239</v>
      </c>
      <c r="D4277">
        <v>500</v>
      </c>
      <c r="E4277">
        <v>9</v>
      </c>
      <c r="F4277">
        <v>50.889998999999897</v>
      </c>
      <c r="G4277">
        <v>51.599997999999999</v>
      </c>
      <c r="H4277">
        <v>50.43</v>
      </c>
      <c r="I4277">
        <v>50.830002</v>
      </c>
      <c r="J4277">
        <v>50.253695999999998</v>
      </c>
      <c r="K4277">
        <v>3372200</v>
      </c>
      <c r="L4277">
        <v>2.504</v>
      </c>
      <c r="M4277">
        <v>2.7581448623805399E-3</v>
      </c>
      <c r="N4277">
        <v>-1.11514525468448E-2</v>
      </c>
      <c r="O4277">
        <v>4.4689090328029799E-2</v>
      </c>
      <c r="P4277">
        <v>0.25544778980006499</v>
      </c>
      <c r="Q4277">
        <v>-0.52748380443315401</v>
      </c>
      <c r="R4277">
        <v>1.72551144829221E-2</v>
      </c>
      <c r="S4277">
        <v>3.2745250736004101E-2</v>
      </c>
      <c r="T4277">
        <v>3.2990986974779798E-2</v>
      </c>
      <c r="U4277">
        <v>2.91175048843949E-2</v>
      </c>
      <c r="V4277">
        <v>92.059997999999993</v>
      </c>
      <c r="W4277">
        <v>33.830002</v>
      </c>
      <c r="X4277">
        <v>-0.235784387850069</v>
      </c>
      <c r="Y4277" s="44">
        <v>3.8122194279549302E-5</v>
      </c>
      <c r="Z4277">
        <v>1.6339283618234499</v>
      </c>
      <c r="AA4277">
        <v>-2.1090119513372798</v>
      </c>
      <c r="AB4277">
        <v>-2.0609862390250502</v>
      </c>
      <c r="AC4277" t="s">
        <v>254</v>
      </c>
      <c r="AD4277" t="s">
        <v>370</v>
      </c>
      <c r="AE4277" t="s">
        <v>56</v>
      </c>
      <c r="AF4277" t="s">
        <v>57</v>
      </c>
      <c r="AG4277" t="s">
        <v>371</v>
      </c>
      <c r="AH4277" s="45">
        <v>39995</v>
      </c>
      <c r="AI4277">
        <v>106040</v>
      </c>
      <c r="AK4277" t="s">
        <v>372</v>
      </c>
      <c r="AL4277" t="s">
        <v>276</v>
      </c>
      <c r="AM4277" t="s">
        <v>245</v>
      </c>
    </row>
    <row r="4278" spans="1:39" x14ac:dyDescent="0.3">
      <c r="A4278" s="1">
        <v>43579</v>
      </c>
      <c r="B4278" t="s">
        <v>37</v>
      </c>
      <c r="C4278" t="s">
        <v>246</v>
      </c>
      <c r="D4278">
        <v>300</v>
      </c>
      <c r="E4278">
        <v>9</v>
      </c>
      <c r="F4278">
        <v>54.509997999999896</v>
      </c>
      <c r="G4278">
        <v>54.509997999999896</v>
      </c>
      <c r="H4278">
        <v>52.799999</v>
      </c>
      <c r="I4278">
        <v>53.939999</v>
      </c>
      <c r="J4278">
        <v>53.328433999999902</v>
      </c>
      <c r="K4278">
        <v>3804600</v>
      </c>
      <c r="L4278">
        <v>2.5219999999999998</v>
      </c>
      <c r="M4278">
        <v>-9.4105562977471399E-3</v>
      </c>
      <c r="N4278">
        <v>-6.4677909960331997E-3</v>
      </c>
      <c r="O4278">
        <v>0.11965835257434899</v>
      </c>
      <c r="P4278">
        <v>0.37141579908727501</v>
      </c>
      <c r="Q4278">
        <v>-0.4383163052504</v>
      </c>
      <c r="R4278">
        <v>1.4705695252543701E-2</v>
      </c>
      <c r="S4278">
        <v>2.2609381351619801E-2</v>
      </c>
      <c r="T4278">
        <v>3.0744385078378698E-2</v>
      </c>
      <c r="U4278">
        <v>2.9253331223869101E-2</v>
      </c>
      <c r="V4278">
        <v>89.779999000000004</v>
      </c>
      <c r="W4278">
        <v>33.830002</v>
      </c>
      <c r="X4278">
        <v>-0.235784387850069</v>
      </c>
      <c r="Y4278">
        <v>-2.1941687255359501E-3</v>
      </c>
      <c r="Z4278">
        <v>1.6414991574733999</v>
      </c>
      <c r="AA4278">
        <v>-1.8756914362508099</v>
      </c>
      <c r="AB4278">
        <v>-1.9355224715355701</v>
      </c>
      <c r="AC4278" t="s">
        <v>254</v>
      </c>
      <c r="AD4278" t="s">
        <v>370</v>
      </c>
      <c r="AE4278" t="s">
        <v>56</v>
      </c>
      <c r="AF4278" t="s">
        <v>57</v>
      </c>
      <c r="AG4278" t="s">
        <v>371</v>
      </c>
      <c r="AH4278" s="45">
        <v>39995</v>
      </c>
      <c r="AI4278">
        <v>106040</v>
      </c>
      <c r="AK4278" t="s">
        <v>372</v>
      </c>
      <c r="AL4278" t="s">
        <v>276</v>
      </c>
      <c r="AM4278" t="s">
        <v>245</v>
      </c>
    </row>
    <row r="4279" spans="1:39" x14ac:dyDescent="0.3">
      <c r="A4279" s="1">
        <v>43586</v>
      </c>
      <c r="B4279" t="s">
        <v>37</v>
      </c>
      <c r="C4279" t="s">
        <v>239</v>
      </c>
      <c r="D4279">
        <v>500</v>
      </c>
      <c r="E4279">
        <v>9</v>
      </c>
      <c r="F4279">
        <v>51.59</v>
      </c>
      <c r="G4279">
        <v>53.040000999999997</v>
      </c>
      <c r="H4279">
        <v>50.630001</v>
      </c>
      <c r="I4279">
        <v>50.799999</v>
      </c>
      <c r="J4279">
        <v>50.224032999999999</v>
      </c>
      <c r="K4279">
        <v>7451100</v>
      </c>
      <c r="L4279">
        <v>2.5110000000000001</v>
      </c>
      <c r="M4279">
        <v>-6.2794582268606899E-3</v>
      </c>
      <c r="N4279">
        <v>-5.9976002690330002E-2</v>
      </c>
      <c r="O4279">
        <v>5.5446059804275999E-2</v>
      </c>
      <c r="P4279">
        <v>0.15865691218786401</v>
      </c>
      <c r="Q4279">
        <v>-0.39917018006657201</v>
      </c>
      <c r="R4279">
        <v>1.893351954838E-2</v>
      </c>
      <c r="S4279">
        <v>2.0532059748792901E-2</v>
      </c>
      <c r="T4279">
        <v>2.85984251674005E-2</v>
      </c>
      <c r="U4279">
        <v>2.88452290740175E-2</v>
      </c>
      <c r="V4279">
        <v>88.620002999999997</v>
      </c>
      <c r="W4279">
        <v>33.830002</v>
      </c>
      <c r="X4279">
        <v>-0.235784387850069</v>
      </c>
      <c r="Y4279">
        <v>-7.5304459681844096E-3</v>
      </c>
      <c r="Z4279">
        <v>1.6371151245214199</v>
      </c>
      <c r="AA4279">
        <v>-1.7648327199425899</v>
      </c>
      <c r="AB4279">
        <v>-1.97102731894928</v>
      </c>
      <c r="AC4279" t="s">
        <v>254</v>
      </c>
      <c r="AD4279" t="s">
        <v>370</v>
      </c>
      <c r="AE4279" t="s">
        <v>56</v>
      </c>
      <c r="AF4279" t="s">
        <v>57</v>
      </c>
      <c r="AG4279" t="s">
        <v>371</v>
      </c>
      <c r="AH4279" s="45">
        <v>39995</v>
      </c>
      <c r="AI4279">
        <v>106040</v>
      </c>
      <c r="AK4279" t="s">
        <v>372</v>
      </c>
      <c r="AL4279" t="s">
        <v>276</v>
      </c>
      <c r="AM4279" t="s">
        <v>245</v>
      </c>
    </row>
    <row r="4280" spans="1:39" x14ac:dyDescent="0.3">
      <c r="A4280" s="1">
        <v>43593</v>
      </c>
      <c r="B4280" t="s">
        <v>37</v>
      </c>
      <c r="C4280" t="s">
        <v>239</v>
      </c>
      <c r="D4280">
        <v>400</v>
      </c>
      <c r="E4280">
        <v>9</v>
      </c>
      <c r="F4280">
        <v>46.939999</v>
      </c>
      <c r="G4280">
        <v>47.950001</v>
      </c>
      <c r="H4280">
        <v>46.619999</v>
      </c>
      <c r="I4280">
        <v>46.700001</v>
      </c>
      <c r="J4280">
        <v>46.170521000000001</v>
      </c>
      <c r="K4280">
        <v>4911700</v>
      </c>
      <c r="L4280">
        <v>2.4820000000000002</v>
      </c>
      <c r="M4280">
        <v>-1.08615981393918E-2</v>
      </c>
      <c r="N4280">
        <v>-8.4152136316740803E-2</v>
      </c>
      <c r="O4280">
        <v>-0.108268513841327</v>
      </c>
      <c r="P4280">
        <v>-1.6377550368727699E-2</v>
      </c>
      <c r="Q4280">
        <v>-0.47988957208000999</v>
      </c>
      <c r="R4280">
        <v>2.51392683968901E-2</v>
      </c>
      <c r="S4280">
        <v>2.1797436606525399E-2</v>
      </c>
      <c r="T4280">
        <v>2.8931302090363601E-2</v>
      </c>
      <c r="U4280">
        <v>2.89650661637052E-2</v>
      </c>
      <c r="V4280">
        <v>88.620002999999997</v>
      </c>
      <c r="W4280">
        <v>33.830002</v>
      </c>
      <c r="X4280">
        <v>-0.235784387850069</v>
      </c>
      <c r="Y4280">
        <v>-1.60671540560346E-3</v>
      </c>
      <c r="Z4280">
        <v>1.65807012700337</v>
      </c>
      <c r="AA4280">
        <v>-2.1348464968713001</v>
      </c>
      <c r="AB4280">
        <v>-1.9041579985063699</v>
      </c>
      <c r="AC4280" t="s">
        <v>254</v>
      </c>
      <c r="AD4280" t="s">
        <v>370</v>
      </c>
      <c r="AE4280" t="s">
        <v>56</v>
      </c>
      <c r="AF4280" t="s">
        <v>57</v>
      </c>
      <c r="AG4280" t="s">
        <v>371</v>
      </c>
      <c r="AH4280" s="45">
        <v>39995</v>
      </c>
      <c r="AI4280">
        <v>106040</v>
      </c>
      <c r="AK4280" t="s">
        <v>372</v>
      </c>
      <c r="AL4280" t="s">
        <v>276</v>
      </c>
      <c r="AM4280" t="s">
        <v>245</v>
      </c>
    </row>
    <row r="4281" spans="1:39" x14ac:dyDescent="0.3">
      <c r="A4281" s="1">
        <v>43616</v>
      </c>
      <c r="B4281" t="s">
        <v>37</v>
      </c>
      <c r="C4281" t="s">
        <v>246</v>
      </c>
      <c r="D4281">
        <v>600</v>
      </c>
      <c r="E4281">
        <v>9</v>
      </c>
      <c r="F4281">
        <v>38.689999</v>
      </c>
      <c r="G4281">
        <v>39.669998</v>
      </c>
      <c r="H4281">
        <v>37.169998</v>
      </c>
      <c r="I4281">
        <v>37.220001000000003</v>
      </c>
      <c r="J4281">
        <v>36.798003999999999</v>
      </c>
      <c r="K4281">
        <v>7121300</v>
      </c>
      <c r="L4281">
        <v>2.1419999999999999</v>
      </c>
      <c r="M4281">
        <v>-5.8441271363089999E-2</v>
      </c>
      <c r="N4281">
        <v>-0.10860620165368701</v>
      </c>
      <c r="O4281">
        <v>-0.31732951080917399</v>
      </c>
      <c r="P4281">
        <v>-0.316758279846168</v>
      </c>
      <c r="Q4281">
        <v>-0.80392529997817797</v>
      </c>
      <c r="R4281">
        <v>2.4734592710155899E-2</v>
      </c>
      <c r="S4281">
        <v>2.8231252625026002E-2</v>
      </c>
      <c r="T4281">
        <v>2.9795152689512199E-2</v>
      </c>
      <c r="U4281">
        <v>2.9666721041420201E-2</v>
      </c>
      <c r="V4281">
        <v>87.160004000000001</v>
      </c>
      <c r="W4281">
        <v>33.830002</v>
      </c>
      <c r="X4281">
        <v>-0.235784387850069</v>
      </c>
      <c r="Y4281">
        <v>-1.3283204951564801E-2</v>
      </c>
      <c r="Z4281">
        <v>1.7492443905555899</v>
      </c>
      <c r="AA4281">
        <v>-3.7664410800197601</v>
      </c>
      <c r="AB4281">
        <v>-3.5156078703441098</v>
      </c>
      <c r="AC4281" t="s">
        <v>254</v>
      </c>
      <c r="AD4281" t="s">
        <v>370</v>
      </c>
      <c r="AE4281" t="s">
        <v>56</v>
      </c>
      <c r="AF4281" t="s">
        <v>57</v>
      </c>
      <c r="AG4281" t="s">
        <v>371</v>
      </c>
      <c r="AH4281" s="45">
        <v>39995</v>
      </c>
      <c r="AI4281">
        <v>106040</v>
      </c>
      <c r="AK4281" t="s">
        <v>372</v>
      </c>
      <c r="AL4281" t="s">
        <v>276</v>
      </c>
      <c r="AM4281" t="s">
        <v>245</v>
      </c>
    </row>
    <row r="4282" spans="1:39" x14ac:dyDescent="0.3">
      <c r="A4282" s="1">
        <v>43626</v>
      </c>
      <c r="B4282" t="s">
        <v>37</v>
      </c>
      <c r="C4282" t="s">
        <v>239</v>
      </c>
      <c r="D4282">
        <v>1000</v>
      </c>
      <c r="E4282">
        <v>9</v>
      </c>
      <c r="F4282">
        <v>37.470001000000003</v>
      </c>
      <c r="G4282">
        <v>38.729999999999997</v>
      </c>
      <c r="H4282">
        <v>37.470001000000003</v>
      </c>
      <c r="I4282">
        <v>37.979999999999997</v>
      </c>
      <c r="J4282">
        <v>37.549388999999998</v>
      </c>
      <c r="K4282">
        <v>4755500</v>
      </c>
      <c r="L4282">
        <v>2.1429999999999998</v>
      </c>
      <c r="M4282">
        <v>2.7764767554106801E-2</v>
      </c>
      <c r="N4282">
        <v>2.3981993386550701E-2</v>
      </c>
      <c r="O4282">
        <v>-0.206684414399085</v>
      </c>
      <c r="P4282">
        <v>-0.25706080875904402</v>
      </c>
      <c r="Q4282">
        <v>-0.73723040052321798</v>
      </c>
      <c r="R4282">
        <v>3.6765343418654797E-2</v>
      </c>
      <c r="S4282">
        <v>3.1566123001052999E-2</v>
      </c>
      <c r="T4282">
        <v>2.9506727887331601E-2</v>
      </c>
      <c r="U4282">
        <v>2.9852648908195601E-2</v>
      </c>
      <c r="V4282">
        <v>83.779999000000004</v>
      </c>
      <c r="W4282">
        <v>33.830002</v>
      </c>
      <c r="X4282">
        <v>-0.235784387850069</v>
      </c>
      <c r="Y4282">
        <v>4.6492198743191201E-3</v>
      </c>
      <c r="Z4282">
        <v>1.73586230028137</v>
      </c>
      <c r="AA4282">
        <v>-3.5510359102983098</v>
      </c>
      <c r="AB4282">
        <v>-3.6384737298860799</v>
      </c>
      <c r="AC4282" t="s">
        <v>254</v>
      </c>
      <c r="AD4282" t="s">
        <v>370</v>
      </c>
      <c r="AE4282" t="s">
        <v>56</v>
      </c>
      <c r="AF4282" t="s">
        <v>57</v>
      </c>
      <c r="AG4282" t="s">
        <v>371</v>
      </c>
      <c r="AH4282" s="45">
        <v>39995</v>
      </c>
      <c r="AI4282">
        <v>106040</v>
      </c>
      <c r="AK4282" t="s">
        <v>372</v>
      </c>
      <c r="AL4282" t="s">
        <v>276</v>
      </c>
      <c r="AM4282" t="s">
        <v>245</v>
      </c>
    </row>
    <row r="4283" spans="1:39" x14ac:dyDescent="0.3">
      <c r="A4283" s="1">
        <v>43629</v>
      </c>
      <c r="B4283" t="s">
        <v>37</v>
      </c>
      <c r="C4283" t="s">
        <v>239</v>
      </c>
      <c r="D4283">
        <v>1200</v>
      </c>
      <c r="E4283">
        <v>9</v>
      </c>
      <c r="F4283">
        <v>36.43</v>
      </c>
      <c r="G4283">
        <v>37.360000999999997</v>
      </c>
      <c r="H4283">
        <v>36.060001</v>
      </c>
      <c r="I4283">
        <v>37.340000000000003</v>
      </c>
      <c r="J4283">
        <v>36.916645000000003</v>
      </c>
      <c r="K4283">
        <v>7371600</v>
      </c>
      <c r="L4283">
        <v>2.0910000000000002</v>
      </c>
      <c r="M4283">
        <v>2.9901646489268199E-2</v>
      </c>
      <c r="N4283">
        <v>-1.7257871604001999E-2</v>
      </c>
      <c r="O4283">
        <v>-0.140902387788573</v>
      </c>
      <c r="P4283">
        <v>-0.23126809494013001</v>
      </c>
      <c r="Q4283">
        <v>-0.74839679600940401</v>
      </c>
      <c r="R4283">
        <v>3.8404614426941902E-2</v>
      </c>
      <c r="S4283">
        <v>3.2372054449390203E-2</v>
      </c>
      <c r="T4283">
        <v>3.0483405848717601E-2</v>
      </c>
      <c r="U4283">
        <v>3.01317528200814E-2</v>
      </c>
      <c r="V4283">
        <v>83.779999000000004</v>
      </c>
      <c r="W4283">
        <v>33.830002</v>
      </c>
      <c r="X4283">
        <v>-0.235784387850069</v>
      </c>
      <c r="Y4283">
        <v>4.0890106107655602E-3</v>
      </c>
      <c r="Z4283">
        <v>1.7453978217298101</v>
      </c>
      <c r="AA4283">
        <v>-3.6621859169184501</v>
      </c>
      <c r="AB4283">
        <v>-3.6681324773091402</v>
      </c>
      <c r="AC4283" t="s">
        <v>254</v>
      </c>
      <c r="AD4283" t="s">
        <v>370</v>
      </c>
      <c r="AE4283" t="s">
        <v>56</v>
      </c>
      <c r="AF4283" t="s">
        <v>57</v>
      </c>
      <c r="AG4283" t="s">
        <v>371</v>
      </c>
      <c r="AH4283" s="45">
        <v>39995</v>
      </c>
      <c r="AI4283">
        <v>106040</v>
      </c>
      <c r="AK4283" t="s">
        <v>372</v>
      </c>
      <c r="AL4283" t="s">
        <v>276</v>
      </c>
      <c r="AM4283" t="s">
        <v>245</v>
      </c>
    </row>
    <row r="4284" spans="1:39" x14ac:dyDescent="0.3">
      <c r="A4284" s="1">
        <v>43634</v>
      </c>
      <c r="B4284" t="s">
        <v>37</v>
      </c>
      <c r="C4284" t="s">
        <v>246</v>
      </c>
      <c r="D4284">
        <v>500</v>
      </c>
      <c r="E4284">
        <v>9</v>
      </c>
      <c r="F4284">
        <v>36.889998999999897</v>
      </c>
      <c r="G4284">
        <v>38.880001</v>
      </c>
      <c r="H4284">
        <v>36.75</v>
      </c>
      <c r="I4284">
        <v>38.110000999999997</v>
      </c>
      <c r="J4284">
        <v>37.677914000000001</v>
      </c>
      <c r="K4284">
        <v>7059900</v>
      </c>
      <c r="L4284">
        <v>2.06</v>
      </c>
      <c r="M4284">
        <v>4.94857523854823E-2</v>
      </c>
      <c r="N4284">
        <v>-7.8410579312759802E-3</v>
      </c>
      <c r="O4284">
        <v>-0.16818371678427299</v>
      </c>
      <c r="P4284">
        <v>-0.21714192354327699</v>
      </c>
      <c r="Q4284">
        <v>-0.70930232547383798</v>
      </c>
      <c r="R4284">
        <v>4.3206556991906203E-2</v>
      </c>
      <c r="S4284">
        <v>3.3082296789126601E-2</v>
      </c>
      <c r="T4284">
        <v>3.1292172765534303E-2</v>
      </c>
      <c r="U4284">
        <v>3.0313908181499601E-2</v>
      </c>
      <c r="V4284">
        <v>83.779999000000004</v>
      </c>
      <c r="W4284">
        <v>33.830002</v>
      </c>
      <c r="X4284">
        <v>-0.235784387850069</v>
      </c>
      <c r="Y4284">
        <v>9.6704895497130797E-3</v>
      </c>
      <c r="Z4284">
        <v>1.76435121952435</v>
      </c>
      <c r="AA4284">
        <v>-3.53443562736383</v>
      </c>
      <c r="AB4284">
        <v>-3.7493037276329102</v>
      </c>
      <c r="AC4284" t="s">
        <v>254</v>
      </c>
      <c r="AD4284" t="s">
        <v>370</v>
      </c>
      <c r="AE4284" t="s">
        <v>56</v>
      </c>
      <c r="AF4284" t="s">
        <v>57</v>
      </c>
      <c r="AG4284" t="s">
        <v>371</v>
      </c>
      <c r="AH4284" s="45">
        <v>39995</v>
      </c>
      <c r="AI4284">
        <v>106040</v>
      </c>
      <c r="AK4284" t="s">
        <v>372</v>
      </c>
      <c r="AL4284" t="s">
        <v>276</v>
      </c>
      <c r="AM4284" t="s">
        <v>245</v>
      </c>
    </row>
    <row r="4285" spans="1:39" x14ac:dyDescent="0.3">
      <c r="A4285" s="1">
        <v>43635</v>
      </c>
      <c r="B4285" t="s">
        <v>37</v>
      </c>
      <c r="C4285" t="s">
        <v>246</v>
      </c>
      <c r="D4285">
        <v>700</v>
      </c>
      <c r="E4285">
        <v>9</v>
      </c>
      <c r="F4285">
        <v>38.490001999999997</v>
      </c>
      <c r="G4285">
        <v>39.389998999999897</v>
      </c>
      <c r="H4285">
        <v>38.32</v>
      </c>
      <c r="I4285">
        <v>38.840000000000003</v>
      </c>
      <c r="J4285">
        <v>38.399634999999897</v>
      </c>
      <c r="K4285">
        <v>5343400</v>
      </c>
      <c r="L4285">
        <v>2.0289999999999999</v>
      </c>
      <c r="M4285">
        <v>1.8973867098666199E-2</v>
      </c>
      <c r="N4285">
        <v>6.92870674799273E-2</v>
      </c>
      <c r="O4285">
        <v>-0.138955739123127</v>
      </c>
      <c r="P4285">
        <v>-0.18322825059925499</v>
      </c>
      <c r="Q4285">
        <v>-0.68622567750146202</v>
      </c>
      <c r="R4285">
        <v>2.9569718611607801E-2</v>
      </c>
      <c r="S4285">
        <v>3.35560049577096E-2</v>
      </c>
      <c r="T4285">
        <v>3.1382843768762797E-2</v>
      </c>
      <c r="U4285">
        <v>3.0344841396318899E-2</v>
      </c>
      <c r="V4285">
        <v>83.779999000000004</v>
      </c>
      <c r="W4285">
        <v>33.830002</v>
      </c>
      <c r="X4285">
        <v>-0.235784387850069</v>
      </c>
      <c r="Y4285">
        <v>2.98071681438073E-3</v>
      </c>
      <c r="Z4285">
        <v>1.76660639073783</v>
      </c>
      <c r="AA4285">
        <v>-3.4468062646613502</v>
      </c>
      <c r="AB4285">
        <v>-3.6721533053814799</v>
      </c>
      <c r="AC4285" t="s">
        <v>254</v>
      </c>
      <c r="AD4285" t="s">
        <v>370</v>
      </c>
      <c r="AE4285" t="s">
        <v>56</v>
      </c>
      <c r="AF4285" t="s">
        <v>57</v>
      </c>
      <c r="AG4285" t="s">
        <v>371</v>
      </c>
      <c r="AH4285" s="45">
        <v>39995</v>
      </c>
      <c r="AI4285">
        <v>106040</v>
      </c>
      <c r="AK4285" t="s">
        <v>372</v>
      </c>
      <c r="AL4285" t="s">
        <v>276</v>
      </c>
      <c r="AM4285" t="s">
        <v>245</v>
      </c>
    </row>
    <row r="4286" spans="1:39" x14ac:dyDescent="0.3">
      <c r="A4286" s="1">
        <v>43571</v>
      </c>
      <c r="B4286" t="s">
        <v>37</v>
      </c>
      <c r="C4286" t="s">
        <v>246</v>
      </c>
      <c r="D4286">
        <v>1000</v>
      </c>
      <c r="E4286">
        <v>10</v>
      </c>
      <c r="F4286">
        <v>53.16</v>
      </c>
      <c r="G4286">
        <v>54.669998</v>
      </c>
      <c r="H4286">
        <v>52.869999</v>
      </c>
      <c r="I4286">
        <v>54.290000999999997</v>
      </c>
      <c r="J4286">
        <v>53.674468999999903</v>
      </c>
      <c r="K4286">
        <v>8407100</v>
      </c>
      <c r="L4286">
        <v>2.5920000000000001</v>
      </c>
      <c r="M4286">
        <v>4.5792305571458802E-2</v>
      </c>
      <c r="N4286">
        <v>8.0119502252837205E-2</v>
      </c>
      <c r="O4286">
        <v>0.13213725360822301</v>
      </c>
      <c r="P4286">
        <v>0.37628985927032399</v>
      </c>
      <c r="Q4286">
        <v>-0.47151106121911501</v>
      </c>
      <c r="R4286">
        <v>1.82554733784656E-2</v>
      </c>
      <c r="S4286">
        <v>3.3316383123632498E-2</v>
      </c>
      <c r="T4286">
        <v>3.2643827738157799E-2</v>
      </c>
      <c r="U4286">
        <v>2.9289585543122401E-2</v>
      </c>
      <c r="V4286">
        <v>92.059997999999993</v>
      </c>
      <c r="W4286">
        <v>33.830002</v>
      </c>
      <c r="X4286">
        <v>-0.235784387850069</v>
      </c>
      <c r="Y4286">
        <v>5.0922850790659495E-4</v>
      </c>
      <c r="Z4286">
        <v>1.63919943782791</v>
      </c>
      <c r="AA4286">
        <v>-1.93659806314665</v>
      </c>
      <c r="AB4286">
        <v>-2.0712413522566702</v>
      </c>
      <c r="AC4286" t="s">
        <v>255</v>
      </c>
      <c r="AD4286" t="s">
        <v>370</v>
      </c>
      <c r="AE4286" t="s">
        <v>56</v>
      </c>
      <c r="AF4286" t="s">
        <v>57</v>
      </c>
      <c r="AG4286" t="s">
        <v>371</v>
      </c>
      <c r="AH4286" s="45">
        <v>39995</v>
      </c>
      <c r="AI4286">
        <v>106040</v>
      </c>
      <c r="AK4286" t="s">
        <v>372</v>
      </c>
      <c r="AL4286" t="s">
        <v>276</v>
      </c>
      <c r="AM4286" t="s">
        <v>245</v>
      </c>
    </row>
    <row r="4287" spans="1:39" x14ac:dyDescent="0.3">
      <c r="A4287" s="1">
        <v>43595</v>
      </c>
      <c r="B4287" t="s">
        <v>37</v>
      </c>
      <c r="C4287" t="s">
        <v>239</v>
      </c>
      <c r="D4287">
        <v>700</v>
      </c>
      <c r="E4287">
        <v>10</v>
      </c>
      <c r="F4287">
        <v>46.02</v>
      </c>
      <c r="G4287">
        <v>46.130001</v>
      </c>
      <c r="H4287">
        <v>44.220001000000003</v>
      </c>
      <c r="I4287">
        <v>45.860000999999997</v>
      </c>
      <c r="J4287">
        <v>45.340046000000001</v>
      </c>
      <c r="K4287">
        <v>4650700</v>
      </c>
      <c r="L4287">
        <v>2.4550000000000001</v>
      </c>
      <c r="M4287">
        <v>-1.2137105950735499E-2</v>
      </c>
      <c r="N4287">
        <v>-0.102302997520218</v>
      </c>
      <c r="O4287">
        <v>-8.8627288953744096E-2</v>
      </c>
      <c r="P4287">
        <v>-7.2856724550838499E-3</v>
      </c>
      <c r="Q4287">
        <v>-0.49714852123602499</v>
      </c>
      <c r="R4287">
        <v>1.7166939208141E-2</v>
      </c>
      <c r="S4287">
        <v>2.1173090978771701E-2</v>
      </c>
      <c r="T4287">
        <v>2.8302745768904E-2</v>
      </c>
      <c r="U4287">
        <v>2.89602033821043E-2</v>
      </c>
      <c r="V4287">
        <v>88.620002999999997</v>
      </c>
      <c r="W4287">
        <v>33.830002</v>
      </c>
      <c r="X4287">
        <v>-0.235784387850069</v>
      </c>
      <c r="Y4287">
        <v>3.7133938472042301E-3</v>
      </c>
      <c r="Z4287">
        <v>1.65706245719735</v>
      </c>
      <c r="AA4287">
        <v>-2.2216115010174602</v>
      </c>
      <c r="AB4287">
        <v>-2.0565211877928702</v>
      </c>
      <c r="AC4287" t="s">
        <v>255</v>
      </c>
      <c r="AD4287" t="s">
        <v>370</v>
      </c>
      <c r="AE4287" t="s">
        <v>56</v>
      </c>
      <c r="AF4287" t="s">
        <v>57</v>
      </c>
      <c r="AG4287" t="s">
        <v>371</v>
      </c>
      <c r="AH4287" s="45">
        <v>39995</v>
      </c>
      <c r="AI4287">
        <v>106040</v>
      </c>
      <c r="AK4287" t="s">
        <v>372</v>
      </c>
      <c r="AL4287" t="s">
        <v>276</v>
      </c>
      <c r="AM4287" t="s">
        <v>245</v>
      </c>
    </row>
    <row r="4288" spans="1:39" x14ac:dyDescent="0.3">
      <c r="A4288" s="1">
        <v>43626</v>
      </c>
      <c r="B4288" t="s">
        <v>37</v>
      </c>
      <c r="C4288" t="s">
        <v>246</v>
      </c>
      <c r="D4288">
        <v>500</v>
      </c>
      <c r="E4288">
        <v>10</v>
      </c>
      <c r="F4288">
        <v>37.470001000000003</v>
      </c>
      <c r="G4288">
        <v>38.729999999999997</v>
      </c>
      <c r="H4288">
        <v>37.470001000000003</v>
      </c>
      <c r="I4288">
        <v>37.979999999999997</v>
      </c>
      <c r="J4288">
        <v>37.549388999999998</v>
      </c>
      <c r="K4288">
        <v>4755500</v>
      </c>
      <c r="L4288">
        <v>2.1429999999999998</v>
      </c>
      <c r="M4288">
        <v>2.7764767554106801E-2</v>
      </c>
      <c r="N4288">
        <v>2.3981993386550701E-2</v>
      </c>
      <c r="O4288">
        <v>-0.206684414399085</v>
      </c>
      <c r="P4288">
        <v>-0.25706080875904402</v>
      </c>
      <c r="Q4288">
        <v>-0.73723040052321798</v>
      </c>
      <c r="R4288">
        <v>3.6765343418654797E-2</v>
      </c>
      <c r="S4288">
        <v>3.1566123001052999E-2</v>
      </c>
      <c r="T4288">
        <v>2.9506727887331601E-2</v>
      </c>
      <c r="U4288">
        <v>2.9852648908195601E-2</v>
      </c>
      <c r="V4288">
        <v>83.779999000000004</v>
      </c>
      <c r="W4288">
        <v>33.830002</v>
      </c>
      <c r="X4288">
        <v>-0.235784387850069</v>
      </c>
      <c r="Y4288">
        <v>4.6492198743191201E-3</v>
      </c>
      <c r="Z4288">
        <v>1.73586230028137</v>
      </c>
      <c r="AA4288">
        <v>-3.5510359102983098</v>
      </c>
      <c r="AB4288">
        <v>-3.6384737298860799</v>
      </c>
      <c r="AC4288" t="s">
        <v>255</v>
      </c>
      <c r="AD4288" t="s">
        <v>370</v>
      </c>
      <c r="AE4288" t="s">
        <v>56</v>
      </c>
      <c r="AF4288" t="s">
        <v>57</v>
      </c>
      <c r="AG4288" t="s">
        <v>371</v>
      </c>
      <c r="AH4288" s="45">
        <v>39995</v>
      </c>
      <c r="AI4288">
        <v>106040</v>
      </c>
      <c r="AK4288" t="s">
        <v>372</v>
      </c>
      <c r="AL4288" t="s">
        <v>276</v>
      </c>
      <c r="AM4288" t="s">
        <v>245</v>
      </c>
    </row>
    <row r="4289" spans="1:39" x14ac:dyDescent="0.3">
      <c r="A4289" s="1">
        <v>43630</v>
      </c>
      <c r="B4289" t="s">
        <v>37</v>
      </c>
      <c r="C4289" t="s">
        <v>246</v>
      </c>
      <c r="D4289">
        <v>800</v>
      </c>
      <c r="E4289">
        <v>10</v>
      </c>
      <c r="F4289">
        <v>36.5</v>
      </c>
      <c r="G4289">
        <v>36.770000000000003</v>
      </c>
      <c r="H4289">
        <v>35.900002000000001</v>
      </c>
      <c r="I4289">
        <v>36.330002</v>
      </c>
      <c r="J4289">
        <v>35.918098000000001</v>
      </c>
      <c r="K4289">
        <v>5510700</v>
      </c>
      <c r="L4289">
        <v>2.093</v>
      </c>
      <c r="M4289">
        <v>-2.7421242319696001E-2</v>
      </c>
      <c r="N4289">
        <v>-1.6651047856018199E-2</v>
      </c>
      <c r="O4289">
        <v>-0.20576240243348201</v>
      </c>
      <c r="P4289">
        <v>-0.26955890620409101</v>
      </c>
      <c r="Q4289">
        <v>-0.78478894321727599</v>
      </c>
      <c r="R4289">
        <v>3.8308370584993999E-2</v>
      </c>
      <c r="S4289">
        <v>3.1118192420261499E-2</v>
      </c>
      <c r="T4289">
        <v>3.0570420297108498E-2</v>
      </c>
      <c r="U4289">
        <v>3.01614902844606E-2</v>
      </c>
      <c r="V4289">
        <v>83.779999000000004</v>
      </c>
      <c r="W4289">
        <v>33.830002</v>
      </c>
      <c r="X4289">
        <v>-0.235784387850069</v>
      </c>
      <c r="Y4289">
        <v>-1.6128120944145399E-3</v>
      </c>
      <c r="Z4289">
        <v>1.75043057164996</v>
      </c>
      <c r="AA4289">
        <v>-3.8528812714001801</v>
      </c>
      <c r="AB4289">
        <v>-3.6829073339591401</v>
      </c>
      <c r="AC4289" t="s">
        <v>255</v>
      </c>
      <c r="AD4289" t="s">
        <v>370</v>
      </c>
      <c r="AE4289" t="s">
        <v>56</v>
      </c>
      <c r="AF4289" t="s">
        <v>57</v>
      </c>
      <c r="AG4289" t="s">
        <v>371</v>
      </c>
      <c r="AH4289" s="45">
        <v>39995</v>
      </c>
      <c r="AI4289">
        <v>106040</v>
      </c>
      <c r="AK4289" t="s">
        <v>372</v>
      </c>
      <c r="AL4289" t="s">
        <v>276</v>
      </c>
      <c r="AM4289" t="s">
        <v>245</v>
      </c>
    </row>
    <row r="4290" spans="1:39" x14ac:dyDescent="0.3">
      <c r="A4290" s="1">
        <v>43635</v>
      </c>
      <c r="B4290" t="s">
        <v>37</v>
      </c>
      <c r="C4290" t="s">
        <v>246</v>
      </c>
      <c r="D4290">
        <v>1100</v>
      </c>
      <c r="E4290">
        <v>10</v>
      </c>
      <c r="F4290">
        <v>38.490001999999997</v>
      </c>
      <c r="G4290">
        <v>39.389998999999897</v>
      </c>
      <c r="H4290">
        <v>38.32</v>
      </c>
      <c r="I4290">
        <v>38.840000000000003</v>
      </c>
      <c r="J4290">
        <v>38.399634999999897</v>
      </c>
      <c r="K4290">
        <v>5343400</v>
      </c>
      <c r="L4290">
        <v>2.0289999999999999</v>
      </c>
      <c r="M4290">
        <v>1.8973867098666199E-2</v>
      </c>
      <c r="N4290">
        <v>6.92870674799273E-2</v>
      </c>
      <c r="O4290">
        <v>-0.138955739123127</v>
      </c>
      <c r="P4290">
        <v>-0.18322825059925499</v>
      </c>
      <c r="Q4290">
        <v>-0.68622567750146202</v>
      </c>
      <c r="R4290">
        <v>2.9569718611607801E-2</v>
      </c>
      <c r="S4290">
        <v>3.35560049577096E-2</v>
      </c>
      <c r="T4290">
        <v>3.1382843768762797E-2</v>
      </c>
      <c r="U4290">
        <v>3.0344841396318899E-2</v>
      </c>
      <c r="V4290">
        <v>83.779999000000004</v>
      </c>
      <c r="W4290">
        <v>33.830002</v>
      </c>
      <c r="X4290">
        <v>-0.235784387850069</v>
      </c>
      <c r="Y4290">
        <v>2.98071681438073E-3</v>
      </c>
      <c r="Z4290">
        <v>1.76660639073783</v>
      </c>
      <c r="AA4290">
        <v>-3.4468062646613502</v>
      </c>
      <c r="AB4290">
        <v>-3.6721533053814799</v>
      </c>
      <c r="AC4290" t="s">
        <v>255</v>
      </c>
      <c r="AD4290" t="s">
        <v>370</v>
      </c>
      <c r="AE4290" t="s">
        <v>56</v>
      </c>
      <c r="AF4290" t="s">
        <v>57</v>
      </c>
      <c r="AG4290" t="s">
        <v>371</v>
      </c>
      <c r="AH4290" s="45">
        <v>39995</v>
      </c>
      <c r="AI4290">
        <v>106040</v>
      </c>
      <c r="AK4290" t="s">
        <v>372</v>
      </c>
      <c r="AL4290" t="s">
        <v>276</v>
      </c>
      <c r="AM4290" t="s">
        <v>245</v>
      </c>
    </row>
    <row r="4291" spans="1:39" x14ac:dyDescent="0.3">
      <c r="A4291" s="1">
        <v>43642</v>
      </c>
      <c r="B4291" t="s">
        <v>37</v>
      </c>
      <c r="C4291" t="s">
        <v>246</v>
      </c>
      <c r="D4291">
        <v>1300</v>
      </c>
      <c r="E4291">
        <v>10</v>
      </c>
      <c r="F4291">
        <v>43.810001</v>
      </c>
      <c r="G4291">
        <v>45.360000999999997</v>
      </c>
      <c r="H4291">
        <v>43.400002000000001</v>
      </c>
      <c r="I4291">
        <v>44.099997999999999</v>
      </c>
      <c r="J4291">
        <v>43.599997999999999</v>
      </c>
      <c r="K4291">
        <v>13574000</v>
      </c>
      <c r="L4291">
        <v>2.0489999999999999</v>
      </c>
      <c r="M4291">
        <v>7.0451703808713795E-2</v>
      </c>
      <c r="N4291">
        <v>0.12700915014325401</v>
      </c>
      <c r="O4291">
        <v>7.3375622146377897E-2</v>
      </c>
      <c r="P4291">
        <v>-1.7532581819335299E-2</v>
      </c>
      <c r="Q4291">
        <v>-0.53219467610501403</v>
      </c>
      <c r="R4291">
        <v>2.6707299814163098E-2</v>
      </c>
      <c r="S4291">
        <v>3.3799273404190498E-2</v>
      </c>
      <c r="T4291">
        <v>2.9137943296767901E-2</v>
      </c>
      <c r="U4291">
        <v>3.07439695348657E-2</v>
      </c>
      <c r="V4291">
        <v>80.120002999999997</v>
      </c>
      <c r="W4291">
        <v>33.830002</v>
      </c>
      <c r="X4291">
        <v>-0.235784387850069</v>
      </c>
      <c r="Y4291">
        <v>-1.2346958449604901E-3</v>
      </c>
      <c r="Z4291">
        <v>1.7665122739905399</v>
      </c>
      <c r="AA4291">
        <v>-2.7968029059369202</v>
      </c>
      <c r="AB4291">
        <v>-3.2100629595495902</v>
      </c>
      <c r="AC4291" t="s">
        <v>255</v>
      </c>
      <c r="AD4291" t="s">
        <v>370</v>
      </c>
      <c r="AE4291" t="s">
        <v>56</v>
      </c>
      <c r="AF4291" t="s">
        <v>57</v>
      </c>
      <c r="AG4291" t="s">
        <v>371</v>
      </c>
      <c r="AH4291" s="45">
        <v>39995</v>
      </c>
      <c r="AI4291">
        <v>106040</v>
      </c>
      <c r="AK4291" t="s">
        <v>372</v>
      </c>
      <c r="AL4291" t="s">
        <v>276</v>
      </c>
      <c r="AM4291" t="s">
        <v>245</v>
      </c>
    </row>
    <row r="4292" spans="1:39" x14ac:dyDescent="0.3">
      <c r="A4292" s="1">
        <v>43558</v>
      </c>
      <c r="B4292" t="s">
        <v>37</v>
      </c>
      <c r="C4292" t="s">
        <v>246</v>
      </c>
      <c r="D4292">
        <v>600</v>
      </c>
      <c r="E4292">
        <v>11</v>
      </c>
      <c r="F4292">
        <v>51.5</v>
      </c>
      <c r="G4292">
        <v>53.43</v>
      </c>
      <c r="H4292">
        <v>51.400002000000001</v>
      </c>
      <c r="I4292">
        <v>52.009997999999896</v>
      </c>
      <c r="J4292">
        <v>51.420315000000002</v>
      </c>
      <c r="K4292">
        <v>8240200</v>
      </c>
      <c r="L4292">
        <v>2.5169999999999999</v>
      </c>
      <c r="M4292">
        <v>3.1841652592879001E-2</v>
      </c>
      <c r="N4292">
        <v>0.14744364153721901</v>
      </c>
      <c r="O4292">
        <v>-3.9103354809123602E-4</v>
      </c>
      <c r="P4292">
        <v>0.31811027558274602</v>
      </c>
      <c r="Q4292">
        <v>-0.52200896029531896</v>
      </c>
      <c r="R4292">
        <v>1.2053209006108E-2</v>
      </c>
      <c r="S4292">
        <v>3.6624040004197701E-2</v>
      </c>
      <c r="T4292">
        <v>3.4882693217711598E-2</v>
      </c>
      <c r="U4292">
        <v>2.9192790472776502E-2</v>
      </c>
      <c r="V4292">
        <v>93.389999000000003</v>
      </c>
      <c r="W4292">
        <v>33.830002</v>
      </c>
      <c r="X4292">
        <v>-0.235784387850069</v>
      </c>
      <c r="Y4292">
        <v>2.1460723821998401E-3</v>
      </c>
      <c r="Z4292">
        <v>1.61200657392365</v>
      </c>
      <c r="AA4292">
        <v>-2.0158644367590099</v>
      </c>
      <c r="AB4292">
        <v>-2.20167543021575</v>
      </c>
      <c r="AC4292" t="s">
        <v>256</v>
      </c>
      <c r="AD4292" t="s">
        <v>370</v>
      </c>
      <c r="AE4292" t="s">
        <v>56</v>
      </c>
      <c r="AF4292" t="s">
        <v>57</v>
      </c>
      <c r="AG4292" t="s">
        <v>371</v>
      </c>
      <c r="AH4292" s="45">
        <v>39995</v>
      </c>
      <c r="AI4292">
        <v>106040</v>
      </c>
      <c r="AK4292" t="s">
        <v>372</v>
      </c>
      <c r="AL4292" t="s">
        <v>276</v>
      </c>
      <c r="AM4292" t="s">
        <v>245</v>
      </c>
    </row>
    <row r="4293" spans="1:39" x14ac:dyDescent="0.3">
      <c r="A4293" s="1">
        <v>43560</v>
      </c>
      <c r="B4293" t="s">
        <v>37</v>
      </c>
      <c r="C4293" t="s">
        <v>239</v>
      </c>
      <c r="D4293">
        <v>1500</v>
      </c>
      <c r="E4293">
        <v>11</v>
      </c>
      <c r="F4293">
        <v>51.77</v>
      </c>
      <c r="G4293">
        <v>52.349997999999999</v>
      </c>
      <c r="H4293">
        <v>51.290000999999997</v>
      </c>
      <c r="I4293">
        <v>52.040000999999997</v>
      </c>
      <c r="J4293">
        <v>51.449978000000002</v>
      </c>
      <c r="K4293">
        <v>4217400</v>
      </c>
      <c r="L4293">
        <v>2.5009999999999999</v>
      </c>
      <c r="M4293">
        <v>1.23744856603531E-2</v>
      </c>
      <c r="N4293">
        <v>7.9562437328862798E-2</v>
      </c>
      <c r="O4293">
        <v>8.9394003943919595E-2</v>
      </c>
      <c r="P4293">
        <v>0.34785892747819103</v>
      </c>
      <c r="Q4293">
        <v>-0.51394899497000701</v>
      </c>
      <c r="R4293">
        <v>1.70316708502595E-2</v>
      </c>
      <c r="S4293">
        <v>3.3789408241426303E-2</v>
      </c>
      <c r="T4293">
        <v>3.3289163699694597E-2</v>
      </c>
      <c r="U4293">
        <v>2.9169380853652199E-2</v>
      </c>
      <c r="V4293">
        <v>92.300003000000004</v>
      </c>
      <c r="W4293">
        <v>33.830002</v>
      </c>
      <c r="X4293">
        <v>-0.235784387850069</v>
      </c>
      <c r="Y4293">
        <v>4.62571739556182E-3</v>
      </c>
      <c r="Z4293">
        <v>1.6216158104643601</v>
      </c>
      <c r="AA4293">
        <v>-2.01105323330831</v>
      </c>
      <c r="AB4293">
        <v>-2.0901269651445</v>
      </c>
      <c r="AC4293" t="s">
        <v>256</v>
      </c>
      <c r="AD4293" t="s">
        <v>370</v>
      </c>
      <c r="AE4293" t="s">
        <v>56</v>
      </c>
      <c r="AF4293" t="s">
        <v>57</v>
      </c>
      <c r="AG4293" t="s">
        <v>371</v>
      </c>
      <c r="AH4293" s="45">
        <v>39995</v>
      </c>
      <c r="AI4293">
        <v>106040</v>
      </c>
      <c r="AK4293" t="s">
        <v>372</v>
      </c>
      <c r="AL4293" t="s">
        <v>276</v>
      </c>
      <c r="AM4293" t="s">
        <v>245</v>
      </c>
    </row>
    <row r="4294" spans="1:39" x14ac:dyDescent="0.3">
      <c r="A4294" s="1">
        <v>43566</v>
      </c>
      <c r="B4294" t="s">
        <v>37</v>
      </c>
      <c r="C4294" t="s">
        <v>239</v>
      </c>
      <c r="D4294">
        <v>600</v>
      </c>
      <c r="E4294">
        <v>11</v>
      </c>
      <c r="F4294">
        <v>50.889998999999897</v>
      </c>
      <c r="G4294">
        <v>51.599997999999999</v>
      </c>
      <c r="H4294">
        <v>50.43</v>
      </c>
      <c r="I4294">
        <v>50.830002</v>
      </c>
      <c r="J4294">
        <v>50.253695999999998</v>
      </c>
      <c r="K4294">
        <v>3372200</v>
      </c>
      <c r="L4294">
        <v>2.504</v>
      </c>
      <c r="M4294">
        <v>2.7581448623805399E-3</v>
      </c>
      <c r="N4294">
        <v>-1.11514525468448E-2</v>
      </c>
      <c r="O4294">
        <v>4.4689090328029799E-2</v>
      </c>
      <c r="P4294">
        <v>0.25544778980006499</v>
      </c>
      <c r="Q4294">
        <v>-0.52748380443315401</v>
      </c>
      <c r="R4294">
        <v>1.72551144829221E-2</v>
      </c>
      <c r="S4294">
        <v>3.2745250736004101E-2</v>
      </c>
      <c r="T4294">
        <v>3.2990986974779798E-2</v>
      </c>
      <c r="U4294">
        <v>2.91175048843949E-2</v>
      </c>
      <c r="V4294">
        <v>92.059997999999993</v>
      </c>
      <c r="W4294">
        <v>33.830002</v>
      </c>
      <c r="X4294">
        <v>-0.235784387850069</v>
      </c>
      <c r="Y4294" s="44">
        <v>3.8122194279549302E-5</v>
      </c>
      <c r="Z4294">
        <v>1.6339283618234499</v>
      </c>
      <c r="AA4294">
        <v>-2.1090119513372798</v>
      </c>
      <c r="AB4294">
        <v>-2.0609862390250502</v>
      </c>
      <c r="AC4294" t="s">
        <v>256</v>
      </c>
      <c r="AD4294" t="s">
        <v>370</v>
      </c>
      <c r="AE4294" t="s">
        <v>56</v>
      </c>
      <c r="AF4294" t="s">
        <v>57</v>
      </c>
      <c r="AG4294" t="s">
        <v>371</v>
      </c>
      <c r="AH4294" s="45">
        <v>39995</v>
      </c>
      <c r="AI4294">
        <v>106040</v>
      </c>
      <c r="AK4294" t="s">
        <v>372</v>
      </c>
      <c r="AL4294" t="s">
        <v>276</v>
      </c>
      <c r="AM4294" t="s">
        <v>245</v>
      </c>
    </row>
    <row r="4295" spans="1:39" x14ac:dyDescent="0.3">
      <c r="A4295" s="1">
        <v>43578</v>
      </c>
      <c r="B4295" t="s">
        <v>37</v>
      </c>
      <c r="C4295" t="s">
        <v>239</v>
      </c>
      <c r="D4295">
        <v>1200</v>
      </c>
      <c r="E4295">
        <v>11</v>
      </c>
      <c r="F4295">
        <v>54.369999</v>
      </c>
      <c r="G4295">
        <v>54.75</v>
      </c>
      <c r="H4295">
        <v>53.419998</v>
      </c>
      <c r="I4295">
        <v>54.450001</v>
      </c>
      <c r="J4295">
        <v>53.832653000000001</v>
      </c>
      <c r="K4295">
        <v>3807100</v>
      </c>
      <c r="L4295">
        <v>2.57</v>
      </c>
      <c r="M4295">
        <v>4.41751373679573E-3</v>
      </c>
      <c r="N4295">
        <v>4.8735070873172803E-2</v>
      </c>
      <c r="O4295">
        <v>6.1358209691274201E-2</v>
      </c>
      <c r="P4295">
        <v>0.38242243962509098</v>
      </c>
      <c r="Q4295">
        <v>-0.45790627807315099</v>
      </c>
      <c r="R4295">
        <v>2.45293273890183E-2</v>
      </c>
      <c r="S4295">
        <v>2.7351975558958099E-2</v>
      </c>
      <c r="T4295">
        <v>3.0687223926992298E-2</v>
      </c>
      <c r="U4295">
        <v>2.9299790318559199E-2</v>
      </c>
      <c r="V4295">
        <v>90.139999000000003</v>
      </c>
      <c r="W4295">
        <v>33.830002</v>
      </c>
      <c r="X4295">
        <v>-0.235784387850069</v>
      </c>
      <c r="Y4295">
        <v>8.8023511954049196E-3</v>
      </c>
      <c r="Z4295">
        <v>1.6414802781797599</v>
      </c>
      <c r="AA4295">
        <v>-1.9426986265355599</v>
      </c>
      <c r="AB4295">
        <v>-1.9477037969147399</v>
      </c>
      <c r="AC4295" t="s">
        <v>256</v>
      </c>
      <c r="AD4295" t="s">
        <v>370</v>
      </c>
      <c r="AE4295" t="s">
        <v>56</v>
      </c>
      <c r="AF4295" t="s">
        <v>57</v>
      </c>
      <c r="AG4295" t="s">
        <v>371</v>
      </c>
      <c r="AH4295" s="45">
        <v>39995</v>
      </c>
      <c r="AI4295">
        <v>106040</v>
      </c>
      <c r="AK4295" t="s">
        <v>372</v>
      </c>
      <c r="AL4295" t="s">
        <v>276</v>
      </c>
      <c r="AM4295" t="s">
        <v>245</v>
      </c>
    </row>
    <row r="4296" spans="1:39" x14ac:dyDescent="0.3">
      <c r="A4296" s="1">
        <v>43585</v>
      </c>
      <c r="B4296" t="s">
        <v>37</v>
      </c>
      <c r="C4296" t="s">
        <v>246</v>
      </c>
      <c r="D4296">
        <v>700</v>
      </c>
      <c r="E4296">
        <v>11</v>
      </c>
      <c r="F4296">
        <v>49.299999</v>
      </c>
      <c r="G4296">
        <v>51.540000999999997</v>
      </c>
      <c r="H4296">
        <v>47.810001</v>
      </c>
      <c r="I4296">
        <v>51.119999</v>
      </c>
      <c r="J4296">
        <v>50.540405</v>
      </c>
      <c r="K4296">
        <v>19007500</v>
      </c>
      <c r="L4296">
        <v>2.5089999999999999</v>
      </c>
      <c r="M4296">
        <v>1.2796642674721101E-2</v>
      </c>
      <c r="N4296">
        <v>-6.3107100761216395E-2</v>
      </c>
      <c r="O4296">
        <v>0.110983945080613</v>
      </c>
      <c r="P4296">
        <v>0.19457514039874199</v>
      </c>
      <c r="Q4296">
        <v>-0.419071215958287</v>
      </c>
      <c r="R4296">
        <v>1.8748083706145498E-2</v>
      </c>
      <c r="S4296">
        <v>2.26985335727376E-2</v>
      </c>
      <c r="T4296">
        <v>2.87776716350608E-2</v>
      </c>
      <c r="U4296">
        <v>2.8885350064963001E-2</v>
      </c>
      <c r="V4296">
        <v>88.620002999999997</v>
      </c>
      <c r="W4296">
        <v>33.830002</v>
      </c>
      <c r="X4296">
        <v>-0.235784387850069</v>
      </c>
      <c r="Y4296">
        <v>9.5096475723260604E-4</v>
      </c>
      <c r="Z4296">
        <v>1.6441518104296899</v>
      </c>
      <c r="AA4296">
        <v>-1.8412202369105699</v>
      </c>
      <c r="AB4296">
        <v>-1.9931990622109299</v>
      </c>
      <c r="AC4296" t="s">
        <v>256</v>
      </c>
      <c r="AD4296" t="s">
        <v>370</v>
      </c>
      <c r="AE4296" t="s">
        <v>56</v>
      </c>
      <c r="AF4296" t="s">
        <v>57</v>
      </c>
      <c r="AG4296" t="s">
        <v>371</v>
      </c>
      <c r="AH4296" s="45">
        <v>39995</v>
      </c>
      <c r="AI4296">
        <v>106040</v>
      </c>
      <c r="AK4296" t="s">
        <v>372</v>
      </c>
      <c r="AL4296" t="s">
        <v>276</v>
      </c>
      <c r="AM4296" t="s">
        <v>245</v>
      </c>
    </row>
    <row r="4297" spans="1:39" x14ac:dyDescent="0.3">
      <c r="A4297" s="1">
        <v>43586</v>
      </c>
      <c r="B4297" t="s">
        <v>37</v>
      </c>
      <c r="C4297" t="s">
        <v>246</v>
      </c>
      <c r="D4297">
        <v>900</v>
      </c>
      <c r="E4297">
        <v>11</v>
      </c>
      <c r="F4297">
        <v>51.59</v>
      </c>
      <c r="G4297">
        <v>53.040000999999997</v>
      </c>
      <c r="H4297">
        <v>50.630001</v>
      </c>
      <c r="I4297">
        <v>50.799999</v>
      </c>
      <c r="J4297">
        <v>50.224032999999999</v>
      </c>
      <c r="K4297">
        <v>7451100</v>
      </c>
      <c r="L4297">
        <v>2.5110000000000001</v>
      </c>
      <c r="M4297">
        <v>-6.2794582268606899E-3</v>
      </c>
      <c r="N4297">
        <v>-5.9976002690330002E-2</v>
      </c>
      <c r="O4297">
        <v>5.5446059804275999E-2</v>
      </c>
      <c r="P4297">
        <v>0.15865691218786401</v>
      </c>
      <c r="Q4297">
        <v>-0.39917018006657201</v>
      </c>
      <c r="R4297">
        <v>1.893351954838E-2</v>
      </c>
      <c r="S4297">
        <v>2.0532059748792901E-2</v>
      </c>
      <c r="T4297">
        <v>2.85984251674005E-2</v>
      </c>
      <c r="U4297">
        <v>2.88452290740175E-2</v>
      </c>
      <c r="V4297">
        <v>88.620002999999997</v>
      </c>
      <c r="W4297">
        <v>33.830002</v>
      </c>
      <c r="X4297">
        <v>-0.235784387850069</v>
      </c>
      <c r="Y4297">
        <v>-7.5304459681844096E-3</v>
      </c>
      <c r="Z4297">
        <v>1.6371151245214199</v>
      </c>
      <c r="AA4297">
        <v>-1.7648327199425899</v>
      </c>
      <c r="AB4297">
        <v>-1.97102731894928</v>
      </c>
      <c r="AC4297" t="s">
        <v>256</v>
      </c>
      <c r="AD4297" t="s">
        <v>370</v>
      </c>
      <c r="AE4297" t="s">
        <v>56</v>
      </c>
      <c r="AF4297" t="s">
        <v>57</v>
      </c>
      <c r="AG4297" t="s">
        <v>371</v>
      </c>
      <c r="AH4297" s="45">
        <v>39995</v>
      </c>
      <c r="AI4297">
        <v>106040</v>
      </c>
      <c r="AK4297" t="s">
        <v>372</v>
      </c>
      <c r="AL4297" t="s">
        <v>276</v>
      </c>
      <c r="AM4297" t="s">
        <v>245</v>
      </c>
    </row>
    <row r="4298" spans="1:39" x14ac:dyDescent="0.3">
      <c r="A4298" s="1">
        <v>43627</v>
      </c>
      <c r="B4298" t="s">
        <v>37</v>
      </c>
      <c r="C4298" t="s">
        <v>239</v>
      </c>
      <c r="D4298">
        <v>700</v>
      </c>
      <c r="E4298">
        <v>11</v>
      </c>
      <c r="F4298">
        <v>39.009997999999896</v>
      </c>
      <c r="G4298">
        <v>39.090000000000003</v>
      </c>
      <c r="H4298">
        <v>38.080002</v>
      </c>
      <c r="I4298">
        <v>38.409999999999997</v>
      </c>
      <c r="J4298">
        <v>37.974509999999903</v>
      </c>
      <c r="K4298">
        <v>4372400</v>
      </c>
      <c r="L4298">
        <v>2.14</v>
      </c>
      <c r="M4298">
        <v>1.12580387328397E-2</v>
      </c>
      <c r="N4298">
        <v>-1.8827189150885298E-2</v>
      </c>
      <c r="O4298">
        <v>-0.18941262041350301</v>
      </c>
      <c r="P4298">
        <v>-0.235479860972345</v>
      </c>
      <c r="Q4298">
        <v>-0.72621438359664503</v>
      </c>
      <c r="R4298">
        <v>2.5760315982541498E-2</v>
      </c>
      <c r="S4298">
        <v>3.18675601614535E-2</v>
      </c>
      <c r="T4298">
        <v>2.9558312115582599E-2</v>
      </c>
      <c r="U4298">
        <v>2.9865368607605702E-2</v>
      </c>
      <c r="V4298">
        <v>83.779999000000004</v>
      </c>
      <c r="W4298">
        <v>33.830002</v>
      </c>
      <c r="X4298">
        <v>-0.235784387850069</v>
      </c>
      <c r="Y4298">
        <v>-3.4994119269314301E-4</v>
      </c>
      <c r="Z4298">
        <v>1.73579071093318</v>
      </c>
      <c r="AA4298">
        <v>-3.5158751952602798</v>
      </c>
      <c r="AB4298">
        <v>-3.6360432734185801</v>
      </c>
      <c r="AC4298" t="s">
        <v>256</v>
      </c>
      <c r="AD4298" t="s">
        <v>370</v>
      </c>
      <c r="AE4298" t="s">
        <v>56</v>
      </c>
      <c r="AF4298" t="s">
        <v>57</v>
      </c>
      <c r="AG4298" t="s">
        <v>371</v>
      </c>
      <c r="AH4298" s="45">
        <v>39995</v>
      </c>
      <c r="AI4298">
        <v>106040</v>
      </c>
      <c r="AK4298" t="s">
        <v>372</v>
      </c>
      <c r="AL4298" t="s">
        <v>276</v>
      </c>
      <c r="AM4298" t="s">
        <v>245</v>
      </c>
    </row>
    <row r="4299" spans="1:39" x14ac:dyDescent="0.3">
      <c r="A4299" s="1">
        <v>43636</v>
      </c>
      <c r="B4299" t="s">
        <v>37</v>
      </c>
      <c r="C4299" t="s">
        <v>239</v>
      </c>
      <c r="D4299">
        <v>700</v>
      </c>
      <c r="E4299">
        <v>11</v>
      </c>
      <c r="F4299">
        <v>39.909999999999997</v>
      </c>
      <c r="G4299">
        <v>40.82</v>
      </c>
      <c r="H4299">
        <v>39.270000000000003</v>
      </c>
      <c r="I4299">
        <v>39.639998999999897</v>
      </c>
      <c r="J4299">
        <v>39.190567000000001</v>
      </c>
      <c r="K4299">
        <v>5442500</v>
      </c>
      <c r="L4299">
        <v>2.0009999999999999</v>
      </c>
      <c r="M4299">
        <v>2.0388125743231601E-2</v>
      </c>
      <c r="N4299">
        <v>5.9773546733890702E-2</v>
      </c>
      <c r="O4299">
        <v>-5.6639734783239498E-2</v>
      </c>
      <c r="P4299">
        <v>-0.25608592636916699</v>
      </c>
      <c r="Q4299">
        <v>-0.66882314391256603</v>
      </c>
      <c r="R4299">
        <v>2.8568358413615502E-2</v>
      </c>
      <c r="S4299">
        <v>3.1591571768819098E-2</v>
      </c>
      <c r="T4299">
        <v>2.9037123289470002E-2</v>
      </c>
      <c r="U4299">
        <v>3.0377669093656402E-2</v>
      </c>
      <c r="V4299">
        <v>83.779999000000004</v>
      </c>
      <c r="W4299">
        <v>33.830002</v>
      </c>
      <c r="X4299">
        <v>-0.235784387850069</v>
      </c>
      <c r="Y4299">
        <v>9.4276054361659405E-3</v>
      </c>
      <c r="Z4299">
        <v>1.77164538221279</v>
      </c>
      <c r="AA4299">
        <v>-3.3855727146094501</v>
      </c>
      <c r="AB4299">
        <v>-3.61683066491968</v>
      </c>
      <c r="AC4299" t="s">
        <v>256</v>
      </c>
      <c r="AD4299" t="s">
        <v>370</v>
      </c>
      <c r="AE4299" t="s">
        <v>56</v>
      </c>
      <c r="AF4299" t="s">
        <v>57</v>
      </c>
      <c r="AG4299" t="s">
        <v>371</v>
      </c>
      <c r="AH4299" s="45">
        <v>39995</v>
      </c>
      <c r="AI4299">
        <v>106040</v>
      </c>
      <c r="AK4299" t="s">
        <v>372</v>
      </c>
      <c r="AL4299" t="s">
        <v>276</v>
      </c>
      <c r="AM4299" t="s">
        <v>245</v>
      </c>
    </row>
    <row r="4300" spans="1:39" x14ac:dyDescent="0.3">
      <c r="A4300" s="1">
        <v>43557</v>
      </c>
      <c r="B4300" t="s">
        <v>37</v>
      </c>
      <c r="C4300" t="s">
        <v>246</v>
      </c>
      <c r="D4300">
        <v>1300</v>
      </c>
      <c r="E4300">
        <v>12</v>
      </c>
      <c r="F4300">
        <v>49.23</v>
      </c>
      <c r="G4300">
        <v>50.84</v>
      </c>
      <c r="H4300">
        <v>48.84</v>
      </c>
      <c r="I4300">
        <v>50.380001</v>
      </c>
      <c r="J4300">
        <v>49.808799999999998</v>
      </c>
      <c r="K4300">
        <v>6509000</v>
      </c>
      <c r="L4300">
        <v>2.4809999999999999</v>
      </c>
      <c r="M4300">
        <v>2.1467380549703999E-2</v>
      </c>
      <c r="N4300">
        <v>7.8825172146143596E-2</v>
      </c>
      <c r="O4300">
        <v>-1.40102091725202E-2</v>
      </c>
      <c r="P4300">
        <v>0.32056670586321201</v>
      </c>
      <c r="Q4300">
        <v>-0.54038457024842201</v>
      </c>
      <c r="R4300">
        <v>3.1721470396718902E-2</v>
      </c>
      <c r="S4300">
        <v>3.6172193423902502E-2</v>
      </c>
      <c r="T4300">
        <v>3.4914482336183703E-2</v>
      </c>
      <c r="U4300">
        <v>2.9130626783081499E-2</v>
      </c>
      <c r="V4300">
        <v>93.389999000000003</v>
      </c>
      <c r="W4300">
        <v>33.830002</v>
      </c>
      <c r="X4300">
        <v>-0.235784387850069</v>
      </c>
      <c r="Y4300" s="44">
        <v>1.7455614805152698E-5</v>
      </c>
      <c r="Z4300">
        <v>1.60766217233688</v>
      </c>
      <c r="AA4300">
        <v>-2.0695350524144702</v>
      </c>
      <c r="AB4300">
        <v>-2.3147531592800101</v>
      </c>
      <c r="AC4300" t="s">
        <v>257</v>
      </c>
      <c r="AD4300" t="s">
        <v>370</v>
      </c>
      <c r="AE4300" t="s">
        <v>56</v>
      </c>
      <c r="AF4300" t="s">
        <v>57</v>
      </c>
      <c r="AG4300" t="s">
        <v>371</v>
      </c>
      <c r="AH4300" s="45">
        <v>39995</v>
      </c>
      <c r="AI4300">
        <v>106040</v>
      </c>
      <c r="AK4300" t="s">
        <v>372</v>
      </c>
      <c r="AL4300" t="s">
        <v>276</v>
      </c>
      <c r="AM4300" t="s">
        <v>245</v>
      </c>
    </row>
    <row r="4301" spans="1:39" x14ac:dyDescent="0.3">
      <c r="A4301" s="1">
        <v>43592</v>
      </c>
      <c r="B4301" t="s">
        <v>37</v>
      </c>
      <c r="C4301" t="s">
        <v>239</v>
      </c>
      <c r="D4301">
        <v>1600</v>
      </c>
      <c r="E4301">
        <v>12</v>
      </c>
      <c r="F4301">
        <v>48.709998999999897</v>
      </c>
      <c r="G4301">
        <v>49.48</v>
      </c>
      <c r="H4301">
        <v>46.650002000000001</v>
      </c>
      <c r="I4301">
        <v>47.209998999999897</v>
      </c>
      <c r="J4301">
        <v>46.67474</v>
      </c>
      <c r="K4301">
        <v>6742700</v>
      </c>
      <c r="L4301">
        <v>2.448</v>
      </c>
      <c r="M4301">
        <v>-4.8578321234390903E-2</v>
      </c>
      <c r="N4301">
        <v>-7.95699964042096E-2</v>
      </c>
      <c r="O4301">
        <v>-8.5032430041582494E-2</v>
      </c>
      <c r="P4301">
        <v>6.8518246297395898E-3</v>
      </c>
      <c r="Q4301">
        <v>-0.45310981454203703</v>
      </c>
      <c r="R4301">
        <v>2.5492293381460598E-2</v>
      </c>
      <c r="S4301">
        <v>2.2057293745420599E-2</v>
      </c>
      <c r="T4301">
        <v>2.8942031840659702E-2</v>
      </c>
      <c r="U4301">
        <v>2.8981193366691901E-2</v>
      </c>
      <c r="V4301">
        <v>88.620002999999997</v>
      </c>
      <c r="W4301">
        <v>33.830002</v>
      </c>
      <c r="X4301">
        <v>-0.235784387850069</v>
      </c>
      <c r="Y4301">
        <v>-1.6649488130547601E-2</v>
      </c>
      <c r="Z4301">
        <v>1.6593387049858199</v>
      </c>
      <c r="AA4301">
        <v>-2.0138643442783799</v>
      </c>
      <c r="AB4301">
        <v>-1.83015524312063</v>
      </c>
      <c r="AC4301" t="s">
        <v>257</v>
      </c>
      <c r="AD4301" t="s">
        <v>370</v>
      </c>
      <c r="AE4301" t="s">
        <v>56</v>
      </c>
      <c r="AF4301" t="s">
        <v>57</v>
      </c>
      <c r="AG4301" t="s">
        <v>371</v>
      </c>
      <c r="AH4301" s="45">
        <v>39995</v>
      </c>
      <c r="AI4301">
        <v>106040</v>
      </c>
      <c r="AK4301" t="s">
        <v>372</v>
      </c>
      <c r="AL4301" t="s">
        <v>276</v>
      </c>
      <c r="AM4301" t="s">
        <v>245</v>
      </c>
    </row>
    <row r="4302" spans="1:39" x14ac:dyDescent="0.3">
      <c r="A4302" s="1">
        <v>43614</v>
      </c>
      <c r="B4302" t="s">
        <v>37</v>
      </c>
      <c r="C4302" t="s">
        <v>239</v>
      </c>
      <c r="D4302">
        <v>700</v>
      </c>
      <c r="E4302">
        <v>12</v>
      </c>
      <c r="F4302">
        <v>39.07</v>
      </c>
      <c r="G4302">
        <v>39.950001</v>
      </c>
      <c r="H4302">
        <v>38.75</v>
      </c>
      <c r="I4302">
        <v>39.659999999999997</v>
      </c>
      <c r="J4302">
        <v>39.210338999999998</v>
      </c>
      <c r="K4302">
        <v>5249700</v>
      </c>
      <c r="L4302">
        <v>2.2360000000000002</v>
      </c>
      <c r="M4302">
        <v>2.0191326190645799E-3</v>
      </c>
      <c r="N4302">
        <v>-9.1267789845703995E-2</v>
      </c>
      <c r="O4302">
        <v>-0.24991264506812899</v>
      </c>
      <c r="P4302">
        <v>-0.19096589963468</v>
      </c>
      <c r="Q4302">
        <v>-0.73834608771190802</v>
      </c>
      <c r="R4302">
        <v>1.45367222750838E-2</v>
      </c>
      <c r="S4302">
        <v>2.6971715546851498E-2</v>
      </c>
      <c r="T4302">
        <v>2.96739580716236E-2</v>
      </c>
      <c r="U4302">
        <v>2.9462106713161799E-2</v>
      </c>
      <c r="V4302">
        <v>87.260002</v>
      </c>
      <c r="W4302">
        <v>33.830002</v>
      </c>
      <c r="X4302">
        <v>-0.235784387850069</v>
      </c>
      <c r="Y4302">
        <v>-6.9359101493404697E-3</v>
      </c>
      <c r="Z4302">
        <v>1.7086948811803599</v>
      </c>
      <c r="AA4302">
        <v>-3.4447143697648799</v>
      </c>
      <c r="AB4302">
        <v>-3.3411824599300299</v>
      </c>
      <c r="AC4302" t="s">
        <v>257</v>
      </c>
      <c r="AD4302" t="s">
        <v>370</v>
      </c>
      <c r="AE4302" t="s">
        <v>56</v>
      </c>
      <c r="AF4302" t="s">
        <v>57</v>
      </c>
      <c r="AG4302" t="s">
        <v>371</v>
      </c>
      <c r="AH4302" s="45">
        <v>39995</v>
      </c>
      <c r="AI4302">
        <v>106040</v>
      </c>
      <c r="AK4302" t="s">
        <v>372</v>
      </c>
      <c r="AL4302" t="s">
        <v>276</v>
      </c>
      <c r="AM4302" t="s">
        <v>245</v>
      </c>
    </row>
    <row r="4303" spans="1:39" x14ac:dyDescent="0.3">
      <c r="A4303" s="1">
        <v>43629</v>
      </c>
      <c r="B4303" t="s">
        <v>37</v>
      </c>
      <c r="C4303" t="s">
        <v>246</v>
      </c>
      <c r="D4303">
        <v>700</v>
      </c>
      <c r="E4303">
        <v>12</v>
      </c>
      <c r="F4303">
        <v>36.43</v>
      </c>
      <c r="G4303">
        <v>37.360000999999997</v>
      </c>
      <c r="H4303">
        <v>36.060001</v>
      </c>
      <c r="I4303">
        <v>37.340000000000003</v>
      </c>
      <c r="J4303">
        <v>36.916645000000003</v>
      </c>
      <c r="K4303">
        <v>7371600</v>
      </c>
      <c r="L4303">
        <v>2.0910000000000002</v>
      </c>
      <c r="M4303">
        <v>2.9901646489268199E-2</v>
      </c>
      <c r="N4303">
        <v>-1.7257871604001999E-2</v>
      </c>
      <c r="O4303">
        <v>-0.140902387788573</v>
      </c>
      <c r="P4303">
        <v>-0.23126809494013001</v>
      </c>
      <c r="Q4303">
        <v>-0.74839679600940401</v>
      </c>
      <c r="R4303">
        <v>3.8404614426941902E-2</v>
      </c>
      <c r="S4303">
        <v>3.2372054449390203E-2</v>
      </c>
      <c r="T4303">
        <v>3.0483405848717601E-2</v>
      </c>
      <c r="U4303">
        <v>3.01317528200814E-2</v>
      </c>
      <c r="V4303">
        <v>83.779999000000004</v>
      </c>
      <c r="W4303">
        <v>33.830002</v>
      </c>
      <c r="X4303">
        <v>-0.235784387850069</v>
      </c>
      <c r="Y4303">
        <v>4.0890106107655602E-3</v>
      </c>
      <c r="Z4303">
        <v>1.7453978217298101</v>
      </c>
      <c r="AA4303">
        <v>-3.6621859169184501</v>
      </c>
      <c r="AB4303">
        <v>-3.6681324773091402</v>
      </c>
      <c r="AC4303" t="s">
        <v>257</v>
      </c>
      <c r="AD4303" t="s">
        <v>370</v>
      </c>
      <c r="AE4303" t="s">
        <v>56</v>
      </c>
      <c r="AF4303" t="s">
        <v>57</v>
      </c>
      <c r="AG4303" t="s">
        <v>371</v>
      </c>
      <c r="AH4303" s="45">
        <v>39995</v>
      </c>
      <c r="AI4303">
        <v>106040</v>
      </c>
      <c r="AK4303" t="s">
        <v>372</v>
      </c>
      <c r="AL4303" t="s">
        <v>276</v>
      </c>
      <c r="AM4303" t="s">
        <v>245</v>
      </c>
    </row>
    <row r="4304" spans="1:39" x14ac:dyDescent="0.3">
      <c r="A4304" s="1">
        <v>43643</v>
      </c>
      <c r="B4304" t="s">
        <v>37</v>
      </c>
      <c r="C4304" t="s">
        <v>246</v>
      </c>
      <c r="D4304">
        <v>900</v>
      </c>
      <c r="E4304">
        <v>12</v>
      </c>
      <c r="F4304">
        <v>43.810001</v>
      </c>
      <c r="G4304">
        <v>45.099997999999999</v>
      </c>
      <c r="H4304">
        <v>43.419998</v>
      </c>
      <c r="I4304">
        <v>44.549999</v>
      </c>
      <c r="J4304">
        <v>44.549999</v>
      </c>
      <c r="K4304">
        <v>7929000</v>
      </c>
      <c r="L4304">
        <v>2.0049999999999999</v>
      </c>
      <c r="M4304">
        <v>2.1555026986701E-2</v>
      </c>
      <c r="N4304">
        <v>0.128176051386724</v>
      </c>
      <c r="O4304">
        <v>0.12969080206869299</v>
      </c>
      <c r="P4304">
        <v>-1.5177038831887099E-2</v>
      </c>
      <c r="Q4304">
        <v>-0.51549173967975404</v>
      </c>
      <c r="R4304">
        <v>2.6657587028526698E-2</v>
      </c>
      <c r="S4304">
        <v>3.28972092727952E-2</v>
      </c>
      <c r="T4304">
        <v>2.9164839042244602E-2</v>
      </c>
      <c r="U4304">
        <v>3.0777030420600301E-2</v>
      </c>
      <c r="V4304">
        <v>80.120002999999997</v>
      </c>
      <c r="W4304">
        <v>33.830002</v>
      </c>
      <c r="X4304">
        <v>-0.235784387850069</v>
      </c>
      <c r="Y4304">
        <v>3.81588593721357E-3</v>
      </c>
      <c r="Z4304">
        <v>1.76883393801644</v>
      </c>
      <c r="AA4304">
        <v>-2.72877223451678</v>
      </c>
      <c r="AB4304">
        <v>-3.0787028635310598</v>
      </c>
      <c r="AC4304" t="s">
        <v>257</v>
      </c>
      <c r="AD4304" t="s">
        <v>370</v>
      </c>
      <c r="AE4304" t="s">
        <v>56</v>
      </c>
      <c r="AF4304" t="s">
        <v>57</v>
      </c>
      <c r="AG4304" t="s">
        <v>371</v>
      </c>
      <c r="AH4304" s="45">
        <v>39995</v>
      </c>
      <c r="AI4304">
        <v>106040</v>
      </c>
      <c r="AK4304" t="s">
        <v>372</v>
      </c>
      <c r="AL4304" t="s">
        <v>276</v>
      </c>
      <c r="AM4304" t="s">
        <v>245</v>
      </c>
    </row>
    <row r="4305" spans="1:39" x14ac:dyDescent="0.3">
      <c r="A4305" s="1">
        <v>43570</v>
      </c>
      <c r="B4305" t="s">
        <v>37</v>
      </c>
      <c r="C4305" t="s">
        <v>239</v>
      </c>
      <c r="D4305">
        <v>500</v>
      </c>
      <c r="E4305">
        <v>13</v>
      </c>
      <c r="F4305">
        <v>52.5</v>
      </c>
      <c r="G4305">
        <v>52.740001999999997</v>
      </c>
      <c r="H4305">
        <v>51.48</v>
      </c>
      <c r="I4305">
        <v>51.860000999999997</v>
      </c>
      <c r="J4305">
        <v>51.272018000000003</v>
      </c>
      <c r="K4305">
        <v>4652900</v>
      </c>
      <c r="L4305">
        <v>2.5529999999999999</v>
      </c>
      <c r="M4305">
        <v>5.7863105050170104E-4</v>
      </c>
      <c r="N4305">
        <v>5.2199684814147902E-3</v>
      </c>
      <c r="O4305">
        <v>9.7214516981029495E-2</v>
      </c>
      <c r="P4305">
        <v>0.32046317407316599</v>
      </c>
      <c r="Q4305">
        <v>-0.51076416925455603</v>
      </c>
      <c r="R4305">
        <v>1.8450759002554801E-2</v>
      </c>
      <c r="S4305">
        <v>3.2141720175546E-2</v>
      </c>
      <c r="T4305">
        <v>3.2301398429164303E-2</v>
      </c>
      <c r="U4305">
        <v>2.91390850467774E-2</v>
      </c>
      <c r="V4305">
        <v>92.059997999999993</v>
      </c>
      <c r="W4305">
        <v>33.830002</v>
      </c>
      <c r="X4305">
        <v>-0.235784387850069</v>
      </c>
      <c r="Y4305">
        <v>-6.2956724975841202E-4</v>
      </c>
      <c r="Z4305">
        <v>1.6374134988086499</v>
      </c>
      <c r="AA4305">
        <v>-2.07261201134027</v>
      </c>
      <c r="AB4305">
        <v>-2.1025387716986699</v>
      </c>
      <c r="AC4305" t="s">
        <v>258</v>
      </c>
      <c r="AD4305" t="s">
        <v>370</v>
      </c>
      <c r="AE4305" t="s">
        <v>56</v>
      </c>
      <c r="AF4305" t="s">
        <v>57</v>
      </c>
      <c r="AG4305" t="s">
        <v>371</v>
      </c>
      <c r="AH4305" s="45">
        <v>39995</v>
      </c>
      <c r="AI4305">
        <v>106040</v>
      </c>
      <c r="AK4305" t="s">
        <v>372</v>
      </c>
      <c r="AL4305" t="s">
        <v>276</v>
      </c>
      <c r="AM4305" t="s">
        <v>245</v>
      </c>
    </row>
    <row r="4306" spans="1:39" x14ac:dyDescent="0.3">
      <c r="A4306" s="1">
        <v>43578</v>
      </c>
      <c r="B4306" t="s">
        <v>37</v>
      </c>
      <c r="C4306" t="s">
        <v>239</v>
      </c>
      <c r="D4306">
        <v>500</v>
      </c>
      <c r="E4306">
        <v>13</v>
      </c>
      <c r="F4306">
        <v>54.369999</v>
      </c>
      <c r="G4306">
        <v>54.75</v>
      </c>
      <c r="H4306">
        <v>53.419998</v>
      </c>
      <c r="I4306">
        <v>54.450001</v>
      </c>
      <c r="J4306">
        <v>53.832653000000001</v>
      </c>
      <c r="K4306">
        <v>3807100</v>
      </c>
      <c r="L4306">
        <v>2.57</v>
      </c>
      <c r="M4306">
        <v>4.41751373679573E-3</v>
      </c>
      <c r="N4306">
        <v>4.8735070873172803E-2</v>
      </c>
      <c r="O4306">
        <v>6.1358209691274201E-2</v>
      </c>
      <c r="P4306">
        <v>0.38242243962509098</v>
      </c>
      <c r="Q4306">
        <v>-0.45790627807315099</v>
      </c>
      <c r="R4306">
        <v>2.45293273890183E-2</v>
      </c>
      <c r="S4306">
        <v>2.7351975558958099E-2</v>
      </c>
      <c r="T4306">
        <v>3.0687223926992298E-2</v>
      </c>
      <c r="U4306">
        <v>2.9299790318559199E-2</v>
      </c>
      <c r="V4306">
        <v>90.139999000000003</v>
      </c>
      <c r="W4306">
        <v>33.830002</v>
      </c>
      <c r="X4306">
        <v>-0.235784387850069</v>
      </c>
      <c r="Y4306">
        <v>8.8023511954049196E-3</v>
      </c>
      <c r="Z4306">
        <v>1.6414802781797599</v>
      </c>
      <c r="AA4306">
        <v>-1.9426986265355599</v>
      </c>
      <c r="AB4306">
        <v>-1.9477037969147399</v>
      </c>
      <c r="AC4306" t="s">
        <v>258</v>
      </c>
      <c r="AD4306" t="s">
        <v>370</v>
      </c>
      <c r="AE4306" t="s">
        <v>56</v>
      </c>
      <c r="AF4306" t="s">
        <v>57</v>
      </c>
      <c r="AG4306" t="s">
        <v>371</v>
      </c>
      <c r="AH4306" s="45">
        <v>39995</v>
      </c>
      <c r="AI4306">
        <v>106040</v>
      </c>
      <c r="AK4306" t="s">
        <v>372</v>
      </c>
      <c r="AL4306" t="s">
        <v>276</v>
      </c>
      <c r="AM4306" t="s">
        <v>245</v>
      </c>
    </row>
    <row r="4307" spans="1:39" x14ac:dyDescent="0.3">
      <c r="A4307" s="1">
        <v>43580</v>
      </c>
      <c r="B4307" t="s">
        <v>37</v>
      </c>
      <c r="C4307" t="s">
        <v>246</v>
      </c>
      <c r="D4307">
        <v>700</v>
      </c>
      <c r="E4307">
        <v>13</v>
      </c>
      <c r="F4307">
        <v>54.5</v>
      </c>
      <c r="G4307">
        <v>54.650002000000001</v>
      </c>
      <c r="H4307">
        <v>52.529998999999997</v>
      </c>
      <c r="I4307">
        <v>52.950001</v>
      </c>
      <c r="J4307">
        <v>52.349659000000003</v>
      </c>
      <c r="K4307">
        <v>3923600</v>
      </c>
      <c r="L4307">
        <v>2.5339999999999998</v>
      </c>
      <c r="M4307">
        <v>-1.8524236399861199E-2</v>
      </c>
      <c r="N4307">
        <v>-2.7934792697608301E-2</v>
      </c>
      <c r="O4307">
        <v>0.11152057236869201</v>
      </c>
      <c r="P4307">
        <v>0.28805395553865698</v>
      </c>
      <c r="Q4307">
        <v>-0.45026723251816098</v>
      </c>
      <c r="R4307">
        <v>1.6215835574228999E-2</v>
      </c>
      <c r="S4307">
        <v>2.29447040942444E-2</v>
      </c>
      <c r="T4307">
        <v>2.99503115985481E-2</v>
      </c>
      <c r="U4307">
        <v>2.92708809784629E-2</v>
      </c>
      <c r="V4307">
        <v>88.620002999999997</v>
      </c>
      <c r="W4307">
        <v>33.830002</v>
      </c>
      <c r="X4307">
        <v>-0.235784387850069</v>
      </c>
      <c r="Y4307">
        <v>-3.6904169755480902E-4</v>
      </c>
      <c r="Z4307">
        <v>1.6532117517722</v>
      </c>
      <c r="AA4307">
        <v>-1.9366539086722601</v>
      </c>
      <c r="AB4307">
        <v>-1.9275698417402101</v>
      </c>
      <c r="AC4307" t="s">
        <v>258</v>
      </c>
      <c r="AD4307" t="s">
        <v>370</v>
      </c>
      <c r="AE4307" t="s">
        <v>56</v>
      </c>
      <c r="AF4307" t="s">
        <v>57</v>
      </c>
      <c r="AG4307" t="s">
        <v>371</v>
      </c>
      <c r="AH4307" s="45">
        <v>39995</v>
      </c>
      <c r="AI4307">
        <v>106040</v>
      </c>
      <c r="AK4307" t="s">
        <v>372</v>
      </c>
      <c r="AL4307" t="s">
        <v>276</v>
      </c>
      <c r="AM4307" t="s">
        <v>245</v>
      </c>
    </row>
    <row r="4308" spans="1:39" x14ac:dyDescent="0.3">
      <c r="A4308" s="1">
        <v>43592</v>
      </c>
      <c r="B4308" t="s">
        <v>37</v>
      </c>
      <c r="C4308" t="s">
        <v>239</v>
      </c>
      <c r="D4308">
        <v>1500</v>
      </c>
      <c r="E4308">
        <v>13</v>
      </c>
      <c r="F4308">
        <v>48.709998999999897</v>
      </c>
      <c r="G4308">
        <v>49.48</v>
      </c>
      <c r="H4308">
        <v>46.650002000000001</v>
      </c>
      <c r="I4308">
        <v>47.209998999999897</v>
      </c>
      <c r="J4308">
        <v>46.67474</v>
      </c>
      <c r="K4308">
        <v>6742700</v>
      </c>
      <c r="L4308">
        <v>2.448</v>
      </c>
      <c r="M4308">
        <v>-4.8578321234390903E-2</v>
      </c>
      <c r="N4308">
        <v>-7.95699964042096E-2</v>
      </c>
      <c r="O4308">
        <v>-8.5032430041582494E-2</v>
      </c>
      <c r="P4308">
        <v>6.8518246297395898E-3</v>
      </c>
      <c r="Q4308">
        <v>-0.45310981454203703</v>
      </c>
      <c r="R4308">
        <v>2.5492293381460598E-2</v>
      </c>
      <c r="S4308">
        <v>2.2057293745420599E-2</v>
      </c>
      <c r="T4308">
        <v>2.8942031840659702E-2</v>
      </c>
      <c r="U4308">
        <v>2.8981193366691901E-2</v>
      </c>
      <c r="V4308">
        <v>88.620002999999997</v>
      </c>
      <c r="W4308">
        <v>33.830002</v>
      </c>
      <c r="X4308">
        <v>-0.235784387850069</v>
      </c>
      <c r="Y4308">
        <v>-1.6649488130547601E-2</v>
      </c>
      <c r="Z4308">
        <v>1.6593387049858199</v>
      </c>
      <c r="AA4308">
        <v>-2.0138643442783799</v>
      </c>
      <c r="AB4308">
        <v>-1.83015524312063</v>
      </c>
      <c r="AC4308" t="s">
        <v>258</v>
      </c>
      <c r="AD4308" t="s">
        <v>370</v>
      </c>
      <c r="AE4308" t="s">
        <v>56</v>
      </c>
      <c r="AF4308" t="s">
        <v>57</v>
      </c>
      <c r="AG4308" t="s">
        <v>371</v>
      </c>
      <c r="AH4308" s="45">
        <v>39995</v>
      </c>
      <c r="AI4308">
        <v>106040</v>
      </c>
      <c r="AK4308" t="s">
        <v>372</v>
      </c>
      <c r="AL4308" t="s">
        <v>276</v>
      </c>
      <c r="AM4308" t="s">
        <v>245</v>
      </c>
    </row>
    <row r="4309" spans="1:39" x14ac:dyDescent="0.3">
      <c r="A4309" s="1">
        <v>43593</v>
      </c>
      <c r="B4309" t="s">
        <v>37</v>
      </c>
      <c r="C4309" t="s">
        <v>239</v>
      </c>
      <c r="D4309">
        <v>1300</v>
      </c>
      <c r="E4309">
        <v>13</v>
      </c>
      <c r="F4309">
        <v>46.939999</v>
      </c>
      <c r="G4309">
        <v>47.950001</v>
      </c>
      <c r="H4309">
        <v>46.619999</v>
      </c>
      <c r="I4309">
        <v>46.700001</v>
      </c>
      <c r="J4309">
        <v>46.170521000000001</v>
      </c>
      <c r="K4309">
        <v>4911700</v>
      </c>
      <c r="L4309">
        <v>2.4820000000000002</v>
      </c>
      <c r="M4309">
        <v>-1.08615981393918E-2</v>
      </c>
      <c r="N4309">
        <v>-8.4152136316740803E-2</v>
      </c>
      <c r="O4309">
        <v>-0.108268513841327</v>
      </c>
      <c r="P4309">
        <v>-1.6377550368727699E-2</v>
      </c>
      <c r="Q4309">
        <v>-0.47988957208000999</v>
      </c>
      <c r="R4309">
        <v>2.51392683968901E-2</v>
      </c>
      <c r="S4309">
        <v>2.1797436606525399E-2</v>
      </c>
      <c r="T4309">
        <v>2.8931302090363601E-2</v>
      </c>
      <c r="U4309">
        <v>2.89650661637052E-2</v>
      </c>
      <c r="V4309">
        <v>88.620002999999997</v>
      </c>
      <c r="W4309">
        <v>33.830002</v>
      </c>
      <c r="X4309">
        <v>-0.235784387850069</v>
      </c>
      <c r="Y4309">
        <v>-1.60671540560346E-3</v>
      </c>
      <c r="Z4309">
        <v>1.65807012700337</v>
      </c>
      <c r="AA4309">
        <v>-2.1348464968713001</v>
      </c>
      <c r="AB4309">
        <v>-1.9041579985063699</v>
      </c>
      <c r="AC4309" t="s">
        <v>258</v>
      </c>
      <c r="AD4309" t="s">
        <v>370</v>
      </c>
      <c r="AE4309" t="s">
        <v>56</v>
      </c>
      <c r="AF4309" t="s">
        <v>57</v>
      </c>
      <c r="AG4309" t="s">
        <v>371</v>
      </c>
      <c r="AH4309" s="45">
        <v>39995</v>
      </c>
      <c r="AI4309">
        <v>106040</v>
      </c>
      <c r="AK4309" t="s">
        <v>372</v>
      </c>
      <c r="AL4309" t="s">
        <v>276</v>
      </c>
      <c r="AM4309" t="s">
        <v>245</v>
      </c>
    </row>
    <row r="4310" spans="1:39" x14ac:dyDescent="0.3">
      <c r="A4310" s="1">
        <v>43605</v>
      </c>
      <c r="B4310" t="s">
        <v>37</v>
      </c>
      <c r="C4310" t="s">
        <v>246</v>
      </c>
      <c r="D4310">
        <v>1100</v>
      </c>
      <c r="E4310">
        <v>13</v>
      </c>
      <c r="F4310">
        <v>43.580002</v>
      </c>
      <c r="G4310">
        <v>44.16</v>
      </c>
      <c r="H4310">
        <v>41.66</v>
      </c>
      <c r="I4310">
        <v>41.950001</v>
      </c>
      <c r="J4310">
        <v>41.474376999999997</v>
      </c>
      <c r="K4310">
        <v>9147700</v>
      </c>
      <c r="L4310">
        <v>2.4159999999999999</v>
      </c>
      <c r="M4310">
        <v>-6.1927878596656598E-2</v>
      </c>
      <c r="N4310">
        <v>-2.4489106271443298E-2</v>
      </c>
      <c r="O4310">
        <v>-0.260804401277202</v>
      </c>
      <c r="P4310">
        <v>-0.12364325634111201</v>
      </c>
      <c r="Q4310">
        <v>-0.68417754808079501</v>
      </c>
      <c r="R4310">
        <v>3.76305036677652E-2</v>
      </c>
      <c r="S4310">
        <v>2.58334172132017E-2</v>
      </c>
      <c r="T4310">
        <v>3.0602874166293099E-2</v>
      </c>
      <c r="U4310">
        <v>2.9327220706363202E-2</v>
      </c>
      <c r="V4310">
        <v>88.620002999999997</v>
      </c>
      <c r="W4310">
        <v>33.830002</v>
      </c>
      <c r="X4310">
        <v>-0.235784387850069</v>
      </c>
      <c r="Y4310">
        <v>-6.7722580366252503E-3</v>
      </c>
      <c r="Z4310">
        <v>1.7037554001741899</v>
      </c>
      <c r="AA4310">
        <v>-3.1006773434362498</v>
      </c>
      <c r="AB4310">
        <v>-2.6597206796165</v>
      </c>
      <c r="AC4310" t="s">
        <v>258</v>
      </c>
      <c r="AD4310" t="s">
        <v>370</v>
      </c>
      <c r="AE4310" t="s">
        <v>56</v>
      </c>
      <c r="AF4310" t="s">
        <v>57</v>
      </c>
      <c r="AG4310" t="s">
        <v>371</v>
      </c>
      <c r="AH4310" s="45">
        <v>39995</v>
      </c>
      <c r="AI4310">
        <v>106040</v>
      </c>
      <c r="AK4310" t="s">
        <v>372</v>
      </c>
      <c r="AL4310" t="s">
        <v>276</v>
      </c>
      <c r="AM4310" t="s">
        <v>245</v>
      </c>
    </row>
    <row r="4311" spans="1:39" x14ac:dyDescent="0.3">
      <c r="A4311" s="1">
        <v>43614</v>
      </c>
      <c r="B4311" t="s">
        <v>37</v>
      </c>
      <c r="C4311" t="s">
        <v>246</v>
      </c>
      <c r="D4311">
        <v>1100</v>
      </c>
      <c r="E4311">
        <v>13</v>
      </c>
      <c r="F4311">
        <v>39.07</v>
      </c>
      <c r="G4311">
        <v>39.950001</v>
      </c>
      <c r="H4311">
        <v>38.75</v>
      </c>
      <c r="I4311">
        <v>39.659999999999997</v>
      </c>
      <c r="J4311">
        <v>39.210338999999998</v>
      </c>
      <c r="K4311">
        <v>5249700</v>
      </c>
      <c r="L4311">
        <v>2.2360000000000002</v>
      </c>
      <c r="M4311">
        <v>2.0191326190645799E-3</v>
      </c>
      <c r="N4311">
        <v>-9.1267789845703995E-2</v>
      </c>
      <c r="O4311">
        <v>-0.24991264506812899</v>
      </c>
      <c r="P4311">
        <v>-0.19096589963468</v>
      </c>
      <c r="Q4311">
        <v>-0.73834608771190802</v>
      </c>
      <c r="R4311">
        <v>1.45367222750838E-2</v>
      </c>
      <c r="S4311">
        <v>2.6971715546851498E-2</v>
      </c>
      <c r="T4311">
        <v>2.96739580716236E-2</v>
      </c>
      <c r="U4311">
        <v>2.9462106713161799E-2</v>
      </c>
      <c r="V4311">
        <v>87.260002</v>
      </c>
      <c r="W4311">
        <v>33.830002</v>
      </c>
      <c r="X4311">
        <v>-0.235784387850069</v>
      </c>
      <c r="Y4311">
        <v>-6.9359101493404697E-3</v>
      </c>
      <c r="Z4311">
        <v>1.7086948811803599</v>
      </c>
      <c r="AA4311">
        <v>-3.4447143697648799</v>
      </c>
      <c r="AB4311">
        <v>-3.3411824599300299</v>
      </c>
      <c r="AC4311" t="s">
        <v>258</v>
      </c>
      <c r="AD4311" t="s">
        <v>370</v>
      </c>
      <c r="AE4311" t="s">
        <v>56</v>
      </c>
      <c r="AF4311" t="s">
        <v>57</v>
      </c>
      <c r="AG4311" t="s">
        <v>371</v>
      </c>
      <c r="AH4311" s="45">
        <v>39995</v>
      </c>
      <c r="AI4311">
        <v>106040</v>
      </c>
      <c r="AK4311" t="s">
        <v>372</v>
      </c>
      <c r="AL4311" t="s">
        <v>276</v>
      </c>
      <c r="AM4311" t="s">
        <v>245</v>
      </c>
    </row>
    <row r="4312" spans="1:39" x14ac:dyDescent="0.3">
      <c r="A4312" s="1">
        <v>43622</v>
      </c>
      <c r="B4312" t="s">
        <v>37</v>
      </c>
      <c r="C4312" t="s">
        <v>246</v>
      </c>
      <c r="D4312">
        <v>900</v>
      </c>
      <c r="E4312">
        <v>13</v>
      </c>
      <c r="F4312">
        <v>38.18</v>
      </c>
      <c r="G4312">
        <v>38.470001000000003</v>
      </c>
      <c r="H4312">
        <v>37.380001</v>
      </c>
      <c r="I4312">
        <v>37.990001999999997</v>
      </c>
      <c r="J4312">
        <v>37.559277000000002</v>
      </c>
      <c r="K4312">
        <v>4938200</v>
      </c>
      <c r="L4312">
        <v>2.1240000000000001</v>
      </c>
      <c r="M4312">
        <v>2.3719192138728501E-3</v>
      </c>
      <c r="N4312">
        <v>-3.7964470983029602E-2</v>
      </c>
      <c r="O4312">
        <v>-0.265861035259295</v>
      </c>
      <c r="P4312">
        <v>-0.20153250295403699</v>
      </c>
      <c r="Q4312">
        <v>-0.77614115846384701</v>
      </c>
      <c r="R4312">
        <v>4.2150497680229299E-2</v>
      </c>
      <c r="S4312">
        <v>3.1301240408284803E-2</v>
      </c>
      <c r="T4312">
        <v>2.97708187951485E-2</v>
      </c>
      <c r="U4312">
        <v>2.9788748375424001E-2</v>
      </c>
      <c r="V4312">
        <v>87.160004000000001</v>
      </c>
      <c r="W4312">
        <v>33.830002</v>
      </c>
      <c r="X4312">
        <v>-0.235784387850069</v>
      </c>
      <c r="Y4312">
        <v>6.1168407152111899E-3</v>
      </c>
      <c r="Z4312">
        <v>1.7419735777324299</v>
      </c>
      <c r="AA4312">
        <v>-3.6993799209681</v>
      </c>
      <c r="AB4312">
        <v>-3.6518728112768102</v>
      </c>
      <c r="AC4312" t="s">
        <v>258</v>
      </c>
      <c r="AD4312" t="s">
        <v>370</v>
      </c>
      <c r="AE4312" t="s">
        <v>56</v>
      </c>
      <c r="AF4312" t="s">
        <v>57</v>
      </c>
      <c r="AG4312" t="s">
        <v>371</v>
      </c>
      <c r="AH4312" s="45">
        <v>39995</v>
      </c>
      <c r="AI4312">
        <v>106040</v>
      </c>
      <c r="AK4312" t="s">
        <v>372</v>
      </c>
      <c r="AL4312" t="s">
        <v>276</v>
      </c>
      <c r="AM4312" t="s">
        <v>245</v>
      </c>
    </row>
    <row r="4313" spans="1:39" x14ac:dyDescent="0.3">
      <c r="A4313" s="1">
        <v>43633</v>
      </c>
      <c r="B4313" t="s">
        <v>37</v>
      </c>
      <c r="C4313" t="s">
        <v>239</v>
      </c>
      <c r="D4313">
        <v>1400</v>
      </c>
      <c r="E4313">
        <v>13</v>
      </c>
      <c r="F4313">
        <v>36.209998999999897</v>
      </c>
      <c r="G4313">
        <v>36.659999999999997</v>
      </c>
      <c r="H4313">
        <v>35.610000999999997</v>
      </c>
      <c r="I4313">
        <v>36.270000000000003</v>
      </c>
      <c r="J4313">
        <v>35.858775999999999</v>
      </c>
      <c r="K4313">
        <v>4109500</v>
      </c>
      <c r="L4313">
        <v>2.0859999999999999</v>
      </c>
      <c r="M4313">
        <v>-1.6529561737934999E-3</v>
      </c>
      <c r="N4313">
        <v>-4.6068771583918498E-2</v>
      </c>
      <c r="O4313">
        <v>-0.22650161326582299</v>
      </c>
      <c r="P4313">
        <v>-0.27515433165255299</v>
      </c>
      <c r="Q4313">
        <v>-0.78269366359016201</v>
      </c>
      <c r="R4313">
        <v>3.4398256170110802E-2</v>
      </c>
      <c r="S4313">
        <v>3.05241009118788E-2</v>
      </c>
      <c r="T4313">
        <v>3.0554273979351999E-2</v>
      </c>
      <c r="U4313">
        <v>3.0161603617469501E-2</v>
      </c>
      <c r="V4313">
        <v>83.779999000000004</v>
      </c>
      <c r="W4313">
        <v>33.830002</v>
      </c>
      <c r="X4313">
        <v>-0.235784387850069</v>
      </c>
      <c r="Y4313">
        <v>9.3131563797728401E-4</v>
      </c>
      <c r="Z4313">
        <v>1.7508953902575199</v>
      </c>
      <c r="AA4313">
        <v>-3.8644574465636099</v>
      </c>
      <c r="AB4313">
        <v>-3.7455916412121999</v>
      </c>
      <c r="AC4313" t="s">
        <v>258</v>
      </c>
      <c r="AD4313" t="s">
        <v>370</v>
      </c>
      <c r="AE4313" t="s">
        <v>56</v>
      </c>
      <c r="AF4313" t="s">
        <v>57</v>
      </c>
      <c r="AG4313" t="s">
        <v>371</v>
      </c>
      <c r="AH4313" s="45">
        <v>39995</v>
      </c>
      <c r="AI4313">
        <v>106040</v>
      </c>
      <c r="AK4313" t="s">
        <v>372</v>
      </c>
      <c r="AL4313" t="s">
        <v>276</v>
      </c>
      <c r="AM4313" t="s">
        <v>245</v>
      </c>
    </row>
    <row r="4314" spans="1:39" x14ac:dyDescent="0.3">
      <c r="A4314" s="1">
        <v>43560</v>
      </c>
      <c r="B4314" t="s">
        <v>37</v>
      </c>
      <c r="C4314" t="s">
        <v>239</v>
      </c>
      <c r="D4314">
        <v>1100</v>
      </c>
      <c r="E4314">
        <v>14</v>
      </c>
      <c r="F4314">
        <v>51.77</v>
      </c>
      <c r="G4314">
        <v>52.349997999999999</v>
      </c>
      <c r="H4314">
        <v>51.290000999999997</v>
      </c>
      <c r="I4314">
        <v>52.040000999999997</v>
      </c>
      <c r="J4314">
        <v>51.449978000000002</v>
      </c>
      <c r="K4314">
        <v>4217400</v>
      </c>
      <c r="L4314">
        <v>2.5009999999999999</v>
      </c>
      <c r="M4314">
        <v>1.23744856603531E-2</v>
      </c>
      <c r="N4314">
        <v>7.9562437328862798E-2</v>
      </c>
      <c r="O4314">
        <v>8.9394003943919595E-2</v>
      </c>
      <c r="P4314">
        <v>0.34785892747819103</v>
      </c>
      <c r="Q4314">
        <v>-0.51394899497000701</v>
      </c>
      <c r="R4314">
        <v>1.70316708502595E-2</v>
      </c>
      <c r="S4314">
        <v>3.3789408241426303E-2</v>
      </c>
      <c r="T4314">
        <v>3.3289163699694597E-2</v>
      </c>
      <c r="U4314">
        <v>2.9169380853652199E-2</v>
      </c>
      <c r="V4314">
        <v>92.300003000000004</v>
      </c>
      <c r="W4314">
        <v>33.830002</v>
      </c>
      <c r="X4314">
        <v>-0.235784387850069</v>
      </c>
      <c r="Y4314">
        <v>4.62571739556182E-3</v>
      </c>
      <c r="Z4314">
        <v>1.6216158104643601</v>
      </c>
      <c r="AA4314">
        <v>-2.01105323330831</v>
      </c>
      <c r="AB4314">
        <v>-2.0901269651445</v>
      </c>
      <c r="AC4314" t="s">
        <v>259</v>
      </c>
      <c r="AD4314" t="s">
        <v>370</v>
      </c>
      <c r="AE4314" t="s">
        <v>56</v>
      </c>
      <c r="AF4314" t="s">
        <v>57</v>
      </c>
      <c r="AG4314" t="s">
        <v>371</v>
      </c>
      <c r="AH4314" s="45">
        <v>39995</v>
      </c>
      <c r="AI4314">
        <v>106040</v>
      </c>
      <c r="AK4314" t="s">
        <v>372</v>
      </c>
      <c r="AL4314" t="s">
        <v>276</v>
      </c>
      <c r="AM4314" t="s">
        <v>245</v>
      </c>
    </row>
    <row r="4315" spans="1:39" x14ac:dyDescent="0.3">
      <c r="A4315" s="1">
        <v>43572</v>
      </c>
      <c r="B4315" t="s">
        <v>37</v>
      </c>
      <c r="C4315" t="s">
        <v>246</v>
      </c>
      <c r="D4315">
        <v>1100</v>
      </c>
      <c r="E4315">
        <v>14</v>
      </c>
      <c r="F4315">
        <v>55</v>
      </c>
      <c r="G4315">
        <v>55.540000999999997</v>
      </c>
      <c r="H4315">
        <v>53.34</v>
      </c>
      <c r="I4315">
        <v>54.450001</v>
      </c>
      <c r="J4315">
        <v>53.832653000000001</v>
      </c>
      <c r="K4315">
        <v>6656400</v>
      </c>
      <c r="L4315">
        <v>2.5920000000000001</v>
      </c>
      <c r="M4315">
        <v>2.9427653017138899E-3</v>
      </c>
      <c r="N4315">
        <v>7.1554264533068998E-2</v>
      </c>
      <c r="O4315">
        <v>0.131137549635268</v>
      </c>
      <c r="P4315">
        <v>0.375259590928394</v>
      </c>
      <c r="Q4315">
        <v>-0.47791478639517798</v>
      </c>
      <c r="R4315">
        <v>1.9164415858830601E-2</v>
      </c>
      <c r="S4315">
        <v>3.3320013556018102E-2</v>
      </c>
      <c r="T4315">
        <v>3.2645103780531898E-2</v>
      </c>
      <c r="U4315">
        <v>2.9282591519414501E-2</v>
      </c>
      <c r="V4315">
        <v>92.059997999999993</v>
      </c>
      <c r="W4315">
        <v>33.830002</v>
      </c>
      <c r="X4315">
        <v>-0.235784387850069</v>
      </c>
      <c r="Y4315">
        <v>-2.2764010197428601E-3</v>
      </c>
      <c r="Z4315">
        <v>1.64075787374569</v>
      </c>
      <c r="AA4315">
        <v>-1.97641705764908</v>
      </c>
      <c r="AB4315">
        <v>-2.0361066746508301</v>
      </c>
      <c r="AC4315" t="s">
        <v>259</v>
      </c>
      <c r="AD4315" t="s">
        <v>370</v>
      </c>
      <c r="AE4315" t="s">
        <v>56</v>
      </c>
      <c r="AF4315" t="s">
        <v>57</v>
      </c>
      <c r="AG4315" t="s">
        <v>371</v>
      </c>
      <c r="AH4315" s="45">
        <v>39995</v>
      </c>
      <c r="AI4315">
        <v>106040</v>
      </c>
      <c r="AK4315" t="s">
        <v>372</v>
      </c>
      <c r="AL4315" t="s">
        <v>276</v>
      </c>
      <c r="AM4315" t="s">
        <v>245</v>
      </c>
    </row>
    <row r="4316" spans="1:39" x14ac:dyDescent="0.3">
      <c r="A4316" s="1">
        <v>43579</v>
      </c>
      <c r="B4316" t="s">
        <v>37</v>
      </c>
      <c r="C4316" t="s">
        <v>239</v>
      </c>
      <c r="D4316">
        <v>1900</v>
      </c>
      <c r="E4316">
        <v>14</v>
      </c>
      <c r="F4316">
        <v>54.509997999999896</v>
      </c>
      <c r="G4316">
        <v>54.509997999999896</v>
      </c>
      <c r="H4316">
        <v>52.799999</v>
      </c>
      <c r="I4316">
        <v>53.939999</v>
      </c>
      <c r="J4316">
        <v>53.328433999999902</v>
      </c>
      <c r="K4316">
        <v>3804600</v>
      </c>
      <c r="L4316">
        <v>2.5219999999999998</v>
      </c>
      <c r="M4316">
        <v>-9.4105562977471399E-3</v>
      </c>
      <c r="N4316">
        <v>-6.4677909960331997E-3</v>
      </c>
      <c r="O4316">
        <v>0.11965835257434899</v>
      </c>
      <c r="P4316">
        <v>0.37141579908727501</v>
      </c>
      <c r="Q4316">
        <v>-0.4383163052504</v>
      </c>
      <c r="R4316">
        <v>1.4705695252543701E-2</v>
      </c>
      <c r="S4316">
        <v>2.2609381351619801E-2</v>
      </c>
      <c r="T4316">
        <v>3.0744385078378698E-2</v>
      </c>
      <c r="U4316">
        <v>2.9253331223869101E-2</v>
      </c>
      <c r="V4316">
        <v>89.779999000000004</v>
      </c>
      <c r="W4316">
        <v>33.830002</v>
      </c>
      <c r="X4316">
        <v>-0.235784387850069</v>
      </c>
      <c r="Y4316">
        <v>-2.1941687255359501E-3</v>
      </c>
      <c r="Z4316">
        <v>1.6414991574733999</v>
      </c>
      <c r="AA4316">
        <v>-1.8756914362508099</v>
      </c>
      <c r="AB4316">
        <v>-1.9355224715355701</v>
      </c>
      <c r="AC4316" t="s">
        <v>259</v>
      </c>
      <c r="AD4316" t="s">
        <v>370</v>
      </c>
      <c r="AE4316" t="s">
        <v>56</v>
      </c>
      <c r="AF4316" t="s">
        <v>57</v>
      </c>
      <c r="AG4316" t="s">
        <v>371</v>
      </c>
      <c r="AH4316" s="45">
        <v>39995</v>
      </c>
      <c r="AI4316">
        <v>106040</v>
      </c>
      <c r="AK4316" t="s">
        <v>372</v>
      </c>
      <c r="AL4316" t="s">
        <v>276</v>
      </c>
      <c r="AM4316" t="s">
        <v>245</v>
      </c>
    </row>
    <row r="4317" spans="1:39" x14ac:dyDescent="0.3">
      <c r="A4317" s="1">
        <v>43629</v>
      </c>
      <c r="B4317" t="s">
        <v>37</v>
      </c>
      <c r="C4317" t="s">
        <v>246</v>
      </c>
      <c r="D4317">
        <v>2100</v>
      </c>
      <c r="E4317">
        <v>14</v>
      </c>
      <c r="F4317">
        <v>36.43</v>
      </c>
      <c r="G4317">
        <v>37.360000999999997</v>
      </c>
      <c r="H4317">
        <v>36.060001</v>
      </c>
      <c r="I4317">
        <v>37.340000000000003</v>
      </c>
      <c r="J4317">
        <v>36.916645000000003</v>
      </c>
      <c r="K4317">
        <v>7371600</v>
      </c>
      <c r="L4317">
        <v>2.0910000000000002</v>
      </c>
      <c r="M4317">
        <v>2.9901646489268199E-2</v>
      </c>
      <c r="N4317">
        <v>-1.7257871604001999E-2</v>
      </c>
      <c r="O4317">
        <v>-0.140902387788573</v>
      </c>
      <c r="P4317">
        <v>-0.23126809494013001</v>
      </c>
      <c r="Q4317">
        <v>-0.74839679600940401</v>
      </c>
      <c r="R4317">
        <v>3.8404614426941902E-2</v>
      </c>
      <c r="S4317">
        <v>3.2372054449390203E-2</v>
      </c>
      <c r="T4317">
        <v>3.0483405848717601E-2</v>
      </c>
      <c r="U4317">
        <v>3.01317528200814E-2</v>
      </c>
      <c r="V4317">
        <v>83.779999000000004</v>
      </c>
      <c r="W4317">
        <v>33.830002</v>
      </c>
      <c r="X4317">
        <v>-0.235784387850069</v>
      </c>
      <c r="Y4317">
        <v>4.0890106107655602E-3</v>
      </c>
      <c r="Z4317">
        <v>1.7453978217298101</v>
      </c>
      <c r="AA4317">
        <v>-3.6621859169184501</v>
      </c>
      <c r="AB4317">
        <v>-3.6681324773091402</v>
      </c>
      <c r="AC4317" t="s">
        <v>259</v>
      </c>
      <c r="AD4317" t="s">
        <v>370</v>
      </c>
      <c r="AE4317" t="s">
        <v>56</v>
      </c>
      <c r="AF4317" t="s">
        <v>57</v>
      </c>
      <c r="AG4317" t="s">
        <v>371</v>
      </c>
      <c r="AH4317" s="45">
        <v>39995</v>
      </c>
      <c r="AI4317">
        <v>106040</v>
      </c>
      <c r="AK4317" t="s">
        <v>372</v>
      </c>
      <c r="AL4317" t="s">
        <v>276</v>
      </c>
      <c r="AM4317" t="s">
        <v>245</v>
      </c>
    </row>
    <row r="4318" spans="1:39" x14ac:dyDescent="0.3">
      <c r="A4318" s="1">
        <v>43637</v>
      </c>
      <c r="B4318" t="s">
        <v>37</v>
      </c>
      <c r="C4318" t="s">
        <v>239</v>
      </c>
      <c r="D4318">
        <v>1700</v>
      </c>
      <c r="E4318">
        <v>14</v>
      </c>
      <c r="F4318">
        <v>39.299999</v>
      </c>
      <c r="G4318">
        <v>40.299999</v>
      </c>
      <c r="H4318">
        <v>38.799999</v>
      </c>
      <c r="I4318">
        <v>40.040000999999997</v>
      </c>
      <c r="J4318">
        <v>39.586033</v>
      </c>
      <c r="K4318">
        <v>9206700</v>
      </c>
      <c r="L4318">
        <v>2.0680000000000001</v>
      </c>
      <c r="M4318">
        <v>1.00402739428415E-2</v>
      </c>
      <c r="N4318">
        <v>9.7235062996428395E-2</v>
      </c>
      <c r="O4318">
        <v>-8.1731897839958198E-2</v>
      </c>
      <c r="P4318">
        <v>-0.178334953245503</v>
      </c>
      <c r="Q4318">
        <v>-0.65517438440739395</v>
      </c>
      <c r="R4318">
        <v>1.89547544361095E-2</v>
      </c>
      <c r="S4318">
        <v>3.0602889960357999E-2</v>
      </c>
      <c r="T4318">
        <v>2.7919176653639698E-2</v>
      </c>
      <c r="U4318">
        <v>3.03881263257192E-2</v>
      </c>
      <c r="V4318">
        <v>83.779999000000004</v>
      </c>
      <c r="W4318">
        <v>33.830002</v>
      </c>
      <c r="X4318">
        <v>-0.235784387850069</v>
      </c>
      <c r="Y4318">
        <v>-1.26001638019446E-3</v>
      </c>
      <c r="Z4318">
        <v>1.7708769728545399</v>
      </c>
      <c r="AA4318">
        <v>-3.3480829162182002</v>
      </c>
      <c r="AB4318">
        <v>-3.5158709938832802</v>
      </c>
      <c r="AC4318" t="s">
        <v>259</v>
      </c>
      <c r="AD4318" t="s">
        <v>370</v>
      </c>
      <c r="AE4318" t="s">
        <v>56</v>
      </c>
      <c r="AF4318" t="s">
        <v>57</v>
      </c>
      <c r="AG4318" t="s">
        <v>371</v>
      </c>
      <c r="AH4318" s="45">
        <v>39995</v>
      </c>
      <c r="AI4318">
        <v>106040</v>
      </c>
      <c r="AK4318" t="s">
        <v>372</v>
      </c>
      <c r="AL4318" t="s">
        <v>276</v>
      </c>
      <c r="AM4318" t="s">
        <v>245</v>
      </c>
    </row>
    <row r="4319" spans="1:39" x14ac:dyDescent="0.3">
      <c r="A4319" s="1">
        <v>43642</v>
      </c>
      <c r="B4319" t="s">
        <v>37</v>
      </c>
      <c r="C4319" t="s">
        <v>246</v>
      </c>
      <c r="D4319">
        <v>1600</v>
      </c>
      <c r="E4319">
        <v>14</v>
      </c>
      <c r="F4319">
        <v>43.810001</v>
      </c>
      <c r="G4319">
        <v>45.360000999999997</v>
      </c>
      <c r="H4319">
        <v>43.400002000000001</v>
      </c>
      <c r="I4319">
        <v>44.099997999999999</v>
      </c>
      <c r="J4319">
        <v>43.599997999999999</v>
      </c>
      <c r="K4319">
        <v>13574000</v>
      </c>
      <c r="L4319">
        <v>2.0489999999999999</v>
      </c>
      <c r="M4319">
        <v>7.0451703808713795E-2</v>
      </c>
      <c r="N4319">
        <v>0.12700915014325401</v>
      </c>
      <c r="O4319">
        <v>7.3375622146377897E-2</v>
      </c>
      <c r="P4319">
        <v>-1.7532581819335299E-2</v>
      </c>
      <c r="Q4319">
        <v>-0.53219467610501403</v>
      </c>
      <c r="R4319">
        <v>2.6707299814163098E-2</v>
      </c>
      <c r="S4319">
        <v>3.3799273404190498E-2</v>
      </c>
      <c r="T4319">
        <v>2.9137943296767901E-2</v>
      </c>
      <c r="U4319">
        <v>3.07439695348657E-2</v>
      </c>
      <c r="V4319">
        <v>80.120002999999997</v>
      </c>
      <c r="W4319">
        <v>33.830002</v>
      </c>
      <c r="X4319">
        <v>-0.235784387850069</v>
      </c>
      <c r="Y4319">
        <v>-1.2346958449604901E-3</v>
      </c>
      <c r="Z4319">
        <v>1.7665122739905399</v>
      </c>
      <c r="AA4319">
        <v>-2.7968029059369202</v>
      </c>
      <c r="AB4319">
        <v>-3.2100629595495902</v>
      </c>
      <c r="AC4319" t="s">
        <v>259</v>
      </c>
      <c r="AD4319" t="s">
        <v>370</v>
      </c>
      <c r="AE4319" t="s">
        <v>56</v>
      </c>
      <c r="AF4319" t="s">
        <v>57</v>
      </c>
      <c r="AG4319" t="s">
        <v>371</v>
      </c>
      <c r="AH4319" s="45">
        <v>39995</v>
      </c>
      <c r="AI4319">
        <v>106040</v>
      </c>
      <c r="AK4319" t="s">
        <v>372</v>
      </c>
      <c r="AL4319" t="s">
        <v>276</v>
      </c>
      <c r="AM4319" t="s">
        <v>245</v>
      </c>
    </row>
    <row r="4320" spans="1:39" x14ac:dyDescent="0.3">
      <c r="A4320" s="1">
        <v>43564</v>
      </c>
      <c r="B4320" t="s">
        <v>37</v>
      </c>
      <c r="C4320" t="s">
        <v>239</v>
      </c>
      <c r="D4320">
        <v>1200</v>
      </c>
      <c r="E4320">
        <v>15</v>
      </c>
      <c r="F4320">
        <v>51.880001</v>
      </c>
      <c r="G4320">
        <v>51.880001</v>
      </c>
      <c r="H4320">
        <v>50</v>
      </c>
      <c r="I4320">
        <v>50.110000999999997</v>
      </c>
      <c r="J4320">
        <v>49.541859000000002</v>
      </c>
      <c r="K4320">
        <v>4733300</v>
      </c>
      <c r="L4320">
        <v>2.4990000000000001</v>
      </c>
      <c r="M4320">
        <v>-2.9107228199963399E-2</v>
      </c>
      <c r="N4320">
        <v>-5.3737266578087004E-3</v>
      </c>
      <c r="O4320">
        <v>6.4991279218845802E-2</v>
      </c>
      <c r="P4320">
        <v>0.28482310953853701</v>
      </c>
      <c r="Q4320">
        <v>-0.529740107195383</v>
      </c>
      <c r="R4320">
        <v>2.3574819313855699E-2</v>
      </c>
      <c r="S4320">
        <v>3.4085193885791003E-2</v>
      </c>
      <c r="T4320">
        <v>3.334820778941E-2</v>
      </c>
      <c r="U4320">
        <v>2.9156973198019E-2</v>
      </c>
      <c r="V4320">
        <v>92.300003000000004</v>
      </c>
      <c r="W4320">
        <v>33.830002</v>
      </c>
      <c r="X4320">
        <v>-0.235784387850069</v>
      </c>
      <c r="Y4320">
        <v>-6.0859766572597396E-3</v>
      </c>
      <c r="Z4320">
        <v>1.632720824432</v>
      </c>
      <c r="AA4320">
        <v>-2.0930851603566398</v>
      </c>
      <c r="AB4320">
        <v>-2.03698920226062</v>
      </c>
      <c r="AC4320" t="s">
        <v>260</v>
      </c>
      <c r="AD4320" t="s">
        <v>370</v>
      </c>
      <c r="AE4320" t="s">
        <v>56</v>
      </c>
      <c r="AF4320" t="s">
        <v>57</v>
      </c>
      <c r="AG4320" t="s">
        <v>371</v>
      </c>
      <c r="AH4320" s="45">
        <v>39995</v>
      </c>
      <c r="AI4320">
        <v>106040</v>
      </c>
      <c r="AK4320" t="s">
        <v>372</v>
      </c>
      <c r="AL4320" t="s">
        <v>276</v>
      </c>
      <c r="AM4320" t="s">
        <v>245</v>
      </c>
    </row>
    <row r="4321" spans="1:39" x14ac:dyDescent="0.3">
      <c r="A4321" s="1">
        <v>43586</v>
      </c>
      <c r="B4321" t="s">
        <v>37</v>
      </c>
      <c r="C4321" t="s">
        <v>239</v>
      </c>
      <c r="D4321">
        <v>2000</v>
      </c>
      <c r="E4321">
        <v>15</v>
      </c>
      <c r="F4321">
        <v>51.59</v>
      </c>
      <c r="G4321">
        <v>53.040000999999997</v>
      </c>
      <c r="H4321">
        <v>50.630001</v>
      </c>
      <c r="I4321">
        <v>50.799999</v>
      </c>
      <c r="J4321">
        <v>50.224032999999999</v>
      </c>
      <c r="K4321">
        <v>7451100</v>
      </c>
      <c r="L4321">
        <v>2.5110000000000001</v>
      </c>
      <c r="M4321">
        <v>-6.2794582268606899E-3</v>
      </c>
      <c r="N4321">
        <v>-5.9976002690330002E-2</v>
      </c>
      <c r="O4321">
        <v>5.5446059804275999E-2</v>
      </c>
      <c r="P4321">
        <v>0.15865691218786401</v>
      </c>
      <c r="Q4321">
        <v>-0.39917018006657201</v>
      </c>
      <c r="R4321">
        <v>1.893351954838E-2</v>
      </c>
      <c r="S4321">
        <v>2.0532059748792901E-2</v>
      </c>
      <c r="T4321">
        <v>2.85984251674005E-2</v>
      </c>
      <c r="U4321">
        <v>2.88452290740175E-2</v>
      </c>
      <c r="V4321">
        <v>88.620002999999997</v>
      </c>
      <c r="W4321">
        <v>33.830002</v>
      </c>
      <c r="X4321">
        <v>-0.235784387850069</v>
      </c>
      <c r="Y4321">
        <v>-7.5304459681844096E-3</v>
      </c>
      <c r="Z4321">
        <v>1.6371151245214199</v>
      </c>
      <c r="AA4321">
        <v>-1.7648327199425899</v>
      </c>
      <c r="AB4321">
        <v>-1.97102731894928</v>
      </c>
      <c r="AC4321" t="s">
        <v>260</v>
      </c>
      <c r="AD4321" t="s">
        <v>370</v>
      </c>
      <c r="AE4321" t="s">
        <v>56</v>
      </c>
      <c r="AF4321" t="s">
        <v>57</v>
      </c>
      <c r="AG4321" t="s">
        <v>371</v>
      </c>
      <c r="AH4321" s="45">
        <v>39995</v>
      </c>
      <c r="AI4321">
        <v>106040</v>
      </c>
      <c r="AK4321" t="s">
        <v>372</v>
      </c>
      <c r="AL4321" t="s">
        <v>276</v>
      </c>
      <c r="AM4321" t="s">
        <v>245</v>
      </c>
    </row>
    <row r="4322" spans="1:39" x14ac:dyDescent="0.3">
      <c r="A4322" s="1">
        <v>43599</v>
      </c>
      <c r="B4322" t="s">
        <v>37</v>
      </c>
      <c r="C4322" t="s">
        <v>246</v>
      </c>
      <c r="D4322">
        <v>1300</v>
      </c>
      <c r="E4322">
        <v>15</v>
      </c>
      <c r="F4322">
        <v>43.34</v>
      </c>
      <c r="G4322">
        <v>45.110000999999997</v>
      </c>
      <c r="H4322">
        <v>43.34</v>
      </c>
      <c r="I4322">
        <v>44.630001</v>
      </c>
      <c r="J4322">
        <v>44.123992999999999</v>
      </c>
      <c r="K4322">
        <v>5283100</v>
      </c>
      <c r="L4322">
        <v>2.419</v>
      </c>
      <c r="M4322">
        <v>3.7438772325213102E-2</v>
      </c>
      <c r="N4322">
        <v>-5.6199425515119597E-2</v>
      </c>
      <c r="O4322">
        <v>-0.13008040300985699</v>
      </c>
      <c r="P4322">
        <v>-4.6178724788181198E-2</v>
      </c>
      <c r="Q4322">
        <v>-0.528787113796646</v>
      </c>
      <c r="R4322">
        <v>3.6221269894761703E-2</v>
      </c>
      <c r="S4322">
        <v>2.62227686731763E-2</v>
      </c>
      <c r="T4322">
        <v>2.9542620560704499E-2</v>
      </c>
      <c r="U4322">
        <v>2.93282013993326E-2</v>
      </c>
      <c r="V4322">
        <v>88.620002999999997</v>
      </c>
      <c r="W4322">
        <v>33.830002</v>
      </c>
      <c r="X4322">
        <v>-0.235784387850069</v>
      </c>
      <c r="Y4322">
        <v>7.98398755130913E-3</v>
      </c>
      <c r="Z4322">
        <v>1.6920565801149099</v>
      </c>
      <c r="AA4322">
        <v>-2.37035487667143</v>
      </c>
      <c r="AB4322">
        <v>-2.2768951339498198</v>
      </c>
      <c r="AC4322" t="s">
        <v>260</v>
      </c>
      <c r="AD4322" t="s">
        <v>370</v>
      </c>
      <c r="AE4322" t="s">
        <v>56</v>
      </c>
      <c r="AF4322" t="s">
        <v>57</v>
      </c>
      <c r="AG4322" t="s">
        <v>371</v>
      </c>
      <c r="AH4322" s="45">
        <v>39995</v>
      </c>
      <c r="AI4322">
        <v>106040</v>
      </c>
      <c r="AK4322" t="s">
        <v>372</v>
      </c>
      <c r="AL4322" t="s">
        <v>276</v>
      </c>
      <c r="AM4322" t="s">
        <v>245</v>
      </c>
    </row>
    <row r="4323" spans="1:39" x14ac:dyDescent="0.3">
      <c r="A4323" s="1">
        <v>43613</v>
      </c>
      <c r="B4323" t="s">
        <v>37</v>
      </c>
      <c r="C4323" t="s">
        <v>246</v>
      </c>
      <c r="D4323">
        <v>1300</v>
      </c>
      <c r="E4323">
        <v>15</v>
      </c>
      <c r="F4323">
        <v>41.240001999999997</v>
      </c>
      <c r="G4323">
        <v>41.57</v>
      </c>
      <c r="H4323">
        <v>39.560001</v>
      </c>
      <c r="I4323">
        <v>39.580002</v>
      </c>
      <c r="J4323">
        <v>39.131247999999999</v>
      </c>
      <c r="K4323">
        <v>4919900</v>
      </c>
      <c r="L4323">
        <v>2.2679999999999998</v>
      </c>
      <c r="M4323">
        <v>-3.4760152935613998E-2</v>
      </c>
      <c r="N4323">
        <v>-5.81544854652081E-2</v>
      </c>
      <c r="O4323">
        <v>-0.29102409404480201</v>
      </c>
      <c r="P4323">
        <v>-0.24183402305909499</v>
      </c>
      <c r="Q4323">
        <v>-0.75313786092299795</v>
      </c>
      <c r="R4323">
        <v>2.7681444451679599E-2</v>
      </c>
      <c r="S4323">
        <v>2.7421077089222999E-2</v>
      </c>
      <c r="T4323">
        <v>3.02213356508781E-2</v>
      </c>
      <c r="U4323">
        <v>2.9466941824289401E-2</v>
      </c>
      <c r="V4323">
        <v>87.919997999999893</v>
      </c>
      <c r="W4323">
        <v>33.830002</v>
      </c>
      <c r="X4323">
        <v>-0.235784387850069</v>
      </c>
      <c r="Y4323">
        <v>-8.4109499934704197E-3</v>
      </c>
      <c r="Z4323">
        <v>1.71444799444139</v>
      </c>
      <c r="AA4323">
        <v>-3.4960629190658001</v>
      </c>
      <c r="AB4323">
        <v>-3.2272348475044499</v>
      </c>
      <c r="AC4323" t="s">
        <v>260</v>
      </c>
      <c r="AD4323" t="s">
        <v>370</v>
      </c>
      <c r="AE4323" t="s">
        <v>56</v>
      </c>
      <c r="AF4323" t="s">
        <v>57</v>
      </c>
      <c r="AG4323" t="s">
        <v>371</v>
      </c>
      <c r="AH4323" s="45">
        <v>39995</v>
      </c>
      <c r="AI4323">
        <v>106040</v>
      </c>
      <c r="AK4323" t="s">
        <v>372</v>
      </c>
      <c r="AL4323" t="s">
        <v>276</v>
      </c>
      <c r="AM4323" t="s">
        <v>245</v>
      </c>
    </row>
    <row r="4324" spans="1:39" x14ac:dyDescent="0.3">
      <c r="A4324" s="1">
        <v>43636</v>
      </c>
      <c r="B4324" t="s">
        <v>37</v>
      </c>
      <c r="C4324" t="s">
        <v>246</v>
      </c>
      <c r="D4324">
        <v>1700</v>
      </c>
      <c r="E4324">
        <v>15</v>
      </c>
      <c r="F4324">
        <v>39.909999999999997</v>
      </c>
      <c r="G4324">
        <v>40.82</v>
      </c>
      <c r="H4324">
        <v>39.270000000000003</v>
      </c>
      <c r="I4324">
        <v>39.639998999999897</v>
      </c>
      <c r="J4324">
        <v>39.190567000000001</v>
      </c>
      <c r="K4324">
        <v>5442500</v>
      </c>
      <c r="L4324">
        <v>2.0009999999999999</v>
      </c>
      <c r="M4324">
        <v>2.0388125743231601E-2</v>
      </c>
      <c r="N4324">
        <v>5.9773546733890702E-2</v>
      </c>
      <c r="O4324">
        <v>-5.6639734783239498E-2</v>
      </c>
      <c r="P4324">
        <v>-0.25608592636916699</v>
      </c>
      <c r="Q4324">
        <v>-0.66882314391256603</v>
      </c>
      <c r="R4324">
        <v>2.8568358413615502E-2</v>
      </c>
      <c r="S4324">
        <v>3.1591571768819098E-2</v>
      </c>
      <c r="T4324">
        <v>2.9037123289470002E-2</v>
      </c>
      <c r="U4324">
        <v>3.0377669093656402E-2</v>
      </c>
      <c r="V4324">
        <v>83.779999000000004</v>
      </c>
      <c r="W4324">
        <v>33.830002</v>
      </c>
      <c r="X4324">
        <v>-0.235784387850069</v>
      </c>
      <c r="Y4324">
        <v>9.4276054361659405E-3</v>
      </c>
      <c r="Z4324">
        <v>1.77164538221279</v>
      </c>
      <c r="AA4324">
        <v>-3.3855727146094501</v>
      </c>
      <c r="AB4324">
        <v>-3.61683066491968</v>
      </c>
      <c r="AC4324" t="s">
        <v>260</v>
      </c>
      <c r="AD4324" t="s">
        <v>370</v>
      </c>
      <c r="AE4324" t="s">
        <v>56</v>
      </c>
      <c r="AF4324" t="s">
        <v>57</v>
      </c>
      <c r="AG4324" t="s">
        <v>371</v>
      </c>
      <c r="AH4324" s="45">
        <v>39995</v>
      </c>
      <c r="AI4324">
        <v>106040</v>
      </c>
      <c r="AK4324" t="s">
        <v>372</v>
      </c>
      <c r="AL4324" t="s">
        <v>276</v>
      </c>
      <c r="AM4324" t="s">
        <v>245</v>
      </c>
    </row>
    <row r="4325" spans="1:39" x14ac:dyDescent="0.3">
      <c r="A4325" s="1">
        <v>43580</v>
      </c>
      <c r="B4325" t="s">
        <v>37</v>
      </c>
      <c r="C4325" t="s">
        <v>239</v>
      </c>
      <c r="D4325">
        <v>1300</v>
      </c>
      <c r="E4325">
        <v>16</v>
      </c>
      <c r="F4325">
        <v>54.5</v>
      </c>
      <c r="G4325">
        <v>54.650002000000001</v>
      </c>
      <c r="H4325">
        <v>52.529998999999997</v>
      </c>
      <c r="I4325">
        <v>52.950001</v>
      </c>
      <c r="J4325">
        <v>52.349659000000003</v>
      </c>
      <c r="K4325">
        <v>3923600</v>
      </c>
      <c r="L4325">
        <v>2.5339999999999998</v>
      </c>
      <c r="M4325">
        <v>-1.8524236399861199E-2</v>
      </c>
      <c r="N4325">
        <v>-2.7934792697608301E-2</v>
      </c>
      <c r="O4325">
        <v>0.11152057236869201</v>
      </c>
      <c r="P4325">
        <v>0.28805395553865698</v>
      </c>
      <c r="Q4325">
        <v>-0.45026723251816098</v>
      </c>
      <c r="R4325">
        <v>1.6215835574228999E-2</v>
      </c>
      <c r="S4325">
        <v>2.29447040942444E-2</v>
      </c>
      <c r="T4325">
        <v>2.99503115985481E-2</v>
      </c>
      <c r="U4325">
        <v>2.92708809784629E-2</v>
      </c>
      <c r="V4325">
        <v>88.620002999999997</v>
      </c>
      <c r="W4325">
        <v>33.830002</v>
      </c>
      <c r="X4325">
        <v>-0.235784387850069</v>
      </c>
      <c r="Y4325">
        <v>-3.6904169755480902E-4</v>
      </c>
      <c r="Z4325">
        <v>1.6532117517722</v>
      </c>
      <c r="AA4325">
        <v>-1.9366539086722601</v>
      </c>
      <c r="AB4325">
        <v>-1.9275698417402101</v>
      </c>
      <c r="AC4325" t="s">
        <v>261</v>
      </c>
      <c r="AD4325" t="s">
        <v>370</v>
      </c>
      <c r="AE4325" t="s">
        <v>56</v>
      </c>
      <c r="AF4325" t="s">
        <v>57</v>
      </c>
      <c r="AG4325" t="s">
        <v>371</v>
      </c>
      <c r="AH4325" s="45">
        <v>39995</v>
      </c>
      <c r="AI4325">
        <v>106040</v>
      </c>
      <c r="AK4325" t="s">
        <v>372</v>
      </c>
      <c r="AL4325" t="s">
        <v>276</v>
      </c>
      <c r="AM4325" t="s">
        <v>245</v>
      </c>
    </row>
    <row r="4326" spans="1:39" x14ac:dyDescent="0.3">
      <c r="A4326" s="1">
        <v>43637</v>
      </c>
      <c r="B4326" t="s">
        <v>37</v>
      </c>
      <c r="C4326" t="s">
        <v>246</v>
      </c>
      <c r="D4326">
        <v>1700</v>
      </c>
      <c r="E4326">
        <v>16</v>
      </c>
      <c r="F4326">
        <v>39.299999</v>
      </c>
      <c r="G4326">
        <v>40.299999</v>
      </c>
      <c r="H4326">
        <v>38.799999</v>
      </c>
      <c r="I4326">
        <v>40.040000999999997</v>
      </c>
      <c r="J4326">
        <v>39.586033</v>
      </c>
      <c r="K4326">
        <v>9206700</v>
      </c>
      <c r="L4326">
        <v>2.0680000000000001</v>
      </c>
      <c r="M4326">
        <v>1.00402739428415E-2</v>
      </c>
      <c r="N4326">
        <v>9.7235062996428395E-2</v>
      </c>
      <c r="O4326">
        <v>-8.1731897839958198E-2</v>
      </c>
      <c r="P4326">
        <v>-0.178334953245503</v>
      </c>
      <c r="Q4326">
        <v>-0.65517438440739395</v>
      </c>
      <c r="R4326">
        <v>1.89547544361095E-2</v>
      </c>
      <c r="S4326">
        <v>3.0602889960357999E-2</v>
      </c>
      <c r="T4326">
        <v>2.7919176653639698E-2</v>
      </c>
      <c r="U4326">
        <v>3.03881263257192E-2</v>
      </c>
      <c r="V4326">
        <v>83.779999000000004</v>
      </c>
      <c r="W4326">
        <v>33.830002</v>
      </c>
      <c r="X4326">
        <v>-0.235784387850069</v>
      </c>
      <c r="Y4326">
        <v>-1.26001638019446E-3</v>
      </c>
      <c r="Z4326">
        <v>1.7708769728545399</v>
      </c>
      <c r="AA4326">
        <v>-3.3480829162182002</v>
      </c>
      <c r="AB4326">
        <v>-3.5158709938832802</v>
      </c>
      <c r="AC4326" t="s">
        <v>261</v>
      </c>
      <c r="AD4326" t="s">
        <v>370</v>
      </c>
      <c r="AE4326" t="s">
        <v>56</v>
      </c>
      <c r="AF4326" t="s">
        <v>57</v>
      </c>
      <c r="AG4326" t="s">
        <v>371</v>
      </c>
      <c r="AH4326" s="45">
        <v>39995</v>
      </c>
      <c r="AI4326">
        <v>106040</v>
      </c>
      <c r="AK4326" t="s">
        <v>372</v>
      </c>
      <c r="AL4326" t="s">
        <v>276</v>
      </c>
      <c r="AM4326" t="s">
        <v>245</v>
      </c>
    </row>
    <row r="4327" spans="1:39" x14ac:dyDescent="0.3">
      <c r="A4327" s="1">
        <v>43640</v>
      </c>
      <c r="B4327" t="s">
        <v>37</v>
      </c>
      <c r="C4327" t="s">
        <v>246</v>
      </c>
      <c r="D4327">
        <v>2300</v>
      </c>
      <c r="E4327">
        <v>16</v>
      </c>
      <c r="F4327">
        <v>40.299999</v>
      </c>
      <c r="G4327">
        <v>41.73</v>
      </c>
      <c r="H4327">
        <v>40.25</v>
      </c>
      <c r="I4327">
        <v>41.029998999999997</v>
      </c>
      <c r="J4327">
        <v>40.564803999999903</v>
      </c>
      <c r="K4327">
        <v>7002900</v>
      </c>
      <c r="L4327">
        <v>2.0209999999999999</v>
      </c>
      <c r="M4327">
        <v>2.4424440057599001E-2</v>
      </c>
      <c r="N4327">
        <v>0.123312459227821</v>
      </c>
      <c r="O4327">
        <v>-2.7879792071944898E-2</v>
      </c>
      <c r="P4327">
        <v>-0.14352405699369999</v>
      </c>
      <c r="Q4327">
        <v>-0.63906722649578596</v>
      </c>
      <c r="R4327">
        <v>1.4838217935191101E-2</v>
      </c>
      <c r="S4327">
        <v>3.0602015285243801E-2</v>
      </c>
      <c r="T4327">
        <v>2.8111042946963202E-2</v>
      </c>
      <c r="U4327">
        <v>3.0428093941495499E-2</v>
      </c>
      <c r="V4327">
        <v>81.379997000000003</v>
      </c>
      <c r="W4327">
        <v>33.830002</v>
      </c>
      <c r="X4327">
        <v>-0.235784387850069</v>
      </c>
      <c r="Y4327">
        <v>-1.73338836506086E-3</v>
      </c>
      <c r="Z4327">
        <v>1.77464189119155</v>
      </c>
      <c r="AA4327">
        <v>-3.2902795858602198</v>
      </c>
      <c r="AB4327">
        <v>-3.40103542174261</v>
      </c>
      <c r="AC4327" t="s">
        <v>261</v>
      </c>
      <c r="AD4327" t="s">
        <v>370</v>
      </c>
      <c r="AE4327" t="s">
        <v>56</v>
      </c>
      <c r="AF4327" t="s">
        <v>57</v>
      </c>
      <c r="AG4327" t="s">
        <v>371</v>
      </c>
      <c r="AH4327" s="45">
        <v>39995</v>
      </c>
      <c r="AI4327">
        <v>106040</v>
      </c>
      <c r="AK4327" t="s">
        <v>372</v>
      </c>
      <c r="AL4327" t="s">
        <v>276</v>
      </c>
      <c r="AM4327" t="s">
        <v>245</v>
      </c>
    </row>
    <row r="4328" spans="1:39" x14ac:dyDescent="0.3">
      <c r="A4328" s="1">
        <v>43556</v>
      </c>
      <c r="B4328" t="s">
        <v>37</v>
      </c>
      <c r="C4328" t="s">
        <v>239</v>
      </c>
      <c r="D4328">
        <v>2000</v>
      </c>
      <c r="E4328">
        <v>17</v>
      </c>
      <c r="F4328">
        <v>48.93</v>
      </c>
      <c r="G4328">
        <v>49.580002</v>
      </c>
      <c r="H4328">
        <v>48.349997999999999</v>
      </c>
      <c r="I4328">
        <v>49.310001</v>
      </c>
      <c r="J4328">
        <v>48.750931000000001</v>
      </c>
      <c r="K4328">
        <v>6579500</v>
      </c>
      <c r="L4328">
        <v>2.4969999999999999</v>
      </c>
      <c r="M4328">
        <v>2.5676697345906701E-2</v>
      </c>
      <c r="N4328">
        <v>4.0299443619853999E-2</v>
      </c>
      <c r="O4328">
        <v>-8.7988943448320707E-3</v>
      </c>
      <c r="P4328">
        <v>0.30534004974572998</v>
      </c>
      <c r="Q4328">
        <v>-0.58687251193503598</v>
      </c>
      <c r="R4328">
        <v>3.4543516273332603E-2</v>
      </c>
      <c r="S4328">
        <v>3.6340510290728899E-2</v>
      </c>
      <c r="T4328">
        <v>3.4851917665674498E-2</v>
      </c>
      <c r="U4328">
        <v>2.9127701785061799E-2</v>
      </c>
      <c r="V4328">
        <v>93.410004000000001</v>
      </c>
      <c r="W4328">
        <v>33.830002</v>
      </c>
      <c r="X4328">
        <v>-0.235784387850069</v>
      </c>
      <c r="Y4328">
        <v>1.1502195497633099E-2</v>
      </c>
      <c r="Z4328">
        <v>1.5946303740188399</v>
      </c>
      <c r="AA4328">
        <v>-2.22892932680631</v>
      </c>
      <c r="AB4328">
        <v>-2.3736261370571698</v>
      </c>
      <c r="AC4328" t="s">
        <v>262</v>
      </c>
      <c r="AD4328" t="s">
        <v>370</v>
      </c>
      <c r="AE4328" t="s">
        <v>56</v>
      </c>
      <c r="AF4328" t="s">
        <v>57</v>
      </c>
      <c r="AG4328" t="s">
        <v>371</v>
      </c>
      <c r="AH4328" s="45">
        <v>39995</v>
      </c>
      <c r="AI4328">
        <v>106040</v>
      </c>
      <c r="AK4328" t="s">
        <v>372</v>
      </c>
      <c r="AL4328" t="s">
        <v>276</v>
      </c>
      <c r="AM4328" t="s">
        <v>245</v>
      </c>
    </row>
    <row r="4329" spans="1:39" x14ac:dyDescent="0.3">
      <c r="A4329" s="1">
        <v>43586</v>
      </c>
      <c r="B4329" t="s">
        <v>37</v>
      </c>
      <c r="C4329" t="s">
        <v>239</v>
      </c>
      <c r="D4329">
        <v>2200</v>
      </c>
      <c r="E4329">
        <v>17</v>
      </c>
      <c r="F4329">
        <v>51.59</v>
      </c>
      <c r="G4329">
        <v>53.040000999999997</v>
      </c>
      <c r="H4329">
        <v>50.630001</v>
      </c>
      <c r="I4329">
        <v>50.799999</v>
      </c>
      <c r="J4329">
        <v>50.224032999999999</v>
      </c>
      <c r="K4329">
        <v>7451100</v>
      </c>
      <c r="L4329">
        <v>2.5110000000000001</v>
      </c>
      <c r="M4329">
        <v>-6.2794582268606899E-3</v>
      </c>
      <c r="N4329">
        <v>-5.9976002690330002E-2</v>
      </c>
      <c r="O4329">
        <v>5.5446059804275999E-2</v>
      </c>
      <c r="P4329">
        <v>0.15865691218786401</v>
      </c>
      <c r="Q4329">
        <v>-0.39917018006657201</v>
      </c>
      <c r="R4329">
        <v>1.893351954838E-2</v>
      </c>
      <c r="S4329">
        <v>2.0532059748792901E-2</v>
      </c>
      <c r="T4329">
        <v>2.85984251674005E-2</v>
      </c>
      <c r="U4329">
        <v>2.88452290740175E-2</v>
      </c>
      <c r="V4329">
        <v>88.620002999999997</v>
      </c>
      <c r="W4329">
        <v>33.830002</v>
      </c>
      <c r="X4329">
        <v>-0.235784387850069</v>
      </c>
      <c r="Y4329">
        <v>-7.5304459681844096E-3</v>
      </c>
      <c r="Z4329">
        <v>1.6371151245214199</v>
      </c>
      <c r="AA4329">
        <v>-1.7648327199425899</v>
      </c>
      <c r="AB4329">
        <v>-1.97102731894928</v>
      </c>
      <c r="AC4329" t="s">
        <v>262</v>
      </c>
      <c r="AD4329" t="s">
        <v>370</v>
      </c>
      <c r="AE4329" t="s">
        <v>56</v>
      </c>
      <c r="AF4329" t="s">
        <v>57</v>
      </c>
      <c r="AG4329" t="s">
        <v>371</v>
      </c>
      <c r="AH4329" s="45">
        <v>39995</v>
      </c>
      <c r="AI4329">
        <v>106040</v>
      </c>
      <c r="AK4329" t="s">
        <v>372</v>
      </c>
      <c r="AL4329" t="s">
        <v>276</v>
      </c>
      <c r="AM4329" t="s">
        <v>245</v>
      </c>
    </row>
    <row r="4330" spans="1:39" x14ac:dyDescent="0.3">
      <c r="A4330" s="1">
        <v>43593</v>
      </c>
      <c r="B4330" t="s">
        <v>37</v>
      </c>
      <c r="C4330" t="s">
        <v>246</v>
      </c>
      <c r="D4330">
        <v>1900</v>
      </c>
      <c r="E4330">
        <v>17</v>
      </c>
      <c r="F4330">
        <v>46.939999</v>
      </c>
      <c r="G4330">
        <v>47.950001</v>
      </c>
      <c r="H4330">
        <v>46.619999</v>
      </c>
      <c r="I4330">
        <v>46.700001</v>
      </c>
      <c r="J4330">
        <v>46.170521000000001</v>
      </c>
      <c r="K4330">
        <v>4911700</v>
      </c>
      <c r="L4330">
        <v>2.4820000000000002</v>
      </c>
      <c r="M4330">
        <v>-1.08615981393918E-2</v>
      </c>
      <c r="N4330">
        <v>-8.4152136316740803E-2</v>
      </c>
      <c r="O4330">
        <v>-0.108268513841327</v>
      </c>
      <c r="P4330">
        <v>-1.6377550368727699E-2</v>
      </c>
      <c r="Q4330">
        <v>-0.47988957208000999</v>
      </c>
      <c r="R4330">
        <v>2.51392683968901E-2</v>
      </c>
      <c r="S4330">
        <v>2.1797436606525399E-2</v>
      </c>
      <c r="T4330">
        <v>2.8931302090363601E-2</v>
      </c>
      <c r="U4330">
        <v>2.89650661637052E-2</v>
      </c>
      <c r="V4330">
        <v>88.620002999999997</v>
      </c>
      <c r="W4330">
        <v>33.830002</v>
      </c>
      <c r="X4330">
        <v>-0.235784387850069</v>
      </c>
      <c r="Y4330">
        <v>-1.60671540560346E-3</v>
      </c>
      <c r="Z4330">
        <v>1.65807012700337</v>
      </c>
      <c r="AA4330">
        <v>-2.1348464968713001</v>
      </c>
      <c r="AB4330">
        <v>-1.9041579985063699</v>
      </c>
      <c r="AC4330" t="s">
        <v>262</v>
      </c>
      <c r="AD4330" t="s">
        <v>370</v>
      </c>
      <c r="AE4330" t="s">
        <v>56</v>
      </c>
      <c r="AF4330" t="s">
        <v>57</v>
      </c>
      <c r="AG4330" t="s">
        <v>371</v>
      </c>
      <c r="AH4330" s="45">
        <v>39995</v>
      </c>
      <c r="AI4330">
        <v>106040</v>
      </c>
      <c r="AK4330" t="s">
        <v>372</v>
      </c>
      <c r="AL4330" t="s">
        <v>276</v>
      </c>
      <c r="AM4330" t="s">
        <v>245</v>
      </c>
    </row>
    <row r="4331" spans="1:39" x14ac:dyDescent="0.3">
      <c r="A4331" s="1">
        <v>43613</v>
      </c>
      <c r="B4331" t="s">
        <v>37</v>
      </c>
      <c r="C4331" t="s">
        <v>239</v>
      </c>
      <c r="D4331">
        <v>2100</v>
      </c>
      <c r="E4331">
        <v>17</v>
      </c>
      <c r="F4331">
        <v>41.240001999999997</v>
      </c>
      <c r="G4331">
        <v>41.57</v>
      </c>
      <c r="H4331">
        <v>39.560001</v>
      </c>
      <c r="I4331">
        <v>39.580002</v>
      </c>
      <c r="J4331">
        <v>39.131247999999999</v>
      </c>
      <c r="K4331">
        <v>4919900</v>
      </c>
      <c r="L4331">
        <v>2.2679999999999998</v>
      </c>
      <c r="M4331">
        <v>-3.4760152935613998E-2</v>
      </c>
      <c r="N4331">
        <v>-5.81544854652081E-2</v>
      </c>
      <c r="O4331">
        <v>-0.29102409404480201</v>
      </c>
      <c r="P4331">
        <v>-0.24183402305909499</v>
      </c>
      <c r="Q4331">
        <v>-0.75313786092299795</v>
      </c>
      <c r="R4331">
        <v>2.7681444451679599E-2</v>
      </c>
      <c r="S4331">
        <v>2.7421077089222999E-2</v>
      </c>
      <c r="T4331">
        <v>3.02213356508781E-2</v>
      </c>
      <c r="U4331">
        <v>2.9466941824289401E-2</v>
      </c>
      <c r="V4331">
        <v>87.919997999999893</v>
      </c>
      <c r="W4331">
        <v>33.830002</v>
      </c>
      <c r="X4331">
        <v>-0.235784387850069</v>
      </c>
      <c r="Y4331">
        <v>-8.4109499934704197E-3</v>
      </c>
      <c r="Z4331">
        <v>1.71444799444139</v>
      </c>
      <c r="AA4331">
        <v>-3.4960629190658001</v>
      </c>
      <c r="AB4331">
        <v>-3.2272348475044499</v>
      </c>
      <c r="AC4331" t="s">
        <v>262</v>
      </c>
      <c r="AD4331" t="s">
        <v>370</v>
      </c>
      <c r="AE4331" t="s">
        <v>56</v>
      </c>
      <c r="AF4331" t="s">
        <v>57</v>
      </c>
      <c r="AG4331" t="s">
        <v>371</v>
      </c>
      <c r="AH4331" s="45">
        <v>39995</v>
      </c>
      <c r="AI4331">
        <v>106040</v>
      </c>
      <c r="AK4331" t="s">
        <v>372</v>
      </c>
      <c r="AL4331" t="s">
        <v>276</v>
      </c>
      <c r="AM4331" t="s">
        <v>245</v>
      </c>
    </row>
    <row r="4332" spans="1:39" x14ac:dyDescent="0.3">
      <c r="A4332" s="1">
        <v>43637</v>
      </c>
      <c r="B4332" t="s">
        <v>37</v>
      </c>
      <c r="C4332" t="s">
        <v>239</v>
      </c>
      <c r="D4332">
        <v>1000</v>
      </c>
      <c r="E4332">
        <v>17</v>
      </c>
      <c r="F4332">
        <v>39.299999</v>
      </c>
      <c r="G4332">
        <v>40.299999</v>
      </c>
      <c r="H4332">
        <v>38.799999</v>
      </c>
      <c r="I4332">
        <v>40.040000999999997</v>
      </c>
      <c r="J4332">
        <v>39.586033</v>
      </c>
      <c r="K4332">
        <v>9206700</v>
      </c>
      <c r="L4332">
        <v>2.0680000000000001</v>
      </c>
      <c r="M4332">
        <v>1.00402739428415E-2</v>
      </c>
      <c r="N4332">
        <v>9.7235062996428395E-2</v>
      </c>
      <c r="O4332">
        <v>-8.1731897839958198E-2</v>
      </c>
      <c r="P4332">
        <v>-0.178334953245503</v>
      </c>
      <c r="Q4332">
        <v>-0.65517438440739395</v>
      </c>
      <c r="R4332">
        <v>1.89547544361095E-2</v>
      </c>
      <c r="S4332">
        <v>3.0602889960357999E-2</v>
      </c>
      <c r="T4332">
        <v>2.7919176653639698E-2</v>
      </c>
      <c r="U4332">
        <v>3.03881263257192E-2</v>
      </c>
      <c r="V4332">
        <v>83.779999000000004</v>
      </c>
      <c r="W4332">
        <v>33.830002</v>
      </c>
      <c r="X4332">
        <v>-0.235784387850069</v>
      </c>
      <c r="Y4332">
        <v>-1.26001638019446E-3</v>
      </c>
      <c r="Z4332">
        <v>1.7708769728545399</v>
      </c>
      <c r="AA4332">
        <v>-3.3480829162182002</v>
      </c>
      <c r="AB4332">
        <v>-3.5158709938832802</v>
      </c>
      <c r="AC4332" t="s">
        <v>262</v>
      </c>
      <c r="AD4332" t="s">
        <v>370</v>
      </c>
      <c r="AE4332" t="s">
        <v>56</v>
      </c>
      <c r="AF4332" t="s">
        <v>57</v>
      </c>
      <c r="AG4332" t="s">
        <v>371</v>
      </c>
      <c r="AH4332" s="45">
        <v>39995</v>
      </c>
      <c r="AI4332">
        <v>106040</v>
      </c>
      <c r="AK4332" t="s">
        <v>372</v>
      </c>
      <c r="AL4332" t="s">
        <v>276</v>
      </c>
      <c r="AM4332" t="s">
        <v>245</v>
      </c>
    </row>
    <row r="4333" spans="1:39" x14ac:dyDescent="0.3">
      <c r="A4333" s="1">
        <v>43642</v>
      </c>
      <c r="B4333" t="s">
        <v>37</v>
      </c>
      <c r="C4333" t="s">
        <v>239</v>
      </c>
      <c r="D4333">
        <v>900</v>
      </c>
      <c r="E4333">
        <v>17</v>
      </c>
      <c r="F4333">
        <v>43.810001</v>
      </c>
      <c r="G4333">
        <v>45.360000999999997</v>
      </c>
      <c r="H4333">
        <v>43.400002000000001</v>
      </c>
      <c r="I4333">
        <v>44.099997999999999</v>
      </c>
      <c r="J4333">
        <v>43.599997999999999</v>
      </c>
      <c r="K4333">
        <v>13574000</v>
      </c>
      <c r="L4333">
        <v>2.0489999999999999</v>
      </c>
      <c r="M4333">
        <v>7.0451703808713795E-2</v>
      </c>
      <c r="N4333">
        <v>0.12700915014325401</v>
      </c>
      <c r="O4333">
        <v>7.3375622146377897E-2</v>
      </c>
      <c r="P4333">
        <v>-1.7532581819335299E-2</v>
      </c>
      <c r="Q4333">
        <v>-0.53219467610501403</v>
      </c>
      <c r="R4333">
        <v>2.6707299814163098E-2</v>
      </c>
      <c r="S4333">
        <v>3.3799273404190498E-2</v>
      </c>
      <c r="T4333">
        <v>2.9137943296767901E-2</v>
      </c>
      <c r="U4333">
        <v>3.07439695348657E-2</v>
      </c>
      <c r="V4333">
        <v>80.120002999999997</v>
      </c>
      <c r="W4333">
        <v>33.830002</v>
      </c>
      <c r="X4333">
        <v>-0.235784387850069</v>
      </c>
      <c r="Y4333">
        <v>-1.2346958449604901E-3</v>
      </c>
      <c r="Z4333">
        <v>1.7665122739905399</v>
      </c>
      <c r="AA4333">
        <v>-2.7968029059369202</v>
      </c>
      <c r="AB4333">
        <v>-3.2100629595495902</v>
      </c>
      <c r="AC4333" t="s">
        <v>262</v>
      </c>
      <c r="AD4333" t="s">
        <v>370</v>
      </c>
      <c r="AE4333" t="s">
        <v>56</v>
      </c>
      <c r="AF4333" t="s">
        <v>57</v>
      </c>
      <c r="AG4333" t="s">
        <v>371</v>
      </c>
      <c r="AH4333" s="45">
        <v>39995</v>
      </c>
      <c r="AI4333">
        <v>106040</v>
      </c>
      <c r="AK4333" t="s">
        <v>372</v>
      </c>
      <c r="AL4333" t="s">
        <v>276</v>
      </c>
      <c r="AM4333" t="s">
        <v>245</v>
      </c>
    </row>
    <row r="4334" spans="1:39" x14ac:dyDescent="0.3">
      <c r="A4334" s="1">
        <v>43586</v>
      </c>
      <c r="B4334" t="s">
        <v>37</v>
      </c>
      <c r="C4334" t="s">
        <v>239</v>
      </c>
      <c r="D4334">
        <v>2200</v>
      </c>
      <c r="E4334">
        <v>18</v>
      </c>
      <c r="F4334">
        <v>51.59</v>
      </c>
      <c r="G4334">
        <v>53.040000999999997</v>
      </c>
      <c r="H4334">
        <v>50.630001</v>
      </c>
      <c r="I4334">
        <v>50.799999</v>
      </c>
      <c r="J4334">
        <v>50.224032999999999</v>
      </c>
      <c r="K4334">
        <v>7451100</v>
      </c>
      <c r="L4334">
        <v>2.5110000000000001</v>
      </c>
      <c r="M4334">
        <v>-6.2794582268606899E-3</v>
      </c>
      <c r="N4334">
        <v>-5.9976002690330002E-2</v>
      </c>
      <c r="O4334">
        <v>5.5446059804275999E-2</v>
      </c>
      <c r="P4334">
        <v>0.15865691218786401</v>
      </c>
      <c r="Q4334">
        <v>-0.39917018006657201</v>
      </c>
      <c r="R4334">
        <v>1.893351954838E-2</v>
      </c>
      <c r="S4334">
        <v>2.0532059748792901E-2</v>
      </c>
      <c r="T4334">
        <v>2.85984251674005E-2</v>
      </c>
      <c r="U4334">
        <v>2.88452290740175E-2</v>
      </c>
      <c r="V4334">
        <v>88.620002999999997</v>
      </c>
      <c r="W4334">
        <v>33.830002</v>
      </c>
      <c r="X4334">
        <v>-0.235784387850069</v>
      </c>
      <c r="Y4334">
        <v>-7.5304459681844096E-3</v>
      </c>
      <c r="Z4334">
        <v>1.6371151245214199</v>
      </c>
      <c r="AA4334">
        <v>-1.7648327199425899</v>
      </c>
      <c r="AB4334">
        <v>-1.97102731894928</v>
      </c>
      <c r="AC4334" t="s">
        <v>263</v>
      </c>
      <c r="AD4334" t="s">
        <v>370</v>
      </c>
      <c r="AE4334" t="s">
        <v>56</v>
      </c>
      <c r="AF4334" t="s">
        <v>57</v>
      </c>
      <c r="AG4334" t="s">
        <v>371</v>
      </c>
      <c r="AH4334" s="45">
        <v>39995</v>
      </c>
      <c r="AI4334">
        <v>106040</v>
      </c>
      <c r="AK4334" t="s">
        <v>372</v>
      </c>
      <c r="AL4334" t="s">
        <v>276</v>
      </c>
      <c r="AM4334" t="s">
        <v>245</v>
      </c>
    </row>
    <row r="4335" spans="1:39" x14ac:dyDescent="0.3">
      <c r="A4335" s="1">
        <v>43591</v>
      </c>
      <c r="B4335" t="s">
        <v>37</v>
      </c>
      <c r="C4335" t="s">
        <v>239</v>
      </c>
      <c r="D4335">
        <v>2300</v>
      </c>
      <c r="E4335">
        <v>18</v>
      </c>
      <c r="F4335">
        <v>48.84</v>
      </c>
      <c r="G4335">
        <v>49.869999</v>
      </c>
      <c r="H4335">
        <v>48.279998999999997</v>
      </c>
      <c r="I4335">
        <v>49.560001</v>
      </c>
      <c r="J4335">
        <v>48.998095999999997</v>
      </c>
      <c r="K4335">
        <v>4566000</v>
      </c>
      <c r="L4335">
        <v>2.5</v>
      </c>
      <c r="M4335">
        <v>-2.4712216942957901E-2</v>
      </c>
      <c r="N4335">
        <v>-1.8195032495097501E-2</v>
      </c>
      <c r="O4335">
        <v>-4.8251887627171697E-2</v>
      </c>
      <c r="P4335">
        <v>4.6192233493312397E-2</v>
      </c>
      <c r="Q4335">
        <v>-0.40064194784104501</v>
      </c>
      <c r="R4335">
        <v>2.0021200521149501E-2</v>
      </c>
      <c r="S4335">
        <v>1.9783558683342198E-2</v>
      </c>
      <c r="T4335">
        <v>2.8291716888072398E-2</v>
      </c>
      <c r="U4335">
        <v>2.88318613298943E-2</v>
      </c>
      <c r="V4335">
        <v>88.620002999999997</v>
      </c>
      <c r="W4335">
        <v>33.830002</v>
      </c>
      <c r="X4335">
        <v>-0.235784387850069</v>
      </c>
      <c r="Y4335">
        <v>-4.4810132310555703E-3</v>
      </c>
      <c r="Z4335">
        <v>1.6367358895363999</v>
      </c>
      <c r="AA4335">
        <v>-1.7891473984177</v>
      </c>
      <c r="AB4335">
        <v>-1.7956264216470701</v>
      </c>
      <c r="AC4335" t="s">
        <v>263</v>
      </c>
      <c r="AD4335" t="s">
        <v>370</v>
      </c>
      <c r="AE4335" t="s">
        <v>56</v>
      </c>
      <c r="AF4335" t="s">
        <v>57</v>
      </c>
      <c r="AG4335" t="s">
        <v>371</v>
      </c>
      <c r="AH4335" s="45">
        <v>39995</v>
      </c>
      <c r="AI4335">
        <v>106040</v>
      </c>
      <c r="AK4335" t="s">
        <v>372</v>
      </c>
      <c r="AL4335" t="s">
        <v>276</v>
      </c>
      <c r="AM4335" t="s">
        <v>245</v>
      </c>
    </row>
    <row r="4336" spans="1:39" x14ac:dyDescent="0.3">
      <c r="A4336" s="1">
        <v>43598</v>
      </c>
      <c r="B4336" t="s">
        <v>37</v>
      </c>
      <c r="C4336" t="s">
        <v>246</v>
      </c>
      <c r="D4336">
        <v>1000</v>
      </c>
      <c r="E4336">
        <v>18</v>
      </c>
      <c r="F4336">
        <v>44.029998999999997</v>
      </c>
      <c r="G4336">
        <v>44.18</v>
      </c>
      <c r="H4336">
        <v>42.84</v>
      </c>
      <c r="I4336">
        <v>42.990001999999997</v>
      </c>
      <c r="J4336">
        <v>42.502586000000001</v>
      </c>
      <c r="K4336">
        <v>7293500</v>
      </c>
      <c r="L4336">
        <v>2.4049999999999998</v>
      </c>
      <c r="M4336">
        <v>-6.46257384974636E-2</v>
      </c>
      <c r="N4336">
        <v>-0.14221651907472299</v>
      </c>
      <c r="O4336">
        <v>-0.16476103047269</v>
      </c>
      <c r="P4336">
        <v>-5.5071695714520599E-2</v>
      </c>
      <c r="Q4336">
        <v>-0.56926688923314905</v>
      </c>
      <c r="R4336">
        <v>2.6422909652368199E-2</v>
      </c>
      <c r="S4336">
        <v>2.44768748988267E-2</v>
      </c>
      <c r="T4336">
        <v>2.9378077026222599E-2</v>
      </c>
      <c r="U4336">
        <v>2.9221451073620699E-2</v>
      </c>
      <c r="V4336">
        <v>88.620002999999997</v>
      </c>
      <c r="W4336">
        <v>33.830002</v>
      </c>
      <c r="X4336">
        <v>-0.235784387850069</v>
      </c>
      <c r="Y4336">
        <v>-2.4426469085879299E-2</v>
      </c>
      <c r="Z4336">
        <v>1.68274343803218</v>
      </c>
      <c r="AA4336">
        <v>-2.5345265968094099</v>
      </c>
      <c r="AB4336">
        <v>-2.2055970274712098</v>
      </c>
      <c r="AC4336" t="s">
        <v>263</v>
      </c>
      <c r="AD4336" t="s">
        <v>370</v>
      </c>
      <c r="AE4336" t="s">
        <v>56</v>
      </c>
      <c r="AF4336" t="s">
        <v>57</v>
      </c>
      <c r="AG4336" t="s">
        <v>371</v>
      </c>
      <c r="AH4336" s="45">
        <v>39995</v>
      </c>
      <c r="AI4336">
        <v>106040</v>
      </c>
      <c r="AK4336" t="s">
        <v>372</v>
      </c>
      <c r="AL4336" t="s">
        <v>276</v>
      </c>
      <c r="AM4336" t="s">
        <v>245</v>
      </c>
    </row>
    <row r="4337" spans="1:39" x14ac:dyDescent="0.3">
      <c r="A4337" s="1">
        <v>43607</v>
      </c>
      <c r="B4337" t="s">
        <v>37</v>
      </c>
      <c r="C4337" t="s">
        <v>239</v>
      </c>
      <c r="D4337">
        <v>1800</v>
      </c>
      <c r="E4337">
        <v>18</v>
      </c>
      <c r="F4337">
        <v>42.970001000000003</v>
      </c>
      <c r="G4337">
        <v>43.110000999999997</v>
      </c>
      <c r="H4337">
        <v>41.869999</v>
      </c>
      <c r="I4337">
        <v>42.189999</v>
      </c>
      <c r="J4337">
        <v>41.711655</v>
      </c>
      <c r="K4337">
        <v>3175400</v>
      </c>
      <c r="L4337">
        <v>2.3929999999999998</v>
      </c>
      <c r="M4337">
        <v>-2.9427665710414198E-2</v>
      </c>
      <c r="N4337">
        <v>-7.5309361966057906E-2</v>
      </c>
      <c r="O4337">
        <v>-0.25068211625126002</v>
      </c>
      <c r="P4337">
        <v>-0.10091949734247101</v>
      </c>
      <c r="Q4337">
        <v>-0.67858831839584399</v>
      </c>
      <c r="R4337">
        <v>3.5299402753405498E-2</v>
      </c>
      <c r="S4337">
        <v>2.7249834787527599E-2</v>
      </c>
      <c r="T4337">
        <v>3.0965712368473401E-2</v>
      </c>
      <c r="U4337">
        <v>2.9413441291203098E-2</v>
      </c>
      <c r="V4337">
        <v>88.620002999999997</v>
      </c>
      <c r="W4337">
        <v>33.830002</v>
      </c>
      <c r="X4337">
        <v>-0.235784387850069</v>
      </c>
      <c r="Y4337">
        <v>-2.8283920525026501E-3</v>
      </c>
      <c r="Z4337">
        <v>1.71000219352002</v>
      </c>
      <c r="AA4337">
        <v>-3.1141142007309499</v>
      </c>
      <c r="AB4337">
        <v>-2.89920709298283</v>
      </c>
      <c r="AC4337" t="s">
        <v>263</v>
      </c>
      <c r="AD4337" t="s">
        <v>370</v>
      </c>
      <c r="AE4337" t="s">
        <v>56</v>
      </c>
      <c r="AF4337" t="s">
        <v>57</v>
      </c>
      <c r="AG4337" t="s">
        <v>371</v>
      </c>
      <c r="AH4337" s="45">
        <v>39995</v>
      </c>
      <c r="AI4337">
        <v>106040</v>
      </c>
      <c r="AK4337" t="s">
        <v>372</v>
      </c>
      <c r="AL4337" t="s">
        <v>276</v>
      </c>
      <c r="AM4337" t="s">
        <v>245</v>
      </c>
    </row>
    <row r="4338" spans="1:39" x14ac:dyDescent="0.3">
      <c r="A4338" s="1">
        <v>43616</v>
      </c>
      <c r="B4338" t="s">
        <v>37</v>
      </c>
      <c r="C4338" t="s">
        <v>239</v>
      </c>
      <c r="D4338">
        <v>1000</v>
      </c>
      <c r="E4338">
        <v>18</v>
      </c>
      <c r="F4338">
        <v>38.689999</v>
      </c>
      <c r="G4338">
        <v>39.669998</v>
      </c>
      <c r="H4338">
        <v>37.169998</v>
      </c>
      <c r="I4338">
        <v>37.220001000000003</v>
      </c>
      <c r="J4338">
        <v>36.798003999999999</v>
      </c>
      <c r="K4338">
        <v>7121300</v>
      </c>
      <c r="L4338">
        <v>2.1419999999999999</v>
      </c>
      <c r="M4338">
        <v>-5.8441271363089999E-2</v>
      </c>
      <c r="N4338">
        <v>-0.10860620165368701</v>
      </c>
      <c r="O4338">
        <v>-0.31732951080917399</v>
      </c>
      <c r="P4338">
        <v>-0.316758279846168</v>
      </c>
      <c r="Q4338">
        <v>-0.80392529997817797</v>
      </c>
      <c r="R4338">
        <v>2.4734592710155899E-2</v>
      </c>
      <c r="S4338">
        <v>2.8231252625026002E-2</v>
      </c>
      <c r="T4338">
        <v>2.9795152689512199E-2</v>
      </c>
      <c r="U4338">
        <v>2.9666721041420201E-2</v>
      </c>
      <c r="V4338">
        <v>87.160004000000001</v>
      </c>
      <c r="W4338">
        <v>33.830002</v>
      </c>
      <c r="X4338">
        <v>-0.235784387850069</v>
      </c>
      <c r="Y4338">
        <v>-1.3283204951564801E-2</v>
      </c>
      <c r="Z4338">
        <v>1.7492443905555899</v>
      </c>
      <c r="AA4338">
        <v>-3.7664410800197601</v>
      </c>
      <c r="AB4338">
        <v>-3.5156078703441098</v>
      </c>
      <c r="AC4338" t="s">
        <v>263</v>
      </c>
      <c r="AD4338" t="s">
        <v>370</v>
      </c>
      <c r="AE4338" t="s">
        <v>56</v>
      </c>
      <c r="AF4338" t="s">
        <v>57</v>
      </c>
      <c r="AG4338" t="s">
        <v>371</v>
      </c>
      <c r="AH4338" s="45">
        <v>39995</v>
      </c>
      <c r="AI4338">
        <v>106040</v>
      </c>
      <c r="AK4338" t="s">
        <v>372</v>
      </c>
      <c r="AL4338" t="s">
        <v>276</v>
      </c>
      <c r="AM4338" t="s">
        <v>245</v>
      </c>
    </row>
    <row r="4339" spans="1:39" x14ac:dyDescent="0.3">
      <c r="A4339" s="1">
        <v>43563</v>
      </c>
      <c r="B4339" t="s">
        <v>37</v>
      </c>
      <c r="C4339" t="s">
        <v>239</v>
      </c>
      <c r="D4339">
        <v>1100</v>
      </c>
      <c r="E4339">
        <v>19</v>
      </c>
      <c r="F4339">
        <v>51.419998</v>
      </c>
      <c r="G4339">
        <v>51.759997999999896</v>
      </c>
      <c r="H4339">
        <v>50.360000999999997</v>
      </c>
      <c r="I4339">
        <v>51.59</v>
      </c>
      <c r="J4339">
        <v>51.005077</v>
      </c>
      <c r="K4339">
        <v>4377900</v>
      </c>
      <c r="L4339">
        <v>2.5190000000000001</v>
      </c>
      <c r="M4339">
        <v>-8.6848578910971707E-3</v>
      </c>
      <c r="N4339">
        <v>4.52008820918589E-2</v>
      </c>
      <c r="O4339">
        <v>0.10447226888170499</v>
      </c>
      <c r="P4339">
        <v>0.304268413924632</v>
      </c>
      <c r="Q4339">
        <v>-0.49167237589166002</v>
      </c>
      <c r="R4339">
        <v>1.89331558130637E-2</v>
      </c>
      <c r="S4339">
        <v>3.3348146101864901E-2</v>
      </c>
      <c r="T4339">
        <v>3.3121155727583299E-2</v>
      </c>
      <c r="U4339">
        <v>2.9115086759711199E-2</v>
      </c>
      <c r="V4339">
        <v>92.300003000000004</v>
      </c>
      <c r="W4339">
        <v>33.830002</v>
      </c>
      <c r="X4339">
        <v>-0.235784387850069</v>
      </c>
      <c r="Y4339">
        <v>1.0469119934194001E-3</v>
      </c>
      <c r="Z4339">
        <v>1.6288458581707601</v>
      </c>
      <c r="AA4339">
        <v>-1.93969040444475</v>
      </c>
      <c r="AB4339">
        <v>-2.0322791806721798</v>
      </c>
      <c r="AC4339" t="s">
        <v>264</v>
      </c>
      <c r="AD4339" t="s">
        <v>370</v>
      </c>
      <c r="AE4339" t="s">
        <v>56</v>
      </c>
      <c r="AF4339" t="s">
        <v>57</v>
      </c>
      <c r="AG4339" t="s">
        <v>371</v>
      </c>
      <c r="AH4339" s="45">
        <v>39995</v>
      </c>
      <c r="AI4339">
        <v>106040</v>
      </c>
      <c r="AK4339" t="s">
        <v>372</v>
      </c>
      <c r="AL4339" t="s">
        <v>276</v>
      </c>
      <c r="AM4339" t="s">
        <v>245</v>
      </c>
    </row>
    <row r="4340" spans="1:39" x14ac:dyDescent="0.3">
      <c r="A4340" s="1">
        <v>43594</v>
      </c>
      <c r="B4340" t="s">
        <v>37</v>
      </c>
      <c r="C4340" t="s">
        <v>246</v>
      </c>
      <c r="D4340">
        <v>2500</v>
      </c>
      <c r="E4340">
        <v>19</v>
      </c>
      <c r="F4340">
        <v>45.970001000000003</v>
      </c>
      <c r="G4340">
        <v>46.580002</v>
      </c>
      <c r="H4340">
        <v>44.57</v>
      </c>
      <c r="I4340">
        <v>46.419998</v>
      </c>
      <c r="J4340">
        <v>45.893695999999998</v>
      </c>
      <c r="K4340">
        <v>6147700</v>
      </c>
      <c r="L4340">
        <v>2.4569999999999999</v>
      </c>
      <c r="M4340">
        <v>-6.0137552527417997E-3</v>
      </c>
      <c r="N4340">
        <v>-6.9481037241633806E-2</v>
      </c>
      <c r="O4340">
        <v>-0.105597411202972</v>
      </c>
      <c r="P4340">
        <v>2.32163512053183E-2</v>
      </c>
      <c r="Q4340">
        <v>-0.47579138143808503</v>
      </c>
      <c r="R4340">
        <v>2.54314117672352E-2</v>
      </c>
      <c r="S4340">
        <v>2.17829092637833E-2</v>
      </c>
      <c r="T4340">
        <v>2.8354627487759999E-2</v>
      </c>
      <c r="U4340">
        <v>2.8961589842872601E-2</v>
      </c>
      <c r="V4340">
        <v>88.620002999999997</v>
      </c>
      <c r="W4340">
        <v>33.830002</v>
      </c>
      <c r="X4340">
        <v>-0.235784387850069</v>
      </c>
      <c r="Y4340">
        <v>-3.0259986019249502E-3</v>
      </c>
      <c r="Z4340">
        <v>1.6576834893719701</v>
      </c>
      <c r="AA4340">
        <v>-2.1231361983795498</v>
      </c>
      <c r="AB4340">
        <v>-1.9462033332450399</v>
      </c>
      <c r="AC4340" t="s">
        <v>264</v>
      </c>
      <c r="AD4340" t="s">
        <v>370</v>
      </c>
      <c r="AE4340" t="s">
        <v>56</v>
      </c>
      <c r="AF4340" t="s">
        <v>57</v>
      </c>
      <c r="AG4340" t="s">
        <v>371</v>
      </c>
      <c r="AH4340" s="45">
        <v>39995</v>
      </c>
      <c r="AI4340">
        <v>106040</v>
      </c>
      <c r="AK4340" t="s">
        <v>372</v>
      </c>
      <c r="AL4340" t="s">
        <v>276</v>
      </c>
      <c r="AM4340" t="s">
        <v>245</v>
      </c>
    </row>
    <row r="4341" spans="1:39" x14ac:dyDescent="0.3">
      <c r="A4341" s="1">
        <v>43599</v>
      </c>
      <c r="B4341" t="s">
        <v>37</v>
      </c>
      <c r="C4341" t="s">
        <v>239</v>
      </c>
      <c r="D4341">
        <v>2200</v>
      </c>
      <c r="E4341">
        <v>19</v>
      </c>
      <c r="F4341">
        <v>43.34</v>
      </c>
      <c r="G4341">
        <v>45.110000999999997</v>
      </c>
      <c r="H4341">
        <v>43.34</v>
      </c>
      <c r="I4341">
        <v>44.630001</v>
      </c>
      <c r="J4341">
        <v>44.123992999999999</v>
      </c>
      <c r="K4341">
        <v>5283100</v>
      </c>
      <c r="L4341">
        <v>2.419</v>
      </c>
      <c r="M4341">
        <v>3.7438772325213102E-2</v>
      </c>
      <c r="N4341">
        <v>-5.6199425515119597E-2</v>
      </c>
      <c r="O4341">
        <v>-0.13008040300985699</v>
      </c>
      <c r="P4341">
        <v>-4.6178724788181198E-2</v>
      </c>
      <c r="Q4341">
        <v>-0.528787113796646</v>
      </c>
      <c r="R4341">
        <v>3.6221269894761703E-2</v>
      </c>
      <c r="S4341">
        <v>2.62227686731763E-2</v>
      </c>
      <c r="T4341">
        <v>2.9542620560704499E-2</v>
      </c>
      <c r="U4341">
        <v>2.93282013993326E-2</v>
      </c>
      <c r="V4341">
        <v>88.620002999999997</v>
      </c>
      <c r="W4341">
        <v>33.830002</v>
      </c>
      <c r="X4341">
        <v>-0.235784387850069</v>
      </c>
      <c r="Y4341">
        <v>7.98398755130913E-3</v>
      </c>
      <c r="Z4341">
        <v>1.6920565801149099</v>
      </c>
      <c r="AA4341">
        <v>-2.37035487667143</v>
      </c>
      <c r="AB4341">
        <v>-2.2768951339498198</v>
      </c>
      <c r="AC4341" t="s">
        <v>264</v>
      </c>
      <c r="AD4341" t="s">
        <v>370</v>
      </c>
      <c r="AE4341" t="s">
        <v>56</v>
      </c>
      <c r="AF4341" t="s">
        <v>57</v>
      </c>
      <c r="AG4341" t="s">
        <v>371</v>
      </c>
      <c r="AH4341" s="45">
        <v>39995</v>
      </c>
      <c r="AI4341">
        <v>106040</v>
      </c>
      <c r="AK4341" t="s">
        <v>372</v>
      </c>
      <c r="AL4341" t="s">
        <v>276</v>
      </c>
      <c r="AM4341" t="s">
        <v>245</v>
      </c>
    </row>
    <row r="4342" spans="1:39" x14ac:dyDescent="0.3">
      <c r="A4342" s="1">
        <v>43608</v>
      </c>
      <c r="B4342" t="s">
        <v>37</v>
      </c>
      <c r="C4342" t="s">
        <v>239</v>
      </c>
      <c r="D4342">
        <v>1200</v>
      </c>
      <c r="E4342">
        <v>19</v>
      </c>
      <c r="F4342">
        <v>41.290000999999997</v>
      </c>
      <c r="G4342">
        <v>41.599997999999999</v>
      </c>
      <c r="H4342">
        <v>40.229999999999997</v>
      </c>
      <c r="I4342">
        <v>41.490001999999997</v>
      </c>
      <c r="J4342">
        <v>41.019591999999903</v>
      </c>
      <c r="K4342">
        <v>4314200</v>
      </c>
      <c r="L4342">
        <v>2.2959999999999998</v>
      </c>
      <c r="M4342">
        <v>-1.67307799286468E-2</v>
      </c>
      <c r="N4342">
        <v>-8.3207997798636496E-2</v>
      </c>
      <c r="O4342">
        <v>-0.27183040991670299</v>
      </c>
      <c r="P4342">
        <v>-0.165239034829051</v>
      </c>
      <c r="Q4342">
        <v>-0.71068644828082495</v>
      </c>
      <c r="R4342">
        <v>3.5127230844072301E-2</v>
      </c>
      <c r="S4342">
        <v>2.70376668200559E-2</v>
      </c>
      <c r="T4342">
        <v>3.03723577510485E-2</v>
      </c>
      <c r="U4342">
        <v>2.9404419362922998E-2</v>
      </c>
      <c r="V4342">
        <v>88.620002999999997</v>
      </c>
      <c r="W4342">
        <v>33.830002</v>
      </c>
      <c r="X4342">
        <v>-0.235784387850069</v>
      </c>
      <c r="Y4342">
        <v>-1.1985692488440201E-2</v>
      </c>
      <c r="Z4342">
        <v>1.7098256239962899</v>
      </c>
      <c r="AA4342">
        <v>-3.2713084050343402</v>
      </c>
      <c r="AB4342">
        <v>-3.0394043544290001</v>
      </c>
      <c r="AC4342" t="s">
        <v>264</v>
      </c>
      <c r="AD4342" t="s">
        <v>370</v>
      </c>
      <c r="AE4342" t="s">
        <v>56</v>
      </c>
      <c r="AF4342" t="s">
        <v>57</v>
      </c>
      <c r="AG4342" t="s">
        <v>371</v>
      </c>
      <c r="AH4342" s="45">
        <v>39995</v>
      </c>
      <c r="AI4342">
        <v>106040</v>
      </c>
      <c r="AK4342" t="s">
        <v>372</v>
      </c>
      <c r="AL4342" t="s">
        <v>276</v>
      </c>
      <c r="AM4342" t="s">
        <v>245</v>
      </c>
    </row>
    <row r="4343" spans="1:39" x14ac:dyDescent="0.3">
      <c r="A4343" s="1">
        <v>43616</v>
      </c>
      <c r="B4343" t="s">
        <v>37</v>
      </c>
      <c r="C4343" t="s">
        <v>239</v>
      </c>
      <c r="D4343">
        <v>1800</v>
      </c>
      <c r="E4343">
        <v>19</v>
      </c>
      <c r="F4343">
        <v>38.689999</v>
      </c>
      <c r="G4343">
        <v>39.669998</v>
      </c>
      <c r="H4343">
        <v>37.169998</v>
      </c>
      <c r="I4343">
        <v>37.220001000000003</v>
      </c>
      <c r="J4343">
        <v>36.798003999999999</v>
      </c>
      <c r="K4343">
        <v>7121300</v>
      </c>
      <c r="L4343">
        <v>2.1419999999999999</v>
      </c>
      <c r="M4343">
        <v>-5.8441271363089999E-2</v>
      </c>
      <c r="N4343">
        <v>-0.10860620165368701</v>
      </c>
      <c r="O4343">
        <v>-0.31732951080917399</v>
      </c>
      <c r="P4343">
        <v>-0.316758279846168</v>
      </c>
      <c r="Q4343">
        <v>-0.80392529997817797</v>
      </c>
      <c r="R4343">
        <v>2.4734592710155899E-2</v>
      </c>
      <c r="S4343">
        <v>2.8231252625026002E-2</v>
      </c>
      <c r="T4343">
        <v>2.9795152689512199E-2</v>
      </c>
      <c r="U4343">
        <v>2.9666721041420201E-2</v>
      </c>
      <c r="V4343">
        <v>87.160004000000001</v>
      </c>
      <c r="W4343">
        <v>33.830002</v>
      </c>
      <c r="X4343">
        <v>-0.235784387850069</v>
      </c>
      <c r="Y4343">
        <v>-1.3283204951564801E-2</v>
      </c>
      <c r="Z4343">
        <v>1.7492443905555899</v>
      </c>
      <c r="AA4343">
        <v>-3.7664410800197601</v>
      </c>
      <c r="AB4343">
        <v>-3.5156078703441098</v>
      </c>
      <c r="AC4343" t="s">
        <v>264</v>
      </c>
      <c r="AD4343" t="s">
        <v>370</v>
      </c>
      <c r="AE4343" t="s">
        <v>56</v>
      </c>
      <c r="AF4343" t="s">
        <v>57</v>
      </c>
      <c r="AG4343" t="s">
        <v>371</v>
      </c>
      <c r="AH4343" s="45">
        <v>39995</v>
      </c>
      <c r="AI4343">
        <v>106040</v>
      </c>
      <c r="AK4343" t="s">
        <v>372</v>
      </c>
      <c r="AL4343" t="s">
        <v>276</v>
      </c>
      <c r="AM4343" t="s">
        <v>245</v>
      </c>
    </row>
    <row r="4344" spans="1:39" x14ac:dyDescent="0.3">
      <c r="A4344" s="1">
        <v>43585</v>
      </c>
      <c r="B4344" t="s">
        <v>37</v>
      </c>
      <c r="C4344" t="s">
        <v>239</v>
      </c>
      <c r="D4344">
        <v>2600</v>
      </c>
      <c r="E4344">
        <v>20</v>
      </c>
      <c r="F4344">
        <v>49.299999</v>
      </c>
      <c r="G4344">
        <v>51.540000999999997</v>
      </c>
      <c r="H4344">
        <v>47.810001</v>
      </c>
      <c r="I4344">
        <v>51.119999</v>
      </c>
      <c r="J4344">
        <v>50.540405</v>
      </c>
      <c r="K4344">
        <v>19007500</v>
      </c>
      <c r="L4344">
        <v>2.5089999999999999</v>
      </c>
      <c r="M4344">
        <v>1.2796642674721101E-2</v>
      </c>
      <c r="N4344">
        <v>-6.3107100761216395E-2</v>
      </c>
      <c r="O4344">
        <v>0.110983945080613</v>
      </c>
      <c r="P4344">
        <v>0.19457514039874199</v>
      </c>
      <c r="Q4344">
        <v>-0.419071215958287</v>
      </c>
      <c r="R4344">
        <v>1.8748083706145498E-2</v>
      </c>
      <c r="S4344">
        <v>2.26985335727376E-2</v>
      </c>
      <c r="T4344">
        <v>2.87776716350608E-2</v>
      </c>
      <c r="U4344">
        <v>2.8885350064963001E-2</v>
      </c>
      <c r="V4344">
        <v>88.620002999999997</v>
      </c>
      <c r="W4344">
        <v>33.830002</v>
      </c>
      <c r="X4344">
        <v>-0.235784387850069</v>
      </c>
      <c r="Y4344">
        <v>9.5096475723260604E-4</v>
      </c>
      <c r="Z4344">
        <v>1.6441518104296899</v>
      </c>
      <c r="AA4344">
        <v>-1.8412202369105699</v>
      </c>
      <c r="AB4344">
        <v>-1.9931990622109299</v>
      </c>
      <c r="AC4344" t="s">
        <v>265</v>
      </c>
      <c r="AD4344" t="s">
        <v>370</v>
      </c>
      <c r="AE4344" t="s">
        <v>56</v>
      </c>
      <c r="AF4344" t="s">
        <v>57</v>
      </c>
      <c r="AG4344" t="s">
        <v>371</v>
      </c>
      <c r="AH4344" s="45">
        <v>39995</v>
      </c>
      <c r="AI4344">
        <v>106040</v>
      </c>
      <c r="AK4344" t="s">
        <v>372</v>
      </c>
      <c r="AL4344" t="s">
        <v>276</v>
      </c>
      <c r="AM4344" t="s">
        <v>245</v>
      </c>
    </row>
    <row r="4345" spans="1:39" x14ac:dyDescent="0.3">
      <c r="A4345" s="1">
        <v>43598</v>
      </c>
      <c r="B4345" t="s">
        <v>37</v>
      </c>
      <c r="C4345" t="s">
        <v>246</v>
      </c>
      <c r="D4345">
        <v>2200</v>
      </c>
      <c r="E4345">
        <v>20</v>
      </c>
      <c r="F4345">
        <v>44.029998999999997</v>
      </c>
      <c r="G4345">
        <v>44.18</v>
      </c>
      <c r="H4345">
        <v>42.84</v>
      </c>
      <c r="I4345">
        <v>42.990001999999997</v>
      </c>
      <c r="J4345">
        <v>42.502586000000001</v>
      </c>
      <c r="K4345">
        <v>7293500</v>
      </c>
      <c r="L4345">
        <v>2.4049999999999998</v>
      </c>
      <c r="M4345">
        <v>-6.46257384974636E-2</v>
      </c>
      <c r="N4345">
        <v>-0.14221651907472299</v>
      </c>
      <c r="O4345">
        <v>-0.16476103047269</v>
      </c>
      <c r="P4345">
        <v>-5.5071695714520599E-2</v>
      </c>
      <c r="Q4345">
        <v>-0.56926688923314905</v>
      </c>
      <c r="R4345">
        <v>2.6422909652368199E-2</v>
      </c>
      <c r="S4345">
        <v>2.44768748988267E-2</v>
      </c>
      <c r="T4345">
        <v>2.9378077026222599E-2</v>
      </c>
      <c r="U4345">
        <v>2.9221451073620699E-2</v>
      </c>
      <c r="V4345">
        <v>88.620002999999997</v>
      </c>
      <c r="W4345">
        <v>33.830002</v>
      </c>
      <c r="X4345">
        <v>-0.235784387850069</v>
      </c>
      <c r="Y4345">
        <v>-2.4426469085879299E-2</v>
      </c>
      <c r="Z4345">
        <v>1.68274343803218</v>
      </c>
      <c r="AA4345">
        <v>-2.5345265968094099</v>
      </c>
      <c r="AB4345">
        <v>-2.2055970274712098</v>
      </c>
      <c r="AC4345" t="s">
        <v>265</v>
      </c>
      <c r="AD4345" t="s">
        <v>370</v>
      </c>
      <c r="AE4345" t="s">
        <v>56</v>
      </c>
      <c r="AF4345" t="s">
        <v>57</v>
      </c>
      <c r="AG4345" t="s">
        <v>371</v>
      </c>
      <c r="AH4345" s="45">
        <v>39995</v>
      </c>
      <c r="AI4345">
        <v>106040</v>
      </c>
      <c r="AK4345" t="s">
        <v>372</v>
      </c>
      <c r="AL4345" t="s">
        <v>276</v>
      </c>
      <c r="AM4345" t="s">
        <v>245</v>
      </c>
    </row>
    <row r="4346" spans="1:39" x14ac:dyDescent="0.3">
      <c r="A4346" s="1">
        <v>43605</v>
      </c>
      <c r="B4346" t="s">
        <v>37</v>
      </c>
      <c r="C4346" t="s">
        <v>246</v>
      </c>
      <c r="D4346">
        <v>1600</v>
      </c>
      <c r="E4346">
        <v>20</v>
      </c>
      <c r="F4346">
        <v>43.580002</v>
      </c>
      <c r="G4346">
        <v>44.16</v>
      </c>
      <c r="H4346">
        <v>41.66</v>
      </c>
      <c r="I4346">
        <v>41.950001</v>
      </c>
      <c r="J4346">
        <v>41.474376999999997</v>
      </c>
      <c r="K4346">
        <v>9147700</v>
      </c>
      <c r="L4346">
        <v>2.4159999999999999</v>
      </c>
      <c r="M4346">
        <v>-6.1927878596656598E-2</v>
      </c>
      <c r="N4346">
        <v>-2.4489106271443298E-2</v>
      </c>
      <c r="O4346">
        <v>-0.260804401277202</v>
      </c>
      <c r="P4346">
        <v>-0.12364325634111201</v>
      </c>
      <c r="Q4346">
        <v>-0.68417754808079501</v>
      </c>
      <c r="R4346">
        <v>3.76305036677652E-2</v>
      </c>
      <c r="S4346">
        <v>2.58334172132017E-2</v>
      </c>
      <c r="T4346">
        <v>3.0602874166293099E-2</v>
      </c>
      <c r="U4346">
        <v>2.9327220706363202E-2</v>
      </c>
      <c r="V4346">
        <v>88.620002999999997</v>
      </c>
      <c r="W4346">
        <v>33.830002</v>
      </c>
      <c r="X4346">
        <v>-0.235784387850069</v>
      </c>
      <c r="Y4346">
        <v>-6.7722580366252503E-3</v>
      </c>
      <c r="Z4346">
        <v>1.7037554001741899</v>
      </c>
      <c r="AA4346">
        <v>-3.1006773434362498</v>
      </c>
      <c r="AB4346">
        <v>-2.6597206796165</v>
      </c>
      <c r="AC4346" t="s">
        <v>265</v>
      </c>
      <c r="AD4346" t="s">
        <v>370</v>
      </c>
      <c r="AE4346" t="s">
        <v>56</v>
      </c>
      <c r="AF4346" t="s">
        <v>57</v>
      </c>
      <c r="AG4346" t="s">
        <v>371</v>
      </c>
      <c r="AH4346" s="45">
        <v>39995</v>
      </c>
      <c r="AI4346">
        <v>106040</v>
      </c>
      <c r="AK4346" t="s">
        <v>372</v>
      </c>
      <c r="AL4346" t="s">
        <v>276</v>
      </c>
      <c r="AM4346" t="s">
        <v>245</v>
      </c>
    </row>
    <row r="4347" spans="1:39" x14ac:dyDescent="0.3">
      <c r="A4347" s="1">
        <v>43636</v>
      </c>
      <c r="B4347" t="s">
        <v>37</v>
      </c>
      <c r="C4347" t="s">
        <v>239</v>
      </c>
      <c r="D4347">
        <v>2300</v>
      </c>
      <c r="E4347">
        <v>20</v>
      </c>
      <c r="F4347">
        <v>39.909999999999997</v>
      </c>
      <c r="G4347">
        <v>40.82</v>
      </c>
      <c r="H4347">
        <v>39.270000000000003</v>
      </c>
      <c r="I4347">
        <v>39.639998999999897</v>
      </c>
      <c r="J4347">
        <v>39.190567000000001</v>
      </c>
      <c r="K4347">
        <v>5442500</v>
      </c>
      <c r="L4347">
        <v>2.0009999999999999</v>
      </c>
      <c r="M4347">
        <v>2.0388125743231601E-2</v>
      </c>
      <c r="N4347">
        <v>5.9773546733890702E-2</v>
      </c>
      <c r="O4347">
        <v>-5.6639734783239498E-2</v>
      </c>
      <c r="P4347">
        <v>-0.25608592636916699</v>
      </c>
      <c r="Q4347">
        <v>-0.66882314391256603</v>
      </c>
      <c r="R4347">
        <v>2.8568358413615502E-2</v>
      </c>
      <c r="S4347">
        <v>3.1591571768819098E-2</v>
      </c>
      <c r="T4347">
        <v>2.9037123289470002E-2</v>
      </c>
      <c r="U4347">
        <v>3.0377669093656402E-2</v>
      </c>
      <c r="V4347">
        <v>83.779999000000004</v>
      </c>
      <c r="W4347">
        <v>33.830002</v>
      </c>
      <c r="X4347">
        <v>-0.235784387850069</v>
      </c>
      <c r="Y4347">
        <v>9.4276054361659405E-3</v>
      </c>
      <c r="Z4347">
        <v>1.77164538221279</v>
      </c>
      <c r="AA4347">
        <v>-3.3855727146094501</v>
      </c>
      <c r="AB4347">
        <v>-3.61683066491968</v>
      </c>
      <c r="AC4347" t="s">
        <v>265</v>
      </c>
      <c r="AD4347" t="s">
        <v>370</v>
      </c>
      <c r="AE4347" t="s">
        <v>56</v>
      </c>
      <c r="AF4347" t="s">
        <v>57</v>
      </c>
      <c r="AG4347" t="s">
        <v>371</v>
      </c>
      <c r="AH4347" s="45">
        <v>39995</v>
      </c>
      <c r="AI4347">
        <v>106040</v>
      </c>
      <c r="AK4347" t="s">
        <v>372</v>
      </c>
      <c r="AL4347" t="s">
        <v>276</v>
      </c>
      <c r="AM4347" t="s">
        <v>245</v>
      </c>
    </row>
    <row r="4348" spans="1:39" x14ac:dyDescent="0.3">
      <c r="A4348" s="1">
        <v>43621</v>
      </c>
      <c r="B4348" t="s">
        <v>38</v>
      </c>
      <c r="C4348" t="s">
        <v>246</v>
      </c>
      <c r="D4348">
        <v>300</v>
      </c>
      <c r="E4348">
        <v>1</v>
      </c>
      <c r="F4348">
        <v>258.64001500000001</v>
      </c>
      <c r="G4348">
        <v>263.13000499999998</v>
      </c>
      <c r="H4348">
        <v>250.770004</v>
      </c>
      <c r="I4348">
        <v>251.64999399999999</v>
      </c>
      <c r="J4348">
        <v>251.64999399999999</v>
      </c>
      <c r="K4348">
        <v>1582800</v>
      </c>
      <c r="L4348">
        <v>2.1230000000000002</v>
      </c>
      <c r="M4348">
        <v>-7.9161309783263301E-3</v>
      </c>
      <c r="N4348">
        <v>-3.26424216357976E-2</v>
      </c>
      <c r="O4348">
        <v>-2.39509135173392E-2</v>
      </c>
      <c r="P4348">
        <v>8.6314396864984003E-2</v>
      </c>
      <c r="Q4348">
        <v>0.21858407369813601</v>
      </c>
      <c r="R4348">
        <v>1.6608774487467799E-2</v>
      </c>
      <c r="S4348">
        <v>2.3102238299071501E-2</v>
      </c>
      <c r="T4348">
        <v>1.4922762138321201E-2</v>
      </c>
      <c r="U4348">
        <v>1.59938737650346E-2</v>
      </c>
      <c r="V4348">
        <v>276.89001500000001</v>
      </c>
      <c r="W4348">
        <v>172.179993</v>
      </c>
      <c r="X4348">
        <v>-0.114776996840078</v>
      </c>
      <c r="Y4348">
        <v>8.1287266899663802E-3</v>
      </c>
      <c r="Z4348">
        <v>1.0352544803327399</v>
      </c>
      <c r="AA4348">
        <v>1.23550978304821</v>
      </c>
      <c r="AB4348">
        <v>1.3594829372172601</v>
      </c>
      <c r="AC4348" t="s">
        <v>240</v>
      </c>
      <c r="AD4348" t="s">
        <v>373</v>
      </c>
      <c r="AE4348" t="s">
        <v>56</v>
      </c>
      <c r="AF4348" t="s">
        <v>75</v>
      </c>
      <c r="AG4348" t="s">
        <v>374</v>
      </c>
      <c r="AH4348" s="45">
        <v>43271</v>
      </c>
      <c r="AI4348">
        <v>1175454</v>
      </c>
      <c r="AJ4348">
        <v>2000</v>
      </c>
      <c r="AK4348" t="s">
        <v>375</v>
      </c>
      <c r="AL4348" t="s">
        <v>376</v>
      </c>
      <c r="AM4348" t="s">
        <v>245</v>
      </c>
    </row>
    <row r="4349" spans="1:39" x14ac:dyDescent="0.3">
      <c r="A4349" s="1">
        <v>43634</v>
      </c>
      <c r="B4349" t="s">
        <v>38</v>
      </c>
      <c r="C4349" t="s">
        <v>246</v>
      </c>
      <c r="D4349">
        <v>100</v>
      </c>
      <c r="E4349">
        <v>1</v>
      </c>
      <c r="F4349">
        <v>270.95001200000002</v>
      </c>
      <c r="G4349">
        <v>273.470000999999</v>
      </c>
      <c r="H4349">
        <v>269.60998499999999</v>
      </c>
      <c r="I4349">
        <v>273.30999800000001</v>
      </c>
      <c r="J4349">
        <v>273.30999800000001</v>
      </c>
      <c r="K4349">
        <v>490600</v>
      </c>
      <c r="L4349">
        <v>2.06</v>
      </c>
      <c r="M4349">
        <v>1.7830210524725901E-2</v>
      </c>
      <c r="N4349">
        <v>2.44072520232269E-2</v>
      </c>
      <c r="O4349">
        <v>8.0082456784373798E-3</v>
      </c>
      <c r="P4349">
        <v>0.12630776984425901</v>
      </c>
      <c r="Q4349">
        <v>0.27745321270674</v>
      </c>
      <c r="R4349">
        <v>1.45625110842221E-2</v>
      </c>
      <c r="S4349">
        <v>1.6861861277351502E-2</v>
      </c>
      <c r="T4349">
        <v>1.5812891657821199E-2</v>
      </c>
      <c r="U4349">
        <v>1.6027935792355199E-2</v>
      </c>
      <c r="V4349">
        <v>276.89001500000001</v>
      </c>
      <c r="W4349">
        <v>172.179993</v>
      </c>
      <c r="X4349">
        <v>-0.114776996840078</v>
      </c>
      <c r="Y4349">
        <v>9.6704895497130797E-3</v>
      </c>
      <c r="Z4349">
        <v>1.0489299786872299</v>
      </c>
      <c r="AA4349">
        <v>1.62153102695733</v>
      </c>
      <c r="AB4349">
        <v>1.60650153648018</v>
      </c>
      <c r="AC4349" t="s">
        <v>240</v>
      </c>
      <c r="AD4349" t="s">
        <v>373</v>
      </c>
      <c r="AE4349" t="s">
        <v>56</v>
      </c>
      <c r="AF4349" t="s">
        <v>75</v>
      </c>
      <c r="AG4349" t="s">
        <v>374</v>
      </c>
      <c r="AH4349" s="45">
        <v>43271</v>
      </c>
      <c r="AI4349">
        <v>1175454</v>
      </c>
      <c r="AJ4349">
        <v>2000</v>
      </c>
      <c r="AK4349" t="s">
        <v>375</v>
      </c>
      <c r="AL4349" t="s">
        <v>376</v>
      </c>
      <c r="AM4349" t="s">
        <v>245</v>
      </c>
    </row>
    <row r="4350" spans="1:39" x14ac:dyDescent="0.3">
      <c r="A4350" s="1">
        <v>43559</v>
      </c>
      <c r="B4350" t="s">
        <v>38</v>
      </c>
      <c r="C4350" t="s">
        <v>246</v>
      </c>
      <c r="D4350">
        <v>200</v>
      </c>
      <c r="E4350">
        <v>2</v>
      </c>
      <c r="F4350">
        <v>250.259995</v>
      </c>
      <c r="G4350">
        <v>250.429993</v>
      </c>
      <c r="H4350">
        <v>246.720000999999</v>
      </c>
      <c r="I4350">
        <v>248.32000699999901</v>
      </c>
      <c r="J4350">
        <v>248.32000699999901</v>
      </c>
      <c r="K4350">
        <v>404400</v>
      </c>
      <c r="L4350">
        <v>2.512</v>
      </c>
      <c r="M4350">
        <v>-6.6226494778638999E-3</v>
      </c>
      <c r="N4350">
        <v>1.9272826314467199E-2</v>
      </c>
      <c r="O4350">
        <v>7.0829792607599001E-2</v>
      </c>
      <c r="P4350">
        <v>0.31291176597744602</v>
      </c>
      <c r="Q4350">
        <v>0.22035868535179601</v>
      </c>
      <c r="R4350">
        <v>7.7035720225385003E-3</v>
      </c>
      <c r="S4350">
        <v>9.13278798850292E-3</v>
      </c>
      <c r="T4350">
        <v>1.1391689340553599E-2</v>
      </c>
      <c r="U4350">
        <v>1.5401854611056099E-2</v>
      </c>
      <c r="V4350">
        <v>251.05999800000001</v>
      </c>
      <c r="W4350">
        <v>172.179993</v>
      </c>
      <c r="X4350">
        <v>-0.147420765531522</v>
      </c>
      <c r="Y4350">
        <v>2.0824655091414399E-3</v>
      </c>
      <c r="Z4350">
        <v>0.97322162478555096</v>
      </c>
      <c r="AA4350">
        <v>1.1519135072596001</v>
      </c>
      <c r="AB4350">
        <v>1.1674463486415001</v>
      </c>
      <c r="AC4350" t="s">
        <v>247</v>
      </c>
      <c r="AD4350" t="s">
        <v>373</v>
      </c>
      <c r="AE4350" t="s">
        <v>56</v>
      </c>
      <c r="AF4350" t="s">
        <v>75</v>
      </c>
      <c r="AG4350" t="s">
        <v>374</v>
      </c>
      <c r="AH4350" s="45">
        <v>43271</v>
      </c>
      <c r="AI4350">
        <v>1175454</v>
      </c>
      <c r="AJ4350">
        <v>2000</v>
      </c>
      <c r="AK4350" t="s">
        <v>375</v>
      </c>
      <c r="AL4350" t="s">
        <v>376</v>
      </c>
      <c r="AM4350" t="s">
        <v>245</v>
      </c>
    </row>
    <row r="4351" spans="1:39" x14ac:dyDescent="0.3">
      <c r="A4351" s="1">
        <v>43643</v>
      </c>
      <c r="B4351" t="s">
        <v>38</v>
      </c>
      <c r="C4351" t="s">
        <v>239</v>
      </c>
      <c r="D4351">
        <v>200</v>
      </c>
      <c r="E4351">
        <v>2</v>
      </c>
      <c r="F4351">
        <v>278.41000400000001</v>
      </c>
      <c r="G4351">
        <v>280.48998999999998</v>
      </c>
      <c r="H4351">
        <v>277.459991</v>
      </c>
      <c r="I4351">
        <v>279.209991</v>
      </c>
      <c r="J4351">
        <v>279.209991</v>
      </c>
      <c r="K4351">
        <v>287600</v>
      </c>
      <c r="L4351">
        <v>2.0049999999999999</v>
      </c>
      <c r="M4351">
        <v>7.5135473005806096E-3</v>
      </c>
      <c r="N4351">
        <v>5.1707611049699202E-3</v>
      </c>
      <c r="O4351">
        <v>4.2022492664238499E-2</v>
      </c>
      <c r="P4351">
        <v>0.136518715762106</v>
      </c>
      <c r="Q4351">
        <v>0.28176619469016601</v>
      </c>
      <c r="R4351">
        <v>5.4681932731406296E-3</v>
      </c>
      <c r="S4351">
        <v>1.5577073603418701E-2</v>
      </c>
      <c r="T4351">
        <v>1.5538213368907599E-2</v>
      </c>
      <c r="U4351">
        <v>1.54546307575561E-2</v>
      </c>
      <c r="V4351">
        <v>283.45001200000002</v>
      </c>
      <c r="W4351">
        <v>172.179993</v>
      </c>
      <c r="X4351">
        <v>-0.114776996840078</v>
      </c>
      <c r="Y4351">
        <v>3.81588593721357E-3</v>
      </c>
      <c r="Z4351">
        <v>1.0442557604809699</v>
      </c>
      <c r="AA4351">
        <v>1.69271328318304</v>
      </c>
      <c r="AB4351">
        <v>1.51302563546892</v>
      </c>
      <c r="AC4351" t="s">
        <v>247</v>
      </c>
      <c r="AD4351" t="s">
        <v>373</v>
      </c>
      <c r="AE4351" t="s">
        <v>56</v>
      </c>
      <c r="AF4351" t="s">
        <v>75</v>
      </c>
      <c r="AG4351" t="s">
        <v>374</v>
      </c>
      <c r="AH4351" s="45">
        <v>43271</v>
      </c>
      <c r="AI4351">
        <v>1175454</v>
      </c>
      <c r="AJ4351">
        <v>2000</v>
      </c>
      <c r="AK4351" t="s">
        <v>375</v>
      </c>
      <c r="AL4351" t="s">
        <v>376</v>
      </c>
      <c r="AM4351" t="s">
        <v>245</v>
      </c>
    </row>
    <row r="4352" spans="1:39" x14ac:dyDescent="0.3">
      <c r="A4352" s="1">
        <v>43571</v>
      </c>
      <c r="B4352" t="s">
        <v>38</v>
      </c>
      <c r="C4352" t="s">
        <v>239</v>
      </c>
      <c r="D4352">
        <v>400</v>
      </c>
      <c r="E4352">
        <v>3</v>
      </c>
      <c r="F4352">
        <v>252.970000999999</v>
      </c>
      <c r="G4352">
        <v>253.96000699999999</v>
      </c>
      <c r="H4352">
        <v>251.220000999999</v>
      </c>
      <c r="I4352">
        <v>252.08999599999899</v>
      </c>
      <c r="J4352">
        <v>252.08999599999899</v>
      </c>
      <c r="K4352">
        <v>264800</v>
      </c>
      <c r="L4352">
        <v>2.5920000000000001</v>
      </c>
      <c r="M4352">
        <v>2.06484208257025E-3</v>
      </c>
      <c r="N4352">
        <v>7.20586360624954E-3</v>
      </c>
      <c r="O4352">
        <v>5.2193512617786E-2</v>
      </c>
      <c r="P4352">
        <v>0.27725096114528203</v>
      </c>
      <c r="Q4352">
        <v>0.21741795110971601</v>
      </c>
      <c r="R4352">
        <v>2.71546874424424E-3</v>
      </c>
      <c r="S4352">
        <v>7.56911074677443E-3</v>
      </c>
      <c r="T4352">
        <v>1.1184327302396499E-2</v>
      </c>
      <c r="U4352">
        <v>1.53070328084091E-2</v>
      </c>
      <c r="V4352">
        <v>253.96000699999999</v>
      </c>
      <c r="W4352">
        <v>172.179993</v>
      </c>
      <c r="X4352">
        <v>-0.147420765531522</v>
      </c>
      <c r="Y4352">
        <v>5.0922850790659495E-4</v>
      </c>
      <c r="Z4352">
        <v>0.97643814418674502</v>
      </c>
      <c r="AA4352">
        <v>1.1355468591103099</v>
      </c>
      <c r="AB4352">
        <v>1.16700913655905</v>
      </c>
      <c r="AC4352" t="s">
        <v>248</v>
      </c>
      <c r="AD4352" t="s">
        <v>373</v>
      </c>
      <c r="AE4352" t="s">
        <v>56</v>
      </c>
      <c r="AF4352" t="s">
        <v>75</v>
      </c>
      <c r="AG4352" t="s">
        <v>374</v>
      </c>
      <c r="AH4352" s="45">
        <v>43271</v>
      </c>
      <c r="AI4352">
        <v>1175454</v>
      </c>
      <c r="AJ4352">
        <v>2000</v>
      </c>
      <c r="AK4352" t="s">
        <v>375</v>
      </c>
      <c r="AL4352" t="s">
        <v>376</v>
      </c>
      <c r="AM4352" t="s">
        <v>245</v>
      </c>
    </row>
    <row r="4353" spans="1:39" x14ac:dyDescent="0.3">
      <c r="A4353" s="1">
        <v>43593</v>
      </c>
      <c r="B4353" t="s">
        <v>38</v>
      </c>
      <c r="C4353" t="s">
        <v>239</v>
      </c>
      <c r="D4353">
        <v>100</v>
      </c>
      <c r="E4353">
        <v>3</v>
      </c>
      <c r="F4353">
        <v>250.32000699999901</v>
      </c>
      <c r="G4353">
        <v>268.35000600000001</v>
      </c>
      <c r="H4353">
        <v>227.82000699999901</v>
      </c>
      <c r="I4353">
        <v>266.19000199999999</v>
      </c>
      <c r="J4353">
        <v>266.19000199999999</v>
      </c>
      <c r="K4353">
        <v>1107000</v>
      </c>
      <c r="L4353">
        <v>2.4820000000000002</v>
      </c>
      <c r="M4353">
        <v>6.8123829417772605E-2</v>
      </c>
      <c r="N4353">
        <v>3.2918792030788097E-2</v>
      </c>
      <c r="O4353">
        <v>6.1510205321681298E-2</v>
      </c>
      <c r="P4353">
        <v>0.260322738485605</v>
      </c>
      <c r="Q4353">
        <v>0.27065956536928798</v>
      </c>
      <c r="R4353">
        <v>3.6942475170135297E-2</v>
      </c>
      <c r="S4353">
        <v>1.7092811845713901E-2</v>
      </c>
      <c r="T4353">
        <v>1.38268568135929E-2</v>
      </c>
      <c r="U4353">
        <v>1.5416723255176901E-2</v>
      </c>
      <c r="V4353">
        <v>268.35000600000001</v>
      </c>
      <c r="W4353">
        <v>172.179993</v>
      </c>
      <c r="X4353">
        <v>-0.114776996840078</v>
      </c>
      <c r="Y4353">
        <v>-1.60671540560346E-3</v>
      </c>
      <c r="Z4353">
        <v>1.0161977427601201</v>
      </c>
      <c r="AA4353">
        <v>1.4926700522428</v>
      </c>
      <c r="AB4353">
        <v>1.1640027009662901</v>
      </c>
      <c r="AC4353" t="s">
        <v>248</v>
      </c>
      <c r="AD4353" t="s">
        <v>373</v>
      </c>
      <c r="AE4353" t="s">
        <v>56</v>
      </c>
      <c r="AF4353" t="s">
        <v>75</v>
      </c>
      <c r="AG4353" t="s">
        <v>374</v>
      </c>
      <c r="AH4353" s="45">
        <v>43271</v>
      </c>
      <c r="AI4353">
        <v>1175454</v>
      </c>
      <c r="AJ4353">
        <v>2000</v>
      </c>
      <c r="AK4353" t="s">
        <v>375</v>
      </c>
      <c r="AL4353" t="s">
        <v>376</v>
      </c>
      <c r="AM4353" t="s">
        <v>245</v>
      </c>
    </row>
    <row r="4354" spans="1:39" x14ac:dyDescent="0.3">
      <c r="A4354" s="1">
        <v>43613</v>
      </c>
      <c r="B4354" t="s">
        <v>38</v>
      </c>
      <c r="C4354" t="s">
        <v>246</v>
      </c>
      <c r="D4354">
        <v>300</v>
      </c>
      <c r="E4354">
        <v>3</v>
      </c>
      <c r="F4354">
        <v>267.92999300000002</v>
      </c>
      <c r="G4354">
        <v>272.14001500000001</v>
      </c>
      <c r="H4354">
        <v>266.64001500000001</v>
      </c>
      <c r="I4354">
        <v>267.720000999999</v>
      </c>
      <c r="J4354">
        <v>267.720000999999</v>
      </c>
      <c r="K4354">
        <v>844600</v>
      </c>
      <c r="L4354">
        <v>2.2679999999999998</v>
      </c>
      <c r="M4354">
        <v>3.4423929037308201E-3</v>
      </c>
      <c r="N4354">
        <v>-1.6154430951187099E-2</v>
      </c>
      <c r="O4354">
        <v>4.0009908242023898E-2</v>
      </c>
      <c r="P4354">
        <v>0.144282457521722</v>
      </c>
      <c r="Q4354">
        <v>0.27989336760226302</v>
      </c>
      <c r="R4354">
        <v>1.54949888539253E-2</v>
      </c>
      <c r="S4354">
        <v>2.10166433960986E-2</v>
      </c>
      <c r="T4354">
        <v>1.3626511415462599E-2</v>
      </c>
      <c r="U4354">
        <v>1.5751834392818999E-2</v>
      </c>
      <c r="V4354">
        <v>276.89001500000001</v>
      </c>
      <c r="W4354">
        <v>172.179993</v>
      </c>
      <c r="X4354">
        <v>-0.114776996840078</v>
      </c>
      <c r="Y4354">
        <v>-8.4109499934704197E-3</v>
      </c>
      <c r="Z4354">
        <v>1.03605366996419</v>
      </c>
      <c r="AA4354">
        <v>1.6022933631148999</v>
      </c>
      <c r="AB4354">
        <v>1.65130888542078</v>
      </c>
      <c r="AC4354" t="s">
        <v>248</v>
      </c>
      <c r="AD4354" t="s">
        <v>373</v>
      </c>
      <c r="AE4354" t="s">
        <v>56</v>
      </c>
      <c r="AF4354" t="s">
        <v>75</v>
      </c>
      <c r="AG4354" t="s">
        <v>374</v>
      </c>
      <c r="AH4354" s="45">
        <v>43271</v>
      </c>
      <c r="AI4354">
        <v>1175454</v>
      </c>
      <c r="AJ4354">
        <v>2000</v>
      </c>
      <c r="AK4354" t="s">
        <v>375</v>
      </c>
      <c r="AL4354" t="s">
        <v>376</v>
      </c>
      <c r="AM4354" t="s">
        <v>245</v>
      </c>
    </row>
    <row r="4355" spans="1:39" x14ac:dyDescent="0.3">
      <c r="A4355" s="1">
        <v>43557</v>
      </c>
      <c r="B4355" t="s">
        <v>38</v>
      </c>
      <c r="C4355" t="s">
        <v>239</v>
      </c>
      <c r="D4355">
        <v>300</v>
      </c>
      <c r="E4355">
        <v>4</v>
      </c>
      <c r="F4355">
        <v>250.64999399999999</v>
      </c>
      <c r="G4355">
        <v>251.05999800000001</v>
      </c>
      <c r="H4355">
        <v>248.470000999999</v>
      </c>
      <c r="I4355">
        <v>250.10000600000001</v>
      </c>
      <c r="J4355">
        <v>250.10000600000001</v>
      </c>
      <c r="K4355">
        <v>568700</v>
      </c>
      <c r="L4355">
        <v>2.4809999999999999</v>
      </c>
      <c r="M4355">
        <v>4.1670386111680602E-3</v>
      </c>
      <c r="N4355">
        <v>3.6483188331780797E-2</v>
      </c>
      <c r="O4355">
        <v>6.9407092743458507E-2</v>
      </c>
      <c r="P4355">
        <v>0.297620693337806</v>
      </c>
      <c r="Q4355">
        <v>0.232786056507164</v>
      </c>
      <c r="R4355">
        <v>3.6515578137834201E-3</v>
      </c>
      <c r="S4355">
        <v>9.1442081117445208E-3</v>
      </c>
      <c r="T4355">
        <v>1.1786878293695799E-2</v>
      </c>
      <c r="U4355">
        <v>1.5396360597011299E-2</v>
      </c>
      <c r="V4355">
        <v>251.05999800000001</v>
      </c>
      <c r="W4355">
        <v>172.179993</v>
      </c>
      <c r="X4355">
        <v>-0.147420765531522</v>
      </c>
      <c r="Y4355" s="44">
        <v>1.7455614805152698E-5</v>
      </c>
      <c r="Z4355">
        <v>0.96477985383100795</v>
      </c>
      <c r="AA4355">
        <v>1.2267204360995601</v>
      </c>
      <c r="AB4355">
        <v>1.0957356057544401</v>
      </c>
      <c r="AC4355" t="s">
        <v>249</v>
      </c>
      <c r="AD4355" t="s">
        <v>373</v>
      </c>
      <c r="AE4355" t="s">
        <v>56</v>
      </c>
      <c r="AF4355" t="s">
        <v>75</v>
      </c>
      <c r="AG4355" t="s">
        <v>374</v>
      </c>
      <c r="AH4355" s="45">
        <v>43271</v>
      </c>
      <c r="AI4355">
        <v>1175454</v>
      </c>
      <c r="AJ4355">
        <v>2000</v>
      </c>
      <c r="AK4355" t="s">
        <v>375</v>
      </c>
      <c r="AL4355" t="s">
        <v>376</v>
      </c>
      <c r="AM4355" t="s">
        <v>245</v>
      </c>
    </row>
    <row r="4356" spans="1:39" x14ac:dyDescent="0.3">
      <c r="A4356" s="1">
        <v>43566</v>
      </c>
      <c r="B4356" t="s">
        <v>38</v>
      </c>
      <c r="C4356" t="s">
        <v>246</v>
      </c>
      <c r="D4356">
        <v>200</v>
      </c>
      <c r="E4356">
        <v>4</v>
      </c>
      <c r="F4356">
        <v>250.41999799999999</v>
      </c>
      <c r="G4356">
        <v>251.41999799999999</v>
      </c>
      <c r="H4356">
        <v>248.71000699999999</v>
      </c>
      <c r="I4356">
        <v>249.91999799999999</v>
      </c>
      <c r="J4356">
        <v>249.91999799999999</v>
      </c>
      <c r="K4356">
        <v>715100</v>
      </c>
      <c r="L4356">
        <v>2.504</v>
      </c>
      <c r="M4356">
        <v>-9.1985529984484299E-4</v>
      </c>
      <c r="N4356">
        <v>6.4225934644739401E-3</v>
      </c>
      <c r="O4356">
        <v>7.5265914800917502E-2</v>
      </c>
      <c r="P4356">
        <v>0.27380105738858301</v>
      </c>
      <c r="Q4356">
        <v>0.22247351834868101</v>
      </c>
      <c r="R4356">
        <v>4.1074281203911898E-3</v>
      </c>
      <c r="S4356">
        <v>8.1325218554508007E-3</v>
      </c>
      <c r="T4356">
        <v>1.13080733745672E-2</v>
      </c>
      <c r="U4356">
        <v>1.53132608928481E-2</v>
      </c>
      <c r="V4356">
        <v>252.33999599999899</v>
      </c>
      <c r="W4356">
        <v>172.179993</v>
      </c>
      <c r="X4356">
        <v>-0.147420765531522</v>
      </c>
      <c r="Y4356" s="44">
        <v>3.8122194279549302E-5</v>
      </c>
      <c r="Z4356">
        <v>0.97457666350949801</v>
      </c>
      <c r="AA4356">
        <v>1.16801590156952</v>
      </c>
      <c r="AB4356">
        <v>1.2184231648660599</v>
      </c>
      <c r="AC4356" t="s">
        <v>249</v>
      </c>
      <c r="AD4356" t="s">
        <v>373</v>
      </c>
      <c r="AE4356" t="s">
        <v>56</v>
      </c>
      <c r="AF4356" t="s">
        <v>75</v>
      </c>
      <c r="AG4356" t="s">
        <v>374</v>
      </c>
      <c r="AH4356" s="45">
        <v>43271</v>
      </c>
      <c r="AI4356">
        <v>1175454</v>
      </c>
      <c r="AJ4356">
        <v>2000</v>
      </c>
      <c r="AK4356" t="s">
        <v>375</v>
      </c>
      <c r="AL4356" t="s">
        <v>376</v>
      </c>
      <c r="AM4356" t="s">
        <v>245</v>
      </c>
    </row>
    <row r="4357" spans="1:39" x14ac:dyDescent="0.3">
      <c r="A4357" s="1">
        <v>43573</v>
      </c>
      <c r="B4357" t="s">
        <v>38</v>
      </c>
      <c r="C4357" t="s">
        <v>246</v>
      </c>
      <c r="D4357">
        <v>300</v>
      </c>
      <c r="E4357">
        <v>4</v>
      </c>
      <c r="F4357">
        <v>250.770004</v>
      </c>
      <c r="G4357">
        <v>251.509995</v>
      </c>
      <c r="H4357">
        <v>248.61999499999999</v>
      </c>
      <c r="I4357">
        <v>251.41999799999999</v>
      </c>
      <c r="J4357">
        <v>251.41999799999999</v>
      </c>
      <c r="K4357">
        <v>413600</v>
      </c>
      <c r="L4357">
        <v>2.56</v>
      </c>
      <c r="M4357">
        <v>9.9484678409391802E-4</v>
      </c>
      <c r="N4357">
        <v>5.9839808831080197E-3</v>
      </c>
      <c r="O4357">
        <v>4.2825934601166703E-2</v>
      </c>
      <c r="P4357">
        <v>0.26645741524389799</v>
      </c>
      <c r="Q4357">
        <v>0.175788173750003</v>
      </c>
      <c r="R4357">
        <v>3.3896715161831001E-3</v>
      </c>
      <c r="S4357">
        <v>7.6208376557905903E-3</v>
      </c>
      <c r="T4357">
        <v>1.1227360253581099E-2</v>
      </c>
      <c r="U4357">
        <v>1.5188166452029301E-2</v>
      </c>
      <c r="V4357">
        <v>253.96000699999999</v>
      </c>
      <c r="W4357">
        <v>172.179993</v>
      </c>
      <c r="X4357">
        <v>-0.147420765531522</v>
      </c>
      <c r="Y4357">
        <v>1.5778467813143101E-3</v>
      </c>
      <c r="Z4357">
        <v>0.96754472909376898</v>
      </c>
      <c r="AA4357">
        <v>0.89304429318692602</v>
      </c>
      <c r="AB4357">
        <v>1.06500702725648</v>
      </c>
      <c r="AC4357" t="s">
        <v>249</v>
      </c>
      <c r="AD4357" t="s">
        <v>373</v>
      </c>
      <c r="AE4357" t="s">
        <v>56</v>
      </c>
      <c r="AF4357" t="s">
        <v>75</v>
      </c>
      <c r="AG4357" t="s">
        <v>374</v>
      </c>
      <c r="AH4357" s="45">
        <v>43271</v>
      </c>
      <c r="AI4357">
        <v>1175454</v>
      </c>
      <c r="AJ4357">
        <v>2000</v>
      </c>
      <c r="AK4357" t="s">
        <v>375</v>
      </c>
      <c r="AL4357" t="s">
        <v>376</v>
      </c>
      <c r="AM4357" t="s">
        <v>245</v>
      </c>
    </row>
    <row r="4358" spans="1:39" x14ac:dyDescent="0.3">
      <c r="A4358" s="1">
        <v>43607</v>
      </c>
      <c r="B4358" t="s">
        <v>38</v>
      </c>
      <c r="C4358" t="s">
        <v>239</v>
      </c>
      <c r="D4358">
        <v>100</v>
      </c>
      <c r="E4358">
        <v>4</v>
      </c>
      <c r="F4358">
        <v>273.39999399999999</v>
      </c>
      <c r="G4358">
        <v>276.89001500000001</v>
      </c>
      <c r="H4358">
        <v>273.33999599999999</v>
      </c>
      <c r="I4358">
        <v>274.98998999999998</v>
      </c>
      <c r="J4358">
        <v>274.98998999999998</v>
      </c>
      <c r="K4358">
        <v>348100</v>
      </c>
      <c r="L4358">
        <v>2.3929999999999998</v>
      </c>
      <c r="M4358">
        <v>5.2503203619071997E-3</v>
      </c>
      <c r="N4358">
        <v>4.0104034505443101E-2</v>
      </c>
      <c r="O4358">
        <v>8.5323448288660605E-2</v>
      </c>
      <c r="P4358">
        <v>0.19730650470698</v>
      </c>
      <c r="Q4358">
        <v>0.30092128775256799</v>
      </c>
      <c r="R4358">
        <v>1.1892268940580999E-2</v>
      </c>
      <c r="S4358">
        <v>1.9932347594273502E-2</v>
      </c>
      <c r="T4358">
        <v>1.3021912079567001E-2</v>
      </c>
      <c r="U4358">
        <v>1.5686182795188099E-2</v>
      </c>
      <c r="V4358">
        <v>276.89001500000001</v>
      </c>
      <c r="W4358">
        <v>172.179993</v>
      </c>
      <c r="X4358">
        <v>-0.114776996840078</v>
      </c>
      <c r="Y4358">
        <v>-2.8283920525026501E-3</v>
      </c>
      <c r="Z4358">
        <v>1.0317645690158599</v>
      </c>
      <c r="AA4358">
        <v>1.71734940116631</v>
      </c>
      <c r="AB4358">
        <v>1.6373684298509099</v>
      </c>
      <c r="AC4358" t="s">
        <v>249</v>
      </c>
      <c r="AD4358" t="s">
        <v>373</v>
      </c>
      <c r="AE4358" t="s">
        <v>56</v>
      </c>
      <c r="AF4358" t="s">
        <v>75</v>
      </c>
      <c r="AG4358" t="s">
        <v>374</v>
      </c>
      <c r="AH4358" s="45">
        <v>43271</v>
      </c>
      <c r="AI4358">
        <v>1175454</v>
      </c>
      <c r="AJ4358">
        <v>2000</v>
      </c>
      <c r="AK4358" t="s">
        <v>375</v>
      </c>
      <c r="AL4358" t="s">
        <v>376</v>
      </c>
      <c r="AM4358" t="s">
        <v>245</v>
      </c>
    </row>
    <row r="4359" spans="1:39" x14ac:dyDescent="0.3">
      <c r="A4359" s="1">
        <v>43615</v>
      </c>
      <c r="B4359" t="s">
        <v>38</v>
      </c>
      <c r="C4359" t="s">
        <v>246</v>
      </c>
      <c r="D4359">
        <v>300</v>
      </c>
      <c r="E4359">
        <v>4</v>
      </c>
      <c r="F4359">
        <v>260.66000400000001</v>
      </c>
      <c r="G4359">
        <v>263.44000199999999</v>
      </c>
      <c r="H4359">
        <v>259.470000999999</v>
      </c>
      <c r="I4359">
        <v>260.69000199999999</v>
      </c>
      <c r="J4359">
        <v>260.69000199999999</v>
      </c>
      <c r="K4359">
        <v>712800</v>
      </c>
      <c r="L4359">
        <v>2.2269999999999999</v>
      </c>
      <c r="M4359">
        <v>2.6503385939722801E-3</v>
      </c>
      <c r="N4359">
        <v>-5.3402727394575002E-2</v>
      </c>
      <c r="O4359">
        <v>1.80453869126813E-3</v>
      </c>
      <c r="P4359">
        <v>0.11109252507590001</v>
      </c>
      <c r="Q4359">
        <v>0.265214588057129</v>
      </c>
      <c r="R4359">
        <v>1.76690112072465E-2</v>
      </c>
      <c r="S4359">
        <v>2.1955372357898701E-2</v>
      </c>
      <c r="T4359">
        <v>1.41784430609343E-2</v>
      </c>
      <c r="U4359">
        <v>1.58499276849886E-2</v>
      </c>
      <c r="V4359">
        <v>276.89001500000001</v>
      </c>
      <c r="W4359">
        <v>172.179993</v>
      </c>
      <c r="X4359">
        <v>-0.114776996840078</v>
      </c>
      <c r="Y4359">
        <v>2.0962723552933101E-3</v>
      </c>
      <c r="Z4359">
        <v>1.04326885842843</v>
      </c>
      <c r="AA4359">
        <v>1.51635652746607</v>
      </c>
      <c r="AB4359">
        <v>1.56724404010366</v>
      </c>
      <c r="AC4359" t="s">
        <v>249</v>
      </c>
      <c r="AD4359" t="s">
        <v>373</v>
      </c>
      <c r="AE4359" t="s">
        <v>56</v>
      </c>
      <c r="AF4359" t="s">
        <v>75</v>
      </c>
      <c r="AG4359" t="s">
        <v>374</v>
      </c>
      <c r="AH4359" s="45">
        <v>43271</v>
      </c>
      <c r="AI4359">
        <v>1175454</v>
      </c>
      <c r="AJ4359">
        <v>2000</v>
      </c>
      <c r="AK4359" t="s">
        <v>375</v>
      </c>
      <c r="AL4359" t="s">
        <v>376</v>
      </c>
      <c r="AM4359" t="s">
        <v>245</v>
      </c>
    </row>
    <row r="4360" spans="1:39" x14ac:dyDescent="0.3">
      <c r="A4360" s="1">
        <v>43630</v>
      </c>
      <c r="B4360" t="s">
        <v>38</v>
      </c>
      <c r="C4360" t="s">
        <v>239</v>
      </c>
      <c r="D4360">
        <v>300</v>
      </c>
      <c r="E4360">
        <v>4</v>
      </c>
      <c r="F4360">
        <v>271.82998700000002</v>
      </c>
      <c r="G4360">
        <v>274.69000199999999</v>
      </c>
      <c r="H4360">
        <v>271.44000199999999</v>
      </c>
      <c r="I4360">
        <v>272.66000400000001</v>
      </c>
      <c r="J4360">
        <v>272.66000400000001</v>
      </c>
      <c r="K4360">
        <v>399100</v>
      </c>
      <c r="L4360">
        <v>2.093</v>
      </c>
      <c r="M4360">
        <v>-8.0654400519359595E-4</v>
      </c>
      <c r="N4360">
        <v>5.1436200124258098E-2</v>
      </c>
      <c r="O4360">
        <v>2.98929695951787E-2</v>
      </c>
      <c r="P4360">
        <v>0.13063297430516699</v>
      </c>
      <c r="Q4360">
        <v>0.27232346629070497</v>
      </c>
      <c r="R4360">
        <v>1.26816990788375E-2</v>
      </c>
      <c r="S4360">
        <v>1.6978552455510301E-2</v>
      </c>
      <c r="T4360">
        <v>1.5537172449940099E-2</v>
      </c>
      <c r="U4360">
        <v>1.5980397553088801E-2</v>
      </c>
      <c r="V4360">
        <v>276.89001500000001</v>
      </c>
      <c r="W4360">
        <v>172.179993</v>
      </c>
      <c r="X4360">
        <v>-0.114776996840078</v>
      </c>
      <c r="Y4360">
        <v>-1.6128120944145399E-3</v>
      </c>
      <c r="Z4360">
        <v>1.0450150905650399</v>
      </c>
      <c r="AA4360">
        <v>1.5835401605993</v>
      </c>
      <c r="AB4360">
        <v>1.62177288873971</v>
      </c>
      <c r="AC4360" t="s">
        <v>249</v>
      </c>
      <c r="AD4360" t="s">
        <v>373</v>
      </c>
      <c r="AE4360" t="s">
        <v>56</v>
      </c>
      <c r="AF4360" t="s">
        <v>75</v>
      </c>
      <c r="AG4360" t="s">
        <v>374</v>
      </c>
      <c r="AH4360" s="45">
        <v>43271</v>
      </c>
      <c r="AI4360">
        <v>1175454</v>
      </c>
      <c r="AJ4360">
        <v>2000</v>
      </c>
      <c r="AK4360" t="s">
        <v>375</v>
      </c>
      <c r="AL4360" t="s">
        <v>376</v>
      </c>
      <c r="AM4360" t="s">
        <v>245</v>
      </c>
    </row>
    <row r="4361" spans="1:39" x14ac:dyDescent="0.3">
      <c r="A4361" s="1">
        <v>43558</v>
      </c>
      <c r="B4361" t="s">
        <v>38</v>
      </c>
      <c r="C4361" t="s">
        <v>246</v>
      </c>
      <c r="D4361">
        <v>400</v>
      </c>
      <c r="E4361">
        <v>5</v>
      </c>
      <c r="F4361">
        <v>250.94000199999999</v>
      </c>
      <c r="G4361">
        <v>250.94000199999999</v>
      </c>
      <c r="H4361">
        <v>249.020004</v>
      </c>
      <c r="I4361">
        <v>249.970000999999</v>
      </c>
      <c r="J4361">
        <v>249.970000999999</v>
      </c>
      <c r="K4361">
        <v>531100</v>
      </c>
      <c r="L4361">
        <v>2.5169999999999999</v>
      </c>
      <c r="M4361">
        <v>-5.1994721182663304E-4</v>
      </c>
      <c r="N4361">
        <v>3.1742233430682498E-2</v>
      </c>
      <c r="O4361">
        <v>7.4344964361211602E-2</v>
      </c>
      <c r="P4361">
        <v>0.29801651098739501</v>
      </c>
      <c r="Q4361">
        <v>0.22738301178234099</v>
      </c>
      <c r="R4361">
        <v>5.0119773192986499E-3</v>
      </c>
      <c r="S4361">
        <v>8.98189972686614E-3</v>
      </c>
      <c r="T4361">
        <v>1.1783928662640599E-2</v>
      </c>
      <c r="U4361">
        <v>1.5394586912435599E-2</v>
      </c>
      <c r="V4361">
        <v>251.05999800000001</v>
      </c>
      <c r="W4361">
        <v>172.179993</v>
      </c>
      <c r="X4361">
        <v>-0.147420765531522</v>
      </c>
      <c r="Y4361">
        <v>2.1460723821998401E-3</v>
      </c>
      <c r="Z4361">
        <v>0.96853651243807104</v>
      </c>
      <c r="AA4361">
        <v>1.1928646375879799</v>
      </c>
      <c r="AB4361">
        <v>1.14957423043475</v>
      </c>
      <c r="AC4361" t="s">
        <v>250</v>
      </c>
      <c r="AD4361" t="s">
        <v>373</v>
      </c>
      <c r="AE4361" t="s">
        <v>56</v>
      </c>
      <c r="AF4361" t="s">
        <v>75</v>
      </c>
      <c r="AG4361" t="s">
        <v>374</v>
      </c>
      <c r="AH4361" s="45">
        <v>43271</v>
      </c>
      <c r="AI4361">
        <v>1175454</v>
      </c>
      <c r="AJ4361">
        <v>2000</v>
      </c>
      <c r="AK4361" t="s">
        <v>375</v>
      </c>
      <c r="AL4361" t="s">
        <v>376</v>
      </c>
      <c r="AM4361" t="s">
        <v>245</v>
      </c>
    </row>
    <row r="4362" spans="1:39" x14ac:dyDescent="0.3">
      <c r="A4362" s="1">
        <v>43565</v>
      </c>
      <c r="B4362" t="s">
        <v>38</v>
      </c>
      <c r="C4362" t="s">
        <v>246</v>
      </c>
      <c r="D4362">
        <v>1300</v>
      </c>
      <c r="E4362">
        <v>5</v>
      </c>
      <c r="F4362">
        <v>250.89999399999999</v>
      </c>
      <c r="G4362">
        <v>252.33999599999899</v>
      </c>
      <c r="H4362">
        <v>249.88999899999999</v>
      </c>
      <c r="I4362">
        <v>250.14999399999999</v>
      </c>
      <c r="J4362">
        <v>250.14999399999999</v>
      </c>
      <c r="K4362">
        <v>313200</v>
      </c>
      <c r="L4362">
        <v>2.4769999999999999</v>
      </c>
      <c r="M4362">
        <v>-5.1957318603273301E-4</v>
      </c>
      <c r="N4362">
        <v>7.1979928645468704E-4</v>
      </c>
      <c r="O4362">
        <v>8.0379196428313204E-2</v>
      </c>
      <c r="P4362">
        <v>0.277302327569458</v>
      </c>
      <c r="Q4362">
        <v>0.222793788374471</v>
      </c>
      <c r="R4362">
        <v>5.4461806467960604E-3</v>
      </c>
      <c r="S4362">
        <v>8.0754168568579997E-3</v>
      </c>
      <c r="T4362">
        <v>1.1290365616478899E-2</v>
      </c>
      <c r="U4362">
        <v>1.5313123973801201E-2</v>
      </c>
      <c r="V4362">
        <v>252.33999599999899</v>
      </c>
      <c r="W4362">
        <v>172.179993</v>
      </c>
      <c r="X4362">
        <v>-0.147420765531522</v>
      </c>
      <c r="Y4362">
        <v>3.47183783585567E-3</v>
      </c>
      <c r="Z4362">
        <v>0.97345467069964298</v>
      </c>
      <c r="AA4362">
        <v>1.1709672464434699</v>
      </c>
      <c r="AB4362">
        <v>1.2152026860040801</v>
      </c>
      <c r="AC4362" t="s">
        <v>250</v>
      </c>
      <c r="AD4362" t="s">
        <v>373</v>
      </c>
      <c r="AE4362" t="s">
        <v>56</v>
      </c>
      <c r="AF4362" t="s">
        <v>75</v>
      </c>
      <c r="AG4362" t="s">
        <v>374</v>
      </c>
      <c r="AH4362" s="45">
        <v>43271</v>
      </c>
      <c r="AI4362">
        <v>1175454</v>
      </c>
      <c r="AJ4362">
        <v>2000</v>
      </c>
      <c r="AK4362" t="s">
        <v>375</v>
      </c>
      <c r="AL4362" t="s">
        <v>376</v>
      </c>
      <c r="AM4362" t="s">
        <v>245</v>
      </c>
    </row>
    <row r="4363" spans="1:39" x14ac:dyDescent="0.3">
      <c r="A4363" s="1">
        <v>43587</v>
      </c>
      <c r="B4363" t="s">
        <v>38</v>
      </c>
      <c r="C4363" t="s">
        <v>246</v>
      </c>
      <c r="D4363">
        <v>800</v>
      </c>
      <c r="E4363">
        <v>5</v>
      </c>
      <c r="F4363">
        <v>257.11999500000002</v>
      </c>
      <c r="G4363">
        <v>258.85998499999999</v>
      </c>
      <c r="H4363">
        <v>255.32000699999901</v>
      </c>
      <c r="I4363">
        <v>256.83999599999999</v>
      </c>
      <c r="J4363">
        <v>256.83999599999999</v>
      </c>
      <c r="K4363">
        <v>458700</v>
      </c>
      <c r="L4363">
        <v>2.552</v>
      </c>
      <c r="M4363">
        <v>-2.8382476460486901E-3</v>
      </c>
      <c r="N4363">
        <v>-1.4784463737138899E-3</v>
      </c>
      <c r="O4363">
        <v>3.0759484089140501E-2</v>
      </c>
      <c r="P4363">
        <v>0.24112665655663601</v>
      </c>
      <c r="Q4363">
        <v>0.19968046879153101</v>
      </c>
      <c r="R4363">
        <v>8.2780787478124295E-3</v>
      </c>
      <c r="S4363">
        <v>5.8633820196595399E-3</v>
      </c>
      <c r="T4363">
        <v>1.03090000636632E-2</v>
      </c>
      <c r="U4363">
        <v>1.5058514986034E-2</v>
      </c>
      <c r="V4363">
        <v>261.970000999999</v>
      </c>
      <c r="W4363">
        <v>172.179993</v>
      </c>
      <c r="X4363">
        <v>-0.114776996840078</v>
      </c>
      <c r="Y4363">
        <v>-2.1262443276895502E-3</v>
      </c>
      <c r="Z4363">
        <v>0.97626529745079005</v>
      </c>
      <c r="AA4363">
        <v>1.0443182180930599</v>
      </c>
      <c r="AB4363">
        <v>1.19605121566925</v>
      </c>
      <c r="AC4363" t="s">
        <v>250</v>
      </c>
      <c r="AD4363" t="s">
        <v>373</v>
      </c>
      <c r="AE4363" t="s">
        <v>56</v>
      </c>
      <c r="AF4363" t="s">
        <v>75</v>
      </c>
      <c r="AG4363" t="s">
        <v>374</v>
      </c>
      <c r="AH4363" s="45">
        <v>43271</v>
      </c>
      <c r="AI4363">
        <v>1175454</v>
      </c>
      <c r="AJ4363">
        <v>2000</v>
      </c>
      <c r="AK4363" t="s">
        <v>375</v>
      </c>
      <c r="AL4363" t="s">
        <v>376</v>
      </c>
      <c r="AM4363" t="s">
        <v>245</v>
      </c>
    </row>
    <row r="4364" spans="1:39" x14ac:dyDescent="0.3">
      <c r="A4364" s="1">
        <v>43588</v>
      </c>
      <c r="B4364" t="s">
        <v>38</v>
      </c>
      <c r="C4364" t="s">
        <v>239</v>
      </c>
      <c r="D4364">
        <v>900</v>
      </c>
      <c r="E4364">
        <v>5</v>
      </c>
      <c r="F4364">
        <v>258</v>
      </c>
      <c r="G4364">
        <v>258.98001099999999</v>
      </c>
      <c r="H4364">
        <v>256.92999300000002</v>
      </c>
      <c r="I4364">
        <v>257.75</v>
      </c>
      <c r="J4364">
        <v>257.75</v>
      </c>
      <c r="K4364">
        <v>255200</v>
      </c>
      <c r="L4364">
        <v>2.5310000000000001</v>
      </c>
      <c r="M4364">
        <v>3.5368155451200498E-3</v>
      </c>
      <c r="N4364">
        <v>-4.6543967778544398E-4</v>
      </c>
      <c r="O4364">
        <v>3.01292610230923E-2</v>
      </c>
      <c r="P4364">
        <v>0.23883338152063799</v>
      </c>
      <c r="Q4364">
        <v>0.202646992994718</v>
      </c>
      <c r="R4364">
        <v>8.3761512347578001E-3</v>
      </c>
      <c r="S4364">
        <v>5.8507359159042701E-3</v>
      </c>
      <c r="T4364">
        <v>1.03058628228408E-2</v>
      </c>
      <c r="U4364">
        <v>1.5059500176153699E-2</v>
      </c>
      <c r="V4364">
        <v>261.970000999999</v>
      </c>
      <c r="W4364">
        <v>172.179993</v>
      </c>
      <c r="X4364">
        <v>-0.114776996840078</v>
      </c>
      <c r="Y4364">
        <v>9.5921274614703799E-3</v>
      </c>
      <c r="Z4364">
        <v>0.97617699966433003</v>
      </c>
      <c r="AA4364">
        <v>1.0663015462822001</v>
      </c>
      <c r="AB4364">
        <v>1.14347441911967</v>
      </c>
      <c r="AC4364" t="s">
        <v>250</v>
      </c>
      <c r="AD4364" t="s">
        <v>373</v>
      </c>
      <c r="AE4364" t="s">
        <v>56</v>
      </c>
      <c r="AF4364" t="s">
        <v>75</v>
      </c>
      <c r="AG4364" t="s">
        <v>374</v>
      </c>
      <c r="AH4364" s="45">
        <v>43271</v>
      </c>
      <c r="AI4364">
        <v>1175454</v>
      </c>
      <c r="AJ4364">
        <v>2000</v>
      </c>
      <c r="AK4364" t="s">
        <v>375</v>
      </c>
      <c r="AL4364" t="s">
        <v>376</v>
      </c>
      <c r="AM4364" t="s">
        <v>245</v>
      </c>
    </row>
    <row r="4365" spans="1:39" x14ac:dyDescent="0.3">
      <c r="A4365" s="1">
        <v>43599</v>
      </c>
      <c r="B4365" t="s">
        <v>38</v>
      </c>
      <c r="C4365" t="s">
        <v>246</v>
      </c>
      <c r="D4365">
        <v>600</v>
      </c>
      <c r="E4365">
        <v>5</v>
      </c>
      <c r="F4365">
        <v>255</v>
      </c>
      <c r="G4365">
        <v>265.63000499999998</v>
      </c>
      <c r="H4365">
        <v>254.509995</v>
      </c>
      <c r="I4365">
        <v>264.63000499999998</v>
      </c>
      <c r="J4365">
        <v>264.63000499999998</v>
      </c>
      <c r="K4365">
        <v>667200</v>
      </c>
      <c r="L4365">
        <v>2.419</v>
      </c>
      <c r="M4365">
        <v>2.89064402478958E-2</v>
      </c>
      <c r="N4365">
        <v>6.22461252220766E-2</v>
      </c>
      <c r="O4365">
        <v>5.7191784184329998E-2</v>
      </c>
      <c r="P4365">
        <v>0.18980898555533701</v>
      </c>
      <c r="Q4365">
        <v>0.26719776270179602</v>
      </c>
      <c r="R4365">
        <v>3.6830508799329802E-2</v>
      </c>
      <c r="S4365">
        <v>1.9156909404651701E-2</v>
      </c>
      <c r="T4365">
        <v>1.27855004638147E-2</v>
      </c>
      <c r="U4365">
        <v>1.5607012614358399E-2</v>
      </c>
      <c r="V4365">
        <v>268.35000600000001</v>
      </c>
      <c r="W4365">
        <v>172.179993</v>
      </c>
      <c r="X4365">
        <v>-0.114776996840078</v>
      </c>
      <c r="Y4365">
        <v>7.98398755130913E-3</v>
      </c>
      <c r="Z4365">
        <v>1.0289089862404901</v>
      </c>
      <c r="AA4365">
        <v>1.4891914871513301</v>
      </c>
      <c r="AB4365">
        <v>1.4292704697013201</v>
      </c>
      <c r="AC4365" t="s">
        <v>250</v>
      </c>
      <c r="AD4365" t="s">
        <v>373</v>
      </c>
      <c r="AE4365" t="s">
        <v>56</v>
      </c>
      <c r="AF4365" t="s">
        <v>75</v>
      </c>
      <c r="AG4365" t="s">
        <v>374</v>
      </c>
      <c r="AH4365" s="45">
        <v>43271</v>
      </c>
      <c r="AI4365">
        <v>1175454</v>
      </c>
      <c r="AJ4365">
        <v>2000</v>
      </c>
      <c r="AK4365" t="s">
        <v>375</v>
      </c>
      <c r="AL4365" t="s">
        <v>376</v>
      </c>
      <c r="AM4365" t="s">
        <v>245</v>
      </c>
    </row>
    <row r="4366" spans="1:39" x14ac:dyDescent="0.3">
      <c r="A4366" s="1">
        <v>43643</v>
      </c>
      <c r="B4366" t="s">
        <v>38</v>
      </c>
      <c r="C4366" t="s">
        <v>239</v>
      </c>
      <c r="D4366">
        <v>300</v>
      </c>
      <c r="E4366">
        <v>5</v>
      </c>
      <c r="F4366">
        <v>278.41000400000001</v>
      </c>
      <c r="G4366">
        <v>280.48998999999998</v>
      </c>
      <c r="H4366">
        <v>277.459991</v>
      </c>
      <c r="I4366">
        <v>279.209991</v>
      </c>
      <c r="J4366">
        <v>279.209991</v>
      </c>
      <c r="K4366">
        <v>287600</v>
      </c>
      <c r="L4366">
        <v>2.0049999999999999</v>
      </c>
      <c r="M4366">
        <v>7.5135473005806096E-3</v>
      </c>
      <c r="N4366">
        <v>5.1707611049699202E-3</v>
      </c>
      <c r="O4366">
        <v>4.2022492664238499E-2</v>
      </c>
      <c r="P4366">
        <v>0.136518715762106</v>
      </c>
      <c r="Q4366">
        <v>0.28176619469016601</v>
      </c>
      <c r="R4366">
        <v>5.4681932731406296E-3</v>
      </c>
      <c r="S4366">
        <v>1.5577073603418701E-2</v>
      </c>
      <c r="T4366">
        <v>1.5538213368907599E-2</v>
      </c>
      <c r="U4366">
        <v>1.54546307575561E-2</v>
      </c>
      <c r="V4366">
        <v>283.45001200000002</v>
      </c>
      <c r="W4366">
        <v>172.179993</v>
      </c>
      <c r="X4366">
        <v>-0.114776996840078</v>
      </c>
      <c r="Y4366">
        <v>3.81588593721357E-3</v>
      </c>
      <c r="Z4366">
        <v>1.0442557604809699</v>
      </c>
      <c r="AA4366">
        <v>1.69271328318304</v>
      </c>
      <c r="AB4366">
        <v>1.51302563546892</v>
      </c>
      <c r="AC4366" t="s">
        <v>250</v>
      </c>
      <c r="AD4366" t="s">
        <v>373</v>
      </c>
      <c r="AE4366" t="s">
        <v>56</v>
      </c>
      <c r="AF4366" t="s">
        <v>75</v>
      </c>
      <c r="AG4366" t="s">
        <v>374</v>
      </c>
      <c r="AH4366" s="45">
        <v>43271</v>
      </c>
      <c r="AI4366">
        <v>1175454</v>
      </c>
      <c r="AJ4366">
        <v>2000</v>
      </c>
      <c r="AK4366" t="s">
        <v>375</v>
      </c>
      <c r="AL4366" t="s">
        <v>376</v>
      </c>
      <c r="AM4366" t="s">
        <v>245</v>
      </c>
    </row>
    <row r="4367" spans="1:39" x14ac:dyDescent="0.3">
      <c r="A4367" s="1">
        <v>43559</v>
      </c>
      <c r="B4367" t="s">
        <v>38</v>
      </c>
      <c r="C4367" t="s">
        <v>246</v>
      </c>
      <c r="D4367">
        <v>500</v>
      </c>
      <c r="E4367">
        <v>6</v>
      </c>
      <c r="F4367">
        <v>250.259995</v>
      </c>
      <c r="G4367">
        <v>250.429993</v>
      </c>
      <c r="H4367">
        <v>246.720000999999</v>
      </c>
      <c r="I4367">
        <v>248.32000699999901</v>
      </c>
      <c r="J4367">
        <v>248.32000699999901</v>
      </c>
      <c r="K4367">
        <v>404400</v>
      </c>
      <c r="L4367">
        <v>2.512</v>
      </c>
      <c r="M4367">
        <v>-6.6226494778638999E-3</v>
      </c>
      <c r="N4367">
        <v>1.9272826314467199E-2</v>
      </c>
      <c r="O4367">
        <v>7.0829792607599001E-2</v>
      </c>
      <c r="P4367">
        <v>0.31291176597744602</v>
      </c>
      <c r="Q4367">
        <v>0.22035868535179601</v>
      </c>
      <c r="R4367">
        <v>7.7035720225385003E-3</v>
      </c>
      <c r="S4367">
        <v>9.13278798850292E-3</v>
      </c>
      <c r="T4367">
        <v>1.1391689340553599E-2</v>
      </c>
      <c r="U4367">
        <v>1.5401854611056099E-2</v>
      </c>
      <c r="V4367">
        <v>251.05999800000001</v>
      </c>
      <c r="W4367">
        <v>172.179993</v>
      </c>
      <c r="X4367">
        <v>-0.147420765531522</v>
      </c>
      <c r="Y4367">
        <v>2.0824655091414399E-3</v>
      </c>
      <c r="Z4367">
        <v>0.97322162478555096</v>
      </c>
      <c r="AA4367">
        <v>1.1519135072596001</v>
      </c>
      <c r="AB4367">
        <v>1.1674463486415001</v>
      </c>
      <c r="AC4367" t="s">
        <v>251</v>
      </c>
      <c r="AD4367" t="s">
        <v>373</v>
      </c>
      <c r="AE4367" t="s">
        <v>56</v>
      </c>
      <c r="AF4367" t="s">
        <v>75</v>
      </c>
      <c r="AG4367" t="s">
        <v>374</v>
      </c>
      <c r="AH4367" s="45">
        <v>43271</v>
      </c>
      <c r="AI4367">
        <v>1175454</v>
      </c>
      <c r="AJ4367">
        <v>2000</v>
      </c>
      <c r="AK4367" t="s">
        <v>375</v>
      </c>
      <c r="AL4367" t="s">
        <v>376</v>
      </c>
      <c r="AM4367" t="s">
        <v>245</v>
      </c>
    </row>
    <row r="4368" spans="1:39" x14ac:dyDescent="0.3">
      <c r="A4368" s="1">
        <v>43560</v>
      </c>
      <c r="B4368" t="s">
        <v>38</v>
      </c>
      <c r="C4368" t="s">
        <v>246</v>
      </c>
      <c r="D4368">
        <v>800</v>
      </c>
      <c r="E4368">
        <v>6</v>
      </c>
      <c r="F4368">
        <v>249.33000200000001</v>
      </c>
      <c r="G4368">
        <v>250.88000499999899</v>
      </c>
      <c r="H4368">
        <v>248.46000699999999</v>
      </c>
      <c r="I4368">
        <v>250.30999800000001</v>
      </c>
      <c r="J4368">
        <v>250.30999800000001</v>
      </c>
      <c r="K4368">
        <v>402500</v>
      </c>
      <c r="L4368">
        <v>2.5009999999999999</v>
      </c>
      <c r="M4368">
        <v>7.9818765228184992E-3</v>
      </c>
      <c r="N4368">
        <v>1.4973119520759E-2</v>
      </c>
      <c r="O4368">
        <v>8.0975329192358905E-2</v>
      </c>
      <c r="P4368">
        <v>0.302668682743294</v>
      </c>
      <c r="Q4368">
        <v>0.22333329106020899</v>
      </c>
      <c r="R4368">
        <v>6.7026609805998401E-3</v>
      </c>
      <c r="S4368">
        <v>9.1041238925155307E-3</v>
      </c>
      <c r="T4368">
        <v>1.12718775849634E-2</v>
      </c>
      <c r="U4368">
        <v>1.5406173899062899E-2</v>
      </c>
      <c r="V4368">
        <v>251.05999800000001</v>
      </c>
      <c r="W4368">
        <v>172.179993</v>
      </c>
      <c r="X4368">
        <v>-0.147420765531522</v>
      </c>
      <c r="Y4368">
        <v>4.62571739556182E-3</v>
      </c>
      <c r="Z4368">
        <v>0.97437002925625804</v>
      </c>
      <c r="AA4368">
        <v>1.1711542042311001</v>
      </c>
      <c r="AB4368">
        <v>1.1631616650554299</v>
      </c>
      <c r="AC4368" t="s">
        <v>251</v>
      </c>
      <c r="AD4368" t="s">
        <v>373</v>
      </c>
      <c r="AE4368" t="s">
        <v>56</v>
      </c>
      <c r="AF4368" t="s">
        <v>75</v>
      </c>
      <c r="AG4368" t="s">
        <v>374</v>
      </c>
      <c r="AH4368" s="45">
        <v>43271</v>
      </c>
      <c r="AI4368">
        <v>1175454</v>
      </c>
      <c r="AJ4368">
        <v>2000</v>
      </c>
      <c r="AK4368" t="s">
        <v>375</v>
      </c>
      <c r="AL4368" t="s">
        <v>376</v>
      </c>
      <c r="AM4368" t="s">
        <v>245</v>
      </c>
    </row>
    <row r="4369" spans="1:39" x14ac:dyDescent="0.3">
      <c r="A4369" s="1">
        <v>43581</v>
      </c>
      <c r="B4369" t="s">
        <v>38</v>
      </c>
      <c r="C4369" t="s">
        <v>246</v>
      </c>
      <c r="D4369">
        <v>200</v>
      </c>
      <c r="E4369">
        <v>6</v>
      </c>
      <c r="F4369">
        <v>257.52999899999998</v>
      </c>
      <c r="G4369">
        <v>258.23001099999999</v>
      </c>
      <c r="H4369">
        <v>256.209991</v>
      </c>
      <c r="I4369">
        <v>257.86999500000002</v>
      </c>
      <c r="J4369">
        <v>257.86999500000002</v>
      </c>
      <c r="K4369">
        <v>275600</v>
      </c>
      <c r="L4369">
        <v>2.5049999999999999</v>
      </c>
      <c r="M4369">
        <v>2.5238088491914899E-3</v>
      </c>
      <c r="N4369">
        <v>2.5330723042986499E-2</v>
      </c>
      <c r="O4369">
        <v>6.7077889032658405E-2</v>
      </c>
      <c r="P4369">
        <v>0.25528883776118699</v>
      </c>
      <c r="Q4369">
        <v>0.24770894303761101</v>
      </c>
      <c r="R4369">
        <v>6.6730596900950101E-3</v>
      </c>
      <c r="S4369">
        <v>5.3204578223410501E-3</v>
      </c>
      <c r="T4369">
        <v>1.0566401287659601E-2</v>
      </c>
      <c r="U4369">
        <v>1.51220244887316E-2</v>
      </c>
      <c r="V4369">
        <v>258.23001099999999</v>
      </c>
      <c r="W4369">
        <v>172.179993</v>
      </c>
      <c r="X4369">
        <v>-0.147420765531522</v>
      </c>
      <c r="Y4369">
        <v>4.6743503443647796E-3</v>
      </c>
      <c r="Z4369">
        <v>0.97865356932167402</v>
      </c>
      <c r="AA4369">
        <v>1.32918552903008</v>
      </c>
      <c r="AB4369">
        <v>1.13544034627003</v>
      </c>
      <c r="AC4369" t="s">
        <v>251</v>
      </c>
      <c r="AD4369" t="s">
        <v>373</v>
      </c>
      <c r="AE4369" t="s">
        <v>56</v>
      </c>
      <c r="AF4369" t="s">
        <v>75</v>
      </c>
      <c r="AG4369" t="s">
        <v>374</v>
      </c>
      <c r="AH4369" s="45">
        <v>43271</v>
      </c>
      <c r="AI4369">
        <v>1175454</v>
      </c>
      <c r="AJ4369">
        <v>2000</v>
      </c>
      <c r="AK4369" t="s">
        <v>375</v>
      </c>
      <c r="AL4369" t="s">
        <v>376</v>
      </c>
      <c r="AM4369" t="s">
        <v>245</v>
      </c>
    </row>
    <row r="4370" spans="1:39" x14ac:dyDescent="0.3">
      <c r="A4370" s="1">
        <v>43616</v>
      </c>
      <c r="B4370" t="s">
        <v>38</v>
      </c>
      <c r="C4370" t="s">
        <v>246</v>
      </c>
      <c r="D4370">
        <v>800</v>
      </c>
      <c r="E4370">
        <v>6</v>
      </c>
      <c r="F4370">
        <v>256.88000499999998</v>
      </c>
      <c r="G4370">
        <v>259.73001099999999</v>
      </c>
      <c r="H4370">
        <v>256.41000400000001</v>
      </c>
      <c r="I4370">
        <v>258.209991</v>
      </c>
      <c r="J4370">
        <v>258.209991</v>
      </c>
      <c r="K4370">
        <v>622900</v>
      </c>
      <c r="L4370">
        <v>2.1419999999999999</v>
      </c>
      <c r="M4370">
        <v>-9.5587971353580693E-3</v>
      </c>
      <c r="N4370">
        <v>-3.2238815196940697E-2</v>
      </c>
      <c r="O4370">
        <v>-1.05556916011003E-2</v>
      </c>
      <c r="P4370">
        <v>0.10131940334362299</v>
      </c>
      <c r="Q4370">
        <v>0.24882780970194401</v>
      </c>
      <c r="R4370">
        <v>1.37728317681764E-2</v>
      </c>
      <c r="S4370">
        <v>2.2040451781486999E-2</v>
      </c>
      <c r="T4370">
        <v>1.4248954264469701E-2</v>
      </c>
      <c r="U4370">
        <v>1.5859749847341901E-2</v>
      </c>
      <c r="V4370">
        <v>276.89001500000001</v>
      </c>
      <c r="W4370">
        <v>172.179993</v>
      </c>
      <c r="X4370">
        <v>-0.114776996840078</v>
      </c>
      <c r="Y4370">
        <v>-1.3283204951564801E-2</v>
      </c>
      <c r="Z4370">
        <v>1.0452483816462901</v>
      </c>
      <c r="AA4370">
        <v>1.4205402971571499</v>
      </c>
      <c r="AB4370">
        <v>1.5200050989753999</v>
      </c>
      <c r="AC4370" t="s">
        <v>251</v>
      </c>
      <c r="AD4370" t="s">
        <v>373</v>
      </c>
      <c r="AE4370" t="s">
        <v>56</v>
      </c>
      <c r="AF4370" t="s">
        <v>75</v>
      </c>
      <c r="AG4370" t="s">
        <v>374</v>
      </c>
      <c r="AH4370" s="45">
        <v>43271</v>
      </c>
      <c r="AI4370">
        <v>1175454</v>
      </c>
      <c r="AJ4370">
        <v>2000</v>
      </c>
      <c r="AK4370" t="s">
        <v>375</v>
      </c>
      <c r="AL4370" t="s">
        <v>376</v>
      </c>
      <c r="AM4370" t="s">
        <v>245</v>
      </c>
    </row>
    <row r="4371" spans="1:39" x14ac:dyDescent="0.3">
      <c r="A4371" s="1">
        <v>43619</v>
      </c>
      <c r="B4371" t="s">
        <v>38</v>
      </c>
      <c r="C4371" t="s">
        <v>246</v>
      </c>
      <c r="D4371">
        <v>1200</v>
      </c>
      <c r="E4371">
        <v>6</v>
      </c>
      <c r="F4371">
        <v>259.02999899999998</v>
      </c>
      <c r="G4371">
        <v>260.26001000000002</v>
      </c>
      <c r="H4371">
        <v>248.929993</v>
      </c>
      <c r="I4371">
        <v>250.270004</v>
      </c>
      <c r="J4371">
        <v>250.270004</v>
      </c>
      <c r="K4371">
        <v>981200</v>
      </c>
      <c r="L4371">
        <v>2.081</v>
      </c>
      <c r="M4371">
        <v>-3.1232821409592701E-2</v>
      </c>
      <c r="N4371">
        <v>-6.39589179994072E-2</v>
      </c>
      <c r="O4371">
        <v>-2.8751203933448901E-2</v>
      </c>
      <c r="P4371">
        <v>7.5544400763610395E-2</v>
      </c>
      <c r="Q4371">
        <v>0.22747824713936701</v>
      </c>
      <c r="R4371">
        <v>1.6761077474577502E-2</v>
      </c>
      <c r="S4371">
        <v>2.2860258726553701E-2</v>
      </c>
      <c r="T4371">
        <v>1.48139474177615E-2</v>
      </c>
      <c r="U4371">
        <v>1.5974657616721798E-2</v>
      </c>
      <c r="V4371">
        <v>276.89001500000001</v>
      </c>
      <c r="W4371">
        <v>172.179993</v>
      </c>
      <c r="X4371">
        <v>-0.114776996840078</v>
      </c>
      <c r="Y4371">
        <v>-2.7690708645509302E-3</v>
      </c>
      <c r="Z4371">
        <v>1.04774567266755</v>
      </c>
      <c r="AA4371">
        <v>1.2921368825033499</v>
      </c>
      <c r="AB4371">
        <v>1.4525623429621</v>
      </c>
      <c r="AC4371" t="s">
        <v>251</v>
      </c>
      <c r="AD4371" t="s">
        <v>373</v>
      </c>
      <c r="AE4371" t="s">
        <v>56</v>
      </c>
      <c r="AF4371" t="s">
        <v>75</v>
      </c>
      <c r="AG4371" t="s">
        <v>374</v>
      </c>
      <c r="AH4371" s="45">
        <v>43271</v>
      </c>
      <c r="AI4371">
        <v>1175454</v>
      </c>
      <c r="AJ4371">
        <v>2000</v>
      </c>
      <c r="AK4371" t="s">
        <v>375</v>
      </c>
      <c r="AL4371" t="s">
        <v>376</v>
      </c>
      <c r="AM4371" t="s">
        <v>245</v>
      </c>
    </row>
    <row r="4372" spans="1:39" x14ac:dyDescent="0.3">
      <c r="A4372" s="1">
        <v>43628</v>
      </c>
      <c r="B4372" t="s">
        <v>38</v>
      </c>
      <c r="C4372" t="s">
        <v>246</v>
      </c>
      <c r="D4372">
        <v>400</v>
      </c>
      <c r="E4372">
        <v>6</v>
      </c>
      <c r="F4372">
        <v>266.88000499999998</v>
      </c>
      <c r="G4372">
        <v>269.07000699999998</v>
      </c>
      <c r="H4372">
        <v>265.66000400000001</v>
      </c>
      <c r="I4372">
        <v>267.459991</v>
      </c>
      <c r="J4372">
        <v>267.459991</v>
      </c>
      <c r="K4372">
        <v>377900</v>
      </c>
      <c r="L4372">
        <v>2.1269999999999998</v>
      </c>
      <c r="M4372">
        <v>2.7705660430244398E-3</v>
      </c>
      <c r="N4372">
        <v>6.0930779415028197E-2</v>
      </c>
      <c r="O4372">
        <v>1.44233648749476E-2</v>
      </c>
      <c r="P4372">
        <v>0.129512138118382</v>
      </c>
      <c r="Q4372">
        <v>0.27670041849016402</v>
      </c>
      <c r="R4372">
        <v>1.5245984536673401E-2</v>
      </c>
      <c r="S4372">
        <v>1.8449847760137798E-2</v>
      </c>
      <c r="T4372">
        <v>1.5420051507093E-2</v>
      </c>
      <c r="U4372">
        <v>1.5964100157126699E-2</v>
      </c>
      <c r="V4372">
        <v>276.89001500000001</v>
      </c>
      <c r="W4372">
        <v>172.179993</v>
      </c>
      <c r="X4372">
        <v>-0.114776996840078</v>
      </c>
      <c r="Y4372">
        <v>-2.0396578921351798E-3</v>
      </c>
      <c r="Z4372">
        <v>1.0401668914951001</v>
      </c>
      <c r="AA4372">
        <v>1.6054523708901201</v>
      </c>
      <c r="AB4372">
        <v>1.4569844008854</v>
      </c>
      <c r="AC4372" t="s">
        <v>251</v>
      </c>
      <c r="AD4372" t="s">
        <v>373</v>
      </c>
      <c r="AE4372" t="s">
        <v>56</v>
      </c>
      <c r="AF4372" t="s">
        <v>75</v>
      </c>
      <c r="AG4372" t="s">
        <v>374</v>
      </c>
      <c r="AH4372" s="45">
        <v>43271</v>
      </c>
      <c r="AI4372">
        <v>1175454</v>
      </c>
      <c r="AJ4372">
        <v>2000</v>
      </c>
      <c r="AK4372" t="s">
        <v>375</v>
      </c>
      <c r="AL4372" t="s">
        <v>376</v>
      </c>
      <c r="AM4372" t="s">
        <v>245</v>
      </c>
    </row>
    <row r="4373" spans="1:39" x14ac:dyDescent="0.3">
      <c r="A4373" s="1">
        <v>43556</v>
      </c>
      <c r="B4373" t="s">
        <v>38</v>
      </c>
      <c r="C4373" t="s">
        <v>239</v>
      </c>
      <c r="D4373">
        <v>700</v>
      </c>
      <c r="E4373">
        <v>7</v>
      </c>
      <c r="F4373">
        <v>248.82000699999901</v>
      </c>
      <c r="G4373">
        <v>250.82000699999901</v>
      </c>
      <c r="H4373">
        <v>246.89999399999999</v>
      </c>
      <c r="I4373">
        <v>249.05999800000001</v>
      </c>
      <c r="J4373">
        <v>249.05999800000001</v>
      </c>
      <c r="K4373">
        <v>920300</v>
      </c>
      <c r="L4373">
        <v>2.4969999999999999</v>
      </c>
      <c r="M4373">
        <v>9.9668010764629496E-3</v>
      </c>
      <c r="N4373">
        <v>4.6684461517611298E-2</v>
      </c>
      <c r="O4373">
        <v>6.5454378729209395E-2</v>
      </c>
      <c r="P4373">
        <v>0.30553362591650501</v>
      </c>
      <c r="Q4373">
        <v>0.20695393671621501</v>
      </c>
      <c r="R4373">
        <v>4.26428445671096E-3</v>
      </c>
      <c r="S4373">
        <v>9.1621881025060192E-3</v>
      </c>
      <c r="T4373">
        <v>1.1822951323464699E-2</v>
      </c>
      <c r="U4373">
        <v>1.5460541782976501E-2</v>
      </c>
      <c r="V4373">
        <v>250.82000699999901</v>
      </c>
      <c r="W4373">
        <v>172.179993</v>
      </c>
      <c r="X4373">
        <v>-0.147420765531522</v>
      </c>
      <c r="Y4373">
        <v>1.1502195497633099E-2</v>
      </c>
      <c r="Z4373">
        <v>0.96519711031711797</v>
      </c>
      <c r="AA4373">
        <v>1.0731555400989199</v>
      </c>
      <c r="AB4373">
        <v>1.0530314209934399</v>
      </c>
      <c r="AC4373" t="s">
        <v>252</v>
      </c>
      <c r="AD4373" t="s">
        <v>373</v>
      </c>
      <c r="AE4373" t="s">
        <v>56</v>
      </c>
      <c r="AF4373" t="s">
        <v>75</v>
      </c>
      <c r="AG4373" t="s">
        <v>374</v>
      </c>
      <c r="AH4373" s="45">
        <v>43271</v>
      </c>
      <c r="AI4373">
        <v>1175454</v>
      </c>
      <c r="AJ4373">
        <v>2000</v>
      </c>
      <c r="AK4373" t="s">
        <v>375</v>
      </c>
      <c r="AL4373" t="s">
        <v>376</v>
      </c>
      <c r="AM4373" t="s">
        <v>245</v>
      </c>
    </row>
    <row r="4374" spans="1:39" x14ac:dyDescent="0.3">
      <c r="A4374" s="1">
        <v>43557</v>
      </c>
      <c r="B4374" t="s">
        <v>38</v>
      </c>
      <c r="C4374" t="s">
        <v>246</v>
      </c>
      <c r="D4374">
        <v>300</v>
      </c>
      <c r="E4374">
        <v>7</v>
      </c>
      <c r="F4374">
        <v>250.64999399999999</v>
      </c>
      <c r="G4374">
        <v>251.05999800000001</v>
      </c>
      <c r="H4374">
        <v>248.470000999999</v>
      </c>
      <c r="I4374">
        <v>250.10000600000001</v>
      </c>
      <c r="J4374">
        <v>250.10000600000001</v>
      </c>
      <c r="K4374">
        <v>568700</v>
      </c>
      <c r="L4374">
        <v>2.4809999999999999</v>
      </c>
      <c r="M4374">
        <v>4.1670386111680602E-3</v>
      </c>
      <c r="N4374">
        <v>3.6483188331780797E-2</v>
      </c>
      <c r="O4374">
        <v>6.9407092743458507E-2</v>
      </c>
      <c r="P4374">
        <v>0.297620693337806</v>
      </c>
      <c r="Q4374">
        <v>0.232786056507164</v>
      </c>
      <c r="R4374">
        <v>3.6515578137834201E-3</v>
      </c>
      <c r="S4374">
        <v>9.1442081117445208E-3</v>
      </c>
      <c r="T4374">
        <v>1.1786878293695799E-2</v>
      </c>
      <c r="U4374">
        <v>1.5396360597011299E-2</v>
      </c>
      <c r="V4374">
        <v>251.05999800000001</v>
      </c>
      <c r="W4374">
        <v>172.179993</v>
      </c>
      <c r="X4374">
        <v>-0.147420765531522</v>
      </c>
      <c r="Y4374" s="44">
        <v>1.7455614805152698E-5</v>
      </c>
      <c r="Z4374">
        <v>0.96477985383100795</v>
      </c>
      <c r="AA4374">
        <v>1.2267204360995601</v>
      </c>
      <c r="AB4374">
        <v>1.0957356057544401</v>
      </c>
      <c r="AC4374" t="s">
        <v>252</v>
      </c>
      <c r="AD4374" t="s">
        <v>373</v>
      </c>
      <c r="AE4374" t="s">
        <v>56</v>
      </c>
      <c r="AF4374" t="s">
        <v>75</v>
      </c>
      <c r="AG4374" t="s">
        <v>374</v>
      </c>
      <c r="AH4374" s="45">
        <v>43271</v>
      </c>
      <c r="AI4374">
        <v>1175454</v>
      </c>
      <c r="AJ4374">
        <v>2000</v>
      </c>
      <c r="AK4374" t="s">
        <v>375</v>
      </c>
      <c r="AL4374" t="s">
        <v>376</v>
      </c>
      <c r="AM4374" t="s">
        <v>245</v>
      </c>
    </row>
    <row r="4375" spans="1:39" x14ac:dyDescent="0.3">
      <c r="A4375" s="1">
        <v>43581</v>
      </c>
      <c r="B4375" t="s">
        <v>38</v>
      </c>
      <c r="C4375" t="s">
        <v>239</v>
      </c>
      <c r="D4375">
        <v>700</v>
      </c>
      <c r="E4375">
        <v>7</v>
      </c>
      <c r="F4375">
        <v>257.52999899999998</v>
      </c>
      <c r="G4375">
        <v>258.23001099999999</v>
      </c>
      <c r="H4375">
        <v>256.209991</v>
      </c>
      <c r="I4375">
        <v>257.86999500000002</v>
      </c>
      <c r="J4375">
        <v>257.86999500000002</v>
      </c>
      <c r="K4375">
        <v>275600</v>
      </c>
      <c r="L4375">
        <v>2.5049999999999999</v>
      </c>
      <c r="M4375">
        <v>2.5238088491914899E-3</v>
      </c>
      <c r="N4375">
        <v>2.5330723042986499E-2</v>
      </c>
      <c r="O4375">
        <v>6.7077889032658405E-2</v>
      </c>
      <c r="P4375">
        <v>0.25528883776118699</v>
      </c>
      <c r="Q4375">
        <v>0.24770894303761101</v>
      </c>
      <c r="R4375">
        <v>6.6730596900950101E-3</v>
      </c>
      <c r="S4375">
        <v>5.3204578223410501E-3</v>
      </c>
      <c r="T4375">
        <v>1.0566401287659601E-2</v>
      </c>
      <c r="U4375">
        <v>1.51220244887316E-2</v>
      </c>
      <c r="V4375">
        <v>258.23001099999999</v>
      </c>
      <c r="W4375">
        <v>172.179993</v>
      </c>
      <c r="X4375">
        <v>-0.147420765531522</v>
      </c>
      <c r="Y4375">
        <v>4.6743503443647796E-3</v>
      </c>
      <c r="Z4375">
        <v>0.97865356932167402</v>
      </c>
      <c r="AA4375">
        <v>1.32918552903008</v>
      </c>
      <c r="AB4375">
        <v>1.13544034627003</v>
      </c>
      <c r="AC4375" t="s">
        <v>252</v>
      </c>
      <c r="AD4375" t="s">
        <v>373</v>
      </c>
      <c r="AE4375" t="s">
        <v>56</v>
      </c>
      <c r="AF4375" t="s">
        <v>75</v>
      </c>
      <c r="AG4375" t="s">
        <v>374</v>
      </c>
      <c r="AH4375" s="45">
        <v>43271</v>
      </c>
      <c r="AI4375">
        <v>1175454</v>
      </c>
      <c r="AJ4375">
        <v>2000</v>
      </c>
      <c r="AK4375" t="s">
        <v>375</v>
      </c>
      <c r="AL4375" t="s">
        <v>376</v>
      </c>
      <c r="AM4375" t="s">
        <v>245</v>
      </c>
    </row>
    <row r="4376" spans="1:39" x14ac:dyDescent="0.3">
      <c r="A4376" s="1">
        <v>43595</v>
      </c>
      <c r="B4376" t="s">
        <v>38</v>
      </c>
      <c r="C4376" t="s">
        <v>246</v>
      </c>
      <c r="D4376">
        <v>800</v>
      </c>
      <c r="E4376">
        <v>7</v>
      </c>
      <c r="F4376">
        <v>263.92001299999998</v>
      </c>
      <c r="G4376">
        <v>265.86999500000002</v>
      </c>
      <c r="H4376">
        <v>260.10000600000001</v>
      </c>
      <c r="I4376">
        <v>263.63000499999998</v>
      </c>
      <c r="J4376">
        <v>263.63000499999998</v>
      </c>
      <c r="K4376">
        <v>1071900</v>
      </c>
      <c r="L4376">
        <v>2.4550000000000001</v>
      </c>
      <c r="M4376">
        <v>-9.6637231089756505E-3</v>
      </c>
      <c r="N4376">
        <v>2.2556501022741201E-2</v>
      </c>
      <c r="O4376">
        <v>5.19663367851727E-2</v>
      </c>
      <c r="P4376">
        <v>0.19354386773714699</v>
      </c>
      <c r="Q4376">
        <v>0.25588755481454001</v>
      </c>
      <c r="R4376">
        <v>3.7572526343347498E-2</v>
      </c>
      <c r="S4376">
        <v>1.7275300623858601E-2</v>
      </c>
      <c r="T4376">
        <v>1.1846417531866601E-2</v>
      </c>
      <c r="U4376">
        <v>1.5430367258358099E-2</v>
      </c>
      <c r="V4376">
        <v>268.35000600000001</v>
      </c>
      <c r="W4376">
        <v>172.179993</v>
      </c>
      <c r="X4376">
        <v>-0.114776996840078</v>
      </c>
      <c r="Y4376">
        <v>3.7133938472042301E-3</v>
      </c>
      <c r="Z4376">
        <v>1.01633430526591</v>
      </c>
      <c r="AA4376">
        <v>1.41175200348937</v>
      </c>
      <c r="AB4376">
        <v>1.3227207399601499</v>
      </c>
      <c r="AC4376" t="s">
        <v>252</v>
      </c>
      <c r="AD4376" t="s">
        <v>373</v>
      </c>
      <c r="AE4376" t="s">
        <v>56</v>
      </c>
      <c r="AF4376" t="s">
        <v>75</v>
      </c>
      <c r="AG4376" t="s">
        <v>374</v>
      </c>
      <c r="AH4376" s="45">
        <v>43271</v>
      </c>
      <c r="AI4376">
        <v>1175454</v>
      </c>
      <c r="AJ4376">
        <v>2000</v>
      </c>
      <c r="AK4376" t="s">
        <v>375</v>
      </c>
      <c r="AL4376" t="s">
        <v>376</v>
      </c>
      <c r="AM4376" t="s">
        <v>245</v>
      </c>
    </row>
    <row r="4377" spans="1:39" x14ac:dyDescent="0.3">
      <c r="A4377" s="1">
        <v>43598</v>
      </c>
      <c r="B4377" t="s">
        <v>38</v>
      </c>
      <c r="C4377" t="s">
        <v>239</v>
      </c>
      <c r="D4377">
        <v>700</v>
      </c>
      <c r="E4377">
        <v>7</v>
      </c>
      <c r="F4377">
        <v>256.540009</v>
      </c>
      <c r="G4377">
        <v>259.040009</v>
      </c>
      <c r="H4377">
        <v>255.80999800000001</v>
      </c>
      <c r="I4377">
        <v>257.08999599999999</v>
      </c>
      <c r="J4377">
        <v>257.08999599999999</v>
      </c>
      <c r="K4377">
        <v>590100</v>
      </c>
      <c r="L4377">
        <v>2.4049999999999998</v>
      </c>
      <c r="M4377">
        <v>-2.5120421334616099E-2</v>
      </c>
      <c r="N4377">
        <v>1.79082427018274E-3</v>
      </c>
      <c r="O4377">
        <v>2.73654886365894E-2</v>
      </c>
      <c r="P4377">
        <v>0.16833143259349001</v>
      </c>
      <c r="Q4377">
        <v>0.230130405170963</v>
      </c>
      <c r="R4377">
        <v>3.9874705166008099E-2</v>
      </c>
      <c r="S4377">
        <v>1.8239977442914099E-2</v>
      </c>
      <c r="T4377">
        <v>1.23633044222931E-2</v>
      </c>
      <c r="U4377">
        <v>1.5517945035504599E-2</v>
      </c>
      <c r="V4377">
        <v>268.35000600000001</v>
      </c>
      <c r="W4377">
        <v>172.179993</v>
      </c>
      <c r="X4377">
        <v>-0.114776996840078</v>
      </c>
      <c r="Y4377">
        <v>-2.4426469085879299E-2</v>
      </c>
      <c r="Z4377">
        <v>1.0213343998970501</v>
      </c>
      <c r="AA4377">
        <v>1.2602808497679301</v>
      </c>
      <c r="AB4377">
        <v>1.36528718312834</v>
      </c>
      <c r="AC4377" t="s">
        <v>252</v>
      </c>
      <c r="AD4377" t="s">
        <v>373</v>
      </c>
      <c r="AE4377" t="s">
        <v>56</v>
      </c>
      <c r="AF4377" t="s">
        <v>75</v>
      </c>
      <c r="AG4377" t="s">
        <v>374</v>
      </c>
      <c r="AH4377" s="45">
        <v>43271</v>
      </c>
      <c r="AI4377">
        <v>1175454</v>
      </c>
      <c r="AJ4377">
        <v>2000</v>
      </c>
      <c r="AK4377" t="s">
        <v>375</v>
      </c>
      <c r="AL4377" t="s">
        <v>376</v>
      </c>
      <c r="AM4377" t="s">
        <v>245</v>
      </c>
    </row>
    <row r="4378" spans="1:39" x14ac:dyDescent="0.3">
      <c r="A4378" s="1">
        <v>43602</v>
      </c>
      <c r="B4378" t="s">
        <v>38</v>
      </c>
      <c r="C4378" t="s">
        <v>239</v>
      </c>
      <c r="D4378">
        <v>400</v>
      </c>
      <c r="E4378">
        <v>7</v>
      </c>
      <c r="F4378">
        <v>268.39001500000001</v>
      </c>
      <c r="G4378">
        <v>270.80999800000001</v>
      </c>
      <c r="H4378">
        <v>268.39001500000001</v>
      </c>
      <c r="I4378">
        <v>269.26001000000002</v>
      </c>
      <c r="J4378">
        <v>269.26001000000002</v>
      </c>
      <c r="K4378">
        <v>420900</v>
      </c>
      <c r="L4378">
        <v>2.3929999999999998</v>
      </c>
      <c r="M4378">
        <v>-6.9209364066102497E-3</v>
      </c>
      <c r="N4378">
        <v>2.1130868770102399E-2</v>
      </c>
      <c r="O4378">
        <v>6.5891341949025697E-2</v>
      </c>
      <c r="P4378">
        <v>0.18380823806789201</v>
      </c>
      <c r="Q4378">
        <v>0.28084720793143603</v>
      </c>
      <c r="R4378">
        <v>2.2926164816229899E-2</v>
      </c>
      <c r="S4378">
        <v>1.99337193899429E-2</v>
      </c>
      <c r="T4378">
        <v>1.30815129485737E-2</v>
      </c>
      <c r="U4378">
        <v>1.5691308807234201E-2</v>
      </c>
      <c r="V4378">
        <v>271.70001200000002</v>
      </c>
      <c r="W4378">
        <v>172.179993</v>
      </c>
      <c r="X4378">
        <v>-0.114776996840078</v>
      </c>
      <c r="Y4378">
        <v>-5.8544371529206298E-3</v>
      </c>
      <c r="Z4378">
        <v>1.0350598003604901</v>
      </c>
      <c r="AA4378">
        <v>1.58121521219228</v>
      </c>
      <c r="AB4378">
        <v>1.49556133524263</v>
      </c>
      <c r="AC4378" t="s">
        <v>252</v>
      </c>
      <c r="AD4378" t="s">
        <v>373</v>
      </c>
      <c r="AE4378" t="s">
        <v>56</v>
      </c>
      <c r="AF4378" t="s">
        <v>75</v>
      </c>
      <c r="AG4378" t="s">
        <v>374</v>
      </c>
      <c r="AH4378" s="45">
        <v>43271</v>
      </c>
      <c r="AI4378">
        <v>1175454</v>
      </c>
      <c r="AJ4378">
        <v>2000</v>
      </c>
      <c r="AK4378" t="s">
        <v>375</v>
      </c>
      <c r="AL4378" t="s">
        <v>376</v>
      </c>
      <c r="AM4378" t="s">
        <v>245</v>
      </c>
    </row>
    <row r="4379" spans="1:39" x14ac:dyDescent="0.3">
      <c r="A4379" s="1">
        <v>43630</v>
      </c>
      <c r="B4379" t="s">
        <v>38</v>
      </c>
      <c r="C4379" t="s">
        <v>246</v>
      </c>
      <c r="D4379">
        <v>600</v>
      </c>
      <c r="E4379">
        <v>7</v>
      </c>
      <c r="F4379">
        <v>271.82998700000002</v>
      </c>
      <c r="G4379">
        <v>274.69000199999999</v>
      </c>
      <c r="H4379">
        <v>271.44000199999999</v>
      </c>
      <c r="I4379">
        <v>272.66000400000001</v>
      </c>
      <c r="J4379">
        <v>272.66000400000001</v>
      </c>
      <c r="K4379">
        <v>399100</v>
      </c>
      <c r="L4379">
        <v>2.093</v>
      </c>
      <c r="M4379">
        <v>-8.0654400519359595E-4</v>
      </c>
      <c r="N4379">
        <v>5.1436200124258098E-2</v>
      </c>
      <c r="O4379">
        <v>2.98929695951787E-2</v>
      </c>
      <c r="P4379">
        <v>0.13063297430516699</v>
      </c>
      <c r="Q4379">
        <v>0.27232346629070497</v>
      </c>
      <c r="R4379">
        <v>1.26816990788375E-2</v>
      </c>
      <c r="S4379">
        <v>1.6978552455510301E-2</v>
      </c>
      <c r="T4379">
        <v>1.5537172449940099E-2</v>
      </c>
      <c r="U4379">
        <v>1.5980397553088801E-2</v>
      </c>
      <c r="V4379">
        <v>276.89001500000001</v>
      </c>
      <c r="W4379">
        <v>172.179993</v>
      </c>
      <c r="X4379">
        <v>-0.114776996840078</v>
      </c>
      <c r="Y4379">
        <v>-1.6128120944145399E-3</v>
      </c>
      <c r="Z4379">
        <v>1.0450150905650399</v>
      </c>
      <c r="AA4379">
        <v>1.5835401605993</v>
      </c>
      <c r="AB4379">
        <v>1.62177288873971</v>
      </c>
      <c r="AC4379" t="s">
        <v>252</v>
      </c>
      <c r="AD4379" t="s">
        <v>373</v>
      </c>
      <c r="AE4379" t="s">
        <v>56</v>
      </c>
      <c r="AF4379" t="s">
        <v>75</v>
      </c>
      <c r="AG4379" t="s">
        <v>374</v>
      </c>
      <c r="AH4379" s="45">
        <v>43271</v>
      </c>
      <c r="AI4379">
        <v>1175454</v>
      </c>
      <c r="AJ4379">
        <v>2000</v>
      </c>
      <c r="AK4379" t="s">
        <v>375</v>
      </c>
      <c r="AL4379" t="s">
        <v>376</v>
      </c>
      <c r="AM4379" t="s">
        <v>245</v>
      </c>
    </row>
    <row r="4380" spans="1:39" x14ac:dyDescent="0.3">
      <c r="A4380" s="1">
        <v>43641</v>
      </c>
      <c r="B4380" t="s">
        <v>38</v>
      </c>
      <c r="C4380" t="s">
        <v>239</v>
      </c>
      <c r="D4380">
        <v>500</v>
      </c>
      <c r="E4380">
        <v>7</v>
      </c>
      <c r="F4380">
        <v>279.470000999999</v>
      </c>
      <c r="G4380">
        <v>279.91000400000001</v>
      </c>
      <c r="H4380">
        <v>275.470000999999</v>
      </c>
      <c r="I4380">
        <v>277.32998700000002</v>
      </c>
      <c r="J4380">
        <v>277.32998700000002</v>
      </c>
      <c r="K4380">
        <v>345000</v>
      </c>
      <c r="L4380">
        <v>1.994</v>
      </c>
      <c r="M4380">
        <v>-6.6844748169224196E-3</v>
      </c>
      <c r="N4380">
        <v>1.46014111995727E-2</v>
      </c>
      <c r="O4380">
        <v>3.9196098303451103E-2</v>
      </c>
      <c r="P4380">
        <v>0.13983041243233699</v>
      </c>
      <c r="Q4380">
        <v>0.24849553124511201</v>
      </c>
      <c r="R4380">
        <v>8.2383803452095606E-3</v>
      </c>
      <c r="S4380">
        <v>1.5524242733111201E-2</v>
      </c>
      <c r="T4380">
        <v>1.55280621141103E-2</v>
      </c>
      <c r="U4380">
        <v>1.5536635087294101E-2</v>
      </c>
      <c r="V4380">
        <v>283.45001200000002</v>
      </c>
      <c r="W4380">
        <v>172.179993</v>
      </c>
      <c r="X4380">
        <v>-0.114776996840078</v>
      </c>
      <c r="Y4380">
        <v>-9.5417756928269908E-3</v>
      </c>
      <c r="Z4380">
        <v>1.0501490204416399</v>
      </c>
      <c r="AA4380">
        <v>1.47222936162469</v>
      </c>
      <c r="AB4380">
        <v>1.3860706446931199</v>
      </c>
      <c r="AC4380" t="s">
        <v>252</v>
      </c>
      <c r="AD4380" t="s">
        <v>373</v>
      </c>
      <c r="AE4380" t="s">
        <v>56</v>
      </c>
      <c r="AF4380" t="s">
        <v>75</v>
      </c>
      <c r="AG4380" t="s">
        <v>374</v>
      </c>
      <c r="AH4380" s="45">
        <v>43271</v>
      </c>
      <c r="AI4380">
        <v>1175454</v>
      </c>
      <c r="AJ4380">
        <v>2000</v>
      </c>
      <c r="AK4380" t="s">
        <v>375</v>
      </c>
      <c r="AL4380" t="s">
        <v>376</v>
      </c>
      <c r="AM4380" t="s">
        <v>245</v>
      </c>
    </row>
    <row r="4381" spans="1:39" x14ac:dyDescent="0.3">
      <c r="A4381" s="1">
        <v>43563</v>
      </c>
      <c r="B4381" t="s">
        <v>38</v>
      </c>
      <c r="C4381" t="s">
        <v>239</v>
      </c>
      <c r="D4381">
        <v>800</v>
      </c>
      <c r="E4381">
        <v>8</v>
      </c>
      <c r="F4381">
        <v>250.179993</v>
      </c>
      <c r="G4381">
        <v>251.009995</v>
      </c>
      <c r="H4381">
        <v>247.86000099999899</v>
      </c>
      <c r="I4381">
        <v>250.88000499999899</v>
      </c>
      <c r="J4381">
        <v>250.88000499999899</v>
      </c>
      <c r="K4381">
        <v>220100</v>
      </c>
      <c r="L4381">
        <v>2.5190000000000001</v>
      </c>
      <c r="M4381">
        <v>2.2746153847846202E-3</v>
      </c>
      <c r="N4381">
        <v>7.2809338290807397E-3</v>
      </c>
      <c r="O4381">
        <v>9.7824518700884502E-2</v>
      </c>
      <c r="P4381">
        <v>0.29906681143746999</v>
      </c>
      <c r="Q4381">
        <v>0.24512692720033699</v>
      </c>
      <c r="R4381">
        <v>5.4721081514859304E-3</v>
      </c>
      <c r="S4381">
        <v>8.1544738852247101E-3</v>
      </c>
      <c r="T4381">
        <v>1.12754854299482E-2</v>
      </c>
      <c r="U4381">
        <v>1.53522474253826E-2</v>
      </c>
      <c r="V4381">
        <v>251.05999800000001</v>
      </c>
      <c r="W4381">
        <v>172.179993</v>
      </c>
      <c r="X4381">
        <v>-0.147420765531522</v>
      </c>
      <c r="Y4381">
        <v>1.0469119934194001E-3</v>
      </c>
      <c r="Z4381">
        <v>0.975877962810759</v>
      </c>
      <c r="AA4381">
        <v>1.2995251943292401</v>
      </c>
      <c r="AB4381">
        <v>1.2084355959014901</v>
      </c>
      <c r="AC4381" t="s">
        <v>253</v>
      </c>
      <c r="AD4381" t="s">
        <v>373</v>
      </c>
      <c r="AE4381" t="s">
        <v>56</v>
      </c>
      <c r="AF4381" t="s">
        <v>75</v>
      </c>
      <c r="AG4381" t="s">
        <v>374</v>
      </c>
      <c r="AH4381" s="45">
        <v>43271</v>
      </c>
      <c r="AI4381">
        <v>1175454</v>
      </c>
      <c r="AJ4381">
        <v>2000</v>
      </c>
      <c r="AK4381" t="s">
        <v>375</v>
      </c>
      <c r="AL4381" t="s">
        <v>376</v>
      </c>
      <c r="AM4381" t="s">
        <v>245</v>
      </c>
    </row>
    <row r="4382" spans="1:39" x14ac:dyDescent="0.3">
      <c r="A4382" s="1">
        <v>43615</v>
      </c>
      <c r="B4382" t="s">
        <v>38</v>
      </c>
      <c r="C4382" t="s">
        <v>239</v>
      </c>
      <c r="D4382">
        <v>500</v>
      </c>
      <c r="E4382">
        <v>8</v>
      </c>
      <c r="F4382">
        <v>260.66000400000001</v>
      </c>
      <c r="G4382">
        <v>263.44000199999999</v>
      </c>
      <c r="H4382">
        <v>259.470000999999</v>
      </c>
      <c r="I4382">
        <v>260.69000199999999</v>
      </c>
      <c r="J4382">
        <v>260.69000199999999</v>
      </c>
      <c r="K4382">
        <v>712800</v>
      </c>
      <c r="L4382">
        <v>2.2269999999999999</v>
      </c>
      <c r="M4382">
        <v>2.6503385939722801E-3</v>
      </c>
      <c r="N4382">
        <v>-5.3402727394575002E-2</v>
      </c>
      <c r="O4382">
        <v>1.80453869126813E-3</v>
      </c>
      <c r="P4382">
        <v>0.11109252507590001</v>
      </c>
      <c r="Q4382">
        <v>0.265214588057129</v>
      </c>
      <c r="R4382">
        <v>1.76690112072465E-2</v>
      </c>
      <c r="S4382">
        <v>2.1955372357898701E-2</v>
      </c>
      <c r="T4382">
        <v>1.41784430609343E-2</v>
      </c>
      <c r="U4382">
        <v>1.58499276849886E-2</v>
      </c>
      <c r="V4382">
        <v>276.89001500000001</v>
      </c>
      <c r="W4382">
        <v>172.179993</v>
      </c>
      <c r="X4382">
        <v>-0.114776996840078</v>
      </c>
      <c r="Y4382">
        <v>2.0962723552933101E-3</v>
      </c>
      <c r="Z4382">
        <v>1.04326885842843</v>
      </c>
      <c r="AA4382">
        <v>1.51635652746607</v>
      </c>
      <c r="AB4382">
        <v>1.56724404010366</v>
      </c>
      <c r="AC4382" t="s">
        <v>253</v>
      </c>
      <c r="AD4382" t="s">
        <v>373</v>
      </c>
      <c r="AE4382" t="s">
        <v>56</v>
      </c>
      <c r="AF4382" t="s">
        <v>75</v>
      </c>
      <c r="AG4382" t="s">
        <v>374</v>
      </c>
      <c r="AH4382" s="45">
        <v>43271</v>
      </c>
      <c r="AI4382">
        <v>1175454</v>
      </c>
      <c r="AJ4382">
        <v>2000</v>
      </c>
      <c r="AK4382" t="s">
        <v>375</v>
      </c>
      <c r="AL4382" t="s">
        <v>376</v>
      </c>
      <c r="AM4382" t="s">
        <v>245</v>
      </c>
    </row>
    <row r="4383" spans="1:39" x14ac:dyDescent="0.3">
      <c r="A4383" s="1">
        <v>43634</v>
      </c>
      <c r="B4383" t="s">
        <v>38</v>
      </c>
      <c r="C4383" t="s">
        <v>246</v>
      </c>
      <c r="D4383">
        <v>400</v>
      </c>
      <c r="E4383">
        <v>8</v>
      </c>
      <c r="F4383">
        <v>270.95001200000002</v>
      </c>
      <c r="G4383">
        <v>273.470000999999</v>
      </c>
      <c r="H4383">
        <v>269.60998499999999</v>
      </c>
      <c r="I4383">
        <v>273.30999800000001</v>
      </c>
      <c r="J4383">
        <v>273.30999800000001</v>
      </c>
      <c r="K4383">
        <v>490600</v>
      </c>
      <c r="L4383">
        <v>2.06</v>
      </c>
      <c r="M4383">
        <v>1.7830210524725901E-2</v>
      </c>
      <c r="N4383">
        <v>2.44072520232269E-2</v>
      </c>
      <c r="O4383">
        <v>8.0082456784373798E-3</v>
      </c>
      <c r="P4383">
        <v>0.12630776984425901</v>
      </c>
      <c r="Q4383">
        <v>0.27745321270674</v>
      </c>
      <c r="R4383">
        <v>1.45625110842221E-2</v>
      </c>
      <c r="S4383">
        <v>1.6861861277351502E-2</v>
      </c>
      <c r="T4383">
        <v>1.5812891657821199E-2</v>
      </c>
      <c r="U4383">
        <v>1.6027935792355199E-2</v>
      </c>
      <c r="V4383">
        <v>276.89001500000001</v>
      </c>
      <c r="W4383">
        <v>172.179993</v>
      </c>
      <c r="X4383">
        <v>-0.114776996840078</v>
      </c>
      <c r="Y4383">
        <v>9.6704895497130797E-3</v>
      </c>
      <c r="Z4383">
        <v>1.0489299786872299</v>
      </c>
      <c r="AA4383">
        <v>1.62153102695733</v>
      </c>
      <c r="AB4383">
        <v>1.60650153648018</v>
      </c>
      <c r="AC4383" t="s">
        <v>253</v>
      </c>
      <c r="AD4383" t="s">
        <v>373</v>
      </c>
      <c r="AE4383" t="s">
        <v>56</v>
      </c>
      <c r="AF4383" t="s">
        <v>75</v>
      </c>
      <c r="AG4383" t="s">
        <v>374</v>
      </c>
      <c r="AH4383" s="45">
        <v>43271</v>
      </c>
      <c r="AI4383">
        <v>1175454</v>
      </c>
      <c r="AJ4383">
        <v>2000</v>
      </c>
      <c r="AK4383" t="s">
        <v>375</v>
      </c>
      <c r="AL4383" t="s">
        <v>376</v>
      </c>
      <c r="AM4383" t="s">
        <v>245</v>
      </c>
    </row>
    <row r="4384" spans="1:39" x14ac:dyDescent="0.3">
      <c r="A4384" s="1">
        <v>43636</v>
      </c>
      <c r="B4384" t="s">
        <v>38</v>
      </c>
      <c r="C4384" t="s">
        <v>239</v>
      </c>
      <c r="D4384">
        <v>1200</v>
      </c>
      <c r="E4384">
        <v>8</v>
      </c>
      <c r="F4384">
        <v>280</v>
      </c>
      <c r="G4384">
        <v>283.45001200000002</v>
      </c>
      <c r="H4384">
        <v>276.67999300000002</v>
      </c>
      <c r="I4384">
        <v>277.76998900000001</v>
      </c>
      <c r="J4384">
        <v>277.76998900000001</v>
      </c>
      <c r="K4384">
        <v>523600</v>
      </c>
      <c r="L4384">
        <v>2.0009999999999999</v>
      </c>
      <c r="M4384">
        <v>5.0408355951191597E-4</v>
      </c>
      <c r="N4384">
        <v>1.77612370934934E-2</v>
      </c>
      <c r="O4384">
        <v>2.06973006080815E-2</v>
      </c>
      <c r="P4384">
        <v>0.139758331660434</v>
      </c>
      <c r="Q4384">
        <v>0.23280226782303201</v>
      </c>
      <c r="R4384">
        <v>1.36046861247552E-2</v>
      </c>
      <c r="S4384">
        <v>1.69649015658495E-2</v>
      </c>
      <c r="T4384">
        <v>1.5749842865882699E-2</v>
      </c>
      <c r="U4384">
        <v>1.5578071143481901E-2</v>
      </c>
      <c r="V4384">
        <v>283.45001200000002</v>
      </c>
      <c r="W4384">
        <v>172.179993</v>
      </c>
      <c r="X4384">
        <v>-0.114776996840078</v>
      </c>
      <c r="Y4384">
        <v>9.4276054361659405E-3</v>
      </c>
      <c r="Z4384">
        <v>1.0530461843144601</v>
      </c>
      <c r="AA4384">
        <v>1.3530488426802101</v>
      </c>
      <c r="AB4384">
        <v>1.4887838179751001</v>
      </c>
      <c r="AC4384" t="s">
        <v>253</v>
      </c>
      <c r="AD4384" t="s">
        <v>373</v>
      </c>
      <c r="AE4384" t="s">
        <v>56</v>
      </c>
      <c r="AF4384" t="s">
        <v>75</v>
      </c>
      <c r="AG4384" t="s">
        <v>374</v>
      </c>
      <c r="AH4384" s="45">
        <v>43271</v>
      </c>
      <c r="AI4384">
        <v>1175454</v>
      </c>
      <c r="AJ4384">
        <v>2000</v>
      </c>
      <c r="AK4384" t="s">
        <v>375</v>
      </c>
      <c r="AL4384" t="s">
        <v>376</v>
      </c>
      <c r="AM4384" t="s">
        <v>245</v>
      </c>
    </row>
    <row r="4385" spans="1:39" x14ac:dyDescent="0.3">
      <c r="A4385" s="1">
        <v>43565</v>
      </c>
      <c r="B4385" t="s">
        <v>38</v>
      </c>
      <c r="C4385" t="s">
        <v>246</v>
      </c>
      <c r="D4385">
        <v>600</v>
      </c>
      <c r="E4385">
        <v>9</v>
      </c>
      <c r="F4385">
        <v>250.89999399999999</v>
      </c>
      <c r="G4385">
        <v>252.33999599999899</v>
      </c>
      <c r="H4385">
        <v>249.88999899999999</v>
      </c>
      <c r="I4385">
        <v>250.14999399999999</v>
      </c>
      <c r="J4385">
        <v>250.14999399999999</v>
      </c>
      <c r="K4385">
        <v>313200</v>
      </c>
      <c r="L4385">
        <v>2.4769999999999999</v>
      </c>
      <c r="M4385">
        <v>-5.1957318603273301E-4</v>
      </c>
      <c r="N4385">
        <v>7.1979928645468704E-4</v>
      </c>
      <c r="O4385">
        <v>8.0379196428313204E-2</v>
      </c>
      <c r="P4385">
        <v>0.277302327569458</v>
      </c>
      <c r="Q4385">
        <v>0.222793788374471</v>
      </c>
      <c r="R4385">
        <v>5.4461806467960604E-3</v>
      </c>
      <c r="S4385">
        <v>8.0754168568579997E-3</v>
      </c>
      <c r="T4385">
        <v>1.1290365616478899E-2</v>
      </c>
      <c r="U4385">
        <v>1.5313123973801201E-2</v>
      </c>
      <c r="V4385">
        <v>252.33999599999899</v>
      </c>
      <c r="W4385">
        <v>172.179993</v>
      </c>
      <c r="X4385">
        <v>-0.147420765531522</v>
      </c>
      <c r="Y4385">
        <v>3.47183783585567E-3</v>
      </c>
      <c r="Z4385">
        <v>0.97345467069964298</v>
      </c>
      <c r="AA4385">
        <v>1.1709672464434699</v>
      </c>
      <c r="AB4385">
        <v>1.2152026860040801</v>
      </c>
      <c r="AC4385" t="s">
        <v>254</v>
      </c>
      <c r="AD4385" t="s">
        <v>373</v>
      </c>
      <c r="AE4385" t="s">
        <v>56</v>
      </c>
      <c r="AF4385" t="s">
        <v>75</v>
      </c>
      <c r="AG4385" t="s">
        <v>374</v>
      </c>
      <c r="AH4385" s="45">
        <v>43271</v>
      </c>
      <c r="AI4385">
        <v>1175454</v>
      </c>
      <c r="AJ4385">
        <v>2000</v>
      </c>
      <c r="AK4385" t="s">
        <v>375</v>
      </c>
      <c r="AL4385" t="s">
        <v>376</v>
      </c>
      <c r="AM4385" t="s">
        <v>245</v>
      </c>
    </row>
    <row r="4386" spans="1:39" x14ac:dyDescent="0.3">
      <c r="A4386" s="1">
        <v>43567</v>
      </c>
      <c r="B4386" t="s">
        <v>38</v>
      </c>
      <c r="C4386" t="s">
        <v>246</v>
      </c>
      <c r="D4386">
        <v>1000</v>
      </c>
      <c r="E4386">
        <v>9</v>
      </c>
      <c r="F4386">
        <v>251.36000099999899</v>
      </c>
      <c r="G4386">
        <v>251.80000299999901</v>
      </c>
      <c r="H4386">
        <v>249.55000299999901</v>
      </c>
      <c r="I4386">
        <v>251.38000499999899</v>
      </c>
      <c r="J4386">
        <v>251.38000499999899</v>
      </c>
      <c r="K4386">
        <v>309700</v>
      </c>
      <c r="L4386">
        <v>2.56</v>
      </c>
      <c r="M4386">
        <v>5.8248997381370503E-3</v>
      </c>
      <c r="N4386">
        <v>4.2656166797921799E-3</v>
      </c>
      <c r="O4386">
        <v>6.7507907710521106E-2</v>
      </c>
      <c r="P4386">
        <v>0.285218743327254</v>
      </c>
      <c r="Q4386">
        <v>0.225254193652248</v>
      </c>
      <c r="R4386">
        <v>3.2524533594175098E-3</v>
      </c>
      <c r="S4386">
        <v>7.8336196491890896E-3</v>
      </c>
      <c r="T4386">
        <v>1.12374903609181E-2</v>
      </c>
      <c r="U4386">
        <v>1.5315826188199501E-2</v>
      </c>
      <c r="V4386">
        <v>252.33999599999899</v>
      </c>
      <c r="W4386">
        <v>172.179993</v>
      </c>
      <c r="X4386">
        <v>-0.147420765531522</v>
      </c>
      <c r="Y4386">
        <v>6.5875784763498903E-3</v>
      </c>
      <c r="Z4386">
        <v>0.97617696130646003</v>
      </c>
      <c r="AA4386">
        <v>1.18181676831837</v>
      </c>
      <c r="AB4386">
        <v>1.22055567768352</v>
      </c>
      <c r="AC4386" t="s">
        <v>254</v>
      </c>
      <c r="AD4386" t="s">
        <v>373</v>
      </c>
      <c r="AE4386" t="s">
        <v>56</v>
      </c>
      <c r="AF4386" t="s">
        <v>75</v>
      </c>
      <c r="AG4386" t="s">
        <v>374</v>
      </c>
      <c r="AH4386" s="45">
        <v>43271</v>
      </c>
      <c r="AI4386">
        <v>1175454</v>
      </c>
      <c r="AJ4386">
        <v>2000</v>
      </c>
      <c r="AK4386" t="s">
        <v>375</v>
      </c>
      <c r="AL4386" t="s">
        <v>376</v>
      </c>
      <c r="AM4386" t="s">
        <v>245</v>
      </c>
    </row>
    <row r="4387" spans="1:39" x14ac:dyDescent="0.3">
      <c r="A4387" s="1">
        <v>43615</v>
      </c>
      <c r="B4387" t="s">
        <v>38</v>
      </c>
      <c r="C4387" t="s">
        <v>246</v>
      </c>
      <c r="D4387">
        <v>600</v>
      </c>
      <c r="E4387">
        <v>9</v>
      </c>
      <c r="F4387">
        <v>260.66000400000001</v>
      </c>
      <c r="G4387">
        <v>263.44000199999999</v>
      </c>
      <c r="H4387">
        <v>259.470000999999</v>
      </c>
      <c r="I4387">
        <v>260.69000199999999</v>
      </c>
      <c r="J4387">
        <v>260.69000199999999</v>
      </c>
      <c r="K4387">
        <v>712800</v>
      </c>
      <c r="L4387">
        <v>2.2269999999999999</v>
      </c>
      <c r="M4387">
        <v>2.6503385939722801E-3</v>
      </c>
      <c r="N4387">
        <v>-5.3402727394575002E-2</v>
      </c>
      <c r="O4387">
        <v>1.80453869126813E-3</v>
      </c>
      <c r="P4387">
        <v>0.11109252507590001</v>
      </c>
      <c r="Q4387">
        <v>0.265214588057129</v>
      </c>
      <c r="R4387">
        <v>1.76690112072465E-2</v>
      </c>
      <c r="S4387">
        <v>2.1955372357898701E-2</v>
      </c>
      <c r="T4387">
        <v>1.41784430609343E-2</v>
      </c>
      <c r="U4387">
        <v>1.58499276849886E-2</v>
      </c>
      <c r="V4387">
        <v>276.89001500000001</v>
      </c>
      <c r="W4387">
        <v>172.179993</v>
      </c>
      <c r="X4387">
        <v>-0.114776996840078</v>
      </c>
      <c r="Y4387">
        <v>2.0962723552933101E-3</v>
      </c>
      <c r="Z4387">
        <v>1.04326885842843</v>
      </c>
      <c r="AA4387">
        <v>1.51635652746607</v>
      </c>
      <c r="AB4387">
        <v>1.56724404010366</v>
      </c>
      <c r="AC4387" t="s">
        <v>254</v>
      </c>
      <c r="AD4387" t="s">
        <v>373</v>
      </c>
      <c r="AE4387" t="s">
        <v>56</v>
      </c>
      <c r="AF4387" t="s">
        <v>75</v>
      </c>
      <c r="AG4387" t="s">
        <v>374</v>
      </c>
      <c r="AH4387" s="45">
        <v>43271</v>
      </c>
      <c r="AI4387">
        <v>1175454</v>
      </c>
      <c r="AJ4387">
        <v>2000</v>
      </c>
      <c r="AK4387" t="s">
        <v>375</v>
      </c>
      <c r="AL4387" t="s">
        <v>376</v>
      </c>
      <c r="AM4387" t="s">
        <v>245</v>
      </c>
    </row>
    <row r="4388" spans="1:39" x14ac:dyDescent="0.3">
      <c r="A4388" s="1">
        <v>43620</v>
      </c>
      <c r="B4388" t="s">
        <v>38</v>
      </c>
      <c r="C4388" t="s">
        <v>246</v>
      </c>
      <c r="D4388">
        <v>500</v>
      </c>
      <c r="E4388">
        <v>9</v>
      </c>
      <c r="F4388">
        <v>252.71000699999999</v>
      </c>
      <c r="G4388">
        <v>253.979996</v>
      </c>
      <c r="H4388">
        <v>248.94000199999999</v>
      </c>
      <c r="I4388">
        <v>253.64999399999999</v>
      </c>
      <c r="J4388">
        <v>253.64999399999999</v>
      </c>
      <c r="K4388">
        <v>979500</v>
      </c>
      <c r="L4388">
        <v>2.1190000000000002</v>
      </c>
      <c r="M4388">
        <v>1.34149892935072E-2</v>
      </c>
      <c r="N4388">
        <v>-5.39863216096306E-2</v>
      </c>
      <c r="O4388">
        <v>-1.2497966993892801E-2</v>
      </c>
      <c r="P4388">
        <v>9.2066867781369202E-2</v>
      </c>
      <c r="Q4388">
        <v>0.23424377562340801</v>
      </c>
      <c r="R4388">
        <v>1.9539004551279601E-2</v>
      </c>
      <c r="S4388">
        <v>2.3070080092276901E-2</v>
      </c>
      <c r="T4388">
        <v>1.4882570407057601E-2</v>
      </c>
      <c r="U4388">
        <v>1.5990031977323502E-2</v>
      </c>
      <c r="V4388">
        <v>276.89001500000001</v>
      </c>
      <c r="W4388">
        <v>172.179993</v>
      </c>
      <c r="X4388">
        <v>-0.114776996840078</v>
      </c>
      <c r="Y4388">
        <v>2.1205927310919401E-2</v>
      </c>
      <c r="Z4388">
        <v>1.0415579255565599</v>
      </c>
      <c r="AA4388">
        <v>1.33287119591155</v>
      </c>
      <c r="AB4388">
        <v>1.3986779095214299</v>
      </c>
      <c r="AC4388" t="s">
        <v>254</v>
      </c>
      <c r="AD4388" t="s">
        <v>373</v>
      </c>
      <c r="AE4388" t="s">
        <v>56</v>
      </c>
      <c r="AF4388" t="s">
        <v>75</v>
      </c>
      <c r="AG4388" t="s">
        <v>374</v>
      </c>
      <c r="AH4388" s="45">
        <v>43271</v>
      </c>
      <c r="AI4388">
        <v>1175454</v>
      </c>
      <c r="AJ4388">
        <v>2000</v>
      </c>
      <c r="AK4388" t="s">
        <v>375</v>
      </c>
      <c r="AL4388" t="s">
        <v>376</v>
      </c>
      <c r="AM4388" t="s">
        <v>245</v>
      </c>
    </row>
    <row r="4389" spans="1:39" x14ac:dyDescent="0.3">
      <c r="A4389" s="1">
        <v>43628</v>
      </c>
      <c r="B4389" t="s">
        <v>38</v>
      </c>
      <c r="C4389" t="s">
        <v>246</v>
      </c>
      <c r="D4389">
        <v>700</v>
      </c>
      <c r="E4389">
        <v>9</v>
      </c>
      <c r="F4389">
        <v>266.88000499999998</v>
      </c>
      <c r="G4389">
        <v>269.07000699999998</v>
      </c>
      <c r="H4389">
        <v>265.66000400000001</v>
      </c>
      <c r="I4389">
        <v>267.459991</v>
      </c>
      <c r="J4389">
        <v>267.459991</v>
      </c>
      <c r="K4389">
        <v>377900</v>
      </c>
      <c r="L4389">
        <v>2.1269999999999998</v>
      </c>
      <c r="M4389">
        <v>2.7705660430244398E-3</v>
      </c>
      <c r="N4389">
        <v>6.0930779415028197E-2</v>
      </c>
      <c r="O4389">
        <v>1.44233648749476E-2</v>
      </c>
      <c r="P4389">
        <v>0.129512138118382</v>
      </c>
      <c r="Q4389">
        <v>0.27670041849016402</v>
      </c>
      <c r="R4389">
        <v>1.5245984536673401E-2</v>
      </c>
      <c r="S4389">
        <v>1.8449847760137798E-2</v>
      </c>
      <c r="T4389">
        <v>1.5420051507093E-2</v>
      </c>
      <c r="U4389">
        <v>1.5964100157126699E-2</v>
      </c>
      <c r="V4389">
        <v>276.89001500000001</v>
      </c>
      <c r="W4389">
        <v>172.179993</v>
      </c>
      <c r="X4389">
        <v>-0.114776996840078</v>
      </c>
      <c r="Y4389">
        <v>-2.0396578921351798E-3</v>
      </c>
      <c r="Z4389">
        <v>1.0401668914951001</v>
      </c>
      <c r="AA4389">
        <v>1.6054523708901201</v>
      </c>
      <c r="AB4389">
        <v>1.4569844008854</v>
      </c>
      <c r="AC4389" t="s">
        <v>254</v>
      </c>
      <c r="AD4389" t="s">
        <v>373</v>
      </c>
      <c r="AE4389" t="s">
        <v>56</v>
      </c>
      <c r="AF4389" t="s">
        <v>75</v>
      </c>
      <c r="AG4389" t="s">
        <v>374</v>
      </c>
      <c r="AH4389" s="45">
        <v>43271</v>
      </c>
      <c r="AI4389">
        <v>1175454</v>
      </c>
      <c r="AJ4389">
        <v>2000</v>
      </c>
      <c r="AK4389" t="s">
        <v>375</v>
      </c>
      <c r="AL4389" t="s">
        <v>376</v>
      </c>
      <c r="AM4389" t="s">
        <v>245</v>
      </c>
    </row>
    <row r="4390" spans="1:39" x14ac:dyDescent="0.3">
      <c r="A4390" s="1">
        <v>43636</v>
      </c>
      <c r="B4390" t="s">
        <v>38</v>
      </c>
      <c r="C4390" t="s">
        <v>239</v>
      </c>
      <c r="D4390">
        <v>1200</v>
      </c>
      <c r="E4390">
        <v>9</v>
      </c>
      <c r="F4390">
        <v>280</v>
      </c>
      <c r="G4390">
        <v>283.45001200000002</v>
      </c>
      <c r="H4390">
        <v>276.67999300000002</v>
      </c>
      <c r="I4390">
        <v>277.76998900000001</v>
      </c>
      <c r="J4390">
        <v>277.76998900000001</v>
      </c>
      <c r="K4390">
        <v>523600</v>
      </c>
      <c r="L4390">
        <v>2.0009999999999999</v>
      </c>
      <c r="M4390">
        <v>5.0408355951191597E-4</v>
      </c>
      <c r="N4390">
        <v>1.77612370934934E-2</v>
      </c>
      <c r="O4390">
        <v>2.06973006080815E-2</v>
      </c>
      <c r="P4390">
        <v>0.139758331660434</v>
      </c>
      <c r="Q4390">
        <v>0.23280226782303201</v>
      </c>
      <c r="R4390">
        <v>1.36046861247552E-2</v>
      </c>
      <c r="S4390">
        <v>1.69649015658495E-2</v>
      </c>
      <c r="T4390">
        <v>1.5749842865882699E-2</v>
      </c>
      <c r="U4390">
        <v>1.5578071143481901E-2</v>
      </c>
      <c r="V4390">
        <v>283.45001200000002</v>
      </c>
      <c r="W4390">
        <v>172.179993</v>
      </c>
      <c r="X4390">
        <v>-0.114776996840078</v>
      </c>
      <c r="Y4390">
        <v>9.4276054361659405E-3</v>
      </c>
      <c r="Z4390">
        <v>1.0530461843144601</v>
      </c>
      <c r="AA4390">
        <v>1.3530488426802101</v>
      </c>
      <c r="AB4390">
        <v>1.4887838179751001</v>
      </c>
      <c r="AC4390" t="s">
        <v>254</v>
      </c>
      <c r="AD4390" t="s">
        <v>373</v>
      </c>
      <c r="AE4390" t="s">
        <v>56</v>
      </c>
      <c r="AF4390" t="s">
        <v>75</v>
      </c>
      <c r="AG4390" t="s">
        <v>374</v>
      </c>
      <c r="AH4390" s="45">
        <v>43271</v>
      </c>
      <c r="AI4390">
        <v>1175454</v>
      </c>
      <c r="AJ4390">
        <v>2000</v>
      </c>
      <c r="AK4390" t="s">
        <v>375</v>
      </c>
      <c r="AL4390" t="s">
        <v>376</v>
      </c>
      <c r="AM4390" t="s">
        <v>245</v>
      </c>
    </row>
    <row r="4391" spans="1:39" x14ac:dyDescent="0.3">
      <c r="A4391" s="1">
        <v>43641</v>
      </c>
      <c r="B4391" t="s">
        <v>38</v>
      </c>
      <c r="C4391" t="s">
        <v>246</v>
      </c>
      <c r="D4391">
        <v>1100</v>
      </c>
      <c r="E4391">
        <v>9</v>
      </c>
      <c r="F4391">
        <v>279.470000999999</v>
      </c>
      <c r="G4391">
        <v>279.91000400000001</v>
      </c>
      <c r="H4391">
        <v>275.470000999999</v>
      </c>
      <c r="I4391">
        <v>277.32998700000002</v>
      </c>
      <c r="J4391">
        <v>277.32998700000002</v>
      </c>
      <c r="K4391">
        <v>345000</v>
      </c>
      <c r="L4391">
        <v>1.994</v>
      </c>
      <c r="M4391">
        <v>-6.6844748169224196E-3</v>
      </c>
      <c r="N4391">
        <v>1.46014111995727E-2</v>
      </c>
      <c r="O4391">
        <v>3.9196098303451103E-2</v>
      </c>
      <c r="P4391">
        <v>0.13983041243233699</v>
      </c>
      <c r="Q4391">
        <v>0.24849553124511201</v>
      </c>
      <c r="R4391">
        <v>8.2383803452095606E-3</v>
      </c>
      <c r="S4391">
        <v>1.5524242733111201E-2</v>
      </c>
      <c r="T4391">
        <v>1.55280621141103E-2</v>
      </c>
      <c r="U4391">
        <v>1.5536635087294101E-2</v>
      </c>
      <c r="V4391">
        <v>283.45001200000002</v>
      </c>
      <c r="W4391">
        <v>172.179993</v>
      </c>
      <c r="X4391">
        <v>-0.114776996840078</v>
      </c>
      <c r="Y4391">
        <v>-9.5417756928269908E-3</v>
      </c>
      <c r="Z4391">
        <v>1.0501490204416399</v>
      </c>
      <c r="AA4391">
        <v>1.47222936162469</v>
      </c>
      <c r="AB4391">
        <v>1.3860706446931199</v>
      </c>
      <c r="AC4391" t="s">
        <v>254</v>
      </c>
      <c r="AD4391" t="s">
        <v>373</v>
      </c>
      <c r="AE4391" t="s">
        <v>56</v>
      </c>
      <c r="AF4391" t="s">
        <v>75</v>
      </c>
      <c r="AG4391" t="s">
        <v>374</v>
      </c>
      <c r="AH4391" s="45">
        <v>43271</v>
      </c>
      <c r="AI4391">
        <v>1175454</v>
      </c>
      <c r="AJ4391">
        <v>2000</v>
      </c>
      <c r="AK4391" t="s">
        <v>375</v>
      </c>
      <c r="AL4391" t="s">
        <v>376</v>
      </c>
      <c r="AM4391" t="s">
        <v>245</v>
      </c>
    </row>
    <row r="4392" spans="1:39" x14ac:dyDescent="0.3">
      <c r="A4392" s="1">
        <v>43559</v>
      </c>
      <c r="B4392" t="s">
        <v>38</v>
      </c>
      <c r="C4392" t="s">
        <v>246</v>
      </c>
      <c r="D4392">
        <v>500</v>
      </c>
      <c r="E4392">
        <v>10</v>
      </c>
      <c r="F4392">
        <v>250.259995</v>
      </c>
      <c r="G4392">
        <v>250.429993</v>
      </c>
      <c r="H4392">
        <v>246.720000999999</v>
      </c>
      <c r="I4392">
        <v>248.32000699999901</v>
      </c>
      <c r="J4392">
        <v>248.32000699999901</v>
      </c>
      <c r="K4392">
        <v>404400</v>
      </c>
      <c r="L4392">
        <v>2.512</v>
      </c>
      <c r="M4392">
        <v>-6.6226494778638999E-3</v>
      </c>
      <c r="N4392">
        <v>1.9272826314467199E-2</v>
      </c>
      <c r="O4392">
        <v>7.0829792607599001E-2</v>
      </c>
      <c r="P4392">
        <v>0.31291176597744602</v>
      </c>
      <c r="Q4392">
        <v>0.22035868535179601</v>
      </c>
      <c r="R4392">
        <v>7.7035720225385003E-3</v>
      </c>
      <c r="S4392">
        <v>9.13278798850292E-3</v>
      </c>
      <c r="T4392">
        <v>1.1391689340553599E-2</v>
      </c>
      <c r="U4392">
        <v>1.5401854611056099E-2</v>
      </c>
      <c r="V4392">
        <v>251.05999800000001</v>
      </c>
      <c r="W4392">
        <v>172.179993</v>
      </c>
      <c r="X4392">
        <v>-0.147420765531522</v>
      </c>
      <c r="Y4392">
        <v>2.0824655091414399E-3</v>
      </c>
      <c r="Z4392">
        <v>0.97322162478555096</v>
      </c>
      <c r="AA4392">
        <v>1.1519135072596001</v>
      </c>
      <c r="AB4392">
        <v>1.1674463486415001</v>
      </c>
      <c r="AC4392" t="s">
        <v>255</v>
      </c>
      <c r="AD4392" t="s">
        <v>373</v>
      </c>
      <c r="AE4392" t="s">
        <v>56</v>
      </c>
      <c r="AF4392" t="s">
        <v>75</v>
      </c>
      <c r="AG4392" t="s">
        <v>374</v>
      </c>
      <c r="AH4392" s="45">
        <v>43271</v>
      </c>
      <c r="AI4392">
        <v>1175454</v>
      </c>
      <c r="AJ4392">
        <v>2000</v>
      </c>
      <c r="AK4392" t="s">
        <v>375</v>
      </c>
      <c r="AL4392" t="s">
        <v>376</v>
      </c>
      <c r="AM4392" t="s">
        <v>245</v>
      </c>
    </row>
    <row r="4393" spans="1:39" x14ac:dyDescent="0.3">
      <c r="A4393" s="1">
        <v>43566</v>
      </c>
      <c r="B4393" t="s">
        <v>38</v>
      </c>
      <c r="C4393" t="s">
        <v>239</v>
      </c>
      <c r="D4393">
        <v>1100</v>
      </c>
      <c r="E4393">
        <v>10</v>
      </c>
      <c r="F4393">
        <v>250.41999799999999</v>
      </c>
      <c r="G4393">
        <v>251.41999799999999</v>
      </c>
      <c r="H4393">
        <v>248.71000699999999</v>
      </c>
      <c r="I4393">
        <v>249.91999799999999</v>
      </c>
      <c r="J4393">
        <v>249.91999799999999</v>
      </c>
      <c r="K4393">
        <v>715100</v>
      </c>
      <c r="L4393">
        <v>2.504</v>
      </c>
      <c r="M4393">
        <v>-9.1985529984484299E-4</v>
      </c>
      <c r="N4393">
        <v>6.4225934644739401E-3</v>
      </c>
      <c r="O4393">
        <v>7.5265914800917502E-2</v>
      </c>
      <c r="P4393">
        <v>0.27380105738858301</v>
      </c>
      <c r="Q4393">
        <v>0.22247351834868101</v>
      </c>
      <c r="R4393">
        <v>4.1074281203911898E-3</v>
      </c>
      <c r="S4393">
        <v>8.1325218554508007E-3</v>
      </c>
      <c r="T4393">
        <v>1.13080733745672E-2</v>
      </c>
      <c r="U4393">
        <v>1.53132608928481E-2</v>
      </c>
      <c r="V4393">
        <v>252.33999599999899</v>
      </c>
      <c r="W4393">
        <v>172.179993</v>
      </c>
      <c r="X4393">
        <v>-0.147420765531522</v>
      </c>
      <c r="Y4393" s="44">
        <v>3.8122194279549302E-5</v>
      </c>
      <c r="Z4393">
        <v>0.97457666350949801</v>
      </c>
      <c r="AA4393">
        <v>1.16801590156952</v>
      </c>
      <c r="AB4393">
        <v>1.2184231648660599</v>
      </c>
      <c r="AC4393" t="s">
        <v>255</v>
      </c>
      <c r="AD4393" t="s">
        <v>373</v>
      </c>
      <c r="AE4393" t="s">
        <v>56</v>
      </c>
      <c r="AF4393" t="s">
        <v>75</v>
      </c>
      <c r="AG4393" t="s">
        <v>374</v>
      </c>
      <c r="AH4393" s="45">
        <v>43271</v>
      </c>
      <c r="AI4393">
        <v>1175454</v>
      </c>
      <c r="AJ4393">
        <v>2000</v>
      </c>
      <c r="AK4393" t="s">
        <v>375</v>
      </c>
      <c r="AL4393" t="s">
        <v>376</v>
      </c>
      <c r="AM4393" t="s">
        <v>245</v>
      </c>
    </row>
    <row r="4394" spans="1:39" x14ac:dyDescent="0.3">
      <c r="A4394" s="1">
        <v>43598</v>
      </c>
      <c r="B4394" t="s">
        <v>38</v>
      </c>
      <c r="C4394" t="s">
        <v>239</v>
      </c>
      <c r="D4394">
        <v>600</v>
      </c>
      <c r="E4394">
        <v>10</v>
      </c>
      <c r="F4394">
        <v>256.540009</v>
      </c>
      <c r="G4394">
        <v>259.040009</v>
      </c>
      <c r="H4394">
        <v>255.80999800000001</v>
      </c>
      <c r="I4394">
        <v>257.08999599999999</v>
      </c>
      <c r="J4394">
        <v>257.08999599999999</v>
      </c>
      <c r="K4394">
        <v>590100</v>
      </c>
      <c r="L4394">
        <v>2.4049999999999998</v>
      </c>
      <c r="M4394">
        <v>-2.5120421334616099E-2</v>
      </c>
      <c r="N4394">
        <v>1.79082427018274E-3</v>
      </c>
      <c r="O4394">
        <v>2.73654886365894E-2</v>
      </c>
      <c r="P4394">
        <v>0.16833143259349001</v>
      </c>
      <c r="Q4394">
        <v>0.230130405170963</v>
      </c>
      <c r="R4394">
        <v>3.9874705166008099E-2</v>
      </c>
      <c r="S4394">
        <v>1.8239977442914099E-2</v>
      </c>
      <c r="T4394">
        <v>1.23633044222931E-2</v>
      </c>
      <c r="U4394">
        <v>1.5517945035504599E-2</v>
      </c>
      <c r="V4394">
        <v>268.35000600000001</v>
      </c>
      <c r="W4394">
        <v>172.179993</v>
      </c>
      <c r="X4394">
        <v>-0.114776996840078</v>
      </c>
      <c r="Y4394">
        <v>-2.4426469085879299E-2</v>
      </c>
      <c r="Z4394">
        <v>1.0213343998970501</v>
      </c>
      <c r="AA4394">
        <v>1.2602808497679301</v>
      </c>
      <c r="AB4394">
        <v>1.36528718312834</v>
      </c>
      <c r="AC4394" t="s">
        <v>255</v>
      </c>
      <c r="AD4394" t="s">
        <v>373</v>
      </c>
      <c r="AE4394" t="s">
        <v>56</v>
      </c>
      <c r="AF4394" t="s">
        <v>75</v>
      </c>
      <c r="AG4394" t="s">
        <v>374</v>
      </c>
      <c r="AH4394" s="45">
        <v>43271</v>
      </c>
      <c r="AI4394">
        <v>1175454</v>
      </c>
      <c r="AJ4394">
        <v>2000</v>
      </c>
      <c r="AK4394" t="s">
        <v>375</v>
      </c>
      <c r="AL4394" t="s">
        <v>376</v>
      </c>
      <c r="AM4394" t="s">
        <v>245</v>
      </c>
    </row>
    <row r="4395" spans="1:39" x14ac:dyDescent="0.3">
      <c r="A4395" s="1">
        <v>43605</v>
      </c>
      <c r="B4395" t="s">
        <v>38</v>
      </c>
      <c r="C4395" t="s">
        <v>239</v>
      </c>
      <c r="D4395">
        <v>2300</v>
      </c>
      <c r="E4395">
        <v>10</v>
      </c>
      <c r="F4395">
        <v>267.01998900000001</v>
      </c>
      <c r="G4395">
        <v>272.91000400000001</v>
      </c>
      <c r="H4395">
        <v>266.48998999999998</v>
      </c>
      <c r="I4395">
        <v>272.07998700000002</v>
      </c>
      <c r="J4395">
        <v>272.07998700000002</v>
      </c>
      <c r="K4395">
        <v>556200</v>
      </c>
      <c r="L4395">
        <v>2.4159999999999999</v>
      </c>
      <c r="M4395">
        <v>1.04186002289611E-2</v>
      </c>
      <c r="N4395">
        <v>5.6669890333679702E-2</v>
      </c>
      <c r="O4395">
        <v>7.9966100171099799E-2</v>
      </c>
      <c r="P4395">
        <v>0.18525137612728501</v>
      </c>
      <c r="Q4395">
        <v>0.28065005898258499</v>
      </c>
      <c r="R4395">
        <v>1.6023071056570401E-2</v>
      </c>
      <c r="S4395">
        <v>1.99359477564886E-2</v>
      </c>
      <c r="T4395">
        <v>1.30935499398448E-2</v>
      </c>
      <c r="U4395">
        <v>1.5690838113071901E-2</v>
      </c>
      <c r="V4395">
        <v>272.91000400000001</v>
      </c>
      <c r="W4395">
        <v>172.179993</v>
      </c>
      <c r="X4395">
        <v>-0.114776996840078</v>
      </c>
      <c r="Y4395">
        <v>-6.7722580366252503E-3</v>
      </c>
      <c r="Z4395">
        <v>1.0305400174416901</v>
      </c>
      <c r="AA4395">
        <v>1.5825475482995599</v>
      </c>
      <c r="AB4395">
        <v>1.5600146749489601</v>
      </c>
      <c r="AC4395" t="s">
        <v>255</v>
      </c>
      <c r="AD4395" t="s">
        <v>373</v>
      </c>
      <c r="AE4395" t="s">
        <v>56</v>
      </c>
      <c r="AF4395" t="s">
        <v>75</v>
      </c>
      <c r="AG4395" t="s">
        <v>374</v>
      </c>
      <c r="AH4395" s="45">
        <v>43271</v>
      </c>
      <c r="AI4395">
        <v>1175454</v>
      </c>
      <c r="AJ4395">
        <v>2000</v>
      </c>
      <c r="AK4395" t="s">
        <v>375</v>
      </c>
      <c r="AL4395" t="s">
        <v>376</v>
      </c>
      <c r="AM4395" t="s">
        <v>245</v>
      </c>
    </row>
    <row r="4396" spans="1:39" x14ac:dyDescent="0.3">
      <c r="A4396" s="1">
        <v>43608</v>
      </c>
      <c r="B4396" t="s">
        <v>38</v>
      </c>
      <c r="C4396" t="s">
        <v>246</v>
      </c>
      <c r="D4396">
        <v>1700</v>
      </c>
      <c r="E4396">
        <v>10</v>
      </c>
      <c r="F4396">
        <v>272.67999300000002</v>
      </c>
      <c r="G4396">
        <v>272.67999300000002</v>
      </c>
      <c r="H4396">
        <v>265.63000499999998</v>
      </c>
      <c r="I4396">
        <v>266.67001299999998</v>
      </c>
      <c r="J4396">
        <v>266.67001299999998</v>
      </c>
      <c r="K4396">
        <v>530400</v>
      </c>
      <c r="L4396">
        <v>2.2959999999999998</v>
      </c>
      <c r="M4396">
        <v>-3.0722709332992398E-2</v>
      </c>
      <c r="N4396">
        <v>-1.65864414254407E-2</v>
      </c>
      <c r="O4396">
        <v>3.8220723914114803E-2</v>
      </c>
      <c r="P4396">
        <v>0.154782200647265</v>
      </c>
      <c r="Q4396">
        <v>0.28979681919387101</v>
      </c>
      <c r="R4396">
        <v>1.6597506723814302E-2</v>
      </c>
      <c r="S4396">
        <v>2.10253364273085E-2</v>
      </c>
      <c r="T4396">
        <v>1.36521387065308E-2</v>
      </c>
      <c r="U4396">
        <v>1.5760408552399401E-2</v>
      </c>
      <c r="V4396">
        <v>276.89001500000001</v>
      </c>
      <c r="W4396">
        <v>172.179993</v>
      </c>
      <c r="X4396">
        <v>-0.114776996840078</v>
      </c>
      <c r="Y4396">
        <v>-1.1985692488440201E-2</v>
      </c>
      <c r="Z4396">
        <v>1.03945853607545</v>
      </c>
      <c r="AA4396">
        <v>1.65673500279844</v>
      </c>
      <c r="AB4396">
        <v>1.6377326323821999</v>
      </c>
      <c r="AC4396" t="s">
        <v>255</v>
      </c>
      <c r="AD4396" t="s">
        <v>373</v>
      </c>
      <c r="AE4396" t="s">
        <v>56</v>
      </c>
      <c r="AF4396" t="s">
        <v>75</v>
      </c>
      <c r="AG4396" t="s">
        <v>374</v>
      </c>
      <c r="AH4396" s="45">
        <v>43271</v>
      </c>
      <c r="AI4396">
        <v>1175454</v>
      </c>
      <c r="AJ4396">
        <v>2000</v>
      </c>
      <c r="AK4396" t="s">
        <v>375</v>
      </c>
      <c r="AL4396" t="s">
        <v>376</v>
      </c>
      <c r="AM4396" t="s">
        <v>245</v>
      </c>
    </row>
    <row r="4397" spans="1:39" x14ac:dyDescent="0.3">
      <c r="A4397" s="1">
        <v>43619</v>
      </c>
      <c r="B4397" t="s">
        <v>38</v>
      </c>
      <c r="C4397" t="s">
        <v>246</v>
      </c>
      <c r="D4397">
        <v>1300</v>
      </c>
      <c r="E4397">
        <v>10</v>
      </c>
      <c r="F4397">
        <v>259.02999899999998</v>
      </c>
      <c r="G4397">
        <v>260.26001000000002</v>
      </c>
      <c r="H4397">
        <v>248.929993</v>
      </c>
      <c r="I4397">
        <v>250.270004</v>
      </c>
      <c r="J4397">
        <v>250.270004</v>
      </c>
      <c r="K4397">
        <v>981200</v>
      </c>
      <c r="L4397">
        <v>2.081</v>
      </c>
      <c r="M4397">
        <v>-3.1232821409592701E-2</v>
      </c>
      <c r="N4397">
        <v>-6.39589179994072E-2</v>
      </c>
      <c r="O4397">
        <v>-2.8751203933448901E-2</v>
      </c>
      <c r="P4397">
        <v>7.5544400763610395E-2</v>
      </c>
      <c r="Q4397">
        <v>0.22747824713936701</v>
      </c>
      <c r="R4397">
        <v>1.6761077474577502E-2</v>
      </c>
      <c r="S4397">
        <v>2.2860258726553701E-2</v>
      </c>
      <c r="T4397">
        <v>1.48139474177615E-2</v>
      </c>
      <c r="U4397">
        <v>1.5974657616721798E-2</v>
      </c>
      <c r="V4397">
        <v>276.89001500000001</v>
      </c>
      <c r="W4397">
        <v>172.179993</v>
      </c>
      <c r="X4397">
        <v>-0.114776996840078</v>
      </c>
      <c r="Y4397">
        <v>-2.7690708645509302E-3</v>
      </c>
      <c r="Z4397">
        <v>1.04774567266755</v>
      </c>
      <c r="AA4397">
        <v>1.2921368825033499</v>
      </c>
      <c r="AB4397">
        <v>1.4525623429621</v>
      </c>
      <c r="AC4397" t="s">
        <v>255</v>
      </c>
      <c r="AD4397" t="s">
        <v>373</v>
      </c>
      <c r="AE4397" t="s">
        <v>56</v>
      </c>
      <c r="AF4397" t="s">
        <v>75</v>
      </c>
      <c r="AG4397" t="s">
        <v>374</v>
      </c>
      <c r="AH4397" s="45">
        <v>43271</v>
      </c>
      <c r="AI4397">
        <v>1175454</v>
      </c>
      <c r="AJ4397">
        <v>2000</v>
      </c>
      <c r="AK4397" t="s">
        <v>375</v>
      </c>
      <c r="AL4397" t="s">
        <v>376</v>
      </c>
      <c r="AM4397" t="s">
        <v>245</v>
      </c>
    </row>
    <row r="4398" spans="1:39" x14ac:dyDescent="0.3">
      <c r="A4398" s="1">
        <v>43637</v>
      </c>
      <c r="B4398" t="s">
        <v>38</v>
      </c>
      <c r="C4398" t="s">
        <v>239</v>
      </c>
      <c r="D4398">
        <v>2000</v>
      </c>
      <c r="E4398">
        <v>10</v>
      </c>
      <c r="F4398">
        <v>278.20001200000002</v>
      </c>
      <c r="G4398">
        <v>281.19000199999999</v>
      </c>
      <c r="H4398">
        <v>277.76998900000001</v>
      </c>
      <c r="I4398">
        <v>279.10998499999999</v>
      </c>
      <c r="J4398">
        <v>279.10998499999999</v>
      </c>
      <c r="K4398">
        <v>713000</v>
      </c>
      <c r="L4398">
        <v>2.0680000000000001</v>
      </c>
      <c r="M4398">
        <v>4.81252208301702E-3</v>
      </c>
      <c r="N4398">
        <v>2.3380303181703799E-2</v>
      </c>
      <c r="O4398">
        <v>2.0121538967804699E-2</v>
      </c>
      <c r="P4398">
        <v>0.16160669789367799</v>
      </c>
      <c r="Q4398">
        <v>0.23019058654817501</v>
      </c>
      <c r="R4398">
        <v>1.33849204986826E-2</v>
      </c>
      <c r="S4398">
        <v>1.69581566614194E-2</v>
      </c>
      <c r="T4398">
        <v>1.5558420223501001E-2</v>
      </c>
      <c r="U4398">
        <v>1.5574597688625E-2</v>
      </c>
      <c r="V4398">
        <v>283.45001200000002</v>
      </c>
      <c r="W4398">
        <v>172.179993</v>
      </c>
      <c r="X4398">
        <v>-0.114776996840078</v>
      </c>
      <c r="Y4398">
        <v>-1.26001638019446E-3</v>
      </c>
      <c r="Z4398">
        <v>1.0523886486276499</v>
      </c>
      <c r="AA4398">
        <v>1.3385035135552801</v>
      </c>
      <c r="AB4398">
        <v>1.43977648856629</v>
      </c>
      <c r="AC4398" t="s">
        <v>255</v>
      </c>
      <c r="AD4398" t="s">
        <v>373</v>
      </c>
      <c r="AE4398" t="s">
        <v>56</v>
      </c>
      <c r="AF4398" t="s">
        <v>75</v>
      </c>
      <c r="AG4398" t="s">
        <v>374</v>
      </c>
      <c r="AH4398" s="45">
        <v>43271</v>
      </c>
      <c r="AI4398">
        <v>1175454</v>
      </c>
      <c r="AJ4398">
        <v>2000</v>
      </c>
      <c r="AK4398" t="s">
        <v>375</v>
      </c>
      <c r="AL4398" t="s">
        <v>376</v>
      </c>
      <c r="AM4398" t="s">
        <v>245</v>
      </c>
    </row>
    <row r="4399" spans="1:39" x14ac:dyDescent="0.3">
      <c r="A4399" s="1">
        <v>43643</v>
      </c>
      <c r="B4399" t="s">
        <v>38</v>
      </c>
      <c r="C4399" t="s">
        <v>246</v>
      </c>
      <c r="D4399">
        <v>700</v>
      </c>
      <c r="E4399">
        <v>10</v>
      </c>
      <c r="F4399">
        <v>278.41000400000001</v>
      </c>
      <c r="G4399">
        <v>280.48998999999998</v>
      </c>
      <c r="H4399">
        <v>277.459991</v>
      </c>
      <c r="I4399">
        <v>279.209991</v>
      </c>
      <c r="J4399">
        <v>279.209991</v>
      </c>
      <c r="K4399">
        <v>287600</v>
      </c>
      <c r="L4399">
        <v>2.0049999999999999</v>
      </c>
      <c r="M4399">
        <v>7.5135473005806096E-3</v>
      </c>
      <c r="N4399">
        <v>5.1707611049699202E-3</v>
      </c>
      <c r="O4399">
        <v>4.2022492664238499E-2</v>
      </c>
      <c r="P4399">
        <v>0.136518715762106</v>
      </c>
      <c r="Q4399">
        <v>0.28176619469016601</v>
      </c>
      <c r="R4399">
        <v>5.4681932731406296E-3</v>
      </c>
      <c r="S4399">
        <v>1.5577073603418701E-2</v>
      </c>
      <c r="T4399">
        <v>1.5538213368907599E-2</v>
      </c>
      <c r="U4399">
        <v>1.54546307575561E-2</v>
      </c>
      <c r="V4399">
        <v>283.45001200000002</v>
      </c>
      <c r="W4399">
        <v>172.179993</v>
      </c>
      <c r="X4399">
        <v>-0.114776996840078</v>
      </c>
      <c r="Y4399">
        <v>3.81588593721357E-3</v>
      </c>
      <c r="Z4399">
        <v>1.0442557604809699</v>
      </c>
      <c r="AA4399">
        <v>1.69271328318304</v>
      </c>
      <c r="AB4399">
        <v>1.51302563546892</v>
      </c>
      <c r="AC4399" t="s">
        <v>255</v>
      </c>
      <c r="AD4399" t="s">
        <v>373</v>
      </c>
      <c r="AE4399" t="s">
        <v>56</v>
      </c>
      <c r="AF4399" t="s">
        <v>75</v>
      </c>
      <c r="AG4399" t="s">
        <v>374</v>
      </c>
      <c r="AH4399" s="45">
        <v>43271</v>
      </c>
      <c r="AI4399">
        <v>1175454</v>
      </c>
      <c r="AJ4399">
        <v>2000</v>
      </c>
      <c r="AK4399" t="s">
        <v>375</v>
      </c>
      <c r="AL4399" t="s">
        <v>376</v>
      </c>
      <c r="AM4399" t="s">
        <v>245</v>
      </c>
    </row>
    <row r="4400" spans="1:39" x14ac:dyDescent="0.3">
      <c r="A4400" s="1">
        <v>43559</v>
      </c>
      <c r="B4400" t="s">
        <v>38</v>
      </c>
      <c r="C4400" t="s">
        <v>246</v>
      </c>
      <c r="D4400">
        <v>1200</v>
      </c>
      <c r="E4400">
        <v>11</v>
      </c>
      <c r="F4400">
        <v>250.259995</v>
      </c>
      <c r="G4400">
        <v>250.429993</v>
      </c>
      <c r="H4400">
        <v>246.720000999999</v>
      </c>
      <c r="I4400">
        <v>248.32000699999901</v>
      </c>
      <c r="J4400">
        <v>248.32000699999901</v>
      </c>
      <c r="K4400">
        <v>404400</v>
      </c>
      <c r="L4400">
        <v>2.512</v>
      </c>
      <c r="M4400">
        <v>-6.6226494778638999E-3</v>
      </c>
      <c r="N4400">
        <v>1.9272826314467199E-2</v>
      </c>
      <c r="O4400">
        <v>7.0829792607599001E-2</v>
      </c>
      <c r="P4400">
        <v>0.31291176597744602</v>
      </c>
      <c r="Q4400">
        <v>0.22035868535179601</v>
      </c>
      <c r="R4400">
        <v>7.7035720225385003E-3</v>
      </c>
      <c r="S4400">
        <v>9.13278798850292E-3</v>
      </c>
      <c r="T4400">
        <v>1.1391689340553599E-2</v>
      </c>
      <c r="U4400">
        <v>1.5401854611056099E-2</v>
      </c>
      <c r="V4400">
        <v>251.05999800000001</v>
      </c>
      <c r="W4400">
        <v>172.179993</v>
      </c>
      <c r="X4400">
        <v>-0.147420765531522</v>
      </c>
      <c r="Y4400">
        <v>2.0824655091414399E-3</v>
      </c>
      <c r="Z4400">
        <v>0.97322162478555096</v>
      </c>
      <c r="AA4400">
        <v>1.1519135072596001</v>
      </c>
      <c r="AB4400">
        <v>1.1674463486415001</v>
      </c>
      <c r="AC4400" t="s">
        <v>256</v>
      </c>
      <c r="AD4400" t="s">
        <v>373</v>
      </c>
      <c r="AE4400" t="s">
        <v>56</v>
      </c>
      <c r="AF4400" t="s">
        <v>75</v>
      </c>
      <c r="AG4400" t="s">
        <v>374</v>
      </c>
      <c r="AH4400" s="45">
        <v>43271</v>
      </c>
      <c r="AI4400">
        <v>1175454</v>
      </c>
      <c r="AJ4400">
        <v>2000</v>
      </c>
      <c r="AK4400" t="s">
        <v>375</v>
      </c>
      <c r="AL4400" t="s">
        <v>376</v>
      </c>
      <c r="AM4400" t="s">
        <v>245</v>
      </c>
    </row>
    <row r="4401" spans="1:39" x14ac:dyDescent="0.3">
      <c r="A4401" s="1">
        <v>43564</v>
      </c>
      <c r="B4401" t="s">
        <v>38</v>
      </c>
      <c r="C4401" t="s">
        <v>239</v>
      </c>
      <c r="D4401">
        <v>1100</v>
      </c>
      <c r="E4401">
        <v>11</v>
      </c>
      <c r="F4401">
        <v>249.41999799999999</v>
      </c>
      <c r="G4401">
        <v>251.41000399999999</v>
      </c>
      <c r="H4401">
        <v>249.41999799999999</v>
      </c>
      <c r="I4401">
        <v>250.279999</v>
      </c>
      <c r="J4401">
        <v>250.279999</v>
      </c>
      <c r="K4401">
        <v>339600</v>
      </c>
      <c r="L4401">
        <v>2.4990000000000001</v>
      </c>
      <c r="M4401">
        <v>-2.39446995725185E-3</v>
      </c>
      <c r="N4401">
        <v>7.19425260660814E-4</v>
      </c>
      <c r="O4401">
        <v>9.4024412936860605E-2</v>
      </c>
      <c r="P4401">
        <v>0.28906815995698398</v>
      </c>
      <c r="Q4401">
        <v>0.241968722258946</v>
      </c>
      <c r="R4401">
        <v>5.4461920416701897E-3</v>
      </c>
      <c r="S4401">
        <v>8.2615012778394694E-3</v>
      </c>
      <c r="T4401">
        <v>1.1304951471733399E-2</v>
      </c>
      <c r="U4401">
        <v>1.53537077168033E-2</v>
      </c>
      <c r="V4401">
        <v>251.41000399999999</v>
      </c>
      <c r="W4401">
        <v>172.179993</v>
      </c>
      <c r="X4401">
        <v>-0.147420765531522</v>
      </c>
      <c r="Y4401">
        <v>-6.0859766572597396E-3</v>
      </c>
      <c r="Z4401">
        <v>0.97542881492609901</v>
      </c>
      <c r="AA4401">
        <v>1.2824532777570099</v>
      </c>
      <c r="AB4401">
        <v>1.21958216423298</v>
      </c>
      <c r="AC4401" t="s">
        <v>256</v>
      </c>
      <c r="AD4401" t="s">
        <v>373</v>
      </c>
      <c r="AE4401" t="s">
        <v>56</v>
      </c>
      <c r="AF4401" t="s">
        <v>75</v>
      </c>
      <c r="AG4401" t="s">
        <v>374</v>
      </c>
      <c r="AH4401" s="45">
        <v>43271</v>
      </c>
      <c r="AI4401">
        <v>1175454</v>
      </c>
      <c r="AJ4401">
        <v>2000</v>
      </c>
      <c r="AK4401" t="s">
        <v>375</v>
      </c>
      <c r="AL4401" t="s">
        <v>376</v>
      </c>
      <c r="AM4401" t="s">
        <v>245</v>
      </c>
    </row>
    <row r="4402" spans="1:39" x14ac:dyDescent="0.3">
      <c r="A4402" s="1">
        <v>43579</v>
      </c>
      <c r="B4402" t="s">
        <v>38</v>
      </c>
      <c r="C4402" t="s">
        <v>246</v>
      </c>
      <c r="D4402">
        <v>900</v>
      </c>
      <c r="E4402">
        <v>11</v>
      </c>
      <c r="F4402">
        <v>256.51998900000001</v>
      </c>
      <c r="G4402">
        <v>257.67999300000002</v>
      </c>
      <c r="H4402">
        <v>255.699997</v>
      </c>
      <c r="I4402">
        <v>256.33999599999999</v>
      </c>
      <c r="J4402">
        <v>256.33999599999999</v>
      </c>
      <c r="K4402">
        <v>343100</v>
      </c>
      <c r="L4402">
        <v>2.5219999999999998</v>
      </c>
      <c r="M4402">
        <v>-1.2865910595656E-3</v>
      </c>
      <c r="N4402">
        <v>1.6718521956514801E-2</v>
      </c>
      <c r="O4402">
        <v>7.6505454981107501E-2</v>
      </c>
      <c r="P4402">
        <v>0.263300943959413</v>
      </c>
      <c r="Q4402">
        <v>0.216737094721314</v>
      </c>
      <c r="R4402">
        <v>7.8547585754940308E-3</v>
      </c>
      <c r="S4402">
        <v>5.8646553222211299E-3</v>
      </c>
      <c r="T4402">
        <v>1.07026053587039E-2</v>
      </c>
      <c r="U4402">
        <v>1.5191775959992E-2</v>
      </c>
      <c r="V4402">
        <v>257.67999300000002</v>
      </c>
      <c r="W4402">
        <v>172.179993</v>
      </c>
      <c r="X4402">
        <v>-0.147420765531522</v>
      </c>
      <c r="Y4402">
        <v>-2.1941687255359501E-3</v>
      </c>
      <c r="Z4402">
        <v>0.97176936939087999</v>
      </c>
      <c r="AA4402">
        <v>1.1422907491097001</v>
      </c>
      <c r="AB4402">
        <v>0.99922322027369703</v>
      </c>
      <c r="AC4402" t="s">
        <v>256</v>
      </c>
      <c r="AD4402" t="s">
        <v>373</v>
      </c>
      <c r="AE4402" t="s">
        <v>56</v>
      </c>
      <c r="AF4402" t="s">
        <v>75</v>
      </c>
      <c r="AG4402" t="s">
        <v>374</v>
      </c>
      <c r="AH4402" s="45">
        <v>43271</v>
      </c>
      <c r="AI4402">
        <v>1175454</v>
      </c>
      <c r="AJ4402">
        <v>2000</v>
      </c>
      <c r="AK4402" t="s">
        <v>375</v>
      </c>
      <c r="AL4402" t="s">
        <v>376</v>
      </c>
      <c r="AM4402" t="s">
        <v>245</v>
      </c>
    </row>
    <row r="4403" spans="1:39" x14ac:dyDescent="0.3">
      <c r="A4403" s="1">
        <v>43587</v>
      </c>
      <c r="B4403" t="s">
        <v>38</v>
      </c>
      <c r="C4403" t="s">
        <v>246</v>
      </c>
      <c r="D4403">
        <v>1700</v>
      </c>
      <c r="E4403">
        <v>11</v>
      </c>
      <c r="F4403">
        <v>257.11999500000002</v>
      </c>
      <c r="G4403">
        <v>258.85998499999999</v>
      </c>
      <c r="H4403">
        <v>255.32000699999901</v>
      </c>
      <c r="I4403">
        <v>256.83999599999999</v>
      </c>
      <c r="J4403">
        <v>256.83999599999999</v>
      </c>
      <c r="K4403">
        <v>458700</v>
      </c>
      <c r="L4403">
        <v>2.552</v>
      </c>
      <c r="M4403">
        <v>-2.8382476460486901E-3</v>
      </c>
      <c r="N4403">
        <v>-1.4784463737138899E-3</v>
      </c>
      <c r="O4403">
        <v>3.0759484089140501E-2</v>
      </c>
      <c r="P4403">
        <v>0.24112665655663601</v>
      </c>
      <c r="Q4403">
        <v>0.19968046879153101</v>
      </c>
      <c r="R4403">
        <v>8.2780787478124295E-3</v>
      </c>
      <c r="S4403">
        <v>5.8633820196595399E-3</v>
      </c>
      <c r="T4403">
        <v>1.03090000636632E-2</v>
      </c>
      <c r="U4403">
        <v>1.5058514986034E-2</v>
      </c>
      <c r="V4403">
        <v>261.970000999999</v>
      </c>
      <c r="W4403">
        <v>172.179993</v>
      </c>
      <c r="X4403">
        <v>-0.114776996840078</v>
      </c>
      <c r="Y4403">
        <v>-2.1262443276895502E-3</v>
      </c>
      <c r="Z4403">
        <v>0.97626529745079005</v>
      </c>
      <c r="AA4403">
        <v>1.0443182180930599</v>
      </c>
      <c r="AB4403">
        <v>1.19605121566925</v>
      </c>
      <c r="AC4403" t="s">
        <v>256</v>
      </c>
      <c r="AD4403" t="s">
        <v>373</v>
      </c>
      <c r="AE4403" t="s">
        <v>56</v>
      </c>
      <c r="AF4403" t="s">
        <v>75</v>
      </c>
      <c r="AG4403" t="s">
        <v>374</v>
      </c>
      <c r="AH4403" s="45">
        <v>43271</v>
      </c>
      <c r="AI4403">
        <v>1175454</v>
      </c>
      <c r="AJ4403">
        <v>2000</v>
      </c>
      <c r="AK4403" t="s">
        <v>375</v>
      </c>
      <c r="AL4403" t="s">
        <v>376</v>
      </c>
      <c r="AM4403" t="s">
        <v>245</v>
      </c>
    </row>
    <row r="4404" spans="1:39" x14ac:dyDescent="0.3">
      <c r="A4404" s="1">
        <v>43592</v>
      </c>
      <c r="B4404" t="s">
        <v>38</v>
      </c>
      <c r="C4404" t="s">
        <v>246</v>
      </c>
      <c r="D4404">
        <v>1100</v>
      </c>
      <c r="E4404">
        <v>11</v>
      </c>
      <c r="F4404">
        <v>254.30999800000001</v>
      </c>
      <c r="G4404">
        <v>255.08000200000001</v>
      </c>
      <c r="H4404">
        <v>246.259995</v>
      </c>
      <c r="I4404">
        <v>248.66000399999999</v>
      </c>
      <c r="J4404">
        <v>248.66000399999999</v>
      </c>
      <c r="K4404">
        <v>732800</v>
      </c>
      <c r="L4404">
        <v>2.448</v>
      </c>
      <c r="M4404">
        <v>-3.1548860703997997E-2</v>
      </c>
      <c r="N4404">
        <v>-4.8242346464228703E-2</v>
      </c>
      <c r="O4404">
        <v>1.36825242672718E-3</v>
      </c>
      <c r="P4404">
        <v>0.19390614103425399</v>
      </c>
      <c r="Q4404">
        <v>0.21756920605331201</v>
      </c>
      <c r="R4404">
        <v>1.35956404363347E-2</v>
      </c>
      <c r="S4404">
        <v>9.0769073585735601E-3</v>
      </c>
      <c r="T4404">
        <v>1.11400201917689E-2</v>
      </c>
      <c r="U4404">
        <v>1.48491111415456E-2</v>
      </c>
      <c r="V4404">
        <v>261.970000999999</v>
      </c>
      <c r="W4404">
        <v>172.179993</v>
      </c>
      <c r="X4404">
        <v>-0.114776996840078</v>
      </c>
      <c r="Y4404">
        <v>-1.6649488130547601E-2</v>
      </c>
      <c r="Z4404">
        <v>1.0236474379973901</v>
      </c>
      <c r="AA4404">
        <v>1.1692750542864301</v>
      </c>
      <c r="AB4404">
        <v>1.0956136869553099</v>
      </c>
      <c r="AC4404" t="s">
        <v>256</v>
      </c>
      <c r="AD4404" t="s">
        <v>373</v>
      </c>
      <c r="AE4404" t="s">
        <v>56</v>
      </c>
      <c r="AF4404" t="s">
        <v>75</v>
      </c>
      <c r="AG4404" t="s">
        <v>374</v>
      </c>
      <c r="AH4404" s="45">
        <v>43271</v>
      </c>
      <c r="AI4404">
        <v>1175454</v>
      </c>
      <c r="AJ4404">
        <v>2000</v>
      </c>
      <c r="AK4404" t="s">
        <v>375</v>
      </c>
      <c r="AL4404" t="s">
        <v>376</v>
      </c>
      <c r="AM4404" t="s">
        <v>245</v>
      </c>
    </row>
    <row r="4405" spans="1:39" x14ac:dyDescent="0.3">
      <c r="A4405" s="1">
        <v>43595</v>
      </c>
      <c r="B4405" t="s">
        <v>38</v>
      </c>
      <c r="C4405" t="s">
        <v>246</v>
      </c>
      <c r="D4405">
        <v>900</v>
      </c>
      <c r="E4405">
        <v>11</v>
      </c>
      <c r="F4405">
        <v>263.92001299999998</v>
      </c>
      <c r="G4405">
        <v>265.86999500000002</v>
      </c>
      <c r="H4405">
        <v>260.10000600000001</v>
      </c>
      <c r="I4405">
        <v>263.63000499999998</v>
      </c>
      <c r="J4405">
        <v>263.63000499999998</v>
      </c>
      <c r="K4405">
        <v>1071900</v>
      </c>
      <c r="L4405">
        <v>2.4550000000000001</v>
      </c>
      <c r="M4405">
        <v>-9.6637231089756505E-3</v>
      </c>
      <c r="N4405">
        <v>2.2556501022741201E-2</v>
      </c>
      <c r="O4405">
        <v>5.19663367851727E-2</v>
      </c>
      <c r="P4405">
        <v>0.19354386773714699</v>
      </c>
      <c r="Q4405">
        <v>0.25588755481454001</v>
      </c>
      <c r="R4405">
        <v>3.7572526343347498E-2</v>
      </c>
      <c r="S4405">
        <v>1.7275300623858601E-2</v>
      </c>
      <c r="T4405">
        <v>1.1846417531866601E-2</v>
      </c>
      <c r="U4405">
        <v>1.5430367258358099E-2</v>
      </c>
      <c r="V4405">
        <v>268.35000600000001</v>
      </c>
      <c r="W4405">
        <v>172.179993</v>
      </c>
      <c r="X4405">
        <v>-0.114776996840078</v>
      </c>
      <c r="Y4405">
        <v>3.7133938472042301E-3</v>
      </c>
      <c r="Z4405">
        <v>1.01633430526591</v>
      </c>
      <c r="AA4405">
        <v>1.41175200348937</v>
      </c>
      <c r="AB4405">
        <v>1.3227207399601499</v>
      </c>
      <c r="AC4405" t="s">
        <v>256</v>
      </c>
      <c r="AD4405" t="s">
        <v>373</v>
      </c>
      <c r="AE4405" t="s">
        <v>56</v>
      </c>
      <c r="AF4405" t="s">
        <v>75</v>
      </c>
      <c r="AG4405" t="s">
        <v>374</v>
      </c>
      <c r="AH4405" s="45">
        <v>43271</v>
      </c>
      <c r="AI4405">
        <v>1175454</v>
      </c>
      <c r="AJ4405">
        <v>2000</v>
      </c>
      <c r="AK4405" t="s">
        <v>375</v>
      </c>
      <c r="AL4405" t="s">
        <v>376</v>
      </c>
      <c r="AM4405" t="s">
        <v>245</v>
      </c>
    </row>
    <row r="4406" spans="1:39" x14ac:dyDescent="0.3">
      <c r="A4406" s="1">
        <v>43633</v>
      </c>
      <c r="B4406" t="s">
        <v>38</v>
      </c>
      <c r="C4406" t="s">
        <v>239</v>
      </c>
      <c r="D4406">
        <v>900</v>
      </c>
      <c r="E4406">
        <v>11</v>
      </c>
      <c r="F4406">
        <v>272.63000499999998</v>
      </c>
      <c r="G4406">
        <v>273.64999399999999</v>
      </c>
      <c r="H4406">
        <v>267.76001000000002</v>
      </c>
      <c r="I4406">
        <v>268.48001099999999</v>
      </c>
      <c r="J4406">
        <v>268.48001099999999</v>
      </c>
      <c r="K4406">
        <v>464600</v>
      </c>
      <c r="L4406">
        <v>2.0859999999999999</v>
      </c>
      <c r="M4406">
        <v>-1.5449148178033899E-2</v>
      </c>
      <c r="N4406">
        <v>8.4534258750702095E-3</v>
      </c>
      <c r="O4406">
        <v>1.6145801751603201E-2</v>
      </c>
      <c r="P4406">
        <v>0.109017413572</v>
      </c>
      <c r="Q4406">
        <v>0.26718446043278699</v>
      </c>
      <c r="R4406">
        <v>1.2636475336748E-2</v>
      </c>
      <c r="S4406">
        <v>1.7345568750523298E-2</v>
      </c>
      <c r="T4406">
        <v>1.5683311294205301E-2</v>
      </c>
      <c r="U4406">
        <v>1.5998260470681602E-2</v>
      </c>
      <c r="V4406">
        <v>276.89001500000001</v>
      </c>
      <c r="W4406">
        <v>172.179993</v>
      </c>
      <c r="X4406">
        <v>-0.114776996840078</v>
      </c>
      <c r="Y4406">
        <v>9.3131563797728401E-4</v>
      </c>
      <c r="Z4406">
        <v>1.04579987602062</v>
      </c>
      <c r="AA4406">
        <v>1.5530527412071</v>
      </c>
      <c r="AB4406">
        <v>1.6012712684944399</v>
      </c>
      <c r="AC4406" t="s">
        <v>256</v>
      </c>
      <c r="AD4406" t="s">
        <v>373</v>
      </c>
      <c r="AE4406" t="s">
        <v>56</v>
      </c>
      <c r="AF4406" t="s">
        <v>75</v>
      </c>
      <c r="AG4406" t="s">
        <v>374</v>
      </c>
      <c r="AH4406" s="45">
        <v>43271</v>
      </c>
      <c r="AI4406">
        <v>1175454</v>
      </c>
      <c r="AJ4406">
        <v>2000</v>
      </c>
      <c r="AK4406" t="s">
        <v>375</v>
      </c>
      <c r="AL4406" t="s">
        <v>376</v>
      </c>
      <c r="AM4406" t="s">
        <v>245</v>
      </c>
    </row>
    <row r="4407" spans="1:39" x14ac:dyDescent="0.3">
      <c r="A4407" s="1">
        <v>43578</v>
      </c>
      <c r="B4407" t="s">
        <v>38</v>
      </c>
      <c r="C4407" t="s">
        <v>239</v>
      </c>
      <c r="D4407">
        <v>900</v>
      </c>
      <c r="E4407">
        <v>12</v>
      </c>
      <c r="F4407">
        <v>253.94000199999999</v>
      </c>
      <c r="G4407">
        <v>257.17999300000002</v>
      </c>
      <c r="H4407">
        <v>252.39999399999999</v>
      </c>
      <c r="I4407">
        <v>256.67001299999998</v>
      </c>
      <c r="J4407">
        <v>256.67001299999998</v>
      </c>
      <c r="K4407">
        <v>326600</v>
      </c>
      <c r="L4407">
        <v>2.57</v>
      </c>
      <c r="M4407">
        <v>1.63800150415532E-2</v>
      </c>
      <c r="N4407">
        <v>2.0069955098650599E-2</v>
      </c>
      <c r="O4407">
        <v>6.0756201890446199E-2</v>
      </c>
      <c r="P4407">
        <v>0.26998276363326501</v>
      </c>
      <c r="Q4407">
        <v>0.205696289220545</v>
      </c>
      <c r="R4407">
        <v>7.4956380838843498E-3</v>
      </c>
      <c r="S4407">
        <v>7.26735918588474E-3</v>
      </c>
      <c r="T4407">
        <v>1.0680650261227E-2</v>
      </c>
      <c r="U4407">
        <v>1.52138961440725E-2</v>
      </c>
      <c r="V4407">
        <v>257.17999300000002</v>
      </c>
      <c r="W4407">
        <v>172.179993</v>
      </c>
      <c r="X4407">
        <v>-0.147420765531522</v>
      </c>
      <c r="Y4407">
        <v>8.8023511954049196E-3</v>
      </c>
      <c r="Z4407">
        <v>0.971990616085599</v>
      </c>
      <c r="AA4407">
        <v>1.0727214678577599</v>
      </c>
      <c r="AB4407">
        <v>0.99787444227381905</v>
      </c>
      <c r="AC4407" t="s">
        <v>257</v>
      </c>
      <c r="AD4407" t="s">
        <v>373</v>
      </c>
      <c r="AE4407" t="s">
        <v>56</v>
      </c>
      <c r="AF4407" t="s">
        <v>75</v>
      </c>
      <c r="AG4407" t="s">
        <v>374</v>
      </c>
      <c r="AH4407" s="45">
        <v>43271</v>
      </c>
      <c r="AI4407">
        <v>1175454</v>
      </c>
      <c r="AJ4407">
        <v>2000</v>
      </c>
      <c r="AK4407" t="s">
        <v>375</v>
      </c>
      <c r="AL4407" t="s">
        <v>376</v>
      </c>
      <c r="AM4407" t="s">
        <v>245</v>
      </c>
    </row>
    <row r="4408" spans="1:39" x14ac:dyDescent="0.3">
      <c r="A4408" s="1">
        <v>43609</v>
      </c>
      <c r="B4408" t="s">
        <v>38</v>
      </c>
      <c r="C4408" t="s">
        <v>239</v>
      </c>
      <c r="D4408">
        <v>900</v>
      </c>
      <c r="E4408">
        <v>12</v>
      </c>
      <c r="F4408">
        <v>268.89001500000001</v>
      </c>
      <c r="G4408">
        <v>270.27999899999998</v>
      </c>
      <c r="H4408">
        <v>264.26001000000002</v>
      </c>
      <c r="I4408">
        <v>266.79998799999998</v>
      </c>
      <c r="J4408">
        <v>266.79998799999998</v>
      </c>
      <c r="K4408">
        <v>415400</v>
      </c>
      <c r="L4408">
        <v>2.3239999999999998</v>
      </c>
      <c r="M4408">
        <v>4.8728139287372802E-4</v>
      </c>
      <c r="N4408">
        <v>-9.1782236259567093E-3</v>
      </c>
      <c r="O4408">
        <v>3.99945963665541E-2</v>
      </c>
      <c r="P4408">
        <v>0.14729018553302101</v>
      </c>
      <c r="Q4408">
        <v>0.28518636362585198</v>
      </c>
      <c r="R4408">
        <v>1.6525896724883402E-2</v>
      </c>
      <c r="S4408">
        <v>2.10165873159265E-2</v>
      </c>
      <c r="T4408">
        <v>1.36358790489316E-2</v>
      </c>
      <c r="U4408">
        <v>1.5758483456674698E-2</v>
      </c>
      <c r="V4408">
        <v>276.89001500000001</v>
      </c>
      <c r="W4408">
        <v>172.179993</v>
      </c>
      <c r="X4408">
        <v>-0.114776996840078</v>
      </c>
      <c r="Y4408">
        <v>1.3526439988342199E-3</v>
      </c>
      <c r="Z4408">
        <v>1.03925980450453</v>
      </c>
      <c r="AA4408">
        <v>1.6293506625698699</v>
      </c>
      <c r="AB4408">
        <v>1.6473597224577099</v>
      </c>
      <c r="AC4408" t="s">
        <v>257</v>
      </c>
      <c r="AD4408" t="s">
        <v>373</v>
      </c>
      <c r="AE4408" t="s">
        <v>56</v>
      </c>
      <c r="AF4408" t="s">
        <v>75</v>
      </c>
      <c r="AG4408" t="s">
        <v>374</v>
      </c>
      <c r="AH4408" s="45">
        <v>43271</v>
      </c>
      <c r="AI4408">
        <v>1175454</v>
      </c>
      <c r="AJ4408">
        <v>2000</v>
      </c>
      <c r="AK4408" t="s">
        <v>375</v>
      </c>
      <c r="AL4408" t="s">
        <v>376</v>
      </c>
      <c r="AM4408" t="s">
        <v>245</v>
      </c>
    </row>
    <row r="4409" spans="1:39" x14ac:dyDescent="0.3">
      <c r="A4409" s="1">
        <v>43615</v>
      </c>
      <c r="B4409" t="s">
        <v>38</v>
      </c>
      <c r="C4409" t="s">
        <v>239</v>
      </c>
      <c r="D4409">
        <v>400</v>
      </c>
      <c r="E4409">
        <v>12</v>
      </c>
      <c r="F4409">
        <v>260.66000400000001</v>
      </c>
      <c r="G4409">
        <v>263.44000199999999</v>
      </c>
      <c r="H4409">
        <v>259.470000999999</v>
      </c>
      <c r="I4409">
        <v>260.69000199999999</v>
      </c>
      <c r="J4409">
        <v>260.69000199999999</v>
      </c>
      <c r="K4409">
        <v>712800</v>
      </c>
      <c r="L4409">
        <v>2.2269999999999999</v>
      </c>
      <c r="M4409">
        <v>2.6503385939722801E-3</v>
      </c>
      <c r="N4409">
        <v>-5.3402727394575002E-2</v>
      </c>
      <c r="O4409">
        <v>1.80453869126813E-3</v>
      </c>
      <c r="P4409">
        <v>0.11109252507590001</v>
      </c>
      <c r="Q4409">
        <v>0.265214588057129</v>
      </c>
      <c r="R4409">
        <v>1.76690112072465E-2</v>
      </c>
      <c r="S4409">
        <v>2.1955372357898701E-2</v>
      </c>
      <c r="T4409">
        <v>1.41784430609343E-2</v>
      </c>
      <c r="U4409">
        <v>1.58499276849886E-2</v>
      </c>
      <c r="V4409">
        <v>276.89001500000001</v>
      </c>
      <c r="W4409">
        <v>172.179993</v>
      </c>
      <c r="X4409">
        <v>-0.114776996840078</v>
      </c>
      <c r="Y4409">
        <v>2.0962723552933101E-3</v>
      </c>
      <c r="Z4409">
        <v>1.04326885842843</v>
      </c>
      <c r="AA4409">
        <v>1.51635652746607</v>
      </c>
      <c r="AB4409">
        <v>1.56724404010366</v>
      </c>
      <c r="AC4409" t="s">
        <v>257</v>
      </c>
      <c r="AD4409" t="s">
        <v>373</v>
      </c>
      <c r="AE4409" t="s">
        <v>56</v>
      </c>
      <c r="AF4409" t="s">
        <v>75</v>
      </c>
      <c r="AG4409" t="s">
        <v>374</v>
      </c>
      <c r="AH4409" s="45">
        <v>43271</v>
      </c>
      <c r="AI4409">
        <v>1175454</v>
      </c>
      <c r="AJ4409">
        <v>2000</v>
      </c>
      <c r="AK4409" t="s">
        <v>375</v>
      </c>
      <c r="AL4409" t="s">
        <v>376</v>
      </c>
      <c r="AM4409" t="s">
        <v>245</v>
      </c>
    </row>
    <row r="4410" spans="1:39" x14ac:dyDescent="0.3">
      <c r="A4410" s="1">
        <v>43621</v>
      </c>
      <c r="B4410" t="s">
        <v>38</v>
      </c>
      <c r="C4410" t="s">
        <v>246</v>
      </c>
      <c r="D4410">
        <v>300</v>
      </c>
      <c r="E4410">
        <v>12</v>
      </c>
      <c r="F4410">
        <v>258.64001500000001</v>
      </c>
      <c r="G4410">
        <v>263.13000499999998</v>
      </c>
      <c r="H4410">
        <v>250.770004</v>
      </c>
      <c r="I4410">
        <v>251.64999399999999</v>
      </c>
      <c r="J4410">
        <v>251.64999399999999</v>
      </c>
      <c r="K4410">
        <v>1582800</v>
      </c>
      <c r="L4410">
        <v>2.1230000000000002</v>
      </c>
      <c r="M4410">
        <v>-7.9161309783263301E-3</v>
      </c>
      <c r="N4410">
        <v>-3.26424216357976E-2</v>
      </c>
      <c r="O4410">
        <v>-2.39509135173392E-2</v>
      </c>
      <c r="P4410">
        <v>8.6314396864984003E-2</v>
      </c>
      <c r="Q4410">
        <v>0.21858407369813601</v>
      </c>
      <c r="R4410">
        <v>1.6608774487467799E-2</v>
      </c>
      <c r="S4410">
        <v>2.3102238299071501E-2</v>
      </c>
      <c r="T4410">
        <v>1.4922762138321201E-2</v>
      </c>
      <c r="U4410">
        <v>1.59938737650346E-2</v>
      </c>
      <c r="V4410">
        <v>276.89001500000001</v>
      </c>
      <c r="W4410">
        <v>172.179993</v>
      </c>
      <c r="X4410">
        <v>-0.114776996840078</v>
      </c>
      <c r="Y4410">
        <v>8.1287266899663802E-3</v>
      </c>
      <c r="Z4410">
        <v>1.0352544803327399</v>
      </c>
      <c r="AA4410">
        <v>1.23550978304821</v>
      </c>
      <c r="AB4410">
        <v>1.3594829372172601</v>
      </c>
      <c r="AC4410" t="s">
        <v>257</v>
      </c>
      <c r="AD4410" t="s">
        <v>373</v>
      </c>
      <c r="AE4410" t="s">
        <v>56</v>
      </c>
      <c r="AF4410" t="s">
        <v>75</v>
      </c>
      <c r="AG4410" t="s">
        <v>374</v>
      </c>
      <c r="AH4410" s="45">
        <v>43271</v>
      </c>
      <c r="AI4410">
        <v>1175454</v>
      </c>
      <c r="AJ4410">
        <v>2000</v>
      </c>
      <c r="AK4410" t="s">
        <v>375</v>
      </c>
      <c r="AL4410" t="s">
        <v>376</v>
      </c>
      <c r="AM4410" t="s">
        <v>245</v>
      </c>
    </row>
    <row r="4411" spans="1:39" x14ac:dyDescent="0.3">
      <c r="A4411" s="1">
        <v>43627</v>
      </c>
      <c r="B4411" t="s">
        <v>38</v>
      </c>
      <c r="C4411" t="s">
        <v>246</v>
      </c>
      <c r="D4411">
        <v>500</v>
      </c>
      <c r="E4411">
        <v>12</v>
      </c>
      <c r="F4411">
        <v>269.48001099999999</v>
      </c>
      <c r="G4411">
        <v>271.08999599999999</v>
      </c>
      <c r="H4411">
        <v>265.16000400000001</v>
      </c>
      <c r="I4411">
        <v>266.720000999999</v>
      </c>
      <c r="J4411">
        <v>266.720000999999</v>
      </c>
      <c r="K4411">
        <v>788000</v>
      </c>
      <c r="L4411">
        <v>2.14</v>
      </c>
      <c r="M4411">
        <v>1.87638437656917E-3</v>
      </c>
      <c r="N4411">
        <v>5.0244082393677399E-2</v>
      </c>
      <c r="O4411">
        <v>1.98907572294762E-3</v>
      </c>
      <c r="P4411">
        <v>0.14032447890389099</v>
      </c>
      <c r="Q4411">
        <v>0.27545953620514002</v>
      </c>
      <c r="R4411">
        <v>1.7481187633748101E-2</v>
      </c>
      <c r="S4411">
        <v>1.85720248744447E-2</v>
      </c>
      <c r="T4411">
        <v>1.54881557476366E-2</v>
      </c>
      <c r="U4411">
        <v>1.5963773575279401E-2</v>
      </c>
      <c r="V4411">
        <v>276.89001500000001</v>
      </c>
      <c r="W4411">
        <v>172.179993</v>
      </c>
      <c r="X4411">
        <v>-0.114776996840078</v>
      </c>
      <c r="Y4411">
        <v>-3.4994119269314301E-4</v>
      </c>
      <c r="Z4411">
        <v>1.04051220532528</v>
      </c>
      <c r="AA4411">
        <v>1.5953796870286201</v>
      </c>
      <c r="AB4411">
        <v>1.38299588331701</v>
      </c>
      <c r="AC4411" t="s">
        <v>257</v>
      </c>
      <c r="AD4411" t="s">
        <v>373</v>
      </c>
      <c r="AE4411" t="s">
        <v>56</v>
      </c>
      <c r="AF4411" t="s">
        <v>75</v>
      </c>
      <c r="AG4411" t="s">
        <v>374</v>
      </c>
      <c r="AH4411" s="45">
        <v>43271</v>
      </c>
      <c r="AI4411">
        <v>1175454</v>
      </c>
      <c r="AJ4411">
        <v>2000</v>
      </c>
      <c r="AK4411" t="s">
        <v>375</v>
      </c>
      <c r="AL4411" t="s">
        <v>376</v>
      </c>
      <c r="AM4411" t="s">
        <v>245</v>
      </c>
    </row>
    <row r="4412" spans="1:39" x14ac:dyDescent="0.3">
      <c r="A4412" s="1">
        <v>43628</v>
      </c>
      <c r="B4412" t="s">
        <v>38</v>
      </c>
      <c r="C4412" t="s">
        <v>246</v>
      </c>
      <c r="D4412">
        <v>900</v>
      </c>
      <c r="E4412">
        <v>12</v>
      </c>
      <c r="F4412">
        <v>266.88000499999998</v>
      </c>
      <c r="G4412">
        <v>269.07000699999998</v>
      </c>
      <c r="H4412">
        <v>265.66000400000001</v>
      </c>
      <c r="I4412">
        <v>267.459991</v>
      </c>
      <c r="J4412">
        <v>267.459991</v>
      </c>
      <c r="K4412">
        <v>377900</v>
      </c>
      <c r="L4412">
        <v>2.1269999999999998</v>
      </c>
      <c r="M4412">
        <v>2.7705660430244398E-3</v>
      </c>
      <c r="N4412">
        <v>6.0930779415028197E-2</v>
      </c>
      <c r="O4412">
        <v>1.44233648749476E-2</v>
      </c>
      <c r="P4412">
        <v>0.129512138118382</v>
      </c>
      <c r="Q4412">
        <v>0.27670041849016402</v>
      </c>
      <c r="R4412">
        <v>1.5245984536673401E-2</v>
      </c>
      <c r="S4412">
        <v>1.8449847760137798E-2</v>
      </c>
      <c r="T4412">
        <v>1.5420051507093E-2</v>
      </c>
      <c r="U4412">
        <v>1.5964100157126699E-2</v>
      </c>
      <c r="V4412">
        <v>276.89001500000001</v>
      </c>
      <c r="W4412">
        <v>172.179993</v>
      </c>
      <c r="X4412">
        <v>-0.114776996840078</v>
      </c>
      <c r="Y4412">
        <v>-2.0396578921351798E-3</v>
      </c>
      <c r="Z4412">
        <v>1.0401668914951001</v>
      </c>
      <c r="AA4412">
        <v>1.6054523708901201</v>
      </c>
      <c r="AB4412">
        <v>1.4569844008854</v>
      </c>
      <c r="AC4412" t="s">
        <v>257</v>
      </c>
      <c r="AD4412" t="s">
        <v>373</v>
      </c>
      <c r="AE4412" t="s">
        <v>56</v>
      </c>
      <c r="AF4412" t="s">
        <v>75</v>
      </c>
      <c r="AG4412" t="s">
        <v>374</v>
      </c>
      <c r="AH4412" s="45">
        <v>43271</v>
      </c>
      <c r="AI4412">
        <v>1175454</v>
      </c>
      <c r="AJ4412">
        <v>2000</v>
      </c>
      <c r="AK4412" t="s">
        <v>375</v>
      </c>
      <c r="AL4412" t="s">
        <v>376</v>
      </c>
      <c r="AM4412" t="s">
        <v>245</v>
      </c>
    </row>
    <row r="4413" spans="1:39" x14ac:dyDescent="0.3">
      <c r="A4413" s="1">
        <v>43643</v>
      </c>
      <c r="B4413" t="s">
        <v>38</v>
      </c>
      <c r="C4413" t="s">
        <v>246</v>
      </c>
      <c r="D4413">
        <v>1900</v>
      </c>
      <c r="E4413">
        <v>12</v>
      </c>
      <c r="F4413">
        <v>278.41000400000001</v>
      </c>
      <c r="G4413">
        <v>280.48998999999998</v>
      </c>
      <c r="H4413">
        <v>277.459991</v>
      </c>
      <c r="I4413">
        <v>279.209991</v>
      </c>
      <c r="J4413">
        <v>279.209991</v>
      </c>
      <c r="K4413">
        <v>287600</v>
      </c>
      <c r="L4413">
        <v>2.0049999999999999</v>
      </c>
      <c r="M4413">
        <v>7.5135473005806096E-3</v>
      </c>
      <c r="N4413">
        <v>5.1707611049699202E-3</v>
      </c>
      <c r="O4413">
        <v>4.2022492664238499E-2</v>
      </c>
      <c r="P4413">
        <v>0.136518715762106</v>
      </c>
      <c r="Q4413">
        <v>0.28176619469016601</v>
      </c>
      <c r="R4413">
        <v>5.4681932731406296E-3</v>
      </c>
      <c r="S4413">
        <v>1.5577073603418701E-2</v>
      </c>
      <c r="T4413">
        <v>1.5538213368907599E-2</v>
      </c>
      <c r="U4413">
        <v>1.54546307575561E-2</v>
      </c>
      <c r="V4413">
        <v>283.45001200000002</v>
      </c>
      <c r="W4413">
        <v>172.179993</v>
      </c>
      <c r="X4413">
        <v>-0.114776996840078</v>
      </c>
      <c r="Y4413">
        <v>3.81588593721357E-3</v>
      </c>
      <c r="Z4413">
        <v>1.0442557604809699</v>
      </c>
      <c r="AA4413">
        <v>1.69271328318304</v>
      </c>
      <c r="AB4413">
        <v>1.51302563546892</v>
      </c>
      <c r="AC4413" t="s">
        <v>257</v>
      </c>
      <c r="AD4413" t="s">
        <v>373</v>
      </c>
      <c r="AE4413" t="s">
        <v>56</v>
      </c>
      <c r="AF4413" t="s">
        <v>75</v>
      </c>
      <c r="AG4413" t="s">
        <v>374</v>
      </c>
      <c r="AH4413" s="45">
        <v>43271</v>
      </c>
      <c r="AI4413">
        <v>1175454</v>
      </c>
      <c r="AJ4413">
        <v>2000</v>
      </c>
      <c r="AK4413" t="s">
        <v>375</v>
      </c>
      <c r="AL4413" t="s">
        <v>376</v>
      </c>
      <c r="AM4413" t="s">
        <v>245</v>
      </c>
    </row>
    <row r="4414" spans="1:39" x14ac:dyDescent="0.3">
      <c r="A4414" s="1">
        <v>43559</v>
      </c>
      <c r="B4414" t="s">
        <v>38</v>
      </c>
      <c r="C4414" t="s">
        <v>246</v>
      </c>
      <c r="D4414">
        <v>900</v>
      </c>
      <c r="E4414">
        <v>13</v>
      </c>
      <c r="F4414">
        <v>250.259995</v>
      </c>
      <c r="G4414">
        <v>250.429993</v>
      </c>
      <c r="H4414">
        <v>246.720000999999</v>
      </c>
      <c r="I4414">
        <v>248.32000699999901</v>
      </c>
      <c r="J4414">
        <v>248.32000699999901</v>
      </c>
      <c r="K4414">
        <v>404400</v>
      </c>
      <c r="L4414">
        <v>2.512</v>
      </c>
      <c r="M4414">
        <v>-6.6226494778638999E-3</v>
      </c>
      <c r="N4414">
        <v>1.9272826314467199E-2</v>
      </c>
      <c r="O4414">
        <v>7.0829792607599001E-2</v>
      </c>
      <c r="P4414">
        <v>0.31291176597744602</v>
      </c>
      <c r="Q4414">
        <v>0.22035868535179601</v>
      </c>
      <c r="R4414">
        <v>7.7035720225385003E-3</v>
      </c>
      <c r="S4414">
        <v>9.13278798850292E-3</v>
      </c>
      <c r="T4414">
        <v>1.1391689340553599E-2</v>
      </c>
      <c r="U4414">
        <v>1.5401854611056099E-2</v>
      </c>
      <c r="V4414">
        <v>251.05999800000001</v>
      </c>
      <c r="W4414">
        <v>172.179993</v>
      </c>
      <c r="X4414">
        <v>-0.147420765531522</v>
      </c>
      <c r="Y4414">
        <v>2.0824655091414399E-3</v>
      </c>
      <c r="Z4414">
        <v>0.97322162478555096</v>
      </c>
      <c r="AA4414">
        <v>1.1519135072596001</v>
      </c>
      <c r="AB4414">
        <v>1.1674463486415001</v>
      </c>
      <c r="AC4414" t="s">
        <v>258</v>
      </c>
      <c r="AD4414" t="s">
        <v>373</v>
      </c>
      <c r="AE4414" t="s">
        <v>56</v>
      </c>
      <c r="AF4414" t="s">
        <v>75</v>
      </c>
      <c r="AG4414" t="s">
        <v>374</v>
      </c>
      <c r="AH4414" s="45">
        <v>43271</v>
      </c>
      <c r="AI4414">
        <v>1175454</v>
      </c>
      <c r="AJ4414">
        <v>2000</v>
      </c>
      <c r="AK4414" t="s">
        <v>375</v>
      </c>
      <c r="AL4414" t="s">
        <v>376</v>
      </c>
      <c r="AM4414" t="s">
        <v>245</v>
      </c>
    </row>
    <row r="4415" spans="1:39" x14ac:dyDescent="0.3">
      <c r="A4415" s="1">
        <v>43577</v>
      </c>
      <c r="B4415" t="s">
        <v>38</v>
      </c>
      <c r="C4415" t="s">
        <v>246</v>
      </c>
      <c r="D4415">
        <v>900</v>
      </c>
      <c r="E4415">
        <v>13</v>
      </c>
      <c r="F4415">
        <v>249.83000200000001</v>
      </c>
      <c r="G4415">
        <v>252.85000600000001</v>
      </c>
      <c r="H4415">
        <v>249.83000200000001</v>
      </c>
      <c r="I4415">
        <v>252.5</v>
      </c>
      <c r="J4415">
        <v>252.5</v>
      </c>
      <c r="K4415">
        <v>359000</v>
      </c>
      <c r="L4415">
        <v>2.59</v>
      </c>
      <c r="M4415">
        <v>4.2864091835462196E-3</v>
      </c>
      <c r="N4415">
        <v>4.4454903285172098E-3</v>
      </c>
      <c r="O4415">
        <v>5.81746719306818E-2</v>
      </c>
      <c r="P4415">
        <v>0.24152932569198901</v>
      </c>
      <c r="Q4415">
        <v>0.18578098957887099</v>
      </c>
      <c r="R4415">
        <v>2.8988130014552999E-3</v>
      </c>
      <c r="S4415">
        <v>7.0547303173958799E-3</v>
      </c>
      <c r="T4415">
        <v>1.0762249514176699E-2</v>
      </c>
      <c r="U4415">
        <v>1.5184424421209999E-2</v>
      </c>
      <c r="V4415">
        <v>253.96000699999999</v>
      </c>
      <c r="W4415">
        <v>172.179993</v>
      </c>
      <c r="X4415">
        <v>-0.147420765531522</v>
      </c>
      <c r="Y4415">
        <v>1.0115060212163699E-3</v>
      </c>
      <c r="Z4415">
        <v>0.96747937307662302</v>
      </c>
      <c r="AA4415">
        <v>0.95213128290086402</v>
      </c>
      <c r="AB4415">
        <v>1.01906993017298</v>
      </c>
      <c r="AC4415" t="s">
        <v>258</v>
      </c>
      <c r="AD4415" t="s">
        <v>373</v>
      </c>
      <c r="AE4415" t="s">
        <v>56</v>
      </c>
      <c r="AF4415" t="s">
        <v>75</v>
      </c>
      <c r="AG4415" t="s">
        <v>374</v>
      </c>
      <c r="AH4415" s="45">
        <v>43271</v>
      </c>
      <c r="AI4415">
        <v>1175454</v>
      </c>
      <c r="AJ4415">
        <v>2000</v>
      </c>
      <c r="AK4415" t="s">
        <v>375</v>
      </c>
      <c r="AL4415" t="s">
        <v>376</v>
      </c>
      <c r="AM4415" t="s">
        <v>245</v>
      </c>
    </row>
    <row r="4416" spans="1:39" x14ac:dyDescent="0.3">
      <c r="A4416" s="1">
        <v>43616</v>
      </c>
      <c r="B4416" t="s">
        <v>38</v>
      </c>
      <c r="C4416" t="s">
        <v>239</v>
      </c>
      <c r="D4416">
        <v>2300</v>
      </c>
      <c r="E4416">
        <v>13</v>
      </c>
      <c r="F4416">
        <v>256.88000499999998</v>
      </c>
      <c r="G4416">
        <v>259.73001099999999</v>
      </c>
      <c r="H4416">
        <v>256.41000400000001</v>
      </c>
      <c r="I4416">
        <v>258.209991</v>
      </c>
      <c r="J4416">
        <v>258.209991</v>
      </c>
      <c r="K4416">
        <v>622900</v>
      </c>
      <c r="L4416">
        <v>2.1419999999999999</v>
      </c>
      <c r="M4416">
        <v>-9.5587971353580693E-3</v>
      </c>
      <c r="N4416">
        <v>-3.2238815196940697E-2</v>
      </c>
      <c r="O4416">
        <v>-1.05556916011003E-2</v>
      </c>
      <c r="P4416">
        <v>0.10131940334362299</v>
      </c>
      <c r="Q4416">
        <v>0.24882780970194401</v>
      </c>
      <c r="R4416">
        <v>1.37728317681764E-2</v>
      </c>
      <c r="S4416">
        <v>2.2040451781486999E-2</v>
      </c>
      <c r="T4416">
        <v>1.4248954264469701E-2</v>
      </c>
      <c r="U4416">
        <v>1.5859749847341901E-2</v>
      </c>
      <c r="V4416">
        <v>276.89001500000001</v>
      </c>
      <c r="W4416">
        <v>172.179993</v>
      </c>
      <c r="X4416">
        <v>-0.114776996840078</v>
      </c>
      <c r="Y4416">
        <v>-1.3283204951564801E-2</v>
      </c>
      <c r="Z4416">
        <v>1.0452483816462901</v>
      </c>
      <c r="AA4416">
        <v>1.4205402971571499</v>
      </c>
      <c r="AB4416">
        <v>1.5200050989753999</v>
      </c>
      <c r="AC4416" t="s">
        <v>258</v>
      </c>
      <c r="AD4416" t="s">
        <v>373</v>
      </c>
      <c r="AE4416" t="s">
        <v>56</v>
      </c>
      <c r="AF4416" t="s">
        <v>75</v>
      </c>
      <c r="AG4416" t="s">
        <v>374</v>
      </c>
      <c r="AH4416" s="45">
        <v>43271</v>
      </c>
      <c r="AI4416">
        <v>1175454</v>
      </c>
      <c r="AJ4416">
        <v>2000</v>
      </c>
      <c r="AK4416" t="s">
        <v>375</v>
      </c>
      <c r="AL4416" t="s">
        <v>376</v>
      </c>
      <c r="AM4416" t="s">
        <v>245</v>
      </c>
    </row>
    <row r="4417" spans="1:39" x14ac:dyDescent="0.3">
      <c r="A4417" s="1">
        <v>43643</v>
      </c>
      <c r="B4417" t="s">
        <v>38</v>
      </c>
      <c r="C4417" t="s">
        <v>246</v>
      </c>
      <c r="D4417">
        <v>2100</v>
      </c>
      <c r="E4417">
        <v>13</v>
      </c>
      <c r="F4417">
        <v>278.41000400000001</v>
      </c>
      <c r="G4417">
        <v>280.48998999999998</v>
      </c>
      <c r="H4417">
        <v>277.459991</v>
      </c>
      <c r="I4417">
        <v>279.209991</v>
      </c>
      <c r="J4417">
        <v>279.209991</v>
      </c>
      <c r="K4417">
        <v>287600</v>
      </c>
      <c r="L4417">
        <v>2.0049999999999999</v>
      </c>
      <c r="M4417">
        <v>7.5135473005806096E-3</v>
      </c>
      <c r="N4417">
        <v>5.1707611049699202E-3</v>
      </c>
      <c r="O4417">
        <v>4.2022492664238499E-2</v>
      </c>
      <c r="P4417">
        <v>0.136518715762106</v>
      </c>
      <c r="Q4417">
        <v>0.28176619469016601</v>
      </c>
      <c r="R4417">
        <v>5.4681932731406296E-3</v>
      </c>
      <c r="S4417">
        <v>1.5577073603418701E-2</v>
      </c>
      <c r="T4417">
        <v>1.5538213368907599E-2</v>
      </c>
      <c r="U4417">
        <v>1.54546307575561E-2</v>
      </c>
      <c r="V4417">
        <v>283.45001200000002</v>
      </c>
      <c r="W4417">
        <v>172.179993</v>
      </c>
      <c r="X4417">
        <v>-0.114776996840078</v>
      </c>
      <c r="Y4417">
        <v>3.81588593721357E-3</v>
      </c>
      <c r="Z4417">
        <v>1.0442557604809699</v>
      </c>
      <c r="AA4417">
        <v>1.69271328318304</v>
      </c>
      <c r="AB4417">
        <v>1.51302563546892</v>
      </c>
      <c r="AC4417" t="s">
        <v>258</v>
      </c>
      <c r="AD4417" t="s">
        <v>373</v>
      </c>
      <c r="AE4417" t="s">
        <v>56</v>
      </c>
      <c r="AF4417" t="s">
        <v>75</v>
      </c>
      <c r="AG4417" t="s">
        <v>374</v>
      </c>
      <c r="AH4417" s="45">
        <v>43271</v>
      </c>
      <c r="AI4417">
        <v>1175454</v>
      </c>
      <c r="AJ4417">
        <v>2000</v>
      </c>
      <c r="AK4417" t="s">
        <v>375</v>
      </c>
      <c r="AL4417" t="s">
        <v>376</v>
      </c>
      <c r="AM4417" t="s">
        <v>245</v>
      </c>
    </row>
    <row r="4418" spans="1:39" x14ac:dyDescent="0.3">
      <c r="A4418" s="1">
        <v>43557</v>
      </c>
      <c r="B4418" t="s">
        <v>38</v>
      </c>
      <c r="C4418" t="s">
        <v>239</v>
      </c>
      <c r="D4418">
        <v>600</v>
      </c>
      <c r="E4418">
        <v>14</v>
      </c>
      <c r="F4418">
        <v>250.64999399999999</v>
      </c>
      <c r="G4418">
        <v>251.05999800000001</v>
      </c>
      <c r="H4418">
        <v>248.470000999999</v>
      </c>
      <c r="I4418">
        <v>250.10000600000001</v>
      </c>
      <c r="J4418">
        <v>250.10000600000001</v>
      </c>
      <c r="K4418">
        <v>568700</v>
      </c>
      <c r="L4418">
        <v>2.4809999999999999</v>
      </c>
      <c r="M4418">
        <v>4.1670386111680602E-3</v>
      </c>
      <c r="N4418">
        <v>3.6483188331780797E-2</v>
      </c>
      <c r="O4418">
        <v>6.9407092743458507E-2</v>
      </c>
      <c r="P4418">
        <v>0.297620693337806</v>
      </c>
      <c r="Q4418">
        <v>0.232786056507164</v>
      </c>
      <c r="R4418">
        <v>3.6515578137834201E-3</v>
      </c>
      <c r="S4418">
        <v>9.1442081117445208E-3</v>
      </c>
      <c r="T4418">
        <v>1.1786878293695799E-2</v>
      </c>
      <c r="U4418">
        <v>1.5396360597011299E-2</v>
      </c>
      <c r="V4418">
        <v>251.05999800000001</v>
      </c>
      <c r="W4418">
        <v>172.179993</v>
      </c>
      <c r="X4418">
        <v>-0.147420765531522</v>
      </c>
      <c r="Y4418" s="44">
        <v>1.7455614805152698E-5</v>
      </c>
      <c r="Z4418">
        <v>0.96477985383100795</v>
      </c>
      <c r="AA4418">
        <v>1.2267204360995601</v>
      </c>
      <c r="AB4418">
        <v>1.0957356057544401</v>
      </c>
      <c r="AC4418" t="s">
        <v>259</v>
      </c>
      <c r="AD4418" t="s">
        <v>373</v>
      </c>
      <c r="AE4418" t="s">
        <v>56</v>
      </c>
      <c r="AF4418" t="s">
        <v>75</v>
      </c>
      <c r="AG4418" t="s">
        <v>374</v>
      </c>
      <c r="AH4418" s="45">
        <v>43271</v>
      </c>
      <c r="AI4418">
        <v>1175454</v>
      </c>
      <c r="AJ4418">
        <v>2000</v>
      </c>
      <c r="AK4418" t="s">
        <v>375</v>
      </c>
      <c r="AL4418" t="s">
        <v>376</v>
      </c>
      <c r="AM4418" t="s">
        <v>245</v>
      </c>
    </row>
    <row r="4419" spans="1:39" x14ac:dyDescent="0.3">
      <c r="A4419" s="1">
        <v>43570</v>
      </c>
      <c r="B4419" t="s">
        <v>38</v>
      </c>
      <c r="C4419" t="s">
        <v>239</v>
      </c>
      <c r="D4419">
        <v>800</v>
      </c>
      <c r="E4419">
        <v>14</v>
      </c>
      <c r="F4419">
        <v>251.75</v>
      </c>
      <c r="G4419">
        <v>252.66000399999999</v>
      </c>
      <c r="H4419">
        <v>250.279999</v>
      </c>
      <c r="I4419">
        <v>251.57000699999901</v>
      </c>
      <c r="J4419">
        <v>251.57000699999901</v>
      </c>
      <c r="K4419">
        <v>337400</v>
      </c>
      <c r="L4419">
        <v>2.5529999999999999</v>
      </c>
      <c r="M4419">
        <v>7.5555027142002102E-4</v>
      </c>
      <c r="N4419">
        <v>2.74655156642758E-3</v>
      </c>
      <c r="O4419">
        <v>6.1350331754775E-2</v>
      </c>
      <c r="P4419">
        <v>0.28735087557366001</v>
      </c>
      <c r="Q4419">
        <v>0.22451592793998201</v>
      </c>
      <c r="R4419">
        <v>3.1559935248295502E-3</v>
      </c>
      <c r="S4419">
        <v>7.7996434103693203E-3</v>
      </c>
      <c r="T4419">
        <v>1.12226240026641E-2</v>
      </c>
      <c r="U4419">
        <v>1.5315781579977801E-2</v>
      </c>
      <c r="V4419">
        <v>252.66000399999999</v>
      </c>
      <c r="W4419">
        <v>172.179993</v>
      </c>
      <c r="X4419">
        <v>-0.147420765531522</v>
      </c>
      <c r="Y4419">
        <v>-6.2956724975841202E-4</v>
      </c>
      <c r="Z4419">
        <v>0.97668104393573896</v>
      </c>
      <c r="AA4419">
        <v>1.1786989073536001</v>
      </c>
      <c r="AB4419">
        <v>1.1963904202883899</v>
      </c>
      <c r="AC4419" t="s">
        <v>259</v>
      </c>
      <c r="AD4419" t="s">
        <v>373</v>
      </c>
      <c r="AE4419" t="s">
        <v>56</v>
      </c>
      <c r="AF4419" t="s">
        <v>75</v>
      </c>
      <c r="AG4419" t="s">
        <v>374</v>
      </c>
      <c r="AH4419" s="45">
        <v>43271</v>
      </c>
      <c r="AI4419">
        <v>1175454</v>
      </c>
      <c r="AJ4419">
        <v>2000</v>
      </c>
      <c r="AK4419" t="s">
        <v>375</v>
      </c>
      <c r="AL4419" t="s">
        <v>376</v>
      </c>
      <c r="AM4419" t="s">
        <v>245</v>
      </c>
    </row>
    <row r="4420" spans="1:39" x14ac:dyDescent="0.3">
      <c r="A4420" s="1">
        <v>43584</v>
      </c>
      <c r="B4420" t="s">
        <v>38</v>
      </c>
      <c r="C4420" t="s">
        <v>246</v>
      </c>
      <c r="D4420">
        <v>1000</v>
      </c>
      <c r="E4420">
        <v>14</v>
      </c>
      <c r="F4420">
        <v>258.76001000000002</v>
      </c>
      <c r="G4420">
        <v>260.95001200000002</v>
      </c>
      <c r="H4420">
        <v>258.14999399999999</v>
      </c>
      <c r="I4420">
        <v>260.220000999999</v>
      </c>
      <c r="J4420">
        <v>260.220000999999</v>
      </c>
      <c r="K4420">
        <v>429000</v>
      </c>
      <c r="L4420">
        <v>2.536</v>
      </c>
      <c r="M4420">
        <v>9.0718683433771603E-3</v>
      </c>
      <c r="N4420">
        <v>3.0116182202817199E-2</v>
      </c>
      <c r="O4420">
        <v>7.1928749686764201E-2</v>
      </c>
      <c r="P4420">
        <v>0.27073833079098603</v>
      </c>
      <c r="Q4420">
        <v>0.23336005210722</v>
      </c>
      <c r="R4420">
        <v>6.8734382579335902E-3</v>
      </c>
      <c r="S4420">
        <v>5.4697632323150802E-3</v>
      </c>
      <c r="T4420">
        <v>1.04995044993776E-2</v>
      </c>
      <c r="U4420">
        <v>1.5064104812436301E-2</v>
      </c>
      <c r="V4420">
        <v>260.95001200000002</v>
      </c>
      <c r="W4420">
        <v>172.179993</v>
      </c>
      <c r="X4420">
        <v>-0.13854531819485499</v>
      </c>
      <c r="Y4420">
        <v>1.07094833958194E-3</v>
      </c>
      <c r="Z4420">
        <v>0.973158203531163</v>
      </c>
      <c r="AA4420">
        <v>1.24224087384763</v>
      </c>
      <c r="AB4420">
        <v>1.19346226445938</v>
      </c>
      <c r="AC4420" t="s">
        <v>259</v>
      </c>
      <c r="AD4420" t="s">
        <v>373</v>
      </c>
      <c r="AE4420" t="s">
        <v>56</v>
      </c>
      <c r="AF4420" t="s">
        <v>75</v>
      </c>
      <c r="AG4420" t="s">
        <v>374</v>
      </c>
      <c r="AH4420" s="45">
        <v>43271</v>
      </c>
      <c r="AI4420">
        <v>1175454</v>
      </c>
      <c r="AJ4420">
        <v>2000</v>
      </c>
      <c r="AK4420" t="s">
        <v>375</v>
      </c>
      <c r="AL4420" t="s">
        <v>376</v>
      </c>
      <c r="AM4420" t="s">
        <v>245</v>
      </c>
    </row>
    <row r="4421" spans="1:39" x14ac:dyDescent="0.3">
      <c r="A4421" s="1">
        <v>43587</v>
      </c>
      <c r="B4421" t="s">
        <v>38</v>
      </c>
      <c r="C4421" t="s">
        <v>246</v>
      </c>
      <c r="D4421">
        <v>1200</v>
      </c>
      <c r="E4421">
        <v>14</v>
      </c>
      <c r="F4421">
        <v>257.11999500000002</v>
      </c>
      <c r="G4421">
        <v>258.85998499999999</v>
      </c>
      <c r="H4421">
        <v>255.32000699999901</v>
      </c>
      <c r="I4421">
        <v>256.83999599999999</v>
      </c>
      <c r="J4421">
        <v>256.83999599999999</v>
      </c>
      <c r="K4421">
        <v>458700</v>
      </c>
      <c r="L4421">
        <v>2.552</v>
      </c>
      <c r="M4421">
        <v>-2.8382476460486901E-3</v>
      </c>
      <c r="N4421">
        <v>-1.4784463737138899E-3</v>
      </c>
      <c r="O4421">
        <v>3.0759484089140501E-2</v>
      </c>
      <c r="P4421">
        <v>0.24112665655663601</v>
      </c>
      <c r="Q4421">
        <v>0.19968046879153101</v>
      </c>
      <c r="R4421">
        <v>8.2780787478124295E-3</v>
      </c>
      <c r="S4421">
        <v>5.8633820196595399E-3</v>
      </c>
      <c r="T4421">
        <v>1.03090000636632E-2</v>
      </c>
      <c r="U4421">
        <v>1.5058514986034E-2</v>
      </c>
      <c r="V4421">
        <v>261.970000999999</v>
      </c>
      <c r="W4421">
        <v>172.179993</v>
      </c>
      <c r="X4421">
        <v>-0.114776996840078</v>
      </c>
      <c r="Y4421">
        <v>-2.1262443276895502E-3</v>
      </c>
      <c r="Z4421">
        <v>0.97626529745079005</v>
      </c>
      <c r="AA4421">
        <v>1.0443182180930599</v>
      </c>
      <c r="AB4421">
        <v>1.19605121566925</v>
      </c>
      <c r="AC4421" t="s">
        <v>259</v>
      </c>
      <c r="AD4421" t="s">
        <v>373</v>
      </c>
      <c r="AE4421" t="s">
        <v>56</v>
      </c>
      <c r="AF4421" t="s">
        <v>75</v>
      </c>
      <c r="AG4421" t="s">
        <v>374</v>
      </c>
      <c r="AH4421" s="45">
        <v>43271</v>
      </c>
      <c r="AI4421">
        <v>1175454</v>
      </c>
      <c r="AJ4421">
        <v>2000</v>
      </c>
      <c r="AK4421" t="s">
        <v>375</v>
      </c>
      <c r="AL4421" t="s">
        <v>376</v>
      </c>
      <c r="AM4421" t="s">
        <v>245</v>
      </c>
    </row>
    <row r="4422" spans="1:39" x14ac:dyDescent="0.3">
      <c r="A4422" s="1">
        <v>43594</v>
      </c>
      <c r="B4422" t="s">
        <v>38</v>
      </c>
      <c r="C4422" t="s">
        <v>239</v>
      </c>
      <c r="D4422">
        <v>1800</v>
      </c>
      <c r="E4422">
        <v>14</v>
      </c>
      <c r="F4422">
        <v>265.58999599999999</v>
      </c>
      <c r="G4422">
        <v>266.98998999999998</v>
      </c>
      <c r="H4422">
        <v>260.470000999999</v>
      </c>
      <c r="I4422">
        <v>266.19000199999999</v>
      </c>
      <c r="J4422">
        <v>266.19000199999999</v>
      </c>
      <c r="K4422">
        <v>724000</v>
      </c>
      <c r="L4422">
        <v>2.4569999999999999</v>
      </c>
      <c r="M4422">
        <v>0</v>
      </c>
      <c r="N4422">
        <v>3.5757039676836903E-2</v>
      </c>
      <c r="O4422">
        <v>5.92355899368966E-2</v>
      </c>
      <c r="P4422">
        <v>0.19939420276434799</v>
      </c>
      <c r="Q4422">
        <v>0.26977359860086603</v>
      </c>
      <c r="R4422">
        <v>3.6782966280423303E-2</v>
      </c>
      <c r="S4422">
        <v>1.7102991633995701E-2</v>
      </c>
      <c r="T4422">
        <v>1.1767640776260101E-2</v>
      </c>
      <c r="U4422">
        <v>1.5416867337445701E-2</v>
      </c>
      <c r="V4422">
        <v>268.35000600000001</v>
      </c>
      <c r="W4422">
        <v>172.179993</v>
      </c>
      <c r="X4422">
        <v>-0.114776996840078</v>
      </c>
      <c r="Y4422">
        <v>-3.0259986019249502E-3</v>
      </c>
      <c r="Z4422">
        <v>1.0158659831978001</v>
      </c>
      <c r="AA4422">
        <v>1.49245795585519</v>
      </c>
      <c r="AB4422">
        <v>1.2536306485187101</v>
      </c>
      <c r="AC4422" t="s">
        <v>259</v>
      </c>
      <c r="AD4422" t="s">
        <v>373</v>
      </c>
      <c r="AE4422" t="s">
        <v>56</v>
      </c>
      <c r="AF4422" t="s">
        <v>75</v>
      </c>
      <c r="AG4422" t="s">
        <v>374</v>
      </c>
      <c r="AH4422" s="45">
        <v>43271</v>
      </c>
      <c r="AI4422">
        <v>1175454</v>
      </c>
      <c r="AJ4422">
        <v>2000</v>
      </c>
      <c r="AK4422" t="s">
        <v>375</v>
      </c>
      <c r="AL4422" t="s">
        <v>376</v>
      </c>
      <c r="AM4422" t="s">
        <v>245</v>
      </c>
    </row>
    <row r="4423" spans="1:39" x14ac:dyDescent="0.3">
      <c r="A4423" s="1">
        <v>43600</v>
      </c>
      <c r="B4423" t="s">
        <v>38</v>
      </c>
      <c r="C4423" t="s">
        <v>239</v>
      </c>
      <c r="D4423">
        <v>1500</v>
      </c>
      <c r="E4423">
        <v>14</v>
      </c>
      <c r="F4423">
        <v>263.55999800000001</v>
      </c>
      <c r="G4423">
        <v>268.709991</v>
      </c>
      <c r="H4423">
        <v>263.23001099999999</v>
      </c>
      <c r="I4423">
        <v>264.17999300000002</v>
      </c>
      <c r="J4423">
        <v>264.17999300000002</v>
      </c>
      <c r="K4423">
        <v>611100</v>
      </c>
      <c r="L4423">
        <v>2.379</v>
      </c>
      <c r="M4423">
        <v>-1.70198033445836E-3</v>
      </c>
      <c r="N4423">
        <v>-7.5796845301543698E-3</v>
      </c>
      <c r="O4423">
        <v>4.9664904111734597E-2</v>
      </c>
      <c r="P4423">
        <v>0.18577969910575501</v>
      </c>
      <c r="Q4423">
        <v>0.266878903495471</v>
      </c>
      <c r="R4423">
        <v>1.96939826705031E-2</v>
      </c>
      <c r="S4423">
        <v>1.9163776585079902E-2</v>
      </c>
      <c r="T4423">
        <v>1.27990556938183E-2</v>
      </c>
      <c r="U4423">
        <v>1.560722442493E-2</v>
      </c>
      <c r="V4423">
        <v>268.709991</v>
      </c>
      <c r="W4423">
        <v>172.179993</v>
      </c>
      <c r="X4423">
        <v>-0.114776996840078</v>
      </c>
      <c r="Y4423">
        <v>5.8219943882337104E-3</v>
      </c>
      <c r="Z4423">
        <v>1.0268847568288499</v>
      </c>
      <c r="AA4423">
        <v>1.4922051369596001</v>
      </c>
      <c r="AB4423">
        <v>1.42917748664468</v>
      </c>
      <c r="AC4423" t="s">
        <v>259</v>
      </c>
      <c r="AD4423" t="s">
        <v>373</v>
      </c>
      <c r="AE4423" t="s">
        <v>56</v>
      </c>
      <c r="AF4423" t="s">
        <v>75</v>
      </c>
      <c r="AG4423" t="s">
        <v>374</v>
      </c>
      <c r="AH4423" s="45">
        <v>43271</v>
      </c>
      <c r="AI4423">
        <v>1175454</v>
      </c>
      <c r="AJ4423">
        <v>2000</v>
      </c>
      <c r="AK4423" t="s">
        <v>375</v>
      </c>
      <c r="AL4423" t="s">
        <v>376</v>
      </c>
      <c r="AM4423" t="s">
        <v>245</v>
      </c>
    </row>
    <row r="4424" spans="1:39" x14ac:dyDescent="0.3">
      <c r="A4424" s="1">
        <v>43620</v>
      </c>
      <c r="B4424" t="s">
        <v>38</v>
      </c>
      <c r="C4424" t="s">
        <v>246</v>
      </c>
      <c r="D4424">
        <v>900</v>
      </c>
      <c r="E4424">
        <v>14</v>
      </c>
      <c r="F4424">
        <v>252.71000699999999</v>
      </c>
      <c r="G4424">
        <v>253.979996</v>
      </c>
      <c r="H4424">
        <v>248.94000199999999</v>
      </c>
      <c r="I4424">
        <v>253.64999399999999</v>
      </c>
      <c r="J4424">
        <v>253.64999399999999</v>
      </c>
      <c r="K4424">
        <v>979500</v>
      </c>
      <c r="L4424">
        <v>2.1190000000000002</v>
      </c>
      <c r="M4424">
        <v>1.34149892935072E-2</v>
      </c>
      <c r="N4424">
        <v>-5.39863216096306E-2</v>
      </c>
      <c r="O4424">
        <v>-1.2497966993892801E-2</v>
      </c>
      <c r="P4424">
        <v>9.2066867781369202E-2</v>
      </c>
      <c r="Q4424">
        <v>0.23424377562340801</v>
      </c>
      <c r="R4424">
        <v>1.9539004551279601E-2</v>
      </c>
      <c r="S4424">
        <v>2.3070080092276901E-2</v>
      </c>
      <c r="T4424">
        <v>1.4882570407057601E-2</v>
      </c>
      <c r="U4424">
        <v>1.5990031977323502E-2</v>
      </c>
      <c r="V4424">
        <v>276.89001500000001</v>
      </c>
      <c r="W4424">
        <v>172.179993</v>
      </c>
      <c r="X4424">
        <v>-0.114776996840078</v>
      </c>
      <c r="Y4424">
        <v>2.1205927310919401E-2</v>
      </c>
      <c r="Z4424">
        <v>1.0415579255565599</v>
      </c>
      <c r="AA4424">
        <v>1.33287119591155</v>
      </c>
      <c r="AB4424">
        <v>1.3986779095214299</v>
      </c>
      <c r="AC4424" t="s">
        <v>259</v>
      </c>
      <c r="AD4424" t="s">
        <v>373</v>
      </c>
      <c r="AE4424" t="s">
        <v>56</v>
      </c>
      <c r="AF4424" t="s">
        <v>75</v>
      </c>
      <c r="AG4424" t="s">
        <v>374</v>
      </c>
      <c r="AH4424" s="45">
        <v>43271</v>
      </c>
      <c r="AI4424">
        <v>1175454</v>
      </c>
      <c r="AJ4424">
        <v>2000</v>
      </c>
      <c r="AK4424" t="s">
        <v>375</v>
      </c>
      <c r="AL4424" t="s">
        <v>376</v>
      </c>
      <c r="AM4424" t="s">
        <v>245</v>
      </c>
    </row>
    <row r="4425" spans="1:39" x14ac:dyDescent="0.3">
      <c r="A4425" s="1">
        <v>43629</v>
      </c>
      <c r="B4425" t="s">
        <v>38</v>
      </c>
      <c r="C4425" t="s">
        <v>246</v>
      </c>
      <c r="D4425">
        <v>1000</v>
      </c>
      <c r="E4425">
        <v>14</v>
      </c>
      <c r="F4425">
        <v>269.51001000000002</v>
      </c>
      <c r="G4425">
        <v>274.07998700000002</v>
      </c>
      <c r="H4425">
        <v>268.85998499999999</v>
      </c>
      <c r="I4425">
        <v>272.88000499999998</v>
      </c>
      <c r="J4425">
        <v>272.88000499999998</v>
      </c>
      <c r="K4425">
        <v>693100</v>
      </c>
      <c r="L4425">
        <v>2.0910000000000002</v>
      </c>
      <c r="M4425">
        <v>2.0062167638704099E-2</v>
      </c>
      <c r="N4425">
        <v>8.2265331823369398E-2</v>
      </c>
      <c r="O4425">
        <v>5.9605953848267897E-2</v>
      </c>
      <c r="P4425">
        <v>0.14266117952992</v>
      </c>
      <c r="Q4425">
        <v>0.28611976254414401</v>
      </c>
      <c r="R4425">
        <v>1.3412930303946901E-2</v>
      </c>
      <c r="S4425">
        <v>1.79519882430253E-2</v>
      </c>
      <c r="T4425">
        <v>1.55750668737173E-2</v>
      </c>
      <c r="U4425">
        <v>1.5997529632203501E-2</v>
      </c>
      <c r="V4425">
        <v>276.89001500000001</v>
      </c>
      <c r="W4425">
        <v>172.179993</v>
      </c>
      <c r="X4425">
        <v>-0.114776996840078</v>
      </c>
      <c r="Y4425">
        <v>4.0890106107655602E-3</v>
      </c>
      <c r="Z4425">
        <v>1.04212026895603</v>
      </c>
      <c r="AA4425">
        <v>1.66893138274707</v>
      </c>
      <c r="AB4425">
        <v>1.5569476165657801</v>
      </c>
      <c r="AC4425" t="s">
        <v>259</v>
      </c>
      <c r="AD4425" t="s">
        <v>373</v>
      </c>
      <c r="AE4425" t="s">
        <v>56</v>
      </c>
      <c r="AF4425" t="s">
        <v>75</v>
      </c>
      <c r="AG4425" t="s">
        <v>374</v>
      </c>
      <c r="AH4425" s="45">
        <v>43271</v>
      </c>
      <c r="AI4425">
        <v>1175454</v>
      </c>
      <c r="AJ4425">
        <v>2000</v>
      </c>
      <c r="AK4425" t="s">
        <v>375</v>
      </c>
      <c r="AL4425" t="s">
        <v>376</v>
      </c>
      <c r="AM4425" t="s">
        <v>245</v>
      </c>
    </row>
    <row r="4426" spans="1:39" x14ac:dyDescent="0.3">
      <c r="A4426" s="1">
        <v>43572</v>
      </c>
      <c r="B4426" t="s">
        <v>38</v>
      </c>
      <c r="C4426" t="s">
        <v>246</v>
      </c>
      <c r="D4426">
        <v>2700</v>
      </c>
      <c r="E4426">
        <v>15</v>
      </c>
      <c r="F4426">
        <v>252.449997</v>
      </c>
      <c r="G4426">
        <v>253.60000600000001</v>
      </c>
      <c r="H4426">
        <v>250.63999899999999</v>
      </c>
      <c r="I4426">
        <v>251.16999799999999</v>
      </c>
      <c r="J4426">
        <v>251.16999799999999</v>
      </c>
      <c r="K4426">
        <v>370300</v>
      </c>
      <c r="L4426">
        <v>2.5920000000000001</v>
      </c>
      <c r="M4426">
        <v>-3.6561579931129202E-3</v>
      </c>
      <c r="N4426">
        <v>4.0692787991692897E-3</v>
      </c>
      <c r="O4426">
        <v>4.2370942069539501E-2</v>
      </c>
      <c r="P4426">
        <v>0.272234854206721</v>
      </c>
      <c r="Q4426">
        <v>0.18355652059456601</v>
      </c>
      <c r="R4426">
        <v>3.52369497304072E-3</v>
      </c>
      <c r="S4426">
        <v>7.6241602753082897E-3</v>
      </c>
      <c r="T4426">
        <v>1.1224108188580001E-2</v>
      </c>
      <c r="U4426">
        <v>1.5196653391398E-2</v>
      </c>
      <c r="V4426">
        <v>253.96000699999999</v>
      </c>
      <c r="W4426">
        <v>172.179993</v>
      </c>
      <c r="X4426">
        <v>-0.147420765531522</v>
      </c>
      <c r="Y4426">
        <v>-2.2764010197428601E-3</v>
      </c>
      <c r="Z4426">
        <v>0.96778685078989102</v>
      </c>
      <c r="AA4426">
        <v>0.93592830831324303</v>
      </c>
      <c r="AB4426">
        <v>1.1200013489330001</v>
      </c>
      <c r="AC4426" t="s">
        <v>260</v>
      </c>
      <c r="AD4426" t="s">
        <v>373</v>
      </c>
      <c r="AE4426" t="s">
        <v>56</v>
      </c>
      <c r="AF4426" t="s">
        <v>75</v>
      </c>
      <c r="AG4426" t="s">
        <v>374</v>
      </c>
      <c r="AH4426" s="45">
        <v>43271</v>
      </c>
      <c r="AI4426">
        <v>1175454</v>
      </c>
      <c r="AJ4426">
        <v>2000</v>
      </c>
      <c r="AK4426" t="s">
        <v>375</v>
      </c>
      <c r="AL4426" t="s">
        <v>376</v>
      </c>
      <c r="AM4426" t="s">
        <v>245</v>
      </c>
    </row>
    <row r="4427" spans="1:39" x14ac:dyDescent="0.3">
      <c r="A4427" s="1">
        <v>43584</v>
      </c>
      <c r="B4427" t="s">
        <v>38</v>
      </c>
      <c r="C4427" t="s">
        <v>246</v>
      </c>
      <c r="D4427">
        <v>700</v>
      </c>
      <c r="E4427">
        <v>15</v>
      </c>
      <c r="F4427">
        <v>258.76001000000002</v>
      </c>
      <c r="G4427">
        <v>260.95001200000002</v>
      </c>
      <c r="H4427">
        <v>258.14999399999999</v>
      </c>
      <c r="I4427">
        <v>260.220000999999</v>
      </c>
      <c r="J4427">
        <v>260.220000999999</v>
      </c>
      <c r="K4427">
        <v>429000</v>
      </c>
      <c r="L4427">
        <v>2.536</v>
      </c>
      <c r="M4427">
        <v>9.0718683433771603E-3</v>
      </c>
      <c r="N4427">
        <v>3.0116182202817199E-2</v>
      </c>
      <c r="O4427">
        <v>7.1928749686764201E-2</v>
      </c>
      <c r="P4427">
        <v>0.27073833079098603</v>
      </c>
      <c r="Q4427">
        <v>0.23336005210722</v>
      </c>
      <c r="R4427">
        <v>6.8734382579335902E-3</v>
      </c>
      <c r="S4427">
        <v>5.4697632323150802E-3</v>
      </c>
      <c r="T4427">
        <v>1.04995044993776E-2</v>
      </c>
      <c r="U4427">
        <v>1.5064104812436301E-2</v>
      </c>
      <c r="V4427">
        <v>260.95001200000002</v>
      </c>
      <c r="W4427">
        <v>172.179993</v>
      </c>
      <c r="X4427">
        <v>-0.13854531819485499</v>
      </c>
      <c r="Y4427">
        <v>1.07094833958194E-3</v>
      </c>
      <c r="Z4427">
        <v>0.973158203531163</v>
      </c>
      <c r="AA4427">
        <v>1.24224087384763</v>
      </c>
      <c r="AB4427">
        <v>1.19346226445938</v>
      </c>
      <c r="AC4427" t="s">
        <v>260</v>
      </c>
      <c r="AD4427" t="s">
        <v>373</v>
      </c>
      <c r="AE4427" t="s">
        <v>56</v>
      </c>
      <c r="AF4427" t="s">
        <v>75</v>
      </c>
      <c r="AG4427" t="s">
        <v>374</v>
      </c>
      <c r="AH4427" s="45">
        <v>43271</v>
      </c>
      <c r="AI4427">
        <v>1175454</v>
      </c>
      <c r="AJ4427">
        <v>2000</v>
      </c>
      <c r="AK4427" t="s">
        <v>375</v>
      </c>
      <c r="AL4427" t="s">
        <v>376</v>
      </c>
      <c r="AM4427" t="s">
        <v>245</v>
      </c>
    </row>
    <row r="4428" spans="1:39" x14ac:dyDescent="0.3">
      <c r="A4428" s="1">
        <v>43587</v>
      </c>
      <c r="B4428" t="s">
        <v>38</v>
      </c>
      <c r="C4428" t="s">
        <v>239</v>
      </c>
      <c r="D4428">
        <v>2000</v>
      </c>
      <c r="E4428">
        <v>15</v>
      </c>
      <c r="F4428">
        <v>257.11999500000002</v>
      </c>
      <c r="G4428">
        <v>258.85998499999999</v>
      </c>
      <c r="H4428">
        <v>255.32000699999901</v>
      </c>
      <c r="I4428">
        <v>256.83999599999999</v>
      </c>
      <c r="J4428">
        <v>256.83999599999999</v>
      </c>
      <c r="K4428">
        <v>458700</v>
      </c>
      <c r="L4428">
        <v>2.552</v>
      </c>
      <c r="M4428">
        <v>-2.8382476460486901E-3</v>
      </c>
      <c r="N4428">
        <v>-1.4784463737138899E-3</v>
      </c>
      <c r="O4428">
        <v>3.0759484089140501E-2</v>
      </c>
      <c r="P4428">
        <v>0.24112665655663601</v>
      </c>
      <c r="Q4428">
        <v>0.19968046879153101</v>
      </c>
      <c r="R4428">
        <v>8.2780787478124295E-3</v>
      </c>
      <c r="S4428">
        <v>5.8633820196595399E-3</v>
      </c>
      <c r="T4428">
        <v>1.03090000636632E-2</v>
      </c>
      <c r="U4428">
        <v>1.5058514986034E-2</v>
      </c>
      <c r="V4428">
        <v>261.970000999999</v>
      </c>
      <c r="W4428">
        <v>172.179993</v>
      </c>
      <c r="X4428">
        <v>-0.114776996840078</v>
      </c>
      <c r="Y4428">
        <v>-2.1262443276895502E-3</v>
      </c>
      <c r="Z4428">
        <v>0.97626529745079005</v>
      </c>
      <c r="AA4428">
        <v>1.0443182180930599</v>
      </c>
      <c r="AB4428">
        <v>1.19605121566925</v>
      </c>
      <c r="AC4428" t="s">
        <v>260</v>
      </c>
      <c r="AD4428" t="s">
        <v>373</v>
      </c>
      <c r="AE4428" t="s">
        <v>56</v>
      </c>
      <c r="AF4428" t="s">
        <v>75</v>
      </c>
      <c r="AG4428" t="s">
        <v>374</v>
      </c>
      <c r="AH4428" s="45">
        <v>43271</v>
      </c>
      <c r="AI4428">
        <v>1175454</v>
      </c>
      <c r="AJ4428">
        <v>2000</v>
      </c>
      <c r="AK4428" t="s">
        <v>375</v>
      </c>
      <c r="AL4428" t="s">
        <v>376</v>
      </c>
      <c r="AM4428" t="s">
        <v>245</v>
      </c>
    </row>
    <row r="4429" spans="1:39" x14ac:dyDescent="0.3">
      <c r="A4429" s="1">
        <v>43594</v>
      </c>
      <c r="B4429" t="s">
        <v>38</v>
      </c>
      <c r="C4429" t="s">
        <v>239</v>
      </c>
      <c r="D4429">
        <v>1600</v>
      </c>
      <c r="E4429">
        <v>15</v>
      </c>
      <c r="F4429">
        <v>265.58999599999999</v>
      </c>
      <c r="G4429">
        <v>266.98998999999998</v>
      </c>
      <c r="H4429">
        <v>260.470000999999</v>
      </c>
      <c r="I4429">
        <v>266.19000199999999</v>
      </c>
      <c r="J4429">
        <v>266.19000199999999</v>
      </c>
      <c r="K4429">
        <v>724000</v>
      </c>
      <c r="L4429">
        <v>2.4569999999999999</v>
      </c>
      <c r="M4429">
        <v>0</v>
      </c>
      <c r="N4429">
        <v>3.5757039676836903E-2</v>
      </c>
      <c r="O4429">
        <v>5.92355899368966E-2</v>
      </c>
      <c r="P4429">
        <v>0.19939420276434799</v>
      </c>
      <c r="Q4429">
        <v>0.26977359860086603</v>
      </c>
      <c r="R4429">
        <v>3.6782966280423303E-2</v>
      </c>
      <c r="S4429">
        <v>1.7102991633995701E-2</v>
      </c>
      <c r="T4429">
        <v>1.1767640776260101E-2</v>
      </c>
      <c r="U4429">
        <v>1.5416867337445701E-2</v>
      </c>
      <c r="V4429">
        <v>268.35000600000001</v>
      </c>
      <c r="W4429">
        <v>172.179993</v>
      </c>
      <c r="X4429">
        <v>-0.114776996840078</v>
      </c>
      <c r="Y4429">
        <v>-3.0259986019249502E-3</v>
      </c>
      <c r="Z4429">
        <v>1.0158659831978001</v>
      </c>
      <c r="AA4429">
        <v>1.49245795585519</v>
      </c>
      <c r="AB4429">
        <v>1.2536306485187101</v>
      </c>
      <c r="AC4429" t="s">
        <v>260</v>
      </c>
      <c r="AD4429" t="s">
        <v>373</v>
      </c>
      <c r="AE4429" t="s">
        <v>56</v>
      </c>
      <c r="AF4429" t="s">
        <v>75</v>
      </c>
      <c r="AG4429" t="s">
        <v>374</v>
      </c>
      <c r="AH4429" s="45">
        <v>43271</v>
      </c>
      <c r="AI4429">
        <v>1175454</v>
      </c>
      <c r="AJ4429">
        <v>2000</v>
      </c>
      <c r="AK4429" t="s">
        <v>375</v>
      </c>
      <c r="AL4429" t="s">
        <v>376</v>
      </c>
      <c r="AM4429" t="s">
        <v>245</v>
      </c>
    </row>
    <row r="4430" spans="1:39" x14ac:dyDescent="0.3">
      <c r="A4430" s="1">
        <v>43627</v>
      </c>
      <c r="B4430" t="s">
        <v>38</v>
      </c>
      <c r="C4430" t="s">
        <v>239</v>
      </c>
      <c r="D4430">
        <v>2100</v>
      </c>
      <c r="E4430">
        <v>15</v>
      </c>
      <c r="F4430">
        <v>269.48001099999999</v>
      </c>
      <c r="G4430">
        <v>271.08999599999999</v>
      </c>
      <c r="H4430">
        <v>265.16000400000001</v>
      </c>
      <c r="I4430">
        <v>266.720000999999</v>
      </c>
      <c r="J4430">
        <v>266.720000999999</v>
      </c>
      <c r="K4430">
        <v>788000</v>
      </c>
      <c r="L4430">
        <v>2.14</v>
      </c>
      <c r="M4430">
        <v>1.87638437656917E-3</v>
      </c>
      <c r="N4430">
        <v>5.0244082393677399E-2</v>
      </c>
      <c r="O4430">
        <v>1.98907572294762E-3</v>
      </c>
      <c r="P4430">
        <v>0.14032447890389099</v>
      </c>
      <c r="Q4430">
        <v>0.27545953620514002</v>
      </c>
      <c r="R4430">
        <v>1.7481187633748101E-2</v>
      </c>
      <c r="S4430">
        <v>1.85720248744447E-2</v>
      </c>
      <c r="T4430">
        <v>1.54881557476366E-2</v>
      </c>
      <c r="U4430">
        <v>1.5963773575279401E-2</v>
      </c>
      <c r="V4430">
        <v>276.89001500000001</v>
      </c>
      <c r="W4430">
        <v>172.179993</v>
      </c>
      <c r="X4430">
        <v>-0.114776996840078</v>
      </c>
      <c r="Y4430">
        <v>-3.4994119269314301E-4</v>
      </c>
      <c r="Z4430">
        <v>1.04051220532528</v>
      </c>
      <c r="AA4430">
        <v>1.5953796870286201</v>
      </c>
      <c r="AB4430">
        <v>1.38299588331701</v>
      </c>
      <c r="AC4430" t="s">
        <v>260</v>
      </c>
      <c r="AD4430" t="s">
        <v>373</v>
      </c>
      <c r="AE4430" t="s">
        <v>56</v>
      </c>
      <c r="AF4430" t="s">
        <v>75</v>
      </c>
      <c r="AG4430" t="s">
        <v>374</v>
      </c>
      <c r="AH4430" s="45">
        <v>43271</v>
      </c>
      <c r="AI4430">
        <v>1175454</v>
      </c>
      <c r="AJ4430">
        <v>2000</v>
      </c>
      <c r="AK4430" t="s">
        <v>375</v>
      </c>
      <c r="AL4430" t="s">
        <v>376</v>
      </c>
      <c r="AM4430" t="s">
        <v>245</v>
      </c>
    </row>
    <row r="4431" spans="1:39" x14ac:dyDescent="0.3">
      <c r="A4431" s="1">
        <v>43629</v>
      </c>
      <c r="B4431" t="s">
        <v>38</v>
      </c>
      <c r="C4431" t="s">
        <v>246</v>
      </c>
      <c r="D4431">
        <v>2400</v>
      </c>
      <c r="E4431">
        <v>15</v>
      </c>
      <c r="F4431">
        <v>269.51001000000002</v>
      </c>
      <c r="G4431">
        <v>274.07998700000002</v>
      </c>
      <c r="H4431">
        <v>268.85998499999999</v>
      </c>
      <c r="I4431">
        <v>272.88000499999998</v>
      </c>
      <c r="J4431">
        <v>272.88000499999998</v>
      </c>
      <c r="K4431">
        <v>693100</v>
      </c>
      <c r="L4431">
        <v>2.0910000000000002</v>
      </c>
      <c r="M4431">
        <v>2.0062167638704099E-2</v>
      </c>
      <c r="N4431">
        <v>8.2265331823369398E-2</v>
      </c>
      <c r="O4431">
        <v>5.9605953848267897E-2</v>
      </c>
      <c r="P4431">
        <v>0.14266117952992</v>
      </c>
      <c r="Q4431">
        <v>0.28611976254414401</v>
      </c>
      <c r="R4431">
        <v>1.3412930303946901E-2</v>
      </c>
      <c r="S4431">
        <v>1.79519882430253E-2</v>
      </c>
      <c r="T4431">
        <v>1.55750668737173E-2</v>
      </c>
      <c r="U4431">
        <v>1.5997529632203501E-2</v>
      </c>
      <c r="V4431">
        <v>276.89001500000001</v>
      </c>
      <c r="W4431">
        <v>172.179993</v>
      </c>
      <c r="X4431">
        <v>-0.114776996840078</v>
      </c>
      <c r="Y4431">
        <v>4.0890106107655602E-3</v>
      </c>
      <c r="Z4431">
        <v>1.04212026895603</v>
      </c>
      <c r="AA4431">
        <v>1.66893138274707</v>
      </c>
      <c r="AB4431">
        <v>1.5569476165657801</v>
      </c>
      <c r="AC4431" t="s">
        <v>260</v>
      </c>
      <c r="AD4431" t="s">
        <v>373</v>
      </c>
      <c r="AE4431" t="s">
        <v>56</v>
      </c>
      <c r="AF4431" t="s">
        <v>75</v>
      </c>
      <c r="AG4431" t="s">
        <v>374</v>
      </c>
      <c r="AH4431" s="45">
        <v>43271</v>
      </c>
      <c r="AI4431">
        <v>1175454</v>
      </c>
      <c r="AJ4431">
        <v>2000</v>
      </c>
      <c r="AK4431" t="s">
        <v>375</v>
      </c>
      <c r="AL4431" t="s">
        <v>376</v>
      </c>
      <c r="AM4431" t="s">
        <v>245</v>
      </c>
    </row>
    <row r="4432" spans="1:39" x14ac:dyDescent="0.3">
      <c r="A4432" s="1">
        <v>43633</v>
      </c>
      <c r="B4432" t="s">
        <v>38</v>
      </c>
      <c r="C4432" t="s">
        <v>246</v>
      </c>
      <c r="D4432">
        <v>1400</v>
      </c>
      <c r="E4432">
        <v>15</v>
      </c>
      <c r="F4432">
        <v>272.63000499999998</v>
      </c>
      <c r="G4432">
        <v>273.64999399999999</v>
      </c>
      <c r="H4432">
        <v>267.76001000000002</v>
      </c>
      <c r="I4432">
        <v>268.48001099999999</v>
      </c>
      <c r="J4432">
        <v>268.48001099999999</v>
      </c>
      <c r="K4432">
        <v>464600</v>
      </c>
      <c r="L4432">
        <v>2.0859999999999999</v>
      </c>
      <c r="M4432">
        <v>-1.5449148178033899E-2</v>
      </c>
      <c r="N4432">
        <v>8.4534258750702095E-3</v>
      </c>
      <c r="O4432">
        <v>1.6145801751603201E-2</v>
      </c>
      <c r="P4432">
        <v>0.109017413572</v>
      </c>
      <c r="Q4432">
        <v>0.26718446043278699</v>
      </c>
      <c r="R4432">
        <v>1.2636475336748E-2</v>
      </c>
      <c r="S4432">
        <v>1.7345568750523298E-2</v>
      </c>
      <c r="T4432">
        <v>1.5683311294205301E-2</v>
      </c>
      <c r="U4432">
        <v>1.5998260470681602E-2</v>
      </c>
      <c r="V4432">
        <v>276.89001500000001</v>
      </c>
      <c r="W4432">
        <v>172.179993</v>
      </c>
      <c r="X4432">
        <v>-0.114776996840078</v>
      </c>
      <c r="Y4432">
        <v>9.3131563797728401E-4</v>
      </c>
      <c r="Z4432">
        <v>1.04579987602062</v>
      </c>
      <c r="AA4432">
        <v>1.5530527412071</v>
      </c>
      <c r="AB4432">
        <v>1.6012712684944399</v>
      </c>
      <c r="AC4432" t="s">
        <v>260</v>
      </c>
      <c r="AD4432" t="s">
        <v>373</v>
      </c>
      <c r="AE4432" t="s">
        <v>56</v>
      </c>
      <c r="AF4432" t="s">
        <v>75</v>
      </c>
      <c r="AG4432" t="s">
        <v>374</v>
      </c>
      <c r="AH4432" s="45">
        <v>43271</v>
      </c>
      <c r="AI4432">
        <v>1175454</v>
      </c>
      <c r="AJ4432">
        <v>2000</v>
      </c>
      <c r="AK4432" t="s">
        <v>375</v>
      </c>
      <c r="AL4432" t="s">
        <v>376</v>
      </c>
      <c r="AM4432" t="s">
        <v>245</v>
      </c>
    </row>
    <row r="4433" spans="1:39" x14ac:dyDescent="0.3">
      <c r="A4433" s="1">
        <v>43556</v>
      </c>
      <c r="B4433" t="s">
        <v>38</v>
      </c>
      <c r="C4433" t="s">
        <v>239</v>
      </c>
      <c r="D4433">
        <v>1500</v>
      </c>
      <c r="E4433">
        <v>16</v>
      </c>
      <c r="F4433">
        <v>248.82000699999901</v>
      </c>
      <c r="G4433">
        <v>250.82000699999901</v>
      </c>
      <c r="H4433">
        <v>246.89999399999999</v>
      </c>
      <c r="I4433">
        <v>249.05999800000001</v>
      </c>
      <c r="J4433">
        <v>249.05999800000001</v>
      </c>
      <c r="K4433">
        <v>920300</v>
      </c>
      <c r="L4433">
        <v>2.4969999999999999</v>
      </c>
      <c r="M4433">
        <v>9.9668010764629496E-3</v>
      </c>
      <c r="N4433">
        <v>4.6684461517611298E-2</v>
      </c>
      <c r="O4433">
        <v>6.5454378729209395E-2</v>
      </c>
      <c r="P4433">
        <v>0.30553362591650501</v>
      </c>
      <c r="Q4433">
        <v>0.20695393671621501</v>
      </c>
      <c r="R4433">
        <v>4.26428445671096E-3</v>
      </c>
      <c r="S4433">
        <v>9.1621881025060192E-3</v>
      </c>
      <c r="T4433">
        <v>1.1822951323464699E-2</v>
      </c>
      <c r="U4433">
        <v>1.5460541782976501E-2</v>
      </c>
      <c r="V4433">
        <v>250.82000699999901</v>
      </c>
      <c r="W4433">
        <v>172.179993</v>
      </c>
      <c r="X4433">
        <v>-0.147420765531522</v>
      </c>
      <c r="Y4433">
        <v>1.1502195497633099E-2</v>
      </c>
      <c r="Z4433">
        <v>0.96519711031711797</v>
      </c>
      <c r="AA4433">
        <v>1.0731555400989199</v>
      </c>
      <c r="AB4433">
        <v>1.0530314209934399</v>
      </c>
      <c r="AC4433" t="s">
        <v>261</v>
      </c>
      <c r="AD4433" t="s">
        <v>373</v>
      </c>
      <c r="AE4433" t="s">
        <v>56</v>
      </c>
      <c r="AF4433" t="s">
        <v>75</v>
      </c>
      <c r="AG4433" t="s">
        <v>374</v>
      </c>
      <c r="AH4433" s="45">
        <v>43271</v>
      </c>
      <c r="AI4433">
        <v>1175454</v>
      </c>
      <c r="AJ4433">
        <v>2000</v>
      </c>
      <c r="AK4433" t="s">
        <v>375</v>
      </c>
      <c r="AL4433" t="s">
        <v>376</v>
      </c>
      <c r="AM4433" t="s">
        <v>245</v>
      </c>
    </row>
    <row r="4434" spans="1:39" x14ac:dyDescent="0.3">
      <c r="A4434" s="1">
        <v>43588</v>
      </c>
      <c r="B4434" t="s">
        <v>38</v>
      </c>
      <c r="C4434" t="s">
        <v>239</v>
      </c>
      <c r="D4434">
        <v>2000</v>
      </c>
      <c r="E4434">
        <v>16</v>
      </c>
      <c r="F4434">
        <v>258</v>
      </c>
      <c r="G4434">
        <v>258.98001099999999</v>
      </c>
      <c r="H4434">
        <v>256.92999300000002</v>
      </c>
      <c r="I4434">
        <v>257.75</v>
      </c>
      <c r="J4434">
        <v>257.75</v>
      </c>
      <c r="K4434">
        <v>255200</v>
      </c>
      <c r="L4434">
        <v>2.5310000000000001</v>
      </c>
      <c r="M4434">
        <v>3.5368155451200498E-3</v>
      </c>
      <c r="N4434">
        <v>-4.6543967778544398E-4</v>
      </c>
      <c r="O4434">
        <v>3.01292610230923E-2</v>
      </c>
      <c r="P4434">
        <v>0.23883338152063799</v>
      </c>
      <c r="Q4434">
        <v>0.202646992994718</v>
      </c>
      <c r="R4434">
        <v>8.3761512347578001E-3</v>
      </c>
      <c r="S4434">
        <v>5.8507359159042701E-3</v>
      </c>
      <c r="T4434">
        <v>1.03058628228408E-2</v>
      </c>
      <c r="U4434">
        <v>1.5059500176153699E-2</v>
      </c>
      <c r="V4434">
        <v>261.970000999999</v>
      </c>
      <c r="W4434">
        <v>172.179993</v>
      </c>
      <c r="X4434">
        <v>-0.114776996840078</v>
      </c>
      <c r="Y4434">
        <v>9.5921274614703799E-3</v>
      </c>
      <c r="Z4434">
        <v>0.97617699966433003</v>
      </c>
      <c r="AA4434">
        <v>1.0663015462822001</v>
      </c>
      <c r="AB4434">
        <v>1.14347441911967</v>
      </c>
      <c r="AC4434" t="s">
        <v>261</v>
      </c>
      <c r="AD4434" t="s">
        <v>373</v>
      </c>
      <c r="AE4434" t="s">
        <v>56</v>
      </c>
      <c r="AF4434" t="s">
        <v>75</v>
      </c>
      <c r="AG4434" t="s">
        <v>374</v>
      </c>
      <c r="AH4434" s="45">
        <v>43271</v>
      </c>
      <c r="AI4434">
        <v>1175454</v>
      </c>
      <c r="AJ4434">
        <v>2000</v>
      </c>
      <c r="AK4434" t="s">
        <v>375</v>
      </c>
      <c r="AL4434" t="s">
        <v>376</v>
      </c>
      <c r="AM4434" t="s">
        <v>245</v>
      </c>
    </row>
    <row r="4435" spans="1:39" x14ac:dyDescent="0.3">
      <c r="A4435" s="1">
        <v>43594</v>
      </c>
      <c r="B4435" t="s">
        <v>38</v>
      </c>
      <c r="C4435" t="s">
        <v>246</v>
      </c>
      <c r="D4435">
        <v>2000</v>
      </c>
      <c r="E4435">
        <v>16</v>
      </c>
      <c r="F4435">
        <v>265.58999599999999</v>
      </c>
      <c r="G4435">
        <v>266.98998999999998</v>
      </c>
      <c r="H4435">
        <v>260.470000999999</v>
      </c>
      <c r="I4435">
        <v>266.19000199999999</v>
      </c>
      <c r="J4435">
        <v>266.19000199999999</v>
      </c>
      <c r="K4435">
        <v>724000</v>
      </c>
      <c r="L4435">
        <v>2.4569999999999999</v>
      </c>
      <c r="M4435">
        <v>0</v>
      </c>
      <c r="N4435">
        <v>3.5757039676836903E-2</v>
      </c>
      <c r="O4435">
        <v>5.92355899368966E-2</v>
      </c>
      <c r="P4435">
        <v>0.19939420276434799</v>
      </c>
      <c r="Q4435">
        <v>0.26977359860086603</v>
      </c>
      <c r="R4435">
        <v>3.6782966280423303E-2</v>
      </c>
      <c r="S4435">
        <v>1.7102991633995701E-2</v>
      </c>
      <c r="T4435">
        <v>1.1767640776260101E-2</v>
      </c>
      <c r="U4435">
        <v>1.5416867337445701E-2</v>
      </c>
      <c r="V4435">
        <v>268.35000600000001</v>
      </c>
      <c r="W4435">
        <v>172.179993</v>
      </c>
      <c r="X4435">
        <v>-0.114776996840078</v>
      </c>
      <c r="Y4435">
        <v>-3.0259986019249502E-3</v>
      </c>
      <c r="Z4435">
        <v>1.0158659831978001</v>
      </c>
      <c r="AA4435">
        <v>1.49245795585519</v>
      </c>
      <c r="AB4435">
        <v>1.2536306485187101</v>
      </c>
      <c r="AC4435" t="s">
        <v>261</v>
      </c>
      <c r="AD4435" t="s">
        <v>373</v>
      </c>
      <c r="AE4435" t="s">
        <v>56</v>
      </c>
      <c r="AF4435" t="s">
        <v>75</v>
      </c>
      <c r="AG4435" t="s">
        <v>374</v>
      </c>
      <c r="AH4435" s="45">
        <v>43271</v>
      </c>
      <c r="AI4435">
        <v>1175454</v>
      </c>
      <c r="AJ4435">
        <v>2000</v>
      </c>
      <c r="AK4435" t="s">
        <v>375</v>
      </c>
      <c r="AL4435" t="s">
        <v>376</v>
      </c>
      <c r="AM4435" t="s">
        <v>245</v>
      </c>
    </row>
    <row r="4436" spans="1:39" x14ac:dyDescent="0.3">
      <c r="A4436" s="1">
        <v>43605</v>
      </c>
      <c r="B4436" t="s">
        <v>38</v>
      </c>
      <c r="C4436" t="s">
        <v>246</v>
      </c>
      <c r="D4436">
        <v>2700</v>
      </c>
      <c r="E4436">
        <v>16</v>
      </c>
      <c r="F4436">
        <v>267.01998900000001</v>
      </c>
      <c r="G4436">
        <v>272.91000400000001</v>
      </c>
      <c r="H4436">
        <v>266.48998999999998</v>
      </c>
      <c r="I4436">
        <v>272.07998700000002</v>
      </c>
      <c r="J4436">
        <v>272.07998700000002</v>
      </c>
      <c r="K4436">
        <v>556200</v>
      </c>
      <c r="L4436">
        <v>2.4159999999999999</v>
      </c>
      <c r="M4436">
        <v>1.04186002289611E-2</v>
      </c>
      <c r="N4436">
        <v>5.6669890333679702E-2</v>
      </c>
      <c r="O4436">
        <v>7.9966100171099799E-2</v>
      </c>
      <c r="P4436">
        <v>0.18525137612728501</v>
      </c>
      <c r="Q4436">
        <v>0.28065005898258499</v>
      </c>
      <c r="R4436">
        <v>1.6023071056570401E-2</v>
      </c>
      <c r="S4436">
        <v>1.99359477564886E-2</v>
      </c>
      <c r="T4436">
        <v>1.30935499398448E-2</v>
      </c>
      <c r="U4436">
        <v>1.5690838113071901E-2</v>
      </c>
      <c r="V4436">
        <v>272.91000400000001</v>
      </c>
      <c r="W4436">
        <v>172.179993</v>
      </c>
      <c r="X4436">
        <v>-0.114776996840078</v>
      </c>
      <c r="Y4436">
        <v>-6.7722580366252503E-3</v>
      </c>
      <c r="Z4436">
        <v>1.0305400174416901</v>
      </c>
      <c r="AA4436">
        <v>1.5825475482995599</v>
      </c>
      <c r="AB4436">
        <v>1.5600146749489601</v>
      </c>
      <c r="AC4436" t="s">
        <v>261</v>
      </c>
      <c r="AD4436" t="s">
        <v>373</v>
      </c>
      <c r="AE4436" t="s">
        <v>56</v>
      </c>
      <c r="AF4436" t="s">
        <v>75</v>
      </c>
      <c r="AG4436" t="s">
        <v>374</v>
      </c>
      <c r="AH4436" s="45">
        <v>43271</v>
      </c>
      <c r="AI4436">
        <v>1175454</v>
      </c>
      <c r="AJ4436">
        <v>2000</v>
      </c>
      <c r="AK4436" t="s">
        <v>375</v>
      </c>
      <c r="AL4436" t="s">
        <v>376</v>
      </c>
      <c r="AM4436" t="s">
        <v>245</v>
      </c>
    </row>
    <row r="4437" spans="1:39" x14ac:dyDescent="0.3">
      <c r="A4437" s="1">
        <v>43608</v>
      </c>
      <c r="B4437" t="s">
        <v>38</v>
      </c>
      <c r="C4437" t="s">
        <v>246</v>
      </c>
      <c r="D4437">
        <v>2000</v>
      </c>
      <c r="E4437">
        <v>16</v>
      </c>
      <c r="F4437">
        <v>272.67999300000002</v>
      </c>
      <c r="G4437">
        <v>272.67999300000002</v>
      </c>
      <c r="H4437">
        <v>265.63000499999998</v>
      </c>
      <c r="I4437">
        <v>266.67001299999998</v>
      </c>
      <c r="J4437">
        <v>266.67001299999998</v>
      </c>
      <c r="K4437">
        <v>530400</v>
      </c>
      <c r="L4437">
        <v>2.2959999999999998</v>
      </c>
      <c r="M4437">
        <v>-3.0722709332992398E-2</v>
      </c>
      <c r="N4437">
        <v>-1.65864414254407E-2</v>
      </c>
      <c r="O4437">
        <v>3.8220723914114803E-2</v>
      </c>
      <c r="P4437">
        <v>0.154782200647265</v>
      </c>
      <c r="Q4437">
        <v>0.28979681919387101</v>
      </c>
      <c r="R4437">
        <v>1.6597506723814302E-2</v>
      </c>
      <c r="S4437">
        <v>2.10253364273085E-2</v>
      </c>
      <c r="T4437">
        <v>1.36521387065308E-2</v>
      </c>
      <c r="U4437">
        <v>1.5760408552399401E-2</v>
      </c>
      <c r="V4437">
        <v>276.89001500000001</v>
      </c>
      <c r="W4437">
        <v>172.179993</v>
      </c>
      <c r="X4437">
        <v>-0.114776996840078</v>
      </c>
      <c r="Y4437">
        <v>-1.1985692488440201E-2</v>
      </c>
      <c r="Z4437">
        <v>1.03945853607545</v>
      </c>
      <c r="AA4437">
        <v>1.65673500279844</v>
      </c>
      <c r="AB4437">
        <v>1.6377326323821999</v>
      </c>
      <c r="AC4437" t="s">
        <v>261</v>
      </c>
      <c r="AD4437" t="s">
        <v>373</v>
      </c>
      <c r="AE4437" t="s">
        <v>56</v>
      </c>
      <c r="AF4437" t="s">
        <v>75</v>
      </c>
      <c r="AG4437" t="s">
        <v>374</v>
      </c>
      <c r="AH4437" s="45">
        <v>43271</v>
      </c>
      <c r="AI4437">
        <v>1175454</v>
      </c>
      <c r="AJ4437">
        <v>2000</v>
      </c>
      <c r="AK4437" t="s">
        <v>375</v>
      </c>
      <c r="AL4437" t="s">
        <v>376</v>
      </c>
      <c r="AM4437" t="s">
        <v>245</v>
      </c>
    </row>
    <row r="4438" spans="1:39" x14ac:dyDescent="0.3">
      <c r="A4438" s="1">
        <v>43586</v>
      </c>
      <c r="B4438" t="s">
        <v>38</v>
      </c>
      <c r="C4438" t="s">
        <v>246</v>
      </c>
      <c r="D4438">
        <v>2100</v>
      </c>
      <c r="E4438">
        <v>17</v>
      </c>
      <c r="F4438">
        <v>261.01998900000001</v>
      </c>
      <c r="G4438">
        <v>261.55999800000001</v>
      </c>
      <c r="H4438">
        <v>257.48998999999998</v>
      </c>
      <c r="I4438">
        <v>257.57000699999998</v>
      </c>
      <c r="J4438">
        <v>257.57000699999998</v>
      </c>
      <c r="K4438">
        <v>323100</v>
      </c>
      <c r="L4438">
        <v>2.5110000000000001</v>
      </c>
      <c r="M4438">
        <v>-1.30373090772443E-2</v>
      </c>
      <c r="N4438">
        <v>4.7868823005957602E-3</v>
      </c>
      <c r="O4438">
        <v>4.3564532811651902E-2</v>
      </c>
      <c r="P4438">
        <v>0.24000860112434699</v>
      </c>
      <c r="Q4438">
        <v>0.21722102356853501</v>
      </c>
      <c r="R4438">
        <v>8.2711833796310294E-3</v>
      </c>
      <c r="S4438">
        <v>6.0552439928513897E-3</v>
      </c>
      <c r="T4438">
        <v>1.03216146934996E-2</v>
      </c>
      <c r="U4438">
        <v>1.5082186647270301E-2</v>
      </c>
      <c r="V4438">
        <v>261.970000999999</v>
      </c>
      <c r="W4438">
        <v>172.179993</v>
      </c>
      <c r="X4438">
        <v>-0.114776996840078</v>
      </c>
      <c r="Y4438">
        <v>-7.5304459681844096E-3</v>
      </c>
      <c r="Z4438">
        <v>0.97727607360136304</v>
      </c>
      <c r="AA4438">
        <v>1.1507249821879</v>
      </c>
      <c r="AB4438">
        <v>1.2233621125409899</v>
      </c>
      <c r="AC4438" t="s">
        <v>262</v>
      </c>
      <c r="AD4438" t="s">
        <v>373</v>
      </c>
      <c r="AE4438" t="s">
        <v>56</v>
      </c>
      <c r="AF4438" t="s">
        <v>75</v>
      </c>
      <c r="AG4438" t="s">
        <v>374</v>
      </c>
      <c r="AH4438" s="45">
        <v>43271</v>
      </c>
      <c r="AI4438">
        <v>1175454</v>
      </c>
      <c r="AJ4438">
        <v>2000</v>
      </c>
      <c r="AK4438" t="s">
        <v>375</v>
      </c>
      <c r="AL4438" t="s">
        <v>376</v>
      </c>
      <c r="AM4438" t="s">
        <v>245</v>
      </c>
    </row>
    <row r="4439" spans="1:39" x14ac:dyDescent="0.3">
      <c r="A4439" s="1">
        <v>43587</v>
      </c>
      <c r="B4439" t="s">
        <v>38</v>
      </c>
      <c r="C4439" t="s">
        <v>239</v>
      </c>
      <c r="D4439">
        <v>1300</v>
      </c>
      <c r="E4439">
        <v>17</v>
      </c>
      <c r="F4439">
        <v>257.11999500000002</v>
      </c>
      <c r="G4439">
        <v>258.85998499999999</v>
      </c>
      <c r="H4439">
        <v>255.32000699999901</v>
      </c>
      <c r="I4439">
        <v>256.83999599999999</v>
      </c>
      <c r="J4439">
        <v>256.83999599999999</v>
      </c>
      <c r="K4439">
        <v>458700</v>
      </c>
      <c r="L4439">
        <v>2.552</v>
      </c>
      <c r="M4439">
        <v>-2.8382476460486901E-3</v>
      </c>
      <c r="N4439">
        <v>-1.4784463737138899E-3</v>
      </c>
      <c r="O4439">
        <v>3.0759484089140501E-2</v>
      </c>
      <c r="P4439">
        <v>0.24112665655663601</v>
      </c>
      <c r="Q4439">
        <v>0.19968046879153101</v>
      </c>
      <c r="R4439">
        <v>8.2780787478124295E-3</v>
      </c>
      <c r="S4439">
        <v>5.8633820196595399E-3</v>
      </c>
      <c r="T4439">
        <v>1.03090000636632E-2</v>
      </c>
      <c r="U4439">
        <v>1.5058514986034E-2</v>
      </c>
      <c r="V4439">
        <v>261.970000999999</v>
      </c>
      <c r="W4439">
        <v>172.179993</v>
      </c>
      <c r="X4439">
        <v>-0.114776996840078</v>
      </c>
      <c r="Y4439">
        <v>-2.1262443276895502E-3</v>
      </c>
      <c r="Z4439">
        <v>0.97626529745079005</v>
      </c>
      <c r="AA4439">
        <v>1.0443182180930599</v>
      </c>
      <c r="AB4439">
        <v>1.19605121566925</v>
      </c>
      <c r="AC4439" t="s">
        <v>262</v>
      </c>
      <c r="AD4439" t="s">
        <v>373</v>
      </c>
      <c r="AE4439" t="s">
        <v>56</v>
      </c>
      <c r="AF4439" t="s">
        <v>75</v>
      </c>
      <c r="AG4439" t="s">
        <v>374</v>
      </c>
      <c r="AH4439" s="45">
        <v>43271</v>
      </c>
      <c r="AI4439">
        <v>1175454</v>
      </c>
      <c r="AJ4439">
        <v>2000</v>
      </c>
      <c r="AK4439" t="s">
        <v>375</v>
      </c>
      <c r="AL4439" t="s">
        <v>376</v>
      </c>
      <c r="AM4439" t="s">
        <v>245</v>
      </c>
    </row>
    <row r="4440" spans="1:39" x14ac:dyDescent="0.3">
      <c r="A4440" s="1">
        <v>43588</v>
      </c>
      <c r="B4440" t="s">
        <v>38</v>
      </c>
      <c r="C4440" t="s">
        <v>246</v>
      </c>
      <c r="D4440">
        <v>3000</v>
      </c>
      <c r="E4440">
        <v>17</v>
      </c>
      <c r="F4440">
        <v>258</v>
      </c>
      <c r="G4440">
        <v>258.98001099999999</v>
      </c>
      <c r="H4440">
        <v>256.92999300000002</v>
      </c>
      <c r="I4440">
        <v>257.75</v>
      </c>
      <c r="J4440">
        <v>257.75</v>
      </c>
      <c r="K4440">
        <v>255200</v>
      </c>
      <c r="L4440">
        <v>2.5310000000000001</v>
      </c>
      <c r="M4440">
        <v>3.5368155451200498E-3</v>
      </c>
      <c r="N4440">
        <v>-4.6543967778544398E-4</v>
      </c>
      <c r="O4440">
        <v>3.01292610230923E-2</v>
      </c>
      <c r="P4440">
        <v>0.23883338152063799</v>
      </c>
      <c r="Q4440">
        <v>0.202646992994718</v>
      </c>
      <c r="R4440">
        <v>8.3761512347578001E-3</v>
      </c>
      <c r="S4440">
        <v>5.8507359159042701E-3</v>
      </c>
      <c r="T4440">
        <v>1.03058628228408E-2</v>
      </c>
      <c r="U4440">
        <v>1.5059500176153699E-2</v>
      </c>
      <c r="V4440">
        <v>261.970000999999</v>
      </c>
      <c r="W4440">
        <v>172.179993</v>
      </c>
      <c r="X4440">
        <v>-0.114776996840078</v>
      </c>
      <c r="Y4440">
        <v>9.5921274614703799E-3</v>
      </c>
      <c r="Z4440">
        <v>0.97617699966433003</v>
      </c>
      <c r="AA4440">
        <v>1.0663015462822001</v>
      </c>
      <c r="AB4440">
        <v>1.14347441911967</v>
      </c>
      <c r="AC4440" t="s">
        <v>262</v>
      </c>
      <c r="AD4440" t="s">
        <v>373</v>
      </c>
      <c r="AE4440" t="s">
        <v>56</v>
      </c>
      <c r="AF4440" t="s">
        <v>75</v>
      </c>
      <c r="AG4440" t="s">
        <v>374</v>
      </c>
      <c r="AH4440" s="45">
        <v>43271</v>
      </c>
      <c r="AI4440">
        <v>1175454</v>
      </c>
      <c r="AJ4440">
        <v>2000</v>
      </c>
      <c r="AK4440" t="s">
        <v>375</v>
      </c>
      <c r="AL4440" t="s">
        <v>376</v>
      </c>
      <c r="AM4440" t="s">
        <v>245</v>
      </c>
    </row>
    <row r="4441" spans="1:39" x14ac:dyDescent="0.3">
      <c r="A4441" s="1">
        <v>43602</v>
      </c>
      <c r="B4441" t="s">
        <v>38</v>
      </c>
      <c r="C4441" t="s">
        <v>239</v>
      </c>
      <c r="D4441">
        <v>1000</v>
      </c>
      <c r="E4441">
        <v>17</v>
      </c>
      <c r="F4441">
        <v>268.39001500000001</v>
      </c>
      <c r="G4441">
        <v>270.80999800000001</v>
      </c>
      <c r="H4441">
        <v>268.39001500000001</v>
      </c>
      <c r="I4441">
        <v>269.26001000000002</v>
      </c>
      <c r="J4441">
        <v>269.26001000000002</v>
      </c>
      <c r="K4441">
        <v>420900</v>
      </c>
      <c r="L4441">
        <v>2.3929999999999998</v>
      </c>
      <c r="M4441">
        <v>-6.9209364066102497E-3</v>
      </c>
      <c r="N4441">
        <v>2.1130868770102399E-2</v>
      </c>
      <c r="O4441">
        <v>6.5891341949025697E-2</v>
      </c>
      <c r="P4441">
        <v>0.18380823806789201</v>
      </c>
      <c r="Q4441">
        <v>0.28084720793143603</v>
      </c>
      <c r="R4441">
        <v>2.2926164816229899E-2</v>
      </c>
      <c r="S4441">
        <v>1.99337193899429E-2</v>
      </c>
      <c r="T4441">
        <v>1.30815129485737E-2</v>
      </c>
      <c r="U4441">
        <v>1.5691308807234201E-2</v>
      </c>
      <c r="V4441">
        <v>271.70001200000002</v>
      </c>
      <c r="W4441">
        <v>172.179993</v>
      </c>
      <c r="X4441">
        <v>-0.114776996840078</v>
      </c>
      <c r="Y4441">
        <v>-5.8544371529206298E-3</v>
      </c>
      <c r="Z4441">
        <v>1.0350598003604901</v>
      </c>
      <c r="AA4441">
        <v>1.58121521219228</v>
      </c>
      <c r="AB4441">
        <v>1.49556133524263</v>
      </c>
      <c r="AC4441" t="s">
        <v>262</v>
      </c>
      <c r="AD4441" t="s">
        <v>373</v>
      </c>
      <c r="AE4441" t="s">
        <v>56</v>
      </c>
      <c r="AF4441" t="s">
        <v>75</v>
      </c>
      <c r="AG4441" t="s">
        <v>374</v>
      </c>
      <c r="AH4441" s="45">
        <v>43271</v>
      </c>
      <c r="AI4441">
        <v>1175454</v>
      </c>
      <c r="AJ4441">
        <v>2000</v>
      </c>
      <c r="AK4441" t="s">
        <v>375</v>
      </c>
      <c r="AL4441" t="s">
        <v>376</v>
      </c>
      <c r="AM4441" t="s">
        <v>245</v>
      </c>
    </row>
    <row r="4442" spans="1:39" x14ac:dyDescent="0.3">
      <c r="A4442" s="1">
        <v>43606</v>
      </c>
      <c r="B4442" t="s">
        <v>38</v>
      </c>
      <c r="C4442" t="s">
        <v>246</v>
      </c>
      <c r="D4442">
        <v>1400</v>
      </c>
      <c r="E4442">
        <v>17</v>
      </c>
      <c r="F4442">
        <v>273.92999300000002</v>
      </c>
      <c r="G4442">
        <v>274.98998999999998</v>
      </c>
      <c r="H4442">
        <v>272.67001299999998</v>
      </c>
      <c r="I4442">
        <v>273.54998799999998</v>
      </c>
      <c r="J4442">
        <v>273.54998799999998</v>
      </c>
      <c r="K4442">
        <v>402400</v>
      </c>
      <c r="L4442">
        <v>2.4260000000000002</v>
      </c>
      <c r="M4442">
        <v>5.3882837232938404E-3</v>
      </c>
      <c r="N4442">
        <v>3.3151733809077703E-2</v>
      </c>
      <c r="O4442">
        <v>8.4359537110299601E-2</v>
      </c>
      <c r="P4442">
        <v>0.18433413825116299</v>
      </c>
      <c r="Q4442">
        <v>0.291063106296512</v>
      </c>
      <c r="R4442">
        <v>1.26776805961286E-2</v>
      </c>
      <c r="S4442">
        <v>1.9930247468920199E-2</v>
      </c>
      <c r="T4442">
        <v>1.3090257408014699E-2</v>
      </c>
      <c r="U4442">
        <v>1.56883192792368E-2</v>
      </c>
      <c r="V4442">
        <v>274.98998999999998</v>
      </c>
      <c r="W4442">
        <v>172.179993</v>
      </c>
      <c r="X4442">
        <v>-0.114776996840078</v>
      </c>
      <c r="Y4442">
        <v>8.4599491109458805E-3</v>
      </c>
      <c r="Z4442">
        <v>1.0286102671603301</v>
      </c>
      <c r="AA4442">
        <v>1.6508159974543899</v>
      </c>
      <c r="AB4442">
        <v>1.5923395770095701</v>
      </c>
      <c r="AC4442" t="s">
        <v>262</v>
      </c>
      <c r="AD4442" t="s">
        <v>373</v>
      </c>
      <c r="AE4442" t="s">
        <v>56</v>
      </c>
      <c r="AF4442" t="s">
        <v>75</v>
      </c>
      <c r="AG4442" t="s">
        <v>374</v>
      </c>
      <c r="AH4442" s="45">
        <v>43271</v>
      </c>
      <c r="AI4442">
        <v>1175454</v>
      </c>
      <c r="AJ4442">
        <v>2000</v>
      </c>
      <c r="AK4442" t="s">
        <v>375</v>
      </c>
      <c r="AL4442" t="s">
        <v>376</v>
      </c>
      <c r="AM4442" t="s">
        <v>245</v>
      </c>
    </row>
    <row r="4443" spans="1:39" x14ac:dyDescent="0.3">
      <c r="A4443" s="1">
        <v>43619</v>
      </c>
      <c r="B4443" t="s">
        <v>38</v>
      </c>
      <c r="C4443" t="s">
        <v>246</v>
      </c>
      <c r="D4443">
        <v>2200</v>
      </c>
      <c r="E4443">
        <v>17</v>
      </c>
      <c r="F4443">
        <v>259.02999899999998</v>
      </c>
      <c r="G4443">
        <v>260.26001000000002</v>
      </c>
      <c r="H4443">
        <v>248.929993</v>
      </c>
      <c r="I4443">
        <v>250.270004</v>
      </c>
      <c r="J4443">
        <v>250.270004</v>
      </c>
      <c r="K4443">
        <v>981200</v>
      </c>
      <c r="L4443">
        <v>2.081</v>
      </c>
      <c r="M4443">
        <v>-3.1232821409592701E-2</v>
      </c>
      <c r="N4443">
        <v>-6.39589179994072E-2</v>
      </c>
      <c r="O4443">
        <v>-2.8751203933448901E-2</v>
      </c>
      <c r="P4443">
        <v>7.5544400763610395E-2</v>
      </c>
      <c r="Q4443">
        <v>0.22747824713936701</v>
      </c>
      <c r="R4443">
        <v>1.6761077474577502E-2</v>
      </c>
      <c r="S4443">
        <v>2.2860258726553701E-2</v>
      </c>
      <c r="T4443">
        <v>1.48139474177615E-2</v>
      </c>
      <c r="U4443">
        <v>1.5974657616721798E-2</v>
      </c>
      <c r="V4443">
        <v>276.89001500000001</v>
      </c>
      <c r="W4443">
        <v>172.179993</v>
      </c>
      <c r="X4443">
        <v>-0.114776996840078</v>
      </c>
      <c r="Y4443">
        <v>-2.7690708645509302E-3</v>
      </c>
      <c r="Z4443">
        <v>1.04774567266755</v>
      </c>
      <c r="AA4443">
        <v>1.2921368825033499</v>
      </c>
      <c r="AB4443">
        <v>1.4525623429621</v>
      </c>
      <c r="AC4443" t="s">
        <v>262</v>
      </c>
      <c r="AD4443" t="s">
        <v>373</v>
      </c>
      <c r="AE4443" t="s">
        <v>56</v>
      </c>
      <c r="AF4443" t="s">
        <v>75</v>
      </c>
      <c r="AG4443" t="s">
        <v>374</v>
      </c>
      <c r="AH4443" s="45">
        <v>43271</v>
      </c>
      <c r="AI4443">
        <v>1175454</v>
      </c>
      <c r="AJ4443">
        <v>2000</v>
      </c>
      <c r="AK4443" t="s">
        <v>375</v>
      </c>
      <c r="AL4443" t="s">
        <v>376</v>
      </c>
      <c r="AM4443" t="s">
        <v>245</v>
      </c>
    </row>
    <row r="4444" spans="1:39" x14ac:dyDescent="0.3">
      <c r="A4444" s="1">
        <v>43642</v>
      </c>
      <c r="B4444" t="s">
        <v>38</v>
      </c>
      <c r="C4444" t="s">
        <v>239</v>
      </c>
      <c r="D4444">
        <v>2100</v>
      </c>
      <c r="E4444">
        <v>17</v>
      </c>
      <c r="F4444">
        <v>278.39001500000001</v>
      </c>
      <c r="G4444">
        <v>279.25</v>
      </c>
      <c r="H4444">
        <v>274.88000499999998</v>
      </c>
      <c r="I4444">
        <v>277.11999500000002</v>
      </c>
      <c r="J4444">
        <v>277.11999500000002</v>
      </c>
      <c r="K4444">
        <v>303900</v>
      </c>
      <c r="L4444">
        <v>2.0489999999999999</v>
      </c>
      <c r="M4444">
        <v>-7.5747864318865198E-4</v>
      </c>
      <c r="N4444">
        <v>-1.83870263609894E-3</v>
      </c>
      <c r="O4444">
        <v>3.79513382673888E-2</v>
      </c>
      <c r="P4444">
        <v>0.13485192609987701</v>
      </c>
      <c r="Q4444">
        <v>0.27268728403682502</v>
      </c>
      <c r="R4444">
        <v>4.1254225992837703E-3</v>
      </c>
      <c r="S4444">
        <v>1.5531451491354599E-2</v>
      </c>
      <c r="T4444">
        <v>1.5530379936574501E-2</v>
      </c>
      <c r="U4444">
        <v>1.5450244144395499E-2</v>
      </c>
      <c r="V4444">
        <v>283.45001200000002</v>
      </c>
      <c r="W4444">
        <v>172.179993</v>
      </c>
      <c r="X4444">
        <v>-0.114776996840078</v>
      </c>
      <c r="Y4444">
        <v>-1.2346958449604901E-3</v>
      </c>
      <c r="Z4444">
        <v>1.0434657189548899</v>
      </c>
      <c r="AA4444">
        <v>1.62785683180773</v>
      </c>
      <c r="AB4444">
        <v>1.4450927473683499</v>
      </c>
      <c r="AC4444" t="s">
        <v>262</v>
      </c>
      <c r="AD4444" t="s">
        <v>373</v>
      </c>
      <c r="AE4444" t="s">
        <v>56</v>
      </c>
      <c r="AF4444" t="s">
        <v>75</v>
      </c>
      <c r="AG4444" t="s">
        <v>374</v>
      </c>
      <c r="AH4444" s="45">
        <v>43271</v>
      </c>
      <c r="AI4444">
        <v>1175454</v>
      </c>
      <c r="AJ4444">
        <v>2000</v>
      </c>
      <c r="AK4444" t="s">
        <v>375</v>
      </c>
      <c r="AL4444" t="s">
        <v>376</v>
      </c>
      <c r="AM4444" t="s">
        <v>245</v>
      </c>
    </row>
    <row r="4445" spans="1:39" x14ac:dyDescent="0.3">
      <c r="A4445" s="1">
        <v>43560</v>
      </c>
      <c r="B4445" t="s">
        <v>38</v>
      </c>
      <c r="C4445" t="s">
        <v>246</v>
      </c>
      <c r="D4445">
        <v>3800</v>
      </c>
      <c r="E4445">
        <v>18</v>
      </c>
      <c r="F4445">
        <v>249.33000200000001</v>
      </c>
      <c r="G4445">
        <v>250.88000499999899</v>
      </c>
      <c r="H4445">
        <v>248.46000699999999</v>
      </c>
      <c r="I4445">
        <v>250.30999800000001</v>
      </c>
      <c r="J4445">
        <v>250.30999800000001</v>
      </c>
      <c r="K4445">
        <v>402500</v>
      </c>
      <c r="L4445">
        <v>2.5009999999999999</v>
      </c>
      <c r="M4445">
        <v>7.9818765228184992E-3</v>
      </c>
      <c r="N4445">
        <v>1.4973119520759E-2</v>
      </c>
      <c r="O4445">
        <v>8.0975329192358905E-2</v>
      </c>
      <c r="P4445">
        <v>0.302668682743294</v>
      </c>
      <c r="Q4445">
        <v>0.22333329106020899</v>
      </c>
      <c r="R4445">
        <v>6.7026609805998401E-3</v>
      </c>
      <c r="S4445">
        <v>9.1041238925155307E-3</v>
      </c>
      <c r="T4445">
        <v>1.12718775849634E-2</v>
      </c>
      <c r="U4445">
        <v>1.5406173899062899E-2</v>
      </c>
      <c r="V4445">
        <v>251.05999800000001</v>
      </c>
      <c r="W4445">
        <v>172.179993</v>
      </c>
      <c r="X4445">
        <v>-0.147420765531522</v>
      </c>
      <c r="Y4445">
        <v>4.62571739556182E-3</v>
      </c>
      <c r="Z4445">
        <v>0.97437002925625804</v>
      </c>
      <c r="AA4445">
        <v>1.1711542042311001</v>
      </c>
      <c r="AB4445">
        <v>1.1631616650554299</v>
      </c>
      <c r="AC4445" t="s">
        <v>263</v>
      </c>
      <c r="AD4445" t="s">
        <v>373</v>
      </c>
      <c r="AE4445" t="s">
        <v>56</v>
      </c>
      <c r="AF4445" t="s">
        <v>75</v>
      </c>
      <c r="AG4445" t="s">
        <v>374</v>
      </c>
      <c r="AH4445" s="45">
        <v>43271</v>
      </c>
      <c r="AI4445">
        <v>1175454</v>
      </c>
      <c r="AJ4445">
        <v>2000</v>
      </c>
      <c r="AK4445" t="s">
        <v>375</v>
      </c>
      <c r="AL4445" t="s">
        <v>376</v>
      </c>
      <c r="AM4445" t="s">
        <v>245</v>
      </c>
    </row>
    <row r="4446" spans="1:39" x14ac:dyDescent="0.3">
      <c r="A4446" s="1">
        <v>43567</v>
      </c>
      <c r="B4446" t="s">
        <v>38</v>
      </c>
      <c r="C4446" t="s">
        <v>239</v>
      </c>
      <c r="D4446">
        <v>1200</v>
      </c>
      <c r="E4446">
        <v>18</v>
      </c>
      <c r="F4446">
        <v>251.36000099999899</v>
      </c>
      <c r="G4446">
        <v>251.80000299999901</v>
      </c>
      <c r="H4446">
        <v>249.55000299999901</v>
      </c>
      <c r="I4446">
        <v>251.38000499999899</v>
      </c>
      <c r="J4446">
        <v>251.38000499999899</v>
      </c>
      <c r="K4446">
        <v>309700</v>
      </c>
      <c r="L4446">
        <v>2.56</v>
      </c>
      <c r="M4446">
        <v>5.8248997381370503E-3</v>
      </c>
      <c r="N4446">
        <v>4.2656166797921799E-3</v>
      </c>
      <c r="O4446">
        <v>6.7507907710521106E-2</v>
      </c>
      <c r="P4446">
        <v>0.285218743327254</v>
      </c>
      <c r="Q4446">
        <v>0.225254193652248</v>
      </c>
      <c r="R4446">
        <v>3.2524533594175098E-3</v>
      </c>
      <c r="S4446">
        <v>7.8336196491890896E-3</v>
      </c>
      <c r="T4446">
        <v>1.12374903609181E-2</v>
      </c>
      <c r="U4446">
        <v>1.5315826188199501E-2</v>
      </c>
      <c r="V4446">
        <v>252.33999599999899</v>
      </c>
      <c r="W4446">
        <v>172.179993</v>
      </c>
      <c r="X4446">
        <v>-0.147420765531522</v>
      </c>
      <c r="Y4446">
        <v>6.5875784763498903E-3</v>
      </c>
      <c r="Z4446">
        <v>0.97617696130646003</v>
      </c>
      <c r="AA4446">
        <v>1.18181676831837</v>
      </c>
      <c r="AB4446">
        <v>1.22055567768352</v>
      </c>
      <c r="AC4446" t="s">
        <v>263</v>
      </c>
      <c r="AD4446" t="s">
        <v>373</v>
      </c>
      <c r="AE4446" t="s">
        <v>56</v>
      </c>
      <c r="AF4446" t="s">
        <v>75</v>
      </c>
      <c r="AG4446" t="s">
        <v>374</v>
      </c>
      <c r="AH4446" s="45">
        <v>43271</v>
      </c>
      <c r="AI4446">
        <v>1175454</v>
      </c>
      <c r="AJ4446">
        <v>2000</v>
      </c>
      <c r="AK4446" t="s">
        <v>375</v>
      </c>
      <c r="AL4446" t="s">
        <v>376</v>
      </c>
      <c r="AM4446" t="s">
        <v>245</v>
      </c>
    </row>
    <row r="4447" spans="1:39" x14ac:dyDescent="0.3">
      <c r="A4447" s="1">
        <v>43573</v>
      </c>
      <c r="B4447" t="s">
        <v>38</v>
      </c>
      <c r="C4447" t="s">
        <v>246</v>
      </c>
      <c r="D4447">
        <v>900</v>
      </c>
      <c r="E4447">
        <v>18</v>
      </c>
      <c r="F4447">
        <v>250.770004</v>
      </c>
      <c r="G4447">
        <v>251.509995</v>
      </c>
      <c r="H4447">
        <v>248.61999499999999</v>
      </c>
      <c r="I4447">
        <v>251.41999799999999</v>
      </c>
      <c r="J4447">
        <v>251.41999799999999</v>
      </c>
      <c r="K4447">
        <v>413600</v>
      </c>
      <c r="L4447">
        <v>2.56</v>
      </c>
      <c r="M4447">
        <v>9.9484678409391802E-4</v>
      </c>
      <c r="N4447">
        <v>5.9839808831080197E-3</v>
      </c>
      <c r="O4447">
        <v>4.2825934601166703E-2</v>
      </c>
      <c r="P4447">
        <v>0.26645741524389799</v>
      </c>
      <c r="Q4447">
        <v>0.175788173750003</v>
      </c>
      <c r="R4447">
        <v>3.3896715161831001E-3</v>
      </c>
      <c r="S4447">
        <v>7.6208376557905903E-3</v>
      </c>
      <c r="T4447">
        <v>1.1227360253581099E-2</v>
      </c>
      <c r="U4447">
        <v>1.5188166452029301E-2</v>
      </c>
      <c r="V4447">
        <v>253.96000699999999</v>
      </c>
      <c r="W4447">
        <v>172.179993</v>
      </c>
      <c r="X4447">
        <v>-0.147420765531522</v>
      </c>
      <c r="Y4447">
        <v>1.5778467813143101E-3</v>
      </c>
      <c r="Z4447">
        <v>0.96754472909376898</v>
      </c>
      <c r="AA4447">
        <v>0.89304429318692602</v>
      </c>
      <c r="AB4447">
        <v>1.06500702725648</v>
      </c>
      <c r="AC4447" t="s">
        <v>263</v>
      </c>
      <c r="AD4447" t="s">
        <v>373</v>
      </c>
      <c r="AE4447" t="s">
        <v>56</v>
      </c>
      <c r="AF4447" t="s">
        <v>75</v>
      </c>
      <c r="AG4447" t="s">
        <v>374</v>
      </c>
      <c r="AH4447" s="45">
        <v>43271</v>
      </c>
      <c r="AI4447">
        <v>1175454</v>
      </c>
      <c r="AJ4447">
        <v>2000</v>
      </c>
      <c r="AK4447" t="s">
        <v>375</v>
      </c>
      <c r="AL4447" t="s">
        <v>376</v>
      </c>
      <c r="AM4447" t="s">
        <v>245</v>
      </c>
    </row>
    <row r="4448" spans="1:39" x14ac:dyDescent="0.3">
      <c r="A4448" s="1">
        <v>43586</v>
      </c>
      <c r="B4448" t="s">
        <v>38</v>
      </c>
      <c r="C4448" t="s">
        <v>246</v>
      </c>
      <c r="D4448">
        <v>1100</v>
      </c>
      <c r="E4448">
        <v>18</v>
      </c>
      <c r="F4448">
        <v>261.01998900000001</v>
      </c>
      <c r="G4448">
        <v>261.55999800000001</v>
      </c>
      <c r="H4448">
        <v>257.48998999999998</v>
      </c>
      <c r="I4448">
        <v>257.57000699999998</v>
      </c>
      <c r="J4448">
        <v>257.57000699999998</v>
      </c>
      <c r="K4448">
        <v>323100</v>
      </c>
      <c r="L4448">
        <v>2.5110000000000001</v>
      </c>
      <c r="M4448">
        <v>-1.30373090772443E-2</v>
      </c>
      <c r="N4448">
        <v>4.7868823005957602E-3</v>
      </c>
      <c r="O4448">
        <v>4.3564532811651902E-2</v>
      </c>
      <c r="P4448">
        <v>0.24000860112434699</v>
      </c>
      <c r="Q4448">
        <v>0.21722102356853501</v>
      </c>
      <c r="R4448">
        <v>8.2711833796310294E-3</v>
      </c>
      <c r="S4448">
        <v>6.0552439928513897E-3</v>
      </c>
      <c r="T4448">
        <v>1.03216146934996E-2</v>
      </c>
      <c r="U4448">
        <v>1.5082186647270301E-2</v>
      </c>
      <c r="V4448">
        <v>261.970000999999</v>
      </c>
      <c r="W4448">
        <v>172.179993</v>
      </c>
      <c r="X4448">
        <v>-0.114776996840078</v>
      </c>
      <c r="Y4448">
        <v>-7.5304459681844096E-3</v>
      </c>
      <c r="Z4448">
        <v>0.97727607360136304</v>
      </c>
      <c r="AA4448">
        <v>1.1507249821879</v>
      </c>
      <c r="AB4448">
        <v>1.2233621125409899</v>
      </c>
      <c r="AC4448" t="s">
        <v>263</v>
      </c>
      <c r="AD4448" t="s">
        <v>373</v>
      </c>
      <c r="AE4448" t="s">
        <v>56</v>
      </c>
      <c r="AF4448" t="s">
        <v>75</v>
      </c>
      <c r="AG4448" t="s">
        <v>374</v>
      </c>
      <c r="AH4448" s="45">
        <v>43271</v>
      </c>
      <c r="AI4448">
        <v>1175454</v>
      </c>
      <c r="AJ4448">
        <v>2000</v>
      </c>
      <c r="AK4448" t="s">
        <v>375</v>
      </c>
      <c r="AL4448" t="s">
        <v>376</v>
      </c>
      <c r="AM4448" t="s">
        <v>245</v>
      </c>
    </row>
    <row r="4449" spans="1:39" x14ac:dyDescent="0.3">
      <c r="A4449" s="1">
        <v>43587</v>
      </c>
      <c r="B4449" t="s">
        <v>38</v>
      </c>
      <c r="C4449" t="s">
        <v>239</v>
      </c>
      <c r="D4449">
        <v>900</v>
      </c>
      <c r="E4449">
        <v>18</v>
      </c>
      <c r="F4449">
        <v>257.11999500000002</v>
      </c>
      <c r="G4449">
        <v>258.85998499999999</v>
      </c>
      <c r="H4449">
        <v>255.32000699999901</v>
      </c>
      <c r="I4449">
        <v>256.83999599999999</v>
      </c>
      <c r="J4449">
        <v>256.83999599999999</v>
      </c>
      <c r="K4449">
        <v>458700</v>
      </c>
      <c r="L4449">
        <v>2.552</v>
      </c>
      <c r="M4449">
        <v>-2.8382476460486901E-3</v>
      </c>
      <c r="N4449">
        <v>-1.4784463737138899E-3</v>
      </c>
      <c r="O4449">
        <v>3.0759484089140501E-2</v>
      </c>
      <c r="P4449">
        <v>0.24112665655663601</v>
      </c>
      <c r="Q4449">
        <v>0.19968046879153101</v>
      </c>
      <c r="R4449">
        <v>8.2780787478124295E-3</v>
      </c>
      <c r="S4449">
        <v>5.8633820196595399E-3</v>
      </c>
      <c r="T4449">
        <v>1.03090000636632E-2</v>
      </c>
      <c r="U4449">
        <v>1.5058514986034E-2</v>
      </c>
      <c r="V4449">
        <v>261.970000999999</v>
      </c>
      <c r="W4449">
        <v>172.179993</v>
      </c>
      <c r="X4449">
        <v>-0.114776996840078</v>
      </c>
      <c r="Y4449">
        <v>-2.1262443276895502E-3</v>
      </c>
      <c r="Z4449">
        <v>0.97626529745079005</v>
      </c>
      <c r="AA4449">
        <v>1.0443182180930599</v>
      </c>
      <c r="AB4449">
        <v>1.19605121566925</v>
      </c>
      <c r="AC4449" t="s">
        <v>263</v>
      </c>
      <c r="AD4449" t="s">
        <v>373</v>
      </c>
      <c r="AE4449" t="s">
        <v>56</v>
      </c>
      <c r="AF4449" t="s">
        <v>75</v>
      </c>
      <c r="AG4449" t="s">
        <v>374</v>
      </c>
      <c r="AH4449" s="45">
        <v>43271</v>
      </c>
      <c r="AI4449">
        <v>1175454</v>
      </c>
      <c r="AJ4449">
        <v>2000</v>
      </c>
      <c r="AK4449" t="s">
        <v>375</v>
      </c>
      <c r="AL4449" t="s">
        <v>376</v>
      </c>
      <c r="AM4449" t="s">
        <v>245</v>
      </c>
    </row>
    <row r="4450" spans="1:39" x14ac:dyDescent="0.3">
      <c r="A4450" s="1">
        <v>43586</v>
      </c>
      <c r="B4450" t="s">
        <v>38</v>
      </c>
      <c r="C4450" t="s">
        <v>239</v>
      </c>
      <c r="D4450">
        <v>2400</v>
      </c>
      <c r="E4450">
        <v>19</v>
      </c>
      <c r="F4450">
        <v>261.01998900000001</v>
      </c>
      <c r="G4450">
        <v>261.55999800000001</v>
      </c>
      <c r="H4450">
        <v>257.48998999999998</v>
      </c>
      <c r="I4450">
        <v>257.57000699999998</v>
      </c>
      <c r="J4450">
        <v>257.57000699999998</v>
      </c>
      <c r="K4450">
        <v>323100</v>
      </c>
      <c r="L4450">
        <v>2.5110000000000001</v>
      </c>
      <c r="M4450">
        <v>-1.30373090772443E-2</v>
      </c>
      <c r="N4450">
        <v>4.7868823005957602E-3</v>
      </c>
      <c r="O4450">
        <v>4.3564532811651902E-2</v>
      </c>
      <c r="P4450">
        <v>0.24000860112434699</v>
      </c>
      <c r="Q4450">
        <v>0.21722102356853501</v>
      </c>
      <c r="R4450">
        <v>8.2711833796310294E-3</v>
      </c>
      <c r="S4450">
        <v>6.0552439928513897E-3</v>
      </c>
      <c r="T4450">
        <v>1.03216146934996E-2</v>
      </c>
      <c r="U4450">
        <v>1.5082186647270301E-2</v>
      </c>
      <c r="V4450">
        <v>261.970000999999</v>
      </c>
      <c r="W4450">
        <v>172.179993</v>
      </c>
      <c r="X4450">
        <v>-0.114776996840078</v>
      </c>
      <c r="Y4450">
        <v>-7.5304459681844096E-3</v>
      </c>
      <c r="Z4450">
        <v>0.97727607360136304</v>
      </c>
      <c r="AA4450">
        <v>1.1507249821879</v>
      </c>
      <c r="AB4450">
        <v>1.2233621125409899</v>
      </c>
      <c r="AC4450" t="s">
        <v>264</v>
      </c>
      <c r="AD4450" t="s">
        <v>373</v>
      </c>
      <c r="AE4450" t="s">
        <v>56</v>
      </c>
      <c r="AF4450" t="s">
        <v>75</v>
      </c>
      <c r="AG4450" t="s">
        <v>374</v>
      </c>
      <c r="AH4450" s="45">
        <v>43271</v>
      </c>
      <c r="AI4450">
        <v>1175454</v>
      </c>
      <c r="AJ4450">
        <v>2000</v>
      </c>
      <c r="AK4450" t="s">
        <v>375</v>
      </c>
      <c r="AL4450" t="s">
        <v>376</v>
      </c>
      <c r="AM4450" t="s">
        <v>245</v>
      </c>
    </row>
    <row r="4451" spans="1:39" x14ac:dyDescent="0.3">
      <c r="A4451" s="1">
        <v>43594</v>
      </c>
      <c r="B4451" t="s">
        <v>38</v>
      </c>
      <c r="C4451" t="s">
        <v>246</v>
      </c>
      <c r="D4451">
        <v>1000</v>
      </c>
      <c r="E4451">
        <v>19</v>
      </c>
      <c r="F4451">
        <v>265.58999599999999</v>
      </c>
      <c r="G4451">
        <v>266.98998999999998</v>
      </c>
      <c r="H4451">
        <v>260.470000999999</v>
      </c>
      <c r="I4451">
        <v>266.19000199999999</v>
      </c>
      <c r="J4451">
        <v>266.19000199999999</v>
      </c>
      <c r="K4451">
        <v>724000</v>
      </c>
      <c r="L4451">
        <v>2.4569999999999999</v>
      </c>
      <c r="M4451">
        <v>0</v>
      </c>
      <c r="N4451">
        <v>3.5757039676836903E-2</v>
      </c>
      <c r="O4451">
        <v>5.92355899368966E-2</v>
      </c>
      <c r="P4451">
        <v>0.19939420276434799</v>
      </c>
      <c r="Q4451">
        <v>0.26977359860086603</v>
      </c>
      <c r="R4451">
        <v>3.6782966280423303E-2</v>
      </c>
      <c r="S4451">
        <v>1.7102991633995701E-2</v>
      </c>
      <c r="T4451">
        <v>1.1767640776260101E-2</v>
      </c>
      <c r="U4451">
        <v>1.5416867337445701E-2</v>
      </c>
      <c r="V4451">
        <v>268.35000600000001</v>
      </c>
      <c r="W4451">
        <v>172.179993</v>
      </c>
      <c r="X4451">
        <v>-0.114776996840078</v>
      </c>
      <c r="Y4451">
        <v>-3.0259986019249502E-3</v>
      </c>
      <c r="Z4451">
        <v>1.0158659831978001</v>
      </c>
      <c r="AA4451">
        <v>1.49245795585519</v>
      </c>
      <c r="AB4451">
        <v>1.2536306485187101</v>
      </c>
      <c r="AC4451" t="s">
        <v>264</v>
      </c>
      <c r="AD4451" t="s">
        <v>373</v>
      </c>
      <c r="AE4451" t="s">
        <v>56</v>
      </c>
      <c r="AF4451" t="s">
        <v>75</v>
      </c>
      <c r="AG4451" t="s">
        <v>374</v>
      </c>
      <c r="AH4451" s="45">
        <v>43271</v>
      </c>
      <c r="AI4451">
        <v>1175454</v>
      </c>
      <c r="AJ4451">
        <v>2000</v>
      </c>
      <c r="AK4451" t="s">
        <v>375</v>
      </c>
      <c r="AL4451" t="s">
        <v>376</v>
      </c>
      <c r="AM4451" t="s">
        <v>245</v>
      </c>
    </row>
    <row r="4452" spans="1:39" x14ac:dyDescent="0.3">
      <c r="A4452" s="1">
        <v>43595</v>
      </c>
      <c r="B4452" t="s">
        <v>38</v>
      </c>
      <c r="C4452" t="s">
        <v>239</v>
      </c>
      <c r="D4452">
        <v>1600</v>
      </c>
      <c r="E4452">
        <v>19</v>
      </c>
      <c r="F4452">
        <v>263.92001299999998</v>
      </c>
      <c r="G4452">
        <v>265.86999500000002</v>
      </c>
      <c r="H4452">
        <v>260.10000600000001</v>
      </c>
      <c r="I4452">
        <v>263.63000499999998</v>
      </c>
      <c r="J4452">
        <v>263.63000499999998</v>
      </c>
      <c r="K4452">
        <v>1071900</v>
      </c>
      <c r="L4452">
        <v>2.4550000000000001</v>
      </c>
      <c r="M4452">
        <v>-9.6637231089756505E-3</v>
      </c>
      <c r="N4452">
        <v>2.2556501022741201E-2</v>
      </c>
      <c r="O4452">
        <v>5.19663367851727E-2</v>
      </c>
      <c r="P4452">
        <v>0.19354386773714699</v>
      </c>
      <c r="Q4452">
        <v>0.25588755481454001</v>
      </c>
      <c r="R4452">
        <v>3.7572526343347498E-2</v>
      </c>
      <c r="S4452">
        <v>1.7275300623858601E-2</v>
      </c>
      <c r="T4452">
        <v>1.1846417531866601E-2</v>
      </c>
      <c r="U4452">
        <v>1.5430367258358099E-2</v>
      </c>
      <c r="V4452">
        <v>268.35000600000001</v>
      </c>
      <c r="W4452">
        <v>172.179993</v>
      </c>
      <c r="X4452">
        <v>-0.114776996840078</v>
      </c>
      <c r="Y4452">
        <v>3.7133938472042301E-3</v>
      </c>
      <c r="Z4452">
        <v>1.01633430526591</v>
      </c>
      <c r="AA4452">
        <v>1.41175200348937</v>
      </c>
      <c r="AB4452">
        <v>1.3227207399601499</v>
      </c>
      <c r="AC4452" t="s">
        <v>264</v>
      </c>
      <c r="AD4452" t="s">
        <v>373</v>
      </c>
      <c r="AE4452" t="s">
        <v>56</v>
      </c>
      <c r="AF4452" t="s">
        <v>75</v>
      </c>
      <c r="AG4452" t="s">
        <v>374</v>
      </c>
      <c r="AH4452" s="45">
        <v>43271</v>
      </c>
      <c r="AI4452">
        <v>1175454</v>
      </c>
      <c r="AJ4452">
        <v>2000</v>
      </c>
      <c r="AK4452" t="s">
        <v>375</v>
      </c>
      <c r="AL4452" t="s">
        <v>376</v>
      </c>
      <c r="AM4452" t="s">
        <v>245</v>
      </c>
    </row>
    <row r="4453" spans="1:39" x14ac:dyDescent="0.3">
      <c r="A4453" s="1">
        <v>43613</v>
      </c>
      <c r="B4453" t="s">
        <v>38</v>
      </c>
      <c r="C4453" t="s">
        <v>239</v>
      </c>
      <c r="D4453">
        <v>1300</v>
      </c>
      <c r="E4453">
        <v>19</v>
      </c>
      <c r="F4453">
        <v>267.92999300000002</v>
      </c>
      <c r="G4453">
        <v>272.14001500000001</v>
      </c>
      <c r="H4453">
        <v>266.64001500000001</v>
      </c>
      <c r="I4453">
        <v>267.720000999999</v>
      </c>
      <c r="J4453">
        <v>267.720000999999</v>
      </c>
      <c r="K4453">
        <v>844600</v>
      </c>
      <c r="L4453">
        <v>2.2679999999999998</v>
      </c>
      <c r="M4453">
        <v>3.4423929037308201E-3</v>
      </c>
      <c r="N4453">
        <v>-1.6154430951187099E-2</v>
      </c>
      <c r="O4453">
        <v>4.0009908242023898E-2</v>
      </c>
      <c r="P4453">
        <v>0.144282457521722</v>
      </c>
      <c r="Q4453">
        <v>0.27989336760226302</v>
      </c>
      <c r="R4453">
        <v>1.54949888539253E-2</v>
      </c>
      <c r="S4453">
        <v>2.10166433960986E-2</v>
      </c>
      <c r="T4453">
        <v>1.3626511415462599E-2</v>
      </c>
      <c r="U4453">
        <v>1.5751834392818999E-2</v>
      </c>
      <c r="V4453">
        <v>276.89001500000001</v>
      </c>
      <c r="W4453">
        <v>172.179993</v>
      </c>
      <c r="X4453">
        <v>-0.114776996840078</v>
      </c>
      <c r="Y4453">
        <v>-8.4109499934704197E-3</v>
      </c>
      <c r="Z4453">
        <v>1.03605366996419</v>
      </c>
      <c r="AA4453">
        <v>1.6022933631148999</v>
      </c>
      <c r="AB4453">
        <v>1.65130888542078</v>
      </c>
      <c r="AC4453" t="s">
        <v>264</v>
      </c>
      <c r="AD4453" t="s">
        <v>373</v>
      </c>
      <c r="AE4453" t="s">
        <v>56</v>
      </c>
      <c r="AF4453" t="s">
        <v>75</v>
      </c>
      <c r="AG4453" t="s">
        <v>374</v>
      </c>
      <c r="AH4453" s="45">
        <v>43271</v>
      </c>
      <c r="AI4453">
        <v>1175454</v>
      </c>
      <c r="AJ4453">
        <v>2000</v>
      </c>
      <c r="AK4453" t="s">
        <v>375</v>
      </c>
      <c r="AL4453" t="s">
        <v>376</v>
      </c>
      <c r="AM4453" t="s">
        <v>245</v>
      </c>
    </row>
    <row r="4454" spans="1:39" x14ac:dyDescent="0.3">
      <c r="A4454" s="1">
        <v>43558</v>
      </c>
      <c r="B4454" t="s">
        <v>38</v>
      </c>
      <c r="C4454" t="s">
        <v>239</v>
      </c>
      <c r="D4454">
        <v>1900</v>
      </c>
      <c r="E4454">
        <v>20</v>
      </c>
      <c r="F4454">
        <v>250.94000199999999</v>
      </c>
      <c r="G4454">
        <v>250.94000199999999</v>
      </c>
      <c r="H4454">
        <v>249.020004</v>
      </c>
      <c r="I4454">
        <v>249.970000999999</v>
      </c>
      <c r="J4454">
        <v>249.970000999999</v>
      </c>
      <c r="K4454">
        <v>531100</v>
      </c>
      <c r="L4454">
        <v>2.5169999999999999</v>
      </c>
      <c r="M4454">
        <v>-5.1994721182663304E-4</v>
      </c>
      <c r="N4454">
        <v>3.1742233430682498E-2</v>
      </c>
      <c r="O4454">
        <v>7.4344964361211602E-2</v>
      </c>
      <c r="P4454">
        <v>0.29801651098739501</v>
      </c>
      <c r="Q4454">
        <v>0.22738301178234099</v>
      </c>
      <c r="R4454">
        <v>5.0119773192986499E-3</v>
      </c>
      <c r="S4454">
        <v>8.98189972686614E-3</v>
      </c>
      <c r="T4454">
        <v>1.1783928662640599E-2</v>
      </c>
      <c r="U4454">
        <v>1.5394586912435599E-2</v>
      </c>
      <c r="V4454">
        <v>251.05999800000001</v>
      </c>
      <c r="W4454">
        <v>172.179993</v>
      </c>
      <c r="X4454">
        <v>-0.147420765531522</v>
      </c>
      <c r="Y4454">
        <v>2.1460723821998401E-3</v>
      </c>
      <c r="Z4454">
        <v>0.96853651243807104</v>
      </c>
      <c r="AA4454">
        <v>1.1928646375879799</v>
      </c>
      <c r="AB4454">
        <v>1.14957423043475</v>
      </c>
      <c r="AC4454" t="s">
        <v>265</v>
      </c>
      <c r="AD4454" t="s">
        <v>373</v>
      </c>
      <c r="AE4454" t="s">
        <v>56</v>
      </c>
      <c r="AF4454" t="s">
        <v>75</v>
      </c>
      <c r="AG4454" t="s">
        <v>374</v>
      </c>
      <c r="AH4454" s="45">
        <v>43271</v>
      </c>
      <c r="AI4454">
        <v>1175454</v>
      </c>
      <c r="AJ4454">
        <v>2000</v>
      </c>
      <c r="AK4454" t="s">
        <v>375</v>
      </c>
      <c r="AL4454" t="s">
        <v>376</v>
      </c>
      <c r="AM4454" t="s">
        <v>245</v>
      </c>
    </row>
    <row r="4455" spans="1:39" x14ac:dyDescent="0.3">
      <c r="A4455" s="1">
        <v>43564</v>
      </c>
      <c r="B4455" t="s">
        <v>38</v>
      </c>
      <c r="C4455" t="s">
        <v>239</v>
      </c>
      <c r="D4455">
        <v>1100</v>
      </c>
      <c r="E4455">
        <v>20</v>
      </c>
      <c r="F4455">
        <v>249.41999799999999</v>
      </c>
      <c r="G4455">
        <v>251.41000399999999</v>
      </c>
      <c r="H4455">
        <v>249.41999799999999</v>
      </c>
      <c r="I4455">
        <v>250.279999</v>
      </c>
      <c r="J4455">
        <v>250.279999</v>
      </c>
      <c r="K4455">
        <v>339600</v>
      </c>
      <c r="L4455">
        <v>2.4990000000000001</v>
      </c>
      <c r="M4455">
        <v>-2.39446995725185E-3</v>
      </c>
      <c r="N4455">
        <v>7.19425260660814E-4</v>
      </c>
      <c r="O4455">
        <v>9.4024412936860605E-2</v>
      </c>
      <c r="P4455">
        <v>0.28906815995698398</v>
      </c>
      <c r="Q4455">
        <v>0.241968722258946</v>
      </c>
      <c r="R4455">
        <v>5.4461920416701897E-3</v>
      </c>
      <c r="S4455">
        <v>8.2615012778394694E-3</v>
      </c>
      <c r="T4455">
        <v>1.1304951471733399E-2</v>
      </c>
      <c r="U4455">
        <v>1.53537077168033E-2</v>
      </c>
      <c r="V4455">
        <v>251.41000399999999</v>
      </c>
      <c r="W4455">
        <v>172.179993</v>
      </c>
      <c r="X4455">
        <v>-0.147420765531522</v>
      </c>
      <c r="Y4455">
        <v>-6.0859766572597396E-3</v>
      </c>
      <c r="Z4455">
        <v>0.97542881492609901</v>
      </c>
      <c r="AA4455">
        <v>1.2824532777570099</v>
      </c>
      <c r="AB4455">
        <v>1.21958216423298</v>
      </c>
      <c r="AC4455" t="s">
        <v>265</v>
      </c>
      <c r="AD4455" t="s">
        <v>373</v>
      </c>
      <c r="AE4455" t="s">
        <v>56</v>
      </c>
      <c r="AF4455" t="s">
        <v>75</v>
      </c>
      <c r="AG4455" t="s">
        <v>374</v>
      </c>
      <c r="AH4455" s="45">
        <v>43271</v>
      </c>
      <c r="AI4455">
        <v>1175454</v>
      </c>
      <c r="AJ4455">
        <v>2000</v>
      </c>
      <c r="AK4455" t="s">
        <v>375</v>
      </c>
      <c r="AL4455" t="s">
        <v>376</v>
      </c>
      <c r="AM4455" t="s">
        <v>245</v>
      </c>
    </row>
    <row r="4456" spans="1:39" x14ac:dyDescent="0.3">
      <c r="A4456" s="1">
        <v>43567</v>
      </c>
      <c r="B4456" t="s">
        <v>38</v>
      </c>
      <c r="C4456" t="s">
        <v>246</v>
      </c>
      <c r="D4456">
        <v>1300</v>
      </c>
      <c r="E4456">
        <v>20</v>
      </c>
      <c r="F4456">
        <v>251.36000099999899</v>
      </c>
      <c r="G4456">
        <v>251.80000299999901</v>
      </c>
      <c r="H4456">
        <v>249.55000299999901</v>
      </c>
      <c r="I4456">
        <v>251.38000499999899</v>
      </c>
      <c r="J4456">
        <v>251.38000499999899</v>
      </c>
      <c r="K4456">
        <v>309700</v>
      </c>
      <c r="L4456">
        <v>2.56</v>
      </c>
      <c r="M4456">
        <v>5.8248997381370503E-3</v>
      </c>
      <c r="N4456">
        <v>4.2656166797921799E-3</v>
      </c>
      <c r="O4456">
        <v>6.7507907710521106E-2</v>
      </c>
      <c r="P4456">
        <v>0.285218743327254</v>
      </c>
      <c r="Q4456">
        <v>0.225254193652248</v>
      </c>
      <c r="R4456">
        <v>3.2524533594175098E-3</v>
      </c>
      <c r="S4456">
        <v>7.8336196491890896E-3</v>
      </c>
      <c r="T4456">
        <v>1.12374903609181E-2</v>
      </c>
      <c r="U4456">
        <v>1.5315826188199501E-2</v>
      </c>
      <c r="V4456">
        <v>252.33999599999899</v>
      </c>
      <c r="W4456">
        <v>172.179993</v>
      </c>
      <c r="X4456">
        <v>-0.147420765531522</v>
      </c>
      <c r="Y4456">
        <v>6.5875784763498903E-3</v>
      </c>
      <c r="Z4456">
        <v>0.97617696130646003</v>
      </c>
      <c r="AA4456">
        <v>1.18181676831837</v>
      </c>
      <c r="AB4456">
        <v>1.22055567768352</v>
      </c>
      <c r="AC4456" t="s">
        <v>265</v>
      </c>
      <c r="AD4456" t="s">
        <v>373</v>
      </c>
      <c r="AE4456" t="s">
        <v>56</v>
      </c>
      <c r="AF4456" t="s">
        <v>75</v>
      </c>
      <c r="AG4456" t="s">
        <v>374</v>
      </c>
      <c r="AH4456" s="45">
        <v>43271</v>
      </c>
      <c r="AI4456">
        <v>1175454</v>
      </c>
      <c r="AJ4456">
        <v>2000</v>
      </c>
      <c r="AK4456" t="s">
        <v>375</v>
      </c>
      <c r="AL4456" t="s">
        <v>376</v>
      </c>
      <c r="AM4456" t="s">
        <v>245</v>
      </c>
    </row>
    <row r="4457" spans="1:39" x14ac:dyDescent="0.3">
      <c r="A4457" s="1">
        <v>43591</v>
      </c>
      <c r="B4457" t="s">
        <v>38</v>
      </c>
      <c r="C4457" t="s">
        <v>246</v>
      </c>
      <c r="D4457">
        <v>2100</v>
      </c>
      <c r="E4457">
        <v>20</v>
      </c>
      <c r="F4457">
        <v>253.05000299999901</v>
      </c>
      <c r="G4457">
        <v>257.220000999999</v>
      </c>
      <c r="H4457">
        <v>252.41000399999999</v>
      </c>
      <c r="I4457">
        <v>256.63000499999998</v>
      </c>
      <c r="J4457">
        <v>256.63000499999998</v>
      </c>
      <c r="K4457">
        <v>344200</v>
      </c>
      <c r="L4457">
        <v>2.5</v>
      </c>
      <c r="M4457">
        <v>-4.3547445820576501E-3</v>
      </c>
      <c r="N4457">
        <v>-1.38920526032202E-2</v>
      </c>
      <c r="O4457">
        <v>2.62944636528613E-2</v>
      </c>
      <c r="P4457">
        <v>0.23926865611395401</v>
      </c>
      <c r="Q4457">
        <v>0.19843479194850799</v>
      </c>
      <c r="R4457">
        <v>6.6848736876274498E-3</v>
      </c>
      <c r="S4457">
        <v>5.9657033377382802E-3</v>
      </c>
      <c r="T4457">
        <v>1.0300161586980701E-2</v>
      </c>
      <c r="U4457">
        <v>1.5062892392164099E-2</v>
      </c>
      <c r="V4457">
        <v>261.970000999999</v>
      </c>
      <c r="W4457">
        <v>172.179993</v>
      </c>
      <c r="X4457">
        <v>-0.114776996840078</v>
      </c>
      <c r="Y4457">
        <v>-4.4810132310555703E-3</v>
      </c>
      <c r="Z4457">
        <v>0.97645968697430496</v>
      </c>
      <c r="AA4457">
        <v>1.04744863392695</v>
      </c>
      <c r="AB4457">
        <v>1.1045159711355399</v>
      </c>
      <c r="AC4457" t="s">
        <v>265</v>
      </c>
      <c r="AD4457" t="s">
        <v>373</v>
      </c>
      <c r="AE4457" t="s">
        <v>56</v>
      </c>
      <c r="AF4457" t="s">
        <v>75</v>
      </c>
      <c r="AG4457" t="s">
        <v>374</v>
      </c>
      <c r="AH4457" s="45">
        <v>43271</v>
      </c>
      <c r="AI4457">
        <v>1175454</v>
      </c>
      <c r="AJ4457">
        <v>2000</v>
      </c>
      <c r="AK4457" t="s">
        <v>375</v>
      </c>
      <c r="AL4457" t="s">
        <v>376</v>
      </c>
      <c r="AM4457" t="s">
        <v>245</v>
      </c>
    </row>
    <row r="4458" spans="1:39" x14ac:dyDescent="0.3">
      <c r="A4458" s="1">
        <v>43606</v>
      </c>
      <c r="B4458" t="s">
        <v>38</v>
      </c>
      <c r="C4458" t="s">
        <v>239</v>
      </c>
      <c r="D4458">
        <v>2200</v>
      </c>
      <c r="E4458">
        <v>20</v>
      </c>
      <c r="F4458">
        <v>273.92999300000002</v>
      </c>
      <c r="G4458">
        <v>274.98998999999998</v>
      </c>
      <c r="H4458">
        <v>272.67001299999998</v>
      </c>
      <c r="I4458">
        <v>273.54998799999998</v>
      </c>
      <c r="J4458">
        <v>273.54998799999998</v>
      </c>
      <c r="K4458">
        <v>402400</v>
      </c>
      <c r="L4458">
        <v>2.4260000000000002</v>
      </c>
      <c r="M4458">
        <v>5.3882837232938404E-3</v>
      </c>
      <c r="N4458">
        <v>3.3151733809077703E-2</v>
      </c>
      <c r="O4458">
        <v>8.4359537110299601E-2</v>
      </c>
      <c r="P4458">
        <v>0.18433413825116299</v>
      </c>
      <c r="Q4458">
        <v>0.291063106296512</v>
      </c>
      <c r="R4458">
        <v>1.26776805961286E-2</v>
      </c>
      <c r="S4458">
        <v>1.9930247468920199E-2</v>
      </c>
      <c r="T4458">
        <v>1.3090257408014699E-2</v>
      </c>
      <c r="U4458">
        <v>1.56883192792368E-2</v>
      </c>
      <c r="V4458">
        <v>274.98998999999998</v>
      </c>
      <c r="W4458">
        <v>172.179993</v>
      </c>
      <c r="X4458">
        <v>-0.114776996840078</v>
      </c>
      <c r="Y4458">
        <v>8.4599491109458805E-3</v>
      </c>
      <c r="Z4458">
        <v>1.0286102671603301</v>
      </c>
      <c r="AA4458">
        <v>1.6508159974543899</v>
      </c>
      <c r="AB4458">
        <v>1.5923395770095701</v>
      </c>
      <c r="AC4458" t="s">
        <v>265</v>
      </c>
      <c r="AD4458" t="s">
        <v>373</v>
      </c>
      <c r="AE4458" t="s">
        <v>56</v>
      </c>
      <c r="AF4458" t="s">
        <v>75</v>
      </c>
      <c r="AG4458" t="s">
        <v>374</v>
      </c>
      <c r="AH4458" s="45">
        <v>43271</v>
      </c>
      <c r="AI4458">
        <v>1175454</v>
      </c>
      <c r="AJ4458">
        <v>2000</v>
      </c>
      <c r="AK4458" t="s">
        <v>375</v>
      </c>
      <c r="AL4458" t="s">
        <v>376</v>
      </c>
      <c r="AM4458" t="s">
        <v>245</v>
      </c>
    </row>
    <row r="4459" spans="1:39" x14ac:dyDescent="0.3">
      <c r="A4459" s="1">
        <v>43613</v>
      </c>
      <c r="B4459" t="s">
        <v>38</v>
      </c>
      <c r="C4459" t="s">
        <v>246</v>
      </c>
      <c r="D4459">
        <v>2500</v>
      </c>
      <c r="E4459">
        <v>20</v>
      </c>
      <c r="F4459">
        <v>267.92999300000002</v>
      </c>
      <c r="G4459">
        <v>272.14001500000001</v>
      </c>
      <c r="H4459">
        <v>266.64001500000001</v>
      </c>
      <c r="I4459">
        <v>267.720000999999</v>
      </c>
      <c r="J4459">
        <v>267.720000999999</v>
      </c>
      <c r="K4459">
        <v>844600</v>
      </c>
      <c r="L4459">
        <v>2.2679999999999998</v>
      </c>
      <c r="M4459">
        <v>3.4423929037308201E-3</v>
      </c>
      <c r="N4459">
        <v>-1.6154430951187099E-2</v>
      </c>
      <c r="O4459">
        <v>4.0009908242023898E-2</v>
      </c>
      <c r="P4459">
        <v>0.144282457521722</v>
      </c>
      <c r="Q4459">
        <v>0.27989336760226302</v>
      </c>
      <c r="R4459">
        <v>1.54949888539253E-2</v>
      </c>
      <c r="S4459">
        <v>2.10166433960986E-2</v>
      </c>
      <c r="T4459">
        <v>1.3626511415462599E-2</v>
      </c>
      <c r="U4459">
        <v>1.5751834392818999E-2</v>
      </c>
      <c r="V4459">
        <v>276.89001500000001</v>
      </c>
      <c r="W4459">
        <v>172.179993</v>
      </c>
      <c r="X4459">
        <v>-0.114776996840078</v>
      </c>
      <c r="Y4459">
        <v>-8.4109499934704197E-3</v>
      </c>
      <c r="Z4459">
        <v>1.03605366996419</v>
      </c>
      <c r="AA4459">
        <v>1.6022933631148999</v>
      </c>
      <c r="AB4459">
        <v>1.65130888542078</v>
      </c>
      <c r="AC4459" t="s">
        <v>265</v>
      </c>
      <c r="AD4459" t="s">
        <v>373</v>
      </c>
      <c r="AE4459" t="s">
        <v>56</v>
      </c>
      <c r="AF4459" t="s">
        <v>75</v>
      </c>
      <c r="AG4459" t="s">
        <v>374</v>
      </c>
      <c r="AH4459" s="45">
        <v>43271</v>
      </c>
      <c r="AI4459">
        <v>1175454</v>
      </c>
      <c r="AJ4459">
        <v>2000</v>
      </c>
      <c r="AK4459" t="s">
        <v>375</v>
      </c>
      <c r="AL4459" t="s">
        <v>376</v>
      </c>
      <c r="AM4459" t="s">
        <v>245</v>
      </c>
    </row>
    <row r="4460" spans="1:39" x14ac:dyDescent="0.3">
      <c r="A4460" s="1">
        <v>43627</v>
      </c>
      <c r="B4460" t="s">
        <v>38</v>
      </c>
      <c r="C4460" t="s">
        <v>246</v>
      </c>
      <c r="D4460">
        <v>3200</v>
      </c>
      <c r="E4460">
        <v>20</v>
      </c>
      <c r="F4460">
        <v>269.48001099999999</v>
      </c>
      <c r="G4460">
        <v>271.08999599999999</v>
      </c>
      <c r="H4460">
        <v>265.16000400000001</v>
      </c>
      <c r="I4460">
        <v>266.720000999999</v>
      </c>
      <c r="J4460">
        <v>266.720000999999</v>
      </c>
      <c r="K4460">
        <v>788000</v>
      </c>
      <c r="L4460">
        <v>2.14</v>
      </c>
      <c r="M4460">
        <v>1.87638437656917E-3</v>
      </c>
      <c r="N4460">
        <v>5.0244082393677399E-2</v>
      </c>
      <c r="O4460">
        <v>1.98907572294762E-3</v>
      </c>
      <c r="P4460">
        <v>0.14032447890389099</v>
      </c>
      <c r="Q4460">
        <v>0.27545953620514002</v>
      </c>
      <c r="R4460">
        <v>1.7481187633748101E-2</v>
      </c>
      <c r="S4460">
        <v>1.85720248744447E-2</v>
      </c>
      <c r="T4460">
        <v>1.54881557476366E-2</v>
      </c>
      <c r="U4460">
        <v>1.5963773575279401E-2</v>
      </c>
      <c r="V4460">
        <v>276.89001500000001</v>
      </c>
      <c r="W4460">
        <v>172.179993</v>
      </c>
      <c r="X4460">
        <v>-0.114776996840078</v>
      </c>
      <c r="Y4460">
        <v>-3.4994119269314301E-4</v>
      </c>
      <c r="Z4460">
        <v>1.04051220532528</v>
      </c>
      <c r="AA4460">
        <v>1.5953796870286201</v>
      </c>
      <c r="AB4460">
        <v>1.38299588331701</v>
      </c>
      <c r="AC4460" t="s">
        <v>265</v>
      </c>
      <c r="AD4460" t="s">
        <v>373</v>
      </c>
      <c r="AE4460" t="s">
        <v>56</v>
      </c>
      <c r="AF4460" t="s">
        <v>75</v>
      </c>
      <c r="AG4460" t="s">
        <v>374</v>
      </c>
      <c r="AH4460" s="45">
        <v>43271</v>
      </c>
      <c r="AI4460">
        <v>1175454</v>
      </c>
      <c r="AJ4460">
        <v>2000</v>
      </c>
      <c r="AK4460" t="s">
        <v>375</v>
      </c>
      <c r="AL4460" t="s">
        <v>376</v>
      </c>
      <c r="AM4460" t="s">
        <v>245</v>
      </c>
    </row>
    <row r="4461" spans="1:39" x14ac:dyDescent="0.3">
      <c r="A4461" s="1">
        <v>43630</v>
      </c>
      <c r="B4461" t="s">
        <v>38</v>
      </c>
      <c r="C4461" t="s">
        <v>246</v>
      </c>
      <c r="D4461">
        <v>2700</v>
      </c>
      <c r="E4461">
        <v>20</v>
      </c>
      <c r="F4461">
        <v>271.82998700000002</v>
      </c>
      <c r="G4461">
        <v>274.69000199999999</v>
      </c>
      <c r="H4461">
        <v>271.44000199999999</v>
      </c>
      <c r="I4461">
        <v>272.66000400000001</v>
      </c>
      <c r="J4461">
        <v>272.66000400000001</v>
      </c>
      <c r="K4461">
        <v>399100</v>
      </c>
      <c r="L4461">
        <v>2.093</v>
      </c>
      <c r="M4461">
        <v>-8.0654400519359595E-4</v>
      </c>
      <c r="N4461">
        <v>5.1436200124258098E-2</v>
      </c>
      <c r="O4461">
        <v>2.98929695951787E-2</v>
      </c>
      <c r="P4461">
        <v>0.13063297430516699</v>
      </c>
      <c r="Q4461">
        <v>0.27232346629070497</v>
      </c>
      <c r="R4461">
        <v>1.26816990788375E-2</v>
      </c>
      <c r="S4461">
        <v>1.6978552455510301E-2</v>
      </c>
      <c r="T4461">
        <v>1.5537172449940099E-2</v>
      </c>
      <c r="U4461">
        <v>1.5980397553088801E-2</v>
      </c>
      <c r="V4461">
        <v>276.89001500000001</v>
      </c>
      <c r="W4461">
        <v>172.179993</v>
      </c>
      <c r="X4461">
        <v>-0.114776996840078</v>
      </c>
      <c r="Y4461">
        <v>-1.6128120944145399E-3</v>
      </c>
      <c r="Z4461">
        <v>1.0450150905650399</v>
      </c>
      <c r="AA4461">
        <v>1.5835401605993</v>
      </c>
      <c r="AB4461">
        <v>1.62177288873971</v>
      </c>
      <c r="AC4461" t="s">
        <v>265</v>
      </c>
      <c r="AD4461" t="s">
        <v>373</v>
      </c>
      <c r="AE4461" t="s">
        <v>56</v>
      </c>
      <c r="AF4461" t="s">
        <v>75</v>
      </c>
      <c r="AG4461" t="s">
        <v>374</v>
      </c>
      <c r="AH4461" s="45">
        <v>43271</v>
      </c>
      <c r="AI4461">
        <v>1175454</v>
      </c>
      <c r="AJ4461">
        <v>2000</v>
      </c>
      <c r="AK4461" t="s">
        <v>375</v>
      </c>
      <c r="AL4461" t="s">
        <v>376</v>
      </c>
      <c r="AM4461" t="s">
        <v>245</v>
      </c>
    </row>
    <row r="4462" spans="1:39" x14ac:dyDescent="0.3">
      <c r="A4462" s="1">
        <v>43621</v>
      </c>
      <c r="B4462" t="s">
        <v>39</v>
      </c>
      <c r="C4462" t="s">
        <v>246</v>
      </c>
      <c r="D4462">
        <v>300</v>
      </c>
      <c r="E4462">
        <v>1</v>
      </c>
      <c r="F4462">
        <v>145.970001</v>
      </c>
      <c r="G4462">
        <v>146.19000199999999</v>
      </c>
      <c r="H4462">
        <v>139.820007</v>
      </c>
      <c r="I4462">
        <v>141.279999</v>
      </c>
      <c r="J4462">
        <v>141.279999</v>
      </c>
      <c r="K4462">
        <v>12790400</v>
      </c>
      <c r="L4462">
        <v>2.1230000000000002</v>
      </c>
      <c r="M4462">
        <v>-1.21009004824E-2</v>
      </c>
      <c r="N4462">
        <v>7.8164686411265703E-3</v>
      </c>
      <c r="O4462">
        <v>-0.257656292453945</v>
      </c>
      <c r="P4462">
        <v>-7.23249352872401E-2</v>
      </c>
      <c r="Q4462">
        <v>-0.62470205354281505</v>
      </c>
      <c r="R4462">
        <v>3.7072806185433203E-2</v>
      </c>
      <c r="S4462">
        <v>2.5611617464271399E-2</v>
      </c>
      <c r="T4462">
        <v>2.4531617979186099E-2</v>
      </c>
      <c r="U4462">
        <v>3.2784703382640001E-2</v>
      </c>
      <c r="V4462">
        <v>292.76001000000002</v>
      </c>
      <c r="W4462">
        <v>124.459999</v>
      </c>
      <c r="X4462">
        <v>-0.25849429526712697</v>
      </c>
      <c r="Y4462">
        <v>8.1287266899663802E-3</v>
      </c>
      <c r="Z4462">
        <v>2.1620748491777899</v>
      </c>
      <c r="AA4462">
        <v>-1.63218414166032</v>
      </c>
      <c r="AB4462">
        <v>-1.5886214358819699</v>
      </c>
      <c r="AC4462" t="s">
        <v>240</v>
      </c>
      <c r="AD4462" t="s">
        <v>377</v>
      </c>
      <c r="AE4462" t="s">
        <v>56</v>
      </c>
      <c r="AF4462" t="s">
        <v>59</v>
      </c>
      <c r="AG4462" t="s">
        <v>347</v>
      </c>
      <c r="AH4462" s="45">
        <v>37225</v>
      </c>
      <c r="AI4462">
        <v>1045810</v>
      </c>
      <c r="AK4462" t="s">
        <v>348</v>
      </c>
      <c r="AL4462" t="s">
        <v>276</v>
      </c>
      <c r="AM4462" t="s">
        <v>245</v>
      </c>
    </row>
    <row r="4463" spans="1:39" x14ac:dyDescent="0.3">
      <c r="A4463" s="1">
        <v>43557</v>
      </c>
      <c r="B4463" t="s">
        <v>39</v>
      </c>
      <c r="C4463" t="s">
        <v>239</v>
      </c>
      <c r="D4463">
        <v>100</v>
      </c>
      <c r="E4463">
        <v>2</v>
      </c>
      <c r="F4463">
        <v>183.25</v>
      </c>
      <c r="G4463">
        <v>184.78999299999899</v>
      </c>
      <c r="H4463">
        <v>181.520004</v>
      </c>
      <c r="I4463">
        <v>183</v>
      </c>
      <c r="J4463">
        <v>182.79135099999999</v>
      </c>
      <c r="K4463">
        <v>11023000</v>
      </c>
      <c r="L4463">
        <v>2.4809999999999999</v>
      </c>
      <c r="M4463">
        <v>3.9421749892843104E-3</v>
      </c>
      <c r="N4463">
        <v>3.4071182666634697E-2</v>
      </c>
      <c r="O4463">
        <v>0.15674968405355899</v>
      </c>
      <c r="P4463">
        <v>0.31641468499888697</v>
      </c>
      <c r="Q4463">
        <v>-0.18570755289079799</v>
      </c>
      <c r="R4463">
        <v>7.0610006886906197E-3</v>
      </c>
      <c r="S4463">
        <v>2.58422922682786E-2</v>
      </c>
      <c r="T4463">
        <v>3.32159626612357E-2</v>
      </c>
      <c r="U4463">
        <v>3.2629277621638003E-2</v>
      </c>
      <c r="V4463">
        <v>292.76001000000002</v>
      </c>
      <c r="W4463">
        <v>124.459999</v>
      </c>
      <c r="X4463">
        <v>-0.25849429526712697</v>
      </c>
      <c r="Y4463" s="44">
        <v>1.7455614805152698E-5</v>
      </c>
      <c r="Z4463">
        <v>2.11795383225413</v>
      </c>
      <c r="AA4463">
        <v>-0.46701946816013901</v>
      </c>
      <c r="AB4463">
        <v>-0.57895067018015101</v>
      </c>
      <c r="AC4463" t="s">
        <v>247</v>
      </c>
      <c r="AD4463" t="s">
        <v>377</v>
      </c>
      <c r="AE4463" t="s">
        <v>56</v>
      </c>
      <c r="AF4463" t="s">
        <v>59</v>
      </c>
      <c r="AG4463" t="s">
        <v>347</v>
      </c>
      <c r="AH4463" s="45">
        <v>37225</v>
      </c>
      <c r="AI4463">
        <v>1045810</v>
      </c>
      <c r="AK4463" t="s">
        <v>348</v>
      </c>
      <c r="AL4463" t="s">
        <v>276</v>
      </c>
      <c r="AM4463" t="s">
        <v>245</v>
      </c>
    </row>
    <row r="4464" spans="1:39" x14ac:dyDescent="0.3">
      <c r="A4464" s="1">
        <v>43577</v>
      </c>
      <c r="B4464" t="s">
        <v>39</v>
      </c>
      <c r="C4464" t="s">
        <v>239</v>
      </c>
      <c r="D4464">
        <v>700</v>
      </c>
      <c r="E4464">
        <v>2</v>
      </c>
      <c r="F4464">
        <v>185.35000600000001</v>
      </c>
      <c r="G4464">
        <v>189.10000600000001</v>
      </c>
      <c r="H4464">
        <v>184.08000200000001</v>
      </c>
      <c r="I4464">
        <v>188.470001</v>
      </c>
      <c r="J4464">
        <v>188.25512699999999</v>
      </c>
      <c r="K4464">
        <v>6998400</v>
      </c>
      <c r="L4464">
        <v>2.59</v>
      </c>
      <c r="M4464">
        <v>1.15805654104439E-2</v>
      </c>
      <c r="N4464">
        <v>-8.1378263455222696E-3</v>
      </c>
      <c r="O4464">
        <v>7.7587395181505897E-2</v>
      </c>
      <c r="P4464">
        <v>0.18416915011957799</v>
      </c>
      <c r="Q4464">
        <v>-0.19176246501115601</v>
      </c>
      <c r="R4464">
        <v>1.8239662816135E-2</v>
      </c>
      <c r="S4464">
        <v>1.9491108367651101E-2</v>
      </c>
      <c r="T4464">
        <v>3.0575944590285901E-2</v>
      </c>
      <c r="U4464">
        <v>3.2296325948433201E-2</v>
      </c>
      <c r="V4464">
        <v>292.76001000000002</v>
      </c>
      <c r="W4464">
        <v>124.459999</v>
      </c>
      <c r="X4464">
        <v>-0.25849429526712697</v>
      </c>
      <c r="Y4464">
        <v>1.0115060212163699E-3</v>
      </c>
      <c r="Z4464">
        <v>2.13113984629724</v>
      </c>
      <c r="AA4464">
        <v>-0.50714104848636998</v>
      </c>
      <c r="AB4464">
        <v>-0.56150646263200499</v>
      </c>
      <c r="AC4464" t="s">
        <v>247</v>
      </c>
      <c r="AD4464" t="s">
        <v>377</v>
      </c>
      <c r="AE4464" t="s">
        <v>56</v>
      </c>
      <c r="AF4464" t="s">
        <v>59</v>
      </c>
      <c r="AG4464" t="s">
        <v>347</v>
      </c>
      <c r="AH4464" s="45">
        <v>37225</v>
      </c>
      <c r="AI4464">
        <v>1045810</v>
      </c>
      <c r="AK4464" t="s">
        <v>348</v>
      </c>
      <c r="AL4464" t="s">
        <v>276</v>
      </c>
      <c r="AM4464" t="s">
        <v>245</v>
      </c>
    </row>
    <row r="4465" spans="1:39" x14ac:dyDescent="0.3">
      <c r="A4465" s="1">
        <v>43588</v>
      </c>
      <c r="B4465" t="s">
        <v>39</v>
      </c>
      <c r="C4465" t="s">
        <v>246</v>
      </c>
      <c r="D4465">
        <v>200</v>
      </c>
      <c r="E4465">
        <v>2</v>
      </c>
      <c r="F4465">
        <v>183.529999</v>
      </c>
      <c r="G4465">
        <v>183.929993</v>
      </c>
      <c r="H4465">
        <v>180.529999</v>
      </c>
      <c r="I4465">
        <v>183.009995</v>
      </c>
      <c r="J4465">
        <v>182.801346</v>
      </c>
      <c r="K4465">
        <v>8420600</v>
      </c>
      <c r="L4465">
        <v>2.5310000000000001</v>
      </c>
      <c r="M4465">
        <v>-9.8306518962013208E-4</v>
      </c>
      <c r="N4465">
        <v>2.72517973113043E-2</v>
      </c>
      <c r="O4465" s="44">
        <v>5.4678335122650801E-5</v>
      </c>
      <c r="P4465">
        <v>0.23570093914802601</v>
      </c>
      <c r="Q4465">
        <v>-0.209169704431344</v>
      </c>
      <c r="R4465">
        <v>7.3972752039213E-3</v>
      </c>
      <c r="S4465">
        <v>1.7330922959698201E-2</v>
      </c>
      <c r="T4465">
        <v>2.06547465803033E-2</v>
      </c>
      <c r="U4465">
        <v>3.2334269256184101E-2</v>
      </c>
      <c r="V4465">
        <v>292.76001000000002</v>
      </c>
      <c r="W4465">
        <v>124.459999</v>
      </c>
      <c r="X4465">
        <v>-0.25849429526712697</v>
      </c>
      <c r="Y4465">
        <v>9.5921274614703799E-3</v>
      </c>
      <c r="Z4465">
        <v>2.1228693410236801</v>
      </c>
      <c r="AA4465">
        <v>-0.56740844766009702</v>
      </c>
      <c r="AB4465">
        <v>-0.57998944530950702</v>
      </c>
      <c r="AC4465" t="s">
        <v>247</v>
      </c>
      <c r="AD4465" t="s">
        <v>377</v>
      </c>
      <c r="AE4465" t="s">
        <v>56</v>
      </c>
      <c r="AF4465" t="s">
        <v>59</v>
      </c>
      <c r="AG4465" t="s">
        <v>347</v>
      </c>
      <c r="AH4465" s="45">
        <v>37225</v>
      </c>
      <c r="AI4465">
        <v>1045810</v>
      </c>
      <c r="AK4465" t="s">
        <v>348</v>
      </c>
      <c r="AL4465" t="s">
        <v>276</v>
      </c>
      <c r="AM4465" t="s">
        <v>245</v>
      </c>
    </row>
    <row r="4466" spans="1:39" x14ac:dyDescent="0.3">
      <c r="A4466" s="1">
        <v>43602</v>
      </c>
      <c r="B4466" t="s">
        <v>39</v>
      </c>
      <c r="C4466" t="s">
        <v>239</v>
      </c>
      <c r="D4466">
        <v>100</v>
      </c>
      <c r="E4466">
        <v>2</v>
      </c>
      <c r="F4466">
        <v>158.5</v>
      </c>
      <c r="G4466">
        <v>163.71000699999999</v>
      </c>
      <c r="H4466">
        <v>154.94000199999999</v>
      </c>
      <c r="I4466">
        <v>156.529999</v>
      </c>
      <c r="J4466">
        <v>156.35153199999999</v>
      </c>
      <c r="K4466">
        <v>25551700</v>
      </c>
      <c r="L4466">
        <v>2.3929999999999998</v>
      </c>
      <c r="M4466">
        <v>-2.3112994288195899E-2</v>
      </c>
      <c r="N4466">
        <v>-7.55854535277172E-2</v>
      </c>
      <c r="O4466">
        <v>-0.18431072908484</v>
      </c>
      <c r="P4466">
        <v>-4.1313433169616696E-3</v>
      </c>
      <c r="Q4466">
        <v>-0.44892933617460401</v>
      </c>
      <c r="R4466">
        <v>3.2252546037409402E-2</v>
      </c>
      <c r="S4466">
        <v>2.14014713322828E-2</v>
      </c>
      <c r="T4466">
        <v>2.2176244043258599E-2</v>
      </c>
      <c r="U4466">
        <v>3.2403805607166797E-2</v>
      </c>
      <c r="V4466">
        <v>292.76001000000002</v>
      </c>
      <c r="W4466">
        <v>124.459999</v>
      </c>
      <c r="X4466">
        <v>-0.25849429526712697</v>
      </c>
      <c r="Y4466">
        <v>-5.8544371529206298E-3</v>
      </c>
      <c r="Z4466">
        <v>2.1214364960706802</v>
      </c>
      <c r="AA4466">
        <v>-1.18812184098453</v>
      </c>
      <c r="AB4466">
        <v>-1.2028473949437499</v>
      </c>
      <c r="AC4466" t="s">
        <v>247</v>
      </c>
      <c r="AD4466" t="s">
        <v>377</v>
      </c>
      <c r="AE4466" t="s">
        <v>56</v>
      </c>
      <c r="AF4466" t="s">
        <v>59</v>
      </c>
      <c r="AG4466" t="s">
        <v>347</v>
      </c>
      <c r="AH4466" s="45">
        <v>37225</v>
      </c>
      <c r="AI4466">
        <v>1045810</v>
      </c>
      <c r="AK4466" t="s">
        <v>348</v>
      </c>
      <c r="AL4466" t="s">
        <v>276</v>
      </c>
      <c r="AM4466" t="s">
        <v>245</v>
      </c>
    </row>
    <row r="4467" spans="1:39" x14ac:dyDescent="0.3">
      <c r="A4467" s="1">
        <v>43615</v>
      </c>
      <c r="B4467" t="s">
        <v>39</v>
      </c>
      <c r="C4467" t="s">
        <v>246</v>
      </c>
      <c r="D4467">
        <v>100</v>
      </c>
      <c r="E4467">
        <v>2</v>
      </c>
      <c r="F4467">
        <v>140.30999800000001</v>
      </c>
      <c r="G4467">
        <v>141.75</v>
      </c>
      <c r="H4467">
        <v>137.570007</v>
      </c>
      <c r="I4467">
        <v>139.11000100000001</v>
      </c>
      <c r="J4467">
        <v>139.11000100000001</v>
      </c>
      <c r="K4467">
        <v>9857500</v>
      </c>
      <c r="L4467">
        <v>2.2269999999999999</v>
      </c>
      <c r="M4467">
        <v>-7.6622668763455803E-3</v>
      </c>
      <c r="N4467">
        <v>-8.8789682472856096E-2</v>
      </c>
      <c r="O4467">
        <v>-0.25282195678241698</v>
      </c>
      <c r="P4467">
        <v>-0.102233705768391</v>
      </c>
      <c r="Q4467">
        <v>-0.57682223150095702</v>
      </c>
      <c r="R4467">
        <v>9.5896816506330501E-3</v>
      </c>
      <c r="S4467">
        <v>2.0418725848107298E-2</v>
      </c>
      <c r="T4467">
        <v>2.3008799356411001E-2</v>
      </c>
      <c r="U4467">
        <v>3.2560026060538198E-2</v>
      </c>
      <c r="V4467">
        <v>292.76001000000002</v>
      </c>
      <c r="W4467">
        <v>124.459999</v>
      </c>
      <c r="X4467">
        <v>-0.25849429526712697</v>
      </c>
      <c r="Y4467">
        <v>2.0962723552933101E-3</v>
      </c>
      <c r="Z4467">
        <v>2.14828650272226</v>
      </c>
      <c r="AA4467">
        <v>-1.5141769545661301</v>
      </c>
      <c r="AB4467">
        <v>-1.4320365770836601</v>
      </c>
      <c r="AC4467" t="s">
        <v>247</v>
      </c>
      <c r="AD4467" t="s">
        <v>377</v>
      </c>
      <c r="AE4467" t="s">
        <v>56</v>
      </c>
      <c r="AF4467" t="s">
        <v>59</v>
      </c>
      <c r="AG4467" t="s">
        <v>347</v>
      </c>
      <c r="AH4467" s="45">
        <v>37225</v>
      </c>
      <c r="AI4467">
        <v>1045810</v>
      </c>
      <c r="AK4467" t="s">
        <v>348</v>
      </c>
      <c r="AL4467" t="s">
        <v>276</v>
      </c>
      <c r="AM4467" t="s">
        <v>245</v>
      </c>
    </row>
    <row r="4468" spans="1:39" x14ac:dyDescent="0.3">
      <c r="A4468" s="1">
        <v>43621</v>
      </c>
      <c r="B4468" t="s">
        <v>39</v>
      </c>
      <c r="C4468" t="s">
        <v>239</v>
      </c>
      <c r="D4468">
        <v>100</v>
      </c>
      <c r="E4468">
        <v>2</v>
      </c>
      <c r="F4468">
        <v>145.970001</v>
      </c>
      <c r="G4468">
        <v>146.19000199999999</v>
      </c>
      <c r="H4468">
        <v>139.820007</v>
      </c>
      <c r="I4468">
        <v>141.279999</v>
      </c>
      <c r="J4468">
        <v>141.279999</v>
      </c>
      <c r="K4468">
        <v>12790400</v>
      </c>
      <c r="L4468">
        <v>2.1230000000000002</v>
      </c>
      <c r="M4468">
        <v>-1.21009004824E-2</v>
      </c>
      <c r="N4468">
        <v>7.8164686411265703E-3</v>
      </c>
      <c r="O4468">
        <v>-0.257656292453945</v>
      </c>
      <c r="P4468">
        <v>-7.23249352872401E-2</v>
      </c>
      <c r="Q4468">
        <v>-0.62470205354281505</v>
      </c>
      <c r="R4468">
        <v>3.7072806185433203E-2</v>
      </c>
      <c r="S4468">
        <v>2.5611617464271399E-2</v>
      </c>
      <c r="T4468">
        <v>2.4531617979186099E-2</v>
      </c>
      <c r="U4468">
        <v>3.2784703382640001E-2</v>
      </c>
      <c r="V4468">
        <v>292.76001000000002</v>
      </c>
      <c r="W4468">
        <v>124.459999</v>
      </c>
      <c r="X4468">
        <v>-0.25849429526712697</v>
      </c>
      <c r="Y4468">
        <v>8.1287266899663802E-3</v>
      </c>
      <c r="Z4468">
        <v>2.1620748491777899</v>
      </c>
      <c r="AA4468">
        <v>-1.63218414166032</v>
      </c>
      <c r="AB4468">
        <v>-1.5886214358819699</v>
      </c>
      <c r="AC4468" t="s">
        <v>247</v>
      </c>
      <c r="AD4468" t="s">
        <v>377</v>
      </c>
      <c r="AE4468" t="s">
        <v>56</v>
      </c>
      <c r="AF4468" t="s">
        <v>59</v>
      </c>
      <c r="AG4468" t="s">
        <v>347</v>
      </c>
      <c r="AH4468" s="45">
        <v>37225</v>
      </c>
      <c r="AI4468">
        <v>1045810</v>
      </c>
      <c r="AK4468" t="s">
        <v>348</v>
      </c>
      <c r="AL4468" t="s">
        <v>276</v>
      </c>
      <c r="AM4468" t="s">
        <v>245</v>
      </c>
    </row>
    <row r="4469" spans="1:39" x14ac:dyDescent="0.3">
      <c r="A4469" s="1">
        <v>43640</v>
      </c>
      <c r="B4469" t="s">
        <v>39</v>
      </c>
      <c r="C4469" t="s">
        <v>239</v>
      </c>
      <c r="D4469">
        <v>300</v>
      </c>
      <c r="E4469">
        <v>2</v>
      </c>
      <c r="F4469">
        <v>152.61999499999999</v>
      </c>
      <c r="G4469">
        <v>153.85000600000001</v>
      </c>
      <c r="H4469">
        <v>150.720001</v>
      </c>
      <c r="I4469">
        <v>152.66000399999999</v>
      </c>
      <c r="J4469">
        <v>152.66000399999999</v>
      </c>
      <c r="K4469">
        <v>7073700</v>
      </c>
      <c r="L4469">
        <v>2.0209999999999999</v>
      </c>
      <c r="M4469">
        <v>5.9129598923414401E-3</v>
      </c>
      <c r="N4469">
        <v>5.1272641895307898E-2</v>
      </c>
      <c r="O4469">
        <v>4.1585758394504799E-3</v>
      </c>
      <c r="P4469">
        <v>-0.12843606838947899</v>
      </c>
      <c r="Q4469">
        <v>-0.51757304558069905</v>
      </c>
      <c r="R4469">
        <v>2.5323488497381599E-2</v>
      </c>
      <c r="S4469">
        <v>2.5190911674048199E-2</v>
      </c>
      <c r="T4469">
        <v>2.1817412333820702E-2</v>
      </c>
      <c r="U4469">
        <v>3.3092699933468903E-2</v>
      </c>
      <c r="V4469">
        <v>292.76001000000002</v>
      </c>
      <c r="W4469">
        <v>124.459999</v>
      </c>
      <c r="X4469">
        <v>-0.25849429526712697</v>
      </c>
      <c r="Y4469">
        <v>-1.73338836506086E-3</v>
      </c>
      <c r="Z4469">
        <v>2.1802695930693798</v>
      </c>
      <c r="AA4469">
        <v>-1.38167615017899</v>
      </c>
      <c r="AB4469">
        <v>-1.42113883252708</v>
      </c>
      <c r="AC4469" t="s">
        <v>247</v>
      </c>
      <c r="AD4469" t="s">
        <v>377</v>
      </c>
      <c r="AE4469" t="s">
        <v>56</v>
      </c>
      <c r="AF4469" t="s">
        <v>59</v>
      </c>
      <c r="AG4469" t="s">
        <v>347</v>
      </c>
      <c r="AH4469" s="45">
        <v>37225</v>
      </c>
      <c r="AI4469">
        <v>1045810</v>
      </c>
      <c r="AK4469" t="s">
        <v>348</v>
      </c>
      <c r="AL4469" t="s">
        <v>276</v>
      </c>
      <c r="AM4469" t="s">
        <v>245</v>
      </c>
    </row>
    <row r="4470" spans="1:39" x14ac:dyDescent="0.3">
      <c r="A4470" s="1">
        <v>43566</v>
      </c>
      <c r="B4470" t="s">
        <v>39</v>
      </c>
      <c r="C4470" t="s">
        <v>239</v>
      </c>
      <c r="D4470">
        <v>800</v>
      </c>
      <c r="E4470">
        <v>3</v>
      </c>
      <c r="F4470">
        <v>192.199997</v>
      </c>
      <c r="G4470">
        <v>193.470001</v>
      </c>
      <c r="H4470">
        <v>189.550003</v>
      </c>
      <c r="I4470">
        <v>191.53999299999899</v>
      </c>
      <c r="J4470">
        <v>191.321609</v>
      </c>
      <c r="K4470">
        <v>9365000</v>
      </c>
      <c r="L4470">
        <v>2.504</v>
      </c>
      <c r="M4470">
        <v>-2.91954380570988E-3</v>
      </c>
      <c r="N4470">
        <v>1.7272676943809101E-2</v>
      </c>
      <c r="O4470">
        <v>0.164295470778342</v>
      </c>
      <c r="P4470">
        <v>0.27780798209121099</v>
      </c>
      <c r="Q4470">
        <v>-0.163304584804981</v>
      </c>
      <c r="R4470">
        <v>1.1912119420932199E-2</v>
      </c>
      <c r="S4470">
        <v>2.1350578633956001E-2</v>
      </c>
      <c r="T4470">
        <v>3.0625906638072801E-2</v>
      </c>
      <c r="U4470">
        <v>3.2407634514983297E-2</v>
      </c>
      <c r="V4470">
        <v>292.76001000000002</v>
      </c>
      <c r="W4470">
        <v>124.459999</v>
      </c>
      <c r="X4470">
        <v>-0.25849429526712697</v>
      </c>
      <c r="Y4470" s="44">
        <v>3.8122194279549302E-5</v>
      </c>
      <c r="Z4470">
        <v>2.1450144096310999</v>
      </c>
      <c r="AA4470">
        <v>-0.42686836482204898</v>
      </c>
      <c r="AB4470">
        <v>-0.375652070640008</v>
      </c>
      <c r="AC4470" t="s">
        <v>248</v>
      </c>
      <c r="AD4470" t="s">
        <v>377</v>
      </c>
      <c r="AE4470" t="s">
        <v>56</v>
      </c>
      <c r="AF4470" t="s">
        <v>59</v>
      </c>
      <c r="AG4470" t="s">
        <v>347</v>
      </c>
      <c r="AH4470" s="45">
        <v>37225</v>
      </c>
      <c r="AI4470">
        <v>1045810</v>
      </c>
      <c r="AK4470" t="s">
        <v>348</v>
      </c>
      <c r="AL4470" t="s">
        <v>276</v>
      </c>
      <c r="AM4470" t="s">
        <v>245</v>
      </c>
    </row>
    <row r="4471" spans="1:39" x14ac:dyDescent="0.3">
      <c r="A4471" s="1">
        <v>43571</v>
      </c>
      <c r="B4471" t="s">
        <v>39</v>
      </c>
      <c r="C4471" t="s">
        <v>239</v>
      </c>
      <c r="D4471">
        <v>100</v>
      </c>
      <c r="E4471">
        <v>3</v>
      </c>
      <c r="F4471">
        <v>186.279999</v>
      </c>
      <c r="G4471">
        <v>188.970001</v>
      </c>
      <c r="H4471">
        <v>184.96000699999999</v>
      </c>
      <c r="I4471">
        <v>188.21000699999999</v>
      </c>
      <c r="J4471">
        <v>187.99542199999999</v>
      </c>
      <c r="K4471">
        <v>9874100</v>
      </c>
      <c r="L4471">
        <v>2.5920000000000001</v>
      </c>
      <c r="M4471">
        <v>1.8825548010378699E-2</v>
      </c>
      <c r="N4471">
        <v>-5.5633444776797096E-3</v>
      </c>
      <c r="O4471">
        <v>0.10287823004751601</v>
      </c>
      <c r="P4471">
        <v>0.22882027396072299</v>
      </c>
      <c r="Q4471">
        <v>-0.20378307183393701</v>
      </c>
      <c r="R4471">
        <v>1.9014941060567999E-2</v>
      </c>
      <c r="S4471">
        <v>2.0936688409912401E-2</v>
      </c>
      <c r="T4471">
        <v>3.08584063103352E-2</v>
      </c>
      <c r="U4471">
        <v>3.2387315649382999E-2</v>
      </c>
      <c r="V4471">
        <v>292.76001000000002</v>
      </c>
      <c r="W4471">
        <v>124.459999</v>
      </c>
      <c r="X4471">
        <v>-0.25849429526712697</v>
      </c>
      <c r="Y4471">
        <v>5.0922850790659495E-4</v>
      </c>
      <c r="Z4471">
        <v>2.1381510567040598</v>
      </c>
      <c r="AA4471">
        <v>-0.52778570038598305</v>
      </c>
      <c r="AB4471">
        <v>-0.49750072511357302</v>
      </c>
      <c r="AC4471" t="s">
        <v>248</v>
      </c>
      <c r="AD4471" t="s">
        <v>377</v>
      </c>
      <c r="AE4471" t="s">
        <v>56</v>
      </c>
      <c r="AF4471" t="s">
        <v>59</v>
      </c>
      <c r="AG4471" t="s">
        <v>347</v>
      </c>
      <c r="AH4471" s="45">
        <v>37225</v>
      </c>
      <c r="AI4471">
        <v>1045810</v>
      </c>
      <c r="AK4471" t="s">
        <v>348</v>
      </c>
      <c r="AL4471" t="s">
        <v>276</v>
      </c>
      <c r="AM4471" t="s">
        <v>245</v>
      </c>
    </row>
    <row r="4472" spans="1:39" x14ac:dyDescent="0.3">
      <c r="A4472" s="1">
        <v>43594</v>
      </c>
      <c r="B4472" t="s">
        <v>39</v>
      </c>
      <c r="C4472" t="s">
        <v>239</v>
      </c>
      <c r="D4472">
        <v>200</v>
      </c>
      <c r="E4472">
        <v>3</v>
      </c>
      <c r="F4472">
        <v>171.13999899999999</v>
      </c>
      <c r="G4472">
        <v>171.529999</v>
      </c>
      <c r="H4472">
        <v>165.39999399999999</v>
      </c>
      <c r="I4472">
        <v>170.19000199999999</v>
      </c>
      <c r="J4472">
        <v>169.99597199999999</v>
      </c>
      <c r="K4472">
        <v>16506200</v>
      </c>
      <c r="L4472">
        <v>2.4569999999999999</v>
      </c>
      <c r="M4472">
        <v>-2.1679908392473302E-2</v>
      </c>
      <c r="N4472">
        <v>-7.3608344769168596E-2</v>
      </c>
      <c r="O4472">
        <v>-0.11948550313287901</v>
      </c>
      <c r="P4472">
        <v>0.14465989206941701</v>
      </c>
      <c r="Q4472">
        <v>-0.38294885215768798</v>
      </c>
      <c r="R4472">
        <v>1.7113206990807501E-2</v>
      </c>
      <c r="S4472">
        <v>1.7959724901049301E-2</v>
      </c>
      <c r="T4472">
        <v>2.0683787745961801E-2</v>
      </c>
      <c r="U4472">
        <v>3.22561868799306E-2</v>
      </c>
      <c r="V4472">
        <v>292.76001000000002</v>
      </c>
      <c r="W4472">
        <v>124.459999</v>
      </c>
      <c r="X4472">
        <v>-0.25849429526712697</v>
      </c>
      <c r="Y4472">
        <v>-3.0259986019249502E-3</v>
      </c>
      <c r="Z4472">
        <v>2.12538685009994</v>
      </c>
      <c r="AA4472">
        <v>-1.0079242974929701</v>
      </c>
      <c r="AB4472">
        <v>-0.80625514680359101</v>
      </c>
      <c r="AC4472" t="s">
        <v>248</v>
      </c>
      <c r="AD4472" t="s">
        <v>377</v>
      </c>
      <c r="AE4472" t="s">
        <v>56</v>
      </c>
      <c r="AF4472" t="s">
        <v>59</v>
      </c>
      <c r="AG4472" t="s">
        <v>347</v>
      </c>
      <c r="AH4472" s="45">
        <v>37225</v>
      </c>
      <c r="AI4472">
        <v>1045810</v>
      </c>
      <c r="AK4472" t="s">
        <v>348</v>
      </c>
      <c r="AL4472" t="s">
        <v>276</v>
      </c>
      <c r="AM4472" t="s">
        <v>245</v>
      </c>
    </row>
    <row r="4473" spans="1:39" x14ac:dyDescent="0.3">
      <c r="A4473" s="1">
        <v>43601</v>
      </c>
      <c r="B4473" t="s">
        <v>39</v>
      </c>
      <c r="C4473" t="s">
        <v>246</v>
      </c>
      <c r="D4473">
        <v>100</v>
      </c>
      <c r="E4473">
        <v>3</v>
      </c>
      <c r="F4473">
        <v>159.36000100000001</v>
      </c>
      <c r="G4473">
        <v>161.91000399999999</v>
      </c>
      <c r="H4473">
        <v>157.64999399999999</v>
      </c>
      <c r="I4473">
        <v>160.19000199999999</v>
      </c>
      <c r="J4473">
        <v>160.00737000000001</v>
      </c>
      <c r="K4473">
        <v>19527200</v>
      </c>
      <c r="L4473">
        <v>2.4049999999999998</v>
      </c>
      <c r="M4473">
        <v>3.8153061252389599E-3</v>
      </c>
      <c r="N4473">
        <v>-6.0554865978921901E-2</v>
      </c>
      <c r="O4473">
        <v>-0.14237218678626501</v>
      </c>
      <c r="P4473">
        <v>3.7002483535370403E-2</v>
      </c>
      <c r="Q4473">
        <v>-0.42398544855202502</v>
      </c>
      <c r="R4473">
        <v>3.2020600773443098E-2</v>
      </c>
      <c r="S4473">
        <v>2.1888709872514699E-2</v>
      </c>
      <c r="T4473">
        <v>2.2092108260220501E-2</v>
      </c>
      <c r="U4473">
        <v>3.2376471158788098E-2</v>
      </c>
      <c r="V4473">
        <v>292.76001000000002</v>
      </c>
      <c r="W4473">
        <v>124.459999</v>
      </c>
      <c r="X4473">
        <v>-0.25849429526712697</v>
      </c>
      <c r="Y4473">
        <v>8.8559569696340101E-3</v>
      </c>
      <c r="Z4473">
        <v>2.1184143064132499</v>
      </c>
      <c r="AA4473">
        <v>-1.12465750149164</v>
      </c>
      <c r="AB4473">
        <v>-1.1826784165080599</v>
      </c>
      <c r="AC4473" t="s">
        <v>248</v>
      </c>
      <c r="AD4473" t="s">
        <v>377</v>
      </c>
      <c r="AE4473" t="s">
        <v>56</v>
      </c>
      <c r="AF4473" t="s">
        <v>59</v>
      </c>
      <c r="AG4473" t="s">
        <v>347</v>
      </c>
      <c r="AH4473" s="45">
        <v>37225</v>
      </c>
      <c r="AI4473">
        <v>1045810</v>
      </c>
      <c r="AK4473" t="s">
        <v>348</v>
      </c>
      <c r="AL4473" t="s">
        <v>276</v>
      </c>
      <c r="AM4473" t="s">
        <v>245</v>
      </c>
    </row>
    <row r="4474" spans="1:39" x14ac:dyDescent="0.3">
      <c r="A4474" s="1">
        <v>43614</v>
      </c>
      <c r="B4474" t="s">
        <v>39</v>
      </c>
      <c r="C4474" t="s">
        <v>239</v>
      </c>
      <c r="D4474">
        <v>200</v>
      </c>
      <c r="E4474">
        <v>3</v>
      </c>
      <c r="F4474">
        <v>141.41000399999999</v>
      </c>
      <c r="G4474">
        <v>142.820007</v>
      </c>
      <c r="H4474">
        <v>138.94000199999999</v>
      </c>
      <c r="I4474">
        <v>140.33999599999899</v>
      </c>
      <c r="J4474">
        <v>140.179993</v>
      </c>
      <c r="K4474">
        <v>13995000</v>
      </c>
      <c r="L4474">
        <v>2.2360000000000002</v>
      </c>
      <c r="M4474">
        <v>-2.10816910376222E-2</v>
      </c>
      <c r="N4474">
        <v>-9.9744081443774293E-2</v>
      </c>
      <c r="O4474">
        <v>-0.238220963783768</v>
      </c>
      <c r="P4474">
        <v>-0.100968699757152</v>
      </c>
      <c r="Q4474">
        <v>-0.57193171176656599</v>
      </c>
      <c r="R4474">
        <v>7.7888233440608703E-3</v>
      </c>
      <c r="S4474">
        <v>2.0783170113196098E-2</v>
      </c>
      <c r="T4474">
        <v>2.3003995225454099E-2</v>
      </c>
      <c r="U4474">
        <v>3.2558268053364599E-2</v>
      </c>
      <c r="V4474">
        <v>292.76001000000002</v>
      </c>
      <c r="W4474">
        <v>124.459999</v>
      </c>
      <c r="X4474">
        <v>-0.25849429526712697</v>
      </c>
      <c r="Y4474">
        <v>-6.9359101493404697E-3</v>
      </c>
      <c r="Z4474">
        <v>2.1365905200308899</v>
      </c>
      <c r="AA4474">
        <v>-1.50214127204232</v>
      </c>
      <c r="AB4474">
        <v>-1.3783557922471601</v>
      </c>
      <c r="AC4474" t="s">
        <v>248</v>
      </c>
      <c r="AD4474" t="s">
        <v>377</v>
      </c>
      <c r="AE4474" t="s">
        <v>56</v>
      </c>
      <c r="AF4474" t="s">
        <v>59</v>
      </c>
      <c r="AG4474" t="s">
        <v>347</v>
      </c>
      <c r="AH4474" s="45">
        <v>37225</v>
      </c>
      <c r="AI4474">
        <v>1045810</v>
      </c>
      <c r="AK4474" t="s">
        <v>348</v>
      </c>
      <c r="AL4474" t="s">
        <v>276</v>
      </c>
      <c r="AM4474" t="s">
        <v>245</v>
      </c>
    </row>
    <row r="4475" spans="1:39" x14ac:dyDescent="0.3">
      <c r="A4475" s="1">
        <v>43620</v>
      </c>
      <c r="B4475" t="s">
        <v>39</v>
      </c>
      <c r="C4475" t="s">
        <v>239</v>
      </c>
      <c r="D4475">
        <v>300</v>
      </c>
      <c r="E4475">
        <v>3</v>
      </c>
      <c r="F4475">
        <v>136.36000100000001</v>
      </c>
      <c r="G4475">
        <v>143.21000699999999</v>
      </c>
      <c r="H4475">
        <v>135.470001</v>
      </c>
      <c r="I4475">
        <v>143</v>
      </c>
      <c r="J4475">
        <v>143</v>
      </c>
      <c r="K4475">
        <v>16045900</v>
      </c>
      <c r="L4475">
        <v>2.1190000000000002</v>
      </c>
      <c r="M4475">
        <v>6.6647978044604095E-2</v>
      </c>
      <c r="N4475">
        <v>-1.1643219140956599E-3</v>
      </c>
      <c r="O4475">
        <v>-0.24653845716116601</v>
      </c>
      <c r="P4475">
        <v>-8.9198425961256905E-2</v>
      </c>
      <c r="Q4475">
        <v>-0.58492321015149396</v>
      </c>
      <c r="R4475">
        <v>3.8103562975367503E-2</v>
      </c>
      <c r="S4475">
        <v>2.5713056229501801E-2</v>
      </c>
      <c r="T4475">
        <v>2.4744318225641802E-2</v>
      </c>
      <c r="U4475">
        <v>3.2833918056805203E-2</v>
      </c>
      <c r="V4475">
        <v>292.76001000000002</v>
      </c>
      <c r="W4475">
        <v>124.459999</v>
      </c>
      <c r="X4475">
        <v>-0.25849429526712697</v>
      </c>
      <c r="Y4475">
        <v>2.1205927310919401E-2</v>
      </c>
      <c r="Z4475">
        <v>2.1751968993353201</v>
      </c>
      <c r="AA4475">
        <v>-1.5307276366890501</v>
      </c>
      <c r="AB4475">
        <v>-1.5626128619583699</v>
      </c>
      <c r="AC4475" t="s">
        <v>248</v>
      </c>
      <c r="AD4475" t="s">
        <v>377</v>
      </c>
      <c r="AE4475" t="s">
        <v>56</v>
      </c>
      <c r="AF4475" t="s">
        <v>59</v>
      </c>
      <c r="AG4475" t="s">
        <v>347</v>
      </c>
      <c r="AH4475" s="45">
        <v>37225</v>
      </c>
      <c r="AI4475">
        <v>1045810</v>
      </c>
      <c r="AK4475" t="s">
        <v>348</v>
      </c>
      <c r="AL4475" t="s">
        <v>276</v>
      </c>
      <c r="AM4475" t="s">
        <v>245</v>
      </c>
    </row>
    <row r="4476" spans="1:39" x14ac:dyDescent="0.3">
      <c r="A4476" s="1">
        <v>43621</v>
      </c>
      <c r="B4476" t="s">
        <v>39</v>
      </c>
      <c r="C4476" t="s">
        <v>246</v>
      </c>
      <c r="D4476">
        <v>100</v>
      </c>
      <c r="E4476">
        <v>3</v>
      </c>
      <c r="F4476">
        <v>145.970001</v>
      </c>
      <c r="G4476">
        <v>146.19000199999999</v>
      </c>
      <c r="H4476">
        <v>139.820007</v>
      </c>
      <c r="I4476">
        <v>141.279999</v>
      </c>
      <c r="J4476">
        <v>141.279999</v>
      </c>
      <c r="K4476">
        <v>12790400</v>
      </c>
      <c r="L4476">
        <v>2.1230000000000002</v>
      </c>
      <c r="M4476">
        <v>-1.21009004824E-2</v>
      </c>
      <c r="N4476">
        <v>7.8164686411265703E-3</v>
      </c>
      <c r="O4476">
        <v>-0.257656292453945</v>
      </c>
      <c r="P4476">
        <v>-7.23249352872401E-2</v>
      </c>
      <c r="Q4476">
        <v>-0.62470205354281505</v>
      </c>
      <c r="R4476">
        <v>3.7072806185433203E-2</v>
      </c>
      <c r="S4476">
        <v>2.5611617464271399E-2</v>
      </c>
      <c r="T4476">
        <v>2.4531617979186099E-2</v>
      </c>
      <c r="U4476">
        <v>3.2784703382640001E-2</v>
      </c>
      <c r="V4476">
        <v>292.76001000000002</v>
      </c>
      <c r="W4476">
        <v>124.459999</v>
      </c>
      <c r="X4476">
        <v>-0.25849429526712697</v>
      </c>
      <c r="Y4476">
        <v>8.1287266899663802E-3</v>
      </c>
      <c r="Z4476">
        <v>2.1620748491777899</v>
      </c>
      <c r="AA4476">
        <v>-1.63218414166032</v>
      </c>
      <c r="AB4476">
        <v>-1.5886214358819699</v>
      </c>
      <c r="AC4476" t="s">
        <v>248</v>
      </c>
      <c r="AD4476" t="s">
        <v>377</v>
      </c>
      <c r="AE4476" t="s">
        <v>56</v>
      </c>
      <c r="AF4476" t="s">
        <v>59</v>
      </c>
      <c r="AG4476" t="s">
        <v>347</v>
      </c>
      <c r="AH4476" s="45">
        <v>37225</v>
      </c>
      <c r="AI4476">
        <v>1045810</v>
      </c>
      <c r="AK4476" t="s">
        <v>348</v>
      </c>
      <c r="AL4476" t="s">
        <v>276</v>
      </c>
      <c r="AM4476" t="s">
        <v>245</v>
      </c>
    </row>
    <row r="4477" spans="1:39" x14ac:dyDescent="0.3">
      <c r="A4477" s="1">
        <v>43627</v>
      </c>
      <c r="B4477" t="s">
        <v>39</v>
      </c>
      <c r="C4477" t="s">
        <v>239</v>
      </c>
      <c r="D4477">
        <v>100</v>
      </c>
      <c r="E4477">
        <v>3</v>
      </c>
      <c r="F4477">
        <v>150.83999599999899</v>
      </c>
      <c r="G4477">
        <v>152.36000100000001</v>
      </c>
      <c r="H4477">
        <v>149.16000399999999</v>
      </c>
      <c r="I4477">
        <v>150.75</v>
      </c>
      <c r="J4477">
        <v>150.75</v>
      </c>
      <c r="K4477">
        <v>9596800</v>
      </c>
      <c r="L4477">
        <v>2.14</v>
      </c>
      <c r="M4477">
        <v>1.55094161308998E-2</v>
      </c>
      <c r="N4477">
        <v>5.2778205347387502E-2</v>
      </c>
      <c r="O4477">
        <v>-0.120151907044609</v>
      </c>
      <c r="P4477">
        <v>-7.4037522384822405E-2</v>
      </c>
      <c r="Q4477">
        <v>-0.55007198527002799</v>
      </c>
      <c r="R4477">
        <v>1.30043257231504E-2</v>
      </c>
      <c r="S4477">
        <v>2.6698883299727399E-2</v>
      </c>
      <c r="T4477">
        <v>2.31942020624555E-2</v>
      </c>
      <c r="U4477">
        <v>3.2866995547721101E-2</v>
      </c>
      <c r="V4477">
        <v>292.76001000000002</v>
      </c>
      <c r="W4477">
        <v>124.459999</v>
      </c>
      <c r="X4477">
        <v>-0.25849429526712697</v>
      </c>
      <c r="Y4477">
        <v>-3.4994119269314301E-4</v>
      </c>
      <c r="Z4477">
        <v>2.1684791951284001</v>
      </c>
      <c r="AA4477">
        <v>-1.44811906006004</v>
      </c>
      <c r="AB4477">
        <v>-1.5451555360122899</v>
      </c>
      <c r="AC4477" t="s">
        <v>248</v>
      </c>
      <c r="AD4477" t="s">
        <v>377</v>
      </c>
      <c r="AE4477" t="s">
        <v>56</v>
      </c>
      <c r="AF4477" t="s">
        <v>59</v>
      </c>
      <c r="AG4477" t="s">
        <v>347</v>
      </c>
      <c r="AH4477" s="45">
        <v>37225</v>
      </c>
      <c r="AI4477">
        <v>1045810</v>
      </c>
      <c r="AK4477" t="s">
        <v>348</v>
      </c>
      <c r="AL4477" t="s">
        <v>276</v>
      </c>
      <c r="AM4477" t="s">
        <v>245</v>
      </c>
    </row>
    <row r="4478" spans="1:39" x14ac:dyDescent="0.3">
      <c r="A4478" s="1">
        <v>43630</v>
      </c>
      <c r="B4478" t="s">
        <v>39</v>
      </c>
      <c r="C4478" t="s">
        <v>246</v>
      </c>
      <c r="D4478">
        <v>400</v>
      </c>
      <c r="E4478">
        <v>3</v>
      </c>
      <c r="F4478">
        <v>144.509995</v>
      </c>
      <c r="G4478">
        <v>145.490005</v>
      </c>
      <c r="H4478">
        <v>142.83999599999899</v>
      </c>
      <c r="I4478">
        <v>144.63999899999999</v>
      </c>
      <c r="J4478">
        <v>144.63999899999999</v>
      </c>
      <c r="K4478">
        <v>9860700</v>
      </c>
      <c r="L4478">
        <v>2.093</v>
      </c>
      <c r="M4478">
        <v>-2.4719565773885701E-2</v>
      </c>
      <c r="N4478">
        <v>-5.92819688139779E-3</v>
      </c>
      <c r="O4478">
        <v>-0.11245455844989601</v>
      </c>
      <c r="P4478">
        <v>-0.159291491691961</v>
      </c>
      <c r="Q4478">
        <v>-0.59190440373256603</v>
      </c>
      <c r="R4478">
        <v>2.43777514613298E-2</v>
      </c>
      <c r="S4478">
        <v>2.4113657751255201E-2</v>
      </c>
      <c r="T4478">
        <v>2.2877313704877399E-2</v>
      </c>
      <c r="U4478">
        <v>3.29553414384001E-2</v>
      </c>
      <c r="V4478">
        <v>292.76001000000002</v>
      </c>
      <c r="W4478">
        <v>124.459999</v>
      </c>
      <c r="X4478">
        <v>-0.25849429526712697</v>
      </c>
      <c r="Y4478">
        <v>-1.6128120944145399E-3</v>
      </c>
      <c r="Z4478">
        <v>2.1750759785227798</v>
      </c>
      <c r="AA4478">
        <v>-1.55826810662988</v>
      </c>
      <c r="AB4478">
        <v>-1.50117001882325</v>
      </c>
      <c r="AC4478" t="s">
        <v>248</v>
      </c>
      <c r="AD4478" t="s">
        <v>377</v>
      </c>
      <c r="AE4478" t="s">
        <v>56</v>
      </c>
      <c r="AF4478" t="s">
        <v>59</v>
      </c>
      <c r="AG4478" t="s">
        <v>347</v>
      </c>
      <c r="AH4478" s="45">
        <v>37225</v>
      </c>
      <c r="AI4478">
        <v>1045810</v>
      </c>
      <c r="AK4478" t="s">
        <v>348</v>
      </c>
      <c r="AL4478" t="s">
        <v>276</v>
      </c>
      <c r="AM4478" t="s">
        <v>245</v>
      </c>
    </row>
    <row r="4479" spans="1:39" x14ac:dyDescent="0.3">
      <c r="A4479" s="1">
        <v>43641</v>
      </c>
      <c r="B4479" t="s">
        <v>39</v>
      </c>
      <c r="C4479" t="s">
        <v>239</v>
      </c>
      <c r="D4479">
        <v>200</v>
      </c>
      <c r="E4479">
        <v>3</v>
      </c>
      <c r="F4479">
        <v>152.86000100000001</v>
      </c>
      <c r="G4479">
        <v>155.88000500000001</v>
      </c>
      <c r="H4479">
        <v>151.36999499999999</v>
      </c>
      <c r="I4479">
        <v>151.479996</v>
      </c>
      <c r="J4479">
        <v>151.479996</v>
      </c>
      <c r="K4479">
        <v>7796700</v>
      </c>
      <c r="L4479">
        <v>1.994</v>
      </c>
      <c r="M4479">
        <v>-7.75967594487415E-3</v>
      </c>
      <c r="N4479">
        <v>-9.1997560099394901E-3</v>
      </c>
      <c r="O4479">
        <v>2.8987245435085102E-2</v>
      </c>
      <c r="P4479">
        <v>-0.153820584602228</v>
      </c>
      <c r="Q4479">
        <v>-0.50108235042151905</v>
      </c>
      <c r="R4479">
        <v>9.4279829797032904E-3</v>
      </c>
      <c r="S4479">
        <v>2.4188768922095601E-2</v>
      </c>
      <c r="T4479">
        <v>2.16823906744259E-2</v>
      </c>
      <c r="U4479">
        <v>3.3064925636523697E-2</v>
      </c>
      <c r="V4479">
        <v>292.76001000000002</v>
      </c>
      <c r="W4479">
        <v>124.459999</v>
      </c>
      <c r="X4479">
        <v>-0.25849429526712697</v>
      </c>
      <c r="Y4479">
        <v>-9.5417756928269908E-3</v>
      </c>
      <c r="Z4479">
        <v>2.17557645654558</v>
      </c>
      <c r="AA4479">
        <v>-1.3408254995346101</v>
      </c>
      <c r="AB4479">
        <v>-1.3995757334883701</v>
      </c>
      <c r="AC4479" t="s">
        <v>248</v>
      </c>
      <c r="AD4479" t="s">
        <v>377</v>
      </c>
      <c r="AE4479" t="s">
        <v>56</v>
      </c>
      <c r="AF4479" t="s">
        <v>59</v>
      </c>
      <c r="AG4479" t="s">
        <v>347</v>
      </c>
      <c r="AH4479" s="45">
        <v>37225</v>
      </c>
      <c r="AI4479">
        <v>1045810</v>
      </c>
      <c r="AK4479" t="s">
        <v>348</v>
      </c>
      <c r="AL4479" t="s">
        <v>276</v>
      </c>
      <c r="AM4479" t="s">
        <v>245</v>
      </c>
    </row>
    <row r="4480" spans="1:39" x14ac:dyDescent="0.3">
      <c r="A4480" s="1">
        <v>43560</v>
      </c>
      <c r="B4480" t="s">
        <v>39</v>
      </c>
      <c r="C4480" t="s">
        <v>246</v>
      </c>
      <c r="D4480">
        <v>1200</v>
      </c>
      <c r="E4480">
        <v>4</v>
      </c>
      <c r="F4480">
        <v>190</v>
      </c>
      <c r="G4480">
        <v>191.64999399999999</v>
      </c>
      <c r="H4480">
        <v>188.529999</v>
      </c>
      <c r="I4480">
        <v>190.949997</v>
      </c>
      <c r="J4480">
        <v>190.73228499999999</v>
      </c>
      <c r="K4480">
        <v>12043600</v>
      </c>
      <c r="L4480">
        <v>2.5009999999999999</v>
      </c>
      <c r="M4480">
        <v>1.41876437761898E-2</v>
      </c>
      <c r="N4480">
        <v>6.1502118961576598E-2</v>
      </c>
      <c r="O4480">
        <v>0.22780213053809301</v>
      </c>
      <c r="P4480">
        <v>0.338990702588224</v>
      </c>
      <c r="Q4480">
        <v>-0.144673911821246</v>
      </c>
      <c r="R4480">
        <v>1.22981089865879E-2</v>
      </c>
      <c r="S4480">
        <v>2.49337448618E-2</v>
      </c>
      <c r="T4480">
        <v>3.1403432991919097E-2</v>
      </c>
      <c r="U4480">
        <v>3.2648527983826101E-2</v>
      </c>
      <c r="V4480">
        <v>292.76001000000002</v>
      </c>
      <c r="W4480">
        <v>124.459999</v>
      </c>
      <c r="X4480">
        <v>-0.25849429526712697</v>
      </c>
      <c r="Y4480">
        <v>4.62571739556182E-3</v>
      </c>
      <c r="Z4480">
        <v>2.1423552399848398</v>
      </c>
      <c r="AA4480">
        <v>-0.37923452843180999</v>
      </c>
      <c r="AB4480">
        <v>-0.46547911040346901</v>
      </c>
      <c r="AC4480" t="s">
        <v>249</v>
      </c>
      <c r="AD4480" t="s">
        <v>377</v>
      </c>
      <c r="AE4480" t="s">
        <v>56</v>
      </c>
      <c r="AF4480" t="s">
        <v>59</v>
      </c>
      <c r="AG4480" t="s">
        <v>347</v>
      </c>
      <c r="AH4480" s="45">
        <v>37225</v>
      </c>
      <c r="AI4480">
        <v>1045810</v>
      </c>
      <c r="AK4480" t="s">
        <v>348</v>
      </c>
      <c r="AL4480" t="s">
        <v>276</v>
      </c>
      <c r="AM4480" t="s">
        <v>245</v>
      </c>
    </row>
    <row r="4481" spans="1:39" x14ac:dyDescent="0.3">
      <c r="A4481" s="1">
        <v>43572</v>
      </c>
      <c r="B4481" t="s">
        <v>39</v>
      </c>
      <c r="C4481" t="s">
        <v>239</v>
      </c>
      <c r="D4481">
        <v>1100</v>
      </c>
      <c r="E4481">
        <v>4</v>
      </c>
      <c r="F4481">
        <v>189.61999499999999</v>
      </c>
      <c r="G4481">
        <v>190.46000699999999</v>
      </c>
      <c r="H4481">
        <v>186.38999899999999</v>
      </c>
      <c r="I4481">
        <v>187.28999299999899</v>
      </c>
      <c r="J4481">
        <v>187.07646199999999</v>
      </c>
      <c r="K4481">
        <v>8775100</v>
      </c>
      <c r="L4481">
        <v>2.5920000000000001</v>
      </c>
      <c r="M4481">
        <v>-4.9001904863015602E-3</v>
      </c>
      <c r="N4481">
        <v>-2.53579515928441E-2</v>
      </c>
      <c r="O4481">
        <v>0.103055418110297</v>
      </c>
      <c r="P4481">
        <v>0.23081636173644601</v>
      </c>
      <c r="Q4481">
        <v>-0.23448253191007901</v>
      </c>
      <c r="R4481">
        <v>1.6778149278107699E-2</v>
      </c>
      <c r="S4481">
        <v>2.0932791382957099E-2</v>
      </c>
      <c r="T4481">
        <v>3.0848445090066502E-2</v>
      </c>
      <c r="U4481">
        <v>3.2344541499714503E-2</v>
      </c>
      <c r="V4481">
        <v>292.76001000000002</v>
      </c>
      <c r="W4481">
        <v>124.459999</v>
      </c>
      <c r="X4481">
        <v>-0.25849429526712697</v>
      </c>
      <c r="Y4481">
        <v>-2.2764010197428601E-3</v>
      </c>
      <c r="Z4481">
        <v>2.13585537687575</v>
      </c>
      <c r="AA4481">
        <v>-0.60111572672140101</v>
      </c>
      <c r="AB4481">
        <v>-0.53081976539675102</v>
      </c>
      <c r="AC4481" t="s">
        <v>249</v>
      </c>
      <c r="AD4481" t="s">
        <v>377</v>
      </c>
      <c r="AE4481" t="s">
        <v>56</v>
      </c>
      <c r="AF4481" t="s">
        <v>59</v>
      </c>
      <c r="AG4481" t="s">
        <v>347</v>
      </c>
      <c r="AH4481" s="45">
        <v>37225</v>
      </c>
      <c r="AI4481">
        <v>1045810</v>
      </c>
      <c r="AK4481" t="s">
        <v>348</v>
      </c>
      <c r="AL4481" t="s">
        <v>276</v>
      </c>
      <c r="AM4481" t="s">
        <v>245</v>
      </c>
    </row>
    <row r="4482" spans="1:39" x14ac:dyDescent="0.3">
      <c r="A4482" s="1">
        <v>43593</v>
      </c>
      <c r="B4482" t="s">
        <v>39</v>
      </c>
      <c r="C4482" t="s">
        <v>246</v>
      </c>
      <c r="D4482">
        <v>300</v>
      </c>
      <c r="E4482">
        <v>4</v>
      </c>
      <c r="F4482">
        <v>172</v>
      </c>
      <c r="G4482">
        <v>177.14999399999999</v>
      </c>
      <c r="H4482">
        <v>171.520004</v>
      </c>
      <c r="I4482">
        <v>173.91999799999999</v>
      </c>
      <c r="J4482">
        <v>173.72171</v>
      </c>
      <c r="K4482">
        <v>10479200</v>
      </c>
      <c r="L4482">
        <v>2.4820000000000002</v>
      </c>
      <c r="M4482">
        <v>4.6682245849168002E-3</v>
      </c>
      <c r="N4482">
        <v>-3.6969189956139001E-2</v>
      </c>
      <c r="O4482">
        <v>-9.3416144558462796E-2</v>
      </c>
      <c r="P4482">
        <v>0.12918762682863799</v>
      </c>
      <c r="Q4482">
        <v>-0.35437624665975098</v>
      </c>
      <c r="R4482">
        <v>2.08296754795564E-2</v>
      </c>
      <c r="S4482">
        <v>1.76946550702511E-2</v>
      </c>
      <c r="T4482">
        <v>2.1061470281584001E-2</v>
      </c>
      <c r="U4482">
        <v>3.2235250238295397E-2</v>
      </c>
      <c r="V4482">
        <v>292.76001000000002</v>
      </c>
      <c r="W4482">
        <v>124.459999</v>
      </c>
      <c r="X4482">
        <v>-0.25849429526712697</v>
      </c>
      <c r="Y4482">
        <v>-1.60671540560346E-3</v>
      </c>
      <c r="Z4482">
        <v>2.1231929757235499</v>
      </c>
      <c r="AA4482">
        <v>-0.932267404527645</v>
      </c>
      <c r="AB4482">
        <v>-0.71899866559332704</v>
      </c>
      <c r="AC4482" t="s">
        <v>249</v>
      </c>
      <c r="AD4482" t="s">
        <v>377</v>
      </c>
      <c r="AE4482" t="s">
        <v>56</v>
      </c>
      <c r="AF4482" t="s">
        <v>59</v>
      </c>
      <c r="AG4482" t="s">
        <v>347</v>
      </c>
      <c r="AH4482" s="45">
        <v>37225</v>
      </c>
      <c r="AI4482">
        <v>1045810</v>
      </c>
      <c r="AK4482" t="s">
        <v>348</v>
      </c>
      <c r="AL4482" t="s">
        <v>276</v>
      </c>
      <c r="AM4482" t="s">
        <v>245</v>
      </c>
    </row>
    <row r="4483" spans="1:39" x14ac:dyDescent="0.3">
      <c r="A4483" s="1">
        <v>43601</v>
      </c>
      <c r="B4483" t="s">
        <v>39</v>
      </c>
      <c r="C4483" t="s">
        <v>246</v>
      </c>
      <c r="D4483">
        <v>100</v>
      </c>
      <c r="E4483">
        <v>4</v>
      </c>
      <c r="F4483">
        <v>159.36000100000001</v>
      </c>
      <c r="G4483">
        <v>161.91000399999999</v>
      </c>
      <c r="H4483">
        <v>157.64999399999999</v>
      </c>
      <c r="I4483">
        <v>160.19000199999999</v>
      </c>
      <c r="J4483">
        <v>160.00737000000001</v>
      </c>
      <c r="K4483">
        <v>19527200</v>
      </c>
      <c r="L4483">
        <v>2.4049999999999998</v>
      </c>
      <c r="M4483">
        <v>3.8153061252389599E-3</v>
      </c>
      <c r="N4483">
        <v>-6.0554865978921901E-2</v>
      </c>
      <c r="O4483">
        <v>-0.14237218678626501</v>
      </c>
      <c r="P4483">
        <v>3.7002483535370403E-2</v>
      </c>
      <c r="Q4483">
        <v>-0.42398544855202502</v>
      </c>
      <c r="R4483">
        <v>3.2020600773443098E-2</v>
      </c>
      <c r="S4483">
        <v>2.1888709872514699E-2</v>
      </c>
      <c r="T4483">
        <v>2.2092108260220501E-2</v>
      </c>
      <c r="U4483">
        <v>3.2376471158788098E-2</v>
      </c>
      <c r="V4483">
        <v>292.76001000000002</v>
      </c>
      <c r="W4483">
        <v>124.459999</v>
      </c>
      <c r="X4483">
        <v>-0.25849429526712697</v>
      </c>
      <c r="Y4483">
        <v>8.8559569696340101E-3</v>
      </c>
      <c r="Z4483">
        <v>2.1184143064132499</v>
      </c>
      <c r="AA4483">
        <v>-1.12465750149164</v>
      </c>
      <c r="AB4483">
        <v>-1.1826784165080599</v>
      </c>
      <c r="AC4483" t="s">
        <v>249</v>
      </c>
      <c r="AD4483" t="s">
        <v>377</v>
      </c>
      <c r="AE4483" t="s">
        <v>56</v>
      </c>
      <c r="AF4483" t="s">
        <v>59</v>
      </c>
      <c r="AG4483" t="s">
        <v>347</v>
      </c>
      <c r="AH4483" s="45">
        <v>37225</v>
      </c>
      <c r="AI4483">
        <v>1045810</v>
      </c>
      <c r="AK4483" t="s">
        <v>348</v>
      </c>
      <c r="AL4483" t="s">
        <v>276</v>
      </c>
      <c r="AM4483" t="s">
        <v>245</v>
      </c>
    </row>
    <row r="4484" spans="1:39" x14ac:dyDescent="0.3">
      <c r="A4484" s="1">
        <v>43633</v>
      </c>
      <c r="B4484" t="s">
        <v>39</v>
      </c>
      <c r="C4484" t="s">
        <v>246</v>
      </c>
      <c r="D4484">
        <v>500</v>
      </c>
      <c r="E4484">
        <v>4</v>
      </c>
      <c r="F4484">
        <v>144.570007</v>
      </c>
      <c r="G4484">
        <v>146.520004</v>
      </c>
      <c r="H4484">
        <v>143.64999399999999</v>
      </c>
      <c r="I4484">
        <v>145.029999</v>
      </c>
      <c r="J4484">
        <v>145.029999</v>
      </c>
      <c r="K4484">
        <v>6901000</v>
      </c>
      <c r="L4484">
        <v>2.0859999999999999</v>
      </c>
      <c r="M4484">
        <v>2.6927209468840998E-3</v>
      </c>
      <c r="N4484">
        <v>-2.3172808799361299E-2</v>
      </c>
      <c r="O4484">
        <v>-9.4463959870710004E-2</v>
      </c>
      <c r="P4484">
        <v>-0.151521392195995</v>
      </c>
      <c r="Q4484">
        <v>-0.60625323131356501</v>
      </c>
      <c r="R4484">
        <v>2.17168451881143E-2</v>
      </c>
      <c r="S4484">
        <v>2.4056750883627399E-2</v>
      </c>
      <c r="T4484">
        <v>2.2884294148844499E-2</v>
      </c>
      <c r="U4484">
        <v>3.2934094540452499E-2</v>
      </c>
      <c r="V4484">
        <v>292.76001000000002</v>
      </c>
      <c r="W4484">
        <v>124.459999</v>
      </c>
      <c r="X4484">
        <v>-0.25849429526712697</v>
      </c>
      <c r="Y4484">
        <v>9.3131563797728401E-4</v>
      </c>
      <c r="Z4484">
        <v>2.1737722467324301</v>
      </c>
      <c r="AA4484">
        <v>-1.5964719239605201</v>
      </c>
      <c r="AB4484">
        <v>-1.5218836176927999</v>
      </c>
      <c r="AC4484" t="s">
        <v>249</v>
      </c>
      <c r="AD4484" t="s">
        <v>377</v>
      </c>
      <c r="AE4484" t="s">
        <v>56</v>
      </c>
      <c r="AF4484" t="s">
        <v>59</v>
      </c>
      <c r="AG4484" t="s">
        <v>347</v>
      </c>
      <c r="AH4484" s="45">
        <v>37225</v>
      </c>
      <c r="AI4484">
        <v>1045810</v>
      </c>
      <c r="AK4484" t="s">
        <v>348</v>
      </c>
      <c r="AL4484" t="s">
        <v>276</v>
      </c>
      <c r="AM4484" t="s">
        <v>245</v>
      </c>
    </row>
    <row r="4485" spans="1:39" x14ac:dyDescent="0.3">
      <c r="A4485" s="1">
        <v>43556</v>
      </c>
      <c r="B4485" t="s">
        <v>39</v>
      </c>
      <c r="C4485" t="s">
        <v>246</v>
      </c>
      <c r="D4485">
        <v>700</v>
      </c>
      <c r="E4485">
        <v>5</v>
      </c>
      <c r="F4485">
        <v>183.259995</v>
      </c>
      <c r="G4485">
        <v>183.5</v>
      </c>
      <c r="H4485">
        <v>180.36999499999999</v>
      </c>
      <c r="I4485">
        <v>182.279999</v>
      </c>
      <c r="J4485">
        <v>182.07217399999999</v>
      </c>
      <c r="K4485">
        <v>12095600</v>
      </c>
      <c r="L4485">
        <v>2.4969999999999999</v>
      </c>
      <c r="M4485">
        <v>1.5034492265782001E-2</v>
      </c>
      <c r="N4485">
        <v>4.7753847945225199E-2</v>
      </c>
      <c r="O4485">
        <v>0.16690446887861901</v>
      </c>
      <c r="P4485">
        <v>0.31134955074140402</v>
      </c>
      <c r="Q4485">
        <v>-0.236229386402344</v>
      </c>
      <c r="R4485">
        <v>8.2250877300826496E-3</v>
      </c>
      <c r="S4485">
        <v>2.5873406411932101E-2</v>
      </c>
      <c r="T4485">
        <v>3.3224748540303002E-2</v>
      </c>
      <c r="U4485">
        <v>3.2755379823318803E-2</v>
      </c>
      <c r="V4485">
        <v>292.76001000000002</v>
      </c>
      <c r="W4485">
        <v>124.459999</v>
      </c>
      <c r="X4485">
        <v>-0.25849429526712697</v>
      </c>
      <c r="Y4485">
        <v>1.1502195497633099E-2</v>
      </c>
      <c r="Z4485">
        <v>2.1152972291776502</v>
      </c>
      <c r="AA4485">
        <v>-0.57847873466514499</v>
      </c>
      <c r="AB4485">
        <v>-0.61599564767163295</v>
      </c>
      <c r="AC4485" t="s">
        <v>250</v>
      </c>
      <c r="AD4485" t="s">
        <v>377</v>
      </c>
      <c r="AE4485" t="s">
        <v>56</v>
      </c>
      <c r="AF4485" t="s">
        <v>59</v>
      </c>
      <c r="AG4485" t="s">
        <v>347</v>
      </c>
      <c r="AH4485" s="45">
        <v>37225</v>
      </c>
      <c r="AI4485">
        <v>1045810</v>
      </c>
      <c r="AK4485" t="s">
        <v>348</v>
      </c>
      <c r="AL4485" t="s">
        <v>276</v>
      </c>
      <c r="AM4485" t="s">
        <v>245</v>
      </c>
    </row>
    <row r="4486" spans="1:39" x14ac:dyDescent="0.3">
      <c r="A4486" s="1">
        <v>43593</v>
      </c>
      <c r="B4486" t="s">
        <v>39</v>
      </c>
      <c r="C4486" t="s">
        <v>239</v>
      </c>
      <c r="D4486">
        <v>600</v>
      </c>
      <c r="E4486">
        <v>5</v>
      </c>
      <c r="F4486">
        <v>172</v>
      </c>
      <c r="G4486">
        <v>177.14999399999999</v>
      </c>
      <c r="H4486">
        <v>171.520004</v>
      </c>
      <c r="I4486">
        <v>173.91999799999999</v>
      </c>
      <c r="J4486">
        <v>173.72171</v>
      </c>
      <c r="K4486">
        <v>10479200</v>
      </c>
      <c r="L4486">
        <v>2.4820000000000002</v>
      </c>
      <c r="M4486">
        <v>4.6682245849168002E-3</v>
      </c>
      <c r="N4486">
        <v>-3.6969189956139001E-2</v>
      </c>
      <c r="O4486">
        <v>-9.3416144558462796E-2</v>
      </c>
      <c r="P4486">
        <v>0.12918762682863799</v>
      </c>
      <c r="Q4486">
        <v>-0.35437624665975098</v>
      </c>
      <c r="R4486">
        <v>2.08296754795564E-2</v>
      </c>
      <c r="S4486">
        <v>1.76946550702511E-2</v>
      </c>
      <c r="T4486">
        <v>2.1061470281584001E-2</v>
      </c>
      <c r="U4486">
        <v>3.2235250238295397E-2</v>
      </c>
      <c r="V4486">
        <v>292.76001000000002</v>
      </c>
      <c r="W4486">
        <v>124.459999</v>
      </c>
      <c r="X4486">
        <v>-0.25849429526712697</v>
      </c>
      <c r="Y4486">
        <v>-1.60671540560346E-3</v>
      </c>
      <c r="Z4486">
        <v>2.1231929757235499</v>
      </c>
      <c r="AA4486">
        <v>-0.932267404527645</v>
      </c>
      <c r="AB4486">
        <v>-0.71899866559332704</v>
      </c>
      <c r="AC4486" t="s">
        <v>250</v>
      </c>
      <c r="AD4486" t="s">
        <v>377</v>
      </c>
      <c r="AE4486" t="s">
        <v>56</v>
      </c>
      <c r="AF4486" t="s">
        <v>59</v>
      </c>
      <c r="AG4486" t="s">
        <v>347</v>
      </c>
      <c r="AH4486" s="45">
        <v>37225</v>
      </c>
      <c r="AI4486">
        <v>1045810</v>
      </c>
      <c r="AK4486" t="s">
        <v>348</v>
      </c>
      <c r="AL4486" t="s">
        <v>276</v>
      </c>
      <c r="AM4486" t="s">
        <v>245</v>
      </c>
    </row>
    <row r="4487" spans="1:39" x14ac:dyDescent="0.3">
      <c r="A4487" s="1">
        <v>43609</v>
      </c>
      <c r="B4487" t="s">
        <v>39</v>
      </c>
      <c r="C4487" t="s">
        <v>239</v>
      </c>
      <c r="D4487">
        <v>500</v>
      </c>
      <c r="E4487">
        <v>5</v>
      </c>
      <c r="F4487">
        <v>148.08000200000001</v>
      </c>
      <c r="G4487">
        <v>149.5</v>
      </c>
      <c r="H4487">
        <v>144.88000500000001</v>
      </c>
      <c r="I4487">
        <v>145.14999399999999</v>
      </c>
      <c r="J4487">
        <v>144.984512</v>
      </c>
      <c r="K4487">
        <v>8939600</v>
      </c>
      <c r="L4487">
        <v>2.3239999999999998</v>
      </c>
      <c r="M4487">
        <v>-1.48394082699107E-2</v>
      </c>
      <c r="N4487">
        <v>-7.5479959462314894E-2</v>
      </c>
      <c r="O4487">
        <v>-0.27539538459079999</v>
      </c>
      <c r="P4487">
        <v>-8.8154869301566699E-2</v>
      </c>
      <c r="Q4487">
        <v>-0.53122750102062799</v>
      </c>
      <c r="R4487">
        <v>2.1890432337897201E-2</v>
      </c>
      <c r="S4487">
        <v>2.2300608049880301E-2</v>
      </c>
      <c r="T4487">
        <v>2.2882095465474799E-2</v>
      </c>
      <c r="U4487">
        <v>3.2534755742826903E-2</v>
      </c>
      <c r="V4487">
        <v>292.76001000000002</v>
      </c>
      <c r="W4487">
        <v>124.459999</v>
      </c>
      <c r="X4487">
        <v>-0.25849429526712697</v>
      </c>
      <c r="Y4487">
        <v>1.3526439988342199E-3</v>
      </c>
      <c r="Z4487">
        <v>2.1361260987786399</v>
      </c>
      <c r="AA4487">
        <v>-1.4005740819688299</v>
      </c>
      <c r="AB4487">
        <v>-1.29171315928305</v>
      </c>
      <c r="AC4487" t="s">
        <v>250</v>
      </c>
      <c r="AD4487" t="s">
        <v>377</v>
      </c>
      <c r="AE4487" t="s">
        <v>56</v>
      </c>
      <c r="AF4487" t="s">
        <v>59</v>
      </c>
      <c r="AG4487" t="s">
        <v>347</v>
      </c>
      <c r="AH4487" s="45">
        <v>37225</v>
      </c>
      <c r="AI4487">
        <v>1045810</v>
      </c>
      <c r="AK4487" t="s">
        <v>348</v>
      </c>
      <c r="AL4487" t="s">
        <v>276</v>
      </c>
      <c r="AM4487" t="s">
        <v>245</v>
      </c>
    </row>
    <row r="4488" spans="1:39" x14ac:dyDescent="0.3">
      <c r="A4488" s="1">
        <v>43626</v>
      </c>
      <c r="B4488" t="s">
        <v>39</v>
      </c>
      <c r="C4488" t="s">
        <v>239</v>
      </c>
      <c r="D4488">
        <v>500</v>
      </c>
      <c r="E4488">
        <v>5</v>
      </c>
      <c r="F4488">
        <v>147.759995</v>
      </c>
      <c r="G4488">
        <v>151.19000199999999</v>
      </c>
      <c r="H4488">
        <v>147.759995</v>
      </c>
      <c r="I4488">
        <v>148.429993</v>
      </c>
      <c r="J4488">
        <v>148.429993</v>
      </c>
      <c r="K4488">
        <v>10069500</v>
      </c>
      <c r="L4488">
        <v>2.1429999999999998</v>
      </c>
      <c r="M4488">
        <v>1.9937332864847699E-2</v>
      </c>
      <c r="N4488">
        <v>0.103916767261091</v>
      </c>
      <c r="O4488">
        <v>-0.15734123156798299</v>
      </c>
      <c r="P4488">
        <v>-8.1019380687369302E-2</v>
      </c>
      <c r="Q4488">
        <v>-0.56794252357109398</v>
      </c>
      <c r="R4488">
        <v>2.8614811842413001E-2</v>
      </c>
      <c r="S4488">
        <v>2.64843468416383E-2</v>
      </c>
      <c r="T4488">
        <v>2.3129786666658599E-2</v>
      </c>
      <c r="U4488">
        <v>3.2847943629664401E-2</v>
      </c>
      <c r="V4488">
        <v>292.76001000000002</v>
      </c>
      <c r="W4488">
        <v>124.459999</v>
      </c>
      <c r="X4488">
        <v>-0.25849429526712697</v>
      </c>
      <c r="Y4488">
        <v>4.6492198743191201E-3</v>
      </c>
      <c r="Z4488">
        <v>2.16805645388279</v>
      </c>
      <c r="AA4488">
        <v>-1.4929039296127899</v>
      </c>
      <c r="AB4488">
        <v>-1.5616772513380901</v>
      </c>
      <c r="AC4488" t="s">
        <v>250</v>
      </c>
      <c r="AD4488" t="s">
        <v>377</v>
      </c>
      <c r="AE4488" t="s">
        <v>56</v>
      </c>
      <c r="AF4488" t="s">
        <v>59</v>
      </c>
      <c r="AG4488" t="s">
        <v>347</v>
      </c>
      <c r="AH4488" s="45">
        <v>37225</v>
      </c>
      <c r="AI4488">
        <v>1045810</v>
      </c>
      <c r="AK4488" t="s">
        <v>348</v>
      </c>
      <c r="AL4488" t="s">
        <v>276</v>
      </c>
      <c r="AM4488" t="s">
        <v>245</v>
      </c>
    </row>
    <row r="4489" spans="1:39" x14ac:dyDescent="0.3">
      <c r="A4489" s="1">
        <v>43627</v>
      </c>
      <c r="B4489" t="s">
        <v>39</v>
      </c>
      <c r="C4489" t="s">
        <v>239</v>
      </c>
      <c r="D4489">
        <v>1400</v>
      </c>
      <c r="E4489">
        <v>5</v>
      </c>
      <c r="F4489">
        <v>150.83999599999899</v>
      </c>
      <c r="G4489">
        <v>152.36000100000001</v>
      </c>
      <c r="H4489">
        <v>149.16000399999999</v>
      </c>
      <c r="I4489">
        <v>150.75</v>
      </c>
      <c r="J4489">
        <v>150.75</v>
      </c>
      <c r="K4489">
        <v>9596800</v>
      </c>
      <c r="L4489">
        <v>2.14</v>
      </c>
      <c r="M4489">
        <v>1.55094161308998E-2</v>
      </c>
      <c r="N4489">
        <v>5.2778205347387502E-2</v>
      </c>
      <c r="O4489">
        <v>-0.120151907044609</v>
      </c>
      <c r="P4489">
        <v>-7.4037522384822405E-2</v>
      </c>
      <c r="Q4489">
        <v>-0.55007198527002799</v>
      </c>
      <c r="R4489">
        <v>1.30043257231504E-2</v>
      </c>
      <c r="S4489">
        <v>2.6698883299727399E-2</v>
      </c>
      <c r="T4489">
        <v>2.31942020624555E-2</v>
      </c>
      <c r="U4489">
        <v>3.2866995547721101E-2</v>
      </c>
      <c r="V4489">
        <v>292.76001000000002</v>
      </c>
      <c r="W4489">
        <v>124.459999</v>
      </c>
      <c r="X4489">
        <v>-0.25849429526712697</v>
      </c>
      <c r="Y4489">
        <v>-3.4994119269314301E-4</v>
      </c>
      <c r="Z4489">
        <v>2.1684791951284001</v>
      </c>
      <c r="AA4489">
        <v>-1.44811906006004</v>
      </c>
      <c r="AB4489">
        <v>-1.5451555360122899</v>
      </c>
      <c r="AC4489" t="s">
        <v>250</v>
      </c>
      <c r="AD4489" t="s">
        <v>377</v>
      </c>
      <c r="AE4489" t="s">
        <v>56</v>
      </c>
      <c r="AF4489" t="s">
        <v>59</v>
      </c>
      <c r="AG4489" t="s">
        <v>347</v>
      </c>
      <c r="AH4489" s="45">
        <v>37225</v>
      </c>
      <c r="AI4489">
        <v>1045810</v>
      </c>
      <c r="AK4489" t="s">
        <v>348</v>
      </c>
      <c r="AL4489" t="s">
        <v>276</v>
      </c>
      <c r="AM4489" t="s">
        <v>245</v>
      </c>
    </row>
    <row r="4490" spans="1:39" x14ac:dyDescent="0.3">
      <c r="A4490" s="1">
        <v>43570</v>
      </c>
      <c r="B4490" t="s">
        <v>39</v>
      </c>
      <c r="C4490" t="s">
        <v>246</v>
      </c>
      <c r="D4490">
        <v>400</v>
      </c>
      <c r="E4490">
        <v>6</v>
      </c>
      <c r="F4490">
        <v>189.699997</v>
      </c>
      <c r="G4490">
        <v>189.89999399999999</v>
      </c>
      <c r="H4490">
        <v>183.10000600000001</v>
      </c>
      <c r="I4490">
        <v>184.699997</v>
      </c>
      <c r="J4490">
        <v>184.48940999999999</v>
      </c>
      <c r="K4490">
        <v>11002300</v>
      </c>
      <c r="L4490">
        <v>2.5529999999999999</v>
      </c>
      <c r="M4490">
        <v>-2.8343864255170201E-2</v>
      </c>
      <c r="N4490">
        <v>-3.7668182325535801E-2</v>
      </c>
      <c r="O4490">
        <v>0.10939914120619</v>
      </c>
      <c r="P4490">
        <v>0.206198590186809</v>
      </c>
      <c r="Q4490">
        <v>-0.22265178376846601</v>
      </c>
      <c r="R4490">
        <v>1.57370739279706E-2</v>
      </c>
      <c r="S4490">
        <v>2.1191153817167501E-2</v>
      </c>
      <c r="T4490">
        <v>3.08103382271619E-2</v>
      </c>
      <c r="U4490">
        <v>3.2363545160540803E-2</v>
      </c>
      <c r="V4490">
        <v>292.76001000000002</v>
      </c>
      <c r="W4490">
        <v>124.459999</v>
      </c>
      <c r="X4490">
        <v>-0.25849429526712697</v>
      </c>
      <c r="Y4490">
        <v>-6.2956724975841202E-4</v>
      </c>
      <c r="Z4490">
        <v>2.13262795331622</v>
      </c>
      <c r="AA4490">
        <v>-0.56744061768687803</v>
      </c>
      <c r="AB4490">
        <v>-0.45995415623549901</v>
      </c>
      <c r="AC4490" t="s">
        <v>251</v>
      </c>
      <c r="AD4490" t="s">
        <v>377</v>
      </c>
      <c r="AE4490" t="s">
        <v>56</v>
      </c>
      <c r="AF4490" t="s">
        <v>59</v>
      </c>
      <c r="AG4490" t="s">
        <v>347</v>
      </c>
      <c r="AH4490" s="45">
        <v>37225</v>
      </c>
      <c r="AI4490">
        <v>1045810</v>
      </c>
      <c r="AK4490" t="s">
        <v>348</v>
      </c>
      <c r="AL4490" t="s">
        <v>276</v>
      </c>
      <c r="AM4490" t="s">
        <v>245</v>
      </c>
    </row>
    <row r="4491" spans="1:39" x14ac:dyDescent="0.3">
      <c r="A4491" s="1">
        <v>43602</v>
      </c>
      <c r="B4491" t="s">
        <v>39</v>
      </c>
      <c r="C4491" t="s">
        <v>246</v>
      </c>
      <c r="D4491">
        <v>700</v>
      </c>
      <c r="E4491">
        <v>6</v>
      </c>
      <c r="F4491">
        <v>158.5</v>
      </c>
      <c r="G4491">
        <v>163.71000699999999</v>
      </c>
      <c r="H4491">
        <v>154.94000199999999</v>
      </c>
      <c r="I4491">
        <v>156.529999</v>
      </c>
      <c r="J4491">
        <v>156.35153199999999</v>
      </c>
      <c r="K4491">
        <v>25551700</v>
      </c>
      <c r="L4491">
        <v>2.3929999999999998</v>
      </c>
      <c r="M4491">
        <v>-2.3112994288195899E-2</v>
      </c>
      <c r="N4491">
        <v>-7.55854535277172E-2</v>
      </c>
      <c r="O4491">
        <v>-0.18431072908484</v>
      </c>
      <c r="P4491">
        <v>-4.1313433169616696E-3</v>
      </c>
      <c r="Q4491">
        <v>-0.44892933617460401</v>
      </c>
      <c r="R4491">
        <v>3.2252546037409402E-2</v>
      </c>
      <c r="S4491">
        <v>2.14014713322828E-2</v>
      </c>
      <c r="T4491">
        <v>2.2176244043258599E-2</v>
      </c>
      <c r="U4491">
        <v>3.2403805607166797E-2</v>
      </c>
      <c r="V4491">
        <v>292.76001000000002</v>
      </c>
      <c r="W4491">
        <v>124.459999</v>
      </c>
      <c r="X4491">
        <v>-0.25849429526712697</v>
      </c>
      <c r="Y4491">
        <v>-5.8544371529206298E-3</v>
      </c>
      <c r="Z4491">
        <v>2.1214364960706802</v>
      </c>
      <c r="AA4491">
        <v>-1.18812184098453</v>
      </c>
      <c r="AB4491">
        <v>-1.2028473949437499</v>
      </c>
      <c r="AC4491" t="s">
        <v>251</v>
      </c>
      <c r="AD4491" t="s">
        <v>377</v>
      </c>
      <c r="AE4491" t="s">
        <v>56</v>
      </c>
      <c r="AF4491" t="s">
        <v>59</v>
      </c>
      <c r="AG4491" t="s">
        <v>347</v>
      </c>
      <c r="AH4491" s="45">
        <v>37225</v>
      </c>
      <c r="AI4491">
        <v>1045810</v>
      </c>
      <c r="AK4491" t="s">
        <v>348</v>
      </c>
      <c r="AL4491" t="s">
        <v>276</v>
      </c>
      <c r="AM4491" t="s">
        <v>245</v>
      </c>
    </row>
    <row r="4492" spans="1:39" x14ac:dyDescent="0.3">
      <c r="A4492" s="1">
        <v>43622</v>
      </c>
      <c r="B4492" t="s">
        <v>39</v>
      </c>
      <c r="C4492" t="s">
        <v>246</v>
      </c>
      <c r="D4492">
        <v>500</v>
      </c>
      <c r="E4492">
        <v>6</v>
      </c>
      <c r="F4492">
        <v>141.449997</v>
      </c>
      <c r="G4492">
        <v>144.770004</v>
      </c>
      <c r="H4492">
        <v>141.35000600000001</v>
      </c>
      <c r="I4492">
        <v>143.779999</v>
      </c>
      <c r="J4492">
        <v>143.779999</v>
      </c>
      <c r="K4492">
        <v>10203500</v>
      </c>
      <c r="L4492">
        <v>2.1240000000000001</v>
      </c>
      <c r="M4492">
        <v>1.75406168231481E-2</v>
      </c>
      <c r="N4492">
        <v>3.3019352340620103E-2</v>
      </c>
      <c r="O4492">
        <v>-0.22269810088174999</v>
      </c>
      <c r="P4492">
        <v>-3.6264549562925102E-2</v>
      </c>
      <c r="Q4492">
        <v>-0.60799195679769802</v>
      </c>
      <c r="R4492">
        <v>3.7217934686477702E-2</v>
      </c>
      <c r="S4492">
        <v>2.6315523731124502E-2</v>
      </c>
      <c r="T4492">
        <v>2.4540441940031899E-2</v>
      </c>
      <c r="U4492">
        <v>3.2808314103258601E-2</v>
      </c>
      <c r="V4492">
        <v>292.76001000000002</v>
      </c>
      <c r="W4492">
        <v>124.459999</v>
      </c>
      <c r="X4492">
        <v>-0.25849429526712697</v>
      </c>
      <c r="Y4492">
        <v>6.1168407152111899E-3</v>
      </c>
      <c r="Z4492">
        <v>2.16381874855802</v>
      </c>
      <c r="AA4492">
        <v>-1.5907618007531401</v>
      </c>
      <c r="AB4492">
        <v>-1.6039384051193699</v>
      </c>
      <c r="AC4492" t="s">
        <v>251</v>
      </c>
      <c r="AD4492" t="s">
        <v>377</v>
      </c>
      <c r="AE4492" t="s">
        <v>56</v>
      </c>
      <c r="AF4492" t="s">
        <v>59</v>
      </c>
      <c r="AG4492" t="s">
        <v>347</v>
      </c>
      <c r="AH4492" s="45">
        <v>37225</v>
      </c>
      <c r="AI4492">
        <v>1045810</v>
      </c>
      <c r="AK4492" t="s">
        <v>348</v>
      </c>
      <c r="AL4492" t="s">
        <v>276</v>
      </c>
      <c r="AM4492" t="s">
        <v>245</v>
      </c>
    </row>
    <row r="4493" spans="1:39" x14ac:dyDescent="0.3">
      <c r="A4493" s="1">
        <v>43626</v>
      </c>
      <c r="B4493" t="s">
        <v>39</v>
      </c>
      <c r="C4493" t="s">
        <v>246</v>
      </c>
      <c r="D4493">
        <v>200</v>
      </c>
      <c r="E4493">
        <v>6</v>
      </c>
      <c r="F4493">
        <v>147.759995</v>
      </c>
      <c r="G4493">
        <v>151.19000199999999</v>
      </c>
      <c r="H4493">
        <v>147.759995</v>
      </c>
      <c r="I4493">
        <v>148.429993</v>
      </c>
      <c r="J4493">
        <v>148.429993</v>
      </c>
      <c r="K4493">
        <v>10069500</v>
      </c>
      <c r="L4493">
        <v>2.1429999999999998</v>
      </c>
      <c r="M4493">
        <v>1.9937332864847699E-2</v>
      </c>
      <c r="N4493">
        <v>0.103916767261091</v>
      </c>
      <c r="O4493">
        <v>-0.15734123156798299</v>
      </c>
      <c r="P4493">
        <v>-8.1019380687369302E-2</v>
      </c>
      <c r="Q4493">
        <v>-0.56794252357109398</v>
      </c>
      <c r="R4493">
        <v>2.8614811842413001E-2</v>
      </c>
      <c r="S4493">
        <v>2.64843468416383E-2</v>
      </c>
      <c r="T4493">
        <v>2.3129786666658599E-2</v>
      </c>
      <c r="U4493">
        <v>3.2847943629664401E-2</v>
      </c>
      <c r="V4493">
        <v>292.76001000000002</v>
      </c>
      <c r="W4493">
        <v>124.459999</v>
      </c>
      <c r="X4493">
        <v>-0.25849429526712697</v>
      </c>
      <c r="Y4493">
        <v>4.6492198743191201E-3</v>
      </c>
      <c r="Z4493">
        <v>2.16805645388279</v>
      </c>
      <c r="AA4493">
        <v>-1.4929039296127899</v>
      </c>
      <c r="AB4493">
        <v>-1.5616772513380901</v>
      </c>
      <c r="AC4493" t="s">
        <v>251</v>
      </c>
      <c r="AD4493" t="s">
        <v>377</v>
      </c>
      <c r="AE4493" t="s">
        <v>56</v>
      </c>
      <c r="AF4493" t="s">
        <v>59</v>
      </c>
      <c r="AG4493" t="s">
        <v>347</v>
      </c>
      <c r="AH4493" s="45">
        <v>37225</v>
      </c>
      <c r="AI4493">
        <v>1045810</v>
      </c>
      <c r="AK4493" t="s">
        <v>348</v>
      </c>
      <c r="AL4493" t="s">
        <v>276</v>
      </c>
      <c r="AM4493" t="s">
        <v>245</v>
      </c>
    </row>
    <row r="4494" spans="1:39" x14ac:dyDescent="0.3">
      <c r="A4494" s="1">
        <v>43560</v>
      </c>
      <c r="B4494" t="s">
        <v>39</v>
      </c>
      <c r="C4494" t="s">
        <v>246</v>
      </c>
      <c r="D4494">
        <v>500</v>
      </c>
      <c r="E4494">
        <v>7</v>
      </c>
      <c r="F4494">
        <v>190</v>
      </c>
      <c r="G4494">
        <v>191.64999399999999</v>
      </c>
      <c r="H4494">
        <v>188.529999</v>
      </c>
      <c r="I4494">
        <v>190.949997</v>
      </c>
      <c r="J4494">
        <v>190.73228499999999</v>
      </c>
      <c r="K4494">
        <v>12043600</v>
      </c>
      <c r="L4494">
        <v>2.5009999999999999</v>
      </c>
      <c r="M4494">
        <v>1.41876437761898E-2</v>
      </c>
      <c r="N4494">
        <v>6.1502118961576598E-2</v>
      </c>
      <c r="O4494">
        <v>0.22780213053809301</v>
      </c>
      <c r="P4494">
        <v>0.338990702588224</v>
      </c>
      <c r="Q4494">
        <v>-0.144673911821246</v>
      </c>
      <c r="R4494">
        <v>1.22981089865879E-2</v>
      </c>
      <c r="S4494">
        <v>2.49337448618E-2</v>
      </c>
      <c r="T4494">
        <v>3.1403432991919097E-2</v>
      </c>
      <c r="U4494">
        <v>3.2648527983826101E-2</v>
      </c>
      <c r="V4494">
        <v>292.76001000000002</v>
      </c>
      <c r="W4494">
        <v>124.459999</v>
      </c>
      <c r="X4494">
        <v>-0.25849429526712697</v>
      </c>
      <c r="Y4494">
        <v>4.62571739556182E-3</v>
      </c>
      <c r="Z4494">
        <v>2.1423552399848398</v>
      </c>
      <c r="AA4494">
        <v>-0.37923452843180999</v>
      </c>
      <c r="AB4494">
        <v>-0.46547911040346901</v>
      </c>
      <c r="AC4494" t="s">
        <v>252</v>
      </c>
      <c r="AD4494" t="s">
        <v>377</v>
      </c>
      <c r="AE4494" t="s">
        <v>56</v>
      </c>
      <c r="AF4494" t="s">
        <v>59</v>
      </c>
      <c r="AG4494" t="s">
        <v>347</v>
      </c>
      <c r="AH4494" s="45">
        <v>37225</v>
      </c>
      <c r="AI4494">
        <v>1045810</v>
      </c>
      <c r="AK4494" t="s">
        <v>348</v>
      </c>
      <c r="AL4494" t="s">
        <v>276</v>
      </c>
      <c r="AM4494" t="s">
        <v>245</v>
      </c>
    </row>
    <row r="4495" spans="1:39" x14ac:dyDescent="0.3">
      <c r="A4495" s="1">
        <v>43563</v>
      </c>
      <c r="B4495" t="s">
        <v>39</v>
      </c>
      <c r="C4495" t="s">
        <v>246</v>
      </c>
      <c r="D4495">
        <v>200</v>
      </c>
      <c r="E4495">
        <v>7</v>
      </c>
      <c r="F4495">
        <v>189.720001</v>
      </c>
      <c r="G4495">
        <v>192.800003</v>
      </c>
      <c r="H4495">
        <v>188.75</v>
      </c>
      <c r="I4495">
        <v>191.78999299999899</v>
      </c>
      <c r="J4495">
        <v>191.571335</v>
      </c>
      <c r="K4495">
        <v>10604800</v>
      </c>
      <c r="L4495">
        <v>2.5190000000000001</v>
      </c>
      <c r="M4495">
        <v>4.3894501819434096E-3</v>
      </c>
      <c r="N4495">
        <v>5.0857076877738203E-2</v>
      </c>
      <c r="O4495">
        <v>0.250711349621204</v>
      </c>
      <c r="P4495">
        <v>0.29179329172599</v>
      </c>
      <c r="Q4495">
        <v>-0.107547339171765</v>
      </c>
      <c r="R4495">
        <v>1.2623578409439101E-2</v>
      </c>
      <c r="S4495">
        <v>2.4136043162043298E-2</v>
      </c>
      <c r="T4495">
        <v>3.0841298223392301E-2</v>
      </c>
      <c r="U4495">
        <v>3.2586521577067699E-2</v>
      </c>
      <c r="V4495">
        <v>292.76001000000002</v>
      </c>
      <c r="W4495">
        <v>124.459999</v>
      </c>
      <c r="X4495">
        <v>-0.25849429526712697</v>
      </c>
      <c r="Y4495">
        <v>1.0469119934194001E-3</v>
      </c>
      <c r="Z4495">
        <v>2.15824180152338</v>
      </c>
      <c r="AA4495">
        <v>-0.29758407864505199</v>
      </c>
      <c r="AB4495">
        <v>-0.40930017919945</v>
      </c>
      <c r="AC4495" t="s">
        <v>252</v>
      </c>
      <c r="AD4495" t="s">
        <v>377</v>
      </c>
      <c r="AE4495" t="s">
        <v>56</v>
      </c>
      <c r="AF4495" t="s">
        <v>59</v>
      </c>
      <c r="AG4495" t="s">
        <v>347</v>
      </c>
      <c r="AH4495" s="45">
        <v>37225</v>
      </c>
      <c r="AI4495">
        <v>1045810</v>
      </c>
      <c r="AK4495" t="s">
        <v>348</v>
      </c>
      <c r="AL4495" t="s">
        <v>276</v>
      </c>
      <c r="AM4495" t="s">
        <v>245</v>
      </c>
    </row>
    <row r="4496" spans="1:39" x14ac:dyDescent="0.3">
      <c r="A4496" s="1">
        <v>43566</v>
      </c>
      <c r="B4496" t="s">
        <v>39</v>
      </c>
      <c r="C4496" t="s">
        <v>239</v>
      </c>
      <c r="D4496">
        <v>1100</v>
      </c>
      <c r="E4496">
        <v>7</v>
      </c>
      <c r="F4496">
        <v>192.199997</v>
      </c>
      <c r="G4496">
        <v>193.470001</v>
      </c>
      <c r="H4496">
        <v>189.550003</v>
      </c>
      <c r="I4496">
        <v>191.53999299999899</v>
      </c>
      <c r="J4496">
        <v>191.321609</v>
      </c>
      <c r="K4496">
        <v>9365000</v>
      </c>
      <c r="L4496">
        <v>2.504</v>
      </c>
      <c r="M4496">
        <v>-2.91954380570988E-3</v>
      </c>
      <c r="N4496">
        <v>1.7272676943809101E-2</v>
      </c>
      <c r="O4496">
        <v>0.164295470778342</v>
      </c>
      <c r="P4496">
        <v>0.27780798209121099</v>
      </c>
      <c r="Q4496">
        <v>-0.163304584804981</v>
      </c>
      <c r="R4496">
        <v>1.1912119420932199E-2</v>
      </c>
      <c r="S4496">
        <v>2.1350578633956001E-2</v>
      </c>
      <c r="T4496">
        <v>3.0625906638072801E-2</v>
      </c>
      <c r="U4496">
        <v>3.2407634514983297E-2</v>
      </c>
      <c r="V4496">
        <v>292.76001000000002</v>
      </c>
      <c r="W4496">
        <v>124.459999</v>
      </c>
      <c r="X4496">
        <v>-0.25849429526712697</v>
      </c>
      <c r="Y4496" s="44">
        <v>3.8122194279549302E-5</v>
      </c>
      <c r="Z4496">
        <v>2.1450144096310999</v>
      </c>
      <c r="AA4496">
        <v>-0.42686836482204898</v>
      </c>
      <c r="AB4496">
        <v>-0.375652070640008</v>
      </c>
      <c r="AC4496" t="s">
        <v>252</v>
      </c>
      <c r="AD4496" t="s">
        <v>377</v>
      </c>
      <c r="AE4496" t="s">
        <v>56</v>
      </c>
      <c r="AF4496" t="s">
        <v>59</v>
      </c>
      <c r="AG4496" t="s">
        <v>347</v>
      </c>
      <c r="AH4496" s="45">
        <v>37225</v>
      </c>
      <c r="AI4496">
        <v>1045810</v>
      </c>
      <c r="AK4496" t="s">
        <v>348</v>
      </c>
      <c r="AL4496" t="s">
        <v>276</v>
      </c>
      <c r="AM4496" t="s">
        <v>245</v>
      </c>
    </row>
    <row r="4497" spans="1:39" x14ac:dyDescent="0.3">
      <c r="A4497" s="1">
        <v>43573</v>
      </c>
      <c r="B4497" t="s">
        <v>39</v>
      </c>
      <c r="C4497" t="s">
        <v>246</v>
      </c>
      <c r="D4497">
        <v>400</v>
      </c>
      <c r="E4497">
        <v>7</v>
      </c>
      <c r="F4497">
        <v>187.55999800000001</v>
      </c>
      <c r="G4497">
        <v>188.929993</v>
      </c>
      <c r="H4497">
        <v>185.179993</v>
      </c>
      <c r="I4497">
        <v>186.300003</v>
      </c>
      <c r="J4497">
        <v>186.08760100000001</v>
      </c>
      <c r="K4497">
        <v>9524700</v>
      </c>
      <c r="L4497">
        <v>2.56</v>
      </c>
      <c r="M4497">
        <v>-5.2998850248733402E-3</v>
      </c>
      <c r="N4497">
        <v>-2.7738292812007501E-2</v>
      </c>
      <c r="O4497">
        <v>5.8523372064599198E-2</v>
      </c>
      <c r="P4497">
        <v>0.2063516022679</v>
      </c>
      <c r="Q4497">
        <v>-0.23484491251297099</v>
      </c>
      <c r="R4497">
        <v>1.6735536906604901E-2</v>
      </c>
      <c r="S4497">
        <v>1.95397133662038E-2</v>
      </c>
      <c r="T4497">
        <v>3.0804118019080801E-2</v>
      </c>
      <c r="U4497">
        <v>3.2344728414086699E-2</v>
      </c>
      <c r="V4497">
        <v>292.76001000000002</v>
      </c>
      <c r="W4497">
        <v>124.459999</v>
      </c>
      <c r="X4497">
        <v>-0.25849429526712697</v>
      </c>
      <c r="Y4497">
        <v>1.5778467813143101E-3</v>
      </c>
      <c r="Z4497">
        <v>2.1355694586448299</v>
      </c>
      <c r="AA4497">
        <v>-0.60404921987938798</v>
      </c>
      <c r="AB4497">
        <v>-0.56625593640821903</v>
      </c>
      <c r="AC4497" t="s">
        <v>252</v>
      </c>
      <c r="AD4497" t="s">
        <v>377</v>
      </c>
      <c r="AE4497" t="s">
        <v>56</v>
      </c>
      <c r="AF4497" t="s">
        <v>59</v>
      </c>
      <c r="AG4497" t="s">
        <v>347</v>
      </c>
      <c r="AH4497" s="45">
        <v>37225</v>
      </c>
      <c r="AI4497">
        <v>1045810</v>
      </c>
      <c r="AK4497" t="s">
        <v>348</v>
      </c>
      <c r="AL4497" t="s">
        <v>276</v>
      </c>
      <c r="AM4497" t="s">
        <v>245</v>
      </c>
    </row>
    <row r="4498" spans="1:39" x14ac:dyDescent="0.3">
      <c r="A4498" s="1">
        <v>43578</v>
      </c>
      <c r="B4498" t="s">
        <v>39</v>
      </c>
      <c r="C4498" t="s">
        <v>239</v>
      </c>
      <c r="D4498">
        <v>600</v>
      </c>
      <c r="E4498">
        <v>7</v>
      </c>
      <c r="F4498">
        <v>189</v>
      </c>
      <c r="G4498">
        <v>191.929993</v>
      </c>
      <c r="H4498">
        <v>188.61000100000001</v>
      </c>
      <c r="I4498">
        <v>190.66999799999999</v>
      </c>
      <c r="J4498">
        <v>190.452606</v>
      </c>
      <c r="K4498">
        <v>8671400</v>
      </c>
      <c r="L4498">
        <v>2.57</v>
      </c>
      <c r="M4498">
        <v>1.1605274843564901E-2</v>
      </c>
      <c r="N4498">
        <v>3.1811312753212799E-2</v>
      </c>
      <c r="O4498">
        <v>3.5934530950015101E-2</v>
      </c>
      <c r="P4498">
        <v>0.24917266926147499</v>
      </c>
      <c r="Q4498">
        <v>-0.17871550937185399</v>
      </c>
      <c r="R4498">
        <v>1.08731536544578E-2</v>
      </c>
      <c r="S4498">
        <v>1.61704534583899E-2</v>
      </c>
      <c r="T4498">
        <v>2.9729768678443399E-2</v>
      </c>
      <c r="U4498">
        <v>3.2305686661792302E-2</v>
      </c>
      <c r="V4498">
        <v>292.76001000000002</v>
      </c>
      <c r="W4498">
        <v>124.459999</v>
      </c>
      <c r="X4498">
        <v>-0.25849429526712697</v>
      </c>
      <c r="Y4498">
        <v>8.8023511954049196E-3</v>
      </c>
      <c r="Z4498">
        <v>2.1362572358229701</v>
      </c>
      <c r="AA4498">
        <v>-0.478435118994398</v>
      </c>
      <c r="AB4498">
        <v>-0.54370536289350901</v>
      </c>
      <c r="AC4498" t="s">
        <v>252</v>
      </c>
      <c r="AD4498" t="s">
        <v>377</v>
      </c>
      <c r="AE4498" t="s">
        <v>56</v>
      </c>
      <c r="AF4498" t="s">
        <v>59</v>
      </c>
      <c r="AG4498" t="s">
        <v>347</v>
      </c>
      <c r="AH4498" s="45">
        <v>37225</v>
      </c>
      <c r="AI4498">
        <v>1045810</v>
      </c>
      <c r="AK4498" t="s">
        <v>348</v>
      </c>
      <c r="AL4498" t="s">
        <v>276</v>
      </c>
      <c r="AM4498" t="s">
        <v>245</v>
      </c>
    </row>
    <row r="4499" spans="1:39" x14ac:dyDescent="0.3">
      <c r="A4499" s="1">
        <v>43601</v>
      </c>
      <c r="B4499" t="s">
        <v>39</v>
      </c>
      <c r="C4499" t="s">
        <v>239</v>
      </c>
      <c r="D4499">
        <v>500</v>
      </c>
      <c r="E4499">
        <v>7</v>
      </c>
      <c r="F4499">
        <v>159.36000100000001</v>
      </c>
      <c r="G4499">
        <v>161.91000399999999</v>
      </c>
      <c r="H4499">
        <v>157.64999399999999</v>
      </c>
      <c r="I4499">
        <v>160.19000199999999</v>
      </c>
      <c r="J4499">
        <v>160.00737000000001</v>
      </c>
      <c r="K4499">
        <v>19527200</v>
      </c>
      <c r="L4499">
        <v>2.4049999999999998</v>
      </c>
      <c r="M4499">
        <v>3.8153061252389599E-3</v>
      </c>
      <c r="N4499">
        <v>-6.0554865978921901E-2</v>
      </c>
      <c r="O4499">
        <v>-0.14237218678626501</v>
      </c>
      <c r="P4499">
        <v>3.7002483535370403E-2</v>
      </c>
      <c r="Q4499">
        <v>-0.42398544855202502</v>
      </c>
      <c r="R4499">
        <v>3.2020600773443098E-2</v>
      </c>
      <c r="S4499">
        <v>2.1888709872514699E-2</v>
      </c>
      <c r="T4499">
        <v>2.2092108260220501E-2</v>
      </c>
      <c r="U4499">
        <v>3.2376471158788098E-2</v>
      </c>
      <c r="V4499">
        <v>292.76001000000002</v>
      </c>
      <c r="W4499">
        <v>124.459999</v>
      </c>
      <c r="X4499">
        <v>-0.25849429526712697</v>
      </c>
      <c r="Y4499">
        <v>8.8559569696340101E-3</v>
      </c>
      <c r="Z4499">
        <v>2.1184143064132499</v>
      </c>
      <c r="AA4499">
        <v>-1.12465750149164</v>
      </c>
      <c r="AB4499">
        <v>-1.1826784165080599</v>
      </c>
      <c r="AC4499" t="s">
        <v>252</v>
      </c>
      <c r="AD4499" t="s">
        <v>377</v>
      </c>
      <c r="AE4499" t="s">
        <v>56</v>
      </c>
      <c r="AF4499" t="s">
        <v>59</v>
      </c>
      <c r="AG4499" t="s">
        <v>347</v>
      </c>
      <c r="AH4499" s="45">
        <v>37225</v>
      </c>
      <c r="AI4499">
        <v>1045810</v>
      </c>
      <c r="AK4499" t="s">
        <v>348</v>
      </c>
      <c r="AL4499" t="s">
        <v>276</v>
      </c>
      <c r="AM4499" t="s">
        <v>245</v>
      </c>
    </row>
    <row r="4500" spans="1:39" x14ac:dyDescent="0.3">
      <c r="A4500" s="1">
        <v>43607</v>
      </c>
      <c r="B4500" t="s">
        <v>39</v>
      </c>
      <c r="C4500" t="s">
        <v>239</v>
      </c>
      <c r="D4500">
        <v>400</v>
      </c>
      <c r="E4500">
        <v>7</v>
      </c>
      <c r="F4500">
        <v>153.5</v>
      </c>
      <c r="G4500">
        <v>154.550003</v>
      </c>
      <c r="H4500">
        <v>151.759995</v>
      </c>
      <c r="I4500">
        <v>152.199997</v>
      </c>
      <c r="J4500">
        <v>152.02647400000001</v>
      </c>
      <c r="K4500">
        <v>8146700</v>
      </c>
      <c r="L4500">
        <v>2.3929999999999998</v>
      </c>
      <c r="M4500">
        <v>-1.8616665847263701E-2</v>
      </c>
      <c r="N4500">
        <v>-4.7349893814852398E-2</v>
      </c>
      <c r="O4500">
        <v>-0.21374342463600501</v>
      </c>
      <c r="P4500">
        <v>-2.2155075616873101E-2</v>
      </c>
      <c r="Q4500">
        <v>-0.46976075800485301</v>
      </c>
      <c r="R4500">
        <v>2.1646970006896998E-2</v>
      </c>
      <c r="S4500">
        <v>2.2544914252315501E-2</v>
      </c>
      <c r="T4500">
        <v>2.26393589206005E-2</v>
      </c>
      <c r="U4500">
        <v>3.24990198613158E-2</v>
      </c>
      <c r="V4500">
        <v>292.76001000000002</v>
      </c>
      <c r="W4500">
        <v>124.459999</v>
      </c>
      <c r="X4500">
        <v>-0.25849429526712697</v>
      </c>
      <c r="Y4500">
        <v>-2.8283920525026501E-3</v>
      </c>
      <c r="Z4500">
        <v>2.1361935881145899</v>
      </c>
      <c r="AA4500">
        <v>-1.2457730303836001</v>
      </c>
      <c r="AB4500">
        <v>-1.21211847222145</v>
      </c>
      <c r="AC4500" t="s">
        <v>252</v>
      </c>
      <c r="AD4500" t="s">
        <v>377</v>
      </c>
      <c r="AE4500" t="s">
        <v>56</v>
      </c>
      <c r="AF4500" t="s">
        <v>59</v>
      </c>
      <c r="AG4500" t="s">
        <v>347</v>
      </c>
      <c r="AH4500" s="45">
        <v>37225</v>
      </c>
      <c r="AI4500">
        <v>1045810</v>
      </c>
      <c r="AK4500" t="s">
        <v>348</v>
      </c>
      <c r="AL4500" t="s">
        <v>276</v>
      </c>
      <c r="AM4500" t="s">
        <v>245</v>
      </c>
    </row>
    <row r="4501" spans="1:39" x14ac:dyDescent="0.3">
      <c r="A4501" s="1">
        <v>43620</v>
      </c>
      <c r="B4501" t="s">
        <v>39</v>
      </c>
      <c r="C4501" t="s">
        <v>239</v>
      </c>
      <c r="D4501">
        <v>500</v>
      </c>
      <c r="E4501">
        <v>7</v>
      </c>
      <c r="F4501">
        <v>136.36000100000001</v>
      </c>
      <c r="G4501">
        <v>143.21000699999999</v>
      </c>
      <c r="H4501">
        <v>135.470001</v>
      </c>
      <c r="I4501">
        <v>143</v>
      </c>
      <c r="J4501">
        <v>143</v>
      </c>
      <c r="K4501">
        <v>16045900</v>
      </c>
      <c r="L4501">
        <v>2.1190000000000002</v>
      </c>
      <c r="M4501">
        <v>6.6647978044604095E-2</v>
      </c>
      <c r="N4501">
        <v>-1.1643219140956599E-3</v>
      </c>
      <c r="O4501">
        <v>-0.24653845716116601</v>
      </c>
      <c r="P4501">
        <v>-8.9198425961256905E-2</v>
      </c>
      <c r="Q4501">
        <v>-0.58492321015149396</v>
      </c>
      <c r="R4501">
        <v>3.8103562975367503E-2</v>
      </c>
      <c r="S4501">
        <v>2.5713056229501801E-2</v>
      </c>
      <c r="T4501">
        <v>2.4744318225641802E-2</v>
      </c>
      <c r="U4501">
        <v>3.2833918056805203E-2</v>
      </c>
      <c r="V4501">
        <v>292.76001000000002</v>
      </c>
      <c r="W4501">
        <v>124.459999</v>
      </c>
      <c r="X4501">
        <v>-0.25849429526712697</v>
      </c>
      <c r="Y4501">
        <v>2.1205927310919401E-2</v>
      </c>
      <c r="Z4501">
        <v>2.1751968993353201</v>
      </c>
      <c r="AA4501">
        <v>-1.5307276366890501</v>
      </c>
      <c r="AB4501">
        <v>-1.5626128619583699</v>
      </c>
      <c r="AC4501" t="s">
        <v>252</v>
      </c>
      <c r="AD4501" t="s">
        <v>377</v>
      </c>
      <c r="AE4501" t="s">
        <v>56</v>
      </c>
      <c r="AF4501" t="s">
        <v>59</v>
      </c>
      <c r="AG4501" t="s">
        <v>347</v>
      </c>
      <c r="AH4501" s="45">
        <v>37225</v>
      </c>
      <c r="AI4501">
        <v>1045810</v>
      </c>
      <c r="AK4501" t="s">
        <v>348</v>
      </c>
      <c r="AL4501" t="s">
        <v>276</v>
      </c>
      <c r="AM4501" t="s">
        <v>245</v>
      </c>
    </row>
    <row r="4502" spans="1:39" x14ac:dyDescent="0.3">
      <c r="A4502" s="1">
        <v>43641</v>
      </c>
      <c r="B4502" t="s">
        <v>39</v>
      </c>
      <c r="C4502" t="s">
        <v>246</v>
      </c>
      <c r="D4502">
        <v>1100</v>
      </c>
      <c r="E4502">
        <v>7</v>
      </c>
      <c r="F4502">
        <v>152.86000100000001</v>
      </c>
      <c r="G4502">
        <v>155.88000500000001</v>
      </c>
      <c r="H4502">
        <v>151.36999499999999</v>
      </c>
      <c r="I4502">
        <v>151.479996</v>
      </c>
      <c r="J4502">
        <v>151.479996</v>
      </c>
      <c r="K4502">
        <v>7796700</v>
      </c>
      <c r="L4502">
        <v>1.994</v>
      </c>
      <c r="M4502">
        <v>-7.75967594487415E-3</v>
      </c>
      <c r="N4502">
        <v>-9.1997560099394901E-3</v>
      </c>
      <c r="O4502">
        <v>2.8987245435085102E-2</v>
      </c>
      <c r="P4502">
        <v>-0.153820584602228</v>
      </c>
      <c r="Q4502">
        <v>-0.50108235042151905</v>
      </c>
      <c r="R4502">
        <v>9.4279829797032904E-3</v>
      </c>
      <c r="S4502">
        <v>2.4188768922095601E-2</v>
      </c>
      <c r="T4502">
        <v>2.16823906744259E-2</v>
      </c>
      <c r="U4502">
        <v>3.3064925636523697E-2</v>
      </c>
      <c r="V4502">
        <v>292.76001000000002</v>
      </c>
      <c r="W4502">
        <v>124.459999</v>
      </c>
      <c r="X4502">
        <v>-0.25849429526712697</v>
      </c>
      <c r="Y4502">
        <v>-9.5417756928269908E-3</v>
      </c>
      <c r="Z4502">
        <v>2.17557645654558</v>
      </c>
      <c r="AA4502">
        <v>-1.3408254995346101</v>
      </c>
      <c r="AB4502">
        <v>-1.3995757334883701</v>
      </c>
      <c r="AC4502" t="s">
        <v>252</v>
      </c>
      <c r="AD4502" t="s">
        <v>377</v>
      </c>
      <c r="AE4502" t="s">
        <v>56</v>
      </c>
      <c r="AF4502" t="s">
        <v>59</v>
      </c>
      <c r="AG4502" t="s">
        <v>347</v>
      </c>
      <c r="AH4502" s="45">
        <v>37225</v>
      </c>
      <c r="AI4502">
        <v>1045810</v>
      </c>
      <c r="AK4502" t="s">
        <v>348</v>
      </c>
      <c r="AL4502" t="s">
        <v>276</v>
      </c>
      <c r="AM4502" t="s">
        <v>245</v>
      </c>
    </row>
    <row r="4503" spans="1:39" x14ac:dyDescent="0.3">
      <c r="A4503" s="1">
        <v>43643</v>
      </c>
      <c r="B4503" t="s">
        <v>39</v>
      </c>
      <c r="C4503" t="s">
        <v>246</v>
      </c>
      <c r="D4503">
        <v>1000</v>
      </c>
      <c r="E4503">
        <v>7</v>
      </c>
      <c r="F4503">
        <v>162.71000699999999</v>
      </c>
      <c r="G4503">
        <v>164</v>
      </c>
      <c r="H4503">
        <v>161.259995</v>
      </c>
      <c r="I4503">
        <v>163.229996</v>
      </c>
      <c r="J4503">
        <v>163.229996</v>
      </c>
      <c r="K4503">
        <v>11136000</v>
      </c>
      <c r="L4503">
        <v>2.0049999999999999</v>
      </c>
      <c r="M4503">
        <v>2.4622169226548501E-2</v>
      </c>
      <c r="N4503">
        <v>5.7558443398818798E-2</v>
      </c>
      <c r="O4503">
        <v>0.13115127248664099</v>
      </c>
      <c r="P4503">
        <v>-8.12601661971811E-2</v>
      </c>
      <c r="Q4503">
        <v>-0.39001842020131999</v>
      </c>
      <c r="R4503">
        <v>2.6369596942933501E-2</v>
      </c>
      <c r="S4503">
        <v>2.6075584305552998E-2</v>
      </c>
      <c r="T4503">
        <v>2.2899116744342599E-2</v>
      </c>
      <c r="U4503">
        <v>3.31271220099979E-2</v>
      </c>
      <c r="V4503">
        <v>292.76001000000002</v>
      </c>
      <c r="W4503">
        <v>124.459999</v>
      </c>
      <c r="X4503">
        <v>-0.25849429526712697</v>
      </c>
      <c r="Y4503">
        <v>3.81588593721357E-3</v>
      </c>
      <c r="Z4503">
        <v>2.1646250584436002</v>
      </c>
      <c r="AA4503">
        <v>-1.0609391938583901</v>
      </c>
      <c r="AB4503">
        <v>-1.26446693012781</v>
      </c>
      <c r="AC4503" t="s">
        <v>252</v>
      </c>
      <c r="AD4503" t="s">
        <v>377</v>
      </c>
      <c r="AE4503" t="s">
        <v>56</v>
      </c>
      <c r="AF4503" t="s">
        <v>59</v>
      </c>
      <c r="AG4503" t="s">
        <v>347</v>
      </c>
      <c r="AH4503" s="45">
        <v>37225</v>
      </c>
      <c r="AI4503">
        <v>1045810</v>
      </c>
      <c r="AK4503" t="s">
        <v>348</v>
      </c>
      <c r="AL4503" t="s">
        <v>276</v>
      </c>
      <c r="AM4503" t="s">
        <v>245</v>
      </c>
    </row>
    <row r="4504" spans="1:39" x14ac:dyDescent="0.3">
      <c r="A4504" s="1">
        <v>43564</v>
      </c>
      <c r="B4504" t="s">
        <v>39</v>
      </c>
      <c r="C4504" t="s">
        <v>239</v>
      </c>
      <c r="D4504">
        <v>400</v>
      </c>
      <c r="E4504">
        <v>8</v>
      </c>
      <c r="F4504">
        <v>190.44000199999999</v>
      </c>
      <c r="G4504">
        <v>190.88999899999999</v>
      </c>
      <c r="H4504">
        <v>187.55999800000001</v>
      </c>
      <c r="I4504">
        <v>189.259995</v>
      </c>
      <c r="J4504">
        <v>189.04422</v>
      </c>
      <c r="K4504">
        <v>10999300</v>
      </c>
      <c r="L4504">
        <v>2.4990000000000001</v>
      </c>
      <c r="M4504">
        <v>-1.32792898374772E-2</v>
      </c>
      <c r="N4504">
        <v>3.36356120509766E-2</v>
      </c>
      <c r="O4504">
        <v>0.228228884053127</v>
      </c>
      <c r="P4504">
        <v>0.30372440895094099</v>
      </c>
      <c r="Q4504">
        <v>-0.12622626900793599</v>
      </c>
      <c r="R4504">
        <v>1.6501782452810101E-2</v>
      </c>
      <c r="S4504">
        <v>2.47026167682655E-2</v>
      </c>
      <c r="T4504">
        <v>3.06913631896963E-2</v>
      </c>
      <c r="U4504">
        <v>3.2594458747298098E-2</v>
      </c>
      <c r="V4504">
        <v>292.76001000000002</v>
      </c>
      <c r="W4504">
        <v>124.459999</v>
      </c>
      <c r="X4504">
        <v>-0.25849429526712697</v>
      </c>
      <c r="Y4504">
        <v>-6.0859766572597396E-3</v>
      </c>
      <c r="Z4504">
        <v>2.15796459427323</v>
      </c>
      <c r="AA4504">
        <v>-0.34005285599561202</v>
      </c>
      <c r="AB4504">
        <v>-0.38390685676654501</v>
      </c>
      <c r="AC4504" t="s">
        <v>253</v>
      </c>
      <c r="AD4504" t="s">
        <v>377</v>
      </c>
      <c r="AE4504" t="s">
        <v>56</v>
      </c>
      <c r="AF4504" t="s">
        <v>59</v>
      </c>
      <c r="AG4504" t="s">
        <v>347</v>
      </c>
      <c r="AH4504" s="45">
        <v>37225</v>
      </c>
      <c r="AI4504">
        <v>1045810</v>
      </c>
      <c r="AK4504" t="s">
        <v>348</v>
      </c>
      <c r="AL4504" t="s">
        <v>276</v>
      </c>
      <c r="AM4504" t="s">
        <v>245</v>
      </c>
    </row>
    <row r="4505" spans="1:39" x14ac:dyDescent="0.3">
      <c r="A4505" s="1">
        <v>43570</v>
      </c>
      <c r="B4505" t="s">
        <v>39</v>
      </c>
      <c r="C4505" t="s">
        <v>246</v>
      </c>
      <c r="D4505">
        <v>1000</v>
      </c>
      <c r="E4505">
        <v>8</v>
      </c>
      <c r="F4505">
        <v>189.699997</v>
      </c>
      <c r="G4505">
        <v>189.89999399999999</v>
      </c>
      <c r="H4505">
        <v>183.10000600000001</v>
      </c>
      <c r="I4505">
        <v>184.699997</v>
      </c>
      <c r="J4505">
        <v>184.48940999999999</v>
      </c>
      <c r="K4505">
        <v>11002300</v>
      </c>
      <c r="L4505">
        <v>2.5529999999999999</v>
      </c>
      <c r="M4505">
        <v>-2.8343864255170201E-2</v>
      </c>
      <c r="N4505">
        <v>-3.7668182325535801E-2</v>
      </c>
      <c r="O4505">
        <v>0.10939914120619</v>
      </c>
      <c r="P4505">
        <v>0.206198590186809</v>
      </c>
      <c r="Q4505">
        <v>-0.22265178376846601</v>
      </c>
      <c r="R4505">
        <v>1.57370739279706E-2</v>
      </c>
      <c r="S4505">
        <v>2.1191153817167501E-2</v>
      </c>
      <c r="T4505">
        <v>3.08103382271619E-2</v>
      </c>
      <c r="U4505">
        <v>3.2363545160540803E-2</v>
      </c>
      <c r="V4505">
        <v>292.76001000000002</v>
      </c>
      <c r="W4505">
        <v>124.459999</v>
      </c>
      <c r="X4505">
        <v>-0.25849429526712697</v>
      </c>
      <c r="Y4505">
        <v>-6.2956724975841202E-4</v>
      </c>
      <c r="Z4505">
        <v>2.13262795331622</v>
      </c>
      <c r="AA4505">
        <v>-0.56744061768687803</v>
      </c>
      <c r="AB4505">
        <v>-0.45995415623549901</v>
      </c>
      <c r="AC4505" t="s">
        <v>253</v>
      </c>
      <c r="AD4505" t="s">
        <v>377</v>
      </c>
      <c r="AE4505" t="s">
        <v>56</v>
      </c>
      <c r="AF4505" t="s">
        <v>59</v>
      </c>
      <c r="AG4505" t="s">
        <v>347</v>
      </c>
      <c r="AH4505" s="45">
        <v>37225</v>
      </c>
      <c r="AI4505">
        <v>1045810</v>
      </c>
      <c r="AK4505" t="s">
        <v>348</v>
      </c>
      <c r="AL4505" t="s">
        <v>276</v>
      </c>
      <c r="AM4505" t="s">
        <v>245</v>
      </c>
    </row>
    <row r="4506" spans="1:39" x14ac:dyDescent="0.3">
      <c r="A4506" s="1">
        <v>43571</v>
      </c>
      <c r="B4506" t="s">
        <v>39</v>
      </c>
      <c r="C4506" t="s">
        <v>246</v>
      </c>
      <c r="D4506">
        <v>600</v>
      </c>
      <c r="E4506">
        <v>8</v>
      </c>
      <c r="F4506">
        <v>186.279999</v>
      </c>
      <c r="G4506">
        <v>188.970001</v>
      </c>
      <c r="H4506">
        <v>184.96000699999999</v>
      </c>
      <c r="I4506">
        <v>188.21000699999999</v>
      </c>
      <c r="J4506">
        <v>187.99542199999999</v>
      </c>
      <c r="K4506">
        <v>9874100</v>
      </c>
      <c r="L4506">
        <v>2.5920000000000001</v>
      </c>
      <c r="M4506">
        <v>1.8825548010378699E-2</v>
      </c>
      <c r="N4506">
        <v>-5.5633444776797096E-3</v>
      </c>
      <c r="O4506">
        <v>0.10287823004751601</v>
      </c>
      <c r="P4506">
        <v>0.22882027396072299</v>
      </c>
      <c r="Q4506">
        <v>-0.20378307183393701</v>
      </c>
      <c r="R4506">
        <v>1.9014941060567999E-2</v>
      </c>
      <c r="S4506">
        <v>2.0936688409912401E-2</v>
      </c>
      <c r="T4506">
        <v>3.08584063103352E-2</v>
      </c>
      <c r="U4506">
        <v>3.2387315649382999E-2</v>
      </c>
      <c r="V4506">
        <v>292.76001000000002</v>
      </c>
      <c r="W4506">
        <v>124.459999</v>
      </c>
      <c r="X4506">
        <v>-0.25849429526712697</v>
      </c>
      <c r="Y4506">
        <v>5.0922850790659495E-4</v>
      </c>
      <c r="Z4506">
        <v>2.1381510567040598</v>
      </c>
      <c r="AA4506">
        <v>-0.52778570038598305</v>
      </c>
      <c r="AB4506">
        <v>-0.49750072511357302</v>
      </c>
      <c r="AC4506" t="s">
        <v>253</v>
      </c>
      <c r="AD4506" t="s">
        <v>377</v>
      </c>
      <c r="AE4506" t="s">
        <v>56</v>
      </c>
      <c r="AF4506" t="s">
        <v>59</v>
      </c>
      <c r="AG4506" t="s">
        <v>347</v>
      </c>
      <c r="AH4506" s="45">
        <v>37225</v>
      </c>
      <c r="AI4506">
        <v>1045810</v>
      </c>
      <c r="AK4506" t="s">
        <v>348</v>
      </c>
      <c r="AL4506" t="s">
        <v>276</v>
      </c>
      <c r="AM4506" t="s">
        <v>245</v>
      </c>
    </row>
    <row r="4507" spans="1:39" x14ac:dyDescent="0.3">
      <c r="A4507" s="1">
        <v>43594</v>
      </c>
      <c r="B4507" t="s">
        <v>39</v>
      </c>
      <c r="C4507" t="s">
        <v>239</v>
      </c>
      <c r="D4507">
        <v>200</v>
      </c>
      <c r="E4507">
        <v>8</v>
      </c>
      <c r="F4507">
        <v>171.13999899999999</v>
      </c>
      <c r="G4507">
        <v>171.529999</v>
      </c>
      <c r="H4507">
        <v>165.39999399999999</v>
      </c>
      <c r="I4507">
        <v>170.19000199999999</v>
      </c>
      <c r="J4507">
        <v>169.99597199999999</v>
      </c>
      <c r="K4507">
        <v>16506200</v>
      </c>
      <c r="L4507">
        <v>2.4569999999999999</v>
      </c>
      <c r="M4507">
        <v>-2.1679908392473302E-2</v>
      </c>
      <c r="N4507">
        <v>-7.3608344769168596E-2</v>
      </c>
      <c r="O4507">
        <v>-0.11948550313287901</v>
      </c>
      <c r="P4507">
        <v>0.14465989206941701</v>
      </c>
      <c r="Q4507">
        <v>-0.38294885215768798</v>
      </c>
      <c r="R4507">
        <v>1.7113206990807501E-2</v>
      </c>
      <c r="S4507">
        <v>1.7959724901049301E-2</v>
      </c>
      <c r="T4507">
        <v>2.0683787745961801E-2</v>
      </c>
      <c r="U4507">
        <v>3.22561868799306E-2</v>
      </c>
      <c r="V4507">
        <v>292.76001000000002</v>
      </c>
      <c r="W4507">
        <v>124.459999</v>
      </c>
      <c r="X4507">
        <v>-0.25849429526712697</v>
      </c>
      <c r="Y4507">
        <v>-3.0259986019249502E-3</v>
      </c>
      <c r="Z4507">
        <v>2.12538685009994</v>
      </c>
      <c r="AA4507">
        <v>-1.0079242974929701</v>
      </c>
      <c r="AB4507">
        <v>-0.80625514680359101</v>
      </c>
      <c r="AC4507" t="s">
        <v>253</v>
      </c>
      <c r="AD4507" t="s">
        <v>377</v>
      </c>
      <c r="AE4507" t="s">
        <v>56</v>
      </c>
      <c r="AF4507" t="s">
        <v>59</v>
      </c>
      <c r="AG4507" t="s">
        <v>347</v>
      </c>
      <c r="AH4507" s="45">
        <v>37225</v>
      </c>
      <c r="AI4507">
        <v>1045810</v>
      </c>
      <c r="AK4507" t="s">
        <v>348</v>
      </c>
      <c r="AL4507" t="s">
        <v>276</v>
      </c>
      <c r="AM4507" t="s">
        <v>245</v>
      </c>
    </row>
    <row r="4508" spans="1:39" x14ac:dyDescent="0.3">
      <c r="A4508" s="1">
        <v>43608</v>
      </c>
      <c r="B4508" t="s">
        <v>39</v>
      </c>
      <c r="C4508" t="s">
        <v>246</v>
      </c>
      <c r="D4508">
        <v>300</v>
      </c>
      <c r="E4508">
        <v>8</v>
      </c>
      <c r="F4508">
        <v>149.69000199999999</v>
      </c>
      <c r="G4508">
        <v>149.69000199999999</v>
      </c>
      <c r="H4508">
        <v>144.91000399999999</v>
      </c>
      <c r="I4508">
        <v>147.320007</v>
      </c>
      <c r="J4508">
        <v>147.152039</v>
      </c>
      <c r="K4508">
        <v>14796100</v>
      </c>
      <c r="L4508">
        <v>2.2959999999999998</v>
      </c>
      <c r="M4508">
        <v>-3.2588345540508802E-2</v>
      </c>
      <c r="N4508">
        <v>-8.3753545480600197E-2</v>
      </c>
      <c r="O4508">
        <v>-0.25793704502007903</v>
      </c>
      <c r="P4508">
        <v>-7.6461312588831196E-2</v>
      </c>
      <c r="Q4508">
        <v>-0.496023727764906</v>
      </c>
      <c r="R4508">
        <v>2.21770160239022E-2</v>
      </c>
      <c r="S4508">
        <v>2.25235770946614E-2</v>
      </c>
      <c r="T4508">
        <v>2.2818654382057199E-2</v>
      </c>
      <c r="U4508">
        <v>3.2555444395558998E-2</v>
      </c>
      <c r="V4508">
        <v>292.76001000000002</v>
      </c>
      <c r="W4508">
        <v>124.459999</v>
      </c>
      <c r="X4508">
        <v>-0.25849429526712697</v>
      </c>
      <c r="Y4508">
        <v>-1.1985692488440201E-2</v>
      </c>
      <c r="Z4508">
        <v>2.13905502922126</v>
      </c>
      <c r="AA4508">
        <v>-1.3101786958153701</v>
      </c>
      <c r="AB4508">
        <v>-1.24922271108619</v>
      </c>
      <c r="AC4508" t="s">
        <v>253</v>
      </c>
      <c r="AD4508" t="s">
        <v>377</v>
      </c>
      <c r="AE4508" t="s">
        <v>56</v>
      </c>
      <c r="AF4508" t="s">
        <v>59</v>
      </c>
      <c r="AG4508" t="s">
        <v>347</v>
      </c>
      <c r="AH4508" s="45">
        <v>37225</v>
      </c>
      <c r="AI4508">
        <v>1045810</v>
      </c>
      <c r="AK4508" t="s">
        <v>348</v>
      </c>
      <c r="AL4508" t="s">
        <v>276</v>
      </c>
      <c r="AM4508" t="s">
        <v>245</v>
      </c>
    </row>
    <row r="4509" spans="1:39" x14ac:dyDescent="0.3">
      <c r="A4509" s="1">
        <v>43628</v>
      </c>
      <c r="B4509" t="s">
        <v>39</v>
      </c>
      <c r="C4509" t="s">
        <v>239</v>
      </c>
      <c r="D4509">
        <v>900</v>
      </c>
      <c r="E4509">
        <v>8</v>
      </c>
      <c r="F4509">
        <v>149</v>
      </c>
      <c r="G4509">
        <v>149.25</v>
      </c>
      <c r="H4509">
        <v>145.58999599999899</v>
      </c>
      <c r="I4509">
        <v>146.199997</v>
      </c>
      <c r="J4509">
        <v>146.199997</v>
      </c>
      <c r="K4509">
        <v>8972300</v>
      </c>
      <c r="L4509">
        <v>2.1269999999999998</v>
      </c>
      <c r="M4509">
        <v>-3.0647308811452698E-2</v>
      </c>
      <c r="N4509">
        <v>3.4231797018334897E-2</v>
      </c>
      <c r="O4509">
        <v>-0.14271680911666099</v>
      </c>
      <c r="P4509">
        <v>-0.141531347659903</v>
      </c>
      <c r="Q4509">
        <v>-0.57436995042518402</v>
      </c>
      <c r="R4509">
        <v>2.1166130382477E-2</v>
      </c>
      <c r="S4509">
        <v>2.7232466184728001E-2</v>
      </c>
      <c r="T4509">
        <v>2.29673150723083E-2</v>
      </c>
      <c r="U4509">
        <v>3.29148734591286E-2</v>
      </c>
      <c r="V4509">
        <v>292.76001000000002</v>
      </c>
      <c r="W4509">
        <v>124.459999</v>
      </c>
      <c r="X4509">
        <v>-0.25849429526712697</v>
      </c>
      <c r="Y4509">
        <v>-2.0396578921351798E-3</v>
      </c>
      <c r="Z4509">
        <v>2.17091661268292</v>
      </c>
      <c r="AA4509">
        <v>-1.51096276451042</v>
      </c>
      <c r="AB4509">
        <v>-1.5209112605823101</v>
      </c>
      <c r="AC4509" t="s">
        <v>253</v>
      </c>
      <c r="AD4509" t="s">
        <v>377</v>
      </c>
      <c r="AE4509" t="s">
        <v>56</v>
      </c>
      <c r="AF4509" t="s">
        <v>59</v>
      </c>
      <c r="AG4509" t="s">
        <v>347</v>
      </c>
      <c r="AH4509" s="45">
        <v>37225</v>
      </c>
      <c r="AI4509">
        <v>1045810</v>
      </c>
      <c r="AK4509" t="s">
        <v>348</v>
      </c>
      <c r="AL4509" t="s">
        <v>276</v>
      </c>
      <c r="AM4509" t="s">
        <v>245</v>
      </c>
    </row>
    <row r="4510" spans="1:39" x14ac:dyDescent="0.3">
      <c r="A4510" s="1">
        <v>43634</v>
      </c>
      <c r="B4510" t="s">
        <v>39</v>
      </c>
      <c r="C4510" t="s">
        <v>239</v>
      </c>
      <c r="D4510">
        <v>300</v>
      </c>
      <c r="E4510">
        <v>8</v>
      </c>
      <c r="F4510">
        <v>147.5</v>
      </c>
      <c r="G4510">
        <v>155.11000100000001</v>
      </c>
      <c r="H4510">
        <v>147.05999800000001</v>
      </c>
      <c r="I4510">
        <v>152.88000500000001</v>
      </c>
      <c r="J4510">
        <v>152.88000500000001</v>
      </c>
      <c r="K4510">
        <v>14548000</v>
      </c>
      <c r="L4510">
        <v>2.06</v>
      </c>
      <c r="M4510">
        <v>5.2712721960373403E-2</v>
      </c>
      <c r="N4510">
        <v>1.40304970301121E-2</v>
      </c>
      <c r="O4510">
        <v>-4.5566544035575501E-2</v>
      </c>
      <c r="P4510">
        <v>-0.13804083125644601</v>
      </c>
      <c r="Q4510">
        <v>-0.54733941133238295</v>
      </c>
      <c r="R4510">
        <v>3.3513427799899402E-2</v>
      </c>
      <c r="S4510">
        <v>2.6928989682775E-2</v>
      </c>
      <c r="T4510">
        <v>2.3338416778306399E-2</v>
      </c>
      <c r="U4510">
        <v>3.3115647321544102E-2</v>
      </c>
      <c r="V4510">
        <v>292.76001000000002</v>
      </c>
      <c r="W4510">
        <v>124.459999</v>
      </c>
      <c r="X4510">
        <v>-0.25849429526712697</v>
      </c>
      <c r="Y4510">
        <v>9.6704895497130797E-3</v>
      </c>
      <c r="Z4510">
        <v>2.1875229330560901</v>
      </c>
      <c r="AA4510">
        <v>-1.44864099472819</v>
      </c>
      <c r="AB4510">
        <v>-1.52198800462643</v>
      </c>
      <c r="AC4510" t="s">
        <v>253</v>
      </c>
      <c r="AD4510" t="s">
        <v>377</v>
      </c>
      <c r="AE4510" t="s">
        <v>56</v>
      </c>
      <c r="AF4510" t="s">
        <v>59</v>
      </c>
      <c r="AG4510" t="s">
        <v>347</v>
      </c>
      <c r="AH4510" s="45">
        <v>37225</v>
      </c>
      <c r="AI4510">
        <v>1045810</v>
      </c>
      <c r="AK4510" t="s">
        <v>348</v>
      </c>
      <c r="AL4510" t="s">
        <v>276</v>
      </c>
      <c r="AM4510" t="s">
        <v>245</v>
      </c>
    </row>
    <row r="4511" spans="1:39" x14ac:dyDescent="0.3">
      <c r="A4511" s="1">
        <v>43556</v>
      </c>
      <c r="B4511" t="s">
        <v>39</v>
      </c>
      <c r="C4511" t="s">
        <v>246</v>
      </c>
      <c r="D4511">
        <v>1000</v>
      </c>
      <c r="E4511">
        <v>9</v>
      </c>
      <c r="F4511">
        <v>183.259995</v>
      </c>
      <c r="G4511">
        <v>183.5</v>
      </c>
      <c r="H4511">
        <v>180.36999499999999</v>
      </c>
      <c r="I4511">
        <v>182.279999</v>
      </c>
      <c r="J4511">
        <v>182.07217399999999</v>
      </c>
      <c r="K4511">
        <v>12095600</v>
      </c>
      <c r="L4511">
        <v>2.4969999999999999</v>
      </c>
      <c r="M4511">
        <v>1.5034492265782001E-2</v>
      </c>
      <c r="N4511">
        <v>4.7753847945225199E-2</v>
      </c>
      <c r="O4511">
        <v>0.16690446887861901</v>
      </c>
      <c r="P4511">
        <v>0.31134955074140402</v>
      </c>
      <c r="Q4511">
        <v>-0.236229386402344</v>
      </c>
      <c r="R4511">
        <v>8.2250877300826496E-3</v>
      </c>
      <c r="S4511">
        <v>2.5873406411932101E-2</v>
      </c>
      <c r="T4511">
        <v>3.3224748540303002E-2</v>
      </c>
      <c r="U4511">
        <v>3.2755379823318803E-2</v>
      </c>
      <c r="V4511">
        <v>292.76001000000002</v>
      </c>
      <c r="W4511">
        <v>124.459999</v>
      </c>
      <c r="X4511">
        <v>-0.25849429526712697</v>
      </c>
      <c r="Y4511">
        <v>1.1502195497633099E-2</v>
      </c>
      <c r="Z4511">
        <v>2.1152972291776502</v>
      </c>
      <c r="AA4511">
        <v>-0.57847873466514499</v>
      </c>
      <c r="AB4511">
        <v>-0.61599564767163295</v>
      </c>
      <c r="AC4511" t="s">
        <v>254</v>
      </c>
      <c r="AD4511" t="s">
        <v>377</v>
      </c>
      <c r="AE4511" t="s">
        <v>56</v>
      </c>
      <c r="AF4511" t="s">
        <v>59</v>
      </c>
      <c r="AG4511" t="s">
        <v>347</v>
      </c>
      <c r="AH4511" s="45">
        <v>37225</v>
      </c>
      <c r="AI4511">
        <v>1045810</v>
      </c>
      <c r="AK4511" t="s">
        <v>348</v>
      </c>
      <c r="AL4511" t="s">
        <v>276</v>
      </c>
      <c r="AM4511" t="s">
        <v>245</v>
      </c>
    </row>
    <row r="4512" spans="1:39" x14ac:dyDescent="0.3">
      <c r="A4512" s="1">
        <v>43567</v>
      </c>
      <c r="B4512" t="s">
        <v>39</v>
      </c>
      <c r="C4512" t="s">
        <v>246</v>
      </c>
      <c r="D4512">
        <v>800</v>
      </c>
      <c r="E4512">
        <v>9</v>
      </c>
      <c r="F4512">
        <v>193.10000600000001</v>
      </c>
      <c r="G4512">
        <v>193.259995</v>
      </c>
      <c r="H4512">
        <v>189.66000399999999</v>
      </c>
      <c r="I4512">
        <v>190.009995</v>
      </c>
      <c r="J4512">
        <v>189.79336499999999</v>
      </c>
      <c r="K4512">
        <v>11792700</v>
      </c>
      <c r="L4512">
        <v>2.56</v>
      </c>
      <c r="M4512">
        <v>-8.0199010560413706E-3</v>
      </c>
      <c r="N4512">
        <v>-4.9348678884221396E-3</v>
      </c>
      <c r="O4512">
        <v>0.11942905325867199</v>
      </c>
      <c r="P4512">
        <v>0.24530206157676501</v>
      </c>
      <c r="Q4512">
        <v>-0.20761000610285699</v>
      </c>
      <c r="R4512">
        <v>1.10161520388091E-2</v>
      </c>
      <c r="S4512">
        <v>2.05380799250711E-2</v>
      </c>
      <c r="T4512">
        <v>3.0555956849937699E-2</v>
      </c>
      <c r="U4512">
        <v>3.2326547002245402E-2</v>
      </c>
      <c r="V4512">
        <v>292.76001000000002</v>
      </c>
      <c r="W4512">
        <v>124.459999</v>
      </c>
      <c r="X4512">
        <v>-0.25849429526712697</v>
      </c>
      <c r="Y4512">
        <v>6.5875784763498903E-3</v>
      </c>
      <c r="Z4512">
        <v>2.13231988701413</v>
      </c>
      <c r="AA4512">
        <v>-0.53088841736743797</v>
      </c>
      <c r="AB4512">
        <v>-0.405982848427134</v>
      </c>
      <c r="AC4512" t="s">
        <v>254</v>
      </c>
      <c r="AD4512" t="s">
        <v>377</v>
      </c>
      <c r="AE4512" t="s">
        <v>56</v>
      </c>
      <c r="AF4512" t="s">
        <v>59</v>
      </c>
      <c r="AG4512" t="s">
        <v>347</v>
      </c>
      <c r="AH4512" s="45">
        <v>37225</v>
      </c>
      <c r="AI4512">
        <v>1045810</v>
      </c>
      <c r="AK4512" t="s">
        <v>348</v>
      </c>
      <c r="AL4512" t="s">
        <v>276</v>
      </c>
      <c r="AM4512" t="s">
        <v>245</v>
      </c>
    </row>
    <row r="4513" spans="1:39" x14ac:dyDescent="0.3">
      <c r="A4513" s="1">
        <v>43570</v>
      </c>
      <c r="B4513" t="s">
        <v>39</v>
      </c>
      <c r="C4513" t="s">
        <v>246</v>
      </c>
      <c r="D4513">
        <v>700</v>
      </c>
      <c r="E4513">
        <v>9</v>
      </c>
      <c r="F4513">
        <v>189.699997</v>
      </c>
      <c r="G4513">
        <v>189.89999399999999</v>
      </c>
      <c r="H4513">
        <v>183.10000600000001</v>
      </c>
      <c r="I4513">
        <v>184.699997</v>
      </c>
      <c r="J4513">
        <v>184.48940999999999</v>
      </c>
      <c r="K4513">
        <v>11002300</v>
      </c>
      <c r="L4513">
        <v>2.5529999999999999</v>
      </c>
      <c r="M4513">
        <v>-2.8343864255170201E-2</v>
      </c>
      <c r="N4513">
        <v>-3.7668182325535801E-2</v>
      </c>
      <c r="O4513">
        <v>0.10939914120619</v>
      </c>
      <c r="P4513">
        <v>0.206198590186809</v>
      </c>
      <c r="Q4513">
        <v>-0.22265178376846601</v>
      </c>
      <c r="R4513">
        <v>1.57370739279706E-2</v>
      </c>
      <c r="S4513">
        <v>2.1191153817167501E-2</v>
      </c>
      <c r="T4513">
        <v>3.08103382271619E-2</v>
      </c>
      <c r="U4513">
        <v>3.2363545160540803E-2</v>
      </c>
      <c r="V4513">
        <v>292.76001000000002</v>
      </c>
      <c r="W4513">
        <v>124.459999</v>
      </c>
      <c r="X4513">
        <v>-0.25849429526712697</v>
      </c>
      <c r="Y4513">
        <v>-6.2956724975841202E-4</v>
      </c>
      <c r="Z4513">
        <v>2.13262795331622</v>
      </c>
      <c r="AA4513">
        <v>-0.56744061768687803</v>
      </c>
      <c r="AB4513">
        <v>-0.45995415623549901</v>
      </c>
      <c r="AC4513" t="s">
        <v>254</v>
      </c>
      <c r="AD4513" t="s">
        <v>377</v>
      </c>
      <c r="AE4513" t="s">
        <v>56</v>
      </c>
      <c r="AF4513" t="s">
        <v>59</v>
      </c>
      <c r="AG4513" t="s">
        <v>347</v>
      </c>
      <c r="AH4513" s="45">
        <v>37225</v>
      </c>
      <c r="AI4513">
        <v>1045810</v>
      </c>
      <c r="AK4513" t="s">
        <v>348</v>
      </c>
      <c r="AL4513" t="s">
        <v>276</v>
      </c>
      <c r="AM4513" t="s">
        <v>245</v>
      </c>
    </row>
    <row r="4514" spans="1:39" x14ac:dyDescent="0.3">
      <c r="A4514" s="1">
        <v>43579</v>
      </c>
      <c r="B4514" t="s">
        <v>39</v>
      </c>
      <c r="C4514" t="s">
        <v>246</v>
      </c>
      <c r="D4514">
        <v>1000</v>
      </c>
      <c r="E4514">
        <v>9</v>
      </c>
      <c r="F4514">
        <v>191.08999599999899</v>
      </c>
      <c r="G4514">
        <v>192.80999800000001</v>
      </c>
      <c r="H4514">
        <v>188.63999899999999</v>
      </c>
      <c r="I4514">
        <v>191.16999799999999</v>
      </c>
      <c r="J4514">
        <v>190.95204200000001</v>
      </c>
      <c r="K4514">
        <v>7955100</v>
      </c>
      <c r="L4514">
        <v>2.5219999999999998</v>
      </c>
      <c r="M4514">
        <v>2.6189313008109002E-3</v>
      </c>
      <c r="N4514">
        <v>1.5604696043645E-2</v>
      </c>
      <c r="O4514">
        <v>7.4192501178366496E-2</v>
      </c>
      <c r="P4514">
        <v>0.24830255071806601</v>
      </c>
      <c r="Q4514">
        <v>-0.15475197240149399</v>
      </c>
      <c r="R4514">
        <v>8.3523954787642005E-3</v>
      </c>
      <c r="S4514">
        <v>1.38638993547434E-2</v>
      </c>
      <c r="T4514">
        <v>2.9730190801575299E-2</v>
      </c>
      <c r="U4514">
        <v>3.2279961975495201E-2</v>
      </c>
      <c r="V4514">
        <v>292.76001000000002</v>
      </c>
      <c r="W4514">
        <v>124.459999</v>
      </c>
      <c r="X4514">
        <v>-0.25849429526712697</v>
      </c>
      <c r="Y4514">
        <v>-2.1941687255359501E-3</v>
      </c>
      <c r="Z4514">
        <v>2.1349776384930799</v>
      </c>
      <c r="AA4514">
        <v>-0.42308186028010297</v>
      </c>
      <c r="AB4514">
        <v>-0.52276459487233295</v>
      </c>
      <c r="AC4514" t="s">
        <v>254</v>
      </c>
      <c r="AD4514" t="s">
        <v>377</v>
      </c>
      <c r="AE4514" t="s">
        <v>56</v>
      </c>
      <c r="AF4514" t="s">
        <v>59</v>
      </c>
      <c r="AG4514" t="s">
        <v>347</v>
      </c>
      <c r="AH4514" s="45">
        <v>37225</v>
      </c>
      <c r="AI4514">
        <v>1045810</v>
      </c>
      <c r="AK4514" t="s">
        <v>348</v>
      </c>
      <c r="AL4514" t="s">
        <v>276</v>
      </c>
      <c r="AM4514" t="s">
        <v>245</v>
      </c>
    </row>
    <row r="4515" spans="1:39" x14ac:dyDescent="0.3">
      <c r="A4515" s="1">
        <v>43595</v>
      </c>
      <c r="B4515" t="s">
        <v>39</v>
      </c>
      <c r="C4515" t="s">
        <v>246</v>
      </c>
      <c r="D4515">
        <v>900</v>
      </c>
      <c r="E4515">
        <v>9</v>
      </c>
      <c r="F4515">
        <v>168.949997</v>
      </c>
      <c r="G4515">
        <v>171.58999599999899</v>
      </c>
      <c r="H4515">
        <v>164</v>
      </c>
      <c r="I4515">
        <v>168.820007</v>
      </c>
      <c r="J4515">
        <v>168.627533</v>
      </c>
      <c r="K4515">
        <v>14237500</v>
      </c>
      <c r="L4515">
        <v>2.4550000000000001</v>
      </c>
      <c r="M4515">
        <v>-8.0824067394007406E-3</v>
      </c>
      <c r="N4515">
        <v>-8.0707686318949201E-2</v>
      </c>
      <c r="O4515">
        <v>-0.114288620034803</v>
      </c>
      <c r="P4515">
        <v>0.13150292293000099</v>
      </c>
      <c r="Q4515">
        <v>-0.41228936843106401</v>
      </c>
      <c r="R4515">
        <v>1.5942849912380298E-2</v>
      </c>
      <c r="S4515">
        <v>1.7885607981733401E-2</v>
      </c>
      <c r="T4515">
        <v>2.0721669682647399E-2</v>
      </c>
      <c r="U4515">
        <v>3.2226581268177797E-2</v>
      </c>
      <c r="V4515">
        <v>292.76001000000002</v>
      </c>
      <c r="W4515">
        <v>124.459999</v>
      </c>
      <c r="X4515">
        <v>-0.25849429526712697</v>
      </c>
      <c r="Y4515">
        <v>3.7133938472042301E-3</v>
      </c>
      <c r="Z4515">
        <v>2.1220158151309798</v>
      </c>
      <c r="AA4515">
        <v>-1.0872769488060701</v>
      </c>
      <c r="AB4515">
        <v>-0.91022884703278695</v>
      </c>
      <c r="AC4515" t="s">
        <v>254</v>
      </c>
      <c r="AD4515" t="s">
        <v>377</v>
      </c>
      <c r="AE4515" t="s">
        <v>56</v>
      </c>
      <c r="AF4515" t="s">
        <v>59</v>
      </c>
      <c r="AG4515" t="s">
        <v>347</v>
      </c>
      <c r="AH4515" s="45">
        <v>37225</v>
      </c>
      <c r="AI4515">
        <v>1045810</v>
      </c>
      <c r="AK4515" t="s">
        <v>348</v>
      </c>
      <c r="AL4515" t="s">
        <v>276</v>
      </c>
      <c r="AM4515" t="s">
        <v>245</v>
      </c>
    </row>
    <row r="4516" spans="1:39" x14ac:dyDescent="0.3">
      <c r="A4516" s="1">
        <v>43623</v>
      </c>
      <c r="B4516" t="s">
        <v>39</v>
      </c>
      <c r="C4516" t="s">
        <v>246</v>
      </c>
      <c r="D4516">
        <v>600</v>
      </c>
      <c r="E4516">
        <v>9</v>
      </c>
      <c r="F4516">
        <v>144.020004</v>
      </c>
      <c r="G4516">
        <v>146.88000500000001</v>
      </c>
      <c r="H4516">
        <v>143.25</v>
      </c>
      <c r="I4516">
        <v>145.5</v>
      </c>
      <c r="J4516">
        <v>145.5</v>
      </c>
      <c r="K4516">
        <v>8721400</v>
      </c>
      <c r="L4516">
        <v>2.0840000000000001</v>
      </c>
      <c r="M4516">
        <v>1.1891740010892E-2</v>
      </c>
      <c r="N4516">
        <v>7.1499641149019397E-2</v>
      </c>
      <c r="O4516">
        <v>-0.17261033984791299</v>
      </c>
      <c r="P4516">
        <v>-3.3575985282632198E-2</v>
      </c>
      <c r="Q4516">
        <v>-0.59640178094220397</v>
      </c>
      <c r="R4516">
        <v>3.2290776514153498E-2</v>
      </c>
      <c r="S4516">
        <v>2.5935015167843401E-2</v>
      </c>
      <c r="T4516">
        <v>2.4560051336790002E-2</v>
      </c>
      <c r="U4516">
        <v>3.28202559879704E-2</v>
      </c>
      <c r="V4516">
        <v>292.76001000000002</v>
      </c>
      <c r="W4516">
        <v>124.459999</v>
      </c>
      <c r="X4516">
        <v>-0.25849429526712697</v>
      </c>
      <c r="Y4516">
        <v>1.0442979367750601E-2</v>
      </c>
      <c r="Z4516">
        <v>2.1658265394837302</v>
      </c>
      <c r="AA4516">
        <v>-1.5618087479751599</v>
      </c>
      <c r="AB4516">
        <v>-1.5917934658922199</v>
      </c>
      <c r="AC4516" t="s">
        <v>254</v>
      </c>
      <c r="AD4516" t="s">
        <v>377</v>
      </c>
      <c r="AE4516" t="s">
        <v>56</v>
      </c>
      <c r="AF4516" t="s">
        <v>59</v>
      </c>
      <c r="AG4516" t="s">
        <v>347</v>
      </c>
      <c r="AH4516" s="45">
        <v>37225</v>
      </c>
      <c r="AI4516">
        <v>1045810</v>
      </c>
      <c r="AK4516" t="s">
        <v>348</v>
      </c>
      <c r="AL4516" t="s">
        <v>276</v>
      </c>
      <c r="AM4516" t="s">
        <v>245</v>
      </c>
    </row>
    <row r="4517" spans="1:39" x14ac:dyDescent="0.3">
      <c r="A4517" s="1">
        <v>43558</v>
      </c>
      <c r="B4517" t="s">
        <v>39</v>
      </c>
      <c r="C4517" t="s">
        <v>239</v>
      </c>
      <c r="D4517">
        <v>2600</v>
      </c>
      <c r="E4517">
        <v>10</v>
      </c>
      <c r="F4517">
        <v>185</v>
      </c>
      <c r="G4517">
        <v>191</v>
      </c>
      <c r="H4517">
        <v>184.800003</v>
      </c>
      <c r="I4517">
        <v>188.61999499999999</v>
      </c>
      <c r="J4517">
        <v>188.40495300000001</v>
      </c>
      <c r="K4517">
        <v>19587600</v>
      </c>
      <c r="L4517">
        <v>2.5169999999999999</v>
      </c>
      <c r="M4517">
        <v>3.0248307709278499E-2</v>
      </c>
      <c r="N4517">
        <v>6.6413555986875997E-2</v>
      </c>
      <c r="O4517">
        <v>0.18489084126119701</v>
      </c>
      <c r="P4517">
        <v>0.32649328723517301</v>
      </c>
      <c r="Q4517">
        <v>-0.174725174489299</v>
      </c>
      <c r="R4517">
        <v>1.0724072748857999E-2</v>
      </c>
      <c r="S4517">
        <v>2.6274936671377602E-2</v>
      </c>
      <c r="T4517">
        <v>3.3314218356251098E-2</v>
      </c>
      <c r="U4517">
        <v>3.2663417000263602E-2</v>
      </c>
      <c r="V4517">
        <v>292.76001000000002</v>
      </c>
      <c r="W4517">
        <v>124.459999</v>
      </c>
      <c r="X4517">
        <v>-0.25849429526712697</v>
      </c>
      <c r="Y4517">
        <v>2.1460723821998401E-3</v>
      </c>
      <c r="Z4517">
        <v>2.1229311673581099</v>
      </c>
      <c r="AA4517">
        <v>-0.44437582104640599</v>
      </c>
      <c r="AB4517">
        <v>-0.51516823629096697</v>
      </c>
      <c r="AC4517" t="s">
        <v>255</v>
      </c>
      <c r="AD4517" t="s">
        <v>377</v>
      </c>
      <c r="AE4517" t="s">
        <v>56</v>
      </c>
      <c r="AF4517" t="s">
        <v>59</v>
      </c>
      <c r="AG4517" t="s">
        <v>347</v>
      </c>
      <c r="AH4517" s="45">
        <v>37225</v>
      </c>
      <c r="AI4517">
        <v>1045810</v>
      </c>
      <c r="AK4517" t="s">
        <v>348</v>
      </c>
      <c r="AL4517" t="s">
        <v>276</v>
      </c>
      <c r="AM4517" t="s">
        <v>245</v>
      </c>
    </row>
    <row r="4518" spans="1:39" x14ac:dyDescent="0.3">
      <c r="A4518" s="1">
        <v>43607</v>
      </c>
      <c r="B4518" t="s">
        <v>39</v>
      </c>
      <c r="C4518" t="s">
        <v>246</v>
      </c>
      <c r="D4518">
        <v>1300</v>
      </c>
      <c r="E4518">
        <v>10</v>
      </c>
      <c r="F4518">
        <v>153.5</v>
      </c>
      <c r="G4518">
        <v>154.550003</v>
      </c>
      <c r="H4518">
        <v>151.759995</v>
      </c>
      <c r="I4518">
        <v>152.199997</v>
      </c>
      <c r="J4518">
        <v>152.02647400000001</v>
      </c>
      <c r="K4518">
        <v>8146700</v>
      </c>
      <c r="L4518">
        <v>2.3929999999999998</v>
      </c>
      <c r="M4518">
        <v>-1.8616665847263701E-2</v>
      </c>
      <c r="N4518">
        <v>-4.7349893814852398E-2</v>
      </c>
      <c r="O4518">
        <v>-0.21374342463600501</v>
      </c>
      <c r="P4518">
        <v>-2.2155075616873101E-2</v>
      </c>
      <c r="Q4518">
        <v>-0.46976075800485301</v>
      </c>
      <c r="R4518">
        <v>2.1646970006896998E-2</v>
      </c>
      <c r="S4518">
        <v>2.2544914252315501E-2</v>
      </c>
      <c r="T4518">
        <v>2.26393589206005E-2</v>
      </c>
      <c r="U4518">
        <v>3.24990198613158E-2</v>
      </c>
      <c r="V4518">
        <v>292.76001000000002</v>
      </c>
      <c r="W4518">
        <v>124.459999</v>
      </c>
      <c r="X4518">
        <v>-0.25849429526712697</v>
      </c>
      <c r="Y4518">
        <v>-2.8283920525026501E-3</v>
      </c>
      <c r="Z4518">
        <v>2.1361935881145899</v>
      </c>
      <c r="AA4518">
        <v>-1.2457730303836001</v>
      </c>
      <c r="AB4518">
        <v>-1.21211847222145</v>
      </c>
      <c r="AC4518" t="s">
        <v>255</v>
      </c>
      <c r="AD4518" t="s">
        <v>377</v>
      </c>
      <c r="AE4518" t="s">
        <v>56</v>
      </c>
      <c r="AF4518" t="s">
        <v>59</v>
      </c>
      <c r="AG4518" t="s">
        <v>347</v>
      </c>
      <c r="AH4518" s="45">
        <v>37225</v>
      </c>
      <c r="AI4518">
        <v>1045810</v>
      </c>
      <c r="AK4518" t="s">
        <v>348</v>
      </c>
      <c r="AL4518" t="s">
        <v>276</v>
      </c>
      <c r="AM4518" t="s">
        <v>245</v>
      </c>
    </row>
    <row r="4519" spans="1:39" x14ac:dyDescent="0.3">
      <c r="A4519" s="1">
        <v>43615</v>
      </c>
      <c r="B4519" t="s">
        <v>39</v>
      </c>
      <c r="C4519" t="s">
        <v>246</v>
      </c>
      <c r="D4519">
        <v>500</v>
      </c>
      <c r="E4519">
        <v>10</v>
      </c>
      <c r="F4519">
        <v>140.30999800000001</v>
      </c>
      <c r="G4519">
        <v>141.75</v>
      </c>
      <c r="H4519">
        <v>137.570007</v>
      </c>
      <c r="I4519">
        <v>139.11000100000001</v>
      </c>
      <c r="J4519">
        <v>139.11000100000001</v>
      </c>
      <c r="K4519">
        <v>9857500</v>
      </c>
      <c r="L4519">
        <v>2.2269999999999999</v>
      </c>
      <c r="M4519">
        <v>-7.6622668763455803E-3</v>
      </c>
      <c r="N4519">
        <v>-8.8789682472856096E-2</v>
      </c>
      <c r="O4519">
        <v>-0.25282195678241698</v>
      </c>
      <c r="P4519">
        <v>-0.102233705768391</v>
      </c>
      <c r="Q4519">
        <v>-0.57682223150095702</v>
      </c>
      <c r="R4519">
        <v>9.5896816506330501E-3</v>
      </c>
      <c r="S4519">
        <v>2.0418725848107298E-2</v>
      </c>
      <c r="T4519">
        <v>2.3008799356411001E-2</v>
      </c>
      <c r="U4519">
        <v>3.2560026060538198E-2</v>
      </c>
      <c r="V4519">
        <v>292.76001000000002</v>
      </c>
      <c r="W4519">
        <v>124.459999</v>
      </c>
      <c r="X4519">
        <v>-0.25849429526712697</v>
      </c>
      <c r="Y4519">
        <v>2.0962723552933101E-3</v>
      </c>
      <c r="Z4519">
        <v>2.14828650272226</v>
      </c>
      <c r="AA4519">
        <v>-1.5141769545661301</v>
      </c>
      <c r="AB4519">
        <v>-1.4320365770836601</v>
      </c>
      <c r="AC4519" t="s">
        <v>255</v>
      </c>
      <c r="AD4519" t="s">
        <v>377</v>
      </c>
      <c r="AE4519" t="s">
        <v>56</v>
      </c>
      <c r="AF4519" t="s">
        <v>59</v>
      </c>
      <c r="AG4519" t="s">
        <v>347</v>
      </c>
      <c r="AH4519" s="45">
        <v>37225</v>
      </c>
      <c r="AI4519">
        <v>1045810</v>
      </c>
      <c r="AK4519" t="s">
        <v>348</v>
      </c>
      <c r="AL4519" t="s">
        <v>276</v>
      </c>
      <c r="AM4519" t="s">
        <v>245</v>
      </c>
    </row>
    <row r="4520" spans="1:39" x14ac:dyDescent="0.3">
      <c r="A4520" s="1">
        <v>43628</v>
      </c>
      <c r="B4520" t="s">
        <v>39</v>
      </c>
      <c r="C4520" t="s">
        <v>239</v>
      </c>
      <c r="D4520">
        <v>1400</v>
      </c>
      <c r="E4520">
        <v>10</v>
      </c>
      <c r="F4520">
        <v>149</v>
      </c>
      <c r="G4520">
        <v>149.25</v>
      </c>
      <c r="H4520">
        <v>145.58999599999899</v>
      </c>
      <c r="I4520">
        <v>146.199997</v>
      </c>
      <c r="J4520">
        <v>146.199997</v>
      </c>
      <c r="K4520">
        <v>8972300</v>
      </c>
      <c r="L4520">
        <v>2.1269999999999998</v>
      </c>
      <c r="M4520">
        <v>-3.0647308811452698E-2</v>
      </c>
      <c r="N4520">
        <v>3.4231797018334897E-2</v>
      </c>
      <c r="O4520">
        <v>-0.14271680911666099</v>
      </c>
      <c r="P4520">
        <v>-0.141531347659903</v>
      </c>
      <c r="Q4520">
        <v>-0.57436995042518402</v>
      </c>
      <c r="R4520">
        <v>2.1166130382477E-2</v>
      </c>
      <c r="S4520">
        <v>2.7232466184728001E-2</v>
      </c>
      <c r="T4520">
        <v>2.29673150723083E-2</v>
      </c>
      <c r="U4520">
        <v>3.29148734591286E-2</v>
      </c>
      <c r="V4520">
        <v>292.76001000000002</v>
      </c>
      <c r="W4520">
        <v>124.459999</v>
      </c>
      <c r="X4520">
        <v>-0.25849429526712697</v>
      </c>
      <c r="Y4520">
        <v>-2.0396578921351798E-3</v>
      </c>
      <c r="Z4520">
        <v>2.17091661268292</v>
      </c>
      <c r="AA4520">
        <v>-1.51096276451042</v>
      </c>
      <c r="AB4520">
        <v>-1.5209112605823101</v>
      </c>
      <c r="AC4520" t="s">
        <v>255</v>
      </c>
      <c r="AD4520" t="s">
        <v>377</v>
      </c>
      <c r="AE4520" t="s">
        <v>56</v>
      </c>
      <c r="AF4520" t="s">
        <v>59</v>
      </c>
      <c r="AG4520" t="s">
        <v>347</v>
      </c>
      <c r="AH4520" s="45">
        <v>37225</v>
      </c>
      <c r="AI4520">
        <v>1045810</v>
      </c>
      <c r="AK4520" t="s">
        <v>348</v>
      </c>
      <c r="AL4520" t="s">
        <v>276</v>
      </c>
      <c r="AM4520" t="s">
        <v>245</v>
      </c>
    </row>
    <row r="4521" spans="1:39" x14ac:dyDescent="0.3">
      <c r="A4521" s="1">
        <v>43629</v>
      </c>
      <c r="B4521" t="s">
        <v>39</v>
      </c>
      <c r="C4521" t="s">
        <v>239</v>
      </c>
      <c r="D4521">
        <v>600</v>
      </c>
      <c r="E4521">
        <v>10</v>
      </c>
      <c r="F4521">
        <v>147.08999599999899</v>
      </c>
      <c r="G4521">
        <v>149</v>
      </c>
      <c r="H4521">
        <v>146.38000500000001</v>
      </c>
      <c r="I4521">
        <v>148.259995</v>
      </c>
      <c r="J4521">
        <v>148.259995</v>
      </c>
      <c r="K4521">
        <v>7702000</v>
      </c>
      <c r="L4521">
        <v>2.0910000000000002</v>
      </c>
      <c r="M4521">
        <v>1.3991928708193E-2</v>
      </c>
      <c r="N4521">
        <v>3.068310890338E-2</v>
      </c>
      <c r="O4521">
        <v>-6.5330860290117407E-2</v>
      </c>
      <c r="P4521">
        <v>-0.109225466749023</v>
      </c>
      <c r="Q4521">
        <v>-0.56787041767577895</v>
      </c>
      <c r="R4521">
        <v>2.0773743541645701E-2</v>
      </c>
      <c r="S4521">
        <v>2.43804570806372E-2</v>
      </c>
      <c r="T4521">
        <v>2.29634380058861E-2</v>
      </c>
      <c r="U4521">
        <v>3.2925105831959803E-2</v>
      </c>
      <c r="V4521">
        <v>292.76001000000002</v>
      </c>
      <c r="W4521">
        <v>124.459999</v>
      </c>
      <c r="X4521">
        <v>-0.25849429526712697</v>
      </c>
      <c r="Y4521">
        <v>4.0890106107655602E-3</v>
      </c>
      <c r="Z4521">
        <v>2.1717784833281901</v>
      </c>
      <c r="AA4521">
        <v>-1.4955962333031201</v>
      </c>
      <c r="AB4521">
        <v>-1.5018781470923099</v>
      </c>
      <c r="AC4521" t="s">
        <v>255</v>
      </c>
      <c r="AD4521" t="s">
        <v>377</v>
      </c>
      <c r="AE4521" t="s">
        <v>56</v>
      </c>
      <c r="AF4521" t="s">
        <v>59</v>
      </c>
      <c r="AG4521" t="s">
        <v>347</v>
      </c>
      <c r="AH4521" s="45">
        <v>37225</v>
      </c>
      <c r="AI4521">
        <v>1045810</v>
      </c>
      <c r="AK4521" t="s">
        <v>348</v>
      </c>
      <c r="AL4521" t="s">
        <v>276</v>
      </c>
      <c r="AM4521" t="s">
        <v>245</v>
      </c>
    </row>
    <row r="4522" spans="1:39" x14ac:dyDescent="0.3">
      <c r="A4522" s="1">
        <v>43642</v>
      </c>
      <c r="B4522" t="s">
        <v>39</v>
      </c>
      <c r="C4522" t="s">
        <v>246</v>
      </c>
      <c r="D4522">
        <v>600</v>
      </c>
      <c r="E4522">
        <v>10</v>
      </c>
      <c r="F4522">
        <v>156.61000100000001</v>
      </c>
      <c r="G4522">
        <v>161.720001</v>
      </c>
      <c r="H4522">
        <v>156.08999599999899</v>
      </c>
      <c r="I4522">
        <v>159.259995</v>
      </c>
      <c r="J4522">
        <v>159.259995</v>
      </c>
      <c r="K4522">
        <v>14601800</v>
      </c>
      <c r="L4522">
        <v>2.0489999999999999</v>
      </c>
      <c r="M4522">
        <v>5.0084478806627898E-2</v>
      </c>
      <c r="N4522">
        <v>3.93161603835794E-2</v>
      </c>
      <c r="O4522">
        <v>9.3911132511623793E-2</v>
      </c>
      <c r="P4522">
        <v>-0.101642040184637</v>
      </c>
      <c r="Q4522">
        <v>-0.40270966598082603</v>
      </c>
      <c r="R4522">
        <v>2.5344215761279099E-2</v>
      </c>
      <c r="S4522">
        <v>2.6015188517617201E-2</v>
      </c>
      <c r="T4522">
        <v>2.2669955956087898E-2</v>
      </c>
      <c r="U4522">
        <v>3.3096811491415801E-2</v>
      </c>
      <c r="V4522">
        <v>292.76001000000002</v>
      </c>
      <c r="W4522">
        <v>124.459999</v>
      </c>
      <c r="X4522">
        <v>-0.25849429526712697</v>
      </c>
      <c r="Y4522">
        <v>-1.2346958449604901E-3</v>
      </c>
      <c r="Z4522">
        <v>2.1626033125533901</v>
      </c>
      <c r="AA4522">
        <v>-1.0917091197005</v>
      </c>
      <c r="AB4522">
        <v>-1.32884698773024</v>
      </c>
      <c r="AC4522" t="s">
        <v>255</v>
      </c>
      <c r="AD4522" t="s">
        <v>377</v>
      </c>
      <c r="AE4522" t="s">
        <v>56</v>
      </c>
      <c r="AF4522" t="s">
        <v>59</v>
      </c>
      <c r="AG4522" t="s">
        <v>347</v>
      </c>
      <c r="AH4522" s="45">
        <v>37225</v>
      </c>
      <c r="AI4522">
        <v>1045810</v>
      </c>
      <c r="AK4522" t="s">
        <v>348</v>
      </c>
      <c r="AL4522" t="s">
        <v>276</v>
      </c>
      <c r="AM4522" t="s">
        <v>245</v>
      </c>
    </row>
    <row r="4523" spans="1:39" x14ac:dyDescent="0.3">
      <c r="A4523" s="1">
        <v>43571</v>
      </c>
      <c r="B4523" t="s">
        <v>39</v>
      </c>
      <c r="C4523" t="s">
        <v>239</v>
      </c>
      <c r="D4523">
        <v>800</v>
      </c>
      <c r="E4523">
        <v>11</v>
      </c>
      <c r="F4523">
        <v>186.279999</v>
      </c>
      <c r="G4523">
        <v>188.970001</v>
      </c>
      <c r="H4523">
        <v>184.96000699999999</v>
      </c>
      <c r="I4523">
        <v>188.21000699999999</v>
      </c>
      <c r="J4523">
        <v>187.99542199999999</v>
      </c>
      <c r="K4523">
        <v>9874100</v>
      </c>
      <c r="L4523">
        <v>2.5920000000000001</v>
      </c>
      <c r="M4523">
        <v>1.8825548010378699E-2</v>
      </c>
      <c r="N4523">
        <v>-5.5633444776797096E-3</v>
      </c>
      <c r="O4523">
        <v>0.10287823004751601</v>
      </c>
      <c r="P4523">
        <v>0.22882027396072299</v>
      </c>
      <c r="Q4523">
        <v>-0.20378307183393701</v>
      </c>
      <c r="R4523">
        <v>1.9014941060567999E-2</v>
      </c>
      <c r="S4523">
        <v>2.0936688409912401E-2</v>
      </c>
      <c r="T4523">
        <v>3.08584063103352E-2</v>
      </c>
      <c r="U4523">
        <v>3.2387315649382999E-2</v>
      </c>
      <c r="V4523">
        <v>292.76001000000002</v>
      </c>
      <c r="W4523">
        <v>124.459999</v>
      </c>
      <c r="X4523">
        <v>-0.25849429526712697</v>
      </c>
      <c r="Y4523">
        <v>5.0922850790659495E-4</v>
      </c>
      <c r="Z4523">
        <v>2.1381510567040598</v>
      </c>
      <c r="AA4523">
        <v>-0.52778570038598305</v>
      </c>
      <c r="AB4523">
        <v>-0.49750072511357302</v>
      </c>
      <c r="AC4523" t="s">
        <v>256</v>
      </c>
      <c r="AD4523" t="s">
        <v>377</v>
      </c>
      <c r="AE4523" t="s">
        <v>56</v>
      </c>
      <c r="AF4523" t="s">
        <v>59</v>
      </c>
      <c r="AG4523" t="s">
        <v>347</v>
      </c>
      <c r="AH4523" s="45">
        <v>37225</v>
      </c>
      <c r="AI4523">
        <v>1045810</v>
      </c>
      <c r="AK4523" t="s">
        <v>348</v>
      </c>
      <c r="AL4523" t="s">
        <v>276</v>
      </c>
      <c r="AM4523" t="s">
        <v>245</v>
      </c>
    </row>
    <row r="4524" spans="1:39" x14ac:dyDescent="0.3">
      <c r="A4524" s="1">
        <v>43578</v>
      </c>
      <c r="B4524" t="s">
        <v>39</v>
      </c>
      <c r="C4524" t="s">
        <v>246</v>
      </c>
      <c r="D4524">
        <v>600</v>
      </c>
      <c r="E4524">
        <v>11</v>
      </c>
      <c r="F4524">
        <v>189</v>
      </c>
      <c r="G4524">
        <v>191.929993</v>
      </c>
      <c r="H4524">
        <v>188.61000100000001</v>
      </c>
      <c r="I4524">
        <v>190.66999799999999</v>
      </c>
      <c r="J4524">
        <v>190.452606</v>
      </c>
      <c r="K4524">
        <v>8671400</v>
      </c>
      <c r="L4524">
        <v>2.57</v>
      </c>
      <c r="M4524">
        <v>1.1605274843564901E-2</v>
      </c>
      <c r="N4524">
        <v>3.1811312753212799E-2</v>
      </c>
      <c r="O4524">
        <v>3.5934530950015101E-2</v>
      </c>
      <c r="P4524">
        <v>0.24917266926147499</v>
      </c>
      <c r="Q4524">
        <v>-0.17871550937185399</v>
      </c>
      <c r="R4524">
        <v>1.08731536544578E-2</v>
      </c>
      <c r="S4524">
        <v>1.61704534583899E-2</v>
      </c>
      <c r="T4524">
        <v>2.9729768678443399E-2</v>
      </c>
      <c r="U4524">
        <v>3.2305686661792302E-2</v>
      </c>
      <c r="V4524">
        <v>292.76001000000002</v>
      </c>
      <c r="W4524">
        <v>124.459999</v>
      </c>
      <c r="X4524">
        <v>-0.25849429526712697</v>
      </c>
      <c r="Y4524">
        <v>8.8023511954049196E-3</v>
      </c>
      <c r="Z4524">
        <v>2.1362572358229701</v>
      </c>
      <c r="AA4524">
        <v>-0.478435118994398</v>
      </c>
      <c r="AB4524">
        <v>-0.54370536289350901</v>
      </c>
      <c r="AC4524" t="s">
        <v>256</v>
      </c>
      <c r="AD4524" t="s">
        <v>377</v>
      </c>
      <c r="AE4524" t="s">
        <v>56</v>
      </c>
      <c r="AF4524" t="s">
        <v>59</v>
      </c>
      <c r="AG4524" t="s">
        <v>347</v>
      </c>
      <c r="AH4524" s="45">
        <v>37225</v>
      </c>
      <c r="AI4524">
        <v>1045810</v>
      </c>
      <c r="AK4524" t="s">
        <v>348</v>
      </c>
      <c r="AL4524" t="s">
        <v>276</v>
      </c>
      <c r="AM4524" t="s">
        <v>245</v>
      </c>
    </row>
    <row r="4525" spans="1:39" x14ac:dyDescent="0.3">
      <c r="A4525" s="1">
        <v>43580</v>
      </c>
      <c r="B4525" t="s">
        <v>39</v>
      </c>
      <c r="C4525" t="s">
        <v>246</v>
      </c>
      <c r="D4525">
        <v>1200</v>
      </c>
      <c r="E4525">
        <v>11</v>
      </c>
      <c r="F4525">
        <v>189.550003</v>
      </c>
      <c r="G4525">
        <v>190.449997</v>
      </c>
      <c r="H4525">
        <v>183.699997</v>
      </c>
      <c r="I4525">
        <v>186.91000399999999</v>
      </c>
      <c r="J4525">
        <v>186.696899</v>
      </c>
      <c r="K4525">
        <v>12482400</v>
      </c>
      <c r="L4525">
        <v>2.5339999999999998</v>
      </c>
      <c r="M4525">
        <v>-2.2535866637546999E-2</v>
      </c>
      <c r="N4525">
        <v>-2.0309801076005799E-3</v>
      </c>
      <c r="O4525">
        <v>7.2837119913904305E-2</v>
      </c>
      <c r="P4525">
        <v>0.17007551604898</v>
      </c>
      <c r="Q4525">
        <v>-0.16524481434767099</v>
      </c>
      <c r="R4525">
        <v>1.4237097588004E-2</v>
      </c>
      <c r="S4525">
        <v>1.3980722054098201E-2</v>
      </c>
      <c r="T4525">
        <v>2.9162139036140001E-2</v>
      </c>
      <c r="U4525">
        <v>3.2301523218523198E-2</v>
      </c>
      <c r="V4525">
        <v>292.76001000000002</v>
      </c>
      <c r="W4525">
        <v>124.459999</v>
      </c>
      <c r="X4525">
        <v>-0.25849429526712697</v>
      </c>
      <c r="Y4525">
        <v>-3.6904169755480902E-4</v>
      </c>
      <c r="Z4525">
        <v>2.1470040871789999</v>
      </c>
      <c r="AA4525">
        <v>-0.44986502658944899</v>
      </c>
      <c r="AB4525">
        <v>-0.49251445484594197</v>
      </c>
      <c r="AC4525" t="s">
        <v>256</v>
      </c>
      <c r="AD4525" t="s">
        <v>377</v>
      </c>
      <c r="AE4525" t="s">
        <v>56</v>
      </c>
      <c r="AF4525" t="s">
        <v>59</v>
      </c>
      <c r="AG4525" t="s">
        <v>347</v>
      </c>
      <c r="AH4525" s="45">
        <v>37225</v>
      </c>
      <c r="AI4525">
        <v>1045810</v>
      </c>
      <c r="AK4525" t="s">
        <v>348</v>
      </c>
      <c r="AL4525" t="s">
        <v>276</v>
      </c>
      <c r="AM4525" t="s">
        <v>245</v>
      </c>
    </row>
    <row r="4526" spans="1:39" x14ac:dyDescent="0.3">
      <c r="A4526" s="1">
        <v>43588</v>
      </c>
      <c r="B4526" t="s">
        <v>39</v>
      </c>
      <c r="C4526" t="s">
        <v>239</v>
      </c>
      <c r="D4526">
        <v>1300</v>
      </c>
      <c r="E4526">
        <v>11</v>
      </c>
      <c r="F4526">
        <v>183.529999</v>
      </c>
      <c r="G4526">
        <v>183.929993</v>
      </c>
      <c r="H4526">
        <v>180.529999</v>
      </c>
      <c r="I4526">
        <v>183.009995</v>
      </c>
      <c r="J4526">
        <v>182.801346</v>
      </c>
      <c r="K4526">
        <v>8420600</v>
      </c>
      <c r="L4526">
        <v>2.5310000000000001</v>
      </c>
      <c r="M4526">
        <v>-9.8306518962013208E-4</v>
      </c>
      <c r="N4526">
        <v>2.72517973113043E-2</v>
      </c>
      <c r="O4526" s="44">
        <v>5.4678335122650801E-5</v>
      </c>
      <c r="P4526">
        <v>0.23570093914802601</v>
      </c>
      <c r="Q4526">
        <v>-0.209169704431344</v>
      </c>
      <c r="R4526">
        <v>7.3972752039213E-3</v>
      </c>
      <c r="S4526">
        <v>1.7330922959698201E-2</v>
      </c>
      <c r="T4526">
        <v>2.06547465803033E-2</v>
      </c>
      <c r="U4526">
        <v>3.2334269256184101E-2</v>
      </c>
      <c r="V4526">
        <v>292.76001000000002</v>
      </c>
      <c r="W4526">
        <v>124.459999</v>
      </c>
      <c r="X4526">
        <v>-0.25849429526712697</v>
      </c>
      <c r="Y4526">
        <v>9.5921274614703799E-3</v>
      </c>
      <c r="Z4526">
        <v>2.1228693410236801</v>
      </c>
      <c r="AA4526">
        <v>-0.56740844766009702</v>
      </c>
      <c r="AB4526">
        <v>-0.57998944530950702</v>
      </c>
      <c r="AC4526" t="s">
        <v>256</v>
      </c>
      <c r="AD4526" t="s">
        <v>377</v>
      </c>
      <c r="AE4526" t="s">
        <v>56</v>
      </c>
      <c r="AF4526" t="s">
        <v>59</v>
      </c>
      <c r="AG4526" t="s">
        <v>347</v>
      </c>
      <c r="AH4526" s="45">
        <v>37225</v>
      </c>
      <c r="AI4526">
        <v>1045810</v>
      </c>
      <c r="AK4526" t="s">
        <v>348</v>
      </c>
      <c r="AL4526" t="s">
        <v>276</v>
      </c>
      <c r="AM4526" t="s">
        <v>245</v>
      </c>
    </row>
    <row r="4527" spans="1:39" x14ac:dyDescent="0.3">
      <c r="A4527" s="1">
        <v>43591</v>
      </c>
      <c r="B4527" t="s">
        <v>39</v>
      </c>
      <c r="C4527" t="s">
        <v>246</v>
      </c>
      <c r="D4527">
        <v>600</v>
      </c>
      <c r="E4527">
        <v>11</v>
      </c>
      <c r="F4527">
        <v>175.5</v>
      </c>
      <c r="G4527">
        <v>180.33999599999899</v>
      </c>
      <c r="H4527">
        <v>174</v>
      </c>
      <c r="I4527">
        <v>179.85000600000001</v>
      </c>
      <c r="J4527">
        <v>179.644958</v>
      </c>
      <c r="K4527">
        <v>10554400</v>
      </c>
      <c r="L4527">
        <v>2.5</v>
      </c>
      <c r="M4527">
        <v>-1.7417574749047E-2</v>
      </c>
      <c r="N4527">
        <v>2.8954964399531698E-3</v>
      </c>
      <c r="O4527">
        <v>-4.7611204123202903E-2</v>
      </c>
      <c r="P4527">
        <v>0.18799975331269</v>
      </c>
      <c r="Q4527">
        <v>-0.25567711512237401</v>
      </c>
      <c r="R4527">
        <v>1.2459534733699E-2</v>
      </c>
      <c r="S4527">
        <v>1.6319653722666801E-2</v>
      </c>
      <c r="T4527">
        <v>2.05400612604658E-2</v>
      </c>
      <c r="U4527">
        <v>3.2295517397079899E-2</v>
      </c>
      <c r="V4527">
        <v>292.76001000000002</v>
      </c>
      <c r="W4527">
        <v>124.459999</v>
      </c>
      <c r="X4527">
        <v>-0.25849429526712697</v>
      </c>
      <c r="Y4527">
        <v>-4.4810132310555703E-3</v>
      </c>
      <c r="Z4527">
        <v>2.1285471139294998</v>
      </c>
      <c r="AA4527">
        <v>-0.68259531662217698</v>
      </c>
      <c r="AB4527">
        <v>-0.59759006327541198</v>
      </c>
      <c r="AC4527" t="s">
        <v>256</v>
      </c>
      <c r="AD4527" t="s">
        <v>377</v>
      </c>
      <c r="AE4527" t="s">
        <v>56</v>
      </c>
      <c r="AF4527" t="s">
        <v>59</v>
      </c>
      <c r="AG4527" t="s">
        <v>347</v>
      </c>
      <c r="AH4527" s="45">
        <v>37225</v>
      </c>
      <c r="AI4527">
        <v>1045810</v>
      </c>
      <c r="AK4527" t="s">
        <v>348</v>
      </c>
      <c r="AL4527" t="s">
        <v>276</v>
      </c>
      <c r="AM4527" t="s">
        <v>245</v>
      </c>
    </row>
    <row r="4528" spans="1:39" x14ac:dyDescent="0.3">
      <c r="A4528" s="1">
        <v>43607</v>
      </c>
      <c r="B4528" t="s">
        <v>39</v>
      </c>
      <c r="C4528" t="s">
        <v>239</v>
      </c>
      <c r="D4528">
        <v>900</v>
      </c>
      <c r="E4528">
        <v>11</v>
      </c>
      <c r="F4528">
        <v>153.5</v>
      </c>
      <c r="G4528">
        <v>154.550003</v>
      </c>
      <c r="H4528">
        <v>151.759995</v>
      </c>
      <c r="I4528">
        <v>152.199997</v>
      </c>
      <c r="J4528">
        <v>152.02647400000001</v>
      </c>
      <c r="K4528">
        <v>8146700</v>
      </c>
      <c r="L4528">
        <v>2.3929999999999998</v>
      </c>
      <c r="M4528">
        <v>-1.8616665847263701E-2</v>
      </c>
      <c r="N4528">
        <v>-4.7349893814852398E-2</v>
      </c>
      <c r="O4528">
        <v>-0.21374342463600501</v>
      </c>
      <c r="P4528">
        <v>-2.2155075616873101E-2</v>
      </c>
      <c r="Q4528">
        <v>-0.46976075800485301</v>
      </c>
      <c r="R4528">
        <v>2.1646970006896998E-2</v>
      </c>
      <c r="S4528">
        <v>2.2544914252315501E-2</v>
      </c>
      <c r="T4528">
        <v>2.26393589206005E-2</v>
      </c>
      <c r="U4528">
        <v>3.24990198613158E-2</v>
      </c>
      <c r="V4528">
        <v>292.76001000000002</v>
      </c>
      <c r="W4528">
        <v>124.459999</v>
      </c>
      <c r="X4528">
        <v>-0.25849429526712697</v>
      </c>
      <c r="Y4528">
        <v>-2.8283920525026501E-3</v>
      </c>
      <c r="Z4528">
        <v>2.1361935881145899</v>
      </c>
      <c r="AA4528">
        <v>-1.2457730303836001</v>
      </c>
      <c r="AB4528">
        <v>-1.21211847222145</v>
      </c>
      <c r="AC4528" t="s">
        <v>256</v>
      </c>
      <c r="AD4528" t="s">
        <v>377</v>
      </c>
      <c r="AE4528" t="s">
        <v>56</v>
      </c>
      <c r="AF4528" t="s">
        <v>59</v>
      </c>
      <c r="AG4528" t="s">
        <v>347</v>
      </c>
      <c r="AH4528" s="45">
        <v>37225</v>
      </c>
      <c r="AI4528">
        <v>1045810</v>
      </c>
      <c r="AK4528" t="s">
        <v>348</v>
      </c>
      <c r="AL4528" t="s">
        <v>276</v>
      </c>
      <c r="AM4528" t="s">
        <v>245</v>
      </c>
    </row>
    <row r="4529" spans="1:39" x14ac:dyDescent="0.3">
      <c r="A4529" s="1">
        <v>43557</v>
      </c>
      <c r="B4529" t="s">
        <v>39</v>
      </c>
      <c r="C4529" t="s">
        <v>239</v>
      </c>
      <c r="D4529">
        <v>600</v>
      </c>
      <c r="E4529">
        <v>12</v>
      </c>
      <c r="F4529">
        <v>183.25</v>
      </c>
      <c r="G4529">
        <v>184.78999299999899</v>
      </c>
      <c r="H4529">
        <v>181.520004</v>
      </c>
      <c r="I4529">
        <v>183</v>
      </c>
      <c r="J4529">
        <v>182.79135099999999</v>
      </c>
      <c r="K4529">
        <v>11023000</v>
      </c>
      <c r="L4529">
        <v>2.4809999999999999</v>
      </c>
      <c r="M4529">
        <v>3.9421749892843104E-3</v>
      </c>
      <c r="N4529">
        <v>3.4071182666634697E-2</v>
      </c>
      <c r="O4529">
        <v>0.15674968405355899</v>
      </c>
      <c r="P4529">
        <v>0.31641468499888697</v>
      </c>
      <c r="Q4529">
        <v>-0.18570755289079799</v>
      </c>
      <c r="R4529">
        <v>7.0610006886906197E-3</v>
      </c>
      <c r="S4529">
        <v>2.58422922682786E-2</v>
      </c>
      <c r="T4529">
        <v>3.32159626612357E-2</v>
      </c>
      <c r="U4529">
        <v>3.2629277621638003E-2</v>
      </c>
      <c r="V4529">
        <v>292.76001000000002</v>
      </c>
      <c r="W4529">
        <v>124.459999</v>
      </c>
      <c r="X4529">
        <v>-0.25849429526712697</v>
      </c>
      <c r="Y4529" s="44">
        <v>1.7455614805152698E-5</v>
      </c>
      <c r="Z4529">
        <v>2.11795383225413</v>
      </c>
      <c r="AA4529">
        <v>-0.46701946816013901</v>
      </c>
      <c r="AB4529">
        <v>-0.57895067018015101</v>
      </c>
      <c r="AC4529" t="s">
        <v>257</v>
      </c>
      <c r="AD4529" t="s">
        <v>377</v>
      </c>
      <c r="AE4529" t="s">
        <v>56</v>
      </c>
      <c r="AF4529" t="s">
        <v>59</v>
      </c>
      <c r="AG4529" t="s">
        <v>347</v>
      </c>
      <c r="AH4529" s="45">
        <v>37225</v>
      </c>
      <c r="AI4529">
        <v>1045810</v>
      </c>
      <c r="AK4529" t="s">
        <v>348</v>
      </c>
      <c r="AL4529" t="s">
        <v>276</v>
      </c>
      <c r="AM4529" t="s">
        <v>245</v>
      </c>
    </row>
    <row r="4530" spans="1:39" x14ac:dyDescent="0.3">
      <c r="A4530" s="1">
        <v>43560</v>
      </c>
      <c r="B4530" t="s">
        <v>39</v>
      </c>
      <c r="C4530" t="s">
        <v>239</v>
      </c>
      <c r="D4530">
        <v>1100</v>
      </c>
      <c r="E4530">
        <v>12</v>
      </c>
      <c r="F4530">
        <v>190</v>
      </c>
      <c r="G4530">
        <v>191.64999399999999</v>
      </c>
      <c r="H4530">
        <v>188.529999</v>
      </c>
      <c r="I4530">
        <v>190.949997</v>
      </c>
      <c r="J4530">
        <v>190.73228499999999</v>
      </c>
      <c r="K4530">
        <v>12043600</v>
      </c>
      <c r="L4530">
        <v>2.5009999999999999</v>
      </c>
      <c r="M4530">
        <v>1.41876437761898E-2</v>
      </c>
      <c r="N4530">
        <v>6.1502118961576598E-2</v>
      </c>
      <c r="O4530">
        <v>0.22780213053809301</v>
      </c>
      <c r="P4530">
        <v>0.338990702588224</v>
      </c>
      <c r="Q4530">
        <v>-0.144673911821246</v>
      </c>
      <c r="R4530">
        <v>1.22981089865879E-2</v>
      </c>
      <c r="S4530">
        <v>2.49337448618E-2</v>
      </c>
      <c r="T4530">
        <v>3.1403432991919097E-2</v>
      </c>
      <c r="U4530">
        <v>3.2648527983826101E-2</v>
      </c>
      <c r="V4530">
        <v>292.76001000000002</v>
      </c>
      <c r="W4530">
        <v>124.459999</v>
      </c>
      <c r="X4530">
        <v>-0.25849429526712697</v>
      </c>
      <c r="Y4530">
        <v>4.62571739556182E-3</v>
      </c>
      <c r="Z4530">
        <v>2.1423552399848398</v>
      </c>
      <c r="AA4530">
        <v>-0.37923452843180999</v>
      </c>
      <c r="AB4530">
        <v>-0.46547911040346901</v>
      </c>
      <c r="AC4530" t="s">
        <v>257</v>
      </c>
      <c r="AD4530" t="s">
        <v>377</v>
      </c>
      <c r="AE4530" t="s">
        <v>56</v>
      </c>
      <c r="AF4530" t="s">
        <v>59</v>
      </c>
      <c r="AG4530" t="s">
        <v>347</v>
      </c>
      <c r="AH4530" s="45">
        <v>37225</v>
      </c>
      <c r="AI4530">
        <v>1045810</v>
      </c>
      <c r="AK4530" t="s">
        <v>348</v>
      </c>
      <c r="AL4530" t="s">
        <v>276</v>
      </c>
      <c r="AM4530" t="s">
        <v>245</v>
      </c>
    </row>
    <row r="4531" spans="1:39" x14ac:dyDescent="0.3">
      <c r="A4531" s="1">
        <v>43598</v>
      </c>
      <c r="B4531" t="s">
        <v>39</v>
      </c>
      <c r="C4531" t="s">
        <v>246</v>
      </c>
      <c r="D4531">
        <v>1800</v>
      </c>
      <c r="E4531">
        <v>12</v>
      </c>
      <c r="F4531">
        <v>163.5</v>
      </c>
      <c r="G4531">
        <v>164.429993</v>
      </c>
      <c r="H4531">
        <v>157.80999800000001</v>
      </c>
      <c r="I4531">
        <v>158.449997</v>
      </c>
      <c r="J4531">
        <v>158.26934800000001</v>
      </c>
      <c r="K4531">
        <v>16422800</v>
      </c>
      <c r="L4531">
        <v>2.4049999999999998</v>
      </c>
      <c r="M4531">
        <v>-6.3394020118351199E-2</v>
      </c>
      <c r="N4531">
        <v>-0.12668413168825299</v>
      </c>
      <c r="O4531">
        <v>-0.192577056782017</v>
      </c>
      <c r="P4531">
        <v>7.9785146220422196E-2</v>
      </c>
      <c r="Q4531">
        <v>-0.49254718590774699</v>
      </c>
      <c r="R4531">
        <v>2.6575834943667501E-2</v>
      </c>
      <c r="S4531">
        <v>2.118259732615E-2</v>
      </c>
      <c r="T4531">
        <v>2.2244226495848899E-2</v>
      </c>
      <c r="U4531">
        <v>3.2438905266650102E-2</v>
      </c>
      <c r="V4531">
        <v>292.76001000000002</v>
      </c>
      <c r="W4531">
        <v>124.459999</v>
      </c>
      <c r="X4531">
        <v>-0.25849429526712697</v>
      </c>
      <c r="Y4531">
        <v>-2.4426469085879299E-2</v>
      </c>
      <c r="Z4531">
        <v>2.1324134819484901</v>
      </c>
      <c r="AA4531">
        <v>-1.2892459998369299</v>
      </c>
      <c r="AB4531">
        <v>-1.03155898367573</v>
      </c>
      <c r="AC4531" t="s">
        <v>257</v>
      </c>
      <c r="AD4531" t="s">
        <v>377</v>
      </c>
      <c r="AE4531" t="s">
        <v>56</v>
      </c>
      <c r="AF4531" t="s">
        <v>59</v>
      </c>
      <c r="AG4531" t="s">
        <v>347</v>
      </c>
      <c r="AH4531" s="45">
        <v>37225</v>
      </c>
      <c r="AI4531">
        <v>1045810</v>
      </c>
      <c r="AK4531" t="s">
        <v>348</v>
      </c>
      <c r="AL4531" t="s">
        <v>276</v>
      </c>
      <c r="AM4531" t="s">
        <v>245</v>
      </c>
    </row>
    <row r="4532" spans="1:39" x14ac:dyDescent="0.3">
      <c r="A4532" s="1">
        <v>43607</v>
      </c>
      <c r="B4532" t="s">
        <v>39</v>
      </c>
      <c r="C4532" t="s">
        <v>246</v>
      </c>
      <c r="D4532">
        <v>400</v>
      </c>
      <c r="E4532">
        <v>12</v>
      </c>
      <c r="F4532">
        <v>153.5</v>
      </c>
      <c r="G4532">
        <v>154.550003</v>
      </c>
      <c r="H4532">
        <v>151.759995</v>
      </c>
      <c r="I4532">
        <v>152.199997</v>
      </c>
      <c r="J4532">
        <v>152.02647400000001</v>
      </c>
      <c r="K4532">
        <v>8146700</v>
      </c>
      <c r="L4532">
        <v>2.3929999999999998</v>
      </c>
      <c r="M4532">
        <v>-1.8616665847263701E-2</v>
      </c>
      <c r="N4532">
        <v>-4.7349893814852398E-2</v>
      </c>
      <c r="O4532">
        <v>-0.21374342463600501</v>
      </c>
      <c r="P4532">
        <v>-2.2155075616873101E-2</v>
      </c>
      <c r="Q4532">
        <v>-0.46976075800485301</v>
      </c>
      <c r="R4532">
        <v>2.1646970006896998E-2</v>
      </c>
      <c r="S4532">
        <v>2.2544914252315501E-2</v>
      </c>
      <c r="T4532">
        <v>2.26393589206005E-2</v>
      </c>
      <c r="U4532">
        <v>3.24990198613158E-2</v>
      </c>
      <c r="V4532">
        <v>292.76001000000002</v>
      </c>
      <c r="W4532">
        <v>124.459999</v>
      </c>
      <c r="X4532">
        <v>-0.25849429526712697</v>
      </c>
      <c r="Y4532">
        <v>-2.8283920525026501E-3</v>
      </c>
      <c r="Z4532">
        <v>2.1361935881145899</v>
      </c>
      <c r="AA4532">
        <v>-1.2457730303836001</v>
      </c>
      <c r="AB4532">
        <v>-1.21211847222145</v>
      </c>
      <c r="AC4532" t="s">
        <v>257</v>
      </c>
      <c r="AD4532" t="s">
        <v>377</v>
      </c>
      <c r="AE4532" t="s">
        <v>56</v>
      </c>
      <c r="AF4532" t="s">
        <v>59</v>
      </c>
      <c r="AG4532" t="s">
        <v>347</v>
      </c>
      <c r="AH4532" s="45">
        <v>37225</v>
      </c>
      <c r="AI4532">
        <v>1045810</v>
      </c>
      <c r="AK4532" t="s">
        <v>348</v>
      </c>
      <c r="AL4532" t="s">
        <v>276</v>
      </c>
      <c r="AM4532" t="s">
        <v>245</v>
      </c>
    </row>
    <row r="4533" spans="1:39" x14ac:dyDescent="0.3">
      <c r="A4533" s="1">
        <v>43619</v>
      </c>
      <c r="B4533" t="s">
        <v>39</v>
      </c>
      <c r="C4533" t="s">
        <v>239</v>
      </c>
      <c r="D4533">
        <v>1100</v>
      </c>
      <c r="E4533">
        <v>12</v>
      </c>
      <c r="F4533">
        <v>135.91000399999999</v>
      </c>
      <c r="G4533">
        <v>137.470001</v>
      </c>
      <c r="H4533">
        <v>132.60000600000001</v>
      </c>
      <c r="I4533">
        <v>133.779999</v>
      </c>
      <c r="J4533">
        <v>133.779999</v>
      </c>
      <c r="K4533">
        <v>11966100</v>
      </c>
      <c r="L4533">
        <v>2.081</v>
      </c>
      <c r="M4533">
        <v>-1.24797932472247E-2</v>
      </c>
      <c r="N4533">
        <v>-8.0430270707168502E-2</v>
      </c>
      <c r="O4533">
        <v>-0.29822718878521298</v>
      </c>
      <c r="P4533">
        <v>-0.15750615812910801</v>
      </c>
      <c r="Q4533">
        <v>-0.63026832443450598</v>
      </c>
      <c r="R4533">
        <v>7.6034810110993997E-3</v>
      </c>
      <c r="S4533">
        <v>1.99836746588943E-2</v>
      </c>
      <c r="T4533">
        <v>2.31595977689661E-2</v>
      </c>
      <c r="U4533">
        <v>3.2577691768862001E-2</v>
      </c>
      <c r="V4533">
        <v>292.76001000000002</v>
      </c>
      <c r="W4533">
        <v>124.459999</v>
      </c>
      <c r="X4533">
        <v>-0.25849429526712697</v>
      </c>
      <c r="Y4533">
        <v>-2.7690708645509302E-3</v>
      </c>
      <c r="Z4533">
        <v>2.1542317268921098</v>
      </c>
      <c r="AA4533">
        <v>-1.64348500238343</v>
      </c>
      <c r="AB4533">
        <v>-1.54308971082569</v>
      </c>
      <c r="AC4533" t="s">
        <v>257</v>
      </c>
      <c r="AD4533" t="s">
        <v>377</v>
      </c>
      <c r="AE4533" t="s">
        <v>56</v>
      </c>
      <c r="AF4533" t="s">
        <v>59</v>
      </c>
      <c r="AG4533" t="s">
        <v>347</v>
      </c>
      <c r="AH4533" s="45">
        <v>37225</v>
      </c>
      <c r="AI4533">
        <v>1045810</v>
      </c>
      <c r="AK4533" t="s">
        <v>348</v>
      </c>
      <c r="AL4533" t="s">
        <v>276</v>
      </c>
      <c r="AM4533" t="s">
        <v>245</v>
      </c>
    </row>
    <row r="4534" spans="1:39" x14ac:dyDescent="0.3">
      <c r="A4534" s="1">
        <v>43628</v>
      </c>
      <c r="B4534" t="s">
        <v>39</v>
      </c>
      <c r="C4534" t="s">
        <v>246</v>
      </c>
      <c r="D4534">
        <v>700</v>
      </c>
      <c r="E4534">
        <v>12</v>
      </c>
      <c r="F4534">
        <v>149</v>
      </c>
      <c r="G4534">
        <v>149.25</v>
      </c>
      <c r="H4534">
        <v>145.58999599999899</v>
      </c>
      <c r="I4534">
        <v>146.199997</v>
      </c>
      <c r="J4534">
        <v>146.199997</v>
      </c>
      <c r="K4534">
        <v>8972300</v>
      </c>
      <c r="L4534">
        <v>2.1269999999999998</v>
      </c>
      <c r="M4534">
        <v>-3.0647308811452698E-2</v>
      </c>
      <c r="N4534">
        <v>3.4231797018334897E-2</v>
      </c>
      <c r="O4534">
        <v>-0.14271680911666099</v>
      </c>
      <c r="P4534">
        <v>-0.141531347659903</v>
      </c>
      <c r="Q4534">
        <v>-0.57436995042518402</v>
      </c>
      <c r="R4534">
        <v>2.1166130382477E-2</v>
      </c>
      <c r="S4534">
        <v>2.7232466184728001E-2</v>
      </c>
      <c r="T4534">
        <v>2.29673150723083E-2</v>
      </c>
      <c r="U4534">
        <v>3.29148734591286E-2</v>
      </c>
      <c r="V4534">
        <v>292.76001000000002</v>
      </c>
      <c r="W4534">
        <v>124.459999</v>
      </c>
      <c r="X4534">
        <v>-0.25849429526712697</v>
      </c>
      <c r="Y4534">
        <v>-2.0396578921351798E-3</v>
      </c>
      <c r="Z4534">
        <v>2.17091661268292</v>
      </c>
      <c r="AA4534">
        <v>-1.51096276451042</v>
      </c>
      <c r="AB4534">
        <v>-1.5209112605823101</v>
      </c>
      <c r="AC4534" t="s">
        <v>257</v>
      </c>
      <c r="AD4534" t="s">
        <v>377</v>
      </c>
      <c r="AE4534" t="s">
        <v>56</v>
      </c>
      <c r="AF4534" t="s">
        <v>59</v>
      </c>
      <c r="AG4534" t="s">
        <v>347</v>
      </c>
      <c r="AH4534" s="45">
        <v>37225</v>
      </c>
      <c r="AI4534">
        <v>1045810</v>
      </c>
      <c r="AK4534" t="s">
        <v>348</v>
      </c>
      <c r="AL4534" t="s">
        <v>276</v>
      </c>
      <c r="AM4534" t="s">
        <v>245</v>
      </c>
    </row>
    <row r="4535" spans="1:39" x14ac:dyDescent="0.3">
      <c r="A4535" s="1">
        <v>43572</v>
      </c>
      <c r="B4535" t="s">
        <v>39</v>
      </c>
      <c r="C4535" t="s">
        <v>239</v>
      </c>
      <c r="D4535">
        <v>1800</v>
      </c>
      <c r="E4535">
        <v>13</v>
      </c>
      <c r="F4535">
        <v>189.61999499999999</v>
      </c>
      <c r="G4535">
        <v>190.46000699999999</v>
      </c>
      <c r="H4535">
        <v>186.38999899999999</v>
      </c>
      <c r="I4535">
        <v>187.28999299999899</v>
      </c>
      <c r="J4535">
        <v>187.07646199999999</v>
      </c>
      <c r="K4535">
        <v>8775100</v>
      </c>
      <c r="L4535">
        <v>2.5920000000000001</v>
      </c>
      <c r="M4535">
        <v>-4.9001904863015602E-3</v>
      </c>
      <c r="N4535">
        <v>-2.53579515928441E-2</v>
      </c>
      <c r="O4535">
        <v>0.103055418110297</v>
      </c>
      <c r="P4535">
        <v>0.23081636173644601</v>
      </c>
      <c r="Q4535">
        <v>-0.23448253191007901</v>
      </c>
      <c r="R4535">
        <v>1.6778149278107699E-2</v>
      </c>
      <c r="S4535">
        <v>2.0932791382957099E-2</v>
      </c>
      <c r="T4535">
        <v>3.0848445090066502E-2</v>
      </c>
      <c r="U4535">
        <v>3.2344541499714503E-2</v>
      </c>
      <c r="V4535">
        <v>292.76001000000002</v>
      </c>
      <c r="W4535">
        <v>124.459999</v>
      </c>
      <c r="X4535">
        <v>-0.25849429526712697</v>
      </c>
      <c r="Y4535">
        <v>-2.2764010197428601E-3</v>
      </c>
      <c r="Z4535">
        <v>2.13585537687575</v>
      </c>
      <c r="AA4535">
        <v>-0.60111572672140101</v>
      </c>
      <c r="AB4535">
        <v>-0.53081976539675102</v>
      </c>
      <c r="AC4535" t="s">
        <v>258</v>
      </c>
      <c r="AD4535" t="s">
        <v>377</v>
      </c>
      <c r="AE4535" t="s">
        <v>56</v>
      </c>
      <c r="AF4535" t="s">
        <v>59</v>
      </c>
      <c r="AG4535" t="s">
        <v>347</v>
      </c>
      <c r="AH4535" s="45">
        <v>37225</v>
      </c>
      <c r="AI4535">
        <v>1045810</v>
      </c>
      <c r="AK4535" t="s">
        <v>348</v>
      </c>
      <c r="AL4535" t="s">
        <v>276</v>
      </c>
      <c r="AM4535" t="s">
        <v>245</v>
      </c>
    </row>
    <row r="4536" spans="1:39" x14ac:dyDescent="0.3">
      <c r="A4536" s="1">
        <v>43598</v>
      </c>
      <c r="B4536" t="s">
        <v>39</v>
      </c>
      <c r="C4536" t="s">
        <v>239</v>
      </c>
      <c r="D4536">
        <v>1000</v>
      </c>
      <c r="E4536">
        <v>13</v>
      </c>
      <c r="F4536">
        <v>163.5</v>
      </c>
      <c r="G4536">
        <v>164.429993</v>
      </c>
      <c r="H4536">
        <v>157.80999800000001</v>
      </c>
      <c r="I4536">
        <v>158.449997</v>
      </c>
      <c r="J4536">
        <v>158.26934800000001</v>
      </c>
      <c r="K4536">
        <v>16422800</v>
      </c>
      <c r="L4536">
        <v>2.4049999999999998</v>
      </c>
      <c r="M4536">
        <v>-6.3394020118351199E-2</v>
      </c>
      <c r="N4536">
        <v>-0.12668413168825299</v>
      </c>
      <c r="O4536">
        <v>-0.192577056782017</v>
      </c>
      <c r="P4536">
        <v>7.9785146220422196E-2</v>
      </c>
      <c r="Q4536">
        <v>-0.49254718590774699</v>
      </c>
      <c r="R4536">
        <v>2.6575834943667501E-2</v>
      </c>
      <c r="S4536">
        <v>2.118259732615E-2</v>
      </c>
      <c r="T4536">
        <v>2.2244226495848899E-2</v>
      </c>
      <c r="U4536">
        <v>3.2438905266650102E-2</v>
      </c>
      <c r="V4536">
        <v>292.76001000000002</v>
      </c>
      <c r="W4536">
        <v>124.459999</v>
      </c>
      <c r="X4536">
        <v>-0.25849429526712697</v>
      </c>
      <c r="Y4536">
        <v>-2.4426469085879299E-2</v>
      </c>
      <c r="Z4536">
        <v>2.1324134819484901</v>
      </c>
      <c r="AA4536">
        <v>-1.2892459998369299</v>
      </c>
      <c r="AB4536">
        <v>-1.03155898367573</v>
      </c>
      <c r="AC4536" t="s">
        <v>258</v>
      </c>
      <c r="AD4536" t="s">
        <v>377</v>
      </c>
      <c r="AE4536" t="s">
        <v>56</v>
      </c>
      <c r="AF4536" t="s">
        <v>59</v>
      </c>
      <c r="AG4536" t="s">
        <v>347</v>
      </c>
      <c r="AH4536" s="45">
        <v>37225</v>
      </c>
      <c r="AI4536">
        <v>1045810</v>
      </c>
      <c r="AK4536" t="s">
        <v>348</v>
      </c>
      <c r="AL4536" t="s">
        <v>276</v>
      </c>
      <c r="AM4536" t="s">
        <v>245</v>
      </c>
    </row>
    <row r="4537" spans="1:39" x14ac:dyDescent="0.3">
      <c r="A4537" s="1">
        <v>43608</v>
      </c>
      <c r="B4537" t="s">
        <v>39</v>
      </c>
      <c r="C4537" t="s">
        <v>239</v>
      </c>
      <c r="D4537">
        <v>1200</v>
      </c>
      <c r="E4537">
        <v>13</v>
      </c>
      <c r="F4537">
        <v>149.69000199999999</v>
      </c>
      <c r="G4537">
        <v>149.69000199999999</v>
      </c>
      <c r="H4537">
        <v>144.91000399999999</v>
      </c>
      <c r="I4537">
        <v>147.320007</v>
      </c>
      <c r="J4537">
        <v>147.152039</v>
      </c>
      <c r="K4537">
        <v>14796100</v>
      </c>
      <c r="L4537">
        <v>2.2959999999999998</v>
      </c>
      <c r="M4537">
        <v>-3.2588345540508802E-2</v>
      </c>
      <c r="N4537">
        <v>-8.3753545480600197E-2</v>
      </c>
      <c r="O4537">
        <v>-0.25793704502007903</v>
      </c>
      <c r="P4537">
        <v>-7.6461312588831196E-2</v>
      </c>
      <c r="Q4537">
        <v>-0.496023727764906</v>
      </c>
      <c r="R4537">
        <v>2.21770160239022E-2</v>
      </c>
      <c r="S4537">
        <v>2.25235770946614E-2</v>
      </c>
      <c r="T4537">
        <v>2.2818654382057199E-2</v>
      </c>
      <c r="U4537">
        <v>3.2555444395558998E-2</v>
      </c>
      <c r="V4537">
        <v>292.76001000000002</v>
      </c>
      <c r="W4537">
        <v>124.459999</v>
      </c>
      <c r="X4537">
        <v>-0.25849429526712697</v>
      </c>
      <c r="Y4537">
        <v>-1.1985692488440201E-2</v>
      </c>
      <c r="Z4537">
        <v>2.13905502922126</v>
      </c>
      <c r="AA4537">
        <v>-1.3101786958153701</v>
      </c>
      <c r="AB4537">
        <v>-1.24922271108619</v>
      </c>
      <c r="AC4537" t="s">
        <v>258</v>
      </c>
      <c r="AD4537" t="s">
        <v>377</v>
      </c>
      <c r="AE4537" t="s">
        <v>56</v>
      </c>
      <c r="AF4537" t="s">
        <v>59</v>
      </c>
      <c r="AG4537" t="s">
        <v>347</v>
      </c>
      <c r="AH4537" s="45">
        <v>37225</v>
      </c>
      <c r="AI4537">
        <v>1045810</v>
      </c>
      <c r="AK4537" t="s">
        <v>348</v>
      </c>
      <c r="AL4537" t="s">
        <v>276</v>
      </c>
      <c r="AM4537" t="s">
        <v>245</v>
      </c>
    </row>
    <row r="4538" spans="1:39" x14ac:dyDescent="0.3">
      <c r="A4538" s="1">
        <v>43615</v>
      </c>
      <c r="B4538" t="s">
        <v>39</v>
      </c>
      <c r="C4538" t="s">
        <v>239</v>
      </c>
      <c r="D4538">
        <v>900</v>
      </c>
      <c r="E4538">
        <v>13</v>
      </c>
      <c r="F4538">
        <v>140.30999800000001</v>
      </c>
      <c r="G4538">
        <v>141.75</v>
      </c>
      <c r="H4538">
        <v>137.570007</v>
      </c>
      <c r="I4538">
        <v>139.11000100000001</v>
      </c>
      <c r="J4538">
        <v>139.11000100000001</v>
      </c>
      <c r="K4538">
        <v>9857500</v>
      </c>
      <c r="L4538">
        <v>2.2269999999999999</v>
      </c>
      <c r="M4538">
        <v>-7.6622668763455803E-3</v>
      </c>
      <c r="N4538">
        <v>-8.8789682472856096E-2</v>
      </c>
      <c r="O4538">
        <v>-0.25282195678241698</v>
      </c>
      <c r="P4538">
        <v>-0.102233705768391</v>
      </c>
      <c r="Q4538">
        <v>-0.57682223150095702</v>
      </c>
      <c r="R4538">
        <v>9.5896816506330501E-3</v>
      </c>
      <c r="S4538">
        <v>2.0418725848107298E-2</v>
      </c>
      <c r="T4538">
        <v>2.3008799356411001E-2</v>
      </c>
      <c r="U4538">
        <v>3.2560026060538198E-2</v>
      </c>
      <c r="V4538">
        <v>292.76001000000002</v>
      </c>
      <c r="W4538">
        <v>124.459999</v>
      </c>
      <c r="X4538">
        <v>-0.25849429526712697</v>
      </c>
      <c r="Y4538">
        <v>2.0962723552933101E-3</v>
      </c>
      <c r="Z4538">
        <v>2.14828650272226</v>
      </c>
      <c r="AA4538">
        <v>-1.5141769545661301</v>
      </c>
      <c r="AB4538">
        <v>-1.4320365770836601</v>
      </c>
      <c r="AC4538" t="s">
        <v>258</v>
      </c>
      <c r="AD4538" t="s">
        <v>377</v>
      </c>
      <c r="AE4538" t="s">
        <v>56</v>
      </c>
      <c r="AF4538" t="s">
        <v>59</v>
      </c>
      <c r="AG4538" t="s">
        <v>347</v>
      </c>
      <c r="AH4538" s="45">
        <v>37225</v>
      </c>
      <c r="AI4538">
        <v>1045810</v>
      </c>
      <c r="AK4538" t="s">
        <v>348</v>
      </c>
      <c r="AL4538" t="s">
        <v>276</v>
      </c>
      <c r="AM4538" t="s">
        <v>245</v>
      </c>
    </row>
    <row r="4539" spans="1:39" x14ac:dyDescent="0.3">
      <c r="A4539" s="1">
        <v>43622</v>
      </c>
      <c r="B4539" t="s">
        <v>39</v>
      </c>
      <c r="C4539" t="s">
        <v>239</v>
      </c>
      <c r="D4539">
        <v>1700</v>
      </c>
      <c r="E4539">
        <v>13</v>
      </c>
      <c r="F4539">
        <v>141.449997</v>
      </c>
      <c r="G4539">
        <v>144.770004</v>
      </c>
      <c r="H4539">
        <v>141.35000600000001</v>
      </c>
      <c r="I4539">
        <v>143.779999</v>
      </c>
      <c r="J4539">
        <v>143.779999</v>
      </c>
      <c r="K4539">
        <v>10203500</v>
      </c>
      <c r="L4539">
        <v>2.1240000000000001</v>
      </c>
      <c r="M4539">
        <v>1.75406168231481E-2</v>
      </c>
      <c r="N4539">
        <v>3.3019352340620103E-2</v>
      </c>
      <c r="O4539">
        <v>-0.22269810088174999</v>
      </c>
      <c r="P4539">
        <v>-3.6264549562925102E-2</v>
      </c>
      <c r="Q4539">
        <v>-0.60799195679769802</v>
      </c>
      <c r="R4539">
        <v>3.7217934686477702E-2</v>
      </c>
      <c r="S4539">
        <v>2.6315523731124502E-2</v>
      </c>
      <c r="T4539">
        <v>2.4540441940031899E-2</v>
      </c>
      <c r="U4539">
        <v>3.2808314103258601E-2</v>
      </c>
      <c r="V4539">
        <v>292.76001000000002</v>
      </c>
      <c r="W4539">
        <v>124.459999</v>
      </c>
      <c r="X4539">
        <v>-0.25849429526712697</v>
      </c>
      <c r="Y4539">
        <v>6.1168407152111899E-3</v>
      </c>
      <c r="Z4539">
        <v>2.16381874855802</v>
      </c>
      <c r="AA4539">
        <v>-1.5907618007531401</v>
      </c>
      <c r="AB4539">
        <v>-1.6039384051193699</v>
      </c>
      <c r="AC4539" t="s">
        <v>258</v>
      </c>
      <c r="AD4539" t="s">
        <v>377</v>
      </c>
      <c r="AE4539" t="s">
        <v>56</v>
      </c>
      <c r="AF4539" t="s">
        <v>59</v>
      </c>
      <c r="AG4539" t="s">
        <v>347</v>
      </c>
      <c r="AH4539" s="45">
        <v>37225</v>
      </c>
      <c r="AI4539">
        <v>1045810</v>
      </c>
      <c r="AK4539" t="s">
        <v>348</v>
      </c>
      <c r="AL4539" t="s">
        <v>276</v>
      </c>
      <c r="AM4539" t="s">
        <v>245</v>
      </c>
    </row>
    <row r="4540" spans="1:39" x14ac:dyDescent="0.3">
      <c r="A4540" s="1">
        <v>43634</v>
      </c>
      <c r="B4540" t="s">
        <v>39</v>
      </c>
      <c r="C4540" t="s">
        <v>246</v>
      </c>
      <c r="D4540">
        <v>800</v>
      </c>
      <c r="E4540">
        <v>13</v>
      </c>
      <c r="F4540">
        <v>147.5</v>
      </c>
      <c r="G4540">
        <v>155.11000100000001</v>
      </c>
      <c r="H4540">
        <v>147.05999800000001</v>
      </c>
      <c r="I4540">
        <v>152.88000500000001</v>
      </c>
      <c r="J4540">
        <v>152.88000500000001</v>
      </c>
      <c r="K4540">
        <v>14548000</v>
      </c>
      <c r="L4540">
        <v>2.06</v>
      </c>
      <c r="M4540">
        <v>5.2712721960373403E-2</v>
      </c>
      <c r="N4540">
        <v>1.40304970301121E-2</v>
      </c>
      <c r="O4540">
        <v>-4.5566544035575501E-2</v>
      </c>
      <c r="P4540">
        <v>-0.13804083125644601</v>
      </c>
      <c r="Q4540">
        <v>-0.54733941133238295</v>
      </c>
      <c r="R4540">
        <v>3.3513427799899402E-2</v>
      </c>
      <c r="S4540">
        <v>2.6928989682775E-2</v>
      </c>
      <c r="T4540">
        <v>2.3338416778306399E-2</v>
      </c>
      <c r="U4540">
        <v>3.3115647321544102E-2</v>
      </c>
      <c r="V4540">
        <v>292.76001000000002</v>
      </c>
      <c r="W4540">
        <v>124.459999</v>
      </c>
      <c r="X4540">
        <v>-0.25849429526712697</v>
      </c>
      <c r="Y4540">
        <v>9.6704895497130797E-3</v>
      </c>
      <c r="Z4540">
        <v>2.1875229330560901</v>
      </c>
      <c r="AA4540">
        <v>-1.44864099472819</v>
      </c>
      <c r="AB4540">
        <v>-1.52198800462643</v>
      </c>
      <c r="AC4540" t="s">
        <v>258</v>
      </c>
      <c r="AD4540" t="s">
        <v>377</v>
      </c>
      <c r="AE4540" t="s">
        <v>56</v>
      </c>
      <c r="AF4540" t="s">
        <v>59</v>
      </c>
      <c r="AG4540" t="s">
        <v>347</v>
      </c>
      <c r="AH4540" s="45">
        <v>37225</v>
      </c>
      <c r="AI4540">
        <v>1045810</v>
      </c>
      <c r="AK4540" t="s">
        <v>348</v>
      </c>
      <c r="AL4540" t="s">
        <v>276</v>
      </c>
      <c r="AM4540" t="s">
        <v>245</v>
      </c>
    </row>
    <row r="4541" spans="1:39" x14ac:dyDescent="0.3">
      <c r="A4541" s="1">
        <v>43558</v>
      </c>
      <c r="B4541" t="s">
        <v>39</v>
      </c>
      <c r="C4541" t="s">
        <v>246</v>
      </c>
      <c r="D4541">
        <v>900</v>
      </c>
      <c r="E4541">
        <v>14</v>
      </c>
      <c r="F4541">
        <v>185</v>
      </c>
      <c r="G4541">
        <v>191</v>
      </c>
      <c r="H4541">
        <v>184.800003</v>
      </c>
      <c r="I4541">
        <v>188.61999499999999</v>
      </c>
      <c r="J4541">
        <v>188.40495300000001</v>
      </c>
      <c r="K4541">
        <v>19587600</v>
      </c>
      <c r="L4541">
        <v>2.5169999999999999</v>
      </c>
      <c r="M4541">
        <v>3.0248307709278499E-2</v>
      </c>
      <c r="N4541">
        <v>6.6413555986875997E-2</v>
      </c>
      <c r="O4541">
        <v>0.18489084126119701</v>
      </c>
      <c r="P4541">
        <v>0.32649328723517301</v>
      </c>
      <c r="Q4541">
        <v>-0.174725174489299</v>
      </c>
      <c r="R4541">
        <v>1.0724072748857999E-2</v>
      </c>
      <c r="S4541">
        <v>2.6274936671377602E-2</v>
      </c>
      <c r="T4541">
        <v>3.3314218356251098E-2</v>
      </c>
      <c r="U4541">
        <v>3.2663417000263602E-2</v>
      </c>
      <c r="V4541">
        <v>292.76001000000002</v>
      </c>
      <c r="W4541">
        <v>124.459999</v>
      </c>
      <c r="X4541">
        <v>-0.25849429526712697</v>
      </c>
      <c r="Y4541">
        <v>2.1460723821998401E-3</v>
      </c>
      <c r="Z4541">
        <v>2.1229311673581099</v>
      </c>
      <c r="AA4541">
        <v>-0.44437582104640599</v>
      </c>
      <c r="AB4541">
        <v>-0.51516823629096697</v>
      </c>
      <c r="AC4541" t="s">
        <v>259</v>
      </c>
      <c r="AD4541" t="s">
        <v>377</v>
      </c>
      <c r="AE4541" t="s">
        <v>56</v>
      </c>
      <c r="AF4541" t="s">
        <v>59</v>
      </c>
      <c r="AG4541" t="s">
        <v>347</v>
      </c>
      <c r="AH4541" s="45">
        <v>37225</v>
      </c>
      <c r="AI4541">
        <v>1045810</v>
      </c>
      <c r="AK4541" t="s">
        <v>348</v>
      </c>
      <c r="AL4541" t="s">
        <v>276</v>
      </c>
      <c r="AM4541" t="s">
        <v>245</v>
      </c>
    </row>
    <row r="4542" spans="1:39" x14ac:dyDescent="0.3">
      <c r="A4542" s="1">
        <v>43566</v>
      </c>
      <c r="B4542" t="s">
        <v>39</v>
      </c>
      <c r="C4542" t="s">
        <v>246</v>
      </c>
      <c r="D4542">
        <v>500</v>
      </c>
      <c r="E4542">
        <v>14</v>
      </c>
      <c r="F4542">
        <v>192.199997</v>
      </c>
      <c r="G4542">
        <v>193.470001</v>
      </c>
      <c r="H4542">
        <v>189.550003</v>
      </c>
      <c r="I4542">
        <v>191.53999299999899</v>
      </c>
      <c r="J4542">
        <v>191.321609</v>
      </c>
      <c r="K4542">
        <v>9365000</v>
      </c>
      <c r="L4542">
        <v>2.504</v>
      </c>
      <c r="M4542">
        <v>-2.91954380570988E-3</v>
      </c>
      <c r="N4542">
        <v>1.7272676943809101E-2</v>
      </c>
      <c r="O4542">
        <v>0.164295470778342</v>
      </c>
      <c r="P4542">
        <v>0.27780798209121099</v>
      </c>
      <c r="Q4542">
        <v>-0.163304584804981</v>
      </c>
      <c r="R4542">
        <v>1.1912119420932199E-2</v>
      </c>
      <c r="S4542">
        <v>2.1350578633956001E-2</v>
      </c>
      <c r="T4542">
        <v>3.0625906638072801E-2</v>
      </c>
      <c r="U4542">
        <v>3.2407634514983297E-2</v>
      </c>
      <c r="V4542">
        <v>292.76001000000002</v>
      </c>
      <c r="W4542">
        <v>124.459999</v>
      </c>
      <c r="X4542">
        <v>-0.25849429526712697</v>
      </c>
      <c r="Y4542" s="44">
        <v>3.8122194279549302E-5</v>
      </c>
      <c r="Z4542">
        <v>2.1450144096310999</v>
      </c>
      <c r="AA4542">
        <v>-0.42686836482204898</v>
      </c>
      <c r="AB4542">
        <v>-0.375652070640008</v>
      </c>
      <c r="AC4542" t="s">
        <v>259</v>
      </c>
      <c r="AD4542" t="s">
        <v>377</v>
      </c>
      <c r="AE4542" t="s">
        <v>56</v>
      </c>
      <c r="AF4542" t="s">
        <v>59</v>
      </c>
      <c r="AG4542" t="s">
        <v>347</v>
      </c>
      <c r="AH4542" s="45">
        <v>37225</v>
      </c>
      <c r="AI4542">
        <v>1045810</v>
      </c>
      <c r="AK4542" t="s">
        <v>348</v>
      </c>
      <c r="AL4542" t="s">
        <v>276</v>
      </c>
      <c r="AM4542" t="s">
        <v>245</v>
      </c>
    </row>
    <row r="4543" spans="1:39" x14ac:dyDescent="0.3">
      <c r="A4543" s="1">
        <v>43567</v>
      </c>
      <c r="B4543" t="s">
        <v>39</v>
      </c>
      <c r="C4543" t="s">
        <v>246</v>
      </c>
      <c r="D4543">
        <v>1400</v>
      </c>
      <c r="E4543">
        <v>14</v>
      </c>
      <c r="F4543">
        <v>193.10000600000001</v>
      </c>
      <c r="G4543">
        <v>193.259995</v>
      </c>
      <c r="H4543">
        <v>189.66000399999999</v>
      </c>
      <c r="I4543">
        <v>190.009995</v>
      </c>
      <c r="J4543">
        <v>189.79336499999999</v>
      </c>
      <c r="K4543">
        <v>11792700</v>
      </c>
      <c r="L4543">
        <v>2.56</v>
      </c>
      <c r="M4543">
        <v>-8.0199010560413706E-3</v>
      </c>
      <c r="N4543">
        <v>-4.9348678884221396E-3</v>
      </c>
      <c r="O4543">
        <v>0.11942905325867199</v>
      </c>
      <c r="P4543">
        <v>0.24530206157676501</v>
      </c>
      <c r="Q4543">
        <v>-0.20761000610285699</v>
      </c>
      <c r="R4543">
        <v>1.10161520388091E-2</v>
      </c>
      <c r="S4543">
        <v>2.05380799250711E-2</v>
      </c>
      <c r="T4543">
        <v>3.0555956849937699E-2</v>
      </c>
      <c r="U4543">
        <v>3.2326547002245402E-2</v>
      </c>
      <c r="V4543">
        <v>292.76001000000002</v>
      </c>
      <c r="W4543">
        <v>124.459999</v>
      </c>
      <c r="X4543">
        <v>-0.25849429526712697</v>
      </c>
      <c r="Y4543">
        <v>6.5875784763498903E-3</v>
      </c>
      <c r="Z4543">
        <v>2.13231988701413</v>
      </c>
      <c r="AA4543">
        <v>-0.53088841736743797</v>
      </c>
      <c r="AB4543">
        <v>-0.405982848427134</v>
      </c>
      <c r="AC4543" t="s">
        <v>259</v>
      </c>
      <c r="AD4543" t="s">
        <v>377</v>
      </c>
      <c r="AE4543" t="s">
        <v>56</v>
      </c>
      <c r="AF4543" t="s">
        <v>59</v>
      </c>
      <c r="AG4543" t="s">
        <v>347</v>
      </c>
      <c r="AH4543" s="45">
        <v>37225</v>
      </c>
      <c r="AI4543">
        <v>1045810</v>
      </c>
      <c r="AK4543" t="s">
        <v>348</v>
      </c>
      <c r="AL4543" t="s">
        <v>276</v>
      </c>
      <c r="AM4543" t="s">
        <v>245</v>
      </c>
    </row>
    <row r="4544" spans="1:39" x14ac:dyDescent="0.3">
      <c r="A4544" s="1">
        <v>43584</v>
      </c>
      <c r="B4544" t="s">
        <v>39</v>
      </c>
      <c r="C4544" t="s">
        <v>239</v>
      </c>
      <c r="D4544">
        <v>1600</v>
      </c>
      <c r="E4544">
        <v>14</v>
      </c>
      <c r="F4544">
        <v>178.41000399999999</v>
      </c>
      <c r="G4544">
        <v>180.449997</v>
      </c>
      <c r="H4544">
        <v>175.5</v>
      </c>
      <c r="I4544">
        <v>179.33000200000001</v>
      </c>
      <c r="J4544">
        <v>179.12554900000001</v>
      </c>
      <c r="K4544">
        <v>9798000</v>
      </c>
      <c r="L4544">
        <v>2.536</v>
      </c>
      <c r="M4544">
        <v>6.9387261223039197E-3</v>
      </c>
      <c r="N4544">
        <v>-4.9711150326443701E-2</v>
      </c>
      <c r="O4544">
        <v>1.5906855423720001E-2</v>
      </c>
      <c r="P4544">
        <v>0.26293166889221398</v>
      </c>
      <c r="Q4544">
        <v>-0.22465475036933899</v>
      </c>
      <c r="R4544">
        <v>2.5198689643863698E-2</v>
      </c>
      <c r="S4544">
        <v>1.7462923419042899E-2</v>
      </c>
      <c r="T4544">
        <v>2.2762871757162701E-2</v>
      </c>
      <c r="U4544">
        <v>3.2323797329263902E-2</v>
      </c>
      <c r="V4544">
        <v>292.76001000000002</v>
      </c>
      <c r="W4544">
        <v>124.459999</v>
      </c>
      <c r="X4544">
        <v>-0.25849429526712697</v>
      </c>
      <c r="Y4544">
        <v>1.07094833958194E-3</v>
      </c>
      <c r="Z4544">
        <v>2.12959715272321</v>
      </c>
      <c r="AA4544">
        <v>-0.59459222679265</v>
      </c>
      <c r="AB4544">
        <v>-0.49241839715484398</v>
      </c>
      <c r="AC4544" t="s">
        <v>259</v>
      </c>
      <c r="AD4544" t="s">
        <v>377</v>
      </c>
      <c r="AE4544" t="s">
        <v>56</v>
      </c>
      <c r="AF4544" t="s">
        <v>59</v>
      </c>
      <c r="AG4544" t="s">
        <v>347</v>
      </c>
      <c r="AH4544" s="45">
        <v>37225</v>
      </c>
      <c r="AI4544">
        <v>1045810</v>
      </c>
      <c r="AK4544" t="s">
        <v>348</v>
      </c>
      <c r="AL4544" t="s">
        <v>276</v>
      </c>
      <c r="AM4544" t="s">
        <v>245</v>
      </c>
    </row>
    <row r="4545" spans="1:39" x14ac:dyDescent="0.3">
      <c r="A4545" s="1">
        <v>43588</v>
      </c>
      <c r="B4545" t="s">
        <v>39</v>
      </c>
      <c r="C4545" t="s">
        <v>246</v>
      </c>
      <c r="D4545">
        <v>1800</v>
      </c>
      <c r="E4545">
        <v>14</v>
      </c>
      <c r="F4545">
        <v>183.529999</v>
      </c>
      <c r="G4545">
        <v>183.929993</v>
      </c>
      <c r="H4545">
        <v>180.529999</v>
      </c>
      <c r="I4545">
        <v>183.009995</v>
      </c>
      <c r="J4545">
        <v>182.801346</v>
      </c>
      <c r="K4545">
        <v>8420600</v>
      </c>
      <c r="L4545">
        <v>2.5310000000000001</v>
      </c>
      <c r="M4545">
        <v>-9.8306518962013208E-4</v>
      </c>
      <c r="N4545">
        <v>2.72517973113043E-2</v>
      </c>
      <c r="O4545" s="44">
        <v>5.4678335122650801E-5</v>
      </c>
      <c r="P4545">
        <v>0.23570093914802601</v>
      </c>
      <c r="Q4545">
        <v>-0.209169704431344</v>
      </c>
      <c r="R4545">
        <v>7.3972752039213E-3</v>
      </c>
      <c r="S4545">
        <v>1.7330922959698201E-2</v>
      </c>
      <c r="T4545">
        <v>2.06547465803033E-2</v>
      </c>
      <c r="U4545">
        <v>3.2334269256184101E-2</v>
      </c>
      <c r="V4545">
        <v>292.76001000000002</v>
      </c>
      <c r="W4545">
        <v>124.459999</v>
      </c>
      <c r="X4545">
        <v>-0.25849429526712697</v>
      </c>
      <c r="Y4545">
        <v>9.5921274614703799E-3</v>
      </c>
      <c r="Z4545">
        <v>2.1228693410236801</v>
      </c>
      <c r="AA4545">
        <v>-0.56740844766009702</v>
      </c>
      <c r="AB4545">
        <v>-0.57998944530950702</v>
      </c>
      <c r="AC4545" t="s">
        <v>259</v>
      </c>
      <c r="AD4545" t="s">
        <v>377</v>
      </c>
      <c r="AE4545" t="s">
        <v>56</v>
      </c>
      <c r="AF4545" t="s">
        <v>59</v>
      </c>
      <c r="AG4545" t="s">
        <v>347</v>
      </c>
      <c r="AH4545" s="45">
        <v>37225</v>
      </c>
      <c r="AI4545">
        <v>1045810</v>
      </c>
      <c r="AK4545" t="s">
        <v>348</v>
      </c>
      <c r="AL4545" t="s">
        <v>276</v>
      </c>
      <c r="AM4545" t="s">
        <v>245</v>
      </c>
    </row>
    <row r="4546" spans="1:39" x14ac:dyDescent="0.3">
      <c r="A4546" s="1">
        <v>43599</v>
      </c>
      <c r="B4546" t="s">
        <v>39</v>
      </c>
      <c r="C4546" t="s">
        <v>246</v>
      </c>
      <c r="D4546">
        <v>1300</v>
      </c>
      <c r="E4546">
        <v>14</v>
      </c>
      <c r="F4546">
        <v>160.050003</v>
      </c>
      <c r="G4546">
        <v>163.46000699999999</v>
      </c>
      <c r="H4546">
        <v>158.490005</v>
      </c>
      <c r="I4546">
        <v>162.03999299999899</v>
      </c>
      <c r="J4546">
        <v>161.855255</v>
      </c>
      <c r="K4546">
        <v>13122000</v>
      </c>
      <c r="L4546">
        <v>2.419</v>
      </c>
      <c r="M4546">
        <v>2.2404132385893599E-2</v>
      </c>
      <c r="N4546">
        <v>-6.6083978279414798E-2</v>
      </c>
      <c r="O4546">
        <v>-0.167253380590413</v>
      </c>
      <c r="P4546">
        <v>7.0468230682199207E-2</v>
      </c>
      <c r="Q4546">
        <v>-0.44838029787741401</v>
      </c>
      <c r="R4546">
        <v>3.24209212741794E-2</v>
      </c>
      <c r="S4546">
        <v>2.2179317564468001E-2</v>
      </c>
      <c r="T4546">
        <v>2.2068766733596701E-2</v>
      </c>
      <c r="U4546">
        <v>3.2450769699286702E-2</v>
      </c>
      <c r="V4546">
        <v>292.76001000000002</v>
      </c>
      <c r="W4546">
        <v>124.459999</v>
      </c>
      <c r="X4546">
        <v>-0.25849429526712697</v>
      </c>
      <c r="Y4546">
        <v>7.98398755130913E-3</v>
      </c>
      <c r="Z4546">
        <v>2.13659804216408</v>
      </c>
      <c r="AA4546">
        <v>-1.1821076027989801</v>
      </c>
      <c r="AB4546">
        <v>-1.0997644506925199</v>
      </c>
      <c r="AC4546" t="s">
        <v>259</v>
      </c>
      <c r="AD4546" t="s">
        <v>377</v>
      </c>
      <c r="AE4546" t="s">
        <v>56</v>
      </c>
      <c r="AF4546" t="s">
        <v>59</v>
      </c>
      <c r="AG4546" t="s">
        <v>347</v>
      </c>
      <c r="AH4546" s="45">
        <v>37225</v>
      </c>
      <c r="AI4546">
        <v>1045810</v>
      </c>
      <c r="AK4546" t="s">
        <v>348</v>
      </c>
      <c r="AL4546" t="s">
        <v>276</v>
      </c>
      <c r="AM4546" t="s">
        <v>245</v>
      </c>
    </row>
    <row r="4547" spans="1:39" x14ac:dyDescent="0.3">
      <c r="A4547" s="1">
        <v>43609</v>
      </c>
      <c r="B4547" t="s">
        <v>39</v>
      </c>
      <c r="C4547" t="s">
        <v>246</v>
      </c>
      <c r="D4547">
        <v>1000</v>
      </c>
      <c r="E4547">
        <v>14</v>
      </c>
      <c r="F4547">
        <v>148.08000200000001</v>
      </c>
      <c r="G4547">
        <v>149.5</v>
      </c>
      <c r="H4547">
        <v>144.88000500000001</v>
      </c>
      <c r="I4547">
        <v>145.14999399999999</v>
      </c>
      <c r="J4547">
        <v>144.984512</v>
      </c>
      <c r="K4547">
        <v>8939600</v>
      </c>
      <c r="L4547">
        <v>2.3239999999999998</v>
      </c>
      <c r="M4547">
        <v>-1.48394082699107E-2</v>
      </c>
      <c r="N4547">
        <v>-7.5479959462314894E-2</v>
      </c>
      <c r="O4547">
        <v>-0.27539538459079999</v>
      </c>
      <c r="P4547">
        <v>-8.8154869301566699E-2</v>
      </c>
      <c r="Q4547">
        <v>-0.53122750102062799</v>
      </c>
      <c r="R4547">
        <v>2.1890432337897201E-2</v>
      </c>
      <c r="S4547">
        <v>2.2300608049880301E-2</v>
      </c>
      <c r="T4547">
        <v>2.2882095465474799E-2</v>
      </c>
      <c r="U4547">
        <v>3.2534755742826903E-2</v>
      </c>
      <c r="V4547">
        <v>292.76001000000002</v>
      </c>
      <c r="W4547">
        <v>124.459999</v>
      </c>
      <c r="X4547">
        <v>-0.25849429526712697</v>
      </c>
      <c r="Y4547">
        <v>1.3526439988342199E-3</v>
      </c>
      <c r="Z4547">
        <v>2.1361260987786399</v>
      </c>
      <c r="AA4547">
        <v>-1.4005740819688299</v>
      </c>
      <c r="AB4547">
        <v>-1.29171315928305</v>
      </c>
      <c r="AC4547" t="s">
        <v>259</v>
      </c>
      <c r="AD4547" t="s">
        <v>377</v>
      </c>
      <c r="AE4547" t="s">
        <v>56</v>
      </c>
      <c r="AF4547" t="s">
        <v>59</v>
      </c>
      <c r="AG4547" t="s">
        <v>347</v>
      </c>
      <c r="AH4547" s="45">
        <v>37225</v>
      </c>
      <c r="AI4547">
        <v>1045810</v>
      </c>
      <c r="AK4547" t="s">
        <v>348</v>
      </c>
      <c r="AL4547" t="s">
        <v>276</v>
      </c>
      <c r="AM4547" t="s">
        <v>245</v>
      </c>
    </row>
    <row r="4548" spans="1:39" x14ac:dyDescent="0.3">
      <c r="A4548" s="1">
        <v>43637</v>
      </c>
      <c r="B4548" t="s">
        <v>39</v>
      </c>
      <c r="C4548" t="s">
        <v>239</v>
      </c>
      <c r="D4548">
        <v>2400</v>
      </c>
      <c r="E4548">
        <v>14</v>
      </c>
      <c r="F4548">
        <v>153.5</v>
      </c>
      <c r="G4548">
        <v>155.479996</v>
      </c>
      <c r="H4548">
        <v>151.5</v>
      </c>
      <c r="I4548">
        <v>151.759995</v>
      </c>
      <c r="J4548">
        <v>151.759995</v>
      </c>
      <c r="K4548">
        <v>10860700</v>
      </c>
      <c r="L4548">
        <v>2.0680000000000001</v>
      </c>
      <c r="M4548">
        <v>-1.53014885818251E-2</v>
      </c>
      <c r="N4548">
        <v>4.8052402949850803E-2</v>
      </c>
      <c r="O4548">
        <v>-2.0371049900154599E-2</v>
      </c>
      <c r="P4548">
        <v>-0.155529513654905</v>
      </c>
      <c r="Q4548">
        <v>-0.54350897336251802</v>
      </c>
      <c r="R4548">
        <v>2.5501833295134699E-2</v>
      </c>
      <c r="S4548">
        <v>2.5466844150001899E-2</v>
      </c>
      <c r="T4548">
        <v>2.19249073838634E-2</v>
      </c>
      <c r="U4548">
        <v>3.310815147566E-2</v>
      </c>
      <c r="V4548">
        <v>292.76001000000002</v>
      </c>
      <c r="W4548">
        <v>124.459999</v>
      </c>
      <c r="X4548">
        <v>-0.25849429526712697</v>
      </c>
      <c r="Y4548">
        <v>-1.26001638019446E-3</v>
      </c>
      <c r="Z4548">
        <v>2.1822822423922301</v>
      </c>
      <c r="AA4548">
        <v>-1.4471846873665699</v>
      </c>
      <c r="AB4548">
        <v>-1.4640979872833899</v>
      </c>
      <c r="AC4548" t="s">
        <v>259</v>
      </c>
      <c r="AD4548" t="s">
        <v>377</v>
      </c>
      <c r="AE4548" t="s">
        <v>56</v>
      </c>
      <c r="AF4548" t="s">
        <v>59</v>
      </c>
      <c r="AG4548" t="s">
        <v>347</v>
      </c>
      <c r="AH4548" s="45">
        <v>37225</v>
      </c>
      <c r="AI4548">
        <v>1045810</v>
      </c>
      <c r="AK4548" t="s">
        <v>348</v>
      </c>
      <c r="AL4548" t="s">
        <v>276</v>
      </c>
      <c r="AM4548" t="s">
        <v>245</v>
      </c>
    </row>
    <row r="4549" spans="1:39" x14ac:dyDescent="0.3">
      <c r="A4549" s="1">
        <v>43567</v>
      </c>
      <c r="B4549" t="s">
        <v>39</v>
      </c>
      <c r="C4549" t="s">
        <v>239</v>
      </c>
      <c r="D4549">
        <v>600</v>
      </c>
      <c r="E4549">
        <v>15</v>
      </c>
      <c r="F4549">
        <v>193.10000600000001</v>
      </c>
      <c r="G4549">
        <v>193.259995</v>
      </c>
      <c r="H4549">
        <v>189.66000399999999</v>
      </c>
      <c r="I4549">
        <v>190.009995</v>
      </c>
      <c r="J4549">
        <v>189.79336499999999</v>
      </c>
      <c r="K4549">
        <v>11792700</v>
      </c>
      <c r="L4549">
        <v>2.56</v>
      </c>
      <c r="M4549">
        <v>-8.0199010560413706E-3</v>
      </c>
      <c r="N4549">
        <v>-4.9348678884221396E-3</v>
      </c>
      <c r="O4549">
        <v>0.11942905325867199</v>
      </c>
      <c r="P4549">
        <v>0.24530206157676501</v>
      </c>
      <c r="Q4549">
        <v>-0.20761000610285699</v>
      </c>
      <c r="R4549">
        <v>1.10161520388091E-2</v>
      </c>
      <c r="S4549">
        <v>2.05380799250711E-2</v>
      </c>
      <c r="T4549">
        <v>3.0555956849937699E-2</v>
      </c>
      <c r="U4549">
        <v>3.2326547002245402E-2</v>
      </c>
      <c r="V4549">
        <v>292.76001000000002</v>
      </c>
      <c r="W4549">
        <v>124.459999</v>
      </c>
      <c r="X4549">
        <v>-0.25849429526712697</v>
      </c>
      <c r="Y4549">
        <v>6.5875784763498903E-3</v>
      </c>
      <c r="Z4549">
        <v>2.13231988701413</v>
      </c>
      <c r="AA4549">
        <v>-0.53088841736743797</v>
      </c>
      <c r="AB4549">
        <v>-0.405982848427134</v>
      </c>
      <c r="AC4549" t="s">
        <v>260</v>
      </c>
      <c r="AD4549" t="s">
        <v>377</v>
      </c>
      <c r="AE4549" t="s">
        <v>56</v>
      </c>
      <c r="AF4549" t="s">
        <v>59</v>
      </c>
      <c r="AG4549" t="s">
        <v>347</v>
      </c>
      <c r="AH4549" s="45">
        <v>37225</v>
      </c>
      <c r="AI4549">
        <v>1045810</v>
      </c>
      <c r="AK4549" t="s">
        <v>348</v>
      </c>
      <c r="AL4549" t="s">
        <v>276</v>
      </c>
      <c r="AM4549" t="s">
        <v>245</v>
      </c>
    </row>
    <row r="4550" spans="1:39" x14ac:dyDescent="0.3">
      <c r="A4550" s="1">
        <v>43571</v>
      </c>
      <c r="B4550" t="s">
        <v>39</v>
      </c>
      <c r="C4550" t="s">
        <v>246</v>
      </c>
      <c r="D4550">
        <v>1500</v>
      </c>
      <c r="E4550">
        <v>15</v>
      </c>
      <c r="F4550">
        <v>186.279999</v>
      </c>
      <c r="G4550">
        <v>188.970001</v>
      </c>
      <c r="H4550">
        <v>184.96000699999999</v>
      </c>
      <c r="I4550">
        <v>188.21000699999999</v>
      </c>
      <c r="J4550">
        <v>187.99542199999999</v>
      </c>
      <c r="K4550">
        <v>9874100</v>
      </c>
      <c r="L4550">
        <v>2.5920000000000001</v>
      </c>
      <c r="M4550">
        <v>1.8825548010378699E-2</v>
      </c>
      <c r="N4550">
        <v>-5.5633444776797096E-3</v>
      </c>
      <c r="O4550">
        <v>0.10287823004751601</v>
      </c>
      <c r="P4550">
        <v>0.22882027396072299</v>
      </c>
      <c r="Q4550">
        <v>-0.20378307183393701</v>
      </c>
      <c r="R4550">
        <v>1.9014941060567999E-2</v>
      </c>
      <c r="S4550">
        <v>2.0936688409912401E-2</v>
      </c>
      <c r="T4550">
        <v>3.08584063103352E-2</v>
      </c>
      <c r="U4550">
        <v>3.2387315649382999E-2</v>
      </c>
      <c r="V4550">
        <v>292.76001000000002</v>
      </c>
      <c r="W4550">
        <v>124.459999</v>
      </c>
      <c r="X4550">
        <v>-0.25849429526712697</v>
      </c>
      <c r="Y4550">
        <v>5.0922850790659495E-4</v>
      </c>
      <c r="Z4550">
        <v>2.1381510567040598</v>
      </c>
      <c r="AA4550">
        <v>-0.52778570038598305</v>
      </c>
      <c r="AB4550">
        <v>-0.49750072511357302</v>
      </c>
      <c r="AC4550" t="s">
        <v>260</v>
      </c>
      <c r="AD4550" t="s">
        <v>377</v>
      </c>
      <c r="AE4550" t="s">
        <v>56</v>
      </c>
      <c r="AF4550" t="s">
        <v>59</v>
      </c>
      <c r="AG4550" t="s">
        <v>347</v>
      </c>
      <c r="AH4550" s="45">
        <v>37225</v>
      </c>
      <c r="AI4550">
        <v>1045810</v>
      </c>
      <c r="AK4550" t="s">
        <v>348</v>
      </c>
      <c r="AL4550" t="s">
        <v>276</v>
      </c>
      <c r="AM4550" t="s">
        <v>245</v>
      </c>
    </row>
    <row r="4551" spans="1:39" x14ac:dyDescent="0.3">
      <c r="A4551" s="1">
        <v>43602</v>
      </c>
      <c r="B4551" t="s">
        <v>39</v>
      </c>
      <c r="C4551" t="s">
        <v>246</v>
      </c>
      <c r="D4551">
        <v>2400</v>
      </c>
      <c r="E4551">
        <v>15</v>
      </c>
      <c r="F4551">
        <v>158.5</v>
      </c>
      <c r="G4551">
        <v>163.71000699999999</v>
      </c>
      <c r="H4551">
        <v>154.94000199999999</v>
      </c>
      <c r="I4551">
        <v>156.529999</v>
      </c>
      <c r="J4551">
        <v>156.35153199999999</v>
      </c>
      <c r="K4551">
        <v>25551700</v>
      </c>
      <c r="L4551">
        <v>2.3929999999999998</v>
      </c>
      <c r="M4551">
        <v>-2.3112994288195899E-2</v>
      </c>
      <c r="N4551">
        <v>-7.55854535277172E-2</v>
      </c>
      <c r="O4551">
        <v>-0.18431072908484</v>
      </c>
      <c r="P4551">
        <v>-4.1313433169616696E-3</v>
      </c>
      <c r="Q4551">
        <v>-0.44892933617460401</v>
      </c>
      <c r="R4551">
        <v>3.2252546037409402E-2</v>
      </c>
      <c r="S4551">
        <v>2.14014713322828E-2</v>
      </c>
      <c r="T4551">
        <v>2.2176244043258599E-2</v>
      </c>
      <c r="U4551">
        <v>3.2403805607166797E-2</v>
      </c>
      <c r="V4551">
        <v>292.76001000000002</v>
      </c>
      <c r="W4551">
        <v>124.459999</v>
      </c>
      <c r="X4551">
        <v>-0.25849429526712697</v>
      </c>
      <c r="Y4551">
        <v>-5.8544371529206298E-3</v>
      </c>
      <c r="Z4551">
        <v>2.1214364960706802</v>
      </c>
      <c r="AA4551">
        <v>-1.18812184098453</v>
      </c>
      <c r="AB4551">
        <v>-1.2028473949437499</v>
      </c>
      <c r="AC4551" t="s">
        <v>260</v>
      </c>
      <c r="AD4551" t="s">
        <v>377</v>
      </c>
      <c r="AE4551" t="s">
        <v>56</v>
      </c>
      <c r="AF4551" t="s">
        <v>59</v>
      </c>
      <c r="AG4551" t="s">
        <v>347</v>
      </c>
      <c r="AH4551" s="45">
        <v>37225</v>
      </c>
      <c r="AI4551">
        <v>1045810</v>
      </c>
      <c r="AK4551" t="s">
        <v>348</v>
      </c>
      <c r="AL4551" t="s">
        <v>276</v>
      </c>
      <c r="AM4551" t="s">
        <v>245</v>
      </c>
    </row>
    <row r="4552" spans="1:39" x14ac:dyDescent="0.3">
      <c r="A4552" s="1">
        <v>43607</v>
      </c>
      <c r="B4552" t="s">
        <v>39</v>
      </c>
      <c r="C4552" t="s">
        <v>239</v>
      </c>
      <c r="D4552">
        <v>2100</v>
      </c>
      <c r="E4552">
        <v>15</v>
      </c>
      <c r="F4552">
        <v>153.5</v>
      </c>
      <c r="G4552">
        <v>154.550003</v>
      </c>
      <c r="H4552">
        <v>151.759995</v>
      </c>
      <c r="I4552">
        <v>152.199997</v>
      </c>
      <c r="J4552">
        <v>152.02647400000001</v>
      </c>
      <c r="K4552">
        <v>8146700</v>
      </c>
      <c r="L4552">
        <v>2.3929999999999998</v>
      </c>
      <c r="M4552">
        <v>-1.8616665847263701E-2</v>
      </c>
      <c r="N4552">
        <v>-4.7349893814852398E-2</v>
      </c>
      <c r="O4552">
        <v>-0.21374342463600501</v>
      </c>
      <c r="P4552">
        <v>-2.2155075616873101E-2</v>
      </c>
      <c r="Q4552">
        <v>-0.46976075800485301</v>
      </c>
      <c r="R4552">
        <v>2.1646970006896998E-2</v>
      </c>
      <c r="S4552">
        <v>2.2544914252315501E-2</v>
      </c>
      <c r="T4552">
        <v>2.26393589206005E-2</v>
      </c>
      <c r="U4552">
        <v>3.24990198613158E-2</v>
      </c>
      <c r="V4552">
        <v>292.76001000000002</v>
      </c>
      <c r="W4552">
        <v>124.459999</v>
      </c>
      <c r="X4552">
        <v>-0.25849429526712697</v>
      </c>
      <c r="Y4552">
        <v>-2.8283920525026501E-3</v>
      </c>
      <c r="Z4552">
        <v>2.1361935881145899</v>
      </c>
      <c r="AA4552">
        <v>-1.2457730303836001</v>
      </c>
      <c r="AB4552">
        <v>-1.21211847222145</v>
      </c>
      <c r="AC4552" t="s">
        <v>260</v>
      </c>
      <c r="AD4552" t="s">
        <v>377</v>
      </c>
      <c r="AE4552" t="s">
        <v>56</v>
      </c>
      <c r="AF4552" t="s">
        <v>59</v>
      </c>
      <c r="AG4552" t="s">
        <v>347</v>
      </c>
      <c r="AH4552" s="45">
        <v>37225</v>
      </c>
      <c r="AI4552">
        <v>1045810</v>
      </c>
      <c r="AK4552" t="s">
        <v>348</v>
      </c>
      <c r="AL4552" t="s">
        <v>276</v>
      </c>
      <c r="AM4552" t="s">
        <v>245</v>
      </c>
    </row>
    <row r="4553" spans="1:39" x14ac:dyDescent="0.3">
      <c r="A4553" s="1">
        <v>43609</v>
      </c>
      <c r="B4553" t="s">
        <v>39</v>
      </c>
      <c r="C4553" t="s">
        <v>246</v>
      </c>
      <c r="D4553">
        <v>1900</v>
      </c>
      <c r="E4553">
        <v>15</v>
      </c>
      <c r="F4553">
        <v>148.08000200000001</v>
      </c>
      <c r="G4553">
        <v>149.5</v>
      </c>
      <c r="H4553">
        <v>144.88000500000001</v>
      </c>
      <c r="I4553">
        <v>145.14999399999999</v>
      </c>
      <c r="J4553">
        <v>144.984512</v>
      </c>
      <c r="K4553">
        <v>8939600</v>
      </c>
      <c r="L4553">
        <v>2.3239999999999998</v>
      </c>
      <c r="M4553">
        <v>-1.48394082699107E-2</v>
      </c>
      <c r="N4553">
        <v>-7.5479959462314894E-2</v>
      </c>
      <c r="O4553">
        <v>-0.27539538459079999</v>
      </c>
      <c r="P4553">
        <v>-8.8154869301566699E-2</v>
      </c>
      <c r="Q4553">
        <v>-0.53122750102062799</v>
      </c>
      <c r="R4553">
        <v>2.1890432337897201E-2</v>
      </c>
      <c r="S4553">
        <v>2.2300608049880301E-2</v>
      </c>
      <c r="T4553">
        <v>2.2882095465474799E-2</v>
      </c>
      <c r="U4553">
        <v>3.2534755742826903E-2</v>
      </c>
      <c r="V4553">
        <v>292.76001000000002</v>
      </c>
      <c r="W4553">
        <v>124.459999</v>
      </c>
      <c r="X4553">
        <v>-0.25849429526712697</v>
      </c>
      <c r="Y4553">
        <v>1.3526439988342199E-3</v>
      </c>
      <c r="Z4553">
        <v>2.1361260987786399</v>
      </c>
      <c r="AA4553">
        <v>-1.4005740819688299</v>
      </c>
      <c r="AB4553">
        <v>-1.29171315928305</v>
      </c>
      <c r="AC4553" t="s">
        <v>260</v>
      </c>
      <c r="AD4553" t="s">
        <v>377</v>
      </c>
      <c r="AE4553" t="s">
        <v>56</v>
      </c>
      <c r="AF4553" t="s">
        <v>59</v>
      </c>
      <c r="AG4553" t="s">
        <v>347</v>
      </c>
      <c r="AH4553" s="45">
        <v>37225</v>
      </c>
      <c r="AI4553">
        <v>1045810</v>
      </c>
      <c r="AK4553" t="s">
        <v>348</v>
      </c>
      <c r="AL4553" t="s">
        <v>276</v>
      </c>
      <c r="AM4553" t="s">
        <v>245</v>
      </c>
    </row>
    <row r="4554" spans="1:39" x14ac:dyDescent="0.3">
      <c r="A4554" s="1">
        <v>43614</v>
      </c>
      <c r="B4554" t="s">
        <v>39</v>
      </c>
      <c r="C4554" t="s">
        <v>239</v>
      </c>
      <c r="D4554">
        <v>700</v>
      </c>
      <c r="E4554">
        <v>15</v>
      </c>
      <c r="F4554">
        <v>141.41000399999999</v>
      </c>
      <c r="G4554">
        <v>142.820007</v>
      </c>
      <c r="H4554">
        <v>138.94000199999999</v>
      </c>
      <c r="I4554">
        <v>140.33999599999899</v>
      </c>
      <c r="J4554">
        <v>140.179993</v>
      </c>
      <c r="K4554">
        <v>13995000</v>
      </c>
      <c r="L4554">
        <v>2.2360000000000002</v>
      </c>
      <c r="M4554">
        <v>-2.10816910376222E-2</v>
      </c>
      <c r="N4554">
        <v>-9.9744081443774293E-2</v>
      </c>
      <c r="O4554">
        <v>-0.238220963783768</v>
      </c>
      <c r="P4554">
        <v>-0.100968699757152</v>
      </c>
      <c r="Q4554">
        <v>-0.57193171176656599</v>
      </c>
      <c r="R4554">
        <v>7.7888233440608703E-3</v>
      </c>
      <c r="S4554">
        <v>2.0783170113196098E-2</v>
      </c>
      <c r="T4554">
        <v>2.3003995225454099E-2</v>
      </c>
      <c r="U4554">
        <v>3.2558268053364599E-2</v>
      </c>
      <c r="V4554">
        <v>292.76001000000002</v>
      </c>
      <c r="W4554">
        <v>124.459999</v>
      </c>
      <c r="X4554">
        <v>-0.25849429526712697</v>
      </c>
      <c r="Y4554">
        <v>-6.9359101493404697E-3</v>
      </c>
      <c r="Z4554">
        <v>2.1365905200308899</v>
      </c>
      <c r="AA4554">
        <v>-1.50214127204232</v>
      </c>
      <c r="AB4554">
        <v>-1.3783557922471601</v>
      </c>
      <c r="AC4554" t="s">
        <v>260</v>
      </c>
      <c r="AD4554" t="s">
        <v>377</v>
      </c>
      <c r="AE4554" t="s">
        <v>56</v>
      </c>
      <c r="AF4554" t="s">
        <v>59</v>
      </c>
      <c r="AG4554" t="s">
        <v>347</v>
      </c>
      <c r="AH4554" s="45">
        <v>37225</v>
      </c>
      <c r="AI4554">
        <v>1045810</v>
      </c>
      <c r="AK4554" t="s">
        <v>348</v>
      </c>
      <c r="AL4554" t="s">
        <v>276</v>
      </c>
      <c r="AM4554" t="s">
        <v>245</v>
      </c>
    </row>
    <row r="4555" spans="1:39" x14ac:dyDescent="0.3">
      <c r="A4555" s="1">
        <v>43634</v>
      </c>
      <c r="B4555" t="s">
        <v>39</v>
      </c>
      <c r="C4555" t="s">
        <v>239</v>
      </c>
      <c r="D4555">
        <v>1100</v>
      </c>
      <c r="E4555">
        <v>15</v>
      </c>
      <c r="F4555">
        <v>147.5</v>
      </c>
      <c r="G4555">
        <v>155.11000100000001</v>
      </c>
      <c r="H4555">
        <v>147.05999800000001</v>
      </c>
      <c r="I4555">
        <v>152.88000500000001</v>
      </c>
      <c r="J4555">
        <v>152.88000500000001</v>
      </c>
      <c r="K4555">
        <v>14548000</v>
      </c>
      <c r="L4555">
        <v>2.06</v>
      </c>
      <c r="M4555">
        <v>5.2712721960373403E-2</v>
      </c>
      <c r="N4555">
        <v>1.40304970301121E-2</v>
      </c>
      <c r="O4555">
        <v>-4.5566544035575501E-2</v>
      </c>
      <c r="P4555">
        <v>-0.13804083125644601</v>
      </c>
      <c r="Q4555">
        <v>-0.54733941133238295</v>
      </c>
      <c r="R4555">
        <v>3.3513427799899402E-2</v>
      </c>
      <c r="S4555">
        <v>2.6928989682775E-2</v>
      </c>
      <c r="T4555">
        <v>2.3338416778306399E-2</v>
      </c>
      <c r="U4555">
        <v>3.3115647321544102E-2</v>
      </c>
      <c r="V4555">
        <v>292.76001000000002</v>
      </c>
      <c r="W4555">
        <v>124.459999</v>
      </c>
      <c r="X4555">
        <v>-0.25849429526712697</v>
      </c>
      <c r="Y4555">
        <v>9.6704895497130797E-3</v>
      </c>
      <c r="Z4555">
        <v>2.1875229330560901</v>
      </c>
      <c r="AA4555">
        <v>-1.44864099472819</v>
      </c>
      <c r="AB4555">
        <v>-1.52198800462643</v>
      </c>
      <c r="AC4555" t="s">
        <v>260</v>
      </c>
      <c r="AD4555" t="s">
        <v>377</v>
      </c>
      <c r="AE4555" t="s">
        <v>56</v>
      </c>
      <c r="AF4555" t="s">
        <v>59</v>
      </c>
      <c r="AG4555" t="s">
        <v>347</v>
      </c>
      <c r="AH4555" s="45">
        <v>37225</v>
      </c>
      <c r="AI4555">
        <v>1045810</v>
      </c>
      <c r="AK4555" t="s">
        <v>348</v>
      </c>
      <c r="AL4555" t="s">
        <v>276</v>
      </c>
      <c r="AM4555" t="s">
        <v>245</v>
      </c>
    </row>
    <row r="4556" spans="1:39" x14ac:dyDescent="0.3">
      <c r="A4556" s="1">
        <v>43577</v>
      </c>
      <c r="B4556" t="s">
        <v>39</v>
      </c>
      <c r="C4556" t="s">
        <v>246</v>
      </c>
      <c r="D4556">
        <v>1500</v>
      </c>
      <c r="E4556">
        <v>16</v>
      </c>
      <c r="F4556">
        <v>185.35000600000001</v>
      </c>
      <c r="G4556">
        <v>189.10000600000001</v>
      </c>
      <c r="H4556">
        <v>184.08000200000001</v>
      </c>
      <c r="I4556">
        <v>188.470001</v>
      </c>
      <c r="J4556">
        <v>188.25512699999999</v>
      </c>
      <c r="K4556">
        <v>6998400</v>
      </c>
      <c r="L4556">
        <v>2.59</v>
      </c>
      <c r="M4556">
        <v>1.15805654104439E-2</v>
      </c>
      <c r="N4556">
        <v>-8.1378263455222696E-3</v>
      </c>
      <c r="O4556">
        <v>7.7587395181505897E-2</v>
      </c>
      <c r="P4556">
        <v>0.18416915011957799</v>
      </c>
      <c r="Q4556">
        <v>-0.19176246501115601</v>
      </c>
      <c r="R4556">
        <v>1.8239662816135E-2</v>
      </c>
      <c r="S4556">
        <v>1.9491108367651101E-2</v>
      </c>
      <c r="T4556">
        <v>3.0575944590285901E-2</v>
      </c>
      <c r="U4556">
        <v>3.2296325948433201E-2</v>
      </c>
      <c r="V4556">
        <v>292.76001000000002</v>
      </c>
      <c r="W4556">
        <v>124.459999</v>
      </c>
      <c r="X4556">
        <v>-0.25849429526712697</v>
      </c>
      <c r="Y4556">
        <v>1.0115060212163699E-3</v>
      </c>
      <c r="Z4556">
        <v>2.13113984629724</v>
      </c>
      <c r="AA4556">
        <v>-0.50714104848636998</v>
      </c>
      <c r="AB4556">
        <v>-0.56150646263200499</v>
      </c>
      <c r="AC4556" t="s">
        <v>261</v>
      </c>
      <c r="AD4556" t="s">
        <v>377</v>
      </c>
      <c r="AE4556" t="s">
        <v>56</v>
      </c>
      <c r="AF4556" t="s">
        <v>59</v>
      </c>
      <c r="AG4556" t="s">
        <v>347</v>
      </c>
      <c r="AH4556" s="45">
        <v>37225</v>
      </c>
      <c r="AI4556">
        <v>1045810</v>
      </c>
      <c r="AK4556" t="s">
        <v>348</v>
      </c>
      <c r="AL4556" t="s">
        <v>276</v>
      </c>
      <c r="AM4556" t="s">
        <v>245</v>
      </c>
    </row>
    <row r="4557" spans="1:39" x14ac:dyDescent="0.3">
      <c r="A4557" s="1">
        <v>43578</v>
      </c>
      <c r="B4557" t="s">
        <v>39</v>
      </c>
      <c r="C4557" t="s">
        <v>246</v>
      </c>
      <c r="D4557">
        <v>1200</v>
      </c>
      <c r="E4557">
        <v>16</v>
      </c>
      <c r="F4557">
        <v>189</v>
      </c>
      <c r="G4557">
        <v>191.929993</v>
      </c>
      <c r="H4557">
        <v>188.61000100000001</v>
      </c>
      <c r="I4557">
        <v>190.66999799999999</v>
      </c>
      <c r="J4557">
        <v>190.452606</v>
      </c>
      <c r="K4557">
        <v>8671400</v>
      </c>
      <c r="L4557">
        <v>2.57</v>
      </c>
      <c r="M4557">
        <v>1.1605274843564901E-2</v>
      </c>
      <c r="N4557">
        <v>3.1811312753212799E-2</v>
      </c>
      <c r="O4557">
        <v>3.5934530950015101E-2</v>
      </c>
      <c r="P4557">
        <v>0.24917266926147499</v>
      </c>
      <c r="Q4557">
        <v>-0.17871550937185399</v>
      </c>
      <c r="R4557">
        <v>1.08731536544578E-2</v>
      </c>
      <c r="S4557">
        <v>1.61704534583899E-2</v>
      </c>
      <c r="T4557">
        <v>2.9729768678443399E-2</v>
      </c>
      <c r="U4557">
        <v>3.2305686661792302E-2</v>
      </c>
      <c r="V4557">
        <v>292.76001000000002</v>
      </c>
      <c r="W4557">
        <v>124.459999</v>
      </c>
      <c r="X4557">
        <v>-0.25849429526712697</v>
      </c>
      <c r="Y4557">
        <v>8.8023511954049196E-3</v>
      </c>
      <c r="Z4557">
        <v>2.1362572358229701</v>
      </c>
      <c r="AA4557">
        <v>-0.478435118994398</v>
      </c>
      <c r="AB4557">
        <v>-0.54370536289350901</v>
      </c>
      <c r="AC4557" t="s">
        <v>261</v>
      </c>
      <c r="AD4557" t="s">
        <v>377</v>
      </c>
      <c r="AE4557" t="s">
        <v>56</v>
      </c>
      <c r="AF4557" t="s">
        <v>59</v>
      </c>
      <c r="AG4557" t="s">
        <v>347</v>
      </c>
      <c r="AH4557" s="45">
        <v>37225</v>
      </c>
      <c r="AI4557">
        <v>1045810</v>
      </c>
      <c r="AK4557" t="s">
        <v>348</v>
      </c>
      <c r="AL4557" t="s">
        <v>276</v>
      </c>
      <c r="AM4557" t="s">
        <v>245</v>
      </c>
    </row>
    <row r="4558" spans="1:39" x14ac:dyDescent="0.3">
      <c r="A4558" s="1">
        <v>43588</v>
      </c>
      <c r="B4558" t="s">
        <v>39</v>
      </c>
      <c r="C4558" t="s">
        <v>246</v>
      </c>
      <c r="D4558">
        <v>2000</v>
      </c>
      <c r="E4558">
        <v>16</v>
      </c>
      <c r="F4558">
        <v>183.529999</v>
      </c>
      <c r="G4558">
        <v>183.929993</v>
      </c>
      <c r="H4558">
        <v>180.529999</v>
      </c>
      <c r="I4558">
        <v>183.009995</v>
      </c>
      <c r="J4558">
        <v>182.801346</v>
      </c>
      <c r="K4558">
        <v>8420600</v>
      </c>
      <c r="L4558">
        <v>2.5310000000000001</v>
      </c>
      <c r="M4558">
        <v>-9.8306518962013208E-4</v>
      </c>
      <c r="N4558">
        <v>2.72517973113043E-2</v>
      </c>
      <c r="O4558" s="44">
        <v>5.4678335122650801E-5</v>
      </c>
      <c r="P4558">
        <v>0.23570093914802601</v>
      </c>
      <c r="Q4558">
        <v>-0.209169704431344</v>
      </c>
      <c r="R4558">
        <v>7.3972752039213E-3</v>
      </c>
      <c r="S4558">
        <v>1.7330922959698201E-2</v>
      </c>
      <c r="T4558">
        <v>2.06547465803033E-2</v>
      </c>
      <c r="U4558">
        <v>3.2334269256184101E-2</v>
      </c>
      <c r="V4558">
        <v>292.76001000000002</v>
      </c>
      <c r="W4558">
        <v>124.459999</v>
      </c>
      <c r="X4558">
        <v>-0.25849429526712697</v>
      </c>
      <c r="Y4558">
        <v>9.5921274614703799E-3</v>
      </c>
      <c r="Z4558">
        <v>2.1228693410236801</v>
      </c>
      <c r="AA4558">
        <v>-0.56740844766009702</v>
      </c>
      <c r="AB4558">
        <v>-0.57998944530950702</v>
      </c>
      <c r="AC4558" t="s">
        <v>261</v>
      </c>
      <c r="AD4558" t="s">
        <v>377</v>
      </c>
      <c r="AE4558" t="s">
        <v>56</v>
      </c>
      <c r="AF4558" t="s">
        <v>59</v>
      </c>
      <c r="AG4558" t="s">
        <v>347</v>
      </c>
      <c r="AH4558" s="45">
        <v>37225</v>
      </c>
      <c r="AI4558">
        <v>1045810</v>
      </c>
      <c r="AK4558" t="s">
        <v>348</v>
      </c>
      <c r="AL4558" t="s">
        <v>276</v>
      </c>
      <c r="AM4558" t="s">
        <v>245</v>
      </c>
    </row>
    <row r="4559" spans="1:39" x14ac:dyDescent="0.3">
      <c r="A4559" s="1">
        <v>43595</v>
      </c>
      <c r="B4559" t="s">
        <v>39</v>
      </c>
      <c r="C4559" t="s">
        <v>246</v>
      </c>
      <c r="D4559">
        <v>1400</v>
      </c>
      <c r="E4559">
        <v>16</v>
      </c>
      <c r="F4559">
        <v>168.949997</v>
      </c>
      <c r="G4559">
        <v>171.58999599999899</v>
      </c>
      <c r="H4559">
        <v>164</v>
      </c>
      <c r="I4559">
        <v>168.820007</v>
      </c>
      <c r="J4559">
        <v>168.627533</v>
      </c>
      <c r="K4559">
        <v>14237500</v>
      </c>
      <c r="L4559">
        <v>2.4550000000000001</v>
      </c>
      <c r="M4559">
        <v>-8.0824067394007406E-3</v>
      </c>
      <c r="N4559">
        <v>-8.0707686318949201E-2</v>
      </c>
      <c r="O4559">
        <v>-0.114288620034803</v>
      </c>
      <c r="P4559">
        <v>0.13150292293000099</v>
      </c>
      <c r="Q4559">
        <v>-0.41228936843106401</v>
      </c>
      <c r="R4559">
        <v>1.5942849912380298E-2</v>
      </c>
      <c r="S4559">
        <v>1.7885607981733401E-2</v>
      </c>
      <c r="T4559">
        <v>2.0721669682647399E-2</v>
      </c>
      <c r="U4559">
        <v>3.2226581268177797E-2</v>
      </c>
      <c r="V4559">
        <v>292.76001000000002</v>
      </c>
      <c r="W4559">
        <v>124.459999</v>
      </c>
      <c r="X4559">
        <v>-0.25849429526712697</v>
      </c>
      <c r="Y4559">
        <v>3.7133938472042301E-3</v>
      </c>
      <c r="Z4559">
        <v>2.1220158151309798</v>
      </c>
      <c r="AA4559">
        <v>-1.0872769488060701</v>
      </c>
      <c r="AB4559">
        <v>-0.91022884703278695</v>
      </c>
      <c r="AC4559" t="s">
        <v>261</v>
      </c>
      <c r="AD4559" t="s">
        <v>377</v>
      </c>
      <c r="AE4559" t="s">
        <v>56</v>
      </c>
      <c r="AF4559" t="s">
        <v>59</v>
      </c>
      <c r="AG4559" t="s">
        <v>347</v>
      </c>
      <c r="AH4559" s="45">
        <v>37225</v>
      </c>
      <c r="AI4559">
        <v>1045810</v>
      </c>
      <c r="AK4559" t="s">
        <v>348</v>
      </c>
      <c r="AL4559" t="s">
        <v>276</v>
      </c>
      <c r="AM4559" t="s">
        <v>245</v>
      </c>
    </row>
    <row r="4560" spans="1:39" x14ac:dyDescent="0.3">
      <c r="A4560" s="1">
        <v>43601</v>
      </c>
      <c r="B4560" t="s">
        <v>39</v>
      </c>
      <c r="C4560" t="s">
        <v>239</v>
      </c>
      <c r="D4560">
        <v>1100</v>
      </c>
      <c r="E4560">
        <v>16</v>
      </c>
      <c r="F4560">
        <v>159.36000100000001</v>
      </c>
      <c r="G4560">
        <v>161.91000399999999</v>
      </c>
      <c r="H4560">
        <v>157.64999399999999</v>
      </c>
      <c r="I4560">
        <v>160.19000199999999</v>
      </c>
      <c r="J4560">
        <v>160.00737000000001</v>
      </c>
      <c r="K4560">
        <v>19527200</v>
      </c>
      <c r="L4560">
        <v>2.4049999999999998</v>
      </c>
      <c r="M4560">
        <v>3.8153061252389599E-3</v>
      </c>
      <c r="N4560">
        <v>-6.0554865978921901E-2</v>
      </c>
      <c r="O4560">
        <v>-0.14237218678626501</v>
      </c>
      <c r="P4560">
        <v>3.7002483535370403E-2</v>
      </c>
      <c r="Q4560">
        <v>-0.42398544855202502</v>
      </c>
      <c r="R4560">
        <v>3.2020600773443098E-2</v>
      </c>
      <c r="S4560">
        <v>2.1888709872514699E-2</v>
      </c>
      <c r="T4560">
        <v>2.2092108260220501E-2</v>
      </c>
      <c r="U4560">
        <v>3.2376471158788098E-2</v>
      </c>
      <c r="V4560">
        <v>292.76001000000002</v>
      </c>
      <c r="W4560">
        <v>124.459999</v>
      </c>
      <c r="X4560">
        <v>-0.25849429526712697</v>
      </c>
      <c r="Y4560">
        <v>8.8559569696340101E-3</v>
      </c>
      <c r="Z4560">
        <v>2.1184143064132499</v>
      </c>
      <c r="AA4560">
        <v>-1.12465750149164</v>
      </c>
      <c r="AB4560">
        <v>-1.1826784165080599</v>
      </c>
      <c r="AC4560" t="s">
        <v>261</v>
      </c>
      <c r="AD4560" t="s">
        <v>377</v>
      </c>
      <c r="AE4560" t="s">
        <v>56</v>
      </c>
      <c r="AF4560" t="s">
        <v>59</v>
      </c>
      <c r="AG4560" t="s">
        <v>347</v>
      </c>
      <c r="AH4560" s="45">
        <v>37225</v>
      </c>
      <c r="AI4560">
        <v>1045810</v>
      </c>
      <c r="AK4560" t="s">
        <v>348</v>
      </c>
      <c r="AL4560" t="s">
        <v>276</v>
      </c>
      <c r="AM4560" t="s">
        <v>245</v>
      </c>
    </row>
    <row r="4561" spans="1:39" x14ac:dyDescent="0.3">
      <c r="A4561" s="1">
        <v>43627</v>
      </c>
      <c r="B4561" t="s">
        <v>39</v>
      </c>
      <c r="C4561" t="s">
        <v>239</v>
      </c>
      <c r="D4561">
        <v>1800</v>
      </c>
      <c r="E4561">
        <v>16</v>
      </c>
      <c r="F4561">
        <v>150.83999599999899</v>
      </c>
      <c r="G4561">
        <v>152.36000100000001</v>
      </c>
      <c r="H4561">
        <v>149.16000399999999</v>
      </c>
      <c r="I4561">
        <v>150.75</v>
      </c>
      <c r="J4561">
        <v>150.75</v>
      </c>
      <c r="K4561">
        <v>9596800</v>
      </c>
      <c r="L4561">
        <v>2.14</v>
      </c>
      <c r="M4561">
        <v>1.55094161308998E-2</v>
      </c>
      <c r="N4561">
        <v>5.2778205347387502E-2</v>
      </c>
      <c r="O4561">
        <v>-0.120151907044609</v>
      </c>
      <c r="P4561">
        <v>-7.4037522384822405E-2</v>
      </c>
      <c r="Q4561">
        <v>-0.55007198527002799</v>
      </c>
      <c r="R4561">
        <v>1.30043257231504E-2</v>
      </c>
      <c r="S4561">
        <v>2.6698883299727399E-2</v>
      </c>
      <c r="T4561">
        <v>2.31942020624555E-2</v>
      </c>
      <c r="U4561">
        <v>3.2866995547721101E-2</v>
      </c>
      <c r="V4561">
        <v>292.76001000000002</v>
      </c>
      <c r="W4561">
        <v>124.459999</v>
      </c>
      <c r="X4561">
        <v>-0.25849429526712697</v>
      </c>
      <c r="Y4561">
        <v>-3.4994119269314301E-4</v>
      </c>
      <c r="Z4561">
        <v>2.1684791951284001</v>
      </c>
      <c r="AA4561">
        <v>-1.44811906006004</v>
      </c>
      <c r="AB4561">
        <v>-1.5451555360122899</v>
      </c>
      <c r="AC4561" t="s">
        <v>261</v>
      </c>
      <c r="AD4561" t="s">
        <v>377</v>
      </c>
      <c r="AE4561" t="s">
        <v>56</v>
      </c>
      <c r="AF4561" t="s">
        <v>59</v>
      </c>
      <c r="AG4561" t="s">
        <v>347</v>
      </c>
      <c r="AH4561" s="45">
        <v>37225</v>
      </c>
      <c r="AI4561">
        <v>1045810</v>
      </c>
      <c r="AK4561" t="s">
        <v>348</v>
      </c>
      <c r="AL4561" t="s">
        <v>276</v>
      </c>
      <c r="AM4561" t="s">
        <v>245</v>
      </c>
    </row>
    <row r="4562" spans="1:39" x14ac:dyDescent="0.3">
      <c r="A4562" s="1">
        <v>43628</v>
      </c>
      <c r="B4562" t="s">
        <v>39</v>
      </c>
      <c r="C4562" t="s">
        <v>246</v>
      </c>
      <c r="D4562">
        <v>1000</v>
      </c>
      <c r="E4562">
        <v>16</v>
      </c>
      <c r="F4562">
        <v>149</v>
      </c>
      <c r="G4562">
        <v>149.25</v>
      </c>
      <c r="H4562">
        <v>145.58999599999899</v>
      </c>
      <c r="I4562">
        <v>146.199997</v>
      </c>
      <c r="J4562">
        <v>146.199997</v>
      </c>
      <c r="K4562">
        <v>8972300</v>
      </c>
      <c r="L4562">
        <v>2.1269999999999998</v>
      </c>
      <c r="M4562">
        <v>-3.0647308811452698E-2</v>
      </c>
      <c r="N4562">
        <v>3.4231797018334897E-2</v>
      </c>
      <c r="O4562">
        <v>-0.14271680911666099</v>
      </c>
      <c r="P4562">
        <v>-0.141531347659903</v>
      </c>
      <c r="Q4562">
        <v>-0.57436995042518402</v>
      </c>
      <c r="R4562">
        <v>2.1166130382477E-2</v>
      </c>
      <c r="S4562">
        <v>2.7232466184728001E-2</v>
      </c>
      <c r="T4562">
        <v>2.29673150723083E-2</v>
      </c>
      <c r="U4562">
        <v>3.29148734591286E-2</v>
      </c>
      <c r="V4562">
        <v>292.76001000000002</v>
      </c>
      <c r="W4562">
        <v>124.459999</v>
      </c>
      <c r="X4562">
        <v>-0.25849429526712697</v>
      </c>
      <c r="Y4562">
        <v>-2.0396578921351798E-3</v>
      </c>
      <c r="Z4562">
        <v>2.17091661268292</v>
      </c>
      <c r="AA4562">
        <v>-1.51096276451042</v>
      </c>
      <c r="AB4562">
        <v>-1.5209112605823101</v>
      </c>
      <c r="AC4562" t="s">
        <v>261</v>
      </c>
      <c r="AD4562" t="s">
        <v>377</v>
      </c>
      <c r="AE4562" t="s">
        <v>56</v>
      </c>
      <c r="AF4562" t="s">
        <v>59</v>
      </c>
      <c r="AG4562" t="s">
        <v>347</v>
      </c>
      <c r="AH4562" s="45">
        <v>37225</v>
      </c>
      <c r="AI4562">
        <v>1045810</v>
      </c>
      <c r="AK4562" t="s">
        <v>348</v>
      </c>
      <c r="AL4562" t="s">
        <v>276</v>
      </c>
      <c r="AM4562" t="s">
        <v>245</v>
      </c>
    </row>
    <row r="4563" spans="1:39" x14ac:dyDescent="0.3">
      <c r="A4563" s="1">
        <v>43641</v>
      </c>
      <c r="B4563" t="s">
        <v>39</v>
      </c>
      <c r="C4563" t="s">
        <v>246</v>
      </c>
      <c r="D4563">
        <v>900</v>
      </c>
      <c r="E4563">
        <v>16</v>
      </c>
      <c r="F4563">
        <v>152.86000100000001</v>
      </c>
      <c r="G4563">
        <v>155.88000500000001</v>
      </c>
      <c r="H4563">
        <v>151.36999499999999</v>
      </c>
      <c r="I4563">
        <v>151.479996</v>
      </c>
      <c r="J4563">
        <v>151.479996</v>
      </c>
      <c r="K4563">
        <v>7796700</v>
      </c>
      <c r="L4563">
        <v>1.994</v>
      </c>
      <c r="M4563">
        <v>-7.75967594487415E-3</v>
      </c>
      <c r="N4563">
        <v>-9.1997560099394901E-3</v>
      </c>
      <c r="O4563">
        <v>2.8987245435085102E-2</v>
      </c>
      <c r="P4563">
        <v>-0.153820584602228</v>
      </c>
      <c r="Q4563">
        <v>-0.50108235042151905</v>
      </c>
      <c r="R4563">
        <v>9.4279829797032904E-3</v>
      </c>
      <c r="S4563">
        <v>2.4188768922095601E-2</v>
      </c>
      <c r="T4563">
        <v>2.16823906744259E-2</v>
      </c>
      <c r="U4563">
        <v>3.3064925636523697E-2</v>
      </c>
      <c r="V4563">
        <v>292.76001000000002</v>
      </c>
      <c r="W4563">
        <v>124.459999</v>
      </c>
      <c r="X4563">
        <v>-0.25849429526712697</v>
      </c>
      <c r="Y4563">
        <v>-9.5417756928269908E-3</v>
      </c>
      <c r="Z4563">
        <v>2.17557645654558</v>
      </c>
      <c r="AA4563">
        <v>-1.3408254995346101</v>
      </c>
      <c r="AB4563">
        <v>-1.3995757334883701</v>
      </c>
      <c r="AC4563" t="s">
        <v>261</v>
      </c>
      <c r="AD4563" t="s">
        <v>377</v>
      </c>
      <c r="AE4563" t="s">
        <v>56</v>
      </c>
      <c r="AF4563" t="s">
        <v>59</v>
      </c>
      <c r="AG4563" t="s">
        <v>347</v>
      </c>
      <c r="AH4563" s="45">
        <v>37225</v>
      </c>
      <c r="AI4563">
        <v>1045810</v>
      </c>
      <c r="AK4563" t="s">
        <v>348</v>
      </c>
      <c r="AL4563" t="s">
        <v>276</v>
      </c>
      <c r="AM4563" t="s">
        <v>245</v>
      </c>
    </row>
    <row r="4564" spans="1:39" x14ac:dyDescent="0.3">
      <c r="A4564" s="1">
        <v>43564</v>
      </c>
      <c r="B4564" t="s">
        <v>39</v>
      </c>
      <c r="C4564" t="s">
        <v>239</v>
      </c>
      <c r="D4564">
        <v>1700</v>
      </c>
      <c r="E4564">
        <v>17</v>
      </c>
      <c r="F4564">
        <v>190.44000199999999</v>
      </c>
      <c r="G4564">
        <v>190.88999899999999</v>
      </c>
      <c r="H4564">
        <v>187.55999800000001</v>
      </c>
      <c r="I4564">
        <v>189.259995</v>
      </c>
      <c r="J4564">
        <v>189.04422</v>
      </c>
      <c r="K4564">
        <v>10999300</v>
      </c>
      <c r="L4564">
        <v>2.4990000000000001</v>
      </c>
      <c r="M4564">
        <v>-1.32792898374772E-2</v>
      </c>
      <c r="N4564">
        <v>3.36356120509766E-2</v>
      </c>
      <c r="O4564">
        <v>0.228228884053127</v>
      </c>
      <c r="P4564">
        <v>0.30372440895094099</v>
      </c>
      <c r="Q4564">
        <v>-0.12622626900793599</v>
      </c>
      <c r="R4564">
        <v>1.6501782452810101E-2</v>
      </c>
      <c r="S4564">
        <v>2.47026167682655E-2</v>
      </c>
      <c r="T4564">
        <v>3.06913631896963E-2</v>
      </c>
      <c r="U4564">
        <v>3.2594458747298098E-2</v>
      </c>
      <c r="V4564">
        <v>292.76001000000002</v>
      </c>
      <c r="W4564">
        <v>124.459999</v>
      </c>
      <c r="X4564">
        <v>-0.25849429526712697</v>
      </c>
      <c r="Y4564">
        <v>-6.0859766572597396E-3</v>
      </c>
      <c r="Z4564">
        <v>2.15796459427323</v>
      </c>
      <c r="AA4564">
        <v>-0.34005285599561202</v>
      </c>
      <c r="AB4564">
        <v>-0.38390685676654501</v>
      </c>
      <c r="AC4564" t="s">
        <v>262</v>
      </c>
      <c r="AD4564" t="s">
        <v>377</v>
      </c>
      <c r="AE4564" t="s">
        <v>56</v>
      </c>
      <c r="AF4564" t="s">
        <v>59</v>
      </c>
      <c r="AG4564" t="s">
        <v>347</v>
      </c>
      <c r="AH4564" s="45">
        <v>37225</v>
      </c>
      <c r="AI4564">
        <v>1045810</v>
      </c>
      <c r="AK4564" t="s">
        <v>348</v>
      </c>
      <c r="AL4564" t="s">
        <v>276</v>
      </c>
      <c r="AM4564" t="s">
        <v>245</v>
      </c>
    </row>
    <row r="4565" spans="1:39" x14ac:dyDescent="0.3">
      <c r="A4565" s="1">
        <v>43567</v>
      </c>
      <c r="B4565" t="s">
        <v>39</v>
      </c>
      <c r="C4565" t="s">
        <v>246</v>
      </c>
      <c r="D4565">
        <v>1200</v>
      </c>
      <c r="E4565">
        <v>17</v>
      </c>
      <c r="F4565">
        <v>193.10000600000001</v>
      </c>
      <c r="G4565">
        <v>193.259995</v>
      </c>
      <c r="H4565">
        <v>189.66000399999999</v>
      </c>
      <c r="I4565">
        <v>190.009995</v>
      </c>
      <c r="J4565">
        <v>189.79336499999999</v>
      </c>
      <c r="K4565">
        <v>11792700</v>
      </c>
      <c r="L4565">
        <v>2.56</v>
      </c>
      <c r="M4565">
        <v>-8.0199010560413706E-3</v>
      </c>
      <c r="N4565">
        <v>-4.9348678884221396E-3</v>
      </c>
      <c r="O4565">
        <v>0.11942905325867199</v>
      </c>
      <c r="P4565">
        <v>0.24530206157676501</v>
      </c>
      <c r="Q4565">
        <v>-0.20761000610285699</v>
      </c>
      <c r="R4565">
        <v>1.10161520388091E-2</v>
      </c>
      <c r="S4565">
        <v>2.05380799250711E-2</v>
      </c>
      <c r="T4565">
        <v>3.0555956849937699E-2</v>
      </c>
      <c r="U4565">
        <v>3.2326547002245402E-2</v>
      </c>
      <c r="V4565">
        <v>292.76001000000002</v>
      </c>
      <c r="W4565">
        <v>124.459999</v>
      </c>
      <c r="X4565">
        <v>-0.25849429526712697</v>
      </c>
      <c r="Y4565">
        <v>6.5875784763498903E-3</v>
      </c>
      <c r="Z4565">
        <v>2.13231988701413</v>
      </c>
      <c r="AA4565">
        <v>-0.53088841736743797</v>
      </c>
      <c r="AB4565">
        <v>-0.405982848427134</v>
      </c>
      <c r="AC4565" t="s">
        <v>262</v>
      </c>
      <c r="AD4565" t="s">
        <v>377</v>
      </c>
      <c r="AE4565" t="s">
        <v>56</v>
      </c>
      <c r="AF4565" t="s">
        <v>59</v>
      </c>
      <c r="AG4565" t="s">
        <v>347</v>
      </c>
      <c r="AH4565" s="45">
        <v>37225</v>
      </c>
      <c r="AI4565">
        <v>1045810</v>
      </c>
      <c r="AK4565" t="s">
        <v>348</v>
      </c>
      <c r="AL4565" t="s">
        <v>276</v>
      </c>
      <c r="AM4565" t="s">
        <v>245</v>
      </c>
    </row>
    <row r="4566" spans="1:39" x14ac:dyDescent="0.3">
      <c r="A4566" s="1">
        <v>43585</v>
      </c>
      <c r="B4566" t="s">
        <v>39</v>
      </c>
      <c r="C4566" t="s">
        <v>239</v>
      </c>
      <c r="D4566">
        <v>1500</v>
      </c>
      <c r="E4566">
        <v>17</v>
      </c>
      <c r="F4566">
        <v>178.029999</v>
      </c>
      <c r="G4566">
        <v>182.029999</v>
      </c>
      <c r="H4566">
        <v>177.259995</v>
      </c>
      <c r="I4566">
        <v>181</v>
      </c>
      <c r="J4566">
        <v>180.79363999999899</v>
      </c>
      <c r="K4566">
        <v>9073000</v>
      </c>
      <c r="L4566">
        <v>2.5089999999999999</v>
      </c>
      <c r="M4566">
        <v>9.2693193057479806E-3</v>
      </c>
      <c r="N4566">
        <v>-5.2047105864260597E-2</v>
      </c>
      <c r="O4566">
        <v>2.0935879490375502E-2</v>
      </c>
      <c r="P4566">
        <v>0.31976002533553699</v>
      </c>
      <c r="Q4566">
        <v>-0.22030195781501999</v>
      </c>
      <c r="R4566">
        <v>2.4716356744344602E-2</v>
      </c>
      <c r="S4566">
        <v>1.7543884843216201E-2</v>
      </c>
      <c r="T4566">
        <v>2.1784740539472901E-2</v>
      </c>
      <c r="U4566">
        <v>3.2328076069786299E-2</v>
      </c>
      <c r="V4566">
        <v>292.76001000000002</v>
      </c>
      <c r="W4566">
        <v>124.459999</v>
      </c>
      <c r="X4566">
        <v>-0.25849429526712697</v>
      </c>
      <c r="Y4566">
        <v>9.5096475723260604E-4</v>
      </c>
      <c r="Z4566">
        <v>2.1296848015669099</v>
      </c>
      <c r="AA4566">
        <v>-0.58595587537257499</v>
      </c>
      <c r="AB4566">
        <v>-0.51392254843047902</v>
      </c>
      <c r="AC4566" t="s">
        <v>262</v>
      </c>
      <c r="AD4566" t="s">
        <v>377</v>
      </c>
      <c r="AE4566" t="s">
        <v>56</v>
      </c>
      <c r="AF4566" t="s">
        <v>59</v>
      </c>
      <c r="AG4566" t="s">
        <v>347</v>
      </c>
      <c r="AH4566" s="45">
        <v>37225</v>
      </c>
      <c r="AI4566">
        <v>1045810</v>
      </c>
      <c r="AK4566" t="s">
        <v>348</v>
      </c>
      <c r="AL4566" t="s">
        <v>276</v>
      </c>
      <c r="AM4566" t="s">
        <v>245</v>
      </c>
    </row>
    <row r="4567" spans="1:39" x14ac:dyDescent="0.3">
      <c r="A4567" s="1">
        <v>43588</v>
      </c>
      <c r="B4567" t="s">
        <v>39</v>
      </c>
      <c r="C4567" t="s">
        <v>239</v>
      </c>
      <c r="D4567">
        <v>1700</v>
      </c>
      <c r="E4567">
        <v>17</v>
      </c>
      <c r="F4567">
        <v>183.529999</v>
      </c>
      <c r="G4567">
        <v>183.929993</v>
      </c>
      <c r="H4567">
        <v>180.529999</v>
      </c>
      <c r="I4567">
        <v>183.009995</v>
      </c>
      <c r="J4567">
        <v>182.801346</v>
      </c>
      <c r="K4567">
        <v>8420600</v>
      </c>
      <c r="L4567">
        <v>2.5310000000000001</v>
      </c>
      <c r="M4567">
        <v>-9.8306518962013208E-4</v>
      </c>
      <c r="N4567">
        <v>2.72517973113043E-2</v>
      </c>
      <c r="O4567" s="44">
        <v>5.4678335122650801E-5</v>
      </c>
      <c r="P4567">
        <v>0.23570093914802601</v>
      </c>
      <c r="Q4567">
        <v>-0.209169704431344</v>
      </c>
      <c r="R4567">
        <v>7.3972752039213E-3</v>
      </c>
      <c r="S4567">
        <v>1.7330922959698201E-2</v>
      </c>
      <c r="T4567">
        <v>2.06547465803033E-2</v>
      </c>
      <c r="U4567">
        <v>3.2334269256184101E-2</v>
      </c>
      <c r="V4567">
        <v>292.76001000000002</v>
      </c>
      <c r="W4567">
        <v>124.459999</v>
      </c>
      <c r="X4567">
        <v>-0.25849429526712697</v>
      </c>
      <c r="Y4567">
        <v>9.5921274614703799E-3</v>
      </c>
      <c r="Z4567">
        <v>2.1228693410236801</v>
      </c>
      <c r="AA4567">
        <v>-0.56740844766009702</v>
      </c>
      <c r="AB4567">
        <v>-0.57998944530950702</v>
      </c>
      <c r="AC4567" t="s">
        <v>262</v>
      </c>
      <c r="AD4567" t="s">
        <v>377</v>
      </c>
      <c r="AE4567" t="s">
        <v>56</v>
      </c>
      <c r="AF4567" t="s">
        <v>59</v>
      </c>
      <c r="AG4567" t="s">
        <v>347</v>
      </c>
      <c r="AH4567" s="45">
        <v>37225</v>
      </c>
      <c r="AI4567">
        <v>1045810</v>
      </c>
      <c r="AK4567" t="s">
        <v>348</v>
      </c>
      <c r="AL4567" t="s">
        <v>276</v>
      </c>
      <c r="AM4567" t="s">
        <v>245</v>
      </c>
    </row>
    <row r="4568" spans="1:39" x14ac:dyDescent="0.3">
      <c r="A4568" s="1">
        <v>43595</v>
      </c>
      <c r="B4568" t="s">
        <v>39</v>
      </c>
      <c r="C4568" t="s">
        <v>239</v>
      </c>
      <c r="D4568">
        <v>1400</v>
      </c>
      <c r="E4568">
        <v>17</v>
      </c>
      <c r="F4568">
        <v>168.949997</v>
      </c>
      <c r="G4568">
        <v>171.58999599999899</v>
      </c>
      <c r="H4568">
        <v>164</v>
      </c>
      <c r="I4568">
        <v>168.820007</v>
      </c>
      <c r="J4568">
        <v>168.627533</v>
      </c>
      <c r="K4568">
        <v>14237500</v>
      </c>
      <c r="L4568">
        <v>2.4550000000000001</v>
      </c>
      <c r="M4568">
        <v>-8.0824067394007406E-3</v>
      </c>
      <c r="N4568">
        <v>-8.0707686318949201E-2</v>
      </c>
      <c r="O4568">
        <v>-0.114288620034803</v>
      </c>
      <c r="P4568">
        <v>0.13150292293000099</v>
      </c>
      <c r="Q4568">
        <v>-0.41228936843106401</v>
      </c>
      <c r="R4568">
        <v>1.5942849912380298E-2</v>
      </c>
      <c r="S4568">
        <v>1.7885607981733401E-2</v>
      </c>
      <c r="T4568">
        <v>2.0721669682647399E-2</v>
      </c>
      <c r="U4568">
        <v>3.2226581268177797E-2</v>
      </c>
      <c r="V4568">
        <v>292.76001000000002</v>
      </c>
      <c r="W4568">
        <v>124.459999</v>
      </c>
      <c r="X4568">
        <v>-0.25849429526712697</v>
      </c>
      <c r="Y4568">
        <v>3.7133938472042301E-3</v>
      </c>
      <c r="Z4568">
        <v>2.1220158151309798</v>
      </c>
      <c r="AA4568">
        <v>-1.0872769488060701</v>
      </c>
      <c r="AB4568">
        <v>-0.91022884703278695</v>
      </c>
      <c r="AC4568" t="s">
        <v>262</v>
      </c>
      <c r="AD4568" t="s">
        <v>377</v>
      </c>
      <c r="AE4568" t="s">
        <v>56</v>
      </c>
      <c r="AF4568" t="s">
        <v>59</v>
      </c>
      <c r="AG4568" t="s">
        <v>347</v>
      </c>
      <c r="AH4568" s="45">
        <v>37225</v>
      </c>
      <c r="AI4568">
        <v>1045810</v>
      </c>
      <c r="AK4568" t="s">
        <v>348</v>
      </c>
      <c r="AL4568" t="s">
        <v>276</v>
      </c>
      <c r="AM4568" t="s">
        <v>245</v>
      </c>
    </row>
    <row r="4569" spans="1:39" x14ac:dyDescent="0.3">
      <c r="A4569" s="1">
        <v>43605</v>
      </c>
      <c r="B4569" t="s">
        <v>39</v>
      </c>
      <c r="C4569" t="s">
        <v>239</v>
      </c>
      <c r="D4569">
        <v>1900</v>
      </c>
      <c r="E4569">
        <v>17</v>
      </c>
      <c r="F4569">
        <v>152.550003</v>
      </c>
      <c r="G4569">
        <v>154.770004</v>
      </c>
      <c r="H4569">
        <v>150.75</v>
      </c>
      <c r="I4569">
        <v>151.75</v>
      </c>
      <c r="J4569">
        <v>151.57698099999999</v>
      </c>
      <c r="K4569">
        <v>14301600</v>
      </c>
      <c r="L4569">
        <v>2.4159999999999999</v>
      </c>
      <c r="M4569">
        <v>-3.10132610748243E-2</v>
      </c>
      <c r="N4569">
        <v>-4.3204694484190301E-2</v>
      </c>
      <c r="O4569">
        <v>-0.210423799673363</v>
      </c>
      <c r="P4569">
        <v>-3.06856826540409E-2</v>
      </c>
      <c r="Q4569">
        <v>-0.48682910742631003</v>
      </c>
      <c r="R4569">
        <v>2.1640416534888199E-2</v>
      </c>
      <c r="S4569">
        <v>2.1917333610985201E-2</v>
      </c>
      <c r="T4569">
        <v>2.2510923758104401E-2</v>
      </c>
      <c r="U4569">
        <v>3.2451331943077602E-2</v>
      </c>
      <c r="V4569">
        <v>292.76001000000002</v>
      </c>
      <c r="W4569">
        <v>124.459999</v>
      </c>
      <c r="X4569">
        <v>-0.25849429526712697</v>
      </c>
      <c r="Y4569">
        <v>-6.7722580366252503E-3</v>
      </c>
      <c r="Z4569">
        <v>2.1262936984808198</v>
      </c>
      <c r="AA4569">
        <v>-1.2861682340907299</v>
      </c>
      <c r="AB4569">
        <v>-1.2022318417945099</v>
      </c>
      <c r="AC4569" t="s">
        <v>262</v>
      </c>
      <c r="AD4569" t="s">
        <v>377</v>
      </c>
      <c r="AE4569" t="s">
        <v>56</v>
      </c>
      <c r="AF4569" t="s">
        <v>59</v>
      </c>
      <c r="AG4569" t="s">
        <v>347</v>
      </c>
      <c r="AH4569" s="45">
        <v>37225</v>
      </c>
      <c r="AI4569">
        <v>1045810</v>
      </c>
      <c r="AK4569" t="s">
        <v>348</v>
      </c>
      <c r="AL4569" t="s">
        <v>276</v>
      </c>
      <c r="AM4569" t="s">
        <v>245</v>
      </c>
    </row>
    <row r="4570" spans="1:39" x14ac:dyDescent="0.3">
      <c r="A4570" s="1">
        <v>43607</v>
      </c>
      <c r="B4570" t="s">
        <v>39</v>
      </c>
      <c r="C4570" t="s">
        <v>239</v>
      </c>
      <c r="D4570">
        <v>1700</v>
      </c>
      <c r="E4570">
        <v>17</v>
      </c>
      <c r="F4570">
        <v>153.5</v>
      </c>
      <c r="G4570">
        <v>154.550003</v>
      </c>
      <c r="H4570">
        <v>151.759995</v>
      </c>
      <c r="I4570">
        <v>152.199997</v>
      </c>
      <c r="J4570">
        <v>152.02647400000001</v>
      </c>
      <c r="K4570">
        <v>8146700</v>
      </c>
      <c r="L4570">
        <v>2.3929999999999998</v>
      </c>
      <c r="M4570">
        <v>-1.8616665847263701E-2</v>
      </c>
      <c r="N4570">
        <v>-4.7349893814852398E-2</v>
      </c>
      <c r="O4570">
        <v>-0.21374342463600501</v>
      </c>
      <c r="P4570">
        <v>-2.2155075616873101E-2</v>
      </c>
      <c r="Q4570">
        <v>-0.46976075800485301</v>
      </c>
      <c r="R4570">
        <v>2.1646970006896998E-2</v>
      </c>
      <c r="S4570">
        <v>2.2544914252315501E-2</v>
      </c>
      <c r="T4570">
        <v>2.26393589206005E-2</v>
      </c>
      <c r="U4570">
        <v>3.24990198613158E-2</v>
      </c>
      <c r="V4570">
        <v>292.76001000000002</v>
      </c>
      <c r="W4570">
        <v>124.459999</v>
      </c>
      <c r="X4570">
        <v>-0.25849429526712697</v>
      </c>
      <c r="Y4570">
        <v>-2.8283920525026501E-3</v>
      </c>
      <c r="Z4570">
        <v>2.1361935881145899</v>
      </c>
      <c r="AA4570">
        <v>-1.2457730303836001</v>
      </c>
      <c r="AB4570">
        <v>-1.21211847222145</v>
      </c>
      <c r="AC4570" t="s">
        <v>262</v>
      </c>
      <c r="AD4570" t="s">
        <v>377</v>
      </c>
      <c r="AE4570" t="s">
        <v>56</v>
      </c>
      <c r="AF4570" t="s">
        <v>59</v>
      </c>
      <c r="AG4570" t="s">
        <v>347</v>
      </c>
      <c r="AH4570" s="45">
        <v>37225</v>
      </c>
      <c r="AI4570">
        <v>1045810</v>
      </c>
      <c r="AK4570" t="s">
        <v>348</v>
      </c>
      <c r="AL4570" t="s">
        <v>276</v>
      </c>
      <c r="AM4570" t="s">
        <v>245</v>
      </c>
    </row>
    <row r="4571" spans="1:39" x14ac:dyDescent="0.3">
      <c r="A4571" s="1">
        <v>43609</v>
      </c>
      <c r="B4571" t="s">
        <v>39</v>
      </c>
      <c r="C4571" t="s">
        <v>246</v>
      </c>
      <c r="D4571">
        <v>1600</v>
      </c>
      <c r="E4571">
        <v>17</v>
      </c>
      <c r="F4571">
        <v>148.08000200000001</v>
      </c>
      <c r="G4571">
        <v>149.5</v>
      </c>
      <c r="H4571">
        <v>144.88000500000001</v>
      </c>
      <c r="I4571">
        <v>145.14999399999999</v>
      </c>
      <c r="J4571">
        <v>144.984512</v>
      </c>
      <c r="K4571">
        <v>8939600</v>
      </c>
      <c r="L4571">
        <v>2.3239999999999998</v>
      </c>
      <c r="M4571">
        <v>-1.48394082699107E-2</v>
      </c>
      <c r="N4571">
        <v>-7.5479959462314894E-2</v>
      </c>
      <c r="O4571">
        <v>-0.27539538459079999</v>
      </c>
      <c r="P4571">
        <v>-8.8154869301566699E-2</v>
      </c>
      <c r="Q4571">
        <v>-0.53122750102062799</v>
      </c>
      <c r="R4571">
        <v>2.1890432337897201E-2</v>
      </c>
      <c r="S4571">
        <v>2.2300608049880301E-2</v>
      </c>
      <c r="T4571">
        <v>2.2882095465474799E-2</v>
      </c>
      <c r="U4571">
        <v>3.2534755742826903E-2</v>
      </c>
      <c r="V4571">
        <v>292.76001000000002</v>
      </c>
      <c r="W4571">
        <v>124.459999</v>
      </c>
      <c r="X4571">
        <v>-0.25849429526712697</v>
      </c>
      <c r="Y4571">
        <v>1.3526439988342199E-3</v>
      </c>
      <c r="Z4571">
        <v>2.1361260987786399</v>
      </c>
      <c r="AA4571">
        <v>-1.4005740819688299</v>
      </c>
      <c r="AB4571">
        <v>-1.29171315928305</v>
      </c>
      <c r="AC4571" t="s">
        <v>262</v>
      </c>
      <c r="AD4571" t="s">
        <v>377</v>
      </c>
      <c r="AE4571" t="s">
        <v>56</v>
      </c>
      <c r="AF4571" t="s">
        <v>59</v>
      </c>
      <c r="AG4571" t="s">
        <v>347</v>
      </c>
      <c r="AH4571" s="45">
        <v>37225</v>
      </c>
      <c r="AI4571">
        <v>1045810</v>
      </c>
      <c r="AK4571" t="s">
        <v>348</v>
      </c>
      <c r="AL4571" t="s">
        <v>276</v>
      </c>
      <c r="AM4571" t="s">
        <v>245</v>
      </c>
    </row>
    <row r="4572" spans="1:39" x14ac:dyDescent="0.3">
      <c r="A4572" s="1">
        <v>43615</v>
      </c>
      <c r="B4572" t="s">
        <v>39</v>
      </c>
      <c r="C4572" t="s">
        <v>246</v>
      </c>
      <c r="D4572">
        <v>800</v>
      </c>
      <c r="E4572">
        <v>17</v>
      </c>
      <c r="F4572">
        <v>140.30999800000001</v>
      </c>
      <c r="G4572">
        <v>141.75</v>
      </c>
      <c r="H4572">
        <v>137.570007</v>
      </c>
      <c r="I4572">
        <v>139.11000100000001</v>
      </c>
      <c r="J4572">
        <v>139.11000100000001</v>
      </c>
      <c r="K4572">
        <v>9857500</v>
      </c>
      <c r="L4572">
        <v>2.2269999999999999</v>
      </c>
      <c r="M4572">
        <v>-7.6622668763455803E-3</v>
      </c>
      <c r="N4572">
        <v>-8.8789682472856096E-2</v>
      </c>
      <c r="O4572">
        <v>-0.25282195678241698</v>
      </c>
      <c r="P4572">
        <v>-0.102233705768391</v>
      </c>
      <c r="Q4572">
        <v>-0.57682223150095702</v>
      </c>
      <c r="R4572">
        <v>9.5896816506330501E-3</v>
      </c>
      <c r="S4572">
        <v>2.0418725848107298E-2</v>
      </c>
      <c r="T4572">
        <v>2.3008799356411001E-2</v>
      </c>
      <c r="U4572">
        <v>3.2560026060538198E-2</v>
      </c>
      <c r="V4572">
        <v>292.76001000000002</v>
      </c>
      <c r="W4572">
        <v>124.459999</v>
      </c>
      <c r="X4572">
        <v>-0.25849429526712697</v>
      </c>
      <c r="Y4572">
        <v>2.0962723552933101E-3</v>
      </c>
      <c r="Z4572">
        <v>2.14828650272226</v>
      </c>
      <c r="AA4572">
        <v>-1.5141769545661301</v>
      </c>
      <c r="AB4572">
        <v>-1.4320365770836601</v>
      </c>
      <c r="AC4572" t="s">
        <v>262</v>
      </c>
      <c r="AD4572" t="s">
        <v>377</v>
      </c>
      <c r="AE4572" t="s">
        <v>56</v>
      </c>
      <c r="AF4572" t="s">
        <v>59</v>
      </c>
      <c r="AG4572" t="s">
        <v>347</v>
      </c>
      <c r="AH4572" s="45">
        <v>37225</v>
      </c>
      <c r="AI4572">
        <v>1045810</v>
      </c>
      <c r="AK4572" t="s">
        <v>348</v>
      </c>
      <c r="AL4572" t="s">
        <v>276</v>
      </c>
      <c r="AM4572" t="s">
        <v>245</v>
      </c>
    </row>
    <row r="4573" spans="1:39" x14ac:dyDescent="0.3">
      <c r="A4573" s="1">
        <v>43628</v>
      </c>
      <c r="B4573" t="s">
        <v>39</v>
      </c>
      <c r="C4573" t="s">
        <v>239</v>
      </c>
      <c r="D4573">
        <v>2400</v>
      </c>
      <c r="E4573">
        <v>17</v>
      </c>
      <c r="F4573">
        <v>149</v>
      </c>
      <c r="G4573">
        <v>149.25</v>
      </c>
      <c r="H4573">
        <v>145.58999599999899</v>
      </c>
      <c r="I4573">
        <v>146.199997</v>
      </c>
      <c r="J4573">
        <v>146.199997</v>
      </c>
      <c r="K4573">
        <v>8972300</v>
      </c>
      <c r="L4573">
        <v>2.1269999999999998</v>
      </c>
      <c r="M4573">
        <v>-3.0647308811452698E-2</v>
      </c>
      <c r="N4573">
        <v>3.4231797018334897E-2</v>
      </c>
      <c r="O4573">
        <v>-0.14271680911666099</v>
      </c>
      <c r="P4573">
        <v>-0.141531347659903</v>
      </c>
      <c r="Q4573">
        <v>-0.57436995042518402</v>
      </c>
      <c r="R4573">
        <v>2.1166130382477E-2</v>
      </c>
      <c r="S4573">
        <v>2.7232466184728001E-2</v>
      </c>
      <c r="T4573">
        <v>2.29673150723083E-2</v>
      </c>
      <c r="U4573">
        <v>3.29148734591286E-2</v>
      </c>
      <c r="V4573">
        <v>292.76001000000002</v>
      </c>
      <c r="W4573">
        <v>124.459999</v>
      </c>
      <c r="X4573">
        <v>-0.25849429526712697</v>
      </c>
      <c r="Y4573">
        <v>-2.0396578921351798E-3</v>
      </c>
      <c r="Z4573">
        <v>2.17091661268292</v>
      </c>
      <c r="AA4573">
        <v>-1.51096276451042</v>
      </c>
      <c r="AB4573">
        <v>-1.5209112605823101</v>
      </c>
      <c r="AC4573" t="s">
        <v>262</v>
      </c>
      <c r="AD4573" t="s">
        <v>377</v>
      </c>
      <c r="AE4573" t="s">
        <v>56</v>
      </c>
      <c r="AF4573" t="s">
        <v>59</v>
      </c>
      <c r="AG4573" t="s">
        <v>347</v>
      </c>
      <c r="AH4573" s="45">
        <v>37225</v>
      </c>
      <c r="AI4573">
        <v>1045810</v>
      </c>
      <c r="AK4573" t="s">
        <v>348</v>
      </c>
      <c r="AL4573" t="s">
        <v>276</v>
      </c>
      <c r="AM4573" t="s">
        <v>245</v>
      </c>
    </row>
    <row r="4574" spans="1:39" x14ac:dyDescent="0.3">
      <c r="A4574" s="1">
        <v>43636</v>
      </c>
      <c r="B4574" t="s">
        <v>39</v>
      </c>
      <c r="C4574" t="s">
        <v>239</v>
      </c>
      <c r="D4574">
        <v>900</v>
      </c>
      <c r="E4574">
        <v>17</v>
      </c>
      <c r="F4574">
        <v>156.770004</v>
      </c>
      <c r="G4574">
        <v>157.33000200000001</v>
      </c>
      <c r="H4574">
        <v>153.520004</v>
      </c>
      <c r="I4574">
        <v>154.10000600000001</v>
      </c>
      <c r="J4574">
        <v>154.10000600000001</v>
      </c>
      <c r="K4574">
        <v>8754200</v>
      </c>
      <c r="L4574">
        <v>2.0009999999999999</v>
      </c>
      <c r="M4574">
        <v>6.3798862113093402E-3</v>
      </c>
      <c r="N4574">
        <v>3.8634325757790099E-2</v>
      </c>
      <c r="O4574">
        <v>1.6508159951863E-2</v>
      </c>
      <c r="P4574">
        <v>-0.17586706400061999</v>
      </c>
      <c r="Q4574">
        <v>-0.52001577179618197</v>
      </c>
      <c r="R4574">
        <v>2.8024898953342599E-2</v>
      </c>
      <c r="S4574">
        <v>2.5688334523175801E-2</v>
      </c>
      <c r="T4574">
        <v>2.2264003071467701E-2</v>
      </c>
      <c r="U4574">
        <v>3.3104066928441901E-2</v>
      </c>
      <c r="V4574">
        <v>292.76001000000002</v>
      </c>
      <c r="W4574">
        <v>124.459999</v>
      </c>
      <c r="X4574">
        <v>-0.25849429526712697</v>
      </c>
      <c r="Y4574">
        <v>9.4276054361659405E-3</v>
      </c>
      <c r="Z4574">
        <v>2.1820855478141299</v>
      </c>
      <c r="AA4574">
        <v>-1.3828394818705401</v>
      </c>
      <c r="AB4574">
        <v>-1.48631467113605</v>
      </c>
      <c r="AC4574" t="s">
        <v>262</v>
      </c>
      <c r="AD4574" t="s">
        <v>377</v>
      </c>
      <c r="AE4574" t="s">
        <v>56</v>
      </c>
      <c r="AF4574" t="s">
        <v>59</v>
      </c>
      <c r="AG4574" t="s">
        <v>347</v>
      </c>
      <c r="AH4574" s="45">
        <v>37225</v>
      </c>
      <c r="AI4574">
        <v>1045810</v>
      </c>
      <c r="AK4574" t="s">
        <v>348</v>
      </c>
      <c r="AL4574" t="s">
        <v>276</v>
      </c>
      <c r="AM4574" t="s">
        <v>245</v>
      </c>
    </row>
    <row r="4575" spans="1:39" x14ac:dyDescent="0.3">
      <c r="A4575" s="1">
        <v>43558</v>
      </c>
      <c r="B4575" t="s">
        <v>39</v>
      </c>
      <c r="C4575" t="s">
        <v>239</v>
      </c>
      <c r="D4575">
        <v>1900</v>
      </c>
      <c r="E4575">
        <v>18</v>
      </c>
      <c r="F4575">
        <v>185</v>
      </c>
      <c r="G4575">
        <v>191</v>
      </c>
      <c r="H4575">
        <v>184.800003</v>
      </c>
      <c r="I4575">
        <v>188.61999499999999</v>
      </c>
      <c r="J4575">
        <v>188.40495300000001</v>
      </c>
      <c r="K4575">
        <v>19587600</v>
      </c>
      <c r="L4575">
        <v>2.5169999999999999</v>
      </c>
      <c r="M4575">
        <v>3.0248307709278499E-2</v>
      </c>
      <c r="N4575">
        <v>6.6413555986875997E-2</v>
      </c>
      <c r="O4575">
        <v>0.18489084126119701</v>
      </c>
      <c r="P4575">
        <v>0.32649328723517301</v>
      </c>
      <c r="Q4575">
        <v>-0.174725174489299</v>
      </c>
      <c r="R4575">
        <v>1.0724072748857999E-2</v>
      </c>
      <c r="S4575">
        <v>2.6274936671377602E-2</v>
      </c>
      <c r="T4575">
        <v>3.3314218356251098E-2</v>
      </c>
      <c r="U4575">
        <v>3.2663417000263602E-2</v>
      </c>
      <c r="V4575">
        <v>292.76001000000002</v>
      </c>
      <c r="W4575">
        <v>124.459999</v>
      </c>
      <c r="X4575">
        <v>-0.25849429526712697</v>
      </c>
      <c r="Y4575">
        <v>2.1460723821998401E-3</v>
      </c>
      <c r="Z4575">
        <v>2.1229311673581099</v>
      </c>
      <c r="AA4575">
        <v>-0.44437582104640599</v>
      </c>
      <c r="AB4575">
        <v>-0.51516823629096697</v>
      </c>
      <c r="AC4575" t="s">
        <v>263</v>
      </c>
      <c r="AD4575" t="s">
        <v>377</v>
      </c>
      <c r="AE4575" t="s">
        <v>56</v>
      </c>
      <c r="AF4575" t="s">
        <v>59</v>
      </c>
      <c r="AG4575" t="s">
        <v>347</v>
      </c>
      <c r="AH4575" s="45">
        <v>37225</v>
      </c>
      <c r="AI4575">
        <v>1045810</v>
      </c>
      <c r="AK4575" t="s">
        <v>348</v>
      </c>
      <c r="AL4575" t="s">
        <v>276</v>
      </c>
      <c r="AM4575" t="s">
        <v>245</v>
      </c>
    </row>
    <row r="4576" spans="1:39" x14ac:dyDescent="0.3">
      <c r="A4576" s="1">
        <v>43564</v>
      </c>
      <c r="B4576" t="s">
        <v>39</v>
      </c>
      <c r="C4576" t="s">
        <v>239</v>
      </c>
      <c r="D4576">
        <v>1600</v>
      </c>
      <c r="E4576">
        <v>18</v>
      </c>
      <c r="F4576">
        <v>190.44000199999999</v>
      </c>
      <c r="G4576">
        <v>190.88999899999999</v>
      </c>
      <c r="H4576">
        <v>187.55999800000001</v>
      </c>
      <c r="I4576">
        <v>189.259995</v>
      </c>
      <c r="J4576">
        <v>189.04422</v>
      </c>
      <c r="K4576">
        <v>10999300</v>
      </c>
      <c r="L4576">
        <v>2.4990000000000001</v>
      </c>
      <c r="M4576">
        <v>-1.32792898374772E-2</v>
      </c>
      <c r="N4576">
        <v>3.36356120509766E-2</v>
      </c>
      <c r="O4576">
        <v>0.228228884053127</v>
      </c>
      <c r="P4576">
        <v>0.30372440895094099</v>
      </c>
      <c r="Q4576">
        <v>-0.12622626900793599</v>
      </c>
      <c r="R4576">
        <v>1.6501782452810101E-2</v>
      </c>
      <c r="S4576">
        <v>2.47026167682655E-2</v>
      </c>
      <c r="T4576">
        <v>3.06913631896963E-2</v>
      </c>
      <c r="U4576">
        <v>3.2594458747298098E-2</v>
      </c>
      <c r="V4576">
        <v>292.76001000000002</v>
      </c>
      <c r="W4576">
        <v>124.459999</v>
      </c>
      <c r="X4576">
        <v>-0.25849429526712697</v>
      </c>
      <c r="Y4576">
        <v>-6.0859766572597396E-3</v>
      </c>
      <c r="Z4576">
        <v>2.15796459427323</v>
      </c>
      <c r="AA4576">
        <v>-0.34005285599561202</v>
      </c>
      <c r="AB4576">
        <v>-0.38390685676654501</v>
      </c>
      <c r="AC4576" t="s">
        <v>263</v>
      </c>
      <c r="AD4576" t="s">
        <v>377</v>
      </c>
      <c r="AE4576" t="s">
        <v>56</v>
      </c>
      <c r="AF4576" t="s">
        <v>59</v>
      </c>
      <c r="AG4576" t="s">
        <v>347</v>
      </c>
      <c r="AH4576" s="45">
        <v>37225</v>
      </c>
      <c r="AI4576">
        <v>1045810</v>
      </c>
      <c r="AK4576" t="s">
        <v>348</v>
      </c>
      <c r="AL4576" t="s">
        <v>276</v>
      </c>
      <c r="AM4576" t="s">
        <v>245</v>
      </c>
    </row>
    <row r="4577" spans="1:39" x14ac:dyDescent="0.3">
      <c r="A4577" s="1">
        <v>43581</v>
      </c>
      <c r="B4577" t="s">
        <v>39</v>
      </c>
      <c r="C4577" t="s">
        <v>239</v>
      </c>
      <c r="D4577">
        <v>1400</v>
      </c>
      <c r="E4577">
        <v>18</v>
      </c>
      <c r="F4577">
        <v>180.71000699999999</v>
      </c>
      <c r="G4577">
        <v>180.88999899999999</v>
      </c>
      <c r="H4577">
        <v>173.300003</v>
      </c>
      <c r="I4577">
        <v>178.08999599999899</v>
      </c>
      <c r="J4577">
        <v>177.88694799999999</v>
      </c>
      <c r="K4577">
        <v>21724700</v>
      </c>
      <c r="L4577">
        <v>2.5049999999999999</v>
      </c>
      <c r="M4577">
        <v>-4.8338215955576497E-2</v>
      </c>
      <c r="N4577">
        <v>-4.5069311038303701E-2</v>
      </c>
      <c r="O4577">
        <v>6.8740636904530096E-3</v>
      </c>
      <c r="P4577">
        <v>0.107208176713954</v>
      </c>
      <c r="Q4577">
        <v>-0.19284507495918601</v>
      </c>
      <c r="R4577">
        <v>2.6047315350907398E-2</v>
      </c>
      <c r="S4577">
        <v>1.74159480749532E-2</v>
      </c>
      <c r="T4577">
        <v>2.9819042790210099E-2</v>
      </c>
      <c r="U4577">
        <v>3.2416474928984702E-2</v>
      </c>
      <c r="V4577">
        <v>292.76001000000002</v>
      </c>
      <c r="W4577">
        <v>124.459999</v>
      </c>
      <c r="X4577">
        <v>-0.25849429526712697</v>
      </c>
      <c r="Y4577">
        <v>4.6743503443647796E-3</v>
      </c>
      <c r="Z4577">
        <v>2.1376253162160199</v>
      </c>
      <c r="AA4577">
        <v>-0.51611775311761598</v>
      </c>
      <c r="AB4577">
        <v>-0.47492816149358802</v>
      </c>
      <c r="AC4577" t="s">
        <v>263</v>
      </c>
      <c r="AD4577" t="s">
        <v>377</v>
      </c>
      <c r="AE4577" t="s">
        <v>56</v>
      </c>
      <c r="AF4577" t="s">
        <v>59</v>
      </c>
      <c r="AG4577" t="s">
        <v>347</v>
      </c>
      <c r="AH4577" s="45">
        <v>37225</v>
      </c>
      <c r="AI4577">
        <v>1045810</v>
      </c>
      <c r="AK4577" t="s">
        <v>348</v>
      </c>
      <c r="AL4577" t="s">
        <v>276</v>
      </c>
      <c r="AM4577" t="s">
        <v>245</v>
      </c>
    </row>
    <row r="4578" spans="1:39" x14ac:dyDescent="0.3">
      <c r="A4578" s="1">
        <v>43605</v>
      </c>
      <c r="B4578" t="s">
        <v>39</v>
      </c>
      <c r="C4578" t="s">
        <v>239</v>
      </c>
      <c r="D4578">
        <v>1900</v>
      </c>
      <c r="E4578">
        <v>18</v>
      </c>
      <c r="F4578">
        <v>152.550003</v>
      </c>
      <c r="G4578">
        <v>154.770004</v>
      </c>
      <c r="H4578">
        <v>150.75</v>
      </c>
      <c r="I4578">
        <v>151.75</v>
      </c>
      <c r="J4578">
        <v>151.57698099999999</v>
      </c>
      <c r="K4578">
        <v>14301600</v>
      </c>
      <c r="L4578">
        <v>2.4159999999999999</v>
      </c>
      <c r="M4578">
        <v>-3.10132610748243E-2</v>
      </c>
      <c r="N4578">
        <v>-4.3204694484190301E-2</v>
      </c>
      <c r="O4578">
        <v>-0.210423799673363</v>
      </c>
      <c r="P4578">
        <v>-3.06856826540409E-2</v>
      </c>
      <c r="Q4578">
        <v>-0.48682910742631003</v>
      </c>
      <c r="R4578">
        <v>2.1640416534888199E-2</v>
      </c>
      <c r="S4578">
        <v>2.1917333610985201E-2</v>
      </c>
      <c r="T4578">
        <v>2.2510923758104401E-2</v>
      </c>
      <c r="U4578">
        <v>3.2451331943077602E-2</v>
      </c>
      <c r="V4578">
        <v>292.76001000000002</v>
      </c>
      <c r="W4578">
        <v>124.459999</v>
      </c>
      <c r="X4578">
        <v>-0.25849429526712697</v>
      </c>
      <c r="Y4578">
        <v>-6.7722580366252503E-3</v>
      </c>
      <c r="Z4578">
        <v>2.1262936984808198</v>
      </c>
      <c r="AA4578">
        <v>-1.2861682340907299</v>
      </c>
      <c r="AB4578">
        <v>-1.2022318417945099</v>
      </c>
      <c r="AC4578" t="s">
        <v>263</v>
      </c>
      <c r="AD4578" t="s">
        <v>377</v>
      </c>
      <c r="AE4578" t="s">
        <v>56</v>
      </c>
      <c r="AF4578" t="s">
        <v>59</v>
      </c>
      <c r="AG4578" t="s">
        <v>347</v>
      </c>
      <c r="AH4578" s="45">
        <v>37225</v>
      </c>
      <c r="AI4578">
        <v>1045810</v>
      </c>
      <c r="AK4578" t="s">
        <v>348</v>
      </c>
      <c r="AL4578" t="s">
        <v>276</v>
      </c>
      <c r="AM4578" t="s">
        <v>245</v>
      </c>
    </row>
    <row r="4579" spans="1:39" x14ac:dyDescent="0.3">
      <c r="A4579" s="1">
        <v>43643</v>
      </c>
      <c r="B4579" t="s">
        <v>39</v>
      </c>
      <c r="C4579" t="s">
        <v>246</v>
      </c>
      <c r="D4579">
        <v>1500</v>
      </c>
      <c r="E4579">
        <v>18</v>
      </c>
      <c r="F4579">
        <v>162.71000699999999</v>
      </c>
      <c r="G4579">
        <v>164</v>
      </c>
      <c r="H4579">
        <v>161.259995</v>
      </c>
      <c r="I4579">
        <v>163.229996</v>
      </c>
      <c r="J4579">
        <v>163.229996</v>
      </c>
      <c r="K4579">
        <v>11136000</v>
      </c>
      <c r="L4579">
        <v>2.0049999999999999</v>
      </c>
      <c r="M4579">
        <v>2.4622169226548501E-2</v>
      </c>
      <c r="N4579">
        <v>5.7558443398818798E-2</v>
      </c>
      <c r="O4579">
        <v>0.13115127248664099</v>
      </c>
      <c r="P4579">
        <v>-8.12601661971811E-2</v>
      </c>
      <c r="Q4579">
        <v>-0.39001842020131999</v>
      </c>
      <c r="R4579">
        <v>2.6369596942933501E-2</v>
      </c>
      <c r="S4579">
        <v>2.6075584305552998E-2</v>
      </c>
      <c r="T4579">
        <v>2.2899116744342599E-2</v>
      </c>
      <c r="U4579">
        <v>3.31271220099979E-2</v>
      </c>
      <c r="V4579">
        <v>292.76001000000002</v>
      </c>
      <c r="W4579">
        <v>124.459999</v>
      </c>
      <c r="X4579">
        <v>-0.25849429526712697</v>
      </c>
      <c r="Y4579">
        <v>3.81588593721357E-3</v>
      </c>
      <c r="Z4579">
        <v>2.1646250584436002</v>
      </c>
      <c r="AA4579">
        <v>-1.0609391938583901</v>
      </c>
      <c r="AB4579">
        <v>-1.26446693012781</v>
      </c>
      <c r="AC4579" t="s">
        <v>263</v>
      </c>
      <c r="AD4579" t="s">
        <v>377</v>
      </c>
      <c r="AE4579" t="s">
        <v>56</v>
      </c>
      <c r="AF4579" t="s">
        <v>59</v>
      </c>
      <c r="AG4579" t="s">
        <v>347</v>
      </c>
      <c r="AH4579" s="45">
        <v>37225</v>
      </c>
      <c r="AI4579">
        <v>1045810</v>
      </c>
      <c r="AK4579" t="s">
        <v>348</v>
      </c>
      <c r="AL4579" t="s">
        <v>276</v>
      </c>
      <c r="AM4579" t="s">
        <v>245</v>
      </c>
    </row>
    <row r="4580" spans="1:39" x14ac:dyDescent="0.3">
      <c r="A4580" s="1">
        <v>43556</v>
      </c>
      <c r="B4580" t="s">
        <v>39</v>
      </c>
      <c r="C4580" t="s">
        <v>239</v>
      </c>
      <c r="D4580">
        <v>2200</v>
      </c>
      <c r="E4580">
        <v>19</v>
      </c>
      <c r="F4580">
        <v>183.259995</v>
      </c>
      <c r="G4580">
        <v>183.5</v>
      </c>
      <c r="H4580">
        <v>180.36999499999999</v>
      </c>
      <c r="I4580">
        <v>182.279999</v>
      </c>
      <c r="J4580">
        <v>182.07217399999999</v>
      </c>
      <c r="K4580">
        <v>12095600</v>
      </c>
      <c r="L4580">
        <v>2.4969999999999999</v>
      </c>
      <c r="M4580">
        <v>1.5034492265782001E-2</v>
      </c>
      <c r="N4580">
        <v>4.7753847945225199E-2</v>
      </c>
      <c r="O4580">
        <v>0.16690446887861901</v>
      </c>
      <c r="P4580">
        <v>0.31134955074140402</v>
      </c>
      <c r="Q4580">
        <v>-0.236229386402344</v>
      </c>
      <c r="R4580">
        <v>8.2250877300826496E-3</v>
      </c>
      <c r="S4580">
        <v>2.5873406411932101E-2</v>
      </c>
      <c r="T4580">
        <v>3.3224748540303002E-2</v>
      </c>
      <c r="U4580">
        <v>3.2755379823318803E-2</v>
      </c>
      <c r="V4580">
        <v>292.76001000000002</v>
      </c>
      <c r="W4580">
        <v>124.459999</v>
      </c>
      <c r="X4580">
        <v>-0.25849429526712697</v>
      </c>
      <c r="Y4580">
        <v>1.1502195497633099E-2</v>
      </c>
      <c r="Z4580">
        <v>2.1152972291776502</v>
      </c>
      <c r="AA4580">
        <v>-0.57847873466514499</v>
      </c>
      <c r="AB4580">
        <v>-0.61599564767163295</v>
      </c>
      <c r="AC4580" t="s">
        <v>264</v>
      </c>
      <c r="AD4580" t="s">
        <v>377</v>
      </c>
      <c r="AE4580" t="s">
        <v>56</v>
      </c>
      <c r="AF4580" t="s">
        <v>59</v>
      </c>
      <c r="AG4580" t="s">
        <v>347</v>
      </c>
      <c r="AH4580" s="45">
        <v>37225</v>
      </c>
      <c r="AI4580">
        <v>1045810</v>
      </c>
      <c r="AK4580" t="s">
        <v>348</v>
      </c>
      <c r="AL4580" t="s">
        <v>276</v>
      </c>
      <c r="AM4580" t="s">
        <v>245</v>
      </c>
    </row>
    <row r="4581" spans="1:39" x14ac:dyDescent="0.3">
      <c r="A4581" s="1">
        <v>43584</v>
      </c>
      <c r="B4581" t="s">
        <v>39</v>
      </c>
      <c r="C4581" t="s">
        <v>239</v>
      </c>
      <c r="D4581">
        <v>2200</v>
      </c>
      <c r="E4581">
        <v>19</v>
      </c>
      <c r="F4581">
        <v>178.41000399999999</v>
      </c>
      <c r="G4581">
        <v>180.449997</v>
      </c>
      <c r="H4581">
        <v>175.5</v>
      </c>
      <c r="I4581">
        <v>179.33000200000001</v>
      </c>
      <c r="J4581">
        <v>179.12554900000001</v>
      </c>
      <c r="K4581">
        <v>9798000</v>
      </c>
      <c r="L4581">
        <v>2.536</v>
      </c>
      <c r="M4581">
        <v>6.9387261223039197E-3</v>
      </c>
      <c r="N4581">
        <v>-4.9711150326443701E-2</v>
      </c>
      <c r="O4581">
        <v>1.5906855423720001E-2</v>
      </c>
      <c r="P4581">
        <v>0.26293166889221398</v>
      </c>
      <c r="Q4581">
        <v>-0.22465475036933899</v>
      </c>
      <c r="R4581">
        <v>2.5198689643863698E-2</v>
      </c>
      <c r="S4581">
        <v>1.7462923419042899E-2</v>
      </c>
      <c r="T4581">
        <v>2.2762871757162701E-2</v>
      </c>
      <c r="U4581">
        <v>3.2323797329263902E-2</v>
      </c>
      <c r="V4581">
        <v>292.76001000000002</v>
      </c>
      <c r="W4581">
        <v>124.459999</v>
      </c>
      <c r="X4581">
        <v>-0.25849429526712697</v>
      </c>
      <c r="Y4581">
        <v>1.07094833958194E-3</v>
      </c>
      <c r="Z4581">
        <v>2.12959715272321</v>
      </c>
      <c r="AA4581">
        <v>-0.59459222679265</v>
      </c>
      <c r="AB4581">
        <v>-0.49241839715484398</v>
      </c>
      <c r="AC4581" t="s">
        <v>264</v>
      </c>
      <c r="AD4581" t="s">
        <v>377</v>
      </c>
      <c r="AE4581" t="s">
        <v>56</v>
      </c>
      <c r="AF4581" t="s">
        <v>59</v>
      </c>
      <c r="AG4581" t="s">
        <v>347</v>
      </c>
      <c r="AH4581" s="45">
        <v>37225</v>
      </c>
      <c r="AI4581">
        <v>1045810</v>
      </c>
      <c r="AK4581" t="s">
        <v>348</v>
      </c>
      <c r="AL4581" t="s">
        <v>276</v>
      </c>
      <c r="AM4581" t="s">
        <v>245</v>
      </c>
    </row>
    <row r="4582" spans="1:39" x14ac:dyDescent="0.3">
      <c r="A4582" s="1">
        <v>43585</v>
      </c>
      <c r="B4582" t="s">
        <v>39</v>
      </c>
      <c r="C4582" t="s">
        <v>239</v>
      </c>
      <c r="D4582">
        <v>1200</v>
      </c>
      <c r="E4582">
        <v>19</v>
      </c>
      <c r="F4582">
        <v>178.029999</v>
      </c>
      <c r="G4582">
        <v>182.029999</v>
      </c>
      <c r="H4582">
        <v>177.259995</v>
      </c>
      <c r="I4582">
        <v>181</v>
      </c>
      <c r="J4582">
        <v>180.79363999999899</v>
      </c>
      <c r="K4582">
        <v>9073000</v>
      </c>
      <c r="L4582">
        <v>2.5089999999999999</v>
      </c>
      <c r="M4582">
        <v>9.2693193057479806E-3</v>
      </c>
      <c r="N4582">
        <v>-5.2047105864260597E-2</v>
      </c>
      <c r="O4582">
        <v>2.0935879490375502E-2</v>
      </c>
      <c r="P4582">
        <v>0.31976002533553699</v>
      </c>
      <c r="Q4582">
        <v>-0.22030195781501999</v>
      </c>
      <c r="R4582">
        <v>2.4716356744344602E-2</v>
      </c>
      <c r="S4582">
        <v>1.7543884843216201E-2</v>
      </c>
      <c r="T4582">
        <v>2.1784740539472901E-2</v>
      </c>
      <c r="U4582">
        <v>3.2328076069786299E-2</v>
      </c>
      <c r="V4582">
        <v>292.76001000000002</v>
      </c>
      <c r="W4582">
        <v>124.459999</v>
      </c>
      <c r="X4582">
        <v>-0.25849429526712697</v>
      </c>
      <c r="Y4582">
        <v>9.5096475723260604E-4</v>
      </c>
      <c r="Z4582">
        <v>2.1296848015669099</v>
      </c>
      <c r="AA4582">
        <v>-0.58595587537257499</v>
      </c>
      <c r="AB4582">
        <v>-0.51392254843047902</v>
      </c>
      <c r="AC4582" t="s">
        <v>264</v>
      </c>
      <c r="AD4582" t="s">
        <v>377</v>
      </c>
      <c r="AE4582" t="s">
        <v>56</v>
      </c>
      <c r="AF4582" t="s">
        <v>59</v>
      </c>
      <c r="AG4582" t="s">
        <v>347</v>
      </c>
      <c r="AH4582" s="45">
        <v>37225</v>
      </c>
      <c r="AI4582">
        <v>1045810</v>
      </c>
      <c r="AK4582" t="s">
        <v>348</v>
      </c>
      <c r="AL4582" t="s">
        <v>276</v>
      </c>
      <c r="AM4582" t="s">
        <v>245</v>
      </c>
    </row>
    <row r="4583" spans="1:39" x14ac:dyDescent="0.3">
      <c r="A4583" s="1">
        <v>43573</v>
      </c>
      <c r="B4583" t="s">
        <v>39</v>
      </c>
      <c r="C4583" t="s">
        <v>246</v>
      </c>
      <c r="D4583">
        <v>2400</v>
      </c>
      <c r="E4583">
        <v>20</v>
      </c>
      <c r="F4583">
        <v>187.55999800000001</v>
      </c>
      <c r="G4583">
        <v>188.929993</v>
      </c>
      <c r="H4583">
        <v>185.179993</v>
      </c>
      <c r="I4583">
        <v>186.300003</v>
      </c>
      <c r="J4583">
        <v>186.08760100000001</v>
      </c>
      <c r="K4583">
        <v>9524700</v>
      </c>
      <c r="L4583">
        <v>2.56</v>
      </c>
      <c r="M4583">
        <v>-5.2998850248733402E-3</v>
      </c>
      <c r="N4583">
        <v>-2.7738292812007501E-2</v>
      </c>
      <c r="O4583">
        <v>5.8523372064599198E-2</v>
      </c>
      <c r="P4583">
        <v>0.2063516022679</v>
      </c>
      <c r="Q4583">
        <v>-0.23484491251297099</v>
      </c>
      <c r="R4583">
        <v>1.6735536906604901E-2</v>
      </c>
      <c r="S4583">
        <v>1.95397133662038E-2</v>
      </c>
      <c r="T4583">
        <v>3.0804118019080801E-2</v>
      </c>
      <c r="U4583">
        <v>3.2344728414086699E-2</v>
      </c>
      <c r="V4583">
        <v>292.76001000000002</v>
      </c>
      <c r="W4583">
        <v>124.459999</v>
      </c>
      <c r="X4583">
        <v>-0.25849429526712697</v>
      </c>
      <c r="Y4583">
        <v>1.5778467813143101E-3</v>
      </c>
      <c r="Z4583">
        <v>2.1355694586448299</v>
      </c>
      <c r="AA4583">
        <v>-0.60404921987938798</v>
      </c>
      <c r="AB4583">
        <v>-0.56625593640821903</v>
      </c>
      <c r="AC4583" t="s">
        <v>265</v>
      </c>
      <c r="AD4583" t="s">
        <v>377</v>
      </c>
      <c r="AE4583" t="s">
        <v>56</v>
      </c>
      <c r="AF4583" t="s">
        <v>59</v>
      </c>
      <c r="AG4583" t="s">
        <v>347</v>
      </c>
      <c r="AH4583" s="45">
        <v>37225</v>
      </c>
      <c r="AI4583">
        <v>1045810</v>
      </c>
      <c r="AK4583" t="s">
        <v>348</v>
      </c>
      <c r="AL4583" t="s">
        <v>276</v>
      </c>
      <c r="AM4583" t="s">
        <v>245</v>
      </c>
    </row>
    <row r="4584" spans="1:39" x14ac:dyDescent="0.3">
      <c r="A4584" s="1">
        <v>43584</v>
      </c>
      <c r="B4584" t="s">
        <v>39</v>
      </c>
      <c r="C4584" t="s">
        <v>246</v>
      </c>
      <c r="D4584">
        <v>2200</v>
      </c>
      <c r="E4584">
        <v>20</v>
      </c>
      <c r="F4584">
        <v>178.41000399999999</v>
      </c>
      <c r="G4584">
        <v>180.449997</v>
      </c>
      <c r="H4584">
        <v>175.5</v>
      </c>
      <c r="I4584">
        <v>179.33000200000001</v>
      </c>
      <c r="J4584">
        <v>179.12554900000001</v>
      </c>
      <c r="K4584">
        <v>9798000</v>
      </c>
      <c r="L4584">
        <v>2.536</v>
      </c>
      <c r="M4584">
        <v>6.9387261223039197E-3</v>
      </c>
      <c r="N4584">
        <v>-4.9711150326443701E-2</v>
      </c>
      <c r="O4584">
        <v>1.5906855423720001E-2</v>
      </c>
      <c r="P4584">
        <v>0.26293166889221398</v>
      </c>
      <c r="Q4584">
        <v>-0.22465475036933899</v>
      </c>
      <c r="R4584">
        <v>2.5198689643863698E-2</v>
      </c>
      <c r="S4584">
        <v>1.7462923419042899E-2</v>
      </c>
      <c r="T4584">
        <v>2.2762871757162701E-2</v>
      </c>
      <c r="U4584">
        <v>3.2323797329263902E-2</v>
      </c>
      <c r="V4584">
        <v>292.76001000000002</v>
      </c>
      <c r="W4584">
        <v>124.459999</v>
      </c>
      <c r="X4584">
        <v>-0.25849429526712697</v>
      </c>
      <c r="Y4584">
        <v>1.07094833958194E-3</v>
      </c>
      <c r="Z4584">
        <v>2.12959715272321</v>
      </c>
      <c r="AA4584">
        <v>-0.59459222679265</v>
      </c>
      <c r="AB4584">
        <v>-0.49241839715484398</v>
      </c>
      <c r="AC4584" t="s">
        <v>265</v>
      </c>
      <c r="AD4584" t="s">
        <v>377</v>
      </c>
      <c r="AE4584" t="s">
        <v>56</v>
      </c>
      <c r="AF4584" t="s">
        <v>59</v>
      </c>
      <c r="AG4584" t="s">
        <v>347</v>
      </c>
      <c r="AH4584" s="45">
        <v>37225</v>
      </c>
      <c r="AI4584">
        <v>1045810</v>
      </c>
      <c r="AK4584" t="s">
        <v>348</v>
      </c>
      <c r="AL4584" t="s">
        <v>276</v>
      </c>
      <c r="AM4584" t="s">
        <v>245</v>
      </c>
    </row>
    <row r="4585" spans="1:39" x14ac:dyDescent="0.3">
      <c r="A4585" s="1">
        <v>43587</v>
      </c>
      <c r="B4585" t="s">
        <v>39</v>
      </c>
      <c r="C4585" t="s">
        <v>239</v>
      </c>
      <c r="D4585">
        <v>1500</v>
      </c>
      <c r="E4585">
        <v>20</v>
      </c>
      <c r="F4585">
        <v>180.86000100000001</v>
      </c>
      <c r="G4585">
        <v>184.86999499999999</v>
      </c>
      <c r="H4585">
        <v>179.11999499999999</v>
      </c>
      <c r="I4585">
        <v>183.19000199999999</v>
      </c>
      <c r="J4585">
        <v>182.98113999999899</v>
      </c>
      <c r="K4585">
        <v>9867100</v>
      </c>
      <c r="L4585">
        <v>2.552</v>
      </c>
      <c r="M4585">
        <v>1.49592464205562E-2</v>
      </c>
      <c r="N4585">
        <v>-2.0103353454652102E-2</v>
      </c>
      <c r="O4585">
        <v>4.97991851402718E-3</v>
      </c>
      <c r="P4585">
        <v>0.24347826321577701</v>
      </c>
      <c r="Q4585">
        <v>-0.21184749730917399</v>
      </c>
      <c r="R4585">
        <v>2.56037036075146E-2</v>
      </c>
      <c r="S4585">
        <v>1.7349387132982199E-2</v>
      </c>
      <c r="T4585">
        <v>2.0649295681041801E-2</v>
      </c>
      <c r="U4585">
        <v>3.2334759750497898E-2</v>
      </c>
      <c r="V4585">
        <v>292.76001000000002</v>
      </c>
      <c r="W4585">
        <v>124.459999</v>
      </c>
      <c r="X4585">
        <v>-0.25849429526712697</v>
      </c>
      <c r="Y4585">
        <v>-2.1262443276895502E-3</v>
      </c>
      <c r="Z4585">
        <v>2.1263957336353698</v>
      </c>
      <c r="AA4585">
        <v>-0.571641891441655</v>
      </c>
      <c r="AB4585">
        <v>-0.569731306401011</v>
      </c>
      <c r="AC4585" t="s">
        <v>265</v>
      </c>
      <c r="AD4585" t="s">
        <v>377</v>
      </c>
      <c r="AE4585" t="s">
        <v>56</v>
      </c>
      <c r="AF4585" t="s">
        <v>59</v>
      </c>
      <c r="AG4585" t="s">
        <v>347</v>
      </c>
      <c r="AH4585" s="45">
        <v>37225</v>
      </c>
      <c r="AI4585">
        <v>1045810</v>
      </c>
      <c r="AK4585" t="s">
        <v>348</v>
      </c>
      <c r="AL4585" t="s">
        <v>276</v>
      </c>
      <c r="AM4585" t="s">
        <v>245</v>
      </c>
    </row>
    <row r="4586" spans="1:39" x14ac:dyDescent="0.3">
      <c r="A4586" s="1">
        <v>43599</v>
      </c>
      <c r="B4586" t="s">
        <v>39</v>
      </c>
      <c r="C4586" t="s">
        <v>239</v>
      </c>
      <c r="D4586">
        <v>2900</v>
      </c>
      <c r="E4586">
        <v>20</v>
      </c>
      <c r="F4586">
        <v>160.050003</v>
      </c>
      <c r="G4586">
        <v>163.46000699999999</v>
      </c>
      <c r="H4586">
        <v>158.490005</v>
      </c>
      <c r="I4586">
        <v>162.03999299999899</v>
      </c>
      <c r="J4586">
        <v>161.855255</v>
      </c>
      <c r="K4586">
        <v>13122000</v>
      </c>
      <c r="L4586">
        <v>2.419</v>
      </c>
      <c r="M4586">
        <v>2.2404132385893599E-2</v>
      </c>
      <c r="N4586">
        <v>-6.6083978279414798E-2</v>
      </c>
      <c r="O4586">
        <v>-0.167253380590413</v>
      </c>
      <c r="P4586">
        <v>7.0468230682199207E-2</v>
      </c>
      <c r="Q4586">
        <v>-0.44838029787741401</v>
      </c>
      <c r="R4586">
        <v>3.24209212741794E-2</v>
      </c>
      <c r="S4586">
        <v>2.2179317564468001E-2</v>
      </c>
      <c r="T4586">
        <v>2.2068766733596701E-2</v>
      </c>
      <c r="U4586">
        <v>3.2450769699286702E-2</v>
      </c>
      <c r="V4586">
        <v>292.76001000000002</v>
      </c>
      <c r="W4586">
        <v>124.459999</v>
      </c>
      <c r="X4586">
        <v>-0.25849429526712697</v>
      </c>
      <c r="Y4586">
        <v>7.98398755130913E-3</v>
      </c>
      <c r="Z4586">
        <v>2.13659804216408</v>
      </c>
      <c r="AA4586">
        <v>-1.1821076027989801</v>
      </c>
      <c r="AB4586">
        <v>-1.0997644506925199</v>
      </c>
      <c r="AC4586" t="s">
        <v>265</v>
      </c>
      <c r="AD4586" t="s">
        <v>377</v>
      </c>
      <c r="AE4586" t="s">
        <v>56</v>
      </c>
      <c r="AF4586" t="s">
        <v>59</v>
      </c>
      <c r="AG4586" t="s">
        <v>347</v>
      </c>
      <c r="AH4586" s="45">
        <v>37225</v>
      </c>
      <c r="AI4586">
        <v>1045810</v>
      </c>
      <c r="AK4586" t="s">
        <v>348</v>
      </c>
      <c r="AL4586" t="s">
        <v>276</v>
      </c>
      <c r="AM4586" t="s">
        <v>245</v>
      </c>
    </row>
    <row r="4587" spans="1:39" x14ac:dyDescent="0.3">
      <c r="A4587" s="1">
        <v>43605</v>
      </c>
      <c r="B4587" t="s">
        <v>39</v>
      </c>
      <c r="C4587" t="s">
        <v>246</v>
      </c>
      <c r="D4587">
        <v>1200</v>
      </c>
      <c r="E4587">
        <v>20</v>
      </c>
      <c r="F4587">
        <v>152.550003</v>
      </c>
      <c r="G4587">
        <v>154.770004</v>
      </c>
      <c r="H4587">
        <v>150.75</v>
      </c>
      <c r="I4587">
        <v>151.75</v>
      </c>
      <c r="J4587">
        <v>151.57698099999999</v>
      </c>
      <c r="K4587">
        <v>14301600</v>
      </c>
      <c r="L4587">
        <v>2.4159999999999999</v>
      </c>
      <c r="M4587">
        <v>-3.10132610748243E-2</v>
      </c>
      <c r="N4587">
        <v>-4.3204694484190301E-2</v>
      </c>
      <c r="O4587">
        <v>-0.210423799673363</v>
      </c>
      <c r="P4587">
        <v>-3.06856826540409E-2</v>
      </c>
      <c r="Q4587">
        <v>-0.48682910742631003</v>
      </c>
      <c r="R4587">
        <v>2.1640416534888199E-2</v>
      </c>
      <c r="S4587">
        <v>2.1917333610985201E-2</v>
      </c>
      <c r="T4587">
        <v>2.2510923758104401E-2</v>
      </c>
      <c r="U4587">
        <v>3.2451331943077602E-2</v>
      </c>
      <c r="V4587">
        <v>292.76001000000002</v>
      </c>
      <c r="W4587">
        <v>124.459999</v>
      </c>
      <c r="X4587">
        <v>-0.25849429526712697</v>
      </c>
      <c r="Y4587">
        <v>-6.7722580366252503E-3</v>
      </c>
      <c r="Z4587">
        <v>2.1262936984808198</v>
      </c>
      <c r="AA4587">
        <v>-1.2861682340907299</v>
      </c>
      <c r="AB4587">
        <v>-1.2022318417945099</v>
      </c>
      <c r="AC4587" t="s">
        <v>265</v>
      </c>
      <c r="AD4587" t="s">
        <v>377</v>
      </c>
      <c r="AE4587" t="s">
        <v>56</v>
      </c>
      <c r="AF4587" t="s">
        <v>59</v>
      </c>
      <c r="AG4587" t="s">
        <v>347</v>
      </c>
      <c r="AH4587" s="45">
        <v>37225</v>
      </c>
      <c r="AI4587">
        <v>1045810</v>
      </c>
      <c r="AK4587" t="s">
        <v>348</v>
      </c>
      <c r="AL4587" t="s">
        <v>276</v>
      </c>
      <c r="AM4587" t="s">
        <v>245</v>
      </c>
    </row>
    <row r="4588" spans="1:39" x14ac:dyDescent="0.3">
      <c r="A4588" s="1">
        <v>43621</v>
      </c>
      <c r="B4588" t="s">
        <v>39</v>
      </c>
      <c r="C4588" t="s">
        <v>239</v>
      </c>
      <c r="D4588">
        <v>2700</v>
      </c>
      <c r="E4588">
        <v>20</v>
      </c>
      <c r="F4588">
        <v>145.970001</v>
      </c>
      <c r="G4588">
        <v>146.19000199999999</v>
      </c>
      <c r="H4588">
        <v>139.820007</v>
      </c>
      <c r="I4588">
        <v>141.279999</v>
      </c>
      <c r="J4588">
        <v>141.279999</v>
      </c>
      <c r="K4588">
        <v>12790400</v>
      </c>
      <c r="L4588">
        <v>2.1230000000000002</v>
      </c>
      <c r="M4588">
        <v>-1.21009004824E-2</v>
      </c>
      <c r="N4588">
        <v>7.8164686411265703E-3</v>
      </c>
      <c r="O4588">
        <v>-0.257656292453945</v>
      </c>
      <c r="P4588">
        <v>-7.23249352872401E-2</v>
      </c>
      <c r="Q4588">
        <v>-0.62470205354281505</v>
      </c>
      <c r="R4588">
        <v>3.7072806185433203E-2</v>
      </c>
      <c r="S4588">
        <v>2.5611617464271399E-2</v>
      </c>
      <c r="T4588">
        <v>2.4531617979186099E-2</v>
      </c>
      <c r="U4588">
        <v>3.2784703382640001E-2</v>
      </c>
      <c r="V4588">
        <v>292.76001000000002</v>
      </c>
      <c r="W4588">
        <v>124.459999</v>
      </c>
      <c r="X4588">
        <v>-0.25849429526712697</v>
      </c>
      <c r="Y4588">
        <v>8.1287266899663802E-3</v>
      </c>
      <c r="Z4588">
        <v>2.1620748491777899</v>
      </c>
      <c r="AA4588">
        <v>-1.63218414166032</v>
      </c>
      <c r="AB4588">
        <v>-1.5886214358819699</v>
      </c>
      <c r="AC4588" t="s">
        <v>265</v>
      </c>
      <c r="AD4588" t="s">
        <v>377</v>
      </c>
      <c r="AE4588" t="s">
        <v>56</v>
      </c>
      <c r="AF4588" t="s">
        <v>59</v>
      </c>
      <c r="AG4588" t="s">
        <v>347</v>
      </c>
      <c r="AH4588" s="45">
        <v>37225</v>
      </c>
      <c r="AI4588">
        <v>1045810</v>
      </c>
      <c r="AK4588" t="s">
        <v>348</v>
      </c>
      <c r="AL4588" t="s">
        <v>276</v>
      </c>
      <c r="AM4588" t="s">
        <v>245</v>
      </c>
    </row>
    <row r="4589" spans="1:39" x14ac:dyDescent="0.3">
      <c r="A4589" s="1">
        <v>43636</v>
      </c>
      <c r="B4589" t="s">
        <v>39</v>
      </c>
      <c r="C4589" t="s">
        <v>246</v>
      </c>
      <c r="D4589">
        <v>1700</v>
      </c>
      <c r="E4589">
        <v>20</v>
      </c>
      <c r="F4589">
        <v>156.770004</v>
      </c>
      <c r="G4589">
        <v>157.33000200000001</v>
      </c>
      <c r="H4589">
        <v>153.520004</v>
      </c>
      <c r="I4589">
        <v>154.10000600000001</v>
      </c>
      <c r="J4589">
        <v>154.10000600000001</v>
      </c>
      <c r="K4589">
        <v>8754200</v>
      </c>
      <c r="L4589">
        <v>2.0009999999999999</v>
      </c>
      <c r="M4589">
        <v>6.3798862113093402E-3</v>
      </c>
      <c r="N4589">
        <v>3.8634325757790099E-2</v>
      </c>
      <c r="O4589">
        <v>1.6508159951863E-2</v>
      </c>
      <c r="P4589">
        <v>-0.17586706400061999</v>
      </c>
      <c r="Q4589">
        <v>-0.52001577179618197</v>
      </c>
      <c r="R4589">
        <v>2.8024898953342599E-2</v>
      </c>
      <c r="S4589">
        <v>2.5688334523175801E-2</v>
      </c>
      <c r="T4589">
        <v>2.2264003071467701E-2</v>
      </c>
      <c r="U4589">
        <v>3.3104066928441901E-2</v>
      </c>
      <c r="V4589">
        <v>292.76001000000002</v>
      </c>
      <c r="W4589">
        <v>124.459999</v>
      </c>
      <c r="X4589">
        <v>-0.25849429526712697</v>
      </c>
      <c r="Y4589">
        <v>9.4276054361659405E-3</v>
      </c>
      <c r="Z4589">
        <v>2.1820855478141299</v>
      </c>
      <c r="AA4589">
        <v>-1.3828394818705401</v>
      </c>
      <c r="AB4589">
        <v>-1.48631467113605</v>
      </c>
      <c r="AC4589" t="s">
        <v>265</v>
      </c>
      <c r="AD4589" t="s">
        <v>377</v>
      </c>
      <c r="AE4589" t="s">
        <v>56</v>
      </c>
      <c r="AF4589" t="s">
        <v>59</v>
      </c>
      <c r="AG4589" t="s">
        <v>347</v>
      </c>
      <c r="AH4589" s="45">
        <v>37225</v>
      </c>
      <c r="AI4589">
        <v>1045810</v>
      </c>
      <c r="AK4589" t="s">
        <v>348</v>
      </c>
      <c r="AL4589" t="s">
        <v>276</v>
      </c>
      <c r="AM4589" t="s">
        <v>245</v>
      </c>
    </row>
    <row r="4590" spans="1:39" x14ac:dyDescent="0.3">
      <c r="A4590" s="1">
        <v>43641</v>
      </c>
      <c r="B4590" t="s">
        <v>39</v>
      </c>
      <c r="C4590" t="s">
        <v>239</v>
      </c>
      <c r="D4590">
        <v>1500</v>
      </c>
      <c r="E4590">
        <v>20</v>
      </c>
      <c r="F4590">
        <v>152.86000100000001</v>
      </c>
      <c r="G4590">
        <v>155.88000500000001</v>
      </c>
      <c r="H4590">
        <v>151.36999499999999</v>
      </c>
      <c r="I4590">
        <v>151.479996</v>
      </c>
      <c r="J4590">
        <v>151.479996</v>
      </c>
      <c r="K4590">
        <v>7796700</v>
      </c>
      <c r="L4590">
        <v>1.994</v>
      </c>
      <c r="M4590">
        <v>-7.75967594487415E-3</v>
      </c>
      <c r="N4590">
        <v>-9.1997560099394901E-3</v>
      </c>
      <c r="O4590">
        <v>2.8987245435085102E-2</v>
      </c>
      <c r="P4590">
        <v>-0.153820584602228</v>
      </c>
      <c r="Q4590">
        <v>-0.50108235042151905</v>
      </c>
      <c r="R4590">
        <v>9.4279829797032904E-3</v>
      </c>
      <c r="S4590">
        <v>2.4188768922095601E-2</v>
      </c>
      <c r="T4590">
        <v>2.16823906744259E-2</v>
      </c>
      <c r="U4590">
        <v>3.3064925636523697E-2</v>
      </c>
      <c r="V4590">
        <v>292.76001000000002</v>
      </c>
      <c r="W4590">
        <v>124.459999</v>
      </c>
      <c r="X4590">
        <v>-0.25849429526712697</v>
      </c>
      <c r="Y4590">
        <v>-9.5417756928269908E-3</v>
      </c>
      <c r="Z4590">
        <v>2.17557645654558</v>
      </c>
      <c r="AA4590">
        <v>-1.3408254995346101</v>
      </c>
      <c r="AB4590">
        <v>-1.3995757334883701</v>
      </c>
      <c r="AC4590" t="s">
        <v>265</v>
      </c>
      <c r="AD4590" t="s">
        <v>377</v>
      </c>
      <c r="AE4590" t="s">
        <v>56</v>
      </c>
      <c r="AF4590" t="s">
        <v>59</v>
      </c>
      <c r="AG4590" t="s">
        <v>347</v>
      </c>
      <c r="AH4590" s="45">
        <v>37225</v>
      </c>
      <c r="AI4590">
        <v>1045810</v>
      </c>
      <c r="AK4590" t="s">
        <v>348</v>
      </c>
      <c r="AL4590" t="s">
        <v>276</v>
      </c>
      <c r="AM4590" t="s">
        <v>245</v>
      </c>
    </row>
    <row r="4591" spans="1:39" x14ac:dyDescent="0.3">
      <c r="A4591" s="1">
        <v>43622</v>
      </c>
      <c r="B4591" t="s">
        <v>40</v>
      </c>
      <c r="C4591" t="s">
        <v>246</v>
      </c>
      <c r="D4591">
        <v>400</v>
      </c>
      <c r="E4591">
        <v>1</v>
      </c>
      <c r="F4591">
        <v>196.64999399999999</v>
      </c>
      <c r="G4591">
        <v>197.64999399999999</v>
      </c>
      <c r="H4591">
        <v>194.96000699999999</v>
      </c>
      <c r="I4591">
        <v>197.16999799999999</v>
      </c>
      <c r="J4591">
        <v>197.16999799999999</v>
      </c>
      <c r="K4591">
        <v>3732900</v>
      </c>
      <c r="L4591">
        <v>2.1240000000000001</v>
      </c>
      <c r="M4591">
        <v>2.4373952045591099E-3</v>
      </c>
      <c r="N4591">
        <v>3.83639389303609E-2</v>
      </c>
      <c r="O4591">
        <v>-5.4095394704416497E-3</v>
      </c>
      <c r="P4591">
        <v>9.1670019061886598E-2</v>
      </c>
      <c r="Q4591">
        <v>5.2368873894705598E-2</v>
      </c>
      <c r="R4591">
        <v>1.4427503926382699E-2</v>
      </c>
      <c r="S4591">
        <v>1.2128938475010601E-2</v>
      </c>
      <c r="T4591">
        <v>1.04880536137278E-2</v>
      </c>
      <c r="U4591">
        <v>1.2553921426102699E-2</v>
      </c>
      <c r="V4591">
        <v>215.429993</v>
      </c>
      <c r="W4591">
        <v>158.08999599999899</v>
      </c>
      <c r="X4591">
        <v>-0.114180227628258</v>
      </c>
      <c r="Y4591">
        <v>6.1168407152111899E-3</v>
      </c>
      <c r="Z4591">
        <v>0.89895711924020705</v>
      </c>
      <c r="AA4591">
        <v>0.23260082721425601</v>
      </c>
      <c r="AB4591">
        <v>0.18951598517797599</v>
      </c>
      <c r="AC4591" t="s">
        <v>240</v>
      </c>
      <c r="AD4591" t="s">
        <v>378</v>
      </c>
      <c r="AE4591" t="s">
        <v>62</v>
      </c>
      <c r="AF4591" t="s">
        <v>79</v>
      </c>
      <c r="AG4591" t="s">
        <v>379</v>
      </c>
      <c r="AH4591" s="45">
        <v>32233</v>
      </c>
      <c r="AI4591">
        <v>354950</v>
      </c>
      <c r="AK4591" t="s">
        <v>380</v>
      </c>
      <c r="AL4591" t="s">
        <v>376</v>
      </c>
      <c r="AM4591" t="s">
        <v>245</v>
      </c>
    </row>
    <row r="4592" spans="1:39" x14ac:dyDescent="0.3">
      <c r="A4592" s="1">
        <v>43629</v>
      </c>
      <c r="B4592" t="s">
        <v>40</v>
      </c>
      <c r="C4592" t="s">
        <v>246</v>
      </c>
      <c r="D4592">
        <v>300</v>
      </c>
      <c r="E4592">
        <v>1</v>
      </c>
      <c r="F4592">
        <v>199.949997</v>
      </c>
      <c r="G4592">
        <v>202.679993</v>
      </c>
      <c r="H4592">
        <v>199.449997</v>
      </c>
      <c r="I4592">
        <v>202.35000600000001</v>
      </c>
      <c r="J4592">
        <v>202.35000600000001</v>
      </c>
      <c r="K4592">
        <v>3630900</v>
      </c>
      <c r="L4592">
        <v>2.0910000000000002</v>
      </c>
      <c r="M4592">
        <v>1.6995619195917699E-2</v>
      </c>
      <c r="N4592">
        <v>2.5932610338822399E-2</v>
      </c>
      <c r="O4592">
        <v>6.8176804076452699E-2</v>
      </c>
      <c r="P4592">
        <v>0.11512721233355799</v>
      </c>
      <c r="Q4592">
        <v>3.0638314151549498E-2</v>
      </c>
      <c r="R4592">
        <v>6.9133573097254902E-3</v>
      </c>
      <c r="S4592">
        <v>9.9973011257324593E-3</v>
      </c>
      <c r="T4592">
        <v>1.04939301946794E-2</v>
      </c>
      <c r="U4592">
        <v>1.2530357966868E-2</v>
      </c>
      <c r="V4592">
        <v>215.429993</v>
      </c>
      <c r="W4592">
        <v>158.08999599999899</v>
      </c>
      <c r="X4592">
        <v>-0.114180227628258</v>
      </c>
      <c r="Y4592">
        <v>4.0890106107655602E-3</v>
      </c>
      <c r="Z4592">
        <v>0.89516091541943499</v>
      </c>
      <c r="AA4592">
        <v>7.3284701973106103E-2</v>
      </c>
      <c r="AB4592">
        <v>7.5118866108547303E-2</v>
      </c>
      <c r="AC4592" t="s">
        <v>240</v>
      </c>
      <c r="AD4592" t="s">
        <v>378</v>
      </c>
      <c r="AE4592" t="s">
        <v>62</v>
      </c>
      <c r="AF4592" t="s">
        <v>79</v>
      </c>
      <c r="AG4592" t="s">
        <v>379</v>
      </c>
      <c r="AH4592" s="45">
        <v>32233</v>
      </c>
      <c r="AI4592">
        <v>354950</v>
      </c>
      <c r="AK4592" t="s">
        <v>380</v>
      </c>
      <c r="AL4592" t="s">
        <v>376</v>
      </c>
      <c r="AM4592" t="s">
        <v>245</v>
      </c>
    </row>
    <row r="4593" spans="1:39" x14ac:dyDescent="0.3">
      <c r="A4593" s="1">
        <v>43560</v>
      </c>
      <c r="B4593" t="s">
        <v>40</v>
      </c>
      <c r="C4593" t="s">
        <v>239</v>
      </c>
      <c r="D4593">
        <v>400</v>
      </c>
      <c r="E4593">
        <v>2</v>
      </c>
      <c r="F4593">
        <v>200.86000100000001</v>
      </c>
      <c r="G4593">
        <v>203.13000500000001</v>
      </c>
      <c r="H4593">
        <v>200.61000100000001</v>
      </c>
      <c r="I4593">
        <v>202.05999800000001</v>
      </c>
      <c r="J4593">
        <v>200.652557</v>
      </c>
      <c r="K4593">
        <v>3615300</v>
      </c>
      <c r="L4593">
        <v>2.5009999999999999</v>
      </c>
      <c r="M4593">
        <v>7.99984093574432E-3</v>
      </c>
      <c r="N4593">
        <v>5.1642417199449502E-2</v>
      </c>
      <c r="O4593">
        <v>9.8605031169906696E-2</v>
      </c>
      <c r="P4593">
        <v>0.159114484282352</v>
      </c>
      <c r="Q4593">
        <v>0.144531425552681</v>
      </c>
      <c r="R4593">
        <v>1.13562363205703E-2</v>
      </c>
      <c r="S4593">
        <v>9.1158729653499394E-3</v>
      </c>
      <c r="T4593">
        <v>1.0238692287432899E-2</v>
      </c>
      <c r="U4593">
        <v>1.28676000203922E-2</v>
      </c>
      <c r="V4593">
        <v>215.429993</v>
      </c>
      <c r="W4593">
        <v>158.08999599999899</v>
      </c>
      <c r="X4593">
        <v>-0.114180227628258</v>
      </c>
      <c r="Y4593">
        <v>4.62571739556182E-3</v>
      </c>
      <c r="Z4593">
        <v>0.91121761344559404</v>
      </c>
      <c r="AA4593">
        <v>0.89385846768171096</v>
      </c>
      <c r="AB4593">
        <v>0.86854345421722501</v>
      </c>
      <c r="AC4593" t="s">
        <v>247</v>
      </c>
      <c r="AD4593" t="s">
        <v>378</v>
      </c>
      <c r="AE4593" t="s">
        <v>62</v>
      </c>
      <c r="AF4593" t="s">
        <v>79</v>
      </c>
      <c r="AG4593" t="s">
        <v>379</v>
      </c>
      <c r="AH4593" s="45">
        <v>32233</v>
      </c>
      <c r="AI4593">
        <v>354950</v>
      </c>
      <c r="AK4593" t="s">
        <v>380</v>
      </c>
      <c r="AL4593" t="s">
        <v>376</v>
      </c>
      <c r="AM4593" t="s">
        <v>245</v>
      </c>
    </row>
    <row r="4594" spans="1:39" x14ac:dyDescent="0.3">
      <c r="A4594" s="1">
        <v>43621</v>
      </c>
      <c r="B4594" t="s">
        <v>40</v>
      </c>
      <c r="C4594" t="s">
        <v>239</v>
      </c>
      <c r="D4594">
        <v>200</v>
      </c>
      <c r="E4594">
        <v>2</v>
      </c>
      <c r="F4594">
        <v>194.009995</v>
      </c>
      <c r="G4594">
        <v>196.720001</v>
      </c>
      <c r="H4594">
        <v>193.08000200000001</v>
      </c>
      <c r="I4594">
        <v>196.69000199999999</v>
      </c>
      <c r="J4594">
        <v>196.69000199999999</v>
      </c>
      <c r="K4594">
        <v>3704600</v>
      </c>
      <c r="L4594">
        <v>2.1230000000000002</v>
      </c>
      <c r="M4594">
        <v>1.43379126447362E-2</v>
      </c>
      <c r="N4594">
        <v>4.1647241937425097E-2</v>
      </c>
      <c r="O4594">
        <v>-1.2494739706289899E-2</v>
      </c>
      <c r="P4594">
        <v>7.8659086384911897E-2</v>
      </c>
      <c r="Q4594">
        <v>5.29577977151338E-2</v>
      </c>
      <c r="R4594">
        <v>1.4202612265706901E-2</v>
      </c>
      <c r="S4594">
        <v>1.2148347253226E-2</v>
      </c>
      <c r="T4594">
        <v>1.0595944359932399E-2</v>
      </c>
      <c r="U4594">
        <v>1.25543929391101E-2</v>
      </c>
      <c r="V4594">
        <v>215.429993</v>
      </c>
      <c r="W4594">
        <v>158.08999599999899</v>
      </c>
      <c r="X4594">
        <v>-0.114180227628258</v>
      </c>
      <c r="Y4594">
        <v>8.1287266899663802E-3</v>
      </c>
      <c r="Z4594">
        <v>0.89982129970527003</v>
      </c>
      <c r="AA4594">
        <v>0.236898022713847</v>
      </c>
      <c r="AB4594">
        <v>0.19394996986104099</v>
      </c>
      <c r="AC4594" t="s">
        <v>247</v>
      </c>
      <c r="AD4594" t="s">
        <v>378</v>
      </c>
      <c r="AE4594" t="s">
        <v>62</v>
      </c>
      <c r="AF4594" t="s">
        <v>79</v>
      </c>
      <c r="AG4594" t="s">
        <v>379</v>
      </c>
      <c r="AH4594" s="45">
        <v>32233</v>
      </c>
      <c r="AI4594">
        <v>354950</v>
      </c>
      <c r="AK4594" t="s">
        <v>380</v>
      </c>
      <c r="AL4594" t="s">
        <v>376</v>
      </c>
      <c r="AM4594" t="s">
        <v>245</v>
      </c>
    </row>
    <row r="4595" spans="1:39" x14ac:dyDescent="0.3">
      <c r="A4595" s="1">
        <v>43641</v>
      </c>
      <c r="B4595" t="s">
        <v>40</v>
      </c>
      <c r="C4595" t="s">
        <v>239</v>
      </c>
      <c r="D4595">
        <v>200</v>
      </c>
      <c r="E4595">
        <v>2</v>
      </c>
      <c r="F4595">
        <v>206.300003</v>
      </c>
      <c r="G4595">
        <v>207.10000600000001</v>
      </c>
      <c r="H4595">
        <v>204.199997</v>
      </c>
      <c r="I4595">
        <v>204.740005</v>
      </c>
      <c r="J4595">
        <v>204.740005</v>
      </c>
      <c r="K4595">
        <v>3587900</v>
      </c>
      <c r="L4595">
        <v>1.994</v>
      </c>
      <c r="M4595">
        <v>-3.70512802344777E-3</v>
      </c>
      <c r="N4595">
        <v>-1.3294024291391E-2</v>
      </c>
      <c r="O4595">
        <v>7.1235385243672997E-2</v>
      </c>
      <c r="P4595">
        <v>8.5186374950837099E-2</v>
      </c>
      <c r="Q4595">
        <v>6.1943472122035902E-2</v>
      </c>
      <c r="R4595">
        <v>1.2870150743560399E-2</v>
      </c>
      <c r="S4595">
        <v>1.09562646756741E-2</v>
      </c>
      <c r="T4595">
        <v>1.0826448256826399E-2</v>
      </c>
      <c r="U4595">
        <v>1.2632825174838999E-2</v>
      </c>
      <c r="V4595">
        <v>215.429993</v>
      </c>
      <c r="W4595">
        <v>158.08999599999899</v>
      </c>
      <c r="X4595">
        <v>-0.114180227628258</v>
      </c>
      <c r="Y4595">
        <v>-9.5417756928269908E-3</v>
      </c>
      <c r="Z4595">
        <v>0.89880565629359799</v>
      </c>
      <c r="AA4595">
        <v>0.32173888009401702</v>
      </c>
      <c r="AB4595">
        <v>0.35537981082298697</v>
      </c>
      <c r="AC4595" t="s">
        <v>247</v>
      </c>
      <c r="AD4595" t="s">
        <v>378</v>
      </c>
      <c r="AE4595" t="s">
        <v>62</v>
      </c>
      <c r="AF4595" t="s">
        <v>79</v>
      </c>
      <c r="AG4595" t="s">
        <v>379</v>
      </c>
      <c r="AH4595" s="45">
        <v>32233</v>
      </c>
      <c r="AI4595">
        <v>354950</v>
      </c>
      <c r="AK4595" t="s">
        <v>380</v>
      </c>
      <c r="AL4595" t="s">
        <v>376</v>
      </c>
      <c r="AM4595" t="s">
        <v>245</v>
      </c>
    </row>
    <row r="4596" spans="1:39" x14ac:dyDescent="0.3">
      <c r="A4596" s="1">
        <v>43628</v>
      </c>
      <c r="B4596" t="s">
        <v>40</v>
      </c>
      <c r="C4596" t="s">
        <v>239</v>
      </c>
      <c r="D4596">
        <v>200</v>
      </c>
      <c r="E4596">
        <v>3</v>
      </c>
      <c r="F4596">
        <v>198.80999800000001</v>
      </c>
      <c r="G4596">
        <v>200.19000199999999</v>
      </c>
      <c r="H4596">
        <v>197.979996</v>
      </c>
      <c r="I4596">
        <v>198.94000199999999</v>
      </c>
      <c r="J4596">
        <v>198.94000199999999</v>
      </c>
      <c r="K4596">
        <v>2551500</v>
      </c>
      <c r="L4596">
        <v>2.1269999999999998</v>
      </c>
      <c r="M4596">
        <v>4.6857725590971596E-3</v>
      </c>
      <c r="N4596">
        <v>1.13743863474639E-2</v>
      </c>
      <c r="O4596">
        <v>2.9149676639612501E-2</v>
      </c>
      <c r="P4596">
        <v>0.100722876291619</v>
      </c>
      <c r="Q4596">
        <v>2.19728709697064E-2</v>
      </c>
      <c r="R4596">
        <v>2.0550294121414298E-3</v>
      </c>
      <c r="S4596">
        <v>1.08409633773245E-2</v>
      </c>
      <c r="T4596">
        <v>1.0313485607616101E-2</v>
      </c>
      <c r="U4596">
        <v>1.24957088171772E-2</v>
      </c>
      <c r="V4596">
        <v>215.429993</v>
      </c>
      <c r="W4596">
        <v>158.08999599999899</v>
      </c>
      <c r="X4596">
        <v>-0.114180227628258</v>
      </c>
      <c r="Y4596">
        <v>-2.0396578921351798E-3</v>
      </c>
      <c r="Z4596">
        <v>0.89338236732482001</v>
      </c>
      <c r="AA4596">
        <v>5.2807109418883599E-3</v>
      </c>
      <c r="AB4596">
        <v>0.106982091156777</v>
      </c>
      <c r="AC4596" t="s">
        <v>248</v>
      </c>
      <c r="AD4596" t="s">
        <v>378</v>
      </c>
      <c r="AE4596" t="s">
        <v>62</v>
      </c>
      <c r="AF4596" t="s">
        <v>79</v>
      </c>
      <c r="AG4596" t="s">
        <v>379</v>
      </c>
      <c r="AH4596" s="45">
        <v>32233</v>
      </c>
      <c r="AI4596">
        <v>354950</v>
      </c>
      <c r="AK4596" t="s">
        <v>380</v>
      </c>
      <c r="AL4596" t="s">
        <v>376</v>
      </c>
      <c r="AM4596" t="s">
        <v>245</v>
      </c>
    </row>
    <row r="4597" spans="1:39" x14ac:dyDescent="0.3">
      <c r="A4597" s="1">
        <v>43633</v>
      </c>
      <c r="B4597" t="s">
        <v>40</v>
      </c>
      <c r="C4597" t="s">
        <v>246</v>
      </c>
      <c r="D4597">
        <v>200</v>
      </c>
      <c r="E4597">
        <v>3</v>
      </c>
      <c r="F4597">
        <v>207</v>
      </c>
      <c r="G4597">
        <v>208.78999299999899</v>
      </c>
      <c r="H4597">
        <v>206</v>
      </c>
      <c r="I4597">
        <v>206.979996</v>
      </c>
      <c r="J4597">
        <v>206.979996</v>
      </c>
      <c r="K4597">
        <v>4620500</v>
      </c>
      <c r="L4597">
        <v>2.0859999999999999</v>
      </c>
      <c r="M4597">
        <v>5.86309129596889E-3</v>
      </c>
      <c r="N4597">
        <v>4.4102611698872599E-2</v>
      </c>
      <c r="O4597">
        <v>8.3367405398883807E-2</v>
      </c>
      <c r="P4597">
        <v>0.12783337963539501</v>
      </c>
      <c r="Q4597">
        <v>6.1441604725439303E-2</v>
      </c>
      <c r="R4597">
        <v>7.6993350048548299E-3</v>
      </c>
      <c r="S4597">
        <v>1.03832568309944E-2</v>
      </c>
      <c r="T4597">
        <v>1.06558286461809E-2</v>
      </c>
      <c r="U4597">
        <v>1.25730472901255E-2</v>
      </c>
      <c r="V4597">
        <v>215.429993</v>
      </c>
      <c r="W4597">
        <v>158.08999599999899</v>
      </c>
      <c r="X4597">
        <v>-0.114180227628258</v>
      </c>
      <c r="Y4597">
        <v>9.3131563797728401E-4</v>
      </c>
      <c r="Z4597">
        <v>0.89425413234104201</v>
      </c>
      <c r="AA4597">
        <v>0.30704679255288803</v>
      </c>
      <c r="AB4597">
        <v>0.128324934676219</v>
      </c>
      <c r="AC4597" t="s">
        <v>248</v>
      </c>
      <c r="AD4597" t="s">
        <v>378</v>
      </c>
      <c r="AE4597" t="s">
        <v>62</v>
      </c>
      <c r="AF4597" t="s">
        <v>79</v>
      </c>
      <c r="AG4597" t="s">
        <v>379</v>
      </c>
      <c r="AH4597" s="45">
        <v>32233</v>
      </c>
      <c r="AI4597">
        <v>354950</v>
      </c>
      <c r="AK4597" t="s">
        <v>380</v>
      </c>
      <c r="AL4597" t="s">
        <v>376</v>
      </c>
      <c r="AM4597" t="s">
        <v>245</v>
      </c>
    </row>
    <row r="4598" spans="1:39" x14ac:dyDescent="0.3">
      <c r="A4598" s="1">
        <v>43636</v>
      </c>
      <c r="B4598" t="s">
        <v>40</v>
      </c>
      <c r="C4598" t="s">
        <v>239</v>
      </c>
      <c r="D4598">
        <v>100</v>
      </c>
      <c r="E4598">
        <v>3</v>
      </c>
      <c r="F4598">
        <v>209.570007</v>
      </c>
      <c r="G4598">
        <v>211.66000399999999</v>
      </c>
      <c r="H4598">
        <v>209.30999800000001</v>
      </c>
      <c r="I4598">
        <v>211.25</v>
      </c>
      <c r="J4598">
        <v>211.25</v>
      </c>
      <c r="K4598">
        <v>5171500</v>
      </c>
      <c r="L4598">
        <v>2.0009999999999999</v>
      </c>
      <c r="M4598">
        <v>1.5792680069299899E-2</v>
      </c>
      <c r="N4598">
        <v>4.3043365263815199E-2</v>
      </c>
      <c r="O4598">
        <v>0.108020465706476</v>
      </c>
      <c r="P4598">
        <v>0.113165920423748</v>
      </c>
      <c r="Q4598">
        <v>8.4168185253099298E-2</v>
      </c>
      <c r="R4598">
        <v>7.1565956888639199E-3</v>
      </c>
      <c r="S4598">
        <v>1.02955602079504E-2</v>
      </c>
      <c r="T4598">
        <v>1.04760400076289E-2</v>
      </c>
      <c r="U4598">
        <v>1.26003879283979E-2</v>
      </c>
      <c r="V4598">
        <v>215.429993</v>
      </c>
      <c r="W4598">
        <v>158.08999599999899</v>
      </c>
      <c r="X4598">
        <v>-0.114180227628258</v>
      </c>
      <c r="Y4598">
        <v>9.4276054361659405E-3</v>
      </c>
      <c r="Z4598">
        <v>0.89430298686916398</v>
      </c>
      <c r="AA4598">
        <v>0.48839826224796001</v>
      </c>
      <c r="AB4598">
        <v>0.32741277064575902</v>
      </c>
      <c r="AC4598" t="s">
        <v>248</v>
      </c>
      <c r="AD4598" t="s">
        <v>378</v>
      </c>
      <c r="AE4598" t="s">
        <v>62</v>
      </c>
      <c r="AF4598" t="s">
        <v>79</v>
      </c>
      <c r="AG4598" t="s">
        <v>379</v>
      </c>
      <c r="AH4598" s="45">
        <v>32233</v>
      </c>
      <c r="AI4598">
        <v>354950</v>
      </c>
      <c r="AK4598" t="s">
        <v>380</v>
      </c>
      <c r="AL4598" t="s">
        <v>376</v>
      </c>
      <c r="AM4598" t="s">
        <v>245</v>
      </c>
    </row>
    <row r="4599" spans="1:39" x14ac:dyDescent="0.3">
      <c r="A4599" s="1">
        <v>43594</v>
      </c>
      <c r="B4599" t="s">
        <v>40</v>
      </c>
      <c r="C4599" t="s">
        <v>246</v>
      </c>
      <c r="D4599">
        <v>400</v>
      </c>
      <c r="E4599">
        <v>4</v>
      </c>
      <c r="F4599">
        <v>193.30999800000001</v>
      </c>
      <c r="G4599">
        <v>195.08000200000001</v>
      </c>
      <c r="H4599">
        <v>191.58999599999899</v>
      </c>
      <c r="I4599">
        <v>194.58000200000001</v>
      </c>
      <c r="J4599">
        <v>193.22467</v>
      </c>
      <c r="K4599">
        <v>2917700</v>
      </c>
      <c r="L4599">
        <v>2.4569999999999999</v>
      </c>
      <c r="M4599">
        <v>-3.0275149225234398E-3</v>
      </c>
      <c r="N4599">
        <v>-3.2511171346258097E-2</v>
      </c>
      <c r="O4599">
        <v>-4.5068269331890898E-2</v>
      </c>
      <c r="P4599">
        <v>6.2946061603124007E-2</v>
      </c>
      <c r="Q4599">
        <v>7.4350177120758101E-2</v>
      </c>
      <c r="R4599">
        <v>1.04408059629014E-2</v>
      </c>
      <c r="S4599">
        <v>1.03784374889872E-2</v>
      </c>
      <c r="T4599">
        <v>1.03742935254009E-2</v>
      </c>
      <c r="U4599">
        <v>1.2499201410684601E-2</v>
      </c>
      <c r="V4599">
        <v>215.429993</v>
      </c>
      <c r="W4599">
        <v>158.08999599999899</v>
      </c>
      <c r="X4599">
        <v>-0.114180227628258</v>
      </c>
      <c r="Y4599">
        <v>-3.0259986019249502E-3</v>
      </c>
      <c r="Z4599">
        <v>0.91160855497681503</v>
      </c>
      <c r="AA4599">
        <v>0.37317552695992301</v>
      </c>
      <c r="AB4599">
        <v>0.48123864509792302</v>
      </c>
      <c r="AC4599" t="s">
        <v>249</v>
      </c>
      <c r="AD4599" t="s">
        <v>378</v>
      </c>
      <c r="AE4599" t="s">
        <v>62</v>
      </c>
      <c r="AF4599" t="s">
        <v>79</v>
      </c>
      <c r="AG4599" t="s">
        <v>379</v>
      </c>
      <c r="AH4599" s="45">
        <v>32233</v>
      </c>
      <c r="AI4599">
        <v>354950</v>
      </c>
      <c r="AK4599" t="s">
        <v>380</v>
      </c>
      <c r="AL4599" t="s">
        <v>376</v>
      </c>
      <c r="AM4599" t="s">
        <v>245</v>
      </c>
    </row>
    <row r="4600" spans="1:39" x14ac:dyDescent="0.3">
      <c r="A4600" s="1">
        <v>43600</v>
      </c>
      <c r="B4600" t="s">
        <v>40</v>
      </c>
      <c r="C4600" t="s">
        <v>246</v>
      </c>
      <c r="D4600">
        <v>300</v>
      </c>
      <c r="E4600">
        <v>4</v>
      </c>
      <c r="F4600">
        <v>190.80999800000001</v>
      </c>
      <c r="G4600">
        <v>192.80999800000001</v>
      </c>
      <c r="H4600">
        <v>190.270004</v>
      </c>
      <c r="I4600">
        <v>191.759995</v>
      </c>
      <c r="J4600">
        <v>190.42430100000001</v>
      </c>
      <c r="K4600">
        <v>3355800</v>
      </c>
      <c r="L4600">
        <v>2.379</v>
      </c>
      <c r="M4600">
        <v>7.3033626600427096E-4</v>
      </c>
      <c r="N4600">
        <v>-1.7626374544856799E-2</v>
      </c>
      <c r="O4600">
        <v>-6.1139891315708003E-2</v>
      </c>
      <c r="P4600">
        <v>2.50429211242418E-2</v>
      </c>
      <c r="Q4600">
        <v>2.7631183814494101E-2</v>
      </c>
      <c r="R4600">
        <v>1.09301162847195E-2</v>
      </c>
      <c r="S4600">
        <v>1.0346840162395199E-2</v>
      </c>
      <c r="T4600">
        <v>1.0421906060500001E-2</v>
      </c>
      <c r="U4600">
        <v>1.25288087209132E-2</v>
      </c>
      <c r="V4600">
        <v>215.429993</v>
      </c>
      <c r="W4600">
        <v>158.08999599999899</v>
      </c>
      <c r="X4600">
        <v>-0.114180227628258</v>
      </c>
      <c r="Y4600">
        <v>5.8219943882337104E-3</v>
      </c>
      <c r="Z4600">
        <v>0.91081365433716799</v>
      </c>
      <c r="AA4600">
        <v>2.8736971029945699E-2</v>
      </c>
      <c r="AB4600">
        <v>0.17975371108058499</v>
      </c>
      <c r="AC4600" t="s">
        <v>249</v>
      </c>
      <c r="AD4600" t="s">
        <v>378</v>
      </c>
      <c r="AE4600" t="s">
        <v>62</v>
      </c>
      <c r="AF4600" t="s">
        <v>79</v>
      </c>
      <c r="AG4600" t="s">
        <v>379</v>
      </c>
      <c r="AH4600" s="45">
        <v>32233</v>
      </c>
      <c r="AI4600">
        <v>354950</v>
      </c>
      <c r="AK4600" t="s">
        <v>380</v>
      </c>
      <c r="AL4600" t="s">
        <v>376</v>
      </c>
      <c r="AM4600" t="s">
        <v>245</v>
      </c>
    </row>
    <row r="4601" spans="1:39" x14ac:dyDescent="0.3">
      <c r="A4601" s="1">
        <v>43606</v>
      </c>
      <c r="B4601" t="s">
        <v>40</v>
      </c>
      <c r="C4601" t="s">
        <v>246</v>
      </c>
      <c r="D4601">
        <v>400</v>
      </c>
      <c r="E4601">
        <v>4</v>
      </c>
      <c r="F4601">
        <v>187.13000500000001</v>
      </c>
      <c r="G4601">
        <v>192.520004</v>
      </c>
      <c r="H4601">
        <v>186.33999599999899</v>
      </c>
      <c r="I4601">
        <v>191.449997</v>
      </c>
      <c r="J4601">
        <v>190.116455</v>
      </c>
      <c r="K4601">
        <v>8555600</v>
      </c>
      <c r="L4601">
        <v>2.4260000000000002</v>
      </c>
      <c r="M4601">
        <v>2.6150049229203502E-3</v>
      </c>
      <c r="N4601">
        <v>-8.87603795873355E-4</v>
      </c>
      <c r="O4601">
        <v>-7.1597728824195003E-2</v>
      </c>
      <c r="P4601">
        <v>5.3315864305493498E-3</v>
      </c>
      <c r="Q4601">
        <v>4.5353327524075601E-2</v>
      </c>
      <c r="R4601">
        <v>4.7687445985583202E-3</v>
      </c>
      <c r="S4601">
        <v>1.0063005765972599E-2</v>
      </c>
      <c r="T4601">
        <v>1.00061611478974E-2</v>
      </c>
      <c r="U4601">
        <v>1.24629994246142E-2</v>
      </c>
      <c r="V4601">
        <v>215.429993</v>
      </c>
      <c r="W4601">
        <v>158.08999599999899</v>
      </c>
      <c r="X4601">
        <v>-0.114180227628258</v>
      </c>
      <c r="Y4601">
        <v>8.4599491109458805E-3</v>
      </c>
      <c r="Z4601">
        <v>0.90661740015676295</v>
      </c>
      <c r="AA4601">
        <v>0.157576193449216</v>
      </c>
      <c r="AB4601">
        <v>0.16558113970375099</v>
      </c>
      <c r="AC4601" t="s">
        <v>249</v>
      </c>
      <c r="AD4601" t="s">
        <v>378</v>
      </c>
      <c r="AE4601" t="s">
        <v>62</v>
      </c>
      <c r="AF4601" t="s">
        <v>79</v>
      </c>
      <c r="AG4601" t="s">
        <v>379</v>
      </c>
      <c r="AH4601" s="45">
        <v>32233</v>
      </c>
      <c r="AI4601">
        <v>354950</v>
      </c>
      <c r="AK4601" t="s">
        <v>380</v>
      </c>
      <c r="AL4601" t="s">
        <v>376</v>
      </c>
      <c r="AM4601" t="s">
        <v>245</v>
      </c>
    </row>
    <row r="4602" spans="1:39" x14ac:dyDescent="0.3">
      <c r="A4602" s="1">
        <v>43621</v>
      </c>
      <c r="B4602" t="s">
        <v>40</v>
      </c>
      <c r="C4602" t="s">
        <v>246</v>
      </c>
      <c r="D4602">
        <v>200</v>
      </c>
      <c r="E4602">
        <v>4</v>
      </c>
      <c r="F4602">
        <v>194.009995</v>
      </c>
      <c r="G4602">
        <v>196.720001</v>
      </c>
      <c r="H4602">
        <v>193.08000200000001</v>
      </c>
      <c r="I4602">
        <v>196.69000199999999</v>
      </c>
      <c r="J4602">
        <v>196.69000199999999</v>
      </c>
      <c r="K4602">
        <v>3704600</v>
      </c>
      <c r="L4602">
        <v>2.1230000000000002</v>
      </c>
      <c r="M4602">
        <v>1.43379126447362E-2</v>
      </c>
      <c r="N4602">
        <v>4.1647241937425097E-2</v>
      </c>
      <c r="O4602">
        <v>-1.2494739706289899E-2</v>
      </c>
      <c r="P4602">
        <v>7.8659086384911897E-2</v>
      </c>
      <c r="Q4602">
        <v>5.29577977151338E-2</v>
      </c>
      <c r="R4602">
        <v>1.4202612265706901E-2</v>
      </c>
      <c r="S4602">
        <v>1.2148347253226E-2</v>
      </c>
      <c r="T4602">
        <v>1.0595944359932399E-2</v>
      </c>
      <c r="U4602">
        <v>1.25543929391101E-2</v>
      </c>
      <c r="V4602">
        <v>215.429993</v>
      </c>
      <c r="W4602">
        <v>158.08999599999899</v>
      </c>
      <c r="X4602">
        <v>-0.114180227628258</v>
      </c>
      <c r="Y4602">
        <v>8.1287266899663802E-3</v>
      </c>
      <c r="Z4602">
        <v>0.89982129970527003</v>
      </c>
      <c r="AA4602">
        <v>0.236898022713847</v>
      </c>
      <c r="AB4602">
        <v>0.19394996986104099</v>
      </c>
      <c r="AC4602" t="s">
        <v>249</v>
      </c>
      <c r="AD4602" t="s">
        <v>378</v>
      </c>
      <c r="AE4602" t="s">
        <v>62</v>
      </c>
      <c r="AF4602" t="s">
        <v>79</v>
      </c>
      <c r="AG4602" t="s">
        <v>379</v>
      </c>
      <c r="AH4602" s="45">
        <v>32233</v>
      </c>
      <c r="AI4602">
        <v>354950</v>
      </c>
      <c r="AK4602" t="s">
        <v>380</v>
      </c>
      <c r="AL4602" t="s">
        <v>376</v>
      </c>
      <c r="AM4602" t="s">
        <v>245</v>
      </c>
    </row>
    <row r="4603" spans="1:39" x14ac:dyDescent="0.3">
      <c r="A4603" s="1">
        <v>43643</v>
      </c>
      <c r="B4603" t="s">
        <v>40</v>
      </c>
      <c r="C4603" t="s">
        <v>246</v>
      </c>
      <c r="D4603">
        <v>400</v>
      </c>
      <c r="E4603">
        <v>4</v>
      </c>
      <c r="F4603">
        <v>207.61000100000001</v>
      </c>
      <c r="G4603">
        <v>208</v>
      </c>
      <c r="H4603">
        <v>206.009995</v>
      </c>
      <c r="I4603">
        <v>207.020004</v>
      </c>
      <c r="J4603">
        <v>207.020004</v>
      </c>
      <c r="K4603">
        <v>2286800</v>
      </c>
      <c r="L4603">
        <v>2.0049999999999999</v>
      </c>
      <c r="M4603">
        <v>2.9025078286049901E-3</v>
      </c>
      <c r="N4603">
        <v>-2.02268399598746E-2</v>
      </c>
      <c r="O4603">
        <v>8.4656340593801505E-2</v>
      </c>
      <c r="P4603">
        <v>9.2465444815987993E-2</v>
      </c>
      <c r="Q4603">
        <v>7.8351049327799502E-2</v>
      </c>
      <c r="R4603">
        <v>1.04520000698599E-2</v>
      </c>
      <c r="S4603">
        <v>1.0512354971776E-2</v>
      </c>
      <c r="T4603">
        <v>1.08533900323683E-2</v>
      </c>
      <c r="U4603">
        <v>1.2638925581814901E-2</v>
      </c>
      <c r="V4603">
        <v>215.429993</v>
      </c>
      <c r="W4603">
        <v>158.08999599999899</v>
      </c>
      <c r="X4603">
        <v>-0.114180227628258</v>
      </c>
      <c r="Y4603">
        <v>3.81588593721357E-3</v>
      </c>
      <c r="Z4603">
        <v>0.90257837642900296</v>
      </c>
      <c r="AA4603">
        <v>0.44934069190507298</v>
      </c>
      <c r="AB4603">
        <v>0.37003580618913401</v>
      </c>
      <c r="AC4603" t="s">
        <v>249</v>
      </c>
      <c r="AD4603" t="s">
        <v>378</v>
      </c>
      <c r="AE4603" t="s">
        <v>62</v>
      </c>
      <c r="AF4603" t="s">
        <v>79</v>
      </c>
      <c r="AG4603" t="s">
        <v>379</v>
      </c>
      <c r="AH4603" s="45">
        <v>32233</v>
      </c>
      <c r="AI4603">
        <v>354950</v>
      </c>
      <c r="AK4603" t="s">
        <v>380</v>
      </c>
      <c r="AL4603" t="s">
        <v>376</v>
      </c>
      <c r="AM4603" t="s">
        <v>245</v>
      </c>
    </row>
    <row r="4604" spans="1:39" x14ac:dyDescent="0.3">
      <c r="A4604" s="1">
        <v>43577</v>
      </c>
      <c r="B4604" t="s">
        <v>40</v>
      </c>
      <c r="C4604" t="s">
        <v>246</v>
      </c>
      <c r="D4604">
        <v>200</v>
      </c>
      <c r="E4604">
        <v>5</v>
      </c>
      <c r="F4604">
        <v>204.11000100000001</v>
      </c>
      <c r="G4604">
        <v>206.25</v>
      </c>
      <c r="H4604">
        <v>204</v>
      </c>
      <c r="I4604">
        <v>204.779999</v>
      </c>
      <c r="J4604">
        <v>203.35360700000001</v>
      </c>
      <c r="K4604">
        <v>2593900</v>
      </c>
      <c r="L4604">
        <v>2.59</v>
      </c>
      <c r="M4604">
        <v>-4.2881641916656596E-3</v>
      </c>
      <c r="N4604">
        <v>4.55173325494348E-3</v>
      </c>
      <c r="O4604">
        <v>9.5651967577075503E-2</v>
      </c>
      <c r="P4604">
        <v>0.13873413664078799</v>
      </c>
      <c r="Q4604">
        <v>0.16941332725528099</v>
      </c>
      <c r="R4604">
        <v>6.3911708462074703E-3</v>
      </c>
      <c r="S4604">
        <v>9.5734619450886394E-3</v>
      </c>
      <c r="T4604">
        <v>9.5913557801163805E-3</v>
      </c>
      <c r="U4604">
        <v>1.2657688184443801E-2</v>
      </c>
      <c r="V4604">
        <v>215.429993</v>
      </c>
      <c r="W4604">
        <v>158.08999599999899</v>
      </c>
      <c r="X4604">
        <v>-0.114180227628258</v>
      </c>
      <c r="Y4604">
        <v>1.0115060212163699E-3</v>
      </c>
      <c r="Z4604">
        <v>0.91495870431577997</v>
      </c>
      <c r="AA4604">
        <v>1.07459551804112</v>
      </c>
      <c r="AB4604">
        <v>1.14679801580215</v>
      </c>
      <c r="AC4604" t="s">
        <v>250</v>
      </c>
      <c r="AD4604" t="s">
        <v>378</v>
      </c>
      <c r="AE4604" t="s">
        <v>62</v>
      </c>
      <c r="AF4604" t="s">
        <v>79</v>
      </c>
      <c r="AG4604" t="s">
        <v>379</v>
      </c>
      <c r="AH4604" s="45">
        <v>32233</v>
      </c>
      <c r="AI4604">
        <v>354950</v>
      </c>
      <c r="AK4604" t="s">
        <v>380</v>
      </c>
      <c r="AL4604" t="s">
        <v>376</v>
      </c>
      <c r="AM4604" t="s">
        <v>245</v>
      </c>
    </row>
    <row r="4605" spans="1:39" x14ac:dyDescent="0.3">
      <c r="A4605" s="1">
        <v>43607</v>
      </c>
      <c r="B4605" t="s">
        <v>40</v>
      </c>
      <c r="C4605" t="s">
        <v>246</v>
      </c>
      <c r="D4605">
        <v>600</v>
      </c>
      <c r="E4605">
        <v>5</v>
      </c>
      <c r="F4605">
        <v>190.490005</v>
      </c>
      <c r="G4605">
        <v>192.220001</v>
      </c>
      <c r="H4605">
        <v>188.050003</v>
      </c>
      <c r="I4605">
        <v>188.91000399999999</v>
      </c>
      <c r="J4605">
        <v>187.59416200000001</v>
      </c>
      <c r="K4605">
        <v>5706000</v>
      </c>
      <c r="L4605">
        <v>2.3929999999999998</v>
      </c>
      <c r="M4605">
        <v>-1.3355888768805901E-2</v>
      </c>
      <c r="N4605">
        <v>-1.49738288306836E-2</v>
      </c>
      <c r="O4605">
        <v>-8.0665453401335296E-2</v>
      </c>
      <c r="P4605">
        <v>-7.86799643885331E-3</v>
      </c>
      <c r="Q4605">
        <v>1.9431325831661399E-2</v>
      </c>
      <c r="R4605">
        <v>7.4853946465426799E-3</v>
      </c>
      <c r="S4605">
        <v>1.0290492582870899E-2</v>
      </c>
      <c r="T4605">
        <v>1.01484672994002E-2</v>
      </c>
      <c r="U4605">
        <v>1.24673360747324E-2</v>
      </c>
      <c r="V4605">
        <v>215.429993</v>
      </c>
      <c r="W4605">
        <v>158.08999599999899</v>
      </c>
      <c r="X4605">
        <v>-0.114180227628258</v>
      </c>
      <c r="Y4605">
        <v>-2.8283920525026501E-3</v>
      </c>
      <c r="Z4605">
        <v>0.90617843518534202</v>
      </c>
      <c r="AA4605">
        <v>-3.3584110301698902E-2</v>
      </c>
      <c r="AB4605">
        <v>0.153116923437422</v>
      </c>
      <c r="AC4605" t="s">
        <v>250</v>
      </c>
      <c r="AD4605" t="s">
        <v>378</v>
      </c>
      <c r="AE4605" t="s">
        <v>62</v>
      </c>
      <c r="AF4605" t="s">
        <v>79</v>
      </c>
      <c r="AG4605" t="s">
        <v>379</v>
      </c>
      <c r="AH4605" s="45">
        <v>32233</v>
      </c>
      <c r="AI4605">
        <v>354950</v>
      </c>
      <c r="AK4605" t="s">
        <v>380</v>
      </c>
      <c r="AL4605" t="s">
        <v>376</v>
      </c>
      <c r="AM4605" t="s">
        <v>245</v>
      </c>
    </row>
    <row r="4606" spans="1:39" x14ac:dyDescent="0.3">
      <c r="A4606" s="1">
        <v>43619</v>
      </c>
      <c r="B4606" t="s">
        <v>40</v>
      </c>
      <c r="C4606" t="s">
        <v>246</v>
      </c>
      <c r="D4606">
        <v>500</v>
      </c>
      <c r="E4606">
        <v>5</v>
      </c>
      <c r="F4606">
        <v>189.520004</v>
      </c>
      <c r="G4606">
        <v>191.86999499999999</v>
      </c>
      <c r="H4606">
        <v>188.75</v>
      </c>
      <c r="I4606">
        <v>189.570007</v>
      </c>
      <c r="J4606">
        <v>188.249573</v>
      </c>
      <c r="K4606">
        <v>4620200</v>
      </c>
      <c r="L4606">
        <v>2.081</v>
      </c>
      <c r="M4606">
        <v>-1.47591232757239E-3</v>
      </c>
      <c r="N4606">
        <v>-2.0984040211322198E-2</v>
      </c>
      <c r="O4606">
        <v>-4.7540871082622602E-2</v>
      </c>
      <c r="P4606">
        <v>3.8274594680305397E-2</v>
      </c>
      <c r="Q4606">
        <v>3.4554758527658803E-2</v>
      </c>
      <c r="R4606">
        <v>6.47371971128749E-3</v>
      </c>
      <c r="S4606">
        <v>9.8891178369487891E-3</v>
      </c>
      <c r="T4606">
        <v>9.8093393208819202E-3</v>
      </c>
      <c r="U4606">
        <v>1.24581960498681E-2</v>
      </c>
      <c r="V4606">
        <v>215.429993</v>
      </c>
      <c r="W4606">
        <v>158.08999599999899</v>
      </c>
      <c r="X4606">
        <v>-0.114180227628258</v>
      </c>
      <c r="Y4606">
        <v>-2.7690708645509302E-3</v>
      </c>
      <c r="Z4606">
        <v>0.88861390940686602</v>
      </c>
      <c r="AA4606">
        <v>0.102539869062344</v>
      </c>
      <c r="AB4606">
        <v>0.15316343996241499</v>
      </c>
      <c r="AC4606" t="s">
        <v>250</v>
      </c>
      <c r="AD4606" t="s">
        <v>378</v>
      </c>
      <c r="AE4606" t="s">
        <v>62</v>
      </c>
      <c r="AF4606" t="s">
        <v>79</v>
      </c>
      <c r="AG4606" t="s">
        <v>379</v>
      </c>
      <c r="AH4606" s="45">
        <v>32233</v>
      </c>
      <c r="AI4606">
        <v>354950</v>
      </c>
      <c r="AK4606" t="s">
        <v>380</v>
      </c>
      <c r="AL4606" t="s">
        <v>376</v>
      </c>
      <c r="AM4606" t="s">
        <v>245</v>
      </c>
    </row>
    <row r="4607" spans="1:39" x14ac:dyDescent="0.3">
      <c r="A4607" s="1">
        <v>43620</v>
      </c>
      <c r="B4607" t="s">
        <v>40</v>
      </c>
      <c r="C4607" t="s">
        <v>246</v>
      </c>
      <c r="D4607">
        <v>300</v>
      </c>
      <c r="E4607">
        <v>5</v>
      </c>
      <c r="F4607">
        <v>191.58000200000001</v>
      </c>
      <c r="G4607">
        <v>195.5</v>
      </c>
      <c r="H4607">
        <v>191.41999799999999</v>
      </c>
      <c r="I4607">
        <v>195.25</v>
      </c>
      <c r="J4607">
        <v>193.88999899999999</v>
      </c>
      <c r="K4607">
        <v>5118100</v>
      </c>
      <c r="L4607">
        <v>2.1190000000000002</v>
      </c>
      <c r="M4607">
        <v>2.95223843682118E-2</v>
      </c>
      <c r="N4607">
        <v>1.9131897101742901E-2</v>
      </c>
      <c r="O4607">
        <v>-2.9073793698845701E-2</v>
      </c>
      <c r="P4607">
        <v>6.6763814747381106E-2</v>
      </c>
      <c r="Q4607">
        <v>5.9797792717663098E-2</v>
      </c>
      <c r="R4607">
        <v>1.53447392757747E-2</v>
      </c>
      <c r="S4607">
        <v>1.16850542825744E-2</v>
      </c>
      <c r="T4607">
        <v>1.0464100610444499E-2</v>
      </c>
      <c r="U4607">
        <v>1.25923957047957E-2</v>
      </c>
      <c r="V4607">
        <v>215.429993</v>
      </c>
      <c r="W4607">
        <v>158.08999599999899</v>
      </c>
      <c r="X4607">
        <v>-0.114180227628258</v>
      </c>
      <c r="Y4607">
        <v>2.1205927310919401E-2</v>
      </c>
      <c r="Z4607">
        <v>0.90063270279551</v>
      </c>
      <c r="AA4607">
        <v>0.28810202749399699</v>
      </c>
      <c r="AB4607">
        <v>0.17400518001557899</v>
      </c>
      <c r="AC4607" t="s">
        <v>250</v>
      </c>
      <c r="AD4607" t="s">
        <v>378</v>
      </c>
      <c r="AE4607" t="s">
        <v>62</v>
      </c>
      <c r="AF4607" t="s">
        <v>79</v>
      </c>
      <c r="AG4607" t="s">
        <v>379</v>
      </c>
      <c r="AH4607" s="45">
        <v>32233</v>
      </c>
      <c r="AI4607">
        <v>354950</v>
      </c>
      <c r="AK4607" t="s">
        <v>380</v>
      </c>
      <c r="AL4607" t="s">
        <v>376</v>
      </c>
      <c r="AM4607" t="s">
        <v>245</v>
      </c>
    </row>
    <row r="4608" spans="1:39" x14ac:dyDescent="0.3">
      <c r="A4608" s="1">
        <v>43621</v>
      </c>
      <c r="B4608" t="s">
        <v>40</v>
      </c>
      <c r="C4608" t="s">
        <v>239</v>
      </c>
      <c r="D4608">
        <v>400</v>
      </c>
      <c r="E4608">
        <v>5</v>
      </c>
      <c r="F4608">
        <v>194.009995</v>
      </c>
      <c r="G4608">
        <v>196.720001</v>
      </c>
      <c r="H4608">
        <v>193.08000200000001</v>
      </c>
      <c r="I4608">
        <v>196.69000199999999</v>
      </c>
      <c r="J4608">
        <v>196.69000199999999</v>
      </c>
      <c r="K4608">
        <v>3704600</v>
      </c>
      <c r="L4608">
        <v>2.1230000000000002</v>
      </c>
      <c r="M4608">
        <v>1.43379126447362E-2</v>
      </c>
      <c r="N4608">
        <v>4.1647241937425097E-2</v>
      </c>
      <c r="O4608">
        <v>-1.2494739706289899E-2</v>
      </c>
      <c r="P4608">
        <v>7.8659086384911897E-2</v>
      </c>
      <c r="Q4608">
        <v>5.29577977151338E-2</v>
      </c>
      <c r="R4608">
        <v>1.4202612265706901E-2</v>
      </c>
      <c r="S4608">
        <v>1.2148347253226E-2</v>
      </c>
      <c r="T4608">
        <v>1.0595944359932399E-2</v>
      </c>
      <c r="U4608">
        <v>1.25543929391101E-2</v>
      </c>
      <c r="V4608">
        <v>215.429993</v>
      </c>
      <c r="W4608">
        <v>158.08999599999899</v>
      </c>
      <c r="X4608">
        <v>-0.114180227628258</v>
      </c>
      <c r="Y4608">
        <v>8.1287266899663802E-3</v>
      </c>
      <c r="Z4608">
        <v>0.89982129970527003</v>
      </c>
      <c r="AA4608">
        <v>0.236898022713847</v>
      </c>
      <c r="AB4608">
        <v>0.19394996986104099</v>
      </c>
      <c r="AC4608" t="s">
        <v>250</v>
      </c>
      <c r="AD4608" t="s">
        <v>378</v>
      </c>
      <c r="AE4608" t="s">
        <v>62</v>
      </c>
      <c r="AF4608" t="s">
        <v>79</v>
      </c>
      <c r="AG4608" t="s">
        <v>379</v>
      </c>
      <c r="AH4608" s="45">
        <v>32233</v>
      </c>
      <c r="AI4608">
        <v>354950</v>
      </c>
      <c r="AK4608" t="s">
        <v>380</v>
      </c>
      <c r="AL4608" t="s">
        <v>376</v>
      </c>
      <c r="AM4608" t="s">
        <v>245</v>
      </c>
    </row>
    <row r="4609" spans="1:39" x14ac:dyDescent="0.3">
      <c r="A4609" s="1">
        <v>43641</v>
      </c>
      <c r="B4609" t="s">
        <v>40</v>
      </c>
      <c r="C4609" t="s">
        <v>246</v>
      </c>
      <c r="D4609">
        <v>400</v>
      </c>
      <c r="E4609">
        <v>5</v>
      </c>
      <c r="F4609">
        <v>206.300003</v>
      </c>
      <c r="G4609">
        <v>207.10000600000001</v>
      </c>
      <c r="H4609">
        <v>204.199997</v>
      </c>
      <c r="I4609">
        <v>204.740005</v>
      </c>
      <c r="J4609">
        <v>204.740005</v>
      </c>
      <c r="K4609">
        <v>3587900</v>
      </c>
      <c r="L4609">
        <v>1.994</v>
      </c>
      <c r="M4609">
        <v>-3.70512802344777E-3</v>
      </c>
      <c r="N4609">
        <v>-1.3294024291391E-2</v>
      </c>
      <c r="O4609">
        <v>7.1235385243672997E-2</v>
      </c>
      <c r="P4609">
        <v>8.5186374950837099E-2</v>
      </c>
      <c r="Q4609">
        <v>6.1943472122035902E-2</v>
      </c>
      <c r="R4609">
        <v>1.2870150743560399E-2</v>
      </c>
      <c r="S4609">
        <v>1.09562646756741E-2</v>
      </c>
      <c r="T4609">
        <v>1.0826448256826399E-2</v>
      </c>
      <c r="U4609">
        <v>1.2632825174838999E-2</v>
      </c>
      <c r="V4609">
        <v>215.429993</v>
      </c>
      <c r="W4609">
        <v>158.08999599999899</v>
      </c>
      <c r="X4609">
        <v>-0.114180227628258</v>
      </c>
      <c r="Y4609">
        <v>-9.5417756928269908E-3</v>
      </c>
      <c r="Z4609">
        <v>0.89880565629359799</v>
      </c>
      <c r="AA4609">
        <v>0.32173888009401702</v>
      </c>
      <c r="AB4609">
        <v>0.35537981082298697</v>
      </c>
      <c r="AC4609" t="s">
        <v>250</v>
      </c>
      <c r="AD4609" t="s">
        <v>378</v>
      </c>
      <c r="AE4609" t="s">
        <v>62</v>
      </c>
      <c r="AF4609" t="s">
        <v>79</v>
      </c>
      <c r="AG4609" t="s">
        <v>379</v>
      </c>
      <c r="AH4609" s="45">
        <v>32233</v>
      </c>
      <c r="AI4609">
        <v>354950</v>
      </c>
      <c r="AK4609" t="s">
        <v>380</v>
      </c>
      <c r="AL4609" t="s">
        <v>376</v>
      </c>
      <c r="AM4609" t="s">
        <v>245</v>
      </c>
    </row>
    <row r="4610" spans="1:39" x14ac:dyDescent="0.3">
      <c r="A4610" s="1">
        <v>43556</v>
      </c>
      <c r="B4610" t="s">
        <v>40</v>
      </c>
      <c r="C4610" t="s">
        <v>246</v>
      </c>
      <c r="D4610">
        <v>200</v>
      </c>
      <c r="E4610">
        <v>6</v>
      </c>
      <c r="F4610">
        <v>192.990005</v>
      </c>
      <c r="G4610">
        <v>195.89999399999999</v>
      </c>
      <c r="H4610">
        <v>192.85000600000001</v>
      </c>
      <c r="I4610">
        <v>195.63999899999999</v>
      </c>
      <c r="J4610">
        <v>194.27728300000001</v>
      </c>
      <c r="K4610">
        <v>5381400</v>
      </c>
      <c r="L4610">
        <v>2.4969999999999999</v>
      </c>
      <c r="M4610">
        <v>1.9354009393975899E-2</v>
      </c>
      <c r="N4610">
        <v>3.0937884014243799E-2</v>
      </c>
      <c r="O4610">
        <v>6.2582830334484502E-2</v>
      </c>
      <c r="P4610">
        <v>0.14660328482609</v>
      </c>
      <c r="Q4610">
        <v>0.117223968706234</v>
      </c>
      <c r="R4610">
        <v>8.6118429020622493E-3</v>
      </c>
      <c r="S4610">
        <v>8.1525407371245504E-3</v>
      </c>
      <c r="T4610">
        <v>1.0879771881538399E-2</v>
      </c>
      <c r="U4610">
        <v>1.29958589761283E-2</v>
      </c>
      <c r="V4610">
        <v>215.429993</v>
      </c>
      <c r="W4610">
        <v>158.08999599999899</v>
      </c>
      <c r="X4610">
        <v>-0.114180227628258</v>
      </c>
      <c r="Y4610">
        <v>1.1502195497633099E-2</v>
      </c>
      <c r="Z4610">
        <v>0.92018291440048805</v>
      </c>
      <c r="AA4610">
        <v>0.688803268819279</v>
      </c>
      <c r="AB4610">
        <v>0.653965277819755</v>
      </c>
      <c r="AC4610" t="s">
        <v>251</v>
      </c>
      <c r="AD4610" t="s">
        <v>378</v>
      </c>
      <c r="AE4610" t="s">
        <v>62</v>
      </c>
      <c r="AF4610" t="s">
        <v>79</v>
      </c>
      <c r="AG4610" t="s">
        <v>379</v>
      </c>
      <c r="AH4610" s="45">
        <v>32233</v>
      </c>
      <c r="AI4610">
        <v>354950</v>
      </c>
      <c r="AK4610" t="s">
        <v>380</v>
      </c>
      <c r="AL4610" t="s">
        <v>376</v>
      </c>
      <c r="AM4610" t="s">
        <v>245</v>
      </c>
    </row>
    <row r="4611" spans="1:39" x14ac:dyDescent="0.3">
      <c r="A4611" s="1">
        <v>43571</v>
      </c>
      <c r="B4611" t="s">
        <v>40</v>
      </c>
      <c r="C4611" t="s">
        <v>246</v>
      </c>
      <c r="D4611">
        <v>300</v>
      </c>
      <c r="E4611">
        <v>6</v>
      </c>
      <c r="F4611">
        <v>205.25</v>
      </c>
      <c r="G4611">
        <v>205.990005</v>
      </c>
      <c r="H4611">
        <v>204.28999299999899</v>
      </c>
      <c r="I4611">
        <v>204.470001</v>
      </c>
      <c r="J4611">
        <v>203.04577599999999</v>
      </c>
      <c r="K4611">
        <v>3271400</v>
      </c>
      <c r="L4611">
        <v>2.5920000000000001</v>
      </c>
      <c r="M4611">
        <v>-1.9055561219445401E-3</v>
      </c>
      <c r="N4611">
        <v>1.7614001800647101E-2</v>
      </c>
      <c r="O4611">
        <v>0.115151692112843</v>
      </c>
      <c r="P4611">
        <v>0.154689183691402</v>
      </c>
      <c r="Q4611">
        <v>0.18297652999953601</v>
      </c>
      <c r="R4611">
        <v>8.08219345696559E-3</v>
      </c>
      <c r="S4611">
        <v>9.1778824816641392E-3</v>
      </c>
      <c r="T4611">
        <v>1.0127208756821601E-2</v>
      </c>
      <c r="U4611">
        <v>1.2793212267006301E-2</v>
      </c>
      <c r="V4611">
        <v>215.429993</v>
      </c>
      <c r="W4611">
        <v>158.08999599999899</v>
      </c>
      <c r="X4611">
        <v>-0.114180227628258</v>
      </c>
      <c r="Y4611">
        <v>5.0922850790659495E-4</v>
      </c>
      <c r="Z4611">
        <v>0.91694946920217502</v>
      </c>
      <c r="AA4611">
        <v>1.1748819286016401</v>
      </c>
      <c r="AB4611">
        <v>1.1627289312068301</v>
      </c>
      <c r="AC4611" t="s">
        <v>251</v>
      </c>
      <c r="AD4611" t="s">
        <v>378</v>
      </c>
      <c r="AE4611" t="s">
        <v>62</v>
      </c>
      <c r="AF4611" t="s">
        <v>79</v>
      </c>
      <c r="AG4611" t="s">
        <v>379</v>
      </c>
      <c r="AH4611" s="45">
        <v>32233</v>
      </c>
      <c r="AI4611">
        <v>354950</v>
      </c>
      <c r="AK4611" t="s">
        <v>380</v>
      </c>
      <c r="AL4611" t="s">
        <v>376</v>
      </c>
      <c r="AM4611" t="s">
        <v>245</v>
      </c>
    </row>
    <row r="4612" spans="1:39" x14ac:dyDescent="0.3">
      <c r="A4612" s="1">
        <v>43573</v>
      </c>
      <c r="B4612" t="s">
        <v>40</v>
      </c>
      <c r="C4612" t="s">
        <v>239</v>
      </c>
      <c r="D4612">
        <v>800</v>
      </c>
      <c r="E4612">
        <v>6</v>
      </c>
      <c r="F4612">
        <v>206.020004</v>
      </c>
      <c r="G4612">
        <v>207.779999</v>
      </c>
      <c r="H4612">
        <v>205.10000600000001</v>
      </c>
      <c r="I4612">
        <v>205.66000399999999</v>
      </c>
      <c r="J4612">
        <v>204.22749299999899</v>
      </c>
      <c r="K4612">
        <v>3162500</v>
      </c>
      <c r="L4612">
        <v>2.56</v>
      </c>
      <c r="M4612">
        <v>-4.3181366010722599E-3</v>
      </c>
      <c r="N4612">
        <v>2.05342460537488E-2</v>
      </c>
      <c r="O4612">
        <v>0.11058229188471699</v>
      </c>
      <c r="P4612">
        <v>0.16960035407729901</v>
      </c>
      <c r="Q4612">
        <v>0.158179792752319</v>
      </c>
      <c r="R4612">
        <v>7.0987727685481901E-3</v>
      </c>
      <c r="S4612">
        <v>9.4606472084156502E-3</v>
      </c>
      <c r="T4612">
        <v>1.00326673902764E-2</v>
      </c>
      <c r="U4612">
        <v>1.2694953459839399E-2</v>
      </c>
      <c r="V4612">
        <v>215.429993</v>
      </c>
      <c r="W4612">
        <v>158.08999599999899</v>
      </c>
      <c r="X4612">
        <v>-0.114180227628258</v>
      </c>
      <c r="Y4612">
        <v>1.5778467813143101E-3</v>
      </c>
      <c r="Z4612">
        <v>0.91799816542996204</v>
      </c>
      <c r="AA4612">
        <v>0.99238224264924502</v>
      </c>
      <c r="AB4612">
        <v>1.1719807999654901</v>
      </c>
      <c r="AC4612" t="s">
        <v>251</v>
      </c>
      <c r="AD4612" t="s">
        <v>378</v>
      </c>
      <c r="AE4612" t="s">
        <v>62</v>
      </c>
      <c r="AF4612" t="s">
        <v>79</v>
      </c>
      <c r="AG4612" t="s">
        <v>379</v>
      </c>
      <c r="AH4612" s="45">
        <v>32233</v>
      </c>
      <c r="AI4612">
        <v>354950</v>
      </c>
      <c r="AK4612" t="s">
        <v>380</v>
      </c>
      <c r="AL4612" t="s">
        <v>376</v>
      </c>
      <c r="AM4612" t="s">
        <v>245</v>
      </c>
    </row>
    <row r="4613" spans="1:39" x14ac:dyDescent="0.3">
      <c r="A4613" s="1">
        <v>43581</v>
      </c>
      <c r="B4613" t="s">
        <v>40</v>
      </c>
      <c r="C4613" t="s">
        <v>239</v>
      </c>
      <c r="D4613">
        <v>500</v>
      </c>
      <c r="E4613">
        <v>6</v>
      </c>
      <c r="F4613">
        <v>205.88000500000001</v>
      </c>
      <c r="G4613">
        <v>206.13999899999999</v>
      </c>
      <c r="H4613">
        <v>203.33999599999899</v>
      </c>
      <c r="I4613">
        <v>203.61000100000001</v>
      </c>
      <c r="J4613">
        <v>202.191757</v>
      </c>
      <c r="K4613">
        <v>3560300</v>
      </c>
      <c r="L4613">
        <v>2.5049999999999999</v>
      </c>
      <c r="M4613">
        <v>-1.40940289157226E-2</v>
      </c>
      <c r="N4613">
        <v>-1.00179950902844E-2</v>
      </c>
      <c r="O4613">
        <v>7.2662008225632804E-2</v>
      </c>
      <c r="P4613">
        <v>0.12844855497004801</v>
      </c>
      <c r="Q4613">
        <v>0.16193428838090199</v>
      </c>
      <c r="R4613">
        <v>7.8558328379814604E-3</v>
      </c>
      <c r="S4613">
        <v>9.40263718087383E-3</v>
      </c>
      <c r="T4613">
        <v>9.4142342209213303E-3</v>
      </c>
      <c r="U4613">
        <v>1.26799145839559E-2</v>
      </c>
      <c r="V4613">
        <v>215.429993</v>
      </c>
      <c r="W4613">
        <v>158.08999599999899</v>
      </c>
      <c r="X4613">
        <v>-0.114180227628258</v>
      </c>
      <c r="Y4613">
        <v>4.6743503443647796E-3</v>
      </c>
      <c r="Z4613">
        <v>0.91513845100011904</v>
      </c>
      <c r="AA4613">
        <v>1.02512661433409</v>
      </c>
      <c r="AB4613">
        <v>1.10554063906666</v>
      </c>
      <c r="AC4613" t="s">
        <v>251</v>
      </c>
      <c r="AD4613" t="s">
        <v>378</v>
      </c>
      <c r="AE4613" t="s">
        <v>62</v>
      </c>
      <c r="AF4613" t="s">
        <v>79</v>
      </c>
      <c r="AG4613" t="s">
        <v>379</v>
      </c>
      <c r="AH4613" s="45">
        <v>32233</v>
      </c>
      <c r="AI4613">
        <v>354950</v>
      </c>
      <c r="AK4613" t="s">
        <v>380</v>
      </c>
      <c r="AL4613" t="s">
        <v>376</v>
      </c>
      <c r="AM4613" t="s">
        <v>245</v>
      </c>
    </row>
    <row r="4614" spans="1:39" x14ac:dyDescent="0.3">
      <c r="A4614" s="1">
        <v>43595</v>
      </c>
      <c r="B4614" t="s">
        <v>40</v>
      </c>
      <c r="C4614" t="s">
        <v>239</v>
      </c>
      <c r="D4614">
        <v>600</v>
      </c>
      <c r="E4614">
        <v>6</v>
      </c>
      <c r="F4614">
        <v>193.21000699999999</v>
      </c>
      <c r="G4614">
        <v>195.490005</v>
      </c>
      <c r="H4614">
        <v>190.009995</v>
      </c>
      <c r="I4614">
        <v>194.58000200000001</v>
      </c>
      <c r="J4614">
        <v>193.22467</v>
      </c>
      <c r="K4614">
        <v>3863600</v>
      </c>
      <c r="L4614">
        <v>2.4550000000000001</v>
      </c>
      <c r="M4614">
        <v>0</v>
      </c>
      <c r="N4614">
        <v>-3.02700299984386E-2</v>
      </c>
      <c r="O4614">
        <v>-3.19638442194001E-2</v>
      </c>
      <c r="P4614">
        <v>6.0396052324250597E-2</v>
      </c>
      <c r="Q4614">
        <v>6.72417585564309E-2</v>
      </c>
      <c r="R4614">
        <v>1.0714001485425499E-2</v>
      </c>
      <c r="S4614">
        <v>1.00856095454138E-2</v>
      </c>
      <c r="T4614">
        <v>1.03731195661717E-2</v>
      </c>
      <c r="U4614">
        <v>1.24917827053211E-2</v>
      </c>
      <c r="V4614">
        <v>215.429993</v>
      </c>
      <c r="W4614">
        <v>158.08999599999899</v>
      </c>
      <c r="X4614">
        <v>-0.114180227628258</v>
      </c>
      <c r="Y4614">
        <v>3.7133938472042301E-3</v>
      </c>
      <c r="Z4614">
        <v>0.91179864090369001</v>
      </c>
      <c r="AA4614">
        <v>0.31994878567312801</v>
      </c>
      <c r="AB4614">
        <v>0.43333161253567698</v>
      </c>
      <c r="AC4614" t="s">
        <v>251</v>
      </c>
      <c r="AD4614" t="s">
        <v>378</v>
      </c>
      <c r="AE4614" t="s">
        <v>62</v>
      </c>
      <c r="AF4614" t="s">
        <v>79</v>
      </c>
      <c r="AG4614" t="s">
        <v>379</v>
      </c>
      <c r="AH4614" s="45">
        <v>32233</v>
      </c>
      <c r="AI4614">
        <v>354950</v>
      </c>
      <c r="AK4614" t="s">
        <v>380</v>
      </c>
      <c r="AL4614" t="s">
        <v>376</v>
      </c>
      <c r="AM4614" t="s">
        <v>245</v>
      </c>
    </row>
    <row r="4615" spans="1:39" x14ac:dyDescent="0.3">
      <c r="A4615" s="1">
        <v>43602</v>
      </c>
      <c r="B4615" t="s">
        <v>40</v>
      </c>
      <c r="C4615" t="s">
        <v>239</v>
      </c>
      <c r="D4615">
        <v>600</v>
      </c>
      <c r="E4615">
        <v>6</v>
      </c>
      <c r="F4615">
        <v>190.86000100000001</v>
      </c>
      <c r="G4615">
        <v>194.5</v>
      </c>
      <c r="H4615">
        <v>190.75</v>
      </c>
      <c r="I4615">
        <v>192.58000200000001</v>
      </c>
      <c r="J4615">
        <v>191.238586</v>
      </c>
      <c r="K4615">
        <v>5223800</v>
      </c>
      <c r="L4615">
        <v>2.3929999999999998</v>
      </c>
      <c r="M4615">
        <v>1.0389963172135999E-3</v>
      </c>
      <c r="N4615">
        <v>-1.03318152580286E-2</v>
      </c>
      <c r="O4615">
        <v>-5.9909661278075801E-2</v>
      </c>
      <c r="P4615">
        <v>8.4058422949364695E-3</v>
      </c>
      <c r="Q4615">
        <v>5.6802680722777603E-2</v>
      </c>
      <c r="R4615">
        <v>1.1412627475074299E-2</v>
      </c>
      <c r="S4615">
        <v>1.03242889809168E-2</v>
      </c>
      <c r="T4615">
        <v>9.94681455514854E-3</v>
      </c>
      <c r="U4615">
        <v>1.2474812336586601E-2</v>
      </c>
      <c r="V4615">
        <v>215.429993</v>
      </c>
      <c r="W4615">
        <v>158.08999599999899</v>
      </c>
      <c r="X4615">
        <v>-0.114180227628258</v>
      </c>
      <c r="Y4615">
        <v>-5.8544371529206298E-3</v>
      </c>
      <c r="Z4615">
        <v>0.90626276550584695</v>
      </c>
      <c r="AA4615">
        <v>0.24572953238758999</v>
      </c>
      <c r="AB4615">
        <v>0.124922165661604</v>
      </c>
      <c r="AC4615" t="s">
        <v>251</v>
      </c>
      <c r="AD4615" t="s">
        <v>378</v>
      </c>
      <c r="AE4615" t="s">
        <v>62</v>
      </c>
      <c r="AF4615" t="s">
        <v>79</v>
      </c>
      <c r="AG4615" t="s">
        <v>379</v>
      </c>
      <c r="AH4615" s="45">
        <v>32233</v>
      </c>
      <c r="AI4615">
        <v>354950</v>
      </c>
      <c r="AK4615" t="s">
        <v>380</v>
      </c>
      <c r="AL4615" t="s">
        <v>376</v>
      </c>
      <c r="AM4615" t="s">
        <v>245</v>
      </c>
    </row>
    <row r="4616" spans="1:39" x14ac:dyDescent="0.3">
      <c r="A4616" s="1">
        <v>43627</v>
      </c>
      <c r="B4616" t="s">
        <v>40</v>
      </c>
      <c r="C4616" t="s">
        <v>239</v>
      </c>
      <c r="D4616">
        <v>800</v>
      </c>
      <c r="E4616">
        <v>6</v>
      </c>
      <c r="F4616">
        <v>199.020004</v>
      </c>
      <c r="G4616">
        <v>200.83999599999899</v>
      </c>
      <c r="H4616">
        <v>195.83999599999899</v>
      </c>
      <c r="I4616">
        <v>198.009995</v>
      </c>
      <c r="J4616">
        <v>198.009995</v>
      </c>
      <c r="K4616">
        <v>3708500</v>
      </c>
      <c r="L4616">
        <v>2.14</v>
      </c>
      <c r="M4616">
        <v>-2.02029997162603E-4</v>
      </c>
      <c r="N4616">
        <v>2.10265264331028E-2</v>
      </c>
      <c r="O4616">
        <v>2.44639040805151E-2</v>
      </c>
      <c r="P4616">
        <v>8.7790341180484094E-2</v>
      </c>
      <c r="Q4616">
        <v>2.3870548279416998E-2</v>
      </c>
      <c r="R4616">
        <v>5.8729087397013796E-3</v>
      </c>
      <c r="S4616">
        <v>1.0817795963941701E-2</v>
      </c>
      <c r="T4616">
        <v>1.03795436230457E-2</v>
      </c>
      <c r="U4616">
        <v>1.2499062526626701E-2</v>
      </c>
      <c r="V4616">
        <v>215.429993</v>
      </c>
      <c r="W4616">
        <v>158.08999599999899</v>
      </c>
      <c r="X4616">
        <v>-0.114180227628258</v>
      </c>
      <c r="Y4616">
        <v>-3.4994119269314301E-4</v>
      </c>
      <c r="Z4616">
        <v>0.89421228742925196</v>
      </c>
      <c r="AA4616">
        <v>1.8526131427586998E-2</v>
      </c>
      <c r="AB4616">
        <v>0.15330555351116901</v>
      </c>
      <c r="AC4616" t="s">
        <v>251</v>
      </c>
      <c r="AD4616" t="s">
        <v>378</v>
      </c>
      <c r="AE4616" t="s">
        <v>62</v>
      </c>
      <c r="AF4616" t="s">
        <v>79</v>
      </c>
      <c r="AG4616" t="s">
        <v>379</v>
      </c>
      <c r="AH4616" s="45">
        <v>32233</v>
      </c>
      <c r="AI4616">
        <v>354950</v>
      </c>
      <c r="AK4616" t="s">
        <v>380</v>
      </c>
      <c r="AL4616" t="s">
        <v>376</v>
      </c>
      <c r="AM4616" t="s">
        <v>245</v>
      </c>
    </row>
    <row r="4617" spans="1:39" x14ac:dyDescent="0.3">
      <c r="A4617" s="1">
        <v>43642</v>
      </c>
      <c r="B4617" t="s">
        <v>40</v>
      </c>
      <c r="C4617" t="s">
        <v>239</v>
      </c>
      <c r="D4617">
        <v>600</v>
      </c>
      <c r="E4617">
        <v>6</v>
      </c>
      <c r="F4617">
        <v>205.33999599999899</v>
      </c>
      <c r="G4617">
        <v>207.320007</v>
      </c>
      <c r="H4617">
        <v>204.64999399999999</v>
      </c>
      <c r="I4617">
        <v>206.41999799999999</v>
      </c>
      <c r="J4617">
        <v>206.41999799999999</v>
      </c>
      <c r="K4617">
        <v>3071200</v>
      </c>
      <c r="L4617">
        <v>2.0489999999999999</v>
      </c>
      <c r="M4617">
        <v>8.17201253596192E-3</v>
      </c>
      <c r="N4617">
        <v>-7.3366677191796601E-3</v>
      </c>
      <c r="O4617">
        <v>7.1160279820342898E-2</v>
      </c>
      <c r="P4617">
        <v>9.3833824639344005E-2</v>
      </c>
      <c r="Q4617">
        <v>7.5346670661627702E-2</v>
      </c>
      <c r="R4617">
        <v>1.3684124800528E-2</v>
      </c>
      <c r="S4617">
        <v>1.0954641123174199E-2</v>
      </c>
      <c r="T4617">
        <v>1.08576761258655E-2</v>
      </c>
      <c r="U4617">
        <v>1.26378881810503E-2</v>
      </c>
      <c r="V4617">
        <v>215.429993</v>
      </c>
      <c r="W4617">
        <v>158.08999599999899</v>
      </c>
      <c r="X4617">
        <v>-0.114180227628258</v>
      </c>
      <c r="Y4617">
        <v>-1.2346958449604901E-3</v>
      </c>
      <c r="Z4617">
        <v>0.90249270992859898</v>
      </c>
      <c r="AA4617">
        <v>0.42148107007153701</v>
      </c>
      <c r="AB4617">
        <v>0.37784732025771101</v>
      </c>
      <c r="AC4617" t="s">
        <v>251</v>
      </c>
      <c r="AD4617" t="s">
        <v>378</v>
      </c>
      <c r="AE4617" t="s">
        <v>62</v>
      </c>
      <c r="AF4617" t="s">
        <v>79</v>
      </c>
      <c r="AG4617" t="s">
        <v>379</v>
      </c>
      <c r="AH4617" s="45">
        <v>32233</v>
      </c>
      <c r="AI4617">
        <v>354950</v>
      </c>
      <c r="AK4617" t="s">
        <v>380</v>
      </c>
      <c r="AL4617" t="s">
        <v>376</v>
      </c>
      <c r="AM4617" t="s">
        <v>245</v>
      </c>
    </row>
    <row r="4618" spans="1:39" x14ac:dyDescent="0.3">
      <c r="A4618" s="1">
        <v>43559</v>
      </c>
      <c r="B4618" t="s">
        <v>40</v>
      </c>
      <c r="C4618" t="s">
        <v>239</v>
      </c>
      <c r="D4618">
        <v>1000</v>
      </c>
      <c r="E4618">
        <v>7</v>
      </c>
      <c r="F4618">
        <v>199</v>
      </c>
      <c r="G4618">
        <v>200.490005</v>
      </c>
      <c r="H4618">
        <v>198.020004</v>
      </c>
      <c r="I4618">
        <v>200.449997</v>
      </c>
      <c r="J4618">
        <v>199.05377200000001</v>
      </c>
      <c r="K4618">
        <v>3138400</v>
      </c>
      <c r="L4618">
        <v>2.512</v>
      </c>
      <c r="M4618">
        <v>9.2217132614658692E-3</v>
      </c>
      <c r="N4618">
        <v>5.3225017817916102E-2</v>
      </c>
      <c r="O4618">
        <v>9.3047831241367798E-2</v>
      </c>
      <c r="P4618">
        <v>0.18039525291237599</v>
      </c>
      <c r="Q4618">
        <v>0.14601097255895301</v>
      </c>
      <c r="R4618">
        <v>1.12970072487597E-2</v>
      </c>
      <c r="S4618">
        <v>9.0907134479402095E-3</v>
      </c>
      <c r="T4618">
        <v>1.0759979973389001E-2</v>
      </c>
      <c r="U4618">
        <v>1.28713389881637E-2</v>
      </c>
      <c r="V4618">
        <v>215.429993</v>
      </c>
      <c r="W4618">
        <v>158.08999599999899</v>
      </c>
      <c r="X4618">
        <v>-0.114180227628258</v>
      </c>
      <c r="Y4618">
        <v>2.0824655091414399E-3</v>
      </c>
      <c r="Z4618">
        <v>0.91139998433957703</v>
      </c>
      <c r="AA4618">
        <v>0.90345413224225701</v>
      </c>
      <c r="AB4618">
        <v>0.82924686442872197</v>
      </c>
      <c r="AC4618" t="s">
        <v>252</v>
      </c>
      <c r="AD4618" t="s">
        <v>378</v>
      </c>
      <c r="AE4618" t="s">
        <v>62</v>
      </c>
      <c r="AF4618" t="s">
        <v>79</v>
      </c>
      <c r="AG4618" t="s">
        <v>379</v>
      </c>
      <c r="AH4618" s="45">
        <v>32233</v>
      </c>
      <c r="AI4618">
        <v>354950</v>
      </c>
      <c r="AK4618" t="s">
        <v>380</v>
      </c>
      <c r="AL4618" t="s">
        <v>376</v>
      </c>
      <c r="AM4618" t="s">
        <v>245</v>
      </c>
    </row>
    <row r="4619" spans="1:39" x14ac:dyDescent="0.3">
      <c r="A4619" s="1">
        <v>43563</v>
      </c>
      <c r="B4619" t="s">
        <v>40</v>
      </c>
      <c r="C4619" t="s">
        <v>239</v>
      </c>
      <c r="D4619">
        <v>600</v>
      </c>
      <c r="E4619">
        <v>7</v>
      </c>
      <c r="F4619">
        <v>201.36999499999999</v>
      </c>
      <c r="G4619">
        <v>203.78999299999899</v>
      </c>
      <c r="H4619">
        <v>201.240005</v>
      </c>
      <c r="I4619">
        <v>203.550003</v>
      </c>
      <c r="J4619">
        <v>202.13218699999999</v>
      </c>
      <c r="K4619">
        <v>3040900</v>
      </c>
      <c r="L4619">
        <v>2.5190000000000001</v>
      </c>
      <c r="M4619">
        <v>7.3470342547476003E-3</v>
      </c>
      <c r="N4619">
        <v>3.96354420602213E-2</v>
      </c>
      <c r="O4619">
        <v>0.11652560289706899</v>
      </c>
      <c r="P4619">
        <v>0.14695481280594599</v>
      </c>
      <c r="Q4619">
        <v>0.17835217760490199</v>
      </c>
      <c r="R4619">
        <v>1.0179045185716801E-2</v>
      </c>
      <c r="S4619">
        <v>8.4853427832855197E-3</v>
      </c>
      <c r="T4619">
        <v>1.00258157139858E-2</v>
      </c>
      <c r="U4619">
        <v>1.2760300875478E-2</v>
      </c>
      <c r="V4619">
        <v>215.429993</v>
      </c>
      <c r="W4619">
        <v>158.08999599999899</v>
      </c>
      <c r="X4619">
        <v>-0.114180227628258</v>
      </c>
      <c r="Y4619">
        <v>1.0469119934194001E-3</v>
      </c>
      <c r="Z4619">
        <v>0.90492786636788203</v>
      </c>
      <c r="AA4619">
        <v>1.1456193578723399</v>
      </c>
      <c r="AB4619">
        <v>0.95990667202783897</v>
      </c>
      <c r="AC4619" t="s">
        <v>252</v>
      </c>
      <c r="AD4619" t="s">
        <v>378</v>
      </c>
      <c r="AE4619" t="s">
        <v>62</v>
      </c>
      <c r="AF4619" t="s">
        <v>79</v>
      </c>
      <c r="AG4619" t="s">
        <v>379</v>
      </c>
      <c r="AH4619" s="45">
        <v>32233</v>
      </c>
      <c r="AI4619">
        <v>354950</v>
      </c>
      <c r="AK4619" t="s">
        <v>380</v>
      </c>
      <c r="AL4619" t="s">
        <v>376</v>
      </c>
      <c r="AM4619" t="s">
        <v>245</v>
      </c>
    </row>
    <row r="4620" spans="1:39" x14ac:dyDescent="0.3">
      <c r="A4620" s="1">
        <v>43573</v>
      </c>
      <c r="B4620" t="s">
        <v>40</v>
      </c>
      <c r="C4620" t="s">
        <v>239</v>
      </c>
      <c r="D4620">
        <v>1200</v>
      </c>
      <c r="E4620">
        <v>7</v>
      </c>
      <c r="F4620">
        <v>206.020004</v>
      </c>
      <c r="G4620">
        <v>207.779999</v>
      </c>
      <c r="H4620">
        <v>205.10000600000001</v>
      </c>
      <c r="I4620">
        <v>205.66000399999999</v>
      </c>
      <c r="J4620">
        <v>204.22749299999899</v>
      </c>
      <c r="K4620">
        <v>3162500</v>
      </c>
      <c r="L4620">
        <v>2.56</v>
      </c>
      <c r="M4620">
        <v>-4.3181366010722599E-3</v>
      </c>
      <c r="N4620">
        <v>2.05342460537488E-2</v>
      </c>
      <c r="O4620">
        <v>0.11058229188471699</v>
      </c>
      <c r="P4620">
        <v>0.16960035407729901</v>
      </c>
      <c r="Q4620">
        <v>0.158179792752319</v>
      </c>
      <c r="R4620">
        <v>7.0987727685481901E-3</v>
      </c>
      <c r="S4620">
        <v>9.4606472084156502E-3</v>
      </c>
      <c r="T4620">
        <v>1.00326673902764E-2</v>
      </c>
      <c r="U4620">
        <v>1.2694953459839399E-2</v>
      </c>
      <c r="V4620">
        <v>215.429993</v>
      </c>
      <c r="W4620">
        <v>158.08999599999899</v>
      </c>
      <c r="X4620">
        <v>-0.114180227628258</v>
      </c>
      <c r="Y4620">
        <v>1.5778467813143101E-3</v>
      </c>
      <c r="Z4620">
        <v>0.91799816542996204</v>
      </c>
      <c r="AA4620">
        <v>0.99238224264924502</v>
      </c>
      <c r="AB4620">
        <v>1.1719807999654901</v>
      </c>
      <c r="AC4620" t="s">
        <v>252</v>
      </c>
      <c r="AD4620" t="s">
        <v>378</v>
      </c>
      <c r="AE4620" t="s">
        <v>62</v>
      </c>
      <c r="AF4620" t="s">
        <v>79</v>
      </c>
      <c r="AG4620" t="s">
        <v>379</v>
      </c>
      <c r="AH4620" s="45">
        <v>32233</v>
      </c>
      <c r="AI4620">
        <v>354950</v>
      </c>
      <c r="AK4620" t="s">
        <v>380</v>
      </c>
      <c r="AL4620" t="s">
        <v>376</v>
      </c>
      <c r="AM4620" t="s">
        <v>245</v>
      </c>
    </row>
    <row r="4621" spans="1:39" x14ac:dyDescent="0.3">
      <c r="A4621" s="1">
        <v>43586</v>
      </c>
      <c r="B4621" t="s">
        <v>40</v>
      </c>
      <c r="C4621" t="s">
        <v>246</v>
      </c>
      <c r="D4621">
        <v>400</v>
      </c>
      <c r="E4621">
        <v>7</v>
      </c>
      <c r="F4621">
        <v>203.199997</v>
      </c>
      <c r="G4621">
        <v>203.520004</v>
      </c>
      <c r="H4621">
        <v>198.66000399999999</v>
      </c>
      <c r="I4621">
        <v>198.800003</v>
      </c>
      <c r="J4621">
        <v>197.415268</v>
      </c>
      <c r="K4621">
        <v>4644700</v>
      </c>
      <c r="L4621">
        <v>2.5110000000000001</v>
      </c>
      <c r="M4621">
        <v>-2.43489831251858E-2</v>
      </c>
      <c r="N4621">
        <v>-3.9065947735319802E-2</v>
      </c>
      <c r="O4621">
        <v>3.5377046484129399E-2</v>
      </c>
      <c r="P4621">
        <v>9.4722908862649599E-2</v>
      </c>
      <c r="Q4621">
        <v>9.7103860124966093E-2</v>
      </c>
      <c r="R4621">
        <v>1.22074513940146E-2</v>
      </c>
      <c r="S4621">
        <v>1.11930136171476E-2</v>
      </c>
      <c r="T4621">
        <v>9.9319619957745596E-3</v>
      </c>
      <c r="U4621">
        <v>1.24526837264669E-2</v>
      </c>
      <c r="V4621">
        <v>215.429993</v>
      </c>
      <c r="W4621">
        <v>158.08999599999899</v>
      </c>
      <c r="X4621">
        <v>-0.114180227628258</v>
      </c>
      <c r="Y4621">
        <v>-7.5304459681844096E-3</v>
      </c>
      <c r="Z4621">
        <v>0.90434605646011801</v>
      </c>
      <c r="AA4621">
        <v>0.53951156102565201</v>
      </c>
      <c r="AB4621">
        <v>0.80437830287560397</v>
      </c>
      <c r="AC4621" t="s">
        <v>252</v>
      </c>
      <c r="AD4621" t="s">
        <v>378</v>
      </c>
      <c r="AE4621" t="s">
        <v>62</v>
      </c>
      <c r="AF4621" t="s">
        <v>79</v>
      </c>
      <c r="AG4621" t="s">
        <v>379</v>
      </c>
      <c r="AH4621" s="45">
        <v>32233</v>
      </c>
      <c r="AI4621">
        <v>354950</v>
      </c>
      <c r="AK4621" t="s">
        <v>380</v>
      </c>
      <c r="AL4621" t="s">
        <v>376</v>
      </c>
      <c r="AM4621" t="s">
        <v>245</v>
      </c>
    </row>
    <row r="4622" spans="1:39" x14ac:dyDescent="0.3">
      <c r="A4622" s="1">
        <v>43592</v>
      </c>
      <c r="B4622" t="s">
        <v>40</v>
      </c>
      <c r="C4622" t="s">
        <v>239</v>
      </c>
      <c r="D4622">
        <v>900</v>
      </c>
      <c r="E4622">
        <v>7</v>
      </c>
      <c r="F4622">
        <v>196.75</v>
      </c>
      <c r="G4622">
        <v>197.64999399999999</v>
      </c>
      <c r="H4622">
        <v>192.96000699999999</v>
      </c>
      <c r="I4622">
        <v>194.770004</v>
      </c>
      <c r="J4622">
        <v>193.41334499999999</v>
      </c>
      <c r="K4622">
        <v>4622100</v>
      </c>
      <c r="L4622">
        <v>2.448</v>
      </c>
      <c r="M4622">
        <v>-2.4646247398174E-2</v>
      </c>
      <c r="N4622">
        <v>-4.4828869918033698E-2</v>
      </c>
      <c r="O4622">
        <v>-2.8745416572423601E-2</v>
      </c>
      <c r="P4622">
        <v>5.1396948787749301E-2</v>
      </c>
      <c r="Q4622">
        <v>7.5380175712822101E-2</v>
      </c>
      <c r="R4622">
        <v>1.5388547633605301E-2</v>
      </c>
      <c r="S4622">
        <v>1.07378256199742E-2</v>
      </c>
      <c r="T4622">
        <v>1.04525219352257E-2</v>
      </c>
      <c r="U4622">
        <v>1.25173759844401E-2</v>
      </c>
      <c r="V4622">
        <v>215.429993</v>
      </c>
      <c r="W4622">
        <v>158.08999599999899</v>
      </c>
      <c r="X4622">
        <v>-0.114180227628258</v>
      </c>
      <c r="Y4622">
        <v>-1.6649488130547601E-2</v>
      </c>
      <c r="Z4622">
        <v>0.91008090846597101</v>
      </c>
      <c r="AA4622">
        <v>0.38167833728098799</v>
      </c>
      <c r="AB4622">
        <v>0.54891972775207998</v>
      </c>
      <c r="AC4622" t="s">
        <v>252</v>
      </c>
      <c r="AD4622" t="s">
        <v>378</v>
      </c>
      <c r="AE4622" t="s">
        <v>62</v>
      </c>
      <c r="AF4622" t="s">
        <v>79</v>
      </c>
      <c r="AG4622" t="s">
        <v>379</v>
      </c>
      <c r="AH4622" s="45">
        <v>32233</v>
      </c>
      <c r="AI4622">
        <v>354950</v>
      </c>
      <c r="AK4622" t="s">
        <v>380</v>
      </c>
      <c r="AL4622" t="s">
        <v>376</v>
      </c>
      <c r="AM4622" t="s">
        <v>245</v>
      </c>
    </row>
    <row r="4623" spans="1:39" x14ac:dyDescent="0.3">
      <c r="A4623" s="1">
        <v>43607</v>
      </c>
      <c r="B4623" t="s">
        <v>40</v>
      </c>
      <c r="C4623" t="s">
        <v>239</v>
      </c>
      <c r="D4623">
        <v>800</v>
      </c>
      <c r="E4623">
        <v>7</v>
      </c>
      <c r="F4623">
        <v>190.490005</v>
      </c>
      <c r="G4623">
        <v>192.220001</v>
      </c>
      <c r="H4623">
        <v>188.050003</v>
      </c>
      <c r="I4623">
        <v>188.91000399999999</v>
      </c>
      <c r="J4623">
        <v>187.59416200000001</v>
      </c>
      <c r="K4623">
        <v>5706000</v>
      </c>
      <c r="L4623">
        <v>2.3929999999999998</v>
      </c>
      <c r="M4623">
        <v>-1.3355888768805901E-2</v>
      </c>
      <c r="N4623">
        <v>-1.49738288306836E-2</v>
      </c>
      <c r="O4623">
        <v>-8.0665453401335296E-2</v>
      </c>
      <c r="P4623">
        <v>-7.86799643885331E-3</v>
      </c>
      <c r="Q4623">
        <v>1.9431325831661399E-2</v>
      </c>
      <c r="R4623">
        <v>7.4853946465426799E-3</v>
      </c>
      <c r="S4623">
        <v>1.0290492582870899E-2</v>
      </c>
      <c r="T4623">
        <v>1.01484672994002E-2</v>
      </c>
      <c r="U4623">
        <v>1.24673360747324E-2</v>
      </c>
      <c r="V4623">
        <v>215.429993</v>
      </c>
      <c r="W4623">
        <v>158.08999599999899</v>
      </c>
      <c r="X4623">
        <v>-0.114180227628258</v>
      </c>
      <c r="Y4623">
        <v>-2.8283920525026501E-3</v>
      </c>
      <c r="Z4623">
        <v>0.90617843518534202</v>
      </c>
      <c r="AA4623">
        <v>-3.3584110301698902E-2</v>
      </c>
      <c r="AB4623">
        <v>0.153116923437422</v>
      </c>
      <c r="AC4623" t="s">
        <v>252</v>
      </c>
      <c r="AD4623" t="s">
        <v>378</v>
      </c>
      <c r="AE4623" t="s">
        <v>62</v>
      </c>
      <c r="AF4623" t="s">
        <v>79</v>
      </c>
      <c r="AG4623" t="s">
        <v>379</v>
      </c>
      <c r="AH4623" s="45">
        <v>32233</v>
      </c>
      <c r="AI4623">
        <v>354950</v>
      </c>
      <c r="AK4623" t="s">
        <v>380</v>
      </c>
      <c r="AL4623" t="s">
        <v>376</v>
      </c>
      <c r="AM4623" t="s">
        <v>245</v>
      </c>
    </row>
    <row r="4624" spans="1:39" x14ac:dyDescent="0.3">
      <c r="A4624" s="1">
        <v>43619</v>
      </c>
      <c r="B4624" t="s">
        <v>40</v>
      </c>
      <c r="C4624" t="s">
        <v>239</v>
      </c>
      <c r="D4624">
        <v>800</v>
      </c>
      <c r="E4624">
        <v>7</v>
      </c>
      <c r="F4624">
        <v>189.520004</v>
      </c>
      <c r="G4624">
        <v>191.86999499999999</v>
      </c>
      <c r="H4624">
        <v>188.75</v>
      </c>
      <c r="I4624">
        <v>189.570007</v>
      </c>
      <c r="J4624">
        <v>188.249573</v>
      </c>
      <c r="K4624">
        <v>4620200</v>
      </c>
      <c r="L4624">
        <v>2.081</v>
      </c>
      <c r="M4624">
        <v>-1.47591232757239E-3</v>
      </c>
      <c r="N4624">
        <v>-2.0984040211322198E-2</v>
      </c>
      <c r="O4624">
        <v>-4.7540871082622602E-2</v>
      </c>
      <c r="P4624">
        <v>3.8274594680305397E-2</v>
      </c>
      <c r="Q4624">
        <v>3.4554758527658803E-2</v>
      </c>
      <c r="R4624">
        <v>6.47371971128749E-3</v>
      </c>
      <c r="S4624">
        <v>9.8891178369487891E-3</v>
      </c>
      <c r="T4624">
        <v>9.8093393208819202E-3</v>
      </c>
      <c r="U4624">
        <v>1.24581960498681E-2</v>
      </c>
      <c r="V4624">
        <v>215.429993</v>
      </c>
      <c r="W4624">
        <v>158.08999599999899</v>
      </c>
      <c r="X4624">
        <v>-0.114180227628258</v>
      </c>
      <c r="Y4624">
        <v>-2.7690708645509302E-3</v>
      </c>
      <c r="Z4624">
        <v>0.88861390940686602</v>
      </c>
      <c r="AA4624">
        <v>0.102539869062344</v>
      </c>
      <c r="AB4624">
        <v>0.15316343996241499</v>
      </c>
      <c r="AC4624" t="s">
        <v>252</v>
      </c>
      <c r="AD4624" t="s">
        <v>378</v>
      </c>
      <c r="AE4624" t="s">
        <v>62</v>
      </c>
      <c r="AF4624" t="s">
        <v>79</v>
      </c>
      <c r="AG4624" t="s">
        <v>379</v>
      </c>
      <c r="AH4624" s="45">
        <v>32233</v>
      </c>
      <c r="AI4624">
        <v>354950</v>
      </c>
      <c r="AK4624" t="s">
        <v>380</v>
      </c>
      <c r="AL4624" t="s">
        <v>376</v>
      </c>
      <c r="AM4624" t="s">
        <v>245</v>
      </c>
    </row>
    <row r="4625" spans="1:39" x14ac:dyDescent="0.3">
      <c r="A4625" s="1">
        <v>43642</v>
      </c>
      <c r="B4625" t="s">
        <v>40</v>
      </c>
      <c r="C4625" t="s">
        <v>246</v>
      </c>
      <c r="D4625">
        <v>600</v>
      </c>
      <c r="E4625">
        <v>7</v>
      </c>
      <c r="F4625">
        <v>205.33999599999899</v>
      </c>
      <c r="G4625">
        <v>207.320007</v>
      </c>
      <c r="H4625">
        <v>204.64999399999999</v>
      </c>
      <c r="I4625">
        <v>206.41999799999999</v>
      </c>
      <c r="J4625">
        <v>206.41999799999999</v>
      </c>
      <c r="K4625">
        <v>3071200</v>
      </c>
      <c r="L4625">
        <v>2.0489999999999999</v>
      </c>
      <c r="M4625">
        <v>8.17201253596192E-3</v>
      </c>
      <c r="N4625">
        <v>-7.3366677191796601E-3</v>
      </c>
      <c r="O4625">
        <v>7.1160279820342898E-2</v>
      </c>
      <c r="P4625">
        <v>9.3833824639344005E-2</v>
      </c>
      <c r="Q4625">
        <v>7.5346670661627702E-2</v>
      </c>
      <c r="R4625">
        <v>1.3684124800528E-2</v>
      </c>
      <c r="S4625">
        <v>1.0954641123174199E-2</v>
      </c>
      <c r="T4625">
        <v>1.08576761258655E-2</v>
      </c>
      <c r="U4625">
        <v>1.26378881810503E-2</v>
      </c>
      <c r="V4625">
        <v>215.429993</v>
      </c>
      <c r="W4625">
        <v>158.08999599999899</v>
      </c>
      <c r="X4625">
        <v>-0.114180227628258</v>
      </c>
      <c r="Y4625">
        <v>-1.2346958449604901E-3</v>
      </c>
      <c r="Z4625">
        <v>0.90249270992859898</v>
      </c>
      <c r="AA4625">
        <v>0.42148107007153701</v>
      </c>
      <c r="AB4625">
        <v>0.37784732025771101</v>
      </c>
      <c r="AC4625" t="s">
        <v>252</v>
      </c>
      <c r="AD4625" t="s">
        <v>378</v>
      </c>
      <c r="AE4625" t="s">
        <v>62</v>
      </c>
      <c r="AF4625" t="s">
        <v>79</v>
      </c>
      <c r="AG4625" t="s">
        <v>379</v>
      </c>
      <c r="AH4625" s="45">
        <v>32233</v>
      </c>
      <c r="AI4625">
        <v>354950</v>
      </c>
      <c r="AK4625" t="s">
        <v>380</v>
      </c>
      <c r="AL4625" t="s">
        <v>376</v>
      </c>
      <c r="AM4625" t="s">
        <v>245</v>
      </c>
    </row>
    <row r="4626" spans="1:39" x14ac:dyDescent="0.3">
      <c r="A4626" s="1">
        <v>43643</v>
      </c>
      <c r="B4626" t="s">
        <v>40</v>
      </c>
      <c r="C4626" t="s">
        <v>239</v>
      </c>
      <c r="D4626">
        <v>500</v>
      </c>
      <c r="E4626">
        <v>7</v>
      </c>
      <c r="F4626">
        <v>207.61000100000001</v>
      </c>
      <c r="G4626">
        <v>208</v>
      </c>
      <c r="H4626">
        <v>206.009995</v>
      </c>
      <c r="I4626">
        <v>207.020004</v>
      </c>
      <c r="J4626">
        <v>207.020004</v>
      </c>
      <c r="K4626">
        <v>2286800</v>
      </c>
      <c r="L4626">
        <v>2.0049999999999999</v>
      </c>
      <c r="M4626">
        <v>2.9025078286049901E-3</v>
      </c>
      <c r="N4626">
        <v>-2.02268399598746E-2</v>
      </c>
      <c r="O4626">
        <v>8.4656340593801505E-2</v>
      </c>
      <c r="P4626">
        <v>9.2465444815987993E-2</v>
      </c>
      <c r="Q4626">
        <v>7.8351049327799502E-2</v>
      </c>
      <c r="R4626">
        <v>1.04520000698599E-2</v>
      </c>
      <c r="S4626">
        <v>1.0512354971776E-2</v>
      </c>
      <c r="T4626">
        <v>1.08533900323683E-2</v>
      </c>
      <c r="U4626">
        <v>1.2638925581814901E-2</v>
      </c>
      <c r="V4626">
        <v>215.429993</v>
      </c>
      <c r="W4626">
        <v>158.08999599999899</v>
      </c>
      <c r="X4626">
        <v>-0.114180227628258</v>
      </c>
      <c r="Y4626">
        <v>3.81588593721357E-3</v>
      </c>
      <c r="Z4626">
        <v>0.90257837642900296</v>
      </c>
      <c r="AA4626">
        <v>0.44934069190507298</v>
      </c>
      <c r="AB4626">
        <v>0.37003580618913401</v>
      </c>
      <c r="AC4626" t="s">
        <v>252</v>
      </c>
      <c r="AD4626" t="s">
        <v>378</v>
      </c>
      <c r="AE4626" t="s">
        <v>62</v>
      </c>
      <c r="AF4626" t="s">
        <v>79</v>
      </c>
      <c r="AG4626" t="s">
        <v>379</v>
      </c>
      <c r="AH4626" s="45">
        <v>32233</v>
      </c>
      <c r="AI4626">
        <v>354950</v>
      </c>
      <c r="AK4626" t="s">
        <v>380</v>
      </c>
      <c r="AL4626" t="s">
        <v>376</v>
      </c>
      <c r="AM4626" t="s">
        <v>245</v>
      </c>
    </row>
    <row r="4627" spans="1:39" x14ac:dyDescent="0.3">
      <c r="A4627" s="1">
        <v>43564</v>
      </c>
      <c r="B4627" t="s">
        <v>40</v>
      </c>
      <c r="C4627" t="s">
        <v>239</v>
      </c>
      <c r="D4627">
        <v>700</v>
      </c>
      <c r="E4627">
        <v>8</v>
      </c>
      <c r="F4627">
        <v>202.259995</v>
      </c>
      <c r="G4627">
        <v>202.71000699999999</v>
      </c>
      <c r="H4627">
        <v>200.46000699999999</v>
      </c>
      <c r="I4627">
        <v>200.89999399999999</v>
      </c>
      <c r="J4627">
        <v>199.500641</v>
      </c>
      <c r="K4627">
        <v>3721700</v>
      </c>
      <c r="L4627">
        <v>2.4990000000000001</v>
      </c>
      <c r="M4627">
        <v>-1.31044251124907E-2</v>
      </c>
      <c r="N4627">
        <v>3.3352451609186498E-2</v>
      </c>
      <c r="O4627">
        <v>0.11045919481692899</v>
      </c>
      <c r="P4627">
        <v>0.12906067587853401</v>
      </c>
      <c r="Q4627">
        <v>0.17643084684412699</v>
      </c>
      <c r="R4627">
        <v>1.25634616851112E-2</v>
      </c>
      <c r="S4627">
        <v>8.9888933280267407E-3</v>
      </c>
      <c r="T4627">
        <v>1.0206919841743101E-2</v>
      </c>
      <c r="U4627">
        <v>1.2768005679529701E-2</v>
      </c>
      <c r="V4627">
        <v>215.429993</v>
      </c>
      <c r="W4627">
        <v>158.08999599999899</v>
      </c>
      <c r="X4627">
        <v>-0.114180227628258</v>
      </c>
      <c r="Y4627">
        <v>-6.0859766572597396E-3</v>
      </c>
      <c r="Z4627">
        <v>0.909027212237286</v>
      </c>
      <c r="AA4627">
        <v>1.13275785949367</v>
      </c>
      <c r="AB4627">
        <v>1.01319061490095</v>
      </c>
      <c r="AC4627" t="s">
        <v>253</v>
      </c>
      <c r="AD4627" t="s">
        <v>378</v>
      </c>
      <c r="AE4627" t="s">
        <v>62</v>
      </c>
      <c r="AF4627" t="s">
        <v>79</v>
      </c>
      <c r="AG4627" t="s">
        <v>379</v>
      </c>
      <c r="AH4627" s="45">
        <v>32233</v>
      </c>
      <c r="AI4627">
        <v>354950</v>
      </c>
      <c r="AK4627" t="s">
        <v>380</v>
      </c>
      <c r="AL4627" t="s">
        <v>376</v>
      </c>
      <c r="AM4627" t="s">
        <v>245</v>
      </c>
    </row>
    <row r="4628" spans="1:39" x14ac:dyDescent="0.3">
      <c r="A4628" s="1">
        <v>43567</v>
      </c>
      <c r="B4628" t="s">
        <v>40</v>
      </c>
      <c r="C4628" t="s">
        <v>246</v>
      </c>
      <c r="D4628">
        <v>700</v>
      </c>
      <c r="E4628">
        <v>8</v>
      </c>
      <c r="F4628">
        <v>202.13000500000001</v>
      </c>
      <c r="G4628">
        <v>204.259995</v>
      </c>
      <c r="H4628">
        <v>202.13000500000001</v>
      </c>
      <c r="I4628">
        <v>203.85000600000001</v>
      </c>
      <c r="J4628">
        <v>202.43009900000001</v>
      </c>
      <c r="K4628">
        <v>3097900</v>
      </c>
      <c r="L4628">
        <v>2.56</v>
      </c>
      <c r="M4628">
        <v>1.1694348607139599E-2</v>
      </c>
      <c r="N4628">
        <v>8.8197966162312895E-3</v>
      </c>
      <c r="O4628">
        <v>0.118114231345381</v>
      </c>
      <c r="P4628">
        <v>0.13512952705929901</v>
      </c>
      <c r="Q4628">
        <v>0.186092839494957</v>
      </c>
      <c r="R4628">
        <v>1.12408513223381E-2</v>
      </c>
      <c r="S4628">
        <v>9.0705273462027107E-3</v>
      </c>
      <c r="T4628">
        <v>1.03217688389387E-2</v>
      </c>
      <c r="U4628">
        <v>1.2803483680123001E-2</v>
      </c>
      <c r="V4628">
        <v>215.429993</v>
      </c>
      <c r="W4628">
        <v>158.08999599999899</v>
      </c>
      <c r="X4628">
        <v>-0.114180227628258</v>
      </c>
      <c r="Y4628">
        <v>6.5875784763498903E-3</v>
      </c>
      <c r="Z4628">
        <v>0.91786513536149505</v>
      </c>
      <c r="AA4628">
        <v>1.2005094388578299</v>
      </c>
      <c r="AB4628">
        <v>1.13101359990771</v>
      </c>
      <c r="AC4628" t="s">
        <v>253</v>
      </c>
      <c r="AD4628" t="s">
        <v>378</v>
      </c>
      <c r="AE4628" t="s">
        <v>62</v>
      </c>
      <c r="AF4628" t="s">
        <v>79</v>
      </c>
      <c r="AG4628" t="s">
        <v>379</v>
      </c>
      <c r="AH4628" s="45">
        <v>32233</v>
      </c>
      <c r="AI4628">
        <v>354950</v>
      </c>
      <c r="AK4628" t="s">
        <v>380</v>
      </c>
      <c r="AL4628" t="s">
        <v>376</v>
      </c>
      <c r="AM4628" t="s">
        <v>245</v>
      </c>
    </row>
    <row r="4629" spans="1:39" x14ac:dyDescent="0.3">
      <c r="A4629" s="1">
        <v>43579</v>
      </c>
      <c r="B4629" t="s">
        <v>40</v>
      </c>
      <c r="C4629" t="s">
        <v>246</v>
      </c>
      <c r="D4629">
        <v>700</v>
      </c>
      <c r="E4629">
        <v>8</v>
      </c>
      <c r="F4629">
        <v>206.16000399999999</v>
      </c>
      <c r="G4629">
        <v>208.300003</v>
      </c>
      <c r="H4629">
        <v>205.53999299999899</v>
      </c>
      <c r="I4629">
        <v>206.720001</v>
      </c>
      <c r="J4629">
        <v>205.28010599999999</v>
      </c>
      <c r="K4629">
        <v>2750900</v>
      </c>
      <c r="L4629">
        <v>2.5219999999999998</v>
      </c>
      <c r="M4629">
        <v>3.2463424741540699E-3</v>
      </c>
      <c r="N4629">
        <v>1.09439660770959E-2</v>
      </c>
      <c r="O4629">
        <v>9.0941847425375796E-2</v>
      </c>
      <c r="P4629">
        <v>0.163255910882317</v>
      </c>
      <c r="Q4629">
        <v>0.17557229126263099</v>
      </c>
      <c r="R4629">
        <v>6.4086707345518204E-3</v>
      </c>
      <c r="S4629">
        <v>8.5864304024693798E-3</v>
      </c>
      <c r="T4629">
        <v>9.3683501686841301E-3</v>
      </c>
      <c r="U4629">
        <v>1.2661895940157099E-2</v>
      </c>
      <c r="V4629">
        <v>215.429993</v>
      </c>
      <c r="W4629">
        <v>158.08999599999899</v>
      </c>
      <c r="X4629">
        <v>-0.114180227628258</v>
      </c>
      <c r="Y4629">
        <v>-2.1941687255359501E-3</v>
      </c>
      <c r="Z4629">
        <v>0.91640767254176803</v>
      </c>
      <c r="AA4629">
        <v>1.1261052725967999</v>
      </c>
      <c r="AB4629">
        <v>1.10973439370994</v>
      </c>
      <c r="AC4629" t="s">
        <v>253</v>
      </c>
      <c r="AD4629" t="s">
        <v>378</v>
      </c>
      <c r="AE4629" t="s">
        <v>62</v>
      </c>
      <c r="AF4629" t="s">
        <v>79</v>
      </c>
      <c r="AG4629" t="s">
        <v>379</v>
      </c>
      <c r="AH4629" s="45">
        <v>32233</v>
      </c>
      <c r="AI4629">
        <v>354950</v>
      </c>
      <c r="AK4629" t="s">
        <v>380</v>
      </c>
      <c r="AL4629" t="s">
        <v>376</v>
      </c>
      <c r="AM4629" t="s">
        <v>245</v>
      </c>
    </row>
    <row r="4630" spans="1:39" x14ac:dyDescent="0.3">
      <c r="A4630" s="1">
        <v>43616</v>
      </c>
      <c r="B4630" t="s">
        <v>40</v>
      </c>
      <c r="C4630" t="s">
        <v>246</v>
      </c>
      <c r="D4630">
        <v>1100</v>
      </c>
      <c r="E4630">
        <v>8</v>
      </c>
      <c r="F4630">
        <v>189.63999899999999</v>
      </c>
      <c r="G4630">
        <v>190.28999299999899</v>
      </c>
      <c r="H4630">
        <v>188.66000399999999</v>
      </c>
      <c r="I4630">
        <v>189.85000600000001</v>
      </c>
      <c r="J4630">
        <v>188.52761799999999</v>
      </c>
      <c r="K4630">
        <v>3681500</v>
      </c>
      <c r="L4630">
        <v>2.1419999999999999</v>
      </c>
      <c r="M4630">
        <v>-6.4578409595737697E-3</v>
      </c>
      <c r="N4630">
        <v>-1.1261009924457799E-2</v>
      </c>
      <c r="O4630">
        <v>-7.0413941880236003E-2</v>
      </c>
      <c r="P4630">
        <v>3.2378793712699201E-2</v>
      </c>
      <c r="Q4630">
        <v>3.3140096864657298E-2</v>
      </c>
      <c r="R4630">
        <v>8.6048931552253401E-3</v>
      </c>
      <c r="S4630">
        <v>1.09582464957509E-2</v>
      </c>
      <c r="T4630">
        <v>9.8575420830795506E-3</v>
      </c>
      <c r="U4630">
        <v>1.24592444718193E-2</v>
      </c>
      <c r="V4630">
        <v>215.429993</v>
      </c>
      <c r="W4630">
        <v>158.08999599999899</v>
      </c>
      <c r="X4630">
        <v>-0.114180227628258</v>
      </c>
      <c r="Y4630">
        <v>-1.3283204951564801E-2</v>
      </c>
      <c r="Z4630">
        <v>0.88777444399121497</v>
      </c>
      <c r="AA4630">
        <v>8.7439179405483305E-2</v>
      </c>
      <c r="AB4630">
        <v>0.18824995844168499</v>
      </c>
      <c r="AC4630" t="s">
        <v>253</v>
      </c>
      <c r="AD4630" t="s">
        <v>378</v>
      </c>
      <c r="AE4630" t="s">
        <v>62</v>
      </c>
      <c r="AF4630" t="s">
        <v>79</v>
      </c>
      <c r="AG4630" t="s">
        <v>379</v>
      </c>
      <c r="AH4630" s="45">
        <v>32233</v>
      </c>
      <c r="AI4630">
        <v>354950</v>
      </c>
      <c r="AK4630" t="s">
        <v>380</v>
      </c>
      <c r="AL4630" t="s">
        <v>376</v>
      </c>
      <c r="AM4630" t="s">
        <v>245</v>
      </c>
    </row>
    <row r="4631" spans="1:39" x14ac:dyDescent="0.3">
      <c r="A4631" s="1">
        <v>43620</v>
      </c>
      <c r="B4631" t="s">
        <v>40</v>
      </c>
      <c r="C4631" t="s">
        <v>246</v>
      </c>
      <c r="D4631">
        <v>300</v>
      </c>
      <c r="E4631">
        <v>8</v>
      </c>
      <c r="F4631">
        <v>191.58000200000001</v>
      </c>
      <c r="G4631">
        <v>195.5</v>
      </c>
      <c r="H4631">
        <v>191.41999799999999</v>
      </c>
      <c r="I4631">
        <v>195.25</v>
      </c>
      <c r="J4631">
        <v>193.88999899999999</v>
      </c>
      <c r="K4631">
        <v>5118100</v>
      </c>
      <c r="L4631">
        <v>2.1190000000000002</v>
      </c>
      <c r="M4631">
        <v>2.95223843682118E-2</v>
      </c>
      <c r="N4631">
        <v>1.9131897101742901E-2</v>
      </c>
      <c r="O4631">
        <v>-2.9073793698845701E-2</v>
      </c>
      <c r="P4631">
        <v>6.6763814747381106E-2</v>
      </c>
      <c r="Q4631">
        <v>5.9797792717663098E-2</v>
      </c>
      <c r="R4631">
        <v>1.53447392757747E-2</v>
      </c>
      <c r="S4631">
        <v>1.16850542825744E-2</v>
      </c>
      <c r="T4631">
        <v>1.0464100610444499E-2</v>
      </c>
      <c r="U4631">
        <v>1.25923957047957E-2</v>
      </c>
      <c r="V4631">
        <v>215.429993</v>
      </c>
      <c r="W4631">
        <v>158.08999599999899</v>
      </c>
      <c r="X4631">
        <v>-0.114180227628258</v>
      </c>
      <c r="Y4631">
        <v>2.1205927310919401E-2</v>
      </c>
      <c r="Z4631">
        <v>0.90063270279551</v>
      </c>
      <c r="AA4631">
        <v>0.28810202749399699</v>
      </c>
      <c r="AB4631">
        <v>0.17400518001557899</v>
      </c>
      <c r="AC4631" t="s">
        <v>253</v>
      </c>
      <c r="AD4631" t="s">
        <v>378</v>
      </c>
      <c r="AE4631" t="s">
        <v>62</v>
      </c>
      <c r="AF4631" t="s">
        <v>79</v>
      </c>
      <c r="AG4631" t="s">
        <v>379</v>
      </c>
      <c r="AH4631" s="45">
        <v>32233</v>
      </c>
      <c r="AI4631">
        <v>354950</v>
      </c>
      <c r="AK4631" t="s">
        <v>380</v>
      </c>
      <c r="AL4631" t="s">
        <v>376</v>
      </c>
      <c r="AM4631" t="s">
        <v>245</v>
      </c>
    </row>
    <row r="4632" spans="1:39" x14ac:dyDescent="0.3">
      <c r="A4632" s="1">
        <v>43644</v>
      </c>
      <c r="B4632" t="s">
        <v>40</v>
      </c>
      <c r="C4632" t="s">
        <v>246</v>
      </c>
      <c r="D4632">
        <v>200</v>
      </c>
      <c r="E4632">
        <v>8</v>
      </c>
      <c r="F4632">
        <v>207.770004</v>
      </c>
      <c r="G4632">
        <v>209</v>
      </c>
      <c r="H4632">
        <v>207.38999899999999</v>
      </c>
      <c r="I4632">
        <v>207.970001</v>
      </c>
      <c r="J4632">
        <v>207.970001</v>
      </c>
      <c r="K4632">
        <v>11069000</v>
      </c>
      <c r="L4632">
        <v>2</v>
      </c>
      <c r="M4632">
        <v>4.5784170608067004E-3</v>
      </c>
      <c r="N4632">
        <v>-6.80469369023241E-3</v>
      </c>
      <c r="O4632">
        <v>9.7412189845554095E-2</v>
      </c>
      <c r="P4632">
        <v>8.7461420322583805E-2</v>
      </c>
      <c r="Q4632">
        <v>8.9777104733923904E-2</v>
      </c>
      <c r="R4632">
        <v>1.06335767502494E-2</v>
      </c>
      <c r="S4632">
        <v>1.0163491753126599E-2</v>
      </c>
      <c r="T4632">
        <v>1.08112745679081E-2</v>
      </c>
      <c r="U4632">
        <v>1.2633636405659799E-2</v>
      </c>
      <c r="V4632">
        <v>215.429993</v>
      </c>
      <c r="W4632">
        <v>158.08999599999899</v>
      </c>
      <c r="X4632">
        <v>-0.114180227628258</v>
      </c>
      <c r="Y4632">
        <v>5.7409418775350302E-3</v>
      </c>
      <c r="Z4632">
        <v>0.90277013061887501</v>
      </c>
      <c r="AA4632">
        <v>0.539287298109135</v>
      </c>
      <c r="AB4632">
        <v>0.39353980647959402</v>
      </c>
      <c r="AC4632" t="s">
        <v>253</v>
      </c>
      <c r="AD4632" t="s">
        <v>378</v>
      </c>
      <c r="AE4632" t="s">
        <v>62</v>
      </c>
      <c r="AF4632" t="s">
        <v>79</v>
      </c>
      <c r="AG4632" t="s">
        <v>379</v>
      </c>
      <c r="AH4632" s="45">
        <v>32233</v>
      </c>
      <c r="AI4632">
        <v>354950</v>
      </c>
      <c r="AK4632" t="s">
        <v>380</v>
      </c>
      <c r="AL4632" t="s">
        <v>376</v>
      </c>
      <c r="AM4632" t="s">
        <v>245</v>
      </c>
    </row>
    <row r="4633" spans="1:39" x14ac:dyDescent="0.3">
      <c r="A4633" s="1">
        <v>43559</v>
      </c>
      <c r="B4633" t="s">
        <v>40</v>
      </c>
      <c r="C4633" t="s">
        <v>239</v>
      </c>
      <c r="D4633">
        <v>900</v>
      </c>
      <c r="E4633">
        <v>9</v>
      </c>
      <c r="F4633">
        <v>199</v>
      </c>
      <c r="G4633">
        <v>200.490005</v>
      </c>
      <c r="H4633">
        <v>198.020004</v>
      </c>
      <c r="I4633">
        <v>200.449997</v>
      </c>
      <c r="J4633">
        <v>199.05377200000001</v>
      </c>
      <c r="K4633">
        <v>3138400</v>
      </c>
      <c r="L4633">
        <v>2.512</v>
      </c>
      <c r="M4633">
        <v>9.2217132614658692E-3</v>
      </c>
      <c r="N4633">
        <v>5.3225017817916102E-2</v>
      </c>
      <c r="O4633">
        <v>9.3047831241367798E-2</v>
      </c>
      <c r="P4633">
        <v>0.18039525291237599</v>
      </c>
      <c r="Q4633">
        <v>0.14601097255895301</v>
      </c>
      <c r="R4633">
        <v>1.12970072487597E-2</v>
      </c>
      <c r="S4633">
        <v>9.0907134479402095E-3</v>
      </c>
      <c r="T4633">
        <v>1.0759979973389001E-2</v>
      </c>
      <c r="U4633">
        <v>1.28713389881637E-2</v>
      </c>
      <c r="V4633">
        <v>215.429993</v>
      </c>
      <c r="W4633">
        <v>158.08999599999899</v>
      </c>
      <c r="X4633">
        <v>-0.114180227628258</v>
      </c>
      <c r="Y4633">
        <v>2.0824655091414399E-3</v>
      </c>
      <c r="Z4633">
        <v>0.91139998433957703</v>
      </c>
      <c r="AA4633">
        <v>0.90345413224225701</v>
      </c>
      <c r="AB4633">
        <v>0.82924686442872197</v>
      </c>
      <c r="AC4633" t="s">
        <v>254</v>
      </c>
      <c r="AD4633" t="s">
        <v>378</v>
      </c>
      <c r="AE4633" t="s">
        <v>62</v>
      </c>
      <c r="AF4633" t="s">
        <v>79</v>
      </c>
      <c r="AG4633" t="s">
        <v>379</v>
      </c>
      <c r="AH4633" s="45">
        <v>32233</v>
      </c>
      <c r="AI4633">
        <v>354950</v>
      </c>
      <c r="AK4633" t="s">
        <v>380</v>
      </c>
      <c r="AL4633" t="s">
        <v>376</v>
      </c>
      <c r="AM4633" t="s">
        <v>245</v>
      </c>
    </row>
    <row r="4634" spans="1:39" x14ac:dyDescent="0.3">
      <c r="A4634" s="1">
        <v>43560</v>
      </c>
      <c r="B4634" t="s">
        <v>40</v>
      </c>
      <c r="C4634" t="s">
        <v>239</v>
      </c>
      <c r="D4634">
        <v>1400</v>
      </c>
      <c r="E4634">
        <v>9</v>
      </c>
      <c r="F4634">
        <v>200.86000100000001</v>
      </c>
      <c r="G4634">
        <v>203.13000500000001</v>
      </c>
      <c r="H4634">
        <v>200.61000100000001</v>
      </c>
      <c r="I4634">
        <v>202.05999800000001</v>
      </c>
      <c r="J4634">
        <v>200.652557</v>
      </c>
      <c r="K4634">
        <v>3615300</v>
      </c>
      <c r="L4634">
        <v>2.5009999999999999</v>
      </c>
      <c r="M4634">
        <v>7.99984093574432E-3</v>
      </c>
      <c r="N4634">
        <v>5.1642417199449502E-2</v>
      </c>
      <c r="O4634">
        <v>9.8605031169906696E-2</v>
      </c>
      <c r="P4634">
        <v>0.159114484282352</v>
      </c>
      <c r="Q4634">
        <v>0.144531425552681</v>
      </c>
      <c r="R4634">
        <v>1.13562363205703E-2</v>
      </c>
      <c r="S4634">
        <v>9.1158729653499394E-3</v>
      </c>
      <c r="T4634">
        <v>1.0238692287432899E-2</v>
      </c>
      <c r="U4634">
        <v>1.28676000203922E-2</v>
      </c>
      <c r="V4634">
        <v>215.429993</v>
      </c>
      <c r="W4634">
        <v>158.08999599999899</v>
      </c>
      <c r="X4634">
        <v>-0.114180227628258</v>
      </c>
      <c r="Y4634">
        <v>4.62571739556182E-3</v>
      </c>
      <c r="Z4634">
        <v>0.91121761344559404</v>
      </c>
      <c r="AA4634">
        <v>0.89385846768171096</v>
      </c>
      <c r="AB4634">
        <v>0.86854345421722501</v>
      </c>
      <c r="AC4634" t="s">
        <v>254</v>
      </c>
      <c r="AD4634" t="s">
        <v>378</v>
      </c>
      <c r="AE4634" t="s">
        <v>62</v>
      </c>
      <c r="AF4634" t="s">
        <v>79</v>
      </c>
      <c r="AG4634" t="s">
        <v>379</v>
      </c>
      <c r="AH4634" s="45">
        <v>32233</v>
      </c>
      <c r="AI4634">
        <v>354950</v>
      </c>
      <c r="AK4634" t="s">
        <v>380</v>
      </c>
      <c r="AL4634" t="s">
        <v>376</v>
      </c>
      <c r="AM4634" t="s">
        <v>245</v>
      </c>
    </row>
    <row r="4635" spans="1:39" x14ac:dyDescent="0.3">
      <c r="A4635" s="1">
        <v>43571</v>
      </c>
      <c r="B4635" t="s">
        <v>40</v>
      </c>
      <c r="C4635" t="s">
        <v>246</v>
      </c>
      <c r="D4635">
        <v>600</v>
      </c>
      <c r="E4635">
        <v>9</v>
      </c>
      <c r="F4635">
        <v>205.25</v>
      </c>
      <c r="G4635">
        <v>205.990005</v>
      </c>
      <c r="H4635">
        <v>204.28999299999899</v>
      </c>
      <c r="I4635">
        <v>204.470001</v>
      </c>
      <c r="J4635">
        <v>203.04577599999999</v>
      </c>
      <c r="K4635">
        <v>3271400</v>
      </c>
      <c r="L4635">
        <v>2.5920000000000001</v>
      </c>
      <c r="M4635">
        <v>-1.9055561219445401E-3</v>
      </c>
      <c r="N4635">
        <v>1.7614001800647101E-2</v>
      </c>
      <c r="O4635">
        <v>0.115151692112843</v>
      </c>
      <c r="P4635">
        <v>0.154689183691402</v>
      </c>
      <c r="Q4635">
        <v>0.18297652999953601</v>
      </c>
      <c r="R4635">
        <v>8.08219345696559E-3</v>
      </c>
      <c r="S4635">
        <v>9.1778824816641392E-3</v>
      </c>
      <c r="T4635">
        <v>1.0127208756821601E-2</v>
      </c>
      <c r="U4635">
        <v>1.2793212267006301E-2</v>
      </c>
      <c r="V4635">
        <v>215.429993</v>
      </c>
      <c r="W4635">
        <v>158.08999599999899</v>
      </c>
      <c r="X4635">
        <v>-0.114180227628258</v>
      </c>
      <c r="Y4635">
        <v>5.0922850790659495E-4</v>
      </c>
      <c r="Z4635">
        <v>0.91694946920217502</v>
      </c>
      <c r="AA4635">
        <v>1.1748819286016401</v>
      </c>
      <c r="AB4635">
        <v>1.1627289312068301</v>
      </c>
      <c r="AC4635" t="s">
        <v>254</v>
      </c>
      <c r="AD4635" t="s">
        <v>378</v>
      </c>
      <c r="AE4635" t="s">
        <v>62</v>
      </c>
      <c r="AF4635" t="s">
        <v>79</v>
      </c>
      <c r="AG4635" t="s">
        <v>379</v>
      </c>
      <c r="AH4635" s="45">
        <v>32233</v>
      </c>
      <c r="AI4635">
        <v>354950</v>
      </c>
      <c r="AK4635" t="s">
        <v>380</v>
      </c>
      <c r="AL4635" t="s">
        <v>376</v>
      </c>
      <c r="AM4635" t="s">
        <v>245</v>
      </c>
    </row>
    <row r="4636" spans="1:39" x14ac:dyDescent="0.3">
      <c r="A4636" s="1">
        <v>43592</v>
      </c>
      <c r="B4636" t="s">
        <v>40</v>
      </c>
      <c r="C4636" t="s">
        <v>239</v>
      </c>
      <c r="D4636">
        <v>600</v>
      </c>
      <c r="E4636">
        <v>9</v>
      </c>
      <c r="F4636">
        <v>196.75</v>
      </c>
      <c r="G4636">
        <v>197.64999399999999</v>
      </c>
      <c r="H4636">
        <v>192.96000699999999</v>
      </c>
      <c r="I4636">
        <v>194.770004</v>
      </c>
      <c r="J4636">
        <v>193.41334499999999</v>
      </c>
      <c r="K4636">
        <v>4622100</v>
      </c>
      <c r="L4636">
        <v>2.448</v>
      </c>
      <c r="M4636">
        <v>-2.4646247398174E-2</v>
      </c>
      <c r="N4636">
        <v>-4.4828869918033698E-2</v>
      </c>
      <c r="O4636">
        <v>-2.8745416572423601E-2</v>
      </c>
      <c r="P4636">
        <v>5.1396948787749301E-2</v>
      </c>
      <c r="Q4636">
        <v>7.5380175712822101E-2</v>
      </c>
      <c r="R4636">
        <v>1.5388547633605301E-2</v>
      </c>
      <c r="S4636">
        <v>1.07378256199742E-2</v>
      </c>
      <c r="T4636">
        <v>1.04525219352257E-2</v>
      </c>
      <c r="U4636">
        <v>1.25173759844401E-2</v>
      </c>
      <c r="V4636">
        <v>215.429993</v>
      </c>
      <c r="W4636">
        <v>158.08999599999899</v>
      </c>
      <c r="X4636">
        <v>-0.114180227628258</v>
      </c>
      <c r="Y4636">
        <v>-1.6649488130547601E-2</v>
      </c>
      <c r="Z4636">
        <v>0.91008090846597101</v>
      </c>
      <c r="AA4636">
        <v>0.38167833728098799</v>
      </c>
      <c r="AB4636">
        <v>0.54891972775207998</v>
      </c>
      <c r="AC4636" t="s">
        <v>254</v>
      </c>
      <c r="AD4636" t="s">
        <v>378</v>
      </c>
      <c r="AE4636" t="s">
        <v>62</v>
      </c>
      <c r="AF4636" t="s">
        <v>79</v>
      </c>
      <c r="AG4636" t="s">
        <v>379</v>
      </c>
      <c r="AH4636" s="45">
        <v>32233</v>
      </c>
      <c r="AI4636">
        <v>354950</v>
      </c>
      <c r="AK4636" t="s">
        <v>380</v>
      </c>
      <c r="AL4636" t="s">
        <v>376</v>
      </c>
      <c r="AM4636" t="s">
        <v>245</v>
      </c>
    </row>
    <row r="4637" spans="1:39" x14ac:dyDescent="0.3">
      <c r="A4637" s="1">
        <v>43602</v>
      </c>
      <c r="B4637" t="s">
        <v>40</v>
      </c>
      <c r="C4637" t="s">
        <v>239</v>
      </c>
      <c r="D4637">
        <v>600</v>
      </c>
      <c r="E4637">
        <v>9</v>
      </c>
      <c r="F4637">
        <v>190.86000100000001</v>
      </c>
      <c r="G4637">
        <v>194.5</v>
      </c>
      <c r="H4637">
        <v>190.75</v>
      </c>
      <c r="I4637">
        <v>192.58000200000001</v>
      </c>
      <c r="J4637">
        <v>191.238586</v>
      </c>
      <c r="K4637">
        <v>5223800</v>
      </c>
      <c r="L4637">
        <v>2.3929999999999998</v>
      </c>
      <c r="M4637">
        <v>1.0389963172135999E-3</v>
      </c>
      <c r="N4637">
        <v>-1.03318152580286E-2</v>
      </c>
      <c r="O4637">
        <v>-5.9909661278075801E-2</v>
      </c>
      <c r="P4637">
        <v>8.4058422949364695E-3</v>
      </c>
      <c r="Q4637">
        <v>5.6802680722777603E-2</v>
      </c>
      <c r="R4637">
        <v>1.1412627475074299E-2</v>
      </c>
      <c r="S4637">
        <v>1.03242889809168E-2</v>
      </c>
      <c r="T4637">
        <v>9.94681455514854E-3</v>
      </c>
      <c r="U4637">
        <v>1.2474812336586601E-2</v>
      </c>
      <c r="V4637">
        <v>215.429993</v>
      </c>
      <c r="W4637">
        <v>158.08999599999899</v>
      </c>
      <c r="X4637">
        <v>-0.114180227628258</v>
      </c>
      <c r="Y4637">
        <v>-5.8544371529206298E-3</v>
      </c>
      <c r="Z4637">
        <v>0.90626276550584695</v>
      </c>
      <c r="AA4637">
        <v>0.24572953238758999</v>
      </c>
      <c r="AB4637">
        <v>0.124922165661604</v>
      </c>
      <c r="AC4637" t="s">
        <v>254</v>
      </c>
      <c r="AD4637" t="s">
        <v>378</v>
      </c>
      <c r="AE4637" t="s">
        <v>62</v>
      </c>
      <c r="AF4637" t="s">
        <v>79</v>
      </c>
      <c r="AG4637" t="s">
        <v>379</v>
      </c>
      <c r="AH4637" s="45">
        <v>32233</v>
      </c>
      <c r="AI4637">
        <v>354950</v>
      </c>
      <c r="AK4637" t="s">
        <v>380</v>
      </c>
      <c r="AL4637" t="s">
        <v>376</v>
      </c>
      <c r="AM4637" t="s">
        <v>245</v>
      </c>
    </row>
    <row r="4638" spans="1:39" x14ac:dyDescent="0.3">
      <c r="A4638" s="1">
        <v>43608</v>
      </c>
      <c r="B4638" t="s">
        <v>40</v>
      </c>
      <c r="C4638" t="s">
        <v>239</v>
      </c>
      <c r="D4638">
        <v>400</v>
      </c>
      <c r="E4638">
        <v>9</v>
      </c>
      <c r="F4638">
        <v>188.449997</v>
      </c>
      <c r="G4638">
        <v>192.53999299999899</v>
      </c>
      <c r="H4638">
        <v>186.270004</v>
      </c>
      <c r="I4638">
        <v>192</v>
      </c>
      <c r="J4638">
        <v>190.66262800000001</v>
      </c>
      <c r="K4638">
        <v>7754000</v>
      </c>
      <c r="L4638">
        <v>2.2959999999999998</v>
      </c>
      <c r="M4638">
        <v>1.6224603984247798E-2</v>
      </c>
      <c r="N4638">
        <v>-1.9772728935268302E-3</v>
      </c>
      <c r="O4638">
        <v>-7.0623554091758106E-2</v>
      </c>
      <c r="P4638">
        <v>5.3895730841959201E-3</v>
      </c>
      <c r="Q4638">
        <v>5.11608487522053E-2</v>
      </c>
      <c r="R4638">
        <v>1.14127472663282E-2</v>
      </c>
      <c r="S4638">
        <v>1.09497701424762E-2</v>
      </c>
      <c r="T4638">
        <v>1.0349086077084801E-2</v>
      </c>
      <c r="U4638">
        <v>1.24695643196127E-2</v>
      </c>
      <c r="V4638">
        <v>215.429993</v>
      </c>
      <c r="W4638">
        <v>158.08999599999899</v>
      </c>
      <c r="X4638">
        <v>-0.114180227628258</v>
      </c>
      <c r="Y4638">
        <v>-1.1985692488440201E-2</v>
      </c>
      <c r="Z4638">
        <v>0.89014525502145703</v>
      </c>
      <c r="AA4638">
        <v>0.21048984349580399</v>
      </c>
      <c r="AB4638">
        <v>0.16056748150647199</v>
      </c>
      <c r="AC4638" t="s">
        <v>254</v>
      </c>
      <c r="AD4638" t="s">
        <v>378</v>
      </c>
      <c r="AE4638" t="s">
        <v>62</v>
      </c>
      <c r="AF4638" t="s">
        <v>79</v>
      </c>
      <c r="AG4638" t="s">
        <v>379</v>
      </c>
      <c r="AH4638" s="45">
        <v>32233</v>
      </c>
      <c r="AI4638">
        <v>354950</v>
      </c>
      <c r="AK4638" t="s">
        <v>380</v>
      </c>
      <c r="AL4638" t="s">
        <v>376</v>
      </c>
      <c r="AM4638" t="s">
        <v>245</v>
      </c>
    </row>
    <row r="4639" spans="1:39" x14ac:dyDescent="0.3">
      <c r="A4639" s="1">
        <v>43616</v>
      </c>
      <c r="B4639" t="s">
        <v>40</v>
      </c>
      <c r="C4639" t="s">
        <v>239</v>
      </c>
      <c r="D4639">
        <v>400</v>
      </c>
      <c r="E4639">
        <v>9</v>
      </c>
      <c r="F4639">
        <v>189.63999899999999</v>
      </c>
      <c r="G4639">
        <v>190.28999299999899</v>
      </c>
      <c r="H4639">
        <v>188.66000399999999</v>
      </c>
      <c r="I4639">
        <v>189.85000600000001</v>
      </c>
      <c r="J4639">
        <v>188.52761799999999</v>
      </c>
      <c r="K4639">
        <v>3681500</v>
      </c>
      <c r="L4639">
        <v>2.1419999999999999</v>
      </c>
      <c r="M4639">
        <v>-6.4578409595737697E-3</v>
      </c>
      <c r="N4639">
        <v>-1.1261009924457799E-2</v>
      </c>
      <c r="O4639">
        <v>-7.0413941880236003E-2</v>
      </c>
      <c r="P4639">
        <v>3.2378793712699201E-2</v>
      </c>
      <c r="Q4639">
        <v>3.3140096864657298E-2</v>
      </c>
      <c r="R4639">
        <v>8.6048931552253401E-3</v>
      </c>
      <c r="S4639">
        <v>1.09582464957509E-2</v>
      </c>
      <c r="T4639">
        <v>9.8575420830795506E-3</v>
      </c>
      <c r="U4639">
        <v>1.24592444718193E-2</v>
      </c>
      <c r="V4639">
        <v>215.429993</v>
      </c>
      <c r="W4639">
        <v>158.08999599999899</v>
      </c>
      <c r="X4639">
        <v>-0.114180227628258</v>
      </c>
      <c r="Y4639">
        <v>-1.3283204951564801E-2</v>
      </c>
      <c r="Z4639">
        <v>0.88777444399121497</v>
      </c>
      <c r="AA4639">
        <v>8.7439179405483305E-2</v>
      </c>
      <c r="AB4639">
        <v>0.18824995844168499</v>
      </c>
      <c r="AC4639" t="s">
        <v>254</v>
      </c>
      <c r="AD4639" t="s">
        <v>378</v>
      </c>
      <c r="AE4639" t="s">
        <v>62</v>
      </c>
      <c r="AF4639" t="s">
        <v>79</v>
      </c>
      <c r="AG4639" t="s">
        <v>379</v>
      </c>
      <c r="AH4639" s="45">
        <v>32233</v>
      </c>
      <c r="AI4639">
        <v>354950</v>
      </c>
      <c r="AK4639" t="s">
        <v>380</v>
      </c>
      <c r="AL4639" t="s">
        <v>376</v>
      </c>
      <c r="AM4639" t="s">
        <v>245</v>
      </c>
    </row>
    <row r="4640" spans="1:39" x14ac:dyDescent="0.3">
      <c r="A4640" s="1">
        <v>43570</v>
      </c>
      <c r="B4640" t="s">
        <v>40</v>
      </c>
      <c r="C4640" t="s">
        <v>239</v>
      </c>
      <c r="D4640">
        <v>700</v>
      </c>
      <c r="E4640">
        <v>10</v>
      </c>
      <c r="F4640">
        <v>204.16000399999999</v>
      </c>
      <c r="G4640">
        <v>205.13999899999999</v>
      </c>
      <c r="H4640">
        <v>203.39999399999999</v>
      </c>
      <c r="I4640">
        <v>204.86000100000001</v>
      </c>
      <c r="J4640">
        <v>203.43306000000001</v>
      </c>
      <c r="K4640">
        <v>3049900</v>
      </c>
      <c r="L4640">
        <v>2.5529999999999999</v>
      </c>
      <c r="M4640">
        <v>4.94237044861721E-3</v>
      </c>
      <c r="N4640">
        <v>6.4151328101009703E-3</v>
      </c>
      <c r="O4640">
        <v>0.120465318640019</v>
      </c>
      <c r="P4640">
        <v>0.143421792607208</v>
      </c>
      <c r="Q4640">
        <v>0.194270668413598</v>
      </c>
      <c r="R4640">
        <v>1.09909285753145E-2</v>
      </c>
      <c r="S4640">
        <v>9.0500714162595995E-3</v>
      </c>
      <c r="T4640">
        <v>1.03034240603345E-2</v>
      </c>
      <c r="U4640">
        <v>1.2803735008485801E-2</v>
      </c>
      <c r="V4640">
        <v>215.429993</v>
      </c>
      <c r="W4640">
        <v>158.08999599999899</v>
      </c>
      <c r="X4640">
        <v>-0.114180227628258</v>
      </c>
      <c r="Y4640">
        <v>-6.2956724975841202E-4</v>
      </c>
      <c r="Z4640">
        <v>0.91749922753677704</v>
      </c>
      <c r="AA4640">
        <v>1.26207194526</v>
      </c>
      <c r="AB4640">
        <v>1.15430411738524</v>
      </c>
      <c r="AC4640" t="s">
        <v>255</v>
      </c>
      <c r="AD4640" t="s">
        <v>378</v>
      </c>
      <c r="AE4640" t="s">
        <v>62</v>
      </c>
      <c r="AF4640" t="s">
        <v>79</v>
      </c>
      <c r="AG4640" t="s">
        <v>379</v>
      </c>
      <c r="AH4640" s="45">
        <v>32233</v>
      </c>
      <c r="AI4640">
        <v>354950</v>
      </c>
      <c r="AK4640" t="s">
        <v>380</v>
      </c>
      <c r="AL4640" t="s">
        <v>376</v>
      </c>
      <c r="AM4640" t="s">
        <v>245</v>
      </c>
    </row>
    <row r="4641" spans="1:39" x14ac:dyDescent="0.3">
      <c r="A4641" s="1">
        <v>43593</v>
      </c>
      <c r="B4641" t="s">
        <v>40</v>
      </c>
      <c r="C4641" t="s">
        <v>246</v>
      </c>
      <c r="D4641">
        <v>1300</v>
      </c>
      <c r="E4641">
        <v>10</v>
      </c>
      <c r="F4641">
        <v>194.490005</v>
      </c>
      <c r="G4641">
        <v>196.61000100000001</v>
      </c>
      <c r="H4641">
        <v>193.679993</v>
      </c>
      <c r="I4641">
        <v>195.16999799999999</v>
      </c>
      <c r="J4641">
        <v>193.81054699999899</v>
      </c>
      <c r="K4641">
        <v>3122600</v>
      </c>
      <c r="L4641">
        <v>2.4820000000000002</v>
      </c>
      <c r="M4641">
        <v>2.0515373535481499E-3</v>
      </c>
      <c r="N4641">
        <v>-1.8428349439299701E-2</v>
      </c>
      <c r="O4641">
        <v>-3.46937201546198E-2</v>
      </c>
      <c r="P4641">
        <v>6.2448534680236201E-2</v>
      </c>
      <c r="Q4641">
        <v>8.5408022448204696E-2</v>
      </c>
      <c r="R4641">
        <v>1.3158363522714199E-2</v>
      </c>
      <c r="S4641">
        <v>1.0565842808557799E-2</v>
      </c>
      <c r="T4641">
        <v>1.0377597030264399E-2</v>
      </c>
      <c r="U4641">
        <v>1.25068983559552E-2</v>
      </c>
      <c r="V4641">
        <v>215.429993</v>
      </c>
      <c r="W4641">
        <v>158.08999599999899</v>
      </c>
      <c r="X4641">
        <v>-0.114180227628258</v>
      </c>
      <c r="Y4641">
        <v>-1.60671540560346E-3</v>
      </c>
      <c r="Z4641">
        <v>0.91135609104332405</v>
      </c>
      <c r="AA4641">
        <v>0.454288075057865</v>
      </c>
      <c r="AB4641">
        <v>0.53187503055852203</v>
      </c>
      <c r="AC4641" t="s">
        <v>255</v>
      </c>
      <c r="AD4641" t="s">
        <v>378</v>
      </c>
      <c r="AE4641" t="s">
        <v>62</v>
      </c>
      <c r="AF4641" t="s">
        <v>79</v>
      </c>
      <c r="AG4641" t="s">
        <v>379</v>
      </c>
      <c r="AH4641" s="45">
        <v>32233</v>
      </c>
      <c r="AI4641">
        <v>354950</v>
      </c>
      <c r="AK4641" t="s">
        <v>380</v>
      </c>
      <c r="AL4641" t="s">
        <v>376</v>
      </c>
      <c r="AM4641" t="s">
        <v>245</v>
      </c>
    </row>
    <row r="4642" spans="1:39" x14ac:dyDescent="0.3">
      <c r="A4642" s="1">
        <v>43609</v>
      </c>
      <c r="B4642" t="s">
        <v>40</v>
      </c>
      <c r="C4642" t="s">
        <v>239</v>
      </c>
      <c r="D4642">
        <v>1200</v>
      </c>
      <c r="E4642">
        <v>10</v>
      </c>
      <c r="F4642">
        <v>192.53999299999899</v>
      </c>
      <c r="G4642">
        <v>193.86000100000001</v>
      </c>
      <c r="H4642">
        <v>190.41000399999999</v>
      </c>
      <c r="I4642">
        <v>193.58999599999899</v>
      </c>
      <c r="J4642">
        <v>192.241547</v>
      </c>
      <c r="K4642">
        <v>3799500</v>
      </c>
      <c r="L4642">
        <v>2.3239999999999998</v>
      </c>
      <c r="M4642">
        <v>8.2471179592920607E-3</v>
      </c>
      <c r="N4642">
        <v>5.2308487485513899E-3</v>
      </c>
      <c r="O4642">
        <v>-6.5622778606620302E-2</v>
      </c>
      <c r="P4642">
        <v>2.6242501688337701E-2</v>
      </c>
      <c r="Q4642">
        <v>6.0478781435386403E-2</v>
      </c>
      <c r="R4642">
        <v>1.20752661237824E-2</v>
      </c>
      <c r="S4642">
        <v>1.11404301939116E-2</v>
      </c>
      <c r="T4642">
        <v>1.0269796331519299E-2</v>
      </c>
      <c r="U4642">
        <v>1.24795831582326E-2</v>
      </c>
      <c r="V4642">
        <v>215.429993</v>
      </c>
      <c r="W4642">
        <v>158.08999599999899</v>
      </c>
      <c r="X4642">
        <v>-0.114180227628258</v>
      </c>
      <c r="Y4642">
        <v>1.3526439988342199E-3</v>
      </c>
      <c r="Z4642">
        <v>0.89105619954588</v>
      </c>
      <c r="AA4642">
        <v>0.27797246145869398</v>
      </c>
      <c r="AB4642">
        <v>0.16701606732069299</v>
      </c>
      <c r="AC4642" t="s">
        <v>255</v>
      </c>
      <c r="AD4642" t="s">
        <v>378</v>
      </c>
      <c r="AE4642" t="s">
        <v>62</v>
      </c>
      <c r="AF4642" t="s">
        <v>79</v>
      </c>
      <c r="AG4642" t="s">
        <v>379</v>
      </c>
      <c r="AH4642" s="45">
        <v>32233</v>
      </c>
      <c r="AI4642">
        <v>354950</v>
      </c>
      <c r="AK4642" t="s">
        <v>380</v>
      </c>
      <c r="AL4642" t="s">
        <v>376</v>
      </c>
      <c r="AM4642" t="s">
        <v>245</v>
      </c>
    </row>
    <row r="4643" spans="1:39" x14ac:dyDescent="0.3">
      <c r="A4643" s="1">
        <v>43622</v>
      </c>
      <c r="B4643" t="s">
        <v>40</v>
      </c>
      <c r="C4643" t="s">
        <v>239</v>
      </c>
      <c r="D4643">
        <v>600</v>
      </c>
      <c r="E4643">
        <v>10</v>
      </c>
      <c r="F4643">
        <v>196.64999399999999</v>
      </c>
      <c r="G4643">
        <v>197.64999399999999</v>
      </c>
      <c r="H4643">
        <v>194.96000699999999</v>
      </c>
      <c r="I4643">
        <v>197.16999799999999</v>
      </c>
      <c r="J4643">
        <v>197.16999799999999</v>
      </c>
      <c r="K4643">
        <v>3732900</v>
      </c>
      <c r="L4643">
        <v>2.1240000000000001</v>
      </c>
      <c r="M4643">
        <v>2.4373952045591099E-3</v>
      </c>
      <c r="N4643">
        <v>3.83639389303609E-2</v>
      </c>
      <c r="O4643">
        <v>-5.4095394704416497E-3</v>
      </c>
      <c r="P4643">
        <v>9.1670019061886598E-2</v>
      </c>
      <c r="Q4643">
        <v>5.2368873894705598E-2</v>
      </c>
      <c r="R4643">
        <v>1.4427503926382699E-2</v>
      </c>
      <c r="S4643">
        <v>1.2128938475010601E-2</v>
      </c>
      <c r="T4643">
        <v>1.04880536137278E-2</v>
      </c>
      <c r="U4643">
        <v>1.2553921426102699E-2</v>
      </c>
      <c r="V4643">
        <v>215.429993</v>
      </c>
      <c r="W4643">
        <v>158.08999599999899</v>
      </c>
      <c r="X4643">
        <v>-0.114180227628258</v>
      </c>
      <c r="Y4643">
        <v>6.1168407152111899E-3</v>
      </c>
      <c r="Z4643">
        <v>0.89895711924020705</v>
      </c>
      <c r="AA4643">
        <v>0.23260082721425601</v>
      </c>
      <c r="AB4643">
        <v>0.18951598517797599</v>
      </c>
      <c r="AC4643" t="s">
        <v>255</v>
      </c>
      <c r="AD4643" t="s">
        <v>378</v>
      </c>
      <c r="AE4643" t="s">
        <v>62</v>
      </c>
      <c r="AF4643" t="s">
        <v>79</v>
      </c>
      <c r="AG4643" t="s">
        <v>379</v>
      </c>
      <c r="AH4643" s="45">
        <v>32233</v>
      </c>
      <c r="AI4643">
        <v>354950</v>
      </c>
      <c r="AK4643" t="s">
        <v>380</v>
      </c>
      <c r="AL4643" t="s">
        <v>376</v>
      </c>
      <c r="AM4643" t="s">
        <v>245</v>
      </c>
    </row>
    <row r="4644" spans="1:39" x14ac:dyDescent="0.3">
      <c r="A4644" s="1">
        <v>43634</v>
      </c>
      <c r="B4644" t="s">
        <v>40</v>
      </c>
      <c r="C4644" t="s">
        <v>246</v>
      </c>
      <c r="D4644">
        <v>900</v>
      </c>
      <c r="E4644">
        <v>10</v>
      </c>
      <c r="F4644">
        <v>208.10000600000001</v>
      </c>
      <c r="G4644">
        <v>210.16999799999999</v>
      </c>
      <c r="H4644">
        <v>207.11000100000001</v>
      </c>
      <c r="I4644">
        <v>207.479996</v>
      </c>
      <c r="J4644">
        <v>207.479996</v>
      </c>
      <c r="K4644">
        <v>3891300</v>
      </c>
      <c r="L4644">
        <v>2.06</v>
      </c>
      <c r="M4644">
        <v>2.4127792897446002E-3</v>
      </c>
      <c r="N4644">
        <v>4.6717420985779599E-2</v>
      </c>
      <c r="O4644">
        <v>8.2552136641537197E-2</v>
      </c>
      <c r="P4644">
        <v>0.12638268781102799</v>
      </c>
      <c r="Q4644">
        <v>5.9506628019624003E-2</v>
      </c>
      <c r="R4644">
        <v>6.9893546352468999E-3</v>
      </c>
      <c r="S4644">
        <v>1.0386810024667599E-2</v>
      </c>
      <c r="T4644">
        <v>1.0653367866465599E-2</v>
      </c>
      <c r="U4644">
        <v>1.2571121696579099E-2</v>
      </c>
      <c r="V4644">
        <v>215.429993</v>
      </c>
      <c r="W4644">
        <v>158.08999599999899</v>
      </c>
      <c r="X4644">
        <v>-0.114180227628258</v>
      </c>
      <c r="Y4644">
        <v>9.6704895497130797E-3</v>
      </c>
      <c r="Z4644">
        <v>0.89197152943076896</v>
      </c>
      <c r="AA4644">
        <v>0.29498893904440399</v>
      </c>
      <c r="AB4644">
        <v>0.18361749619958201</v>
      </c>
      <c r="AC4644" t="s">
        <v>255</v>
      </c>
      <c r="AD4644" t="s">
        <v>378</v>
      </c>
      <c r="AE4644" t="s">
        <v>62</v>
      </c>
      <c r="AF4644" t="s">
        <v>79</v>
      </c>
      <c r="AG4644" t="s">
        <v>379</v>
      </c>
      <c r="AH4644" s="45">
        <v>32233</v>
      </c>
      <c r="AI4644">
        <v>354950</v>
      </c>
      <c r="AK4644" t="s">
        <v>380</v>
      </c>
      <c r="AL4644" t="s">
        <v>376</v>
      </c>
      <c r="AM4644" t="s">
        <v>245</v>
      </c>
    </row>
    <row r="4645" spans="1:39" x14ac:dyDescent="0.3">
      <c r="A4645" s="1">
        <v>43644</v>
      </c>
      <c r="B4645" t="s">
        <v>40</v>
      </c>
      <c r="C4645" t="s">
        <v>239</v>
      </c>
      <c r="D4645">
        <v>2000</v>
      </c>
      <c r="E4645">
        <v>10</v>
      </c>
      <c r="F4645">
        <v>207.770004</v>
      </c>
      <c r="G4645">
        <v>209</v>
      </c>
      <c r="H4645">
        <v>207.38999899999999</v>
      </c>
      <c r="I4645">
        <v>207.970001</v>
      </c>
      <c r="J4645">
        <v>207.970001</v>
      </c>
      <c r="K4645">
        <v>11069000</v>
      </c>
      <c r="L4645">
        <v>2</v>
      </c>
      <c r="M4645">
        <v>4.5784170608067004E-3</v>
      </c>
      <c r="N4645">
        <v>-6.80469369023241E-3</v>
      </c>
      <c r="O4645">
        <v>9.7412189845554095E-2</v>
      </c>
      <c r="P4645">
        <v>8.7461420322583805E-2</v>
      </c>
      <c r="Q4645">
        <v>8.9777104733923904E-2</v>
      </c>
      <c r="R4645">
        <v>1.06335767502494E-2</v>
      </c>
      <c r="S4645">
        <v>1.0163491753126599E-2</v>
      </c>
      <c r="T4645">
        <v>1.08112745679081E-2</v>
      </c>
      <c r="U4645">
        <v>1.2633636405659799E-2</v>
      </c>
      <c r="V4645">
        <v>215.429993</v>
      </c>
      <c r="W4645">
        <v>158.08999599999899</v>
      </c>
      <c r="X4645">
        <v>-0.114180227628258</v>
      </c>
      <c r="Y4645">
        <v>5.7409418775350302E-3</v>
      </c>
      <c r="Z4645">
        <v>0.90277013061887501</v>
      </c>
      <c r="AA4645">
        <v>0.539287298109135</v>
      </c>
      <c r="AB4645">
        <v>0.39353980647959402</v>
      </c>
      <c r="AC4645" t="s">
        <v>255</v>
      </c>
      <c r="AD4645" t="s">
        <v>378</v>
      </c>
      <c r="AE4645" t="s">
        <v>62</v>
      </c>
      <c r="AF4645" t="s">
        <v>79</v>
      </c>
      <c r="AG4645" t="s">
        <v>379</v>
      </c>
      <c r="AH4645" s="45">
        <v>32233</v>
      </c>
      <c r="AI4645">
        <v>354950</v>
      </c>
      <c r="AK4645" t="s">
        <v>380</v>
      </c>
      <c r="AL4645" t="s">
        <v>376</v>
      </c>
      <c r="AM4645" t="s">
        <v>245</v>
      </c>
    </row>
    <row r="4646" spans="1:39" x14ac:dyDescent="0.3">
      <c r="A4646" s="1">
        <v>43565</v>
      </c>
      <c r="B4646" t="s">
        <v>40</v>
      </c>
      <c r="C4646" t="s">
        <v>246</v>
      </c>
      <c r="D4646">
        <v>800</v>
      </c>
      <c r="E4646">
        <v>11</v>
      </c>
      <c r="F4646">
        <v>201.259995</v>
      </c>
      <c r="G4646">
        <v>201.60000600000001</v>
      </c>
      <c r="H4646">
        <v>198.020004</v>
      </c>
      <c r="I4646">
        <v>199.429993</v>
      </c>
      <c r="J4646">
        <v>198.04087799999999</v>
      </c>
      <c r="K4646">
        <v>3587500</v>
      </c>
      <c r="L4646">
        <v>2.4769999999999999</v>
      </c>
      <c r="M4646">
        <v>-7.3439854261549403E-3</v>
      </c>
      <c r="N4646">
        <v>4.1201779133120597E-3</v>
      </c>
      <c r="O4646">
        <v>9.6460730802143402E-2</v>
      </c>
      <c r="P4646">
        <v>0.111426365748752</v>
      </c>
      <c r="Q4646">
        <v>0.16342198083638501</v>
      </c>
      <c r="R4646">
        <v>1.0311174388441599E-2</v>
      </c>
      <c r="S4646">
        <v>9.3557168029516392E-3</v>
      </c>
      <c r="T4646">
        <v>1.0219047029668299E-2</v>
      </c>
      <c r="U4646">
        <v>1.2774149307687201E-2</v>
      </c>
      <c r="V4646">
        <v>215.429993</v>
      </c>
      <c r="W4646">
        <v>158.08999599999899</v>
      </c>
      <c r="X4646">
        <v>-0.114180227628258</v>
      </c>
      <c r="Y4646">
        <v>3.47183783585567E-3</v>
      </c>
      <c r="Z4646">
        <v>0.91452141979897095</v>
      </c>
      <c r="AA4646">
        <v>1.03725673192898</v>
      </c>
      <c r="AB4646">
        <v>1.0225893098437799</v>
      </c>
      <c r="AC4646" t="s">
        <v>256</v>
      </c>
      <c r="AD4646" t="s">
        <v>378</v>
      </c>
      <c r="AE4646" t="s">
        <v>62</v>
      </c>
      <c r="AF4646" t="s">
        <v>79</v>
      </c>
      <c r="AG4646" t="s">
        <v>379</v>
      </c>
      <c r="AH4646" s="45">
        <v>32233</v>
      </c>
      <c r="AI4646">
        <v>354950</v>
      </c>
      <c r="AK4646" t="s">
        <v>380</v>
      </c>
      <c r="AL4646" t="s">
        <v>376</v>
      </c>
      <c r="AM4646" t="s">
        <v>245</v>
      </c>
    </row>
    <row r="4647" spans="1:39" x14ac:dyDescent="0.3">
      <c r="A4647" s="1">
        <v>43586</v>
      </c>
      <c r="B4647" t="s">
        <v>40</v>
      </c>
      <c r="C4647" t="s">
        <v>239</v>
      </c>
      <c r="D4647">
        <v>700</v>
      </c>
      <c r="E4647">
        <v>11</v>
      </c>
      <c r="F4647">
        <v>203.199997</v>
      </c>
      <c r="G4647">
        <v>203.520004</v>
      </c>
      <c r="H4647">
        <v>198.66000399999999</v>
      </c>
      <c r="I4647">
        <v>198.800003</v>
      </c>
      <c r="J4647">
        <v>197.415268</v>
      </c>
      <c r="K4647">
        <v>4644700</v>
      </c>
      <c r="L4647">
        <v>2.5110000000000001</v>
      </c>
      <c r="M4647">
        <v>-2.43489831251858E-2</v>
      </c>
      <c r="N4647">
        <v>-3.9065947735319802E-2</v>
      </c>
      <c r="O4647">
        <v>3.5377046484129399E-2</v>
      </c>
      <c r="P4647">
        <v>9.4722908862649599E-2</v>
      </c>
      <c r="Q4647">
        <v>9.7103860124966093E-2</v>
      </c>
      <c r="R4647">
        <v>1.22074513940146E-2</v>
      </c>
      <c r="S4647">
        <v>1.11930136171476E-2</v>
      </c>
      <c r="T4647">
        <v>9.9319619957745596E-3</v>
      </c>
      <c r="U4647">
        <v>1.24526837264669E-2</v>
      </c>
      <c r="V4647">
        <v>215.429993</v>
      </c>
      <c r="W4647">
        <v>158.08999599999899</v>
      </c>
      <c r="X4647">
        <v>-0.114180227628258</v>
      </c>
      <c r="Y4647">
        <v>-7.5304459681844096E-3</v>
      </c>
      <c r="Z4647">
        <v>0.90434605646011801</v>
      </c>
      <c r="AA4647">
        <v>0.53951156102565201</v>
      </c>
      <c r="AB4647">
        <v>0.80437830287560397</v>
      </c>
      <c r="AC4647" t="s">
        <v>256</v>
      </c>
      <c r="AD4647" t="s">
        <v>378</v>
      </c>
      <c r="AE4647" t="s">
        <v>62</v>
      </c>
      <c r="AF4647" t="s">
        <v>79</v>
      </c>
      <c r="AG4647" t="s">
        <v>379</v>
      </c>
      <c r="AH4647" s="45">
        <v>32233</v>
      </c>
      <c r="AI4647">
        <v>354950</v>
      </c>
      <c r="AK4647" t="s">
        <v>380</v>
      </c>
      <c r="AL4647" t="s">
        <v>376</v>
      </c>
      <c r="AM4647" t="s">
        <v>245</v>
      </c>
    </row>
    <row r="4648" spans="1:39" x14ac:dyDescent="0.3">
      <c r="A4648" s="1">
        <v>43587</v>
      </c>
      <c r="B4648" t="s">
        <v>40</v>
      </c>
      <c r="C4648" t="s">
        <v>239</v>
      </c>
      <c r="D4648">
        <v>1300</v>
      </c>
      <c r="E4648">
        <v>11</v>
      </c>
      <c r="F4648">
        <v>199.300003</v>
      </c>
      <c r="G4648">
        <v>201.05999800000001</v>
      </c>
      <c r="H4648">
        <v>198.800003</v>
      </c>
      <c r="I4648">
        <v>201.009995</v>
      </c>
      <c r="J4648">
        <v>199.60986299999999</v>
      </c>
      <c r="K4648">
        <v>2810000</v>
      </c>
      <c r="L4648">
        <v>2.552</v>
      </c>
      <c r="M4648">
        <v>1.1055306984434901E-2</v>
      </c>
      <c r="N4648">
        <v>-2.6945791619163901E-2</v>
      </c>
      <c r="O4648">
        <v>2.7078344074588499E-2</v>
      </c>
      <c r="P4648">
        <v>9.8395282131557599E-2</v>
      </c>
      <c r="Q4648">
        <v>0.10907939468017901</v>
      </c>
      <c r="R4648">
        <v>1.4808679079265899E-2</v>
      </c>
      <c r="S4648">
        <v>1.0695249936366299E-2</v>
      </c>
      <c r="T4648">
        <v>9.9776967489460695E-3</v>
      </c>
      <c r="U4648">
        <v>1.2470519353695701E-2</v>
      </c>
      <c r="V4648">
        <v>215.429993</v>
      </c>
      <c r="W4648">
        <v>158.08999599999899</v>
      </c>
      <c r="X4648">
        <v>-0.114180227628258</v>
      </c>
      <c r="Y4648">
        <v>-2.1262443276895502E-3</v>
      </c>
      <c r="Z4648">
        <v>0.90320297893056001</v>
      </c>
      <c r="AA4648">
        <v>0.626357454262918</v>
      </c>
      <c r="AB4648">
        <v>0.69438073381668097</v>
      </c>
      <c r="AC4648" t="s">
        <v>256</v>
      </c>
      <c r="AD4648" t="s">
        <v>378</v>
      </c>
      <c r="AE4648" t="s">
        <v>62</v>
      </c>
      <c r="AF4648" t="s">
        <v>79</v>
      </c>
      <c r="AG4648" t="s">
        <v>379</v>
      </c>
      <c r="AH4648" s="45">
        <v>32233</v>
      </c>
      <c r="AI4648">
        <v>354950</v>
      </c>
      <c r="AK4648" t="s">
        <v>380</v>
      </c>
      <c r="AL4648" t="s">
        <v>376</v>
      </c>
      <c r="AM4648" t="s">
        <v>245</v>
      </c>
    </row>
    <row r="4649" spans="1:39" x14ac:dyDescent="0.3">
      <c r="A4649" s="1">
        <v>43592</v>
      </c>
      <c r="B4649" t="s">
        <v>40</v>
      </c>
      <c r="C4649" t="s">
        <v>239</v>
      </c>
      <c r="D4649">
        <v>700</v>
      </c>
      <c r="E4649">
        <v>11</v>
      </c>
      <c r="F4649">
        <v>196.75</v>
      </c>
      <c r="G4649">
        <v>197.64999399999999</v>
      </c>
      <c r="H4649">
        <v>192.96000699999999</v>
      </c>
      <c r="I4649">
        <v>194.770004</v>
      </c>
      <c r="J4649">
        <v>193.41334499999999</v>
      </c>
      <c r="K4649">
        <v>4622100</v>
      </c>
      <c r="L4649">
        <v>2.448</v>
      </c>
      <c r="M4649">
        <v>-2.4646247398174E-2</v>
      </c>
      <c r="N4649">
        <v>-4.4828869918033698E-2</v>
      </c>
      <c r="O4649">
        <v>-2.8745416572423601E-2</v>
      </c>
      <c r="P4649">
        <v>5.1396948787749301E-2</v>
      </c>
      <c r="Q4649">
        <v>7.5380175712822101E-2</v>
      </c>
      <c r="R4649">
        <v>1.5388547633605301E-2</v>
      </c>
      <c r="S4649">
        <v>1.07378256199742E-2</v>
      </c>
      <c r="T4649">
        <v>1.04525219352257E-2</v>
      </c>
      <c r="U4649">
        <v>1.25173759844401E-2</v>
      </c>
      <c r="V4649">
        <v>215.429993</v>
      </c>
      <c r="W4649">
        <v>158.08999599999899</v>
      </c>
      <c r="X4649">
        <v>-0.114180227628258</v>
      </c>
      <c r="Y4649">
        <v>-1.6649488130547601E-2</v>
      </c>
      <c r="Z4649">
        <v>0.91008090846597101</v>
      </c>
      <c r="AA4649">
        <v>0.38167833728098799</v>
      </c>
      <c r="AB4649">
        <v>0.54891972775207998</v>
      </c>
      <c r="AC4649" t="s">
        <v>256</v>
      </c>
      <c r="AD4649" t="s">
        <v>378</v>
      </c>
      <c r="AE4649" t="s">
        <v>62</v>
      </c>
      <c r="AF4649" t="s">
        <v>79</v>
      </c>
      <c r="AG4649" t="s">
        <v>379</v>
      </c>
      <c r="AH4649" s="45">
        <v>32233</v>
      </c>
      <c r="AI4649">
        <v>354950</v>
      </c>
      <c r="AK4649" t="s">
        <v>380</v>
      </c>
      <c r="AL4649" t="s">
        <v>376</v>
      </c>
      <c r="AM4649" t="s">
        <v>245</v>
      </c>
    </row>
    <row r="4650" spans="1:39" x14ac:dyDescent="0.3">
      <c r="A4650" s="1">
        <v>43640</v>
      </c>
      <c r="B4650" t="s">
        <v>40</v>
      </c>
      <c r="C4650" t="s">
        <v>246</v>
      </c>
      <c r="D4650">
        <v>1200</v>
      </c>
      <c r="E4650">
        <v>11</v>
      </c>
      <c r="F4650">
        <v>208.14999399999999</v>
      </c>
      <c r="G4650">
        <v>209.259995</v>
      </c>
      <c r="H4650">
        <v>205.11999499999999</v>
      </c>
      <c r="I4650">
        <v>205.5</v>
      </c>
      <c r="J4650">
        <v>205.5</v>
      </c>
      <c r="K4650">
        <v>4943500</v>
      </c>
      <c r="L4650">
        <v>2.0209999999999999</v>
      </c>
      <c r="M4650">
        <v>-1.8752503092158399E-2</v>
      </c>
      <c r="N4650">
        <v>-7.1761169781988403E-3</v>
      </c>
      <c r="O4650">
        <v>9.1165117251368694E-2</v>
      </c>
      <c r="P4650">
        <v>8.7097485540925598E-2</v>
      </c>
      <c r="Q4650">
        <v>5.1065219489400203E-2</v>
      </c>
      <c r="R4650">
        <v>1.3035562284322601E-2</v>
      </c>
      <c r="S4650">
        <v>1.11765616486032E-2</v>
      </c>
      <c r="T4650">
        <v>1.08147205188605E-2</v>
      </c>
      <c r="U4650">
        <v>1.26649249916247E-2</v>
      </c>
      <c r="V4650">
        <v>215.429993</v>
      </c>
      <c r="W4650">
        <v>158.08999599999899</v>
      </c>
      <c r="X4650">
        <v>-0.114180227628258</v>
      </c>
      <c r="Y4650">
        <v>-1.73338836506086E-3</v>
      </c>
      <c r="Z4650">
        <v>0.89971616110423103</v>
      </c>
      <c r="AA4650">
        <v>0.23585109221825901</v>
      </c>
      <c r="AB4650">
        <v>0.35002982261306498</v>
      </c>
      <c r="AC4650" t="s">
        <v>256</v>
      </c>
      <c r="AD4650" t="s">
        <v>378</v>
      </c>
      <c r="AE4650" t="s">
        <v>62</v>
      </c>
      <c r="AF4650" t="s">
        <v>79</v>
      </c>
      <c r="AG4650" t="s">
        <v>379</v>
      </c>
      <c r="AH4650" s="45">
        <v>32233</v>
      </c>
      <c r="AI4650">
        <v>354950</v>
      </c>
      <c r="AK4650" t="s">
        <v>380</v>
      </c>
      <c r="AL4650" t="s">
        <v>376</v>
      </c>
      <c r="AM4650" t="s">
        <v>245</v>
      </c>
    </row>
    <row r="4651" spans="1:39" x14ac:dyDescent="0.3">
      <c r="A4651" s="1">
        <v>43566</v>
      </c>
      <c r="B4651" t="s">
        <v>40</v>
      </c>
      <c r="C4651" t="s">
        <v>239</v>
      </c>
      <c r="D4651">
        <v>600</v>
      </c>
      <c r="E4651">
        <v>12</v>
      </c>
      <c r="F4651">
        <v>199.89999399999999</v>
      </c>
      <c r="G4651">
        <v>201.5</v>
      </c>
      <c r="H4651">
        <v>199.029999</v>
      </c>
      <c r="I4651">
        <v>201.479996</v>
      </c>
      <c r="J4651">
        <v>200.07659899999999</v>
      </c>
      <c r="K4651">
        <v>2465100</v>
      </c>
      <c r="L4651">
        <v>2.504</v>
      </c>
      <c r="M4651">
        <v>1.02268242929898E-2</v>
      </c>
      <c r="N4651">
        <v>5.1252889448361498E-3</v>
      </c>
      <c r="O4651">
        <v>9.8173120186203805E-2</v>
      </c>
      <c r="P4651">
        <v>0.12538797279398101</v>
      </c>
      <c r="Q4651">
        <v>0.17728668326279201</v>
      </c>
      <c r="R4651">
        <v>1.05234341420977E-2</v>
      </c>
      <c r="S4651">
        <v>9.3987360114124001E-3</v>
      </c>
      <c r="T4651">
        <v>1.02491159476402E-2</v>
      </c>
      <c r="U4651">
        <v>1.2785467031065799E-2</v>
      </c>
      <c r="V4651">
        <v>215.429993</v>
      </c>
      <c r="W4651">
        <v>158.08999599999899</v>
      </c>
      <c r="X4651">
        <v>-0.114180227628258</v>
      </c>
      <c r="Y4651" s="44">
        <v>3.8122194279549302E-5</v>
      </c>
      <c r="Z4651">
        <v>0.91466627723558802</v>
      </c>
      <c r="AA4651">
        <v>1.1389246113857601</v>
      </c>
      <c r="AB4651">
        <v>1.06968340567248</v>
      </c>
      <c r="AC4651" t="s">
        <v>257</v>
      </c>
      <c r="AD4651" t="s">
        <v>378</v>
      </c>
      <c r="AE4651" t="s">
        <v>62</v>
      </c>
      <c r="AF4651" t="s">
        <v>79</v>
      </c>
      <c r="AG4651" t="s">
        <v>379</v>
      </c>
      <c r="AH4651" s="45">
        <v>32233</v>
      </c>
      <c r="AI4651">
        <v>354950</v>
      </c>
      <c r="AK4651" t="s">
        <v>380</v>
      </c>
      <c r="AL4651" t="s">
        <v>376</v>
      </c>
      <c r="AM4651" t="s">
        <v>245</v>
      </c>
    </row>
    <row r="4652" spans="1:39" x14ac:dyDescent="0.3">
      <c r="A4652" s="1">
        <v>43572</v>
      </c>
      <c r="B4652" t="s">
        <v>40</v>
      </c>
      <c r="C4652" t="s">
        <v>239</v>
      </c>
      <c r="D4652">
        <v>500</v>
      </c>
      <c r="E4652">
        <v>12</v>
      </c>
      <c r="F4652">
        <v>205.33999599999899</v>
      </c>
      <c r="G4652">
        <v>206.83999599999899</v>
      </c>
      <c r="H4652">
        <v>205.320007</v>
      </c>
      <c r="I4652">
        <v>206.550003</v>
      </c>
      <c r="J4652">
        <v>205.11128199999999</v>
      </c>
      <c r="K4652">
        <v>3271900</v>
      </c>
      <c r="L4652">
        <v>2.5920000000000001</v>
      </c>
      <c r="M4652">
        <v>1.01212197210088E-2</v>
      </c>
      <c r="N4652">
        <v>3.5079206947810797E-2</v>
      </c>
      <c r="O4652">
        <v>0.118763899599901</v>
      </c>
      <c r="P4652">
        <v>0.161585609215111</v>
      </c>
      <c r="Q4652">
        <v>0.190349616569711</v>
      </c>
      <c r="R4652">
        <v>5.60653259318544E-3</v>
      </c>
      <c r="S4652">
        <v>9.2339152788356599E-3</v>
      </c>
      <c r="T4652">
        <v>1.0172829293875E-2</v>
      </c>
      <c r="U4652">
        <v>1.2806279628563099E-2</v>
      </c>
      <c r="V4652">
        <v>215.429993</v>
      </c>
      <c r="W4652">
        <v>158.08999599999899</v>
      </c>
      <c r="X4652">
        <v>-0.114180227628258</v>
      </c>
      <c r="Y4652">
        <v>-2.2764010197428601E-3</v>
      </c>
      <c r="Z4652">
        <v>0.91901555896810605</v>
      </c>
      <c r="AA4652">
        <v>1.2300584444587901</v>
      </c>
      <c r="AB4652">
        <v>1.20128927371279</v>
      </c>
      <c r="AC4652" t="s">
        <v>257</v>
      </c>
      <c r="AD4652" t="s">
        <v>378</v>
      </c>
      <c r="AE4652" t="s">
        <v>62</v>
      </c>
      <c r="AF4652" t="s">
        <v>79</v>
      </c>
      <c r="AG4652" t="s">
        <v>379</v>
      </c>
      <c r="AH4652" s="45">
        <v>32233</v>
      </c>
      <c r="AI4652">
        <v>354950</v>
      </c>
      <c r="AK4652" t="s">
        <v>380</v>
      </c>
      <c r="AL4652" t="s">
        <v>376</v>
      </c>
      <c r="AM4652" t="s">
        <v>245</v>
      </c>
    </row>
    <row r="4653" spans="1:39" x14ac:dyDescent="0.3">
      <c r="A4653" s="1">
        <v>43585</v>
      </c>
      <c r="B4653" t="s">
        <v>40</v>
      </c>
      <c r="C4653" t="s">
        <v>239</v>
      </c>
      <c r="D4653">
        <v>300</v>
      </c>
      <c r="E4653">
        <v>12</v>
      </c>
      <c r="F4653">
        <v>201.550003</v>
      </c>
      <c r="G4653">
        <v>203.75</v>
      </c>
      <c r="H4653">
        <v>200.78999299999899</v>
      </c>
      <c r="I4653">
        <v>203.699997</v>
      </c>
      <c r="J4653">
        <v>202.281128</v>
      </c>
      <c r="K4653">
        <v>3415600</v>
      </c>
      <c r="L4653">
        <v>2.5089999999999999</v>
      </c>
      <c r="M4653">
        <v>7.5888246231573201E-3</v>
      </c>
      <c r="N4653">
        <v>-1.1470622135979901E-2</v>
      </c>
      <c r="O4653">
        <v>6.9308471163526106E-2</v>
      </c>
      <c r="P4653">
        <v>0.13283394211524699</v>
      </c>
      <c r="Q4653">
        <v>0.112510247743644</v>
      </c>
      <c r="R4653">
        <v>8.5537690293854308E-3</v>
      </c>
      <c r="S4653">
        <v>9.6817069514446002E-3</v>
      </c>
      <c r="T4653">
        <v>9.4823974109620492E-3</v>
      </c>
      <c r="U4653">
        <v>1.23682997154637E-2</v>
      </c>
      <c r="V4653">
        <v>215.429993</v>
      </c>
      <c r="W4653">
        <v>158.08999599999899</v>
      </c>
      <c r="X4653">
        <v>-0.114180227628258</v>
      </c>
      <c r="Y4653">
        <v>9.5096475723260604E-4</v>
      </c>
      <c r="Z4653">
        <v>0.89866356535208203</v>
      </c>
      <c r="AA4653">
        <v>0.65508204718174201</v>
      </c>
      <c r="AB4653">
        <v>0.92169704518983397</v>
      </c>
      <c r="AC4653" t="s">
        <v>257</v>
      </c>
      <c r="AD4653" t="s">
        <v>378</v>
      </c>
      <c r="AE4653" t="s">
        <v>62</v>
      </c>
      <c r="AF4653" t="s">
        <v>79</v>
      </c>
      <c r="AG4653" t="s">
        <v>379</v>
      </c>
      <c r="AH4653" s="45">
        <v>32233</v>
      </c>
      <c r="AI4653">
        <v>354950</v>
      </c>
      <c r="AK4653" t="s">
        <v>380</v>
      </c>
      <c r="AL4653" t="s">
        <v>376</v>
      </c>
      <c r="AM4653" t="s">
        <v>245</v>
      </c>
    </row>
    <row r="4654" spans="1:39" x14ac:dyDescent="0.3">
      <c r="A4654" s="1">
        <v>43586</v>
      </c>
      <c r="B4654" t="s">
        <v>40</v>
      </c>
      <c r="C4654" t="s">
        <v>246</v>
      </c>
      <c r="D4654">
        <v>700</v>
      </c>
      <c r="E4654">
        <v>12</v>
      </c>
      <c r="F4654">
        <v>203.199997</v>
      </c>
      <c r="G4654">
        <v>203.520004</v>
      </c>
      <c r="H4654">
        <v>198.66000399999999</v>
      </c>
      <c r="I4654">
        <v>198.800003</v>
      </c>
      <c r="J4654">
        <v>197.415268</v>
      </c>
      <c r="K4654">
        <v>4644700</v>
      </c>
      <c r="L4654">
        <v>2.5110000000000001</v>
      </c>
      <c r="M4654">
        <v>-2.43489831251858E-2</v>
      </c>
      <c r="N4654">
        <v>-3.9065947735319802E-2</v>
      </c>
      <c r="O4654">
        <v>3.5377046484129399E-2</v>
      </c>
      <c r="P4654">
        <v>9.4722908862649599E-2</v>
      </c>
      <c r="Q4654">
        <v>9.7103860124966093E-2</v>
      </c>
      <c r="R4654">
        <v>1.22074513940146E-2</v>
      </c>
      <c r="S4654">
        <v>1.11930136171476E-2</v>
      </c>
      <c r="T4654">
        <v>9.9319619957745596E-3</v>
      </c>
      <c r="U4654">
        <v>1.24526837264669E-2</v>
      </c>
      <c r="V4654">
        <v>215.429993</v>
      </c>
      <c r="W4654">
        <v>158.08999599999899</v>
      </c>
      <c r="X4654">
        <v>-0.114180227628258</v>
      </c>
      <c r="Y4654">
        <v>-7.5304459681844096E-3</v>
      </c>
      <c r="Z4654">
        <v>0.90434605646011801</v>
      </c>
      <c r="AA4654">
        <v>0.53951156102565201</v>
      </c>
      <c r="AB4654">
        <v>0.80437830287560397</v>
      </c>
      <c r="AC4654" t="s">
        <v>257</v>
      </c>
      <c r="AD4654" t="s">
        <v>378</v>
      </c>
      <c r="AE4654" t="s">
        <v>62</v>
      </c>
      <c r="AF4654" t="s">
        <v>79</v>
      </c>
      <c r="AG4654" t="s">
        <v>379</v>
      </c>
      <c r="AH4654" s="45">
        <v>32233</v>
      </c>
      <c r="AI4654">
        <v>354950</v>
      </c>
      <c r="AK4654" t="s">
        <v>380</v>
      </c>
      <c r="AL4654" t="s">
        <v>376</v>
      </c>
      <c r="AM4654" t="s">
        <v>245</v>
      </c>
    </row>
    <row r="4655" spans="1:39" x14ac:dyDescent="0.3">
      <c r="A4655" s="1">
        <v>43606</v>
      </c>
      <c r="B4655" t="s">
        <v>40</v>
      </c>
      <c r="C4655" t="s">
        <v>246</v>
      </c>
      <c r="D4655">
        <v>1000</v>
      </c>
      <c r="E4655">
        <v>12</v>
      </c>
      <c r="F4655">
        <v>187.13000500000001</v>
      </c>
      <c r="G4655">
        <v>192.520004</v>
      </c>
      <c r="H4655">
        <v>186.33999599999899</v>
      </c>
      <c r="I4655">
        <v>191.449997</v>
      </c>
      <c r="J4655">
        <v>190.116455</v>
      </c>
      <c r="K4655">
        <v>8555600</v>
      </c>
      <c r="L4655">
        <v>2.4260000000000002</v>
      </c>
      <c r="M4655">
        <v>2.6150049229203502E-3</v>
      </c>
      <c r="N4655">
        <v>-8.87603795873355E-4</v>
      </c>
      <c r="O4655">
        <v>-7.1597728824195003E-2</v>
      </c>
      <c r="P4655">
        <v>5.3315864305493498E-3</v>
      </c>
      <c r="Q4655">
        <v>4.5353327524075601E-2</v>
      </c>
      <c r="R4655">
        <v>4.7687445985583202E-3</v>
      </c>
      <c r="S4655">
        <v>1.0063005765972599E-2</v>
      </c>
      <c r="T4655">
        <v>1.00061611478974E-2</v>
      </c>
      <c r="U4655">
        <v>1.24629994246142E-2</v>
      </c>
      <c r="V4655">
        <v>215.429993</v>
      </c>
      <c r="W4655">
        <v>158.08999599999899</v>
      </c>
      <c r="X4655">
        <v>-0.114180227628258</v>
      </c>
      <c r="Y4655">
        <v>8.4599491109458805E-3</v>
      </c>
      <c r="Z4655">
        <v>0.90661740015676295</v>
      </c>
      <c r="AA4655">
        <v>0.157576193449216</v>
      </c>
      <c r="AB4655">
        <v>0.16558113970375099</v>
      </c>
      <c r="AC4655" t="s">
        <v>257</v>
      </c>
      <c r="AD4655" t="s">
        <v>378</v>
      </c>
      <c r="AE4655" t="s">
        <v>62</v>
      </c>
      <c r="AF4655" t="s">
        <v>79</v>
      </c>
      <c r="AG4655" t="s">
        <v>379</v>
      </c>
      <c r="AH4655" s="45">
        <v>32233</v>
      </c>
      <c r="AI4655">
        <v>354950</v>
      </c>
      <c r="AK4655" t="s">
        <v>380</v>
      </c>
      <c r="AL4655" t="s">
        <v>376</v>
      </c>
      <c r="AM4655" t="s">
        <v>245</v>
      </c>
    </row>
    <row r="4656" spans="1:39" x14ac:dyDescent="0.3">
      <c r="A4656" s="1">
        <v>43620</v>
      </c>
      <c r="B4656" t="s">
        <v>40</v>
      </c>
      <c r="C4656" t="s">
        <v>246</v>
      </c>
      <c r="D4656">
        <v>700</v>
      </c>
      <c r="E4656">
        <v>12</v>
      </c>
      <c r="F4656">
        <v>191.58000200000001</v>
      </c>
      <c r="G4656">
        <v>195.5</v>
      </c>
      <c r="H4656">
        <v>191.41999799999999</v>
      </c>
      <c r="I4656">
        <v>195.25</v>
      </c>
      <c r="J4656">
        <v>193.88999899999999</v>
      </c>
      <c r="K4656">
        <v>5118100</v>
      </c>
      <c r="L4656">
        <v>2.1190000000000002</v>
      </c>
      <c r="M4656">
        <v>2.95223843682118E-2</v>
      </c>
      <c r="N4656">
        <v>1.9131897101742901E-2</v>
      </c>
      <c r="O4656">
        <v>-2.9073793698845701E-2</v>
      </c>
      <c r="P4656">
        <v>6.6763814747381106E-2</v>
      </c>
      <c r="Q4656">
        <v>5.9797792717663098E-2</v>
      </c>
      <c r="R4656">
        <v>1.53447392757747E-2</v>
      </c>
      <c r="S4656">
        <v>1.16850542825744E-2</v>
      </c>
      <c r="T4656">
        <v>1.0464100610444499E-2</v>
      </c>
      <c r="U4656">
        <v>1.25923957047957E-2</v>
      </c>
      <c r="V4656">
        <v>215.429993</v>
      </c>
      <c r="W4656">
        <v>158.08999599999899</v>
      </c>
      <c r="X4656">
        <v>-0.114180227628258</v>
      </c>
      <c r="Y4656">
        <v>2.1205927310919401E-2</v>
      </c>
      <c r="Z4656">
        <v>0.90063270279551</v>
      </c>
      <c r="AA4656">
        <v>0.28810202749399699</v>
      </c>
      <c r="AB4656">
        <v>0.17400518001557899</v>
      </c>
      <c r="AC4656" t="s">
        <v>257</v>
      </c>
      <c r="AD4656" t="s">
        <v>378</v>
      </c>
      <c r="AE4656" t="s">
        <v>62</v>
      </c>
      <c r="AF4656" t="s">
        <v>79</v>
      </c>
      <c r="AG4656" t="s">
        <v>379</v>
      </c>
      <c r="AH4656" s="45">
        <v>32233</v>
      </c>
      <c r="AI4656">
        <v>354950</v>
      </c>
      <c r="AK4656" t="s">
        <v>380</v>
      </c>
      <c r="AL4656" t="s">
        <v>376</v>
      </c>
      <c r="AM4656" t="s">
        <v>245</v>
      </c>
    </row>
    <row r="4657" spans="1:39" x14ac:dyDescent="0.3">
      <c r="A4657" s="1">
        <v>43567</v>
      </c>
      <c r="B4657" t="s">
        <v>40</v>
      </c>
      <c r="C4657" t="s">
        <v>246</v>
      </c>
      <c r="D4657">
        <v>1800</v>
      </c>
      <c r="E4657">
        <v>13</v>
      </c>
      <c r="F4657">
        <v>202.13000500000001</v>
      </c>
      <c r="G4657">
        <v>204.259995</v>
      </c>
      <c r="H4657">
        <v>202.13000500000001</v>
      </c>
      <c r="I4657">
        <v>203.85000600000001</v>
      </c>
      <c r="J4657">
        <v>202.43009900000001</v>
      </c>
      <c r="K4657">
        <v>3097900</v>
      </c>
      <c r="L4657">
        <v>2.56</v>
      </c>
      <c r="M4657">
        <v>1.1694348607139599E-2</v>
      </c>
      <c r="N4657">
        <v>8.8197966162312895E-3</v>
      </c>
      <c r="O4657">
        <v>0.118114231345381</v>
      </c>
      <c r="P4657">
        <v>0.13512952705929901</v>
      </c>
      <c r="Q4657">
        <v>0.186092839494957</v>
      </c>
      <c r="R4657">
        <v>1.12408513223381E-2</v>
      </c>
      <c r="S4657">
        <v>9.0705273462027107E-3</v>
      </c>
      <c r="T4657">
        <v>1.03217688389387E-2</v>
      </c>
      <c r="U4657">
        <v>1.2803483680123001E-2</v>
      </c>
      <c r="V4657">
        <v>215.429993</v>
      </c>
      <c r="W4657">
        <v>158.08999599999899</v>
      </c>
      <c r="X4657">
        <v>-0.114180227628258</v>
      </c>
      <c r="Y4657">
        <v>6.5875784763498903E-3</v>
      </c>
      <c r="Z4657">
        <v>0.91786513536149505</v>
      </c>
      <c r="AA4657">
        <v>1.2005094388578299</v>
      </c>
      <c r="AB4657">
        <v>1.13101359990771</v>
      </c>
      <c r="AC4657" t="s">
        <v>258</v>
      </c>
      <c r="AD4657" t="s">
        <v>378</v>
      </c>
      <c r="AE4657" t="s">
        <v>62</v>
      </c>
      <c r="AF4657" t="s">
        <v>79</v>
      </c>
      <c r="AG4657" t="s">
        <v>379</v>
      </c>
      <c r="AH4657" s="45">
        <v>32233</v>
      </c>
      <c r="AI4657">
        <v>354950</v>
      </c>
      <c r="AK4657" t="s">
        <v>380</v>
      </c>
      <c r="AL4657" t="s">
        <v>376</v>
      </c>
      <c r="AM4657" t="s">
        <v>245</v>
      </c>
    </row>
    <row r="4658" spans="1:39" x14ac:dyDescent="0.3">
      <c r="A4658" s="1">
        <v>43578</v>
      </c>
      <c r="B4658" t="s">
        <v>40</v>
      </c>
      <c r="C4658" t="s">
        <v>246</v>
      </c>
      <c r="D4658">
        <v>1800</v>
      </c>
      <c r="E4658">
        <v>13</v>
      </c>
      <c r="F4658">
        <v>205.13999899999999</v>
      </c>
      <c r="G4658">
        <v>207.33000200000001</v>
      </c>
      <c r="H4658">
        <v>203.429993</v>
      </c>
      <c r="I4658">
        <v>206.050003</v>
      </c>
      <c r="J4658">
        <v>204.614777</v>
      </c>
      <c r="K4658">
        <v>3702600</v>
      </c>
      <c r="L4658">
        <v>2.57</v>
      </c>
      <c r="M4658">
        <v>6.1827046746707401E-3</v>
      </c>
      <c r="N4658">
        <v>5.7920674809972096E-3</v>
      </c>
      <c r="O4658">
        <v>8.1252728947391495E-2</v>
      </c>
      <c r="P4658">
        <v>0.15876669250738301</v>
      </c>
      <c r="Q4658">
        <v>0.17599139627193799</v>
      </c>
      <c r="R4658">
        <v>6.6072141740757002E-3</v>
      </c>
      <c r="S4658">
        <v>8.8776609304896392E-3</v>
      </c>
      <c r="T4658">
        <v>9.3803531541369993E-3</v>
      </c>
      <c r="U4658">
        <v>1.2662259681952399E-2</v>
      </c>
      <c r="V4658">
        <v>215.429993</v>
      </c>
      <c r="W4658">
        <v>158.08999599999899</v>
      </c>
      <c r="X4658">
        <v>-0.114180227628258</v>
      </c>
      <c r="Y4658">
        <v>8.8023511954049196E-3</v>
      </c>
      <c r="Z4658">
        <v>0.91692205718862596</v>
      </c>
      <c r="AA4658">
        <v>1.1255304908038299</v>
      </c>
      <c r="AB4658">
        <v>1.1194897249109099</v>
      </c>
      <c r="AC4658" t="s">
        <v>258</v>
      </c>
      <c r="AD4658" t="s">
        <v>378</v>
      </c>
      <c r="AE4658" t="s">
        <v>62</v>
      </c>
      <c r="AF4658" t="s">
        <v>79</v>
      </c>
      <c r="AG4658" t="s">
        <v>379</v>
      </c>
      <c r="AH4658" s="45">
        <v>32233</v>
      </c>
      <c r="AI4658">
        <v>354950</v>
      </c>
      <c r="AK4658" t="s">
        <v>380</v>
      </c>
      <c r="AL4658" t="s">
        <v>376</v>
      </c>
      <c r="AM4658" t="s">
        <v>245</v>
      </c>
    </row>
    <row r="4659" spans="1:39" x14ac:dyDescent="0.3">
      <c r="A4659" s="1">
        <v>43593</v>
      </c>
      <c r="B4659" t="s">
        <v>40</v>
      </c>
      <c r="C4659" t="s">
        <v>239</v>
      </c>
      <c r="D4659">
        <v>1700</v>
      </c>
      <c r="E4659">
        <v>13</v>
      </c>
      <c r="F4659">
        <v>194.490005</v>
      </c>
      <c r="G4659">
        <v>196.61000100000001</v>
      </c>
      <c r="H4659">
        <v>193.679993</v>
      </c>
      <c r="I4659">
        <v>195.16999799999999</v>
      </c>
      <c r="J4659">
        <v>193.81054699999899</v>
      </c>
      <c r="K4659">
        <v>3122600</v>
      </c>
      <c r="L4659">
        <v>2.4820000000000002</v>
      </c>
      <c r="M4659">
        <v>2.0515373535481499E-3</v>
      </c>
      <c r="N4659">
        <v>-1.8428349439299701E-2</v>
      </c>
      <c r="O4659">
        <v>-3.46937201546198E-2</v>
      </c>
      <c r="P4659">
        <v>6.2448534680236201E-2</v>
      </c>
      <c r="Q4659">
        <v>8.5408022448204696E-2</v>
      </c>
      <c r="R4659">
        <v>1.3158363522714199E-2</v>
      </c>
      <c r="S4659">
        <v>1.0565842808557799E-2</v>
      </c>
      <c r="T4659">
        <v>1.0377597030264399E-2</v>
      </c>
      <c r="U4659">
        <v>1.25068983559552E-2</v>
      </c>
      <c r="V4659">
        <v>215.429993</v>
      </c>
      <c r="W4659">
        <v>158.08999599999899</v>
      </c>
      <c r="X4659">
        <v>-0.114180227628258</v>
      </c>
      <c r="Y4659">
        <v>-1.60671540560346E-3</v>
      </c>
      <c r="Z4659">
        <v>0.91135609104332405</v>
      </c>
      <c r="AA4659">
        <v>0.454288075057865</v>
      </c>
      <c r="AB4659">
        <v>0.53187503055852203</v>
      </c>
      <c r="AC4659" t="s">
        <v>258</v>
      </c>
      <c r="AD4659" t="s">
        <v>378</v>
      </c>
      <c r="AE4659" t="s">
        <v>62</v>
      </c>
      <c r="AF4659" t="s">
        <v>79</v>
      </c>
      <c r="AG4659" t="s">
        <v>379</v>
      </c>
      <c r="AH4659" s="45">
        <v>32233</v>
      </c>
      <c r="AI4659">
        <v>354950</v>
      </c>
      <c r="AK4659" t="s">
        <v>380</v>
      </c>
      <c r="AL4659" t="s">
        <v>376</v>
      </c>
      <c r="AM4659" t="s">
        <v>245</v>
      </c>
    </row>
    <row r="4660" spans="1:39" x14ac:dyDescent="0.3">
      <c r="A4660" s="1">
        <v>43594</v>
      </c>
      <c r="B4660" t="s">
        <v>40</v>
      </c>
      <c r="C4660" t="s">
        <v>239</v>
      </c>
      <c r="D4660">
        <v>1600</v>
      </c>
      <c r="E4660">
        <v>13</v>
      </c>
      <c r="F4660">
        <v>193.30999800000001</v>
      </c>
      <c r="G4660">
        <v>195.08000200000001</v>
      </c>
      <c r="H4660">
        <v>191.58999599999899</v>
      </c>
      <c r="I4660">
        <v>194.58000200000001</v>
      </c>
      <c r="J4660">
        <v>193.22467</v>
      </c>
      <c r="K4660">
        <v>2917700</v>
      </c>
      <c r="L4660">
        <v>2.4569999999999999</v>
      </c>
      <c r="M4660">
        <v>-3.0275149225234398E-3</v>
      </c>
      <c r="N4660">
        <v>-3.2511171346258097E-2</v>
      </c>
      <c r="O4660">
        <v>-4.5068269331890898E-2</v>
      </c>
      <c r="P4660">
        <v>6.2946061603124007E-2</v>
      </c>
      <c r="Q4660">
        <v>7.4350177120758101E-2</v>
      </c>
      <c r="R4660">
        <v>1.04408059629014E-2</v>
      </c>
      <c r="S4660">
        <v>1.03784374889872E-2</v>
      </c>
      <c r="T4660">
        <v>1.03742935254009E-2</v>
      </c>
      <c r="U4660">
        <v>1.2499201410684601E-2</v>
      </c>
      <c r="V4660">
        <v>215.429993</v>
      </c>
      <c r="W4660">
        <v>158.08999599999899</v>
      </c>
      <c r="X4660">
        <v>-0.114180227628258</v>
      </c>
      <c r="Y4660">
        <v>-3.0259986019249502E-3</v>
      </c>
      <c r="Z4660">
        <v>0.91160855497681503</v>
      </c>
      <c r="AA4660">
        <v>0.37317552695992301</v>
      </c>
      <c r="AB4660">
        <v>0.48123864509792302</v>
      </c>
      <c r="AC4660" t="s">
        <v>258</v>
      </c>
      <c r="AD4660" t="s">
        <v>378</v>
      </c>
      <c r="AE4660" t="s">
        <v>62</v>
      </c>
      <c r="AF4660" t="s">
        <v>79</v>
      </c>
      <c r="AG4660" t="s">
        <v>379</v>
      </c>
      <c r="AH4660" s="45">
        <v>32233</v>
      </c>
      <c r="AI4660">
        <v>354950</v>
      </c>
      <c r="AK4660" t="s">
        <v>380</v>
      </c>
      <c r="AL4660" t="s">
        <v>376</v>
      </c>
      <c r="AM4660" t="s">
        <v>245</v>
      </c>
    </row>
    <row r="4661" spans="1:39" x14ac:dyDescent="0.3">
      <c r="A4661" s="1">
        <v>43626</v>
      </c>
      <c r="B4661" t="s">
        <v>40</v>
      </c>
      <c r="C4661" t="s">
        <v>239</v>
      </c>
      <c r="D4661">
        <v>1700</v>
      </c>
      <c r="E4661">
        <v>13</v>
      </c>
      <c r="F4661">
        <v>198.55999800000001</v>
      </c>
      <c r="G4661">
        <v>199.85000600000001</v>
      </c>
      <c r="H4661">
        <v>197.320007</v>
      </c>
      <c r="I4661">
        <v>198.050003</v>
      </c>
      <c r="J4661">
        <v>198.050003</v>
      </c>
      <c r="K4661">
        <v>3154500</v>
      </c>
      <c r="L4661">
        <v>2.1429999999999998</v>
      </c>
      <c r="M4661">
        <v>3.79411098177486E-3</v>
      </c>
      <c r="N4661">
        <v>5.0750940798477299E-2</v>
      </c>
      <c r="O4661">
        <v>2.1638419155154201E-2</v>
      </c>
      <c r="P4661">
        <v>9.6506806086576094E-2</v>
      </c>
      <c r="Q4661">
        <v>3.5023277982502002E-2</v>
      </c>
      <c r="R4661">
        <v>1.2070480057835399E-2</v>
      </c>
      <c r="S4661">
        <v>1.08508610673445E-2</v>
      </c>
      <c r="T4661">
        <v>1.0415962829014899E-2</v>
      </c>
      <c r="U4661">
        <v>1.2517738509755299E-2</v>
      </c>
      <c r="V4661">
        <v>215.429993</v>
      </c>
      <c r="W4661">
        <v>158.08999599999899</v>
      </c>
      <c r="X4661">
        <v>-0.114180227628258</v>
      </c>
      <c r="Y4661">
        <v>4.6492198743191201E-3</v>
      </c>
      <c r="Z4661">
        <v>0.89524578472135397</v>
      </c>
      <c r="AA4661">
        <v>0.101777484313069</v>
      </c>
      <c r="AB4661">
        <v>0.20722073272445099</v>
      </c>
      <c r="AC4661" t="s">
        <v>258</v>
      </c>
      <c r="AD4661" t="s">
        <v>378</v>
      </c>
      <c r="AE4661" t="s">
        <v>62</v>
      </c>
      <c r="AF4661" t="s">
        <v>79</v>
      </c>
      <c r="AG4661" t="s">
        <v>379</v>
      </c>
      <c r="AH4661" s="45">
        <v>32233</v>
      </c>
      <c r="AI4661">
        <v>354950</v>
      </c>
      <c r="AK4661" t="s">
        <v>380</v>
      </c>
      <c r="AL4661" t="s">
        <v>376</v>
      </c>
      <c r="AM4661" t="s">
        <v>245</v>
      </c>
    </row>
    <row r="4662" spans="1:39" x14ac:dyDescent="0.3">
      <c r="A4662" s="1">
        <v>43644</v>
      </c>
      <c r="B4662" t="s">
        <v>40</v>
      </c>
      <c r="C4662" t="s">
        <v>246</v>
      </c>
      <c r="D4662">
        <v>1700</v>
      </c>
      <c r="E4662">
        <v>13</v>
      </c>
      <c r="F4662">
        <v>207.770004</v>
      </c>
      <c r="G4662">
        <v>209</v>
      </c>
      <c r="H4662">
        <v>207.38999899999999</v>
      </c>
      <c r="I4662">
        <v>207.970001</v>
      </c>
      <c r="J4662">
        <v>207.970001</v>
      </c>
      <c r="K4662">
        <v>11069000</v>
      </c>
      <c r="L4662">
        <v>2</v>
      </c>
      <c r="M4662">
        <v>4.5784170608067004E-3</v>
      </c>
      <c r="N4662">
        <v>-6.80469369023241E-3</v>
      </c>
      <c r="O4662">
        <v>9.7412189845554095E-2</v>
      </c>
      <c r="P4662">
        <v>8.7461420322583805E-2</v>
      </c>
      <c r="Q4662">
        <v>8.9777104733923904E-2</v>
      </c>
      <c r="R4662">
        <v>1.06335767502494E-2</v>
      </c>
      <c r="S4662">
        <v>1.0163491753126599E-2</v>
      </c>
      <c r="T4662">
        <v>1.08112745679081E-2</v>
      </c>
      <c r="U4662">
        <v>1.2633636405659799E-2</v>
      </c>
      <c r="V4662">
        <v>215.429993</v>
      </c>
      <c r="W4662">
        <v>158.08999599999899</v>
      </c>
      <c r="X4662">
        <v>-0.114180227628258</v>
      </c>
      <c r="Y4662">
        <v>5.7409418775350302E-3</v>
      </c>
      <c r="Z4662">
        <v>0.90277013061887501</v>
      </c>
      <c r="AA4662">
        <v>0.539287298109135</v>
      </c>
      <c r="AB4662">
        <v>0.39353980647959402</v>
      </c>
      <c r="AC4662" t="s">
        <v>258</v>
      </c>
      <c r="AD4662" t="s">
        <v>378</v>
      </c>
      <c r="AE4662" t="s">
        <v>62</v>
      </c>
      <c r="AF4662" t="s">
        <v>79</v>
      </c>
      <c r="AG4662" t="s">
        <v>379</v>
      </c>
      <c r="AH4662" s="45">
        <v>32233</v>
      </c>
      <c r="AI4662">
        <v>354950</v>
      </c>
      <c r="AK4662" t="s">
        <v>380</v>
      </c>
      <c r="AL4662" t="s">
        <v>376</v>
      </c>
      <c r="AM4662" t="s">
        <v>245</v>
      </c>
    </row>
    <row r="4663" spans="1:39" x14ac:dyDescent="0.3">
      <c r="A4663" s="1">
        <v>43560</v>
      </c>
      <c r="B4663" t="s">
        <v>40</v>
      </c>
      <c r="C4663" t="s">
        <v>246</v>
      </c>
      <c r="D4663">
        <v>1400</v>
      </c>
      <c r="E4663">
        <v>14</v>
      </c>
      <c r="F4663">
        <v>200.86000100000001</v>
      </c>
      <c r="G4663">
        <v>203.13000500000001</v>
      </c>
      <c r="H4663">
        <v>200.61000100000001</v>
      </c>
      <c r="I4663">
        <v>202.05999800000001</v>
      </c>
      <c r="J4663">
        <v>200.652557</v>
      </c>
      <c r="K4663">
        <v>3615300</v>
      </c>
      <c r="L4663">
        <v>2.5009999999999999</v>
      </c>
      <c r="M4663">
        <v>7.99984093574432E-3</v>
      </c>
      <c r="N4663">
        <v>5.1642417199449502E-2</v>
      </c>
      <c r="O4663">
        <v>9.8605031169906696E-2</v>
      </c>
      <c r="P4663">
        <v>0.159114484282352</v>
      </c>
      <c r="Q4663">
        <v>0.144531425552681</v>
      </c>
      <c r="R4663">
        <v>1.13562363205703E-2</v>
      </c>
      <c r="S4663">
        <v>9.1158729653499394E-3</v>
      </c>
      <c r="T4663">
        <v>1.0238692287432899E-2</v>
      </c>
      <c r="U4663">
        <v>1.28676000203922E-2</v>
      </c>
      <c r="V4663">
        <v>215.429993</v>
      </c>
      <c r="W4663">
        <v>158.08999599999899</v>
      </c>
      <c r="X4663">
        <v>-0.114180227628258</v>
      </c>
      <c r="Y4663">
        <v>4.62571739556182E-3</v>
      </c>
      <c r="Z4663">
        <v>0.91121761344559404</v>
      </c>
      <c r="AA4663">
        <v>0.89385846768171096</v>
      </c>
      <c r="AB4663">
        <v>0.86854345421722501</v>
      </c>
      <c r="AC4663" t="s">
        <v>259</v>
      </c>
      <c r="AD4663" t="s">
        <v>378</v>
      </c>
      <c r="AE4663" t="s">
        <v>62</v>
      </c>
      <c r="AF4663" t="s">
        <v>79</v>
      </c>
      <c r="AG4663" t="s">
        <v>379</v>
      </c>
      <c r="AH4663" s="45">
        <v>32233</v>
      </c>
      <c r="AI4663">
        <v>354950</v>
      </c>
      <c r="AK4663" t="s">
        <v>380</v>
      </c>
      <c r="AL4663" t="s">
        <v>376</v>
      </c>
      <c r="AM4663" t="s">
        <v>245</v>
      </c>
    </row>
    <row r="4664" spans="1:39" x14ac:dyDescent="0.3">
      <c r="A4664" s="1">
        <v>43577</v>
      </c>
      <c r="B4664" t="s">
        <v>40</v>
      </c>
      <c r="C4664" t="s">
        <v>239</v>
      </c>
      <c r="D4664">
        <v>1400</v>
      </c>
      <c r="E4664">
        <v>14</v>
      </c>
      <c r="F4664">
        <v>204.11000100000001</v>
      </c>
      <c r="G4664">
        <v>206.25</v>
      </c>
      <c r="H4664">
        <v>204</v>
      </c>
      <c r="I4664">
        <v>204.779999</v>
      </c>
      <c r="J4664">
        <v>203.35360700000001</v>
      </c>
      <c r="K4664">
        <v>2593900</v>
      </c>
      <c r="L4664">
        <v>2.59</v>
      </c>
      <c r="M4664">
        <v>-4.2881641916656596E-3</v>
      </c>
      <c r="N4664">
        <v>4.55173325494348E-3</v>
      </c>
      <c r="O4664">
        <v>9.5651967577075503E-2</v>
      </c>
      <c r="P4664">
        <v>0.13873413664078799</v>
      </c>
      <c r="Q4664">
        <v>0.16941332725528099</v>
      </c>
      <c r="R4664">
        <v>6.3911708462074703E-3</v>
      </c>
      <c r="S4664">
        <v>9.5734619450886394E-3</v>
      </c>
      <c r="T4664">
        <v>9.5913557801163805E-3</v>
      </c>
      <c r="U4664">
        <v>1.2657688184443801E-2</v>
      </c>
      <c r="V4664">
        <v>215.429993</v>
      </c>
      <c r="W4664">
        <v>158.08999599999899</v>
      </c>
      <c r="X4664">
        <v>-0.114180227628258</v>
      </c>
      <c r="Y4664">
        <v>1.0115060212163699E-3</v>
      </c>
      <c r="Z4664">
        <v>0.91495870431577997</v>
      </c>
      <c r="AA4664">
        <v>1.07459551804112</v>
      </c>
      <c r="AB4664">
        <v>1.14679801580215</v>
      </c>
      <c r="AC4664" t="s">
        <v>259</v>
      </c>
      <c r="AD4664" t="s">
        <v>378</v>
      </c>
      <c r="AE4664" t="s">
        <v>62</v>
      </c>
      <c r="AF4664" t="s">
        <v>79</v>
      </c>
      <c r="AG4664" t="s">
        <v>379</v>
      </c>
      <c r="AH4664" s="45">
        <v>32233</v>
      </c>
      <c r="AI4664">
        <v>354950</v>
      </c>
      <c r="AK4664" t="s">
        <v>380</v>
      </c>
      <c r="AL4664" t="s">
        <v>376</v>
      </c>
      <c r="AM4664" t="s">
        <v>245</v>
      </c>
    </row>
    <row r="4665" spans="1:39" x14ac:dyDescent="0.3">
      <c r="A4665" s="1">
        <v>43595</v>
      </c>
      <c r="B4665" t="s">
        <v>40</v>
      </c>
      <c r="C4665" t="s">
        <v>239</v>
      </c>
      <c r="D4665">
        <v>1200</v>
      </c>
      <c r="E4665">
        <v>14</v>
      </c>
      <c r="F4665">
        <v>193.21000699999999</v>
      </c>
      <c r="G4665">
        <v>195.490005</v>
      </c>
      <c r="H4665">
        <v>190.009995</v>
      </c>
      <c r="I4665">
        <v>194.58000200000001</v>
      </c>
      <c r="J4665">
        <v>193.22467</v>
      </c>
      <c r="K4665">
        <v>3863600</v>
      </c>
      <c r="L4665">
        <v>2.4550000000000001</v>
      </c>
      <c r="M4665">
        <v>0</v>
      </c>
      <c r="N4665">
        <v>-3.02700299984386E-2</v>
      </c>
      <c r="O4665">
        <v>-3.19638442194001E-2</v>
      </c>
      <c r="P4665">
        <v>6.0396052324250597E-2</v>
      </c>
      <c r="Q4665">
        <v>6.72417585564309E-2</v>
      </c>
      <c r="R4665">
        <v>1.0714001485425499E-2</v>
      </c>
      <c r="S4665">
        <v>1.00856095454138E-2</v>
      </c>
      <c r="T4665">
        <v>1.03731195661717E-2</v>
      </c>
      <c r="U4665">
        <v>1.24917827053211E-2</v>
      </c>
      <c r="V4665">
        <v>215.429993</v>
      </c>
      <c r="W4665">
        <v>158.08999599999899</v>
      </c>
      <c r="X4665">
        <v>-0.114180227628258</v>
      </c>
      <c r="Y4665">
        <v>3.7133938472042301E-3</v>
      </c>
      <c r="Z4665">
        <v>0.91179864090369001</v>
      </c>
      <c r="AA4665">
        <v>0.31994878567312801</v>
      </c>
      <c r="AB4665">
        <v>0.43333161253567698</v>
      </c>
      <c r="AC4665" t="s">
        <v>259</v>
      </c>
      <c r="AD4665" t="s">
        <v>378</v>
      </c>
      <c r="AE4665" t="s">
        <v>62</v>
      </c>
      <c r="AF4665" t="s">
        <v>79</v>
      </c>
      <c r="AG4665" t="s">
        <v>379</v>
      </c>
      <c r="AH4665" s="45">
        <v>32233</v>
      </c>
      <c r="AI4665">
        <v>354950</v>
      </c>
      <c r="AK4665" t="s">
        <v>380</v>
      </c>
      <c r="AL4665" t="s">
        <v>376</v>
      </c>
      <c r="AM4665" t="s">
        <v>245</v>
      </c>
    </row>
    <row r="4666" spans="1:39" x14ac:dyDescent="0.3">
      <c r="A4666" s="1">
        <v>43641</v>
      </c>
      <c r="B4666" t="s">
        <v>40</v>
      </c>
      <c r="C4666" t="s">
        <v>246</v>
      </c>
      <c r="D4666">
        <v>1100</v>
      </c>
      <c r="E4666">
        <v>14</v>
      </c>
      <c r="F4666">
        <v>206.300003</v>
      </c>
      <c r="G4666">
        <v>207.10000600000001</v>
      </c>
      <c r="H4666">
        <v>204.199997</v>
      </c>
      <c r="I4666">
        <v>204.740005</v>
      </c>
      <c r="J4666">
        <v>204.740005</v>
      </c>
      <c r="K4666">
        <v>3587900</v>
      </c>
      <c r="L4666">
        <v>1.994</v>
      </c>
      <c r="M4666">
        <v>-3.70512802344777E-3</v>
      </c>
      <c r="N4666">
        <v>-1.3294024291391E-2</v>
      </c>
      <c r="O4666">
        <v>7.1235385243672997E-2</v>
      </c>
      <c r="P4666">
        <v>8.5186374950837099E-2</v>
      </c>
      <c r="Q4666">
        <v>6.1943472122035902E-2</v>
      </c>
      <c r="R4666">
        <v>1.2870150743560399E-2</v>
      </c>
      <c r="S4666">
        <v>1.09562646756741E-2</v>
      </c>
      <c r="T4666">
        <v>1.0826448256826399E-2</v>
      </c>
      <c r="U4666">
        <v>1.2632825174838999E-2</v>
      </c>
      <c r="V4666">
        <v>215.429993</v>
      </c>
      <c r="W4666">
        <v>158.08999599999899</v>
      </c>
      <c r="X4666">
        <v>-0.114180227628258</v>
      </c>
      <c r="Y4666">
        <v>-9.5417756928269908E-3</v>
      </c>
      <c r="Z4666">
        <v>0.89880565629359799</v>
      </c>
      <c r="AA4666">
        <v>0.32173888009401702</v>
      </c>
      <c r="AB4666">
        <v>0.35537981082298697</v>
      </c>
      <c r="AC4666" t="s">
        <v>259</v>
      </c>
      <c r="AD4666" t="s">
        <v>378</v>
      </c>
      <c r="AE4666" t="s">
        <v>62</v>
      </c>
      <c r="AF4666" t="s">
        <v>79</v>
      </c>
      <c r="AG4666" t="s">
        <v>379</v>
      </c>
      <c r="AH4666" s="45">
        <v>32233</v>
      </c>
      <c r="AI4666">
        <v>354950</v>
      </c>
      <c r="AK4666" t="s">
        <v>380</v>
      </c>
      <c r="AL4666" t="s">
        <v>376</v>
      </c>
      <c r="AM4666" t="s">
        <v>245</v>
      </c>
    </row>
    <row r="4667" spans="1:39" x14ac:dyDescent="0.3">
      <c r="A4667" s="1">
        <v>43642</v>
      </c>
      <c r="B4667" t="s">
        <v>40</v>
      </c>
      <c r="C4667" t="s">
        <v>246</v>
      </c>
      <c r="D4667">
        <v>1000</v>
      </c>
      <c r="E4667">
        <v>14</v>
      </c>
      <c r="F4667">
        <v>205.33999599999899</v>
      </c>
      <c r="G4667">
        <v>207.320007</v>
      </c>
      <c r="H4667">
        <v>204.64999399999999</v>
      </c>
      <c r="I4667">
        <v>206.41999799999999</v>
      </c>
      <c r="J4667">
        <v>206.41999799999999</v>
      </c>
      <c r="K4667">
        <v>3071200</v>
      </c>
      <c r="L4667">
        <v>2.0489999999999999</v>
      </c>
      <c r="M4667">
        <v>8.17201253596192E-3</v>
      </c>
      <c r="N4667">
        <v>-7.3366677191796601E-3</v>
      </c>
      <c r="O4667">
        <v>7.1160279820342898E-2</v>
      </c>
      <c r="P4667">
        <v>9.3833824639344005E-2</v>
      </c>
      <c r="Q4667">
        <v>7.5346670661627702E-2</v>
      </c>
      <c r="R4667">
        <v>1.3684124800528E-2</v>
      </c>
      <c r="S4667">
        <v>1.0954641123174199E-2</v>
      </c>
      <c r="T4667">
        <v>1.08576761258655E-2</v>
      </c>
      <c r="U4667">
        <v>1.26378881810503E-2</v>
      </c>
      <c r="V4667">
        <v>215.429993</v>
      </c>
      <c r="W4667">
        <v>158.08999599999899</v>
      </c>
      <c r="X4667">
        <v>-0.114180227628258</v>
      </c>
      <c r="Y4667">
        <v>-1.2346958449604901E-3</v>
      </c>
      <c r="Z4667">
        <v>0.90249270992859898</v>
      </c>
      <c r="AA4667">
        <v>0.42148107007153701</v>
      </c>
      <c r="AB4667">
        <v>0.37784732025771101</v>
      </c>
      <c r="AC4667" t="s">
        <v>259</v>
      </c>
      <c r="AD4667" t="s">
        <v>378</v>
      </c>
      <c r="AE4667" t="s">
        <v>62</v>
      </c>
      <c r="AF4667" t="s">
        <v>79</v>
      </c>
      <c r="AG4667" t="s">
        <v>379</v>
      </c>
      <c r="AH4667" s="45">
        <v>32233</v>
      </c>
      <c r="AI4667">
        <v>354950</v>
      </c>
      <c r="AK4667" t="s">
        <v>380</v>
      </c>
      <c r="AL4667" t="s">
        <v>376</v>
      </c>
      <c r="AM4667" t="s">
        <v>245</v>
      </c>
    </row>
    <row r="4668" spans="1:39" x14ac:dyDescent="0.3">
      <c r="A4668" s="1">
        <v>43560</v>
      </c>
      <c r="B4668" t="s">
        <v>40</v>
      </c>
      <c r="C4668" t="s">
        <v>246</v>
      </c>
      <c r="D4668">
        <v>1100</v>
      </c>
      <c r="E4668">
        <v>15</v>
      </c>
      <c r="F4668">
        <v>200.86000100000001</v>
      </c>
      <c r="G4668">
        <v>203.13000500000001</v>
      </c>
      <c r="H4668">
        <v>200.61000100000001</v>
      </c>
      <c r="I4668">
        <v>202.05999800000001</v>
      </c>
      <c r="J4668">
        <v>200.652557</v>
      </c>
      <c r="K4668">
        <v>3615300</v>
      </c>
      <c r="L4668">
        <v>2.5009999999999999</v>
      </c>
      <c r="M4668">
        <v>7.99984093574432E-3</v>
      </c>
      <c r="N4668">
        <v>5.1642417199449502E-2</v>
      </c>
      <c r="O4668">
        <v>9.8605031169906696E-2</v>
      </c>
      <c r="P4668">
        <v>0.159114484282352</v>
      </c>
      <c r="Q4668">
        <v>0.144531425552681</v>
      </c>
      <c r="R4668">
        <v>1.13562363205703E-2</v>
      </c>
      <c r="S4668">
        <v>9.1158729653499394E-3</v>
      </c>
      <c r="T4668">
        <v>1.0238692287432899E-2</v>
      </c>
      <c r="U4668">
        <v>1.28676000203922E-2</v>
      </c>
      <c r="V4668">
        <v>215.429993</v>
      </c>
      <c r="W4668">
        <v>158.08999599999899</v>
      </c>
      <c r="X4668">
        <v>-0.114180227628258</v>
      </c>
      <c r="Y4668">
        <v>4.62571739556182E-3</v>
      </c>
      <c r="Z4668">
        <v>0.91121761344559404</v>
      </c>
      <c r="AA4668">
        <v>0.89385846768171096</v>
      </c>
      <c r="AB4668">
        <v>0.86854345421722501</v>
      </c>
      <c r="AC4668" t="s">
        <v>260</v>
      </c>
      <c r="AD4668" t="s">
        <v>378</v>
      </c>
      <c r="AE4668" t="s">
        <v>62</v>
      </c>
      <c r="AF4668" t="s">
        <v>79</v>
      </c>
      <c r="AG4668" t="s">
        <v>379</v>
      </c>
      <c r="AH4668" s="45">
        <v>32233</v>
      </c>
      <c r="AI4668">
        <v>354950</v>
      </c>
      <c r="AK4668" t="s">
        <v>380</v>
      </c>
      <c r="AL4668" t="s">
        <v>376</v>
      </c>
      <c r="AM4668" t="s">
        <v>245</v>
      </c>
    </row>
    <row r="4669" spans="1:39" x14ac:dyDescent="0.3">
      <c r="A4669" s="1">
        <v>43605</v>
      </c>
      <c r="B4669" t="s">
        <v>40</v>
      </c>
      <c r="C4669" t="s">
        <v>246</v>
      </c>
      <c r="D4669">
        <v>1900</v>
      </c>
      <c r="E4669">
        <v>15</v>
      </c>
      <c r="F4669">
        <v>191.13000500000001</v>
      </c>
      <c r="G4669">
        <v>192.86000100000001</v>
      </c>
      <c r="H4669">
        <v>190.61000100000001</v>
      </c>
      <c r="I4669">
        <v>190.949997</v>
      </c>
      <c r="J4669">
        <v>189.61994899999999</v>
      </c>
      <c r="K4669">
        <v>4782800</v>
      </c>
      <c r="L4669">
        <v>2.4159999999999999</v>
      </c>
      <c r="M4669">
        <v>-8.4999893491028208E-3</v>
      </c>
      <c r="N4669">
        <v>3.1997036337911302E-3</v>
      </c>
      <c r="O4669">
        <v>-7.8530870348187495E-2</v>
      </c>
      <c r="P4669">
        <v>2.1769593906462799E-4</v>
      </c>
      <c r="Q4669">
        <v>5.3952290659827901E-2</v>
      </c>
      <c r="R4669">
        <v>5.6381820594207897E-3</v>
      </c>
      <c r="S4669">
        <v>9.9786483776492605E-3</v>
      </c>
      <c r="T4669">
        <v>1.0006045597040301E-2</v>
      </c>
      <c r="U4669">
        <v>1.2481450979242701E-2</v>
      </c>
      <c r="V4669">
        <v>215.429993</v>
      </c>
      <c r="W4669">
        <v>158.08999599999899</v>
      </c>
      <c r="X4669">
        <v>-0.114180227628258</v>
      </c>
      <c r="Y4669">
        <v>-6.7722580366252503E-3</v>
      </c>
      <c r="Z4669">
        <v>0.90677156882430698</v>
      </c>
      <c r="AA4669">
        <v>0.222625948501497</v>
      </c>
      <c r="AB4669">
        <v>0.14416907683587299</v>
      </c>
      <c r="AC4669" t="s">
        <v>260</v>
      </c>
      <c r="AD4669" t="s">
        <v>378</v>
      </c>
      <c r="AE4669" t="s">
        <v>62</v>
      </c>
      <c r="AF4669" t="s">
        <v>79</v>
      </c>
      <c r="AG4669" t="s">
        <v>379</v>
      </c>
      <c r="AH4669" s="45">
        <v>32233</v>
      </c>
      <c r="AI4669">
        <v>354950</v>
      </c>
      <c r="AK4669" t="s">
        <v>380</v>
      </c>
      <c r="AL4669" t="s">
        <v>376</v>
      </c>
      <c r="AM4669" t="s">
        <v>245</v>
      </c>
    </row>
    <row r="4670" spans="1:39" x14ac:dyDescent="0.3">
      <c r="A4670" s="1">
        <v>43608</v>
      </c>
      <c r="B4670" t="s">
        <v>40</v>
      </c>
      <c r="C4670" t="s">
        <v>239</v>
      </c>
      <c r="D4670">
        <v>1100</v>
      </c>
      <c r="E4670">
        <v>15</v>
      </c>
      <c r="F4670">
        <v>188.449997</v>
      </c>
      <c r="G4670">
        <v>192.53999299999899</v>
      </c>
      <c r="H4670">
        <v>186.270004</v>
      </c>
      <c r="I4670">
        <v>192</v>
      </c>
      <c r="J4670">
        <v>190.66262800000001</v>
      </c>
      <c r="K4670">
        <v>7754000</v>
      </c>
      <c r="L4670">
        <v>2.2959999999999998</v>
      </c>
      <c r="M4670">
        <v>1.6224603984247798E-2</v>
      </c>
      <c r="N4670">
        <v>-1.9772728935268302E-3</v>
      </c>
      <c r="O4670">
        <v>-7.0623554091758106E-2</v>
      </c>
      <c r="P4670">
        <v>5.3895730841959201E-3</v>
      </c>
      <c r="Q4670">
        <v>5.11608487522053E-2</v>
      </c>
      <c r="R4670">
        <v>1.14127472663282E-2</v>
      </c>
      <c r="S4670">
        <v>1.09497701424762E-2</v>
      </c>
      <c r="T4670">
        <v>1.0349086077084801E-2</v>
      </c>
      <c r="U4670">
        <v>1.24695643196127E-2</v>
      </c>
      <c r="V4670">
        <v>215.429993</v>
      </c>
      <c r="W4670">
        <v>158.08999599999899</v>
      </c>
      <c r="X4670">
        <v>-0.114180227628258</v>
      </c>
      <c r="Y4670">
        <v>-1.1985692488440201E-2</v>
      </c>
      <c r="Z4670">
        <v>0.89014525502145703</v>
      </c>
      <c r="AA4670">
        <v>0.21048984349580399</v>
      </c>
      <c r="AB4670">
        <v>0.16056748150647199</v>
      </c>
      <c r="AC4670" t="s">
        <v>260</v>
      </c>
      <c r="AD4670" t="s">
        <v>378</v>
      </c>
      <c r="AE4670" t="s">
        <v>62</v>
      </c>
      <c r="AF4670" t="s">
        <v>79</v>
      </c>
      <c r="AG4670" t="s">
        <v>379</v>
      </c>
      <c r="AH4670" s="45">
        <v>32233</v>
      </c>
      <c r="AI4670">
        <v>354950</v>
      </c>
      <c r="AK4670" t="s">
        <v>380</v>
      </c>
      <c r="AL4670" t="s">
        <v>376</v>
      </c>
      <c r="AM4670" t="s">
        <v>245</v>
      </c>
    </row>
    <row r="4671" spans="1:39" x14ac:dyDescent="0.3">
      <c r="A4671" s="1">
        <v>43633</v>
      </c>
      <c r="B4671" t="s">
        <v>40</v>
      </c>
      <c r="C4671" t="s">
        <v>239</v>
      </c>
      <c r="D4671">
        <v>1700</v>
      </c>
      <c r="E4671">
        <v>15</v>
      </c>
      <c r="F4671">
        <v>207</v>
      </c>
      <c r="G4671">
        <v>208.78999299999899</v>
      </c>
      <c r="H4671">
        <v>206</v>
      </c>
      <c r="I4671">
        <v>206.979996</v>
      </c>
      <c r="J4671">
        <v>206.979996</v>
      </c>
      <c r="K4671">
        <v>4620500</v>
      </c>
      <c r="L4671">
        <v>2.0859999999999999</v>
      </c>
      <c r="M4671">
        <v>5.86309129596889E-3</v>
      </c>
      <c r="N4671">
        <v>4.4102611698872599E-2</v>
      </c>
      <c r="O4671">
        <v>8.3367405398883807E-2</v>
      </c>
      <c r="P4671">
        <v>0.12783337963539501</v>
      </c>
      <c r="Q4671">
        <v>6.1441604725439303E-2</v>
      </c>
      <c r="R4671">
        <v>7.6993350048548299E-3</v>
      </c>
      <c r="S4671">
        <v>1.03832568309944E-2</v>
      </c>
      <c r="T4671">
        <v>1.06558286461809E-2</v>
      </c>
      <c r="U4671">
        <v>1.25730472901255E-2</v>
      </c>
      <c r="V4671">
        <v>215.429993</v>
      </c>
      <c r="W4671">
        <v>158.08999599999899</v>
      </c>
      <c r="X4671">
        <v>-0.114180227628258</v>
      </c>
      <c r="Y4671">
        <v>9.3131563797728401E-4</v>
      </c>
      <c r="Z4671">
        <v>0.89425413234104201</v>
      </c>
      <c r="AA4671">
        <v>0.30704679255288803</v>
      </c>
      <c r="AB4671">
        <v>0.128324934676219</v>
      </c>
      <c r="AC4671" t="s">
        <v>260</v>
      </c>
      <c r="AD4671" t="s">
        <v>378</v>
      </c>
      <c r="AE4671" t="s">
        <v>62</v>
      </c>
      <c r="AF4671" t="s">
        <v>79</v>
      </c>
      <c r="AG4671" t="s">
        <v>379</v>
      </c>
      <c r="AH4671" s="45">
        <v>32233</v>
      </c>
      <c r="AI4671">
        <v>354950</v>
      </c>
      <c r="AK4671" t="s">
        <v>380</v>
      </c>
      <c r="AL4671" t="s">
        <v>376</v>
      </c>
      <c r="AM4671" t="s">
        <v>245</v>
      </c>
    </row>
    <row r="4672" spans="1:39" x14ac:dyDescent="0.3">
      <c r="A4672" s="1">
        <v>43579</v>
      </c>
      <c r="B4672" t="s">
        <v>40</v>
      </c>
      <c r="C4672" t="s">
        <v>246</v>
      </c>
      <c r="D4672">
        <v>1200</v>
      </c>
      <c r="E4672">
        <v>16</v>
      </c>
      <c r="F4672">
        <v>206.16000399999999</v>
      </c>
      <c r="G4672">
        <v>208.300003</v>
      </c>
      <c r="H4672">
        <v>205.53999299999899</v>
      </c>
      <c r="I4672">
        <v>206.720001</v>
      </c>
      <c r="J4672">
        <v>205.28010599999999</v>
      </c>
      <c r="K4672">
        <v>2750900</v>
      </c>
      <c r="L4672">
        <v>2.5219999999999998</v>
      </c>
      <c r="M4672">
        <v>3.2463424741540699E-3</v>
      </c>
      <c r="N4672">
        <v>1.09439660770959E-2</v>
      </c>
      <c r="O4672">
        <v>9.0941847425375796E-2</v>
      </c>
      <c r="P4672">
        <v>0.163255910882317</v>
      </c>
      <c r="Q4672">
        <v>0.17557229126263099</v>
      </c>
      <c r="R4672">
        <v>6.4086707345518204E-3</v>
      </c>
      <c r="S4672">
        <v>8.5864304024693798E-3</v>
      </c>
      <c r="T4672">
        <v>9.3683501686841301E-3</v>
      </c>
      <c r="U4672">
        <v>1.2661895940157099E-2</v>
      </c>
      <c r="V4672">
        <v>215.429993</v>
      </c>
      <c r="W4672">
        <v>158.08999599999899</v>
      </c>
      <c r="X4672">
        <v>-0.114180227628258</v>
      </c>
      <c r="Y4672">
        <v>-2.1941687255359501E-3</v>
      </c>
      <c r="Z4672">
        <v>0.91640767254176803</v>
      </c>
      <c r="AA4672">
        <v>1.1261052725967999</v>
      </c>
      <c r="AB4672">
        <v>1.10973439370994</v>
      </c>
      <c r="AC4672" t="s">
        <v>261</v>
      </c>
      <c r="AD4672" t="s">
        <v>378</v>
      </c>
      <c r="AE4672" t="s">
        <v>62</v>
      </c>
      <c r="AF4672" t="s">
        <v>79</v>
      </c>
      <c r="AG4672" t="s">
        <v>379</v>
      </c>
      <c r="AH4672" s="45">
        <v>32233</v>
      </c>
      <c r="AI4672">
        <v>354950</v>
      </c>
      <c r="AK4672" t="s">
        <v>380</v>
      </c>
      <c r="AL4672" t="s">
        <v>376</v>
      </c>
      <c r="AM4672" t="s">
        <v>245</v>
      </c>
    </row>
    <row r="4673" spans="1:39" x14ac:dyDescent="0.3">
      <c r="A4673" s="1">
        <v>43594</v>
      </c>
      <c r="B4673" t="s">
        <v>40</v>
      </c>
      <c r="C4673" t="s">
        <v>246</v>
      </c>
      <c r="D4673">
        <v>900</v>
      </c>
      <c r="E4673">
        <v>16</v>
      </c>
      <c r="F4673">
        <v>193.30999800000001</v>
      </c>
      <c r="G4673">
        <v>195.08000200000001</v>
      </c>
      <c r="H4673">
        <v>191.58999599999899</v>
      </c>
      <c r="I4673">
        <v>194.58000200000001</v>
      </c>
      <c r="J4673">
        <v>193.22467</v>
      </c>
      <c r="K4673">
        <v>2917700</v>
      </c>
      <c r="L4673">
        <v>2.4569999999999999</v>
      </c>
      <c r="M4673">
        <v>-3.0275149225234398E-3</v>
      </c>
      <c r="N4673">
        <v>-3.2511171346258097E-2</v>
      </c>
      <c r="O4673">
        <v>-4.5068269331890898E-2</v>
      </c>
      <c r="P4673">
        <v>6.2946061603124007E-2</v>
      </c>
      <c r="Q4673">
        <v>7.4350177120758101E-2</v>
      </c>
      <c r="R4673">
        <v>1.04408059629014E-2</v>
      </c>
      <c r="S4673">
        <v>1.03784374889872E-2</v>
      </c>
      <c r="T4673">
        <v>1.03742935254009E-2</v>
      </c>
      <c r="U4673">
        <v>1.2499201410684601E-2</v>
      </c>
      <c r="V4673">
        <v>215.429993</v>
      </c>
      <c r="W4673">
        <v>158.08999599999899</v>
      </c>
      <c r="X4673">
        <v>-0.114180227628258</v>
      </c>
      <c r="Y4673">
        <v>-3.0259986019249502E-3</v>
      </c>
      <c r="Z4673">
        <v>0.91160855497681503</v>
      </c>
      <c r="AA4673">
        <v>0.37317552695992301</v>
      </c>
      <c r="AB4673">
        <v>0.48123864509792302</v>
      </c>
      <c r="AC4673" t="s">
        <v>261</v>
      </c>
      <c r="AD4673" t="s">
        <v>378</v>
      </c>
      <c r="AE4673" t="s">
        <v>62</v>
      </c>
      <c r="AF4673" t="s">
        <v>79</v>
      </c>
      <c r="AG4673" t="s">
        <v>379</v>
      </c>
      <c r="AH4673" s="45">
        <v>32233</v>
      </c>
      <c r="AI4673">
        <v>354950</v>
      </c>
      <c r="AK4673" t="s">
        <v>380</v>
      </c>
      <c r="AL4673" t="s">
        <v>376</v>
      </c>
      <c r="AM4673" t="s">
        <v>245</v>
      </c>
    </row>
    <row r="4674" spans="1:39" x14ac:dyDescent="0.3">
      <c r="A4674" s="1">
        <v>43600</v>
      </c>
      <c r="B4674" t="s">
        <v>40</v>
      </c>
      <c r="C4674" t="s">
        <v>239</v>
      </c>
      <c r="D4674">
        <v>1300</v>
      </c>
      <c r="E4674">
        <v>16</v>
      </c>
      <c r="F4674">
        <v>190.80999800000001</v>
      </c>
      <c r="G4674">
        <v>192.80999800000001</v>
      </c>
      <c r="H4674">
        <v>190.270004</v>
      </c>
      <c r="I4674">
        <v>191.759995</v>
      </c>
      <c r="J4674">
        <v>190.42430100000001</v>
      </c>
      <c r="K4674">
        <v>3355800</v>
      </c>
      <c r="L4674">
        <v>2.379</v>
      </c>
      <c r="M4674">
        <v>7.3033626600427096E-4</v>
      </c>
      <c r="N4674">
        <v>-1.7626374544856799E-2</v>
      </c>
      <c r="O4674">
        <v>-6.1139891315708003E-2</v>
      </c>
      <c r="P4674">
        <v>2.50429211242418E-2</v>
      </c>
      <c r="Q4674">
        <v>2.7631183814494101E-2</v>
      </c>
      <c r="R4674">
        <v>1.09301162847195E-2</v>
      </c>
      <c r="S4674">
        <v>1.0346840162395199E-2</v>
      </c>
      <c r="T4674">
        <v>1.0421906060500001E-2</v>
      </c>
      <c r="U4674">
        <v>1.25288087209132E-2</v>
      </c>
      <c r="V4674">
        <v>215.429993</v>
      </c>
      <c r="W4674">
        <v>158.08999599999899</v>
      </c>
      <c r="X4674">
        <v>-0.114180227628258</v>
      </c>
      <c r="Y4674">
        <v>5.8219943882337104E-3</v>
      </c>
      <c r="Z4674">
        <v>0.91081365433716799</v>
      </c>
      <c r="AA4674">
        <v>2.8736971029945699E-2</v>
      </c>
      <c r="AB4674">
        <v>0.17975371108058499</v>
      </c>
      <c r="AC4674" t="s">
        <v>261</v>
      </c>
      <c r="AD4674" t="s">
        <v>378</v>
      </c>
      <c r="AE4674" t="s">
        <v>62</v>
      </c>
      <c r="AF4674" t="s">
        <v>79</v>
      </c>
      <c r="AG4674" t="s">
        <v>379</v>
      </c>
      <c r="AH4674" s="45">
        <v>32233</v>
      </c>
      <c r="AI4674">
        <v>354950</v>
      </c>
      <c r="AK4674" t="s">
        <v>380</v>
      </c>
      <c r="AL4674" t="s">
        <v>376</v>
      </c>
      <c r="AM4674" t="s">
        <v>245</v>
      </c>
    </row>
    <row r="4675" spans="1:39" x14ac:dyDescent="0.3">
      <c r="A4675" s="1">
        <v>43601</v>
      </c>
      <c r="B4675" t="s">
        <v>40</v>
      </c>
      <c r="C4675" t="s">
        <v>246</v>
      </c>
      <c r="D4675">
        <v>2100</v>
      </c>
      <c r="E4675">
        <v>16</v>
      </c>
      <c r="F4675">
        <v>192.470001</v>
      </c>
      <c r="G4675">
        <v>194.96000699999999</v>
      </c>
      <c r="H4675">
        <v>192.199997</v>
      </c>
      <c r="I4675">
        <v>192.38000500000001</v>
      </c>
      <c r="J4675">
        <v>191.03999299999899</v>
      </c>
      <c r="K4675">
        <v>3854000</v>
      </c>
      <c r="L4675">
        <v>2.4049999999999998</v>
      </c>
      <c r="M4675">
        <v>3.2280480470912002E-3</v>
      </c>
      <c r="N4675">
        <v>-1.1370811575242201E-2</v>
      </c>
      <c r="O4675">
        <v>-6.2854213717234E-2</v>
      </c>
      <c r="P4675">
        <v>3.1993112578607201E-2</v>
      </c>
      <c r="Q4675">
        <v>4.7215703325586902E-2</v>
      </c>
      <c r="R4675">
        <v>1.13512439882306E-2</v>
      </c>
      <c r="S4675">
        <v>1.0292230800174201E-2</v>
      </c>
      <c r="T4675">
        <v>1.04143770870015E-2</v>
      </c>
      <c r="U4675">
        <v>1.2486933784193899E-2</v>
      </c>
      <c r="V4675">
        <v>215.429993</v>
      </c>
      <c r="W4675">
        <v>158.08999599999899</v>
      </c>
      <c r="X4675">
        <v>-0.114180227628258</v>
      </c>
      <c r="Y4675">
        <v>8.8559569696340101E-3</v>
      </c>
      <c r="Z4675">
        <v>0.90589101681525297</v>
      </c>
      <c r="AA4675">
        <v>0.17323705315055499</v>
      </c>
      <c r="AB4675">
        <v>0.13976601631871199</v>
      </c>
      <c r="AC4675" t="s">
        <v>261</v>
      </c>
      <c r="AD4675" t="s">
        <v>378</v>
      </c>
      <c r="AE4675" t="s">
        <v>62</v>
      </c>
      <c r="AF4675" t="s">
        <v>79</v>
      </c>
      <c r="AG4675" t="s">
        <v>379</v>
      </c>
      <c r="AH4675" s="45">
        <v>32233</v>
      </c>
      <c r="AI4675">
        <v>354950</v>
      </c>
      <c r="AK4675" t="s">
        <v>380</v>
      </c>
      <c r="AL4675" t="s">
        <v>376</v>
      </c>
      <c r="AM4675" t="s">
        <v>245</v>
      </c>
    </row>
    <row r="4676" spans="1:39" x14ac:dyDescent="0.3">
      <c r="A4676" s="1">
        <v>43634</v>
      </c>
      <c r="B4676" t="s">
        <v>40</v>
      </c>
      <c r="C4676" t="s">
        <v>246</v>
      </c>
      <c r="D4676">
        <v>1900</v>
      </c>
      <c r="E4676">
        <v>16</v>
      </c>
      <c r="F4676">
        <v>208.10000600000001</v>
      </c>
      <c r="G4676">
        <v>210.16999799999999</v>
      </c>
      <c r="H4676">
        <v>207.11000100000001</v>
      </c>
      <c r="I4676">
        <v>207.479996</v>
      </c>
      <c r="J4676">
        <v>207.479996</v>
      </c>
      <c r="K4676">
        <v>3891300</v>
      </c>
      <c r="L4676">
        <v>2.06</v>
      </c>
      <c r="M4676">
        <v>2.4127792897446002E-3</v>
      </c>
      <c r="N4676">
        <v>4.6717420985779599E-2</v>
      </c>
      <c r="O4676">
        <v>8.2552136641537197E-2</v>
      </c>
      <c r="P4676">
        <v>0.12638268781102799</v>
      </c>
      <c r="Q4676">
        <v>5.9506628019624003E-2</v>
      </c>
      <c r="R4676">
        <v>6.9893546352468999E-3</v>
      </c>
      <c r="S4676">
        <v>1.0386810024667599E-2</v>
      </c>
      <c r="T4676">
        <v>1.0653367866465599E-2</v>
      </c>
      <c r="U4676">
        <v>1.2571121696579099E-2</v>
      </c>
      <c r="V4676">
        <v>215.429993</v>
      </c>
      <c r="W4676">
        <v>158.08999599999899</v>
      </c>
      <c r="X4676">
        <v>-0.114180227628258</v>
      </c>
      <c r="Y4676">
        <v>9.6704895497130797E-3</v>
      </c>
      <c r="Z4676">
        <v>0.89197152943076896</v>
      </c>
      <c r="AA4676">
        <v>0.29498893904440399</v>
      </c>
      <c r="AB4676">
        <v>0.18361749619958201</v>
      </c>
      <c r="AC4676" t="s">
        <v>261</v>
      </c>
      <c r="AD4676" t="s">
        <v>378</v>
      </c>
      <c r="AE4676" t="s">
        <v>62</v>
      </c>
      <c r="AF4676" t="s">
        <v>79</v>
      </c>
      <c r="AG4676" t="s">
        <v>379</v>
      </c>
      <c r="AH4676" s="45">
        <v>32233</v>
      </c>
      <c r="AI4676">
        <v>354950</v>
      </c>
      <c r="AK4676" t="s">
        <v>380</v>
      </c>
      <c r="AL4676" t="s">
        <v>376</v>
      </c>
      <c r="AM4676" t="s">
        <v>245</v>
      </c>
    </row>
    <row r="4677" spans="1:39" x14ac:dyDescent="0.3">
      <c r="A4677" s="1">
        <v>43640</v>
      </c>
      <c r="B4677" t="s">
        <v>40</v>
      </c>
      <c r="C4677" t="s">
        <v>246</v>
      </c>
      <c r="D4677">
        <v>1800</v>
      </c>
      <c r="E4677">
        <v>16</v>
      </c>
      <c r="F4677">
        <v>208.14999399999999</v>
      </c>
      <c r="G4677">
        <v>209.259995</v>
      </c>
      <c r="H4677">
        <v>205.11999499999999</v>
      </c>
      <c r="I4677">
        <v>205.5</v>
      </c>
      <c r="J4677">
        <v>205.5</v>
      </c>
      <c r="K4677">
        <v>4943500</v>
      </c>
      <c r="L4677">
        <v>2.0209999999999999</v>
      </c>
      <c r="M4677">
        <v>-1.8752503092158399E-2</v>
      </c>
      <c r="N4677">
        <v>-7.1761169781988403E-3</v>
      </c>
      <c r="O4677">
        <v>9.1165117251368694E-2</v>
      </c>
      <c r="P4677">
        <v>8.7097485540925598E-2</v>
      </c>
      <c r="Q4677">
        <v>5.1065219489400203E-2</v>
      </c>
      <c r="R4677">
        <v>1.3035562284322601E-2</v>
      </c>
      <c r="S4677">
        <v>1.11765616486032E-2</v>
      </c>
      <c r="T4677">
        <v>1.08147205188605E-2</v>
      </c>
      <c r="U4677">
        <v>1.26649249916247E-2</v>
      </c>
      <c r="V4677">
        <v>215.429993</v>
      </c>
      <c r="W4677">
        <v>158.08999599999899</v>
      </c>
      <c r="X4677">
        <v>-0.114180227628258</v>
      </c>
      <c r="Y4677">
        <v>-1.73338836506086E-3</v>
      </c>
      <c r="Z4677">
        <v>0.89971616110423103</v>
      </c>
      <c r="AA4677">
        <v>0.23585109221825901</v>
      </c>
      <c r="AB4677">
        <v>0.35002982261306498</v>
      </c>
      <c r="AC4677" t="s">
        <v>261</v>
      </c>
      <c r="AD4677" t="s">
        <v>378</v>
      </c>
      <c r="AE4677" t="s">
        <v>62</v>
      </c>
      <c r="AF4677" t="s">
        <v>79</v>
      </c>
      <c r="AG4677" t="s">
        <v>379</v>
      </c>
      <c r="AH4677" s="45">
        <v>32233</v>
      </c>
      <c r="AI4677">
        <v>354950</v>
      </c>
      <c r="AK4677" t="s">
        <v>380</v>
      </c>
      <c r="AL4677" t="s">
        <v>376</v>
      </c>
      <c r="AM4677" t="s">
        <v>245</v>
      </c>
    </row>
    <row r="4678" spans="1:39" x14ac:dyDescent="0.3">
      <c r="A4678" s="1">
        <v>43567</v>
      </c>
      <c r="B4678" t="s">
        <v>40</v>
      </c>
      <c r="C4678" t="s">
        <v>246</v>
      </c>
      <c r="D4678">
        <v>1300</v>
      </c>
      <c r="E4678">
        <v>17</v>
      </c>
      <c r="F4678">
        <v>202.13000500000001</v>
      </c>
      <c r="G4678">
        <v>204.259995</v>
      </c>
      <c r="H4678">
        <v>202.13000500000001</v>
      </c>
      <c r="I4678">
        <v>203.85000600000001</v>
      </c>
      <c r="J4678">
        <v>202.43009900000001</v>
      </c>
      <c r="K4678">
        <v>3097900</v>
      </c>
      <c r="L4678">
        <v>2.56</v>
      </c>
      <c r="M4678">
        <v>1.1694348607139599E-2</v>
      </c>
      <c r="N4678">
        <v>8.8197966162312895E-3</v>
      </c>
      <c r="O4678">
        <v>0.118114231345381</v>
      </c>
      <c r="P4678">
        <v>0.13512952705929901</v>
      </c>
      <c r="Q4678">
        <v>0.186092839494957</v>
      </c>
      <c r="R4678">
        <v>1.12408513223381E-2</v>
      </c>
      <c r="S4678">
        <v>9.0705273462027107E-3</v>
      </c>
      <c r="T4678">
        <v>1.03217688389387E-2</v>
      </c>
      <c r="U4678">
        <v>1.2803483680123001E-2</v>
      </c>
      <c r="V4678">
        <v>215.429993</v>
      </c>
      <c r="W4678">
        <v>158.08999599999899</v>
      </c>
      <c r="X4678">
        <v>-0.114180227628258</v>
      </c>
      <c r="Y4678">
        <v>6.5875784763498903E-3</v>
      </c>
      <c r="Z4678">
        <v>0.91786513536149505</v>
      </c>
      <c r="AA4678">
        <v>1.2005094388578299</v>
      </c>
      <c r="AB4678">
        <v>1.13101359990771</v>
      </c>
      <c r="AC4678" t="s">
        <v>262</v>
      </c>
      <c r="AD4678" t="s">
        <v>378</v>
      </c>
      <c r="AE4678" t="s">
        <v>62</v>
      </c>
      <c r="AF4678" t="s">
        <v>79</v>
      </c>
      <c r="AG4678" t="s">
        <v>379</v>
      </c>
      <c r="AH4678" s="45">
        <v>32233</v>
      </c>
      <c r="AI4678">
        <v>354950</v>
      </c>
      <c r="AK4678" t="s">
        <v>380</v>
      </c>
      <c r="AL4678" t="s">
        <v>376</v>
      </c>
      <c r="AM4678" t="s">
        <v>245</v>
      </c>
    </row>
    <row r="4679" spans="1:39" x14ac:dyDescent="0.3">
      <c r="A4679" s="1">
        <v>43572</v>
      </c>
      <c r="B4679" t="s">
        <v>40</v>
      </c>
      <c r="C4679" t="s">
        <v>239</v>
      </c>
      <c r="D4679">
        <v>1200</v>
      </c>
      <c r="E4679">
        <v>17</v>
      </c>
      <c r="F4679">
        <v>205.33999599999899</v>
      </c>
      <c r="G4679">
        <v>206.83999599999899</v>
      </c>
      <c r="H4679">
        <v>205.320007</v>
      </c>
      <c r="I4679">
        <v>206.550003</v>
      </c>
      <c r="J4679">
        <v>205.11128199999999</v>
      </c>
      <c r="K4679">
        <v>3271900</v>
      </c>
      <c r="L4679">
        <v>2.5920000000000001</v>
      </c>
      <c r="M4679">
        <v>1.01212197210088E-2</v>
      </c>
      <c r="N4679">
        <v>3.5079206947810797E-2</v>
      </c>
      <c r="O4679">
        <v>0.118763899599901</v>
      </c>
      <c r="P4679">
        <v>0.161585609215111</v>
      </c>
      <c r="Q4679">
        <v>0.190349616569711</v>
      </c>
      <c r="R4679">
        <v>5.60653259318544E-3</v>
      </c>
      <c r="S4679">
        <v>9.2339152788356599E-3</v>
      </c>
      <c r="T4679">
        <v>1.0172829293875E-2</v>
      </c>
      <c r="U4679">
        <v>1.2806279628563099E-2</v>
      </c>
      <c r="V4679">
        <v>215.429993</v>
      </c>
      <c r="W4679">
        <v>158.08999599999899</v>
      </c>
      <c r="X4679">
        <v>-0.114180227628258</v>
      </c>
      <c r="Y4679">
        <v>-2.2764010197428601E-3</v>
      </c>
      <c r="Z4679">
        <v>0.91901555896810605</v>
      </c>
      <c r="AA4679">
        <v>1.2300584444587901</v>
      </c>
      <c r="AB4679">
        <v>1.20128927371279</v>
      </c>
      <c r="AC4679" t="s">
        <v>262</v>
      </c>
      <c r="AD4679" t="s">
        <v>378</v>
      </c>
      <c r="AE4679" t="s">
        <v>62</v>
      </c>
      <c r="AF4679" t="s">
        <v>79</v>
      </c>
      <c r="AG4679" t="s">
        <v>379</v>
      </c>
      <c r="AH4679" s="45">
        <v>32233</v>
      </c>
      <c r="AI4679">
        <v>354950</v>
      </c>
      <c r="AK4679" t="s">
        <v>380</v>
      </c>
      <c r="AL4679" t="s">
        <v>376</v>
      </c>
      <c r="AM4679" t="s">
        <v>245</v>
      </c>
    </row>
    <row r="4680" spans="1:39" x14ac:dyDescent="0.3">
      <c r="A4680" s="1">
        <v>43599</v>
      </c>
      <c r="B4680" t="s">
        <v>40</v>
      </c>
      <c r="C4680" t="s">
        <v>246</v>
      </c>
      <c r="D4680">
        <v>1600</v>
      </c>
      <c r="E4680">
        <v>17</v>
      </c>
      <c r="F4680">
        <v>190.5</v>
      </c>
      <c r="G4680">
        <v>192.759995</v>
      </c>
      <c r="H4680">
        <v>190.009995</v>
      </c>
      <c r="I4680">
        <v>191.61999499999999</v>
      </c>
      <c r="J4680">
        <v>190.28527800000001</v>
      </c>
      <c r="K4680">
        <v>3663600</v>
      </c>
      <c r="L4680">
        <v>2.419</v>
      </c>
      <c r="M4680">
        <v>6.7023123525845702E-3</v>
      </c>
      <c r="N4680">
        <v>-1.63051734573131E-2</v>
      </c>
      <c r="O4680">
        <v>-5.0175878974572798E-2</v>
      </c>
      <c r="P4680">
        <v>3.9770360396491101E-2</v>
      </c>
      <c r="Q4680">
        <v>3.0938628013491301E-2</v>
      </c>
      <c r="R4680">
        <v>1.1073744421671699E-2</v>
      </c>
      <c r="S4680">
        <v>1.0778946235852399E-2</v>
      </c>
      <c r="T4680">
        <v>1.0593255548645999E-2</v>
      </c>
      <c r="U4680">
        <v>1.25311936842953E-2</v>
      </c>
      <c r="V4680">
        <v>215.429993</v>
      </c>
      <c r="W4680">
        <v>158.08999599999899</v>
      </c>
      <c r="X4680">
        <v>-0.114180227628258</v>
      </c>
      <c r="Y4680">
        <v>7.98398755130913E-3</v>
      </c>
      <c r="Z4680">
        <v>0.91204207130152004</v>
      </c>
      <c r="AA4680">
        <v>5.0515879109825398E-2</v>
      </c>
      <c r="AB4680">
        <v>0.26486393188616902</v>
      </c>
      <c r="AC4680" t="s">
        <v>262</v>
      </c>
      <c r="AD4680" t="s">
        <v>378</v>
      </c>
      <c r="AE4680" t="s">
        <v>62</v>
      </c>
      <c r="AF4680" t="s">
        <v>79</v>
      </c>
      <c r="AG4680" t="s">
        <v>379</v>
      </c>
      <c r="AH4680" s="45">
        <v>32233</v>
      </c>
      <c r="AI4680">
        <v>354950</v>
      </c>
      <c r="AK4680" t="s">
        <v>380</v>
      </c>
      <c r="AL4680" t="s">
        <v>376</v>
      </c>
      <c r="AM4680" t="s">
        <v>245</v>
      </c>
    </row>
    <row r="4681" spans="1:39" x14ac:dyDescent="0.3">
      <c r="A4681" s="1">
        <v>43605</v>
      </c>
      <c r="B4681" t="s">
        <v>40</v>
      </c>
      <c r="C4681" t="s">
        <v>239</v>
      </c>
      <c r="D4681">
        <v>1400</v>
      </c>
      <c r="E4681">
        <v>17</v>
      </c>
      <c r="F4681">
        <v>191.13000500000001</v>
      </c>
      <c r="G4681">
        <v>192.86000100000001</v>
      </c>
      <c r="H4681">
        <v>190.61000100000001</v>
      </c>
      <c r="I4681">
        <v>190.949997</v>
      </c>
      <c r="J4681">
        <v>189.61994899999999</v>
      </c>
      <c r="K4681">
        <v>4782800</v>
      </c>
      <c r="L4681">
        <v>2.4159999999999999</v>
      </c>
      <c r="M4681">
        <v>-8.4999893491028208E-3</v>
      </c>
      <c r="N4681">
        <v>3.1997036337911302E-3</v>
      </c>
      <c r="O4681">
        <v>-7.8530870348187495E-2</v>
      </c>
      <c r="P4681">
        <v>2.1769593906462799E-4</v>
      </c>
      <c r="Q4681">
        <v>5.3952290659827901E-2</v>
      </c>
      <c r="R4681">
        <v>5.6381820594207897E-3</v>
      </c>
      <c r="S4681">
        <v>9.9786483776492605E-3</v>
      </c>
      <c r="T4681">
        <v>1.0006045597040301E-2</v>
      </c>
      <c r="U4681">
        <v>1.2481450979242701E-2</v>
      </c>
      <c r="V4681">
        <v>215.429993</v>
      </c>
      <c r="W4681">
        <v>158.08999599999899</v>
      </c>
      <c r="X4681">
        <v>-0.114180227628258</v>
      </c>
      <c r="Y4681">
        <v>-6.7722580366252503E-3</v>
      </c>
      <c r="Z4681">
        <v>0.90677156882430698</v>
      </c>
      <c r="AA4681">
        <v>0.222625948501497</v>
      </c>
      <c r="AB4681">
        <v>0.14416907683587299</v>
      </c>
      <c r="AC4681" t="s">
        <v>262</v>
      </c>
      <c r="AD4681" t="s">
        <v>378</v>
      </c>
      <c r="AE4681" t="s">
        <v>62</v>
      </c>
      <c r="AF4681" t="s">
        <v>79</v>
      </c>
      <c r="AG4681" t="s">
        <v>379</v>
      </c>
      <c r="AH4681" s="45">
        <v>32233</v>
      </c>
      <c r="AI4681">
        <v>354950</v>
      </c>
      <c r="AK4681" t="s">
        <v>380</v>
      </c>
      <c r="AL4681" t="s">
        <v>376</v>
      </c>
      <c r="AM4681" t="s">
        <v>245</v>
      </c>
    </row>
    <row r="4682" spans="1:39" x14ac:dyDescent="0.3">
      <c r="A4682" s="1">
        <v>43628</v>
      </c>
      <c r="B4682" t="s">
        <v>40</v>
      </c>
      <c r="C4682" t="s">
        <v>239</v>
      </c>
      <c r="D4682">
        <v>2500</v>
      </c>
      <c r="E4682">
        <v>17</v>
      </c>
      <c r="F4682">
        <v>198.80999800000001</v>
      </c>
      <c r="G4682">
        <v>200.19000199999999</v>
      </c>
      <c r="H4682">
        <v>197.979996</v>
      </c>
      <c r="I4682">
        <v>198.94000199999999</v>
      </c>
      <c r="J4682">
        <v>198.94000199999999</v>
      </c>
      <c r="K4682">
        <v>2551500</v>
      </c>
      <c r="L4682">
        <v>2.1269999999999998</v>
      </c>
      <c r="M4682">
        <v>4.6857725590971596E-3</v>
      </c>
      <c r="N4682">
        <v>1.13743863474639E-2</v>
      </c>
      <c r="O4682">
        <v>2.9149676639612501E-2</v>
      </c>
      <c r="P4682">
        <v>0.100722876291619</v>
      </c>
      <c r="Q4682">
        <v>2.19728709697064E-2</v>
      </c>
      <c r="R4682">
        <v>2.0550294121414298E-3</v>
      </c>
      <c r="S4682">
        <v>1.08409633773245E-2</v>
      </c>
      <c r="T4682">
        <v>1.0313485607616101E-2</v>
      </c>
      <c r="U4682">
        <v>1.24957088171772E-2</v>
      </c>
      <c r="V4682">
        <v>215.429993</v>
      </c>
      <c r="W4682">
        <v>158.08999599999899</v>
      </c>
      <c r="X4682">
        <v>-0.114180227628258</v>
      </c>
      <c r="Y4682">
        <v>-2.0396578921351798E-3</v>
      </c>
      <c r="Z4682">
        <v>0.89338236732482001</v>
      </c>
      <c r="AA4682">
        <v>5.2807109418883599E-3</v>
      </c>
      <c r="AB4682">
        <v>0.106982091156777</v>
      </c>
      <c r="AC4682" t="s">
        <v>262</v>
      </c>
      <c r="AD4682" t="s">
        <v>378</v>
      </c>
      <c r="AE4682" t="s">
        <v>62</v>
      </c>
      <c r="AF4682" t="s">
        <v>79</v>
      </c>
      <c r="AG4682" t="s">
        <v>379</v>
      </c>
      <c r="AH4682" s="45">
        <v>32233</v>
      </c>
      <c r="AI4682">
        <v>354950</v>
      </c>
      <c r="AK4682" t="s">
        <v>380</v>
      </c>
      <c r="AL4682" t="s">
        <v>376</v>
      </c>
      <c r="AM4682" t="s">
        <v>245</v>
      </c>
    </row>
    <row r="4683" spans="1:39" x14ac:dyDescent="0.3">
      <c r="A4683" s="1">
        <v>43629</v>
      </c>
      <c r="B4683" t="s">
        <v>40</v>
      </c>
      <c r="C4683" t="s">
        <v>246</v>
      </c>
      <c r="D4683">
        <v>1900</v>
      </c>
      <c r="E4683">
        <v>17</v>
      </c>
      <c r="F4683">
        <v>199.949997</v>
      </c>
      <c r="G4683">
        <v>202.679993</v>
      </c>
      <c r="H4683">
        <v>199.449997</v>
      </c>
      <c r="I4683">
        <v>202.35000600000001</v>
      </c>
      <c r="J4683">
        <v>202.35000600000001</v>
      </c>
      <c r="K4683">
        <v>3630900</v>
      </c>
      <c r="L4683">
        <v>2.0910000000000002</v>
      </c>
      <c r="M4683">
        <v>1.6995619195917699E-2</v>
      </c>
      <c r="N4683">
        <v>2.5932610338822399E-2</v>
      </c>
      <c r="O4683">
        <v>6.8176804076452699E-2</v>
      </c>
      <c r="P4683">
        <v>0.11512721233355799</v>
      </c>
      <c r="Q4683">
        <v>3.0638314151549498E-2</v>
      </c>
      <c r="R4683">
        <v>6.9133573097254902E-3</v>
      </c>
      <c r="S4683">
        <v>9.9973011257324593E-3</v>
      </c>
      <c r="T4683">
        <v>1.04939301946794E-2</v>
      </c>
      <c r="U4683">
        <v>1.2530357966868E-2</v>
      </c>
      <c r="V4683">
        <v>215.429993</v>
      </c>
      <c r="W4683">
        <v>158.08999599999899</v>
      </c>
      <c r="X4683">
        <v>-0.114180227628258</v>
      </c>
      <c r="Y4683">
        <v>4.0890106107655602E-3</v>
      </c>
      <c r="Z4683">
        <v>0.89516091541943499</v>
      </c>
      <c r="AA4683">
        <v>7.3284701973106103E-2</v>
      </c>
      <c r="AB4683">
        <v>7.5118866108547303E-2</v>
      </c>
      <c r="AC4683" t="s">
        <v>262</v>
      </c>
      <c r="AD4683" t="s">
        <v>378</v>
      </c>
      <c r="AE4683" t="s">
        <v>62</v>
      </c>
      <c r="AF4683" t="s">
        <v>79</v>
      </c>
      <c r="AG4683" t="s">
        <v>379</v>
      </c>
      <c r="AH4683" s="45">
        <v>32233</v>
      </c>
      <c r="AI4683">
        <v>354950</v>
      </c>
      <c r="AK4683" t="s">
        <v>380</v>
      </c>
      <c r="AL4683" t="s">
        <v>376</v>
      </c>
      <c r="AM4683" t="s">
        <v>245</v>
      </c>
    </row>
    <row r="4684" spans="1:39" x14ac:dyDescent="0.3">
      <c r="A4684" s="1">
        <v>43634</v>
      </c>
      <c r="B4684" t="s">
        <v>40</v>
      </c>
      <c r="C4684" t="s">
        <v>246</v>
      </c>
      <c r="D4684">
        <v>2400</v>
      </c>
      <c r="E4684">
        <v>17</v>
      </c>
      <c r="F4684">
        <v>208.10000600000001</v>
      </c>
      <c r="G4684">
        <v>210.16999799999999</v>
      </c>
      <c r="H4684">
        <v>207.11000100000001</v>
      </c>
      <c r="I4684">
        <v>207.479996</v>
      </c>
      <c r="J4684">
        <v>207.479996</v>
      </c>
      <c r="K4684">
        <v>3891300</v>
      </c>
      <c r="L4684">
        <v>2.06</v>
      </c>
      <c r="M4684">
        <v>2.4127792897446002E-3</v>
      </c>
      <c r="N4684">
        <v>4.6717420985779599E-2</v>
      </c>
      <c r="O4684">
        <v>8.2552136641537197E-2</v>
      </c>
      <c r="P4684">
        <v>0.12638268781102799</v>
      </c>
      <c r="Q4684">
        <v>5.9506628019624003E-2</v>
      </c>
      <c r="R4684">
        <v>6.9893546352468999E-3</v>
      </c>
      <c r="S4684">
        <v>1.0386810024667599E-2</v>
      </c>
      <c r="T4684">
        <v>1.0653367866465599E-2</v>
      </c>
      <c r="U4684">
        <v>1.2571121696579099E-2</v>
      </c>
      <c r="V4684">
        <v>215.429993</v>
      </c>
      <c r="W4684">
        <v>158.08999599999899</v>
      </c>
      <c r="X4684">
        <v>-0.114180227628258</v>
      </c>
      <c r="Y4684">
        <v>9.6704895497130797E-3</v>
      </c>
      <c r="Z4684">
        <v>0.89197152943076896</v>
      </c>
      <c r="AA4684">
        <v>0.29498893904440399</v>
      </c>
      <c r="AB4684">
        <v>0.18361749619958201</v>
      </c>
      <c r="AC4684" t="s">
        <v>262</v>
      </c>
      <c r="AD4684" t="s">
        <v>378</v>
      </c>
      <c r="AE4684" t="s">
        <v>62</v>
      </c>
      <c r="AF4684" t="s">
        <v>79</v>
      </c>
      <c r="AG4684" t="s">
        <v>379</v>
      </c>
      <c r="AH4684" s="45">
        <v>32233</v>
      </c>
      <c r="AI4684">
        <v>354950</v>
      </c>
      <c r="AK4684" t="s">
        <v>380</v>
      </c>
      <c r="AL4684" t="s">
        <v>376</v>
      </c>
      <c r="AM4684" t="s">
        <v>245</v>
      </c>
    </row>
    <row r="4685" spans="1:39" x14ac:dyDescent="0.3">
      <c r="A4685" s="1">
        <v>43557</v>
      </c>
      <c r="B4685" t="s">
        <v>40</v>
      </c>
      <c r="C4685" t="s">
        <v>239</v>
      </c>
      <c r="D4685">
        <v>1300</v>
      </c>
      <c r="E4685">
        <v>18</v>
      </c>
      <c r="F4685">
        <v>195.5</v>
      </c>
      <c r="G4685">
        <v>195.5</v>
      </c>
      <c r="H4685">
        <v>194.020004</v>
      </c>
      <c r="I4685">
        <v>194.30999800000001</v>
      </c>
      <c r="J4685">
        <v>192.95654299999899</v>
      </c>
      <c r="K4685">
        <v>2717800</v>
      </c>
      <c r="L4685">
        <v>2.4809999999999999</v>
      </c>
      <c r="M4685">
        <v>-6.8214346614559997E-3</v>
      </c>
      <c r="N4685">
        <v>2.59104667861468E-2</v>
      </c>
      <c r="O4685">
        <v>5.5599280716139801E-2</v>
      </c>
      <c r="P4685">
        <v>0.13042611308452901</v>
      </c>
      <c r="Q4685">
        <v>0.14082013398739099</v>
      </c>
      <c r="R4685">
        <v>9.9640466253559795E-3</v>
      </c>
      <c r="S4685">
        <v>8.3943377979674907E-3</v>
      </c>
      <c r="T4685">
        <v>1.0902088396375799E-2</v>
      </c>
      <c r="U4685">
        <v>1.28567218468758E-2</v>
      </c>
      <c r="V4685">
        <v>215.429993</v>
      </c>
      <c r="W4685">
        <v>158.08999599999899</v>
      </c>
      <c r="X4685">
        <v>-0.114180227628258</v>
      </c>
      <c r="Y4685" s="44">
        <v>1.7455614805152698E-5</v>
      </c>
      <c r="Z4685">
        <v>0.91079721568028205</v>
      </c>
      <c r="AA4685">
        <v>0.86633814512811502</v>
      </c>
      <c r="AB4685">
        <v>0.68229156085063802</v>
      </c>
      <c r="AC4685" t="s">
        <v>263</v>
      </c>
      <c r="AD4685" t="s">
        <v>378</v>
      </c>
      <c r="AE4685" t="s">
        <v>62</v>
      </c>
      <c r="AF4685" t="s">
        <v>79</v>
      </c>
      <c r="AG4685" t="s">
        <v>379</v>
      </c>
      <c r="AH4685" s="45">
        <v>32233</v>
      </c>
      <c r="AI4685">
        <v>354950</v>
      </c>
      <c r="AK4685" t="s">
        <v>380</v>
      </c>
      <c r="AL4685" t="s">
        <v>376</v>
      </c>
      <c r="AM4685" t="s">
        <v>245</v>
      </c>
    </row>
    <row r="4686" spans="1:39" x14ac:dyDescent="0.3">
      <c r="A4686" s="1">
        <v>43570</v>
      </c>
      <c r="B4686" t="s">
        <v>40</v>
      </c>
      <c r="C4686" t="s">
        <v>246</v>
      </c>
      <c r="D4686">
        <v>2800</v>
      </c>
      <c r="E4686">
        <v>18</v>
      </c>
      <c r="F4686">
        <v>204.16000399999999</v>
      </c>
      <c r="G4686">
        <v>205.13999899999999</v>
      </c>
      <c r="H4686">
        <v>203.39999399999999</v>
      </c>
      <c r="I4686">
        <v>204.86000100000001</v>
      </c>
      <c r="J4686">
        <v>203.43306000000001</v>
      </c>
      <c r="K4686">
        <v>3049900</v>
      </c>
      <c r="L4686">
        <v>2.5529999999999999</v>
      </c>
      <c r="M4686">
        <v>4.94237044861721E-3</v>
      </c>
      <c r="N4686">
        <v>6.4151328101009703E-3</v>
      </c>
      <c r="O4686">
        <v>0.120465318640019</v>
      </c>
      <c r="P4686">
        <v>0.143421792607208</v>
      </c>
      <c r="Q4686">
        <v>0.194270668413598</v>
      </c>
      <c r="R4686">
        <v>1.09909285753145E-2</v>
      </c>
      <c r="S4686">
        <v>9.0500714162595995E-3</v>
      </c>
      <c r="T4686">
        <v>1.03034240603345E-2</v>
      </c>
      <c r="U4686">
        <v>1.2803735008485801E-2</v>
      </c>
      <c r="V4686">
        <v>215.429993</v>
      </c>
      <c r="W4686">
        <v>158.08999599999899</v>
      </c>
      <c r="X4686">
        <v>-0.114180227628258</v>
      </c>
      <c r="Y4686">
        <v>-6.2956724975841202E-4</v>
      </c>
      <c r="Z4686">
        <v>0.91749922753677704</v>
      </c>
      <c r="AA4686">
        <v>1.26207194526</v>
      </c>
      <c r="AB4686">
        <v>1.15430411738524</v>
      </c>
      <c r="AC4686" t="s">
        <v>263</v>
      </c>
      <c r="AD4686" t="s">
        <v>378</v>
      </c>
      <c r="AE4686" t="s">
        <v>62</v>
      </c>
      <c r="AF4686" t="s">
        <v>79</v>
      </c>
      <c r="AG4686" t="s">
        <v>379</v>
      </c>
      <c r="AH4686" s="45">
        <v>32233</v>
      </c>
      <c r="AI4686">
        <v>354950</v>
      </c>
      <c r="AK4686" t="s">
        <v>380</v>
      </c>
      <c r="AL4686" t="s">
        <v>376</v>
      </c>
      <c r="AM4686" t="s">
        <v>245</v>
      </c>
    </row>
    <row r="4687" spans="1:39" x14ac:dyDescent="0.3">
      <c r="A4687" s="1">
        <v>43571</v>
      </c>
      <c r="B4687" t="s">
        <v>40</v>
      </c>
      <c r="C4687" t="s">
        <v>246</v>
      </c>
      <c r="D4687">
        <v>1100</v>
      </c>
      <c r="E4687">
        <v>18</v>
      </c>
      <c r="F4687">
        <v>205.25</v>
      </c>
      <c r="G4687">
        <v>205.990005</v>
      </c>
      <c r="H4687">
        <v>204.28999299999899</v>
      </c>
      <c r="I4687">
        <v>204.470001</v>
      </c>
      <c r="J4687">
        <v>203.04577599999999</v>
      </c>
      <c r="K4687">
        <v>3271400</v>
      </c>
      <c r="L4687">
        <v>2.5920000000000001</v>
      </c>
      <c r="M4687">
        <v>-1.9055561219445401E-3</v>
      </c>
      <c r="N4687">
        <v>1.7614001800647101E-2</v>
      </c>
      <c r="O4687">
        <v>0.115151692112843</v>
      </c>
      <c r="P4687">
        <v>0.154689183691402</v>
      </c>
      <c r="Q4687">
        <v>0.18297652999953601</v>
      </c>
      <c r="R4687">
        <v>8.08219345696559E-3</v>
      </c>
      <c r="S4687">
        <v>9.1778824816641392E-3</v>
      </c>
      <c r="T4687">
        <v>1.0127208756821601E-2</v>
      </c>
      <c r="U4687">
        <v>1.2793212267006301E-2</v>
      </c>
      <c r="V4687">
        <v>215.429993</v>
      </c>
      <c r="W4687">
        <v>158.08999599999899</v>
      </c>
      <c r="X4687">
        <v>-0.114180227628258</v>
      </c>
      <c r="Y4687">
        <v>5.0922850790659495E-4</v>
      </c>
      <c r="Z4687">
        <v>0.91694946920217502</v>
      </c>
      <c r="AA4687">
        <v>1.1748819286016401</v>
      </c>
      <c r="AB4687">
        <v>1.1627289312068301</v>
      </c>
      <c r="AC4687" t="s">
        <v>263</v>
      </c>
      <c r="AD4687" t="s">
        <v>378</v>
      </c>
      <c r="AE4687" t="s">
        <v>62</v>
      </c>
      <c r="AF4687" t="s">
        <v>79</v>
      </c>
      <c r="AG4687" t="s">
        <v>379</v>
      </c>
      <c r="AH4687" s="45">
        <v>32233</v>
      </c>
      <c r="AI4687">
        <v>354950</v>
      </c>
      <c r="AK4687" t="s">
        <v>380</v>
      </c>
      <c r="AL4687" t="s">
        <v>376</v>
      </c>
      <c r="AM4687" t="s">
        <v>245</v>
      </c>
    </row>
    <row r="4688" spans="1:39" x14ac:dyDescent="0.3">
      <c r="A4688" s="1">
        <v>43578</v>
      </c>
      <c r="B4688" t="s">
        <v>40</v>
      </c>
      <c r="C4688" t="s">
        <v>239</v>
      </c>
      <c r="D4688">
        <v>1100</v>
      </c>
      <c r="E4688">
        <v>18</v>
      </c>
      <c r="F4688">
        <v>205.13999899999999</v>
      </c>
      <c r="G4688">
        <v>207.33000200000001</v>
      </c>
      <c r="H4688">
        <v>203.429993</v>
      </c>
      <c r="I4688">
        <v>206.050003</v>
      </c>
      <c r="J4688">
        <v>204.614777</v>
      </c>
      <c r="K4688">
        <v>3702600</v>
      </c>
      <c r="L4688">
        <v>2.57</v>
      </c>
      <c r="M4688">
        <v>6.1827046746707401E-3</v>
      </c>
      <c r="N4688">
        <v>5.7920674809972096E-3</v>
      </c>
      <c r="O4688">
        <v>8.1252728947391495E-2</v>
      </c>
      <c r="P4688">
        <v>0.15876669250738301</v>
      </c>
      <c r="Q4688">
        <v>0.17599139627193799</v>
      </c>
      <c r="R4688">
        <v>6.6072141740757002E-3</v>
      </c>
      <c r="S4688">
        <v>8.8776609304896392E-3</v>
      </c>
      <c r="T4688">
        <v>9.3803531541369993E-3</v>
      </c>
      <c r="U4688">
        <v>1.2662259681952399E-2</v>
      </c>
      <c r="V4688">
        <v>215.429993</v>
      </c>
      <c r="W4688">
        <v>158.08999599999899</v>
      </c>
      <c r="X4688">
        <v>-0.114180227628258</v>
      </c>
      <c r="Y4688">
        <v>8.8023511954049196E-3</v>
      </c>
      <c r="Z4688">
        <v>0.91692205718862596</v>
      </c>
      <c r="AA4688">
        <v>1.1255304908038299</v>
      </c>
      <c r="AB4688">
        <v>1.1194897249109099</v>
      </c>
      <c r="AC4688" t="s">
        <v>263</v>
      </c>
      <c r="AD4688" t="s">
        <v>378</v>
      </c>
      <c r="AE4688" t="s">
        <v>62</v>
      </c>
      <c r="AF4688" t="s">
        <v>79</v>
      </c>
      <c r="AG4688" t="s">
        <v>379</v>
      </c>
      <c r="AH4688" s="45">
        <v>32233</v>
      </c>
      <c r="AI4688">
        <v>354950</v>
      </c>
      <c r="AK4688" t="s">
        <v>380</v>
      </c>
      <c r="AL4688" t="s">
        <v>376</v>
      </c>
      <c r="AM4688" t="s">
        <v>245</v>
      </c>
    </row>
    <row r="4689" spans="1:39" x14ac:dyDescent="0.3">
      <c r="A4689" s="1">
        <v>43586</v>
      </c>
      <c r="B4689" t="s">
        <v>40</v>
      </c>
      <c r="C4689" t="s">
        <v>246</v>
      </c>
      <c r="D4689">
        <v>1800</v>
      </c>
      <c r="E4689">
        <v>18</v>
      </c>
      <c r="F4689">
        <v>203.199997</v>
      </c>
      <c r="G4689">
        <v>203.520004</v>
      </c>
      <c r="H4689">
        <v>198.66000399999999</v>
      </c>
      <c r="I4689">
        <v>198.800003</v>
      </c>
      <c r="J4689">
        <v>197.415268</v>
      </c>
      <c r="K4689">
        <v>4644700</v>
      </c>
      <c r="L4689">
        <v>2.5110000000000001</v>
      </c>
      <c r="M4689">
        <v>-2.43489831251858E-2</v>
      </c>
      <c r="N4689">
        <v>-3.9065947735319802E-2</v>
      </c>
      <c r="O4689">
        <v>3.5377046484129399E-2</v>
      </c>
      <c r="P4689">
        <v>9.4722908862649599E-2</v>
      </c>
      <c r="Q4689">
        <v>9.7103860124966093E-2</v>
      </c>
      <c r="R4689">
        <v>1.22074513940146E-2</v>
      </c>
      <c r="S4689">
        <v>1.11930136171476E-2</v>
      </c>
      <c r="T4689">
        <v>9.9319619957745596E-3</v>
      </c>
      <c r="U4689">
        <v>1.24526837264669E-2</v>
      </c>
      <c r="V4689">
        <v>215.429993</v>
      </c>
      <c r="W4689">
        <v>158.08999599999899</v>
      </c>
      <c r="X4689">
        <v>-0.114180227628258</v>
      </c>
      <c r="Y4689">
        <v>-7.5304459681844096E-3</v>
      </c>
      <c r="Z4689">
        <v>0.90434605646011801</v>
      </c>
      <c r="AA4689">
        <v>0.53951156102565201</v>
      </c>
      <c r="AB4689">
        <v>0.80437830287560397</v>
      </c>
      <c r="AC4689" t="s">
        <v>263</v>
      </c>
      <c r="AD4689" t="s">
        <v>378</v>
      </c>
      <c r="AE4689" t="s">
        <v>62</v>
      </c>
      <c r="AF4689" t="s">
        <v>79</v>
      </c>
      <c r="AG4689" t="s">
        <v>379</v>
      </c>
      <c r="AH4689" s="45">
        <v>32233</v>
      </c>
      <c r="AI4689">
        <v>354950</v>
      </c>
      <c r="AK4689" t="s">
        <v>380</v>
      </c>
      <c r="AL4689" t="s">
        <v>376</v>
      </c>
      <c r="AM4689" t="s">
        <v>245</v>
      </c>
    </row>
    <row r="4690" spans="1:39" x14ac:dyDescent="0.3">
      <c r="A4690" s="1">
        <v>43587</v>
      </c>
      <c r="B4690" t="s">
        <v>40</v>
      </c>
      <c r="C4690" t="s">
        <v>239</v>
      </c>
      <c r="D4690">
        <v>1800</v>
      </c>
      <c r="E4690">
        <v>18</v>
      </c>
      <c r="F4690">
        <v>199.300003</v>
      </c>
      <c r="G4690">
        <v>201.05999800000001</v>
      </c>
      <c r="H4690">
        <v>198.800003</v>
      </c>
      <c r="I4690">
        <v>201.009995</v>
      </c>
      <c r="J4690">
        <v>199.60986299999999</v>
      </c>
      <c r="K4690">
        <v>2810000</v>
      </c>
      <c r="L4690">
        <v>2.552</v>
      </c>
      <c r="M4690">
        <v>1.1055306984434901E-2</v>
      </c>
      <c r="N4690">
        <v>-2.6945791619163901E-2</v>
      </c>
      <c r="O4690">
        <v>2.7078344074588499E-2</v>
      </c>
      <c r="P4690">
        <v>9.8395282131557599E-2</v>
      </c>
      <c r="Q4690">
        <v>0.10907939468017901</v>
      </c>
      <c r="R4690">
        <v>1.4808679079265899E-2</v>
      </c>
      <c r="S4690">
        <v>1.0695249936366299E-2</v>
      </c>
      <c r="T4690">
        <v>9.9776967489460695E-3</v>
      </c>
      <c r="U4690">
        <v>1.2470519353695701E-2</v>
      </c>
      <c r="V4690">
        <v>215.429993</v>
      </c>
      <c r="W4690">
        <v>158.08999599999899</v>
      </c>
      <c r="X4690">
        <v>-0.114180227628258</v>
      </c>
      <c r="Y4690">
        <v>-2.1262443276895502E-3</v>
      </c>
      <c r="Z4690">
        <v>0.90320297893056001</v>
      </c>
      <c r="AA4690">
        <v>0.626357454262918</v>
      </c>
      <c r="AB4690">
        <v>0.69438073381668097</v>
      </c>
      <c r="AC4690" t="s">
        <v>263</v>
      </c>
      <c r="AD4690" t="s">
        <v>378</v>
      </c>
      <c r="AE4690" t="s">
        <v>62</v>
      </c>
      <c r="AF4690" t="s">
        <v>79</v>
      </c>
      <c r="AG4690" t="s">
        <v>379</v>
      </c>
      <c r="AH4690" s="45">
        <v>32233</v>
      </c>
      <c r="AI4690">
        <v>354950</v>
      </c>
      <c r="AK4690" t="s">
        <v>380</v>
      </c>
      <c r="AL4690" t="s">
        <v>376</v>
      </c>
      <c r="AM4690" t="s">
        <v>245</v>
      </c>
    </row>
    <row r="4691" spans="1:39" x14ac:dyDescent="0.3">
      <c r="A4691" s="1">
        <v>43592</v>
      </c>
      <c r="B4691" t="s">
        <v>40</v>
      </c>
      <c r="C4691" t="s">
        <v>246</v>
      </c>
      <c r="D4691">
        <v>2000</v>
      </c>
      <c r="E4691">
        <v>18</v>
      </c>
      <c r="F4691">
        <v>196.75</v>
      </c>
      <c r="G4691">
        <v>197.64999399999999</v>
      </c>
      <c r="H4691">
        <v>192.96000699999999</v>
      </c>
      <c r="I4691">
        <v>194.770004</v>
      </c>
      <c r="J4691">
        <v>193.41334499999999</v>
      </c>
      <c r="K4691">
        <v>4622100</v>
      </c>
      <c r="L4691">
        <v>2.448</v>
      </c>
      <c r="M4691">
        <v>-2.4646247398174E-2</v>
      </c>
      <c r="N4691">
        <v>-4.4828869918033698E-2</v>
      </c>
      <c r="O4691">
        <v>-2.8745416572423601E-2</v>
      </c>
      <c r="P4691">
        <v>5.1396948787749301E-2</v>
      </c>
      <c r="Q4691">
        <v>7.5380175712822101E-2</v>
      </c>
      <c r="R4691">
        <v>1.5388547633605301E-2</v>
      </c>
      <c r="S4691">
        <v>1.07378256199742E-2</v>
      </c>
      <c r="T4691">
        <v>1.04525219352257E-2</v>
      </c>
      <c r="U4691">
        <v>1.25173759844401E-2</v>
      </c>
      <c r="V4691">
        <v>215.429993</v>
      </c>
      <c r="W4691">
        <v>158.08999599999899</v>
      </c>
      <c r="X4691">
        <v>-0.114180227628258</v>
      </c>
      <c r="Y4691">
        <v>-1.6649488130547601E-2</v>
      </c>
      <c r="Z4691">
        <v>0.91008090846597101</v>
      </c>
      <c r="AA4691">
        <v>0.38167833728098799</v>
      </c>
      <c r="AB4691">
        <v>0.54891972775207998</v>
      </c>
      <c r="AC4691" t="s">
        <v>263</v>
      </c>
      <c r="AD4691" t="s">
        <v>378</v>
      </c>
      <c r="AE4691" t="s">
        <v>62</v>
      </c>
      <c r="AF4691" t="s">
        <v>79</v>
      </c>
      <c r="AG4691" t="s">
        <v>379</v>
      </c>
      <c r="AH4691" s="45">
        <v>32233</v>
      </c>
      <c r="AI4691">
        <v>354950</v>
      </c>
      <c r="AK4691" t="s">
        <v>380</v>
      </c>
      <c r="AL4691" t="s">
        <v>376</v>
      </c>
      <c r="AM4691" t="s">
        <v>245</v>
      </c>
    </row>
    <row r="4692" spans="1:39" x14ac:dyDescent="0.3">
      <c r="A4692" s="1">
        <v>43594</v>
      </c>
      <c r="B4692" t="s">
        <v>40</v>
      </c>
      <c r="C4692" t="s">
        <v>239</v>
      </c>
      <c r="D4692">
        <v>1600</v>
      </c>
      <c r="E4692">
        <v>18</v>
      </c>
      <c r="F4692">
        <v>193.30999800000001</v>
      </c>
      <c r="G4692">
        <v>195.08000200000001</v>
      </c>
      <c r="H4692">
        <v>191.58999599999899</v>
      </c>
      <c r="I4692">
        <v>194.58000200000001</v>
      </c>
      <c r="J4692">
        <v>193.22467</v>
      </c>
      <c r="K4692">
        <v>2917700</v>
      </c>
      <c r="L4692">
        <v>2.4569999999999999</v>
      </c>
      <c r="M4692">
        <v>-3.0275149225234398E-3</v>
      </c>
      <c r="N4692">
        <v>-3.2511171346258097E-2</v>
      </c>
      <c r="O4692">
        <v>-4.5068269331890898E-2</v>
      </c>
      <c r="P4692">
        <v>6.2946061603124007E-2</v>
      </c>
      <c r="Q4692">
        <v>7.4350177120758101E-2</v>
      </c>
      <c r="R4692">
        <v>1.04408059629014E-2</v>
      </c>
      <c r="S4692">
        <v>1.03784374889872E-2</v>
      </c>
      <c r="T4692">
        <v>1.03742935254009E-2</v>
      </c>
      <c r="U4692">
        <v>1.2499201410684601E-2</v>
      </c>
      <c r="V4692">
        <v>215.429993</v>
      </c>
      <c r="W4692">
        <v>158.08999599999899</v>
      </c>
      <c r="X4692">
        <v>-0.114180227628258</v>
      </c>
      <c r="Y4692">
        <v>-3.0259986019249502E-3</v>
      </c>
      <c r="Z4692">
        <v>0.91160855497681503</v>
      </c>
      <c r="AA4692">
        <v>0.37317552695992301</v>
      </c>
      <c r="AB4692">
        <v>0.48123864509792302</v>
      </c>
      <c r="AC4692" t="s">
        <v>263</v>
      </c>
      <c r="AD4692" t="s">
        <v>378</v>
      </c>
      <c r="AE4692" t="s">
        <v>62</v>
      </c>
      <c r="AF4692" t="s">
        <v>79</v>
      </c>
      <c r="AG4692" t="s">
        <v>379</v>
      </c>
      <c r="AH4692" s="45">
        <v>32233</v>
      </c>
      <c r="AI4692">
        <v>354950</v>
      </c>
      <c r="AK4692" t="s">
        <v>380</v>
      </c>
      <c r="AL4692" t="s">
        <v>376</v>
      </c>
      <c r="AM4692" t="s">
        <v>245</v>
      </c>
    </row>
    <row r="4693" spans="1:39" x14ac:dyDescent="0.3">
      <c r="A4693" s="1">
        <v>43609</v>
      </c>
      <c r="B4693" t="s">
        <v>40</v>
      </c>
      <c r="C4693" t="s">
        <v>239</v>
      </c>
      <c r="D4693">
        <v>2100</v>
      </c>
      <c r="E4693">
        <v>18</v>
      </c>
      <c r="F4693">
        <v>192.53999299999899</v>
      </c>
      <c r="G4693">
        <v>193.86000100000001</v>
      </c>
      <c r="H4693">
        <v>190.41000399999999</v>
      </c>
      <c r="I4693">
        <v>193.58999599999899</v>
      </c>
      <c r="J4693">
        <v>192.241547</v>
      </c>
      <c r="K4693">
        <v>3799500</v>
      </c>
      <c r="L4693">
        <v>2.3239999999999998</v>
      </c>
      <c r="M4693">
        <v>8.2471179592920607E-3</v>
      </c>
      <c r="N4693">
        <v>5.2308487485513899E-3</v>
      </c>
      <c r="O4693">
        <v>-6.5622778606620302E-2</v>
      </c>
      <c r="P4693">
        <v>2.6242501688337701E-2</v>
      </c>
      <c r="Q4693">
        <v>6.0478781435386403E-2</v>
      </c>
      <c r="R4693">
        <v>1.20752661237824E-2</v>
      </c>
      <c r="S4693">
        <v>1.11404301939116E-2</v>
      </c>
      <c r="T4693">
        <v>1.0269796331519299E-2</v>
      </c>
      <c r="U4693">
        <v>1.24795831582326E-2</v>
      </c>
      <c r="V4693">
        <v>215.429993</v>
      </c>
      <c r="W4693">
        <v>158.08999599999899</v>
      </c>
      <c r="X4693">
        <v>-0.114180227628258</v>
      </c>
      <c r="Y4693">
        <v>1.3526439988342199E-3</v>
      </c>
      <c r="Z4693">
        <v>0.89105619954588</v>
      </c>
      <c r="AA4693">
        <v>0.27797246145869398</v>
      </c>
      <c r="AB4693">
        <v>0.16701606732069299</v>
      </c>
      <c r="AC4693" t="s">
        <v>263</v>
      </c>
      <c r="AD4693" t="s">
        <v>378</v>
      </c>
      <c r="AE4693" t="s">
        <v>62</v>
      </c>
      <c r="AF4693" t="s">
        <v>79</v>
      </c>
      <c r="AG4693" t="s">
        <v>379</v>
      </c>
      <c r="AH4693" s="45">
        <v>32233</v>
      </c>
      <c r="AI4693">
        <v>354950</v>
      </c>
      <c r="AK4693" t="s">
        <v>380</v>
      </c>
      <c r="AL4693" t="s">
        <v>376</v>
      </c>
      <c r="AM4693" t="s">
        <v>245</v>
      </c>
    </row>
    <row r="4694" spans="1:39" x14ac:dyDescent="0.3">
      <c r="A4694" s="1">
        <v>43626</v>
      </c>
      <c r="B4694" t="s">
        <v>40</v>
      </c>
      <c r="C4694" t="s">
        <v>239</v>
      </c>
      <c r="D4694">
        <v>1400</v>
      </c>
      <c r="E4694">
        <v>18</v>
      </c>
      <c r="F4694">
        <v>198.55999800000001</v>
      </c>
      <c r="G4694">
        <v>199.85000600000001</v>
      </c>
      <c r="H4694">
        <v>197.320007</v>
      </c>
      <c r="I4694">
        <v>198.050003</v>
      </c>
      <c r="J4694">
        <v>198.050003</v>
      </c>
      <c r="K4694">
        <v>3154500</v>
      </c>
      <c r="L4694">
        <v>2.1429999999999998</v>
      </c>
      <c r="M4694">
        <v>3.79411098177486E-3</v>
      </c>
      <c r="N4694">
        <v>5.0750940798477299E-2</v>
      </c>
      <c r="O4694">
        <v>2.1638419155154201E-2</v>
      </c>
      <c r="P4694">
        <v>9.6506806086576094E-2</v>
      </c>
      <c r="Q4694">
        <v>3.5023277982502002E-2</v>
      </c>
      <c r="R4694">
        <v>1.2070480057835399E-2</v>
      </c>
      <c r="S4694">
        <v>1.08508610673445E-2</v>
      </c>
      <c r="T4694">
        <v>1.0415962829014899E-2</v>
      </c>
      <c r="U4694">
        <v>1.2517738509755299E-2</v>
      </c>
      <c r="V4694">
        <v>215.429993</v>
      </c>
      <c r="W4694">
        <v>158.08999599999899</v>
      </c>
      <c r="X4694">
        <v>-0.114180227628258</v>
      </c>
      <c r="Y4694">
        <v>4.6492198743191201E-3</v>
      </c>
      <c r="Z4694">
        <v>0.89524578472135397</v>
      </c>
      <c r="AA4694">
        <v>0.101777484313069</v>
      </c>
      <c r="AB4694">
        <v>0.20722073272445099</v>
      </c>
      <c r="AC4694" t="s">
        <v>263</v>
      </c>
      <c r="AD4694" t="s">
        <v>378</v>
      </c>
      <c r="AE4694" t="s">
        <v>62</v>
      </c>
      <c r="AF4694" t="s">
        <v>79</v>
      </c>
      <c r="AG4694" t="s">
        <v>379</v>
      </c>
      <c r="AH4694" s="45">
        <v>32233</v>
      </c>
      <c r="AI4694">
        <v>354950</v>
      </c>
      <c r="AK4694" t="s">
        <v>380</v>
      </c>
      <c r="AL4694" t="s">
        <v>376</v>
      </c>
      <c r="AM4694" t="s">
        <v>245</v>
      </c>
    </row>
    <row r="4695" spans="1:39" x14ac:dyDescent="0.3">
      <c r="A4695" s="1">
        <v>43636</v>
      </c>
      <c r="B4695" t="s">
        <v>40</v>
      </c>
      <c r="C4695" t="s">
        <v>239</v>
      </c>
      <c r="D4695">
        <v>1700</v>
      </c>
      <c r="E4695">
        <v>18</v>
      </c>
      <c r="F4695">
        <v>209.570007</v>
      </c>
      <c r="G4695">
        <v>211.66000399999999</v>
      </c>
      <c r="H4695">
        <v>209.30999800000001</v>
      </c>
      <c r="I4695">
        <v>211.25</v>
      </c>
      <c r="J4695">
        <v>211.25</v>
      </c>
      <c r="K4695">
        <v>5171500</v>
      </c>
      <c r="L4695">
        <v>2.0009999999999999</v>
      </c>
      <c r="M4695">
        <v>1.5792680069299899E-2</v>
      </c>
      <c r="N4695">
        <v>4.3043365263815199E-2</v>
      </c>
      <c r="O4695">
        <v>0.108020465706476</v>
      </c>
      <c r="P4695">
        <v>0.113165920423748</v>
      </c>
      <c r="Q4695">
        <v>8.4168185253099298E-2</v>
      </c>
      <c r="R4695">
        <v>7.1565956888639199E-3</v>
      </c>
      <c r="S4695">
        <v>1.02955602079504E-2</v>
      </c>
      <c r="T4695">
        <v>1.04760400076289E-2</v>
      </c>
      <c r="U4695">
        <v>1.26003879283979E-2</v>
      </c>
      <c r="V4695">
        <v>215.429993</v>
      </c>
      <c r="W4695">
        <v>158.08999599999899</v>
      </c>
      <c r="X4695">
        <v>-0.114180227628258</v>
      </c>
      <c r="Y4695">
        <v>9.4276054361659405E-3</v>
      </c>
      <c r="Z4695">
        <v>0.89430298686916398</v>
      </c>
      <c r="AA4695">
        <v>0.48839826224796001</v>
      </c>
      <c r="AB4695">
        <v>0.32741277064575902</v>
      </c>
      <c r="AC4695" t="s">
        <v>263</v>
      </c>
      <c r="AD4695" t="s">
        <v>378</v>
      </c>
      <c r="AE4695" t="s">
        <v>62</v>
      </c>
      <c r="AF4695" t="s">
        <v>79</v>
      </c>
      <c r="AG4695" t="s">
        <v>379</v>
      </c>
      <c r="AH4695" s="45">
        <v>32233</v>
      </c>
      <c r="AI4695">
        <v>354950</v>
      </c>
      <c r="AK4695" t="s">
        <v>380</v>
      </c>
      <c r="AL4695" t="s">
        <v>376</v>
      </c>
      <c r="AM4695" t="s">
        <v>245</v>
      </c>
    </row>
    <row r="4696" spans="1:39" x14ac:dyDescent="0.3">
      <c r="A4696" s="1">
        <v>43640</v>
      </c>
      <c r="B4696" t="s">
        <v>40</v>
      </c>
      <c r="C4696" t="s">
        <v>239</v>
      </c>
      <c r="D4696">
        <v>3100</v>
      </c>
      <c r="E4696">
        <v>18</v>
      </c>
      <c r="F4696">
        <v>208.14999399999999</v>
      </c>
      <c r="G4696">
        <v>209.259995</v>
      </c>
      <c r="H4696">
        <v>205.11999499999999</v>
      </c>
      <c r="I4696">
        <v>205.5</v>
      </c>
      <c r="J4696">
        <v>205.5</v>
      </c>
      <c r="K4696">
        <v>4943500</v>
      </c>
      <c r="L4696">
        <v>2.0209999999999999</v>
      </c>
      <c r="M4696">
        <v>-1.8752503092158399E-2</v>
      </c>
      <c r="N4696">
        <v>-7.1761169781988403E-3</v>
      </c>
      <c r="O4696">
        <v>9.1165117251368694E-2</v>
      </c>
      <c r="P4696">
        <v>8.7097485540925598E-2</v>
      </c>
      <c r="Q4696">
        <v>5.1065219489400203E-2</v>
      </c>
      <c r="R4696">
        <v>1.3035562284322601E-2</v>
      </c>
      <c r="S4696">
        <v>1.11765616486032E-2</v>
      </c>
      <c r="T4696">
        <v>1.08147205188605E-2</v>
      </c>
      <c r="U4696">
        <v>1.26649249916247E-2</v>
      </c>
      <c r="V4696">
        <v>215.429993</v>
      </c>
      <c r="W4696">
        <v>158.08999599999899</v>
      </c>
      <c r="X4696">
        <v>-0.114180227628258</v>
      </c>
      <c r="Y4696">
        <v>-1.73338836506086E-3</v>
      </c>
      <c r="Z4696">
        <v>0.89971616110423103</v>
      </c>
      <c r="AA4696">
        <v>0.23585109221825901</v>
      </c>
      <c r="AB4696">
        <v>0.35002982261306498</v>
      </c>
      <c r="AC4696" t="s">
        <v>263</v>
      </c>
      <c r="AD4696" t="s">
        <v>378</v>
      </c>
      <c r="AE4696" t="s">
        <v>62</v>
      </c>
      <c r="AF4696" t="s">
        <v>79</v>
      </c>
      <c r="AG4696" t="s">
        <v>379</v>
      </c>
      <c r="AH4696" s="45">
        <v>32233</v>
      </c>
      <c r="AI4696">
        <v>354950</v>
      </c>
      <c r="AK4696" t="s">
        <v>380</v>
      </c>
      <c r="AL4696" t="s">
        <v>376</v>
      </c>
      <c r="AM4696" t="s">
        <v>245</v>
      </c>
    </row>
    <row r="4697" spans="1:39" x14ac:dyDescent="0.3">
      <c r="A4697" s="1">
        <v>43557</v>
      </c>
      <c r="B4697" t="s">
        <v>40</v>
      </c>
      <c r="C4697" t="s">
        <v>246</v>
      </c>
      <c r="D4697">
        <v>2200</v>
      </c>
      <c r="E4697">
        <v>19</v>
      </c>
      <c r="F4697">
        <v>195.5</v>
      </c>
      <c r="G4697">
        <v>195.5</v>
      </c>
      <c r="H4697">
        <v>194.020004</v>
      </c>
      <c r="I4697">
        <v>194.30999800000001</v>
      </c>
      <c r="J4697">
        <v>192.95654299999899</v>
      </c>
      <c r="K4697">
        <v>2717800</v>
      </c>
      <c r="L4697">
        <v>2.4809999999999999</v>
      </c>
      <c r="M4697">
        <v>-6.8214346614559997E-3</v>
      </c>
      <c r="N4697">
        <v>2.59104667861468E-2</v>
      </c>
      <c r="O4697">
        <v>5.5599280716139801E-2</v>
      </c>
      <c r="P4697">
        <v>0.13042611308452901</v>
      </c>
      <c r="Q4697">
        <v>0.14082013398739099</v>
      </c>
      <c r="R4697">
        <v>9.9640466253559795E-3</v>
      </c>
      <c r="S4697">
        <v>8.3943377979674907E-3</v>
      </c>
      <c r="T4697">
        <v>1.0902088396375799E-2</v>
      </c>
      <c r="U4697">
        <v>1.28567218468758E-2</v>
      </c>
      <c r="V4697">
        <v>215.429993</v>
      </c>
      <c r="W4697">
        <v>158.08999599999899</v>
      </c>
      <c r="X4697">
        <v>-0.114180227628258</v>
      </c>
      <c r="Y4697" s="44">
        <v>1.7455614805152698E-5</v>
      </c>
      <c r="Z4697">
        <v>0.91079721568028205</v>
      </c>
      <c r="AA4697">
        <v>0.86633814512811502</v>
      </c>
      <c r="AB4697">
        <v>0.68229156085063802</v>
      </c>
      <c r="AC4697" t="s">
        <v>264</v>
      </c>
      <c r="AD4697" t="s">
        <v>378</v>
      </c>
      <c r="AE4697" t="s">
        <v>62</v>
      </c>
      <c r="AF4697" t="s">
        <v>79</v>
      </c>
      <c r="AG4697" t="s">
        <v>379</v>
      </c>
      <c r="AH4697" s="45">
        <v>32233</v>
      </c>
      <c r="AI4697">
        <v>354950</v>
      </c>
      <c r="AK4697" t="s">
        <v>380</v>
      </c>
      <c r="AL4697" t="s">
        <v>376</v>
      </c>
      <c r="AM4697" t="s">
        <v>245</v>
      </c>
    </row>
    <row r="4698" spans="1:39" x14ac:dyDescent="0.3">
      <c r="A4698" s="1">
        <v>43560</v>
      </c>
      <c r="B4698" t="s">
        <v>40</v>
      </c>
      <c r="C4698" t="s">
        <v>246</v>
      </c>
      <c r="D4698">
        <v>1100</v>
      </c>
      <c r="E4698">
        <v>19</v>
      </c>
      <c r="F4698">
        <v>200.86000100000001</v>
      </c>
      <c r="G4698">
        <v>203.13000500000001</v>
      </c>
      <c r="H4698">
        <v>200.61000100000001</v>
      </c>
      <c r="I4698">
        <v>202.05999800000001</v>
      </c>
      <c r="J4698">
        <v>200.652557</v>
      </c>
      <c r="K4698">
        <v>3615300</v>
      </c>
      <c r="L4698">
        <v>2.5009999999999999</v>
      </c>
      <c r="M4698">
        <v>7.99984093574432E-3</v>
      </c>
      <c r="N4698">
        <v>5.1642417199449502E-2</v>
      </c>
      <c r="O4698">
        <v>9.8605031169906696E-2</v>
      </c>
      <c r="P4698">
        <v>0.159114484282352</v>
      </c>
      <c r="Q4698">
        <v>0.144531425552681</v>
      </c>
      <c r="R4698">
        <v>1.13562363205703E-2</v>
      </c>
      <c r="S4698">
        <v>9.1158729653499394E-3</v>
      </c>
      <c r="T4698">
        <v>1.0238692287432899E-2</v>
      </c>
      <c r="U4698">
        <v>1.28676000203922E-2</v>
      </c>
      <c r="V4698">
        <v>215.429993</v>
      </c>
      <c r="W4698">
        <v>158.08999599999899</v>
      </c>
      <c r="X4698">
        <v>-0.114180227628258</v>
      </c>
      <c r="Y4698">
        <v>4.62571739556182E-3</v>
      </c>
      <c r="Z4698">
        <v>0.91121761344559404</v>
      </c>
      <c r="AA4698">
        <v>0.89385846768171096</v>
      </c>
      <c r="AB4698">
        <v>0.86854345421722501</v>
      </c>
      <c r="AC4698" t="s">
        <v>264</v>
      </c>
      <c r="AD4698" t="s">
        <v>378</v>
      </c>
      <c r="AE4698" t="s">
        <v>62</v>
      </c>
      <c r="AF4698" t="s">
        <v>79</v>
      </c>
      <c r="AG4698" t="s">
        <v>379</v>
      </c>
      <c r="AH4698" s="45">
        <v>32233</v>
      </c>
      <c r="AI4698">
        <v>354950</v>
      </c>
      <c r="AK4698" t="s">
        <v>380</v>
      </c>
      <c r="AL4698" t="s">
        <v>376</v>
      </c>
      <c r="AM4698" t="s">
        <v>245</v>
      </c>
    </row>
    <row r="4699" spans="1:39" x14ac:dyDescent="0.3">
      <c r="A4699" s="1">
        <v>43577</v>
      </c>
      <c r="B4699" t="s">
        <v>40</v>
      </c>
      <c r="C4699" t="s">
        <v>239</v>
      </c>
      <c r="D4699">
        <v>1500</v>
      </c>
      <c r="E4699">
        <v>19</v>
      </c>
      <c r="F4699">
        <v>204.11000100000001</v>
      </c>
      <c r="G4699">
        <v>206.25</v>
      </c>
      <c r="H4699">
        <v>204</v>
      </c>
      <c r="I4699">
        <v>204.779999</v>
      </c>
      <c r="J4699">
        <v>203.35360700000001</v>
      </c>
      <c r="K4699">
        <v>2593900</v>
      </c>
      <c r="L4699">
        <v>2.59</v>
      </c>
      <c r="M4699">
        <v>-4.2881641916656596E-3</v>
      </c>
      <c r="N4699">
        <v>4.55173325494348E-3</v>
      </c>
      <c r="O4699">
        <v>9.5651967577075503E-2</v>
      </c>
      <c r="P4699">
        <v>0.13873413664078799</v>
      </c>
      <c r="Q4699">
        <v>0.16941332725528099</v>
      </c>
      <c r="R4699">
        <v>6.3911708462074703E-3</v>
      </c>
      <c r="S4699">
        <v>9.5734619450886394E-3</v>
      </c>
      <c r="T4699">
        <v>9.5913557801163805E-3</v>
      </c>
      <c r="U4699">
        <v>1.2657688184443801E-2</v>
      </c>
      <c r="V4699">
        <v>215.429993</v>
      </c>
      <c r="W4699">
        <v>158.08999599999899</v>
      </c>
      <c r="X4699">
        <v>-0.114180227628258</v>
      </c>
      <c r="Y4699">
        <v>1.0115060212163699E-3</v>
      </c>
      <c r="Z4699">
        <v>0.91495870431577997</v>
      </c>
      <c r="AA4699">
        <v>1.07459551804112</v>
      </c>
      <c r="AB4699">
        <v>1.14679801580215</v>
      </c>
      <c r="AC4699" t="s">
        <v>264</v>
      </c>
      <c r="AD4699" t="s">
        <v>378</v>
      </c>
      <c r="AE4699" t="s">
        <v>62</v>
      </c>
      <c r="AF4699" t="s">
        <v>79</v>
      </c>
      <c r="AG4699" t="s">
        <v>379</v>
      </c>
      <c r="AH4699" s="45">
        <v>32233</v>
      </c>
      <c r="AI4699">
        <v>354950</v>
      </c>
      <c r="AK4699" t="s">
        <v>380</v>
      </c>
      <c r="AL4699" t="s">
        <v>376</v>
      </c>
      <c r="AM4699" t="s">
        <v>245</v>
      </c>
    </row>
    <row r="4700" spans="1:39" x14ac:dyDescent="0.3">
      <c r="A4700" s="1">
        <v>43600</v>
      </c>
      <c r="B4700" t="s">
        <v>40</v>
      </c>
      <c r="C4700" t="s">
        <v>239</v>
      </c>
      <c r="D4700">
        <v>2200</v>
      </c>
      <c r="E4700">
        <v>19</v>
      </c>
      <c r="F4700">
        <v>190.80999800000001</v>
      </c>
      <c r="G4700">
        <v>192.80999800000001</v>
      </c>
      <c r="H4700">
        <v>190.270004</v>
      </c>
      <c r="I4700">
        <v>191.759995</v>
      </c>
      <c r="J4700">
        <v>190.42430100000001</v>
      </c>
      <c r="K4700">
        <v>3355800</v>
      </c>
      <c r="L4700">
        <v>2.379</v>
      </c>
      <c r="M4700">
        <v>7.3033626600427096E-4</v>
      </c>
      <c r="N4700">
        <v>-1.7626374544856799E-2</v>
      </c>
      <c r="O4700">
        <v>-6.1139891315708003E-2</v>
      </c>
      <c r="P4700">
        <v>2.50429211242418E-2</v>
      </c>
      <c r="Q4700">
        <v>2.7631183814494101E-2</v>
      </c>
      <c r="R4700">
        <v>1.09301162847195E-2</v>
      </c>
      <c r="S4700">
        <v>1.0346840162395199E-2</v>
      </c>
      <c r="T4700">
        <v>1.0421906060500001E-2</v>
      </c>
      <c r="U4700">
        <v>1.25288087209132E-2</v>
      </c>
      <c r="V4700">
        <v>215.429993</v>
      </c>
      <c r="W4700">
        <v>158.08999599999899</v>
      </c>
      <c r="X4700">
        <v>-0.114180227628258</v>
      </c>
      <c r="Y4700">
        <v>5.8219943882337104E-3</v>
      </c>
      <c r="Z4700">
        <v>0.91081365433716799</v>
      </c>
      <c r="AA4700">
        <v>2.8736971029945699E-2</v>
      </c>
      <c r="AB4700">
        <v>0.17975371108058499</v>
      </c>
      <c r="AC4700" t="s">
        <v>264</v>
      </c>
      <c r="AD4700" t="s">
        <v>378</v>
      </c>
      <c r="AE4700" t="s">
        <v>62</v>
      </c>
      <c r="AF4700" t="s">
        <v>79</v>
      </c>
      <c r="AG4700" t="s">
        <v>379</v>
      </c>
      <c r="AH4700" s="45">
        <v>32233</v>
      </c>
      <c r="AI4700">
        <v>354950</v>
      </c>
      <c r="AK4700" t="s">
        <v>380</v>
      </c>
      <c r="AL4700" t="s">
        <v>376</v>
      </c>
      <c r="AM4700" t="s">
        <v>245</v>
      </c>
    </row>
    <row r="4701" spans="1:39" x14ac:dyDescent="0.3">
      <c r="A4701" s="1">
        <v>43608</v>
      </c>
      <c r="B4701" t="s">
        <v>40</v>
      </c>
      <c r="C4701" t="s">
        <v>239</v>
      </c>
      <c r="D4701">
        <v>1100</v>
      </c>
      <c r="E4701">
        <v>19</v>
      </c>
      <c r="F4701">
        <v>188.449997</v>
      </c>
      <c r="G4701">
        <v>192.53999299999899</v>
      </c>
      <c r="H4701">
        <v>186.270004</v>
      </c>
      <c r="I4701">
        <v>192</v>
      </c>
      <c r="J4701">
        <v>190.66262800000001</v>
      </c>
      <c r="K4701">
        <v>7754000</v>
      </c>
      <c r="L4701">
        <v>2.2959999999999998</v>
      </c>
      <c r="M4701">
        <v>1.6224603984247798E-2</v>
      </c>
      <c r="N4701">
        <v>-1.9772728935268302E-3</v>
      </c>
      <c r="O4701">
        <v>-7.0623554091758106E-2</v>
      </c>
      <c r="P4701">
        <v>5.3895730841959201E-3</v>
      </c>
      <c r="Q4701">
        <v>5.11608487522053E-2</v>
      </c>
      <c r="R4701">
        <v>1.14127472663282E-2</v>
      </c>
      <c r="S4701">
        <v>1.09497701424762E-2</v>
      </c>
      <c r="T4701">
        <v>1.0349086077084801E-2</v>
      </c>
      <c r="U4701">
        <v>1.24695643196127E-2</v>
      </c>
      <c r="V4701">
        <v>215.429993</v>
      </c>
      <c r="W4701">
        <v>158.08999599999899</v>
      </c>
      <c r="X4701">
        <v>-0.114180227628258</v>
      </c>
      <c r="Y4701">
        <v>-1.1985692488440201E-2</v>
      </c>
      <c r="Z4701">
        <v>0.89014525502145703</v>
      </c>
      <c r="AA4701">
        <v>0.21048984349580399</v>
      </c>
      <c r="AB4701">
        <v>0.16056748150647199</v>
      </c>
      <c r="AC4701" t="s">
        <v>264</v>
      </c>
      <c r="AD4701" t="s">
        <v>378</v>
      </c>
      <c r="AE4701" t="s">
        <v>62</v>
      </c>
      <c r="AF4701" t="s">
        <v>79</v>
      </c>
      <c r="AG4701" t="s">
        <v>379</v>
      </c>
      <c r="AH4701" s="45">
        <v>32233</v>
      </c>
      <c r="AI4701">
        <v>354950</v>
      </c>
      <c r="AK4701" t="s">
        <v>380</v>
      </c>
      <c r="AL4701" t="s">
        <v>376</v>
      </c>
      <c r="AM4701" t="s">
        <v>245</v>
      </c>
    </row>
    <row r="4702" spans="1:39" x14ac:dyDescent="0.3">
      <c r="A4702" s="1">
        <v>43614</v>
      </c>
      <c r="B4702" t="s">
        <v>40</v>
      </c>
      <c r="C4702" t="s">
        <v>246</v>
      </c>
      <c r="D4702">
        <v>1600</v>
      </c>
      <c r="E4702">
        <v>19</v>
      </c>
      <c r="F4702">
        <v>190.279999</v>
      </c>
      <c r="G4702">
        <v>191.88000500000001</v>
      </c>
      <c r="H4702">
        <v>188.029999</v>
      </c>
      <c r="I4702">
        <v>189.990005</v>
      </c>
      <c r="J4702">
        <v>188.666641</v>
      </c>
      <c r="K4702">
        <v>4569900</v>
      </c>
      <c r="L4702">
        <v>2.2360000000000002</v>
      </c>
      <c r="M4702">
        <v>-8.1774321909458894E-3</v>
      </c>
      <c r="N4702">
        <v>-7.6551519610654198E-3</v>
      </c>
      <c r="O4702">
        <v>-6.92348856949761E-2</v>
      </c>
      <c r="P4702">
        <v>4.1249528316612903E-2</v>
      </c>
      <c r="Q4702">
        <v>4.0744128504196002E-2</v>
      </c>
      <c r="R4702">
        <v>1.30096693348494E-2</v>
      </c>
      <c r="S4702">
        <v>1.1048527711732E-2</v>
      </c>
      <c r="T4702">
        <v>9.8401611214434994E-3</v>
      </c>
      <c r="U4702">
        <v>1.25079402993853E-2</v>
      </c>
      <c r="V4702">
        <v>215.429993</v>
      </c>
      <c r="W4702">
        <v>158.08999599999899</v>
      </c>
      <c r="X4702">
        <v>-0.114180227628258</v>
      </c>
      <c r="Y4702">
        <v>-6.9359101493404697E-3</v>
      </c>
      <c r="Z4702">
        <v>0.89330278728143897</v>
      </c>
      <c r="AA4702">
        <v>0.13717407348654001</v>
      </c>
      <c r="AB4702">
        <v>0.155189119073493</v>
      </c>
      <c r="AC4702" t="s">
        <v>264</v>
      </c>
      <c r="AD4702" t="s">
        <v>378</v>
      </c>
      <c r="AE4702" t="s">
        <v>62</v>
      </c>
      <c r="AF4702" t="s">
        <v>79</v>
      </c>
      <c r="AG4702" t="s">
        <v>379</v>
      </c>
      <c r="AH4702" s="45">
        <v>32233</v>
      </c>
      <c r="AI4702">
        <v>354950</v>
      </c>
      <c r="AK4702" t="s">
        <v>380</v>
      </c>
      <c r="AL4702" t="s">
        <v>376</v>
      </c>
      <c r="AM4702" t="s">
        <v>245</v>
      </c>
    </row>
    <row r="4703" spans="1:39" x14ac:dyDescent="0.3">
      <c r="A4703" s="1">
        <v>43621</v>
      </c>
      <c r="B4703" t="s">
        <v>40</v>
      </c>
      <c r="C4703" t="s">
        <v>246</v>
      </c>
      <c r="D4703">
        <v>1300</v>
      </c>
      <c r="E4703">
        <v>19</v>
      </c>
      <c r="F4703">
        <v>194.009995</v>
      </c>
      <c r="G4703">
        <v>196.720001</v>
      </c>
      <c r="H4703">
        <v>193.08000200000001</v>
      </c>
      <c r="I4703">
        <v>196.69000199999999</v>
      </c>
      <c r="J4703">
        <v>196.69000199999999</v>
      </c>
      <c r="K4703">
        <v>3704600</v>
      </c>
      <c r="L4703">
        <v>2.1230000000000002</v>
      </c>
      <c r="M4703">
        <v>1.43379126447362E-2</v>
      </c>
      <c r="N4703">
        <v>4.1647241937425097E-2</v>
      </c>
      <c r="O4703">
        <v>-1.2494739706289899E-2</v>
      </c>
      <c r="P4703">
        <v>7.8659086384911897E-2</v>
      </c>
      <c r="Q4703">
        <v>5.29577977151338E-2</v>
      </c>
      <c r="R4703">
        <v>1.4202612265706901E-2</v>
      </c>
      <c r="S4703">
        <v>1.2148347253226E-2</v>
      </c>
      <c r="T4703">
        <v>1.0595944359932399E-2</v>
      </c>
      <c r="U4703">
        <v>1.25543929391101E-2</v>
      </c>
      <c r="V4703">
        <v>215.429993</v>
      </c>
      <c r="W4703">
        <v>158.08999599999899</v>
      </c>
      <c r="X4703">
        <v>-0.114180227628258</v>
      </c>
      <c r="Y4703">
        <v>8.1287266899663802E-3</v>
      </c>
      <c r="Z4703">
        <v>0.89982129970527003</v>
      </c>
      <c r="AA4703">
        <v>0.236898022713847</v>
      </c>
      <c r="AB4703">
        <v>0.19394996986104099</v>
      </c>
      <c r="AC4703" t="s">
        <v>264</v>
      </c>
      <c r="AD4703" t="s">
        <v>378</v>
      </c>
      <c r="AE4703" t="s">
        <v>62</v>
      </c>
      <c r="AF4703" t="s">
        <v>79</v>
      </c>
      <c r="AG4703" t="s">
        <v>379</v>
      </c>
      <c r="AH4703" s="45">
        <v>32233</v>
      </c>
      <c r="AI4703">
        <v>354950</v>
      </c>
      <c r="AK4703" t="s">
        <v>380</v>
      </c>
      <c r="AL4703" t="s">
        <v>376</v>
      </c>
      <c r="AM4703" t="s">
        <v>245</v>
      </c>
    </row>
    <row r="4704" spans="1:39" x14ac:dyDescent="0.3">
      <c r="A4704" s="1">
        <v>43627</v>
      </c>
      <c r="B4704" t="s">
        <v>40</v>
      </c>
      <c r="C4704" t="s">
        <v>246</v>
      </c>
      <c r="D4704">
        <v>2100</v>
      </c>
      <c r="E4704">
        <v>19</v>
      </c>
      <c r="F4704">
        <v>199.020004</v>
      </c>
      <c r="G4704">
        <v>200.83999599999899</v>
      </c>
      <c r="H4704">
        <v>195.83999599999899</v>
      </c>
      <c r="I4704">
        <v>198.009995</v>
      </c>
      <c r="J4704">
        <v>198.009995</v>
      </c>
      <c r="K4704">
        <v>3708500</v>
      </c>
      <c r="L4704">
        <v>2.14</v>
      </c>
      <c r="M4704">
        <v>-2.02029997162603E-4</v>
      </c>
      <c r="N4704">
        <v>2.10265264331028E-2</v>
      </c>
      <c r="O4704">
        <v>2.44639040805151E-2</v>
      </c>
      <c r="P4704">
        <v>8.7790341180484094E-2</v>
      </c>
      <c r="Q4704">
        <v>2.3870548279416998E-2</v>
      </c>
      <c r="R4704">
        <v>5.8729087397013796E-3</v>
      </c>
      <c r="S4704">
        <v>1.0817795963941701E-2</v>
      </c>
      <c r="T4704">
        <v>1.03795436230457E-2</v>
      </c>
      <c r="U4704">
        <v>1.2499062526626701E-2</v>
      </c>
      <c r="V4704">
        <v>215.429993</v>
      </c>
      <c r="W4704">
        <v>158.08999599999899</v>
      </c>
      <c r="X4704">
        <v>-0.114180227628258</v>
      </c>
      <c r="Y4704">
        <v>-3.4994119269314301E-4</v>
      </c>
      <c r="Z4704">
        <v>0.89421228742925196</v>
      </c>
      <c r="AA4704">
        <v>1.8526131427586998E-2</v>
      </c>
      <c r="AB4704">
        <v>0.15330555351116901</v>
      </c>
      <c r="AC4704" t="s">
        <v>264</v>
      </c>
      <c r="AD4704" t="s">
        <v>378</v>
      </c>
      <c r="AE4704" t="s">
        <v>62</v>
      </c>
      <c r="AF4704" t="s">
        <v>79</v>
      </c>
      <c r="AG4704" t="s">
        <v>379</v>
      </c>
      <c r="AH4704" s="45">
        <v>32233</v>
      </c>
      <c r="AI4704">
        <v>354950</v>
      </c>
      <c r="AK4704" t="s">
        <v>380</v>
      </c>
      <c r="AL4704" t="s">
        <v>376</v>
      </c>
      <c r="AM4704" t="s">
        <v>245</v>
      </c>
    </row>
    <row r="4705" spans="1:39" x14ac:dyDescent="0.3">
      <c r="A4705" s="1">
        <v>43636</v>
      </c>
      <c r="B4705" t="s">
        <v>40</v>
      </c>
      <c r="C4705" t="s">
        <v>246</v>
      </c>
      <c r="D4705">
        <v>1600</v>
      </c>
      <c r="E4705">
        <v>19</v>
      </c>
      <c r="F4705">
        <v>209.570007</v>
      </c>
      <c r="G4705">
        <v>211.66000399999999</v>
      </c>
      <c r="H4705">
        <v>209.30999800000001</v>
      </c>
      <c r="I4705">
        <v>211.25</v>
      </c>
      <c r="J4705">
        <v>211.25</v>
      </c>
      <c r="K4705">
        <v>5171500</v>
      </c>
      <c r="L4705">
        <v>2.0009999999999999</v>
      </c>
      <c r="M4705">
        <v>1.5792680069299899E-2</v>
      </c>
      <c r="N4705">
        <v>4.3043365263815199E-2</v>
      </c>
      <c r="O4705">
        <v>0.108020465706476</v>
      </c>
      <c r="P4705">
        <v>0.113165920423748</v>
      </c>
      <c r="Q4705">
        <v>8.4168185253099298E-2</v>
      </c>
      <c r="R4705">
        <v>7.1565956888639199E-3</v>
      </c>
      <c r="S4705">
        <v>1.02955602079504E-2</v>
      </c>
      <c r="T4705">
        <v>1.04760400076289E-2</v>
      </c>
      <c r="U4705">
        <v>1.26003879283979E-2</v>
      </c>
      <c r="V4705">
        <v>215.429993</v>
      </c>
      <c r="W4705">
        <v>158.08999599999899</v>
      </c>
      <c r="X4705">
        <v>-0.114180227628258</v>
      </c>
      <c r="Y4705">
        <v>9.4276054361659405E-3</v>
      </c>
      <c r="Z4705">
        <v>0.89430298686916398</v>
      </c>
      <c r="AA4705">
        <v>0.48839826224796001</v>
      </c>
      <c r="AB4705">
        <v>0.32741277064575902</v>
      </c>
      <c r="AC4705" t="s">
        <v>264</v>
      </c>
      <c r="AD4705" t="s">
        <v>378</v>
      </c>
      <c r="AE4705" t="s">
        <v>62</v>
      </c>
      <c r="AF4705" t="s">
        <v>79</v>
      </c>
      <c r="AG4705" t="s">
        <v>379</v>
      </c>
      <c r="AH4705" s="45">
        <v>32233</v>
      </c>
      <c r="AI4705">
        <v>354950</v>
      </c>
      <c r="AK4705" t="s">
        <v>380</v>
      </c>
      <c r="AL4705" t="s">
        <v>376</v>
      </c>
      <c r="AM4705" t="s">
        <v>245</v>
      </c>
    </row>
    <row r="4706" spans="1:39" x14ac:dyDescent="0.3">
      <c r="A4706" s="1">
        <v>43637</v>
      </c>
      <c r="B4706" t="s">
        <v>40</v>
      </c>
      <c r="C4706" t="s">
        <v>246</v>
      </c>
      <c r="D4706">
        <v>800</v>
      </c>
      <c r="E4706">
        <v>19</v>
      </c>
      <c r="F4706">
        <v>211.259995</v>
      </c>
      <c r="G4706">
        <v>211.990004999999</v>
      </c>
      <c r="H4706">
        <v>209.08000200000001</v>
      </c>
      <c r="I4706">
        <v>209.38999899999999</v>
      </c>
      <c r="J4706">
        <v>209.38999899999999</v>
      </c>
      <c r="K4706">
        <v>9855000</v>
      </c>
      <c r="L4706">
        <v>2.0680000000000001</v>
      </c>
      <c r="M4706">
        <v>-8.8437292088354297E-3</v>
      </c>
      <c r="N4706">
        <v>1.74394774099286E-2</v>
      </c>
      <c r="O4706">
        <v>9.6561731574721199E-2</v>
      </c>
      <c r="P4706">
        <v>0.110764967218742</v>
      </c>
      <c r="Q4706">
        <v>7.5977144973138899E-2</v>
      </c>
      <c r="R4706">
        <v>8.8302783097129502E-3</v>
      </c>
      <c r="S4706">
        <v>1.0699132164028E-2</v>
      </c>
      <c r="T4706">
        <v>1.0510805465638101E-2</v>
      </c>
      <c r="U4706">
        <v>1.26135013811695E-2</v>
      </c>
      <c r="V4706">
        <v>215.429993</v>
      </c>
      <c r="W4706">
        <v>158.08999599999899</v>
      </c>
      <c r="X4706">
        <v>-0.114180227628258</v>
      </c>
      <c r="Y4706">
        <v>-1.26001638019446E-3</v>
      </c>
      <c r="Z4706">
        <v>0.89494261577124901</v>
      </c>
      <c r="AA4706">
        <v>0.42176729665683199</v>
      </c>
      <c r="AB4706">
        <v>0.36426896267998998</v>
      </c>
      <c r="AC4706" t="s">
        <v>264</v>
      </c>
      <c r="AD4706" t="s">
        <v>378</v>
      </c>
      <c r="AE4706" t="s">
        <v>62</v>
      </c>
      <c r="AF4706" t="s">
        <v>79</v>
      </c>
      <c r="AG4706" t="s">
        <v>379</v>
      </c>
      <c r="AH4706" s="45">
        <v>32233</v>
      </c>
      <c r="AI4706">
        <v>354950</v>
      </c>
      <c r="AK4706" t="s">
        <v>380</v>
      </c>
      <c r="AL4706" t="s">
        <v>376</v>
      </c>
      <c r="AM4706" t="s">
        <v>245</v>
      </c>
    </row>
    <row r="4707" spans="1:39" x14ac:dyDescent="0.3">
      <c r="A4707" s="1">
        <v>43556</v>
      </c>
      <c r="B4707" t="s">
        <v>40</v>
      </c>
      <c r="C4707" t="s">
        <v>239</v>
      </c>
      <c r="D4707">
        <v>2500</v>
      </c>
      <c r="E4707">
        <v>20</v>
      </c>
      <c r="F4707">
        <v>192.990005</v>
      </c>
      <c r="G4707">
        <v>195.89999399999999</v>
      </c>
      <c r="H4707">
        <v>192.85000600000001</v>
      </c>
      <c r="I4707">
        <v>195.63999899999999</v>
      </c>
      <c r="J4707">
        <v>194.27728300000001</v>
      </c>
      <c r="K4707">
        <v>5381400</v>
      </c>
      <c r="L4707">
        <v>2.4969999999999999</v>
      </c>
      <c r="M4707">
        <v>1.9354009393975899E-2</v>
      </c>
      <c r="N4707">
        <v>3.0937884014243799E-2</v>
      </c>
      <c r="O4707">
        <v>6.2582830334484502E-2</v>
      </c>
      <c r="P4707">
        <v>0.14660328482609</v>
      </c>
      <c r="Q4707">
        <v>0.117223968706234</v>
      </c>
      <c r="R4707">
        <v>8.6118429020622493E-3</v>
      </c>
      <c r="S4707">
        <v>8.1525407371245504E-3</v>
      </c>
      <c r="T4707">
        <v>1.0879771881538399E-2</v>
      </c>
      <c r="U4707">
        <v>1.29958589761283E-2</v>
      </c>
      <c r="V4707">
        <v>215.429993</v>
      </c>
      <c r="W4707">
        <v>158.08999599999899</v>
      </c>
      <c r="X4707">
        <v>-0.114180227628258</v>
      </c>
      <c r="Y4707">
        <v>1.1502195497633099E-2</v>
      </c>
      <c r="Z4707">
        <v>0.92018291440048805</v>
      </c>
      <c r="AA4707">
        <v>0.688803268819279</v>
      </c>
      <c r="AB4707">
        <v>0.653965277819755</v>
      </c>
      <c r="AC4707" t="s">
        <v>265</v>
      </c>
      <c r="AD4707" t="s">
        <v>378</v>
      </c>
      <c r="AE4707" t="s">
        <v>62</v>
      </c>
      <c r="AF4707" t="s">
        <v>79</v>
      </c>
      <c r="AG4707" t="s">
        <v>379</v>
      </c>
      <c r="AH4707" s="45">
        <v>32233</v>
      </c>
      <c r="AI4707">
        <v>354950</v>
      </c>
      <c r="AK4707" t="s">
        <v>380</v>
      </c>
      <c r="AL4707" t="s">
        <v>376</v>
      </c>
      <c r="AM4707" t="s">
        <v>245</v>
      </c>
    </row>
    <row r="4708" spans="1:39" x14ac:dyDescent="0.3">
      <c r="A4708" s="1">
        <v>43578</v>
      </c>
      <c r="B4708" t="s">
        <v>40</v>
      </c>
      <c r="C4708" t="s">
        <v>239</v>
      </c>
      <c r="D4708">
        <v>2000</v>
      </c>
      <c r="E4708">
        <v>20</v>
      </c>
      <c r="F4708">
        <v>205.13999899999999</v>
      </c>
      <c r="G4708">
        <v>207.33000200000001</v>
      </c>
      <c r="H4708">
        <v>203.429993</v>
      </c>
      <c r="I4708">
        <v>206.050003</v>
      </c>
      <c r="J4708">
        <v>204.614777</v>
      </c>
      <c r="K4708">
        <v>3702600</v>
      </c>
      <c r="L4708">
        <v>2.57</v>
      </c>
      <c r="M4708">
        <v>6.1827046746707401E-3</v>
      </c>
      <c r="N4708">
        <v>5.7920674809972096E-3</v>
      </c>
      <c r="O4708">
        <v>8.1252728947391495E-2</v>
      </c>
      <c r="P4708">
        <v>0.15876669250738301</v>
      </c>
      <c r="Q4708">
        <v>0.17599139627193799</v>
      </c>
      <c r="R4708">
        <v>6.6072141740757002E-3</v>
      </c>
      <c r="S4708">
        <v>8.8776609304896392E-3</v>
      </c>
      <c r="T4708">
        <v>9.3803531541369993E-3</v>
      </c>
      <c r="U4708">
        <v>1.2662259681952399E-2</v>
      </c>
      <c r="V4708">
        <v>215.429993</v>
      </c>
      <c r="W4708">
        <v>158.08999599999899</v>
      </c>
      <c r="X4708">
        <v>-0.114180227628258</v>
      </c>
      <c r="Y4708">
        <v>8.8023511954049196E-3</v>
      </c>
      <c r="Z4708">
        <v>0.91692205718862596</v>
      </c>
      <c r="AA4708">
        <v>1.1255304908038299</v>
      </c>
      <c r="AB4708">
        <v>1.1194897249109099</v>
      </c>
      <c r="AC4708" t="s">
        <v>265</v>
      </c>
      <c r="AD4708" t="s">
        <v>378</v>
      </c>
      <c r="AE4708" t="s">
        <v>62</v>
      </c>
      <c r="AF4708" t="s">
        <v>79</v>
      </c>
      <c r="AG4708" t="s">
        <v>379</v>
      </c>
      <c r="AH4708" s="45">
        <v>32233</v>
      </c>
      <c r="AI4708">
        <v>354950</v>
      </c>
      <c r="AK4708" t="s">
        <v>380</v>
      </c>
      <c r="AL4708" t="s">
        <v>376</v>
      </c>
      <c r="AM4708" t="s">
        <v>245</v>
      </c>
    </row>
    <row r="4709" spans="1:39" x14ac:dyDescent="0.3">
      <c r="A4709" s="1">
        <v>43598</v>
      </c>
      <c r="B4709" t="s">
        <v>40</v>
      </c>
      <c r="C4709" t="s">
        <v>246</v>
      </c>
      <c r="D4709">
        <v>2100</v>
      </c>
      <c r="E4709">
        <v>20</v>
      </c>
      <c r="F4709">
        <v>191</v>
      </c>
      <c r="G4709">
        <v>191.66000399999999</v>
      </c>
      <c r="H4709">
        <v>189.13999899999999</v>
      </c>
      <c r="I4709">
        <v>190.33999599999899</v>
      </c>
      <c r="J4709">
        <v>189.01419099999899</v>
      </c>
      <c r="K4709">
        <v>3325900</v>
      </c>
      <c r="L4709">
        <v>2.4049999999999998</v>
      </c>
      <c r="M4709">
        <v>-2.2031508240922398E-2</v>
      </c>
      <c r="N4709">
        <v>-4.76537332080718E-2</v>
      </c>
      <c r="O4709">
        <v>-4.6651367034167598E-2</v>
      </c>
      <c r="P4709">
        <v>4.7181841505361199E-2</v>
      </c>
      <c r="Q4709">
        <v>4.0926833193656198E-2</v>
      </c>
      <c r="R4709">
        <v>1.2767378945655E-2</v>
      </c>
      <c r="S4709">
        <v>1.0943748993741601E-2</v>
      </c>
      <c r="T4709">
        <v>1.07023563948747E-2</v>
      </c>
      <c r="U4709">
        <v>1.25678300744367E-2</v>
      </c>
      <c r="V4709">
        <v>215.429993</v>
      </c>
      <c r="W4709">
        <v>158.08999599999899</v>
      </c>
      <c r="X4709">
        <v>-0.114180227628258</v>
      </c>
      <c r="Y4709">
        <v>-2.4426469085879299E-2</v>
      </c>
      <c r="Z4709">
        <v>0.91328638253450101</v>
      </c>
      <c r="AA4709">
        <v>0.126391392630153</v>
      </c>
      <c r="AB4709">
        <v>0.33109642352040197</v>
      </c>
      <c r="AC4709" t="s">
        <v>265</v>
      </c>
      <c r="AD4709" t="s">
        <v>378</v>
      </c>
      <c r="AE4709" t="s">
        <v>62</v>
      </c>
      <c r="AF4709" t="s">
        <v>79</v>
      </c>
      <c r="AG4709" t="s">
        <v>379</v>
      </c>
      <c r="AH4709" s="45">
        <v>32233</v>
      </c>
      <c r="AI4709">
        <v>354950</v>
      </c>
      <c r="AK4709" t="s">
        <v>380</v>
      </c>
      <c r="AL4709" t="s">
        <v>376</v>
      </c>
      <c r="AM4709" t="s">
        <v>245</v>
      </c>
    </row>
    <row r="4710" spans="1:39" x14ac:dyDescent="0.3">
      <c r="A4710" s="1">
        <v>43607</v>
      </c>
      <c r="B4710" t="s">
        <v>40</v>
      </c>
      <c r="C4710" t="s">
        <v>246</v>
      </c>
      <c r="D4710">
        <v>1700</v>
      </c>
      <c r="E4710">
        <v>20</v>
      </c>
      <c r="F4710">
        <v>190.490005</v>
      </c>
      <c r="G4710">
        <v>192.220001</v>
      </c>
      <c r="H4710">
        <v>188.050003</v>
      </c>
      <c r="I4710">
        <v>188.91000399999999</v>
      </c>
      <c r="J4710">
        <v>187.59416200000001</v>
      </c>
      <c r="K4710">
        <v>5706000</v>
      </c>
      <c r="L4710">
        <v>2.3929999999999998</v>
      </c>
      <c r="M4710">
        <v>-1.3355888768805901E-2</v>
      </c>
      <c r="N4710">
        <v>-1.49738288306836E-2</v>
      </c>
      <c r="O4710">
        <v>-8.0665453401335296E-2</v>
      </c>
      <c r="P4710">
        <v>-7.86799643885331E-3</v>
      </c>
      <c r="Q4710">
        <v>1.9431325831661399E-2</v>
      </c>
      <c r="R4710">
        <v>7.4853946465426799E-3</v>
      </c>
      <c r="S4710">
        <v>1.0290492582870899E-2</v>
      </c>
      <c r="T4710">
        <v>1.01484672994002E-2</v>
      </c>
      <c r="U4710">
        <v>1.24673360747324E-2</v>
      </c>
      <c r="V4710">
        <v>215.429993</v>
      </c>
      <c r="W4710">
        <v>158.08999599999899</v>
      </c>
      <c r="X4710">
        <v>-0.114180227628258</v>
      </c>
      <c r="Y4710">
        <v>-2.8283920525026501E-3</v>
      </c>
      <c r="Z4710">
        <v>0.90617843518534202</v>
      </c>
      <c r="AA4710">
        <v>-3.3584110301698902E-2</v>
      </c>
      <c r="AB4710">
        <v>0.153116923437422</v>
      </c>
      <c r="AC4710" t="s">
        <v>265</v>
      </c>
      <c r="AD4710" t="s">
        <v>378</v>
      </c>
      <c r="AE4710" t="s">
        <v>62</v>
      </c>
      <c r="AF4710" t="s">
        <v>79</v>
      </c>
      <c r="AG4710" t="s">
        <v>379</v>
      </c>
      <c r="AH4710" s="45">
        <v>32233</v>
      </c>
      <c r="AI4710">
        <v>354950</v>
      </c>
      <c r="AK4710" t="s">
        <v>380</v>
      </c>
      <c r="AL4710" t="s">
        <v>376</v>
      </c>
      <c r="AM4710" t="s">
        <v>245</v>
      </c>
    </row>
    <row r="4711" spans="1:39" x14ac:dyDescent="0.3">
      <c r="A4711" s="1">
        <v>43613</v>
      </c>
      <c r="B4711" t="s">
        <v>40</v>
      </c>
      <c r="C4711" t="s">
        <v>246</v>
      </c>
      <c r="D4711">
        <v>2600</v>
      </c>
      <c r="E4711">
        <v>20</v>
      </c>
      <c r="F4711">
        <v>194.38000500000001</v>
      </c>
      <c r="G4711">
        <v>196.470001</v>
      </c>
      <c r="H4711">
        <v>191.35000600000001</v>
      </c>
      <c r="I4711">
        <v>191.550003</v>
      </c>
      <c r="J4711">
        <v>190.21577500000001</v>
      </c>
      <c r="K4711">
        <v>5165800</v>
      </c>
      <c r="L4711">
        <v>2.2679999999999998</v>
      </c>
      <c r="M4711">
        <v>-1.05935529448534E-2</v>
      </c>
      <c r="N4711">
        <v>3.13728515280075E-3</v>
      </c>
      <c r="O4711">
        <v>-7.5151482419752696E-2</v>
      </c>
      <c r="P4711">
        <v>2.4531198023873099E-2</v>
      </c>
      <c r="Q4711">
        <v>4.7317231080364501E-2</v>
      </c>
      <c r="R4711">
        <v>1.2517244075686801E-2</v>
      </c>
      <c r="S4711">
        <v>1.1247030903586299E-2</v>
      </c>
      <c r="T4711">
        <v>1.02970154151375E-2</v>
      </c>
      <c r="U4711">
        <v>1.24973300272664E-2</v>
      </c>
      <c r="V4711">
        <v>215.429993</v>
      </c>
      <c r="W4711">
        <v>158.08999599999899</v>
      </c>
      <c r="X4711">
        <v>-0.114180227628258</v>
      </c>
      <c r="Y4711">
        <v>-8.4109499934704197E-3</v>
      </c>
      <c r="Z4711">
        <v>0.89263084095240597</v>
      </c>
      <c r="AA4711">
        <v>0.183893327228173</v>
      </c>
      <c r="AB4711">
        <v>0.159269543066028</v>
      </c>
      <c r="AC4711" t="s">
        <v>265</v>
      </c>
      <c r="AD4711" t="s">
        <v>378</v>
      </c>
      <c r="AE4711" t="s">
        <v>62</v>
      </c>
      <c r="AF4711" t="s">
        <v>79</v>
      </c>
      <c r="AG4711" t="s">
        <v>379</v>
      </c>
      <c r="AH4711" s="45">
        <v>32233</v>
      </c>
      <c r="AI4711">
        <v>354950</v>
      </c>
      <c r="AK4711" t="s">
        <v>380</v>
      </c>
      <c r="AL4711" t="s">
        <v>376</v>
      </c>
      <c r="AM4711" t="s">
        <v>245</v>
      </c>
    </row>
    <row r="4712" spans="1:39" x14ac:dyDescent="0.3">
      <c r="A4712" s="1">
        <v>43629</v>
      </c>
      <c r="B4712" t="s">
        <v>40</v>
      </c>
      <c r="C4712" t="s">
        <v>239</v>
      </c>
      <c r="D4712">
        <v>2100</v>
      </c>
      <c r="E4712">
        <v>20</v>
      </c>
      <c r="F4712">
        <v>199.949997</v>
      </c>
      <c r="G4712">
        <v>202.679993</v>
      </c>
      <c r="H4712">
        <v>199.449997</v>
      </c>
      <c r="I4712">
        <v>202.35000600000001</v>
      </c>
      <c r="J4712">
        <v>202.35000600000001</v>
      </c>
      <c r="K4712">
        <v>3630900</v>
      </c>
      <c r="L4712">
        <v>2.0910000000000002</v>
      </c>
      <c r="M4712">
        <v>1.6995619195917699E-2</v>
      </c>
      <c r="N4712">
        <v>2.5932610338822399E-2</v>
      </c>
      <c r="O4712">
        <v>6.8176804076452699E-2</v>
      </c>
      <c r="P4712">
        <v>0.11512721233355799</v>
      </c>
      <c r="Q4712">
        <v>3.0638314151549498E-2</v>
      </c>
      <c r="R4712">
        <v>6.9133573097254902E-3</v>
      </c>
      <c r="S4712">
        <v>9.9973011257324593E-3</v>
      </c>
      <c r="T4712">
        <v>1.04939301946794E-2</v>
      </c>
      <c r="U4712">
        <v>1.2530357966868E-2</v>
      </c>
      <c r="V4712">
        <v>215.429993</v>
      </c>
      <c r="W4712">
        <v>158.08999599999899</v>
      </c>
      <c r="X4712">
        <v>-0.114180227628258</v>
      </c>
      <c r="Y4712">
        <v>4.0890106107655602E-3</v>
      </c>
      <c r="Z4712">
        <v>0.89516091541943499</v>
      </c>
      <c r="AA4712">
        <v>7.3284701973106103E-2</v>
      </c>
      <c r="AB4712">
        <v>7.5118866108547303E-2</v>
      </c>
      <c r="AC4712" t="s">
        <v>265</v>
      </c>
      <c r="AD4712" t="s">
        <v>378</v>
      </c>
      <c r="AE4712" t="s">
        <v>62</v>
      </c>
      <c r="AF4712" t="s">
        <v>79</v>
      </c>
      <c r="AG4712" t="s">
        <v>379</v>
      </c>
      <c r="AH4712" s="45">
        <v>32233</v>
      </c>
      <c r="AI4712">
        <v>354950</v>
      </c>
      <c r="AK4712" t="s">
        <v>380</v>
      </c>
      <c r="AL4712" t="s">
        <v>376</v>
      </c>
      <c r="AM4712" t="s">
        <v>245</v>
      </c>
    </row>
    <row r="4713" spans="1:39" x14ac:dyDescent="0.3">
      <c r="A4713" s="1">
        <v>43635</v>
      </c>
      <c r="B4713" t="s">
        <v>40</v>
      </c>
      <c r="C4713" t="s">
        <v>239</v>
      </c>
      <c r="D4713">
        <v>2200</v>
      </c>
      <c r="E4713">
        <v>20</v>
      </c>
      <c r="F4713">
        <v>207.89999399999999</v>
      </c>
      <c r="G4713">
        <v>208.479996</v>
      </c>
      <c r="H4713">
        <v>205.89999399999999</v>
      </c>
      <c r="I4713">
        <v>207.94000199999999</v>
      </c>
      <c r="J4713">
        <v>207.94000199999999</v>
      </c>
      <c r="K4713">
        <v>3648200</v>
      </c>
      <c r="L4713">
        <v>2.0289999999999999</v>
      </c>
      <c r="M4713">
        <v>2.21465596375061E-3</v>
      </c>
      <c r="N4713">
        <v>4.4246304390432797E-2</v>
      </c>
      <c r="O4713">
        <v>8.3727796288074099E-2</v>
      </c>
      <c r="P4713">
        <v>0.117955183658802</v>
      </c>
      <c r="Q4713">
        <v>6.0973585622595403E-2</v>
      </c>
      <c r="R4713">
        <v>7.47176257153422E-3</v>
      </c>
      <c r="S4713">
        <v>1.03752030712638E-2</v>
      </c>
      <c r="T4713">
        <v>1.0595934621491601E-2</v>
      </c>
      <c r="U4713">
        <v>1.25716991627913E-2</v>
      </c>
      <c r="V4713">
        <v>215.429993</v>
      </c>
      <c r="W4713">
        <v>158.08999599999899</v>
      </c>
      <c r="X4713">
        <v>-0.114180227628258</v>
      </c>
      <c r="Y4713">
        <v>2.98071681438073E-3</v>
      </c>
      <c r="Z4713">
        <v>0.89216781331632899</v>
      </c>
      <c r="AA4713">
        <v>0.30914352289791702</v>
      </c>
      <c r="AB4713">
        <v>0.244390058590788</v>
      </c>
      <c r="AC4713" t="s">
        <v>265</v>
      </c>
      <c r="AD4713" t="s">
        <v>378</v>
      </c>
      <c r="AE4713" t="s">
        <v>62</v>
      </c>
      <c r="AF4713" t="s">
        <v>79</v>
      </c>
      <c r="AG4713" t="s">
        <v>379</v>
      </c>
      <c r="AH4713" s="45">
        <v>32233</v>
      </c>
      <c r="AI4713">
        <v>354950</v>
      </c>
      <c r="AK4713" t="s">
        <v>380</v>
      </c>
      <c r="AL4713" t="s">
        <v>376</v>
      </c>
      <c r="AM4713" t="s">
        <v>245</v>
      </c>
    </row>
    <row r="4714" spans="1:39" x14ac:dyDescent="0.3">
      <c r="A4714" s="1">
        <v>43642</v>
      </c>
      <c r="B4714" t="s">
        <v>40</v>
      </c>
      <c r="C4714" t="s">
        <v>246</v>
      </c>
      <c r="D4714">
        <v>2500</v>
      </c>
      <c r="E4714">
        <v>20</v>
      </c>
      <c r="F4714">
        <v>205.33999599999899</v>
      </c>
      <c r="G4714">
        <v>207.320007</v>
      </c>
      <c r="H4714">
        <v>204.64999399999999</v>
      </c>
      <c r="I4714">
        <v>206.41999799999999</v>
      </c>
      <c r="J4714">
        <v>206.41999799999999</v>
      </c>
      <c r="K4714">
        <v>3071200</v>
      </c>
      <c r="L4714">
        <v>2.0489999999999999</v>
      </c>
      <c r="M4714">
        <v>8.17201253596192E-3</v>
      </c>
      <c r="N4714">
        <v>-7.3366677191796601E-3</v>
      </c>
      <c r="O4714">
        <v>7.1160279820342898E-2</v>
      </c>
      <c r="P4714">
        <v>9.3833824639344005E-2</v>
      </c>
      <c r="Q4714">
        <v>7.5346670661627702E-2</v>
      </c>
      <c r="R4714">
        <v>1.3684124800528E-2</v>
      </c>
      <c r="S4714">
        <v>1.0954641123174199E-2</v>
      </c>
      <c r="T4714">
        <v>1.08576761258655E-2</v>
      </c>
      <c r="U4714">
        <v>1.26378881810503E-2</v>
      </c>
      <c r="V4714">
        <v>215.429993</v>
      </c>
      <c r="W4714">
        <v>158.08999599999899</v>
      </c>
      <c r="X4714">
        <v>-0.114180227628258</v>
      </c>
      <c r="Y4714">
        <v>-1.2346958449604901E-3</v>
      </c>
      <c r="Z4714">
        <v>0.90249270992859898</v>
      </c>
      <c r="AA4714">
        <v>0.42148107007153701</v>
      </c>
      <c r="AB4714">
        <v>0.37784732025771101</v>
      </c>
      <c r="AC4714" t="s">
        <v>265</v>
      </c>
      <c r="AD4714" t="s">
        <v>378</v>
      </c>
      <c r="AE4714" t="s">
        <v>62</v>
      </c>
      <c r="AF4714" t="s">
        <v>79</v>
      </c>
      <c r="AG4714" t="s">
        <v>379</v>
      </c>
      <c r="AH4714" s="45">
        <v>32233</v>
      </c>
      <c r="AI4714">
        <v>354950</v>
      </c>
      <c r="AK4714" t="s">
        <v>380</v>
      </c>
      <c r="AL4714" t="s">
        <v>376</v>
      </c>
      <c r="AM4714" t="s">
        <v>245</v>
      </c>
    </row>
    <row r="4715" spans="1:39" x14ac:dyDescent="0.3">
      <c r="A4715" s="1">
        <v>43629</v>
      </c>
      <c r="B4715" t="s">
        <v>41</v>
      </c>
      <c r="C4715" t="s">
        <v>239</v>
      </c>
      <c r="D4715">
        <v>100</v>
      </c>
      <c r="E4715">
        <v>1</v>
      </c>
      <c r="F4715">
        <v>133.449997</v>
      </c>
      <c r="G4715">
        <v>133.78999299999899</v>
      </c>
      <c r="H4715">
        <v>131.85000600000001</v>
      </c>
      <c r="I4715">
        <v>132.94000199999999</v>
      </c>
      <c r="J4715">
        <v>132.94000199999999</v>
      </c>
      <c r="K4715">
        <v>2851400</v>
      </c>
      <c r="L4715">
        <v>2.0910000000000002</v>
      </c>
      <c r="M4715">
        <v>-1.50328500385007E-3</v>
      </c>
      <c r="N4715">
        <v>7.2475480101638302E-3</v>
      </c>
      <c r="O4715">
        <v>5.1746739003291499E-2</v>
      </c>
      <c r="P4715">
        <v>0.147922325468441</v>
      </c>
      <c r="Q4715">
        <v>0.272419900667911</v>
      </c>
      <c r="R4715">
        <v>5.6423442797260796E-3</v>
      </c>
      <c r="S4715">
        <v>7.6367556180790396E-3</v>
      </c>
      <c r="T4715">
        <v>7.98857373863022E-3</v>
      </c>
      <c r="U4715">
        <v>1.08075914588972E-2</v>
      </c>
      <c r="V4715">
        <v>134.71000699999999</v>
      </c>
      <c r="W4715">
        <v>104.160004</v>
      </c>
      <c r="X4715">
        <v>-8.9666725408457895E-2</v>
      </c>
      <c r="Y4715">
        <v>4.0890106107655602E-3</v>
      </c>
      <c r="Z4715">
        <v>0.39038138837014802</v>
      </c>
      <c r="AA4715">
        <v>2.2541255877033701</v>
      </c>
      <c r="AB4715">
        <v>2.4769173529050099</v>
      </c>
      <c r="AC4715" t="s">
        <v>240</v>
      </c>
      <c r="AD4715" t="s">
        <v>381</v>
      </c>
      <c r="AE4715" t="s">
        <v>66</v>
      </c>
      <c r="AF4715" t="s">
        <v>89</v>
      </c>
      <c r="AG4715" t="s">
        <v>382</v>
      </c>
      <c r="AI4715">
        <v>77476</v>
      </c>
      <c r="AJ4715">
        <v>1898</v>
      </c>
      <c r="AK4715" t="s">
        <v>383</v>
      </c>
      <c r="AL4715" t="s">
        <v>302</v>
      </c>
      <c r="AM4715" t="s">
        <v>245</v>
      </c>
    </row>
    <row r="4716" spans="1:39" x14ac:dyDescent="0.3">
      <c r="A4716" s="1">
        <v>43567</v>
      </c>
      <c r="B4716" t="s">
        <v>41</v>
      </c>
      <c r="C4716" t="s">
        <v>246</v>
      </c>
      <c r="D4716">
        <v>300</v>
      </c>
      <c r="E4716">
        <v>2</v>
      </c>
      <c r="F4716">
        <v>121.529999</v>
      </c>
      <c r="G4716">
        <v>122.33000199999999</v>
      </c>
      <c r="H4716">
        <v>121.150002</v>
      </c>
      <c r="I4716">
        <v>122.230003</v>
      </c>
      <c r="J4716">
        <v>121.341583</v>
      </c>
      <c r="K4716">
        <v>3501100</v>
      </c>
      <c r="L4716">
        <v>2.56</v>
      </c>
      <c r="M4716">
        <v>4.59206480354977E-3</v>
      </c>
      <c r="N4716">
        <v>5.0031003956389798E-3</v>
      </c>
      <c r="O4716">
        <v>4.73267700521596E-2</v>
      </c>
      <c r="P4716">
        <v>0.130369169977675</v>
      </c>
      <c r="Q4716">
        <v>0.154284844540623</v>
      </c>
      <c r="R4716">
        <v>3.0864534484545299E-3</v>
      </c>
      <c r="S4716">
        <v>5.4985113446064096E-3</v>
      </c>
      <c r="T4716">
        <v>7.3411197930045302E-3</v>
      </c>
      <c r="U4716">
        <v>1.10781557669718E-2</v>
      </c>
      <c r="V4716">
        <v>123.19000200000001</v>
      </c>
      <c r="W4716">
        <v>95.940002000000007</v>
      </c>
      <c r="X4716">
        <v>-8.9666725408457895E-2</v>
      </c>
      <c r="Y4716">
        <v>6.5875784763498903E-3</v>
      </c>
      <c r="Z4716">
        <v>0.414427814384556</v>
      </c>
      <c r="AA4716">
        <v>1.78935383466612</v>
      </c>
      <c r="AB4716">
        <v>1.71254185758893</v>
      </c>
      <c r="AC4716" t="s">
        <v>247</v>
      </c>
      <c r="AD4716" t="s">
        <v>381</v>
      </c>
      <c r="AE4716" t="s">
        <v>66</v>
      </c>
      <c r="AF4716" t="s">
        <v>89</v>
      </c>
      <c r="AG4716" t="s">
        <v>382</v>
      </c>
      <c r="AI4716">
        <v>77476</v>
      </c>
      <c r="AJ4716">
        <v>1898</v>
      </c>
      <c r="AK4716" t="s">
        <v>383</v>
      </c>
      <c r="AL4716" t="s">
        <v>302</v>
      </c>
      <c r="AM4716" t="s">
        <v>245</v>
      </c>
    </row>
    <row r="4717" spans="1:39" x14ac:dyDescent="0.3">
      <c r="A4717" s="1">
        <v>43585</v>
      </c>
      <c r="B4717" t="s">
        <v>41</v>
      </c>
      <c r="C4717" t="s">
        <v>239</v>
      </c>
      <c r="D4717">
        <v>600</v>
      </c>
      <c r="E4717">
        <v>2</v>
      </c>
      <c r="F4717">
        <v>127.050003</v>
      </c>
      <c r="G4717">
        <v>128.38999899999999</v>
      </c>
      <c r="H4717">
        <v>126.339996</v>
      </c>
      <c r="I4717">
        <v>128.050003</v>
      </c>
      <c r="J4717">
        <v>127.11927799999999</v>
      </c>
      <c r="K4717">
        <v>4963600</v>
      </c>
      <c r="L4717">
        <v>2.5089999999999999</v>
      </c>
      <c r="M4717">
        <v>1.0677639605680699E-2</v>
      </c>
      <c r="N4717">
        <v>7.5253449934483997E-3</v>
      </c>
      <c r="O4717">
        <v>4.9712111730268398E-2</v>
      </c>
      <c r="P4717">
        <v>0.16914917331965401</v>
      </c>
      <c r="Q4717">
        <v>0.263672889729055</v>
      </c>
      <c r="R4717">
        <v>6.1904617816504201E-3</v>
      </c>
      <c r="S4717">
        <v>9.2881661186907695E-3</v>
      </c>
      <c r="T4717">
        <v>8.3308549899759506E-3</v>
      </c>
      <c r="U4717">
        <v>1.09473097456827E-2</v>
      </c>
      <c r="V4717">
        <v>128.38999899999999</v>
      </c>
      <c r="W4717">
        <v>95.940002000000007</v>
      </c>
      <c r="X4717">
        <v>-8.9666725408457895E-2</v>
      </c>
      <c r="Y4717">
        <v>9.5096475723260604E-4</v>
      </c>
      <c r="Z4717">
        <v>0.39370819016969899</v>
      </c>
      <c r="AA4717">
        <v>2.8421298571479601</v>
      </c>
      <c r="AB4717">
        <v>2.7739872180761198</v>
      </c>
      <c r="AC4717" t="s">
        <v>247</v>
      </c>
      <c r="AD4717" t="s">
        <v>381</v>
      </c>
      <c r="AE4717" t="s">
        <v>66</v>
      </c>
      <c r="AF4717" t="s">
        <v>89</v>
      </c>
      <c r="AG4717" t="s">
        <v>382</v>
      </c>
      <c r="AI4717">
        <v>77476</v>
      </c>
      <c r="AJ4717">
        <v>1898</v>
      </c>
      <c r="AK4717" t="s">
        <v>383</v>
      </c>
      <c r="AL4717" t="s">
        <v>302</v>
      </c>
      <c r="AM4717" t="s">
        <v>245</v>
      </c>
    </row>
    <row r="4718" spans="1:39" x14ac:dyDescent="0.3">
      <c r="A4718" s="1">
        <v>43607</v>
      </c>
      <c r="B4718" t="s">
        <v>41</v>
      </c>
      <c r="C4718" t="s">
        <v>246</v>
      </c>
      <c r="D4718">
        <v>300</v>
      </c>
      <c r="E4718">
        <v>2</v>
      </c>
      <c r="F4718">
        <v>129.10000600000001</v>
      </c>
      <c r="G4718">
        <v>130.63999899999999</v>
      </c>
      <c r="H4718">
        <v>128.949997</v>
      </c>
      <c r="I4718">
        <v>130.070007</v>
      </c>
      <c r="J4718">
        <v>129.12460300000001</v>
      </c>
      <c r="K4718">
        <v>3588000</v>
      </c>
      <c r="L4718">
        <v>2.3929999999999998</v>
      </c>
      <c r="M4718">
        <v>7.8728544795803098E-3</v>
      </c>
      <c r="N4718">
        <v>5.5508602116347396E-3</v>
      </c>
      <c r="O4718">
        <v>2.83049290130938E-2</v>
      </c>
      <c r="P4718">
        <v>0.121697176149066</v>
      </c>
      <c r="Q4718">
        <v>0.30119243335692902</v>
      </c>
      <c r="R4718">
        <v>6.6717169157735397E-3</v>
      </c>
      <c r="S4718">
        <v>7.1094463596060604E-3</v>
      </c>
      <c r="T4718">
        <v>7.7248039857363802E-3</v>
      </c>
      <c r="U4718">
        <v>1.07398882260134E-2</v>
      </c>
      <c r="V4718">
        <v>130.86999499999999</v>
      </c>
      <c r="W4718">
        <v>99.43</v>
      </c>
      <c r="X4718">
        <v>-8.9666725408457895E-2</v>
      </c>
      <c r="Y4718">
        <v>-2.8283920525026501E-3</v>
      </c>
      <c r="Z4718">
        <v>0.38501846004626</v>
      </c>
      <c r="AA4718">
        <v>2.68353809949721</v>
      </c>
      <c r="AB4718">
        <v>2.9039024594251601</v>
      </c>
      <c r="AC4718" t="s">
        <v>247</v>
      </c>
      <c r="AD4718" t="s">
        <v>381</v>
      </c>
      <c r="AE4718" t="s">
        <v>66</v>
      </c>
      <c r="AF4718" t="s">
        <v>89</v>
      </c>
      <c r="AG4718" t="s">
        <v>382</v>
      </c>
      <c r="AI4718">
        <v>77476</v>
      </c>
      <c r="AJ4718">
        <v>1898</v>
      </c>
      <c r="AK4718" t="s">
        <v>383</v>
      </c>
      <c r="AL4718" t="s">
        <v>302</v>
      </c>
      <c r="AM4718" t="s">
        <v>245</v>
      </c>
    </row>
    <row r="4719" spans="1:39" x14ac:dyDescent="0.3">
      <c r="A4719" s="1">
        <v>43570</v>
      </c>
      <c r="B4719" t="s">
        <v>41</v>
      </c>
      <c r="C4719" t="s">
        <v>246</v>
      </c>
      <c r="D4719">
        <v>100</v>
      </c>
      <c r="E4719">
        <v>3</v>
      </c>
      <c r="F4719">
        <v>122.44000200000001</v>
      </c>
      <c r="G4719">
        <v>124</v>
      </c>
      <c r="H4719">
        <v>122.360001</v>
      </c>
      <c r="I4719">
        <v>123.660004</v>
      </c>
      <c r="J4719">
        <v>122.76119199999999</v>
      </c>
      <c r="K4719">
        <v>4419800</v>
      </c>
      <c r="L4719">
        <v>2.5529999999999999</v>
      </c>
      <c r="M4719">
        <v>1.16313712921138E-2</v>
      </c>
      <c r="N4719">
        <v>1.3514873169434101E-2</v>
      </c>
      <c r="O4719">
        <v>6.8265351518276798E-2</v>
      </c>
      <c r="P4719">
        <v>0.14979711940559901</v>
      </c>
      <c r="Q4719">
        <v>0.15718330163401201</v>
      </c>
      <c r="R4719">
        <v>5.7475543958716204E-3</v>
      </c>
      <c r="S4719">
        <v>5.2261046875556501E-3</v>
      </c>
      <c r="T4719">
        <v>7.3280403948887103E-3</v>
      </c>
      <c r="U4719">
        <v>1.10881207554255E-2</v>
      </c>
      <c r="V4719">
        <v>124</v>
      </c>
      <c r="W4719">
        <v>95.940002000000007</v>
      </c>
      <c r="X4719">
        <v>-8.9666725408457895E-2</v>
      </c>
      <c r="Y4719">
        <v>-6.2956724975841202E-4</v>
      </c>
      <c r="Z4719">
        <v>0.41528797518106902</v>
      </c>
      <c r="AA4719">
        <v>1.8133666690735799</v>
      </c>
      <c r="AB4719">
        <v>1.73479826879406</v>
      </c>
      <c r="AC4719" t="s">
        <v>248</v>
      </c>
      <c r="AD4719" t="s">
        <v>381</v>
      </c>
      <c r="AE4719" t="s">
        <v>66</v>
      </c>
      <c r="AF4719" t="s">
        <v>89</v>
      </c>
      <c r="AG4719" t="s">
        <v>382</v>
      </c>
      <c r="AI4719">
        <v>77476</v>
      </c>
      <c r="AJ4719">
        <v>1898</v>
      </c>
      <c r="AK4719" t="s">
        <v>383</v>
      </c>
      <c r="AL4719" t="s">
        <v>302</v>
      </c>
      <c r="AM4719" t="s">
        <v>245</v>
      </c>
    </row>
    <row r="4720" spans="1:39" x14ac:dyDescent="0.3">
      <c r="A4720" s="1">
        <v>43599</v>
      </c>
      <c r="B4720" t="s">
        <v>41</v>
      </c>
      <c r="C4720" t="s">
        <v>239</v>
      </c>
      <c r="D4720">
        <v>100</v>
      </c>
      <c r="E4720">
        <v>3</v>
      </c>
      <c r="F4720">
        <v>127.55999799999999</v>
      </c>
      <c r="G4720">
        <v>128.509995</v>
      </c>
      <c r="H4720">
        <v>127.290001</v>
      </c>
      <c r="I4720">
        <v>127.410004</v>
      </c>
      <c r="J4720">
        <v>126.483932</v>
      </c>
      <c r="K4720">
        <v>5150300</v>
      </c>
      <c r="L4720">
        <v>2.419</v>
      </c>
      <c r="M4720">
        <v>1.9641056825110098E-3</v>
      </c>
      <c r="N4720">
        <v>1.1287091387678701E-2</v>
      </c>
      <c r="O4720">
        <v>4.6097776725047702E-2</v>
      </c>
      <c r="P4720">
        <v>0.121131785419512</v>
      </c>
      <c r="Q4720">
        <v>0.30165385141248502</v>
      </c>
      <c r="R4720">
        <v>8.0776376126217696E-3</v>
      </c>
      <c r="S4720">
        <v>1.03183075365857E-2</v>
      </c>
      <c r="T4720">
        <v>8.3575594139524995E-3</v>
      </c>
      <c r="U4720">
        <v>1.07602010340153E-2</v>
      </c>
      <c r="V4720">
        <v>128.509995</v>
      </c>
      <c r="W4720">
        <v>96.360000999999997</v>
      </c>
      <c r="X4720">
        <v>-8.9666725408457895E-2</v>
      </c>
      <c r="Y4720">
        <v>7.98398755130913E-3</v>
      </c>
      <c r="Z4720">
        <v>0.39252720498641402</v>
      </c>
      <c r="AA4720">
        <v>2.87396707196074</v>
      </c>
      <c r="AB4720">
        <v>2.9308931037325898</v>
      </c>
      <c r="AC4720" t="s">
        <v>248</v>
      </c>
      <c r="AD4720" t="s">
        <v>381</v>
      </c>
      <c r="AE4720" t="s">
        <v>66</v>
      </c>
      <c r="AF4720" t="s">
        <v>89</v>
      </c>
      <c r="AG4720" t="s">
        <v>382</v>
      </c>
      <c r="AI4720">
        <v>77476</v>
      </c>
      <c r="AJ4720">
        <v>1898</v>
      </c>
      <c r="AK4720" t="s">
        <v>383</v>
      </c>
      <c r="AL4720" t="s">
        <v>302</v>
      </c>
      <c r="AM4720" t="s">
        <v>245</v>
      </c>
    </row>
    <row r="4721" spans="1:39" x14ac:dyDescent="0.3">
      <c r="A4721" s="1">
        <v>43563</v>
      </c>
      <c r="B4721" t="s">
        <v>41</v>
      </c>
      <c r="C4721" t="s">
        <v>239</v>
      </c>
      <c r="D4721">
        <v>300</v>
      </c>
      <c r="E4721">
        <v>4</v>
      </c>
      <c r="F4721">
        <v>121.720001</v>
      </c>
      <c r="G4721">
        <v>122.040001</v>
      </c>
      <c r="H4721">
        <v>121.209999</v>
      </c>
      <c r="I4721">
        <v>122</v>
      </c>
      <c r="J4721">
        <v>121.11325100000001</v>
      </c>
      <c r="K4721">
        <v>3140100</v>
      </c>
      <c r="L4721">
        <v>2.5190000000000001</v>
      </c>
      <c r="M4721">
        <v>3.1195985183188799E-3</v>
      </c>
      <c r="N4721">
        <v>0</v>
      </c>
      <c r="O4721">
        <v>4.9569162650444303E-2</v>
      </c>
      <c r="P4721">
        <v>0.115898828126741</v>
      </c>
      <c r="Q4721">
        <v>0.143302384170619</v>
      </c>
      <c r="R4721">
        <v>2.2178229505037E-3</v>
      </c>
      <c r="S4721">
        <v>6.1176311923207402E-3</v>
      </c>
      <c r="T4721">
        <v>8.3243109254532207E-3</v>
      </c>
      <c r="U4721">
        <v>1.10845176485047E-2</v>
      </c>
      <c r="V4721">
        <v>123.19000200000001</v>
      </c>
      <c r="W4721">
        <v>95.940002000000007</v>
      </c>
      <c r="X4721">
        <v>-8.9666725408457895E-2</v>
      </c>
      <c r="Y4721">
        <v>1.0469119934194001E-3</v>
      </c>
      <c r="Z4721">
        <v>0.40893855123599698</v>
      </c>
      <c r="AA4721">
        <v>1.7020846130479399</v>
      </c>
      <c r="AB4721">
        <v>1.7281412754463601</v>
      </c>
      <c r="AC4721" t="s">
        <v>249</v>
      </c>
      <c r="AD4721" t="s">
        <v>381</v>
      </c>
      <c r="AE4721" t="s">
        <v>66</v>
      </c>
      <c r="AF4721" t="s">
        <v>89</v>
      </c>
      <c r="AG4721" t="s">
        <v>382</v>
      </c>
      <c r="AI4721">
        <v>77476</v>
      </c>
      <c r="AJ4721">
        <v>1898</v>
      </c>
      <c r="AK4721" t="s">
        <v>383</v>
      </c>
      <c r="AL4721" t="s">
        <v>302</v>
      </c>
      <c r="AM4721" t="s">
        <v>245</v>
      </c>
    </row>
    <row r="4722" spans="1:39" x14ac:dyDescent="0.3">
      <c r="A4722" s="1">
        <v>43565</v>
      </c>
      <c r="B4722" t="s">
        <v>41</v>
      </c>
      <c r="C4722" t="s">
        <v>239</v>
      </c>
      <c r="D4722">
        <v>300</v>
      </c>
      <c r="E4722">
        <v>4</v>
      </c>
      <c r="F4722">
        <v>122.349998</v>
      </c>
      <c r="G4722">
        <v>122.699997</v>
      </c>
      <c r="H4722">
        <v>121.660004</v>
      </c>
      <c r="I4722">
        <v>122.040001</v>
      </c>
      <c r="J4722">
        <v>121.152962</v>
      </c>
      <c r="K4722">
        <v>2681100</v>
      </c>
      <c r="L4722">
        <v>2.4769999999999999</v>
      </c>
      <c r="M4722">
        <v>-1.0646237176718399E-3</v>
      </c>
      <c r="N4722">
        <v>3.9409402077587299E-3</v>
      </c>
      <c r="O4722">
        <v>4.5685403792375498E-2</v>
      </c>
      <c r="P4722">
        <v>0.135027308433531</v>
      </c>
      <c r="Q4722">
        <v>0.14271571246238099</v>
      </c>
      <c r="R4722">
        <v>1.71534016218563E-3</v>
      </c>
      <c r="S4722">
        <v>5.3965404811074499E-3</v>
      </c>
      <c r="T4722">
        <v>7.32743052685876E-3</v>
      </c>
      <c r="U4722">
        <v>1.1085087238662901E-2</v>
      </c>
      <c r="V4722">
        <v>123.19000200000001</v>
      </c>
      <c r="W4722">
        <v>95.940002000000007</v>
      </c>
      <c r="X4722">
        <v>-8.9666725408457895E-2</v>
      </c>
      <c r="Y4722">
        <v>3.47183783585567E-3</v>
      </c>
      <c r="Z4722">
        <v>0.41270279236506202</v>
      </c>
      <c r="AA4722">
        <v>1.67017418939489</v>
      </c>
      <c r="AB4722">
        <v>1.62571416854374</v>
      </c>
      <c r="AC4722" t="s">
        <v>249</v>
      </c>
      <c r="AD4722" t="s">
        <v>381</v>
      </c>
      <c r="AE4722" t="s">
        <v>66</v>
      </c>
      <c r="AF4722" t="s">
        <v>89</v>
      </c>
      <c r="AG4722" t="s">
        <v>382</v>
      </c>
      <c r="AI4722">
        <v>77476</v>
      </c>
      <c r="AJ4722">
        <v>1898</v>
      </c>
      <c r="AK4722" t="s">
        <v>383</v>
      </c>
      <c r="AL4722" t="s">
        <v>302</v>
      </c>
      <c r="AM4722" t="s">
        <v>245</v>
      </c>
    </row>
    <row r="4723" spans="1:39" x14ac:dyDescent="0.3">
      <c r="A4723" s="1">
        <v>43595</v>
      </c>
      <c r="B4723" t="s">
        <v>41</v>
      </c>
      <c r="C4723" t="s">
        <v>239</v>
      </c>
      <c r="D4723">
        <v>700</v>
      </c>
      <c r="E4723">
        <v>4</v>
      </c>
      <c r="F4723">
        <v>126.139999</v>
      </c>
      <c r="G4723">
        <v>128.279999</v>
      </c>
      <c r="H4723">
        <v>125.620003</v>
      </c>
      <c r="I4723">
        <v>128.009995</v>
      </c>
      <c r="J4723">
        <v>127.079559</v>
      </c>
      <c r="K4723">
        <v>3720400</v>
      </c>
      <c r="L4723">
        <v>2.4550000000000001</v>
      </c>
      <c r="M4723">
        <v>1.5429614478731099E-2</v>
      </c>
      <c r="N4723">
        <v>2.6595388802606299E-3</v>
      </c>
      <c r="O4723">
        <v>4.66948194288744E-2</v>
      </c>
      <c r="P4723">
        <v>0.13261976882718099</v>
      </c>
      <c r="Q4723">
        <v>0.31947254607899001</v>
      </c>
      <c r="R4723">
        <v>9.3601560960877607E-3</v>
      </c>
      <c r="S4723">
        <v>1.02246425031207E-2</v>
      </c>
      <c r="T4723">
        <v>8.3169231722067007E-3</v>
      </c>
      <c r="U4723">
        <v>1.0768022558495601E-2</v>
      </c>
      <c r="V4723">
        <v>128.38999899999999</v>
      </c>
      <c r="W4723">
        <v>96.360000999999997</v>
      </c>
      <c r="X4723">
        <v>-8.9666725408457895E-2</v>
      </c>
      <c r="Y4723">
        <v>3.7133938472042301E-3</v>
      </c>
      <c r="Z4723">
        <v>0.39802137041214702</v>
      </c>
      <c r="AA4723">
        <v>3.1286662127140898</v>
      </c>
      <c r="AB4723">
        <v>2.93822807939324</v>
      </c>
      <c r="AC4723" t="s">
        <v>249</v>
      </c>
      <c r="AD4723" t="s">
        <v>381</v>
      </c>
      <c r="AE4723" t="s">
        <v>66</v>
      </c>
      <c r="AF4723" t="s">
        <v>89</v>
      </c>
      <c r="AG4723" t="s">
        <v>382</v>
      </c>
      <c r="AI4723">
        <v>77476</v>
      </c>
      <c r="AJ4723">
        <v>1898</v>
      </c>
      <c r="AK4723" t="s">
        <v>383</v>
      </c>
      <c r="AL4723" t="s">
        <v>302</v>
      </c>
      <c r="AM4723" t="s">
        <v>245</v>
      </c>
    </row>
    <row r="4724" spans="1:39" x14ac:dyDescent="0.3">
      <c r="A4724" s="1">
        <v>43609</v>
      </c>
      <c r="B4724" t="s">
        <v>41</v>
      </c>
      <c r="C4724" t="s">
        <v>246</v>
      </c>
      <c r="D4724">
        <v>500</v>
      </c>
      <c r="E4724">
        <v>4</v>
      </c>
      <c r="F4724">
        <v>130.33000200000001</v>
      </c>
      <c r="G4724">
        <v>130.479996</v>
      </c>
      <c r="H4724">
        <v>128.96000699999999</v>
      </c>
      <c r="I4724">
        <v>129.5</v>
      </c>
      <c r="J4724">
        <v>128.55873099999999</v>
      </c>
      <c r="K4724">
        <v>2702700</v>
      </c>
      <c r="L4724">
        <v>2.3239999999999998</v>
      </c>
      <c r="M4724">
        <v>-3.6228911722591701E-3</v>
      </c>
      <c r="N4724">
        <v>-7.76894148899773E-3</v>
      </c>
      <c r="O4724">
        <v>2.01238643849895E-2</v>
      </c>
      <c r="P4724">
        <v>0.117649764985884</v>
      </c>
      <c r="Q4724">
        <v>0.287398478360681</v>
      </c>
      <c r="R4724">
        <v>5.7497323576344503E-3</v>
      </c>
      <c r="S4724">
        <v>7.1216339611698204E-3</v>
      </c>
      <c r="T4724">
        <v>7.6837718566867396E-3</v>
      </c>
      <c r="U4724">
        <v>1.0740121587453501E-2</v>
      </c>
      <c r="V4724">
        <v>130.89999399999999</v>
      </c>
      <c r="W4724">
        <v>99.650002000000001</v>
      </c>
      <c r="X4724">
        <v>-8.9666725408457895E-2</v>
      </c>
      <c r="Y4724">
        <v>1.3526439988342199E-3</v>
      </c>
      <c r="Z4724">
        <v>0.38354443425358298</v>
      </c>
      <c r="AA4724">
        <v>2.5178576847759202</v>
      </c>
      <c r="AB4724">
        <v>2.7072400037634901</v>
      </c>
      <c r="AC4724" t="s">
        <v>249</v>
      </c>
      <c r="AD4724" t="s">
        <v>381</v>
      </c>
      <c r="AE4724" t="s">
        <v>66</v>
      </c>
      <c r="AF4724" t="s">
        <v>89</v>
      </c>
      <c r="AG4724" t="s">
        <v>382</v>
      </c>
      <c r="AI4724">
        <v>77476</v>
      </c>
      <c r="AJ4724">
        <v>1898</v>
      </c>
      <c r="AK4724" t="s">
        <v>383</v>
      </c>
      <c r="AL4724" t="s">
        <v>302</v>
      </c>
      <c r="AM4724" t="s">
        <v>245</v>
      </c>
    </row>
    <row r="4725" spans="1:39" x14ac:dyDescent="0.3">
      <c r="A4725" s="1">
        <v>43615</v>
      </c>
      <c r="B4725" t="s">
        <v>41</v>
      </c>
      <c r="C4725" t="s">
        <v>239</v>
      </c>
      <c r="D4725">
        <v>600</v>
      </c>
      <c r="E4725">
        <v>4</v>
      </c>
      <c r="F4725">
        <v>128.14999399999999</v>
      </c>
      <c r="G4725">
        <v>128.91000399999999</v>
      </c>
      <c r="H4725">
        <v>127.779999</v>
      </c>
      <c r="I4725">
        <v>128.61000100000001</v>
      </c>
      <c r="J4725">
        <v>127.675209</v>
      </c>
      <c r="K4725">
        <v>2710300</v>
      </c>
      <c r="L4725">
        <v>2.2269999999999999</v>
      </c>
      <c r="M4725">
        <v>3.4270937836207199E-3</v>
      </c>
      <c r="N4725">
        <v>-1.12882433936678E-2</v>
      </c>
      <c r="O4725">
        <v>1.50414065673338E-2</v>
      </c>
      <c r="P4725">
        <v>0.106302681375274</v>
      </c>
      <c r="Q4725">
        <v>0.27405221448984901</v>
      </c>
      <c r="R4725">
        <v>7.57251994387401E-3</v>
      </c>
      <c r="S4725">
        <v>7.7629320746795301E-3</v>
      </c>
      <c r="T4725">
        <v>7.8350153844373507E-3</v>
      </c>
      <c r="U4725">
        <v>1.0777228368266299E-2</v>
      </c>
      <c r="V4725">
        <v>130.89999399999999</v>
      </c>
      <c r="W4725">
        <v>99.650002000000001</v>
      </c>
      <c r="X4725">
        <v>-8.9666725408457895E-2</v>
      </c>
      <c r="Y4725">
        <v>2.0962723552933101E-3</v>
      </c>
      <c r="Z4725">
        <v>0.392054097905078</v>
      </c>
      <c r="AA4725">
        <v>2.36663660674358</v>
      </c>
      <c r="AB4725">
        <v>2.4646010459575098</v>
      </c>
      <c r="AC4725" t="s">
        <v>249</v>
      </c>
      <c r="AD4725" t="s">
        <v>381</v>
      </c>
      <c r="AE4725" t="s">
        <v>66</v>
      </c>
      <c r="AF4725" t="s">
        <v>89</v>
      </c>
      <c r="AG4725" t="s">
        <v>382</v>
      </c>
      <c r="AI4725">
        <v>77476</v>
      </c>
      <c r="AJ4725">
        <v>1898</v>
      </c>
      <c r="AK4725" t="s">
        <v>383</v>
      </c>
      <c r="AL4725" t="s">
        <v>302</v>
      </c>
      <c r="AM4725" t="s">
        <v>245</v>
      </c>
    </row>
    <row r="4726" spans="1:39" x14ac:dyDescent="0.3">
      <c r="A4726" s="1">
        <v>43616</v>
      </c>
      <c r="B4726" t="s">
        <v>41</v>
      </c>
      <c r="C4726" t="s">
        <v>239</v>
      </c>
      <c r="D4726">
        <v>500</v>
      </c>
      <c r="E4726">
        <v>4</v>
      </c>
      <c r="F4726">
        <v>128</v>
      </c>
      <c r="G4726">
        <v>128.449997</v>
      </c>
      <c r="H4726">
        <v>126.989998</v>
      </c>
      <c r="I4726">
        <v>128</v>
      </c>
      <c r="J4726">
        <v>127.069640999999</v>
      </c>
      <c r="K4726">
        <v>4191200</v>
      </c>
      <c r="L4726">
        <v>2.1419999999999999</v>
      </c>
      <c r="M4726">
        <v>-4.7543190032308096E-3</v>
      </c>
      <c r="N4726">
        <v>-1.52734511773842E-2</v>
      </c>
      <c r="O4726">
        <v>-3.9055204157779298E-4</v>
      </c>
      <c r="P4726">
        <v>9.6889532617784394E-2</v>
      </c>
      <c r="Q4726">
        <v>0.26210326135766998</v>
      </c>
      <c r="R4726">
        <v>7.5863936743245496E-3</v>
      </c>
      <c r="S4726">
        <v>7.5099738281552298E-3</v>
      </c>
      <c r="T4726">
        <v>7.8671240470964098E-3</v>
      </c>
      <c r="U4726">
        <v>1.0776537682765E-2</v>
      </c>
      <c r="V4726">
        <v>130.89999399999999</v>
      </c>
      <c r="W4726">
        <v>99.650002000000001</v>
      </c>
      <c r="X4726">
        <v>-8.9666725408457895E-2</v>
      </c>
      <c r="Y4726">
        <v>-1.3283204951564801E-2</v>
      </c>
      <c r="Z4726">
        <v>0.39172491204308302</v>
      </c>
      <c r="AA4726">
        <v>2.2544842454285101</v>
      </c>
      <c r="AB4726">
        <v>2.3908656518883098</v>
      </c>
      <c r="AC4726" t="s">
        <v>249</v>
      </c>
      <c r="AD4726" t="s">
        <v>381</v>
      </c>
      <c r="AE4726" t="s">
        <v>66</v>
      </c>
      <c r="AF4726" t="s">
        <v>89</v>
      </c>
      <c r="AG4726" t="s">
        <v>382</v>
      </c>
      <c r="AI4726">
        <v>77476</v>
      </c>
      <c r="AJ4726">
        <v>1898</v>
      </c>
      <c r="AK4726" t="s">
        <v>383</v>
      </c>
      <c r="AL4726" t="s">
        <v>302</v>
      </c>
      <c r="AM4726" t="s">
        <v>245</v>
      </c>
    </row>
    <row r="4727" spans="1:39" x14ac:dyDescent="0.3">
      <c r="A4727" s="1">
        <v>43629</v>
      </c>
      <c r="B4727" t="s">
        <v>41</v>
      </c>
      <c r="C4727" t="s">
        <v>246</v>
      </c>
      <c r="D4727">
        <v>200</v>
      </c>
      <c r="E4727">
        <v>4</v>
      </c>
      <c r="F4727">
        <v>133.449997</v>
      </c>
      <c r="G4727">
        <v>133.78999299999899</v>
      </c>
      <c r="H4727">
        <v>131.85000600000001</v>
      </c>
      <c r="I4727">
        <v>132.94000199999999</v>
      </c>
      <c r="J4727">
        <v>132.94000199999999</v>
      </c>
      <c r="K4727">
        <v>2851400</v>
      </c>
      <c r="L4727">
        <v>2.0910000000000002</v>
      </c>
      <c r="M4727">
        <v>-1.50328500385007E-3</v>
      </c>
      <c r="N4727">
        <v>7.2475480101638302E-3</v>
      </c>
      <c r="O4727">
        <v>5.1746739003291499E-2</v>
      </c>
      <c r="P4727">
        <v>0.147922325468441</v>
      </c>
      <c r="Q4727">
        <v>0.272419900667911</v>
      </c>
      <c r="R4727">
        <v>5.6423442797260796E-3</v>
      </c>
      <c r="S4727">
        <v>7.6367556180790396E-3</v>
      </c>
      <c r="T4727">
        <v>7.98857373863022E-3</v>
      </c>
      <c r="U4727">
        <v>1.08075914588972E-2</v>
      </c>
      <c r="V4727">
        <v>134.71000699999999</v>
      </c>
      <c r="W4727">
        <v>104.160004</v>
      </c>
      <c r="X4727">
        <v>-8.9666725408457895E-2</v>
      </c>
      <c r="Y4727">
        <v>4.0890106107655602E-3</v>
      </c>
      <c r="Z4727">
        <v>0.39038138837014802</v>
      </c>
      <c r="AA4727">
        <v>2.2541255877033701</v>
      </c>
      <c r="AB4727">
        <v>2.4769173529050099</v>
      </c>
      <c r="AC4727" t="s">
        <v>249</v>
      </c>
      <c r="AD4727" t="s">
        <v>381</v>
      </c>
      <c r="AE4727" t="s">
        <v>66</v>
      </c>
      <c r="AF4727" t="s">
        <v>89</v>
      </c>
      <c r="AG4727" t="s">
        <v>382</v>
      </c>
      <c r="AI4727">
        <v>77476</v>
      </c>
      <c r="AJ4727">
        <v>1898</v>
      </c>
      <c r="AK4727" t="s">
        <v>383</v>
      </c>
      <c r="AL4727" t="s">
        <v>302</v>
      </c>
      <c r="AM4727" t="s">
        <v>245</v>
      </c>
    </row>
    <row r="4728" spans="1:39" x14ac:dyDescent="0.3">
      <c r="A4728" s="1">
        <v>43635</v>
      </c>
      <c r="B4728" t="s">
        <v>41</v>
      </c>
      <c r="C4728" t="s">
        <v>239</v>
      </c>
      <c r="D4728">
        <v>100</v>
      </c>
      <c r="E4728">
        <v>4</v>
      </c>
      <c r="F4728">
        <v>132.05999800000001</v>
      </c>
      <c r="G4728">
        <v>133.28999299999899</v>
      </c>
      <c r="H4728">
        <v>131.33000200000001</v>
      </c>
      <c r="I4728">
        <v>132.85000600000001</v>
      </c>
      <c r="J4728">
        <v>132.85000600000001</v>
      </c>
      <c r="K4728">
        <v>4349900</v>
      </c>
      <c r="L4728">
        <v>2.0289999999999999</v>
      </c>
      <c r="M4728">
        <v>5.9643677477459302E-3</v>
      </c>
      <c r="N4728">
        <v>-2.1804812921265701E-3</v>
      </c>
      <c r="O4728">
        <v>2.5065925377413999E-2</v>
      </c>
      <c r="P4728">
        <v>0.123122875788703</v>
      </c>
      <c r="Q4728">
        <v>0.26316563700644102</v>
      </c>
      <c r="R4728">
        <v>3.6735674451194998E-3</v>
      </c>
      <c r="S4728">
        <v>7.1869880827796998E-3</v>
      </c>
      <c r="T4728">
        <v>7.9012846578644901E-3</v>
      </c>
      <c r="U4728">
        <v>1.0627612746369201E-2</v>
      </c>
      <c r="V4728">
        <v>134.71000699999999</v>
      </c>
      <c r="W4728">
        <v>104.529999</v>
      </c>
      <c r="X4728">
        <v>-8.9666725408457895E-2</v>
      </c>
      <c r="Y4728">
        <v>2.98071681438073E-3</v>
      </c>
      <c r="Z4728">
        <v>0.388429801710098</v>
      </c>
      <c r="AA4728">
        <v>2.1498066084955001</v>
      </c>
      <c r="AB4728">
        <v>2.1277617509353202</v>
      </c>
      <c r="AC4728" t="s">
        <v>249</v>
      </c>
      <c r="AD4728" t="s">
        <v>381</v>
      </c>
      <c r="AE4728" t="s">
        <v>66</v>
      </c>
      <c r="AF4728" t="s">
        <v>89</v>
      </c>
      <c r="AG4728" t="s">
        <v>382</v>
      </c>
      <c r="AI4728">
        <v>77476</v>
      </c>
      <c r="AJ4728">
        <v>1898</v>
      </c>
      <c r="AK4728" t="s">
        <v>383</v>
      </c>
      <c r="AL4728" t="s">
        <v>302</v>
      </c>
      <c r="AM4728" t="s">
        <v>245</v>
      </c>
    </row>
    <row r="4729" spans="1:39" x14ac:dyDescent="0.3">
      <c r="A4729" s="1">
        <v>43558</v>
      </c>
      <c r="B4729" t="s">
        <v>41</v>
      </c>
      <c r="C4729" t="s">
        <v>239</v>
      </c>
      <c r="D4729">
        <v>500</v>
      </c>
      <c r="E4729">
        <v>5</v>
      </c>
      <c r="F4729">
        <v>121.68</v>
      </c>
      <c r="G4729">
        <v>122.230003</v>
      </c>
      <c r="H4729">
        <v>120.739998</v>
      </c>
      <c r="I4729">
        <v>121.55999799999999</v>
      </c>
      <c r="J4729">
        <v>120.676445</v>
      </c>
      <c r="K4729">
        <v>4534400</v>
      </c>
      <c r="L4729">
        <v>2.5169999999999999</v>
      </c>
      <c r="M4729">
        <v>-9.8672308440374995E-4</v>
      </c>
      <c r="N4729">
        <v>-2.7110685891320201E-3</v>
      </c>
      <c r="O4729">
        <v>4.5353324232307798E-2</v>
      </c>
      <c r="P4729">
        <v>0.114570800570792</v>
      </c>
      <c r="Q4729">
        <v>0.14989665005564001</v>
      </c>
      <c r="R4729">
        <v>3.8911339737075401E-3</v>
      </c>
      <c r="S4729">
        <v>6.3480382191751297E-3</v>
      </c>
      <c r="T4729">
        <v>8.8571567277655298E-3</v>
      </c>
      <c r="U4729">
        <v>1.11666419821492E-2</v>
      </c>
      <c r="V4729">
        <v>123.19000200000001</v>
      </c>
      <c r="W4729">
        <v>95.940002000000007</v>
      </c>
      <c r="X4729">
        <v>-8.9666725408457895E-2</v>
      </c>
      <c r="Y4729">
        <v>2.1460723821998401E-3</v>
      </c>
      <c r="Z4729">
        <v>0.41825637095300999</v>
      </c>
      <c r="AA4729">
        <v>1.84183465286862</v>
      </c>
      <c r="AB4729">
        <v>1.9317033473494101</v>
      </c>
      <c r="AC4729" t="s">
        <v>250</v>
      </c>
      <c r="AD4729" t="s">
        <v>381</v>
      </c>
      <c r="AE4729" t="s">
        <v>66</v>
      </c>
      <c r="AF4729" t="s">
        <v>89</v>
      </c>
      <c r="AG4729" t="s">
        <v>382</v>
      </c>
      <c r="AI4729">
        <v>77476</v>
      </c>
      <c r="AJ4729">
        <v>1898</v>
      </c>
      <c r="AK4729" t="s">
        <v>383</v>
      </c>
      <c r="AL4729" t="s">
        <v>302</v>
      </c>
      <c r="AM4729" t="s">
        <v>245</v>
      </c>
    </row>
    <row r="4730" spans="1:39" x14ac:dyDescent="0.3">
      <c r="A4730" s="1">
        <v>43591</v>
      </c>
      <c r="B4730" t="s">
        <v>41</v>
      </c>
      <c r="C4730" t="s">
        <v>239</v>
      </c>
      <c r="D4730">
        <v>300</v>
      </c>
      <c r="E4730">
        <v>5</v>
      </c>
      <c r="F4730">
        <v>127.300003</v>
      </c>
      <c r="G4730">
        <v>127.629997</v>
      </c>
      <c r="H4730">
        <v>126.760002</v>
      </c>
      <c r="I4730">
        <v>127.269997</v>
      </c>
      <c r="J4730">
        <v>126.34493999999999</v>
      </c>
      <c r="K4730">
        <v>2883900</v>
      </c>
      <c r="L4730">
        <v>2.5</v>
      </c>
      <c r="M4730">
        <v>-3.1380147149336099E-3</v>
      </c>
      <c r="N4730">
        <v>4.56758261124195E-3</v>
      </c>
      <c r="O4730">
        <v>4.5902829759110697E-2</v>
      </c>
      <c r="P4730">
        <v>0.12620304972103399</v>
      </c>
      <c r="Q4730">
        <v>0.29881097445039201</v>
      </c>
      <c r="R4730">
        <v>7.3134519660868298E-3</v>
      </c>
      <c r="S4730">
        <v>9.4376849377769603E-3</v>
      </c>
      <c r="T4730">
        <v>8.0101325895137292E-3</v>
      </c>
      <c r="U4730">
        <v>1.08102636720722E-2</v>
      </c>
      <c r="V4730">
        <v>128.38999899999999</v>
      </c>
      <c r="W4730">
        <v>95.940002000000007</v>
      </c>
      <c r="X4730">
        <v>-8.9666725408457895E-2</v>
      </c>
      <c r="Y4730">
        <v>-4.4810132310555703E-3</v>
      </c>
      <c r="Z4730">
        <v>0.391224649933614</v>
      </c>
      <c r="AA4730">
        <v>3.05843447749595</v>
      </c>
      <c r="AB4730">
        <v>2.9670823328307701</v>
      </c>
      <c r="AC4730" t="s">
        <v>250</v>
      </c>
      <c r="AD4730" t="s">
        <v>381</v>
      </c>
      <c r="AE4730" t="s">
        <v>66</v>
      </c>
      <c r="AF4730" t="s">
        <v>89</v>
      </c>
      <c r="AG4730" t="s">
        <v>382</v>
      </c>
      <c r="AI4730">
        <v>77476</v>
      </c>
      <c r="AJ4730">
        <v>1898</v>
      </c>
      <c r="AK4730" t="s">
        <v>383</v>
      </c>
      <c r="AL4730" t="s">
        <v>302</v>
      </c>
      <c r="AM4730" t="s">
        <v>245</v>
      </c>
    </row>
    <row r="4731" spans="1:39" x14ac:dyDescent="0.3">
      <c r="A4731" s="1">
        <v>43602</v>
      </c>
      <c r="B4731" t="s">
        <v>41</v>
      </c>
      <c r="C4731" t="s">
        <v>239</v>
      </c>
      <c r="D4731">
        <v>500</v>
      </c>
      <c r="E4731">
        <v>5</v>
      </c>
      <c r="F4731">
        <v>129.91999799999999</v>
      </c>
      <c r="G4731">
        <v>130.86999499999999</v>
      </c>
      <c r="H4731">
        <v>129.64999399999999</v>
      </c>
      <c r="I4731">
        <v>130.509995</v>
      </c>
      <c r="J4731">
        <v>129.561386</v>
      </c>
      <c r="K4731">
        <v>4011700</v>
      </c>
      <c r="L4731">
        <v>2.3929999999999998</v>
      </c>
      <c r="M4731">
        <v>1.8404735177259201E-3</v>
      </c>
      <c r="N4731">
        <v>1.9341452851789499E-2</v>
      </c>
      <c r="O4731">
        <v>6.4073637788876897E-2</v>
      </c>
      <c r="P4731">
        <v>0.126711916463976</v>
      </c>
      <c r="Q4731">
        <v>0.32815967265894602</v>
      </c>
      <c r="R4731">
        <v>7.9907003253601103E-3</v>
      </c>
      <c r="S4731">
        <v>1.0161040896757199E-2</v>
      </c>
      <c r="T4731">
        <v>7.5727982410916999E-3</v>
      </c>
      <c r="U4731">
        <v>1.0793151842300499E-2</v>
      </c>
      <c r="V4731">
        <v>130.86999499999999</v>
      </c>
      <c r="W4731">
        <v>97.150002000000001</v>
      </c>
      <c r="X4731">
        <v>-8.9666725408457895E-2</v>
      </c>
      <c r="Y4731">
        <v>-5.8544371529206298E-3</v>
      </c>
      <c r="Z4731">
        <v>0.39482133884102399</v>
      </c>
      <c r="AA4731">
        <v>3.0330629819695201</v>
      </c>
      <c r="AB4731">
        <v>2.9857053903897399</v>
      </c>
      <c r="AC4731" t="s">
        <v>250</v>
      </c>
      <c r="AD4731" t="s">
        <v>381</v>
      </c>
      <c r="AE4731" t="s">
        <v>66</v>
      </c>
      <c r="AF4731" t="s">
        <v>89</v>
      </c>
      <c r="AG4731" t="s">
        <v>382</v>
      </c>
      <c r="AI4731">
        <v>77476</v>
      </c>
      <c r="AJ4731">
        <v>1898</v>
      </c>
      <c r="AK4731" t="s">
        <v>383</v>
      </c>
      <c r="AL4731" t="s">
        <v>302</v>
      </c>
      <c r="AM4731" t="s">
        <v>245</v>
      </c>
    </row>
    <row r="4732" spans="1:39" x14ac:dyDescent="0.3">
      <c r="A4732" s="1">
        <v>43614</v>
      </c>
      <c r="B4732" t="s">
        <v>41</v>
      </c>
      <c r="C4732" t="s">
        <v>246</v>
      </c>
      <c r="D4732">
        <v>600</v>
      </c>
      <c r="E4732">
        <v>5</v>
      </c>
      <c r="F4732">
        <v>127.58000199999999</v>
      </c>
      <c r="G4732">
        <v>128.30999800000001</v>
      </c>
      <c r="H4732">
        <v>126.839996</v>
      </c>
      <c r="I4732">
        <v>128.16999799999999</v>
      </c>
      <c r="J4732">
        <v>127.23840300000001</v>
      </c>
      <c r="K4732">
        <v>5502700</v>
      </c>
      <c r="L4732">
        <v>2.2360000000000002</v>
      </c>
      <c r="M4732">
        <v>4.2220860173056802E-3</v>
      </c>
      <c r="N4732">
        <v>-6.8424826977083698E-3</v>
      </c>
      <c r="O4732">
        <v>1.3906011311511901E-2</v>
      </c>
      <c r="P4732">
        <v>0.113289365561369</v>
      </c>
      <c r="Q4732">
        <v>0.27846994710430401</v>
      </c>
      <c r="R4732">
        <v>8.5984020745956697E-3</v>
      </c>
      <c r="S4732">
        <v>7.7475841283312597E-3</v>
      </c>
      <c r="T4732">
        <v>7.9091331378587197E-3</v>
      </c>
      <c r="U4732">
        <v>1.07846396807968E-2</v>
      </c>
      <c r="V4732">
        <v>130.89999399999999</v>
      </c>
      <c r="W4732">
        <v>99.650002000000001</v>
      </c>
      <c r="X4732">
        <v>-8.9666725408457895E-2</v>
      </c>
      <c r="Y4732">
        <v>-6.9359101493404697E-3</v>
      </c>
      <c r="Z4732">
        <v>0.38617781869169898</v>
      </c>
      <c r="AA4732">
        <v>2.4175967335531401</v>
      </c>
      <c r="AB4732">
        <v>2.52798134450823</v>
      </c>
      <c r="AC4732" t="s">
        <v>250</v>
      </c>
      <c r="AD4732" t="s">
        <v>381</v>
      </c>
      <c r="AE4732" t="s">
        <v>66</v>
      </c>
      <c r="AF4732" t="s">
        <v>89</v>
      </c>
      <c r="AG4732" t="s">
        <v>382</v>
      </c>
      <c r="AI4732">
        <v>77476</v>
      </c>
      <c r="AJ4732">
        <v>1898</v>
      </c>
      <c r="AK4732" t="s">
        <v>383</v>
      </c>
      <c r="AL4732" t="s">
        <v>302</v>
      </c>
      <c r="AM4732" t="s">
        <v>245</v>
      </c>
    </row>
    <row r="4733" spans="1:39" x14ac:dyDescent="0.3">
      <c r="A4733" s="1">
        <v>43637</v>
      </c>
      <c r="B4733" t="s">
        <v>41</v>
      </c>
      <c r="C4733" t="s">
        <v>246</v>
      </c>
      <c r="D4733">
        <v>700</v>
      </c>
      <c r="E4733">
        <v>5</v>
      </c>
      <c r="F4733">
        <v>134.16000399999999</v>
      </c>
      <c r="G4733">
        <v>134.55999800000001</v>
      </c>
      <c r="H4733">
        <v>133.63000500000001</v>
      </c>
      <c r="I4733">
        <v>133.96000699999999</v>
      </c>
      <c r="J4733">
        <v>133.96000699999999</v>
      </c>
      <c r="K4733">
        <v>7696300</v>
      </c>
      <c r="L4733">
        <v>2.0680000000000001</v>
      </c>
      <c r="M4733">
        <v>-1.49184714969226E-3</v>
      </c>
      <c r="N4733">
        <v>9.2243406786635292E-3</v>
      </c>
      <c r="O4733">
        <v>4.46363017650852E-2</v>
      </c>
      <c r="P4733">
        <v>0.11136241882390301</v>
      </c>
      <c r="Q4733">
        <v>0.26741400000021098</v>
      </c>
      <c r="R4733">
        <v>5.7372403305016298E-3</v>
      </c>
      <c r="S4733">
        <v>7.0798284234771299E-3</v>
      </c>
      <c r="T4733">
        <v>7.8396936943301195E-3</v>
      </c>
      <c r="U4733">
        <v>1.0638371957413101E-2</v>
      </c>
      <c r="V4733">
        <v>134.71000699999999</v>
      </c>
      <c r="W4733">
        <v>104.529999</v>
      </c>
      <c r="X4733">
        <v>-8.9666725408457895E-2</v>
      </c>
      <c r="Y4733">
        <v>-1.26001638019446E-3</v>
      </c>
      <c r="Z4733">
        <v>0.39185463618158001</v>
      </c>
      <c r="AA4733">
        <v>2.1704832749357501</v>
      </c>
      <c r="AB4733">
        <v>2.1148416846513198</v>
      </c>
      <c r="AC4733" t="s">
        <v>250</v>
      </c>
      <c r="AD4733" t="s">
        <v>381</v>
      </c>
      <c r="AE4733" t="s">
        <v>66</v>
      </c>
      <c r="AF4733" t="s">
        <v>89</v>
      </c>
      <c r="AG4733" t="s">
        <v>382</v>
      </c>
      <c r="AI4733">
        <v>77476</v>
      </c>
      <c r="AJ4733">
        <v>1898</v>
      </c>
      <c r="AK4733" t="s">
        <v>383</v>
      </c>
      <c r="AL4733" t="s">
        <v>302</v>
      </c>
      <c r="AM4733" t="s">
        <v>245</v>
      </c>
    </row>
    <row r="4734" spans="1:39" x14ac:dyDescent="0.3">
      <c r="A4734" s="1">
        <v>43579</v>
      </c>
      <c r="B4734" t="s">
        <v>41</v>
      </c>
      <c r="C4734" t="s">
        <v>246</v>
      </c>
      <c r="D4734">
        <v>400</v>
      </c>
      <c r="E4734">
        <v>6</v>
      </c>
      <c r="F4734">
        <v>127.410004</v>
      </c>
      <c r="G4734">
        <v>127.980003</v>
      </c>
      <c r="H4734">
        <v>126.669997999999</v>
      </c>
      <c r="I4734">
        <v>126.919997999999</v>
      </c>
      <c r="J4734">
        <v>125.997489999999</v>
      </c>
      <c r="K4734">
        <v>3517200</v>
      </c>
      <c r="L4734">
        <v>2.5219999999999998</v>
      </c>
      <c r="M4734">
        <v>-1.3385114279940199E-3</v>
      </c>
      <c r="N4734">
        <v>3.6180831914889397E-2</v>
      </c>
      <c r="O4734">
        <v>5.0083104761635397E-2</v>
      </c>
      <c r="P4734">
        <v>0.14453837631830199</v>
      </c>
      <c r="Q4734">
        <v>0.246291654854636</v>
      </c>
      <c r="R4734">
        <v>1.6983903828847499E-2</v>
      </c>
      <c r="S4734">
        <v>9.1090183702851393E-3</v>
      </c>
      <c r="T4734">
        <v>8.4392568496797406E-3</v>
      </c>
      <c r="U4734">
        <v>1.1066832966436501E-2</v>
      </c>
      <c r="V4734">
        <v>128.259995</v>
      </c>
      <c r="W4734">
        <v>95.940002000000007</v>
      </c>
      <c r="X4734">
        <v>-8.9666725408457895E-2</v>
      </c>
      <c r="Y4734">
        <v>-2.1941687255359501E-3</v>
      </c>
      <c r="Z4734">
        <v>0.40364088071219401</v>
      </c>
      <c r="AA4734">
        <v>2.8001042183572502</v>
      </c>
      <c r="AB4734">
        <v>2.5423764807610101</v>
      </c>
      <c r="AC4734" t="s">
        <v>251</v>
      </c>
      <c r="AD4734" t="s">
        <v>381</v>
      </c>
      <c r="AE4734" t="s">
        <v>66</v>
      </c>
      <c r="AF4734" t="s">
        <v>89</v>
      </c>
      <c r="AG4734" t="s">
        <v>382</v>
      </c>
      <c r="AI4734">
        <v>77476</v>
      </c>
      <c r="AJ4734">
        <v>1898</v>
      </c>
      <c r="AK4734" t="s">
        <v>383</v>
      </c>
      <c r="AL4734" t="s">
        <v>302</v>
      </c>
      <c r="AM4734" t="s">
        <v>245</v>
      </c>
    </row>
    <row r="4735" spans="1:39" x14ac:dyDescent="0.3">
      <c r="A4735" s="1">
        <v>43601</v>
      </c>
      <c r="B4735" t="s">
        <v>41</v>
      </c>
      <c r="C4735" t="s">
        <v>239</v>
      </c>
      <c r="D4735">
        <v>800</v>
      </c>
      <c r="E4735">
        <v>6</v>
      </c>
      <c r="F4735">
        <v>129.36999499999999</v>
      </c>
      <c r="G4735">
        <v>130.75</v>
      </c>
      <c r="H4735">
        <v>128.759995</v>
      </c>
      <c r="I4735">
        <v>130.270004</v>
      </c>
      <c r="J4735">
        <v>129.323151</v>
      </c>
      <c r="K4735">
        <v>4812900</v>
      </c>
      <c r="L4735">
        <v>2.4049999999999998</v>
      </c>
      <c r="M4735">
        <v>7.0873257911327099E-3</v>
      </c>
      <c r="N4735">
        <v>3.2930593812794597E-2</v>
      </c>
      <c r="O4735">
        <v>5.2073378766748002E-2</v>
      </c>
      <c r="P4735">
        <v>0.15393262328965501</v>
      </c>
      <c r="Q4735">
        <v>0.33034005299330099</v>
      </c>
      <c r="R4735">
        <v>9.3277058388250705E-3</v>
      </c>
      <c r="S4735">
        <v>1.05364898341957E-2</v>
      </c>
      <c r="T4735">
        <v>8.3041345998462607E-3</v>
      </c>
      <c r="U4735">
        <v>1.0794458919261399E-2</v>
      </c>
      <c r="V4735">
        <v>130.75</v>
      </c>
      <c r="W4735">
        <v>96.550003000000004</v>
      </c>
      <c r="X4735">
        <v>-8.9666725408457895E-2</v>
      </c>
      <c r="Y4735">
        <v>8.8559569696340101E-3</v>
      </c>
      <c r="Z4735">
        <v>0.39579902136173101</v>
      </c>
      <c r="AA4735">
        <v>3.0912681968892102</v>
      </c>
      <c r="AB4735">
        <v>3.0048260365386601</v>
      </c>
      <c r="AC4735" t="s">
        <v>251</v>
      </c>
      <c r="AD4735" t="s">
        <v>381</v>
      </c>
      <c r="AE4735" t="s">
        <v>66</v>
      </c>
      <c r="AF4735" t="s">
        <v>89</v>
      </c>
      <c r="AG4735" t="s">
        <v>382</v>
      </c>
      <c r="AI4735">
        <v>77476</v>
      </c>
      <c r="AJ4735">
        <v>1898</v>
      </c>
      <c r="AK4735" t="s">
        <v>383</v>
      </c>
      <c r="AL4735" t="s">
        <v>302</v>
      </c>
      <c r="AM4735" t="s">
        <v>245</v>
      </c>
    </row>
    <row r="4736" spans="1:39" x14ac:dyDescent="0.3">
      <c r="A4736" s="1">
        <v>43615</v>
      </c>
      <c r="B4736" t="s">
        <v>41</v>
      </c>
      <c r="C4736" t="s">
        <v>246</v>
      </c>
      <c r="D4736">
        <v>100</v>
      </c>
      <c r="E4736">
        <v>6</v>
      </c>
      <c r="F4736">
        <v>128.14999399999999</v>
      </c>
      <c r="G4736">
        <v>128.91000399999999</v>
      </c>
      <c r="H4736">
        <v>127.779999</v>
      </c>
      <c r="I4736">
        <v>128.61000100000001</v>
      </c>
      <c r="J4736">
        <v>127.675209</v>
      </c>
      <c r="K4736">
        <v>2710300</v>
      </c>
      <c r="L4736">
        <v>2.2269999999999999</v>
      </c>
      <c r="M4736">
        <v>3.4270937836207199E-3</v>
      </c>
      <c r="N4736">
        <v>-1.12882433936678E-2</v>
      </c>
      <c r="O4736">
        <v>1.50414065673338E-2</v>
      </c>
      <c r="P4736">
        <v>0.106302681375274</v>
      </c>
      <c r="Q4736">
        <v>0.27405221448984901</v>
      </c>
      <c r="R4736">
        <v>7.57251994387401E-3</v>
      </c>
      <c r="S4736">
        <v>7.7629320746795301E-3</v>
      </c>
      <c r="T4736">
        <v>7.8350153844373507E-3</v>
      </c>
      <c r="U4736">
        <v>1.0777228368266299E-2</v>
      </c>
      <c r="V4736">
        <v>130.89999399999999</v>
      </c>
      <c r="W4736">
        <v>99.650002000000001</v>
      </c>
      <c r="X4736">
        <v>-8.9666725408457895E-2</v>
      </c>
      <c r="Y4736">
        <v>2.0962723552933101E-3</v>
      </c>
      <c r="Z4736">
        <v>0.392054097905078</v>
      </c>
      <c r="AA4736">
        <v>2.36663660674358</v>
      </c>
      <c r="AB4736">
        <v>2.4646010459575098</v>
      </c>
      <c r="AC4736" t="s">
        <v>251</v>
      </c>
      <c r="AD4736" t="s">
        <v>381</v>
      </c>
      <c r="AE4736" t="s">
        <v>66</v>
      </c>
      <c r="AF4736" t="s">
        <v>89</v>
      </c>
      <c r="AG4736" t="s">
        <v>382</v>
      </c>
      <c r="AI4736">
        <v>77476</v>
      </c>
      <c r="AJ4736">
        <v>1898</v>
      </c>
      <c r="AK4736" t="s">
        <v>383</v>
      </c>
      <c r="AL4736" t="s">
        <v>302</v>
      </c>
      <c r="AM4736" t="s">
        <v>245</v>
      </c>
    </row>
    <row r="4737" spans="1:39" x14ac:dyDescent="0.3">
      <c r="A4737" s="1">
        <v>43622</v>
      </c>
      <c r="B4737" t="s">
        <v>41</v>
      </c>
      <c r="C4737" t="s">
        <v>239</v>
      </c>
      <c r="D4737">
        <v>1200</v>
      </c>
      <c r="E4737">
        <v>6</v>
      </c>
      <c r="F4737">
        <v>131.08000200000001</v>
      </c>
      <c r="G4737">
        <v>132.270004</v>
      </c>
      <c r="H4737">
        <v>130.55999800000001</v>
      </c>
      <c r="I4737">
        <v>131.979996</v>
      </c>
      <c r="J4737">
        <v>131.979996</v>
      </c>
      <c r="K4737">
        <v>5528000</v>
      </c>
      <c r="L4737">
        <v>2.1240000000000001</v>
      </c>
      <c r="M4737">
        <v>1.17753625945858E-2</v>
      </c>
      <c r="N4737">
        <v>3.3160756146418599E-2</v>
      </c>
      <c r="O4737">
        <v>4.3634580102510298E-2</v>
      </c>
      <c r="P4737">
        <v>0.135493461759879</v>
      </c>
      <c r="Q4737">
        <v>0.30690005115242902</v>
      </c>
      <c r="R4737">
        <v>8.9074474745210498E-3</v>
      </c>
      <c r="S4737">
        <v>8.4752962507791893E-3</v>
      </c>
      <c r="T4737">
        <v>8.1869722991643294E-3</v>
      </c>
      <c r="U4737">
        <v>1.08445377302298E-2</v>
      </c>
      <c r="V4737">
        <v>132.270004</v>
      </c>
      <c r="W4737">
        <v>99.82</v>
      </c>
      <c r="X4737">
        <v>-8.9666725408457895E-2</v>
      </c>
      <c r="Y4737">
        <v>6.1168407152111899E-3</v>
      </c>
      <c r="Z4737">
        <v>0.39149330013102601</v>
      </c>
      <c r="AA4737">
        <v>2.6286051369571002</v>
      </c>
      <c r="AB4737">
        <v>2.43678224477401</v>
      </c>
      <c r="AC4737" t="s">
        <v>251</v>
      </c>
      <c r="AD4737" t="s">
        <v>381</v>
      </c>
      <c r="AE4737" t="s">
        <v>66</v>
      </c>
      <c r="AF4737" t="s">
        <v>89</v>
      </c>
      <c r="AG4737" t="s">
        <v>382</v>
      </c>
      <c r="AI4737">
        <v>77476</v>
      </c>
      <c r="AJ4737">
        <v>1898</v>
      </c>
      <c r="AK4737" t="s">
        <v>383</v>
      </c>
      <c r="AL4737" t="s">
        <v>302</v>
      </c>
      <c r="AM4737" t="s">
        <v>245</v>
      </c>
    </row>
    <row r="4738" spans="1:39" x14ac:dyDescent="0.3">
      <c r="A4738" s="1">
        <v>43636</v>
      </c>
      <c r="B4738" t="s">
        <v>41</v>
      </c>
      <c r="C4738" t="s">
        <v>239</v>
      </c>
      <c r="D4738">
        <v>1100</v>
      </c>
      <c r="E4738">
        <v>6</v>
      </c>
      <c r="F4738">
        <v>133.86999499999999</v>
      </c>
      <c r="G4738">
        <v>134.449997</v>
      </c>
      <c r="H4738">
        <v>133.33999599999899</v>
      </c>
      <c r="I4738">
        <v>134.16000399999999</v>
      </c>
      <c r="J4738">
        <v>134.16000399999999</v>
      </c>
      <c r="K4738">
        <v>3847500</v>
      </c>
      <c r="L4738">
        <v>2.0009999999999999</v>
      </c>
      <c r="M4738">
        <v>9.8124299605590291E-3</v>
      </c>
      <c r="N4738">
        <v>9.13523367228271E-3</v>
      </c>
      <c r="O4738">
        <v>3.8870563978169299E-2</v>
      </c>
      <c r="P4738">
        <v>0.123513948613467</v>
      </c>
      <c r="Q4738">
        <v>0.26748920656581698</v>
      </c>
      <c r="R4738">
        <v>5.7503197282208996E-3</v>
      </c>
      <c r="S4738">
        <v>7.3190413985768296E-3</v>
      </c>
      <c r="T4738">
        <v>7.9073968691400192E-3</v>
      </c>
      <c r="U4738">
        <v>1.06383011069084E-2</v>
      </c>
      <c r="V4738">
        <v>134.71000699999999</v>
      </c>
      <c r="W4738">
        <v>104.529999</v>
      </c>
      <c r="X4738">
        <v>-8.9666725408457895E-2</v>
      </c>
      <c r="Y4738">
        <v>9.4276054361659405E-3</v>
      </c>
      <c r="Z4738">
        <v>0.39154243577528502</v>
      </c>
      <c r="AA4738">
        <v>2.1831813875119201</v>
      </c>
      <c r="AB4738">
        <v>2.1135729108970298</v>
      </c>
      <c r="AC4738" t="s">
        <v>251</v>
      </c>
      <c r="AD4738" t="s">
        <v>381</v>
      </c>
      <c r="AE4738" t="s">
        <v>66</v>
      </c>
      <c r="AF4738" t="s">
        <v>89</v>
      </c>
      <c r="AG4738" t="s">
        <v>382</v>
      </c>
      <c r="AI4738">
        <v>77476</v>
      </c>
      <c r="AJ4738">
        <v>1898</v>
      </c>
      <c r="AK4738" t="s">
        <v>383</v>
      </c>
      <c r="AL4738" t="s">
        <v>302</v>
      </c>
      <c r="AM4738" t="s">
        <v>245</v>
      </c>
    </row>
    <row r="4739" spans="1:39" x14ac:dyDescent="0.3">
      <c r="A4739" s="1">
        <v>43565</v>
      </c>
      <c r="B4739" t="s">
        <v>41</v>
      </c>
      <c r="C4739" t="s">
        <v>239</v>
      </c>
      <c r="D4739">
        <v>300</v>
      </c>
      <c r="E4739">
        <v>7</v>
      </c>
      <c r="F4739">
        <v>122.349998</v>
      </c>
      <c r="G4739">
        <v>122.699997</v>
      </c>
      <c r="H4739">
        <v>121.660004</v>
      </c>
      <c r="I4739">
        <v>122.040001</v>
      </c>
      <c r="J4739">
        <v>121.152962</v>
      </c>
      <c r="K4739">
        <v>2681100</v>
      </c>
      <c r="L4739">
        <v>2.4769999999999999</v>
      </c>
      <c r="M4739">
        <v>-1.0646237176718399E-3</v>
      </c>
      <c r="N4739">
        <v>3.9409402077587299E-3</v>
      </c>
      <c r="O4739">
        <v>4.5685403792375498E-2</v>
      </c>
      <c r="P4739">
        <v>0.135027308433531</v>
      </c>
      <c r="Q4739">
        <v>0.14271571246238099</v>
      </c>
      <c r="R4739">
        <v>1.71534016218563E-3</v>
      </c>
      <c r="S4739">
        <v>5.3965404811074499E-3</v>
      </c>
      <c r="T4739">
        <v>7.32743052685876E-3</v>
      </c>
      <c r="U4739">
        <v>1.1085087238662901E-2</v>
      </c>
      <c r="V4739">
        <v>123.19000200000001</v>
      </c>
      <c r="W4739">
        <v>95.940002000000007</v>
      </c>
      <c r="X4739">
        <v>-8.9666725408457895E-2</v>
      </c>
      <c r="Y4739">
        <v>3.47183783585567E-3</v>
      </c>
      <c r="Z4739">
        <v>0.41270279236506202</v>
      </c>
      <c r="AA4739">
        <v>1.67017418939489</v>
      </c>
      <c r="AB4739">
        <v>1.62571416854374</v>
      </c>
      <c r="AC4739" t="s">
        <v>252</v>
      </c>
      <c r="AD4739" t="s">
        <v>381</v>
      </c>
      <c r="AE4739" t="s">
        <v>66</v>
      </c>
      <c r="AF4739" t="s">
        <v>89</v>
      </c>
      <c r="AG4739" t="s">
        <v>382</v>
      </c>
      <c r="AI4739">
        <v>77476</v>
      </c>
      <c r="AJ4739">
        <v>1898</v>
      </c>
      <c r="AK4739" t="s">
        <v>383</v>
      </c>
      <c r="AL4739" t="s">
        <v>302</v>
      </c>
      <c r="AM4739" t="s">
        <v>245</v>
      </c>
    </row>
    <row r="4740" spans="1:39" x14ac:dyDescent="0.3">
      <c r="A4740" s="1">
        <v>43578</v>
      </c>
      <c r="B4740" t="s">
        <v>41</v>
      </c>
      <c r="C4740" t="s">
        <v>239</v>
      </c>
      <c r="D4740">
        <v>400</v>
      </c>
      <c r="E4740">
        <v>7</v>
      </c>
      <c r="F4740">
        <v>126.68</v>
      </c>
      <c r="G4740">
        <v>127.540001</v>
      </c>
      <c r="H4740">
        <v>126.120003</v>
      </c>
      <c r="I4740">
        <v>127.089996</v>
      </c>
      <c r="J4740">
        <v>126.166252</v>
      </c>
      <c r="K4740">
        <v>4464100</v>
      </c>
      <c r="L4740">
        <v>2.57</v>
      </c>
      <c r="M4740">
        <v>5.1275736643244902E-3</v>
      </c>
      <c r="N4740">
        <v>2.7359557838480701E-2</v>
      </c>
      <c r="O4740">
        <v>6.2081298829500697E-2</v>
      </c>
      <c r="P4740">
        <v>0.15330979820577501</v>
      </c>
      <c r="Q4740">
        <v>0.248605578686976</v>
      </c>
      <c r="R4740">
        <v>1.84888008285423E-2</v>
      </c>
      <c r="S4740">
        <v>9.2405018771369793E-3</v>
      </c>
      <c r="T4740">
        <v>8.4507042544636393E-3</v>
      </c>
      <c r="U4740">
        <v>1.10658637225201E-2</v>
      </c>
      <c r="V4740">
        <v>128.259995</v>
      </c>
      <c r="W4740">
        <v>95.940002000000007</v>
      </c>
      <c r="X4740">
        <v>-8.9666725408457895E-2</v>
      </c>
      <c r="Y4740">
        <v>8.8023511954049196E-3</v>
      </c>
      <c r="Z4740">
        <v>0.40349224838194198</v>
      </c>
      <c r="AA4740">
        <v>2.87134034672117</v>
      </c>
      <c r="AB4740">
        <v>2.2970238017677498</v>
      </c>
      <c r="AC4740" t="s">
        <v>252</v>
      </c>
      <c r="AD4740" t="s">
        <v>381</v>
      </c>
      <c r="AE4740" t="s">
        <v>66</v>
      </c>
      <c r="AF4740" t="s">
        <v>89</v>
      </c>
      <c r="AG4740" t="s">
        <v>382</v>
      </c>
      <c r="AI4740">
        <v>77476</v>
      </c>
      <c r="AJ4740">
        <v>1898</v>
      </c>
      <c r="AK4740" t="s">
        <v>383</v>
      </c>
      <c r="AL4740" t="s">
        <v>302</v>
      </c>
      <c r="AM4740" t="s">
        <v>245</v>
      </c>
    </row>
    <row r="4741" spans="1:39" x14ac:dyDescent="0.3">
      <c r="A4741" s="1">
        <v>43619</v>
      </c>
      <c r="B4741" t="s">
        <v>41</v>
      </c>
      <c r="C4741" t="s">
        <v>239</v>
      </c>
      <c r="D4741">
        <v>400</v>
      </c>
      <c r="E4741">
        <v>7</v>
      </c>
      <c r="F4741">
        <v>127.860001</v>
      </c>
      <c r="G4741">
        <v>129.16000399999999</v>
      </c>
      <c r="H4741">
        <v>127.489998</v>
      </c>
      <c r="I4741">
        <v>128.979996</v>
      </c>
      <c r="J4741">
        <v>128.04251099999999</v>
      </c>
      <c r="K4741">
        <v>3588700</v>
      </c>
      <c r="L4741">
        <v>2.081</v>
      </c>
      <c r="M4741">
        <v>7.6270354704088298E-3</v>
      </c>
      <c r="N4741">
        <v>-4.0235245347161799E-3</v>
      </c>
      <c r="O4741">
        <v>1.3582248394447801E-2</v>
      </c>
      <c r="P4741">
        <v>0.104602694414688</v>
      </c>
      <c r="Q4741">
        <v>0.276213021527147</v>
      </c>
      <c r="R4741">
        <v>8.9257733248366694E-3</v>
      </c>
      <c r="S4741">
        <v>7.54010981216751E-3</v>
      </c>
      <c r="T4741">
        <v>7.9013851962690899E-3</v>
      </c>
      <c r="U4741">
        <v>1.07739504151941E-2</v>
      </c>
      <c r="V4741">
        <v>130.89999399999999</v>
      </c>
      <c r="W4741">
        <v>99.650002000000001</v>
      </c>
      <c r="X4741">
        <v>-8.9666725408457895E-2</v>
      </c>
      <c r="Y4741">
        <v>-2.7690708645509302E-3</v>
      </c>
      <c r="Z4741">
        <v>0.38933423530752198</v>
      </c>
      <c r="AA4741">
        <v>2.3823936483557602</v>
      </c>
      <c r="AB4741">
        <v>2.3637728446042798</v>
      </c>
      <c r="AC4741" t="s">
        <v>252</v>
      </c>
      <c r="AD4741" t="s">
        <v>381</v>
      </c>
      <c r="AE4741" t="s">
        <v>66</v>
      </c>
      <c r="AF4741" t="s">
        <v>89</v>
      </c>
      <c r="AG4741" t="s">
        <v>382</v>
      </c>
      <c r="AI4741">
        <v>77476</v>
      </c>
      <c r="AJ4741">
        <v>1898</v>
      </c>
      <c r="AK4741" t="s">
        <v>383</v>
      </c>
      <c r="AL4741" t="s">
        <v>302</v>
      </c>
      <c r="AM4741" t="s">
        <v>245</v>
      </c>
    </row>
    <row r="4742" spans="1:39" x14ac:dyDescent="0.3">
      <c r="A4742" s="1">
        <v>43633</v>
      </c>
      <c r="B4742" t="s">
        <v>41</v>
      </c>
      <c r="C4742" t="s">
        <v>239</v>
      </c>
      <c r="D4742">
        <v>700</v>
      </c>
      <c r="E4742">
        <v>7</v>
      </c>
      <c r="F4742">
        <v>132.720001</v>
      </c>
      <c r="G4742">
        <v>133.240005</v>
      </c>
      <c r="H4742">
        <v>131.88999899999999</v>
      </c>
      <c r="I4742">
        <v>132.520004</v>
      </c>
      <c r="J4742">
        <v>132.520004</v>
      </c>
      <c r="K4742">
        <v>2725800</v>
      </c>
      <c r="L4742">
        <v>2.0859999999999999</v>
      </c>
      <c r="M4742">
        <v>-1.5833518859256299E-3</v>
      </c>
      <c r="N4742">
        <v>-8.0417704435414104E-3</v>
      </c>
      <c r="O4742">
        <v>3.1506614932550497E-2</v>
      </c>
      <c r="P4742">
        <v>0.12954966625518299</v>
      </c>
      <c r="Q4742">
        <v>0.26305361986653503</v>
      </c>
      <c r="R4742">
        <v>8.7791507434095098E-4</v>
      </c>
      <c r="S4742">
        <v>7.15175362105355E-3</v>
      </c>
      <c r="T4742">
        <v>7.8797190561191808E-3</v>
      </c>
      <c r="U4742">
        <v>1.0801395611543901E-2</v>
      </c>
      <c r="V4742">
        <v>134.71000699999999</v>
      </c>
      <c r="W4742">
        <v>104.529999</v>
      </c>
      <c r="X4742">
        <v>-8.9666725408457895E-2</v>
      </c>
      <c r="Y4742">
        <v>9.3131563797728401E-4</v>
      </c>
      <c r="Z4742">
        <v>0.39219537796901699</v>
      </c>
      <c r="AA4742">
        <v>2.1557958299781399</v>
      </c>
      <c r="AB4742">
        <v>2.2840830750671102</v>
      </c>
      <c r="AC4742" t="s">
        <v>252</v>
      </c>
      <c r="AD4742" t="s">
        <v>381</v>
      </c>
      <c r="AE4742" t="s">
        <v>66</v>
      </c>
      <c r="AF4742" t="s">
        <v>89</v>
      </c>
      <c r="AG4742" t="s">
        <v>382</v>
      </c>
      <c r="AI4742">
        <v>77476</v>
      </c>
      <c r="AJ4742">
        <v>1898</v>
      </c>
      <c r="AK4742" t="s">
        <v>383</v>
      </c>
      <c r="AL4742" t="s">
        <v>302</v>
      </c>
      <c r="AM4742" t="s">
        <v>245</v>
      </c>
    </row>
    <row r="4743" spans="1:39" x14ac:dyDescent="0.3">
      <c r="A4743" s="1">
        <v>43641</v>
      </c>
      <c r="B4743" t="s">
        <v>41</v>
      </c>
      <c r="C4743" t="s">
        <v>246</v>
      </c>
      <c r="D4743">
        <v>1300</v>
      </c>
      <c r="E4743">
        <v>7</v>
      </c>
      <c r="F4743">
        <v>133.979996</v>
      </c>
      <c r="G4743">
        <v>134.479996</v>
      </c>
      <c r="H4743">
        <v>133.53999299999899</v>
      </c>
      <c r="I4743">
        <v>133.80999800000001</v>
      </c>
      <c r="J4743">
        <v>133.80999800000001</v>
      </c>
      <c r="K4743">
        <v>4176300</v>
      </c>
      <c r="L4743">
        <v>1.994</v>
      </c>
      <c r="M4743">
        <v>-2.46315484636183E-3</v>
      </c>
      <c r="N4743">
        <v>1.3164518748537199E-2</v>
      </c>
      <c r="O4743">
        <v>3.6412126694943703E-2</v>
      </c>
      <c r="P4743">
        <v>9.95309108195256E-2</v>
      </c>
      <c r="Q4743">
        <v>0.24238720661445401</v>
      </c>
      <c r="R4743">
        <v>5.1790973743619604E-3</v>
      </c>
      <c r="S4743">
        <v>6.99727181181224E-3</v>
      </c>
      <c r="T4743">
        <v>7.7917010731893702E-3</v>
      </c>
      <c r="U4743">
        <v>1.0594918774964299E-2</v>
      </c>
      <c r="V4743">
        <v>135.240005</v>
      </c>
      <c r="W4743">
        <v>104.529999</v>
      </c>
      <c r="X4743">
        <v>-8.9666725408457895E-2</v>
      </c>
      <c r="Y4743">
        <v>-9.5417756928269908E-3</v>
      </c>
      <c r="Z4743">
        <v>0.39518724537015598</v>
      </c>
      <c r="AA4743">
        <v>1.9461094474348499</v>
      </c>
      <c r="AB4743">
        <v>2.1024426340685198</v>
      </c>
      <c r="AC4743" t="s">
        <v>252</v>
      </c>
      <c r="AD4743" t="s">
        <v>381</v>
      </c>
      <c r="AE4743" t="s">
        <v>66</v>
      </c>
      <c r="AF4743" t="s">
        <v>89</v>
      </c>
      <c r="AG4743" t="s">
        <v>382</v>
      </c>
      <c r="AI4743">
        <v>77476</v>
      </c>
      <c r="AJ4743">
        <v>1898</v>
      </c>
      <c r="AK4743" t="s">
        <v>383</v>
      </c>
      <c r="AL4743" t="s">
        <v>302</v>
      </c>
      <c r="AM4743" t="s">
        <v>245</v>
      </c>
    </row>
    <row r="4744" spans="1:39" x14ac:dyDescent="0.3">
      <c r="A4744" s="1">
        <v>43623</v>
      </c>
      <c r="B4744" t="s">
        <v>41</v>
      </c>
      <c r="C4744" t="s">
        <v>239</v>
      </c>
      <c r="D4744">
        <v>500</v>
      </c>
      <c r="E4744">
        <v>8</v>
      </c>
      <c r="F4744">
        <v>132.83999599999899</v>
      </c>
      <c r="G4744">
        <v>134.71000699999999</v>
      </c>
      <c r="H4744">
        <v>132.58999599999899</v>
      </c>
      <c r="I4744">
        <v>133.470001</v>
      </c>
      <c r="J4744">
        <v>133.470001</v>
      </c>
      <c r="K4744">
        <v>6332700</v>
      </c>
      <c r="L4744">
        <v>2.0840000000000001</v>
      </c>
      <c r="M4744">
        <v>1.1226375330727701E-2</v>
      </c>
      <c r="N4744">
        <v>4.9141450480377102E-2</v>
      </c>
      <c r="O4744">
        <v>6.5048552029023293E-2</v>
      </c>
      <c r="P4744">
        <v>0.154241538328352</v>
      </c>
      <c r="Q4744">
        <v>0.311958498343124</v>
      </c>
      <c r="R4744">
        <v>6.2799115141989204E-3</v>
      </c>
      <c r="S4744">
        <v>8.2372553391223992E-3</v>
      </c>
      <c r="T4744">
        <v>8.1704400926404606E-3</v>
      </c>
      <c r="U4744">
        <v>1.08584095113803E-2</v>
      </c>
      <c r="V4744">
        <v>134.71000699999999</v>
      </c>
      <c r="W4744">
        <v>100.33000199999999</v>
      </c>
      <c r="X4744">
        <v>-8.9666725408457895E-2</v>
      </c>
      <c r="Y4744">
        <v>1.0442979367750601E-2</v>
      </c>
      <c r="Z4744">
        <v>0.39351615812699398</v>
      </c>
      <c r="AA4744">
        <v>2.6632306470784601</v>
      </c>
      <c r="AB4744">
        <v>2.5185315251040001</v>
      </c>
      <c r="AC4744" t="s">
        <v>253</v>
      </c>
      <c r="AD4744" t="s">
        <v>381</v>
      </c>
      <c r="AE4744" t="s">
        <v>66</v>
      </c>
      <c r="AF4744" t="s">
        <v>89</v>
      </c>
      <c r="AG4744" t="s">
        <v>382</v>
      </c>
      <c r="AI4744">
        <v>77476</v>
      </c>
      <c r="AJ4744">
        <v>1898</v>
      </c>
      <c r="AK4744" t="s">
        <v>383</v>
      </c>
      <c r="AL4744" t="s">
        <v>302</v>
      </c>
      <c r="AM4744" t="s">
        <v>245</v>
      </c>
    </row>
    <row r="4745" spans="1:39" x14ac:dyDescent="0.3">
      <c r="A4745" s="1">
        <v>43629</v>
      </c>
      <c r="B4745" t="s">
        <v>41</v>
      </c>
      <c r="C4745" t="s">
        <v>246</v>
      </c>
      <c r="D4745">
        <v>700</v>
      </c>
      <c r="E4745">
        <v>8</v>
      </c>
      <c r="F4745">
        <v>133.449997</v>
      </c>
      <c r="G4745">
        <v>133.78999299999899</v>
      </c>
      <c r="H4745">
        <v>131.85000600000001</v>
      </c>
      <c r="I4745">
        <v>132.94000199999999</v>
      </c>
      <c r="J4745">
        <v>132.94000199999999</v>
      </c>
      <c r="K4745">
        <v>2851400</v>
      </c>
      <c r="L4745">
        <v>2.0910000000000002</v>
      </c>
      <c r="M4745">
        <v>-1.50328500385007E-3</v>
      </c>
      <c r="N4745">
        <v>7.2475480101638302E-3</v>
      </c>
      <c r="O4745">
        <v>5.1746739003291499E-2</v>
      </c>
      <c r="P4745">
        <v>0.147922325468441</v>
      </c>
      <c r="Q4745">
        <v>0.272419900667911</v>
      </c>
      <c r="R4745">
        <v>5.6423442797260796E-3</v>
      </c>
      <c r="S4745">
        <v>7.6367556180790396E-3</v>
      </c>
      <c r="T4745">
        <v>7.98857373863022E-3</v>
      </c>
      <c r="U4745">
        <v>1.08075914588972E-2</v>
      </c>
      <c r="V4745">
        <v>134.71000699999999</v>
      </c>
      <c r="W4745">
        <v>104.160004</v>
      </c>
      <c r="X4745">
        <v>-8.9666725408457895E-2</v>
      </c>
      <c r="Y4745">
        <v>4.0890106107655602E-3</v>
      </c>
      <c r="Z4745">
        <v>0.39038138837014802</v>
      </c>
      <c r="AA4745">
        <v>2.2541255877033701</v>
      </c>
      <c r="AB4745">
        <v>2.4769173529050099</v>
      </c>
      <c r="AC4745" t="s">
        <v>253</v>
      </c>
      <c r="AD4745" t="s">
        <v>381</v>
      </c>
      <c r="AE4745" t="s">
        <v>66</v>
      </c>
      <c r="AF4745" t="s">
        <v>89</v>
      </c>
      <c r="AG4745" t="s">
        <v>382</v>
      </c>
      <c r="AI4745">
        <v>77476</v>
      </c>
      <c r="AJ4745">
        <v>1898</v>
      </c>
      <c r="AK4745" t="s">
        <v>383</v>
      </c>
      <c r="AL4745" t="s">
        <v>302</v>
      </c>
      <c r="AM4745" t="s">
        <v>245</v>
      </c>
    </row>
    <row r="4746" spans="1:39" x14ac:dyDescent="0.3">
      <c r="A4746" s="1">
        <v>43636</v>
      </c>
      <c r="B4746" t="s">
        <v>41</v>
      </c>
      <c r="C4746" t="s">
        <v>239</v>
      </c>
      <c r="D4746">
        <v>1100</v>
      </c>
      <c r="E4746">
        <v>8</v>
      </c>
      <c r="F4746">
        <v>133.86999499999999</v>
      </c>
      <c r="G4746">
        <v>134.449997</v>
      </c>
      <c r="H4746">
        <v>133.33999599999899</v>
      </c>
      <c r="I4746">
        <v>134.16000399999999</v>
      </c>
      <c r="J4746">
        <v>134.16000399999999</v>
      </c>
      <c r="K4746">
        <v>3847500</v>
      </c>
      <c r="L4746">
        <v>2.0009999999999999</v>
      </c>
      <c r="M4746">
        <v>9.8124299605590291E-3</v>
      </c>
      <c r="N4746">
        <v>9.13523367228271E-3</v>
      </c>
      <c r="O4746">
        <v>3.8870563978169299E-2</v>
      </c>
      <c r="P4746">
        <v>0.123513948613467</v>
      </c>
      <c r="Q4746">
        <v>0.26748920656581698</v>
      </c>
      <c r="R4746">
        <v>5.7503197282208996E-3</v>
      </c>
      <c r="S4746">
        <v>7.3190413985768296E-3</v>
      </c>
      <c r="T4746">
        <v>7.9073968691400192E-3</v>
      </c>
      <c r="U4746">
        <v>1.06383011069084E-2</v>
      </c>
      <c r="V4746">
        <v>134.71000699999999</v>
      </c>
      <c r="W4746">
        <v>104.529999</v>
      </c>
      <c r="X4746">
        <v>-8.9666725408457895E-2</v>
      </c>
      <c r="Y4746">
        <v>9.4276054361659405E-3</v>
      </c>
      <c r="Z4746">
        <v>0.39154243577528502</v>
      </c>
      <c r="AA4746">
        <v>2.1831813875119201</v>
      </c>
      <c r="AB4746">
        <v>2.1135729108970298</v>
      </c>
      <c r="AC4746" t="s">
        <v>253</v>
      </c>
      <c r="AD4746" t="s">
        <v>381</v>
      </c>
      <c r="AE4746" t="s">
        <v>66</v>
      </c>
      <c r="AF4746" t="s">
        <v>89</v>
      </c>
      <c r="AG4746" t="s">
        <v>382</v>
      </c>
      <c r="AI4746">
        <v>77476</v>
      </c>
      <c r="AJ4746">
        <v>1898</v>
      </c>
      <c r="AK4746" t="s">
        <v>383</v>
      </c>
      <c r="AL4746" t="s">
        <v>302</v>
      </c>
      <c r="AM4746" t="s">
        <v>245</v>
      </c>
    </row>
    <row r="4747" spans="1:39" x14ac:dyDescent="0.3">
      <c r="A4747" s="1">
        <v>43640</v>
      </c>
      <c r="B4747" t="s">
        <v>41</v>
      </c>
      <c r="C4747" t="s">
        <v>246</v>
      </c>
      <c r="D4747">
        <v>700</v>
      </c>
      <c r="E4747">
        <v>8</v>
      </c>
      <c r="F4747">
        <v>134.64999399999999</v>
      </c>
      <c r="G4747">
        <v>135.240005</v>
      </c>
      <c r="H4747">
        <v>133.94000199999999</v>
      </c>
      <c r="I4747">
        <v>134.13999899999999</v>
      </c>
      <c r="J4747">
        <v>134.13999899999999</v>
      </c>
      <c r="K4747">
        <v>3685800</v>
      </c>
      <c r="L4747">
        <v>2.0209999999999999</v>
      </c>
      <c r="M4747">
        <v>1.3427230362863701E-3</v>
      </c>
      <c r="N4747">
        <v>1.2150415600875399E-2</v>
      </c>
      <c r="O4747">
        <v>3.81061703217912E-2</v>
      </c>
      <c r="P4747">
        <v>0.111628883422926</v>
      </c>
      <c r="Q4747">
        <v>0.25533234150439499</v>
      </c>
      <c r="R4747">
        <v>5.4417547889825399E-3</v>
      </c>
      <c r="S4747">
        <v>6.9590106460340204E-3</v>
      </c>
      <c r="T4747">
        <v>7.8393865351297602E-3</v>
      </c>
      <c r="U4747">
        <v>1.0609618539526701E-2</v>
      </c>
      <c r="V4747">
        <v>135.240005</v>
      </c>
      <c r="W4747">
        <v>104.529999</v>
      </c>
      <c r="X4747">
        <v>-8.9666725408457895E-2</v>
      </c>
      <c r="Y4747">
        <v>-1.73338836506086E-3</v>
      </c>
      <c r="Z4747">
        <v>0.39596392673099001</v>
      </c>
      <c r="AA4747">
        <v>2.0626324519645798</v>
      </c>
      <c r="AB4747">
        <v>2.0962090090486099</v>
      </c>
      <c r="AC4747" t="s">
        <v>253</v>
      </c>
      <c r="AD4747" t="s">
        <v>381</v>
      </c>
      <c r="AE4747" t="s">
        <v>66</v>
      </c>
      <c r="AF4747" t="s">
        <v>89</v>
      </c>
      <c r="AG4747" t="s">
        <v>382</v>
      </c>
      <c r="AI4747">
        <v>77476</v>
      </c>
      <c r="AJ4747">
        <v>1898</v>
      </c>
      <c r="AK4747" t="s">
        <v>383</v>
      </c>
      <c r="AL4747" t="s">
        <v>302</v>
      </c>
      <c r="AM4747" t="s">
        <v>245</v>
      </c>
    </row>
    <row r="4748" spans="1:39" x14ac:dyDescent="0.3">
      <c r="A4748" s="1">
        <v>43641</v>
      </c>
      <c r="B4748" t="s">
        <v>41</v>
      </c>
      <c r="C4748" t="s">
        <v>246</v>
      </c>
      <c r="D4748">
        <v>800</v>
      </c>
      <c r="E4748">
        <v>8</v>
      </c>
      <c r="F4748">
        <v>133.979996</v>
      </c>
      <c r="G4748">
        <v>134.479996</v>
      </c>
      <c r="H4748">
        <v>133.53999299999899</v>
      </c>
      <c r="I4748">
        <v>133.80999800000001</v>
      </c>
      <c r="J4748">
        <v>133.80999800000001</v>
      </c>
      <c r="K4748">
        <v>4176300</v>
      </c>
      <c r="L4748">
        <v>1.994</v>
      </c>
      <c r="M4748">
        <v>-2.46315484636183E-3</v>
      </c>
      <c r="N4748">
        <v>1.3164518748537199E-2</v>
      </c>
      <c r="O4748">
        <v>3.6412126694943703E-2</v>
      </c>
      <c r="P4748">
        <v>9.95309108195256E-2</v>
      </c>
      <c r="Q4748">
        <v>0.24238720661445401</v>
      </c>
      <c r="R4748">
        <v>5.1790973743619604E-3</v>
      </c>
      <c r="S4748">
        <v>6.99727181181224E-3</v>
      </c>
      <c r="T4748">
        <v>7.7917010731893702E-3</v>
      </c>
      <c r="U4748">
        <v>1.0594918774964299E-2</v>
      </c>
      <c r="V4748">
        <v>135.240005</v>
      </c>
      <c r="W4748">
        <v>104.529999</v>
      </c>
      <c r="X4748">
        <v>-8.9666725408457895E-2</v>
      </c>
      <c r="Y4748">
        <v>-9.5417756928269908E-3</v>
      </c>
      <c r="Z4748">
        <v>0.39518724537015598</v>
      </c>
      <c r="AA4748">
        <v>1.9461094474348499</v>
      </c>
      <c r="AB4748">
        <v>2.1024426340685198</v>
      </c>
      <c r="AC4748" t="s">
        <v>253</v>
      </c>
      <c r="AD4748" t="s">
        <v>381</v>
      </c>
      <c r="AE4748" t="s">
        <v>66</v>
      </c>
      <c r="AF4748" t="s">
        <v>89</v>
      </c>
      <c r="AG4748" t="s">
        <v>382</v>
      </c>
      <c r="AI4748">
        <v>77476</v>
      </c>
      <c r="AJ4748">
        <v>1898</v>
      </c>
      <c r="AK4748" t="s">
        <v>383</v>
      </c>
      <c r="AL4748" t="s">
        <v>302</v>
      </c>
      <c r="AM4748" t="s">
        <v>245</v>
      </c>
    </row>
    <row r="4749" spans="1:39" x14ac:dyDescent="0.3">
      <c r="A4749" s="1">
        <v>43643</v>
      </c>
      <c r="B4749" t="s">
        <v>41</v>
      </c>
      <c r="C4749" t="s">
        <v>246</v>
      </c>
      <c r="D4749">
        <v>500</v>
      </c>
      <c r="E4749">
        <v>8</v>
      </c>
      <c r="F4749">
        <v>132.25</v>
      </c>
      <c r="G4749">
        <v>132.44000199999999</v>
      </c>
      <c r="H4749">
        <v>131.38000500000001</v>
      </c>
      <c r="I4749">
        <v>131.69000199999999</v>
      </c>
      <c r="J4749">
        <v>131.69000199999999</v>
      </c>
      <c r="K4749">
        <v>4750900</v>
      </c>
      <c r="L4749">
        <v>2.0049999999999999</v>
      </c>
      <c r="M4749">
        <v>-4.77259326812481E-3</v>
      </c>
      <c r="N4749">
        <v>-1.8582456420788498E-2</v>
      </c>
      <c r="O4749">
        <v>3.8610261209003099E-2</v>
      </c>
      <c r="P4749">
        <v>8.5036960099998005E-2</v>
      </c>
      <c r="Q4749">
        <v>0.22937426670006</v>
      </c>
      <c r="R4749">
        <v>4.7222252646719103E-3</v>
      </c>
      <c r="S4749">
        <v>6.7052613427919603E-3</v>
      </c>
      <c r="T4749">
        <v>7.9852472001155795E-3</v>
      </c>
      <c r="U4749">
        <v>1.0607123253316E-2</v>
      </c>
      <c r="V4749">
        <v>135.240005</v>
      </c>
      <c r="W4749">
        <v>104.529999</v>
      </c>
      <c r="X4749">
        <v>-8.9666725408457895E-2</v>
      </c>
      <c r="Y4749">
        <v>3.81588593721357E-3</v>
      </c>
      <c r="Z4749">
        <v>0.40187327705325099</v>
      </c>
      <c r="AA4749">
        <v>1.8255484985302799</v>
      </c>
      <c r="AB4749">
        <v>1.95902838342251</v>
      </c>
      <c r="AC4749" t="s">
        <v>253</v>
      </c>
      <c r="AD4749" t="s">
        <v>381</v>
      </c>
      <c r="AE4749" t="s">
        <v>66</v>
      </c>
      <c r="AF4749" t="s">
        <v>89</v>
      </c>
      <c r="AG4749" t="s">
        <v>382</v>
      </c>
      <c r="AI4749">
        <v>77476</v>
      </c>
      <c r="AJ4749">
        <v>1898</v>
      </c>
      <c r="AK4749" t="s">
        <v>383</v>
      </c>
      <c r="AL4749" t="s">
        <v>302</v>
      </c>
      <c r="AM4749" t="s">
        <v>245</v>
      </c>
    </row>
    <row r="4750" spans="1:39" x14ac:dyDescent="0.3">
      <c r="A4750" s="1">
        <v>43563</v>
      </c>
      <c r="B4750" t="s">
        <v>41</v>
      </c>
      <c r="C4750" t="s">
        <v>239</v>
      </c>
      <c r="D4750">
        <v>1100</v>
      </c>
      <c r="E4750">
        <v>9</v>
      </c>
      <c r="F4750">
        <v>121.720001</v>
      </c>
      <c r="G4750">
        <v>122.040001</v>
      </c>
      <c r="H4750">
        <v>121.209999</v>
      </c>
      <c r="I4750">
        <v>122</v>
      </c>
      <c r="J4750">
        <v>121.11325100000001</v>
      </c>
      <c r="K4750">
        <v>3140100</v>
      </c>
      <c r="L4750">
        <v>2.5190000000000001</v>
      </c>
      <c r="M4750">
        <v>3.1195985183188799E-3</v>
      </c>
      <c r="N4750">
        <v>0</v>
      </c>
      <c r="O4750">
        <v>4.9569162650444303E-2</v>
      </c>
      <c r="P4750">
        <v>0.115898828126741</v>
      </c>
      <c r="Q4750">
        <v>0.143302384170619</v>
      </c>
      <c r="R4750">
        <v>2.2178229505037E-3</v>
      </c>
      <c r="S4750">
        <v>6.1176311923207402E-3</v>
      </c>
      <c r="T4750">
        <v>8.3243109254532207E-3</v>
      </c>
      <c r="U4750">
        <v>1.10845176485047E-2</v>
      </c>
      <c r="V4750">
        <v>123.19000200000001</v>
      </c>
      <c r="W4750">
        <v>95.940002000000007</v>
      </c>
      <c r="X4750">
        <v>-8.9666725408457895E-2</v>
      </c>
      <c r="Y4750">
        <v>1.0469119934194001E-3</v>
      </c>
      <c r="Z4750">
        <v>0.40893855123599698</v>
      </c>
      <c r="AA4750">
        <v>1.7020846130479399</v>
      </c>
      <c r="AB4750">
        <v>1.7281412754463601</v>
      </c>
      <c r="AC4750" t="s">
        <v>254</v>
      </c>
      <c r="AD4750" t="s">
        <v>381</v>
      </c>
      <c r="AE4750" t="s">
        <v>66</v>
      </c>
      <c r="AF4750" t="s">
        <v>89</v>
      </c>
      <c r="AG4750" t="s">
        <v>382</v>
      </c>
      <c r="AI4750">
        <v>77476</v>
      </c>
      <c r="AJ4750">
        <v>1898</v>
      </c>
      <c r="AK4750" t="s">
        <v>383</v>
      </c>
      <c r="AL4750" t="s">
        <v>302</v>
      </c>
      <c r="AM4750" t="s">
        <v>245</v>
      </c>
    </row>
    <row r="4751" spans="1:39" x14ac:dyDescent="0.3">
      <c r="A4751" s="1">
        <v>43580</v>
      </c>
      <c r="B4751" t="s">
        <v>41</v>
      </c>
      <c r="C4751" t="s">
        <v>246</v>
      </c>
      <c r="D4751">
        <v>300</v>
      </c>
      <c r="E4751">
        <v>9</v>
      </c>
      <c r="F4751">
        <v>125.650002</v>
      </c>
      <c r="G4751">
        <v>126.400002</v>
      </c>
      <c r="H4751">
        <v>125.18</v>
      </c>
      <c r="I4751">
        <v>126.129997</v>
      </c>
      <c r="J4751">
        <v>125.213234</v>
      </c>
      <c r="K4751">
        <v>4433700</v>
      </c>
      <c r="L4751">
        <v>2.5339999999999998</v>
      </c>
      <c r="M4751">
        <v>-6.24383016289644E-3</v>
      </c>
      <c r="N4751">
        <v>-6.9527040897314502E-3</v>
      </c>
      <c r="O4751">
        <v>4.2763016161475903E-2</v>
      </c>
      <c r="P4751">
        <v>0.14946477482742601</v>
      </c>
      <c r="Q4751">
        <v>0.25122341397436998</v>
      </c>
      <c r="R4751">
        <v>4.5850156996218002E-3</v>
      </c>
      <c r="S4751">
        <v>9.2869043037025999E-3</v>
      </c>
      <c r="T4751">
        <v>8.3346602222294092E-3</v>
      </c>
      <c r="U4751">
        <v>1.1049603440248801E-2</v>
      </c>
      <c r="V4751">
        <v>128.259995</v>
      </c>
      <c r="W4751">
        <v>95.940002000000007</v>
      </c>
      <c r="X4751">
        <v>-8.9666725408457895E-2</v>
      </c>
      <c r="Y4751">
        <v>-3.6904169755480902E-4</v>
      </c>
      <c r="Z4751">
        <v>0.39978424302916998</v>
      </c>
      <c r="AA4751">
        <v>2.816544233328</v>
      </c>
      <c r="AB4751">
        <v>2.66949519855222</v>
      </c>
      <c r="AC4751" t="s">
        <v>254</v>
      </c>
      <c r="AD4751" t="s">
        <v>381</v>
      </c>
      <c r="AE4751" t="s">
        <v>66</v>
      </c>
      <c r="AF4751" t="s">
        <v>89</v>
      </c>
      <c r="AG4751" t="s">
        <v>382</v>
      </c>
      <c r="AI4751">
        <v>77476</v>
      </c>
      <c r="AJ4751">
        <v>1898</v>
      </c>
      <c r="AK4751" t="s">
        <v>383</v>
      </c>
      <c r="AL4751" t="s">
        <v>302</v>
      </c>
      <c r="AM4751" t="s">
        <v>245</v>
      </c>
    </row>
    <row r="4752" spans="1:39" x14ac:dyDescent="0.3">
      <c r="A4752" s="1">
        <v>43591</v>
      </c>
      <c r="B4752" t="s">
        <v>41</v>
      </c>
      <c r="C4752" t="s">
        <v>239</v>
      </c>
      <c r="D4752">
        <v>1500</v>
      </c>
      <c r="E4752">
        <v>9</v>
      </c>
      <c r="F4752">
        <v>127.300003</v>
      </c>
      <c r="G4752">
        <v>127.629997</v>
      </c>
      <c r="H4752">
        <v>126.760002</v>
      </c>
      <c r="I4752">
        <v>127.269997</v>
      </c>
      <c r="J4752">
        <v>126.34493999999999</v>
      </c>
      <c r="K4752">
        <v>2883900</v>
      </c>
      <c r="L4752">
        <v>2.5</v>
      </c>
      <c r="M4752">
        <v>-3.1380147149336099E-3</v>
      </c>
      <c r="N4752">
        <v>4.56758261124195E-3</v>
      </c>
      <c r="O4752">
        <v>4.5902829759110697E-2</v>
      </c>
      <c r="P4752">
        <v>0.12620304972103399</v>
      </c>
      <c r="Q4752">
        <v>0.29881097445039201</v>
      </c>
      <c r="R4752">
        <v>7.3134519660868298E-3</v>
      </c>
      <c r="S4752">
        <v>9.4376849377769603E-3</v>
      </c>
      <c r="T4752">
        <v>8.0101325895137292E-3</v>
      </c>
      <c r="U4752">
        <v>1.08102636720722E-2</v>
      </c>
      <c r="V4752">
        <v>128.38999899999999</v>
      </c>
      <c r="W4752">
        <v>95.940002000000007</v>
      </c>
      <c r="X4752">
        <v>-8.9666725408457895E-2</v>
      </c>
      <c r="Y4752">
        <v>-4.4810132310555703E-3</v>
      </c>
      <c r="Z4752">
        <v>0.391224649933614</v>
      </c>
      <c r="AA4752">
        <v>3.05843447749595</v>
      </c>
      <c r="AB4752">
        <v>2.9670823328307701</v>
      </c>
      <c r="AC4752" t="s">
        <v>254</v>
      </c>
      <c r="AD4752" t="s">
        <v>381</v>
      </c>
      <c r="AE4752" t="s">
        <v>66</v>
      </c>
      <c r="AF4752" t="s">
        <v>89</v>
      </c>
      <c r="AG4752" t="s">
        <v>382</v>
      </c>
      <c r="AI4752">
        <v>77476</v>
      </c>
      <c r="AJ4752">
        <v>1898</v>
      </c>
      <c r="AK4752" t="s">
        <v>383</v>
      </c>
      <c r="AL4752" t="s">
        <v>302</v>
      </c>
      <c r="AM4752" t="s">
        <v>245</v>
      </c>
    </row>
    <row r="4753" spans="1:39" x14ac:dyDescent="0.3">
      <c r="A4753" s="1">
        <v>43613</v>
      </c>
      <c r="B4753" t="s">
        <v>41</v>
      </c>
      <c r="C4753" t="s">
        <v>246</v>
      </c>
      <c r="D4753">
        <v>1100</v>
      </c>
      <c r="E4753">
        <v>9</v>
      </c>
      <c r="F4753">
        <v>129.5</v>
      </c>
      <c r="G4753">
        <v>129.89999399999999</v>
      </c>
      <c r="H4753">
        <v>127.360001</v>
      </c>
      <c r="I4753">
        <v>127.629997</v>
      </c>
      <c r="J4753">
        <v>126.702324</v>
      </c>
      <c r="K4753">
        <v>8806000</v>
      </c>
      <c r="L4753">
        <v>2.2679999999999998</v>
      </c>
      <c r="M4753">
        <v>-1.4545420802820799E-2</v>
      </c>
      <c r="N4753">
        <v>-1.8322153651622101E-2</v>
      </c>
      <c r="O4753">
        <v>1.1822273745065099E-2</v>
      </c>
      <c r="P4753">
        <v>0.10388006947218099</v>
      </c>
      <c r="Q4753">
        <v>0.27554458405948401</v>
      </c>
      <c r="R4753">
        <v>8.2583329541614202E-3</v>
      </c>
      <c r="S4753">
        <v>7.7142713863412498E-3</v>
      </c>
      <c r="T4753">
        <v>7.9513523245686099E-3</v>
      </c>
      <c r="U4753">
        <v>1.0782845406149001E-2</v>
      </c>
      <c r="V4753">
        <v>130.89999399999999</v>
      </c>
      <c r="W4753">
        <v>99.650002000000001</v>
      </c>
      <c r="X4753">
        <v>-8.9666725408457895E-2</v>
      </c>
      <c r="Y4753">
        <v>-8.4109499934704197E-3</v>
      </c>
      <c r="Z4753">
        <v>0.387828136106521</v>
      </c>
      <c r="AA4753">
        <v>2.3977529889404101</v>
      </c>
      <c r="AB4753">
        <v>2.6097941079372</v>
      </c>
      <c r="AC4753" t="s">
        <v>254</v>
      </c>
      <c r="AD4753" t="s">
        <v>381</v>
      </c>
      <c r="AE4753" t="s">
        <v>66</v>
      </c>
      <c r="AF4753" t="s">
        <v>89</v>
      </c>
      <c r="AG4753" t="s">
        <v>382</v>
      </c>
      <c r="AI4753">
        <v>77476</v>
      </c>
      <c r="AJ4753">
        <v>1898</v>
      </c>
      <c r="AK4753" t="s">
        <v>383</v>
      </c>
      <c r="AL4753" t="s">
        <v>302</v>
      </c>
      <c r="AM4753" t="s">
        <v>245</v>
      </c>
    </row>
    <row r="4754" spans="1:39" x14ac:dyDescent="0.3">
      <c r="A4754" s="1">
        <v>43642</v>
      </c>
      <c r="B4754" t="s">
        <v>41</v>
      </c>
      <c r="C4754" t="s">
        <v>239</v>
      </c>
      <c r="D4754">
        <v>600</v>
      </c>
      <c r="E4754">
        <v>9</v>
      </c>
      <c r="F4754">
        <v>133.05999800000001</v>
      </c>
      <c r="G4754">
        <v>133.770004</v>
      </c>
      <c r="H4754">
        <v>132.300003</v>
      </c>
      <c r="I4754">
        <v>132.320007</v>
      </c>
      <c r="J4754">
        <v>132.320007</v>
      </c>
      <c r="K4754">
        <v>6024100</v>
      </c>
      <c r="L4754">
        <v>2.0489999999999999</v>
      </c>
      <c r="M4754">
        <v>-1.11975841928958E-2</v>
      </c>
      <c r="N4754">
        <v>-3.9974331921045899E-3</v>
      </c>
      <c r="O4754">
        <v>2.8837433674307002E-2</v>
      </c>
      <c r="P4754">
        <v>8.9399259802271799E-2</v>
      </c>
      <c r="Q4754">
        <v>0.225484811946775</v>
      </c>
      <c r="R4754">
        <v>7.5592563114730603E-3</v>
      </c>
      <c r="S4754">
        <v>7.4415958343912398E-3</v>
      </c>
      <c r="T4754">
        <v>7.9501379064803694E-3</v>
      </c>
      <c r="U4754">
        <v>1.0618249132106501E-2</v>
      </c>
      <c r="V4754">
        <v>135.240005</v>
      </c>
      <c r="W4754">
        <v>104.529999</v>
      </c>
      <c r="X4754">
        <v>-8.9666725408457895E-2</v>
      </c>
      <c r="Y4754">
        <v>-1.2346958449604901E-3</v>
      </c>
      <c r="Z4754">
        <v>0.40209513252036999</v>
      </c>
      <c r="AA4754">
        <v>1.7903682442470701</v>
      </c>
      <c r="AB4754">
        <v>2.03055496121884</v>
      </c>
      <c r="AC4754" t="s">
        <v>254</v>
      </c>
      <c r="AD4754" t="s">
        <v>381</v>
      </c>
      <c r="AE4754" t="s">
        <v>66</v>
      </c>
      <c r="AF4754" t="s">
        <v>89</v>
      </c>
      <c r="AG4754" t="s">
        <v>382</v>
      </c>
      <c r="AI4754">
        <v>77476</v>
      </c>
      <c r="AJ4754">
        <v>1898</v>
      </c>
      <c r="AK4754" t="s">
        <v>383</v>
      </c>
      <c r="AL4754" t="s">
        <v>302</v>
      </c>
      <c r="AM4754" t="s">
        <v>245</v>
      </c>
    </row>
    <row r="4755" spans="1:39" x14ac:dyDescent="0.3">
      <c r="A4755" s="1">
        <v>43565</v>
      </c>
      <c r="B4755" t="s">
        <v>41</v>
      </c>
      <c r="C4755" t="s">
        <v>239</v>
      </c>
      <c r="D4755">
        <v>800</v>
      </c>
      <c r="E4755">
        <v>10</v>
      </c>
      <c r="F4755">
        <v>122.349998</v>
      </c>
      <c r="G4755">
        <v>122.699997</v>
      </c>
      <c r="H4755">
        <v>121.660004</v>
      </c>
      <c r="I4755">
        <v>122.040001</v>
      </c>
      <c r="J4755">
        <v>121.152962</v>
      </c>
      <c r="K4755">
        <v>2681100</v>
      </c>
      <c r="L4755">
        <v>2.4769999999999999</v>
      </c>
      <c r="M4755">
        <v>-1.0646237176718399E-3</v>
      </c>
      <c r="N4755">
        <v>3.9409402077587299E-3</v>
      </c>
      <c r="O4755">
        <v>4.5685403792375498E-2</v>
      </c>
      <c r="P4755">
        <v>0.135027308433531</v>
      </c>
      <c r="Q4755">
        <v>0.14271571246238099</v>
      </c>
      <c r="R4755">
        <v>1.71534016218563E-3</v>
      </c>
      <c r="S4755">
        <v>5.3965404811074499E-3</v>
      </c>
      <c r="T4755">
        <v>7.32743052685876E-3</v>
      </c>
      <c r="U4755">
        <v>1.1085087238662901E-2</v>
      </c>
      <c r="V4755">
        <v>123.19000200000001</v>
      </c>
      <c r="W4755">
        <v>95.940002000000007</v>
      </c>
      <c r="X4755">
        <v>-8.9666725408457895E-2</v>
      </c>
      <c r="Y4755">
        <v>3.47183783585567E-3</v>
      </c>
      <c r="Z4755">
        <v>0.41270279236506202</v>
      </c>
      <c r="AA4755">
        <v>1.67017418939489</v>
      </c>
      <c r="AB4755">
        <v>1.62571416854374</v>
      </c>
      <c r="AC4755" t="s">
        <v>255</v>
      </c>
      <c r="AD4755" t="s">
        <v>381</v>
      </c>
      <c r="AE4755" t="s">
        <v>66</v>
      </c>
      <c r="AF4755" t="s">
        <v>89</v>
      </c>
      <c r="AG4755" t="s">
        <v>382</v>
      </c>
      <c r="AI4755">
        <v>77476</v>
      </c>
      <c r="AJ4755">
        <v>1898</v>
      </c>
      <c r="AK4755" t="s">
        <v>383</v>
      </c>
      <c r="AL4755" t="s">
        <v>302</v>
      </c>
      <c r="AM4755" t="s">
        <v>245</v>
      </c>
    </row>
    <row r="4756" spans="1:39" x14ac:dyDescent="0.3">
      <c r="A4756" s="1">
        <v>43620</v>
      </c>
      <c r="B4756" t="s">
        <v>41</v>
      </c>
      <c r="C4756" t="s">
        <v>246</v>
      </c>
      <c r="D4756">
        <v>700</v>
      </c>
      <c r="E4756">
        <v>10</v>
      </c>
      <c r="F4756">
        <v>129.75</v>
      </c>
      <c r="G4756">
        <v>129.80999800000001</v>
      </c>
      <c r="H4756">
        <v>128.020004</v>
      </c>
      <c r="I4756">
        <v>129.070007</v>
      </c>
      <c r="J4756">
        <v>128.131866</v>
      </c>
      <c r="K4756">
        <v>4242400</v>
      </c>
      <c r="L4756">
        <v>2.1190000000000002</v>
      </c>
      <c r="M4756">
        <v>6.9761078114201304E-4</v>
      </c>
      <c r="N4756">
        <v>1.1219507049246799E-2</v>
      </c>
      <c r="O4756">
        <v>1.7507263878596E-2</v>
      </c>
      <c r="P4756">
        <v>0.10650611534590999</v>
      </c>
      <c r="Q4756">
        <v>0.276910632308289</v>
      </c>
      <c r="R4756">
        <v>4.6275640056883498E-3</v>
      </c>
      <c r="S4756">
        <v>7.4910811151611498E-3</v>
      </c>
      <c r="T4756">
        <v>7.8938844264569499E-3</v>
      </c>
      <c r="U4756">
        <v>1.07737572831777E-2</v>
      </c>
      <c r="V4756">
        <v>130.89999399999999</v>
      </c>
      <c r="W4756">
        <v>99.82</v>
      </c>
      <c r="X4756">
        <v>-8.9666725408457895E-2</v>
      </c>
      <c r="Y4756">
        <v>2.1205927310919401E-2</v>
      </c>
      <c r="Z4756">
        <v>0.38395844199214002</v>
      </c>
      <c r="AA4756">
        <v>2.3765271912223498</v>
      </c>
      <c r="AB4756">
        <v>2.3595276850606699</v>
      </c>
      <c r="AC4756" t="s">
        <v>255</v>
      </c>
      <c r="AD4756" t="s">
        <v>381</v>
      </c>
      <c r="AE4756" t="s">
        <v>66</v>
      </c>
      <c r="AF4756" t="s">
        <v>89</v>
      </c>
      <c r="AG4756" t="s">
        <v>382</v>
      </c>
      <c r="AI4756">
        <v>77476</v>
      </c>
      <c r="AJ4756">
        <v>1898</v>
      </c>
      <c r="AK4756" t="s">
        <v>383</v>
      </c>
      <c r="AL4756" t="s">
        <v>302</v>
      </c>
      <c r="AM4756" t="s">
        <v>245</v>
      </c>
    </row>
    <row r="4757" spans="1:39" x14ac:dyDescent="0.3">
      <c r="A4757" s="1">
        <v>43621</v>
      </c>
      <c r="B4757" t="s">
        <v>41</v>
      </c>
      <c r="C4757" t="s">
        <v>239</v>
      </c>
      <c r="D4757">
        <v>1400</v>
      </c>
      <c r="E4757">
        <v>10</v>
      </c>
      <c r="F4757">
        <v>129.220001</v>
      </c>
      <c r="G4757">
        <v>131.60000600000001</v>
      </c>
      <c r="H4757">
        <v>128.86000100000001</v>
      </c>
      <c r="I4757">
        <v>131.38999899999999</v>
      </c>
      <c r="J4757">
        <v>130.43499800000001</v>
      </c>
      <c r="K4757">
        <v>5084200</v>
      </c>
      <c r="L4757">
        <v>2.1230000000000002</v>
      </c>
      <c r="M4757">
        <v>1.7815066303512699E-2</v>
      </c>
      <c r="N4757">
        <v>2.4812487335453701E-2</v>
      </c>
      <c r="O4757">
        <v>2.8721202792991202E-2</v>
      </c>
      <c r="P4757">
        <v>0.118906255085778</v>
      </c>
      <c r="Q4757">
        <v>0.29602316849098298</v>
      </c>
      <c r="R4757">
        <v>8.4742482513082903E-3</v>
      </c>
      <c r="S4757">
        <v>8.24817481820052E-3</v>
      </c>
      <c r="T4757">
        <v>8.1390330738974406E-3</v>
      </c>
      <c r="U4757">
        <v>1.0823976495045601E-2</v>
      </c>
      <c r="V4757">
        <v>131.60000600000001</v>
      </c>
      <c r="W4757">
        <v>99.82</v>
      </c>
      <c r="X4757">
        <v>-8.9666725408457895E-2</v>
      </c>
      <c r="Y4757">
        <v>8.1287266899663802E-3</v>
      </c>
      <c r="Z4757">
        <v>0.38937607202324998</v>
      </c>
      <c r="AA4757">
        <v>2.5419010019063299</v>
      </c>
      <c r="AB4757">
        <v>2.3843885387313102</v>
      </c>
      <c r="AC4757" t="s">
        <v>255</v>
      </c>
      <c r="AD4757" t="s">
        <v>381</v>
      </c>
      <c r="AE4757" t="s">
        <v>66</v>
      </c>
      <c r="AF4757" t="s">
        <v>89</v>
      </c>
      <c r="AG4757" t="s">
        <v>382</v>
      </c>
      <c r="AI4757">
        <v>77476</v>
      </c>
      <c r="AJ4757">
        <v>1898</v>
      </c>
      <c r="AK4757" t="s">
        <v>383</v>
      </c>
      <c r="AL4757" t="s">
        <v>302</v>
      </c>
      <c r="AM4757" t="s">
        <v>245</v>
      </c>
    </row>
    <row r="4758" spans="1:39" x14ac:dyDescent="0.3">
      <c r="A4758" s="1">
        <v>43627</v>
      </c>
      <c r="B4758" t="s">
        <v>41</v>
      </c>
      <c r="C4758" t="s">
        <v>239</v>
      </c>
      <c r="D4758">
        <v>300</v>
      </c>
      <c r="E4758">
        <v>10</v>
      </c>
      <c r="F4758">
        <v>134.05999800000001</v>
      </c>
      <c r="G4758">
        <v>134.33999599999899</v>
      </c>
      <c r="H4758">
        <v>132.69000199999999</v>
      </c>
      <c r="I4758">
        <v>133.199997</v>
      </c>
      <c r="J4758">
        <v>133.199997</v>
      </c>
      <c r="K4758">
        <v>3553600</v>
      </c>
      <c r="L4758">
        <v>2.14</v>
      </c>
      <c r="M4758">
        <v>-2.9236424755932099E-3</v>
      </c>
      <c r="N4758">
        <v>3.8791798834211501E-2</v>
      </c>
      <c r="O4758">
        <v>6.2468010922160498E-2</v>
      </c>
      <c r="P4758">
        <v>0.140654776664008</v>
      </c>
      <c r="Q4758">
        <v>0.29360425633169901</v>
      </c>
      <c r="R4758">
        <v>8.5214693167979597E-3</v>
      </c>
      <c r="S4758">
        <v>8.3067815585588407E-3</v>
      </c>
      <c r="T4758">
        <v>8.1062814923587804E-3</v>
      </c>
      <c r="U4758">
        <v>1.08349343407403E-2</v>
      </c>
      <c r="V4758">
        <v>134.71000699999999</v>
      </c>
      <c r="W4758">
        <v>102.269997</v>
      </c>
      <c r="X4758">
        <v>-8.9666725408457895E-2</v>
      </c>
      <c r="Y4758">
        <v>-3.4994119269314301E-4</v>
      </c>
      <c r="Z4758">
        <v>0.39193806692234801</v>
      </c>
      <c r="AA4758">
        <v>2.46224194133789</v>
      </c>
      <c r="AB4758">
        <v>2.5833709411066601</v>
      </c>
      <c r="AC4758" t="s">
        <v>255</v>
      </c>
      <c r="AD4758" t="s">
        <v>381</v>
      </c>
      <c r="AE4758" t="s">
        <v>66</v>
      </c>
      <c r="AF4758" t="s">
        <v>89</v>
      </c>
      <c r="AG4758" t="s">
        <v>382</v>
      </c>
      <c r="AI4758">
        <v>77476</v>
      </c>
      <c r="AJ4758">
        <v>1898</v>
      </c>
      <c r="AK4758" t="s">
        <v>383</v>
      </c>
      <c r="AL4758" t="s">
        <v>302</v>
      </c>
      <c r="AM4758" t="s">
        <v>245</v>
      </c>
    </row>
    <row r="4759" spans="1:39" x14ac:dyDescent="0.3">
      <c r="A4759" s="1">
        <v>43629</v>
      </c>
      <c r="B4759" t="s">
        <v>41</v>
      </c>
      <c r="C4759" t="s">
        <v>239</v>
      </c>
      <c r="D4759">
        <v>500</v>
      </c>
      <c r="E4759">
        <v>10</v>
      </c>
      <c r="F4759">
        <v>133.449997</v>
      </c>
      <c r="G4759">
        <v>133.78999299999899</v>
      </c>
      <c r="H4759">
        <v>131.85000600000001</v>
      </c>
      <c r="I4759">
        <v>132.94000199999999</v>
      </c>
      <c r="J4759">
        <v>132.94000199999999</v>
      </c>
      <c r="K4759">
        <v>2851400</v>
      </c>
      <c r="L4759">
        <v>2.0910000000000002</v>
      </c>
      <c r="M4759">
        <v>-1.50328500385007E-3</v>
      </c>
      <c r="N4759">
        <v>7.2475480101638302E-3</v>
      </c>
      <c r="O4759">
        <v>5.1746739003291499E-2</v>
      </c>
      <c r="P4759">
        <v>0.147922325468441</v>
      </c>
      <c r="Q4759">
        <v>0.272419900667911</v>
      </c>
      <c r="R4759">
        <v>5.6423442797260796E-3</v>
      </c>
      <c r="S4759">
        <v>7.6367556180790396E-3</v>
      </c>
      <c r="T4759">
        <v>7.98857373863022E-3</v>
      </c>
      <c r="U4759">
        <v>1.08075914588972E-2</v>
      </c>
      <c r="V4759">
        <v>134.71000699999999</v>
      </c>
      <c r="W4759">
        <v>104.160004</v>
      </c>
      <c r="X4759">
        <v>-8.9666725408457895E-2</v>
      </c>
      <c r="Y4759">
        <v>4.0890106107655602E-3</v>
      </c>
      <c r="Z4759">
        <v>0.39038138837014802</v>
      </c>
      <c r="AA4759">
        <v>2.2541255877033701</v>
      </c>
      <c r="AB4759">
        <v>2.4769173529050099</v>
      </c>
      <c r="AC4759" t="s">
        <v>255</v>
      </c>
      <c r="AD4759" t="s">
        <v>381</v>
      </c>
      <c r="AE4759" t="s">
        <v>66</v>
      </c>
      <c r="AF4759" t="s">
        <v>89</v>
      </c>
      <c r="AG4759" t="s">
        <v>382</v>
      </c>
      <c r="AI4759">
        <v>77476</v>
      </c>
      <c r="AJ4759">
        <v>1898</v>
      </c>
      <c r="AK4759" t="s">
        <v>383</v>
      </c>
      <c r="AL4759" t="s">
        <v>302</v>
      </c>
      <c r="AM4759" t="s">
        <v>245</v>
      </c>
    </row>
    <row r="4760" spans="1:39" x14ac:dyDescent="0.3">
      <c r="A4760" s="1">
        <v>43641</v>
      </c>
      <c r="B4760" t="s">
        <v>41</v>
      </c>
      <c r="C4760" t="s">
        <v>246</v>
      </c>
      <c r="D4760">
        <v>400</v>
      </c>
      <c r="E4760">
        <v>10</v>
      </c>
      <c r="F4760">
        <v>133.979996</v>
      </c>
      <c r="G4760">
        <v>134.479996</v>
      </c>
      <c r="H4760">
        <v>133.53999299999899</v>
      </c>
      <c r="I4760">
        <v>133.80999800000001</v>
      </c>
      <c r="J4760">
        <v>133.80999800000001</v>
      </c>
      <c r="K4760">
        <v>4176300</v>
      </c>
      <c r="L4760">
        <v>1.994</v>
      </c>
      <c r="M4760">
        <v>-2.46315484636183E-3</v>
      </c>
      <c r="N4760">
        <v>1.3164518748537199E-2</v>
      </c>
      <c r="O4760">
        <v>3.6412126694943703E-2</v>
      </c>
      <c r="P4760">
        <v>9.95309108195256E-2</v>
      </c>
      <c r="Q4760">
        <v>0.24238720661445401</v>
      </c>
      <c r="R4760">
        <v>5.1790973743619604E-3</v>
      </c>
      <c r="S4760">
        <v>6.99727181181224E-3</v>
      </c>
      <c r="T4760">
        <v>7.7917010731893702E-3</v>
      </c>
      <c r="U4760">
        <v>1.0594918774964299E-2</v>
      </c>
      <c r="V4760">
        <v>135.240005</v>
      </c>
      <c r="W4760">
        <v>104.529999</v>
      </c>
      <c r="X4760">
        <v>-8.9666725408457895E-2</v>
      </c>
      <c r="Y4760">
        <v>-9.5417756928269908E-3</v>
      </c>
      <c r="Z4760">
        <v>0.39518724537015598</v>
      </c>
      <c r="AA4760">
        <v>1.9461094474348499</v>
      </c>
      <c r="AB4760">
        <v>2.1024426340685198</v>
      </c>
      <c r="AC4760" t="s">
        <v>255</v>
      </c>
      <c r="AD4760" t="s">
        <v>381</v>
      </c>
      <c r="AE4760" t="s">
        <v>66</v>
      </c>
      <c r="AF4760" t="s">
        <v>89</v>
      </c>
      <c r="AG4760" t="s">
        <v>382</v>
      </c>
      <c r="AI4760">
        <v>77476</v>
      </c>
      <c r="AJ4760">
        <v>1898</v>
      </c>
      <c r="AK4760" t="s">
        <v>383</v>
      </c>
      <c r="AL4760" t="s">
        <v>302</v>
      </c>
      <c r="AM4760" t="s">
        <v>245</v>
      </c>
    </row>
    <row r="4761" spans="1:39" x14ac:dyDescent="0.3">
      <c r="A4761" s="1">
        <v>43584</v>
      </c>
      <c r="B4761" t="s">
        <v>41</v>
      </c>
      <c r="C4761" t="s">
        <v>246</v>
      </c>
      <c r="D4761">
        <v>1800</v>
      </c>
      <c r="E4761">
        <v>11</v>
      </c>
      <c r="F4761">
        <v>126.139999</v>
      </c>
      <c r="G4761">
        <v>126.959999</v>
      </c>
      <c r="H4761">
        <v>126.019997</v>
      </c>
      <c r="I4761">
        <v>126.69000200000001</v>
      </c>
      <c r="J4761">
        <v>125.76916499999901</v>
      </c>
      <c r="K4761">
        <v>2793400</v>
      </c>
      <c r="L4761">
        <v>2.536</v>
      </c>
      <c r="M4761">
        <v>2.29169852779911E-3</v>
      </c>
      <c r="N4761">
        <v>1.9752790520922302E-3</v>
      </c>
      <c r="O4761">
        <v>3.8624178558736802E-2</v>
      </c>
      <c r="P4761">
        <v>0.16012427173306201</v>
      </c>
      <c r="Q4761">
        <v>0.237870809471244</v>
      </c>
      <c r="R4761">
        <v>4.3621414007894901E-3</v>
      </c>
      <c r="S4761">
        <v>9.1087299884386793E-3</v>
      </c>
      <c r="T4761">
        <v>8.2685605002399895E-3</v>
      </c>
      <c r="U4761">
        <v>1.0977490666927501E-2</v>
      </c>
      <c r="V4761">
        <v>128.259995</v>
      </c>
      <c r="W4761">
        <v>95.940002000000007</v>
      </c>
      <c r="X4761">
        <v>-8.9666725408457895E-2</v>
      </c>
      <c r="Y4761">
        <v>1.07094833958194E-3</v>
      </c>
      <c r="Z4761">
        <v>0.39293409636536197</v>
      </c>
      <c r="AA4761">
        <v>2.5731918042345701</v>
      </c>
      <c r="AB4761">
        <v>2.7798293159907601</v>
      </c>
      <c r="AC4761" t="s">
        <v>256</v>
      </c>
      <c r="AD4761" t="s">
        <v>381</v>
      </c>
      <c r="AE4761" t="s">
        <v>66</v>
      </c>
      <c r="AF4761" t="s">
        <v>89</v>
      </c>
      <c r="AG4761" t="s">
        <v>382</v>
      </c>
      <c r="AI4761">
        <v>77476</v>
      </c>
      <c r="AJ4761">
        <v>1898</v>
      </c>
      <c r="AK4761" t="s">
        <v>383</v>
      </c>
      <c r="AL4761" t="s">
        <v>302</v>
      </c>
      <c r="AM4761" t="s">
        <v>245</v>
      </c>
    </row>
    <row r="4762" spans="1:39" x14ac:dyDescent="0.3">
      <c r="A4762" s="1">
        <v>43619</v>
      </c>
      <c r="B4762" t="s">
        <v>41</v>
      </c>
      <c r="C4762" t="s">
        <v>246</v>
      </c>
      <c r="D4762">
        <v>700</v>
      </c>
      <c r="E4762">
        <v>11</v>
      </c>
      <c r="F4762">
        <v>127.860001</v>
      </c>
      <c r="G4762">
        <v>129.16000399999999</v>
      </c>
      <c r="H4762">
        <v>127.489998</v>
      </c>
      <c r="I4762">
        <v>128.979996</v>
      </c>
      <c r="J4762">
        <v>128.04251099999999</v>
      </c>
      <c r="K4762">
        <v>3588700</v>
      </c>
      <c r="L4762">
        <v>2.081</v>
      </c>
      <c r="M4762">
        <v>7.6270354704088298E-3</v>
      </c>
      <c r="N4762">
        <v>-4.0235245347161799E-3</v>
      </c>
      <c r="O4762">
        <v>1.3582248394447801E-2</v>
      </c>
      <c r="P4762">
        <v>0.104602694414688</v>
      </c>
      <c r="Q4762">
        <v>0.276213021527147</v>
      </c>
      <c r="R4762">
        <v>8.9257733248366694E-3</v>
      </c>
      <c r="S4762">
        <v>7.54010981216751E-3</v>
      </c>
      <c r="T4762">
        <v>7.9013851962690899E-3</v>
      </c>
      <c r="U4762">
        <v>1.07739504151941E-2</v>
      </c>
      <c r="V4762">
        <v>130.89999399999999</v>
      </c>
      <c r="W4762">
        <v>99.650002000000001</v>
      </c>
      <c r="X4762">
        <v>-8.9666725408457895E-2</v>
      </c>
      <c r="Y4762">
        <v>-2.7690708645509302E-3</v>
      </c>
      <c r="Z4762">
        <v>0.38933423530752198</v>
      </c>
      <c r="AA4762">
        <v>2.3823936483557602</v>
      </c>
      <c r="AB4762">
        <v>2.3637728446042798</v>
      </c>
      <c r="AC4762" t="s">
        <v>256</v>
      </c>
      <c r="AD4762" t="s">
        <v>381</v>
      </c>
      <c r="AE4762" t="s">
        <v>66</v>
      </c>
      <c r="AF4762" t="s">
        <v>89</v>
      </c>
      <c r="AG4762" t="s">
        <v>382</v>
      </c>
      <c r="AI4762">
        <v>77476</v>
      </c>
      <c r="AJ4762">
        <v>1898</v>
      </c>
      <c r="AK4762" t="s">
        <v>383</v>
      </c>
      <c r="AL4762" t="s">
        <v>302</v>
      </c>
      <c r="AM4762" t="s">
        <v>245</v>
      </c>
    </row>
    <row r="4763" spans="1:39" x14ac:dyDescent="0.3">
      <c r="A4763" s="1">
        <v>43629</v>
      </c>
      <c r="B4763" t="s">
        <v>41</v>
      </c>
      <c r="C4763" t="s">
        <v>246</v>
      </c>
      <c r="D4763">
        <v>900</v>
      </c>
      <c r="E4763">
        <v>11</v>
      </c>
      <c r="F4763">
        <v>133.449997</v>
      </c>
      <c r="G4763">
        <v>133.78999299999899</v>
      </c>
      <c r="H4763">
        <v>131.85000600000001</v>
      </c>
      <c r="I4763">
        <v>132.94000199999999</v>
      </c>
      <c r="J4763">
        <v>132.94000199999999</v>
      </c>
      <c r="K4763">
        <v>2851400</v>
      </c>
      <c r="L4763">
        <v>2.0910000000000002</v>
      </c>
      <c r="M4763">
        <v>-1.50328500385007E-3</v>
      </c>
      <c r="N4763">
        <v>7.2475480101638302E-3</v>
      </c>
      <c r="O4763">
        <v>5.1746739003291499E-2</v>
      </c>
      <c r="P4763">
        <v>0.147922325468441</v>
      </c>
      <c r="Q4763">
        <v>0.272419900667911</v>
      </c>
      <c r="R4763">
        <v>5.6423442797260796E-3</v>
      </c>
      <c r="S4763">
        <v>7.6367556180790396E-3</v>
      </c>
      <c r="T4763">
        <v>7.98857373863022E-3</v>
      </c>
      <c r="U4763">
        <v>1.08075914588972E-2</v>
      </c>
      <c r="V4763">
        <v>134.71000699999999</v>
      </c>
      <c r="W4763">
        <v>104.160004</v>
      </c>
      <c r="X4763">
        <v>-8.9666725408457895E-2</v>
      </c>
      <c r="Y4763">
        <v>4.0890106107655602E-3</v>
      </c>
      <c r="Z4763">
        <v>0.39038138837014802</v>
      </c>
      <c r="AA4763">
        <v>2.2541255877033701</v>
      </c>
      <c r="AB4763">
        <v>2.4769173529050099</v>
      </c>
      <c r="AC4763" t="s">
        <v>256</v>
      </c>
      <c r="AD4763" t="s">
        <v>381</v>
      </c>
      <c r="AE4763" t="s">
        <v>66</v>
      </c>
      <c r="AF4763" t="s">
        <v>89</v>
      </c>
      <c r="AG4763" t="s">
        <v>382</v>
      </c>
      <c r="AI4763">
        <v>77476</v>
      </c>
      <c r="AJ4763">
        <v>1898</v>
      </c>
      <c r="AK4763" t="s">
        <v>383</v>
      </c>
      <c r="AL4763" t="s">
        <v>302</v>
      </c>
      <c r="AM4763" t="s">
        <v>245</v>
      </c>
    </row>
    <row r="4764" spans="1:39" x14ac:dyDescent="0.3">
      <c r="A4764" s="1">
        <v>43636</v>
      </c>
      <c r="B4764" t="s">
        <v>41</v>
      </c>
      <c r="C4764" t="s">
        <v>246</v>
      </c>
      <c r="D4764">
        <v>1100</v>
      </c>
      <c r="E4764">
        <v>11</v>
      </c>
      <c r="F4764">
        <v>133.86999499999999</v>
      </c>
      <c r="G4764">
        <v>134.449997</v>
      </c>
      <c r="H4764">
        <v>133.33999599999899</v>
      </c>
      <c r="I4764">
        <v>134.16000399999999</v>
      </c>
      <c r="J4764">
        <v>134.16000399999999</v>
      </c>
      <c r="K4764">
        <v>3847500</v>
      </c>
      <c r="L4764">
        <v>2.0009999999999999</v>
      </c>
      <c r="M4764">
        <v>9.8124299605590291E-3</v>
      </c>
      <c r="N4764">
        <v>9.13523367228271E-3</v>
      </c>
      <c r="O4764">
        <v>3.8870563978169299E-2</v>
      </c>
      <c r="P4764">
        <v>0.123513948613467</v>
      </c>
      <c r="Q4764">
        <v>0.26748920656581698</v>
      </c>
      <c r="R4764">
        <v>5.7503197282208996E-3</v>
      </c>
      <c r="S4764">
        <v>7.3190413985768296E-3</v>
      </c>
      <c r="T4764">
        <v>7.9073968691400192E-3</v>
      </c>
      <c r="U4764">
        <v>1.06383011069084E-2</v>
      </c>
      <c r="V4764">
        <v>134.71000699999999</v>
      </c>
      <c r="W4764">
        <v>104.529999</v>
      </c>
      <c r="X4764">
        <v>-8.9666725408457895E-2</v>
      </c>
      <c r="Y4764">
        <v>9.4276054361659405E-3</v>
      </c>
      <c r="Z4764">
        <v>0.39154243577528502</v>
      </c>
      <c r="AA4764">
        <v>2.1831813875119201</v>
      </c>
      <c r="AB4764">
        <v>2.1135729108970298</v>
      </c>
      <c r="AC4764" t="s">
        <v>256</v>
      </c>
      <c r="AD4764" t="s">
        <v>381</v>
      </c>
      <c r="AE4764" t="s">
        <v>66</v>
      </c>
      <c r="AF4764" t="s">
        <v>89</v>
      </c>
      <c r="AG4764" t="s">
        <v>382</v>
      </c>
      <c r="AI4764">
        <v>77476</v>
      </c>
      <c r="AJ4764">
        <v>1898</v>
      </c>
      <c r="AK4764" t="s">
        <v>383</v>
      </c>
      <c r="AL4764" t="s">
        <v>302</v>
      </c>
      <c r="AM4764" t="s">
        <v>245</v>
      </c>
    </row>
    <row r="4765" spans="1:39" x14ac:dyDescent="0.3">
      <c r="A4765" s="1">
        <v>43643</v>
      </c>
      <c r="B4765" t="s">
        <v>41</v>
      </c>
      <c r="C4765" t="s">
        <v>239</v>
      </c>
      <c r="D4765">
        <v>1500</v>
      </c>
      <c r="E4765">
        <v>11</v>
      </c>
      <c r="F4765">
        <v>132.25</v>
      </c>
      <c r="G4765">
        <v>132.44000199999999</v>
      </c>
      <c r="H4765">
        <v>131.38000500000001</v>
      </c>
      <c r="I4765">
        <v>131.69000199999999</v>
      </c>
      <c r="J4765">
        <v>131.69000199999999</v>
      </c>
      <c r="K4765">
        <v>4750900</v>
      </c>
      <c r="L4765">
        <v>2.0049999999999999</v>
      </c>
      <c r="M4765">
        <v>-4.77259326812481E-3</v>
      </c>
      <c r="N4765">
        <v>-1.8582456420788498E-2</v>
      </c>
      <c r="O4765">
        <v>3.8610261209003099E-2</v>
      </c>
      <c r="P4765">
        <v>8.5036960099998005E-2</v>
      </c>
      <c r="Q4765">
        <v>0.22937426670006</v>
      </c>
      <c r="R4765">
        <v>4.7222252646719103E-3</v>
      </c>
      <c r="S4765">
        <v>6.7052613427919603E-3</v>
      </c>
      <c r="T4765">
        <v>7.9852472001155795E-3</v>
      </c>
      <c r="U4765">
        <v>1.0607123253316E-2</v>
      </c>
      <c r="V4765">
        <v>135.240005</v>
      </c>
      <c r="W4765">
        <v>104.529999</v>
      </c>
      <c r="X4765">
        <v>-8.9666725408457895E-2</v>
      </c>
      <c r="Y4765">
        <v>3.81588593721357E-3</v>
      </c>
      <c r="Z4765">
        <v>0.40187327705325099</v>
      </c>
      <c r="AA4765">
        <v>1.8255484985302799</v>
      </c>
      <c r="AB4765">
        <v>1.95902838342251</v>
      </c>
      <c r="AC4765" t="s">
        <v>256</v>
      </c>
      <c r="AD4765" t="s">
        <v>381</v>
      </c>
      <c r="AE4765" t="s">
        <v>66</v>
      </c>
      <c r="AF4765" t="s">
        <v>89</v>
      </c>
      <c r="AG4765" t="s">
        <v>382</v>
      </c>
      <c r="AI4765">
        <v>77476</v>
      </c>
      <c r="AJ4765">
        <v>1898</v>
      </c>
      <c r="AK4765" t="s">
        <v>383</v>
      </c>
      <c r="AL4765" t="s">
        <v>302</v>
      </c>
      <c r="AM4765" t="s">
        <v>245</v>
      </c>
    </row>
    <row r="4766" spans="1:39" x14ac:dyDescent="0.3">
      <c r="A4766" s="1">
        <v>43559</v>
      </c>
      <c r="B4766" t="s">
        <v>41</v>
      </c>
      <c r="C4766" t="s">
        <v>239</v>
      </c>
      <c r="D4766">
        <v>2100</v>
      </c>
      <c r="E4766">
        <v>12</v>
      </c>
      <c r="F4766">
        <v>121.80999799999999</v>
      </c>
      <c r="G4766">
        <v>122.129997</v>
      </c>
      <c r="H4766">
        <v>121.169997999999</v>
      </c>
      <c r="I4766">
        <v>121.470001</v>
      </c>
      <c r="J4766">
        <v>120.58710499999999</v>
      </c>
      <c r="K4766">
        <v>3022500</v>
      </c>
      <c r="L4766">
        <v>2.512</v>
      </c>
      <c r="M4766">
        <v>-7.40600924453714E-4</v>
      </c>
      <c r="N4766">
        <v>-3.0413759477347698E-3</v>
      </c>
      <c r="O4766">
        <v>4.5818533457934199E-2</v>
      </c>
      <c r="P4766">
        <v>0.123207767617292</v>
      </c>
      <c r="Q4766">
        <v>0.13092969569643101</v>
      </c>
      <c r="R4766">
        <v>3.8911382773036598E-3</v>
      </c>
      <c r="S4766">
        <v>6.3374021148834298E-3</v>
      </c>
      <c r="T4766">
        <v>8.7472239764575695E-3</v>
      </c>
      <c r="U4766">
        <v>1.1111110749132199E-2</v>
      </c>
      <c r="V4766">
        <v>123.19000200000001</v>
      </c>
      <c r="W4766">
        <v>95.940002000000007</v>
      </c>
      <c r="X4766">
        <v>-8.9666725408457895E-2</v>
      </c>
      <c r="Y4766">
        <v>2.0824655091414399E-3</v>
      </c>
      <c r="Z4766">
        <v>0.41192509755589002</v>
      </c>
      <c r="AA4766">
        <v>1.5502059226201701</v>
      </c>
      <c r="AB4766">
        <v>1.8293796951089201</v>
      </c>
      <c r="AC4766" t="s">
        <v>257</v>
      </c>
      <c r="AD4766" t="s">
        <v>381</v>
      </c>
      <c r="AE4766" t="s">
        <v>66</v>
      </c>
      <c r="AF4766" t="s">
        <v>89</v>
      </c>
      <c r="AG4766" t="s">
        <v>382</v>
      </c>
      <c r="AI4766">
        <v>77476</v>
      </c>
      <c r="AJ4766">
        <v>1898</v>
      </c>
      <c r="AK4766" t="s">
        <v>383</v>
      </c>
      <c r="AL4766" t="s">
        <v>302</v>
      </c>
      <c r="AM4766" t="s">
        <v>245</v>
      </c>
    </row>
    <row r="4767" spans="1:39" x14ac:dyDescent="0.3">
      <c r="A4767" s="1">
        <v>43563</v>
      </c>
      <c r="B4767" t="s">
        <v>41</v>
      </c>
      <c r="C4767" t="s">
        <v>239</v>
      </c>
      <c r="D4767">
        <v>900</v>
      </c>
      <c r="E4767">
        <v>12</v>
      </c>
      <c r="F4767">
        <v>121.720001</v>
      </c>
      <c r="G4767">
        <v>122.040001</v>
      </c>
      <c r="H4767">
        <v>121.209999</v>
      </c>
      <c r="I4767">
        <v>122</v>
      </c>
      <c r="J4767">
        <v>121.11325100000001</v>
      </c>
      <c r="K4767">
        <v>3140100</v>
      </c>
      <c r="L4767">
        <v>2.5190000000000001</v>
      </c>
      <c r="M4767">
        <v>3.1195985183188799E-3</v>
      </c>
      <c r="N4767">
        <v>0</v>
      </c>
      <c r="O4767">
        <v>4.9569162650444303E-2</v>
      </c>
      <c r="P4767">
        <v>0.115898828126741</v>
      </c>
      <c r="Q4767">
        <v>0.143302384170619</v>
      </c>
      <c r="R4767">
        <v>2.2178229505037E-3</v>
      </c>
      <c r="S4767">
        <v>6.1176311923207402E-3</v>
      </c>
      <c r="T4767">
        <v>8.3243109254532207E-3</v>
      </c>
      <c r="U4767">
        <v>1.10845176485047E-2</v>
      </c>
      <c r="V4767">
        <v>123.19000200000001</v>
      </c>
      <c r="W4767">
        <v>95.940002000000007</v>
      </c>
      <c r="X4767">
        <v>-8.9666725408457895E-2</v>
      </c>
      <c r="Y4767">
        <v>1.0469119934194001E-3</v>
      </c>
      <c r="Z4767">
        <v>0.40893855123599698</v>
      </c>
      <c r="AA4767">
        <v>1.7020846130479399</v>
      </c>
      <c r="AB4767">
        <v>1.7281412754463601</v>
      </c>
      <c r="AC4767" t="s">
        <v>257</v>
      </c>
      <c r="AD4767" t="s">
        <v>381</v>
      </c>
      <c r="AE4767" t="s">
        <v>66</v>
      </c>
      <c r="AF4767" t="s">
        <v>89</v>
      </c>
      <c r="AG4767" t="s">
        <v>382</v>
      </c>
      <c r="AI4767">
        <v>77476</v>
      </c>
      <c r="AJ4767">
        <v>1898</v>
      </c>
      <c r="AK4767" t="s">
        <v>383</v>
      </c>
      <c r="AL4767" t="s">
        <v>302</v>
      </c>
      <c r="AM4767" t="s">
        <v>245</v>
      </c>
    </row>
    <row r="4768" spans="1:39" x14ac:dyDescent="0.3">
      <c r="A4768" s="1">
        <v>43584</v>
      </c>
      <c r="B4768" t="s">
        <v>41</v>
      </c>
      <c r="C4768" t="s">
        <v>246</v>
      </c>
      <c r="D4768">
        <v>1000</v>
      </c>
      <c r="E4768">
        <v>12</v>
      </c>
      <c r="F4768">
        <v>126.139999</v>
      </c>
      <c r="G4768">
        <v>126.959999</v>
      </c>
      <c r="H4768">
        <v>126.019997</v>
      </c>
      <c r="I4768">
        <v>126.69000200000001</v>
      </c>
      <c r="J4768">
        <v>125.76916499999901</v>
      </c>
      <c r="K4768">
        <v>2793400</v>
      </c>
      <c r="L4768">
        <v>2.536</v>
      </c>
      <c r="M4768">
        <v>2.29169852779911E-3</v>
      </c>
      <c r="N4768">
        <v>1.9752790520922302E-3</v>
      </c>
      <c r="O4768">
        <v>3.8624178558736802E-2</v>
      </c>
      <c r="P4768">
        <v>0.16012427173306201</v>
      </c>
      <c r="Q4768">
        <v>0.237870809471244</v>
      </c>
      <c r="R4768">
        <v>4.3621414007894901E-3</v>
      </c>
      <c r="S4768">
        <v>9.1087299884386793E-3</v>
      </c>
      <c r="T4768">
        <v>8.2685605002399895E-3</v>
      </c>
      <c r="U4768">
        <v>1.0977490666927501E-2</v>
      </c>
      <c r="V4768">
        <v>128.259995</v>
      </c>
      <c r="W4768">
        <v>95.940002000000007</v>
      </c>
      <c r="X4768">
        <v>-8.9666725408457895E-2</v>
      </c>
      <c r="Y4768">
        <v>1.07094833958194E-3</v>
      </c>
      <c r="Z4768">
        <v>0.39293409636536197</v>
      </c>
      <c r="AA4768">
        <v>2.5731918042345701</v>
      </c>
      <c r="AB4768">
        <v>2.7798293159907601</v>
      </c>
      <c r="AC4768" t="s">
        <v>257</v>
      </c>
      <c r="AD4768" t="s">
        <v>381</v>
      </c>
      <c r="AE4768" t="s">
        <v>66</v>
      </c>
      <c r="AF4768" t="s">
        <v>89</v>
      </c>
      <c r="AG4768" t="s">
        <v>382</v>
      </c>
      <c r="AI4768">
        <v>77476</v>
      </c>
      <c r="AJ4768">
        <v>1898</v>
      </c>
      <c r="AK4768" t="s">
        <v>383</v>
      </c>
      <c r="AL4768" t="s">
        <v>302</v>
      </c>
      <c r="AM4768" t="s">
        <v>245</v>
      </c>
    </row>
    <row r="4769" spans="1:39" x14ac:dyDescent="0.3">
      <c r="A4769" s="1">
        <v>43588</v>
      </c>
      <c r="B4769" t="s">
        <v>41</v>
      </c>
      <c r="C4769" t="s">
        <v>239</v>
      </c>
      <c r="D4769">
        <v>1800</v>
      </c>
      <c r="E4769">
        <v>12</v>
      </c>
      <c r="F4769">
        <v>127.099998</v>
      </c>
      <c r="G4769">
        <v>128.179993</v>
      </c>
      <c r="H4769">
        <v>126.919997999999</v>
      </c>
      <c r="I4769">
        <v>127.669997999999</v>
      </c>
      <c r="J4769">
        <v>126.742035</v>
      </c>
      <c r="K4769">
        <v>2854900</v>
      </c>
      <c r="L4769">
        <v>2.5310000000000001</v>
      </c>
      <c r="M4769">
        <v>6.6011273891176496E-3</v>
      </c>
      <c r="N4769">
        <v>9.9972958539745992E-3</v>
      </c>
      <c r="O4769">
        <v>4.80541213896407E-2</v>
      </c>
      <c r="P4769">
        <v>0.13733113952756501</v>
      </c>
      <c r="Q4769">
        <v>0.30574711206709199</v>
      </c>
      <c r="R4769">
        <v>6.9558328353968102E-3</v>
      </c>
      <c r="S4769">
        <v>9.3920093948364793E-3</v>
      </c>
      <c r="T4769">
        <v>8.0176240765580196E-3</v>
      </c>
      <c r="U4769">
        <v>1.08080408489341E-2</v>
      </c>
      <c r="V4769">
        <v>128.38999899999999</v>
      </c>
      <c r="W4769">
        <v>95.940002000000007</v>
      </c>
      <c r="X4769">
        <v>-8.9666725408457895E-2</v>
      </c>
      <c r="Y4769">
        <v>9.5921274614703799E-3</v>
      </c>
      <c r="Z4769">
        <v>0.39024583352564501</v>
      </c>
      <c r="AA4769">
        <v>3.1833909819087198</v>
      </c>
      <c r="AB4769">
        <v>2.8700337981784898</v>
      </c>
      <c r="AC4769" t="s">
        <v>257</v>
      </c>
      <c r="AD4769" t="s">
        <v>381</v>
      </c>
      <c r="AE4769" t="s">
        <v>66</v>
      </c>
      <c r="AF4769" t="s">
        <v>89</v>
      </c>
      <c r="AG4769" t="s">
        <v>382</v>
      </c>
      <c r="AI4769">
        <v>77476</v>
      </c>
      <c r="AJ4769">
        <v>1898</v>
      </c>
      <c r="AK4769" t="s">
        <v>383</v>
      </c>
      <c r="AL4769" t="s">
        <v>302</v>
      </c>
      <c r="AM4769" t="s">
        <v>245</v>
      </c>
    </row>
    <row r="4770" spans="1:39" x14ac:dyDescent="0.3">
      <c r="A4770" s="1">
        <v>43623</v>
      </c>
      <c r="B4770" t="s">
        <v>41</v>
      </c>
      <c r="C4770" t="s">
        <v>239</v>
      </c>
      <c r="D4770">
        <v>1000</v>
      </c>
      <c r="E4770">
        <v>12</v>
      </c>
      <c r="F4770">
        <v>132.83999599999899</v>
      </c>
      <c r="G4770">
        <v>134.71000699999999</v>
      </c>
      <c r="H4770">
        <v>132.58999599999899</v>
      </c>
      <c r="I4770">
        <v>133.470001</v>
      </c>
      <c r="J4770">
        <v>133.470001</v>
      </c>
      <c r="K4770">
        <v>6332700</v>
      </c>
      <c r="L4770">
        <v>2.0840000000000001</v>
      </c>
      <c r="M4770">
        <v>1.1226375330727701E-2</v>
      </c>
      <c r="N4770">
        <v>4.9141450480377102E-2</v>
      </c>
      <c r="O4770">
        <v>6.5048552029023293E-2</v>
      </c>
      <c r="P4770">
        <v>0.154241538328352</v>
      </c>
      <c r="Q4770">
        <v>0.311958498343124</v>
      </c>
      <c r="R4770">
        <v>6.2799115141989204E-3</v>
      </c>
      <c r="S4770">
        <v>8.2372553391223992E-3</v>
      </c>
      <c r="T4770">
        <v>8.1704400926404606E-3</v>
      </c>
      <c r="U4770">
        <v>1.08584095113803E-2</v>
      </c>
      <c r="V4770">
        <v>134.71000699999999</v>
      </c>
      <c r="W4770">
        <v>100.33000199999999</v>
      </c>
      <c r="X4770">
        <v>-8.9666725408457895E-2</v>
      </c>
      <c r="Y4770">
        <v>1.0442979367750601E-2</v>
      </c>
      <c r="Z4770">
        <v>0.39351615812699398</v>
      </c>
      <c r="AA4770">
        <v>2.6632306470784601</v>
      </c>
      <c r="AB4770">
        <v>2.5185315251040001</v>
      </c>
      <c r="AC4770" t="s">
        <v>257</v>
      </c>
      <c r="AD4770" t="s">
        <v>381</v>
      </c>
      <c r="AE4770" t="s">
        <v>66</v>
      </c>
      <c r="AF4770" t="s">
        <v>89</v>
      </c>
      <c r="AG4770" t="s">
        <v>382</v>
      </c>
      <c r="AI4770">
        <v>77476</v>
      </c>
      <c r="AJ4770">
        <v>1898</v>
      </c>
      <c r="AK4770" t="s">
        <v>383</v>
      </c>
      <c r="AL4770" t="s">
        <v>302</v>
      </c>
      <c r="AM4770" t="s">
        <v>245</v>
      </c>
    </row>
    <row r="4771" spans="1:39" x14ac:dyDescent="0.3">
      <c r="A4771" s="1">
        <v>43626</v>
      </c>
      <c r="B4771" t="s">
        <v>41</v>
      </c>
      <c r="C4771" t="s">
        <v>246</v>
      </c>
      <c r="D4771">
        <v>500</v>
      </c>
      <c r="E4771">
        <v>12</v>
      </c>
      <c r="F4771">
        <v>133.179993</v>
      </c>
      <c r="G4771">
        <v>133.679993</v>
      </c>
      <c r="H4771">
        <v>132.36000100000001</v>
      </c>
      <c r="I4771">
        <v>133.58999599999899</v>
      </c>
      <c r="J4771">
        <v>133.58999599999899</v>
      </c>
      <c r="K4771">
        <v>2957900</v>
      </c>
      <c r="L4771">
        <v>2.1429999999999998</v>
      </c>
      <c r="M4771">
        <v>8.98637080978685E-4</v>
      </c>
      <c r="N4771">
        <v>4.2413052090947E-2</v>
      </c>
      <c r="O4771">
        <v>6.5629770856786798E-2</v>
      </c>
      <c r="P4771">
        <v>0.14340688585794401</v>
      </c>
      <c r="Q4771">
        <v>0.309589555880527</v>
      </c>
      <c r="R4771">
        <v>7.4764307421774298E-3</v>
      </c>
      <c r="S4771">
        <v>8.2293154395807807E-3</v>
      </c>
      <c r="T4771">
        <v>8.0854352212124704E-3</v>
      </c>
      <c r="U4771">
        <v>1.0857670781001701E-2</v>
      </c>
      <c r="V4771">
        <v>134.71000699999999</v>
      </c>
      <c r="W4771">
        <v>101.18</v>
      </c>
      <c r="X4771">
        <v>-8.9666725408457895E-2</v>
      </c>
      <c r="Y4771">
        <v>4.6492198743191201E-3</v>
      </c>
      <c r="Z4771">
        <v>0.39320171983661001</v>
      </c>
      <c r="AA4771">
        <v>2.6208759782534798</v>
      </c>
      <c r="AB4771">
        <v>2.5662279910835499</v>
      </c>
      <c r="AC4771" t="s">
        <v>257</v>
      </c>
      <c r="AD4771" t="s">
        <v>381</v>
      </c>
      <c r="AE4771" t="s">
        <v>66</v>
      </c>
      <c r="AF4771" t="s">
        <v>89</v>
      </c>
      <c r="AG4771" t="s">
        <v>382</v>
      </c>
      <c r="AI4771">
        <v>77476</v>
      </c>
      <c r="AJ4771">
        <v>1898</v>
      </c>
      <c r="AK4771" t="s">
        <v>383</v>
      </c>
      <c r="AL4771" t="s">
        <v>302</v>
      </c>
      <c r="AM4771" t="s">
        <v>245</v>
      </c>
    </row>
    <row r="4772" spans="1:39" x14ac:dyDescent="0.3">
      <c r="A4772" s="1">
        <v>43627</v>
      </c>
      <c r="B4772" t="s">
        <v>41</v>
      </c>
      <c r="C4772" t="s">
        <v>246</v>
      </c>
      <c r="D4772">
        <v>1400</v>
      </c>
      <c r="E4772">
        <v>12</v>
      </c>
      <c r="F4772">
        <v>134.05999800000001</v>
      </c>
      <c r="G4772">
        <v>134.33999599999899</v>
      </c>
      <c r="H4772">
        <v>132.69000199999999</v>
      </c>
      <c r="I4772">
        <v>133.199997</v>
      </c>
      <c r="J4772">
        <v>133.199997</v>
      </c>
      <c r="K4772">
        <v>3553600</v>
      </c>
      <c r="L4772">
        <v>2.14</v>
      </c>
      <c r="M4772">
        <v>-2.9236424755932099E-3</v>
      </c>
      <c r="N4772">
        <v>3.8791798834211501E-2</v>
      </c>
      <c r="O4772">
        <v>6.2468010922160498E-2</v>
      </c>
      <c r="P4772">
        <v>0.140654776664008</v>
      </c>
      <c r="Q4772">
        <v>0.29360425633169901</v>
      </c>
      <c r="R4772">
        <v>8.5214693167979597E-3</v>
      </c>
      <c r="S4772">
        <v>8.3067815585588407E-3</v>
      </c>
      <c r="T4772">
        <v>8.1062814923587804E-3</v>
      </c>
      <c r="U4772">
        <v>1.08349343407403E-2</v>
      </c>
      <c r="V4772">
        <v>134.71000699999999</v>
      </c>
      <c r="W4772">
        <v>102.269997</v>
      </c>
      <c r="X4772">
        <v>-8.9666725408457895E-2</v>
      </c>
      <c r="Y4772">
        <v>-3.4994119269314301E-4</v>
      </c>
      <c r="Z4772">
        <v>0.39193806692234801</v>
      </c>
      <c r="AA4772">
        <v>2.46224194133789</v>
      </c>
      <c r="AB4772">
        <v>2.5833709411066601</v>
      </c>
      <c r="AC4772" t="s">
        <v>257</v>
      </c>
      <c r="AD4772" t="s">
        <v>381</v>
      </c>
      <c r="AE4772" t="s">
        <v>66</v>
      </c>
      <c r="AF4772" t="s">
        <v>89</v>
      </c>
      <c r="AG4772" t="s">
        <v>382</v>
      </c>
      <c r="AI4772">
        <v>77476</v>
      </c>
      <c r="AJ4772">
        <v>1898</v>
      </c>
      <c r="AK4772" t="s">
        <v>383</v>
      </c>
      <c r="AL4772" t="s">
        <v>302</v>
      </c>
      <c r="AM4772" t="s">
        <v>245</v>
      </c>
    </row>
    <row r="4773" spans="1:39" x14ac:dyDescent="0.3">
      <c r="A4773" s="1">
        <v>43629</v>
      </c>
      <c r="B4773" t="s">
        <v>41</v>
      </c>
      <c r="C4773" t="s">
        <v>239</v>
      </c>
      <c r="D4773">
        <v>1300</v>
      </c>
      <c r="E4773">
        <v>12</v>
      </c>
      <c r="F4773">
        <v>133.449997</v>
      </c>
      <c r="G4773">
        <v>133.78999299999899</v>
      </c>
      <c r="H4773">
        <v>131.85000600000001</v>
      </c>
      <c r="I4773">
        <v>132.94000199999999</v>
      </c>
      <c r="J4773">
        <v>132.94000199999999</v>
      </c>
      <c r="K4773">
        <v>2851400</v>
      </c>
      <c r="L4773">
        <v>2.0910000000000002</v>
      </c>
      <c r="M4773">
        <v>-1.50328500385007E-3</v>
      </c>
      <c r="N4773">
        <v>7.2475480101638302E-3</v>
      </c>
      <c r="O4773">
        <v>5.1746739003291499E-2</v>
      </c>
      <c r="P4773">
        <v>0.147922325468441</v>
      </c>
      <c r="Q4773">
        <v>0.272419900667911</v>
      </c>
      <c r="R4773">
        <v>5.6423442797260796E-3</v>
      </c>
      <c r="S4773">
        <v>7.6367556180790396E-3</v>
      </c>
      <c r="T4773">
        <v>7.98857373863022E-3</v>
      </c>
      <c r="U4773">
        <v>1.08075914588972E-2</v>
      </c>
      <c r="V4773">
        <v>134.71000699999999</v>
      </c>
      <c r="W4773">
        <v>104.160004</v>
      </c>
      <c r="X4773">
        <v>-8.9666725408457895E-2</v>
      </c>
      <c r="Y4773">
        <v>4.0890106107655602E-3</v>
      </c>
      <c r="Z4773">
        <v>0.39038138837014802</v>
      </c>
      <c r="AA4773">
        <v>2.2541255877033701</v>
      </c>
      <c r="AB4773">
        <v>2.4769173529050099</v>
      </c>
      <c r="AC4773" t="s">
        <v>257</v>
      </c>
      <c r="AD4773" t="s">
        <v>381</v>
      </c>
      <c r="AE4773" t="s">
        <v>66</v>
      </c>
      <c r="AF4773" t="s">
        <v>89</v>
      </c>
      <c r="AG4773" t="s">
        <v>382</v>
      </c>
      <c r="AI4773">
        <v>77476</v>
      </c>
      <c r="AJ4773">
        <v>1898</v>
      </c>
      <c r="AK4773" t="s">
        <v>383</v>
      </c>
      <c r="AL4773" t="s">
        <v>302</v>
      </c>
      <c r="AM4773" t="s">
        <v>245</v>
      </c>
    </row>
    <row r="4774" spans="1:39" x14ac:dyDescent="0.3">
      <c r="A4774" s="1">
        <v>43633</v>
      </c>
      <c r="B4774" t="s">
        <v>41</v>
      </c>
      <c r="C4774" t="s">
        <v>239</v>
      </c>
      <c r="D4774">
        <v>600</v>
      </c>
      <c r="E4774">
        <v>12</v>
      </c>
      <c r="F4774">
        <v>132.720001</v>
      </c>
      <c r="G4774">
        <v>133.240005</v>
      </c>
      <c r="H4774">
        <v>131.88999899999999</v>
      </c>
      <c r="I4774">
        <v>132.520004</v>
      </c>
      <c r="J4774">
        <v>132.520004</v>
      </c>
      <c r="K4774">
        <v>2725800</v>
      </c>
      <c r="L4774">
        <v>2.0859999999999999</v>
      </c>
      <c r="M4774">
        <v>-1.5833518859256299E-3</v>
      </c>
      <c r="N4774">
        <v>-8.0417704435414104E-3</v>
      </c>
      <c r="O4774">
        <v>3.1506614932550497E-2</v>
      </c>
      <c r="P4774">
        <v>0.12954966625518299</v>
      </c>
      <c r="Q4774">
        <v>0.26305361986653503</v>
      </c>
      <c r="R4774">
        <v>8.7791507434095098E-4</v>
      </c>
      <c r="S4774">
        <v>7.15175362105355E-3</v>
      </c>
      <c r="T4774">
        <v>7.8797190561191808E-3</v>
      </c>
      <c r="U4774">
        <v>1.0801395611543901E-2</v>
      </c>
      <c r="V4774">
        <v>134.71000699999999</v>
      </c>
      <c r="W4774">
        <v>104.529999</v>
      </c>
      <c r="X4774">
        <v>-8.9666725408457895E-2</v>
      </c>
      <c r="Y4774">
        <v>9.3131563797728401E-4</v>
      </c>
      <c r="Z4774">
        <v>0.39219537796901699</v>
      </c>
      <c r="AA4774">
        <v>2.1557958299781399</v>
      </c>
      <c r="AB4774">
        <v>2.2840830750671102</v>
      </c>
      <c r="AC4774" t="s">
        <v>257</v>
      </c>
      <c r="AD4774" t="s">
        <v>381</v>
      </c>
      <c r="AE4774" t="s">
        <v>66</v>
      </c>
      <c r="AF4774" t="s">
        <v>89</v>
      </c>
      <c r="AG4774" t="s">
        <v>382</v>
      </c>
      <c r="AI4774">
        <v>77476</v>
      </c>
      <c r="AJ4774">
        <v>1898</v>
      </c>
      <c r="AK4774" t="s">
        <v>383</v>
      </c>
      <c r="AL4774" t="s">
        <v>302</v>
      </c>
      <c r="AM4774" t="s">
        <v>245</v>
      </c>
    </row>
    <row r="4775" spans="1:39" x14ac:dyDescent="0.3">
      <c r="A4775" s="1">
        <v>43558</v>
      </c>
      <c r="B4775" t="s">
        <v>41</v>
      </c>
      <c r="C4775" t="s">
        <v>246</v>
      </c>
      <c r="D4775">
        <v>1100</v>
      </c>
      <c r="E4775">
        <v>13</v>
      </c>
      <c r="F4775">
        <v>121.68</v>
      </c>
      <c r="G4775">
        <v>122.230003</v>
      </c>
      <c r="H4775">
        <v>120.739998</v>
      </c>
      <c r="I4775">
        <v>121.55999799999999</v>
      </c>
      <c r="J4775">
        <v>120.676445</v>
      </c>
      <c r="K4775">
        <v>4534400</v>
      </c>
      <c r="L4775">
        <v>2.5169999999999999</v>
      </c>
      <c r="M4775">
        <v>-9.8672308440374995E-4</v>
      </c>
      <c r="N4775">
        <v>-2.7110685891320201E-3</v>
      </c>
      <c r="O4775">
        <v>4.5353324232307798E-2</v>
      </c>
      <c r="P4775">
        <v>0.114570800570792</v>
      </c>
      <c r="Q4775">
        <v>0.14989665005564001</v>
      </c>
      <c r="R4775">
        <v>3.8911339737075401E-3</v>
      </c>
      <c r="S4775">
        <v>6.3480382191751297E-3</v>
      </c>
      <c r="T4775">
        <v>8.8571567277655298E-3</v>
      </c>
      <c r="U4775">
        <v>1.11666419821492E-2</v>
      </c>
      <c r="V4775">
        <v>123.19000200000001</v>
      </c>
      <c r="W4775">
        <v>95.940002000000007</v>
      </c>
      <c r="X4775">
        <v>-8.9666725408457895E-2</v>
      </c>
      <c r="Y4775">
        <v>2.1460723821998401E-3</v>
      </c>
      <c r="Z4775">
        <v>0.41825637095300999</v>
      </c>
      <c r="AA4775">
        <v>1.84183465286862</v>
      </c>
      <c r="AB4775">
        <v>1.9317033473494101</v>
      </c>
      <c r="AC4775" t="s">
        <v>258</v>
      </c>
      <c r="AD4775" t="s">
        <v>381</v>
      </c>
      <c r="AE4775" t="s">
        <v>66</v>
      </c>
      <c r="AF4775" t="s">
        <v>89</v>
      </c>
      <c r="AG4775" t="s">
        <v>382</v>
      </c>
      <c r="AI4775">
        <v>77476</v>
      </c>
      <c r="AJ4775">
        <v>1898</v>
      </c>
      <c r="AK4775" t="s">
        <v>383</v>
      </c>
      <c r="AL4775" t="s">
        <v>302</v>
      </c>
      <c r="AM4775" t="s">
        <v>245</v>
      </c>
    </row>
    <row r="4776" spans="1:39" x14ac:dyDescent="0.3">
      <c r="A4776" s="1">
        <v>43563</v>
      </c>
      <c r="B4776" t="s">
        <v>41</v>
      </c>
      <c r="C4776" t="s">
        <v>246</v>
      </c>
      <c r="D4776">
        <v>600</v>
      </c>
      <c r="E4776">
        <v>13</v>
      </c>
      <c r="F4776">
        <v>121.720001</v>
      </c>
      <c r="G4776">
        <v>122.040001</v>
      </c>
      <c r="H4776">
        <v>121.209999</v>
      </c>
      <c r="I4776">
        <v>122</v>
      </c>
      <c r="J4776">
        <v>121.11325100000001</v>
      </c>
      <c r="K4776">
        <v>3140100</v>
      </c>
      <c r="L4776">
        <v>2.5190000000000001</v>
      </c>
      <c r="M4776">
        <v>3.1195985183188799E-3</v>
      </c>
      <c r="N4776">
        <v>0</v>
      </c>
      <c r="O4776">
        <v>4.9569162650444303E-2</v>
      </c>
      <c r="P4776">
        <v>0.115898828126741</v>
      </c>
      <c r="Q4776">
        <v>0.143302384170619</v>
      </c>
      <c r="R4776">
        <v>2.2178229505037E-3</v>
      </c>
      <c r="S4776">
        <v>6.1176311923207402E-3</v>
      </c>
      <c r="T4776">
        <v>8.3243109254532207E-3</v>
      </c>
      <c r="U4776">
        <v>1.10845176485047E-2</v>
      </c>
      <c r="V4776">
        <v>123.19000200000001</v>
      </c>
      <c r="W4776">
        <v>95.940002000000007</v>
      </c>
      <c r="X4776">
        <v>-8.9666725408457895E-2</v>
      </c>
      <c r="Y4776">
        <v>1.0469119934194001E-3</v>
      </c>
      <c r="Z4776">
        <v>0.40893855123599698</v>
      </c>
      <c r="AA4776">
        <v>1.7020846130479399</v>
      </c>
      <c r="AB4776">
        <v>1.7281412754463601</v>
      </c>
      <c r="AC4776" t="s">
        <v>258</v>
      </c>
      <c r="AD4776" t="s">
        <v>381</v>
      </c>
      <c r="AE4776" t="s">
        <v>66</v>
      </c>
      <c r="AF4776" t="s">
        <v>89</v>
      </c>
      <c r="AG4776" t="s">
        <v>382</v>
      </c>
      <c r="AI4776">
        <v>77476</v>
      </c>
      <c r="AJ4776">
        <v>1898</v>
      </c>
      <c r="AK4776" t="s">
        <v>383</v>
      </c>
      <c r="AL4776" t="s">
        <v>302</v>
      </c>
      <c r="AM4776" t="s">
        <v>245</v>
      </c>
    </row>
    <row r="4777" spans="1:39" x14ac:dyDescent="0.3">
      <c r="A4777" s="1">
        <v>43577</v>
      </c>
      <c r="B4777" t="s">
        <v>41</v>
      </c>
      <c r="C4777" t="s">
        <v>239</v>
      </c>
      <c r="D4777">
        <v>1400</v>
      </c>
      <c r="E4777">
        <v>13</v>
      </c>
      <c r="F4777">
        <v>126.769997</v>
      </c>
      <c r="G4777">
        <v>127.239998</v>
      </c>
      <c r="H4777">
        <v>125.879997</v>
      </c>
      <c r="I4777">
        <v>126.44000200000001</v>
      </c>
      <c r="J4777">
        <v>125.52098100000001</v>
      </c>
      <c r="K4777">
        <v>3707000</v>
      </c>
      <c r="L4777">
        <v>2.59</v>
      </c>
      <c r="M4777">
        <v>-5.1275736643246004E-3</v>
      </c>
      <c r="N4777">
        <v>3.3863355466270201E-2</v>
      </c>
      <c r="O4777">
        <v>6.6375082300971402E-2</v>
      </c>
      <c r="P4777">
        <v>0.14672759660350199</v>
      </c>
      <c r="Q4777">
        <v>0.21377142049258099</v>
      </c>
      <c r="R4777">
        <v>1.8686248440353201E-2</v>
      </c>
      <c r="S4777">
        <v>9.3363683329888703E-3</v>
      </c>
      <c r="T4777">
        <v>8.4575454033401793E-3</v>
      </c>
      <c r="U4777">
        <v>1.1230275707712499E-2</v>
      </c>
      <c r="V4777">
        <v>128.259995</v>
      </c>
      <c r="W4777">
        <v>95.940002000000007</v>
      </c>
      <c r="X4777">
        <v>-8.9666725408457895E-2</v>
      </c>
      <c r="Y4777">
        <v>1.0115060212163699E-3</v>
      </c>
      <c r="Z4777">
        <v>0.41392926735809799</v>
      </c>
      <c r="AA4777">
        <v>2.46381218499072</v>
      </c>
      <c r="AB4777">
        <v>2.08542906623823</v>
      </c>
      <c r="AC4777" t="s">
        <v>258</v>
      </c>
      <c r="AD4777" t="s">
        <v>381</v>
      </c>
      <c r="AE4777" t="s">
        <v>66</v>
      </c>
      <c r="AF4777" t="s">
        <v>89</v>
      </c>
      <c r="AG4777" t="s">
        <v>382</v>
      </c>
      <c r="AI4777">
        <v>77476</v>
      </c>
      <c r="AJ4777">
        <v>1898</v>
      </c>
      <c r="AK4777" t="s">
        <v>383</v>
      </c>
      <c r="AL4777" t="s">
        <v>302</v>
      </c>
      <c r="AM4777" t="s">
        <v>245</v>
      </c>
    </row>
    <row r="4778" spans="1:39" x14ac:dyDescent="0.3">
      <c r="A4778" s="1">
        <v>43578</v>
      </c>
      <c r="B4778" t="s">
        <v>41</v>
      </c>
      <c r="C4778" t="s">
        <v>239</v>
      </c>
      <c r="D4778">
        <v>800</v>
      </c>
      <c r="E4778">
        <v>14</v>
      </c>
      <c r="F4778">
        <v>126.68</v>
      </c>
      <c r="G4778">
        <v>127.540001</v>
      </c>
      <c r="H4778">
        <v>126.120003</v>
      </c>
      <c r="I4778">
        <v>127.089996</v>
      </c>
      <c r="J4778">
        <v>126.166252</v>
      </c>
      <c r="K4778">
        <v>4464100</v>
      </c>
      <c r="L4778">
        <v>2.57</v>
      </c>
      <c r="M4778">
        <v>5.1275736643244902E-3</v>
      </c>
      <c r="N4778">
        <v>2.7359557838480701E-2</v>
      </c>
      <c r="O4778">
        <v>6.2081298829500697E-2</v>
      </c>
      <c r="P4778">
        <v>0.15330979820577501</v>
      </c>
      <c r="Q4778">
        <v>0.248605578686976</v>
      </c>
      <c r="R4778">
        <v>1.84888008285423E-2</v>
      </c>
      <c r="S4778">
        <v>9.2405018771369793E-3</v>
      </c>
      <c r="T4778">
        <v>8.4507042544636393E-3</v>
      </c>
      <c r="U4778">
        <v>1.10658637225201E-2</v>
      </c>
      <c r="V4778">
        <v>128.259995</v>
      </c>
      <c r="W4778">
        <v>95.940002000000007</v>
      </c>
      <c r="X4778">
        <v>-8.9666725408457895E-2</v>
      </c>
      <c r="Y4778">
        <v>8.8023511954049196E-3</v>
      </c>
      <c r="Z4778">
        <v>0.40349224838194198</v>
      </c>
      <c r="AA4778">
        <v>2.87134034672117</v>
      </c>
      <c r="AB4778">
        <v>2.2970238017677498</v>
      </c>
      <c r="AC4778" t="s">
        <v>259</v>
      </c>
      <c r="AD4778" t="s">
        <v>381</v>
      </c>
      <c r="AE4778" t="s">
        <v>66</v>
      </c>
      <c r="AF4778" t="s">
        <v>89</v>
      </c>
      <c r="AG4778" t="s">
        <v>382</v>
      </c>
      <c r="AI4778">
        <v>77476</v>
      </c>
      <c r="AJ4778">
        <v>1898</v>
      </c>
      <c r="AK4778" t="s">
        <v>383</v>
      </c>
      <c r="AL4778" t="s">
        <v>302</v>
      </c>
      <c r="AM4778" t="s">
        <v>245</v>
      </c>
    </row>
    <row r="4779" spans="1:39" x14ac:dyDescent="0.3">
      <c r="A4779" s="1">
        <v>43608</v>
      </c>
      <c r="B4779" t="s">
        <v>41</v>
      </c>
      <c r="C4779" t="s">
        <v>239</v>
      </c>
      <c r="D4779">
        <v>1300</v>
      </c>
      <c r="E4779">
        <v>14</v>
      </c>
      <c r="F4779">
        <v>129.60000600000001</v>
      </c>
      <c r="G4779">
        <v>130.89999399999999</v>
      </c>
      <c r="H4779">
        <v>129.509995</v>
      </c>
      <c r="I4779">
        <v>129.970001</v>
      </c>
      <c r="J4779">
        <v>129.02533</v>
      </c>
      <c r="K4779">
        <v>3901400</v>
      </c>
      <c r="L4779">
        <v>2.2959999999999998</v>
      </c>
      <c r="M4779">
        <v>-7.6911121951444303E-4</v>
      </c>
      <c r="N4779">
        <v>-2.3055767990124601E-3</v>
      </c>
      <c r="O4779">
        <v>2.2408244129254799E-2</v>
      </c>
      <c r="P4779">
        <v>0.115259403930368</v>
      </c>
      <c r="Q4779">
        <v>0.29621152488289099</v>
      </c>
      <c r="R4779">
        <v>5.7772797352602804E-3</v>
      </c>
      <c r="S4779">
        <v>7.06878115676018E-3</v>
      </c>
      <c r="T4779">
        <v>7.7171495802066002E-3</v>
      </c>
      <c r="U4779">
        <v>1.0738897772177101E-2</v>
      </c>
      <c r="V4779">
        <v>130.89999399999999</v>
      </c>
      <c r="W4779">
        <v>99.610000999999997</v>
      </c>
      <c r="X4779">
        <v>-8.9666725408457895E-2</v>
      </c>
      <c r="Y4779">
        <v>-1.1985692488440201E-2</v>
      </c>
      <c r="Z4779">
        <v>0.38420225288610799</v>
      </c>
      <c r="AA4779">
        <v>2.6231612157744801</v>
      </c>
      <c r="AB4779">
        <v>2.8102810632022099</v>
      </c>
      <c r="AC4779" t="s">
        <v>259</v>
      </c>
      <c r="AD4779" t="s">
        <v>381</v>
      </c>
      <c r="AE4779" t="s">
        <v>66</v>
      </c>
      <c r="AF4779" t="s">
        <v>89</v>
      </c>
      <c r="AG4779" t="s">
        <v>382</v>
      </c>
      <c r="AI4779">
        <v>77476</v>
      </c>
      <c r="AJ4779">
        <v>1898</v>
      </c>
      <c r="AK4779" t="s">
        <v>383</v>
      </c>
      <c r="AL4779" t="s">
        <v>302</v>
      </c>
      <c r="AM4779" t="s">
        <v>245</v>
      </c>
    </row>
    <row r="4780" spans="1:39" x14ac:dyDescent="0.3">
      <c r="A4780" s="1">
        <v>43621</v>
      </c>
      <c r="B4780" t="s">
        <v>41</v>
      </c>
      <c r="C4780" t="s">
        <v>239</v>
      </c>
      <c r="D4780">
        <v>1700</v>
      </c>
      <c r="E4780">
        <v>14</v>
      </c>
      <c r="F4780">
        <v>129.220001</v>
      </c>
      <c r="G4780">
        <v>131.60000600000001</v>
      </c>
      <c r="H4780">
        <v>128.86000100000001</v>
      </c>
      <c r="I4780">
        <v>131.38999899999999</v>
      </c>
      <c r="J4780">
        <v>130.43499800000001</v>
      </c>
      <c r="K4780">
        <v>5084200</v>
      </c>
      <c r="L4780">
        <v>2.1230000000000002</v>
      </c>
      <c r="M4780">
        <v>1.7815066303512699E-2</v>
      </c>
      <c r="N4780">
        <v>2.4812487335453701E-2</v>
      </c>
      <c r="O4780">
        <v>2.8721202792991202E-2</v>
      </c>
      <c r="P4780">
        <v>0.118906255085778</v>
      </c>
      <c r="Q4780">
        <v>0.29602316849098298</v>
      </c>
      <c r="R4780">
        <v>8.4742482513082903E-3</v>
      </c>
      <c r="S4780">
        <v>8.24817481820052E-3</v>
      </c>
      <c r="T4780">
        <v>8.1390330738974406E-3</v>
      </c>
      <c r="U4780">
        <v>1.0823976495045601E-2</v>
      </c>
      <c r="V4780">
        <v>131.60000600000001</v>
      </c>
      <c r="W4780">
        <v>99.82</v>
      </c>
      <c r="X4780">
        <v>-8.9666725408457895E-2</v>
      </c>
      <c r="Y4780">
        <v>8.1287266899663802E-3</v>
      </c>
      <c r="Z4780">
        <v>0.38937607202324998</v>
      </c>
      <c r="AA4780">
        <v>2.5419010019063299</v>
      </c>
      <c r="AB4780">
        <v>2.3843885387313102</v>
      </c>
      <c r="AC4780" t="s">
        <v>259</v>
      </c>
      <c r="AD4780" t="s">
        <v>381</v>
      </c>
      <c r="AE4780" t="s">
        <v>66</v>
      </c>
      <c r="AF4780" t="s">
        <v>89</v>
      </c>
      <c r="AG4780" t="s">
        <v>382</v>
      </c>
      <c r="AI4780">
        <v>77476</v>
      </c>
      <c r="AJ4780">
        <v>1898</v>
      </c>
      <c r="AK4780" t="s">
        <v>383</v>
      </c>
      <c r="AL4780" t="s">
        <v>302</v>
      </c>
      <c r="AM4780" t="s">
        <v>245</v>
      </c>
    </row>
    <row r="4781" spans="1:39" x14ac:dyDescent="0.3">
      <c r="A4781" s="1">
        <v>43641</v>
      </c>
      <c r="B4781" t="s">
        <v>41</v>
      </c>
      <c r="C4781" t="s">
        <v>246</v>
      </c>
      <c r="D4781">
        <v>1300</v>
      </c>
      <c r="E4781">
        <v>14</v>
      </c>
      <c r="F4781">
        <v>133.979996</v>
      </c>
      <c r="G4781">
        <v>134.479996</v>
      </c>
      <c r="H4781">
        <v>133.53999299999899</v>
      </c>
      <c r="I4781">
        <v>133.80999800000001</v>
      </c>
      <c r="J4781">
        <v>133.80999800000001</v>
      </c>
      <c r="K4781">
        <v>4176300</v>
      </c>
      <c r="L4781">
        <v>1.994</v>
      </c>
      <c r="M4781">
        <v>-2.46315484636183E-3</v>
      </c>
      <c r="N4781">
        <v>1.3164518748537199E-2</v>
      </c>
      <c r="O4781">
        <v>3.6412126694943703E-2</v>
      </c>
      <c r="P4781">
        <v>9.95309108195256E-2</v>
      </c>
      <c r="Q4781">
        <v>0.24238720661445401</v>
      </c>
      <c r="R4781">
        <v>5.1790973743619604E-3</v>
      </c>
      <c r="S4781">
        <v>6.99727181181224E-3</v>
      </c>
      <c r="T4781">
        <v>7.7917010731893702E-3</v>
      </c>
      <c r="U4781">
        <v>1.0594918774964299E-2</v>
      </c>
      <c r="V4781">
        <v>135.240005</v>
      </c>
      <c r="W4781">
        <v>104.529999</v>
      </c>
      <c r="X4781">
        <v>-8.9666725408457895E-2</v>
      </c>
      <c r="Y4781">
        <v>-9.5417756928269908E-3</v>
      </c>
      <c r="Z4781">
        <v>0.39518724537015598</v>
      </c>
      <c r="AA4781">
        <v>1.9461094474348499</v>
      </c>
      <c r="AB4781">
        <v>2.1024426340685198</v>
      </c>
      <c r="AC4781" t="s">
        <v>259</v>
      </c>
      <c r="AD4781" t="s">
        <v>381</v>
      </c>
      <c r="AE4781" t="s">
        <v>66</v>
      </c>
      <c r="AF4781" t="s">
        <v>89</v>
      </c>
      <c r="AG4781" t="s">
        <v>382</v>
      </c>
      <c r="AI4781">
        <v>77476</v>
      </c>
      <c r="AJ4781">
        <v>1898</v>
      </c>
      <c r="AK4781" t="s">
        <v>383</v>
      </c>
      <c r="AL4781" t="s">
        <v>302</v>
      </c>
      <c r="AM4781" t="s">
        <v>245</v>
      </c>
    </row>
    <row r="4782" spans="1:39" x14ac:dyDescent="0.3">
      <c r="A4782" s="1">
        <v>43566</v>
      </c>
      <c r="B4782" t="s">
        <v>41</v>
      </c>
      <c r="C4782" t="s">
        <v>246</v>
      </c>
      <c r="D4782">
        <v>800</v>
      </c>
      <c r="E4782">
        <v>15</v>
      </c>
      <c r="F4782">
        <v>122.360001</v>
      </c>
      <c r="G4782">
        <v>122.75</v>
      </c>
      <c r="H4782">
        <v>121.169997999999</v>
      </c>
      <c r="I4782">
        <v>121.669997999999</v>
      </c>
      <c r="J4782">
        <v>120.785652</v>
      </c>
      <c r="K4782">
        <v>3399700</v>
      </c>
      <c r="L4782">
        <v>2.504</v>
      </c>
      <c r="M4782">
        <v>-3.03639238180195E-3</v>
      </c>
      <c r="N4782">
        <v>1.6451487504105899E-3</v>
      </c>
      <c r="O4782">
        <v>4.2820544692230997E-2</v>
      </c>
      <c r="P4782">
        <v>0.125869513772186</v>
      </c>
      <c r="Q4782">
        <v>0.14628238530257401</v>
      </c>
      <c r="R4782">
        <v>2.3982105577399601E-3</v>
      </c>
      <c r="S4782">
        <v>5.4871764312019898E-3</v>
      </c>
      <c r="T4782">
        <v>7.3380683420602097E-3</v>
      </c>
      <c r="U4782">
        <v>1.1078171677288201E-2</v>
      </c>
      <c r="V4782">
        <v>123.19000200000001</v>
      </c>
      <c r="W4782">
        <v>95.940002000000007</v>
      </c>
      <c r="X4782">
        <v>-8.9666725408457895E-2</v>
      </c>
      <c r="Y4782" s="44">
        <v>3.8122194279549302E-5</v>
      </c>
      <c r="Z4782">
        <v>0.41151679246025502</v>
      </c>
      <c r="AA4782">
        <v>1.7018403544218399</v>
      </c>
      <c r="AB4782">
        <v>1.6560410549040701</v>
      </c>
      <c r="AC4782" t="s">
        <v>260</v>
      </c>
      <c r="AD4782" t="s">
        <v>381</v>
      </c>
      <c r="AE4782" t="s">
        <v>66</v>
      </c>
      <c r="AF4782" t="s">
        <v>89</v>
      </c>
      <c r="AG4782" t="s">
        <v>382</v>
      </c>
      <c r="AI4782">
        <v>77476</v>
      </c>
      <c r="AJ4782">
        <v>1898</v>
      </c>
      <c r="AK4782" t="s">
        <v>383</v>
      </c>
      <c r="AL4782" t="s">
        <v>302</v>
      </c>
      <c r="AM4782" t="s">
        <v>245</v>
      </c>
    </row>
    <row r="4783" spans="1:39" x14ac:dyDescent="0.3">
      <c r="A4783" s="1">
        <v>43585</v>
      </c>
      <c r="B4783" t="s">
        <v>41</v>
      </c>
      <c r="C4783" t="s">
        <v>239</v>
      </c>
      <c r="D4783">
        <v>900</v>
      </c>
      <c r="E4783">
        <v>15</v>
      </c>
      <c r="F4783">
        <v>127.050003</v>
      </c>
      <c r="G4783">
        <v>128.38999899999999</v>
      </c>
      <c r="H4783">
        <v>126.339996</v>
      </c>
      <c r="I4783">
        <v>128.050003</v>
      </c>
      <c r="J4783">
        <v>127.11927799999999</v>
      </c>
      <c r="K4783">
        <v>4963600</v>
      </c>
      <c r="L4783">
        <v>2.5089999999999999</v>
      </c>
      <c r="M4783">
        <v>1.0677639605680699E-2</v>
      </c>
      <c r="N4783">
        <v>7.5253449934483997E-3</v>
      </c>
      <c r="O4783">
        <v>4.9712111730268398E-2</v>
      </c>
      <c r="P4783">
        <v>0.16914917331965401</v>
      </c>
      <c r="Q4783">
        <v>0.263672889729055</v>
      </c>
      <c r="R4783">
        <v>6.1904617816504201E-3</v>
      </c>
      <c r="S4783">
        <v>9.2881661186907695E-3</v>
      </c>
      <c r="T4783">
        <v>8.3308549899759506E-3</v>
      </c>
      <c r="U4783">
        <v>1.09473097456827E-2</v>
      </c>
      <c r="V4783">
        <v>128.38999899999999</v>
      </c>
      <c r="W4783">
        <v>95.940002000000007</v>
      </c>
      <c r="X4783">
        <v>-8.9666725408457895E-2</v>
      </c>
      <c r="Y4783">
        <v>9.5096475723260604E-4</v>
      </c>
      <c r="Z4783">
        <v>0.39370819016969899</v>
      </c>
      <c r="AA4783">
        <v>2.8421298571479601</v>
      </c>
      <c r="AB4783">
        <v>2.7739872180761198</v>
      </c>
      <c r="AC4783" t="s">
        <v>260</v>
      </c>
      <c r="AD4783" t="s">
        <v>381</v>
      </c>
      <c r="AE4783" t="s">
        <v>66</v>
      </c>
      <c r="AF4783" t="s">
        <v>89</v>
      </c>
      <c r="AG4783" t="s">
        <v>382</v>
      </c>
      <c r="AI4783">
        <v>77476</v>
      </c>
      <c r="AJ4783">
        <v>1898</v>
      </c>
      <c r="AK4783" t="s">
        <v>383</v>
      </c>
      <c r="AL4783" t="s">
        <v>302</v>
      </c>
      <c r="AM4783" t="s">
        <v>245</v>
      </c>
    </row>
    <row r="4784" spans="1:39" x14ac:dyDescent="0.3">
      <c r="A4784" s="1">
        <v>43605</v>
      </c>
      <c r="B4784" t="s">
        <v>41</v>
      </c>
      <c r="C4784" t="s">
        <v>246</v>
      </c>
      <c r="D4784">
        <v>900</v>
      </c>
      <c r="E4784">
        <v>15</v>
      </c>
      <c r="F4784">
        <v>130.03999299999899</v>
      </c>
      <c r="G4784">
        <v>130.449997</v>
      </c>
      <c r="H4784">
        <v>129.550003</v>
      </c>
      <c r="I4784">
        <v>129.990005</v>
      </c>
      <c r="J4784">
        <v>129.04518100000001</v>
      </c>
      <c r="K4784">
        <v>3965600</v>
      </c>
      <c r="L4784">
        <v>2.4159999999999999</v>
      </c>
      <c r="M4784">
        <v>-3.9922086401962698E-3</v>
      </c>
      <c r="N4784">
        <v>2.20114086974047E-2</v>
      </c>
      <c r="O4784">
        <v>2.3191723306955899E-2</v>
      </c>
      <c r="P4784">
        <v>0.122547209446114</v>
      </c>
      <c r="Q4784">
        <v>0.31668455191563299</v>
      </c>
      <c r="R4784">
        <v>7.1567520228181898E-3</v>
      </c>
      <c r="S4784">
        <v>6.8502055175922501E-3</v>
      </c>
      <c r="T4784">
        <v>7.60720854141567E-3</v>
      </c>
      <c r="U4784">
        <v>1.0791178208135299E-2</v>
      </c>
      <c r="V4784">
        <v>130.86999499999999</v>
      </c>
      <c r="W4784">
        <v>97.32</v>
      </c>
      <c r="X4784">
        <v>-8.9666725408457895E-2</v>
      </c>
      <c r="Y4784">
        <v>-6.7722580366252503E-3</v>
      </c>
      <c r="Z4784">
        <v>0.39588559307277099</v>
      </c>
      <c r="AA4784">
        <v>2.8849824680718599</v>
      </c>
      <c r="AB4784">
        <v>2.98155086203028</v>
      </c>
      <c r="AC4784" t="s">
        <v>260</v>
      </c>
      <c r="AD4784" t="s">
        <v>381</v>
      </c>
      <c r="AE4784" t="s">
        <v>66</v>
      </c>
      <c r="AF4784" t="s">
        <v>89</v>
      </c>
      <c r="AG4784" t="s">
        <v>382</v>
      </c>
      <c r="AI4784">
        <v>77476</v>
      </c>
      <c r="AJ4784">
        <v>1898</v>
      </c>
      <c r="AK4784" t="s">
        <v>383</v>
      </c>
      <c r="AL4784" t="s">
        <v>302</v>
      </c>
      <c r="AM4784" t="s">
        <v>245</v>
      </c>
    </row>
    <row r="4785" spans="1:39" x14ac:dyDescent="0.3">
      <c r="A4785" s="1">
        <v>43622</v>
      </c>
      <c r="B4785" t="s">
        <v>41</v>
      </c>
      <c r="C4785" t="s">
        <v>246</v>
      </c>
      <c r="D4785">
        <v>2800</v>
      </c>
      <c r="E4785">
        <v>15</v>
      </c>
      <c r="F4785">
        <v>131.08000200000001</v>
      </c>
      <c r="G4785">
        <v>132.270004</v>
      </c>
      <c r="H4785">
        <v>130.55999800000001</v>
      </c>
      <c r="I4785">
        <v>131.979996</v>
      </c>
      <c r="J4785">
        <v>131.979996</v>
      </c>
      <c r="K4785">
        <v>5528000</v>
      </c>
      <c r="L4785">
        <v>2.1240000000000001</v>
      </c>
      <c r="M4785">
        <v>1.17753625945858E-2</v>
      </c>
      <c r="N4785">
        <v>3.3160756146418599E-2</v>
      </c>
      <c r="O4785">
        <v>4.3634580102510298E-2</v>
      </c>
      <c r="P4785">
        <v>0.135493461759879</v>
      </c>
      <c r="Q4785">
        <v>0.30690005115242902</v>
      </c>
      <c r="R4785">
        <v>8.9074474745210498E-3</v>
      </c>
      <c r="S4785">
        <v>8.4752962507791893E-3</v>
      </c>
      <c r="T4785">
        <v>8.1869722991643294E-3</v>
      </c>
      <c r="U4785">
        <v>1.08445377302298E-2</v>
      </c>
      <c r="V4785">
        <v>132.270004</v>
      </c>
      <c r="W4785">
        <v>99.82</v>
      </c>
      <c r="X4785">
        <v>-8.9666725408457895E-2</v>
      </c>
      <c r="Y4785">
        <v>6.1168407152111899E-3</v>
      </c>
      <c r="Z4785">
        <v>0.39149330013102601</v>
      </c>
      <c r="AA4785">
        <v>2.6286051369571002</v>
      </c>
      <c r="AB4785">
        <v>2.43678224477401</v>
      </c>
      <c r="AC4785" t="s">
        <v>260</v>
      </c>
      <c r="AD4785" t="s">
        <v>381</v>
      </c>
      <c r="AE4785" t="s">
        <v>66</v>
      </c>
      <c r="AF4785" t="s">
        <v>89</v>
      </c>
      <c r="AG4785" t="s">
        <v>382</v>
      </c>
      <c r="AI4785">
        <v>77476</v>
      </c>
      <c r="AJ4785">
        <v>1898</v>
      </c>
      <c r="AK4785" t="s">
        <v>383</v>
      </c>
      <c r="AL4785" t="s">
        <v>302</v>
      </c>
      <c r="AM4785" t="s">
        <v>245</v>
      </c>
    </row>
    <row r="4786" spans="1:39" x14ac:dyDescent="0.3">
      <c r="A4786" s="1">
        <v>43564</v>
      </c>
      <c r="B4786" t="s">
        <v>41</v>
      </c>
      <c r="C4786" t="s">
        <v>246</v>
      </c>
      <c r="D4786">
        <v>1500</v>
      </c>
      <c r="E4786">
        <v>16</v>
      </c>
      <c r="F4786">
        <v>121.739998</v>
      </c>
      <c r="G4786">
        <v>122.199997</v>
      </c>
      <c r="H4786">
        <v>120.849998</v>
      </c>
      <c r="I4786">
        <v>122.169997999999</v>
      </c>
      <c r="J4786">
        <v>121.282012999999</v>
      </c>
      <c r="K4786">
        <v>3864400</v>
      </c>
      <c r="L4786">
        <v>2.4990000000000001</v>
      </c>
      <c r="M4786">
        <v>1.39245317324398E-3</v>
      </c>
      <c r="N4786">
        <v>4.0188408410269296E-3</v>
      </c>
      <c r="O4786">
        <v>5.8483317061434198E-2</v>
      </c>
      <c r="P4786">
        <v>0.10775047516467599</v>
      </c>
      <c r="Q4786">
        <v>0.143963236173732</v>
      </c>
      <c r="R4786">
        <v>1.69453178461033E-3</v>
      </c>
      <c r="S4786">
        <v>5.7217834268758899E-3</v>
      </c>
      <c r="T4786">
        <v>8.2658215394989104E-3</v>
      </c>
      <c r="U4786">
        <v>1.10846345245935E-2</v>
      </c>
      <c r="V4786">
        <v>123.19000200000001</v>
      </c>
      <c r="W4786">
        <v>95.940002000000007</v>
      </c>
      <c r="X4786">
        <v>-8.9666725408457895E-2</v>
      </c>
      <c r="Y4786">
        <v>-6.0859766572597396E-3</v>
      </c>
      <c r="Z4786">
        <v>0.40808817047348001</v>
      </c>
      <c r="AA4786">
        <v>1.69925629641387</v>
      </c>
      <c r="AB4786">
        <v>1.6600462612384901</v>
      </c>
      <c r="AC4786" t="s">
        <v>261</v>
      </c>
      <c r="AD4786" t="s">
        <v>381</v>
      </c>
      <c r="AE4786" t="s">
        <v>66</v>
      </c>
      <c r="AF4786" t="s">
        <v>89</v>
      </c>
      <c r="AG4786" t="s">
        <v>382</v>
      </c>
      <c r="AI4786">
        <v>77476</v>
      </c>
      <c r="AJ4786">
        <v>1898</v>
      </c>
      <c r="AK4786" t="s">
        <v>383</v>
      </c>
      <c r="AL4786" t="s">
        <v>302</v>
      </c>
      <c r="AM4786" t="s">
        <v>245</v>
      </c>
    </row>
    <row r="4787" spans="1:39" x14ac:dyDescent="0.3">
      <c r="A4787" s="1">
        <v>43570</v>
      </c>
      <c r="B4787" t="s">
        <v>41</v>
      </c>
      <c r="C4787" t="s">
        <v>246</v>
      </c>
      <c r="D4787">
        <v>1300</v>
      </c>
      <c r="E4787">
        <v>16</v>
      </c>
      <c r="F4787">
        <v>122.44000200000001</v>
      </c>
      <c r="G4787">
        <v>124</v>
      </c>
      <c r="H4787">
        <v>122.360001</v>
      </c>
      <c r="I4787">
        <v>123.660004</v>
      </c>
      <c r="J4787">
        <v>122.76119199999999</v>
      </c>
      <c r="K4787">
        <v>4419800</v>
      </c>
      <c r="L4787">
        <v>2.5529999999999999</v>
      </c>
      <c r="M4787">
        <v>1.16313712921138E-2</v>
      </c>
      <c r="N4787">
        <v>1.3514873169434101E-2</v>
      </c>
      <c r="O4787">
        <v>6.8265351518276798E-2</v>
      </c>
      <c r="P4787">
        <v>0.14979711940559901</v>
      </c>
      <c r="Q4787">
        <v>0.15718330163401201</v>
      </c>
      <c r="R4787">
        <v>5.7475543958716204E-3</v>
      </c>
      <c r="S4787">
        <v>5.2261046875556501E-3</v>
      </c>
      <c r="T4787">
        <v>7.3280403948887103E-3</v>
      </c>
      <c r="U4787">
        <v>1.10881207554255E-2</v>
      </c>
      <c r="V4787">
        <v>124</v>
      </c>
      <c r="W4787">
        <v>95.940002000000007</v>
      </c>
      <c r="X4787">
        <v>-8.9666725408457895E-2</v>
      </c>
      <c r="Y4787">
        <v>-6.2956724975841202E-4</v>
      </c>
      <c r="Z4787">
        <v>0.41528797518106902</v>
      </c>
      <c r="AA4787">
        <v>1.8133666690735799</v>
      </c>
      <c r="AB4787">
        <v>1.73479826879406</v>
      </c>
      <c r="AC4787" t="s">
        <v>261</v>
      </c>
      <c r="AD4787" t="s">
        <v>381</v>
      </c>
      <c r="AE4787" t="s">
        <v>66</v>
      </c>
      <c r="AF4787" t="s">
        <v>89</v>
      </c>
      <c r="AG4787" t="s">
        <v>382</v>
      </c>
      <c r="AI4787">
        <v>77476</v>
      </c>
      <c r="AJ4787">
        <v>1898</v>
      </c>
      <c r="AK4787" t="s">
        <v>383</v>
      </c>
      <c r="AL4787" t="s">
        <v>302</v>
      </c>
      <c r="AM4787" t="s">
        <v>245</v>
      </c>
    </row>
    <row r="4788" spans="1:39" x14ac:dyDescent="0.3">
      <c r="A4788" s="1">
        <v>43598</v>
      </c>
      <c r="B4788" t="s">
        <v>41</v>
      </c>
      <c r="C4788" t="s">
        <v>246</v>
      </c>
      <c r="D4788">
        <v>2100</v>
      </c>
      <c r="E4788">
        <v>16</v>
      </c>
      <c r="F4788">
        <v>127.019997</v>
      </c>
      <c r="G4788">
        <v>127.94000200000001</v>
      </c>
      <c r="H4788">
        <v>126.629997</v>
      </c>
      <c r="I4788">
        <v>127.160004</v>
      </c>
      <c r="J4788">
        <v>126.235748</v>
      </c>
      <c r="K4788">
        <v>4297200</v>
      </c>
      <c r="L4788">
        <v>2.4049999999999998</v>
      </c>
      <c r="M4788">
        <v>-6.6621644858116799E-3</v>
      </c>
      <c r="N4788">
        <v>-8.6461089061741904E-4</v>
      </c>
      <c r="O4788">
        <v>4.1097278660734697E-2</v>
      </c>
      <c r="P4788">
        <v>0.126400054022903</v>
      </c>
      <c r="Q4788">
        <v>0.30133324753232998</v>
      </c>
      <c r="R4788">
        <v>9.8266538922218392E-3</v>
      </c>
      <c r="S4788">
        <v>1.03762500760404E-2</v>
      </c>
      <c r="T4788">
        <v>8.3842937406475599E-3</v>
      </c>
      <c r="U4788">
        <v>1.07601289313266E-2</v>
      </c>
      <c r="V4788">
        <v>128.38999899999999</v>
      </c>
      <c r="W4788">
        <v>96.360000999999997</v>
      </c>
      <c r="X4788">
        <v>-8.9666725408457895E-2</v>
      </c>
      <c r="Y4788">
        <v>-2.4426469085879299E-2</v>
      </c>
      <c r="Z4788">
        <v>0.39331157290241198</v>
      </c>
      <c r="AA4788">
        <v>2.9057551098691601</v>
      </c>
      <c r="AB4788">
        <v>2.90769220586788</v>
      </c>
      <c r="AC4788" t="s">
        <v>261</v>
      </c>
      <c r="AD4788" t="s">
        <v>381</v>
      </c>
      <c r="AE4788" t="s">
        <v>66</v>
      </c>
      <c r="AF4788" t="s">
        <v>89</v>
      </c>
      <c r="AG4788" t="s">
        <v>382</v>
      </c>
      <c r="AI4788">
        <v>77476</v>
      </c>
      <c r="AJ4788">
        <v>1898</v>
      </c>
      <c r="AK4788" t="s">
        <v>383</v>
      </c>
      <c r="AL4788" t="s">
        <v>302</v>
      </c>
      <c r="AM4788" t="s">
        <v>245</v>
      </c>
    </row>
    <row r="4789" spans="1:39" x14ac:dyDescent="0.3">
      <c r="A4789" s="1">
        <v>43599</v>
      </c>
      <c r="B4789" t="s">
        <v>41</v>
      </c>
      <c r="C4789" t="s">
        <v>246</v>
      </c>
      <c r="D4789">
        <v>1000</v>
      </c>
      <c r="E4789">
        <v>16</v>
      </c>
      <c r="F4789">
        <v>127.55999799999999</v>
      </c>
      <c r="G4789">
        <v>128.509995</v>
      </c>
      <c r="H4789">
        <v>127.290001</v>
      </c>
      <c r="I4789">
        <v>127.410004</v>
      </c>
      <c r="J4789">
        <v>126.483932</v>
      </c>
      <c r="K4789">
        <v>5150300</v>
      </c>
      <c r="L4789">
        <v>2.419</v>
      </c>
      <c r="M4789">
        <v>1.9641056825110098E-3</v>
      </c>
      <c r="N4789">
        <v>1.1287091387678701E-2</v>
      </c>
      <c r="O4789">
        <v>4.6097776725047702E-2</v>
      </c>
      <c r="P4789">
        <v>0.121131785419512</v>
      </c>
      <c r="Q4789">
        <v>0.30165385141248502</v>
      </c>
      <c r="R4789">
        <v>8.0776376126217696E-3</v>
      </c>
      <c r="S4789">
        <v>1.03183075365857E-2</v>
      </c>
      <c r="T4789">
        <v>8.3575594139524995E-3</v>
      </c>
      <c r="U4789">
        <v>1.07602010340153E-2</v>
      </c>
      <c r="V4789">
        <v>128.509995</v>
      </c>
      <c r="W4789">
        <v>96.360000999999997</v>
      </c>
      <c r="X4789">
        <v>-8.9666725408457895E-2</v>
      </c>
      <c r="Y4789">
        <v>7.98398755130913E-3</v>
      </c>
      <c r="Z4789">
        <v>0.39252720498641402</v>
      </c>
      <c r="AA4789">
        <v>2.87396707196074</v>
      </c>
      <c r="AB4789">
        <v>2.9308931037325898</v>
      </c>
      <c r="AC4789" t="s">
        <v>261</v>
      </c>
      <c r="AD4789" t="s">
        <v>381</v>
      </c>
      <c r="AE4789" t="s">
        <v>66</v>
      </c>
      <c r="AF4789" t="s">
        <v>89</v>
      </c>
      <c r="AG4789" t="s">
        <v>382</v>
      </c>
      <c r="AI4789">
        <v>77476</v>
      </c>
      <c r="AJ4789">
        <v>1898</v>
      </c>
      <c r="AK4789" t="s">
        <v>383</v>
      </c>
      <c r="AL4789" t="s">
        <v>302</v>
      </c>
      <c r="AM4789" t="s">
        <v>245</v>
      </c>
    </row>
    <row r="4790" spans="1:39" x14ac:dyDescent="0.3">
      <c r="A4790" s="1">
        <v>43616</v>
      </c>
      <c r="B4790" t="s">
        <v>41</v>
      </c>
      <c r="C4790" t="s">
        <v>239</v>
      </c>
      <c r="D4790">
        <v>1100</v>
      </c>
      <c r="E4790">
        <v>16</v>
      </c>
      <c r="F4790">
        <v>128</v>
      </c>
      <c r="G4790">
        <v>128.449997</v>
      </c>
      <c r="H4790">
        <v>126.989998</v>
      </c>
      <c r="I4790">
        <v>128</v>
      </c>
      <c r="J4790">
        <v>127.069640999999</v>
      </c>
      <c r="K4790">
        <v>4191200</v>
      </c>
      <c r="L4790">
        <v>2.1419999999999999</v>
      </c>
      <c r="M4790">
        <v>-4.7543190032308096E-3</v>
      </c>
      <c r="N4790">
        <v>-1.52734511773842E-2</v>
      </c>
      <c r="O4790">
        <v>-3.9055204157779298E-4</v>
      </c>
      <c r="P4790">
        <v>9.6889532617784394E-2</v>
      </c>
      <c r="Q4790">
        <v>0.26210326135766998</v>
      </c>
      <c r="R4790">
        <v>7.5863936743245496E-3</v>
      </c>
      <c r="S4790">
        <v>7.5099738281552298E-3</v>
      </c>
      <c r="T4790">
        <v>7.8671240470964098E-3</v>
      </c>
      <c r="U4790">
        <v>1.0776537682765E-2</v>
      </c>
      <c r="V4790">
        <v>130.89999399999999</v>
      </c>
      <c r="W4790">
        <v>99.650002000000001</v>
      </c>
      <c r="X4790">
        <v>-8.9666725408457895E-2</v>
      </c>
      <c r="Y4790">
        <v>-1.3283204951564801E-2</v>
      </c>
      <c r="Z4790">
        <v>0.39172491204308302</v>
      </c>
      <c r="AA4790">
        <v>2.2544842454285101</v>
      </c>
      <c r="AB4790">
        <v>2.3908656518883098</v>
      </c>
      <c r="AC4790" t="s">
        <v>261</v>
      </c>
      <c r="AD4790" t="s">
        <v>381</v>
      </c>
      <c r="AE4790" t="s">
        <v>66</v>
      </c>
      <c r="AF4790" t="s">
        <v>89</v>
      </c>
      <c r="AG4790" t="s">
        <v>382</v>
      </c>
      <c r="AI4790">
        <v>77476</v>
      </c>
      <c r="AJ4790">
        <v>1898</v>
      </c>
      <c r="AK4790" t="s">
        <v>383</v>
      </c>
      <c r="AL4790" t="s">
        <v>302</v>
      </c>
      <c r="AM4790" t="s">
        <v>245</v>
      </c>
    </row>
    <row r="4791" spans="1:39" x14ac:dyDescent="0.3">
      <c r="A4791" s="1">
        <v>43640</v>
      </c>
      <c r="B4791" t="s">
        <v>41</v>
      </c>
      <c r="C4791" t="s">
        <v>246</v>
      </c>
      <c r="D4791">
        <v>1300</v>
      </c>
      <c r="E4791">
        <v>16</v>
      </c>
      <c r="F4791">
        <v>134.64999399999999</v>
      </c>
      <c r="G4791">
        <v>135.240005</v>
      </c>
      <c r="H4791">
        <v>133.94000199999999</v>
      </c>
      <c r="I4791">
        <v>134.13999899999999</v>
      </c>
      <c r="J4791">
        <v>134.13999899999999</v>
      </c>
      <c r="K4791">
        <v>3685800</v>
      </c>
      <c r="L4791">
        <v>2.0209999999999999</v>
      </c>
      <c r="M4791">
        <v>1.3427230362863701E-3</v>
      </c>
      <c r="N4791">
        <v>1.2150415600875399E-2</v>
      </c>
      <c r="O4791">
        <v>3.81061703217912E-2</v>
      </c>
      <c r="P4791">
        <v>0.111628883422926</v>
      </c>
      <c r="Q4791">
        <v>0.25533234150439499</v>
      </c>
      <c r="R4791">
        <v>5.4417547889825399E-3</v>
      </c>
      <c r="S4791">
        <v>6.9590106460340204E-3</v>
      </c>
      <c r="T4791">
        <v>7.8393865351297602E-3</v>
      </c>
      <c r="U4791">
        <v>1.0609618539526701E-2</v>
      </c>
      <c r="V4791">
        <v>135.240005</v>
      </c>
      <c r="W4791">
        <v>104.529999</v>
      </c>
      <c r="X4791">
        <v>-8.9666725408457895E-2</v>
      </c>
      <c r="Y4791">
        <v>-1.73338836506086E-3</v>
      </c>
      <c r="Z4791">
        <v>0.39596392673099001</v>
      </c>
      <c r="AA4791">
        <v>2.0626324519645798</v>
      </c>
      <c r="AB4791">
        <v>2.0962090090486099</v>
      </c>
      <c r="AC4791" t="s">
        <v>261</v>
      </c>
      <c r="AD4791" t="s">
        <v>381</v>
      </c>
      <c r="AE4791" t="s">
        <v>66</v>
      </c>
      <c r="AF4791" t="s">
        <v>89</v>
      </c>
      <c r="AG4791" t="s">
        <v>382</v>
      </c>
      <c r="AI4791">
        <v>77476</v>
      </c>
      <c r="AJ4791">
        <v>1898</v>
      </c>
      <c r="AK4791" t="s">
        <v>383</v>
      </c>
      <c r="AL4791" t="s">
        <v>302</v>
      </c>
      <c r="AM4791" t="s">
        <v>245</v>
      </c>
    </row>
    <row r="4792" spans="1:39" x14ac:dyDescent="0.3">
      <c r="A4792" s="1">
        <v>43642</v>
      </c>
      <c r="B4792" t="s">
        <v>41</v>
      </c>
      <c r="C4792" t="s">
        <v>246</v>
      </c>
      <c r="D4792">
        <v>1700</v>
      </c>
      <c r="E4792">
        <v>16</v>
      </c>
      <c r="F4792">
        <v>133.05999800000001</v>
      </c>
      <c r="G4792">
        <v>133.770004</v>
      </c>
      <c r="H4792">
        <v>132.300003</v>
      </c>
      <c r="I4792">
        <v>132.320007</v>
      </c>
      <c r="J4792">
        <v>132.320007</v>
      </c>
      <c r="K4792">
        <v>6024100</v>
      </c>
      <c r="L4792">
        <v>2.0489999999999999</v>
      </c>
      <c r="M4792">
        <v>-1.11975841928958E-2</v>
      </c>
      <c r="N4792">
        <v>-3.9974331921045899E-3</v>
      </c>
      <c r="O4792">
        <v>2.8837433674307002E-2</v>
      </c>
      <c r="P4792">
        <v>8.9399259802271799E-2</v>
      </c>
      <c r="Q4792">
        <v>0.225484811946775</v>
      </c>
      <c r="R4792">
        <v>7.5592563114730603E-3</v>
      </c>
      <c r="S4792">
        <v>7.4415958343912398E-3</v>
      </c>
      <c r="T4792">
        <v>7.9501379064803694E-3</v>
      </c>
      <c r="U4792">
        <v>1.0618249132106501E-2</v>
      </c>
      <c r="V4792">
        <v>135.240005</v>
      </c>
      <c r="W4792">
        <v>104.529999</v>
      </c>
      <c r="X4792">
        <v>-8.9666725408457895E-2</v>
      </c>
      <c r="Y4792">
        <v>-1.2346958449604901E-3</v>
      </c>
      <c r="Z4792">
        <v>0.40209513252036999</v>
      </c>
      <c r="AA4792">
        <v>1.7903682442470701</v>
      </c>
      <c r="AB4792">
        <v>2.03055496121884</v>
      </c>
      <c r="AC4792" t="s">
        <v>261</v>
      </c>
      <c r="AD4792" t="s">
        <v>381</v>
      </c>
      <c r="AE4792" t="s">
        <v>66</v>
      </c>
      <c r="AF4792" t="s">
        <v>89</v>
      </c>
      <c r="AG4792" t="s">
        <v>382</v>
      </c>
      <c r="AI4792">
        <v>77476</v>
      </c>
      <c r="AJ4792">
        <v>1898</v>
      </c>
      <c r="AK4792" t="s">
        <v>383</v>
      </c>
      <c r="AL4792" t="s">
        <v>302</v>
      </c>
      <c r="AM4792" t="s">
        <v>245</v>
      </c>
    </row>
    <row r="4793" spans="1:39" x14ac:dyDescent="0.3">
      <c r="A4793" s="1">
        <v>43557</v>
      </c>
      <c r="B4793" t="s">
        <v>41</v>
      </c>
      <c r="C4793" t="s">
        <v>246</v>
      </c>
      <c r="D4793">
        <v>3700</v>
      </c>
      <c r="E4793">
        <v>17</v>
      </c>
      <c r="F4793">
        <v>121.900002</v>
      </c>
      <c r="G4793">
        <v>122.260002</v>
      </c>
      <c r="H4793">
        <v>121.55999799999999</v>
      </c>
      <c r="I4793">
        <v>121.68</v>
      </c>
      <c r="J4793">
        <v>120.79557800000001</v>
      </c>
      <c r="K4793">
        <v>3242600</v>
      </c>
      <c r="L4793">
        <v>2.4809999999999999</v>
      </c>
      <c r="M4793">
        <v>-2.62638766778279E-3</v>
      </c>
      <c r="N4793">
        <v>-2.7902786803705101E-3</v>
      </c>
      <c r="O4793">
        <v>4.6253920990216399E-2</v>
      </c>
      <c r="P4793">
        <v>0.1046363511156</v>
      </c>
      <c r="Q4793">
        <v>0.16147640123968601</v>
      </c>
      <c r="R4793">
        <v>3.8935566340806299E-3</v>
      </c>
      <c r="S4793">
        <v>6.3303242795553797E-3</v>
      </c>
      <c r="T4793">
        <v>8.9952649372583206E-3</v>
      </c>
      <c r="U4793">
        <v>1.1183920190692E-2</v>
      </c>
      <c r="V4793">
        <v>123.19000200000001</v>
      </c>
      <c r="W4793">
        <v>95.940002000000007</v>
      </c>
      <c r="X4793">
        <v>-8.9666725408457895E-2</v>
      </c>
      <c r="Y4793" s="44">
        <v>1.7455614805152698E-5</v>
      </c>
      <c r="Z4793">
        <v>0.42093628311010101</v>
      </c>
      <c r="AA4793">
        <v>2.0397313674532498</v>
      </c>
      <c r="AB4793">
        <v>2.0072828968032601</v>
      </c>
      <c r="AC4793" t="s">
        <v>262</v>
      </c>
      <c r="AD4793" t="s">
        <v>381</v>
      </c>
      <c r="AE4793" t="s">
        <v>66</v>
      </c>
      <c r="AF4793" t="s">
        <v>89</v>
      </c>
      <c r="AG4793" t="s">
        <v>382</v>
      </c>
      <c r="AI4793">
        <v>77476</v>
      </c>
      <c r="AJ4793">
        <v>1898</v>
      </c>
      <c r="AK4793" t="s">
        <v>383</v>
      </c>
      <c r="AL4793" t="s">
        <v>302</v>
      </c>
      <c r="AM4793" t="s">
        <v>245</v>
      </c>
    </row>
    <row r="4794" spans="1:39" x14ac:dyDescent="0.3">
      <c r="A4794" s="1">
        <v>43565</v>
      </c>
      <c r="B4794" t="s">
        <v>41</v>
      </c>
      <c r="C4794" t="s">
        <v>246</v>
      </c>
      <c r="D4794">
        <v>4200</v>
      </c>
      <c r="E4794">
        <v>17</v>
      </c>
      <c r="F4794">
        <v>122.349998</v>
      </c>
      <c r="G4794">
        <v>122.699997</v>
      </c>
      <c r="H4794">
        <v>121.660004</v>
      </c>
      <c r="I4794">
        <v>122.040001</v>
      </c>
      <c r="J4794">
        <v>121.152962</v>
      </c>
      <c r="K4794">
        <v>2681100</v>
      </c>
      <c r="L4794">
        <v>2.4769999999999999</v>
      </c>
      <c r="M4794">
        <v>-1.0646237176718399E-3</v>
      </c>
      <c r="N4794">
        <v>3.9409402077587299E-3</v>
      </c>
      <c r="O4794">
        <v>4.5685403792375498E-2</v>
      </c>
      <c r="P4794">
        <v>0.135027308433531</v>
      </c>
      <c r="Q4794">
        <v>0.14271571246238099</v>
      </c>
      <c r="R4794">
        <v>1.71534016218563E-3</v>
      </c>
      <c r="S4794">
        <v>5.3965404811074499E-3</v>
      </c>
      <c r="T4794">
        <v>7.32743052685876E-3</v>
      </c>
      <c r="U4794">
        <v>1.1085087238662901E-2</v>
      </c>
      <c r="V4794">
        <v>123.19000200000001</v>
      </c>
      <c r="W4794">
        <v>95.940002000000007</v>
      </c>
      <c r="X4794">
        <v>-8.9666725408457895E-2</v>
      </c>
      <c r="Y4794">
        <v>3.47183783585567E-3</v>
      </c>
      <c r="Z4794">
        <v>0.41270279236506202</v>
      </c>
      <c r="AA4794">
        <v>1.67017418939489</v>
      </c>
      <c r="AB4794">
        <v>1.62571416854374</v>
      </c>
      <c r="AC4794" t="s">
        <v>262</v>
      </c>
      <c r="AD4794" t="s">
        <v>381</v>
      </c>
      <c r="AE4794" t="s">
        <v>66</v>
      </c>
      <c r="AF4794" t="s">
        <v>89</v>
      </c>
      <c r="AG4794" t="s">
        <v>382</v>
      </c>
      <c r="AI4794">
        <v>77476</v>
      </c>
      <c r="AJ4794">
        <v>1898</v>
      </c>
      <c r="AK4794" t="s">
        <v>383</v>
      </c>
      <c r="AL4794" t="s">
        <v>302</v>
      </c>
      <c r="AM4794" t="s">
        <v>245</v>
      </c>
    </row>
    <row r="4795" spans="1:39" x14ac:dyDescent="0.3">
      <c r="A4795" s="1">
        <v>43595</v>
      </c>
      <c r="B4795" t="s">
        <v>41</v>
      </c>
      <c r="C4795" t="s">
        <v>239</v>
      </c>
      <c r="D4795">
        <v>1100</v>
      </c>
      <c r="E4795">
        <v>17</v>
      </c>
      <c r="F4795">
        <v>126.139999</v>
      </c>
      <c r="G4795">
        <v>128.279999</v>
      </c>
      <c r="H4795">
        <v>125.620003</v>
      </c>
      <c r="I4795">
        <v>128.009995</v>
      </c>
      <c r="J4795">
        <v>127.079559</v>
      </c>
      <c r="K4795">
        <v>3720400</v>
      </c>
      <c r="L4795">
        <v>2.4550000000000001</v>
      </c>
      <c r="M4795">
        <v>1.5429614478731099E-2</v>
      </c>
      <c r="N4795">
        <v>2.6595388802606299E-3</v>
      </c>
      <c r="O4795">
        <v>4.66948194288744E-2</v>
      </c>
      <c r="P4795">
        <v>0.13261976882718099</v>
      </c>
      <c r="Q4795">
        <v>0.31947254607899001</v>
      </c>
      <c r="R4795">
        <v>9.3601560960877607E-3</v>
      </c>
      <c r="S4795">
        <v>1.02246425031207E-2</v>
      </c>
      <c r="T4795">
        <v>8.3169231722067007E-3</v>
      </c>
      <c r="U4795">
        <v>1.0768022558495601E-2</v>
      </c>
      <c r="V4795">
        <v>128.38999899999999</v>
      </c>
      <c r="W4795">
        <v>96.360000999999997</v>
      </c>
      <c r="X4795">
        <v>-8.9666725408457895E-2</v>
      </c>
      <c r="Y4795">
        <v>3.7133938472042301E-3</v>
      </c>
      <c r="Z4795">
        <v>0.39802137041214702</v>
      </c>
      <c r="AA4795">
        <v>3.1286662127140898</v>
      </c>
      <c r="AB4795">
        <v>2.93822807939324</v>
      </c>
      <c r="AC4795" t="s">
        <v>262</v>
      </c>
      <c r="AD4795" t="s">
        <v>381</v>
      </c>
      <c r="AE4795" t="s">
        <v>66</v>
      </c>
      <c r="AF4795" t="s">
        <v>89</v>
      </c>
      <c r="AG4795" t="s">
        <v>382</v>
      </c>
      <c r="AI4795">
        <v>77476</v>
      </c>
      <c r="AJ4795">
        <v>1898</v>
      </c>
      <c r="AK4795" t="s">
        <v>383</v>
      </c>
      <c r="AL4795" t="s">
        <v>302</v>
      </c>
      <c r="AM4795" t="s">
        <v>245</v>
      </c>
    </row>
    <row r="4796" spans="1:39" x14ac:dyDescent="0.3">
      <c r="A4796" s="1">
        <v>43605</v>
      </c>
      <c r="B4796" t="s">
        <v>41</v>
      </c>
      <c r="C4796" t="s">
        <v>246</v>
      </c>
      <c r="D4796">
        <v>600</v>
      </c>
      <c r="E4796">
        <v>17</v>
      </c>
      <c r="F4796">
        <v>130.03999299999899</v>
      </c>
      <c r="G4796">
        <v>130.449997</v>
      </c>
      <c r="H4796">
        <v>129.550003</v>
      </c>
      <c r="I4796">
        <v>129.990005</v>
      </c>
      <c r="J4796">
        <v>129.04518100000001</v>
      </c>
      <c r="K4796">
        <v>3965600</v>
      </c>
      <c r="L4796">
        <v>2.4159999999999999</v>
      </c>
      <c r="M4796">
        <v>-3.9922086401962698E-3</v>
      </c>
      <c r="N4796">
        <v>2.20114086974047E-2</v>
      </c>
      <c r="O4796">
        <v>2.3191723306955899E-2</v>
      </c>
      <c r="P4796">
        <v>0.122547209446114</v>
      </c>
      <c r="Q4796">
        <v>0.31668455191563299</v>
      </c>
      <c r="R4796">
        <v>7.1567520228181898E-3</v>
      </c>
      <c r="S4796">
        <v>6.8502055175922501E-3</v>
      </c>
      <c r="T4796">
        <v>7.60720854141567E-3</v>
      </c>
      <c r="U4796">
        <v>1.0791178208135299E-2</v>
      </c>
      <c r="V4796">
        <v>130.86999499999999</v>
      </c>
      <c r="W4796">
        <v>97.32</v>
      </c>
      <c r="X4796">
        <v>-8.9666725408457895E-2</v>
      </c>
      <c r="Y4796">
        <v>-6.7722580366252503E-3</v>
      </c>
      <c r="Z4796">
        <v>0.39588559307277099</v>
      </c>
      <c r="AA4796">
        <v>2.8849824680718599</v>
      </c>
      <c r="AB4796">
        <v>2.98155086203028</v>
      </c>
      <c r="AC4796" t="s">
        <v>262</v>
      </c>
      <c r="AD4796" t="s">
        <v>381</v>
      </c>
      <c r="AE4796" t="s">
        <v>66</v>
      </c>
      <c r="AF4796" t="s">
        <v>89</v>
      </c>
      <c r="AG4796" t="s">
        <v>382</v>
      </c>
      <c r="AI4796">
        <v>77476</v>
      </c>
      <c r="AJ4796">
        <v>1898</v>
      </c>
      <c r="AK4796" t="s">
        <v>383</v>
      </c>
      <c r="AL4796" t="s">
        <v>302</v>
      </c>
      <c r="AM4796" t="s">
        <v>245</v>
      </c>
    </row>
    <row r="4797" spans="1:39" x14ac:dyDescent="0.3">
      <c r="A4797" s="1">
        <v>43630</v>
      </c>
      <c r="B4797" t="s">
        <v>41</v>
      </c>
      <c r="C4797" t="s">
        <v>239</v>
      </c>
      <c r="D4797">
        <v>1800</v>
      </c>
      <c r="E4797">
        <v>17</v>
      </c>
      <c r="F4797">
        <v>133.009995</v>
      </c>
      <c r="G4797">
        <v>133.53999299999899</v>
      </c>
      <c r="H4797">
        <v>132.55999800000001</v>
      </c>
      <c r="I4797">
        <v>132.729996</v>
      </c>
      <c r="J4797">
        <v>132.729996</v>
      </c>
      <c r="K4797">
        <v>3291800</v>
      </c>
      <c r="L4797">
        <v>2.093</v>
      </c>
      <c r="M4797">
        <v>-1.5809541560731599E-3</v>
      </c>
      <c r="N4797">
        <v>-5.55978147663699E-3</v>
      </c>
      <c r="O4797">
        <v>4.8201679164707398E-2</v>
      </c>
      <c r="P4797">
        <v>0.144957057743614</v>
      </c>
      <c r="Q4797">
        <v>0.26330614693945398</v>
      </c>
      <c r="R4797">
        <v>1.4261193217432501E-3</v>
      </c>
      <c r="S4797">
        <v>7.6825964893917197E-3</v>
      </c>
      <c r="T4797">
        <v>8.0030654475097308E-3</v>
      </c>
      <c r="U4797">
        <v>1.08011626139823E-2</v>
      </c>
      <c r="V4797">
        <v>134.71000699999999</v>
      </c>
      <c r="W4797">
        <v>104.43</v>
      </c>
      <c r="X4797">
        <v>-8.9666725408457895E-2</v>
      </c>
      <c r="Y4797">
        <v>-1.6128120944145399E-3</v>
      </c>
      <c r="Z4797">
        <v>0.391969319585667</v>
      </c>
      <c r="AA4797">
        <v>2.1641394061642698</v>
      </c>
      <c r="AB4797">
        <v>2.3770991047221699</v>
      </c>
      <c r="AC4797" t="s">
        <v>262</v>
      </c>
      <c r="AD4797" t="s">
        <v>381</v>
      </c>
      <c r="AE4797" t="s">
        <v>66</v>
      </c>
      <c r="AF4797" t="s">
        <v>89</v>
      </c>
      <c r="AG4797" t="s">
        <v>382</v>
      </c>
      <c r="AI4797">
        <v>77476</v>
      </c>
      <c r="AJ4797">
        <v>1898</v>
      </c>
      <c r="AK4797" t="s">
        <v>383</v>
      </c>
      <c r="AL4797" t="s">
        <v>302</v>
      </c>
      <c r="AM4797" t="s">
        <v>245</v>
      </c>
    </row>
    <row r="4798" spans="1:39" x14ac:dyDescent="0.3">
      <c r="A4798" s="1">
        <v>43641</v>
      </c>
      <c r="B4798" t="s">
        <v>41</v>
      </c>
      <c r="C4798" t="s">
        <v>239</v>
      </c>
      <c r="D4798">
        <v>1700</v>
      </c>
      <c r="E4798">
        <v>17</v>
      </c>
      <c r="F4798">
        <v>133.979996</v>
      </c>
      <c r="G4798">
        <v>134.479996</v>
      </c>
      <c r="H4798">
        <v>133.53999299999899</v>
      </c>
      <c r="I4798">
        <v>133.80999800000001</v>
      </c>
      <c r="J4798">
        <v>133.80999800000001</v>
      </c>
      <c r="K4798">
        <v>4176300</v>
      </c>
      <c r="L4798">
        <v>1.994</v>
      </c>
      <c r="M4798">
        <v>-2.46315484636183E-3</v>
      </c>
      <c r="N4798">
        <v>1.3164518748537199E-2</v>
      </c>
      <c r="O4798">
        <v>3.6412126694943703E-2</v>
      </c>
      <c r="P4798">
        <v>9.95309108195256E-2</v>
      </c>
      <c r="Q4798">
        <v>0.24238720661445401</v>
      </c>
      <c r="R4798">
        <v>5.1790973743619604E-3</v>
      </c>
      <c r="S4798">
        <v>6.99727181181224E-3</v>
      </c>
      <c r="T4798">
        <v>7.7917010731893702E-3</v>
      </c>
      <c r="U4798">
        <v>1.0594918774964299E-2</v>
      </c>
      <c r="V4798">
        <v>135.240005</v>
      </c>
      <c r="W4798">
        <v>104.529999</v>
      </c>
      <c r="X4798">
        <v>-8.9666725408457895E-2</v>
      </c>
      <c r="Y4798">
        <v>-9.5417756928269908E-3</v>
      </c>
      <c r="Z4798">
        <v>0.39518724537015598</v>
      </c>
      <c r="AA4798">
        <v>1.9461094474348499</v>
      </c>
      <c r="AB4798">
        <v>2.1024426340685198</v>
      </c>
      <c r="AC4798" t="s">
        <v>262</v>
      </c>
      <c r="AD4798" t="s">
        <v>381</v>
      </c>
      <c r="AE4798" t="s">
        <v>66</v>
      </c>
      <c r="AF4798" t="s">
        <v>89</v>
      </c>
      <c r="AG4798" t="s">
        <v>382</v>
      </c>
      <c r="AI4798">
        <v>77476</v>
      </c>
      <c r="AJ4798">
        <v>1898</v>
      </c>
      <c r="AK4798" t="s">
        <v>383</v>
      </c>
      <c r="AL4798" t="s">
        <v>302</v>
      </c>
      <c r="AM4798" t="s">
        <v>245</v>
      </c>
    </row>
    <row r="4799" spans="1:39" x14ac:dyDescent="0.3">
      <c r="A4799" s="1">
        <v>43643</v>
      </c>
      <c r="B4799" t="s">
        <v>41</v>
      </c>
      <c r="C4799" t="s">
        <v>246</v>
      </c>
      <c r="D4799">
        <v>1400</v>
      </c>
      <c r="E4799">
        <v>17</v>
      </c>
      <c r="F4799">
        <v>132.25</v>
      </c>
      <c r="G4799">
        <v>132.44000199999999</v>
      </c>
      <c r="H4799">
        <v>131.38000500000001</v>
      </c>
      <c r="I4799">
        <v>131.69000199999999</v>
      </c>
      <c r="J4799">
        <v>131.69000199999999</v>
      </c>
      <c r="K4799">
        <v>4750900</v>
      </c>
      <c r="L4799">
        <v>2.0049999999999999</v>
      </c>
      <c r="M4799">
        <v>-4.77259326812481E-3</v>
      </c>
      <c r="N4799">
        <v>-1.8582456420788498E-2</v>
      </c>
      <c r="O4799">
        <v>3.8610261209003099E-2</v>
      </c>
      <c r="P4799">
        <v>8.5036960099998005E-2</v>
      </c>
      <c r="Q4799">
        <v>0.22937426670006</v>
      </c>
      <c r="R4799">
        <v>4.7222252646719103E-3</v>
      </c>
      <c r="S4799">
        <v>6.7052613427919603E-3</v>
      </c>
      <c r="T4799">
        <v>7.9852472001155795E-3</v>
      </c>
      <c r="U4799">
        <v>1.0607123253316E-2</v>
      </c>
      <c r="V4799">
        <v>135.240005</v>
      </c>
      <c r="W4799">
        <v>104.529999</v>
      </c>
      <c r="X4799">
        <v>-8.9666725408457895E-2</v>
      </c>
      <c r="Y4799">
        <v>3.81588593721357E-3</v>
      </c>
      <c r="Z4799">
        <v>0.40187327705325099</v>
      </c>
      <c r="AA4799">
        <v>1.8255484985302799</v>
      </c>
      <c r="AB4799">
        <v>1.95902838342251</v>
      </c>
      <c r="AC4799" t="s">
        <v>262</v>
      </c>
      <c r="AD4799" t="s">
        <v>381</v>
      </c>
      <c r="AE4799" t="s">
        <v>66</v>
      </c>
      <c r="AF4799" t="s">
        <v>89</v>
      </c>
      <c r="AG4799" t="s">
        <v>382</v>
      </c>
      <c r="AI4799">
        <v>77476</v>
      </c>
      <c r="AJ4799">
        <v>1898</v>
      </c>
      <c r="AK4799" t="s">
        <v>383</v>
      </c>
      <c r="AL4799" t="s">
        <v>302</v>
      </c>
      <c r="AM4799" t="s">
        <v>245</v>
      </c>
    </row>
    <row r="4800" spans="1:39" x14ac:dyDescent="0.3">
      <c r="A4800" s="1">
        <v>43557</v>
      </c>
      <c r="B4800" t="s">
        <v>41</v>
      </c>
      <c r="C4800" t="s">
        <v>239</v>
      </c>
      <c r="D4800">
        <v>3300</v>
      </c>
      <c r="E4800">
        <v>18</v>
      </c>
      <c r="F4800">
        <v>121.900002</v>
      </c>
      <c r="G4800">
        <v>122.260002</v>
      </c>
      <c r="H4800">
        <v>121.55999799999999</v>
      </c>
      <c r="I4800">
        <v>121.68</v>
      </c>
      <c r="J4800">
        <v>120.79557800000001</v>
      </c>
      <c r="K4800">
        <v>3242600</v>
      </c>
      <c r="L4800">
        <v>2.4809999999999999</v>
      </c>
      <c r="M4800">
        <v>-2.62638766778279E-3</v>
      </c>
      <c r="N4800">
        <v>-2.7902786803705101E-3</v>
      </c>
      <c r="O4800">
        <v>4.6253920990216399E-2</v>
      </c>
      <c r="P4800">
        <v>0.1046363511156</v>
      </c>
      <c r="Q4800">
        <v>0.16147640123968601</v>
      </c>
      <c r="R4800">
        <v>3.8935566340806299E-3</v>
      </c>
      <c r="S4800">
        <v>6.3303242795553797E-3</v>
      </c>
      <c r="T4800">
        <v>8.9952649372583206E-3</v>
      </c>
      <c r="U4800">
        <v>1.1183920190692E-2</v>
      </c>
      <c r="V4800">
        <v>123.19000200000001</v>
      </c>
      <c r="W4800">
        <v>95.940002000000007</v>
      </c>
      <c r="X4800">
        <v>-8.9666725408457895E-2</v>
      </c>
      <c r="Y4800" s="44">
        <v>1.7455614805152698E-5</v>
      </c>
      <c r="Z4800">
        <v>0.42093628311010101</v>
      </c>
      <c r="AA4800">
        <v>2.0397313674532498</v>
      </c>
      <c r="AB4800">
        <v>2.0072828968032601</v>
      </c>
      <c r="AC4800" t="s">
        <v>263</v>
      </c>
      <c r="AD4800" t="s">
        <v>381</v>
      </c>
      <c r="AE4800" t="s">
        <v>66</v>
      </c>
      <c r="AF4800" t="s">
        <v>89</v>
      </c>
      <c r="AG4800" t="s">
        <v>382</v>
      </c>
      <c r="AI4800">
        <v>77476</v>
      </c>
      <c r="AJ4800">
        <v>1898</v>
      </c>
      <c r="AK4800" t="s">
        <v>383</v>
      </c>
      <c r="AL4800" t="s">
        <v>302</v>
      </c>
      <c r="AM4800" t="s">
        <v>245</v>
      </c>
    </row>
    <row r="4801" spans="1:39" x14ac:dyDescent="0.3">
      <c r="A4801" s="1">
        <v>43572</v>
      </c>
      <c r="B4801" t="s">
        <v>41</v>
      </c>
      <c r="C4801" t="s">
        <v>239</v>
      </c>
      <c r="D4801">
        <v>1800</v>
      </c>
      <c r="E4801">
        <v>18</v>
      </c>
      <c r="F4801">
        <v>125</v>
      </c>
      <c r="G4801">
        <v>127.110001</v>
      </c>
      <c r="H4801">
        <v>123.839996</v>
      </c>
      <c r="I4801">
        <v>127.010002</v>
      </c>
      <c r="J4801">
        <v>126.08683799999901</v>
      </c>
      <c r="K4801">
        <v>7318200</v>
      </c>
      <c r="L4801">
        <v>2.5920000000000001</v>
      </c>
      <c r="M4801">
        <v>3.6889705841724699E-2</v>
      </c>
      <c r="N4801">
        <v>3.9916964051183702E-2</v>
      </c>
      <c r="O4801">
        <v>7.9786918684339597E-2</v>
      </c>
      <c r="P4801">
        <v>0.167067646836845</v>
      </c>
      <c r="Q4801">
        <v>0.187489028258466</v>
      </c>
      <c r="R4801">
        <v>1.8103828122547998E-2</v>
      </c>
      <c r="S4801">
        <v>9.1731251335557696E-3</v>
      </c>
      <c r="T4801">
        <v>8.4552027110268504E-3</v>
      </c>
      <c r="U4801">
        <v>1.1318246277797501E-2</v>
      </c>
      <c r="V4801">
        <v>127.110001</v>
      </c>
      <c r="W4801">
        <v>95.940002000000007</v>
      </c>
      <c r="X4801">
        <v>-8.9666725408457895E-2</v>
      </c>
      <c r="Y4801">
        <v>-2.2764010197428601E-3</v>
      </c>
      <c r="Z4801">
        <v>0.416828161852074</v>
      </c>
      <c r="AA4801">
        <v>2.1809506443719799</v>
      </c>
      <c r="AB4801">
        <v>1.81177046518489</v>
      </c>
      <c r="AC4801" t="s">
        <v>263</v>
      </c>
      <c r="AD4801" t="s">
        <v>381</v>
      </c>
      <c r="AE4801" t="s">
        <v>66</v>
      </c>
      <c r="AF4801" t="s">
        <v>89</v>
      </c>
      <c r="AG4801" t="s">
        <v>382</v>
      </c>
      <c r="AI4801">
        <v>77476</v>
      </c>
      <c r="AJ4801">
        <v>1898</v>
      </c>
      <c r="AK4801" t="s">
        <v>383</v>
      </c>
      <c r="AL4801" t="s">
        <v>302</v>
      </c>
      <c r="AM4801" t="s">
        <v>245</v>
      </c>
    </row>
    <row r="4802" spans="1:39" x14ac:dyDescent="0.3">
      <c r="A4802" s="1">
        <v>43573</v>
      </c>
      <c r="B4802" t="s">
        <v>41</v>
      </c>
      <c r="C4802" t="s">
        <v>246</v>
      </c>
      <c r="D4802">
        <v>1400</v>
      </c>
      <c r="E4802">
        <v>18</v>
      </c>
      <c r="F4802">
        <v>128.229996</v>
      </c>
      <c r="G4802">
        <v>128.259995</v>
      </c>
      <c r="H4802">
        <v>126.730003</v>
      </c>
      <c r="I4802">
        <v>127.089996</v>
      </c>
      <c r="J4802">
        <v>126.166252</v>
      </c>
      <c r="K4802">
        <v>6331200</v>
      </c>
      <c r="L4802">
        <v>2.56</v>
      </c>
      <c r="M4802">
        <v>6.2963750115904303E-4</v>
      </c>
      <c r="N4802">
        <v>4.3582993934144401E-2</v>
      </c>
      <c r="O4802">
        <v>7.3448460653918302E-2</v>
      </c>
      <c r="P4802">
        <v>0.15960751560386699</v>
      </c>
      <c r="Q4802">
        <v>0.20563130434114801</v>
      </c>
      <c r="R4802">
        <v>1.7613549239219199E-2</v>
      </c>
      <c r="S4802">
        <v>9.1627135643564898E-3</v>
      </c>
      <c r="T4802">
        <v>8.4300186851929103E-3</v>
      </c>
      <c r="U4802">
        <v>1.12592024086623E-2</v>
      </c>
      <c r="V4802">
        <v>128.259995</v>
      </c>
      <c r="W4802">
        <v>95.940002000000007</v>
      </c>
      <c r="X4802">
        <v>-8.9666725408457895E-2</v>
      </c>
      <c r="Y4802">
        <v>1.5778467813143101E-3</v>
      </c>
      <c r="Z4802">
        <v>0.41724533487416998</v>
      </c>
      <c r="AA4802">
        <v>2.3956750093639201</v>
      </c>
      <c r="AB4802">
        <v>1.9505373961733099</v>
      </c>
      <c r="AC4802" t="s">
        <v>263</v>
      </c>
      <c r="AD4802" t="s">
        <v>381</v>
      </c>
      <c r="AE4802" t="s">
        <v>66</v>
      </c>
      <c r="AF4802" t="s">
        <v>89</v>
      </c>
      <c r="AG4802" t="s">
        <v>382</v>
      </c>
      <c r="AI4802">
        <v>77476</v>
      </c>
      <c r="AJ4802">
        <v>1898</v>
      </c>
      <c r="AK4802" t="s">
        <v>383</v>
      </c>
      <c r="AL4802" t="s">
        <v>302</v>
      </c>
      <c r="AM4802" t="s">
        <v>245</v>
      </c>
    </row>
    <row r="4803" spans="1:39" x14ac:dyDescent="0.3">
      <c r="A4803" s="1">
        <v>43581</v>
      </c>
      <c r="B4803" t="s">
        <v>41</v>
      </c>
      <c r="C4803" t="s">
        <v>239</v>
      </c>
      <c r="D4803">
        <v>1700</v>
      </c>
      <c r="E4803">
        <v>18</v>
      </c>
      <c r="F4803">
        <v>126.519997</v>
      </c>
      <c r="G4803">
        <v>127.25</v>
      </c>
      <c r="H4803">
        <v>126.120003</v>
      </c>
      <c r="I4803">
        <v>126.400002</v>
      </c>
      <c r="J4803">
        <v>125.48126999999999</v>
      </c>
      <c r="K4803">
        <v>3033800</v>
      </c>
      <c r="L4803">
        <v>2.5049999999999999</v>
      </c>
      <c r="M4803">
        <v>2.1383484508588398E-3</v>
      </c>
      <c r="N4803">
        <v>-5.4439931400315196E-3</v>
      </c>
      <c r="O4803">
        <v>3.5266546855295497E-2</v>
      </c>
      <c r="P4803">
        <v>0.15297393511847099</v>
      </c>
      <c r="Q4803">
        <v>0.25622470439832701</v>
      </c>
      <c r="R4803">
        <v>4.7959924193974003E-3</v>
      </c>
      <c r="S4803">
        <v>9.1274304215053208E-3</v>
      </c>
      <c r="T4803">
        <v>8.32095495707816E-3</v>
      </c>
      <c r="U4803">
        <v>1.10471342332594E-2</v>
      </c>
      <c r="V4803">
        <v>128.259995</v>
      </c>
      <c r="W4803">
        <v>95.940002000000007</v>
      </c>
      <c r="X4803">
        <v>-8.9666725408457895E-2</v>
      </c>
      <c r="Y4803">
        <v>4.6743503443647796E-3</v>
      </c>
      <c r="Z4803">
        <v>0.39995721564077402</v>
      </c>
      <c r="AA4803">
        <v>2.8379659773128201</v>
      </c>
      <c r="AB4803">
        <v>2.7579533921419999</v>
      </c>
      <c r="AC4803" t="s">
        <v>263</v>
      </c>
      <c r="AD4803" t="s">
        <v>381</v>
      </c>
      <c r="AE4803" t="s">
        <v>66</v>
      </c>
      <c r="AF4803" t="s">
        <v>89</v>
      </c>
      <c r="AG4803" t="s">
        <v>382</v>
      </c>
      <c r="AI4803">
        <v>77476</v>
      </c>
      <c r="AJ4803">
        <v>1898</v>
      </c>
      <c r="AK4803" t="s">
        <v>383</v>
      </c>
      <c r="AL4803" t="s">
        <v>302</v>
      </c>
      <c r="AM4803" t="s">
        <v>245</v>
      </c>
    </row>
    <row r="4804" spans="1:39" x14ac:dyDescent="0.3">
      <c r="A4804" s="1">
        <v>43591</v>
      </c>
      <c r="B4804" t="s">
        <v>41</v>
      </c>
      <c r="C4804" t="s">
        <v>246</v>
      </c>
      <c r="D4804">
        <v>2900</v>
      </c>
      <c r="E4804">
        <v>18</v>
      </c>
      <c r="F4804">
        <v>127.300003</v>
      </c>
      <c r="G4804">
        <v>127.629997</v>
      </c>
      <c r="H4804">
        <v>126.760002</v>
      </c>
      <c r="I4804">
        <v>127.269997</v>
      </c>
      <c r="J4804">
        <v>126.34493999999999</v>
      </c>
      <c r="K4804">
        <v>2883900</v>
      </c>
      <c r="L4804">
        <v>2.5</v>
      </c>
      <c r="M4804">
        <v>-3.1380147149336099E-3</v>
      </c>
      <c r="N4804">
        <v>4.56758261124195E-3</v>
      </c>
      <c r="O4804">
        <v>4.5902829759110697E-2</v>
      </c>
      <c r="P4804">
        <v>0.12620304972103399</v>
      </c>
      <c r="Q4804">
        <v>0.29881097445039201</v>
      </c>
      <c r="R4804">
        <v>7.3134519660868298E-3</v>
      </c>
      <c r="S4804">
        <v>9.4376849377769603E-3</v>
      </c>
      <c r="T4804">
        <v>8.0101325895137292E-3</v>
      </c>
      <c r="U4804">
        <v>1.08102636720722E-2</v>
      </c>
      <c r="V4804">
        <v>128.38999899999999</v>
      </c>
      <c r="W4804">
        <v>95.940002000000007</v>
      </c>
      <c r="X4804">
        <v>-8.9666725408457895E-2</v>
      </c>
      <c r="Y4804">
        <v>-4.4810132310555703E-3</v>
      </c>
      <c r="Z4804">
        <v>0.391224649933614</v>
      </c>
      <c r="AA4804">
        <v>3.05843447749595</v>
      </c>
      <c r="AB4804">
        <v>2.9670823328307701</v>
      </c>
      <c r="AC4804" t="s">
        <v>263</v>
      </c>
      <c r="AD4804" t="s">
        <v>381</v>
      </c>
      <c r="AE4804" t="s">
        <v>66</v>
      </c>
      <c r="AF4804" t="s">
        <v>89</v>
      </c>
      <c r="AG4804" t="s">
        <v>382</v>
      </c>
      <c r="AI4804">
        <v>77476</v>
      </c>
      <c r="AJ4804">
        <v>1898</v>
      </c>
      <c r="AK4804" t="s">
        <v>383</v>
      </c>
      <c r="AL4804" t="s">
        <v>302</v>
      </c>
      <c r="AM4804" t="s">
        <v>245</v>
      </c>
    </row>
    <row r="4805" spans="1:39" x14ac:dyDescent="0.3">
      <c r="A4805" s="1">
        <v>43621</v>
      </c>
      <c r="B4805" t="s">
        <v>41</v>
      </c>
      <c r="C4805" t="s">
        <v>239</v>
      </c>
      <c r="D4805">
        <v>1300</v>
      </c>
      <c r="E4805">
        <v>18</v>
      </c>
      <c r="F4805">
        <v>129.220001</v>
      </c>
      <c r="G4805">
        <v>131.60000600000001</v>
      </c>
      <c r="H4805">
        <v>128.86000100000001</v>
      </c>
      <c r="I4805">
        <v>131.38999899999999</v>
      </c>
      <c r="J4805">
        <v>130.43499800000001</v>
      </c>
      <c r="K4805">
        <v>5084200</v>
      </c>
      <c r="L4805">
        <v>2.1230000000000002</v>
      </c>
      <c r="M4805">
        <v>1.7815066303512699E-2</v>
      </c>
      <c r="N4805">
        <v>2.4812487335453701E-2</v>
      </c>
      <c r="O4805">
        <v>2.8721202792991202E-2</v>
      </c>
      <c r="P4805">
        <v>0.118906255085778</v>
      </c>
      <c r="Q4805">
        <v>0.29602316849098298</v>
      </c>
      <c r="R4805">
        <v>8.4742482513082903E-3</v>
      </c>
      <c r="S4805">
        <v>8.24817481820052E-3</v>
      </c>
      <c r="T4805">
        <v>8.1390330738974406E-3</v>
      </c>
      <c r="U4805">
        <v>1.0823976495045601E-2</v>
      </c>
      <c r="V4805">
        <v>131.60000600000001</v>
      </c>
      <c r="W4805">
        <v>99.82</v>
      </c>
      <c r="X4805">
        <v>-8.9666725408457895E-2</v>
      </c>
      <c r="Y4805">
        <v>8.1287266899663802E-3</v>
      </c>
      <c r="Z4805">
        <v>0.38937607202324998</v>
      </c>
      <c r="AA4805">
        <v>2.5419010019063299</v>
      </c>
      <c r="AB4805">
        <v>2.3843885387313102</v>
      </c>
      <c r="AC4805" t="s">
        <v>263</v>
      </c>
      <c r="AD4805" t="s">
        <v>381</v>
      </c>
      <c r="AE4805" t="s">
        <v>66</v>
      </c>
      <c r="AF4805" t="s">
        <v>89</v>
      </c>
      <c r="AG4805" t="s">
        <v>382</v>
      </c>
      <c r="AI4805">
        <v>77476</v>
      </c>
      <c r="AJ4805">
        <v>1898</v>
      </c>
      <c r="AK4805" t="s">
        <v>383</v>
      </c>
      <c r="AL4805" t="s">
        <v>302</v>
      </c>
      <c r="AM4805" t="s">
        <v>245</v>
      </c>
    </row>
    <row r="4806" spans="1:39" x14ac:dyDescent="0.3">
      <c r="A4806" s="1">
        <v>43622</v>
      </c>
      <c r="B4806" t="s">
        <v>41</v>
      </c>
      <c r="C4806" t="s">
        <v>239</v>
      </c>
      <c r="D4806">
        <v>1800</v>
      </c>
      <c r="E4806">
        <v>18</v>
      </c>
      <c r="F4806">
        <v>131.08000200000001</v>
      </c>
      <c r="G4806">
        <v>132.270004</v>
      </c>
      <c r="H4806">
        <v>130.55999800000001</v>
      </c>
      <c r="I4806">
        <v>131.979996</v>
      </c>
      <c r="J4806">
        <v>131.979996</v>
      </c>
      <c r="K4806">
        <v>5528000</v>
      </c>
      <c r="L4806">
        <v>2.1240000000000001</v>
      </c>
      <c r="M4806">
        <v>1.17753625945858E-2</v>
      </c>
      <c r="N4806">
        <v>3.3160756146418599E-2</v>
      </c>
      <c r="O4806">
        <v>4.3634580102510298E-2</v>
      </c>
      <c r="P4806">
        <v>0.135493461759879</v>
      </c>
      <c r="Q4806">
        <v>0.30690005115242902</v>
      </c>
      <c r="R4806">
        <v>8.9074474745210498E-3</v>
      </c>
      <c r="S4806">
        <v>8.4752962507791893E-3</v>
      </c>
      <c r="T4806">
        <v>8.1869722991643294E-3</v>
      </c>
      <c r="U4806">
        <v>1.08445377302298E-2</v>
      </c>
      <c r="V4806">
        <v>132.270004</v>
      </c>
      <c r="W4806">
        <v>99.82</v>
      </c>
      <c r="X4806">
        <v>-8.9666725408457895E-2</v>
      </c>
      <c r="Y4806">
        <v>6.1168407152111899E-3</v>
      </c>
      <c r="Z4806">
        <v>0.39149330013102601</v>
      </c>
      <c r="AA4806">
        <v>2.6286051369571002</v>
      </c>
      <c r="AB4806">
        <v>2.43678224477401</v>
      </c>
      <c r="AC4806" t="s">
        <v>263</v>
      </c>
      <c r="AD4806" t="s">
        <v>381</v>
      </c>
      <c r="AE4806" t="s">
        <v>66</v>
      </c>
      <c r="AF4806" t="s">
        <v>89</v>
      </c>
      <c r="AG4806" t="s">
        <v>382</v>
      </c>
      <c r="AI4806">
        <v>77476</v>
      </c>
      <c r="AJ4806">
        <v>1898</v>
      </c>
      <c r="AK4806" t="s">
        <v>383</v>
      </c>
      <c r="AL4806" t="s">
        <v>302</v>
      </c>
      <c r="AM4806" t="s">
        <v>245</v>
      </c>
    </row>
    <row r="4807" spans="1:39" x14ac:dyDescent="0.3">
      <c r="A4807" s="1">
        <v>43627</v>
      </c>
      <c r="B4807" t="s">
        <v>41</v>
      </c>
      <c r="C4807" t="s">
        <v>246</v>
      </c>
      <c r="D4807">
        <v>2000</v>
      </c>
      <c r="E4807">
        <v>18</v>
      </c>
      <c r="F4807">
        <v>134.05999800000001</v>
      </c>
      <c r="G4807">
        <v>134.33999599999899</v>
      </c>
      <c r="H4807">
        <v>132.69000199999999</v>
      </c>
      <c r="I4807">
        <v>133.199997</v>
      </c>
      <c r="J4807">
        <v>133.199997</v>
      </c>
      <c r="K4807">
        <v>3553600</v>
      </c>
      <c r="L4807">
        <v>2.14</v>
      </c>
      <c r="M4807">
        <v>-2.9236424755932099E-3</v>
      </c>
      <c r="N4807">
        <v>3.8791798834211501E-2</v>
      </c>
      <c r="O4807">
        <v>6.2468010922160498E-2</v>
      </c>
      <c r="P4807">
        <v>0.140654776664008</v>
      </c>
      <c r="Q4807">
        <v>0.29360425633169901</v>
      </c>
      <c r="R4807">
        <v>8.5214693167979597E-3</v>
      </c>
      <c r="S4807">
        <v>8.3067815585588407E-3</v>
      </c>
      <c r="T4807">
        <v>8.1062814923587804E-3</v>
      </c>
      <c r="U4807">
        <v>1.08349343407403E-2</v>
      </c>
      <c r="V4807">
        <v>134.71000699999999</v>
      </c>
      <c r="W4807">
        <v>102.269997</v>
      </c>
      <c r="X4807">
        <v>-8.9666725408457895E-2</v>
      </c>
      <c r="Y4807">
        <v>-3.4994119269314301E-4</v>
      </c>
      <c r="Z4807">
        <v>0.39193806692234801</v>
      </c>
      <c r="AA4807">
        <v>2.46224194133789</v>
      </c>
      <c r="AB4807">
        <v>2.5833709411066601</v>
      </c>
      <c r="AC4807" t="s">
        <v>263</v>
      </c>
      <c r="AD4807" t="s">
        <v>381</v>
      </c>
      <c r="AE4807" t="s">
        <v>66</v>
      </c>
      <c r="AF4807" t="s">
        <v>89</v>
      </c>
      <c r="AG4807" t="s">
        <v>382</v>
      </c>
      <c r="AI4807">
        <v>77476</v>
      </c>
      <c r="AJ4807">
        <v>1898</v>
      </c>
      <c r="AK4807" t="s">
        <v>383</v>
      </c>
      <c r="AL4807" t="s">
        <v>302</v>
      </c>
      <c r="AM4807" t="s">
        <v>245</v>
      </c>
    </row>
    <row r="4808" spans="1:39" x14ac:dyDescent="0.3">
      <c r="A4808" s="1">
        <v>43577</v>
      </c>
      <c r="B4808" t="s">
        <v>41</v>
      </c>
      <c r="C4808" t="s">
        <v>246</v>
      </c>
      <c r="D4808">
        <v>1400</v>
      </c>
      <c r="E4808">
        <v>19</v>
      </c>
      <c r="F4808">
        <v>126.769997</v>
      </c>
      <c r="G4808">
        <v>127.239998</v>
      </c>
      <c r="H4808">
        <v>125.879997</v>
      </c>
      <c r="I4808">
        <v>126.44000200000001</v>
      </c>
      <c r="J4808">
        <v>125.52098100000001</v>
      </c>
      <c r="K4808">
        <v>3707000</v>
      </c>
      <c r="L4808">
        <v>2.59</v>
      </c>
      <c r="M4808">
        <v>-5.1275736643246004E-3</v>
      </c>
      <c r="N4808">
        <v>3.3863355466270201E-2</v>
      </c>
      <c r="O4808">
        <v>6.6375082300971402E-2</v>
      </c>
      <c r="P4808">
        <v>0.14672759660350199</v>
      </c>
      <c r="Q4808">
        <v>0.21377142049258099</v>
      </c>
      <c r="R4808">
        <v>1.8686248440353201E-2</v>
      </c>
      <c r="S4808">
        <v>9.3363683329888703E-3</v>
      </c>
      <c r="T4808">
        <v>8.4575454033401793E-3</v>
      </c>
      <c r="U4808">
        <v>1.1230275707712499E-2</v>
      </c>
      <c r="V4808">
        <v>128.259995</v>
      </c>
      <c r="W4808">
        <v>95.940002000000007</v>
      </c>
      <c r="X4808">
        <v>-8.9666725408457895E-2</v>
      </c>
      <c r="Y4808">
        <v>1.0115060212163699E-3</v>
      </c>
      <c r="Z4808">
        <v>0.41392926735809799</v>
      </c>
      <c r="AA4808">
        <v>2.46381218499072</v>
      </c>
      <c r="AB4808">
        <v>2.08542906623823</v>
      </c>
      <c r="AC4808" t="s">
        <v>264</v>
      </c>
      <c r="AD4808" t="s">
        <v>381</v>
      </c>
      <c r="AE4808" t="s">
        <v>66</v>
      </c>
      <c r="AF4808" t="s">
        <v>89</v>
      </c>
      <c r="AG4808" t="s">
        <v>382</v>
      </c>
      <c r="AI4808">
        <v>77476</v>
      </c>
      <c r="AJ4808">
        <v>1898</v>
      </c>
      <c r="AK4808" t="s">
        <v>383</v>
      </c>
      <c r="AL4808" t="s">
        <v>302</v>
      </c>
      <c r="AM4808" t="s">
        <v>245</v>
      </c>
    </row>
    <row r="4809" spans="1:39" x14ac:dyDescent="0.3">
      <c r="A4809" s="1">
        <v>43600</v>
      </c>
      <c r="B4809" t="s">
        <v>41</v>
      </c>
      <c r="C4809" t="s">
        <v>239</v>
      </c>
      <c r="D4809">
        <v>1300</v>
      </c>
      <c r="E4809">
        <v>19</v>
      </c>
      <c r="F4809">
        <v>127.099998</v>
      </c>
      <c r="G4809">
        <v>129.86999499999999</v>
      </c>
      <c r="H4809">
        <v>127.099998</v>
      </c>
      <c r="I4809">
        <v>129.35000600000001</v>
      </c>
      <c r="J4809">
        <v>128.40983600000001</v>
      </c>
      <c r="K4809">
        <v>3751900</v>
      </c>
      <c r="L4809">
        <v>2.379</v>
      </c>
      <c r="M4809">
        <v>1.5111712346231499E-2</v>
      </c>
      <c r="N4809">
        <v>2.60813854806951E-2</v>
      </c>
      <c r="O4809">
        <v>5.6617424267729297E-2</v>
      </c>
      <c r="P4809">
        <v>0.13334768080685599</v>
      </c>
      <c r="Q4809">
        <v>0.31964361166856298</v>
      </c>
      <c r="R4809">
        <v>9.7299533140115801E-3</v>
      </c>
      <c r="S4809">
        <v>1.0677030917991701E-2</v>
      </c>
      <c r="T4809">
        <v>8.5206194843465994E-3</v>
      </c>
      <c r="U4809">
        <v>1.0792684375844099E-2</v>
      </c>
      <c r="V4809">
        <v>129.86999499999999</v>
      </c>
      <c r="W4809">
        <v>96.360000999999997</v>
      </c>
      <c r="X4809">
        <v>-8.9666725408457895E-2</v>
      </c>
      <c r="Y4809">
        <v>5.8219943882337104E-3</v>
      </c>
      <c r="Z4809">
        <v>0.39555062682063802</v>
      </c>
      <c r="AA4809">
        <v>3.02447359126006</v>
      </c>
      <c r="AB4809">
        <v>2.97412031699261</v>
      </c>
      <c r="AC4809" t="s">
        <v>264</v>
      </c>
      <c r="AD4809" t="s">
        <v>381</v>
      </c>
      <c r="AE4809" t="s">
        <v>66</v>
      </c>
      <c r="AF4809" t="s">
        <v>89</v>
      </c>
      <c r="AG4809" t="s">
        <v>382</v>
      </c>
      <c r="AI4809">
        <v>77476</v>
      </c>
      <c r="AJ4809">
        <v>1898</v>
      </c>
      <c r="AK4809" t="s">
        <v>383</v>
      </c>
      <c r="AL4809" t="s">
        <v>302</v>
      </c>
      <c r="AM4809" t="s">
        <v>245</v>
      </c>
    </row>
    <row r="4810" spans="1:39" x14ac:dyDescent="0.3">
      <c r="A4810" s="1">
        <v>43628</v>
      </c>
      <c r="B4810" t="s">
        <v>41</v>
      </c>
      <c r="C4810" t="s">
        <v>246</v>
      </c>
      <c r="D4810">
        <v>2300</v>
      </c>
      <c r="E4810">
        <v>19</v>
      </c>
      <c r="F4810">
        <v>134.009995</v>
      </c>
      <c r="G4810">
        <v>134.44000199999999</v>
      </c>
      <c r="H4810">
        <v>132.66000399999999</v>
      </c>
      <c r="I4810">
        <v>133.13999899999999</v>
      </c>
      <c r="J4810">
        <v>133.13999899999999</v>
      </c>
      <c r="K4810">
        <v>3302800</v>
      </c>
      <c r="L4810">
        <v>2.1269999999999998</v>
      </c>
      <c r="M4810">
        <v>-4.5053692209930801E-4</v>
      </c>
      <c r="N4810">
        <v>2.0526195608599598E-2</v>
      </c>
      <c r="O4810">
        <v>4.6587859521330002E-2</v>
      </c>
      <c r="P4810">
        <v>0.14011840029828801</v>
      </c>
      <c r="Q4810">
        <v>0.28615311570762197</v>
      </c>
      <c r="R4810">
        <v>6.8917331549187798E-3</v>
      </c>
      <c r="S4810">
        <v>7.8373472743582095E-3</v>
      </c>
      <c r="T4810">
        <v>8.1088538529176298E-3</v>
      </c>
      <c r="U4810">
        <v>1.0829111412882401E-2</v>
      </c>
      <c r="V4810">
        <v>134.71000699999999</v>
      </c>
      <c r="W4810">
        <v>102.82</v>
      </c>
      <c r="X4810">
        <v>-8.9666725408457895E-2</v>
      </c>
      <c r="Y4810">
        <v>-2.0396578921351798E-3</v>
      </c>
      <c r="Z4810">
        <v>0.39179154144334999</v>
      </c>
      <c r="AA4810">
        <v>2.3841126101518499</v>
      </c>
      <c r="AB4810">
        <v>2.5518132627557599</v>
      </c>
      <c r="AC4810" t="s">
        <v>264</v>
      </c>
      <c r="AD4810" t="s">
        <v>381</v>
      </c>
      <c r="AE4810" t="s">
        <v>66</v>
      </c>
      <c r="AF4810" t="s">
        <v>89</v>
      </c>
      <c r="AG4810" t="s">
        <v>382</v>
      </c>
      <c r="AI4810">
        <v>77476</v>
      </c>
      <c r="AJ4810">
        <v>1898</v>
      </c>
      <c r="AK4810" t="s">
        <v>383</v>
      </c>
      <c r="AL4810" t="s">
        <v>302</v>
      </c>
      <c r="AM4810" t="s">
        <v>245</v>
      </c>
    </row>
    <row r="4811" spans="1:39" x14ac:dyDescent="0.3">
      <c r="A4811" s="1">
        <v>43635</v>
      </c>
      <c r="B4811" t="s">
        <v>41</v>
      </c>
      <c r="C4811" t="s">
        <v>239</v>
      </c>
      <c r="D4811">
        <v>1600</v>
      </c>
      <c r="E4811">
        <v>19</v>
      </c>
      <c r="F4811">
        <v>132.05999800000001</v>
      </c>
      <c r="G4811">
        <v>133.28999299999899</v>
      </c>
      <c r="H4811">
        <v>131.33000200000001</v>
      </c>
      <c r="I4811">
        <v>132.85000600000001</v>
      </c>
      <c r="J4811">
        <v>132.85000600000001</v>
      </c>
      <c r="K4811">
        <v>4349900</v>
      </c>
      <c r="L4811">
        <v>2.0289999999999999</v>
      </c>
      <c r="M4811">
        <v>5.9643677477459302E-3</v>
      </c>
      <c r="N4811">
        <v>-2.1804812921265701E-3</v>
      </c>
      <c r="O4811">
        <v>2.5065925377413999E-2</v>
      </c>
      <c r="P4811">
        <v>0.123122875788703</v>
      </c>
      <c r="Q4811">
        <v>0.26316563700644102</v>
      </c>
      <c r="R4811">
        <v>3.6735674451194998E-3</v>
      </c>
      <c r="S4811">
        <v>7.1869880827796998E-3</v>
      </c>
      <c r="T4811">
        <v>7.9012846578644901E-3</v>
      </c>
      <c r="U4811">
        <v>1.0627612746369201E-2</v>
      </c>
      <c r="V4811">
        <v>134.71000699999999</v>
      </c>
      <c r="W4811">
        <v>104.529999</v>
      </c>
      <c r="X4811">
        <v>-8.9666725408457895E-2</v>
      </c>
      <c r="Y4811">
        <v>2.98071681438073E-3</v>
      </c>
      <c r="Z4811">
        <v>0.388429801710098</v>
      </c>
      <c r="AA4811">
        <v>2.1498066084955001</v>
      </c>
      <c r="AB4811">
        <v>2.1277617509353202</v>
      </c>
      <c r="AC4811" t="s">
        <v>264</v>
      </c>
      <c r="AD4811" t="s">
        <v>381</v>
      </c>
      <c r="AE4811" t="s">
        <v>66</v>
      </c>
      <c r="AF4811" t="s">
        <v>89</v>
      </c>
      <c r="AG4811" t="s">
        <v>382</v>
      </c>
      <c r="AI4811">
        <v>77476</v>
      </c>
      <c r="AJ4811">
        <v>1898</v>
      </c>
      <c r="AK4811" t="s">
        <v>383</v>
      </c>
      <c r="AL4811" t="s">
        <v>302</v>
      </c>
      <c r="AM4811" t="s">
        <v>245</v>
      </c>
    </row>
    <row r="4812" spans="1:39" x14ac:dyDescent="0.3">
      <c r="A4812" s="1">
        <v>43641</v>
      </c>
      <c r="B4812" t="s">
        <v>41</v>
      </c>
      <c r="C4812" t="s">
        <v>239</v>
      </c>
      <c r="D4812">
        <v>1900</v>
      </c>
      <c r="E4812">
        <v>19</v>
      </c>
      <c r="F4812">
        <v>133.979996</v>
      </c>
      <c r="G4812">
        <v>134.479996</v>
      </c>
      <c r="H4812">
        <v>133.53999299999899</v>
      </c>
      <c r="I4812">
        <v>133.80999800000001</v>
      </c>
      <c r="J4812">
        <v>133.80999800000001</v>
      </c>
      <c r="K4812">
        <v>4176300</v>
      </c>
      <c r="L4812">
        <v>1.994</v>
      </c>
      <c r="M4812">
        <v>-2.46315484636183E-3</v>
      </c>
      <c r="N4812">
        <v>1.3164518748537199E-2</v>
      </c>
      <c r="O4812">
        <v>3.6412126694943703E-2</v>
      </c>
      <c r="P4812">
        <v>9.95309108195256E-2</v>
      </c>
      <c r="Q4812">
        <v>0.24238720661445401</v>
      </c>
      <c r="R4812">
        <v>5.1790973743619604E-3</v>
      </c>
      <c r="S4812">
        <v>6.99727181181224E-3</v>
      </c>
      <c r="T4812">
        <v>7.7917010731893702E-3</v>
      </c>
      <c r="U4812">
        <v>1.0594918774964299E-2</v>
      </c>
      <c r="V4812">
        <v>135.240005</v>
      </c>
      <c r="W4812">
        <v>104.529999</v>
      </c>
      <c r="X4812">
        <v>-8.9666725408457895E-2</v>
      </c>
      <c r="Y4812">
        <v>-9.5417756928269908E-3</v>
      </c>
      <c r="Z4812">
        <v>0.39518724537015598</v>
      </c>
      <c r="AA4812">
        <v>1.9461094474348499</v>
      </c>
      <c r="AB4812">
        <v>2.1024426340685198</v>
      </c>
      <c r="AC4812" t="s">
        <v>264</v>
      </c>
      <c r="AD4812" t="s">
        <v>381</v>
      </c>
      <c r="AE4812" t="s">
        <v>66</v>
      </c>
      <c r="AF4812" t="s">
        <v>89</v>
      </c>
      <c r="AG4812" t="s">
        <v>382</v>
      </c>
      <c r="AI4812">
        <v>77476</v>
      </c>
      <c r="AJ4812">
        <v>1898</v>
      </c>
      <c r="AK4812" t="s">
        <v>383</v>
      </c>
      <c r="AL4812" t="s">
        <v>302</v>
      </c>
      <c r="AM4812" t="s">
        <v>245</v>
      </c>
    </row>
    <row r="4813" spans="1:39" x14ac:dyDescent="0.3">
      <c r="A4813" s="1">
        <v>43567</v>
      </c>
      <c r="B4813" t="s">
        <v>41</v>
      </c>
      <c r="C4813" t="s">
        <v>239</v>
      </c>
      <c r="D4813">
        <v>2100</v>
      </c>
      <c r="E4813">
        <v>20</v>
      </c>
      <c r="F4813">
        <v>121.529999</v>
      </c>
      <c r="G4813">
        <v>122.33000199999999</v>
      </c>
      <c r="H4813">
        <v>121.150002</v>
      </c>
      <c r="I4813">
        <v>122.230003</v>
      </c>
      <c r="J4813">
        <v>121.341583</v>
      </c>
      <c r="K4813">
        <v>3501100</v>
      </c>
      <c r="L4813">
        <v>2.56</v>
      </c>
      <c r="M4813">
        <v>4.59206480354977E-3</v>
      </c>
      <c r="N4813">
        <v>5.0031003956389798E-3</v>
      </c>
      <c r="O4813">
        <v>4.73267700521596E-2</v>
      </c>
      <c r="P4813">
        <v>0.130369169977675</v>
      </c>
      <c r="Q4813">
        <v>0.154284844540623</v>
      </c>
      <c r="R4813">
        <v>3.0864534484545299E-3</v>
      </c>
      <c r="S4813">
        <v>5.4985113446064096E-3</v>
      </c>
      <c r="T4813">
        <v>7.3411197930045302E-3</v>
      </c>
      <c r="U4813">
        <v>1.10781557669718E-2</v>
      </c>
      <c r="V4813">
        <v>123.19000200000001</v>
      </c>
      <c r="W4813">
        <v>95.940002000000007</v>
      </c>
      <c r="X4813">
        <v>-8.9666725408457895E-2</v>
      </c>
      <c r="Y4813">
        <v>6.5875784763498903E-3</v>
      </c>
      <c r="Z4813">
        <v>0.414427814384556</v>
      </c>
      <c r="AA4813">
        <v>1.78935383466612</v>
      </c>
      <c r="AB4813">
        <v>1.71254185758893</v>
      </c>
      <c r="AC4813" t="s">
        <v>265</v>
      </c>
      <c r="AD4813" t="s">
        <v>381</v>
      </c>
      <c r="AE4813" t="s">
        <v>66</v>
      </c>
      <c r="AF4813" t="s">
        <v>89</v>
      </c>
      <c r="AG4813" t="s">
        <v>382</v>
      </c>
      <c r="AI4813">
        <v>77476</v>
      </c>
      <c r="AJ4813">
        <v>1898</v>
      </c>
      <c r="AK4813" t="s">
        <v>383</v>
      </c>
      <c r="AL4813" t="s">
        <v>302</v>
      </c>
      <c r="AM4813" t="s">
        <v>245</v>
      </c>
    </row>
    <row r="4814" spans="1:39" x14ac:dyDescent="0.3">
      <c r="A4814" s="1">
        <v>43573</v>
      </c>
      <c r="B4814" t="s">
        <v>41</v>
      </c>
      <c r="C4814" t="s">
        <v>239</v>
      </c>
      <c r="D4814">
        <v>1300</v>
      </c>
      <c r="E4814">
        <v>20</v>
      </c>
      <c r="F4814">
        <v>128.229996</v>
      </c>
      <c r="G4814">
        <v>128.259995</v>
      </c>
      <c r="H4814">
        <v>126.730003</v>
      </c>
      <c r="I4814">
        <v>127.089996</v>
      </c>
      <c r="J4814">
        <v>126.166252</v>
      </c>
      <c r="K4814">
        <v>6331200</v>
      </c>
      <c r="L4814">
        <v>2.56</v>
      </c>
      <c r="M4814">
        <v>6.2963750115904303E-4</v>
      </c>
      <c r="N4814">
        <v>4.3582993934144401E-2</v>
      </c>
      <c r="O4814">
        <v>7.3448460653918302E-2</v>
      </c>
      <c r="P4814">
        <v>0.15960751560386699</v>
      </c>
      <c r="Q4814">
        <v>0.20563130434114801</v>
      </c>
      <c r="R4814">
        <v>1.7613549239219199E-2</v>
      </c>
      <c r="S4814">
        <v>9.1627135643564898E-3</v>
      </c>
      <c r="T4814">
        <v>8.4300186851929103E-3</v>
      </c>
      <c r="U4814">
        <v>1.12592024086623E-2</v>
      </c>
      <c r="V4814">
        <v>128.259995</v>
      </c>
      <c r="W4814">
        <v>95.940002000000007</v>
      </c>
      <c r="X4814">
        <v>-8.9666725408457895E-2</v>
      </c>
      <c r="Y4814">
        <v>1.5778467813143101E-3</v>
      </c>
      <c r="Z4814">
        <v>0.41724533487416998</v>
      </c>
      <c r="AA4814">
        <v>2.3956750093639201</v>
      </c>
      <c r="AB4814">
        <v>1.9505373961733099</v>
      </c>
      <c r="AC4814" t="s">
        <v>265</v>
      </c>
      <c r="AD4814" t="s">
        <v>381</v>
      </c>
      <c r="AE4814" t="s">
        <v>66</v>
      </c>
      <c r="AF4814" t="s">
        <v>89</v>
      </c>
      <c r="AG4814" t="s">
        <v>382</v>
      </c>
      <c r="AI4814">
        <v>77476</v>
      </c>
      <c r="AJ4814">
        <v>1898</v>
      </c>
      <c r="AK4814" t="s">
        <v>383</v>
      </c>
      <c r="AL4814" t="s">
        <v>302</v>
      </c>
      <c r="AM4814" t="s">
        <v>245</v>
      </c>
    </row>
    <row r="4815" spans="1:39" x14ac:dyDescent="0.3">
      <c r="A4815" s="1">
        <v>43592</v>
      </c>
      <c r="B4815" t="s">
        <v>41</v>
      </c>
      <c r="C4815" t="s">
        <v>246</v>
      </c>
      <c r="D4815">
        <v>1600</v>
      </c>
      <c r="E4815">
        <v>20</v>
      </c>
      <c r="F4815">
        <v>126.639999</v>
      </c>
      <c r="G4815">
        <v>126.949997</v>
      </c>
      <c r="H4815">
        <v>125.18</v>
      </c>
      <c r="I4815">
        <v>125.980003</v>
      </c>
      <c r="J4815">
        <v>125.064323</v>
      </c>
      <c r="K4815">
        <v>3558900</v>
      </c>
      <c r="L4815">
        <v>2.448</v>
      </c>
      <c r="M4815">
        <v>-1.01875965957851E-2</v>
      </c>
      <c r="N4815">
        <v>-1.62976535902239E-2</v>
      </c>
      <c r="O4815">
        <v>3.6455834087779498E-2</v>
      </c>
      <c r="P4815">
        <v>0.11769689169709301</v>
      </c>
      <c r="Q4815">
        <v>0.27448215478182197</v>
      </c>
      <c r="R4815">
        <v>6.2203560019383998E-3</v>
      </c>
      <c r="S4815">
        <v>9.7811091349723194E-3</v>
      </c>
      <c r="T4815">
        <v>8.1438169285972892E-3</v>
      </c>
      <c r="U4815">
        <v>1.0802735432950799E-2</v>
      </c>
      <c r="V4815">
        <v>128.38999899999999</v>
      </c>
      <c r="W4815">
        <v>95.940002000000007</v>
      </c>
      <c r="X4815">
        <v>-8.9666725408457895E-2</v>
      </c>
      <c r="Y4815">
        <v>-1.6649488130547601E-2</v>
      </c>
      <c r="Z4815">
        <v>0.39026046524461699</v>
      </c>
      <c r="AA4815">
        <v>2.7579625826371701</v>
      </c>
      <c r="AB4815">
        <v>2.95024887792861</v>
      </c>
      <c r="AC4815" t="s">
        <v>265</v>
      </c>
      <c r="AD4815" t="s">
        <v>381</v>
      </c>
      <c r="AE4815" t="s">
        <v>66</v>
      </c>
      <c r="AF4815" t="s">
        <v>89</v>
      </c>
      <c r="AG4815" t="s">
        <v>382</v>
      </c>
      <c r="AI4815">
        <v>77476</v>
      </c>
      <c r="AJ4815">
        <v>1898</v>
      </c>
      <c r="AK4815" t="s">
        <v>383</v>
      </c>
      <c r="AL4815" t="s">
        <v>302</v>
      </c>
      <c r="AM4815" t="s">
        <v>245</v>
      </c>
    </row>
    <row r="4816" spans="1:39" x14ac:dyDescent="0.3">
      <c r="A4816" s="1">
        <v>43619</v>
      </c>
      <c r="B4816" t="s">
        <v>41</v>
      </c>
      <c r="C4816" t="s">
        <v>239</v>
      </c>
      <c r="D4816">
        <v>1400</v>
      </c>
      <c r="E4816">
        <v>20</v>
      </c>
      <c r="F4816">
        <v>127.860001</v>
      </c>
      <c r="G4816">
        <v>129.16000399999999</v>
      </c>
      <c r="H4816">
        <v>127.489998</v>
      </c>
      <c r="I4816">
        <v>128.979996</v>
      </c>
      <c r="J4816">
        <v>128.04251099999999</v>
      </c>
      <c r="K4816">
        <v>3588700</v>
      </c>
      <c r="L4816">
        <v>2.081</v>
      </c>
      <c r="M4816">
        <v>7.6270354704088298E-3</v>
      </c>
      <c r="N4816">
        <v>-4.0235245347161799E-3</v>
      </c>
      <c r="O4816">
        <v>1.3582248394447801E-2</v>
      </c>
      <c r="P4816">
        <v>0.104602694414688</v>
      </c>
      <c r="Q4816">
        <v>0.276213021527147</v>
      </c>
      <c r="R4816">
        <v>8.9257733248366694E-3</v>
      </c>
      <c r="S4816">
        <v>7.54010981216751E-3</v>
      </c>
      <c r="T4816">
        <v>7.9013851962690899E-3</v>
      </c>
      <c r="U4816">
        <v>1.07739504151941E-2</v>
      </c>
      <c r="V4816">
        <v>130.89999399999999</v>
      </c>
      <c r="W4816">
        <v>99.650002000000001</v>
      </c>
      <c r="X4816">
        <v>-8.9666725408457895E-2</v>
      </c>
      <c r="Y4816">
        <v>-2.7690708645509302E-3</v>
      </c>
      <c r="Z4816">
        <v>0.38933423530752198</v>
      </c>
      <c r="AA4816">
        <v>2.3823936483557602</v>
      </c>
      <c r="AB4816">
        <v>2.3637728446042798</v>
      </c>
      <c r="AC4816" t="s">
        <v>265</v>
      </c>
      <c r="AD4816" t="s">
        <v>381</v>
      </c>
      <c r="AE4816" t="s">
        <v>66</v>
      </c>
      <c r="AF4816" t="s">
        <v>89</v>
      </c>
      <c r="AG4816" t="s">
        <v>382</v>
      </c>
      <c r="AI4816">
        <v>77476</v>
      </c>
      <c r="AJ4816">
        <v>1898</v>
      </c>
      <c r="AK4816" t="s">
        <v>383</v>
      </c>
      <c r="AL4816" t="s">
        <v>302</v>
      </c>
      <c r="AM4816" t="s">
        <v>245</v>
      </c>
    </row>
    <row r="4817" spans="1:39" x14ac:dyDescent="0.3">
      <c r="A4817" s="1">
        <v>43628</v>
      </c>
      <c r="B4817" t="s">
        <v>41</v>
      </c>
      <c r="C4817" t="s">
        <v>239</v>
      </c>
      <c r="D4817">
        <v>600</v>
      </c>
      <c r="E4817">
        <v>20</v>
      </c>
      <c r="F4817">
        <v>134.009995</v>
      </c>
      <c r="G4817">
        <v>134.44000199999999</v>
      </c>
      <c r="H4817">
        <v>132.66000399999999</v>
      </c>
      <c r="I4817">
        <v>133.13999899999999</v>
      </c>
      <c r="J4817">
        <v>133.13999899999999</v>
      </c>
      <c r="K4817">
        <v>3302800</v>
      </c>
      <c r="L4817">
        <v>2.1269999999999998</v>
      </c>
      <c r="M4817">
        <v>-4.5053692209930801E-4</v>
      </c>
      <c r="N4817">
        <v>2.0526195608599598E-2</v>
      </c>
      <c r="O4817">
        <v>4.6587859521330002E-2</v>
      </c>
      <c r="P4817">
        <v>0.14011840029828801</v>
      </c>
      <c r="Q4817">
        <v>0.28615311570762197</v>
      </c>
      <c r="R4817">
        <v>6.8917331549187798E-3</v>
      </c>
      <c r="S4817">
        <v>7.8373472743582095E-3</v>
      </c>
      <c r="T4817">
        <v>8.1088538529176298E-3</v>
      </c>
      <c r="U4817">
        <v>1.0829111412882401E-2</v>
      </c>
      <c r="V4817">
        <v>134.71000699999999</v>
      </c>
      <c r="W4817">
        <v>102.82</v>
      </c>
      <c r="X4817">
        <v>-8.9666725408457895E-2</v>
      </c>
      <c r="Y4817">
        <v>-2.0396578921351798E-3</v>
      </c>
      <c r="Z4817">
        <v>0.39179154144334999</v>
      </c>
      <c r="AA4817">
        <v>2.3841126101518499</v>
      </c>
      <c r="AB4817">
        <v>2.5518132627557599</v>
      </c>
      <c r="AC4817" t="s">
        <v>265</v>
      </c>
      <c r="AD4817" t="s">
        <v>381</v>
      </c>
      <c r="AE4817" t="s">
        <v>66</v>
      </c>
      <c r="AF4817" t="s">
        <v>89</v>
      </c>
      <c r="AG4817" t="s">
        <v>382</v>
      </c>
      <c r="AI4817">
        <v>77476</v>
      </c>
      <c r="AJ4817">
        <v>1898</v>
      </c>
      <c r="AK4817" t="s">
        <v>383</v>
      </c>
      <c r="AL4817" t="s">
        <v>302</v>
      </c>
      <c r="AM4817" t="s">
        <v>245</v>
      </c>
    </row>
    <row r="4818" spans="1:39" x14ac:dyDescent="0.3">
      <c r="A4818" s="1">
        <v>43629</v>
      </c>
      <c r="B4818" t="s">
        <v>41</v>
      </c>
      <c r="C4818" t="s">
        <v>246</v>
      </c>
      <c r="D4818">
        <v>2800</v>
      </c>
      <c r="E4818">
        <v>20</v>
      </c>
      <c r="F4818">
        <v>133.449997</v>
      </c>
      <c r="G4818">
        <v>133.78999299999899</v>
      </c>
      <c r="H4818">
        <v>131.85000600000001</v>
      </c>
      <c r="I4818">
        <v>132.94000199999999</v>
      </c>
      <c r="J4818">
        <v>132.94000199999999</v>
      </c>
      <c r="K4818">
        <v>2851400</v>
      </c>
      <c r="L4818">
        <v>2.0910000000000002</v>
      </c>
      <c r="M4818">
        <v>-1.50328500385007E-3</v>
      </c>
      <c r="N4818">
        <v>7.2475480101638302E-3</v>
      </c>
      <c r="O4818">
        <v>5.1746739003291499E-2</v>
      </c>
      <c r="P4818">
        <v>0.147922325468441</v>
      </c>
      <c r="Q4818">
        <v>0.272419900667911</v>
      </c>
      <c r="R4818">
        <v>5.6423442797260796E-3</v>
      </c>
      <c r="S4818">
        <v>7.6367556180790396E-3</v>
      </c>
      <c r="T4818">
        <v>7.98857373863022E-3</v>
      </c>
      <c r="U4818">
        <v>1.08075914588972E-2</v>
      </c>
      <c r="V4818">
        <v>134.71000699999999</v>
      </c>
      <c r="W4818">
        <v>104.160004</v>
      </c>
      <c r="X4818">
        <v>-8.9666725408457895E-2</v>
      </c>
      <c r="Y4818">
        <v>4.0890106107655602E-3</v>
      </c>
      <c r="Z4818">
        <v>0.39038138837014802</v>
      </c>
      <c r="AA4818">
        <v>2.2541255877033701</v>
      </c>
      <c r="AB4818">
        <v>2.4769173529050099</v>
      </c>
      <c r="AC4818" t="s">
        <v>265</v>
      </c>
      <c r="AD4818" t="s">
        <v>381</v>
      </c>
      <c r="AE4818" t="s">
        <v>66</v>
      </c>
      <c r="AF4818" t="s">
        <v>89</v>
      </c>
      <c r="AG4818" t="s">
        <v>382</v>
      </c>
      <c r="AI4818">
        <v>77476</v>
      </c>
      <c r="AJ4818">
        <v>1898</v>
      </c>
      <c r="AK4818" t="s">
        <v>383</v>
      </c>
      <c r="AL4818" t="s">
        <v>302</v>
      </c>
      <c r="AM4818" t="s">
        <v>245</v>
      </c>
    </row>
    <row r="4819" spans="1:39" x14ac:dyDescent="0.3">
      <c r="A4819" s="1">
        <v>43633</v>
      </c>
      <c r="B4819" t="s">
        <v>42</v>
      </c>
      <c r="C4819" t="s">
        <v>246</v>
      </c>
      <c r="D4819">
        <v>100</v>
      </c>
      <c r="E4819">
        <v>1</v>
      </c>
      <c r="F4819">
        <v>116.199997</v>
      </c>
      <c r="G4819">
        <v>116.879997</v>
      </c>
      <c r="H4819">
        <v>113.669997999999</v>
      </c>
      <c r="I4819">
        <v>115.68</v>
      </c>
      <c r="J4819">
        <v>115.68</v>
      </c>
      <c r="K4819">
        <v>1037900</v>
      </c>
      <c r="L4819">
        <v>2.0859999999999999</v>
      </c>
      <c r="M4819">
        <v>6.0529207345368205E-4</v>
      </c>
      <c r="N4819">
        <v>-8.5216612829433994E-3</v>
      </c>
      <c r="O4819">
        <v>-7.1128283508547094E-2</v>
      </c>
      <c r="P4819">
        <v>4.3009630742796403E-3</v>
      </c>
      <c r="Q4819">
        <v>-0.394373585368059</v>
      </c>
      <c r="R4819">
        <v>2.0279159730875702E-2</v>
      </c>
      <c r="S4819">
        <v>3.1476240580296799E-2</v>
      </c>
      <c r="T4819">
        <v>2.80804321528372E-2</v>
      </c>
      <c r="U4819">
        <v>2.9316926072038899E-2</v>
      </c>
      <c r="V4819">
        <v>176.729996</v>
      </c>
      <c r="W4819">
        <v>90.059997999999993</v>
      </c>
      <c r="X4819">
        <v>-0.25928843606875901</v>
      </c>
      <c r="Y4819">
        <v>9.3131563797728401E-4</v>
      </c>
      <c r="Z4819">
        <v>1.72962045977141</v>
      </c>
      <c r="AA4819">
        <v>-1.7460850428485599</v>
      </c>
      <c r="AB4819">
        <v>-1.74463040270961</v>
      </c>
      <c r="AC4819" t="s">
        <v>240</v>
      </c>
      <c r="AD4819" t="s">
        <v>384</v>
      </c>
      <c r="AE4819" t="s">
        <v>62</v>
      </c>
      <c r="AF4819" t="s">
        <v>97</v>
      </c>
      <c r="AG4819" t="s">
        <v>385</v>
      </c>
      <c r="AH4819" s="45">
        <v>39766</v>
      </c>
      <c r="AI4819">
        <v>1174922</v>
      </c>
      <c r="AK4819" t="s">
        <v>386</v>
      </c>
      <c r="AL4819" t="s">
        <v>387</v>
      </c>
      <c r="AM4819" t="s">
        <v>245</v>
      </c>
    </row>
    <row r="4820" spans="1:39" x14ac:dyDescent="0.3">
      <c r="A4820" s="1">
        <v>43634</v>
      </c>
      <c r="B4820" t="s">
        <v>42</v>
      </c>
      <c r="C4820" t="s">
        <v>246</v>
      </c>
      <c r="D4820">
        <v>100</v>
      </c>
      <c r="E4820">
        <v>1</v>
      </c>
      <c r="F4820">
        <v>117.639999</v>
      </c>
      <c r="G4820">
        <v>122.75</v>
      </c>
      <c r="H4820">
        <v>117.150002</v>
      </c>
      <c r="I4820">
        <v>122</v>
      </c>
      <c r="J4820">
        <v>122</v>
      </c>
      <c r="K4820">
        <v>2536200</v>
      </c>
      <c r="L4820">
        <v>2.06</v>
      </c>
      <c r="M4820">
        <v>5.3193286322802E-2</v>
      </c>
      <c r="N4820">
        <v>3.2066024172705397E-2</v>
      </c>
      <c r="O4820">
        <v>-3.42483382595739E-2</v>
      </c>
      <c r="P4820">
        <v>4.3218665472538498E-2</v>
      </c>
      <c r="Q4820">
        <v>-0.32435876575900702</v>
      </c>
      <c r="R4820">
        <v>3.2111055631645201E-2</v>
      </c>
      <c r="S4820">
        <v>3.3484806810507799E-2</v>
      </c>
      <c r="T4820">
        <v>2.88164491861094E-2</v>
      </c>
      <c r="U4820">
        <v>2.9502938782844101E-2</v>
      </c>
      <c r="V4820">
        <v>176.729996</v>
      </c>
      <c r="W4820">
        <v>90.059997999999993</v>
      </c>
      <c r="X4820">
        <v>-0.25928843606875901</v>
      </c>
      <c r="Y4820">
        <v>9.6704895497130797E-3</v>
      </c>
      <c r="Z4820">
        <v>1.74430983123512</v>
      </c>
      <c r="AA4820">
        <v>-1.4618880354453401</v>
      </c>
      <c r="AB4820">
        <v>-1.7067677692601999</v>
      </c>
      <c r="AC4820" t="s">
        <v>240</v>
      </c>
      <c r="AD4820" t="s">
        <v>384</v>
      </c>
      <c r="AE4820" t="s">
        <v>62</v>
      </c>
      <c r="AF4820" t="s">
        <v>97</v>
      </c>
      <c r="AG4820" t="s">
        <v>385</v>
      </c>
      <c r="AH4820" s="45">
        <v>39766</v>
      </c>
      <c r="AI4820">
        <v>1174922</v>
      </c>
      <c r="AK4820" t="s">
        <v>386</v>
      </c>
      <c r="AL4820" t="s">
        <v>387</v>
      </c>
      <c r="AM4820" t="s">
        <v>245</v>
      </c>
    </row>
    <row r="4821" spans="1:39" x14ac:dyDescent="0.3">
      <c r="A4821" s="1">
        <v>43627</v>
      </c>
      <c r="B4821" t="s">
        <v>42</v>
      </c>
      <c r="C4821" t="s">
        <v>246</v>
      </c>
      <c r="D4821">
        <v>200</v>
      </c>
      <c r="E4821">
        <v>2</v>
      </c>
      <c r="F4821">
        <v>118.19000200000001</v>
      </c>
      <c r="G4821">
        <v>119.489998</v>
      </c>
      <c r="H4821">
        <v>117.019997</v>
      </c>
      <c r="I4821">
        <v>118.150002</v>
      </c>
      <c r="J4821">
        <v>118.150002</v>
      </c>
      <c r="K4821">
        <v>1954800</v>
      </c>
      <c r="L4821">
        <v>2.14</v>
      </c>
      <c r="M4821">
        <v>1.2605600867153E-2</v>
      </c>
      <c r="N4821">
        <v>4.5718280013766002E-2</v>
      </c>
      <c r="O4821">
        <v>-0.134767731280453</v>
      </c>
      <c r="P4821">
        <v>1.51498049128006E-2</v>
      </c>
      <c r="Q4821">
        <v>-0.38380034560624199</v>
      </c>
      <c r="R4821">
        <v>2.6354754225458001E-2</v>
      </c>
      <c r="S4821">
        <v>3.4842648222657202E-2</v>
      </c>
      <c r="T4821">
        <v>2.76904493160578E-2</v>
      </c>
      <c r="U4821">
        <v>2.92557820781339E-2</v>
      </c>
      <c r="V4821">
        <v>183.36999499999999</v>
      </c>
      <c r="W4821">
        <v>90.059997999999993</v>
      </c>
      <c r="X4821">
        <v>-0.25928843606875901</v>
      </c>
      <c r="Y4821">
        <v>-3.4994119269314301E-4</v>
      </c>
      <c r="Z4821">
        <v>1.72503142364988</v>
      </c>
      <c r="AA4821">
        <v>-1.6512012026923699</v>
      </c>
      <c r="AB4821">
        <v>-1.8131760103290799</v>
      </c>
      <c r="AC4821" t="s">
        <v>247</v>
      </c>
      <c r="AD4821" t="s">
        <v>384</v>
      </c>
      <c r="AE4821" t="s">
        <v>62</v>
      </c>
      <c r="AF4821" t="s">
        <v>97</v>
      </c>
      <c r="AG4821" t="s">
        <v>385</v>
      </c>
      <c r="AH4821" s="45">
        <v>39766</v>
      </c>
      <c r="AI4821">
        <v>1174922</v>
      </c>
      <c r="AK4821" t="s">
        <v>386</v>
      </c>
      <c r="AL4821" t="s">
        <v>387</v>
      </c>
      <c r="AM4821" t="s">
        <v>245</v>
      </c>
    </row>
    <row r="4822" spans="1:39" x14ac:dyDescent="0.3">
      <c r="A4822" s="1">
        <v>43630</v>
      </c>
      <c r="B4822" t="s">
        <v>42</v>
      </c>
      <c r="C4822" t="s">
        <v>246</v>
      </c>
      <c r="D4822">
        <v>200</v>
      </c>
      <c r="E4822">
        <v>2</v>
      </c>
      <c r="F4822">
        <v>116.779999</v>
      </c>
      <c r="G4822">
        <v>116.849998</v>
      </c>
      <c r="H4822">
        <v>114.639999</v>
      </c>
      <c r="I4822">
        <v>115.610001</v>
      </c>
      <c r="J4822">
        <v>115.610001</v>
      </c>
      <c r="K4822">
        <v>1525300</v>
      </c>
      <c r="L4822">
        <v>2.093</v>
      </c>
      <c r="M4822">
        <v>-1.37447228663925E-2</v>
      </c>
      <c r="N4822">
        <v>4.0512128097144301E-2</v>
      </c>
      <c r="O4822">
        <v>-5.6204444273695697E-2</v>
      </c>
      <c r="P4822">
        <v>6.7999115894872902E-3</v>
      </c>
      <c r="Q4822">
        <v>-0.39594299400423699</v>
      </c>
      <c r="R4822">
        <v>3.0801487562417199E-2</v>
      </c>
      <c r="S4822">
        <v>3.1722751820901902E-2</v>
      </c>
      <c r="T4822">
        <v>2.80829678432011E-2</v>
      </c>
      <c r="U4822">
        <v>2.9316629897941999E-2</v>
      </c>
      <c r="V4822">
        <v>177.38000500000001</v>
      </c>
      <c r="W4822">
        <v>90.059997999999993</v>
      </c>
      <c r="X4822">
        <v>-0.25928843606875901</v>
      </c>
      <c r="Y4822">
        <v>-1.6128120944145399E-3</v>
      </c>
      <c r="Z4822">
        <v>1.7292584702685101</v>
      </c>
      <c r="AA4822">
        <v>-1.73980386848407</v>
      </c>
      <c r="AB4822">
        <v>-1.7251151808532099</v>
      </c>
      <c r="AC4822" t="s">
        <v>247</v>
      </c>
      <c r="AD4822" t="s">
        <v>384</v>
      </c>
      <c r="AE4822" t="s">
        <v>62</v>
      </c>
      <c r="AF4822" t="s">
        <v>97</v>
      </c>
      <c r="AG4822" t="s">
        <v>385</v>
      </c>
      <c r="AH4822" s="45">
        <v>39766</v>
      </c>
      <c r="AI4822">
        <v>1174922</v>
      </c>
      <c r="AK4822" t="s">
        <v>386</v>
      </c>
      <c r="AL4822" t="s">
        <v>387</v>
      </c>
      <c r="AM4822" t="s">
        <v>245</v>
      </c>
    </row>
    <row r="4823" spans="1:39" x14ac:dyDescent="0.3">
      <c r="A4823" s="1">
        <v>43556</v>
      </c>
      <c r="B4823" t="s">
        <v>42</v>
      </c>
      <c r="C4823" t="s">
        <v>246</v>
      </c>
      <c r="D4823">
        <v>100</v>
      </c>
      <c r="E4823">
        <v>3</v>
      </c>
      <c r="F4823">
        <v>124</v>
      </c>
      <c r="G4823">
        <v>129.5</v>
      </c>
      <c r="H4823">
        <v>123.900002</v>
      </c>
      <c r="I4823">
        <v>129.33999599999899</v>
      </c>
      <c r="J4823">
        <v>128.263779</v>
      </c>
      <c r="K4823">
        <v>4497300</v>
      </c>
      <c r="L4823">
        <v>2.4969999999999999</v>
      </c>
      <c r="M4823">
        <v>8.0635620248467099E-2</v>
      </c>
      <c r="N4823">
        <v>0.104982616849623</v>
      </c>
      <c r="O4823">
        <v>2.18861436869126E-2</v>
      </c>
      <c r="P4823">
        <v>0.29115992991956502</v>
      </c>
      <c r="Q4823">
        <v>-0.321255655484873</v>
      </c>
      <c r="R4823">
        <v>3.4253050464618399E-2</v>
      </c>
      <c r="S4823">
        <v>2.3322089153151902E-2</v>
      </c>
      <c r="T4823">
        <v>2.2956457890535902E-2</v>
      </c>
      <c r="U4823">
        <v>2.7666194822182601E-2</v>
      </c>
      <c r="V4823">
        <v>202.479996</v>
      </c>
      <c r="W4823">
        <v>90.059997999999993</v>
      </c>
      <c r="X4823">
        <v>-0.25928843606875901</v>
      </c>
      <c r="Y4823">
        <v>1.1502195497633099E-2</v>
      </c>
      <c r="Z4823">
        <v>1.4941537760747099</v>
      </c>
      <c r="AA4823">
        <v>-1.03860454095743</v>
      </c>
      <c r="AB4823">
        <v>-1.1796330326937501</v>
      </c>
      <c r="AC4823" t="s">
        <v>248</v>
      </c>
      <c r="AD4823" t="s">
        <v>384</v>
      </c>
      <c r="AE4823" t="s">
        <v>62</v>
      </c>
      <c r="AF4823" t="s">
        <v>97</v>
      </c>
      <c r="AG4823" t="s">
        <v>385</v>
      </c>
      <c r="AH4823" s="45">
        <v>39766</v>
      </c>
      <c r="AI4823">
        <v>1174922</v>
      </c>
      <c r="AK4823" t="s">
        <v>386</v>
      </c>
      <c r="AL4823" t="s">
        <v>387</v>
      </c>
      <c r="AM4823" t="s">
        <v>245</v>
      </c>
    </row>
    <row r="4824" spans="1:39" x14ac:dyDescent="0.3">
      <c r="A4824" s="1">
        <v>43560</v>
      </c>
      <c r="B4824" t="s">
        <v>42</v>
      </c>
      <c r="C4824" t="s">
        <v>246</v>
      </c>
      <c r="D4824">
        <v>300</v>
      </c>
      <c r="E4824">
        <v>3</v>
      </c>
      <c r="F4824">
        <v>140</v>
      </c>
      <c r="G4824">
        <v>141.28999299999899</v>
      </c>
      <c r="H4824">
        <v>138.60000600000001</v>
      </c>
      <c r="I4824">
        <v>140.94000199999999</v>
      </c>
      <c r="J4824">
        <v>139.767258</v>
      </c>
      <c r="K4824">
        <v>1856900</v>
      </c>
      <c r="L4824">
        <v>2.5009999999999999</v>
      </c>
      <c r="M4824">
        <v>9.0517524748139396E-3</v>
      </c>
      <c r="N4824">
        <v>0.16652529973282501</v>
      </c>
      <c r="O4824">
        <v>0.131688341621223</v>
      </c>
      <c r="P4824">
        <v>0.276182924320581</v>
      </c>
      <c r="Q4824">
        <v>-0.229205389258619</v>
      </c>
      <c r="R4824">
        <v>2.9460308502599099E-2</v>
      </c>
      <c r="S4824">
        <v>2.47630454836399E-2</v>
      </c>
      <c r="T4824">
        <v>2.2164516001964899E-2</v>
      </c>
      <c r="U4824">
        <v>2.7848839279743898E-2</v>
      </c>
      <c r="V4824">
        <v>202.479996</v>
      </c>
      <c r="W4824">
        <v>90.059997999999993</v>
      </c>
      <c r="X4824">
        <v>-0.25928843606875901</v>
      </c>
      <c r="Y4824">
        <v>4.62571739556182E-3</v>
      </c>
      <c r="Z4824">
        <v>1.5439898627069699</v>
      </c>
      <c r="AA4824">
        <v>-0.775172640289437</v>
      </c>
      <c r="AB4824">
        <v>-0.86021705468497001</v>
      </c>
      <c r="AC4824" t="s">
        <v>248</v>
      </c>
      <c r="AD4824" t="s">
        <v>384</v>
      </c>
      <c r="AE4824" t="s">
        <v>62</v>
      </c>
      <c r="AF4824" t="s">
        <v>97</v>
      </c>
      <c r="AG4824" t="s">
        <v>385</v>
      </c>
      <c r="AH4824" s="45">
        <v>39766</v>
      </c>
      <c r="AI4824">
        <v>1174922</v>
      </c>
      <c r="AK4824" t="s">
        <v>386</v>
      </c>
      <c r="AL4824" t="s">
        <v>387</v>
      </c>
      <c r="AM4824" t="s">
        <v>245</v>
      </c>
    </row>
    <row r="4825" spans="1:39" x14ac:dyDescent="0.3">
      <c r="A4825" s="1">
        <v>43572</v>
      </c>
      <c r="B4825" t="s">
        <v>42</v>
      </c>
      <c r="C4825" t="s">
        <v>239</v>
      </c>
      <c r="D4825">
        <v>600</v>
      </c>
      <c r="E4825">
        <v>3</v>
      </c>
      <c r="F4825">
        <v>145</v>
      </c>
      <c r="G4825">
        <v>145.88999899999999</v>
      </c>
      <c r="H4825">
        <v>143.16000399999999</v>
      </c>
      <c r="I4825">
        <v>143.36000100000001</v>
      </c>
      <c r="J4825">
        <v>142.167114</v>
      </c>
      <c r="K4825">
        <v>1690900</v>
      </c>
      <c r="L4825">
        <v>2.5920000000000001</v>
      </c>
      <c r="M4825">
        <v>-9.4419646109320295E-3</v>
      </c>
      <c r="N4825">
        <v>1.65990542229895E-2</v>
      </c>
      <c r="O4825">
        <v>0.21047642946411599</v>
      </c>
      <c r="P4825">
        <v>0.25723174657294001</v>
      </c>
      <c r="Q4825">
        <v>-0.26279785183897297</v>
      </c>
      <c r="R4825">
        <v>1.5873638493068901E-2</v>
      </c>
      <c r="S4825">
        <v>2.4912296648686699E-2</v>
      </c>
      <c r="T4825">
        <v>2.1274214962984601E-2</v>
      </c>
      <c r="U4825">
        <v>2.7854490869507999E-2</v>
      </c>
      <c r="V4825">
        <v>202.479996</v>
      </c>
      <c r="W4825">
        <v>90.059997999999993</v>
      </c>
      <c r="X4825">
        <v>-0.25928843606875901</v>
      </c>
      <c r="Y4825">
        <v>-2.2764010197428601E-3</v>
      </c>
      <c r="Z4825">
        <v>1.5678033374320699</v>
      </c>
      <c r="AA4825">
        <v>-0.91762347723495297</v>
      </c>
      <c r="AB4825">
        <v>-0.83569549160527901</v>
      </c>
      <c r="AC4825" t="s">
        <v>248</v>
      </c>
      <c r="AD4825" t="s">
        <v>384</v>
      </c>
      <c r="AE4825" t="s">
        <v>62</v>
      </c>
      <c r="AF4825" t="s">
        <v>97</v>
      </c>
      <c r="AG4825" t="s">
        <v>385</v>
      </c>
      <c r="AH4825" s="45">
        <v>39766</v>
      </c>
      <c r="AI4825">
        <v>1174922</v>
      </c>
      <c r="AK4825" t="s">
        <v>386</v>
      </c>
      <c r="AL4825" t="s">
        <v>387</v>
      </c>
      <c r="AM4825" t="s">
        <v>245</v>
      </c>
    </row>
    <row r="4826" spans="1:39" x14ac:dyDescent="0.3">
      <c r="A4826" s="1">
        <v>43602</v>
      </c>
      <c r="B4826" t="s">
        <v>42</v>
      </c>
      <c r="C4826" t="s">
        <v>246</v>
      </c>
      <c r="D4826">
        <v>200</v>
      </c>
      <c r="E4826">
        <v>3</v>
      </c>
      <c r="F4826">
        <v>125.269997</v>
      </c>
      <c r="G4826">
        <v>125.94000200000001</v>
      </c>
      <c r="H4826">
        <v>121.220001</v>
      </c>
      <c r="I4826">
        <v>121.419997999999</v>
      </c>
      <c r="J4826">
        <v>120.409676</v>
      </c>
      <c r="K4826">
        <v>2624500</v>
      </c>
      <c r="L4826">
        <v>2.3929999999999998</v>
      </c>
      <c r="M4826">
        <v>-4.7369487898734401E-2</v>
      </c>
      <c r="N4826">
        <v>-6.7432375650368803E-2</v>
      </c>
      <c r="O4826">
        <v>-0.17554529431712701</v>
      </c>
      <c r="P4826">
        <v>-2.5130461429337701E-2</v>
      </c>
      <c r="Q4826">
        <v>-0.44254613227192102</v>
      </c>
      <c r="R4826">
        <v>3.8870008215051502E-2</v>
      </c>
      <c r="S4826">
        <v>2.58234368503618E-2</v>
      </c>
      <c r="T4826">
        <v>2.37708372305175E-2</v>
      </c>
      <c r="U4826">
        <v>2.8472822677466699E-2</v>
      </c>
      <c r="V4826">
        <v>197.679993</v>
      </c>
      <c r="W4826">
        <v>90.059997999999993</v>
      </c>
      <c r="X4826">
        <v>-0.25928843606875901</v>
      </c>
      <c r="Y4826">
        <v>-5.8544371529206298E-3</v>
      </c>
      <c r="Z4826">
        <v>1.63436615854108</v>
      </c>
      <c r="AA4826">
        <v>-1.7014106933612401</v>
      </c>
      <c r="AB4826">
        <v>-1.63316168624391</v>
      </c>
      <c r="AC4826" t="s">
        <v>248</v>
      </c>
      <c r="AD4826" t="s">
        <v>384</v>
      </c>
      <c r="AE4826" t="s">
        <v>62</v>
      </c>
      <c r="AF4826" t="s">
        <v>97</v>
      </c>
      <c r="AG4826" t="s">
        <v>385</v>
      </c>
      <c r="AH4826" s="45">
        <v>39766</v>
      </c>
      <c r="AI4826">
        <v>1174922</v>
      </c>
      <c r="AK4826" t="s">
        <v>386</v>
      </c>
      <c r="AL4826" t="s">
        <v>387</v>
      </c>
      <c r="AM4826" t="s">
        <v>245</v>
      </c>
    </row>
    <row r="4827" spans="1:39" x14ac:dyDescent="0.3">
      <c r="A4827" s="1">
        <v>43633</v>
      </c>
      <c r="B4827" t="s">
        <v>42</v>
      </c>
      <c r="C4827" t="s">
        <v>246</v>
      </c>
      <c r="D4827">
        <v>100</v>
      </c>
      <c r="E4827">
        <v>3</v>
      </c>
      <c r="F4827">
        <v>116.199997</v>
      </c>
      <c r="G4827">
        <v>116.879997</v>
      </c>
      <c r="H4827">
        <v>113.669997999999</v>
      </c>
      <c r="I4827">
        <v>115.68</v>
      </c>
      <c r="J4827">
        <v>115.68</v>
      </c>
      <c r="K4827">
        <v>1037900</v>
      </c>
      <c r="L4827">
        <v>2.0859999999999999</v>
      </c>
      <c r="M4827">
        <v>6.0529207345368205E-4</v>
      </c>
      <c r="N4827">
        <v>-8.5216612829433994E-3</v>
      </c>
      <c r="O4827">
        <v>-7.1128283508547094E-2</v>
      </c>
      <c r="P4827">
        <v>4.3009630742796403E-3</v>
      </c>
      <c r="Q4827">
        <v>-0.394373585368059</v>
      </c>
      <c r="R4827">
        <v>2.0279159730875702E-2</v>
      </c>
      <c r="S4827">
        <v>3.1476240580296799E-2</v>
      </c>
      <c r="T4827">
        <v>2.80804321528372E-2</v>
      </c>
      <c r="U4827">
        <v>2.9316926072038899E-2</v>
      </c>
      <c r="V4827">
        <v>176.729996</v>
      </c>
      <c r="W4827">
        <v>90.059997999999993</v>
      </c>
      <c r="X4827">
        <v>-0.25928843606875901</v>
      </c>
      <c r="Y4827">
        <v>9.3131563797728401E-4</v>
      </c>
      <c r="Z4827">
        <v>1.72962045977141</v>
      </c>
      <c r="AA4827">
        <v>-1.7460850428485599</v>
      </c>
      <c r="AB4827">
        <v>-1.74463040270961</v>
      </c>
      <c r="AC4827" t="s">
        <v>248</v>
      </c>
      <c r="AD4827" t="s">
        <v>384</v>
      </c>
      <c r="AE4827" t="s">
        <v>62</v>
      </c>
      <c r="AF4827" t="s">
        <v>97</v>
      </c>
      <c r="AG4827" t="s">
        <v>385</v>
      </c>
      <c r="AH4827" s="45">
        <v>39766</v>
      </c>
      <c r="AI4827">
        <v>1174922</v>
      </c>
      <c r="AK4827" t="s">
        <v>386</v>
      </c>
      <c r="AL4827" t="s">
        <v>387</v>
      </c>
      <c r="AM4827" t="s">
        <v>245</v>
      </c>
    </row>
    <row r="4828" spans="1:39" x14ac:dyDescent="0.3">
      <c r="A4828" s="1">
        <v>43564</v>
      </c>
      <c r="B4828" t="s">
        <v>42</v>
      </c>
      <c r="C4828" t="s">
        <v>246</v>
      </c>
      <c r="D4828">
        <v>500</v>
      </c>
      <c r="E4828">
        <v>4</v>
      </c>
      <c r="F4828">
        <v>142.75</v>
      </c>
      <c r="G4828">
        <v>142.990005</v>
      </c>
      <c r="H4828">
        <v>138.10000600000001</v>
      </c>
      <c r="I4828">
        <v>139.259995</v>
      </c>
      <c r="J4828">
        <v>138.10122699999999</v>
      </c>
      <c r="K4828">
        <v>3139400</v>
      </c>
      <c r="L4828">
        <v>2.4990000000000001</v>
      </c>
      <c r="M4828">
        <v>-3.9356153119988697E-2</v>
      </c>
      <c r="N4828">
        <v>3.0845650382824101E-2</v>
      </c>
      <c r="O4828">
        <v>0.15227344442499799</v>
      </c>
      <c r="P4828">
        <v>0.21573750746940401</v>
      </c>
      <c r="Q4828">
        <v>-0.236440690200419</v>
      </c>
      <c r="R4828">
        <v>2.63134738505802E-2</v>
      </c>
      <c r="S4828">
        <v>2.5095740852298199E-2</v>
      </c>
      <c r="T4828">
        <v>2.27065803504304E-2</v>
      </c>
      <c r="U4828">
        <v>2.79872377848738E-2</v>
      </c>
      <c r="V4828">
        <v>202.479996</v>
      </c>
      <c r="W4828">
        <v>90.059997999999993</v>
      </c>
      <c r="X4828">
        <v>-0.25928843606875901</v>
      </c>
      <c r="Y4828">
        <v>-6.0859766572597396E-3</v>
      </c>
      <c r="Z4828">
        <v>1.57193943089479</v>
      </c>
      <c r="AA4828">
        <v>-0.80389485488753598</v>
      </c>
      <c r="AB4828">
        <v>-0.764947662268742</v>
      </c>
      <c r="AC4828" t="s">
        <v>249</v>
      </c>
      <c r="AD4828" t="s">
        <v>384</v>
      </c>
      <c r="AE4828" t="s">
        <v>62</v>
      </c>
      <c r="AF4828" t="s">
        <v>97</v>
      </c>
      <c r="AG4828" t="s">
        <v>385</v>
      </c>
      <c r="AH4828" s="45">
        <v>39766</v>
      </c>
      <c r="AI4828">
        <v>1174922</v>
      </c>
      <c r="AK4828" t="s">
        <v>386</v>
      </c>
      <c r="AL4828" t="s">
        <v>387</v>
      </c>
      <c r="AM4828" t="s">
        <v>245</v>
      </c>
    </row>
    <row r="4829" spans="1:39" x14ac:dyDescent="0.3">
      <c r="A4829" s="1">
        <v>43584</v>
      </c>
      <c r="B4829" t="s">
        <v>42</v>
      </c>
      <c r="C4829" t="s">
        <v>239</v>
      </c>
      <c r="D4829">
        <v>500</v>
      </c>
      <c r="E4829">
        <v>4</v>
      </c>
      <c r="F4829">
        <v>151.36000100000001</v>
      </c>
      <c r="G4829">
        <v>151.5</v>
      </c>
      <c r="H4829">
        <v>148.25</v>
      </c>
      <c r="I4829">
        <v>148.770004</v>
      </c>
      <c r="J4829">
        <v>147.532104</v>
      </c>
      <c r="K4829">
        <v>1332100</v>
      </c>
      <c r="L4829">
        <v>2.536</v>
      </c>
      <c r="M4829">
        <v>-3.5562090386384998E-3</v>
      </c>
      <c r="N4829">
        <v>6.0759030833484003E-2</v>
      </c>
      <c r="O4829">
        <v>0.243995338178706</v>
      </c>
      <c r="P4829">
        <v>0.23617463653452</v>
      </c>
      <c r="Q4829">
        <v>-0.19166379658062899</v>
      </c>
      <c r="R4829">
        <v>9.5288526025695403E-3</v>
      </c>
      <c r="S4829">
        <v>2.3458165157218699E-2</v>
      </c>
      <c r="T4829">
        <v>2.0752137868952799E-2</v>
      </c>
      <c r="U4829">
        <v>2.78228208360136E-2</v>
      </c>
      <c r="V4829">
        <v>202.479996</v>
      </c>
      <c r="W4829">
        <v>90.059997999999993</v>
      </c>
      <c r="X4829">
        <v>-0.25928843606875901</v>
      </c>
      <c r="Y4829">
        <v>1.07094833958194E-3</v>
      </c>
      <c r="Z4829">
        <v>1.58751457481821</v>
      </c>
      <c r="AA4829">
        <v>-0.72236135926836298</v>
      </c>
      <c r="AB4829">
        <v>-0.83930827214957604</v>
      </c>
      <c r="AC4829" t="s">
        <v>249</v>
      </c>
      <c r="AD4829" t="s">
        <v>384</v>
      </c>
      <c r="AE4829" t="s">
        <v>62</v>
      </c>
      <c r="AF4829" t="s">
        <v>97</v>
      </c>
      <c r="AG4829" t="s">
        <v>385</v>
      </c>
      <c r="AH4829" s="45">
        <v>39766</v>
      </c>
      <c r="AI4829">
        <v>1174922</v>
      </c>
      <c r="AK4829" t="s">
        <v>386</v>
      </c>
      <c r="AL4829" t="s">
        <v>387</v>
      </c>
      <c r="AM4829" t="s">
        <v>245</v>
      </c>
    </row>
    <row r="4830" spans="1:39" x14ac:dyDescent="0.3">
      <c r="A4830" s="1">
        <v>43588</v>
      </c>
      <c r="B4830" t="s">
        <v>42</v>
      </c>
      <c r="C4830" t="s">
        <v>239</v>
      </c>
      <c r="D4830">
        <v>200</v>
      </c>
      <c r="E4830">
        <v>4</v>
      </c>
      <c r="F4830">
        <v>146.19000199999999</v>
      </c>
      <c r="G4830">
        <v>148</v>
      </c>
      <c r="H4830">
        <v>145.55999800000001</v>
      </c>
      <c r="I4830">
        <v>147.36000100000001</v>
      </c>
      <c r="J4830">
        <v>146.133835</v>
      </c>
      <c r="K4830">
        <v>1100900</v>
      </c>
      <c r="L4830">
        <v>2.5310000000000001</v>
      </c>
      <c r="M4830">
        <v>1.2290176108564799E-2</v>
      </c>
      <c r="N4830">
        <v>-1.30791354747943E-2</v>
      </c>
      <c r="O4830">
        <v>8.73815850387685E-2</v>
      </c>
      <c r="P4830">
        <v>0.161938717305048</v>
      </c>
      <c r="Q4830">
        <v>-0.23726945344887301</v>
      </c>
      <c r="R4830">
        <v>1.69481439739784E-2</v>
      </c>
      <c r="S4830">
        <v>1.75146788482957E-2</v>
      </c>
      <c r="T4830">
        <v>2.0523878290511999E-2</v>
      </c>
      <c r="U4830">
        <v>2.7831608354868101E-2</v>
      </c>
      <c r="V4830">
        <v>202.479996</v>
      </c>
      <c r="W4830">
        <v>90.059997999999993</v>
      </c>
      <c r="X4830">
        <v>-0.25928843606875901</v>
      </c>
      <c r="Y4830">
        <v>9.5921274614703799E-3</v>
      </c>
      <c r="Z4830">
        <v>1.5852875900376699</v>
      </c>
      <c r="AA4830">
        <v>-0.89513031983372604</v>
      </c>
      <c r="AB4830">
        <v>-0.84562343513985305</v>
      </c>
      <c r="AC4830" t="s">
        <v>249</v>
      </c>
      <c r="AD4830" t="s">
        <v>384</v>
      </c>
      <c r="AE4830" t="s">
        <v>62</v>
      </c>
      <c r="AF4830" t="s">
        <v>97</v>
      </c>
      <c r="AG4830" t="s">
        <v>385</v>
      </c>
      <c r="AH4830" s="45">
        <v>39766</v>
      </c>
      <c r="AI4830">
        <v>1174922</v>
      </c>
      <c r="AK4830" t="s">
        <v>386</v>
      </c>
      <c r="AL4830" t="s">
        <v>387</v>
      </c>
      <c r="AM4830" t="s">
        <v>245</v>
      </c>
    </row>
    <row r="4831" spans="1:39" x14ac:dyDescent="0.3">
      <c r="A4831" s="1">
        <v>43628</v>
      </c>
      <c r="B4831" t="s">
        <v>42</v>
      </c>
      <c r="C4831" t="s">
        <v>246</v>
      </c>
      <c r="D4831">
        <v>100</v>
      </c>
      <c r="E4831">
        <v>4</v>
      </c>
      <c r="F4831">
        <v>116.849998</v>
      </c>
      <c r="G4831">
        <v>116.849998</v>
      </c>
      <c r="H4831">
        <v>114.010002</v>
      </c>
      <c r="I4831">
        <v>114.739998</v>
      </c>
      <c r="J4831">
        <v>114.739998</v>
      </c>
      <c r="K4831">
        <v>1094500</v>
      </c>
      <c r="L4831">
        <v>2.1269999999999998</v>
      </c>
      <c r="M4831">
        <v>-2.9286338817539101E-2</v>
      </c>
      <c r="N4831">
        <v>3.8015226323021303E-2</v>
      </c>
      <c r="O4831">
        <v>-0.115663589001452</v>
      </c>
      <c r="P4831">
        <v>-1.10640940252627E-2</v>
      </c>
      <c r="Q4831">
        <v>-0.42813136561806903</v>
      </c>
      <c r="R4831">
        <v>2.8719089751477501E-2</v>
      </c>
      <c r="S4831">
        <v>3.3966181283490202E-2</v>
      </c>
      <c r="T4831">
        <v>2.79368905025449E-2</v>
      </c>
      <c r="U4831">
        <v>2.9289026259063999E-2</v>
      </c>
      <c r="V4831">
        <v>183.14999399999999</v>
      </c>
      <c r="W4831">
        <v>90.059997999999993</v>
      </c>
      <c r="X4831">
        <v>-0.25928843606875901</v>
      </c>
      <c r="Y4831">
        <v>-2.0396578921351798E-3</v>
      </c>
      <c r="Z4831">
        <v>1.7266574403286801</v>
      </c>
      <c r="AA4831">
        <v>-1.8464954602099699</v>
      </c>
      <c r="AB4831">
        <v>-1.78627375439035</v>
      </c>
      <c r="AC4831" t="s">
        <v>249</v>
      </c>
      <c r="AD4831" t="s">
        <v>384</v>
      </c>
      <c r="AE4831" t="s">
        <v>62</v>
      </c>
      <c r="AF4831" t="s">
        <v>97</v>
      </c>
      <c r="AG4831" t="s">
        <v>385</v>
      </c>
      <c r="AH4831" s="45">
        <v>39766</v>
      </c>
      <c r="AI4831">
        <v>1174922</v>
      </c>
      <c r="AK4831" t="s">
        <v>386</v>
      </c>
      <c r="AL4831" t="s">
        <v>387</v>
      </c>
      <c r="AM4831" t="s">
        <v>245</v>
      </c>
    </row>
    <row r="4832" spans="1:39" x14ac:dyDescent="0.3">
      <c r="A4832" s="1">
        <v>43559</v>
      </c>
      <c r="B4832" t="s">
        <v>42</v>
      </c>
      <c r="C4832" t="s">
        <v>246</v>
      </c>
      <c r="D4832">
        <v>200</v>
      </c>
      <c r="E4832">
        <v>5</v>
      </c>
      <c r="F4832">
        <v>138.14999399999999</v>
      </c>
      <c r="G4832">
        <v>140.970001</v>
      </c>
      <c r="H4832">
        <v>136.80999800000001</v>
      </c>
      <c r="I4832">
        <v>139.66999799999999</v>
      </c>
      <c r="J4832">
        <v>138.50782799999999</v>
      </c>
      <c r="K4832">
        <v>2684500</v>
      </c>
      <c r="L4832">
        <v>2.512</v>
      </c>
      <c r="M4832">
        <v>1.4713576118959499E-2</v>
      </c>
      <c r="N4832">
        <v>0.17182339598972901</v>
      </c>
      <c r="O4832">
        <v>0.11787255806953099</v>
      </c>
      <c r="P4832">
        <v>0.30667168020728203</v>
      </c>
      <c r="Q4832">
        <v>-0.22905582978178099</v>
      </c>
      <c r="R4832">
        <v>2.8447769035391601E-2</v>
      </c>
      <c r="S4832">
        <v>2.4856598638172699E-2</v>
      </c>
      <c r="T4832">
        <v>2.25967181740599E-2</v>
      </c>
      <c r="U4832">
        <v>2.7849054004740199E-2</v>
      </c>
      <c r="V4832">
        <v>202.479996</v>
      </c>
      <c r="W4832">
        <v>90.059997999999993</v>
      </c>
      <c r="X4832">
        <v>-0.25928843606875901</v>
      </c>
      <c r="Y4832">
        <v>2.0824655091414399E-3</v>
      </c>
      <c r="Z4832">
        <v>1.5433975949059</v>
      </c>
      <c r="AA4832">
        <v>-0.77179204412699098</v>
      </c>
      <c r="AB4832">
        <v>-0.93883223652130099</v>
      </c>
      <c r="AC4832" t="s">
        <v>250</v>
      </c>
      <c r="AD4832" t="s">
        <v>384</v>
      </c>
      <c r="AE4832" t="s">
        <v>62</v>
      </c>
      <c r="AF4832" t="s">
        <v>97</v>
      </c>
      <c r="AG4832" t="s">
        <v>385</v>
      </c>
      <c r="AH4832" s="45">
        <v>39766</v>
      </c>
      <c r="AI4832">
        <v>1174922</v>
      </c>
      <c r="AK4832" t="s">
        <v>386</v>
      </c>
      <c r="AL4832" t="s">
        <v>387</v>
      </c>
      <c r="AM4832" t="s">
        <v>245</v>
      </c>
    </row>
    <row r="4833" spans="1:39" x14ac:dyDescent="0.3">
      <c r="A4833" s="1">
        <v>43595</v>
      </c>
      <c r="B4833" t="s">
        <v>42</v>
      </c>
      <c r="C4833" t="s">
        <v>239</v>
      </c>
      <c r="D4833">
        <v>400</v>
      </c>
      <c r="E4833">
        <v>5</v>
      </c>
      <c r="F4833">
        <v>129.33999599999899</v>
      </c>
      <c r="G4833">
        <v>133.240005</v>
      </c>
      <c r="H4833">
        <v>126.25</v>
      </c>
      <c r="I4833">
        <v>129.88999899999999</v>
      </c>
      <c r="J4833">
        <v>128.80920399999999</v>
      </c>
      <c r="K4833">
        <v>5296900</v>
      </c>
      <c r="L4833">
        <v>2.4550000000000001</v>
      </c>
      <c r="M4833">
        <v>-4.8390481096539602E-2</v>
      </c>
      <c r="N4833">
        <v>-0.126190609153294</v>
      </c>
      <c r="O4833">
        <v>-6.9654674497350397E-2</v>
      </c>
      <c r="P4833">
        <v>4.2593054392280102E-2</v>
      </c>
      <c r="Q4833">
        <v>-0.40538913239020302</v>
      </c>
      <c r="R4833">
        <v>2.5326061927584301E-2</v>
      </c>
      <c r="S4833">
        <v>2.1110980600033798E-2</v>
      </c>
      <c r="T4833">
        <v>2.1654246424541002E-2</v>
      </c>
      <c r="U4833">
        <v>2.8104477665400598E-2</v>
      </c>
      <c r="V4833">
        <v>202.479996</v>
      </c>
      <c r="W4833">
        <v>90.059997999999993</v>
      </c>
      <c r="X4833">
        <v>-0.25928843606875901</v>
      </c>
      <c r="Y4833">
        <v>3.7133938472042301E-3</v>
      </c>
      <c r="Z4833">
        <v>1.5916379274716299</v>
      </c>
      <c r="AA4833">
        <v>-1.5174753825885201</v>
      </c>
      <c r="AB4833">
        <v>-1.2387827221027501</v>
      </c>
      <c r="AC4833" t="s">
        <v>250</v>
      </c>
      <c r="AD4833" t="s">
        <v>384</v>
      </c>
      <c r="AE4833" t="s">
        <v>62</v>
      </c>
      <c r="AF4833" t="s">
        <v>97</v>
      </c>
      <c r="AG4833" t="s">
        <v>385</v>
      </c>
      <c r="AH4833" s="45">
        <v>39766</v>
      </c>
      <c r="AI4833">
        <v>1174922</v>
      </c>
      <c r="AK4833" t="s">
        <v>386</v>
      </c>
      <c r="AL4833" t="s">
        <v>387</v>
      </c>
      <c r="AM4833" t="s">
        <v>245</v>
      </c>
    </row>
    <row r="4834" spans="1:39" x14ac:dyDescent="0.3">
      <c r="A4834" s="1">
        <v>43619</v>
      </c>
      <c r="B4834" t="s">
        <v>42</v>
      </c>
      <c r="C4834" t="s">
        <v>246</v>
      </c>
      <c r="D4834">
        <v>400</v>
      </c>
      <c r="E4834">
        <v>5</v>
      </c>
      <c r="F4834">
        <v>106.620003</v>
      </c>
      <c r="G4834">
        <v>106.620003</v>
      </c>
      <c r="H4834">
        <v>102.82</v>
      </c>
      <c r="I4834">
        <v>103.57</v>
      </c>
      <c r="J4834">
        <v>103.57</v>
      </c>
      <c r="K4834">
        <v>2661700</v>
      </c>
      <c r="L4834">
        <v>2.081</v>
      </c>
      <c r="M4834">
        <v>-3.5660506526764599E-2</v>
      </c>
      <c r="N4834">
        <v>-9.7703558351419806E-2</v>
      </c>
      <c r="O4834">
        <v>-0.335961623377243</v>
      </c>
      <c r="P4834">
        <v>-0.18425995881320201</v>
      </c>
      <c r="Q4834">
        <v>-0.61121587452418102</v>
      </c>
      <c r="R4834">
        <v>1.9116843143501198E-2</v>
      </c>
      <c r="S4834">
        <v>2.5980347122222001E-2</v>
      </c>
      <c r="T4834">
        <v>2.49340097432896E-2</v>
      </c>
      <c r="U4834">
        <v>2.87927951751385E-2</v>
      </c>
      <c r="V4834">
        <v>194.08000200000001</v>
      </c>
      <c r="W4834">
        <v>90.059997999999993</v>
      </c>
      <c r="X4834">
        <v>-0.25928843606875901</v>
      </c>
      <c r="Y4834">
        <v>-2.7690708645509302E-3</v>
      </c>
      <c r="Z4834">
        <v>1.66205068286519</v>
      </c>
      <c r="AA4834">
        <v>-2.4822123431601799</v>
      </c>
      <c r="AB4834">
        <v>-2.1898910075348299</v>
      </c>
      <c r="AC4834" t="s">
        <v>250</v>
      </c>
      <c r="AD4834" t="s">
        <v>384</v>
      </c>
      <c r="AE4834" t="s">
        <v>62</v>
      </c>
      <c r="AF4834" t="s">
        <v>97</v>
      </c>
      <c r="AG4834" t="s">
        <v>385</v>
      </c>
      <c r="AH4834" s="45">
        <v>39766</v>
      </c>
      <c r="AI4834">
        <v>1174922</v>
      </c>
      <c r="AK4834" t="s">
        <v>386</v>
      </c>
      <c r="AL4834" t="s">
        <v>387</v>
      </c>
      <c r="AM4834" t="s">
        <v>245</v>
      </c>
    </row>
    <row r="4835" spans="1:39" x14ac:dyDescent="0.3">
      <c r="A4835" s="1">
        <v>43635</v>
      </c>
      <c r="B4835" t="s">
        <v>42</v>
      </c>
      <c r="C4835" t="s">
        <v>239</v>
      </c>
      <c r="D4835">
        <v>900</v>
      </c>
      <c r="E4835">
        <v>5</v>
      </c>
      <c r="F4835">
        <v>121.989998</v>
      </c>
      <c r="G4835">
        <v>122.93</v>
      </c>
      <c r="H4835">
        <v>120.5</v>
      </c>
      <c r="I4835">
        <v>122.32</v>
      </c>
      <c r="J4835">
        <v>122.32</v>
      </c>
      <c r="K4835">
        <v>1582300</v>
      </c>
      <c r="L4835">
        <v>2.0289999999999999</v>
      </c>
      <c r="M4835">
        <v>2.6195168875501802E-3</v>
      </c>
      <c r="N4835">
        <v>6.3971879877794804E-2</v>
      </c>
      <c r="O4835">
        <v>1.5740666526710599E-2</v>
      </c>
      <c r="P4835">
        <v>4.3125859386884201E-2</v>
      </c>
      <c r="Q4835">
        <v>-0.33195744122091198</v>
      </c>
      <c r="R4835">
        <v>2.5791556276870999E-2</v>
      </c>
      <c r="S4835">
        <v>3.1885901613114803E-2</v>
      </c>
      <c r="T4835">
        <v>2.8816346301142898E-2</v>
      </c>
      <c r="U4835">
        <v>2.9495014961543501E-2</v>
      </c>
      <c r="V4835">
        <v>176.729996</v>
      </c>
      <c r="W4835">
        <v>90.059997999999993</v>
      </c>
      <c r="X4835">
        <v>-0.25928843606875901</v>
      </c>
      <c r="Y4835">
        <v>2.98071681438073E-3</v>
      </c>
      <c r="Z4835">
        <v>1.7457393091154101</v>
      </c>
      <c r="AA4835">
        <v>-1.5050441743410901</v>
      </c>
      <c r="AB4835">
        <v>-1.6384775120864199</v>
      </c>
      <c r="AC4835" t="s">
        <v>250</v>
      </c>
      <c r="AD4835" t="s">
        <v>384</v>
      </c>
      <c r="AE4835" t="s">
        <v>62</v>
      </c>
      <c r="AF4835" t="s">
        <v>97</v>
      </c>
      <c r="AG4835" t="s">
        <v>385</v>
      </c>
      <c r="AH4835" s="45">
        <v>39766</v>
      </c>
      <c r="AI4835">
        <v>1174922</v>
      </c>
      <c r="AK4835" t="s">
        <v>386</v>
      </c>
      <c r="AL4835" t="s">
        <v>387</v>
      </c>
      <c r="AM4835" t="s">
        <v>245</v>
      </c>
    </row>
    <row r="4836" spans="1:39" x14ac:dyDescent="0.3">
      <c r="A4836" s="1">
        <v>43558</v>
      </c>
      <c r="B4836" t="s">
        <v>42</v>
      </c>
      <c r="C4836" t="s">
        <v>246</v>
      </c>
      <c r="D4836">
        <v>300</v>
      </c>
      <c r="E4836">
        <v>6</v>
      </c>
      <c r="F4836">
        <v>136</v>
      </c>
      <c r="G4836">
        <v>140.64999399999999</v>
      </c>
      <c r="H4836">
        <v>135.009995</v>
      </c>
      <c r="I4836">
        <v>137.63000500000001</v>
      </c>
      <c r="J4836">
        <v>136.484802</v>
      </c>
      <c r="K4836">
        <v>4217000</v>
      </c>
      <c r="L4836">
        <v>2.5169999999999999</v>
      </c>
      <c r="M4836">
        <v>1.9071972907851099E-2</v>
      </c>
      <c r="N4836">
        <v>0.16616279961163299</v>
      </c>
      <c r="O4836">
        <v>9.1705596352852498E-2</v>
      </c>
      <c r="P4836">
        <v>0.28223668873962299</v>
      </c>
      <c r="Q4836">
        <v>-0.24777064173183599</v>
      </c>
      <c r="R4836">
        <v>2.9517833843616999E-2</v>
      </c>
      <c r="S4836">
        <v>2.5013163134555299E-2</v>
      </c>
      <c r="T4836">
        <v>2.2634669564611999E-2</v>
      </c>
      <c r="U4836">
        <v>2.78321756987965E-2</v>
      </c>
      <c r="V4836">
        <v>202.479996</v>
      </c>
      <c r="W4836">
        <v>90.059997999999993</v>
      </c>
      <c r="X4836">
        <v>-0.25928843606875901</v>
      </c>
      <c r="Y4836">
        <v>2.1460723821998401E-3</v>
      </c>
      <c r="Z4836">
        <v>1.53286840606968</v>
      </c>
      <c r="AA4836">
        <v>-0.82544893646697204</v>
      </c>
      <c r="AB4836">
        <v>-1.0317196812271801</v>
      </c>
      <c r="AC4836" t="s">
        <v>251</v>
      </c>
      <c r="AD4836" t="s">
        <v>384</v>
      </c>
      <c r="AE4836" t="s">
        <v>62</v>
      </c>
      <c r="AF4836" t="s">
        <v>97</v>
      </c>
      <c r="AG4836" t="s">
        <v>385</v>
      </c>
      <c r="AH4836" s="45">
        <v>39766</v>
      </c>
      <c r="AI4836">
        <v>1174922</v>
      </c>
      <c r="AK4836" t="s">
        <v>386</v>
      </c>
      <c r="AL4836" t="s">
        <v>387</v>
      </c>
      <c r="AM4836" t="s">
        <v>245</v>
      </c>
    </row>
    <row r="4837" spans="1:39" x14ac:dyDescent="0.3">
      <c r="A4837" s="1">
        <v>43570</v>
      </c>
      <c r="B4837" t="s">
        <v>42</v>
      </c>
      <c r="C4837" t="s">
        <v>239</v>
      </c>
      <c r="D4837">
        <v>1200</v>
      </c>
      <c r="E4837">
        <v>6</v>
      </c>
      <c r="F4837">
        <v>143.33999599999899</v>
      </c>
      <c r="G4837">
        <v>143.949997</v>
      </c>
      <c r="H4837">
        <v>139.53999299999899</v>
      </c>
      <c r="I4837">
        <v>141.820007</v>
      </c>
      <c r="J4837">
        <v>140.639938</v>
      </c>
      <c r="K4837">
        <v>2006400</v>
      </c>
      <c r="L4837">
        <v>2.5529999999999999</v>
      </c>
      <c r="M4837">
        <v>-1.3725627500575001E-2</v>
      </c>
      <c r="N4837">
        <v>-2.1140105266900099E-2</v>
      </c>
      <c r="O4837">
        <v>0.20407677152186601</v>
      </c>
      <c r="P4837">
        <v>0.27739937043464302</v>
      </c>
      <c r="Q4837">
        <v>-0.23706144889963199</v>
      </c>
      <c r="R4837">
        <v>2.3333514373796702E-2</v>
      </c>
      <c r="S4837">
        <v>2.45590478349927E-2</v>
      </c>
      <c r="T4837">
        <v>2.1461797151634501E-2</v>
      </c>
      <c r="U4837">
        <v>2.7879311170090799E-2</v>
      </c>
      <c r="V4837">
        <v>202.479996</v>
      </c>
      <c r="W4837">
        <v>90.059997999999993</v>
      </c>
      <c r="X4837">
        <v>-0.25928843606875901</v>
      </c>
      <c r="Y4837">
        <v>-6.2956724975841202E-4</v>
      </c>
      <c r="Z4837">
        <v>1.57008384122031</v>
      </c>
      <c r="AA4837">
        <v>-0.82384522220599399</v>
      </c>
      <c r="AB4837">
        <v>-0.80664809644904401</v>
      </c>
      <c r="AC4837" t="s">
        <v>251</v>
      </c>
      <c r="AD4837" t="s">
        <v>384</v>
      </c>
      <c r="AE4837" t="s">
        <v>62</v>
      </c>
      <c r="AF4837" t="s">
        <v>97</v>
      </c>
      <c r="AG4837" t="s">
        <v>385</v>
      </c>
      <c r="AH4837" s="45">
        <v>39766</v>
      </c>
      <c r="AI4837">
        <v>1174922</v>
      </c>
      <c r="AK4837" t="s">
        <v>386</v>
      </c>
      <c r="AL4837" t="s">
        <v>387</v>
      </c>
      <c r="AM4837" t="s">
        <v>245</v>
      </c>
    </row>
    <row r="4838" spans="1:39" x14ac:dyDescent="0.3">
      <c r="A4838" s="1">
        <v>43577</v>
      </c>
      <c r="B4838" t="s">
        <v>42</v>
      </c>
      <c r="C4838" t="s">
        <v>246</v>
      </c>
      <c r="D4838">
        <v>300</v>
      </c>
      <c r="E4838">
        <v>6</v>
      </c>
      <c r="F4838">
        <v>141.86000100000001</v>
      </c>
      <c r="G4838">
        <v>142.03999299999899</v>
      </c>
      <c r="H4838">
        <v>138.270004</v>
      </c>
      <c r="I4838">
        <v>140</v>
      </c>
      <c r="J4838">
        <v>138.835083</v>
      </c>
      <c r="K4838">
        <v>1579800</v>
      </c>
      <c r="L4838">
        <v>2.59</v>
      </c>
      <c r="M4838">
        <v>-1.7278406343873301E-2</v>
      </c>
      <c r="N4838">
        <v>-2.6641845095047401E-2</v>
      </c>
      <c r="O4838">
        <v>0.169772073266509</v>
      </c>
      <c r="P4838">
        <v>0.20104368308274101</v>
      </c>
      <c r="Q4838">
        <v>-0.29174584226021799</v>
      </c>
      <c r="R4838">
        <v>1.48771989851962E-2</v>
      </c>
      <c r="S4838">
        <v>2.56955163439401E-2</v>
      </c>
      <c r="T4838">
        <v>2.1305886376522001E-2</v>
      </c>
      <c r="U4838">
        <v>2.7861246340566598E-2</v>
      </c>
      <c r="V4838">
        <v>202.479996</v>
      </c>
      <c r="W4838">
        <v>90.059997999999993</v>
      </c>
      <c r="X4838">
        <v>-0.25928843606875901</v>
      </c>
      <c r="Y4838">
        <v>1.0115060212163699E-3</v>
      </c>
      <c r="Z4838">
        <v>1.5676103257229199</v>
      </c>
      <c r="AA4838">
        <v>-1.02302592038423</v>
      </c>
      <c r="AB4838">
        <v>-0.91896572519570996</v>
      </c>
      <c r="AC4838" t="s">
        <v>251</v>
      </c>
      <c r="AD4838" t="s">
        <v>384</v>
      </c>
      <c r="AE4838" t="s">
        <v>62</v>
      </c>
      <c r="AF4838" t="s">
        <v>97</v>
      </c>
      <c r="AG4838" t="s">
        <v>385</v>
      </c>
      <c r="AH4838" s="45">
        <v>39766</v>
      </c>
      <c r="AI4838">
        <v>1174922</v>
      </c>
      <c r="AK4838" t="s">
        <v>386</v>
      </c>
      <c r="AL4838" t="s">
        <v>387</v>
      </c>
      <c r="AM4838" t="s">
        <v>245</v>
      </c>
    </row>
    <row r="4839" spans="1:39" x14ac:dyDescent="0.3">
      <c r="A4839" s="1">
        <v>43587</v>
      </c>
      <c r="B4839" t="s">
        <v>42</v>
      </c>
      <c r="C4839" t="s">
        <v>246</v>
      </c>
      <c r="D4839">
        <v>200</v>
      </c>
      <c r="E4839">
        <v>6</v>
      </c>
      <c r="F4839">
        <v>145.740005</v>
      </c>
      <c r="G4839">
        <v>147.5</v>
      </c>
      <c r="H4839">
        <v>143.41000399999999</v>
      </c>
      <c r="I4839">
        <v>145.55999800000001</v>
      </c>
      <c r="J4839">
        <v>144.348816</v>
      </c>
      <c r="K4839">
        <v>1239700</v>
      </c>
      <c r="L4839">
        <v>2.552</v>
      </c>
      <c r="M4839">
        <v>-3.9766321888359503E-3</v>
      </c>
      <c r="N4839">
        <v>-9.8441525340906104E-3</v>
      </c>
      <c r="O4839">
        <v>0.118143786912937</v>
      </c>
      <c r="P4839">
        <v>0.174220124606391</v>
      </c>
      <c r="Q4839">
        <v>-0.253842964186555</v>
      </c>
      <c r="R4839">
        <v>1.7704319815422601E-2</v>
      </c>
      <c r="S4839">
        <v>1.93429203133768E-2</v>
      </c>
      <c r="T4839">
        <v>2.0675455467007098E-2</v>
      </c>
      <c r="U4839">
        <v>2.7819796000210499E-2</v>
      </c>
      <c r="V4839">
        <v>202.479996</v>
      </c>
      <c r="W4839">
        <v>90.059997999999993</v>
      </c>
      <c r="X4839">
        <v>-0.25928843606875901</v>
      </c>
      <c r="Y4839">
        <v>-2.1262443276895502E-3</v>
      </c>
      <c r="Z4839">
        <v>1.5827884093042801</v>
      </c>
      <c r="AA4839">
        <v>-0.94628466624882701</v>
      </c>
      <c r="AB4839">
        <v>-0.80281493842090701</v>
      </c>
      <c r="AC4839" t="s">
        <v>251</v>
      </c>
      <c r="AD4839" t="s">
        <v>384</v>
      </c>
      <c r="AE4839" t="s">
        <v>62</v>
      </c>
      <c r="AF4839" t="s">
        <v>97</v>
      </c>
      <c r="AG4839" t="s">
        <v>385</v>
      </c>
      <c r="AH4839" s="45">
        <v>39766</v>
      </c>
      <c r="AI4839">
        <v>1174922</v>
      </c>
      <c r="AK4839" t="s">
        <v>386</v>
      </c>
      <c r="AL4839" t="s">
        <v>387</v>
      </c>
      <c r="AM4839" t="s">
        <v>245</v>
      </c>
    </row>
    <row r="4840" spans="1:39" x14ac:dyDescent="0.3">
      <c r="A4840" s="1">
        <v>43592</v>
      </c>
      <c r="B4840" t="s">
        <v>42</v>
      </c>
      <c r="C4840" t="s">
        <v>239</v>
      </c>
      <c r="D4840">
        <v>100</v>
      </c>
      <c r="E4840">
        <v>6</v>
      </c>
      <c r="F4840">
        <v>139.729996</v>
      </c>
      <c r="G4840">
        <v>141</v>
      </c>
      <c r="H4840">
        <v>133.63999899999999</v>
      </c>
      <c r="I4840">
        <v>135.699997</v>
      </c>
      <c r="J4840">
        <v>134.57086200000001</v>
      </c>
      <c r="K4840">
        <v>2850500</v>
      </c>
      <c r="L4840">
        <v>2.448</v>
      </c>
      <c r="M4840">
        <v>-4.0863232314925703E-2</v>
      </c>
      <c r="N4840">
        <v>-6.2486806672954101E-2</v>
      </c>
      <c r="O4840">
        <v>-2.8835928564697799E-2</v>
      </c>
      <c r="P4840">
        <v>7.0347522018290504E-2</v>
      </c>
      <c r="Q4840">
        <v>-0.32689954538528798</v>
      </c>
      <c r="R4840">
        <v>2.70138831513137E-2</v>
      </c>
      <c r="S4840">
        <v>2.13461844276936E-2</v>
      </c>
      <c r="T4840">
        <v>2.1687706090158201E-2</v>
      </c>
      <c r="U4840">
        <v>2.8057629163037699E-2</v>
      </c>
      <c r="V4840">
        <v>202.479996</v>
      </c>
      <c r="W4840">
        <v>90.059997999999993</v>
      </c>
      <c r="X4840">
        <v>-0.25928843606875901</v>
      </c>
      <c r="Y4840">
        <v>-1.6649488130547601E-2</v>
      </c>
      <c r="Z4840">
        <v>1.6110618219821899</v>
      </c>
      <c r="AA4840">
        <v>-1.21309949112995</v>
      </c>
      <c r="AB4840">
        <v>-0.98645565172057903</v>
      </c>
      <c r="AC4840" t="s">
        <v>251</v>
      </c>
      <c r="AD4840" t="s">
        <v>384</v>
      </c>
      <c r="AE4840" t="s">
        <v>62</v>
      </c>
      <c r="AF4840" t="s">
        <v>97</v>
      </c>
      <c r="AG4840" t="s">
        <v>385</v>
      </c>
      <c r="AH4840" s="45">
        <v>39766</v>
      </c>
      <c r="AI4840">
        <v>1174922</v>
      </c>
      <c r="AK4840" t="s">
        <v>386</v>
      </c>
      <c r="AL4840" t="s">
        <v>387</v>
      </c>
      <c r="AM4840" t="s">
        <v>245</v>
      </c>
    </row>
    <row r="4841" spans="1:39" x14ac:dyDescent="0.3">
      <c r="A4841" s="1">
        <v>43595</v>
      </c>
      <c r="B4841" t="s">
        <v>42</v>
      </c>
      <c r="C4841" t="s">
        <v>246</v>
      </c>
      <c r="D4841">
        <v>700</v>
      </c>
      <c r="E4841">
        <v>6</v>
      </c>
      <c r="F4841">
        <v>129.33999599999899</v>
      </c>
      <c r="G4841">
        <v>133.240005</v>
      </c>
      <c r="H4841">
        <v>126.25</v>
      </c>
      <c r="I4841">
        <v>129.88999899999999</v>
      </c>
      <c r="J4841">
        <v>128.80920399999999</v>
      </c>
      <c r="K4841">
        <v>5296900</v>
      </c>
      <c r="L4841">
        <v>2.4550000000000001</v>
      </c>
      <c r="M4841">
        <v>-4.8390481096539602E-2</v>
      </c>
      <c r="N4841">
        <v>-0.126190609153294</v>
      </c>
      <c r="O4841">
        <v>-6.9654674497350397E-2</v>
      </c>
      <c r="P4841">
        <v>4.2593054392280102E-2</v>
      </c>
      <c r="Q4841">
        <v>-0.40538913239020302</v>
      </c>
      <c r="R4841">
        <v>2.5326061927584301E-2</v>
      </c>
      <c r="S4841">
        <v>2.1110980600033798E-2</v>
      </c>
      <c r="T4841">
        <v>2.1654246424541002E-2</v>
      </c>
      <c r="U4841">
        <v>2.8104477665400598E-2</v>
      </c>
      <c r="V4841">
        <v>202.479996</v>
      </c>
      <c r="W4841">
        <v>90.059997999999993</v>
      </c>
      <c r="X4841">
        <v>-0.25928843606875901</v>
      </c>
      <c r="Y4841">
        <v>3.7133938472042301E-3</v>
      </c>
      <c r="Z4841">
        <v>1.5916379274716299</v>
      </c>
      <c r="AA4841">
        <v>-1.5174753825885201</v>
      </c>
      <c r="AB4841">
        <v>-1.2387827221027501</v>
      </c>
      <c r="AC4841" t="s">
        <v>251</v>
      </c>
      <c r="AD4841" t="s">
        <v>384</v>
      </c>
      <c r="AE4841" t="s">
        <v>62</v>
      </c>
      <c r="AF4841" t="s">
        <v>97</v>
      </c>
      <c r="AG4841" t="s">
        <v>385</v>
      </c>
      <c r="AH4841" s="45">
        <v>39766</v>
      </c>
      <c r="AI4841">
        <v>1174922</v>
      </c>
      <c r="AK4841" t="s">
        <v>386</v>
      </c>
      <c r="AL4841" t="s">
        <v>387</v>
      </c>
      <c r="AM4841" t="s">
        <v>245</v>
      </c>
    </row>
    <row r="4842" spans="1:39" x14ac:dyDescent="0.3">
      <c r="A4842" s="1">
        <v>43616</v>
      </c>
      <c r="B4842" t="s">
        <v>42</v>
      </c>
      <c r="C4842" t="s">
        <v>239</v>
      </c>
      <c r="D4842">
        <v>1100</v>
      </c>
      <c r="E4842">
        <v>6</v>
      </c>
      <c r="F4842">
        <v>109.470001</v>
      </c>
      <c r="G4842">
        <v>109.75</v>
      </c>
      <c r="H4842">
        <v>106.459999</v>
      </c>
      <c r="I4842">
        <v>107.33000199999999</v>
      </c>
      <c r="J4842">
        <v>107.33000199999999</v>
      </c>
      <c r="K4842">
        <v>2892700</v>
      </c>
      <c r="L4842">
        <v>2.1419999999999999</v>
      </c>
      <c r="M4842">
        <v>-3.7488371931410601E-2</v>
      </c>
      <c r="N4842">
        <v>-5.9061413178099299E-2</v>
      </c>
      <c r="O4842">
        <v>-0.288669502866506</v>
      </c>
      <c r="P4842">
        <v>-0.145009402215655</v>
      </c>
      <c r="Q4842">
        <v>-0.57381918520930297</v>
      </c>
      <c r="R4842">
        <v>1.87788455978606E-2</v>
      </c>
      <c r="S4842">
        <v>2.6168777371001199E-2</v>
      </c>
      <c r="T4842">
        <v>2.4590865035390298E-2</v>
      </c>
      <c r="U4842">
        <v>2.8717090282018201E-2</v>
      </c>
      <c r="V4842">
        <v>197.679993</v>
      </c>
      <c r="W4842">
        <v>90.059997999999993</v>
      </c>
      <c r="X4842">
        <v>-0.25928843606875901</v>
      </c>
      <c r="Y4842">
        <v>-1.3283204951564801E-2</v>
      </c>
      <c r="Z4842">
        <v>1.6538549072523401</v>
      </c>
      <c r="AA4842">
        <v>-2.3239962164058499</v>
      </c>
      <c r="AB4842">
        <v>-2.0945029258597199</v>
      </c>
      <c r="AC4842" t="s">
        <v>251</v>
      </c>
      <c r="AD4842" t="s">
        <v>384</v>
      </c>
      <c r="AE4842" t="s">
        <v>62</v>
      </c>
      <c r="AF4842" t="s">
        <v>97</v>
      </c>
      <c r="AG4842" t="s">
        <v>385</v>
      </c>
      <c r="AH4842" s="45">
        <v>39766</v>
      </c>
      <c r="AI4842">
        <v>1174922</v>
      </c>
      <c r="AK4842" t="s">
        <v>386</v>
      </c>
      <c r="AL4842" t="s">
        <v>387</v>
      </c>
      <c r="AM4842" t="s">
        <v>245</v>
      </c>
    </row>
    <row r="4843" spans="1:39" x14ac:dyDescent="0.3">
      <c r="A4843" s="1">
        <v>43627</v>
      </c>
      <c r="B4843" t="s">
        <v>42</v>
      </c>
      <c r="C4843" t="s">
        <v>246</v>
      </c>
      <c r="D4843">
        <v>200</v>
      </c>
      <c r="E4843">
        <v>6</v>
      </c>
      <c r="F4843">
        <v>118.19000200000001</v>
      </c>
      <c r="G4843">
        <v>119.489998</v>
      </c>
      <c r="H4843">
        <v>117.019997</v>
      </c>
      <c r="I4843">
        <v>118.150002</v>
      </c>
      <c r="J4843">
        <v>118.150002</v>
      </c>
      <c r="K4843">
        <v>1954800</v>
      </c>
      <c r="L4843">
        <v>2.14</v>
      </c>
      <c r="M4843">
        <v>1.2605600867153E-2</v>
      </c>
      <c r="N4843">
        <v>4.5718280013766002E-2</v>
      </c>
      <c r="O4843">
        <v>-0.134767731280453</v>
      </c>
      <c r="P4843">
        <v>1.51498049128006E-2</v>
      </c>
      <c r="Q4843">
        <v>-0.38380034560624199</v>
      </c>
      <c r="R4843">
        <v>2.6354754225458001E-2</v>
      </c>
      <c r="S4843">
        <v>3.4842648222657202E-2</v>
      </c>
      <c r="T4843">
        <v>2.76904493160578E-2</v>
      </c>
      <c r="U4843">
        <v>2.92557820781339E-2</v>
      </c>
      <c r="V4843">
        <v>183.36999499999999</v>
      </c>
      <c r="W4843">
        <v>90.059997999999993</v>
      </c>
      <c r="X4843">
        <v>-0.25928843606875901</v>
      </c>
      <c r="Y4843">
        <v>-3.4994119269314301E-4</v>
      </c>
      <c r="Z4843">
        <v>1.72503142364988</v>
      </c>
      <c r="AA4843">
        <v>-1.6512012026923699</v>
      </c>
      <c r="AB4843">
        <v>-1.8131760103290799</v>
      </c>
      <c r="AC4843" t="s">
        <v>251</v>
      </c>
      <c r="AD4843" t="s">
        <v>384</v>
      </c>
      <c r="AE4843" t="s">
        <v>62</v>
      </c>
      <c r="AF4843" t="s">
        <v>97</v>
      </c>
      <c r="AG4843" t="s">
        <v>385</v>
      </c>
      <c r="AH4843" s="45">
        <v>39766</v>
      </c>
      <c r="AI4843">
        <v>1174922</v>
      </c>
      <c r="AK4843" t="s">
        <v>386</v>
      </c>
      <c r="AL4843" t="s">
        <v>387</v>
      </c>
      <c r="AM4843" t="s">
        <v>245</v>
      </c>
    </row>
    <row r="4844" spans="1:39" x14ac:dyDescent="0.3">
      <c r="A4844" s="1">
        <v>43570</v>
      </c>
      <c r="B4844" t="s">
        <v>42</v>
      </c>
      <c r="C4844" t="s">
        <v>239</v>
      </c>
      <c r="D4844">
        <v>2200</v>
      </c>
      <c r="E4844">
        <v>7</v>
      </c>
      <c r="F4844">
        <v>143.33999599999899</v>
      </c>
      <c r="G4844">
        <v>143.949997</v>
      </c>
      <c r="H4844">
        <v>139.53999299999899</v>
      </c>
      <c r="I4844">
        <v>141.820007</v>
      </c>
      <c r="J4844">
        <v>140.639938</v>
      </c>
      <c r="K4844">
        <v>2006400</v>
      </c>
      <c r="L4844">
        <v>2.5529999999999999</v>
      </c>
      <c r="M4844">
        <v>-1.3725627500575001E-2</v>
      </c>
      <c r="N4844">
        <v>-2.1140105266900099E-2</v>
      </c>
      <c r="O4844">
        <v>0.20407677152186601</v>
      </c>
      <c r="P4844">
        <v>0.27739937043464302</v>
      </c>
      <c r="Q4844">
        <v>-0.23706144889963199</v>
      </c>
      <c r="R4844">
        <v>2.3333514373796702E-2</v>
      </c>
      <c r="S4844">
        <v>2.45590478349927E-2</v>
      </c>
      <c r="T4844">
        <v>2.1461797151634501E-2</v>
      </c>
      <c r="U4844">
        <v>2.7879311170090799E-2</v>
      </c>
      <c r="V4844">
        <v>202.479996</v>
      </c>
      <c r="W4844">
        <v>90.059997999999993</v>
      </c>
      <c r="X4844">
        <v>-0.25928843606875901</v>
      </c>
      <c r="Y4844">
        <v>-6.2956724975841202E-4</v>
      </c>
      <c r="Z4844">
        <v>1.57008384122031</v>
      </c>
      <c r="AA4844">
        <v>-0.82384522220599399</v>
      </c>
      <c r="AB4844">
        <v>-0.80664809644904401</v>
      </c>
      <c r="AC4844" t="s">
        <v>252</v>
      </c>
      <c r="AD4844" t="s">
        <v>384</v>
      </c>
      <c r="AE4844" t="s">
        <v>62</v>
      </c>
      <c r="AF4844" t="s">
        <v>97</v>
      </c>
      <c r="AG4844" t="s">
        <v>385</v>
      </c>
      <c r="AH4844" s="45">
        <v>39766</v>
      </c>
      <c r="AI4844">
        <v>1174922</v>
      </c>
      <c r="AK4844" t="s">
        <v>386</v>
      </c>
      <c r="AL4844" t="s">
        <v>387</v>
      </c>
      <c r="AM4844" t="s">
        <v>245</v>
      </c>
    </row>
    <row r="4845" spans="1:39" x14ac:dyDescent="0.3">
      <c r="A4845" s="1">
        <v>43600</v>
      </c>
      <c r="B4845" t="s">
        <v>42</v>
      </c>
      <c r="C4845" t="s">
        <v>239</v>
      </c>
      <c r="D4845">
        <v>500</v>
      </c>
      <c r="E4845">
        <v>7</v>
      </c>
      <c r="F4845">
        <v>122</v>
      </c>
      <c r="G4845">
        <v>125.519997</v>
      </c>
      <c r="H4845">
        <v>121.029999</v>
      </c>
      <c r="I4845">
        <v>125.25</v>
      </c>
      <c r="J4845">
        <v>124.207809</v>
      </c>
      <c r="K4845">
        <v>2127500</v>
      </c>
      <c r="L4845">
        <v>2.379</v>
      </c>
      <c r="M4845">
        <v>1.5529131308304901E-2</v>
      </c>
      <c r="N4845">
        <v>-8.2049078993472094E-2</v>
      </c>
      <c r="O4845">
        <v>-0.137972578676477</v>
      </c>
      <c r="P4845">
        <v>-1.22993606779194E-2</v>
      </c>
      <c r="Q4845">
        <v>-0.40297222709994501</v>
      </c>
      <c r="R4845">
        <v>3.6897004068171299E-2</v>
      </c>
      <c r="S4845">
        <v>2.4521550589474E-2</v>
      </c>
      <c r="T4845">
        <v>2.31866167761101E-2</v>
      </c>
      <c r="U4845">
        <v>2.83175113113865E-2</v>
      </c>
      <c r="V4845">
        <v>197.679993</v>
      </c>
      <c r="W4845">
        <v>90.059997999999993</v>
      </c>
      <c r="X4845">
        <v>-0.25928843606875901</v>
      </c>
      <c r="Y4845">
        <v>5.8219943882337104E-3</v>
      </c>
      <c r="Z4845">
        <v>1.6218205775752901</v>
      </c>
      <c r="AA4845">
        <v>-1.53703052899378</v>
      </c>
      <c r="AB4845">
        <v>-1.54189705944208</v>
      </c>
      <c r="AC4845" t="s">
        <v>252</v>
      </c>
      <c r="AD4845" t="s">
        <v>384</v>
      </c>
      <c r="AE4845" t="s">
        <v>62</v>
      </c>
      <c r="AF4845" t="s">
        <v>97</v>
      </c>
      <c r="AG4845" t="s">
        <v>385</v>
      </c>
      <c r="AH4845" s="45">
        <v>39766</v>
      </c>
      <c r="AI4845">
        <v>1174922</v>
      </c>
      <c r="AK4845" t="s">
        <v>386</v>
      </c>
      <c r="AL4845" t="s">
        <v>387</v>
      </c>
      <c r="AM4845" t="s">
        <v>245</v>
      </c>
    </row>
    <row r="4846" spans="1:39" x14ac:dyDescent="0.3">
      <c r="A4846" s="1">
        <v>43636</v>
      </c>
      <c r="B4846" t="s">
        <v>42</v>
      </c>
      <c r="C4846" t="s">
        <v>239</v>
      </c>
      <c r="D4846">
        <v>500</v>
      </c>
      <c r="E4846">
        <v>7</v>
      </c>
      <c r="F4846">
        <v>125.75</v>
      </c>
      <c r="G4846">
        <v>127.980003</v>
      </c>
      <c r="H4846">
        <v>121.769997</v>
      </c>
      <c r="I4846">
        <v>122.449997</v>
      </c>
      <c r="J4846">
        <v>122.449997</v>
      </c>
      <c r="K4846">
        <v>1379100</v>
      </c>
      <c r="L4846">
        <v>2.0009999999999999</v>
      </c>
      <c r="M4846">
        <v>1.0621972775737799E-3</v>
      </c>
      <c r="N4846">
        <v>4.3735569694987E-2</v>
      </c>
      <c r="O4846">
        <v>2.7067803579547599E-2</v>
      </c>
      <c r="P4846">
        <v>1.91115291070936E-2</v>
      </c>
      <c r="Q4846">
        <v>-0.31552852953334398</v>
      </c>
      <c r="R4846">
        <v>2.5711085233121499E-2</v>
      </c>
      <c r="S4846">
        <v>3.17914660894906E-2</v>
      </c>
      <c r="T4846">
        <v>2.8646818250392499E-2</v>
      </c>
      <c r="U4846">
        <v>2.9481991087243101E-2</v>
      </c>
      <c r="V4846">
        <v>176.729996</v>
      </c>
      <c r="W4846">
        <v>90.059997999999993</v>
      </c>
      <c r="X4846">
        <v>-0.25928843606875901</v>
      </c>
      <c r="Y4846">
        <v>9.4276054361659405E-3</v>
      </c>
      <c r="Z4846">
        <v>1.73923235625449</v>
      </c>
      <c r="AA4846">
        <v>-1.4437490945679801</v>
      </c>
      <c r="AB4846">
        <v>-1.57931404313741</v>
      </c>
      <c r="AC4846" t="s">
        <v>252</v>
      </c>
      <c r="AD4846" t="s">
        <v>384</v>
      </c>
      <c r="AE4846" t="s">
        <v>62</v>
      </c>
      <c r="AF4846" t="s">
        <v>97</v>
      </c>
      <c r="AG4846" t="s">
        <v>385</v>
      </c>
      <c r="AH4846" s="45">
        <v>39766</v>
      </c>
      <c r="AI4846">
        <v>1174922</v>
      </c>
      <c r="AK4846" t="s">
        <v>386</v>
      </c>
      <c r="AL4846" t="s">
        <v>387</v>
      </c>
      <c r="AM4846" t="s">
        <v>245</v>
      </c>
    </row>
    <row r="4847" spans="1:39" x14ac:dyDescent="0.3">
      <c r="A4847" s="1">
        <v>43570</v>
      </c>
      <c r="B4847" t="s">
        <v>42</v>
      </c>
      <c r="C4847" t="s">
        <v>239</v>
      </c>
      <c r="D4847">
        <v>1100</v>
      </c>
      <c r="E4847">
        <v>8</v>
      </c>
      <c r="F4847">
        <v>143.33999599999899</v>
      </c>
      <c r="G4847">
        <v>143.949997</v>
      </c>
      <c r="H4847">
        <v>139.53999299999899</v>
      </c>
      <c r="I4847">
        <v>141.820007</v>
      </c>
      <c r="J4847">
        <v>140.639938</v>
      </c>
      <c r="K4847">
        <v>2006400</v>
      </c>
      <c r="L4847">
        <v>2.5529999999999999</v>
      </c>
      <c r="M4847">
        <v>-1.3725627500575001E-2</v>
      </c>
      <c r="N4847">
        <v>-2.1140105266900099E-2</v>
      </c>
      <c r="O4847">
        <v>0.20407677152186601</v>
      </c>
      <c r="P4847">
        <v>0.27739937043464302</v>
      </c>
      <c r="Q4847">
        <v>-0.23706144889963199</v>
      </c>
      <c r="R4847">
        <v>2.3333514373796702E-2</v>
      </c>
      <c r="S4847">
        <v>2.45590478349927E-2</v>
      </c>
      <c r="T4847">
        <v>2.1461797151634501E-2</v>
      </c>
      <c r="U4847">
        <v>2.7879311170090799E-2</v>
      </c>
      <c r="V4847">
        <v>202.479996</v>
      </c>
      <c r="W4847">
        <v>90.059997999999993</v>
      </c>
      <c r="X4847">
        <v>-0.25928843606875901</v>
      </c>
      <c r="Y4847">
        <v>-6.2956724975841202E-4</v>
      </c>
      <c r="Z4847">
        <v>1.57008384122031</v>
      </c>
      <c r="AA4847">
        <v>-0.82384522220599399</v>
      </c>
      <c r="AB4847">
        <v>-0.80664809644904401</v>
      </c>
      <c r="AC4847" t="s">
        <v>253</v>
      </c>
      <c r="AD4847" t="s">
        <v>384</v>
      </c>
      <c r="AE4847" t="s">
        <v>62</v>
      </c>
      <c r="AF4847" t="s">
        <v>97</v>
      </c>
      <c r="AG4847" t="s">
        <v>385</v>
      </c>
      <c r="AH4847" s="45">
        <v>39766</v>
      </c>
      <c r="AI4847">
        <v>1174922</v>
      </c>
      <c r="AK4847" t="s">
        <v>386</v>
      </c>
      <c r="AL4847" t="s">
        <v>387</v>
      </c>
      <c r="AM4847" t="s">
        <v>245</v>
      </c>
    </row>
    <row r="4848" spans="1:39" x14ac:dyDescent="0.3">
      <c r="A4848" s="1">
        <v>43581</v>
      </c>
      <c r="B4848" t="s">
        <v>42</v>
      </c>
      <c r="C4848" t="s">
        <v>239</v>
      </c>
      <c r="D4848">
        <v>600</v>
      </c>
      <c r="E4848">
        <v>8</v>
      </c>
      <c r="F4848">
        <v>148</v>
      </c>
      <c r="G4848">
        <v>150.66999799999999</v>
      </c>
      <c r="H4848">
        <v>147.509995</v>
      </c>
      <c r="I4848">
        <v>149.300003</v>
      </c>
      <c r="J4848">
        <v>148.057693</v>
      </c>
      <c r="K4848">
        <v>1634800</v>
      </c>
      <c r="L4848">
        <v>2.5049999999999999</v>
      </c>
      <c r="M4848">
        <v>1.55251590492683E-2</v>
      </c>
      <c r="N4848">
        <v>4.7036833528249299E-2</v>
      </c>
      <c r="O4848">
        <v>0.24071157779948599</v>
      </c>
      <c r="P4848">
        <v>0.23668902908247699</v>
      </c>
      <c r="Q4848">
        <v>-0.18064468087713301</v>
      </c>
      <c r="R4848">
        <v>1.5369873573288499E-2</v>
      </c>
      <c r="S4848">
        <v>2.35659990808391E-2</v>
      </c>
      <c r="T4848">
        <v>2.0749318345428799E-2</v>
      </c>
      <c r="U4848">
        <v>2.78270682326816E-2</v>
      </c>
      <c r="V4848">
        <v>202.479996</v>
      </c>
      <c r="W4848">
        <v>90.059997999999993</v>
      </c>
      <c r="X4848">
        <v>-0.25928843606875901</v>
      </c>
      <c r="Y4848">
        <v>4.6743503443647796E-3</v>
      </c>
      <c r="Z4848">
        <v>1.58421280791161</v>
      </c>
      <c r="AA4848">
        <v>-0.68108783623899705</v>
      </c>
      <c r="AB4848">
        <v>-0.899441184372751</v>
      </c>
      <c r="AC4848" t="s">
        <v>253</v>
      </c>
      <c r="AD4848" t="s">
        <v>384</v>
      </c>
      <c r="AE4848" t="s">
        <v>62</v>
      </c>
      <c r="AF4848" t="s">
        <v>97</v>
      </c>
      <c r="AG4848" t="s">
        <v>385</v>
      </c>
      <c r="AH4848" s="45">
        <v>39766</v>
      </c>
      <c r="AI4848">
        <v>1174922</v>
      </c>
      <c r="AK4848" t="s">
        <v>386</v>
      </c>
      <c r="AL4848" t="s">
        <v>387</v>
      </c>
      <c r="AM4848" t="s">
        <v>245</v>
      </c>
    </row>
    <row r="4849" spans="1:39" x14ac:dyDescent="0.3">
      <c r="A4849" s="1">
        <v>43586</v>
      </c>
      <c r="B4849" t="s">
        <v>42</v>
      </c>
      <c r="C4849" t="s">
        <v>246</v>
      </c>
      <c r="D4849">
        <v>1000</v>
      </c>
      <c r="E4849">
        <v>8</v>
      </c>
      <c r="F4849">
        <v>148.78999299999899</v>
      </c>
      <c r="G4849">
        <v>150.21000699999999</v>
      </c>
      <c r="H4849">
        <v>145.86000100000001</v>
      </c>
      <c r="I4849">
        <v>146.13999899999999</v>
      </c>
      <c r="J4849">
        <v>144.923981</v>
      </c>
      <c r="K4849">
        <v>2487900</v>
      </c>
      <c r="L4849">
        <v>2.5110000000000001</v>
      </c>
      <c r="M4849">
        <v>1.16316139839726E-2</v>
      </c>
      <c r="N4849">
        <v>1.1977863632518199E-2</v>
      </c>
      <c r="O4849">
        <v>0.20275603935024</v>
      </c>
      <c r="P4849">
        <v>0.19897863306419999</v>
      </c>
      <c r="Q4849">
        <v>-0.219920204383797</v>
      </c>
      <c r="R4849">
        <v>1.9666618358521699E-2</v>
      </c>
      <c r="S4849">
        <v>2.4984971794092699E-2</v>
      </c>
      <c r="T4849">
        <v>2.07802732996673E-2</v>
      </c>
      <c r="U4849">
        <v>2.7887361343132501E-2</v>
      </c>
      <c r="V4849">
        <v>202.479996</v>
      </c>
      <c r="W4849">
        <v>90.059997999999993</v>
      </c>
      <c r="X4849">
        <v>-0.25928843606875901</v>
      </c>
      <c r="Y4849">
        <v>-7.5304459681844096E-3</v>
      </c>
      <c r="Z4849">
        <v>1.58557563844107</v>
      </c>
      <c r="AA4849">
        <v>-0.824942830602306</v>
      </c>
      <c r="AB4849">
        <v>-0.78443343968317103</v>
      </c>
      <c r="AC4849" t="s">
        <v>253</v>
      </c>
      <c r="AD4849" t="s">
        <v>384</v>
      </c>
      <c r="AE4849" t="s">
        <v>62</v>
      </c>
      <c r="AF4849" t="s">
        <v>97</v>
      </c>
      <c r="AG4849" t="s">
        <v>385</v>
      </c>
      <c r="AH4849" s="45">
        <v>39766</v>
      </c>
      <c r="AI4849">
        <v>1174922</v>
      </c>
      <c r="AK4849" t="s">
        <v>386</v>
      </c>
      <c r="AL4849" t="s">
        <v>387</v>
      </c>
      <c r="AM4849" t="s">
        <v>245</v>
      </c>
    </row>
    <row r="4850" spans="1:39" x14ac:dyDescent="0.3">
      <c r="A4850" s="1">
        <v>43623</v>
      </c>
      <c r="B4850" t="s">
        <v>42</v>
      </c>
      <c r="C4850" t="s">
        <v>239</v>
      </c>
      <c r="D4850">
        <v>900</v>
      </c>
      <c r="E4850">
        <v>8</v>
      </c>
      <c r="F4850">
        <v>110.379997</v>
      </c>
      <c r="G4850">
        <v>113.25</v>
      </c>
      <c r="H4850">
        <v>110.279999</v>
      </c>
      <c r="I4850">
        <v>111.019997</v>
      </c>
      <c r="J4850">
        <v>111.019997</v>
      </c>
      <c r="K4850">
        <v>1545700</v>
      </c>
      <c r="L4850">
        <v>2.0840000000000001</v>
      </c>
      <c r="M4850">
        <v>9.4117798825015999E-3</v>
      </c>
      <c r="N4850">
        <v>3.3802119112304699E-2</v>
      </c>
      <c r="O4850">
        <v>-0.19238057708124701</v>
      </c>
      <c r="P4850">
        <v>-6.6003162576960206E-2</v>
      </c>
      <c r="Q4850">
        <v>-0.45381848008030501</v>
      </c>
      <c r="R4850">
        <v>4.7462229528841597E-2</v>
      </c>
      <c r="S4850">
        <v>3.2385768614617498E-2</v>
      </c>
      <c r="T4850">
        <v>2.69842872146656E-2</v>
      </c>
      <c r="U4850">
        <v>2.9091332274769E-2</v>
      </c>
      <c r="V4850">
        <v>183.36999499999999</v>
      </c>
      <c r="W4850">
        <v>90.059997999999993</v>
      </c>
      <c r="X4850">
        <v>-0.25928843606875901</v>
      </c>
      <c r="Y4850">
        <v>1.0442979367750601E-2</v>
      </c>
      <c r="Z4850">
        <v>1.7184658126424299</v>
      </c>
      <c r="AA4850">
        <v>-1.9082670075179</v>
      </c>
      <c r="AB4850">
        <v>-2.0674092544995002</v>
      </c>
      <c r="AC4850" t="s">
        <v>253</v>
      </c>
      <c r="AD4850" t="s">
        <v>384</v>
      </c>
      <c r="AE4850" t="s">
        <v>62</v>
      </c>
      <c r="AF4850" t="s">
        <v>97</v>
      </c>
      <c r="AG4850" t="s">
        <v>385</v>
      </c>
      <c r="AH4850" s="45">
        <v>39766</v>
      </c>
      <c r="AI4850">
        <v>1174922</v>
      </c>
      <c r="AK4850" t="s">
        <v>386</v>
      </c>
      <c r="AL4850" t="s">
        <v>387</v>
      </c>
      <c r="AM4850" t="s">
        <v>245</v>
      </c>
    </row>
    <row r="4851" spans="1:39" x14ac:dyDescent="0.3">
      <c r="A4851" s="1">
        <v>43560</v>
      </c>
      <c r="B4851" t="s">
        <v>42</v>
      </c>
      <c r="C4851" t="s">
        <v>246</v>
      </c>
      <c r="D4851">
        <v>600</v>
      </c>
      <c r="E4851">
        <v>9</v>
      </c>
      <c r="F4851">
        <v>140</v>
      </c>
      <c r="G4851">
        <v>141.28999299999899</v>
      </c>
      <c r="H4851">
        <v>138.60000600000001</v>
      </c>
      <c r="I4851">
        <v>140.94000199999999</v>
      </c>
      <c r="J4851">
        <v>139.767258</v>
      </c>
      <c r="K4851">
        <v>1856900</v>
      </c>
      <c r="L4851">
        <v>2.5009999999999999</v>
      </c>
      <c r="M4851">
        <v>9.0517524748139396E-3</v>
      </c>
      <c r="N4851">
        <v>0.16652529973282501</v>
      </c>
      <c r="O4851">
        <v>0.131688341621223</v>
      </c>
      <c r="P4851">
        <v>0.276182924320581</v>
      </c>
      <c r="Q4851">
        <v>-0.229205389258619</v>
      </c>
      <c r="R4851">
        <v>2.9460308502599099E-2</v>
      </c>
      <c r="S4851">
        <v>2.47630454836399E-2</v>
      </c>
      <c r="T4851">
        <v>2.2164516001964899E-2</v>
      </c>
      <c r="U4851">
        <v>2.7848839279743898E-2</v>
      </c>
      <c r="V4851">
        <v>202.479996</v>
      </c>
      <c r="W4851">
        <v>90.059997999999993</v>
      </c>
      <c r="X4851">
        <v>-0.25928843606875901</v>
      </c>
      <c r="Y4851">
        <v>4.62571739556182E-3</v>
      </c>
      <c r="Z4851">
        <v>1.5439898627069699</v>
      </c>
      <c r="AA4851">
        <v>-0.775172640289437</v>
      </c>
      <c r="AB4851">
        <v>-0.86021705468497001</v>
      </c>
      <c r="AC4851" t="s">
        <v>254</v>
      </c>
      <c r="AD4851" t="s">
        <v>384</v>
      </c>
      <c r="AE4851" t="s">
        <v>62</v>
      </c>
      <c r="AF4851" t="s">
        <v>97</v>
      </c>
      <c r="AG4851" t="s">
        <v>385</v>
      </c>
      <c r="AH4851" s="45">
        <v>39766</v>
      </c>
      <c r="AI4851">
        <v>1174922</v>
      </c>
      <c r="AK4851" t="s">
        <v>386</v>
      </c>
      <c r="AL4851" t="s">
        <v>387</v>
      </c>
      <c r="AM4851" t="s">
        <v>245</v>
      </c>
    </row>
    <row r="4852" spans="1:39" x14ac:dyDescent="0.3">
      <c r="A4852" s="1">
        <v>43567</v>
      </c>
      <c r="B4852" t="s">
        <v>42</v>
      </c>
      <c r="C4852" t="s">
        <v>246</v>
      </c>
      <c r="D4852">
        <v>800</v>
      </c>
      <c r="E4852">
        <v>9</v>
      </c>
      <c r="F4852">
        <v>142</v>
      </c>
      <c r="G4852">
        <v>143.89999399999999</v>
      </c>
      <c r="H4852">
        <v>141.10000600000001</v>
      </c>
      <c r="I4852">
        <v>143.779999</v>
      </c>
      <c r="J4852">
        <v>142.583618</v>
      </c>
      <c r="K4852">
        <v>2177600</v>
      </c>
      <c r="L4852">
        <v>2.56</v>
      </c>
      <c r="M4852">
        <v>1.9382598813959401E-2</v>
      </c>
      <c r="N4852">
        <v>1.9950024234863101E-2</v>
      </c>
      <c r="O4852">
        <v>0.20619584482720399</v>
      </c>
      <c r="P4852">
        <v>0.241938387563468</v>
      </c>
      <c r="Q4852">
        <v>-0.238614862630111</v>
      </c>
      <c r="R4852">
        <v>2.62107554658483E-2</v>
      </c>
      <c r="S4852">
        <v>2.44685265404582E-2</v>
      </c>
      <c r="T4852">
        <v>2.2389871180278999E-2</v>
      </c>
      <c r="U4852">
        <v>2.7882320852106499E-2</v>
      </c>
      <c r="V4852">
        <v>202.479996</v>
      </c>
      <c r="W4852">
        <v>90.059997999999993</v>
      </c>
      <c r="X4852">
        <v>-0.25928843606875901</v>
      </c>
      <c r="Y4852">
        <v>6.5875784763498903E-3</v>
      </c>
      <c r="Z4852">
        <v>1.5709207230264599</v>
      </c>
      <c r="AA4852">
        <v>-0.82449544834194399</v>
      </c>
      <c r="AB4852">
        <v>-0.77156501912240005</v>
      </c>
      <c r="AC4852" t="s">
        <v>254</v>
      </c>
      <c r="AD4852" t="s">
        <v>384</v>
      </c>
      <c r="AE4852" t="s">
        <v>62</v>
      </c>
      <c r="AF4852" t="s">
        <v>97</v>
      </c>
      <c r="AG4852" t="s">
        <v>385</v>
      </c>
      <c r="AH4852" s="45">
        <v>39766</v>
      </c>
      <c r="AI4852">
        <v>1174922</v>
      </c>
      <c r="AK4852" t="s">
        <v>386</v>
      </c>
      <c r="AL4852" t="s">
        <v>387</v>
      </c>
      <c r="AM4852" t="s">
        <v>245</v>
      </c>
    </row>
    <row r="4853" spans="1:39" x14ac:dyDescent="0.3">
      <c r="A4853" s="1">
        <v>43587</v>
      </c>
      <c r="B4853" t="s">
        <v>42</v>
      </c>
      <c r="C4853" t="s">
        <v>246</v>
      </c>
      <c r="D4853">
        <v>600</v>
      </c>
      <c r="E4853">
        <v>9</v>
      </c>
      <c r="F4853">
        <v>145.740005</v>
      </c>
      <c r="G4853">
        <v>147.5</v>
      </c>
      <c r="H4853">
        <v>143.41000399999999</v>
      </c>
      <c r="I4853">
        <v>145.55999800000001</v>
      </c>
      <c r="J4853">
        <v>144.348816</v>
      </c>
      <c r="K4853">
        <v>1239700</v>
      </c>
      <c r="L4853">
        <v>2.552</v>
      </c>
      <c r="M4853">
        <v>-3.9766321888359503E-3</v>
      </c>
      <c r="N4853">
        <v>-9.8441525340906104E-3</v>
      </c>
      <c r="O4853">
        <v>0.118143786912937</v>
      </c>
      <c r="P4853">
        <v>0.174220124606391</v>
      </c>
      <c r="Q4853">
        <v>-0.253842964186555</v>
      </c>
      <c r="R4853">
        <v>1.7704319815422601E-2</v>
      </c>
      <c r="S4853">
        <v>1.93429203133768E-2</v>
      </c>
      <c r="T4853">
        <v>2.0675455467007098E-2</v>
      </c>
      <c r="U4853">
        <v>2.7819796000210499E-2</v>
      </c>
      <c r="V4853">
        <v>202.479996</v>
      </c>
      <c r="W4853">
        <v>90.059997999999993</v>
      </c>
      <c r="X4853">
        <v>-0.25928843606875901</v>
      </c>
      <c r="Y4853">
        <v>-2.1262443276895502E-3</v>
      </c>
      <c r="Z4853">
        <v>1.5827884093042801</v>
      </c>
      <c r="AA4853">
        <v>-0.94628466624882701</v>
      </c>
      <c r="AB4853">
        <v>-0.80281493842090701</v>
      </c>
      <c r="AC4853" t="s">
        <v>254</v>
      </c>
      <c r="AD4853" t="s">
        <v>384</v>
      </c>
      <c r="AE4853" t="s">
        <v>62</v>
      </c>
      <c r="AF4853" t="s">
        <v>97</v>
      </c>
      <c r="AG4853" t="s">
        <v>385</v>
      </c>
      <c r="AH4853" s="45">
        <v>39766</v>
      </c>
      <c r="AI4853">
        <v>1174922</v>
      </c>
      <c r="AK4853" t="s">
        <v>386</v>
      </c>
      <c r="AL4853" t="s">
        <v>387</v>
      </c>
      <c r="AM4853" t="s">
        <v>245</v>
      </c>
    </row>
    <row r="4854" spans="1:39" x14ac:dyDescent="0.3">
      <c r="A4854" s="1">
        <v>43600</v>
      </c>
      <c r="B4854" t="s">
        <v>42</v>
      </c>
      <c r="C4854" t="s">
        <v>239</v>
      </c>
      <c r="D4854">
        <v>400</v>
      </c>
      <c r="E4854">
        <v>9</v>
      </c>
      <c r="F4854">
        <v>122</v>
      </c>
      <c r="G4854">
        <v>125.519997</v>
      </c>
      <c r="H4854">
        <v>121.029999</v>
      </c>
      <c r="I4854">
        <v>125.25</v>
      </c>
      <c r="J4854">
        <v>124.207809</v>
      </c>
      <c r="K4854">
        <v>2127500</v>
      </c>
      <c r="L4854">
        <v>2.379</v>
      </c>
      <c r="M4854">
        <v>1.5529131308304901E-2</v>
      </c>
      <c r="N4854">
        <v>-8.2049078993472094E-2</v>
      </c>
      <c r="O4854">
        <v>-0.137972578676477</v>
      </c>
      <c r="P4854">
        <v>-1.22993606779194E-2</v>
      </c>
      <c r="Q4854">
        <v>-0.40297222709994501</v>
      </c>
      <c r="R4854">
        <v>3.6897004068171299E-2</v>
      </c>
      <c r="S4854">
        <v>2.4521550589474E-2</v>
      </c>
      <c r="T4854">
        <v>2.31866167761101E-2</v>
      </c>
      <c r="U4854">
        <v>2.83175113113865E-2</v>
      </c>
      <c r="V4854">
        <v>197.679993</v>
      </c>
      <c r="W4854">
        <v>90.059997999999993</v>
      </c>
      <c r="X4854">
        <v>-0.25928843606875901</v>
      </c>
      <c r="Y4854">
        <v>5.8219943882337104E-3</v>
      </c>
      <c r="Z4854">
        <v>1.6218205775752901</v>
      </c>
      <c r="AA4854">
        <v>-1.53703052899378</v>
      </c>
      <c r="AB4854">
        <v>-1.54189705944208</v>
      </c>
      <c r="AC4854" t="s">
        <v>254</v>
      </c>
      <c r="AD4854" t="s">
        <v>384</v>
      </c>
      <c r="AE4854" t="s">
        <v>62</v>
      </c>
      <c r="AF4854" t="s">
        <v>97</v>
      </c>
      <c r="AG4854" t="s">
        <v>385</v>
      </c>
      <c r="AH4854" s="45">
        <v>39766</v>
      </c>
      <c r="AI4854">
        <v>1174922</v>
      </c>
      <c r="AK4854" t="s">
        <v>386</v>
      </c>
      <c r="AL4854" t="s">
        <v>387</v>
      </c>
      <c r="AM4854" t="s">
        <v>245</v>
      </c>
    </row>
    <row r="4855" spans="1:39" x14ac:dyDescent="0.3">
      <c r="A4855" s="1">
        <v>43609</v>
      </c>
      <c r="B4855" t="s">
        <v>42</v>
      </c>
      <c r="C4855" t="s">
        <v>239</v>
      </c>
      <c r="D4855">
        <v>1600</v>
      </c>
      <c r="E4855">
        <v>9</v>
      </c>
      <c r="F4855">
        <v>114.919997999999</v>
      </c>
      <c r="G4855">
        <v>115.629997</v>
      </c>
      <c r="H4855">
        <v>112.68</v>
      </c>
      <c r="I4855">
        <v>114.199997</v>
      </c>
      <c r="J4855">
        <v>114.199997</v>
      </c>
      <c r="K4855">
        <v>1842200</v>
      </c>
      <c r="L4855">
        <v>2.3239999999999998</v>
      </c>
      <c r="M4855">
        <v>2.9816386465557699E-3</v>
      </c>
      <c r="N4855">
        <v>-5.2948624141888799E-2</v>
      </c>
      <c r="O4855">
        <v>-0.22628020139330501</v>
      </c>
      <c r="P4855">
        <v>-0.11505460284279</v>
      </c>
      <c r="Q4855">
        <v>-0.50634418191025998</v>
      </c>
      <c r="R4855">
        <v>2.5015191959600301E-2</v>
      </c>
      <c r="S4855">
        <v>2.68881281063185E-2</v>
      </c>
      <c r="T4855">
        <v>2.41873609277285E-2</v>
      </c>
      <c r="U4855">
        <v>2.8604351768801599E-2</v>
      </c>
      <c r="V4855">
        <v>197.679993</v>
      </c>
      <c r="W4855">
        <v>90.059997999999993</v>
      </c>
      <c r="X4855">
        <v>-0.25928843606875901</v>
      </c>
      <c r="Y4855">
        <v>1.3526439988342199E-3</v>
      </c>
      <c r="Z4855">
        <v>1.6456627607144001</v>
      </c>
      <c r="AA4855">
        <v>-2.0052719347846</v>
      </c>
      <c r="AB4855">
        <v>-1.8259238412823899</v>
      </c>
      <c r="AC4855" t="s">
        <v>254</v>
      </c>
      <c r="AD4855" t="s">
        <v>384</v>
      </c>
      <c r="AE4855" t="s">
        <v>62</v>
      </c>
      <c r="AF4855" t="s">
        <v>97</v>
      </c>
      <c r="AG4855" t="s">
        <v>385</v>
      </c>
      <c r="AH4855" s="45">
        <v>39766</v>
      </c>
      <c r="AI4855">
        <v>1174922</v>
      </c>
      <c r="AK4855" t="s">
        <v>386</v>
      </c>
      <c r="AL4855" t="s">
        <v>387</v>
      </c>
      <c r="AM4855" t="s">
        <v>245</v>
      </c>
    </row>
    <row r="4856" spans="1:39" x14ac:dyDescent="0.3">
      <c r="A4856" s="1">
        <v>43615</v>
      </c>
      <c r="B4856" t="s">
        <v>42</v>
      </c>
      <c r="C4856" t="s">
        <v>239</v>
      </c>
      <c r="D4856">
        <v>700</v>
      </c>
      <c r="E4856">
        <v>9</v>
      </c>
      <c r="F4856">
        <v>114.589996</v>
      </c>
      <c r="G4856">
        <v>115.93</v>
      </c>
      <c r="H4856">
        <v>110.779999</v>
      </c>
      <c r="I4856">
        <v>111.43</v>
      </c>
      <c r="J4856">
        <v>111.43</v>
      </c>
      <c r="K4856">
        <v>2040600</v>
      </c>
      <c r="L4856">
        <v>2.2269999999999999</v>
      </c>
      <c r="M4856">
        <v>-2.6217062736596401E-2</v>
      </c>
      <c r="N4856">
        <v>-7.3428246057594196E-2</v>
      </c>
      <c r="O4856">
        <v>-0.28064921527495301</v>
      </c>
      <c r="P4856">
        <v>-0.11880618213038199</v>
      </c>
      <c r="Q4856">
        <v>-0.52461012031745302</v>
      </c>
      <c r="R4856">
        <v>2.40492881670448E-2</v>
      </c>
      <c r="S4856">
        <v>2.5867283113140401E-2</v>
      </c>
      <c r="T4856">
        <v>2.42046928823491E-2</v>
      </c>
      <c r="U4856">
        <v>2.8643917831411899E-2</v>
      </c>
      <c r="V4856">
        <v>197.679993</v>
      </c>
      <c r="W4856">
        <v>90.059997999999993</v>
      </c>
      <c r="X4856">
        <v>-0.25928843606875901</v>
      </c>
      <c r="Y4856">
        <v>2.0962723552933101E-3</v>
      </c>
      <c r="Z4856">
        <v>1.6425199227665199</v>
      </c>
      <c r="AA4856">
        <v>-2.1202453381383899</v>
      </c>
      <c r="AB4856">
        <v>-2.0269483289358701</v>
      </c>
      <c r="AC4856" t="s">
        <v>254</v>
      </c>
      <c r="AD4856" t="s">
        <v>384</v>
      </c>
      <c r="AE4856" t="s">
        <v>62</v>
      </c>
      <c r="AF4856" t="s">
        <v>97</v>
      </c>
      <c r="AG4856" t="s">
        <v>385</v>
      </c>
      <c r="AH4856" s="45">
        <v>39766</v>
      </c>
      <c r="AI4856">
        <v>1174922</v>
      </c>
      <c r="AK4856" t="s">
        <v>386</v>
      </c>
      <c r="AL4856" t="s">
        <v>387</v>
      </c>
      <c r="AM4856" t="s">
        <v>245</v>
      </c>
    </row>
    <row r="4857" spans="1:39" x14ac:dyDescent="0.3">
      <c r="A4857" s="1">
        <v>43622</v>
      </c>
      <c r="B4857" t="s">
        <v>42</v>
      </c>
      <c r="C4857" t="s">
        <v>239</v>
      </c>
      <c r="D4857">
        <v>600</v>
      </c>
      <c r="E4857">
        <v>9</v>
      </c>
      <c r="F4857">
        <v>110.230003</v>
      </c>
      <c r="G4857">
        <v>111.129997</v>
      </c>
      <c r="H4857">
        <v>108.07</v>
      </c>
      <c r="I4857">
        <v>109.980003</v>
      </c>
      <c r="J4857">
        <v>109.980003</v>
      </c>
      <c r="K4857">
        <v>1589100</v>
      </c>
      <c r="L4857">
        <v>2.1240000000000001</v>
      </c>
      <c r="M4857">
        <v>-4.3548970626354402E-3</v>
      </c>
      <c r="N4857">
        <v>-1.30980327016074E-2</v>
      </c>
      <c r="O4857">
        <v>-0.24265558927867401</v>
      </c>
      <c r="P4857">
        <v>-6.7692305597862101E-2</v>
      </c>
      <c r="Q4857">
        <v>-0.44847090183088001</v>
      </c>
      <c r="R4857">
        <v>5.1287557740817898E-2</v>
      </c>
      <c r="S4857">
        <v>3.2814531903841197E-2</v>
      </c>
      <c r="T4857">
        <v>2.6974564424768602E-2</v>
      </c>
      <c r="U4857">
        <v>2.9101492487936E-2</v>
      </c>
      <c r="V4857">
        <v>183.36999499999999</v>
      </c>
      <c r="W4857">
        <v>90.059997999999993</v>
      </c>
      <c r="X4857">
        <v>-0.25928843606875901</v>
      </c>
      <c r="Y4857">
        <v>6.1168407152111899E-3</v>
      </c>
      <c r="Z4857">
        <v>1.7220810888465501</v>
      </c>
      <c r="AA4857">
        <v>-1.8768961679649501</v>
      </c>
      <c r="AB4857">
        <v>-2.1505550962770901</v>
      </c>
      <c r="AC4857" t="s">
        <v>254</v>
      </c>
      <c r="AD4857" t="s">
        <v>384</v>
      </c>
      <c r="AE4857" t="s">
        <v>62</v>
      </c>
      <c r="AF4857" t="s">
        <v>97</v>
      </c>
      <c r="AG4857" t="s">
        <v>385</v>
      </c>
      <c r="AH4857" s="45">
        <v>39766</v>
      </c>
      <c r="AI4857">
        <v>1174922</v>
      </c>
      <c r="AK4857" t="s">
        <v>386</v>
      </c>
      <c r="AL4857" t="s">
        <v>387</v>
      </c>
      <c r="AM4857" t="s">
        <v>245</v>
      </c>
    </row>
    <row r="4858" spans="1:39" x14ac:dyDescent="0.3">
      <c r="A4858" s="1">
        <v>43634</v>
      </c>
      <c r="B4858" t="s">
        <v>42</v>
      </c>
      <c r="C4858" t="s">
        <v>246</v>
      </c>
      <c r="D4858">
        <v>1100</v>
      </c>
      <c r="E4858">
        <v>9</v>
      </c>
      <c r="F4858">
        <v>117.639999</v>
      </c>
      <c r="G4858">
        <v>122.75</v>
      </c>
      <c r="H4858">
        <v>117.150002</v>
      </c>
      <c r="I4858">
        <v>122</v>
      </c>
      <c r="J4858">
        <v>122</v>
      </c>
      <c r="K4858">
        <v>2536200</v>
      </c>
      <c r="L4858">
        <v>2.06</v>
      </c>
      <c r="M4858">
        <v>5.3193286322802E-2</v>
      </c>
      <c r="N4858">
        <v>3.2066024172705397E-2</v>
      </c>
      <c r="O4858">
        <v>-3.42483382595739E-2</v>
      </c>
      <c r="P4858">
        <v>4.3218665472538498E-2</v>
      </c>
      <c r="Q4858">
        <v>-0.32435876575900702</v>
      </c>
      <c r="R4858">
        <v>3.2111055631645201E-2</v>
      </c>
      <c r="S4858">
        <v>3.3484806810507799E-2</v>
      </c>
      <c r="T4858">
        <v>2.88164491861094E-2</v>
      </c>
      <c r="U4858">
        <v>2.9502938782844101E-2</v>
      </c>
      <c r="V4858">
        <v>176.729996</v>
      </c>
      <c r="W4858">
        <v>90.059997999999993</v>
      </c>
      <c r="X4858">
        <v>-0.25928843606875901</v>
      </c>
      <c r="Y4858">
        <v>9.6704895497130797E-3</v>
      </c>
      <c r="Z4858">
        <v>1.74430983123512</v>
      </c>
      <c r="AA4858">
        <v>-1.4618880354453401</v>
      </c>
      <c r="AB4858">
        <v>-1.7067677692601999</v>
      </c>
      <c r="AC4858" t="s">
        <v>254</v>
      </c>
      <c r="AD4858" t="s">
        <v>384</v>
      </c>
      <c r="AE4858" t="s">
        <v>62</v>
      </c>
      <c r="AF4858" t="s">
        <v>97</v>
      </c>
      <c r="AG4858" t="s">
        <v>385</v>
      </c>
      <c r="AH4858" s="45">
        <v>39766</v>
      </c>
      <c r="AI4858">
        <v>1174922</v>
      </c>
      <c r="AK4858" t="s">
        <v>386</v>
      </c>
      <c r="AL4858" t="s">
        <v>387</v>
      </c>
      <c r="AM4858" t="s">
        <v>245</v>
      </c>
    </row>
    <row r="4859" spans="1:39" x14ac:dyDescent="0.3">
      <c r="A4859" s="1">
        <v>43640</v>
      </c>
      <c r="B4859" t="s">
        <v>42</v>
      </c>
      <c r="C4859" t="s">
        <v>246</v>
      </c>
      <c r="D4859">
        <v>500</v>
      </c>
      <c r="E4859">
        <v>9</v>
      </c>
      <c r="F4859">
        <v>122.82</v>
      </c>
      <c r="G4859">
        <v>123.540001</v>
      </c>
      <c r="H4859">
        <v>121.30999799999999</v>
      </c>
      <c r="I4859">
        <v>122.019997</v>
      </c>
      <c r="J4859">
        <v>122.019997</v>
      </c>
      <c r="K4859">
        <v>1255100</v>
      </c>
      <c r="L4859">
        <v>2.0209999999999999</v>
      </c>
      <c r="M4859">
        <v>4.2706783569695303E-3</v>
      </c>
      <c r="N4859">
        <v>5.3357182727118098E-2</v>
      </c>
      <c r="O4859">
        <v>1.7360104021015701E-2</v>
      </c>
      <c r="P4859">
        <v>5.5078641110938402E-2</v>
      </c>
      <c r="Q4859">
        <v>-0.316607544152603</v>
      </c>
      <c r="R4859">
        <v>2.4223012907618201E-2</v>
      </c>
      <c r="S4859">
        <v>3.1669888034083701E-2</v>
      </c>
      <c r="T4859">
        <v>2.8294940037284302E-2</v>
      </c>
      <c r="U4859">
        <v>2.9464560444965301E-2</v>
      </c>
      <c r="V4859">
        <v>172.990005</v>
      </c>
      <c r="W4859">
        <v>90.059997999999993</v>
      </c>
      <c r="X4859">
        <v>-0.25928843606875901</v>
      </c>
      <c r="Y4859">
        <v>-1.73338836506086E-3</v>
      </c>
      <c r="Z4859">
        <v>1.73772374254233</v>
      </c>
      <c r="AA4859">
        <v>-1.47163734490916</v>
      </c>
      <c r="AB4859">
        <v>-1.48490261652814</v>
      </c>
      <c r="AC4859" t="s">
        <v>254</v>
      </c>
      <c r="AD4859" t="s">
        <v>384</v>
      </c>
      <c r="AE4859" t="s">
        <v>62</v>
      </c>
      <c r="AF4859" t="s">
        <v>97</v>
      </c>
      <c r="AG4859" t="s">
        <v>385</v>
      </c>
      <c r="AH4859" s="45">
        <v>39766</v>
      </c>
      <c r="AI4859">
        <v>1174922</v>
      </c>
      <c r="AK4859" t="s">
        <v>386</v>
      </c>
      <c r="AL4859" t="s">
        <v>387</v>
      </c>
      <c r="AM4859" t="s">
        <v>245</v>
      </c>
    </row>
    <row r="4860" spans="1:39" x14ac:dyDescent="0.3">
      <c r="A4860" s="1">
        <v>43563</v>
      </c>
      <c r="B4860" t="s">
        <v>42</v>
      </c>
      <c r="C4860" t="s">
        <v>239</v>
      </c>
      <c r="D4860">
        <v>1400</v>
      </c>
      <c r="E4860">
        <v>10</v>
      </c>
      <c r="F4860">
        <v>145.30999800000001</v>
      </c>
      <c r="G4860">
        <v>145.94000199999999</v>
      </c>
      <c r="H4860">
        <v>142.63000500000001</v>
      </c>
      <c r="I4860">
        <v>144.85000600000001</v>
      </c>
      <c r="J4860">
        <v>143.64473000000001</v>
      </c>
      <c r="K4860">
        <v>3477600</v>
      </c>
      <c r="L4860">
        <v>2.5190000000000001</v>
      </c>
      <c r="M4860">
        <v>2.7364502001188E-2</v>
      </c>
      <c r="N4860">
        <v>0.113254181485546</v>
      </c>
      <c r="O4860">
        <v>0.199352234406586</v>
      </c>
      <c r="P4860">
        <v>0.28594569597666503</v>
      </c>
      <c r="Q4860">
        <v>-0.18655134328884301</v>
      </c>
      <c r="R4860">
        <v>1.3221053197651499E-2</v>
      </c>
      <c r="S4860">
        <v>2.2870227169149999E-2</v>
      </c>
      <c r="T4860">
        <v>2.2292181010448501E-2</v>
      </c>
      <c r="U4860">
        <v>2.7890682862437399E-2</v>
      </c>
      <c r="V4860">
        <v>202.479996</v>
      </c>
      <c r="W4860">
        <v>90.059997999999993</v>
      </c>
      <c r="X4860">
        <v>-0.25928843606875901</v>
      </c>
      <c r="Y4860">
        <v>1.0469119934194001E-3</v>
      </c>
      <c r="Z4860">
        <v>1.5647869085062101</v>
      </c>
      <c r="AA4860">
        <v>-0.648429835572778</v>
      </c>
      <c r="AB4860">
        <v>-0.78218211360803902</v>
      </c>
      <c r="AC4860" t="s">
        <v>255</v>
      </c>
      <c r="AD4860" t="s">
        <v>384</v>
      </c>
      <c r="AE4860" t="s">
        <v>62</v>
      </c>
      <c r="AF4860" t="s">
        <v>97</v>
      </c>
      <c r="AG4860" t="s">
        <v>385</v>
      </c>
      <c r="AH4860" s="45">
        <v>39766</v>
      </c>
      <c r="AI4860">
        <v>1174922</v>
      </c>
      <c r="AK4860" t="s">
        <v>386</v>
      </c>
      <c r="AL4860" t="s">
        <v>387</v>
      </c>
      <c r="AM4860" t="s">
        <v>245</v>
      </c>
    </row>
    <row r="4861" spans="1:39" x14ac:dyDescent="0.3">
      <c r="A4861" s="1">
        <v>43586</v>
      </c>
      <c r="B4861" t="s">
        <v>42</v>
      </c>
      <c r="C4861" t="s">
        <v>239</v>
      </c>
      <c r="D4861">
        <v>1400</v>
      </c>
      <c r="E4861">
        <v>10</v>
      </c>
      <c r="F4861">
        <v>148.78999299999899</v>
      </c>
      <c r="G4861">
        <v>150.21000699999999</v>
      </c>
      <c r="H4861">
        <v>145.86000100000001</v>
      </c>
      <c r="I4861">
        <v>146.13999899999999</v>
      </c>
      <c r="J4861">
        <v>144.923981</v>
      </c>
      <c r="K4861">
        <v>2487900</v>
      </c>
      <c r="L4861">
        <v>2.5110000000000001</v>
      </c>
      <c r="M4861">
        <v>1.16316139839726E-2</v>
      </c>
      <c r="N4861">
        <v>1.1977863632518199E-2</v>
      </c>
      <c r="O4861">
        <v>0.20275603935024</v>
      </c>
      <c r="P4861">
        <v>0.19897863306419999</v>
      </c>
      <c r="Q4861">
        <v>-0.219920204383797</v>
      </c>
      <c r="R4861">
        <v>1.9666618358521699E-2</v>
      </c>
      <c r="S4861">
        <v>2.4984971794092699E-2</v>
      </c>
      <c r="T4861">
        <v>2.07802732996673E-2</v>
      </c>
      <c r="U4861">
        <v>2.7887361343132501E-2</v>
      </c>
      <c r="V4861">
        <v>202.479996</v>
      </c>
      <c r="W4861">
        <v>90.059997999999993</v>
      </c>
      <c r="X4861">
        <v>-0.25928843606875901</v>
      </c>
      <c r="Y4861">
        <v>-7.5304459681844096E-3</v>
      </c>
      <c r="Z4861">
        <v>1.58557563844107</v>
      </c>
      <c r="AA4861">
        <v>-0.824942830602306</v>
      </c>
      <c r="AB4861">
        <v>-0.78443343968317103</v>
      </c>
      <c r="AC4861" t="s">
        <v>255</v>
      </c>
      <c r="AD4861" t="s">
        <v>384</v>
      </c>
      <c r="AE4861" t="s">
        <v>62</v>
      </c>
      <c r="AF4861" t="s">
        <v>97</v>
      </c>
      <c r="AG4861" t="s">
        <v>385</v>
      </c>
      <c r="AH4861" s="45">
        <v>39766</v>
      </c>
      <c r="AI4861">
        <v>1174922</v>
      </c>
      <c r="AK4861" t="s">
        <v>386</v>
      </c>
      <c r="AL4861" t="s">
        <v>387</v>
      </c>
      <c r="AM4861" t="s">
        <v>245</v>
      </c>
    </row>
    <row r="4862" spans="1:39" x14ac:dyDescent="0.3">
      <c r="A4862" s="1">
        <v>43601</v>
      </c>
      <c r="B4862" t="s">
        <v>42</v>
      </c>
      <c r="C4862" t="s">
        <v>246</v>
      </c>
      <c r="D4862">
        <v>1000</v>
      </c>
      <c r="E4862">
        <v>10</v>
      </c>
      <c r="F4862">
        <v>125.150002</v>
      </c>
      <c r="G4862">
        <v>127.620003</v>
      </c>
      <c r="H4862">
        <v>124.800003</v>
      </c>
      <c r="I4862">
        <v>127.30999799999999</v>
      </c>
      <c r="J4862">
        <v>126.250671</v>
      </c>
      <c r="K4862">
        <v>1893800</v>
      </c>
      <c r="L4862">
        <v>2.4049999999999998</v>
      </c>
      <c r="M4862">
        <v>1.63133410738289E-2</v>
      </c>
      <c r="N4862">
        <v>-6.8453368848173907E-2</v>
      </c>
      <c r="O4862">
        <v>-0.107933610102073</v>
      </c>
      <c r="P4862">
        <v>3.0950879218896499E-2</v>
      </c>
      <c r="Q4862">
        <v>-0.38294683400435198</v>
      </c>
      <c r="R4862">
        <v>3.9094541650198898E-2</v>
      </c>
      <c r="S4862">
        <v>2.4919804469412801E-2</v>
      </c>
      <c r="T4862">
        <v>2.3021768919255E-2</v>
      </c>
      <c r="U4862">
        <v>2.83396476354911E-2</v>
      </c>
      <c r="V4862">
        <v>197.679993</v>
      </c>
      <c r="W4862">
        <v>90.059997999999993</v>
      </c>
      <c r="X4862">
        <v>-0.25928843606875901</v>
      </c>
      <c r="Y4862">
        <v>8.8559569696340101E-3</v>
      </c>
      <c r="Z4862">
        <v>1.62614632323356</v>
      </c>
      <c r="AA4862">
        <v>-1.47569965939417</v>
      </c>
      <c r="AB4862">
        <v>-1.5963746240893599</v>
      </c>
      <c r="AC4862" t="s">
        <v>255</v>
      </c>
      <c r="AD4862" t="s">
        <v>384</v>
      </c>
      <c r="AE4862" t="s">
        <v>62</v>
      </c>
      <c r="AF4862" t="s">
        <v>97</v>
      </c>
      <c r="AG4862" t="s">
        <v>385</v>
      </c>
      <c r="AH4862" s="45">
        <v>39766</v>
      </c>
      <c r="AI4862">
        <v>1174922</v>
      </c>
      <c r="AK4862" t="s">
        <v>386</v>
      </c>
      <c r="AL4862" t="s">
        <v>387</v>
      </c>
      <c r="AM4862" t="s">
        <v>245</v>
      </c>
    </row>
    <row r="4863" spans="1:39" x14ac:dyDescent="0.3">
      <c r="A4863" s="1">
        <v>43607</v>
      </c>
      <c r="B4863" t="s">
        <v>42</v>
      </c>
      <c r="C4863" t="s">
        <v>239</v>
      </c>
      <c r="D4863">
        <v>1800</v>
      </c>
      <c r="E4863">
        <v>10</v>
      </c>
      <c r="F4863">
        <v>119.93</v>
      </c>
      <c r="G4863">
        <v>120.709999</v>
      </c>
      <c r="H4863">
        <v>118.849998</v>
      </c>
      <c r="I4863">
        <v>119.919997999999</v>
      </c>
      <c r="J4863">
        <v>119.919997999999</v>
      </c>
      <c r="K4863">
        <v>1507200</v>
      </c>
      <c r="L4863">
        <v>2.3929999999999998</v>
      </c>
      <c r="M4863">
        <v>-7.8907755748629793E-3</v>
      </c>
      <c r="N4863">
        <v>-3.5131204802444797E-2</v>
      </c>
      <c r="O4863">
        <v>-0.146461938383874</v>
      </c>
      <c r="P4863">
        <v>-6.9503800544277405E-2</v>
      </c>
      <c r="Q4863">
        <v>-0.45525862398426997</v>
      </c>
      <c r="R4863">
        <v>2.5637138151575999E-2</v>
      </c>
      <c r="S4863">
        <v>2.61554762197195E-2</v>
      </c>
      <c r="T4863">
        <v>2.3538745140959098E-2</v>
      </c>
      <c r="U4863">
        <v>2.84306692675949E-2</v>
      </c>
      <c r="V4863">
        <v>197.679993</v>
      </c>
      <c r="W4863">
        <v>90.059997999999993</v>
      </c>
      <c r="X4863">
        <v>-0.25928843606875901</v>
      </c>
      <c r="Y4863">
        <v>-2.8283920525026501E-3</v>
      </c>
      <c r="Z4863">
        <v>1.6289301150201401</v>
      </c>
      <c r="AA4863">
        <v>-1.7885459062525</v>
      </c>
      <c r="AB4863">
        <v>-1.6630468785192301</v>
      </c>
      <c r="AC4863" t="s">
        <v>255</v>
      </c>
      <c r="AD4863" t="s">
        <v>384</v>
      </c>
      <c r="AE4863" t="s">
        <v>62</v>
      </c>
      <c r="AF4863" t="s">
        <v>97</v>
      </c>
      <c r="AG4863" t="s">
        <v>385</v>
      </c>
      <c r="AH4863" s="45">
        <v>39766</v>
      </c>
      <c r="AI4863">
        <v>1174922</v>
      </c>
      <c r="AK4863" t="s">
        <v>386</v>
      </c>
      <c r="AL4863" t="s">
        <v>387</v>
      </c>
      <c r="AM4863" t="s">
        <v>245</v>
      </c>
    </row>
    <row r="4864" spans="1:39" x14ac:dyDescent="0.3">
      <c r="A4864" s="1">
        <v>43636</v>
      </c>
      <c r="B4864" t="s">
        <v>42</v>
      </c>
      <c r="C4864" t="s">
        <v>246</v>
      </c>
      <c r="D4864">
        <v>1000</v>
      </c>
      <c r="E4864">
        <v>10</v>
      </c>
      <c r="F4864">
        <v>125.75</v>
      </c>
      <c r="G4864">
        <v>127.980003</v>
      </c>
      <c r="H4864">
        <v>121.769997</v>
      </c>
      <c r="I4864">
        <v>122.449997</v>
      </c>
      <c r="J4864">
        <v>122.449997</v>
      </c>
      <c r="K4864">
        <v>1379100</v>
      </c>
      <c r="L4864">
        <v>2.0009999999999999</v>
      </c>
      <c r="M4864">
        <v>1.0621972775737799E-3</v>
      </c>
      <c r="N4864">
        <v>4.3735569694987E-2</v>
      </c>
      <c r="O4864">
        <v>2.7067803579547599E-2</v>
      </c>
      <c r="P4864">
        <v>1.91115291070936E-2</v>
      </c>
      <c r="Q4864">
        <v>-0.31552852953334398</v>
      </c>
      <c r="R4864">
        <v>2.5711085233121499E-2</v>
      </c>
      <c r="S4864">
        <v>3.17914660894906E-2</v>
      </c>
      <c r="T4864">
        <v>2.8646818250392499E-2</v>
      </c>
      <c r="U4864">
        <v>2.9481991087243101E-2</v>
      </c>
      <c r="V4864">
        <v>176.729996</v>
      </c>
      <c r="W4864">
        <v>90.059997999999993</v>
      </c>
      <c r="X4864">
        <v>-0.25928843606875901</v>
      </c>
      <c r="Y4864">
        <v>9.4276054361659405E-3</v>
      </c>
      <c r="Z4864">
        <v>1.73923235625449</v>
      </c>
      <c r="AA4864">
        <v>-1.4437490945679801</v>
      </c>
      <c r="AB4864">
        <v>-1.57931404313741</v>
      </c>
      <c r="AC4864" t="s">
        <v>255</v>
      </c>
      <c r="AD4864" t="s">
        <v>384</v>
      </c>
      <c r="AE4864" t="s">
        <v>62</v>
      </c>
      <c r="AF4864" t="s">
        <v>97</v>
      </c>
      <c r="AG4864" t="s">
        <v>385</v>
      </c>
      <c r="AH4864" s="45">
        <v>39766</v>
      </c>
      <c r="AI4864">
        <v>1174922</v>
      </c>
      <c r="AK4864" t="s">
        <v>386</v>
      </c>
      <c r="AL4864" t="s">
        <v>387</v>
      </c>
      <c r="AM4864" t="s">
        <v>245</v>
      </c>
    </row>
    <row r="4865" spans="1:39" x14ac:dyDescent="0.3">
      <c r="A4865" s="1">
        <v>43560</v>
      </c>
      <c r="B4865" t="s">
        <v>42</v>
      </c>
      <c r="C4865" t="s">
        <v>246</v>
      </c>
      <c r="D4865">
        <v>600</v>
      </c>
      <c r="E4865">
        <v>11</v>
      </c>
      <c r="F4865">
        <v>140</v>
      </c>
      <c r="G4865">
        <v>141.28999299999899</v>
      </c>
      <c r="H4865">
        <v>138.60000600000001</v>
      </c>
      <c r="I4865">
        <v>140.94000199999999</v>
      </c>
      <c r="J4865">
        <v>139.767258</v>
      </c>
      <c r="K4865">
        <v>1856900</v>
      </c>
      <c r="L4865">
        <v>2.5009999999999999</v>
      </c>
      <c r="M4865">
        <v>9.0517524748139396E-3</v>
      </c>
      <c r="N4865">
        <v>0.16652529973282501</v>
      </c>
      <c r="O4865">
        <v>0.131688341621223</v>
      </c>
      <c r="P4865">
        <v>0.276182924320581</v>
      </c>
      <c r="Q4865">
        <v>-0.229205389258619</v>
      </c>
      <c r="R4865">
        <v>2.9460308502599099E-2</v>
      </c>
      <c r="S4865">
        <v>2.47630454836399E-2</v>
      </c>
      <c r="T4865">
        <v>2.2164516001964899E-2</v>
      </c>
      <c r="U4865">
        <v>2.7848839279743898E-2</v>
      </c>
      <c r="V4865">
        <v>202.479996</v>
      </c>
      <c r="W4865">
        <v>90.059997999999993</v>
      </c>
      <c r="X4865">
        <v>-0.25928843606875901</v>
      </c>
      <c r="Y4865">
        <v>4.62571739556182E-3</v>
      </c>
      <c r="Z4865">
        <v>1.5439898627069699</v>
      </c>
      <c r="AA4865">
        <v>-0.775172640289437</v>
      </c>
      <c r="AB4865">
        <v>-0.86021705468497001</v>
      </c>
      <c r="AC4865" t="s">
        <v>256</v>
      </c>
      <c r="AD4865" t="s">
        <v>384</v>
      </c>
      <c r="AE4865" t="s">
        <v>62</v>
      </c>
      <c r="AF4865" t="s">
        <v>97</v>
      </c>
      <c r="AG4865" t="s">
        <v>385</v>
      </c>
      <c r="AH4865" s="45">
        <v>39766</v>
      </c>
      <c r="AI4865">
        <v>1174922</v>
      </c>
      <c r="AK4865" t="s">
        <v>386</v>
      </c>
      <c r="AL4865" t="s">
        <v>387</v>
      </c>
      <c r="AM4865" t="s">
        <v>245</v>
      </c>
    </row>
    <row r="4866" spans="1:39" x14ac:dyDescent="0.3">
      <c r="A4866" s="1">
        <v>43581</v>
      </c>
      <c r="B4866" t="s">
        <v>42</v>
      </c>
      <c r="C4866" t="s">
        <v>239</v>
      </c>
      <c r="D4866">
        <v>800</v>
      </c>
      <c r="E4866">
        <v>11</v>
      </c>
      <c r="F4866">
        <v>148</v>
      </c>
      <c r="G4866">
        <v>150.66999799999999</v>
      </c>
      <c r="H4866">
        <v>147.509995</v>
      </c>
      <c r="I4866">
        <v>149.300003</v>
      </c>
      <c r="J4866">
        <v>148.057693</v>
      </c>
      <c r="K4866">
        <v>1634800</v>
      </c>
      <c r="L4866">
        <v>2.5049999999999999</v>
      </c>
      <c r="M4866">
        <v>1.55251590492683E-2</v>
      </c>
      <c r="N4866">
        <v>4.7036833528249299E-2</v>
      </c>
      <c r="O4866">
        <v>0.24071157779948599</v>
      </c>
      <c r="P4866">
        <v>0.23668902908247699</v>
      </c>
      <c r="Q4866">
        <v>-0.18064468087713301</v>
      </c>
      <c r="R4866">
        <v>1.5369873573288499E-2</v>
      </c>
      <c r="S4866">
        <v>2.35659990808391E-2</v>
      </c>
      <c r="T4866">
        <v>2.0749318345428799E-2</v>
      </c>
      <c r="U4866">
        <v>2.78270682326816E-2</v>
      </c>
      <c r="V4866">
        <v>202.479996</v>
      </c>
      <c r="W4866">
        <v>90.059997999999993</v>
      </c>
      <c r="X4866">
        <v>-0.25928843606875901</v>
      </c>
      <c r="Y4866">
        <v>4.6743503443647796E-3</v>
      </c>
      <c r="Z4866">
        <v>1.58421280791161</v>
      </c>
      <c r="AA4866">
        <v>-0.68108783623899705</v>
      </c>
      <c r="AB4866">
        <v>-0.899441184372751</v>
      </c>
      <c r="AC4866" t="s">
        <v>256</v>
      </c>
      <c r="AD4866" t="s">
        <v>384</v>
      </c>
      <c r="AE4866" t="s">
        <v>62</v>
      </c>
      <c r="AF4866" t="s">
        <v>97</v>
      </c>
      <c r="AG4866" t="s">
        <v>385</v>
      </c>
      <c r="AH4866" s="45">
        <v>39766</v>
      </c>
      <c r="AI4866">
        <v>1174922</v>
      </c>
      <c r="AK4866" t="s">
        <v>386</v>
      </c>
      <c r="AL4866" t="s">
        <v>387</v>
      </c>
      <c r="AM4866" t="s">
        <v>245</v>
      </c>
    </row>
    <row r="4867" spans="1:39" x14ac:dyDescent="0.3">
      <c r="A4867" s="1">
        <v>43593</v>
      </c>
      <c r="B4867" t="s">
        <v>42</v>
      </c>
      <c r="C4867" t="s">
        <v>239</v>
      </c>
      <c r="D4867">
        <v>400</v>
      </c>
      <c r="E4867">
        <v>11</v>
      </c>
      <c r="F4867">
        <v>135.66000399999999</v>
      </c>
      <c r="G4867">
        <v>139.41999799999999</v>
      </c>
      <c r="H4867">
        <v>135.10000600000001</v>
      </c>
      <c r="I4867">
        <v>135.96000699999999</v>
      </c>
      <c r="J4867">
        <v>134.82870500000001</v>
      </c>
      <c r="K4867">
        <v>2348900</v>
      </c>
      <c r="L4867">
        <v>2.4820000000000002</v>
      </c>
      <c r="M4867">
        <v>1.9142055913697899E-3</v>
      </c>
      <c r="N4867">
        <v>-7.2204215065557104E-2</v>
      </c>
      <c r="O4867">
        <v>-3.5973475448141903E-2</v>
      </c>
      <c r="P4867">
        <v>3.9631645694707097E-2</v>
      </c>
      <c r="Q4867">
        <v>-0.32238320173872098</v>
      </c>
      <c r="R4867">
        <v>2.5127672682797302E-2</v>
      </c>
      <c r="S4867">
        <v>2.1235140430687902E-2</v>
      </c>
      <c r="T4867">
        <v>2.13098007111647E-2</v>
      </c>
      <c r="U4867">
        <v>2.8058234733184102E-2</v>
      </c>
      <c r="V4867">
        <v>202.479996</v>
      </c>
      <c r="W4867">
        <v>90.059997999999993</v>
      </c>
      <c r="X4867">
        <v>-0.25928843606875901</v>
      </c>
      <c r="Y4867">
        <v>-1.60671540560346E-3</v>
      </c>
      <c r="Z4867">
        <v>1.61142305778573</v>
      </c>
      <c r="AA4867">
        <v>-1.2072059498494401</v>
      </c>
      <c r="AB4867">
        <v>-1.0629082755699999</v>
      </c>
      <c r="AC4867" t="s">
        <v>256</v>
      </c>
      <c r="AD4867" t="s">
        <v>384</v>
      </c>
      <c r="AE4867" t="s">
        <v>62</v>
      </c>
      <c r="AF4867" t="s">
        <v>97</v>
      </c>
      <c r="AG4867" t="s">
        <v>385</v>
      </c>
      <c r="AH4867" s="45">
        <v>39766</v>
      </c>
      <c r="AI4867">
        <v>1174922</v>
      </c>
      <c r="AK4867" t="s">
        <v>386</v>
      </c>
      <c r="AL4867" t="s">
        <v>387</v>
      </c>
      <c r="AM4867" t="s">
        <v>245</v>
      </c>
    </row>
    <row r="4868" spans="1:39" x14ac:dyDescent="0.3">
      <c r="A4868" s="1">
        <v>43599</v>
      </c>
      <c r="B4868" t="s">
        <v>42</v>
      </c>
      <c r="C4868" t="s">
        <v>246</v>
      </c>
      <c r="D4868">
        <v>1500</v>
      </c>
      <c r="E4868">
        <v>11</v>
      </c>
      <c r="F4868">
        <v>123.089996</v>
      </c>
      <c r="G4868">
        <v>124.75</v>
      </c>
      <c r="H4868">
        <v>121.959999</v>
      </c>
      <c r="I4868">
        <v>123.32</v>
      </c>
      <c r="J4868">
        <v>122.293869</v>
      </c>
      <c r="K4868">
        <v>1951500</v>
      </c>
      <c r="L4868">
        <v>2.419</v>
      </c>
      <c r="M4868">
        <v>1.18276362793635E-2</v>
      </c>
      <c r="N4868">
        <v>-9.5664004710407397E-2</v>
      </c>
      <c r="O4868">
        <v>-0.13411911117082201</v>
      </c>
      <c r="P4868">
        <v>-1.66330577851969E-2</v>
      </c>
      <c r="Q4868">
        <v>-0.43926224989893398</v>
      </c>
      <c r="R4868">
        <v>3.43662473001159E-2</v>
      </c>
      <c r="S4868">
        <v>2.4697817002338401E-2</v>
      </c>
      <c r="T4868">
        <v>2.3145606371385099E-2</v>
      </c>
      <c r="U4868">
        <v>2.8322334698448502E-2</v>
      </c>
      <c r="V4868">
        <v>197.679993</v>
      </c>
      <c r="W4868">
        <v>90.059997999999993</v>
      </c>
      <c r="X4868">
        <v>-0.25928843606875901</v>
      </c>
      <c r="Y4868">
        <v>7.98398755130913E-3</v>
      </c>
      <c r="Z4868">
        <v>1.6191932850703501</v>
      </c>
      <c r="AA4868">
        <v>-1.6584505539024901</v>
      </c>
      <c r="AB4868">
        <v>-1.47593214361321</v>
      </c>
      <c r="AC4868" t="s">
        <v>256</v>
      </c>
      <c r="AD4868" t="s">
        <v>384</v>
      </c>
      <c r="AE4868" t="s">
        <v>62</v>
      </c>
      <c r="AF4868" t="s">
        <v>97</v>
      </c>
      <c r="AG4868" t="s">
        <v>385</v>
      </c>
      <c r="AH4868" s="45">
        <v>39766</v>
      </c>
      <c r="AI4868">
        <v>1174922</v>
      </c>
      <c r="AK4868" t="s">
        <v>386</v>
      </c>
      <c r="AL4868" t="s">
        <v>387</v>
      </c>
      <c r="AM4868" t="s">
        <v>245</v>
      </c>
    </row>
    <row r="4869" spans="1:39" x14ac:dyDescent="0.3">
      <c r="A4869" s="1">
        <v>43601</v>
      </c>
      <c r="B4869" t="s">
        <v>42</v>
      </c>
      <c r="C4869" t="s">
        <v>246</v>
      </c>
      <c r="D4869">
        <v>700</v>
      </c>
      <c r="E4869">
        <v>11</v>
      </c>
      <c r="F4869">
        <v>125.150002</v>
      </c>
      <c r="G4869">
        <v>127.620003</v>
      </c>
      <c r="H4869">
        <v>124.800003</v>
      </c>
      <c r="I4869">
        <v>127.30999799999999</v>
      </c>
      <c r="J4869">
        <v>126.250671</v>
      </c>
      <c r="K4869">
        <v>1893800</v>
      </c>
      <c r="L4869">
        <v>2.4049999999999998</v>
      </c>
      <c r="M4869">
        <v>1.63133410738289E-2</v>
      </c>
      <c r="N4869">
        <v>-6.8453368848173907E-2</v>
      </c>
      <c r="O4869">
        <v>-0.107933610102073</v>
      </c>
      <c r="P4869">
        <v>3.0950879218896499E-2</v>
      </c>
      <c r="Q4869">
        <v>-0.38294683400435198</v>
      </c>
      <c r="R4869">
        <v>3.9094541650198898E-2</v>
      </c>
      <c r="S4869">
        <v>2.4919804469412801E-2</v>
      </c>
      <c r="T4869">
        <v>2.3021768919255E-2</v>
      </c>
      <c r="U4869">
        <v>2.83396476354911E-2</v>
      </c>
      <c r="V4869">
        <v>197.679993</v>
      </c>
      <c r="W4869">
        <v>90.059997999999993</v>
      </c>
      <c r="X4869">
        <v>-0.25928843606875901</v>
      </c>
      <c r="Y4869">
        <v>8.8559569696340101E-3</v>
      </c>
      <c r="Z4869">
        <v>1.62614632323356</v>
      </c>
      <c r="AA4869">
        <v>-1.47569965939417</v>
      </c>
      <c r="AB4869">
        <v>-1.5963746240893599</v>
      </c>
      <c r="AC4869" t="s">
        <v>256</v>
      </c>
      <c r="AD4869" t="s">
        <v>384</v>
      </c>
      <c r="AE4869" t="s">
        <v>62</v>
      </c>
      <c r="AF4869" t="s">
        <v>97</v>
      </c>
      <c r="AG4869" t="s">
        <v>385</v>
      </c>
      <c r="AH4869" s="45">
        <v>39766</v>
      </c>
      <c r="AI4869">
        <v>1174922</v>
      </c>
      <c r="AK4869" t="s">
        <v>386</v>
      </c>
      <c r="AL4869" t="s">
        <v>387</v>
      </c>
      <c r="AM4869" t="s">
        <v>245</v>
      </c>
    </row>
    <row r="4870" spans="1:39" x14ac:dyDescent="0.3">
      <c r="A4870" s="1">
        <v>43613</v>
      </c>
      <c r="B4870" t="s">
        <v>42</v>
      </c>
      <c r="C4870" t="s">
        <v>246</v>
      </c>
      <c r="D4870">
        <v>1300</v>
      </c>
      <c r="E4870">
        <v>11</v>
      </c>
      <c r="F4870">
        <v>114.68</v>
      </c>
      <c r="G4870">
        <v>116.389999</v>
      </c>
      <c r="H4870">
        <v>113.989998</v>
      </c>
      <c r="I4870">
        <v>114.110001</v>
      </c>
      <c r="J4870">
        <v>114.110001</v>
      </c>
      <c r="K4870">
        <v>1474200</v>
      </c>
      <c r="L4870">
        <v>2.2679999999999998</v>
      </c>
      <c r="M4870">
        <v>-7.8836674214505795E-4</v>
      </c>
      <c r="N4870">
        <v>-4.3472051108770698E-2</v>
      </c>
      <c r="O4870">
        <v>-0.244913952113223</v>
      </c>
      <c r="P4870">
        <v>-0.12547134445871799</v>
      </c>
      <c r="Q4870">
        <v>-0.50218738915348105</v>
      </c>
      <c r="R4870">
        <v>2.5401965292158098E-2</v>
      </c>
      <c r="S4870">
        <v>2.62456053265917E-2</v>
      </c>
      <c r="T4870">
        <v>2.4143358369293301E-2</v>
      </c>
      <c r="U4870">
        <v>2.8603850549271E-2</v>
      </c>
      <c r="V4870">
        <v>197.679993</v>
      </c>
      <c r="W4870">
        <v>90.059997999999993</v>
      </c>
      <c r="X4870">
        <v>-0.25928843606875901</v>
      </c>
      <c r="Y4870">
        <v>-8.4109499934704197E-3</v>
      </c>
      <c r="Z4870">
        <v>1.6401040810957901</v>
      </c>
      <c r="AA4870">
        <v>-2.0030575698676398</v>
      </c>
      <c r="AB4870">
        <v>-1.88583965421918</v>
      </c>
      <c r="AC4870" t="s">
        <v>256</v>
      </c>
      <c r="AD4870" t="s">
        <v>384</v>
      </c>
      <c r="AE4870" t="s">
        <v>62</v>
      </c>
      <c r="AF4870" t="s">
        <v>97</v>
      </c>
      <c r="AG4870" t="s">
        <v>385</v>
      </c>
      <c r="AH4870" s="45">
        <v>39766</v>
      </c>
      <c r="AI4870">
        <v>1174922</v>
      </c>
      <c r="AK4870" t="s">
        <v>386</v>
      </c>
      <c r="AL4870" t="s">
        <v>387</v>
      </c>
      <c r="AM4870" t="s">
        <v>245</v>
      </c>
    </row>
    <row r="4871" spans="1:39" x14ac:dyDescent="0.3">
      <c r="A4871" s="1">
        <v>43558</v>
      </c>
      <c r="B4871" t="s">
        <v>42</v>
      </c>
      <c r="C4871" t="s">
        <v>246</v>
      </c>
      <c r="D4871">
        <v>900</v>
      </c>
      <c r="E4871">
        <v>12</v>
      </c>
      <c r="F4871">
        <v>136</v>
      </c>
      <c r="G4871">
        <v>140.64999399999999</v>
      </c>
      <c r="H4871">
        <v>135.009995</v>
      </c>
      <c r="I4871">
        <v>137.63000500000001</v>
      </c>
      <c r="J4871">
        <v>136.484802</v>
      </c>
      <c r="K4871">
        <v>4217000</v>
      </c>
      <c r="L4871">
        <v>2.5169999999999999</v>
      </c>
      <c r="M4871">
        <v>1.9071972907851099E-2</v>
      </c>
      <c r="N4871">
        <v>0.16616279961163299</v>
      </c>
      <c r="O4871">
        <v>9.1705596352852498E-2</v>
      </c>
      <c r="P4871">
        <v>0.28223668873962299</v>
      </c>
      <c r="Q4871">
        <v>-0.24777064173183599</v>
      </c>
      <c r="R4871">
        <v>2.9517833843616999E-2</v>
      </c>
      <c r="S4871">
        <v>2.5013163134555299E-2</v>
      </c>
      <c r="T4871">
        <v>2.2634669564611999E-2</v>
      </c>
      <c r="U4871">
        <v>2.78321756987965E-2</v>
      </c>
      <c r="V4871">
        <v>202.479996</v>
      </c>
      <c r="W4871">
        <v>90.059997999999993</v>
      </c>
      <c r="X4871">
        <v>-0.25928843606875901</v>
      </c>
      <c r="Y4871">
        <v>2.1460723821998401E-3</v>
      </c>
      <c r="Z4871">
        <v>1.53286840606968</v>
      </c>
      <c r="AA4871">
        <v>-0.82544893646697204</v>
      </c>
      <c r="AB4871">
        <v>-1.0317196812271801</v>
      </c>
      <c r="AC4871" t="s">
        <v>257</v>
      </c>
      <c r="AD4871" t="s">
        <v>384</v>
      </c>
      <c r="AE4871" t="s">
        <v>62</v>
      </c>
      <c r="AF4871" t="s">
        <v>97</v>
      </c>
      <c r="AG4871" t="s">
        <v>385</v>
      </c>
      <c r="AH4871" s="45">
        <v>39766</v>
      </c>
      <c r="AI4871">
        <v>1174922</v>
      </c>
      <c r="AK4871" t="s">
        <v>386</v>
      </c>
      <c r="AL4871" t="s">
        <v>387</v>
      </c>
      <c r="AM4871" t="s">
        <v>245</v>
      </c>
    </row>
    <row r="4872" spans="1:39" x14ac:dyDescent="0.3">
      <c r="A4872" s="1">
        <v>43579</v>
      </c>
      <c r="B4872" t="s">
        <v>42</v>
      </c>
      <c r="C4872" t="s">
        <v>239</v>
      </c>
      <c r="D4872">
        <v>1300</v>
      </c>
      <c r="E4872">
        <v>12</v>
      </c>
      <c r="F4872">
        <v>142.88000500000001</v>
      </c>
      <c r="G4872">
        <v>144.83999599999899</v>
      </c>
      <c r="H4872">
        <v>141.94000199999999</v>
      </c>
      <c r="I4872">
        <v>144.39999399999999</v>
      </c>
      <c r="J4872">
        <v>143.19845599999999</v>
      </c>
      <c r="K4872">
        <v>1361600</v>
      </c>
      <c r="L4872">
        <v>2.5219999999999998</v>
      </c>
      <c r="M4872">
        <v>1.0442137378851199E-2</v>
      </c>
      <c r="N4872">
        <v>-2.2137170657109402E-3</v>
      </c>
      <c r="O4872">
        <v>0.211182720894595</v>
      </c>
      <c r="P4872">
        <v>0.25065434477082199</v>
      </c>
      <c r="Q4872">
        <v>-0.26906336795337299</v>
      </c>
      <c r="R4872">
        <v>1.5472196738479899E-2</v>
      </c>
      <c r="S4872">
        <v>2.36901344815439E-2</v>
      </c>
      <c r="T4872">
        <v>2.1030000182289899E-2</v>
      </c>
      <c r="U4872">
        <v>2.7900221390326801E-2</v>
      </c>
      <c r="V4872">
        <v>202.479996</v>
      </c>
      <c r="W4872">
        <v>90.059997999999993</v>
      </c>
      <c r="X4872">
        <v>-0.25928843606875901</v>
      </c>
      <c r="Y4872">
        <v>-2.1941687255359501E-3</v>
      </c>
      <c r="Z4872">
        <v>1.5768400906361699</v>
      </c>
      <c r="AA4872">
        <v>-0.96126364614462401</v>
      </c>
      <c r="AB4872">
        <v>-0.97205959563036604</v>
      </c>
      <c r="AC4872" t="s">
        <v>257</v>
      </c>
      <c r="AD4872" t="s">
        <v>384</v>
      </c>
      <c r="AE4872" t="s">
        <v>62</v>
      </c>
      <c r="AF4872" t="s">
        <v>97</v>
      </c>
      <c r="AG4872" t="s">
        <v>385</v>
      </c>
      <c r="AH4872" s="45">
        <v>39766</v>
      </c>
      <c r="AI4872">
        <v>1174922</v>
      </c>
      <c r="AK4872" t="s">
        <v>386</v>
      </c>
      <c r="AL4872" t="s">
        <v>387</v>
      </c>
      <c r="AM4872" t="s">
        <v>245</v>
      </c>
    </row>
    <row r="4873" spans="1:39" x14ac:dyDescent="0.3">
      <c r="A4873" s="1">
        <v>43581</v>
      </c>
      <c r="B4873" t="s">
        <v>42</v>
      </c>
      <c r="C4873" t="s">
        <v>239</v>
      </c>
      <c r="D4873">
        <v>1100</v>
      </c>
      <c r="E4873">
        <v>12</v>
      </c>
      <c r="F4873">
        <v>148</v>
      </c>
      <c r="G4873">
        <v>150.66999799999999</v>
      </c>
      <c r="H4873">
        <v>147.509995</v>
      </c>
      <c r="I4873">
        <v>149.300003</v>
      </c>
      <c r="J4873">
        <v>148.057693</v>
      </c>
      <c r="K4873">
        <v>1634800</v>
      </c>
      <c r="L4873">
        <v>2.5049999999999999</v>
      </c>
      <c r="M4873">
        <v>1.55251590492683E-2</v>
      </c>
      <c r="N4873">
        <v>4.7036833528249299E-2</v>
      </c>
      <c r="O4873">
        <v>0.24071157779948599</v>
      </c>
      <c r="P4873">
        <v>0.23668902908247699</v>
      </c>
      <c r="Q4873">
        <v>-0.18064468087713301</v>
      </c>
      <c r="R4873">
        <v>1.5369873573288499E-2</v>
      </c>
      <c r="S4873">
        <v>2.35659990808391E-2</v>
      </c>
      <c r="T4873">
        <v>2.0749318345428799E-2</v>
      </c>
      <c r="U4873">
        <v>2.78270682326816E-2</v>
      </c>
      <c r="V4873">
        <v>202.479996</v>
      </c>
      <c r="W4873">
        <v>90.059997999999993</v>
      </c>
      <c r="X4873">
        <v>-0.25928843606875901</v>
      </c>
      <c r="Y4873">
        <v>4.6743503443647796E-3</v>
      </c>
      <c r="Z4873">
        <v>1.58421280791161</v>
      </c>
      <c r="AA4873">
        <v>-0.68108783623899705</v>
      </c>
      <c r="AB4873">
        <v>-0.899441184372751</v>
      </c>
      <c r="AC4873" t="s">
        <v>257</v>
      </c>
      <c r="AD4873" t="s">
        <v>384</v>
      </c>
      <c r="AE4873" t="s">
        <v>62</v>
      </c>
      <c r="AF4873" t="s">
        <v>97</v>
      </c>
      <c r="AG4873" t="s">
        <v>385</v>
      </c>
      <c r="AH4873" s="45">
        <v>39766</v>
      </c>
      <c r="AI4873">
        <v>1174922</v>
      </c>
      <c r="AK4873" t="s">
        <v>386</v>
      </c>
      <c r="AL4873" t="s">
        <v>387</v>
      </c>
      <c r="AM4873" t="s">
        <v>245</v>
      </c>
    </row>
    <row r="4874" spans="1:39" x14ac:dyDescent="0.3">
      <c r="A4874" s="1">
        <v>43581</v>
      </c>
      <c r="B4874" t="s">
        <v>42</v>
      </c>
      <c r="C4874" t="s">
        <v>246</v>
      </c>
      <c r="D4874">
        <v>900</v>
      </c>
      <c r="E4874">
        <v>13</v>
      </c>
      <c r="F4874">
        <v>148</v>
      </c>
      <c r="G4874">
        <v>150.66999799999999</v>
      </c>
      <c r="H4874">
        <v>147.509995</v>
      </c>
      <c r="I4874">
        <v>149.300003</v>
      </c>
      <c r="J4874">
        <v>148.057693</v>
      </c>
      <c r="K4874">
        <v>1634800</v>
      </c>
      <c r="L4874">
        <v>2.5049999999999999</v>
      </c>
      <c r="M4874">
        <v>1.55251590492683E-2</v>
      </c>
      <c r="N4874">
        <v>4.7036833528249299E-2</v>
      </c>
      <c r="O4874">
        <v>0.24071157779948599</v>
      </c>
      <c r="P4874">
        <v>0.23668902908247699</v>
      </c>
      <c r="Q4874">
        <v>-0.18064468087713301</v>
      </c>
      <c r="R4874">
        <v>1.5369873573288499E-2</v>
      </c>
      <c r="S4874">
        <v>2.35659990808391E-2</v>
      </c>
      <c r="T4874">
        <v>2.0749318345428799E-2</v>
      </c>
      <c r="U4874">
        <v>2.78270682326816E-2</v>
      </c>
      <c r="V4874">
        <v>202.479996</v>
      </c>
      <c r="W4874">
        <v>90.059997999999993</v>
      </c>
      <c r="X4874">
        <v>-0.25928843606875901</v>
      </c>
      <c r="Y4874">
        <v>4.6743503443647796E-3</v>
      </c>
      <c r="Z4874">
        <v>1.58421280791161</v>
      </c>
      <c r="AA4874">
        <v>-0.68108783623899705</v>
      </c>
      <c r="AB4874">
        <v>-0.899441184372751</v>
      </c>
      <c r="AC4874" t="s">
        <v>258</v>
      </c>
      <c r="AD4874" t="s">
        <v>384</v>
      </c>
      <c r="AE4874" t="s">
        <v>62</v>
      </c>
      <c r="AF4874" t="s">
        <v>97</v>
      </c>
      <c r="AG4874" t="s">
        <v>385</v>
      </c>
      <c r="AH4874" s="45">
        <v>39766</v>
      </c>
      <c r="AI4874">
        <v>1174922</v>
      </c>
      <c r="AK4874" t="s">
        <v>386</v>
      </c>
      <c r="AL4874" t="s">
        <v>387</v>
      </c>
      <c r="AM4874" t="s">
        <v>245</v>
      </c>
    </row>
    <row r="4875" spans="1:39" x14ac:dyDescent="0.3">
      <c r="A4875" s="1">
        <v>43627</v>
      </c>
      <c r="B4875" t="s">
        <v>42</v>
      </c>
      <c r="C4875" t="s">
        <v>246</v>
      </c>
      <c r="D4875">
        <v>1200</v>
      </c>
      <c r="E4875">
        <v>13</v>
      </c>
      <c r="F4875">
        <v>118.19000200000001</v>
      </c>
      <c r="G4875">
        <v>119.489998</v>
      </c>
      <c r="H4875">
        <v>117.019997</v>
      </c>
      <c r="I4875">
        <v>118.150002</v>
      </c>
      <c r="J4875">
        <v>118.150002</v>
      </c>
      <c r="K4875">
        <v>1954800</v>
      </c>
      <c r="L4875">
        <v>2.14</v>
      </c>
      <c r="M4875">
        <v>1.2605600867153E-2</v>
      </c>
      <c r="N4875">
        <v>4.5718280013766002E-2</v>
      </c>
      <c r="O4875">
        <v>-0.134767731280453</v>
      </c>
      <c r="P4875">
        <v>1.51498049128006E-2</v>
      </c>
      <c r="Q4875">
        <v>-0.38380034560624199</v>
      </c>
      <c r="R4875">
        <v>2.6354754225458001E-2</v>
      </c>
      <c r="S4875">
        <v>3.4842648222657202E-2</v>
      </c>
      <c r="T4875">
        <v>2.76904493160578E-2</v>
      </c>
      <c r="U4875">
        <v>2.92557820781339E-2</v>
      </c>
      <c r="V4875">
        <v>183.36999499999999</v>
      </c>
      <c r="W4875">
        <v>90.059997999999993</v>
      </c>
      <c r="X4875">
        <v>-0.25928843606875901</v>
      </c>
      <c r="Y4875">
        <v>-3.4994119269314301E-4</v>
      </c>
      <c r="Z4875">
        <v>1.72503142364988</v>
      </c>
      <c r="AA4875">
        <v>-1.6512012026923699</v>
      </c>
      <c r="AB4875">
        <v>-1.8131760103290799</v>
      </c>
      <c r="AC4875" t="s">
        <v>258</v>
      </c>
      <c r="AD4875" t="s">
        <v>384</v>
      </c>
      <c r="AE4875" t="s">
        <v>62</v>
      </c>
      <c r="AF4875" t="s">
        <v>97</v>
      </c>
      <c r="AG4875" t="s">
        <v>385</v>
      </c>
      <c r="AH4875" s="45">
        <v>39766</v>
      </c>
      <c r="AI4875">
        <v>1174922</v>
      </c>
      <c r="AK4875" t="s">
        <v>386</v>
      </c>
      <c r="AL4875" t="s">
        <v>387</v>
      </c>
      <c r="AM4875" t="s">
        <v>245</v>
      </c>
    </row>
    <row r="4876" spans="1:39" x14ac:dyDescent="0.3">
      <c r="A4876" s="1">
        <v>43634</v>
      </c>
      <c r="B4876" t="s">
        <v>42</v>
      </c>
      <c r="C4876" t="s">
        <v>239</v>
      </c>
      <c r="D4876">
        <v>700</v>
      </c>
      <c r="E4876">
        <v>13</v>
      </c>
      <c r="F4876">
        <v>117.639999</v>
      </c>
      <c r="G4876">
        <v>122.75</v>
      </c>
      <c r="H4876">
        <v>117.150002</v>
      </c>
      <c r="I4876">
        <v>122</v>
      </c>
      <c r="J4876">
        <v>122</v>
      </c>
      <c r="K4876">
        <v>2536200</v>
      </c>
      <c r="L4876">
        <v>2.06</v>
      </c>
      <c r="M4876">
        <v>5.3193286322802E-2</v>
      </c>
      <c r="N4876">
        <v>3.2066024172705397E-2</v>
      </c>
      <c r="O4876">
        <v>-3.42483382595739E-2</v>
      </c>
      <c r="P4876">
        <v>4.3218665472538498E-2</v>
      </c>
      <c r="Q4876">
        <v>-0.32435876575900702</v>
      </c>
      <c r="R4876">
        <v>3.2111055631645201E-2</v>
      </c>
      <c r="S4876">
        <v>3.3484806810507799E-2</v>
      </c>
      <c r="T4876">
        <v>2.88164491861094E-2</v>
      </c>
      <c r="U4876">
        <v>2.9502938782844101E-2</v>
      </c>
      <c r="V4876">
        <v>176.729996</v>
      </c>
      <c r="W4876">
        <v>90.059997999999993</v>
      </c>
      <c r="X4876">
        <v>-0.25928843606875901</v>
      </c>
      <c r="Y4876">
        <v>9.6704895497130797E-3</v>
      </c>
      <c r="Z4876">
        <v>1.74430983123512</v>
      </c>
      <c r="AA4876">
        <v>-1.4618880354453401</v>
      </c>
      <c r="AB4876">
        <v>-1.7067677692601999</v>
      </c>
      <c r="AC4876" t="s">
        <v>258</v>
      </c>
      <c r="AD4876" t="s">
        <v>384</v>
      </c>
      <c r="AE4876" t="s">
        <v>62</v>
      </c>
      <c r="AF4876" t="s">
        <v>97</v>
      </c>
      <c r="AG4876" t="s">
        <v>385</v>
      </c>
      <c r="AH4876" s="45">
        <v>39766</v>
      </c>
      <c r="AI4876">
        <v>1174922</v>
      </c>
      <c r="AK4876" t="s">
        <v>386</v>
      </c>
      <c r="AL4876" t="s">
        <v>387</v>
      </c>
      <c r="AM4876" t="s">
        <v>245</v>
      </c>
    </row>
    <row r="4877" spans="1:39" x14ac:dyDescent="0.3">
      <c r="A4877" s="1">
        <v>43573</v>
      </c>
      <c r="B4877" t="s">
        <v>42</v>
      </c>
      <c r="C4877" t="s">
        <v>246</v>
      </c>
      <c r="D4877">
        <v>1900</v>
      </c>
      <c r="E4877">
        <v>14</v>
      </c>
      <c r="F4877">
        <v>143.949997</v>
      </c>
      <c r="G4877">
        <v>144.679993</v>
      </c>
      <c r="H4877">
        <v>141.38999899999999</v>
      </c>
      <c r="I4877">
        <v>142.44000199999999</v>
      </c>
      <c r="J4877">
        <v>141.25477599999999</v>
      </c>
      <c r="K4877">
        <v>1832200</v>
      </c>
      <c r="L4877">
        <v>2.56</v>
      </c>
      <c r="M4877">
        <v>-6.4380429559867296E-3</v>
      </c>
      <c r="N4877">
        <v>1.0019160062785399E-2</v>
      </c>
      <c r="O4877">
        <v>0.18976280258358599</v>
      </c>
      <c r="P4877">
        <v>0.226254242316033</v>
      </c>
      <c r="Q4877">
        <v>-0.28102042283777601</v>
      </c>
      <c r="R4877">
        <v>1.6464711339106101E-2</v>
      </c>
      <c r="S4877">
        <v>2.5116458038969301E-2</v>
      </c>
      <c r="T4877">
        <v>2.11514180800359E-2</v>
      </c>
      <c r="U4877">
        <v>2.7844709303455999E-2</v>
      </c>
      <c r="V4877">
        <v>202.479996</v>
      </c>
      <c r="W4877">
        <v>90.059997999999993</v>
      </c>
      <c r="X4877">
        <v>-0.25928843606875901</v>
      </c>
      <c r="Y4877">
        <v>1.5778467813143101E-3</v>
      </c>
      <c r="Z4877">
        <v>1.5670786269350701</v>
      </c>
      <c r="AA4877">
        <v>-0.98093358785227303</v>
      </c>
      <c r="AB4877">
        <v>-0.879259630787252</v>
      </c>
      <c r="AC4877" t="s">
        <v>259</v>
      </c>
      <c r="AD4877" t="s">
        <v>384</v>
      </c>
      <c r="AE4877" t="s">
        <v>62</v>
      </c>
      <c r="AF4877" t="s">
        <v>97</v>
      </c>
      <c r="AG4877" t="s">
        <v>385</v>
      </c>
      <c r="AH4877" s="45">
        <v>39766</v>
      </c>
      <c r="AI4877">
        <v>1174922</v>
      </c>
      <c r="AK4877" t="s">
        <v>386</v>
      </c>
      <c r="AL4877" t="s">
        <v>387</v>
      </c>
      <c r="AM4877" t="s">
        <v>245</v>
      </c>
    </row>
    <row r="4878" spans="1:39" x14ac:dyDescent="0.3">
      <c r="A4878" s="1">
        <v>43579</v>
      </c>
      <c r="B4878" t="s">
        <v>42</v>
      </c>
      <c r="C4878" t="s">
        <v>246</v>
      </c>
      <c r="D4878">
        <v>1100</v>
      </c>
      <c r="E4878">
        <v>14</v>
      </c>
      <c r="F4878">
        <v>142.88000500000001</v>
      </c>
      <c r="G4878">
        <v>144.83999599999899</v>
      </c>
      <c r="H4878">
        <v>141.94000199999999</v>
      </c>
      <c r="I4878">
        <v>144.39999399999999</v>
      </c>
      <c r="J4878">
        <v>143.19845599999999</v>
      </c>
      <c r="K4878">
        <v>1361600</v>
      </c>
      <c r="L4878">
        <v>2.5219999999999998</v>
      </c>
      <c r="M4878">
        <v>1.0442137378851199E-2</v>
      </c>
      <c r="N4878">
        <v>-2.2137170657109402E-3</v>
      </c>
      <c r="O4878">
        <v>0.211182720894595</v>
      </c>
      <c r="P4878">
        <v>0.25065434477082199</v>
      </c>
      <c r="Q4878">
        <v>-0.26906336795337299</v>
      </c>
      <c r="R4878">
        <v>1.5472196738479899E-2</v>
      </c>
      <c r="S4878">
        <v>2.36901344815439E-2</v>
      </c>
      <c r="T4878">
        <v>2.1030000182289899E-2</v>
      </c>
      <c r="U4878">
        <v>2.7900221390326801E-2</v>
      </c>
      <c r="V4878">
        <v>202.479996</v>
      </c>
      <c r="W4878">
        <v>90.059997999999993</v>
      </c>
      <c r="X4878">
        <v>-0.25928843606875901</v>
      </c>
      <c r="Y4878">
        <v>-2.1941687255359501E-3</v>
      </c>
      <c r="Z4878">
        <v>1.5768400906361699</v>
      </c>
      <c r="AA4878">
        <v>-0.96126364614462401</v>
      </c>
      <c r="AB4878">
        <v>-0.97205959563036604</v>
      </c>
      <c r="AC4878" t="s">
        <v>259</v>
      </c>
      <c r="AD4878" t="s">
        <v>384</v>
      </c>
      <c r="AE4878" t="s">
        <v>62</v>
      </c>
      <c r="AF4878" t="s">
        <v>97</v>
      </c>
      <c r="AG4878" t="s">
        <v>385</v>
      </c>
      <c r="AH4878" s="45">
        <v>39766</v>
      </c>
      <c r="AI4878">
        <v>1174922</v>
      </c>
      <c r="AK4878" t="s">
        <v>386</v>
      </c>
      <c r="AL4878" t="s">
        <v>387</v>
      </c>
      <c r="AM4878" t="s">
        <v>245</v>
      </c>
    </row>
    <row r="4879" spans="1:39" x14ac:dyDescent="0.3">
      <c r="A4879" s="1">
        <v>43580</v>
      </c>
      <c r="B4879" t="s">
        <v>42</v>
      </c>
      <c r="C4879" t="s">
        <v>246</v>
      </c>
      <c r="D4879">
        <v>1400</v>
      </c>
      <c r="E4879">
        <v>14</v>
      </c>
      <c r="F4879">
        <v>146.58000200000001</v>
      </c>
      <c r="G4879">
        <v>147.89999399999999</v>
      </c>
      <c r="H4879">
        <v>144.35000600000001</v>
      </c>
      <c r="I4879">
        <v>147</v>
      </c>
      <c r="J4879">
        <v>145.776825</v>
      </c>
      <c r="K4879">
        <v>1949000</v>
      </c>
      <c r="L4879">
        <v>2.5339999999999998</v>
      </c>
      <c r="M4879">
        <v>1.78453839777729E-2</v>
      </c>
      <c r="N4879">
        <v>2.5073631522994098E-2</v>
      </c>
      <c r="O4879">
        <v>0.232970556296651</v>
      </c>
      <c r="P4879">
        <v>0.25654145138546902</v>
      </c>
      <c r="Q4879">
        <v>-0.234309012409636</v>
      </c>
      <c r="R4879">
        <v>1.6294977986761799E-2</v>
      </c>
      <c r="S4879">
        <v>2.3552086937394402E-2</v>
      </c>
      <c r="T4879">
        <v>2.1079051716849401E-2</v>
      </c>
      <c r="U4879">
        <v>2.7907500692781799E-2</v>
      </c>
      <c r="V4879">
        <v>202.479996</v>
      </c>
      <c r="W4879">
        <v>90.059997999999993</v>
      </c>
      <c r="X4879">
        <v>-0.25928843606875901</v>
      </c>
      <c r="Y4879">
        <v>-3.6904169755480902E-4</v>
      </c>
      <c r="Z4879">
        <v>1.57986197041127</v>
      </c>
      <c r="AA4879">
        <v>-0.854377172560149</v>
      </c>
      <c r="AB4879">
        <v>-0.95941033469540604</v>
      </c>
      <c r="AC4879" t="s">
        <v>259</v>
      </c>
      <c r="AD4879" t="s">
        <v>384</v>
      </c>
      <c r="AE4879" t="s">
        <v>62</v>
      </c>
      <c r="AF4879" t="s">
        <v>97</v>
      </c>
      <c r="AG4879" t="s">
        <v>385</v>
      </c>
      <c r="AH4879" s="45">
        <v>39766</v>
      </c>
      <c r="AI4879">
        <v>1174922</v>
      </c>
      <c r="AK4879" t="s">
        <v>386</v>
      </c>
      <c r="AL4879" t="s">
        <v>387</v>
      </c>
      <c r="AM4879" t="s">
        <v>245</v>
      </c>
    </row>
    <row r="4880" spans="1:39" x14ac:dyDescent="0.3">
      <c r="A4880" s="1">
        <v>43586</v>
      </c>
      <c r="B4880" t="s">
        <v>42</v>
      </c>
      <c r="C4880" t="s">
        <v>239</v>
      </c>
      <c r="D4880">
        <v>1700</v>
      </c>
      <c r="E4880">
        <v>14</v>
      </c>
      <c r="F4880">
        <v>148.78999299999899</v>
      </c>
      <c r="G4880">
        <v>150.21000699999999</v>
      </c>
      <c r="H4880">
        <v>145.86000100000001</v>
      </c>
      <c r="I4880">
        <v>146.13999899999999</v>
      </c>
      <c r="J4880">
        <v>144.923981</v>
      </c>
      <c r="K4880">
        <v>2487900</v>
      </c>
      <c r="L4880">
        <v>2.5110000000000001</v>
      </c>
      <c r="M4880">
        <v>1.16316139839726E-2</v>
      </c>
      <c r="N4880">
        <v>1.1977863632518199E-2</v>
      </c>
      <c r="O4880">
        <v>0.20275603935024</v>
      </c>
      <c r="P4880">
        <v>0.19897863306419999</v>
      </c>
      <c r="Q4880">
        <v>-0.219920204383797</v>
      </c>
      <c r="R4880">
        <v>1.9666618358521699E-2</v>
      </c>
      <c r="S4880">
        <v>2.4984971794092699E-2</v>
      </c>
      <c r="T4880">
        <v>2.07802732996673E-2</v>
      </c>
      <c r="U4880">
        <v>2.7887361343132501E-2</v>
      </c>
      <c r="V4880">
        <v>202.479996</v>
      </c>
      <c r="W4880">
        <v>90.059997999999993</v>
      </c>
      <c r="X4880">
        <v>-0.25928843606875901</v>
      </c>
      <c r="Y4880">
        <v>-7.5304459681844096E-3</v>
      </c>
      <c r="Z4880">
        <v>1.58557563844107</v>
      </c>
      <c r="AA4880">
        <v>-0.824942830602306</v>
      </c>
      <c r="AB4880">
        <v>-0.78443343968317103</v>
      </c>
      <c r="AC4880" t="s">
        <v>259</v>
      </c>
      <c r="AD4880" t="s">
        <v>384</v>
      </c>
      <c r="AE4880" t="s">
        <v>62</v>
      </c>
      <c r="AF4880" t="s">
        <v>97</v>
      </c>
      <c r="AG4880" t="s">
        <v>385</v>
      </c>
      <c r="AH4880" s="45">
        <v>39766</v>
      </c>
      <c r="AI4880">
        <v>1174922</v>
      </c>
      <c r="AK4880" t="s">
        <v>386</v>
      </c>
      <c r="AL4880" t="s">
        <v>387</v>
      </c>
      <c r="AM4880" t="s">
        <v>245</v>
      </c>
    </row>
    <row r="4881" spans="1:39" x14ac:dyDescent="0.3">
      <c r="A4881" s="1">
        <v>43592</v>
      </c>
      <c r="B4881" t="s">
        <v>42</v>
      </c>
      <c r="C4881" t="s">
        <v>239</v>
      </c>
      <c r="D4881">
        <v>1700</v>
      </c>
      <c r="E4881">
        <v>14</v>
      </c>
      <c r="F4881">
        <v>139.729996</v>
      </c>
      <c r="G4881">
        <v>141</v>
      </c>
      <c r="H4881">
        <v>133.63999899999999</v>
      </c>
      <c r="I4881">
        <v>135.699997</v>
      </c>
      <c r="J4881">
        <v>134.57086200000001</v>
      </c>
      <c r="K4881">
        <v>2850500</v>
      </c>
      <c r="L4881">
        <v>2.448</v>
      </c>
      <c r="M4881">
        <v>-4.0863232314925703E-2</v>
      </c>
      <c r="N4881">
        <v>-6.2486806672954101E-2</v>
      </c>
      <c r="O4881">
        <v>-2.8835928564697799E-2</v>
      </c>
      <c r="P4881">
        <v>7.0347522018290504E-2</v>
      </c>
      <c r="Q4881">
        <v>-0.32689954538528798</v>
      </c>
      <c r="R4881">
        <v>2.70138831513137E-2</v>
      </c>
      <c r="S4881">
        <v>2.13461844276936E-2</v>
      </c>
      <c r="T4881">
        <v>2.1687706090158201E-2</v>
      </c>
      <c r="U4881">
        <v>2.8057629163037699E-2</v>
      </c>
      <c r="V4881">
        <v>202.479996</v>
      </c>
      <c r="W4881">
        <v>90.059997999999993</v>
      </c>
      <c r="X4881">
        <v>-0.25928843606875901</v>
      </c>
      <c r="Y4881">
        <v>-1.6649488130547601E-2</v>
      </c>
      <c r="Z4881">
        <v>1.6110618219821899</v>
      </c>
      <c r="AA4881">
        <v>-1.21309949112995</v>
      </c>
      <c r="AB4881">
        <v>-0.98645565172057903</v>
      </c>
      <c r="AC4881" t="s">
        <v>259</v>
      </c>
      <c r="AD4881" t="s">
        <v>384</v>
      </c>
      <c r="AE4881" t="s">
        <v>62</v>
      </c>
      <c r="AF4881" t="s">
        <v>97</v>
      </c>
      <c r="AG4881" t="s">
        <v>385</v>
      </c>
      <c r="AH4881" s="45">
        <v>39766</v>
      </c>
      <c r="AI4881">
        <v>1174922</v>
      </c>
      <c r="AK4881" t="s">
        <v>386</v>
      </c>
      <c r="AL4881" t="s">
        <v>387</v>
      </c>
      <c r="AM4881" t="s">
        <v>245</v>
      </c>
    </row>
    <row r="4882" spans="1:39" x14ac:dyDescent="0.3">
      <c r="A4882" s="1">
        <v>43593</v>
      </c>
      <c r="B4882" t="s">
        <v>42</v>
      </c>
      <c r="C4882" t="s">
        <v>246</v>
      </c>
      <c r="D4882">
        <v>2000</v>
      </c>
      <c r="E4882">
        <v>14</v>
      </c>
      <c r="F4882">
        <v>135.66000399999999</v>
      </c>
      <c r="G4882">
        <v>139.41999799999999</v>
      </c>
      <c r="H4882">
        <v>135.10000600000001</v>
      </c>
      <c r="I4882">
        <v>135.96000699999999</v>
      </c>
      <c r="J4882">
        <v>134.82870500000001</v>
      </c>
      <c r="K4882">
        <v>2348900</v>
      </c>
      <c r="L4882">
        <v>2.4820000000000002</v>
      </c>
      <c r="M4882">
        <v>1.9142055913697899E-3</v>
      </c>
      <c r="N4882">
        <v>-7.2204215065557104E-2</v>
      </c>
      <c r="O4882">
        <v>-3.5973475448141903E-2</v>
      </c>
      <c r="P4882">
        <v>3.9631645694707097E-2</v>
      </c>
      <c r="Q4882">
        <v>-0.32238320173872098</v>
      </c>
      <c r="R4882">
        <v>2.5127672682797302E-2</v>
      </c>
      <c r="S4882">
        <v>2.1235140430687902E-2</v>
      </c>
      <c r="T4882">
        <v>2.13098007111647E-2</v>
      </c>
      <c r="U4882">
        <v>2.8058234733184102E-2</v>
      </c>
      <c r="V4882">
        <v>202.479996</v>
      </c>
      <c r="W4882">
        <v>90.059997999999993</v>
      </c>
      <c r="X4882">
        <v>-0.25928843606875901</v>
      </c>
      <c r="Y4882">
        <v>-1.60671540560346E-3</v>
      </c>
      <c r="Z4882">
        <v>1.61142305778573</v>
      </c>
      <c r="AA4882">
        <v>-1.2072059498494401</v>
      </c>
      <c r="AB4882">
        <v>-1.0629082755699999</v>
      </c>
      <c r="AC4882" t="s">
        <v>259</v>
      </c>
      <c r="AD4882" t="s">
        <v>384</v>
      </c>
      <c r="AE4882" t="s">
        <v>62</v>
      </c>
      <c r="AF4882" t="s">
        <v>97</v>
      </c>
      <c r="AG4882" t="s">
        <v>385</v>
      </c>
      <c r="AH4882" s="45">
        <v>39766</v>
      </c>
      <c r="AI4882">
        <v>1174922</v>
      </c>
      <c r="AK4882" t="s">
        <v>386</v>
      </c>
      <c r="AL4882" t="s">
        <v>387</v>
      </c>
      <c r="AM4882" t="s">
        <v>245</v>
      </c>
    </row>
    <row r="4883" spans="1:39" x14ac:dyDescent="0.3">
      <c r="A4883" s="1">
        <v>43594</v>
      </c>
      <c r="B4883" t="s">
        <v>42</v>
      </c>
      <c r="C4883" t="s">
        <v>246</v>
      </c>
      <c r="D4883">
        <v>1000</v>
      </c>
      <c r="E4883">
        <v>14</v>
      </c>
      <c r="F4883">
        <v>135.029999</v>
      </c>
      <c r="G4883">
        <v>136.75</v>
      </c>
      <c r="H4883">
        <v>130.970001</v>
      </c>
      <c r="I4883">
        <v>136.33000200000001</v>
      </c>
      <c r="J4883">
        <v>135.195618</v>
      </c>
      <c r="K4883">
        <v>2550100</v>
      </c>
      <c r="L4883">
        <v>2.4569999999999999</v>
      </c>
      <c r="M4883">
        <v>2.7176309285306499E-3</v>
      </c>
      <c r="N4883">
        <v>-6.5509951948190495E-2</v>
      </c>
      <c r="O4883">
        <v>-6.0620346520799499E-2</v>
      </c>
      <c r="P4883">
        <v>7.7734130324294895E-2</v>
      </c>
      <c r="Q4883">
        <v>-0.31883152702140799</v>
      </c>
      <c r="R4883">
        <v>2.5988221495080299E-2</v>
      </c>
      <c r="S4883">
        <v>2.02601053803626E-2</v>
      </c>
      <c r="T4883">
        <v>2.08059336531418E-2</v>
      </c>
      <c r="U4883">
        <v>2.8059351279964902E-2</v>
      </c>
      <c r="V4883">
        <v>202.479996</v>
      </c>
      <c r="W4883">
        <v>90.059997999999993</v>
      </c>
      <c r="X4883">
        <v>-0.25928843606875901</v>
      </c>
      <c r="Y4883">
        <v>-3.0259986019249502E-3</v>
      </c>
      <c r="Z4883">
        <v>1.6100702896186401</v>
      </c>
      <c r="AA4883">
        <v>-1.2033118361577499</v>
      </c>
      <c r="AB4883">
        <v>-1.1143137095517901</v>
      </c>
      <c r="AC4883" t="s">
        <v>259</v>
      </c>
      <c r="AD4883" t="s">
        <v>384</v>
      </c>
      <c r="AE4883" t="s">
        <v>62</v>
      </c>
      <c r="AF4883" t="s">
        <v>97</v>
      </c>
      <c r="AG4883" t="s">
        <v>385</v>
      </c>
      <c r="AH4883" s="45">
        <v>39766</v>
      </c>
      <c r="AI4883">
        <v>1174922</v>
      </c>
      <c r="AK4883" t="s">
        <v>386</v>
      </c>
      <c r="AL4883" t="s">
        <v>387</v>
      </c>
      <c r="AM4883" t="s">
        <v>245</v>
      </c>
    </row>
    <row r="4884" spans="1:39" x14ac:dyDescent="0.3">
      <c r="A4884" s="1">
        <v>43606</v>
      </c>
      <c r="B4884" t="s">
        <v>42</v>
      </c>
      <c r="C4884" t="s">
        <v>246</v>
      </c>
      <c r="D4884">
        <v>1100</v>
      </c>
      <c r="E4884">
        <v>14</v>
      </c>
      <c r="F4884">
        <v>120.169997999999</v>
      </c>
      <c r="G4884">
        <v>121.32</v>
      </c>
      <c r="H4884">
        <v>119.889999</v>
      </c>
      <c r="I4884">
        <v>120.870003</v>
      </c>
      <c r="J4884">
        <v>120.870003</v>
      </c>
      <c r="K4884">
        <v>1278800</v>
      </c>
      <c r="L4884">
        <v>2.4260000000000002</v>
      </c>
      <c r="M4884">
        <v>1.40806573725868E-2</v>
      </c>
      <c r="N4884">
        <v>-1.17112979192768E-2</v>
      </c>
      <c r="O4884">
        <v>-0.155849569152884</v>
      </c>
      <c r="P4884">
        <v>-5.8135431483407503E-2</v>
      </c>
      <c r="Q4884">
        <v>-0.42048796774548203</v>
      </c>
      <c r="R4884">
        <v>2.75106815655899E-2</v>
      </c>
      <c r="S4884">
        <v>2.6252951903987898E-2</v>
      </c>
      <c r="T4884">
        <v>2.3529445611829201E-2</v>
      </c>
      <c r="U4884">
        <v>2.8485345348837701E-2</v>
      </c>
      <c r="V4884">
        <v>197.679993</v>
      </c>
      <c r="W4884">
        <v>90.059997999999993</v>
      </c>
      <c r="X4884">
        <v>-0.25928843606875901</v>
      </c>
      <c r="Y4884">
        <v>8.4599491109458805E-3</v>
      </c>
      <c r="Z4884">
        <v>1.6340420191262099</v>
      </c>
      <c r="AA4884">
        <v>-1.6460996284045799</v>
      </c>
      <c r="AB4884">
        <v>-1.6127438030674901</v>
      </c>
      <c r="AC4884" t="s">
        <v>259</v>
      </c>
      <c r="AD4884" t="s">
        <v>384</v>
      </c>
      <c r="AE4884" t="s">
        <v>62</v>
      </c>
      <c r="AF4884" t="s">
        <v>97</v>
      </c>
      <c r="AG4884" t="s">
        <v>385</v>
      </c>
      <c r="AH4884" s="45">
        <v>39766</v>
      </c>
      <c r="AI4884">
        <v>1174922</v>
      </c>
      <c r="AK4884" t="s">
        <v>386</v>
      </c>
      <c r="AL4884" t="s">
        <v>387</v>
      </c>
      <c r="AM4884" t="s">
        <v>245</v>
      </c>
    </row>
    <row r="4885" spans="1:39" x14ac:dyDescent="0.3">
      <c r="A4885" s="1">
        <v>43619</v>
      </c>
      <c r="B4885" t="s">
        <v>42</v>
      </c>
      <c r="C4885" t="s">
        <v>246</v>
      </c>
      <c r="D4885">
        <v>2300</v>
      </c>
      <c r="E4885">
        <v>14</v>
      </c>
      <c r="F4885">
        <v>106.620003</v>
      </c>
      <c r="G4885">
        <v>106.620003</v>
      </c>
      <c r="H4885">
        <v>102.82</v>
      </c>
      <c r="I4885">
        <v>103.57</v>
      </c>
      <c r="J4885">
        <v>103.57</v>
      </c>
      <c r="K4885">
        <v>2661700</v>
      </c>
      <c r="L4885">
        <v>2.081</v>
      </c>
      <c r="M4885">
        <v>-3.5660506526764599E-2</v>
      </c>
      <c r="N4885">
        <v>-9.7703558351419806E-2</v>
      </c>
      <c r="O4885">
        <v>-0.335961623377243</v>
      </c>
      <c r="P4885">
        <v>-0.18425995881320201</v>
      </c>
      <c r="Q4885">
        <v>-0.61121587452418102</v>
      </c>
      <c r="R4885">
        <v>1.9116843143501198E-2</v>
      </c>
      <c r="S4885">
        <v>2.5980347122222001E-2</v>
      </c>
      <c r="T4885">
        <v>2.49340097432896E-2</v>
      </c>
      <c r="U4885">
        <v>2.87927951751385E-2</v>
      </c>
      <c r="V4885">
        <v>194.08000200000001</v>
      </c>
      <c r="W4885">
        <v>90.059997999999993</v>
      </c>
      <c r="X4885">
        <v>-0.25928843606875901</v>
      </c>
      <c r="Y4885">
        <v>-2.7690708645509302E-3</v>
      </c>
      <c r="Z4885">
        <v>1.66205068286519</v>
      </c>
      <c r="AA4885">
        <v>-2.4822123431601799</v>
      </c>
      <c r="AB4885">
        <v>-2.1898910075348299</v>
      </c>
      <c r="AC4885" t="s">
        <v>259</v>
      </c>
      <c r="AD4885" t="s">
        <v>384</v>
      </c>
      <c r="AE4885" t="s">
        <v>62</v>
      </c>
      <c r="AF4885" t="s">
        <v>97</v>
      </c>
      <c r="AG4885" t="s">
        <v>385</v>
      </c>
      <c r="AH4885" s="45">
        <v>39766</v>
      </c>
      <c r="AI4885">
        <v>1174922</v>
      </c>
      <c r="AK4885" t="s">
        <v>386</v>
      </c>
      <c r="AL4885" t="s">
        <v>387</v>
      </c>
      <c r="AM4885" t="s">
        <v>245</v>
      </c>
    </row>
    <row r="4886" spans="1:39" x14ac:dyDescent="0.3">
      <c r="A4886" s="1">
        <v>43623</v>
      </c>
      <c r="B4886" t="s">
        <v>42</v>
      </c>
      <c r="C4886" t="s">
        <v>246</v>
      </c>
      <c r="D4886">
        <v>1600</v>
      </c>
      <c r="E4886">
        <v>14</v>
      </c>
      <c r="F4886">
        <v>110.379997</v>
      </c>
      <c r="G4886">
        <v>113.25</v>
      </c>
      <c r="H4886">
        <v>110.279999</v>
      </c>
      <c r="I4886">
        <v>111.019997</v>
      </c>
      <c r="J4886">
        <v>111.019997</v>
      </c>
      <c r="K4886">
        <v>1545700</v>
      </c>
      <c r="L4886">
        <v>2.0840000000000001</v>
      </c>
      <c r="M4886">
        <v>9.4117798825015999E-3</v>
      </c>
      <c r="N4886">
        <v>3.3802119112304699E-2</v>
      </c>
      <c r="O4886">
        <v>-0.19238057708124701</v>
      </c>
      <c r="P4886">
        <v>-6.6003162576960206E-2</v>
      </c>
      <c r="Q4886">
        <v>-0.45381848008030501</v>
      </c>
      <c r="R4886">
        <v>4.7462229528841597E-2</v>
      </c>
      <c r="S4886">
        <v>3.2385768614617498E-2</v>
      </c>
      <c r="T4886">
        <v>2.69842872146656E-2</v>
      </c>
      <c r="U4886">
        <v>2.9091332274769E-2</v>
      </c>
      <c r="V4886">
        <v>183.36999499999999</v>
      </c>
      <c r="W4886">
        <v>90.059997999999993</v>
      </c>
      <c r="X4886">
        <v>-0.25928843606875901</v>
      </c>
      <c r="Y4886">
        <v>1.0442979367750601E-2</v>
      </c>
      <c r="Z4886">
        <v>1.7184658126424299</v>
      </c>
      <c r="AA4886">
        <v>-1.9082670075179</v>
      </c>
      <c r="AB4886">
        <v>-2.0674092544995002</v>
      </c>
      <c r="AC4886" t="s">
        <v>259</v>
      </c>
      <c r="AD4886" t="s">
        <v>384</v>
      </c>
      <c r="AE4886" t="s">
        <v>62</v>
      </c>
      <c r="AF4886" t="s">
        <v>97</v>
      </c>
      <c r="AG4886" t="s">
        <v>385</v>
      </c>
      <c r="AH4886" s="45">
        <v>39766</v>
      </c>
      <c r="AI4886">
        <v>1174922</v>
      </c>
      <c r="AK4886" t="s">
        <v>386</v>
      </c>
      <c r="AL4886" t="s">
        <v>387</v>
      </c>
      <c r="AM4886" t="s">
        <v>245</v>
      </c>
    </row>
    <row r="4887" spans="1:39" x14ac:dyDescent="0.3">
      <c r="A4887" s="1">
        <v>43633</v>
      </c>
      <c r="B4887" t="s">
        <v>42</v>
      </c>
      <c r="C4887" t="s">
        <v>239</v>
      </c>
      <c r="D4887">
        <v>1900</v>
      </c>
      <c r="E4887">
        <v>14</v>
      </c>
      <c r="F4887">
        <v>116.199997</v>
      </c>
      <c r="G4887">
        <v>116.879997</v>
      </c>
      <c r="H4887">
        <v>113.669997999999</v>
      </c>
      <c r="I4887">
        <v>115.68</v>
      </c>
      <c r="J4887">
        <v>115.68</v>
      </c>
      <c r="K4887">
        <v>1037900</v>
      </c>
      <c r="L4887">
        <v>2.0859999999999999</v>
      </c>
      <c r="M4887">
        <v>6.0529207345368205E-4</v>
      </c>
      <c r="N4887">
        <v>-8.5216612829433994E-3</v>
      </c>
      <c r="O4887">
        <v>-7.1128283508547094E-2</v>
      </c>
      <c r="P4887">
        <v>4.3009630742796403E-3</v>
      </c>
      <c r="Q4887">
        <v>-0.394373585368059</v>
      </c>
      <c r="R4887">
        <v>2.0279159730875702E-2</v>
      </c>
      <c r="S4887">
        <v>3.1476240580296799E-2</v>
      </c>
      <c r="T4887">
        <v>2.80804321528372E-2</v>
      </c>
      <c r="U4887">
        <v>2.9316926072038899E-2</v>
      </c>
      <c r="V4887">
        <v>176.729996</v>
      </c>
      <c r="W4887">
        <v>90.059997999999993</v>
      </c>
      <c r="X4887">
        <v>-0.25928843606875901</v>
      </c>
      <c r="Y4887">
        <v>9.3131563797728401E-4</v>
      </c>
      <c r="Z4887">
        <v>1.72962045977141</v>
      </c>
      <c r="AA4887">
        <v>-1.7460850428485599</v>
      </c>
      <c r="AB4887">
        <v>-1.74463040270961</v>
      </c>
      <c r="AC4887" t="s">
        <v>259</v>
      </c>
      <c r="AD4887" t="s">
        <v>384</v>
      </c>
      <c r="AE4887" t="s">
        <v>62</v>
      </c>
      <c r="AF4887" t="s">
        <v>97</v>
      </c>
      <c r="AG4887" t="s">
        <v>385</v>
      </c>
      <c r="AH4887" s="45">
        <v>39766</v>
      </c>
      <c r="AI4887">
        <v>1174922</v>
      </c>
      <c r="AK4887" t="s">
        <v>386</v>
      </c>
      <c r="AL4887" t="s">
        <v>387</v>
      </c>
      <c r="AM4887" t="s">
        <v>245</v>
      </c>
    </row>
    <row r="4888" spans="1:39" x14ac:dyDescent="0.3">
      <c r="A4888" s="1">
        <v>43565</v>
      </c>
      <c r="B4888" t="s">
        <v>42</v>
      </c>
      <c r="C4888" t="s">
        <v>239</v>
      </c>
      <c r="D4888">
        <v>1100</v>
      </c>
      <c r="E4888">
        <v>15</v>
      </c>
      <c r="F4888">
        <v>139.820007</v>
      </c>
      <c r="G4888">
        <v>141.11999499999999</v>
      </c>
      <c r="H4888">
        <v>138.96000699999999</v>
      </c>
      <c r="I4888">
        <v>141</v>
      </c>
      <c r="J4888">
        <v>139.826752</v>
      </c>
      <c r="K4888">
        <v>1371400</v>
      </c>
      <c r="L4888">
        <v>2.4769999999999999</v>
      </c>
      <c r="M4888">
        <v>1.24172253354867E-2</v>
      </c>
      <c r="N4888">
        <v>2.4190902810459599E-2</v>
      </c>
      <c r="O4888">
        <v>0.166531920129459</v>
      </c>
      <c r="P4888">
        <v>0.21521840291931199</v>
      </c>
      <c r="Q4888">
        <v>-0.23997269416720801</v>
      </c>
      <c r="R4888">
        <v>2.5657814757525502E-2</v>
      </c>
      <c r="S4888">
        <v>2.5042721514118502E-2</v>
      </c>
      <c r="T4888">
        <v>2.2703166924246902E-2</v>
      </c>
      <c r="U4888">
        <v>2.7979630282585301E-2</v>
      </c>
      <c r="V4888">
        <v>202.479996</v>
      </c>
      <c r="W4888">
        <v>90.059997999999993</v>
      </c>
      <c r="X4888">
        <v>-0.25928843606875901</v>
      </c>
      <c r="Y4888">
        <v>3.47183783585567E-3</v>
      </c>
      <c r="Z4888">
        <v>1.57926623794913</v>
      </c>
      <c r="AA4888">
        <v>-0.81789206486733901</v>
      </c>
      <c r="AB4888">
        <v>-0.76343628794881602</v>
      </c>
      <c r="AC4888" t="s">
        <v>260</v>
      </c>
      <c r="AD4888" t="s">
        <v>384</v>
      </c>
      <c r="AE4888" t="s">
        <v>62</v>
      </c>
      <c r="AF4888" t="s">
        <v>97</v>
      </c>
      <c r="AG4888" t="s">
        <v>385</v>
      </c>
      <c r="AH4888" s="45">
        <v>39766</v>
      </c>
      <c r="AI4888">
        <v>1174922</v>
      </c>
      <c r="AK4888" t="s">
        <v>386</v>
      </c>
      <c r="AL4888" t="s">
        <v>387</v>
      </c>
      <c r="AM4888" t="s">
        <v>245</v>
      </c>
    </row>
    <row r="4889" spans="1:39" x14ac:dyDescent="0.3">
      <c r="A4889" s="1">
        <v>43581</v>
      </c>
      <c r="B4889" t="s">
        <v>42</v>
      </c>
      <c r="C4889" t="s">
        <v>239</v>
      </c>
      <c r="D4889">
        <v>1600</v>
      </c>
      <c r="E4889">
        <v>15</v>
      </c>
      <c r="F4889">
        <v>148</v>
      </c>
      <c r="G4889">
        <v>150.66999799999999</v>
      </c>
      <c r="H4889">
        <v>147.509995</v>
      </c>
      <c r="I4889">
        <v>149.300003</v>
      </c>
      <c r="J4889">
        <v>148.057693</v>
      </c>
      <c r="K4889">
        <v>1634800</v>
      </c>
      <c r="L4889">
        <v>2.5049999999999999</v>
      </c>
      <c r="M4889">
        <v>1.55251590492683E-2</v>
      </c>
      <c r="N4889">
        <v>4.7036833528249299E-2</v>
      </c>
      <c r="O4889">
        <v>0.24071157779948599</v>
      </c>
      <c r="P4889">
        <v>0.23668902908247699</v>
      </c>
      <c r="Q4889">
        <v>-0.18064468087713301</v>
      </c>
      <c r="R4889">
        <v>1.5369873573288499E-2</v>
      </c>
      <c r="S4889">
        <v>2.35659990808391E-2</v>
      </c>
      <c r="T4889">
        <v>2.0749318345428799E-2</v>
      </c>
      <c r="U4889">
        <v>2.78270682326816E-2</v>
      </c>
      <c r="V4889">
        <v>202.479996</v>
      </c>
      <c r="W4889">
        <v>90.059997999999993</v>
      </c>
      <c r="X4889">
        <v>-0.25928843606875901</v>
      </c>
      <c r="Y4889">
        <v>4.6743503443647796E-3</v>
      </c>
      <c r="Z4889">
        <v>1.58421280791161</v>
      </c>
      <c r="AA4889">
        <v>-0.68108783623899705</v>
      </c>
      <c r="AB4889">
        <v>-0.899441184372751</v>
      </c>
      <c r="AC4889" t="s">
        <v>260</v>
      </c>
      <c r="AD4889" t="s">
        <v>384</v>
      </c>
      <c r="AE4889" t="s">
        <v>62</v>
      </c>
      <c r="AF4889" t="s">
        <v>97</v>
      </c>
      <c r="AG4889" t="s">
        <v>385</v>
      </c>
      <c r="AH4889" s="45">
        <v>39766</v>
      </c>
      <c r="AI4889">
        <v>1174922</v>
      </c>
      <c r="AK4889" t="s">
        <v>386</v>
      </c>
      <c r="AL4889" t="s">
        <v>387</v>
      </c>
      <c r="AM4889" t="s">
        <v>245</v>
      </c>
    </row>
    <row r="4890" spans="1:39" x14ac:dyDescent="0.3">
      <c r="A4890" s="1">
        <v>43587</v>
      </c>
      <c r="B4890" t="s">
        <v>42</v>
      </c>
      <c r="C4890" t="s">
        <v>239</v>
      </c>
      <c r="D4890">
        <v>1100</v>
      </c>
      <c r="E4890">
        <v>15</v>
      </c>
      <c r="F4890">
        <v>145.740005</v>
      </c>
      <c r="G4890">
        <v>147.5</v>
      </c>
      <c r="H4890">
        <v>143.41000399999999</v>
      </c>
      <c r="I4890">
        <v>145.55999800000001</v>
      </c>
      <c r="J4890">
        <v>144.348816</v>
      </c>
      <c r="K4890">
        <v>1239700</v>
      </c>
      <c r="L4890">
        <v>2.552</v>
      </c>
      <c r="M4890">
        <v>-3.9766321888359503E-3</v>
      </c>
      <c r="N4890">
        <v>-9.8441525340906104E-3</v>
      </c>
      <c r="O4890">
        <v>0.118143786912937</v>
      </c>
      <c r="P4890">
        <v>0.174220124606391</v>
      </c>
      <c r="Q4890">
        <v>-0.253842964186555</v>
      </c>
      <c r="R4890">
        <v>1.7704319815422601E-2</v>
      </c>
      <c r="S4890">
        <v>1.93429203133768E-2</v>
      </c>
      <c r="T4890">
        <v>2.0675455467007098E-2</v>
      </c>
      <c r="U4890">
        <v>2.7819796000210499E-2</v>
      </c>
      <c r="V4890">
        <v>202.479996</v>
      </c>
      <c r="W4890">
        <v>90.059997999999993</v>
      </c>
      <c r="X4890">
        <v>-0.25928843606875901</v>
      </c>
      <c r="Y4890">
        <v>-2.1262443276895502E-3</v>
      </c>
      <c r="Z4890">
        <v>1.5827884093042801</v>
      </c>
      <c r="AA4890">
        <v>-0.94628466624882701</v>
      </c>
      <c r="AB4890">
        <v>-0.80281493842090701</v>
      </c>
      <c r="AC4890" t="s">
        <v>260</v>
      </c>
      <c r="AD4890" t="s">
        <v>384</v>
      </c>
      <c r="AE4890" t="s">
        <v>62</v>
      </c>
      <c r="AF4890" t="s">
        <v>97</v>
      </c>
      <c r="AG4890" t="s">
        <v>385</v>
      </c>
      <c r="AH4890" s="45">
        <v>39766</v>
      </c>
      <c r="AI4890">
        <v>1174922</v>
      </c>
      <c r="AK4890" t="s">
        <v>386</v>
      </c>
      <c r="AL4890" t="s">
        <v>387</v>
      </c>
      <c r="AM4890" t="s">
        <v>245</v>
      </c>
    </row>
    <row r="4891" spans="1:39" x14ac:dyDescent="0.3">
      <c r="A4891" s="1">
        <v>43591</v>
      </c>
      <c r="B4891" t="s">
        <v>42</v>
      </c>
      <c r="C4891" t="s">
        <v>239</v>
      </c>
      <c r="D4891">
        <v>1300</v>
      </c>
      <c r="E4891">
        <v>15</v>
      </c>
      <c r="F4891">
        <v>142.070007</v>
      </c>
      <c r="G4891">
        <v>142.39999399999999</v>
      </c>
      <c r="H4891">
        <v>138.36999499999999</v>
      </c>
      <c r="I4891">
        <v>141.36000100000001</v>
      </c>
      <c r="J4891">
        <v>140.183762</v>
      </c>
      <c r="K4891">
        <v>2601200</v>
      </c>
      <c r="L4891">
        <v>2.5</v>
      </c>
      <c r="M4891">
        <v>-4.1568732261729899E-2</v>
      </c>
      <c r="N4891">
        <v>-5.1091658697885803E-2</v>
      </c>
      <c r="O4891">
        <v>2.6740879869187401E-2</v>
      </c>
      <c r="P4891">
        <v>0.133785464918241</v>
      </c>
      <c r="Q4891">
        <v>-0.28192190526134597</v>
      </c>
      <c r="R4891">
        <v>2.43742305264446E-2</v>
      </c>
      <c r="S4891">
        <v>1.9664845960843402E-2</v>
      </c>
      <c r="T4891">
        <v>2.1173770562113101E-2</v>
      </c>
      <c r="U4891">
        <v>2.7947778408380201E-2</v>
      </c>
      <c r="V4891">
        <v>202.479996</v>
      </c>
      <c r="W4891">
        <v>90.059997999999993</v>
      </c>
      <c r="X4891">
        <v>-0.25928843606875901</v>
      </c>
      <c r="Y4891">
        <v>-4.4810132310555703E-3</v>
      </c>
      <c r="Z4891">
        <v>1.59356088420157</v>
      </c>
      <c r="AA4891">
        <v>-1.0528209507880799</v>
      </c>
      <c r="AB4891">
        <v>-0.91171535344379695</v>
      </c>
      <c r="AC4891" t="s">
        <v>260</v>
      </c>
      <c r="AD4891" t="s">
        <v>384</v>
      </c>
      <c r="AE4891" t="s">
        <v>62</v>
      </c>
      <c r="AF4891" t="s">
        <v>97</v>
      </c>
      <c r="AG4891" t="s">
        <v>385</v>
      </c>
      <c r="AH4891" s="45">
        <v>39766</v>
      </c>
      <c r="AI4891">
        <v>1174922</v>
      </c>
      <c r="AK4891" t="s">
        <v>386</v>
      </c>
      <c r="AL4891" t="s">
        <v>387</v>
      </c>
      <c r="AM4891" t="s">
        <v>245</v>
      </c>
    </row>
    <row r="4892" spans="1:39" x14ac:dyDescent="0.3">
      <c r="A4892" s="1">
        <v>43598</v>
      </c>
      <c r="B4892" t="s">
        <v>42</v>
      </c>
      <c r="C4892" t="s">
        <v>239</v>
      </c>
      <c r="D4892">
        <v>1100</v>
      </c>
      <c r="E4892">
        <v>15</v>
      </c>
      <c r="F4892">
        <v>125.94000200000001</v>
      </c>
      <c r="G4892">
        <v>126.470001</v>
      </c>
      <c r="H4892">
        <v>120.769997</v>
      </c>
      <c r="I4892">
        <v>121.870003</v>
      </c>
      <c r="J4892">
        <v>120.855942</v>
      </c>
      <c r="K4892">
        <v>4116800</v>
      </c>
      <c r="L4892">
        <v>2.4049999999999998</v>
      </c>
      <c r="M4892">
        <v>-6.3732996413131598E-2</v>
      </c>
      <c r="N4892">
        <v>-0.14835487330469599</v>
      </c>
      <c r="O4892">
        <v>-0.14580489624596801</v>
      </c>
      <c r="P4892">
        <v>-1.94613928373806E-2</v>
      </c>
      <c r="Q4892">
        <v>-0.48060154173770298</v>
      </c>
      <c r="R4892">
        <v>3.0342022271239701E-2</v>
      </c>
      <c r="S4892">
        <v>2.4418050301989801E-2</v>
      </c>
      <c r="T4892">
        <v>2.31245079659671E-2</v>
      </c>
      <c r="U4892">
        <v>2.8363109512765002E-2</v>
      </c>
      <c r="V4892">
        <v>201.490005</v>
      </c>
      <c r="W4892">
        <v>90.059997999999993</v>
      </c>
      <c r="X4892">
        <v>-0.25928843606875901</v>
      </c>
      <c r="Y4892">
        <v>-2.4426469085879299E-2</v>
      </c>
      <c r="Z4892">
        <v>1.6167875488210699</v>
      </c>
      <c r="AA4892">
        <v>-1.7932169955678601</v>
      </c>
      <c r="AB4892">
        <v>-1.3868619310587</v>
      </c>
      <c r="AC4892" t="s">
        <v>260</v>
      </c>
      <c r="AD4892" t="s">
        <v>384</v>
      </c>
      <c r="AE4892" t="s">
        <v>62</v>
      </c>
      <c r="AF4892" t="s">
        <v>97</v>
      </c>
      <c r="AG4892" t="s">
        <v>385</v>
      </c>
      <c r="AH4892" s="45">
        <v>39766</v>
      </c>
      <c r="AI4892">
        <v>1174922</v>
      </c>
      <c r="AK4892" t="s">
        <v>386</v>
      </c>
      <c r="AL4892" t="s">
        <v>387</v>
      </c>
      <c r="AM4892" t="s">
        <v>245</v>
      </c>
    </row>
    <row r="4893" spans="1:39" x14ac:dyDescent="0.3">
      <c r="A4893" s="1">
        <v>43601</v>
      </c>
      <c r="B4893" t="s">
        <v>42</v>
      </c>
      <c r="C4893" t="s">
        <v>246</v>
      </c>
      <c r="D4893">
        <v>1400</v>
      </c>
      <c r="E4893">
        <v>15</v>
      </c>
      <c r="F4893">
        <v>125.150002</v>
      </c>
      <c r="G4893">
        <v>127.620003</v>
      </c>
      <c r="H4893">
        <v>124.800003</v>
      </c>
      <c r="I4893">
        <v>127.30999799999999</v>
      </c>
      <c r="J4893">
        <v>126.250671</v>
      </c>
      <c r="K4893">
        <v>1893800</v>
      </c>
      <c r="L4893">
        <v>2.4049999999999998</v>
      </c>
      <c r="M4893">
        <v>1.63133410738289E-2</v>
      </c>
      <c r="N4893">
        <v>-6.8453368848173907E-2</v>
      </c>
      <c r="O4893">
        <v>-0.107933610102073</v>
      </c>
      <c r="P4893">
        <v>3.0950879218896499E-2</v>
      </c>
      <c r="Q4893">
        <v>-0.38294683400435198</v>
      </c>
      <c r="R4893">
        <v>3.9094541650198898E-2</v>
      </c>
      <c r="S4893">
        <v>2.4919804469412801E-2</v>
      </c>
      <c r="T4893">
        <v>2.3021768919255E-2</v>
      </c>
      <c r="U4893">
        <v>2.83396476354911E-2</v>
      </c>
      <c r="V4893">
        <v>197.679993</v>
      </c>
      <c r="W4893">
        <v>90.059997999999993</v>
      </c>
      <c r="X4893">
        <v>-0.25928843606875901</v>
      </c>
      <c r="Y4893">
        <v>8.8559569696340101E-3</v>
      </c>
      <c r="Z4893">
        <v>1.62614632323356</v>
      </c>
      <c r="AA4893">
        <v>-1.47569965939417</v>
      </c>
      <c r="AB4893">
        <v>-1.5963746240893599</v>
      </c>
      <c r="AC4893" t="s">
        <v>260</v>
      </c>
      <c r="AD4893" t="s">
        <v>384</v>
      </c>
      <c r="AE4893" t="s">
        <v>62</v>
      </c>
      <c r="AF4893" t="s">
        <v>97</v>
      </c>
      <c r="AG4893" t="s">
        <v>385</v>
      </c>
      <c r="AH4893" s="45">
        <v>39766</v>
      </c>
      <c r="AI4893">
        <v>1174922</v>
      </c>
      <c r="AK4893" t="s">
        <v>386</v>
      </c>
      <c r="AL4893" t="s">
        <v>387</v>
      </c>
      <c r="AM4893" t="s">
        <v>245</v>
      </c>
    </row>
    <row r="4894" spans="1:39" x14ac:dyDescent="0.3">
      <c r="A4894" s="1">
        <v>43619</v>
      </c>
      <c r="B4894" t="s">
        <v>42</v>
      </c>
      <c r="C4894" t="s">
        <v>239</v>
      </c>
      <c r="D4894">
        <v>1300</v>
      </c>
      <c r="E4894">
        <v>15</v>
      </c>
      <c r="F4894">
        <v>106.620003</v>
      </c>
      <c r="G4894">
        <v>106.620003</v>
      </c>
      <c r="H4894">
        <v>102.82</v>
      </c>
      <c r="I4894">
        <v>103.57</v>
      </c>
      <c r="J4894">
        <v>103.57</v>
      </c>
      <c r="K4894">
        <v>2661700</v>
      </c>
      <c r="L4894">
        <v>2.081</v>
      </c>
      <c r="M4894">
        <v>-3.5660506526764599E-2</v>
      </c>
      <c r="N4894">
        <v>-9.7703558351419806E-2</v>
      </c>
      <c r="O4894">
        <v>-0.335961623377243</v>
      </c>
      <c r="P4894">
        <v>-0.18425995881320201</v>
      </c>
      <c r="Q4894">
        <v>-0.61121587452418102</v>
      </c>
      <c r="R4894">
        <v>1.9116843143501198E-2</v>
      </c>
      <c r="S4894">
        <v>2.5980347122222001E-2</v>
      </c>
      <c r="T4894">
        <v>2.49340097432896E-2</v>
      </c>
      <c r="U4894">
        <v>2.87927951751385E-2</v>
      </c>
      <c r="V4894">
        <v>194.08000200000001</v>
      </c>
      <c r="W4894">
        <v>90.059997999999993</v>
      </c>
      <c r="X4894">
        <v>-0.25928843606875901</v>
      </c>
      <c r="Y4894">
        <v>-2.7690708645509302E-3</v>
      </c>
      <c r="Z4894">
        <v>1.66205068286519</v>
      </c>
      <c r="AA4894">
        <v>-2.4822123431601799</v>
      </c>
      <c r="AB4894">
        <v>-2.1898910075348299</v>
      </c>
      <c r="AC4894" t="s">
        <v>260</v>
      </c>
      <c r="AD4894" t="s">
        <v>384</v>
      </c>
      <c r="AE4894" t="s">
        <v>62</v>
      </c>
      <c r="AF4894" t="s">
        <v>97</v>
      </c>
      <c r="AG4894" t="s">
        <v>385</v>
      </c>
      <c r="AH4894" s="45">
        <v>39766</v>
      </c>
      <c r="AI4894">
        <v>1174922</v>
      </c>
      <c r="AK4894" t="s">
        <v>386</v>
      </c>
      <c r="AL4894" t="s">
        <v>387</v>
      </c>
      <c r="AM4894" t="s">
        <v>245</v>
      </c>
    </row>
    <row r="4895" spans="1:39" x14ac:dyDescent="0.3">
      <c r="A4895" s="1">
        <v>43620</v>
      </c>
      <c r="B4895" t="s">
        <v>42</v>
      </c>
      <c r="C4895" t="s">
        <v>239</v>
      </c>
      <c r="D4895">
        <v>1400</v>
      </c>
      <c r="E4895">
        <v>15</v>
      </c>
      <c r="F4895">
        <v>105.220001</v>
      </c>
      <c r="G4895">
        <v>112.919997999999</v>
      </c>
      <c r="H4895">
        <v>104.870003</v>
      </c>
      <c r="I4895">
        <v>112.870003</v>
      </c>
      <c r="J4895">
        <v>112.870003</v>
      </c>
      <c r="K4895">
        <v>3236300</v>
      </c>
      <c r="L4895">
        <v>2.1190000000000002</v>
      </c>
      <c r="M4895">
        <v>8.5989027945997498E-2</v>
      </c>
      <c r="N4895">
        <v>-1.0926163663277E-2</v>
      </c>
      <c r="O4895">
        <v>-0.24599596324240999</v>
      </c>
      <c r="P4895">
        <v>-8.6817545269485194E-2</v>
      </c>
      <c r="Q4895">
        <v>-0.50715734818765601</v>
      </c>
      <c r="R4895">
        <v>5.1818498204060398E-2</v>
      </c>
      <c r="S4895">
        <v>3.3758719292912902E-2</v>
      </c>
      <c r="T4895">
        <v>2.7305886759439402E-2</v>
      </c>
      <c r="U4895">
        <v>2.93090895505916E-2</v>
      </c>
      <c r="V4895">
        <v>192.479996</v>
      </c>
      <c r="W4895">
        <v>90.059997999999993</v>
      </c>
      <c r="X4895">
        <v>-0.25928843606875901</v>
      </c>
      <c r="Y4895">
        <v>2.1205927310919401E-2</v>
      </c>
      <c r="Z4895">
        <v>1.7253903025639401</v>
      </c>
      <c r="AA4895">
        <v>-2.0886640139508401</v>
      </c>
      <c r="AB4895">
        <v>-2.2070122963514698</v>
      </c>
      <c r="AC4895" t="s">
        <v>260</v>
      </c>
      <c r="AD4895" t="s">
        <v>384</v>
      </c>
      <c r="AE4895" t="s">
        <v>62</v>
      </c>
      <c r="AF4895" t="s">
        <v>97</v>
      </c>
      <c r="AG4895" t="s">
        <v>385</v>
      </c>
      <c r="AH4895" s="45">
        <v>39766</v>
      </c>
      <c r="AI4895">
        <v>1174922</v>
      </c>
      <c r="AK4895" t="s">
        <v>386</v>
      </c>
      <c r="AL4895" t="s">
        <v>387</v>
      </c>
      <c r="AM4895" t="s">
        <v>245</v>
      </c>
    </row>
    <row r="4896" spans="1:39" x14ac:dyDescent="0.3">
      <c r="A4896" s="1">
        <v>43557</v>
      </c>
      <c r="B4896" t="s">
        <v>42</v>
      </c>
      <c r="C4896" t="s">
        <v>246</v>
      </c>
      <c r="D4896">
        <v>800</v>
      </c>
      <c r="E4896">
        <v>16</v>
      </c>
      <c r="F4896">
        <v>129.740005</v>
      </c>
      <c r="G4896">
        <v>136.44000199999999</v>
      </c>
      <c r="H4896">
        <v>127.540001</v>
      </c>
      <c r="I4896">
        <v>135.029999</v>
      </c>
      <c r="J4896">
        <v>133.90643299999999</v>
      </c>
      <c r="K4896">
        <v>5559100</v>
      </c>
      <c r="L4896">
        <v>2.4809999999999999</v>
      </c>
      <c r="M4896">
        <v>4.3052377982733703E-2</v>
      </c>
      <c r="N4896">
        <v>0.14025085728592299</v>
      </c>
      <c r="O4896">
        <v>7.6223673515783796E-2</v>
      </c>
      <c r="P4896">
        <v>0.31718398902697298</v>
      </c>
      <c r="Q4896">
        <v>-0.27071760421867003</v>
      </c>
      <c r="R4896">
        <v>3.4482639441408898E-2</v>
      </c>
      <c r="S4896">
        <v>2.4790694353331099E-2</v>
      </c>
      <c r="T4896">
        <v>2.34129079942271E-2</v>
      </c>
      <c r="U4896">
        <v>2.7803822805631401E-2</v>
      </c>
      <c r="V4896">
        <v>202.479996</v>
      </c>
      <c r="W4896">
        <v>90.059997999999993</v>
      </c>
      <c r="X4896">
        <v>-0.25928843606875901</v>
      </c>
      <c r="Y4896" s="44">
        <v>1.7455614805152698E-5</v>
      </c>
      <c r="Z4896">
        <v>1.5205971947838599</v>
      </c>
      <c r="AA4896">
        <v>-0.89006711158401997</v>
      </c>
      <c r="AB4896">
        <v>-1.11621535678905</v>
      </c>
      <c r="AC4896" t="s">
        <v>261</v>
      </c>
      <c r="AD4896" t="s">
        <v>384</v>
      </c>
      <c r="AE4896" t="s">
        <v>62</v>
      </c>
      <c r="AF4896" t="s">
        <v>97</v>
      </c>
      <c r="AG4896" t="s">
        <v>385</v>
      </c>
      <c r="AH4896" s="45">
        <v>39766</v>
      </c>
      <c r="AI4896">
        <v>1174922</v>
      </c>
      <c r="AK4896" t="s">
        <v>386</v>
      </c>
      <c r="AL4896" t="s">
        <v>387</v>
      </c>
      <c r="AM4896" t="s">
        <v>245</v>
      </c>
    </row>
    <row r="4897" spans="1:39" x14ac:dyDescent="0.3">
      <c r="A4897" s="1">
        <v>43558</v>
      </c>
      <c r="B4897" t="s">
        <v>42</v>
      </c>
      <c r="C4897" t="s">
        <v>246</v>
      </c>
      <c r="D4897">
        <v>2300</v>
      </c>
      <c r="E4897">
        <v>16</v>
      </c>
      <c r="F4897">
        <v>136</v>
      </c>
      <c r="G4897">
        <v>140.64999399999999</v>
      </c>
      <c r="H4897">
        <v>135.009995</v>
      </c>
      <c r="I4897">
        <v>137.63000500000001</v>
      </c>
      <c r="J4897">
        <v>136.484802</v>
      </c>
      <c r="K4897">
        <v>4217000</v>
      </c>
      <c r="L4897">
        <v>2.5169999999999999</v>
      </c>
      <c r="M4897">
        <v>1.9071972907851099E-2</v>
      </c>
      <c r="N4897">
        <v>0.16616279961163299</v>
      </c>
      <c r="O4897">
        <v>9.1705596352852498E-2</v>
      </c>
      <c r="P4897">
        <v>0.28223668873962299</v>
      </c>
      <c r="Q4897">
        <v>-0.24777064173183599</v>
      </c>
      <c r="R4897">
        <v>2.9517833843616999E-2</v>
      </c>
      <c r="S4897">
        <v>2.5013163134555299E-2</v>
      </c>
      <c r="T4897">
        <v>2.2634669564611999E-2</v>
      </c>
      <c r="U4897">
        <v>2.78321756987965E-2</v>
      </c>
      <c r="V4897">
        <v>202.479996</v>
      </c>
      <c r="W4897">
        <v>90.059997999999993</v>
      </c>
      <c r="X4897">
        <v>-0.25928843606875901</v>
      </c>
      <c r="Y4897">
        <v>2.1460723821998401E-3</v>
      </c>
      <c r="Z4897">
        <v>1.53286840606968</v>
      </c>
      <c r="AA4897">
        <v>-0.82544893646697204</v>
      </c>
      <c r="AB4897">
        <v>-1.0317196812271801</v>
      </c>
      <c r="AC4897" t="s">
        <v>261</v>
      </c>
      <c r="AD4897" t="s">
        <v>384</v>
      </c>
      <c r="AE4897" t="s">
        <v>62</v>
      </c>
      <c r="AF4897" t="s">
        <v>97</v>
      </c>
      <c r="AG4897" t="s">
        <v>385</v>
      </c>
      <c r="AH4897" s="45">
        <v>39766</v>
      </c>
      <c r="AI4897">
        <v>1174922</v>
      </c>
      <c r="AK4897" t="s">
        <v>386</v>
      </c>
      <c r="AL4897" t="s">
        <v>387</v>
      </c>
      <c r="AM4897" t="s">
        <v>245</v>
      </c>
    </row>
    <row r="4898" spans="1:39" x14ac:dyDescent="0.3">
      <c r="A4898" s="1">
        <v>43563</v>
      </c>
      <c r="B4898" t="s">
        <v>42</v>
      </c>
      <c r="C4898" t="s">
        <v>239</v>
      </c>
      <c r="D4898">
        <v>1700</v>
      </c>
      <c r="E4898">
        <v>16</v>
      </c>
      <c r="F4898">
        <v>145.30999800000001</v>
      </c>
      <c r="G4898">
        <v>145.94000199999999</v>
      </c>
      <c r="H4898">
        <v>142.63000500000001</v>
      </c>
      <c r="I4898">
        <v>144.85000600000001</v>
      </c>
      <c r="J4898">
        <v>143.64473000000001</v>
      </c>
      <c r="K4898">
        <v>3477600</v>
      </c>
      <c r="L4898">
        <v>2.5190000000000001</v>
      </c>
      <c r="M4898">
        <v>2.7364502001188E-2</v>
      </c>
      <c r="N4898">
        <v>0.113254181485546</v>
      </c>
      <c r="O4898">
        <v>0.199352234406586</v>
      </c>
      <c r="P4898">
        <v>0.28594569597666503</v>
      </c>
      <c r="Q4898">
        <v>-0.18655134328884301</v>
      </c>
      <c r="R4898">
        <v>1.3221053197651499E-2</v>
      </c>
      <c r="S4898">
        <v>2.2870227169149999E-2</v>
      </c>
      <c r="T4898">
        <v>2.2292181010448501E-2</v>
      </c>
      <c r="U4898">
        <v>2.7890682862437399E-2</v>
      </c>
      <c r="V4898">
        <v>202.479996</v>
      </c>
      <c r="W4898">
        <v>90.059997999999993</v>
      </c>
      <c r="X4898">
        <v>-0.25928843606875901</v>
      </c>
      <c r="Y4898">
        <v>1.0469119934194001E-3</v>
      </c>
      <c r="Z4898">
        <v>1.5647869085062101</v>
      </c>
      <c r="AA4898">
        <v>-0.648429835572778</v>
      </c>
      <c r="AB4898">
        <v>-0.78218211360803902</v>
      </c>
      <c r="AC4898" t="s">
        <v>261</v>
      </c>
      <c r="AD4898" t="s">
        <v>384</v>
      </c>
      <c r="AE4898" t="s">
        <v>62</v>
      </c>
      <c r="AF4898" t="s">
        <v>97</v>
      </c>
      <c r="AG4898" t="s">
        <v>385</v>
      </c>
      <c r="AH4898" s="45">
        <v>39766</v>
      </c>
      <c r="AI4898">
        <v>1174922</v>
      </c>
      <c r="AK4898" t="s">
        <v>386</v>
      </c>
      <c r="AL4898" t="s">
        <v>387</v>
      </c>
      <c r="AM4898" t="s">
        <v>245</v>
      </c>
    </row>
    <row r="4899" spans="1:39" x14ac:dyDescent="0.3">
      <c r="A4899" s="1">
        <v>43564</v>
      </c>
      <c r="B4899" t="s">
        <v>42</v>
      </c>
      <c r="C4899" t="s">
        <v>246</v>
      </c>
      <c r="D4899">
        <v>1600</v>
      </c>
      <c r="E4899">
        <v>16</v>
      </c>
      <c r="F4899">
        <v>142.75</v>
      </c>
      <c r="G4899">
        <v>142.990005</v>
      </c>
      <c r="H4899">
        <v>138.10000600000001</v>
      </c>
      <c r="I4899">
        <v>139.259995</v>
      </c>
      <c r="J4899">
        <v>138.10122699999999</v>
      </c>
      <c r="K4899">
        <v>3139400</v>
      </c>
      <c r="L4899">
        <v>2.4990000000000001</v>
      </c>
      <c r="M4899">
        <v>-3.9356153119988697E-2</v>
      </c>
      <c r="N4899">
        <v>3.0845650382824101E-2</v>
      </c>
      <c r="O4899">
        <v>0.15227344442499799</v>
      </c>
      <c r="P4899">
        <v>0.21573750746940401</v>
      </c>
      <c r="Q4899">
        <v>-0.236440690200419</v>
      </c>
      <c r="R4899">
        <v>2.63134738505802E-2</v>
      </c>
      <c r="S4899">
        <v>2.5095740852298199E-2</v>
      </c>
      <c r="T4899">
        <v>2.27065803504304E-2</v>
      </c>
      <c r="U4899">
        <v>2.79872377848738E-2</v>
      </c>
      <c r="V4899">
        <v>202.479996</v>
      </c>
      <c r="W4899">
        <v>90.059997999999993</v>
      </c>
      <c r="X4899">
        <v>-0.25928843606875901</v>
      </c>
      <c r="Y4899">
        <v>-6.0859766572597396E-3</v>
      </c>
      <c r="Z4899">
        <v>1.57193943089479</v>
      </c>
      <c r="AA4899">
        <v>-0.80389485488753598</v>
      </c>
      <c r="AB4899">
        <v>-0.764947662268742</v>
      </c>
      <c r="AC4899" t="s">
        <v>261</v>
      </c>
      <c r="AD4899" t="s">
        <v>384</v>
      </c>
      <c r="AE4899" t="s">
        <v>62</v>
      </c>
      <c r="AF4899" t="s">
        <v>97</v>
      </c>
      <c r="AG4899" t="s">
        <v>385</v>
      </c>
      <c r="AH4899" s="45">
        <v>39766</v>
      </c>
      <c r="AI4899">
        <v>1174922</v>
      </c>
      <c r="AK4899" t="s">
        <v>386</v>
      </c>
      <c r="AL4899" t="s">
        <v>387</v>
      </c>
      <c r="AM4899" t="s">
        <v>245</v>
      </c>
    </row>
    <row r="4900" spans="1:39" x14ac:dyDescent="0.3">
      <c r="A4900" s="1">
        <v>43567</v>
      </c>
      <c r="B4900" t="s">
        <v>42</v>
      </c>
      <c r="C4900" t="s">
        <v>246</v>
      </c>
      <c r="D4900">
        <v>1800</v>
      </c>
      <c r="E4900">
        <v>16</v>
      </c>
      <c r="F4900">
        <v>142</v>
      </c>
      <c r="G4900">
        <v>143.89999399999999</v>
      </c>
      <c r="H4900">
        <v>141.10000600000001</v>
      </c>
      <c r="I4900">
        <v>143.779999</v>
      </c>
      <c r="J4900">
        <v>142.583618</v>
      </c>
      <c r="K4900">
        <v>2177600</v>
      </c>
      <c r="L4900">
        <v>2.56</v>
      </c>
      <c r="M4900">
        <v>1.9382598813959401E-2</v>
      </c>
      <c r="N4900">
        <v>1.9950024234863101E-2</v>
      </c>
      <c r="O4900">
        <v>0.20619584482720399</v>
      </c>
      <c r="P4900">
        <v>0.241938387563468</v>
      </c>
      <c r="Q4900">
        <v>-0.238614862630111</v>
      </c>
      <c r="R4900">
        <v>2.62107554658483E-2</v>
      </c>
      <c r="S4900">
        <v>2.44685265404582E-2</v>
      </c>
      <c r="T4900">
        <v>2.2389871180278999E-2</v>
      </c>
      <c r="U4900">
        <v>2.7882320852106499E-2</v>
      </c>
      <c r="V4900">
        <v>202.479996</v>
      </c>
      <c r="W4900">
        <v>90.059997999999993</v>
      </c>
      <c r="X4900">
        <v>-0.25928843606875901</v>
      </c>
      <c r="Y4900">
        <v>6.5875784763498903E-3</v>
      </c>
      <c r="Z4900">
        <v>1.5709207230264599</v>
      </c>
      <c r="AA4900">
        <v>-0.82449544834194399</v>
      </c>
      <c r="AB4900">
        <v>-0.77156501912240005</v>
      </c>
      <c r="AC4900" t="s">
        <v>261</v>
      </c>
      <c r="AD4900" t="s">
        <v>384</v>
      </c>
      <c r="AE4900" t="s">
        <v>62</v>
      </c>
      <c r="AF4900" t="s">
        <v>97</v>
      </c>
      <c r="AG4900" t="s">
        <v>385</v>
      </c>
      <c r="AH4900" s="45">
        <v>39766</v>
      </c>
      <c r="AI4900">
        <v>1174922</v>
      </c>
      <c r="AK4900" t="s">
        <v>386</v>
      </c>
      <c r="AL4900" t="s">
        <v>387</v>
      </c>
      <c r="AM4900" t="s">
        <v>245</v>
      </c>
    </row>
    <row r="4901" spans="1:39" x14ac:dyDescent="0.3">
      <c r="A4901" s="1">
        <v>43570</v>
      </c>
      <c r="B4901" t="s">
        <v>42</v>
      </c>
      <c r="C4901" t="s">
        <v>246</v>
      </c>
      <c r="D4901">
        <v>1500</v>
      </c>
      <c r="E4901">
        <v>16</v>
      </c>
      <c r="F4901">
        <v>143.33999599999899</v>
      </c>
      <c r="G4901">
        <v>143.949997</v>
      </c>
      <c r="H4901">
        <v>139.53999299999899</v>
      </c>
      <c r="I4901">
        <v>141.820007</v>
      </c>
      <c r="J4901">
        <v>140.639938</v>
      </c>
      <c r="K4901">
        <v>2006400</v>
      </c>
      <c r="L4901">
        <v>2.5529999999999999</v>
      </c>
      <c r="M4901">
        <v>-1.3725627500575001E-2</v>
      </c>
      <c r="N4901">
        <v>-2.1140105266900099E-2</v>
      </c>
      <c r="O4901">
        <v>0.20407677152186601</v>
      </c>
      <c r="P4901">
        <v>0.27739937043464302</v>
      </c>
      <c r="Q4901">
        <v>-0.23706144889963199</v>
      </c>
      <c r="R4901">
        <v>2.3333514373796702E-2</v>
      </c>
      <c r="S4901">
        <v>2.45590478349927E-2</v>
      </c>
      <c r="T4901">
        <v>2.1461797151634501E-2</v>
      </c>
      <c r="U4901">
        <v>2.7879311170090799E-2</v>
      </c>
      <c r="V4901">
        <v>202.479996</v>
      </c>
      <c r="W4901">
        <v>90.059997999999993</v>
      </c>
      <c r="X4901">
        <v>-0.25928843606875901</v>
      </c>
      <c r="Y4901">
        <v>-6.2956724975841202E-4</v>
      </c>
      <c r="Z4901">
        <v>1.57008384122031</v>
      </c>
      <c r="AA4901">
        <v>-0.82384522220599399</v>
      </c>
      <c r="AB4901">
        <v>-0.80664809644904401</v>
      </c>
      <c r="AC4901" t="s">
        <v>261</v>
      </c>
      <c r="AD4901" t="s">
        <v>384</v>
      </c>
      <c r="AE4901" t="s">
        <v>62</v>
      </c>
      <c r="AF4901" t="s">
        <v>97</v>
      </c>
      <c r="AG4901" t="s">
        <v>385</v>
      </c>
      <c r="AH4901" s="45">
        <v>39766</v>
      </c>
      <c r="AI4901">
        <v>1174922</v>
      </c>
      <c r="AK4901" t="s">
        <v>386</v>
      </c>
      <c r="AL4901" t="s">
        <v>387</v>
      </c>
      <c r="AM4901" t="s">
        <v>245</v>
      </c>
    </row>
    <row r="4902" spans="1:39" x14ac:dyDescent="0.3">
      <c r="A4902" s="1">
        <v>43585</v>
      </c>
      <c r="B4902" t="s">
        <v>42</v>
      </c>
      <c r="C4902" t="s">
        <v>246</v>
      </c>
      <c r="D4902">
        <v>1800</v>
      </c>
      <c r="E4902">
        <v>16</v>
      </c>
      <c r="F4902">
        <v>146.63000500000001</v>
      </c>
      <c r="G4902">
        <v>147.33000200000001</v>
      </c>
      <c r="H4902">
        <v>143.240005</v>
      </c>
      <c r="I4902">
        <v>144.449997</v>
      </c>
      <c r="J4902">
        <v>143.24804699999899</v>
      </c>
      <c r="K4902">
        <v>2531300</v>
      </c>
      <c r="L4902">
        <v>2.5089999999999999</v>
      </c>
      <c r="M4902">
        <v>-2.94680843398572E-2</v>
      </c>
      <c r="N4902">
        <v>1.07883870273968E-2</v>
      </c>
      <c r="O4902">
        <v>0.20547427409798499</v>
      </c>
      <c r="P4902">
        <v>0.219395711810392</v>
      </c>
      <c r="Q4902">
        <v>-0.22573434007906801</v>
      </c>
      <c r="R4902">
        <v>1.95337098647114E-2</v>
      </c>
      <c r="S4902">
        <v>2.5004199157569601E-2</v>
      </c>
      <c r="T4902">
        <v>2.10717140583765E-2</v>
      </c>
      <c r="U4902">
        <v>2.78793789247084E-2</v>
      </c>
      <c r="V4902">
        <v>202.479996</v>
      </c>
      <c r="W4902">
        <v>90.059997999999993</v>
      </c>
      <c r="X4902">
        <v>-0.25928843606875901</v>
      </c>
      <c r="Y4902">
        <v>9.5096475723260604E-4</v>
      </c>
      <c r="Z4902">
        <v>1.58662811822498</v>
      </c>
      <c r="AA4902">
        <v>-0.83939799974604301</v>
      </c>
      <c r="AB4902">
        <v>-0.81169760279163505</v>
      </c>
      <c r="AC4902" t="s">
        <v>261</v>
      </c>
      <c r="AD4902" t="s">
        <v>384</v>
      </c>
      <c r="AE4902" t="s">
        <v>62</v>
      </c>
      <c r="AF4902" t="s">
        <v>97</v>
      </c>
      <c r="AG4902" t="s">
        <v>385</v>
      </c>
      <c r="AH4902" s="45">
        <v>39766</v>
      </c>
      <c r="AI4902">
        <v>1174922</v>
      </c>
      <c r="AK4902" t="s">
        <v>386</v>
      </c>
      <c r="AL4902" t="s">
        <v>387</v>
      </c>
      <c r="AM4902" t="s">
        <v>245</v>
      </c>
    </row>
    <row r="4903" spans="1:39" x14ac:dyDescent="0.3">
      <c r="A4903" s="1">
        <v>43620</v>
      </c>
      <c r="B4903" t="s">
        <v>42</v>
      </c>
      <c r="C4903" t="s">
        <v>246</v>
      </c>
      <c r="D4903">
        <v>1700</v>
      </c>
      <c r="E4903">
        <v>16</v>
      </c>
      <c r="F4903">
        <v>105.220001</v>
      </c>
      <c r="G4903">
        <v>112.919997999999</v>
      </c>
      <c r="H4903">
        <v>104.870003</v>
      </c>
      <c r="I4903">
        <v>112.870003</v>
      </c>
      <c r="J4903">
        <v>112.870003</v>
      </c>
      <c r="K4903">
        <v>3236300</v>
      </c>
      <c r="L4903">
        <v>2.1190000000000002</v>
      </c>
      <c r="M4903">
        <v>8.5989027945997498E-2</v>
      </c>
      <c r="N4903">
        <v>-1.0926163663277E-2</v>
      </c>
      <c r="O4903">
        <v>-0.24599596324240999</v>
      </c>
      <c r="P4903">
        <v>-8.6817545269485194E-2</v>
      </c>
      <c r="Q4903">
        <v>-0.50715734818765601</v>
      </c>
      <c r="R4903">
        <v>5.1818498204060398E-2</v>
      </c>
      <c r="S4903">
        <v>3.3758719292912902E-2</v>
      </c>
      <c r="T4903">
        <v>2.7305886759439402E-2</v>
      </c>
      <c r="U4903">
        <v>2.93090895505916E-2</v>
      </c>
      <c r="V4903">
        <v>192.479996</v>
      </c>
      <c r="W4903">
        <v>90.059997999999993</v>
      </c>
      <c r="X4903">
        <v>-0.25928843606875901</v>
      </c>
      <c r="Y4903">
        <v>2.1205927310919401E-2</v>
      </c>
      <c r="Z4903">
        <v>1.7253903025639401</v>
      </c>
      <c r="AA4903">
        <v>-2.0886640139508401</v>
      </c>
      <c r="AB4903">
        <v>-2.2070122963514698</v>
      </c>
      <c r="AC4903" t="s">
        <v>261</v>
      </c>
      <c r="AD4903" t="s">
        <v>384</v>
      </c>
      <c r="AE4903" t="s">
        <v>62</v>
      </c>
      <c r="AF4903" t="s">
        <v>97</v>
      </c>
      <c r="AG4903" t="s">
        <v>385</v>
      </c>
      <c r="AH4903" s="45">
        <v>39766</v>
      </c>
      <c r="AI4903">
        <v>1174922</v>
      </c>
      <c r="AK4903" t="s">
        <v>386</v>
      </c>
      <c r="AL4903" t="s">
        <v>387</v>
      </c>
      <c r="AM4903" t="s">
        <v>245</v>
      </c>
    </row>
    <row r="4904" spans="1:39" x14ac:dyDescent="0.3">
      <c r="A4904" s="1">
        <v>43628</v>
      </c>
      <c r="B4904" t="s">
        <v>42</v>
      </c>
      <c r="C4904" t="s">
        <v>246</v>
      </c>
      <c r="D4904">
        <v>1300</v>
      </c>
      <c r="E4904">
        <v>16</v>
      </c>
      <c r="F4904">
        <v>116.849998</v>
      </c>
      <c r="G4904">
        <v>116.849998</v>
      </c>
      <c r="H4904">
        <v>114.010002</v>
      </c>
      <c r="I4904">
        <v>114.739998</v>
      </c>
      <c r="J4904">
        <v>114.739998</v>
      </c>
      <c r="K4904">
        <v>1094500</v>
      </c>
      <c r="L4904">
        <v>2.1269999999999998</v>
      </c>
      <c r="M4904">
        <v>-2.9286338817539101E-2</v>
      </c>
      <c r="N4904">
        <v>3.8015226323021303E-2</v>
      </c>
      <c r="O4904">
        <v>-0.115663589001452</v>
      </c>
      <c r="P4904">
        <v>-1.10640940252627E-2</v>
      </c>
      <c r="Q4904">
        <v>-0.42813136561806903</v>
      </c>
      <c r="R4904">
        <v>2.8719089751477501E-2</v>
      </c>
      <c r="S4904">
        <v>3.3966181283490202E-2</v>
      </c>
      <c r="T4904">
        <v>2.79368905025449E-2</v>
      </c>
      <c r="U4904">
        <v>2.9289026259063999E-2</v>
      </c>
      <c r="V4904">
        <v>183.14999399999999</v>
      </c>
      <c r="W4904">
        <v>90.059997999999993</v>
      </c>
      <c r="X4904">
        <v>-0.25928843606875901</v>
      </c>
      <c r="Y4904">
        <v>-2.0396578921351798E-3</v>
      </c>
      <c r="Z4904">
        <v>1.7266574403286801</v>
      </c>
      <c r="AA4904">
        <v>-1.8464954602099699</v>
      </c>
      <c r="AB4904">
        <v>-1.78627375439035</v>
      </c>
      <c r="AC4904" t="s">
        <v>261</v>
      </c>
      <c r="AD4904" t="s">
        <v>384</v>
      </c>
      <c r="AE4904" t="s">
        <v>62</v>
      </c>
      <c r="AF4904" t="s">
        <v>97</v>
      </c>
      <c r="AG4904" t="s">
        <v>385</v>
      </c>
      <c r="AH4904" s="45">
        <v>39766</v>
      </c>
      <c r="AI4904">
        <v>1174922</v>
      </c>
      <c r="AK4904" t="s">
        <v>386</v>
      </c>
      <c r="AL4904" t="s">
        <v>387</v>
      </c>
      <c r="AM4904" t="s">
        <v>245</v>
      </c>
    </row>
    <row r="4905" spans="1:39" x14ac:dyDescent="0.3">
      <c r="A4905" s="1">
        <v>43633</v>
      </c>
      <c r="B4905" t="s">
        <v>42</v>
      </c>
      <c r="C4905" t="s">
        <v>239</v>
      </c>
      <c r="D4905">
        <v>1700</v>
      </c>
      <c r="E4905">
        <v>16</v>
      </c>
      <c r="F4905">
        <v>116.199997</v>
      </c>
      <c r="G4905">
        <v>116.879997</v>
      </c>
      <c r="H4905">
        <v>113.669997999999</v>
      </c>
      <c r="I4905">
        <v>115.68</v>
      </c>
      <c r="J4905">
        <v>115.68</v>
      </c>
      <c r="K4905">
        <v>1037900</v>
      </c>
      <c r="L4905">
        <v>2.0859999999999999</v>
      </c>
      <c r="M4905">
        <v>6.0529207345368205E-4</v>
      </c>
      <c r="N4905">
        <v>-8.5216612829433994E-3</v>
      </c>
      <c r="O4905">
        <v>-7.1128283508547094E-2</v>
      </c>
      <c r="P4905">
        <v>4.3009630742796403E-3</v>
      </c>
      <c r="Q4905">
        <v>-0.394373585368059</v>
      </c>
      <c r="R4905">
        <v>2.0279159730875702E-2</v>
      </c>
      <c r="S4905">
        <v>3.1476240580296799E-2</v>
      </c>
      <c r="T4905">
        <v>2.80804321528372E-2</v>
      </c>
      <c r="U4905">
        <v>2.9316926072038899E-2</v>
      </c>
      <c r="V4905">
        <v>176.729996</v>
      </c>
      <c r="W4905">
        <v>90.059997999999993</v>
      </c>
      <c r="X4905">
        <v>-0.25928843606875901</v>
      </c>
      <c r="Y4905">
        <v>9.3131563797728401E-4</v>
      </c>
      <c r="Z4905">
        <v>1.72962045977141</v>
      </c>
      <c r="AA4905">
        <v>-1.7460850428485599</v>
      </c>
      <c r="AB4905">
        <v>-1.74463040270961</v>
      </c>
      <c r="AC4905" t="s">
        <v>261</v>
      </c>
      <c r="AD4905" t="s">
        <v>384</v>
      </c>
      <c r="AE4905" t="s">
        <v>62</v>
      </c>
      <c r="AF4905" t="s">
        <v>97</v>
      </c>
      <c r="AG4905" t="s">
        <v>385</v>
      </c>
      <c r="AH4905" s="45">
        <v>39766</v>
      </c>
      <c r="AI4905">
        <v>1174922</v>
      </c>
      <c r="AK4905" t="s">
        <v>386</v>
      </c>
      <c r="AL4905" t="s">
        <v>387</v>
      </c>
      <c r="AM4905" t="s">
        <v>245</v>
      </c>
    </row>
    <row r="4906" spans="1:39" x14ac:dyDescent="0.3">
      <c r="A4906" s="1">
        <v>43564</v>
      </c>
      <c r="B4906" t="s">
        <v>42</v>
      </c>
      <c r="C4906" t="s">
        <v>239</v>
      </c>
      <c r="D4906">
        <v>1300</v>
      </c>
      <c r="E4906">
        <v>17</v>
      </c>
      <c r="F4906">
        <v>142.75</v>
      </c>
      <c r="G4906">
        <v>142.990005</v>
      </c>
      <c r="H4906">
        <v>138.10000600000001</v>
      </c>
      <c r="I4906">
        <v>139.259995</v>
      </c>
      <c r="J4906">
        <v>138.10122699999999</v>
      </c>
      <c r="K4906">
        <v>3139400</v>
      </c>
      <c r="L4906">
        <v>2.4990000000000001</v>
      </c>
      <c r="M4906">
        <v>-3.9356153119988697E-2</v>
      </c>
      <c r="N4906">
        <v>3.0845650382824101E-2</v>
      </c>
      <c r="O4906">
        <v>0.15227344442499799</v>
      </c>
      <c r="P4906">
        <v>0.21573750746940401</v>
      </c>
      <c r="Q4906">
        <v>-0.236440690200419</v>
      </c>
      <c r="R4906">
        <v>2.63134738505802E-2</v>
      </c>
      <c r="S4906">
        <v>2.5095740852298199E-2</v>
      </c>
      <c r="T4906">
        <v>2.27065803504304E-2</v>
      </c>
      <c r="U4906">
        <v>2.79872377848738E-2</v>
      </c>
      <c r="V4906">
        <v>202.479996</v>
      </c>
      <c r="W4906">
        <v>90.059997999999993</v>
      </c>
      <c r="X4906">
        <v>-0.25928843606875901</v>
      </c>
      <c r="Y4906">
        <v>-6.0859766572597396E-3</v>
      </c>
      <c r="Z4906">
        <v>1.57193943089479</v>
      </c>
      <c r="AA4906">
        <v>-0.80389485488753598</v>
      </c>
      <c r="AB4906">
        <v>-0.764947662268742</v>
      </c>
      <c r="AC4906" t="s">
        <v>262</v>
      </c>
      <c r="AD4906" t="s">
        <v>384</v>
      </c>
      <c r="AE4906" t="s">
        <v>62</v>
      </c>
      <c r="AF4906" t="s">
        <v>97</v>
      </c>
      <c r="AG4906" t="s">
        <v>385</v>
      </c>
      <c r="AH4906" s="45">
        <v>39766</v>
      </c>
      <c r="AI4906">
        <v>1174922</v>
      </c>
      <c r="AK4906" t="s">
        <v>386</v>
      </c>
      <c r="AL4906" t="s">
        <v>387</v>
      </c>
      <c r="AM4906" t="s">
        <v>245</v>
      </c>
    </row>
    <row r="4907" spans="1:39" x14ac:dyDescent="0.3">
      <c r="A4907" s="1">
        <v>43566</v>
      </c>
      <c r="B4907" t="s">
        <v>42</v>
      </c>
      <c r="C4907" t="s">
        <v>246</v>
      </c>
      <c r="D4907">
        <v>1100</v>
      </c>
      <c r="E4907">
        <v>17</v>
      </c>
      <c r="F4907">
        <v>140.96000699999999</v>
      </c>
      <c r="G4907">
        <v>141.470001</v>
      </c>
      <c r="H4907">
        <v>139.279999</v>
      </c>
      <c r="I4907">
        <v>141.020004</v>
      </c>
      <c r="J4907">
        <v>139.846588</v>
      </c>
      <c r="K4907">
        <v>1767900</v>
      </c>
      <c r="L4907">
        <v>2.504</v>
      </c>
      <c r="M4907">
        <v>1.4185120421744701E-4</v>
      </c>
      <c r="N4907">
        <v>9.6191778957174408E-3</v>
      </c>
      <c r="O4907">
        <v>0.183740806133768</v>
      </c>
      <c r="P4907">
        <v>0.24167175416546299</v>
      </c>
      <c r="Q4907">
        <v>-0.220827851828646</v>
      </c>
      <c r="R4907">
        <v>2.5076676769265199E-2</v>
      </c>
      <c r="S4907">
        <v>2.4499408445734599E-2</v>
      </c>
      <c r="T4907">
        <v>2.2386910893451299E-2</v>
      </c>
      <c r="U4907">
        <v>2.79564047071179E-2</v>
      </c>
      <c r="V4907">
        <v>202.479996</v>
      </c>
      <c r="W4907">
        <v>90.059997999999993</v>
      </c>
      <c r="X4907">
        <v>-0.25928843606875901</v>
      </c>
      <c r="Y4907" s="44">
        <v>3.8122194279549302E-5</v>
      </c>
      <c r="Z4907">
        <v>1.5769615814040701</v>
      </c>
      <c r="AA4907">
        <v>-0.76311289194240695</v>
      </c>
      <c r="AB4907">
        <v>-0.76170045751189897</v>
      </c>
      <c r="AC4907" t="s">
        <v>262</v>
      </c>
      <c r="AD4907" t="s">
        <v>384</v>
      </c>
      <c r="AE4907" t="s">
        <v>62</v>
      </c>
      <c r="AF4907" t="s">
        <v>97</v>
      </c>
      <c r="AG4907" t="s">
        <v>385</v>
      </c>
      <c r="AH4907" s="45">
        <v>39766</v>
      </c>
      <c r="AI4907">
        <v>1174922</v>
      </c>
      <c r="AK4907" t="s">
        <v>386</v>
      </c>
      <c r="AL4907" t="s">
        <v>387</v>
      </c>
      <c r="AM4907" t="s">
        <v>245</v>
      </c>
    </row>
    <row r="4908" spans="1:39" x14ac:dyDescent="0.3">
      <c r="A4908" s="1">
        <v>43601</v>
      </c>
      <c r="B4908" t="s">
        <v>42</v>
      </c>
      <c r="C4908" t="s">
        <v>246</v>
      </c>
      <c r="D4908">
        <v>1800</v>
      </c>
      <c r="E4908">
        <v>17</v>
      </c>
      <c r="F4908">
        <v>125.150002</v>
      </c>
      <c r="G4908">
        <v>127.620003</v>
      </c>
      <c r="H4908">
        <v>124.800003</v>
      </c>
      <c r="I4908">
        <v>127.30999799999999</v>
      </c>
      <c r="J4908">
        <v>126.250671</v>
      </c>
      <c r="K4908">
        <v>1893800</v>
      </c>
      <c r="L4908">
        <v>2.4049999999999998</v>
      </c>
      <c r="M4908">
        <v>1.63133410738289E-2</v>
      </c>
      <c r="N4908">
        <v>-6.8453368848173907E-2</v>
      </c>
      <c r="O4908">
        <v>-0.107933610102073</v>
      </c>
      <c r="P4908">
        <v>3.0950879218896499E-2</v>
      </c>
      <c r="Q4908">
        <v>-0.38294683400435198</v>
      </c>
      <c r="R4908">
        <v>3.9094541650198898E-2</v>
      </c>
      <c r="S4908">
        <v>2.4919804469412801E-2</v>
      </c>
      <c r="T4908">
        <v>2.3021768919255E-2</v>
      </c>
      <c r="U4908">
        <v>2.83396476354911E-2</v>
      </c>
      <c r="V4908">
        <v>197.679993</v>
      </c>
      <c r="W4908">
        <v>90.059997999999993</v>
      </c>
      <c r="X4908">
        <v>-0.25928843606875901</v>
      </c>
      <c r="Y4908">
        <v>8.8559569696340101E-3</v>
      </c>
      <c r="Z4908">
        <v>1.62614632323356</v>
      </c>
      <c r="AA4908">
        <v>-1.47569965939417</v>
      </c>
      <c r="AB4908">
        <v>-1.5963746240893599</v>
      </c>
      <c r="AC4908" t="s">
        <v>262</v>
      </c>
      <c r="AD4908" t="s">
        <v>384</v>
      </c>
      <c r="AE4908" t="s">
        <v>62</v>
      </c>
      <c r="AF4908" t="s">
        <v>97</v>
      </c>
      <c r="AG4908" t="s">
        <v>385</v>
      </c>
      <c r="AH4908" s="45">
        <v>39766</v>
      </c>
      <c r="AI4908">
        <v>1174922</v>
      </c>
      <c r="AK4908" t="s">
        <v>386</v>
      </c>
      <c r="AL4908" t="s">
        <v>387</v>
      </c>
      <c r="AM4908" t="s">
        <v>245</v>
      </c>
    </row>
    <row r="4909" spans="1:39" x14ac:dyDescent="0.3">
      <c r="A4909" s="1">
        <v>43622</v>
      </c>
      <c r="B4909" t="s">
        <v>42</v>
      </c>
      <c r="C4909" t="s">
        <v>239</v>
      </c>
      <c r="D4909">
        <v>1800</v>
      </c>
      <c r="E4909">
        <v>17</v>
      </c>
      <c r="F4909">
        <v>110.230003</v>
      </c>
      <c r="G4909">
        <v>111.129997</v>
      </c>
      <c r="H4909">
        <v>108.07</v>
      </c>
      <c r="I4909">
        <v>109.980003</v>
      </c>
      <c r="J4909">
        <v>109.980003</v>
      </c>
      <c r="K4909">
        <v>1589100</v>
      </c>
      <c r="L4909">
        <v>2.1240000000000001</v>
      </c>
      <c r="M4909">
        <v>-4.3548970626354402E-3</v>
      </c>
      <c r="N4909">
        <v>-1.30980327016074E-2</v>
      </c>
      <c r="O4909">
        <v>-0.24265558927867401</v>
      </c>
      <c r="P4909">
        <v>-6.7692305597862101E-2</v>
      </c>
      <c r="Q4909">
        <v>-0.44847090183088001</v>
      </c>
      <c r="R4909">
        <v>5.1287557740817898E-2</v>
      </c>
      <c r="S4909">
        <v>3.2814531903841197E-2</v>
      </c>
      <c r="T4909">
        <v>2.6974564424768602E-2</v>
      </c>
      <c r="U4909">
        <v>2.9101492487936E-2</v>
      </c>
      <c r="V4909">
        <v>183.36999499999999</v>
      </c>
      <c r="W4909">
        <v>90.059997999999993</v>
      </c>
      <c r="X4909">
        <v>-0.25928843606875901</v>
      </c>
      <c r="Y4909">
        <v>6.1168407152111899E-3</v>
      </c>
      <c r="Z4909">
        <v>1.7220810888465501</v>
      </c>
      <c r="AA4909">
        <v>-1.8768961679649501</v>
      </c>
      <c r="AB4909">
        <v>-2.1505550962770901</v>
      </c>
      <c r="AC4909" t="s">
        <v>262</v>
      </c>
      <c r="AD4909" t="s">
        <v>384</v>
      </c>
      <c r="AE4909" t="s">
        <v>62</v>
      </c>
      <c r="AF4909" t="s">
        <v>97</v>
      </c>
      <c r="AG4909" t="s">
        <v>385</v>
      </c>
      <c r="AH4909" s="45">
        <v>39766</v>
      </c>
      <c r="AI4909">
        <v>1174922</v>
      </c>
      <c r="AK4909" t="s">
        <v>386</v>
      </c>
      <c r="AL4909" t="s">
        <v>387</v>
      </c>
      <c r="AM4909" t="s">
        <v>245</v>
      </c>
    </row>
    <row r="4910" spans="1:39" x14ac:dyDescent="0.3">
      <c r="A4910" s="1">
        <v>43566</v>
      </c>
      <c r="B4910" t="s">
        <v>42</v>
      </c>
      <c r="C4910" t="s">
        <v>239</v>
      </c>
      <c r="D4910">
        <v>1800</v>
      </c>
      <c r="E4910">
        <v>18</v>
      </c>
      <c r="F4910">
        <v>140.96000699999999</v>
      </c>
      <c r="G4910">
        <v>141.470001</v>
      </c>
      <c r="H4910">
        <v>139.279999</v>
      </c>
      <c r="I4910">
        <v>141.020004</v>
      </c>
      <c r="J4910">
        <v>139.846588</v>
      </c>
      <c r="K4910">
        <v>1767900</v>
      </c>
      <c r="L4910">
        <v>2.504</v>
      </c>
      <c r="M4910">
        <v>1.4185120421744701E-4</v>
      </c>
      <c r="N4910">
        <v>9.6191778957174408E-3</v>
      </c>
      <c r="O4910">
        <v>0.183740806133768</v>
      </c>
      <c r="P4910">
        <v>0.24167175416546299</v>
      </c>
      <c r="Q4910">
        <v>-0.220827851828646</v>
      </c>
      <c r="R4910">
        <v>2.5076676769265199E-2</v>
      </c>
      <c r="S4910">
        <v>2.4499408445734599E-2</v>
      </c>
      <c r="T4910">
        <v>2.2386910893451299E-2</v>
      </c>
      <c r="U4910">
        <v>2.79564047071179E-2</v>
      </c>
      <c r="V4910">
        <v>202.479996</v>
      </c>
      <c r="W4910">
        <v>90.059997999999993</v>
      </c>
      <c r="X4910">
        <v>-0.25928843606875901</v>
      </c>
      <c r="Y4910" s="44">
        <v>3.8122194279549302E-5</v>
      </c>
      <c r="Z4910">
        <v>1.5769615814040701</v>
      </c>
      <c r="AA4910">
        <v>-0.76311289194240695</v>
      </c>
      <c r="AB4910">
        <v>-0.76170045751189897</v>
      </c>
      <c r="AC4910" t="s">
        <v>263</v>
      </c>
      <c r="AD4910" t="s">
        <v>384</v>
      </c>
      <c r="AE4910" t="s">
        <v>62</v>
      </c>
      <c r="AF4910" t="s">
        <v>97</v>
      </c>
      <c r="AG4910" t="s">
        <v>385</v>
      </c>
      <c r="AH4910" s="45">
        <v>39766</v>
      </c>
      <c r="AI4910">
        <v>1174922</v>
      </c>
      <c r="AK4910" t="s">
        <v>386</v>
      </c>
      <c r="AL4910" t="s">
        <v>387</v>
      </c>
      <c r="AM4910" t="s">
        <v>245</v>
      </c>
    </row>
    <row r="4911" spans="1:39" x14ac:dyDescent="0.3">
      <c r="A4911" s="1">
        <v>43567</v>
      </c>
      <c r="B4911" t="s">
        <v>42</v>
      </c>
      <c r="C4911" t="s">
        <v>246</v>
      </c>
      <c r="D4911">
        <v>1300</v>
      </c>
      <c r="E4911">
        <v>18</v>
      </c>
      <c r="F4911">
        <v>142</v>
      </c>
      <c r="G4911">
        <v>143.89999399999999</v>
      </c>
      <c r="H4911">
        <v>141.10000600000001</v>
      </c>
      <c r="I4911">
        <v>143.779999</v>
      </c>
      <c r="J4911">
        <v>142.583618</v>
      </c>
      <c r="K4911">
        <v>2177600</v>
      </c>
      <c r="L4911">
        <v>2.56</v>
      </c>
      <c r="M4911">
        <v>1.9382598813959401E-2</v>
      </c>
      <c r="N4911">
        <v>1.9950024234863101E-2</v>
      </c>
      <c r="O4911">
        <v>0.20619584482720399</v>
      </c>
      <c r="P4911">
        <v>0.241938387563468</v>
      </c>
      <c r="Q4911">
        <v>-0.238614862630111</v>
      </c>
      <c r="R4911">
        <v>2.62107554658483E-2</v>
      </c>
      <c r="S4911">
        <v>2.44685265404582E-2</v>
      </c>
      <c r="T4911">
        <v>2.2389871180278999E-2</v>
      </c>
      <c r="U4911">
        <v>2.7882320852106499E-2</v>
      </c>
      <c r="V4911">
        <v>202.479996</v>
      </c>
      <c r="W4911">
        <v>90.059997999999993</v>
      </c>
      <c r="X4911">
        <v>-0.25928843606875901</v>
      </c>
      <c r="Y4911">
        <v>6.5875784763498903E-3</v>
      </c>
      <c r="Z4911">
        <v>1.5709207230264599</v>
      </c>
      <c r="AA4911">
        <v>-0.82449544834194399</v>
      </c>
      <c r="AB4911">
        <v>-0.77156501912240005</v>
      </c>
      <c r="AC4911" t="s">
        <v>263</v>
      </c>
      <c r="AD4911" t="s">
        <v>384</v>
      </c>
      <c r="AE4911" t="s">
        <v>62</v>
      </c>
      <c r="AF4911" t="s">
        <v>97</v>
      </c>
      <c r="AG4911" t="s">
        <v>385</v>
      </c>
      <c r="AH4911" s="45">
        <v>39766</v>
      </c>
      <c r="AI4911">
        <v>1174922</v>
      </c>
      <c r="AK4911" t="s">
        <v>386</v>
      </c>
      <c r="AL4911" t="s">
        <v>387</v>
      </c>
      <c r="AM4911" t="s">
        <v>245</v>
      </c>
    </row>
    <row r="4912" spans="1:39" x14ac:dyDescent="0.3">
      <c r="A4912" s="1">
        <v>43622</v>
      </c>
      <c r="B4912" t="s">
        <v>42</v>
      </c>
      <c r="C4912" t="s">
        <v>246</v>
      </c>
      <c r="D4912">
        <v>1700</v>
      </c>
      <c r="E4912">
        <v>18</v>
      </c>
      <c r="F4912">
        <v>110.230003</v>
      </c>
      <c r="G4912">
        <v>111.129997</v>
      </c>
      <c r="H4912">
        <v>108.07</v>
      </c>
      <c r="I4912">
        <v>109.980003</v>
      </c>
      <c r="J4912">
        <v>109.980003</v>
      </c>
      <c r="K4912">
        <v>1589100</v>
      </c>
      <c r="L4912">
        <v>2.1240000000000001</v>
      </c>
      <c r="M4912">
        <v>-4.3548970626354402E-3</v>
      </c>
      <c r="N4912">
        <v>-1.30980327016074E-2</v>
      </c>
      <c r="O4912">
        <v>-0.24265558927867401</v>
      </c>
      <c r="P4912">
        <v>-6.7692305597862101E-2</v>
      </c>
      <c r="Q4912">
        <v>-0.44847090183088001</v>
      </c>
      <c r="R4912">
        <v>5.1287557740817898E-2</v>
      </c>
      <c r="S4912">
        <v>3.2814531903841197E-2</v>
      </c>
      <c r="T4912">
        <v>2.6974564424768602E-2</v>
      </c>
      <c r="U4912">
        <v>2.9101492487936E-2</v>
      </c>
      <c r="V4912">
        <v>183.36999499999999</v>
      </c>
      <c r="W4912">
        <v>90.059997999999993</v>
      </c>
      <c r="X4912">
        <v>-0.25928843606875901</v>
      </c>
      <c r="Y4912">
        <v>6.1168407152111899E-3</v>
      </c>
      <c r="Z4912">
        <v>1.7220810888465501</v>
      </c>
      <c r="AA4912">
        <v>-1.8768961679649501</v>
      </c>
      <c r="AB4912">
        <v>-2.1505550962770901</v>
      </c>
      <c r="AC4912" t="s">
        <v>263</v>
      </c>
      <c r="AD4912" t="s">
        <v>384</v>
      </c>
      <c r="AE4912" t="s">
        <v>62</v>
      </c>
      <c r="AF4912" t="s">
        <v>97</v>
      </c>
      <c r="AG4912" t="s">
        <v>385</v>
      </c>
      <c r="AH4912" s="45">
        <v>39766</v>
      </c>
      <c r="AI4912">
        <v>1174922</v>
      </c>
      <c r="AK4912" t="s">
        <v>386</v>
      </c>
      <c r="AL4912" t="s">
        <v>387</v>
      </c>
      <c r="AM4912" t="s">
        <v>245</v>
      </c>
    </row>
    <row r="4913" spans="1:39" x14ac:dyDescent="0.3">
      <c r="A4913" s="1">
        <v>43637</v>
      </c>
      <c r="B4913" t="s">
        <v>42</v>
      </c>
      <c r="C4913" t="s">
        <v>246</v>
      </c>
      <c r="D4913">
        <v>1000</v>
      </c>
      <c r="E4913">
        <v>18</v>
      </c>
      <c r="F4913">
        <v>121.55999799999999</v>
      </c>
      <c r="G4913">
        <v>123.339996</v>
      </c>
      <c r="H4913">
        <v>120.58000199999999</v>
      </c>
      <c r="I4913">
        <v>121.5</v>
      </c>
      <c r="J4913">
        <v>121.5</v>
      </c>
      <c r="K4913">
        <v>1431800</v>
      </c>
      <c r="L4913">
        <v>2.0680000000000001</v>
      </c>
      <c r="M4913">
        <v>-7.78849611777741E-3</v>
      </c>
      <c r="N4913">
        <v>4.96917964436022E-2</v>
      </c>
      <c r="O4913">
        <v>5.1986500891833204E-3</v>
      </c>
      <c r="P4913">
        <v>4.6865511329685999E-2</v>
      </c>
      <c r="Q4913">
        <v>-0.33496454565850903</v>
      </c>
      <c r="R4913">
        <v>2.45188089286194E-2</v>
      </c>
      <c r="S4913">
        <v>3.1712333446421603E-2</v>
      </c>
      <c r="T4913">
        <v>2.8297959450933101E-2</v>
      </c>
      <c r="U4913">
        <v>2.9473532103203699E-2</v>
      </c>
      <c r="V4913">
        <v>174.5</v>
      </c>
      <c r="W4913">
        <v>90.059997999999993</v>
      </c>
      <c r="X4913">
        <v>-0.25928843606875901</v>
      </c>
      <c r="Y4913">
        <v>-1.26001638019446E-3</v>
      </c>
      <c r="Z4913">
        <v>1.7388418611723</v>
      </c>
      <c r="AA4913">
        <v>-1.54219443337716</v>
      </c>
      <c r="AB4913">
        <v>-1.5397921561160299</v>
      </c>
      <c r="AC4913" t="s">
        <v>263</v>
      </c>
      <c r="AD4913" t="s">
        <v>384</v>
      </c>
      <c r="AE4913" t="s">
        <v>62</v>
      </c>
      <c r="AF4913" t="s">
        <v>97</v>
      </c>
      <c r="AG4913" t="s">
        <v>385</v>
      </c>
      <c r="AH4913" s="45">
        <v>39766</v>
      </c>
      <c r="AI4913">
        <v>1174922</v>
      </c>
      <c r="AK4913" t="s">
        <v>386</v>
      </c>
      <c r="AL4913" t="s">
        <v>387</v>
      </c>
      <c r="AM4913" t="s">
        <v>245</v>
      </c>
    </row>
    <row r="4914" spans="1:39" x14ac:dyDescent="0.3">
      <c r="A4914" s="1">
        <v>43559</v>
      </c>
      <c r="B4914" t="s">
        <v>42</v>
      </c>
      <c r="C4914" t="s">
        <v>239</v>
      </c>
      <c r="D4914">
        <v>1700</v>
      </c>
      <c r="E4914">
        <v>19</v>
      </c>
      <c r="F4914">
        <v>138.14999399999999</v>
      </c>
      <c r="G4914">
        <v>140.970001</v>
      </c>
      <c r="H4914">
        <v>136.80999800000001</v>
      </c>
      <c r="I4914">
        <v>139.66999799999999</v>
      </c>
      <c r="J4914">
        <v>138.50782799999999</v>
      </c>
      <c r="K4914">
        <v>2684500</v>
      </c>
      <c r="L4914">
        <v>2.512</v>
      </c>
      <c r="M4914">
        <v>1.4713576118959499E-2</v>
      </c>
      <c r="N4914">
        <v>0.17182339598972901</v>
      </c>
      <c r="O4914">
        <v>0.11787255806953099</v>
      </c>
      <c r="P4914">
        <v>0.30667168020728203</v>
      </c>
      <c r="Q4914">
        <v>-0.22905582978178099</v>
      </c>
      <c r="R4914">
        <v>2.8447769035391601E-2</v>
      </c>
      <c r="S4914">
        <v>2.4856598638172699E-2</v>
      </c>
      <c r="T4914">
        <v>2.25967181740599E-2</v>
      </c>
      <c r="U4914">
        <v>2.7849054004740199E-2</v>
      </c>
      <c r="V4914">
        <v>202.479996</v>
      </c>
      <c r="W4914">
        <v>90.059997999999993</v>
      </c>
      <c r="X4914">
        <v>-0.25928843606875901</v>
      </c>
      <c r="Y4914">
        <v>2.0824655091414399E-3</v>
      </c>
      <c r="Z4914">
        <v>1.5433975949059</v>
      </c>
      <c r="AA4914">
        <v>-0.77179204412699098</v>
      </c>
      <c r="AB4914">
        <v>-0.93883223652130099</v>
      </c>
      <c r="AC4914" t="s">
        <v>264</v>
      </c>
      <c r="AD4914" t="s">
        <v>384</v>
      </c>
      <c r="AE4914" t="s">
        <v>62</v>
      </c>
      <c r="AF4914" t="s">
        <v>97</v>
      </c>
      <c r="AG4914" t="s">
        <v>385</v>
      </c>
      <c r="AH4914" s="45">
        <v>39766</v>
      </c>
      <c r="AI4914">
        <v>1174922</v>
      </c>
      <c r="AK4914" t="s">
        <v>386</v>
      </c>
      <c r="AL4914" t="s">
        <v>387</v>
      </c>
      <c r="AM4914" t="s">
        <v>245</v>
      </c>
    </row>
    <row r="4915" spans="1:39" x14ac:dyDescent="0.3">
      <c r="A4915" s="1">
        <v>43563</v>
      </c>
      <c r="B4915" t="s">
        <v>42</v>
      </c>
      <c r="C4915" t="s">
        <v>246</v>
      </c>
      <c r="D4915">
        <v>2100</v>
      </c>
      <c r="E4915">
        <v>19</v>
      </c>
      <c r="F4915">
        <v>145.30999800000001</v>
      </c>
      <c r="G4915">
        <v>145.94000199999999</v>
      </c>
      <c r="H4915">
        <v>142.63000500000001</v>
      </c>
      <c r="I4915">
        <v>144.85000600000001</v>
      </c>
      <c r="J4915">
        <v>143.64473000000001</v>
      </c>
      <c r="K4915">
        <v>3477600</v>
      </c>
      <c r="L4915">
        <v>2.5190000000000001</v>
      </c>
      <c r="M4915">
        <v>2.7364502001188E-2</v>
      </c>
      <c r="N4915">
        <v>0.113254181485546</v>
      </c>
      <c r="O4915">
        <v>0.199352234406586</v>
      </c>
      <c r="P4915">
        <v>0.28594569597666503</v>
      </c>
      <c r="Q4915">
        <v>-0.18655134328884301</v>
      </c>
      <c r="R4915">
        <v>1.3221053197651499E-2</v>
      </c>
      <c r="S4915">
        <v>2.2870227169149999E-2</v>
      </c>
      <c r="T4915">
        <v>2.2292181010448501E-2</v>
      </c>
      <c r="U4915">
        <v>2.7890682862437399E-2</v>
      </c>
      <c r="V4915">
        <v>202.479996</v>
      </c>
      <c r="W4915">
        <v>90.059997999999993</v>
      </c>
      <c r="X4915">
        <v>-0.25928843606875901</v>
      </c>
      <c r="Y4915">
        <v>1.0469119934194001E-3</v>
      </c>
      <c r="Z4915">
        <v>1.5647869085062101</v>
      </c>
      <c r="AA4915">
        <v>-0.648429835572778</v>
      </c>
      <c r="AB4915">
        <v>-0.78218211360803902</v>
      </c>
      <c r="AC4915" t="s">
        <v>264</v>
      </c>
      <c r="AD4915" t="s">
        <v>384</v>
      </c>
      <c r="AE4915" t="s">
        <v>62</v>
      </c>
      <c r="AF4915" t="s">
        <v>97</v>
      </c>
      <c r="AG4915" t="s">
        <v>385</v>
      </c>
      <c r="AH4915" s="45">
        <v>39766</v>
      </c>
      <c r="AI4915">
        <v>1174922</v>
      </c>
      <c r="AK4915" t="s">
        <v>386</v>
      </c>
      <c r="AL4915" t="s">
        <v>387</v>
      </c>
      <c r="AM4915" t="s">
        <v>245</v>
      </c>
    </row>
    <row r="4916" spans="1:39" x14ac:dyDescent="0.3">
      <c r="A4916" s="1">
        <v>43572</v>
      </c>
      <c r="B4916" t="s">
        <v>42</v>
      </c>
      <c r="C4916" t="s">
        <v>246</v>
      </c>
      <c r="D4916">
        <v>2000</v>
      </c>
      <c r="E4916">
        <v>19</v>
      </c>
      <c r="F4916">
        <v>145</v>
      </c>
      <c r="G4916">
        <v>145.88999899999999</v>
      </c>
      <c r="H4916">
        <v>143.16000399999999</v>
      </c>
      <c r="I4916">
        <v>143.36000100000001</v>
      </c>
      <c r="J4916">
        <v>142.167114</v>
      </c>
      <c r="K4916">
        <v>1690900</v>
      </c>
      <c r="L4916">
        <v>2.5920000000000001</v>
      </c>
      <c r="M4916">
        <v>-9.4419646109320295E-3</v>
      </c>
      <c r="N4916">
        <v>1.65990542229895E-2</v>
      </c>
      <c r="O4916">
        <v>0.21047642946411599</v>
      </c>
      <c r="P4916">
        <v>0.25723174657294001</v>
      </c>
      <c r="Q4916">
        <v>-0.26279785183897297</v>
      </c>
      <c r="R4916">
        <v>1.5873638493068901E-2</v>
      </c>
      <c r="S4916">
        <v>2.4912296648686699E-2</v>
      </c>
      <c r="T4916">
        <v>2.1274214962984601E-2</v>
      </c>
      <c r="U4916">
        <v>2.7854490869507999E-2</v>
      </c>
      <c r="V4916">
        <v>202.479996</v>
      </c>
      <c r="W4916">
        <v>90.059997999999993</v>
      </c>
      <c r="X4916">
        <v>-0.25928843606875901</v>
      </c>
      <c r="Y4916">
        <v>-2.2764010197428601E-3</v>
      </c>
      <c r="Z4916">
        <v>1.5678033374320699</v>
      </c>
      <c r="AA4916">
        <v>-0.91762347723495297</v>
      </c>
      <c r="AB4916">
        <v>-0.83569549160527901</v>
      </c>
      <c r="AC4916" t="s">
        <v>264</v>
      </c>
      <c r="AD4916" t="s">
        <v>384</v>
      </c>
      <c r="AE4916" t="s">
        <v>62</v>
      </c>
      <c r="AF4916" t="s">
        <v>97</v>
      </c>
      <c r="AG4916" t="s">
        <v>385</v>
      </c>
      <c r="AH4916" s="45">
        <v>39766</v>
      </c>
      <c r="AI4916">
        <v>1174922</v>
      </c>
      <c r="AK4916" t="s">
        <v>386</v>
      </c>
      <c r="AL4916" t="s">
        <v>387</v>
      </c>
      <c r="AM4916" t="s">
        <v>245</v>
      </c>
    </row>
    <row r="4917" spans="1:39" x14ac:dyDescent="0.3">
      <c r="A4917" s="1">
        <v>43578</v>
      </c>
      <c r="B4917" t="s">
        <v>42</v>
      </c>
      <c r="C4917" t="s">
        <v>246</v>
      </c>
      <c r="D4917">
        <v>1700</v>
      </c>
      <c r="E4917">
        <v>19</v>
      </c>
      <c r="F4917">
        <v>140.229996</v>
      </c>
      <c r="G4917">
        <v>143.05999800000001</v>
      </c>
      <c r="H4917">
        <v>139.050003</v>
      </c>
      <c r="I4917">
        <v>142.89999399999999</v>
      </c>
      <c r="J4917">
        <v>141.710938</v>
      </c>
      <c r="K4917">
        <v>1847100</v>
      </c>
      <c r="L4917">
        <v>2.57</v>
      </c>
      <c r="M4917">
        <v>2.0502559466229898E-2</v>
      </c>
      <c r="N4917">
        <v>7.5863418717575298E-3</v>
      </c>
      <c r="O4917">
        <v>0.165198105175374</v>
      </c>
      <c r="P4917">
        <v>0.24990076552231699</v>
      </c>
      <c r="Q4917">
        <v>-0.27572048042155101</v>
      </c>
      <c r="R4917">
        <v>1.7661634680692099E-2</v>
      </c>
      <c r="S4917">
        <v>2.5566548395069801E-2</v>
      </c>
      <c r="T4917">
        <v>2.1026478555907901E-2</v>
      </c>
      <c r="U4917">
        <v>2.7892430489035901E-2</v>
      </c>
      <c r="V4917">
        <v>202.479996</v>
      </c>
      <c r="W4917">
        <v>90.059997999999993</v>
      </c>
      <c r="X4917">
        <v>-0.25928843606875901</v>
      </c>
      <c r="Y4917">
        <v>8.8023511954049196E-3</v>
      </c>
      <c r="Z4917">
        <v>1.5785442994944501</v>
      </c>
      <c r="AA4917">
        <v>-0.97745134653575005</v>
      </c>
      <c r="AB4917">
        <v>-0.94968695006166104</v>
      </c>
      <c r="AC4917" t="s">
        <v>264</v>
      </c>
      <c r="AD4917" t="s">
        <v>384</v>
      </c>
      <c r="AE4917" t="s">
        <v>62</v>
      </c>
      <c r="AF4917" t="s">
        <v>97</v>
      </c>
      <c r="AG4917" t="s">
        <v>385</v>
      </c>
      <c r="AH4917" s="45">
        <v>39766</v>
      </c>
      <c r="AI4917">
        <v>1174922</v>
      </c>
      <c r="AK4917" t="s">
        <v>386</v>
      </c>
      <c r="AL4917" t="s">
        <v>387</v>
      </c>
      <c r="AM4917" t="s">
        <v>245</v>
      </c>
    </row>
    <row r="4918" spans="1:39" x14ac:dyDescent="0.3">
      <c r="A4918" s="1">
        <v>43587</v>
      </c>
      <c r="B4918" t="s">
        <v>42</v>
      </c>
      <c r="C4918" t="s">
        <v>239</v>
      </c>
      <c r="D4918">
        <v>1800</v>
      </c>
      <c r="E4918">
        <v>19</v>
      </c>
      <c r="F4918">
        <v>145.740005</v>
      </c>
      <c r="G4918">
        <v>147.5</v>
      </c>
      <c r="H4918">
        <v>143.41000399999999</v>
      </c>
      <c r="I4918">
        <v>145.55999800000001</v>
      </c>
      <c r="J4918">
        <v>144.348816</v>
      </c>
      <c r="K4918">
        <v>1239700</v>
      </c>
      <c r="L4918">
        <v>2.552</v>
      </c>
      <c r="M4918">
        <v>-3.9766321888359503E-3</v>
      </c>
      <c r="N4918">
        <v>-9.8441525340906104E-3</v>
      </c>
      <c r="O4918">
        <v>0.118143786912937</v>
      </c>
      <c r="P4918">
        <v>0.174220124606391</v>
      </c>
      <c r="Q4918">
        <v>-0.253842964186555</v>
      </c>
      <c r="R4918">
        <v>1.7704319815422601E-2</v>
      </c>
      <c r="S4918">
        <v>1.93429203133768E-2</v>
      </c>
      <c r="T4918">
        <v>2.0675455467007098E-2</v>
      </c>
      <c r="U4918">
        <v>2.7819796000210499E-2</v>
      </c>
      <c r="V4918">
        <v>202.479996</v>
      </c>
      <c r="W4918">
        <v>90.059997999999993</v>
      </c>
      <c r="X4918">
        <v>-0.25928843606875901</v>
      </c>
      <c r="Y4918">
        <v>-2.1262443276895502E-3</v>
      </c>
      <c r="Z4918">
        <v>1.5827884093042801</v>
      </c>
      <c r="AA4918">
        <v>-0.94628466624882701</v>
      </c>
      <c r="AB4918">
        <v>-0.80281493842090701</v>
      </c>
      <c r="AC4918" t="s">
        <v>264</v>
      </c>
      <c r="AD4918" t="s">
        <v>384</v>
      </c>
      <c r="AE4918" t="s">
        <v>62</v>
      </c>
      <c r="AF4918" t="s">
        <v>97</v>
      </c>
      <c r="AG4918" t="s">
        <v>385</v>
      </c>
      <c r="AH4918" s="45">
        <v>39766</v>
      </c>
      <c r="AI4918">
        <v>1174922</v>
      </c>
      <c r="AK4918" t="s">
        <v>386</v>
      </c>
      <c r="AL4918" t="s">
        <v>387</v>
      </c>
      <c r="AM4918" t="s">
        <v>245</v>
      </c>
    </row>
    <row r="4919" spans="1:39" x14ac:dyDescent="0.3">
      <c r="A4919" s="1">
        <v>43593</v>
      </c>
      <c r="B4919" t="s">
        <v>42</v>
      </c>
      <c r="C4919" t="s">
        <v>246</v>
      </c>
      <c r="D4919">
        <v>1600</v>
      </c>
      <c r="E4919">
        <v>19</v>
      </c>
      <c r="F4919">
        <v>135.66000399999999</v>
      </c>
      <c r="G4919">
        <v>139.41999799999999</v>
      </c>
      <c r="H4919">
        <v>135.10000600000001</v>
      </c>
      <c r="I4919">
        <v>135.96000699999999</v>
      </c>
      <c r="J4919">
        <v>134.82870500000001</v>
      </c>
      <c r="K4919">
        <v>2348900</v>
      </c>
      <c r="L4919">
        <v>2.4820000000000002</v>
      </c>
      <c r="M4919">
        <v>1.9142055913697899E-3</v>
      </c>
      <c r="N4919">
        <v>-7.2204215065557104E-2</v>
      </c>
      <c r="O4919">
        <v>-3.5973475448141903E-2</v>
      </c>
      <c r="P4919">
        <v>3.9631645694707097E-2</v>
      </c>
      <c r="Q4919">
        <v>-0.32238320173872098</v>
      </c>
      <c r="R4919">
        <v>2.5127672682797302E-2</v>
      </c>
      <c r="S4919">
        <v>2.1235140430687902E-2</v>
      </c>
      <c r="T4919">
        <v>2.13098007111647E-2</v>
      </c>
      <c r="U4919">
        <v>2.8058234733184102E-2</v>
      </c>
      <c r="V4919">
        <v>202.479996</v>
      </c>
      <c r="W4919">
        <v>90.059997999999993</v>
      </c>
      <c r="X4919">
        <v>-0.25928843606875901</v>
      </c>
      <c r="Y4919">
        <v>-1.60671540560346E-3</v>
      </c>
      <c r="Z4919">
        <v>1.61142305778573</v>
      </c>
      <c r="AA4919">
        <v>-1.2072059498494401</v>
      </c>
      <c r="AB4919">
        <v>-1.0629082755699999</v>
      </c>
      <c r="AC4919" t="s">
        <v>264</v>
      </c>
      <c r="AD4919" t="s">
        <v>384</v>
      </c>
      <c r="AE4919" t="s">
        <v>62</v>
      </c>
      <c r="AF4919" t="s">
        <v>97</v>
      </c>
      <c r="AG4919" t="s">
        <v>385</v>
      </c>
      <c r="AH4919" s="45">
        <v>39766</v>
      </c>
      <c r="AI4919">
        <v>1174922</v>
      </c>
      <c r="AK4919" t="s">
        <v>386</v>
      </c>
      <c r="AL4919" t="s">
        <v>387</v>
      </c>
      <c r="AM4919" t="s">
        <v>245</v>
      </c>
    </row>
    <row r="4920" spans="1:39" x14ac:dyDescent="0.3">
      <c r="A4920" s="1">
        <v>43594</v>
      </c>
      <c r="B4920" t="s">
        <v>42</v>
      </c>
      <c r="C4920" t="s">
        <v>246</v>
      </c>
      <c r="D4920">
        <v>1400</v>
      </c>
      <c r="E4920">
        <v>19</v>
      </c>
      <c r="F4920">
        <v>135.029999</v>
      </c>
      <c r="G4920">
        <v>136.75</v>
      </c>
      <c r="H4920">
        <v>130.970001</v>
      </c>
      <c r="I4920">
        <v>136.33000200000001</v>
      </c>
      <c r="J4920">
        <v>135.195618</v>
      </c>
      <c r="K4920">
        <v>2550100</v>
      </c>
      <c r="L4920">
        <v>2.4569999999999999</v>
      </c>
      <c r="M4920">
        <v>2.7176309285306499E-3</v>
      </c>
      <c r="N4920">
        <v>-6.5509951948190495E-2</v>
      </c>
      <c r="O4920">
        <v>-6.0620346520799499E-2</v>
      </c>
      <c r="P4920">
        <v>7.7734130324294895E-2</v>
      </c>
      <c r="Q4920">
        <v>-0.31883152702140799</v>
      </c>
      <c r="R4920">
        <v>2.5988221495080299E-2</v>
      </c>
      <c r="S4920">
        <v>2.02601053803626E-2</v>
      </c>
      <c r="T4920">
        <v>2.08059336531418E-2</v>
      </c>
      <c r="U4920">
        <v>2.8059351279964902E-2</v>
      </c>
      <c r="V4920">
        <v>202.479996</v>
      </c>
      <c r="W4920">
        <v>90.059997999999993</v>
      </c>
      <c r="X4920">
        <v>-0.25928843606875901</v>
      </c>
      <c r="Y4920">
        <v>-3.0259986019249502E-3</v>
      </c>
      <c r="Z4920">
        <v>1.6100702896186401</v>
      </c>
      <c r="AA4920">
        <v>-1.2033118361577499</v>
      </c>
      <c r="AB4920">
        <v>-1.1143137095517901</v>
      </c>
      <c r="AC4920" t="s">
        <v>264</v>
      </c>
      <c r="AD4920" t="s">
        <v>384</v>
      </c>
      <c r="AE4920" t="s">
        <v>62</v>
      </c>
      <c r="AF4920" t="s">
        <v>97</v>
      </c>
      <c r="AG4920" t="s">
        <v>385</v>
      </c>
      <c r="AH4920" s="45">
        <v>39766</v>
      </c>
      <c r="AI4920">
        <v>1174922</v>
      </c>
      <c r="AK4920" t="s">
        <v>386</v>
      </c>
      <c r="AL4920" t="s">
        <v>387</v>
      </c>
      <c r="AM4920" t="s">
        <v>245</v>
      </c>
    </row>
    <row r="4921" spans="1:39" x14ac:dyDescent="0.3">
      <c r="A4921" s="1">
        <v>43598</v>
      </c>
      <c r="B4921" t="s">
        <v>42</v>
      </c>
      <c r="C4921" t="s">
        <v>246</v>
      </c>
      <c r="D4921">
        <v>1900</v>
      </c>
      <c r="E4921">
        <v>19</v>
      </c>
      <c r="F4921">
        <v>125.94000200000001</v>
      </c>
      <c r="G4921">
        <v>126.470001</v>
      </c>
      <c r="H4921">
        <v>120.769997</v>
      </c>
      <c r="I4921">
        <v>121.870003</v>
      </c>
      <c r="J4921">
        <v>120.855942</v>
      </c>
      <c r="K4921">
        <v>4116800</v>
      </c>
      <c r="L4921">
        <v>2.4049999999999998</v>
      </c>
      <c r="M4921">
        <v>-6.3732996413131598E-2</v>
      </c>
      <c r="N4921">
        <v>-0.14835487330469599</v>
      </c>
      <c r="O4921">
        <v>-0.14580489624596801</v>
      </c>
      <c r="P4921">
        <v>-1.94613928373806E-2</v>
      </c>
      <c r="Q4921">
        <v>-0.48060154173770298</v>
      </c>
      <c r="R4921">
        <v>3.0342022271239701E-2</v>
      </c>
      <c r="S4921">
        <v>2.4418050301989801E-2</v>
      </c>
      <c r="T4921">
        <v>2.31245079659671E-2</v>
      </c>
      <c r="U4921">
        <v>2.8363109512765002E-2</v>
      </c>
      <c r="V4921">
        <v>201.490005</v>
      </c>
      <c r="W4921">
        <v>90.059997999999993</v>
      </c>
      <c r="X4921">
        <v>-0.25928843606875901</v>
      </c>
      <c r="Y4921">
        <v>-2.4426469085879299E-2</v>
      </c>
      <c r="Z4921">
        <v>1.6167875488210699</v>
      </c>
      <c r="AA4921">
        <v>-1.7932169955678601</v>
      </c>
      <c r="AB4921">
        <v>-1.3868619310587</v>
      </c>
      <c r="AC4921" t="s">
        <v>264</v>
      </c>
      <c r="AD4921" t="s">
        <v>384</v>
      </c>
      <c r="AE4921" t="s">
        <v>62</v>
      </c>
      <c r="AF4921" t="s">
        <v>97</v>
      </c>
      <c r="AG4921" t="s">
        <v>385</v>
      </c>
      <c r="AH4921" s="45">
        <v>39766</v>
      </c>
      <c r="AI4921">
        <v>1174922</v>
      </c>
      <c r="AK4921" t="s">
        <v>386</v>
      </c>
      <c r="AL4921" t="s">
        <v>387</v>
      </c>
      <c r="AM4921" t="s">
        <v>245</v>
      </c>
    </row>
    <row r="4922" spans="1:39" x14ac:dyDescent="0.3">
      <c r="A4922" s="1">
        <v>43602</v>
      </c>
      <c r="B4922" t="s">
        <v>42</v>
      </c>
      <c r="C4922" t="s">
        <v>239</v>
      </c>
      <c r="D4922">
        <v>1800</v>
      </c>
      <c r="E4922">
        <v>19</v>
      </c>
      <c r="F4922">
        <v>125.269997</v>
      </c>
      <c r="G4922">
        <v>125.94000200000001</v>
      </c>
      <c r="H4922">
        <v>121.220001</v>
      </c>
      <c r="I4922">
        <v>121.419997999999</v>
      </c>
      <c r="J4922">
        <v>120.409676</v>
      </c>
      <c r="K4922">
        <v>2624500</v>
      </c>
      <c r="L4922">
        <v>2.3929999999999998</v>
      </c>
      <c r="M4922">
        <v>-4.7369487898734401E-2</v>
      </c>
      <c r="N4922">
        <v>-6.7432375650368803E-2</v>
      </c>
      <c r="O4922">
        <v>-0.17554529431712701</v>
      </c>
      <c r="P4922">
        <v>-2.5130461429337701E-2</v>
      </c>
      <c r="Q4922">
        <v>-0.44254613227192102</v>
      </c>
      <c r="R4922">
        <v>3.8870008215051502E-2</v>
      </c>
      <c r="S4922">
        <v>2.58234368503618E-2</v>
      </c>
      <c r="T4922">
        <v>2.37708372305175E-2</v>
      </c>
      <c r="U4922">
        <v>2.8472822677466699E-2</v>
      </c>
      <c r="V4922">
        <v>197.679993</v>
      </c>
      <c r="W4922">
        <v>90.059997999999993</v>
      </c>
      <c r="X4922">
        <v>-0.25928843606875901</v>
      </c>
      <c r="Y4922">
        <v>-5.8544371529206298E-3</v>
      </c>
      <c r="Z4922">
        <v>1.63436615854108</v>
      </c>
      <c r="AA4922">
        <v>-1.7014106933612401</v>
      </c>
      <c r="AB4922">
        <v>-1.63316168624391</v>
      </c>
      <c r="AC4922" t="s">
        <v>264</v>
      </c>
      <c r="AD4922" t="s">
        <v>384</v>
      </c>
      <c r="AE4922" t="s">
        <v>62</v>
      </c>
      <c r="AF4922" t="s">
        <v>97</v>
      </c>
      <c r="AG4922" t="s">
        <v>385</v>
      </c>
      <c r="AH4922" s="45">
        <v>39766</v>
      </c>
      <c r="AI4922">
        <v>1174922</v>
      </c>
      <c r="AK4922" t="s">
        <v>386</v>
      </c>
      <c r="AL4922" t="s">
        <v>387</v>
      </c>
      <c r="AM4922" t="s">
        <v>245</v>
      </c>
    </row>
    <row r="4923" spans="1:39" x14ac:dyDescent="0.3">
      <c r="A4923" s="1">
        <v>43634</v>
      </c>
      <c r="B4923" t="s">
        <v>42</v>
      </c>
      <c r="C4923" t="s">
        <v>239</v>
      </c>
      <c r="D4923">
        <v>1600</v>
      </c>
      <c r="E4923">
        <v>19</v>
      </c>
      <c r="F4923">
        <v>117.639999</v>
      </c>
      <c r="G4923">
        <v>122.75</v>
      </c>
      <c r="H4923">
        <v>117.150002</v>
      </c>
      <c r="I4923">
        <v>122</v>
      </c>
      <c r="J4923">
        <v>122</v>
      </c>
      <c r="K4923">
        <v>2536200</v>
      </c>
      <c r="L4923">
        <v>2.06</v>
      </c>
      <c r="M4923">
        <v>5.3193286322802E-2</v>
      </c>
      <c r="N4923">
        <v>3.2066024172705397E-2</v>
      </c>
      <c r="O4923">
        <v>-3.42483382595739E-2</v>
      </c>
      <c r="P4923">
        <v>4.3218665472538498E-2</v>
      </c>
      <c r="Q4923">
        <v>-0.32435876575900702</v>
      </c>
      <c r="R4923">
        <v>3.2111055631645201E-2</v>
      </c>
      <c r="S4923">
        <v>3.3484806810507799E-2</v>
      </c>
      <c r="T4923">
        <v>2.88164491861094E-2</v>
      </c>
      <c r="U4923">
        <v>2.9502938782844101E-2</v>
      </c>
      <c r="V4923">
        <v>176.729996</v>
      </c>
      <c r="W4923">
        <v>90.059997999999993</v>
      </c>
      <c r="X4923">
        <v>-0.25928843606875901</v>
      </c>
      <c r="Y4923">
        <v>9.6704895497130797E-3</v>
      </c>
      <c r="Z4923">
        <v>1.74430983123512</v>
      </c>
      <c r="AA4923">
        <v>-1.4618880354453401</v>
      </c>
      <c r="AB4923">
        <v>-1.7067677692601999</v>
      </c>
      <c r="AC4923" t="s">
        <v>264</v>
      </c>
      <c r="AD4923" t="s">
        <v>384</v>
      </c>
      <c r="AE4923" t="s">
        <v>62</v>
      </c>
      <c r="AF4923" t="s">
        <v>97</v>
      </c>
      <c r="AG4923" t="s">
        <v>385</v>
      </c>
      <c r="AH4923" s="45">
        <v>39766</v>
      </c>
      <c r="AI4923">
        <v>1174922</v>
      </c>
      <c r="AK4923" t="s">
        <v>386</v>
      </c>
      <c r="AL4923" t="s">
        <v>387</v>
      </c>
      <c r="AM4923" t="s">
        <v>245</v>
      </c>
    </row>
    <row r="4924" spans="1:39" x14ac:dyDescent="0.3">
      <c r="A4924" s="1">
        <v>43556</v>
      </c>
      <c r="B4924" t="s">
        <v>42</v>
      </c>
      <c r="C4924" t="s">
        <v>246</v>
      </c>
      <c r="D4924">
        <v>2700</v>
      </c>
      <c r="E4924">
        <v>20</v>
      </c>
      <c r="F4924">
        <v>124</v>
      </c>
      <c r="G4924">
        <v>129.5</v>
      </c>
      <c r="H4924">
        <v>123.900002</v>
      </c>
      <c r="I4924">
        <v>129.33999599999899</v>
      </c>
      <c r="J4924">
        <v>128.263779</v>
      </c>
      <c r="K4924">
        <v>4497300</v>
      </c>
      <c r="L4924">
        <v>2.4969999999999999</v>
      </c>
      <c r="M4924">
        <v>8.0635620248467099E-2</v>
      </c>
      <c r="N4924">
        <v>0.104982616849623</v>
      </c>
      <c r="O4924">
        <v>2.18861436869126E-2</v>
      </c>
      <c r="P4924">
        <v>0.29115992991956502</v>
      </c>
      <c r="Q4924">
        <v>-0.321255655484873</v>
      </c>
      <c r="R4924">
        <v>3.4253050464618399E-2</v>
      </c>
      <c r="S4924">
        <v>2.3322089153151902E-2</v>
      </c>
      <c r="T4924">
        <v>2.2956457890535902E-2</v>
      </c>
      <c r="U4924">
        <v>2.7666194822182601E-2</v>
      </c>
      <c r="V4924">
        <v>202.479996</v>
      </c>
      <c r="W4924">
        <v>90.059997999999993</v>
      </c>
      <c r="X4924">
        <v>-0.25928843606875901</v>
      </c>
      <c r="Y4924">
        <v>1.1502195497633099E-2</v>
      </c>
      <c r="Z4924">
        <v>1.4941537760747099</v>
      </c>
      <c r="AA4924">
        <v>-1.03860454095743</v>
      </c>
      <c r="AB4924">
        <v>-1.1796330326937501</v>
      </c>
      <c r="AC4924" t="s">
        <v>265</v>
      </c>
      <c r="AD4924" t="s">
        <v>384</v>
      </c>
      <c r="AE4924" t="s">
        <v>62</v>
      </c>
      <c r="AF4924" t="s">
        <v>97</v>
      </c>
      <c r="AG4924" t="s">
        <v>385</v>
      </c>
      <c r="AH4924" s="45">
        <v>39766</v>
      </c>
      <c r="AI4924">
        <v>1174922</v>
      </c>
      <c r="AK4924" t="s">
        <v>386</v>
      </c>
      <c r="AL4924" t="s">
        <v>387</v>
      </c>
      <c r="AM4924" t="s">
        <v>245</v>
      </c>
    </row>
    <row r="4925" spans="1:39" x14ac:dyDescent="0.3">
      <c r="A4925" s="1">
        <v>43563</v>
      </c>
      <c r="B4925" t="s">
        <v>42</v>
      </c>
      <c r="C4925" t="s">
        <v>239</v>
      </c>
      <c r="D4925">
        <v>1500</v>
      </c>
      <c r="E4925">
        <v>20</v>
      </c>
      <c r="F4925">
        <v>145.30999800000001</v>
      </c>
      <c r="G4925">
        <v>145.94000199999999</v>
      </c>
      <c r="H4925">
        <v>142.63000500000001</v>
      </c>
      <c r="I4925">
        <v>144.85000600000001</v>
      </c>
      <c r="J4925">
        <v>143.64473000000001</v>
      </c>
      <c r="K4925">
        <v>3477600</v>
      </c>
      <c r="L4925">
        <v>2.5190000000000001</v>
      </c>
      <c r="M4925">
        <v>2.7364502001188E-2</v>
      </c>
      <c r="N4925">
        <v>0.113254181485546</v>
      </c>
      <c r="O4925">
        <v>0.199352234406586</v>
      </c>
      <c r="P4925">
        <v>0.28594569597666503</v>
      </c>
      <c r="Q4925">
        <v>-0.18655134328884301</v>
      </c>
      <c r="R4925">
        <v>1.3221053197651499E-2</v>
      </c>
      <c r="S4925">
        <v>2.2870227169149999E-2</v>
      </c>
      <c r="T4925">
        <v>2.2292181010448501E-2</v>
      </c>
      <c r="U4925">
        <v>2.7890682862437399E-2</v>
      </c>
      <c r="V4925">
        <v>202.479996</v>
      </c>
      <c r="W4925">
        <v>90.059997999999993</v>
      </c>
      <c r="X4925">
        <v>-0.25928843606875901</v>
      </c>
      <c r="Y4925">
        <v>1.0469119934194001E-3</v>
      </c>
      <c r="Z4925">
        <v>1.5647869085062101</v>
      </c>
      <c r="AA4925">
        <v>-0.648429835572778</v>
      </c>
      <c r="AB4925">
        <v>-0.78218211360803902</v>
      </c>
      <c r="AC4925" t="s">
        <v>265</v>
      </c>
      <c r="AD4925" t="s">
        <v>384</v>
      </c>
      <c r="AE4925" t="s">
        <v>62</v>
      </c>
      <c r="AF4925" t="s">
        <v>97</v>
      </c>
      <c r="AG4925" t="s">
        <v>385</v>
      </c>
      <c r="AH4925" s="45">
        <v>39766</v>
      </c>
      <c r="AI4925">
        <v>1174922</v>
      </c>
      <c r="AK4925" t="s">
        <v>386</v>
      </c>
      <c r="AL4925" t="s">
        <v>387</v>
      </c>
      <c r="AM4925" t="s">
        <v>245</v>
      </c>
    </row>
    <row r="4926" spans="1:39" x14ac:dyDescent="0.3">
      <c r="A4926" s="1">
        <v>43572</v>
      </c>
      <c r="B4926" t="s">
        <v>42</v>
      </c>
      <c r="C4926" t="s">
        <v>246</v>
      </c>
      <c r="D4926">
        <v>1600</v>
      </c>
      <c r="E4926">
        <v>20</v>
      </c>
      <c r="F4926">
        <v>145</v>
      </c>
      <c r="G4926">
        <v>145.88999899999999</v>
      </c>
      <c r="H4926">
        <v>143.16000399999999</v>
      </c>
      <c r="I4926">
        <v>143.36000100000001</v>
      </c>
      <c r="J4926">
        <v>142.167114</v>
      </c>
      <c r="K4926">
        <v>1690900</v>
      </c>
      <c r="L4926">
        <v>2.5920000000000001</v>
      </c>
      <c r="M4926">
        <v>-9.4419646109320295E-3</v>
      </c>
      <c r="N4926">
        <v>1.65990542229895E-2</v>
      </c>
      <c r="O4926">
        <v>0.21047642946411599</v>
      </c>
      <c r="P4926">
        <v>0.25723174657294001</v>
      </c>
      <c r="Q4926">
        <v>-0.26279785183897297</v>
      </c>
      <c r="R4926">
        <v>1.5873638493068901E-2</v>
      </c>
      <c r="S4926">
        <v>2.4912296648686699E-2</v>
      </c>
      <c r="T4926">
        <v>2.1274214962984601E-2</v>
      </c>
      <c r="U4926">
        <v>2.7854490869507999E-2</v>
      </c>
      <c r="V4926">
        <v>202.479996</v>
      </c>
      <c r="W4926">
        <v>90.059997999999993</v>
      </c>
      <c r="X4926">
        <v>-0.25928843606875901</v>
      </c>
      <c r="Y4926">
        <v>-2.2764010197428601E-3</v>
      </c>
      <c r="Z4926">
        <v>1.5678033374320699</v>
      </c>
      <c r="AA4926">
        <v>-0.91762347723495297</v>
      </c>
      <c r="AB4926">
        <v>-0.83569549160527901</v>
      </c>
      <c r="AC4926" t="s">
        <v>265</v>
      </c>
      <c r="AD4926" t="s">
        <v>384</v>
      </c>
      <c r="AE4926" t="s">
        <v>62</v>
      </c>
      <c r="AF4926" t="s">
        <v>97</v>
      </c>
      <c r="AG4926" t="s">
        <v>385</v>
      </c>
      <c r="AH4926" s="45">
        <v>39766</v>
      </c>
      <c r="AI4926">
        <v>1174922</v>
      </c>
      <c r="AK4926" t="s">
        <v>386</v>
      </c>
      <c r="AL4926" t="s">
        <v>387</v>
      </c>
      <c r="AM4926" t="s">
        <v>245</v>
      </c>
    </row>
    <row r="4927" spans="1:39" x14ac:dyDescent="0.3">
      <c r="A4927" s="1">
        <v>43593</v>
      </c>
      <c r="B4927" t="s">
        <v>42</v>
      </c>
      <c r="C4927" t="s">
        <v>246</v>
      </c>
      <c r="D4927">
        <v>1800</v>
      </c>
      <c r="E4927">
        <v>20</v>
      </c>
      <c r="F4927">
        <v>135.66000399999999</v>
      </c>
      <c r="G4927">
        <v>139.41999799999999</v>
      </c>
      <c r="H4927">
        <v>135.10000600000001</v>
      </c>
      <c r="I4927">
        <v>135.96000699999999</v>
      </c>
      <c r="J4927">
        <v>134.82870500000001</v>
      </c>
      <c r="K4927">
        <v>2348900</v>
      </c>
      <c r="L4927">
        <v>2.4820000000000002</v>
      </c>
      <c r="M4927">
        <v>1.9142055913697899E-3</v>
      </c>
      <c r="N4927">
        <v>-7.2204215065557104E-2</v>
      </c>
      <c r="O4927">
        <v>-3.5973475448141903E-2</v>
      </c>
      <c r="P4927">
        <v>3.9631645694707097E-2</v>
      </c>
      <c r="Q4927">
        <v>-0.32238320173872098</v>
      </c>
      <c r="R4927">
        <v>2.5127672682797302E-2</v>
      </c>
      <c r="S4927">
        <v>2.1235140430687902E-2</v>
      </c>
      <c r="T4927">
        <v>2.13098007111647E-2</v>
      </c>
      <c r="U4927">
        <v>2.8058234733184102E-2</v>
      </c>
      <c r="V4927">
        <v>202.479996</v>
      </c>
      <c r="W4927">
        <v>90.059997999999993</v>
      </c>
      <c r="X4927">
        <v>-0.25928843606875901</v>
      </c>
      <c r="Y4927">
        <v>-1.60671540560346E-3</v>
      </c>
      <c r="Z4927">
        <v>1.61142305778573</v>
      </c>
      <c r="AA4927">
        <v>-1.2072059498494401</v>
      </c>
      <c r="AB4927">
        <v>-1.0629082755699999</v>
      </c>
      <c r="AC4927" t="s">
        <v>265</v>
      </c>
      <c r="AD4927" t="s">
        <v>384</v>
      </c>
      <c r="AE4927" t="s">
        <v>62</v>
      </c>
      <c r="AF4927" t="s">
        <v>97</v>
      </c>
      <c r="AG4927" t="s">
        <v>385</v>
      </c>
      <c r="AH4927" s="45">
        <v>39766</v>
      </c>
      <c r="AI4927">
        <v>1174922</v>
      </c>
      <c r="AK4927" t="s">
        <v>386</v>
      </c>
      <c r="AL4927" t="s">
        <v>387</v>
      </c>
      <c r="AM4927" t="s">
        <v>245</v>
      </c>
    </row>
    <row r="4928" spans="1:39" x14ac:dyDescent="0.3">
      <c r="A4928" s="1">
        <v>43601</v>
      </c>
      <c r="B4928" t="s">
        <v>42</v>
      </c>
      <c r="C4928" t="s">
        <v>239</v>
      </c>
      <c r="D4928">
        <v>1600</v>
      </c>
      <c r="E4928">
        <v>20</v>
      </c>
      <c r="F4928">
        <v>125.150002</v>
      </c>
      <c r="G4928">
        <v>127.620003</v>
      </c>
      <c r="H4928">
        <v>124.800003</v>
      </c>
      <c r="I4928">
        <v>127.30999799999999</v>
      </c>
      <c r="J4928">
        <v>126.250671</v>
      </c>
      <c r="K4928">
        <v>1893800</v>
      </c>
      <c r="L4928">
        <v>2.4049999999999998</v>
      </c>
      <c r="M4928">
        <v>1.63133410738289E-2</v>
      </c>
      <c r="N4928">
        <v>-6.8453368848173907E-2</v>
      </c>
      <c r="O4928">
        <v>-0.107933610102073</v>
      </c>
      <c r="P4928">
        <v>3.0950879218896499E-2</v>
      </c>
      <c r="Q4928">
        <v>-0.38294683400435198</v>
      </c>
      <c r="R4928">
        <v>3.9094541650198898E-2</v>
      </c>
      <c r="S4928">
        <v>2.4919804469412801E-2</v>
      </c>
      <c r="T4928">
        <v>2.3021768919255E-2</v>
      </c>
      <c r="U4928">
        <v>2.83396476354911E-2</v>
      </c>
      <c r="V4928">
        <v>197.679993</v>
      </c>
      <c r="W4928">
        <v>90.059997999999993</v>
      </c>
      <c r="X4928">
        <v>-0.25928843606875901</v>
      </c>
      <c r="Y4928">
        <v>8.8559569696340101E-3</v>
      </c>
      <c r="Z4928">
        <v>1.62614632323356</v>
      </c>
      <c r="AA4928">
        <v>-1.47569965939417</v>
      </c>
      <c r="AB4928">
        <v>-1.5963746240893599</v>
      </c>
      <c r="AC4928" t="s">
        <v>265</v>
      </c>
      <c r="AD4928" t="s">
        <v>384</v>
      </c>
      <c r="AE4928" t="s">
        <v>62</v>
      </c>
      <c r="AF4928" t="s">
        <v>97</v>
      </c>
      <c r="AG4928" t="s">
        <v>385</v>
      </c>
      <c r="AH4928" s="45">
        <v>39766</v>
      </c>
      <c r="AI4928">
        <v>1174922</v>
      </c>
      <c r="AK4928" t="s">
        <v>386</v>
      </c>
      <c r="AL4928" t="s">
        <v>387</v>
      </c>
      <c r="AM4928" t="s">
        <v>245</v>
      </c>
    </row>
    <row r="4929" spans="1:39" x14ac:dyDescent="0.3">
      <c r="A4929" s="1">
        <v>43606</v>
      </c>
      <c r="B4929" t="s">
        <v>42</v>
      </c>
      <c r="C4929" t="s">
        <v>239</v>
      </c>
      <c r="D4929">
        <v>2100</v>
      </c>
      <c r="E4929">
        <v>20</v>
      </c>
      <c r="F4929">
        <v>120.169997999999</v>
      </c>
      <c r="G4929">
        <v>121.32</v>
      </c>
      <c r="H4929">
        <v>119.889999</v>
      </c>
      <c r="I4929">
        <v>120.870003</v>
      </c>
      <c r="J4929">
        <v>120.870003</v>
      </c>
      <c r="K4929">
        <v>1278800</v>
      </c>
      <c r="L4929">
        <v>2.4260000000000002</v>
      </c>
      <c r="M4929">
        <v>1.40806573725868E-2</v>
      </c>
      <c r="N4929">
        <v>-1.17112979192768E-2</v>
      </c>
      <c r="O4929">
        <v>-0.155849569152884</v>
      </c>
      <c r="P4929">
        <v>-5.8135431483407503E-2</v>
      </c>
      <c r="Q4929">
        <v>-0.42048796774548203</v>
      </c>
      <c r="R4929">
        <v>2.75106815655899E-2</v>
      </c>
      <c r="S4929">
        <v>2.6252951903987898E-2</v>
      </c>
      <c r="T4929">
        <v>2.3529445611829201E-2</v>
      </c>
      <c r="U4929">
        <v>2.8485345348837701E-2</v>
      </c>
      <c r="V4929">
        <v>197.679993</v>
      </c>
      <c r="W4929">
        <v>90.059997999999993</v>
      </c>
      <c r="X4929">
        <v>-0.25928843606875901</v>
      </c>
      <c r="Y4929">
        <v>8.4599491109458805E-3</v>
      </c>
      <c r="Z4929">
        <v>1.6340420191262099</v>
      </c>
      <c r="AA4929">
        <v>-1.6460996284045799</v>
      </c>
      <c r="AB4929">
        <v>-1.6127438030674901</v>
      </c>
      <c r="AC4929" t="s">
        <v>265</v>
      </c>
      <c r="AD4929" t="s">
        <v>384</v>
      </c>
      <c r="AE4929" t="s">
        <v>62</v>
      </c>
      <c r="AF4929" t="s">
        <v>97</v>
      </c>
      <c r="AG4929" t="s">
        <v>385</v>
      </c>
      <c r="AH4929" s="45">
        <v>39766</v>
      </c>
      <c r="AI4929">
        <v>1174922</v>
      </c>
      <c r="AK4929" t="s">
        <v>386</v>
      </c>
      <c r="AL4929" t="s">
        <v>387</v>
      </c>
      <c r="AM4929" t="s">
        <v>245</v>
      </c>
    </row>
    <row r="4930" spans="1:39" x14ac:dyDescent="0.3">
      <c r="A4930" s="1">
        <v>43607</v>
      </c>
      <c r="B4930" t="s">
        <v>42</v>
      </c>
      <c r="C4930" t="s">
        <v>239</v>
      </c>
      <c r="D4930">
        <v>1900</v>
      </c>
      <c r="E4930">
        <v>20</v>
      </c>
      <c r="F4930">
        <v>119.93</v>
      </c>
      <c r="G4930">
        <v>120.709999</v>
      </c>
      <c r="H4930">
        <v>118.849998</v>
      </c>
      <c r="I4930">
        <v>119.919997999999</v>
      </c>
      <c r="J4930">
        <v>119.919997999999</v>
      </c>
      <c r="K4930">
        <v>1507200</v>
      </c>
      <c r="L4930">
        <v>2.3929999999999998</v>
      </c>
      <c r="M4930">
        <v>-7.8907755748629793E-3</v>
      </c>
      <c r="N4930">
        <v>-3.5131204802444797E-2</v>
      </c>
      <c r="O4930">
        <v>-0.146461938383874</v>
      </c>
      <c r="P4930">
        <v>-6.9503800544277405E-2</v>
      </c>
      <c r="Q4930">
        <v>-0.45525862398426997</v>
      </c>
      <c r="R4930">
        <v>2.5637138151575999E-2</v>
      </c>
      <c r="S4930">
        <v>2.61554762197195E-2</v>
      </c>
      <c r="T4930">
        <v>2.3538745140959098E-2</v>
      </c>
      <c r="U4930">
        <v>2.84306692675949E-2</v>
      </c>
      <c r="V4930">
        <v>197.679993</v>
      </c>
      <c r="W4930">
        <v>90.059997999999993</v>
      </c>
      <c r="X4930">
        <v>-0.25928843606875901</v>
      </c>
      <c r="Y4930">
        <v>-2.8283920525026501E-3</v>
      </c>
      <c r="Z4930">
        <v>1.6289301150201401</v>
      </c>
      <c r="AA4930">
        <v>-1.7885459062525</v>
      </c>
      <c r="AB4930">
        <v>-1.6630468785192301</v>
      </c>
      <c r="AC4930" t="s">
        <v>265</v>
      </c>
      <c r="AD4930" t="s">
        <v>384</v>
      </c>
      <c r="AE4930" t="s">
        <v>62</v>
      </c>
      <c r="AF4930" t="s">
        <v>97</v>
      </c>
      <c r="AG4930" t="s">
        <v>385</v>
      </c>
      <c r="AH4930" s="45">
        <v>39766</v>
      </c>
      <c r="AI4930">
        <v>1174922</v>
      </c>
      <c r="AK4930" t="s">
        <v>386</v>
      </c>
      <c r="AL4930" t="s">
        <v>387</v>
      </c>
      <c r="AM4930" t="s">
        <v>245</v>
      </c>
    </row>
    <row r="4931" spans="1:39" x14ac:dyDescent="0.3">
      <c r="A4931" s="1">
        <v>43619</v>
      </c>
      <c r="B4931" t="s">
        <v>42</v>
      </c>
      <c r="C4931" t="s">
        <v>246</v>
      </c>
      <c r="D4931">
        <v>2700</v>
      </c>
      <c r="E4931">
        <v>20</v>
      </c>
      <c r="F4931">
        <v>106.620003</v>
      </c>
      <c r="G4931">
        <v>106.620003</v>
      </c>
      <c r="H4931">
        <v>102.82</v>
      </c>
      <c r="I4931">
        <v>103.57</v>
      </c>
      <c r="J4931">
        <v>103.57</v>
      </c>
      <c r="K4931">
        <v>2661700</v>
      </c>
      <c r="L4931">
        <v>2.081</v>
      </c>
      <c r="M4931">
        <v>-3.5660506526764599E-2</v>
      </c>
      <c r="N4931">
        <v>-9.7703558351419806E-2</v>
      </c>
      <c r="O4931">
        <v>-0.335961623377243</v>
      </c>
      <c r="P4931">
        <v>-0.18425995881320201</v>
      </c>
      <c r="Q4931">
        <v>-0.61121587452418102</v>
      </c>
      <c r="R4931">
        <v>1.9116843143501198E-2</v>
      </c>
      <c r="S4931">
        <v>2.5980347122222001E-2</v>
      </c>
      <c r="T4931">
        <v>2.49340097432896E-2</v>
      </c>
      <c r="U4931">
        <v>2.87927951751385E-2</v>
      </c>
      <c r="V4931">
        <v>194.08000200000001</v>
      </c>
      <c r="W4931">
        <v>90.059997999999993</v>
      </c>
      <c r="X4931">
        <v>-0.25928843606875901</v>
      </c>
      <c r="Y4931">
        <v>-2.7690708645509302E-3</v>
      </c>
      <c r="Z4931">
        <v>1.66205068286519</v>
      </c>
      <c r="AA4931">
        <v>-2.4822123431601799</v>
      </c>
      <c r="AB4931">
        <v>-2.1898910075348299</v>
      </c>
      <c r="AC4931" t="s">
        <v>265</v>
      </c>
      <c r="AD4931" t="s">
        <v>384</v>
      </c>
      <c r="AE4931" t="s">
        <v>62</v>
      </c>
      <c r="AF4931" t="s">
        <v>97</v>
      </c>
      <c r="AG4931" t="s">
        <v>385</v>
      </c>
      <c r="AH4931" s="45">
        <v>39766</v>
      </c>
      <c r="AI4931">
        <v>1174922</v>
      </c>
      <c r="AK4931" t="s">
        <v>386</v>
      </c>
      <c r="AL4931" t="s">
        <v>387</v>
      </c>
      <c r="AM4931" t="s">
        <v>245</v>
      </c>
    </row>
    <row r="4932" spans="1:39" x14ac:dyDescent="0.3">
      <c r="A4932" s="1">
        <v>43634</v>
      </c>
      <c r="B4932" t="s">
        <v>42</v>
      </c>
      <c r="C4932" t="s">
        <v>239</v>
      </c>
      <c r="D4932">
        <v>2100</v>
      </c>
      <c r="E4932">
        <v>20</v>
      </c>
      <c r="F4932">
        <v>117.639999</v>
      </c>
      <c r="G4932">
        <v>122.75</v>
      </c>
      <c r="H4932">
        <v>117.150002</v>
      </c>
      <c r="I4932">
        <v>122</v>
      </c>
      <c r="J4932">
        <v>122</v>
      </c>
      <c r="K4932">
        <v>2536200</v>
      </c>
      <c r="L4932">
        <v>2.06</v>
      </c>
      <c r="M4932">
        <v>5.3193286322802E-2</v>
      </c>
      <c r="N4932">
        <v>3.2066024172705397E-2</v>
      </c>
      <c r="O4932">
        <v>-3.42483382595739E-2</v>
      </c>
      <c r="P4932">
        <v>4.3218665472538498E-2</v>
      </c>
      <c r="Q4932">
        <v>-0.32435876575900702</v>
      </c>
      <c r="R4932">
        <v>3.2111055631645201E-2</v>
      </c>
      <c r="S4932">
        <v>3.3484806810507799E-2</v>
      </c>
      <c r="T4932">
        <v>2.88164491861094E-2</v>
      </c>
      <c r="U4932">
        <v>2.9502938782844101E-2</v>
      </c>
      <c r="V4932">
        <v>176.729996</v>
      </c>
      <c r="W4932">
        <v>90.059997999999993</v>
      </c>
      <c r="X4932">
        <v>-0.25928843606875901</v>
      </c>
      <c r="Y4932">
        <v>9.6704895497130797E-3</v>
      </c>
      <c r="Z4932">
        <v>1.74430983123512</v>
      </c>
      <c r="AA4932">
        <v>-1.4618880354453401</v>
      </c>
      <c r="AB4932">
        <v>-1.7067677692601999</v>
      </c>
      <c r="AC4932" t="s">
        <v>265</v>
      </c>
      <c r="AD4932" t="s">
        <v>384</v>
      </c>
      <c r="AE4932" t="s">
        <v>62</v>
      </c>
      <c r="AF4932" t="s">
        <v>97</v>
      </c>
      <c r="AG4932" t="s">
        <v>385</v>
      </c>
      <c r="AH4932" s="45">
        <v>39766</v>
      </c>
      <c r="AI4932">
        <v>1174922</v>
      </c>
      <c r="AK4932" t="s">
        <v>386</v>
      </c>
      <c r="AL4932" t="s">
        <v>387</v>
      </c>
      <c r="AM4932" t="s">
        <v>245</v>
      </c>
    </row>
    <row r="4933" spans="1:39" x14ac:dyDescent="0.3">
      <c r="A4933" s="1">
        <v>43635</v>
      </c>
      <c r="B4933" t="s">
        <v>43</v>
      </c>
      <c r="C4933" t="s">
        <v>246</v>
      </c>
      <c r="D4933">
        <v>200</v>
      </c>
      <c r="E4933">
        <v>1</v>
      </c>
      <c r="F4933">
        <v>258.82998700000002</v>
      </c>
      <c r="G4933">
        <v>260.61999500000002</v>
      </c>
      <c r="H4933">
        <v>258.29998799999998</v>
      </c>
      <c r="I4933">
        <v>259.86999500000002</v>
      </c>
      <c r="J4933">
        <v>259.55487099999999</v>
      </c>
      <c r="K4933">
        <v>4326500</v>
      </c>
      <c r="L4933">
        <v>2.0289999999999999</v>
      </c>
      <c r="M4933">
        <v>4.0873096308376598E-3</v>
      </c>
      <c r="N4933">
        <v>-1.5199311977181201E-2</v>
      </c>
      <c r="O4933">
        <v>2.85722115944376E-2</v>
      </c>
      <c r="P4933">
        <v>0.123976120211127</v>
      </c>
      <c r="Q4933">
        <v>0.26176794646351298</v>
      </c>
      <c r="R4933">
        <v>5.1110368998553398E-3</v>
      </c>
      <c r="S4933">
        <v>1.5848676259389901E-2</v>
      </c>
      <c r="T4933">
        <v>1.28863040462983E-2</v>
      </c>
      <c r="U4933">
        <v>1.73591868920452E-2</v>
      </c>
      <c r="V4933">
        <v>269.85000600000001</v>
      </c>
      <c r="W4933">
        <v>171.88999899999999</v>
      </c>
      <c r="X4933">
        <v>-0.13518475785567299</v>
      </c>
      <c r="Y4933">
        <v>2.98071681438073E-3</v>
      </c>
      <c r="Z4933">
        <v>1.4573484193858099</v>
      </c>
      <c r="AA4933">
        <v>2.4646119544678902</v>
      </c>
      <c r="AB4933">
        <v>2.49552047580165</v>
      </c>
      <c r="AC4933" t="s">
        <v>240</v>
      </c>
      <c r="AD4933" t="s">
        <v>388</v>
      </c>
      <c r="AE4933" t="s">
        <v>56</v>
      </c>
      <c r="AF4933" t="s">
        <v>82</v>
      </c>
      <c r="AG4933" t="s">
        <v>389</v>
      </c>
      <c r="AH4933" s="45">
        <v>39647</v>
      </c>
      <c r="AI4933">
        <v>1141391</v>
      </c>
      <c r="AK4933" t="s">
        <v>390</v>
      </c>
      <c r="AL4933" t="s">
        <v>302</v>
      </c>
      <c r="AM4933" t="s">
        <v>245</v>
      </c>
    </row>
    <row r="4934" spans="1:39" x14ac:dyDescent="0.3">
      <c r="A4934" s="1">
        <v>43598</v>
      </c>
      <c r="B4934" t="s">
        <v>43</v>
      </c>
      <c r="C4934" t="s">
        <v>239</v>
      </c>
      <c r="D4934">
        <v>100</v>
      </c>
      <c r="E4934">
        <v>2</v>
      </c>
      <c r="F4934">
        <v>241.509995</v>
      </c>
      <c r="G4934">
        <v>243.91000399999999</v>
      </c>
      <c r="H4934">
        <v>240.36000099999899</v>
      </c>
      <c r="I4934">
        <v>241.38000499999899</v>
      </c>
      <c r="J4934">
        <v>241.087311</v>
      </c>
      <c r="K4934">
        <v>4136900</v>
      </c>
      <c r="L4934">
        <v>2.4049999999999998</v>
      </c>
      <c r="M4934">
        <v>-2.4755193869405299E-2</v>
      </c>
      <c r="N4934">
        <v>-2.96335847030396E-2</v>
      </c>
      <c r="O4934">
        <v>1.8059233410455899E-2</v>
      </c>
      <c r="P4934">
        <v>0.1074099680589</v>
      </c>
      <c r="Q4934">
        <v>0.22896122243015901</v>
      </c>
      <c r="R4934">
        <v>1.3442394272539701E-2</v>
      </c>
      <c r="S4934">
        <v>1.1064558340915499E-2</v>
      </c>
      <c r="T4934">
        <v>9.58849826741872E-3</v>
      </c>
      <c r="U4934">
        <v>1.6929814853906999E-2</v>
      </c>
      <c r="V4934">
        <v>257.42999300000002</v>
      </c>
      <c r="W4934">
        <v>171.88999899999999</v>
      </c>
      <c r="X4934">
        <v>-0.13518475785567299</v>
      </c>
      <c r="Y4934">
        <v>-2.4426469085879299E-2</v>
      </c>
      <c r="Z4934">
        <v>1.4614818127140701</v>
      </c>
      <c r="AA4934">
        <v>1.92691357412032</v>
      </c>
      <c r="AB4934">
        <v>2.1848138135726498</v>
      </c>
      <c r="AC4934" t="s">
        <v>247</v>
      </c>
      <c r="AD4934" t="s">
        <v>388</v>
      </c>
      <c r="AE4934" t="s">
        <v>56</v>
      </c>
      <c r="AF4934" t="s">
        <v>82</v>
      </c>
      <c r="AG4934" t="s">
        <v>389</v>
      </c>
      <c r="AH4934" s="45">
        <v>39647</v>
      </c>
      <c r="AI4934">
        <v>1141391</v>
      </c>
      <c r="AK4934" t="s">
        <v>390</v>
      </c>
      <c r="AL4934" t="s">
        <v>302</v>
      </c>
      <c r="AM4934" t="s">
        <v>245</v>
      </c>
    </row>
    <row r="4935" spans="1:39" x14ac:dyDescent="0.3">
      <c r="A4935" s="1">
        <v>43628</v>
      </c>
      <c r="B4935" t="s">
        <v>43</v>
      </c>
      <c r="C4935" t="s">
        <v>239</v>
      </c>
      <c r="D4935">
        <v>1700</v>
      </c>
      <c r="E4935">
        <v>2</v>
      </c>
      <c r="F4935">
        <v>262.45001200000002</v>
      </c>
      <c r="G4935">
        <v>264.209991</v>
      </c>
      <c r="H4935">
        <v>261.35998499999999</v>
      </c>
      <c r="I4935">
        <v>263.85000600000001</v>
      </c>
      <c r="J4935">
        <v>263.53005999999999</v>
      </c>
      <c r="K4935">
        <v>2295300</v>
      </c>
      <c r="L4935">
        <v>2.1269999999999998</v>
      </c>
      <c r="M4935">
        <v>7.2032143726780205E-4</v>
      </c>
      <c r="N4935">
        <v>2.91881999263689E-2</v>
      </c>
      <c r="O4935">
        <v>6.4253093113941798E-2</v>
      </c>
      <c r="P4935">
        <v>0.14524011021750399</v>
      </c>
      <c r="Q4935">
        <v>0.29018009061101302</v>
      </c>
      <c r="R4935">
        <v>1.4835659226843699E-2</v>
      </c>
      <c r="S4935">
        <v>1.74647527842119E-2</v>
      </c>
      <c r="T4935">
        <v>1.2806007352211801E-2</v>
      </c>
      <c r="U4935">
        <v>1.73515003617743E-2</v>
      </c>
      <c r="V4935">
        <v>269.85000600000001</v>
      </c>
      <c r="W4935">
        <v>171.88999899999999</v>
      </c>
      <c r="X4935">
        <v>-0.13518475785567299</v>
      </c>
      <c r="Y4935">
        <v>-2.0396578921351798E-3</v>
      </c>
      <c r="Z4935">
        <v>1.4653915371342701</v>
      </c>
      <c r="AA4935">
        <v>2.6760823265128</v>
      </c>
      <c r="AB4935">
        <v>2.5607010300240098</v>
      </c>
      <c r="AC4935" t="s">
        <v>247</v>
      </c>
      <c r="AD4935" t="s">
        <v>388</v>
      </c>
      <c r="AE4935" t="s">
        <v>56</v>
      </c>
      <c r="AF4935" t="s">
        <v>82</v>
      </c>
      <c r="AG4935" t="s">
        <v>389</v>
      </c>
      <c r="AH4935" s="45">
        <v>39647</v>
      </c>
      <c r="AI4935">
        <v>1141391</v>
      </c>
      <c r="AK4935" t="s">
        <v>390</v>
      </c>
      <c r="AL4935" t="s">
        <v>302</v>
      </c>
      <c r="AM4935" t="s">
        <v>245</v>
      </c>
    </row>
    <row r="4936" spans="1:39" x14ac:dyDescent="0.3">
      <c r="A4936" s="1">
        <v>43629</v>
      </c>
      <c r="B4936" t="s">
        <v>43</v>
      </c>
      <c r="C4936" t="s">
        <v>239</v>
      </c>
      <c r="D4936">
        <v>200</v>
      </c>
      <c r="E4936">
        <v>2</v>
      </c>
      <c r="F4936">
        <v>265</v>
      </c>
      <c r="G4936">
        <v>265.23001099999999</v>
      </c>
      <c r="H4936">
        <v>260.25</v>
      </c>
      <c r="I4936">
        <v>261.20001200000002</v>
      </c>
      <c r="J4936">
        <v>260.88326999999998</v>
      </c>
      <c r="K4936">
        <v>4331000</v>
      </c>
      <c r="L4936">
        <v>2.0910000000000002</v>
      </c>
      <c r="M4936">
        <v>-1.0094375270090101E-2</v>
      </c>
      <c r="N4936">
        <v>1.2986031558136799E-2</v>
      </c>
      <c r="O4936">
        <v>7.8913911713256998E-2</v>
      </c>
      <c r="P4936">
        <v>0.130735337044315</v>
      </c>
      <c r="Q4936">
        <v>0.27185719065087699</v>
      </c>
      <c r="R4936">
        <v>1.6444157124997201E-2</v>
      </c>
      <c r="S4936">
        <v>1.66176033479336E-2</v>
      </c>
      <c r="T4936">
        <v>1.2897612292788E-2</v>
      </c>
      <c r="U4936">
        <v>1.73601147073239E-2</v>
      </c>
      <c r="V4936">
        <v>269.85000600000001</v>
      </c>
      <c r="W4936">
        <v>171.88999899999999</v>
      </c>
      <c r="X4936">
        <v>-0.13518475785567299</v>
      </c>
      <c r="Y4936">
        <v>4.0890106107655602E-3</v>
      </c>
      <c r="Z4936">
        <v>1.4622188235190099</v>
      </c>
      <c r="AA4936">
        <v>2.51116281420247</v>
      </c>
      <c r="AB4936">
        <v>2.5892427170211998</v>
      </c>
      <c r="AC4936" t="s">
        <v>247</v>
      </c>
      <c r="AD4936" t="s">
        <v>388</v>
      </c>
      <c r="AE4936" t="s">
        <v>56</v>
      </c>
      <c r="AF4936" t="s">
        <v>82</v>
      </c>
      <c r="AG4936" t="s">
        <v>389</v>
      </c>
      <c r="AH4936" s="45">
        <v>39647</v>
      </c>
      <c r="AI4936">
        <v>1141391</v>
      </c>
      <c r="AK4936" t="s">
        <v>390</v>
      </c>
      <c r="AL4936" t="s">
        <v>302</v>
      </c>
      <c r="AM4936" t="s">
        <v>245</v>
      </c>
    </row>
    <row r="4937" spans="1:39" x14ac:dyDescent="0.3">
      <c r="A4937" s="1">
        <v>43633</v>
      </c>
      <c r="B4937" t="s">
        <v>43</v>
      </c>
      <c r="C4937" t="s">
        <v>246</v>
      </c>
      <c r="D4937">
        <v>400</v>
      </c>
      <c r="E4937">
        <v>2</v>
      </c>
      <c r="F4937">
        <v>261</v>
      </c>
      <c r="G4937">
        <v>261.709991</v>
      </c>
      <c r="H4937">
        <v>258.04998799999998</v>
      </c>
      <c r="I4937">
        <v>259.20001200000002</v>
      </c>
      <c r="J4937">
        <v>258.88571200000001</v>
      </c>
      <c r="K4937">
        <v>3332200</v>
      </c>
      <c r="L4937">
        <v>2.0859999999999999</v>
      </c>
      <c r="M4937">
        <v>-3.4661551549506199E-3</v>
      </c>
      <c r="N4937">
        <v>-2.62722077223481E-2</v>
      </c>
      <c r="O4937">
        <v>3.9544952008784003E-2</v>
      </c>
      <c r="P4937">
        <v>0.119222007116083</v>
      </c>
      <c r="Q4937">
        <v>0.26827658356019402</v>
      </c>
      <c r="R4937">
        <v>4.4455292896344797E-3</v>
      </c>
      <c r="S4937">
        <v>1.6216445409898899E-2</v>
      </c>
      <c r="T4937">
        <v>1.29052035402311E-2</v>
      </c>
      <c r="U4937">
        <v>1.73628978927978E-2</v>
      </c>
      <c r="V4937">
        <v>269.85000600000001</v>
      </c>
      <c r="W4937">
        <v>171.88999899999999</v>
      </c>
      <c r="X4937">
        <v>-0.13518475785567299</v>
      </c>
      <c r="Y4937">
        <v>9.3131563797728401E-4</v>
      </c>
      <c r="Z4937">
        <v>1.4629787067723401</v>
      </c>
      <c r="AA4937">
        <v>2.49821112868776</v>
      </c>
      <c r="AB4937">
        <v>2.55628720332485</v>
      </c>
      <c r="AC4937" t="s">
        <v>247</v>
      </c>
      <c r="AD4937" t="s">
        <v>388</v>
      </c>
      <c r="AE4937" t="s">
        <v>56</v>
      </c>
      <c r="AF4937" t="s">
        <v>82</v>
      </c>
      <c r="AG4937" t="s">
        <v>389</v>
      </c>
      <c r="AH4937" s="45">
        <v>39647</v>
      </c>
      <c r="AI4937">
        <v>1141391</v>
      </c>
      <c r="AK4937" t="s">
        <v>390</v>
      </c>
      <c r="AL4937" t="s">
        <v>302</v>
      </c>
      <c r="AM4937" t="s">
        <v>245</v>
      </c>
    </row>
    <row r="4938" spans="1:39" x14ac:dyDescent="0.3">
      <c r="A4938" s="1">
        <v>43635</v>
      </c>
      <c r="B4938" t="s">
        <v>43</v>
      </c>
      <c r="C4938" t="s">
        <v>239</v>
      </c>
      <c r="D4938">
        <v>500</v>
      </c>
      <c r="E4938">
        <v>2</v>
      </c>
      <c r="F4938">
        <v>258.82998700000002</v>
      </c>
      <c r="G4938">
        <v>260.61999500000002</v>
      </c>
      <c r="H4938">
        <v>258.29998799999998</v>
      </c>
      <c r="I4938">
        <v>259.86999500000002</v>
      </c>
      <c r="J4938">
        <v>259.55487099999999</v>
      </c>
      <c r="K4938">
        <v>4326500</v>
      </c>
      <c r="L4938">
        <v>2.0289999999999999</v>
      </c>
      <c r="M4938">
        <v>4.0873096308376598E-3</v>
      </c>
      <c r="N4938">
        <v>-1.5199311977181201E-2</v>
      </c>
      <c r="O4938">
        <v>2.85722115944376E-2</v>
      </c>
      <c r="P4938">
        <v>0.123976120211127</v>
      </c>
      <c r="Q4938">
        <v>0.26176794646351298</v>
      </c>
      <c r="R4938">
        <v>5.1110368998553398E-3</v>
      </c>
      <c r="S4938">
        <v>1.5848676259389901E-2</v>
      </c>
      <c r="T4938">
        <v>1.28863040462983E-2</v>
      </c>
      <c r="U4938">
        <v>1.73591868920452E-2</v>
      </c>
      <c r="V4938">
        <v>269.85000600000001</v>
      </c>
      <c r="W4938">
        <v>171.88999899999999</v>
      </c>
      <c r="X4938">
        <v>-0.13518475785567299</v>
      </c>
      <c r="Y4938">
        <v>2.98071681438073E-3</v>
      </c>
      <c r="Z4938">
        <v>1.4573484193858099</v>
      </c>
      <c r="AA4938">
        <v>2.4646119544678902</v>
      </c>
      <c r="AB4938">
        <v>2.49552047580165</v>
      </c>
      <c r="AC4938" t="s">
        <v>247</v>
      </c>
      <c r="AD4938" t="s">
        <v>388</v>
      </c>
      <c r="AE4938" t="s">
        <v>56</v>
      </c>
      <c r="AF4938" t="s">
        <v>82</v>
      </c>
      <c r="AG4938" t="s">
        <v>389</v>
      </c>
      <c r="AH4938" s="45">
        <v>39647</v>
      </c>
      <c r="AI4938">
        <v>1141391</v>
      </c>
      <c r="AK4938" t="s">
        <v>390</v>
      </c>
      <c r="AL4938" t="s">
        <v>302</v>
      </c>
      <c r="AM4938" t="s">
        <v>245</v>
      </c>
    </row>
    <row r="4939" spans="1:39" x14ac:dyDescent="0.3">
      <c r="A4939" s="1">
        <v>43570</v>
      </c>
      <c r="B4939" t="s">
        <v>43</v>
      </c>
      <c r="C4939" t="s">
        <v>239</v>
      </c>
      <c r="D4939">
        <v>300</v>
      </c>
      <c r="E4939">
        <v>3</v>
      </c>
      <c r="F4939">
        <v>239.520004</v>
      </c>
      <c r="G4939">
        <v>239.86000099999899</v>
      </c>
      <c r="H4939">
        <v>237.19000199999999</v>
      </c>
      <c r="I4939">
        <v>239.14999399999999</v>
      </c>
      <c r="J4939">
        <v>238.86000099999899</v>
      </c>
      <c r="K4939">
        <v>3437500</v>
      </c>
      <c r="L4939">
        <v>2.5529999999999999</v>
      </c>
      <c r="M4939">
        <v>1.33896433172608E-3</v>
      </c>
      <c r="N4939">
        <v>1.21157019117243E-2</v>
      </c>
      <c r="O4939">
        <v>4.2539881570021303E-2</v>
      </c>
      <c r="P4939">
        <v>0.203284252300033</v>
      </c>
      <c r="Q4939">
        <v>0.322023099251871</v>
      </c>
      <c r="R4939">
        <v>6.2265612947020096E-3</v>
      </c>
      <c r="S4939">
        <v>9.7425591657227407E-3</v>
      </c>
      <c r="T4939">
        <v>9.7934840853741902E-3</v>
      </c>
      <c r="U4939">
        <v>1.7072027569031201E-2</v>
      </c>
      <c r="V4939">
        <v>240.929993</v>
      </c>
      <c r="W4939">
        <v>170.64999399999999</v>
      </c>
      <c r="X4939">
        <v>-0.13518475785567299</v>
      </c>
      <c r="Y4939">
        <v>-6.2956724975841202E-4</v>
      </c>
      <c r="Z4939">
        <v>1.45290704850136</v>
      </c>
      <c r="AA4939">
        <v>2.72285155636142</v>
      </c>
      <c r="AB4939">
        <v>2.7049431429458499</v>
      </c>
      <c r="AC4939" t="s">
        <v>248</v>
      </c>
      <c r="AD4939" t="s">
        <v>388</v>
      </c>
      <c r="AE4939" t="s">
        <v>56</v>
      </c>
      <c r="AF4939" t="s">
        <v>82</v>
      </c>
      <c r="AG4939" t="s">
        <v>389</v>
      </c>
      <c r="AH4939" s="45">
        <v>39647</v>
      </c>
      <c r="AI4939">
        <v>1141391</v>
      </c>
      <c r="AK4939" t="s">
        <v>390</v>
      </c>
      <c r="AL4939" t="s">
        <v>302</v>
      </c>
      <c r="AM4939" t="s">
        <v>245</v>
      </c>
    </row>
    <row r="4940" spans="1:39" x14ac:dyDescent="0.3">
      <c r="A4940" s="1">
        <v>43614</v>
      </c>
      <c r="B4940" t="s">
        <v>43</v>
      </c>
      <c r="C4940" t="s">
        <v>239</v>
      </c>
      <c r="D4940">
        <v>200</v>
      </c>
      <c r="E4940">
        <v>3</v>
      </c>
      <c r="F4940">
        <v>252.25</v>
      </c>
      <c r="G4940">
        <v>254.25</v>
      </c>
      <c r="H4940">
        <v>251.270004</v>
      </c>
      <c r="I4940">
        <v>253.55999800000001</v>
      </c>
      <c r="J4940">
        <v>253.252533</v>
      </c>
      <c r="K4940">
        <v>4014300</v>
      </c>
      <c r="L4940">
        <v>2.2360000000000002</v>
      </c>
      <c r="M4940">
        <v>5.1286871575155003E-4</v>
      </c>
      <c r="N4940">
        <v>-7.0738472780098099E-3</v>
      </c>
      <c r="O4940">
        <v>2.7508534100956598E-2</v>
      </c>
      <c r="P4940">
        <v>0.12280846600327799</v>
      </c>
      <c r="Q4940">
        <v>0.28797546036355798</v>
      </c>
      <c r="R4940">
        <v>1.52978212829337E-2</v>
      </c>
      <c r="S4940">
        <v>1.38668695971461E-2</v>
      </c>
      <c r="T4940">
        <v>1.0449607848827499E-2</v>
      </c>
      <c r="U4940">
        <v>1.71041688435833E-2</v>
      </c>
      <c r="V4940">
        <v>258.85998499999999</v>
      </c>
      <c r="W4940">
        <v>171.88999899999999</v>
      </c>
      <c r="X4940">
        <v>-0.13518475785567299</v>
      </c>
      <c r="Y4940">
        <v>-6.9359101493404697E-3</v>
      </c>
      <c r="Z4940">
        <v>1.4596980493760401</v>
      </c>
      <c r="AA4940">
        <v>2.5778906774779902</v>
      </c>
      <c r="AB4940">
        <v>2.5079653304795899</v>
      </c>
      <c r="AC4940" t="s">
        <v>248</v>
      </c>
      <c r="AD4940" t="s">
        <v>388</v>
      </c>
      <c r="AE4940" t="s">
        <v>56</v>
      </c>
      <c r="AF4940" t="s">
        <v>82</v>
      </c>
      <c r="AG4940" t="s">
        <v>389</v>
      </c>
      <c r="AH4940" s="45">
        <v>39647</v>
      </c>
      <c r="AI4940">
        <v>1141391</v>
      </c>
      <c r="AK4940" t="s">
        <v>390</v>
      </c>
      <c r="AL4940" t="s">
        <v>302</v>
      </c>
      <c r="AM4940" t="s">
        <v>245</v>
      </c>
    </row>
    <row r="4941" spans="1:39" x14ac:dyDescent="0.3">
      <c r="A4941" s="1">
        <v>43619</v>
      </c>
      <c r="B4941" t="s">
        <v>43</v>
      </c>
      <c r="C4941" t="s">
        <v>239</v>
      </c>
      <c r="D4941">
        <v>400</v>
      </c>
      <c r="E4941">
        <v>3</v>
      </c>
      <c r="F4941">
        <v>251.80000299999901</v>
      </c>
      <c r="G4941">
        <v>252.979996</v>
      </c>
      <c r="H4941">
        <v>240.25</v>
      </c>
      <c r="I4941">
        <v>242.259995</v>
      </c>
      <c r="J4941">
        <v>241.96623199999999</v>
      </c>
      <c r="K4941">
        <v>5452100</v>
      </c>
      <c r="L4941">
        <v>2.081</v>
      </c>
      <c r="M4941">
        <v>-3.7391711393499998E-2</v>
      </c>
      <c r="N4941">
        <v>-3.7351923201084103E-2</v>
      </c>
      <c r="O4941">
        <v>-2.64368539703446E-2</v>
      </c>
      <c r="P4941">
        <v>6.9589749728311598E-2</v>
      </c>
      <c r="Q4941">
        <v>0.24789414371680499</v>
      </c>
      <c r="R4941">
        <v>1.80224026180726E-2</v>
      </c>
      <c r="S4941">
        <v>1.42672461919927E-2</v>
      </c>
      <c r="T4941">
        <v>1.1578474048294599E-2</v>
      </c>
      <c r="U4941">
        <v>1.7257071920627601E-2</v>
      </c>
      <c r="V4941">
        <v>258.85998499999999</v>
      </c>
      <c r="W4941">
        <v>171.88999899999999</v>
      </c>
      <c r="X4941">
        <v>-0.13518475785567299</v>
      </c>
      <c r="Y4941">
        <v>-2.7690708645509302E-3</v>
      </c>
      <c r="Z4941">
        <v>1.46739123554948</v>
      </c>
      <c r="AA4941">
        <v>2.21420288209052</v>
      </c>
      <c r="AB4941">
        <v>2.4997711603016399</v>
      </c>
      <c r="AC4941" t="s">
        <v>248</v>
      </c>
      <c r="AD4941" t="s">
        <v>388</v>
      </c>
      <c r="AE4941" t="s">
        <v>56</v>
      </c>
      <c r="AF4941" t="s">
        <v>82</v>
      </c>
      <c r="AG4941" t="s">
        <v>389</v>
      </c>
      <c r="AH4941" s="45">
        <v>39647</v>
      </c>
      <c r="AI4941">
        <v>1141391</v>
      </c>
      <c r="AK4941" t="s">
        <v>390</v>
      </c>
      <c r="AL4941" t="s">
        <v>302</v>
      </c>
      <c r="AM4941" t="s">
        <v>245</v>
      </c>
    </row>
    <row r="4942" spans="1:39" x14ac:dyDescent="0.3">
      <c r="A4942" s="1">
        <v>43621</v>
      </c>
      <c r="B4942" t="s">
        <v>43</v>
      </c>
      <c r="C4942" t="s">
        <v>246</v>
      </c>
      <c r="D4942">
        <v>700</v>
      </c>
      <c r="E4942">
        <v>3</v>
      </c>
      <c r="F4942">
        <v>251.470000999999</v>
      </c>
      <c r="G4942">
        <v>256.970000999999</v>
      </c>
      <c r="H4942">
        <v>250.14999399999999</v>
      </c>
      <c r="I4942">
        <v>256.26001000000002</v>
      </c>
      <c r="J4942">
        <v>255.949265</v>
      </c>
      <c r="K4942">
        <v>4742400</v>
      </c>
      <c r="L4942">
        <v>2.1230000000000002</v>
      </c>
      <c r="M4942">
        <v>2.8017075610588801E-2</v>
      </c>
      <c r="N4942">
        <v>1.0592096191741901E-2</v>
      </c>
      <c r="O4942">
        <v>3.2965455341572601E-2</v>
      </c>
      <c r="P4942">
        <v>0.13384599049267901</v>
      </c>
      <c r="Q4942">
        <v>0.26482813147780898</v>
      </c>
      <c r="R4942">
        <v>2.7722118770972901E-2</v>
      </c>
      <c r="S4942">
        <v>1.6599164602341399E-2</v>
      </c>
      <c r="T4942">
        <v>1.2457706070804399E-2</v>
      </c>
      <c r="U4942">
        <v>1.7332806561128102E-2</v>
      </c>
      <c r="V4942">
        <v>258.85998499999999</v>
      </c>
      <c r="W4942">
        <v>171.88999899999999</v>
      </c>
      <c r="X4942">
        <v>-0.13518475785567299</v>
      </c>
      <c r="Y4942">
        <v>8.1287266899663802E-3</v>
      </c>
      <c r="Z4942">
        <v>1.4634880826877401</v>
      </c>
      <c r="AA4942">
        <v>2.3839725085490899</v>
      </c>
      <c r="AB4942">
        <v>2.4001330580618898</v>
      </c>
      <c r="AC4942" t="s">
        <v>248</v>
      </c>
      <c r="AD4942" t="s">
        <v>388</v>
      </c>
      <c r="AE4942" t="s">
        <v>56</v>
      </c>
      <c r="AF4942" t="s">
        <v>82</v>
      </c>
      <c r="AG4942" t="s">
        <v>389</v>
      </c>
      <c r="AH4942" s="45">
        <v>39647</v>
      </c>
      <c r="AI4942">
        <v>1141391</v>
      </c>
      <c r="AK4942" t="s">
        <v>390</v>
      </c>
      <c r="AL4942" t="s">
        <v>302</v>
      </c>
      <c r="AM4942" t="s">
        <v>245</v>
      </c>
    </row>
    <row r="4943" spans="1:39" x14ac:dyDescent="0.3">
      <c r="A4943" s="1">
        <v>43630</v>
      </c>
      <c r="B4943" t="s">
        <v>43</v>
      </c>
      <c r="C4943" t="s">
        <v>239</v>
      </c>
      <c r="D4943">
        <v>200</v>
      </c>
      <c r="E4943">
        <v>3</v>
      </c>
      <c r="F4943">
        <v>259.98998999999998</v>
      </c>
      <c r="G4943">
        <v>261.98001099999999</v>
      </c>
      <c r="H4943">
        <v>259.42001299999998</v>
      </c>
      <c r="I4943">
        <v>260.10000600000001</v>
      </c>
      <c r="J4943">
        <v>259.78460699999999</v>
      </c>
      <c r="K4943">
        <v>3158200</v>
      </c>
      <c r="L4943">
        <v>2.093</v>
      </c>
      <c r="M4943">
        <v>-4.2202128425777603E-3</v>
      </c>
      <c r="N4943">
        <v>-2.1677961494477101E-2</v>
      </c>
      <c r="O4943">
        <v>5.5978602027451599E-2</v>
      </c>
      <c r="P4943">
        <v>0.119308376463891</v>
      </c>
      <c r="Q4943">
        <v>0.27124125042261299</v>
      </c>
      <c r="R4943">
        <v>5.3001947459654598E-3</v>
      </c>
      <c r="S4943">
        <v>1.6340458483697001E-2</v>
      </c>
      <c r="T4943">
        <v>1.29046296836878E-2</v>
      </c>
      <c r="U4943">
        <v>1.7360820030618899E-2</v>
      </c>
      <c r="V4943">
        <v>269.85000600000001</v>
      </c>
      <c r="W4943">
        <v>171.88999899999999</v>
      </c>
      <c r="X4943">
        <v>-0.13518475785567299</v>
      </c>
      <c r="Y4943">
        <v>-1.6128120944145399E-3</v>
      </c>
      <c r="Z4943">
        <v>1.4626784206541801</v>
      </c>
      <c r="AA4943">
        <v>2.51616571700275</v>
      </c>
      <c r="AB4943">
        <v>2.5939080147900002</v>
      </c>
      <c r="AC4943" t="s">
        <v>248</v>
      </c>
      <c r="AD4943" t="s">
        <v>388</v>
      </c>
      <c r="AE4943" t="s">
        <v>56</v>
      </c>
      <c r="AF4943" t="s">
        <v>82</v>
      </c>
      <c r="AG4943" t="s">
        <v>389</v>
      </c>
      <c r="AH4943" s="45">
        <v>39647</v>
      </c>
      <c r="AI4943">
        <v>1141391</v>
      </c>
      <c r="AK4943" t="s">
        <v>390</v>
      </c>
      <c r="AL4943" t="s">
        <v>302</v>
      </c>
      <c r="AM4943" t="s">
        <v>245</v>
      </c>
    </row>
    <row r="4944" spans="1:39" x14ac:dyDescent="0.3">
      <c r="A4944" s="1">
        <v>43643</v>
      </c>
      <c r="B4944" t="s">
        <v>43</v>
      </c>
      <c r="C4944" t="s">
        <v>239</v>
      </c>
      <c r="D4944">
        <v>100</v>
      </c>
      <c r="E4944">
        <v>3</v>
      </c>
      <c r="F4944">
        <v>262.44000199999999</v>
      </c>
      <c r="G4944">
        <v>263.57998700000002</v>
      </c>
      <c r="H4944">
        <v>260.39999399999999</v>
      </c>
      <c r="I4944">
        <v>261.10000600000001</v>
      </c>
      <c r="J4944">
        <v>260.78338600000001</v>
      </c>
      <c r="K4944">
        <v>2186900</v>
      </c>
      <c r="L4944">
        <v>2.0049999999999999</v>
      </c>
      <c r="M4944">
        <v>-7.6562219279600397E-4</v>
      </c>
      <c r="N4944">
        <v>-2.1558378081697301E-2</v>
      </c>
      <c r="O4944">
        <v>2.9815847698227E-2</v>
      </c>
      <c r="P4944">
        <v>0.107309412128974</v>
      </c>
      <c r="Q4944">
        <v>0.28998249313730501</v>
      </c>
      <c r="R4944">
        <v>1.0957596089447E-2</v>
      </c>
      <c r="S4944">
        <v>1.62153879683322E-2</v>
      </c>
      <c r="T4944">
        <v>1.28356936934588E-2</v>
      </c>
      <c r="U4944">
        <v>1.7348452066037998E-2</v>
      </c>
      <c r="V4944">
        <v>269.85000600000001</v>
      </c>
      <c r="W4944">
        <v>171.88999899999999</v>
      </c>
      <c r="X4944">
        <v>-0.13518475785567299</v>
      </c>
      <c r="Y4944">
        <v>3.81588593721357E-3</v>
      </c>
      <c r="Z4944">
        <v>1.4561496182356299</v>
      </c>
      <c r="AA4944">
        <v>2.83876393105652</v>
      </c>
      <c r="AB4944">
        <v>2.7267049562203698</v>
      </c>
      <c r="AC4944" t="s">
        <v>248</v>
      </c>
      <c r="AD4944" t="s">
        <v>388</v>
      </c>
      <c r="AE4944" t="s">
        <v>56</v>
      </c>
      <c r="AF4944" t="s">
        <v>82</v>
      </c>
      <c r="AG4944" t="s">
        <v>389</v>
      </c>
      <c r="AH4944" s="45">
        <v>39647</v>
      </c>
      <c r="AI4944">
        <v>1141391</v>
      </c>
      <c r="AK4944" t="s">
        <v>390</v>
      </c>
      <c r="AL4944" t="s">
        <v>302</v>
      </c>
      <c r="AM4944" t="s">
        <v>245</v>
      </c>
    </row>
    <row r="4945" spans="1:39" x14ac:dyDescent="0.3">
      <c r="A4945" s="1">
        <v>43556</v>
      </c>
      <c r="B4945" t="s">
        <v>43</v>
      </c>
      <c r="C4945" t="s">
        <v>246</v>
      </c>
      <c r="D4945">
        <v>200</v>
      </c>
      <c r="E4945">
        <v>4</v>
      </c>
      <c r="F4945">
        <v>238.30000299999901</v>
      </c>
      <c r="G4945">
        <v>239.75</v>
      </c>
      <c r="H4945">
        <v>236.94000199999999</v>
      </c>
      <c r="I4945">
        <v>239.05000299999901</v>
      </c>
      <c r="J4945">
        <v>238.427154999999</v>
      </c>
      <c r="K4945">
        <v>3475900</v>
      </c>
      <c r="L4945">
        <v>2.4969999999999999</v>
      </c>
      <c r="M4945">
        <v>1.5174166061883499E-2</v>
      </c>
      <c r="N4945">
        <v>3.67690021696363E-2</v>
      </c>
      <c r="O4945">
        <v>6.1595031317304101E-2</v>
      </c>
      <c r="P4945">
        <v>0.25179342119903902</v>
      </c>
      <c r="Q4945">
        <v>0.31653821555099398</v>
      </c>
      <c r="R4945">
        <v>7.5925139332300596E-3</v>
      </c>
      <c r="S4945">
        <v>1.0321068781588401E-2</v>
      </c>
      <c r="T4945">
        <v>1.28541693177188E-2</v>
      </c>
      <c r="U4945">
        <v>1.7363210681170499E-2</v>
      </c>
      <c r="V4945">
        <v>239.75</v>
      </c>
      <c r="W4945">
        <v>167.94000199999999</v>
      </c>
      <c r="X4945">
        <v>-0.13518475785567299</v>
      </c>
      <c r="Y4945">
        <v>1.1502195497633099E-2</v>
      </c>
      <c r="Z4945">
        <v>1.4388839357646801</v>
      </c>
      <c r="AA4945">
        <v>2.65888254346032</v>
      </c>
      <c r="AB4945">
        <v>2.6008782446471401</v>
      </c>
      <c r="AC4945" t="s">
        <v>249</v>
      </c>
      <c r="AD4945" t="s">
        <v>388</v>
      </c>
      <c r="AE4945" t="s">
        <v>56</v>
      </c>
      <c r="AF4945" t="s">
        <v>82</v>
      </c>
      <c r="AG4945" t="s">
        <v>389</v>
      </c>
      <c r="AH4945" s="45">
        <v>39647</v>
      </c>
      <c r="AI4945">
        <v>1141391</v>
      </c>
      <c r="AK4945" t="s">
        <v>390</v>
      </c>
      <c r="AL4945" t="s">
        <v>302</v>
      </c>
      <c r="AM4945" t="s">
        <v>245</v>
      </c>
    </row>
    <row r="4946" spans="1:39" x14ac:dyDescent="0.3">
      <c r="A4946" s="1">
        <v>43558</v>
      </c>
      <c r="B4946" t="s">
        <v>43</v>
      </c>
      <c r="C4946" t="s">
        <v>246</v>
      </c>
      <c r="D4946">
        <v>500</v>
      </c>
      <c r="E4946">
        <v>4</v>
      </c>
      <c r="F4946">
        <v>240.279999</v>
      </c>
      <c r="G4946">
        <v>240.929993</v>
      </c>
      <c r="H4946">
        <v>237.82000699999901</v>
      </c>
      <c r="I4946">
        <v>238.929993</v>
      </c>
      <c r="J4946">
        <v>238.30746499999901</v>
      </c>
      <c r="K4946">
        <v>2911700</v>
      </c>
      <c r="L4946">
        <v>2.5169999999999999</v>
      </c>
      <c r="M4946">
        <v>-1.3802333150824901E-3</v>
      </c>
      <c r="N4946">
        <v>2.7194298675713002E-2</v>
      </c>
      <c r="O4946">
        <v>5.4353280171561699E-2</v>
      </c>
      <c r="P4946">
        <v>0.23224300325626099</v>
      </c>
      <c r="Q4946">
        <v>0.33151274207125803</v>
      </c>
      <c r="R4946">
        <v>6.9207390163506903E-3</v>
      </c>
      <c r="S4946">
        <v>1.0093670191293201E-2</v>
      </c>
      <c r="T4946">
        <v>1.2818452381479399E-2</v>
      </c>
      <c r="U4946">
        <v>1.7307704393975099E-2</v>
      </c>
      <c r="V4946">
        <v>240.929993</v>
      </c>
      <c r="W4946">
        <v>167.94000199999999</v>
      </c>
      <c r="X4946">
        <v>-0.13518475785567299</v>
      </c>
      <c r="Y4946">
        <v>2.1460723821998401E-3</v>
      </c>
      <c r="Z4946">
        <v>1.45649096865008</v>
      </c>
      <c r="AA4946">
        <v>2.7968786488122501</v>
      </c>
      <c r="AB4946">
        <v>2.7470184748383799</v>
      </c>
      <c r="AC4946" t="s">
        <v>249</v>
      </c>
      <c r="AD4946" t="s">
        <v>388</v>
      </c>
      <c r="AE4946" t="s">
        <v>56</v>
      </c>
      <c r="AF4946" t="s">
        <v>82</v>
      </c>
      <c r="AG4946" t="s">
        <v>389</v>
      </c>
      <c r="AH4946" s="45">
        <v>39647</v>
      </c>
      <c r="AI4946">
        <v>1141391</v>
      </c>
      <c r="AK4946" t="s">
        <v>390</v>
      </c>
      <c r="AL4946" t="s">
        <v>302</v>
      </c>
      <c r="AM4946" t="s">
        <v>245</v>
      </c>
    </row>
    <row r="4947" spans="1:39" x14ac:dyDescent="0.3">
      <c r="A4947" s="1">
        <v>43572</v>
      </c>
      <c r="B4947" t="s">
        <v>43</v>
      </c>
      <c r="C4947" t="s">
        <v>246</v>
      </c>
      <c r="D4947">
        <v>300</v>
      </c>
      <c r="E4947">
        <v>4</v>
      </c>
      <c r="F4947">
        <v>240.66999799999999</v>
      </c>
      <c r="G4947">
        <v>241.240004999999</v>
      </c>
      <c r="H4947">
        <v>238.949997</v>
      </c>
      <c r="I4947">
        <v>241</v>
      </c>
      <c r="J4947">
        <v>240.707764</v>
      </c>
      <c r="K4947">
        <v>2829200</v>
      </c>
      <c r="L4947">
        <v>2.5920000000000001</v>
      </c>
      <c r="M4947">
        <v>3.7831157387306202E-3</v>
      </c>
      <c r="N4947">
        <v>1.64836794116331E-2</v>
      </c>
      <c r="O4947">
        <v>4.6418909401531802E-2</v>
      </c>
      <c r="P4947">
        <v>0.19908773707321401</v>
      </c>
      <c r="Q4947">
        <v>0.30664313512882901</v>
      </c>
      <c r="R4947">
        <v>5.7841307070536198E-3</v>
      </c>
      <c r="S4947">
        <v>9.6212122205933497E-3</v>
      </c>
      <c r="T4947">
        <v>9.7814258772271206E-3</v>
      </c>
      <c r="U4947">
        <v>1.7004034342851401E-2</v>
      </c>
      <c r="V4947">
        <v>241.240004999999</v>
      </c>
      <c r="W4947">
        <v>170.64999399999999</v>
      </c>
      <c r="X4947">
        <v>-0.13518475785567299</v>
      </c>
      <c r="Y4947">
        <v>-2.2764010197428601E-3</v>
      </c>
      <c r="Z4947">
        <v>1.4531132222312499</v>
      </c>
      <c r="AA4947">
        <v>2.5848204459031501</v>
      </c>
      <c r="AB4947">
        <v>2.6937997620614</v>
      </c>
      <c r="AC4947" t="s">
        <v>249</v>
      </c>
      <c r="AD4947" t="s">
        <v>388</v>
      </c>
      <c r="AE4947" t="s">
        <v>56</v>
      </c>
      <c r="AF4947" t="s">
        <v>82</v>
      </c>
      <c r="AG4947" t="s">
        <v>389</v>
      </c>
      <c r="AH4947" s="45">
        <v>39647</v>
      </c>
      <c r="AI4947">
        <v>1141391</v>
      </c>
      <c r="AK4947" t="s">
        <v>390</v>
      </c>
      <c r="AL4947" t="s">
        <v>302</v>
      </c>
      <c r="AM4947" t="s">
        <v>245</v>
      </c>
    </row>
    <row r="4948" spans="1:39" x14ac:dyDescent="0.3">
      <c r="A4948" s="1">
        <v>43573</v>
      </c>
      <c r="B4948" t="s">
        <v>43</v>
      </c>
      <c r="C4948" t="s">
        <v>246</v>
      </c>
      <c r="D4948">
        <v>400</v>
      </c>
      <c r="E4948">
        <v>4</v>
      </c>
      <c r="F4948">
        <v>242.529999</v>
      </c>
      <c r="G4948">
        <v>242.64999399999999</v>
      </c>
      <c r="H4948">
        <v>240.46000699999999</v>
      </c>
      <c r="I4948">
        <v>240.88999899999999</v>
      </c>
      <c r="J4948">
        <v>240.59790000000001</v>
      </c>
      <c r="K4948">
        <v>3016800</v>
      </c>
      <c r="L4948">
        <v>2.56</v>
      </c>
      <c r="M4948">
        <v>-4.5652486611142898E-4</v>
      </c>
      <c r="N4948">
        <v>2.03391666625094E-2</v>
      </c>
      <c r="O4948">
        <v>4.3274938787665702E-2</v>
      </c>
      <c r="P4948">
        <v>0.19087458803089999</v>
      </c>
      <c r="Q4948">
        <v>0.299925979661403</v>
      </c>
      <c r="R4948">
        <v>4.6649125363045401E-3</v>
      </c>
      <c r="S4948">
        <v>9.6355646120965498E-3</v>
      </c>
      <c r="T4948">
        <v>9.7739051067713099E-3</v>
      </c>
      <c r="U4948">
        <v>1.7001360903592399E-2</v>
      </c>
      <c r="V4948">
        <v>242.64999399999999</v>
      </c>
      <c r="W4948">
        <v>170.64999399999999</v>
      </c>
      <c r="X4948">
        <v>-0.13518475785567299</v>
      </c>
      <c r="Y4948">
        <v>1.5778467813143101E-3</v>
      </c>
      <c r="Z4948">
        <v>1.4528025679599299</v>
      </c>
      <c r="AA4948">
        <v>2.5298795154833802</v>
      </c>
      <c r="AB4948">
        <v>2.6592665515945302</v>
      </c>
      <c r="AC4948" t="s">
        <v>249</v>
      </c>
      <c r="AD4948" t="s">
        <v>388</v>
      </c>
      <c r="AE4948" t="s">
        <v>56</v>
      </c>
      <c r="AF4948" t="s">
        <v>82</v>
      </c>
      <c r="AG4948" t="s">
        <v>389</v>
      </c>
      <c r="AH4948" s="45">
        <v>39647</v>
      </c>
      <c r="AI4948">
        <v>1141391</v>
      </c>
      <c r="AK4948" t="s">
        <v>390</v>
      </c>
      <c r="AL4948" t="s">
        <v>302</v>
      </c>
      <c r="AM4948" t="s">
        <v>245</v>
      </c>
    </row>
    <row r="4949" spans="1:39" x14ac:dyDescent="0.3">
      <c r="A4949" s="1">
        <v>43605</v>
      </c>
      <c r="B4949" t="s">
        <v>43</v>
      </c>
      <c r="C4949" t="s">
        <v>239</v>
      </c>
      <c r="D4949">
        <v>1100</v>
      </c>
      <c r="E4949">
        <v>4</v>
      </c>
      <c r="F4949">
        <v>250.490004999999</v>
      </c>
      <c r="G4949">
        <v>254.38999899999999</v>
      </c>
      <c r="H4949">
        <v>249.33000200000001</v>
      </c>
      <c r="I4949">
        <v>253.490004999999</v>
      </c>
      <c r="J4949">
        <v>253.18261699999999</v>
      </c>
      <c r="K4949">
        <v>2951500</v>
      </c>
      <c r="L4949">
        <v>2.4159999999999999</v>
      </c>
      <c r="M4949">
        <v>3.71511707513404E-3</v>
      </c>
      <c r="N4949">
        <v>4.8951880486862297E-2</v>
      </c>
      <c r="O4949">
        <v>5.0527434485684898E-2</v>
      </c>
      <c r="P4949">
        <v>0.140414199813784</v>
      </c>
      <c r="Q4949">
        <v>0.28754226088366303</v>
      </c>
      <c r="R4949">
        <v>9.4014268884768694E-3</v>
      </c>
      <c r="S4949">
        <v>1.21779054805444E-2</v>
      </c>
      <c r="T4949">
        <v>9.9293843349981901E-3</v>
      </c>
      <c r="U4949">
        <v>1.7003481937993E-2</v>
      </c>
      <c r="V4949">
        <v>257.42999300000002</v>
      </c>
      <c r="W4949">
        <v>171.88999899999999</v>
      </c>
      <c r="X4949">
        <v>-0.13518475785567299</v>
      </c>
      <c r="Y4949">
        <v>-6.7722580366252503E-3</v>
      </c>
      <c r="Z4949">
        <v>1.4643306707617001</v>
      </c>
      <c r="AA4949">
        <v>2.51343004259276</v>
      </c>
      <c r="AB4949">
        <v>2.3523014608038801</v>
      </c>
      <c r="AC4949" t="s">
        <v>249</v>
      </c>
      <c r="AD4949" t="s">
        <v>388</v>
      </c>
      <c r="AE4949" t="s">
        <v>56</v>
      </c>
      <c r="AF4949" t="s">
        <v>82</v>
      </c>
      <c r="AG4949" t="s">
        <v>389</v>
      </c>
      <c r="AH4949" s="45">
        <v>39647</v>
      </c>
      <c r="AI4949">
        <v>1141391</v>
      </c>
      <c r="AK4949" t="s">
        <v>390</v>
      </c>
      <c r="AL4949" t="s">
        <v>302</v>
      </c>
      <c r="AM4949" t="s">
        <v>245</v>
      </c>
    </row>
    <row r="4950" spans="1:39" x14ac:dyDescent="0.3">
      <c r="A4950" s="1">
        <v>43619</v>
      </c>
      <c r="B4950" t="s">
        <v>43</v>
      </c>
      <c r="C4950" t="s">
        <v>239</v>
      </c>
      <c r="D4950">
        <v>700</v>
      </c>
      <c r="E4950">
        <v>4</v>
      </c>
      <c r="F4950">
        <v>251.80000299999901</v>
      </c>
      <c r="G4950">
        <v>252.979996</v>
      </c>
      <c r="H4950">
        <v>240.25</v>
      </c>
      <c r="I4950">
        <v>242.259995</v>
      </c>
      <c r="J4950">
        <v>241.96623199999999</v>
      </c>
      <c r="K4950">
        <v>5452100</v>
      </c>
      <c r="L4950">
        <v>2.081</v>
      </c>
      <c r="M4950">
        <v>-3.7391711393499998E-2</v>
      </c>
      <c r="N4950">
        <v>-3.7351923201084103E-2</v>
      </c>
      <c r="O4950">
        <v>-2.64368539703446E-2</v>
      </c>
      <c r="P4950">
        <v>6.9589749728311598E-2</v>
      </c>
      <c r="Q4950">
        <v>0.24789414371680499</v>
      </c>
      <c r="R4950">
        <v>1.80224026180726E-2</v>
      </c>
      <c r="S4950">
        <v>1.42672461919927E-2</v>
      </c>
      <c r="T4950">
        <v>1.1578474048294599E-2</v>
      </c>
      <c r="U4950">
        <v>1.7257071920627601E-2</v>
      </c>
      <c r="V4950">
        <v>258.85998499999999</v>
      </c>
      <c r="W4950">
        <v>171.88999899999999</v>
      </c>
      <c r="X4950">
        <v>-0.13518475785567299</v>
      </c>
      <c r="Y4950">
        <v>-2.7690708645509302E-3</v>
      </c>
      <c r="Z4950">
        <v>1.46739123554948</v>
      </c>
      <c r="AA4950">
        <v>2.21420288209052</v>
      </c>
      <c r="AB4950">
        <v>2.4997711603016399</v>
      </c>
      <c r="AC4950" t="s">
        <v>249</v>
      </c>
      <c r="AD4950" t="s">
        <v>388</v>
      </c>
      <c r="AE4950" t="s">
        <v>56</v>
      </c>
      <c r="AF4950" t="s">
        <v>82</v>
      </c>
      <c r="AG4950" t="s">
        <v>389</v>
      </c>
      <c r="AH4950" s="45">
        <v>39647</v>
      </c>
      <c r="AI4950">
        <v>1141391</v>
      </c>
      <c r="AK4950" t="s">
        <v>390</v>
      </c>
      <c r="AL4950" t="s">
        <v>302</v>
      </c>
      <c r="AM4950" t="s">
        <v>245</v>
      </c>
    </row>
    <row r="4951" spans="1:39" x14ac:dyDescent="0.3">
      <c r="A4951" s="1">
        <v>43626</v>
      </c>
      <c r="B4951" t="s">
        <v>43</v>
      </c>
      <c r="C4951" t="s">
        <v>246</v>
      </c>
      <c r="D4951">
        <v>100</v>
      </c>
      <c r="E4951">
        <v>4</v>
      </c>
      <c r="F4951">
        <v>269</v>
      </c>
      <c r="G4951">
        <v>269.85000600000001</v>
      </c>
      <c r="H4951">
        <v>265.27999899999998</v>
      </c>
      <c r="I4951">
        <v>266.10000600000001</v>
      </c>
      <c r="J4951">
        <v>265.777343999999</v>
      </c>
      <c r="K4951">
        <v>4469000</v>
      </c>
      <c r="L4951">
        <v>2.1429999999999998</v>
      </c>
      <c r="M4951">
        <v>1.12809107292042E-3</v>
      </c>
      <c r="N4951">
        <v>9.3860726395563199E-2</v>
      </c>
      <c r="O4951">
        <v>8.1267985520176902E-2</v>
      </c>
      <c r="P4951">
        <v>0.166326934680082</v>
      </c>
      <c r="Q4951">
        <v>0.29339554315197103</v>
      </c>
      <c r="R4951">
        <v>1.39785634410521E-2</v>
      </c>
      <c r="S4951">
        <v>1.72950565431251E-2</v>
      </c>
      <c r="T4951">
        <v>1.27367191591168E-2</v>
      </c>
      <c r="U4951">
        <v>1.73485093452782E-2</v>
      </c>
      <c r="V4951">
        <v>269.85000600000001</v>
      </c>
      <c r="W4951">
        <v>171.88999899999999</v>
      </c>
      <c r="X4951">
        <v>-0.13518475785567299</v>
      </c>
      <c r="Y4951">
        <v>4.6492198743191201E-3</v>
      </c>
      <c r="Z4951">
        <v>1.4646639375605199</v>
      </c>
      <c r="AA4951">
        <v>2.6863151860135499</v>
      </c>
      <c r="AB4951">
        <v>2.4309484641297301</v>
      </c>
      <c r="AC4951" t="s">
        <v>249</v>
      </c>
      <c r="AD4951" t="s">
        <v>388</v>
      </c>
      <c r="AE4951" t="s">
        <v>56</v>
      </c>
      <c r="AF4951" t="s">
        <v>82</v>
      </c>
      <c r="AG4951" t="s">
        <v>389</v>
      </c>
      <c r="AH4951" s="45">
        <v>39647</v>
      </c>
      <c r="AI4951">
        <v>1141391</v>
      </c>
      <c r="AK4951" t="s">
        <v>390</v>
      </c>
      <c r="AL4951" t="s">
        <v>302</v>
      </c>
      <c r="AM4951" t="s">
        <v>245</v>
      </c>
    </row>
    <row r="4952" spans="1:39" x14ac:dyDescent="0.3">
      <c r="A4952" s="1">
        <v>43640</v>
      </c>
      <c r="B4952" t="s">
        <v>43</v>
      </c>
      <c r="C4952" t="s">
        <v>246</v>
      </c>
      <c r="D4952">
        <v>700</v>
      </c>
      <c r="E4952">
        <v>4</v>
      </c>
      <c r="F4952">
        <v>265.85000600000001</v>
      </c>
      <c r="G4952">
        <v>267.10000600000001</v>
      </c>
      <c r="H4952">
        <v>265.13000499999998</v>
      </c>
      <c r="I4952">
        <v>265.29998799999998</v>
      </c>
      <c r="J4952">
        <v>264.97827100000001</v>
      </c>
      <c r="K4952">
        <v>2538100</v>
      </c>
      <c r="L4952">
        <v>2.0209999999999999</v>
      </c>
      <c r="M4952">
        <v>3.13338308648679E-3</v>
      </c>
      <c r="N4952">
        <v>2.32611284943334E-2</v>
      </c>
      <c r="O4952">
        <v>3.2174308974973503E-2</v>
      </c>
      <c r="P4952">
        <v>0.14235299466173701</v>
      </c>
      <c r="Q4952">
        <v>0.28418938769232199</v>
      </c>
      <c r="R4952">
        <v>1.31102786355173E-2</v>
      </c>
      <c r="S4952">
        <v>1.6815002704512999E-2</v>
      </c>
      <c r="T4952">
        <v>1.26064744386574E-2</v>
      </c>
      <c r="U4952">
        <v>1.7425301746683199E-2</v>
      </c>
      <c r="V4952">
        <v>269.85000600000001</v>
      </c>
      <c r="W4952">
        <v>171.88999899999999</v>
      </c>
      <c r="X4952">
        <v>-0.13518475785567299</v>
      </c>
      <c r="Y4952">
        <v>-1.73338836506086E-3</v>
      </c>
      <c r="Z4952">
        <v>1.46260111515059</v>
      </c>
      <c r="AA4952">
        <v>2.7391065971337998</v>
      </c>
      <c r="AB4952">
        <v>2.6324601831677699</v>
      </c>
      <c r="AC4952" t="s">
        <v>249</v>
      </c>
      <c r="AD4952" t="s">
        <v>388</v>
      </c>
      <c r="AE4952" t="s">
        <v>56</v>
      </c>
      <c r="AF4952" t="s">
        <v>82</v>
      </c>
      <c r="AG4952" t="s">
        <v>389</v>
      </c>
      <c r="AH4952" s="45">
        <v>39647</v>
      </c>
      <c r="AI4952">
        <v>1141391</v>
      </c>
      <c r="AK4952" t="s">
        <v>390</v>
      </c>
      <c r="AL4952" t="s">
        <v>302</v>
      </c>
      <c r="AM4952" t="s">
        <v>245</v>
      </c>
    </row>
    <row r="4953" spans="1:39" x14ac:dyDescent="0.3">
      <c r="A4953" s="1">
        <v>43641</v>
      </c>
      <c r="B4953" t="s">
        <v>43</v>
      </c>
      <c r="C4953" t="s">
        <v>246</v>
      </c>
      <c r="D4953">
        <v>200</v>
      </c>
      <c r="E4953">
        <v>4</v>
      </c>
      <c r="F4953">
        <v>266.040009</v>
      </c>
      <c r="G4953">
        <v>266.30999800000001</v>
      </c>
      <c r="H4953">
        <v>259.11999500000002</v>
      </c>
      <c r="I4953">
        <v>259.73001099999999</v>
      </c>
      <c r="J4953">
        <v>259.41507000000001</v>
      </c>
      <c r="K4953">
        <v>3138000</v>
      </c>
      <c r="L4953">
        <v>1.994</v>
      </c>
      <c r="M4953">
        <v>-2.1218460597830599E-2</v>
      </c>
      <c r="N4953">
        <v>3.5485462369028902E-3</v>
      </c>
      <c r="O4953">
        <v>3.9262397028352998E-2</v>
      </c>
      <c r="P4953">
        <v>0.10875589919937299</v>
      </c>
      <c r="Q4953">
        <v>0.25949054739327798</v>
      </c>
      <c r="R4953">
        <v>1.76151256584796E-2</v>
      </c>
      <c r="S4953">
        <v>1.6276739340692101E-2</v>
      </c>
      <c r="T4953">
        <v>1.2879180434538E-2</v>
      </c>
      <c r="U4953">
        <v>1.74813871615907E-2</v>
      </c>
      <c r="V4953">
        <v>269.85000600000001</v>
      </c>
      <c r="W4953">
        <v>171.88999899999999</v>
      </c>
      <c r="X4953">
        <v>-0.13518475785567299</v>
      </c>
      <c r="Y4953">
        <v>-9.5417756928269908E-3</v>
      </c>
      <c r="Z4953">
        <v>1.46588779816833</v>
      </c>
      <c r="AA4953">
        <v>2.4990858081579801</v>
      </c>
      <c r="AB4953">
        <v>2.63478719186989</v>
      </c>
      <c r="AC4953" t="s">
        <v>249</v>
      </c>
      <c r="AD4953" t="s">
        <v>388</v>
      </c>
      <c r="AE4953" t="s">
        <v>56</v>
      </c>
      <c r="AF4953" t="s">
        <v>82</v>
      </c>
      <c r="AG4953" t="s">
        <v>389</v>
      </c>
      <c r="AH4953" s="45">
        <v>39647</v>
      </c>
      <c r="AI4953">
        <v>1141391</v>
      </c>
      <c r="AK4953" t="s">
        <v>390</v>
      </c>
      <c r="AL4953" t="s">
        <v>302</v>
      </c>
      <c r="AM4953" t="s">
        <v>245</v>
      </c>
    </row>
    <row r="4954" spans="1:39" x14ac:dyDescent="0.3">
      <c r="A4954" s="1">
        <v>43565</v>
      </c>
      <c r="B4954" t="s">
        <v>43</v>
      </c>
      <c r="C4954" t="s">
        <v>246</v>
      </c>
      <c r="D4954">
        <v>100</v>
      </c>
      <c r="E4954">
        <v>5</v>
      </c>
      <c r="F4954">
        <v>237</v>
      </c>
      <c r="G4954">
        <v>237.949997</v>
      </c>
      <c r="H4954">
        <v>236.11000099999899</v>
      </c>
      <c r="I4954">
        <v>237.05999800000001</v>
      </c>
      <c r="J4954">
        <v>236.772537</v>
      </c>
      <c r="K4954">
        <v>1984200</v>
      </c>
      <c r="L4954">
        <v>2.4769999999999999</v>
      </c>
      <c r="M4954">
        <v>4.8628315506426502E-3</v>
      </c>
      <c r="N4954">
        <v>-6.4617888962195504E-3</v>
      </c>
      <c r="O4954">
        <v>5.0767949831549801E-2</v>
      </c>
      <c r="P4954">
        <v>0.19276826011218201</v>
      </c>
      <c r="Q4954">
        <v>0.31066651549490398</v>
      </c>
      <c r="R4954">
        <v>6.5094473099988398E-3</v>
      </c>
      <c r="S4954">
        <v>9.5101136199160496E-3</v>
      </c>
      <c r="T4954">
        <v>9.7754335225024094E-3</v>
      </c>
      <c r="U4954">
        <v>1.71025507555784E-2</v>
      </c>
      <c r="V4954">
        <v>240.929993</v>
      </c>
      <c r="W4954">
        <v>170.64999399999999</v>
      </c>
      <c r="X4954">
        <v>-0.13518475785567299</v>
      </c>
      <c r="Y4954">
        <v>3.47183783585567E-3</v>
      </c>
      <c r="Z4954">
        <v>1.4545602557028601</v>
      </c>
      <c r="AA4954">
        <v>2.6183532642840901</v>
      </c>
      <c r="AB4954">
        <v>2.68622924288184</v>
      </c>
      <c r="AC4954" t="s">
        <v>250</v>
      </c>
      <c r="AD4954" t="s">
        <v>388</v>
      </c>
      <c r="AE4954" t="s">
        <v>56</v>
      </c>
      <c r="AF4954" t="s">
        <v>82</v>
      </c>
      <c r="AG4954" t="s">
        <v>389</v>
      </c>
      <c r="AH4954" s="45">
        <v>39647</v>
      </c>
      <c r="AI4954">
        <v>1141391</v>
      </c>
      <c r="AK4954" t="s">
        <v>390</v>
      </c>
      <c r="AL4954" t="s">
        <v>302</v>
      </c>
      <c r="AM4954" t="s">
        <v>245</v>
      </c>
    </row>
    <row r="4955" spans="1:39" x14ac:dyDescent="0.3">
      <c r="A4955" s="1">
        <v>43591</v>
      </c>
      <c r="B4955" t="s">
        <v>43</v>
      </c>
      <c r="C4955" t="s">
        <v>246</v>
      </c>
      <c r="D4955">
        <v>400</v>
      </c>
      <c r="E4955">
        <v>5</v>
      </c>
      <c r="F4955">
        <v>241.490004999999</v>
      </c>
      <c r="G4955">
        <v>249.08000200000001</v>
      </c>
      <c r="H4955">
        <v>240.05000299999901</v>
      </c>
      <c r="I4955">
        <v>248.63999899999999</v>
      </c>
      <c r="J4955">
        <v>248.33850099999901</v>
      </c>
      <c r="K4955">
        <v>3022000</v>
      </c>
      <c r="L4955">
        <v>2.5</v>
      </c>
      <c r="M4955">
        <v>2.7789529876340001E-3</v>
      </c>
      <c r="N4955">
        <v>6.0915289686862299E-3</v>
      </c>
      <c r="O4955">
        <v>4.1231029217275998E-2</v>
      </c>
      <c r="P4955">
        <v>0.147182303253065</v>
      </c>
      <c r="Q4955">
        <v>0.29322008687928802</v>
      </c>
      <c r="R4955">
        <v>1.8237291523264799E-2</v>
      </c>
      <c r="S4955">
        <v>9.2269946798066802E-3</v>
      </c>
      <c r="T4955">
        <v>8.8522251343147902E-3</v>
      </c>
      <c r="U4955">
        <v>1.6846100455326401E-2</v>
      </c>
      <c r="V4955">
        <v>257.42999300000002</v>
      </c>
      <c r="W4955">
        <v>171.88999899999999</v>
      </c>
      <c r="X4955">
        <v>-0.13518475785567299</v>
      </c>
      <c r="Y4955">
        <v>-4.4810132310555703E-3</v>
      </c>
      <c r="Z4955">
        <v>1.4677232747459299</v>
      </c>
      <c r="AA4955">
        <v>2.4992358881932502</v>
      </c>
      <c r="AB4955">
        <v>2.7782880207360399</v>
      </c>
      <c r="AC4955" t="s">
        <v>250</v>
      </c>
      <c r="AD4955" t="s">
        <v>388</v>
      </c>
      <c r="AE4955" t="s">
        <v>56</v>
      </c>
      <c r="AF4955" t="s">
        <v>82</v>
      </c>
      <c r="AG4955" t="s">
        <v>389</v>
      </c>
      <c r="AH4955" s="45">
        <v>39647</v>
      </c>
      <c r="AI4955">
        <v>1141391</v>
      </c>
      <c r="AK4955" t="s">
        <v>390</v>
      </c>
      <c r="AL4955" t="s">
        <v>302</v>
      </c>
      <c r="AM4955" t="s">
        <v>245</v>
      </c>
    </row>
    <row r="4956" spans="1:39" x14ac:dyDescent="0.3">
      <c r="A4956" s="1">
        <v>43593</v>
      </c>
      <c r="B4956" t="s">
        <v>43</v>
      </c>
      <c r="C4956" t="s">
        <v>239</v>
      </c>
      <c r="D4956">
        <v>400</v>
      </c>
      <c r="E4956">
        <v>5</v>
      </c>
      <c r="F4956">
        <v>244.53999300000001</v>
      </c>
      <c r="G4956">
        <v>247.55000299999901</v>
      </c>
      <c r="H4956">
        <v>243.75</v>
      </c>
      <c r="I4956">
        <v>245.33000200000001</v>
      </c>
      <c r="J4956">
        <v>245.03251599999999</v>
      </c>
      <c r="K4956">
        <v>3050700</v>
      </c>
      <c r="L4956">
        <v>2.4820000000000002</v>
      </c>
      <c r="M4956">
        <v>1.10120697472255E-3</v>
      </c>
      <c r="N4956">
        <v>-1.3844113094958199E-2</v>
      </c>
      <c r="O4956">
        <v>3.7502023489577298E-2</v>
      </c>
      <c r="P4956">
        <v>0.13196737800500599</v>
      </c>
      <c r="Q4956">
        <v>0.26586628746900498</v>
      </c>
      <c r="R4956">
        <v>7.5819335050822303E-3</v>
      </c>
      <c r="S4956">
        <v>9.4135856824680408E-3</v>
      </c>
      <c r="T4956">
        <v>9.0795775504701193E-3</v>
      </c>
      <c r="U4956">
        <v>1.6865781825845302E-2</v>
      </c>
      <c r="V4956">
        <v>257.42999300000002</v>
      </c>
      <c r="W4956">
        <v>171.88999899999999</v>
      </c>
      <c r="X4956">
        <v>-0.13518475785567299</v>
      </c>
      <c r="Y4956">
        <v>-1.60671540560346E-3</v>
      </c>
      <c r="Z4956">
        <v>1.46610480391437</v>
      </c>
      <c r="AA4956">
        <v>2.2521982254494799</v>
      </c>
      <c r="AB4956">
        <v>2.45753162165449</v>
      </c>
      <c r="AC4956" t="s">
        <v>250</v>
      </c>
      <c r="AD4956" t="s">
        <v>388</v>
      </c>
      <c r="AE4956" t="s">
        <v>56</v>
      </c>
      <c r="AF4956" t="s">
        <v>82</v>
      </c>
      <c r="AG4956" t="s">
        <v>389</v>
      </c>
      <c r="AH4956" s="45">
        <v>39647</v>
      </c>
      <c r="AI4956">
        <v>1141391</v>
      </c>
      <c r="AK4956" t="s">
        <v>390</v>
      </c>
      <c r="AL4956" t="s">
        <v>302</v>
      </c>
      <c r="AM4956" t="s">
        <v>245</v>
      </c>
    </row>
    <row r="4957" spans="1:39" x14ac:dyDescent="0.3">
      <c r="A4957" s="1">
        <v>43598</v>
      </c>
      <c r="B4957" t="s">
        <v>43</v>
      </c>
      <c r="C4957" t="s">
        <v>239</v>
      </c>
      <c r="D4957">
        <v>200</v>
      </c>
      <c r="E4957">
        <v>5</v>
      </c>
      <c r="F4957">
        <v>241.509995</v>
      </c>
      <c r="G4957">
        <v>243.91000399999999</v>
      </c>
      <c r="H4957">
        <v>240.36000099999899</v>
      </c>
      <c r="I4957">
        <v>241.38000499999899</v>
      </c>
      <c r="J4957">
        <v>241.087311</v>
      </c>
      <c r="K4957">
        <v>4136900</v>
      </c>
      <c r="L4957">
        <v>2.4049999999999998</v>
      </c>
      <c r="M4957">
        <v>-2.4755193869405299E-2</v>
      </c>
      <c r="N4957">
        <v>-2.96335847030396E-2</v>
      </c>
      <c r="O4957">
        <v>1.8059233410455899E-2</v>
      </c>
      <c r="P4957">
        <v>0.1074099680589</v>
      </c>
      <c r="Q4957">
        <v>0.22896122243015901</v>
      </c>
      <c r="R4957">
        <v>1.3442394272539701E-2</v>
      </c>
      <c r="S4957">
        <v>1.1064558340915499E-2</v>
      </c>
      <c r="T4957">
        <v>9.58849826741872E-3</v>
      </c>
      <c r="U4957">
        <v>1.6929814853906999E-2</v>
      </c>
      <c r="V4957">
        <v>257.42999300000002</v>
      </c>
      <c r="W4957">
        <v>171.88999899999999</v>
      </c>
      <c r="X4957">
        <v>-0.13518475785567299</v>
      </c>
      <c r="Y4957">
        <v>-2.4426469085879299E-2</v>
      </c>
      <c r="Z4957">
        <v>1.4614818127140701</v>
      </c>
      <c r="AA4957">
        <v>1.92691357412032</v>
      </c>
      <c r="AB4957">
        <v>2.1848138135726498</v>
      </c>
      <c r="AC4957" t="s">
        <v>250</v>
      </c>
      <c r="AD4957" t="s">
        <v>388</v>
      </c>
      <c r="AE4957" t="s">
        <v>56</v>
      </c>
      <c r="AF4957" t="s">
        <v>82</v>
      </c>
      <c r="AG4957" t="s">
        <v>389</v>
      </c>
      <c r="AH4957" s="45">
        <v>39647</v>
      </c>
      <c r="AI4957">
        <v>1141391</v>
      </c>
      <c r="AK4957" t="s">
        <v>390</v>
      </c>
      <c r="AL4957" t="s">
        <v>302</v>
      </c>
      <c r="AM4957" t="s">
        <v>245</v>
      </c>
    </row>
    <row r="4958" spans="1:39" x14ac:dyDescent="0.3">
      <c r="A4958" s="1">
        <v>43601</v>
      </c>
      <c r="B4958" t="s">
        <v>43</v>
      </c>
      <c r="C4958" t="s">
        <v>239</v>
      </c>
      <c r="D4958">
        <v>100</v>
      </c>
      <c r="E4958">
        <v>5</v>
      </c>
      <c r="F4958">
        <v>250.44000199999999</v>
      </c>
      <c r="G4958">
        <v>255.14999399999999</v>
      </c>
      <c r="H4958">
        <v>250.33000200000001</v>
      </c>
      <c r="I4958">
        <v>253.41999799999999</v>
      </c>
      <c r="J4958">
        <v>253.11270099999999</v>
      </c>
      <c r="K4958">
        <v>4911900</v>
      </c>
      <c r="L4958">
        <v>2.4049999999999998</v>
      </c>
      <c r="M4958">
        <v>1.6993102143546601E-2</v>
      </c>
      <c r="N4958">
        <v>3.2525442885733703E-2</v>
      </c>
      <c r="O4958">
        <v>5.7957237611528302E-2</v>
      </c>
      <c r="P4958">
        <v>0.14368019338116</v>
      </c>
      <c r="Q4958">
        <v>0.283090782588029</v>
      </c>
      <c r="R4958">
        <v>1.79057258459017E-2</v>
      </c>
      <c r="S4958">
        <v>1.2114069596522E-2</v>
      </c>
      <c r="T4958">
        <v>1.00224727972238E-2</v>
      </c>
      <c r="U4958">
        <v>1.7006552909547602E-2</v>
      </c>
      <c r="V4958">
        <v>257.42999300000002</v>
      </c>
      <c r="W4958">
        <v>171.88999899999999</v>
      </c>
      <c r="X4958">
        <v>-0.13518475785567299</v>
      </c>
      <c r="Y4958">
        <v>8.8559569696340101E-3</v>
      </c>
      <c r="Z4958">
        <v>1.4688260210088</v>
      </c>
      <c r="AA4958">
        <v>2.4566541854482402</v>
      </c>
      <c r="AB4958">
        <v>2.2062612541673698</v>
      </c>
      <c r="AC4958" t="s">
        <v>250</v>
      </c>
      <c r="AD4958" t="s">
        <v>388</v>
      </c>
      <c r="AE4958" t="s">
        <v>56</v>
      </c>
      <c r="AF4958" t="s">
        <v>82</v>
      </c>
      <c r="AG4958" t="s">
        <v>389</v>
      </c>
      <c r="AH4958" s="45">
        <v>39647</v>
      </c>
      <c r="AI4958">
        <v>1141391</v>
      </c>
      <c r="AK4958" t="s">
        <v>390</v>
      </c>
      <c r="AL4958" t="s">
        <v>302</v>
      </c>
      <c r="AM4958" t="s">
        <v>245</v>
      </c>
    </row>
    <row r="4959" spans="1:39" x14ac:dyDescent="0.3">
      <c r="A4959" s="1">
        <v>43622</v>
      </c>
      <c r="B4959" t="s">
        <v>43</v>
      </c>
      <c r="C4959" t="s">
        <v>246</v>
      </c>
      <c r="D4959">
        <v>1000</v>
      </c>
      <c r="E4959">
        <v>5</v>
      </c>
      <c r="F4959">
        <v>256.35998499999999</v>
      </c>
      <c r="G4959">
        <v>258.70001200000002</v>
      </c>
      <c r="H4959">
        <v>254.86000099999899</v>
      </c>
      <c r="I4959">
        <v>257.82998700000002</v>
      </c>
      <c r="J4959">
        <v>257.51733400000001</v>
      </c>
      <c r="K4959">
        <v>3443500</v>
      </c>
      <c r="L4959">
        <v>2.1240000000000001</v>
      </c>
      <c r="M4959">
        <v>6.1077930981420104E-3</v>
      </c>
      <c r="N4959">
        <v>1.42183284371185E-2</v>
      </c>
      <c r="O4959">
        <v>3.6294295452080502E-2</v>
      </c>
      <c r="P4959">
        <v>0.14917336294224701</v>
      </c>
      <c r="Q4959">
        <v>0.26272606866654402</v>
      </c>
      <c r="R4959">
        <v>2.7781364241651799E-2</v>
      </c>
      <c r="S4959">
        <v>1.6626542715427201E-2</v>
      </c>
      <c r="T4959">
        <v>1.2382026234894599E-2</v>
      </c>
      <c r="U4959">
        <v>1.7329853109794E-2</v>
      </c>
      <c r="V4959">
        <v>258.85998499999999</v>
      </c>
      <c r="W4959">
        <v>171.88999899999999</v>
      </c>
      <c r="X4959">
        <v>-0.13518475785567299</v>
      </c>
      <c r="Y4959">
        <v>6.1168407152111899E-3</v>
      </c>
      <c r="Z4959">
        <v>1.46238562649544</v>
      </c>
      <c r="AA4959">
        <v>2.3684543792165198</v>
      </c>
      <c r="AB4959">
        <v>2.33547698926137</v>
      </c>
      <c r="AC4959" t="s">
        <v>250</v>
      </c>
      <c r="AD4959" t="s">
        <v>388</v>
      </c>
      <c r="AE4959" t="s">
        <v>56</v>
      </c>
      <c r="AF4959" t="s">
        <v>82</v>
      </c>
      <c r="AG4959" t="s">
        <v>389</v>
      </c>
      <c r="AH4959" s="45">
        <v>39647</v>
      </c>
      <c r="AI4959">
        <v>1141391</v>
      </c>
      <c r="AK4959" t="s">
        <v>390</v>
      </c>
      <c r="AL4959" t="s">
        <v>302</v>
      </c>
      <c r="AM4959" t="s">
        <v>245</v>
      </c>
    </row>
    <row r="4960" spans="1:39" x14ac:dyDescent="0.3">
      <c r="A4960" s="1">
        <v>43640</v>
      </c>
      <c r="B4960" t="s">
        <v>43</v>
      </c>
      <c r="C4960" t="s">
        <v>246</v>
      </c>
      <c r="D4960">
        <v>1300</v>
      </c>
      <c r="E4960">
        <v>5</v>
      </c>
      <c r="F4960">
        <v>265.85000600000001</v>
      </c>
      <c r="G4960">
        <v>267.10000600000001</v>
      </c>
      <c r="H4960">
        <v>265.13000499999998</v>
      </c>
      <c r="I4960">
        <v>265.29998799999998</v>
      </c>
      <c r="J4960">
        <v>264.97827100000001</v>
      </c>
      <c r="K4960">
        <v>2538100</v>
      </c>
      <c r="L4960">
        <v>2.0209999999999999</v>
      </c>
      <c r="M4960">
        <v>3.13338308648679E-3</v>
      </c>
      <c r="N4960">
        <v>2.32611284943334E-2</v>
      </c>
      <c r="O4960">
        <v>3.2174308974973503E-2</v>
      </c>
      <c r="P4960">
        <v>0.14235299466173701</v>
      </c>
      <c r="Q4960">
        <v>0.28418938769232199</v>
      </c>
      <c r="R4960">
        <v>1.31102786355173E-2</v>
      </c>
      <c r="S4960">
        <v>1.6815002704512999E-2</v>
      </c>
      <c r="T4960">
        <v>1.26064744386574E-2</v>
      </c>
      <c r="U4960">
        <v>1.7425301746683199E-2</v>
      </c>
      <c r="V4960">
        <v>269.85000600000001</v>
      </c>
      <c r="W4960">
        <v>171.88999899999999</v>
      </c>
      <c r="X4960">
        <v>-0.13518475785567299</v>
      </c>
      <c r="Y4960">
        <v>-1.73338836506086E-3</v>
      </c>
      <c r="Z4960">
        <v>1.46260111515059</v>
      </c>
      <c r="AA4960">
        <v>2.7391065971337998</v>
      </c>
      <c r="AB4960">
        <v>2.6324601831677699</v>
      </c>
      <c r="AC4960" t="s">
        <v>250</v>
      </c>
      <c r="AD4960" t="s">
        <v>388</v>
      </c>
      <c r="AE4960" t="s">
        <v>56</v>
      </c>
      <c r="AF4960" t="s">
        <v>82</v>
      </c>
      <c r="AG4960" t="s">
        <v>389</v>
      </c>
      <c r="AH4960" s="45">
        <v>39647</v>
      </c>
      <c r="AI4960">
        <v>1141391</v>
      </c>
      <c r="AK4960" t="s">
        <v>390</v>
      </c>
      <c r="AL4960" t="s">
        <v>302</v>
      </c>
      <c r="AM4960" t="s">
        <v>245</v>
      </c>
    </row>
    <row r="4961" spans="1:39" x14ac:dyDescent="0.3">
      <c r="A4961" s="1">
        <v>43563</v>
      </c>
      <c r="B4961" t="s">
        <v>43</v>
      </c>
      <c r="C4961" t="s">
        <v>246</v>
      </c>
      <c r="D4961">
        <v>100</v>
      </c>
      <c r="E4961">
        <v>6</v>
      </c>
      <c r="F4961">
        <v>235.720000999999</v>
      </c>
      <c r="G4961">
        <v>236.279999</v>
      </c>
      <c r="H4961">
        <v>233.11999499999999</v>
      </c>
      <c r="I4961">
        <v>236.270004</v>
      </c>
      <c r="J4961">
        <v>235.98350499999901</v>
      </c>
      <c r="K4961">
        <v>2714500</v>
      </c>
      <c r="L4961">
        <v>2.5190000000000001</v>
      </c>
      <c r="M4961">
        <v>-1.26988101084093E-4</v>
      </c>
      <c r="N4961">
        <v>-1.03019253907228E-2</v>
      </c>
      <c r="O4961">
        <v>6.1848237114365497E-2</v>
      </c>
      <c r="P4961">
        <v>0.21467344761947399</v>
      </c>
      <c r="Q4961">
        <v>0.336481108467094</v>
      </c>
      <c r="R4961">
        <v>5.7732257433942297E-3</v>
      </c>
      <c r="S4961">
        <v>1.00152338873434E-2</v>
      </c>
      <c r="T4961">
        <v>9.9460053925471102E-3</v>
      </c>
      <c r="U4961">
        <v>1.7168404120711502E-2</v>
      </c>
      <c r="V4961">
        <v>240.929993</v>
      </c>
      <c r="W4961">
        <v>170.13999899999999</v>
      </c>
      <c r="X4961">
        <v>-0.13518475785567299</v>
      </c>
      <c r="Y4961">
        <v>1.0469119934194001E-3</v>
      </c>
      <c r="Z4961">
        <v>1.4566785487718099</v>
      </c>
      <c r="AA4961">
        <v>2.8474203430282099</v>
      </c>
      <c r="AB4961">
        <v>2.7329554987400599</v>
      </c>
      <c r="AC4961" t="s">
        <v>251</v>
      </c>
      <c r="AD4961" t="s">
        <v>388</v>
      </c>
      <c r="AE4961" t="s">
        <v>56</v>
      </c>
      <c r="AF4961" t="s">
        <v>82</v>
      </c>
      <c r="AG4961" t="s">
        <v>389</v>
      </c>
      <c r="AH4961" s="45">
        <v>39647</v>
      </c>
      <c r="AI4961">
        <v>1141391</v>
      </c>
      <c r="AK4961" t="s">
        <v>390</v>
      </c>
      <c r="AL4961" t="s">
        <v>302</v>
      </c>
      <c r="AM4961" t="s">
        <v>245</v>
      </c>
    </row>
    <row r="4962" spans="1:39" x14ac:dyDescent="0.3">
      <c r="A4962" s="1">
        <v>43572</v>
      </c>
      <c r="B4962" t="s">
        <v>43</v>
      </c>
      <c r="C4962" t="s">
        <v>239</v>
      </c>
      <c r="D4962">
        <v>100</v>
      </c>
      <c r="E4962">
        <v>6</v>
      </c>
      <c r="F4962">
        <v>240.66999799999999</v>
      </c>
      <c r="G4962">
        <v>241.240004999999</v>
      </c>
      <c r="H4962">
        <v>238.949997</v>
      </c>
      <c r="I4962">
        <v>241</v>
      </c>
      <c r="J4962">
        <v>240.707764</v>
      </c>
      <c r="K4962">
        <v>2829200</v>
      </c>
      <c r="L4962">
        <v>2.5920000000000001</v>
      </c>
      <c r="M4962">
        <v>3.7831157387306202E-3</v>
      </c>
      <c r="N4962">
        <v>1.64836794116331E-2</v>
      </c>
      <c r="O4962">
        <v>4.6418909401531802E-2</v>
      </c>
      <c r="P4962">
        <v>0.19908773707321401</v>
      </c>
      <c r="Q4962">
        <v>0.30664313512882901</v>
      </c>
      <c r="R4962">
        <v>5.7841307070536198E-3</v>
      </c>
      <c r="S4962">
        <v>9.6212122205933497E-3</v>
      </c>
      <c r="T4962">
        <v>9.7814258772271206E-3</v>
      </c>
      <c r="U4962">
        <v>1.7004034342851401E-2</v>
      </c>
      <c r="V4962">
        <v>241.240004999999</v>
      </c>
      <c r="W4962">
        <v>170.64999399999999</v>
      </c>
      <c r="X4962">
        <v>-0.13518475785567299</v>
      </c>
      <c r="Y4962">
        <v>-2.2764010197428601E-3</v>
      </c>
      <c r="Z4962">
        <v>1.4531132222312499</v>
      </c>
      <c r="AA4962">
        <v>2.5848204459031501</v>
      </c>
      <c r="AB4962">
        <v>2.6937997620614</v>
      </c>
      <c r="AC4962" t="s">
        <v>251</v>
      </c>
      <c r="AD4962" t="s">
        <v>388</v>
      </c>
      <c r="AE4962" t="s">
        <v>56</v>
      </c>
      <c r="AF4962" t="s">
        <v>82</v>
      </c>
      <c r="AG4962" t="s">
        <v>389</v>
      </c>
      <c r="AH4962" s="45">
        <v>39647</v>
      </c>
      <c r="AI4962">
        <v>1141391</v>
      </c>
      <c r="AK4962" t="s">
        <v>390</v>
      </c>
      <c r="AL4962" t="s">
        <v>302</v>
      </c>
      <c r="AM4962" t="s">
        <v>245</v>
      </c>
    </row>
    <row r="4963" spans="1:39" x14ac:dyDescent="0.3">
      <c r="A4963" s="1">
        <v>43579</v>
      </c>
      <c r="B4963" t="s">
        <v>43</v>
      </c>
      <c r="C4963" t="s">
        <v>246</v>
      </c>
      <c r="D4963">
        <v>300</v>
      </c>
      <c r="E4963">
        <v>6</v>
      </c>
      <c r="F4963">
        <v>243.63000499999899</v>
      </c>
      <c r="G4963">
        <v>246.08000200000001</v>
      </c>
      <c r="H4963">
        <v>242.80999800000001</v>
      </c>
      <c r="I4963">
        <v>245.28999300000001</v>
      </c>
      <c r="J4963">
        <v>244.99255400000001</v>
      </c>
      <c r="K4963">
        <v>3255200</v>
      </c>
      <c r="L4963">
        <v>2.5219999999999998</v>
      </c>
      <c r="M4963">
        <v>7.3652637820598998E-3</v>
      </c>
      <c r="N4963">
        <v>2.14273337958336E-2</v>
      </c>
      <c r="O4963">
        <v>6.2458521332470797E-2</v>
      </c>
      <c r="P4963">
        <v>0.213803536504172</v>
      </c>
      <c r="Q4963">
        <v>0.34073913302725101</v>
      </c>
      <c r="R4963">
        <v>3.86976069031909E-3</v>
      </c>
      <c r="S4963">
        <v>6.2941009548977698E-3</v>
      </c>
      <c r="T4963">
        <v>9.4542518354284698E-3</v>
      </c>
      <c r="U4963">
        <v>1.69804915410884E-2</v>
      </c>
      <c r="V4963">
        <v>246.08000200000001</v>
      </c>
      <c r="W4963">
        <v>170.64999399999999</v>
      </c>
      <c r="X4963">
        <v>-0.13518475785567299</v>
      </c>
      <c r="Y4963">
        <v>-2.1941687255359501E-3</v>
      </c>
      <c r="Z4963">
        <v>1.44901843713406</v>
      </c>
      <c r="AA4963">
        <v>2.9203214114137599</v>
      </c>
      <c r="AB4963">
        <v>2.68616380053574</v>
      </c>
      <c r="AC4963" t="s">
        <v>251</v>
      </c>
      <c r="AD4963" t="s">
        <v>388</v>
      </c>
      <c r="AE4963" t="s">
        <v>56</v>
      </c>
      <c r="AF4963" t="s">
        <v>82</v>
      </c>
      <c r="AG4963" t="s">
        <v>389</v>
      </c>
      <c r="AH4963" s="45">
        <v>39647</v>
      </c>
      <c r="AI4963">
        <v>1141391</v>
      </c>
      <c r="AK4963" t="s">
        <v>390</v>
      </c>
      <c r="AL4963" t="s">
        <v>302</v>
      </c>
      <c r="AM4963" t="s">
        <v>245</v>
      </c>
    </row>
    <row r="4964" spans="1:39" x14ac:dyDescent="0.3">
      <c r="A4964" s="1">
        <v>43584</v>
      </c>
      <c r="B4964" t="s">
        <v>43</v>
      </c>
      <c r="C4964" t="s">
        <v>246</v>
      </c>
      <c r="D4964">
        <v>1600</v>
      </c>
      <c r="E4964">
        <v>6</v>
      </c>
      <c r="F4964">
        <v>246.88000499999899</v>
      </c>
      <c r="G4964">
        <v>248.21000699999999</v>
      </c>
      <c r="H4964">
        <v>245.86000099999899</v>
      </c>
      <c r="I4964">
        <v>247.13000499999899</v>
      </c>
      <c r="J4964">
        <v>246.83033799999899</v>
      </c>
      <c r="K4964">
        <v>3274900</v>
      </c>
      <c r="L4964">
        <v>2.536</v>
      </c>
      <c r="M4964">
        <v>1.8225989700737901E-3</v>
      </c>
      <c r="N4964">
        <v>1.6647352214935001E-2</v>
      </c>
      <c r="O4964">
        <v>6.2333798924302797E-2</v>
      </c>
      <c r="P4964">
        <v>0.21219303397298001</v>
      </c>
      <c r="Q4964">
        <v>0.33277038266234699</v>
      </c>
      <c r="R4964">
        <v>2.5499913755497902E-3</v>
      </c>
      <c r="S4964">
        <v>5.7330323583827097E-3</v>
      </c>
      <c r="T4964">
        <v>9.0600548256923302E-3</v>
      </c>
      <c r="U4964">
        <v>1.68407828048119E-2</v>
      </c>
      <c r="V4964">
        <v>248.21000699999999</v>
      </c>
      <c r="W4964">
        <v>171.88999899999999</v>
      </c>
      <c r="X4964">
        <v>-0.13518475785567299</v>
      </c>
      <c r="Y4964">
        <v>1.07094833958194E-3</v>
      </c>
      <c r="Z4964">
        <v>1.4452122916035</v>
      </c>
      <c r="AA4964">
        <v>2.8497185642252298</v>
      </c>
      <c r="AB4964">
        <v>2.9422671197674202</v>
      </c>
      <c r="AC4964" t="s">
        <v>251</v>
      </c>
      <c r="AD4964" t="s">
        <v>388</v>
      </c>
      <c r="AE4964" t="s">
        <v>56</v>
      </c>
      <c r="AF4964" t="s">
        <v>82</v>
      </c>
      <c r="AG4964" t="s">
        <v>389</v>
      </c>
      <c r="AH4964" s="45">
        <v>39647</v>
      </c>
      <c r="AI4964">
        <v>1141391</v>
      </c>
      <c r="AK4964" t="s">
        <v>390</v>
      </c>
      <c r="AL4964" t="s">
        <v>302</v>
      </c>
      <c r="AM4964" t="s">
        <v>245</v>
      </c>
    </row>
    <row r="4965" spans="1:39" x14ac:dyDescent="0.3">
      <c r="A4965" s="1">
        <v>43586</v>
      </c>
      <c r="B4965" t="s">
        <v>43</v>
      </c>
      <c r="C4965" t="s">
        <v>239</v>
      </c>
      <c r="D4965">
        <v>300</v>
      </c>
      <c r="E4965">
        <v>6</v>
      </c>
      <c r="F4965">
        <v>254.89999399999999</v>
      </c>
      <c r="G4965">
        <v>256.25</v>
      </c>
      <c r="H4965">
        <v>248.66999799999999</v>
      </c>
      <c r="I4965">
        <v>248.75</v>
      </c>
      <c r="J4965">
        <v>248.448364</v>
      </c>
      <c r="K4965">
        <v>5146000</v>
      </c>
      <c r="L4965">
        <v>2.5110000000000001</v>
      </c>
      <c r="M4965">
        <v>-2.18303669676937E-2</v>
      </c>
      <c r="N4965">
        <v>1.40072149545777E-2</v>
      </c>
      <c r="O4965">
        <v>5.6345365356780502E-2</v>
      </c>
      <c r="P4965">
        <v>0.199625865314106</v>
      </c>
      <c r="Q4965">
        <v>0.33868709743443898</v>
      </c>
      <c r="R4965">
        <v>1.7788830714718901E-2</v>
      </c>
      <c r="S4965">
        <v>9.5045269047573603E-3</v>
      </c>
      <c r="T4965">
        <v>9.7295705907069294E-3</v>
      </c>
      <c r="U4965">
        <v>1.6951021129793999E-2</v>
      </c>
      <c r="V4965">
        <v>257.42999300000002</v>
      </c>
      <c r="W4965">
        <v>171.88999899999999</v>
      </c>
      <c r="X4965">
        <v>-0.13518475785567299</v>
      </c>
      <c r="Y4965">
        <v>-7.5304459681844096E-3</v>
      </c>
      <c r="Z4965">
        <v>1.4599892073481</v>
      </c>
      <c r="AA4965">
        <v>2.9108225888161199</v>
      </c>
      <c r="AB4965">
        <v>3.0352249052422802</v>
      </c>
      <c r="AC4965" t="s">
        <v>251</v>
      </c>
      <c r="AD4965" t="s">
        <v>388</v>
      </c>
      <c r="AE4965" t="s">
        <v>56</v>
      </c>
      <c r="AF4965" t="s">
        <v>82</v>
      </c>
      <c r="AG4965" t="s">
        <v>389</v>
      </c>
      <c r="AH4965" s="45">
        <v>39647</v>
      </c>
      <c r="AI4965">
        <v>1141391</v>
      </c>
      <c r="AK4965" t="s">
        <v>390</v>
      </c>
      <c r="AL4965" t="s">
        <v>302</v>
      </c>
      <c r="AM4965" t="s">
        <v>245</v>
      </c>
    </row>
    <row r="4966" spans="1:39" x14ac:dyDescent="0.3">
      <c r="A4966" s="1">
        <v>43587</v>
      </c>
      <c r="B4966" t="s">
        <v>43</v>
      </c>
      <c r="C4966" t="s">
        <v>239</v>
      </c>
      <c r="D4966">
        <v>300</v>
      </c>
      <c r="E4966">
        <v>6</v>
      </c>
      <c r="F4966">
        <v>247.55999800000001</v>
      </c>
      <c r="G4966">
        <v>248.270004</v>
      </c>
      <c r="H4966">
        <v>244.279999</v>
      </c>
      <c r="I4966">
        <v>247.19000199999999</v>
      </c>
      <c r="J4966">
        <v>246.89025899999999</v>
      </c>
      <c r="K4966">
        <v>4747300</v>
      </c>
      <c r="L4966">
        <v>2.552</v>
      </c>
      <c r="M4966">
        <v>-6.2910908478209602E-3</v>
      </c>
      <c r="N4966">
        <v>6.4123388356299698E-3</v>
      </c>
      <c r="O4966">
        <v>3.4880108447076001E-2</v>
      </c>
      <c r="P4966">
        <v>0.15907874131540101</v>
      </c>
      <c r="Q4966">
        <v>0.32135050443789898</v>
      </c>
      <c r="R4966">
        <v>1.8266531944366102E-2</v>
      </c>
      <c r="S4966">
        <v>9.2463307398915305E-3</v>
      </c>
      <c r="T4966">
        <v>8.9498313796866295E-3</v>
      </c>
      <c r="U4966">
        <v>1.6946670407008702E-2</v>
      </c>
      <c r="V4966">
        <v>257.42999300000002</v>
      </c>
      <c r="W4966">
        <v>171.88999899999999</v>
      </c>
      <c r="X4966">
        <v>-0.13518475785567299</v>
      </c>
      <c r="Y4966">
        <v>-2.1262443276895502E-3</v>
      </c>
      <c r="Z4966">
        <v>1.4597930206719401</v>
      </c>
      <c r="AA4966">
        <v>2.7489960252055101</v>
      </c>
      <c r="AB4966">
        <v>2.9752557726433699</v>
      </c>
      <c r="AC4966" t="s">
        <v>251</v>
      </c>
      <c r="AD4966" t="s">
        <v>388</v>
      </c>
      <c r="AE4966" t="s">
        <v>56</v>
      </c>
      <c r="AF4966" t="s">
        <v>82</v>
      </c>
      <c r="AG4966" t="s">
        <v>389</v>
      </c>
      <c r="AH4966" s="45">
        <v>39647</v>
      </c>
      <c r="AI4966">
        <v>1141391</v>
      </c>
      <c r="AK4966" t="s">
        <v>390</v>
      </c>
      <c r="AL4966" t="s">
        <v>302</v>
      </c>
      <c r="AM4966" t="s">
        <v>245</v>
      </c>
    </row>
    <row r="4967" spans="1:39" x14ac:dyDescent="0.3">
      <c r="A4967" s="1">
        <v>43588</v>
      </c>
      <c r="B4967" t="s">
        <v>43</v>
      </c>
      <c r="C4967" t="s">
        <v>246</v>
      </c>
      <c r="D4967">
        <v>400</v>
      </c>
      <c r="E4967">
        <v>6</v>
      </c>
      <c r="F4967">
        <v>248.61000099999899</v>
      </c>
      <c r="G4967">
        <v>249.85000600000001</v>
      </c>
      <c r="H4967">
        <v>247.46000699999999</v>
      </c>
      <c r="I4967">
        <v>247.949997</v>
      </c>
      <c r="J4967">
        <v>247.649338</v>
      </c>
      <c r="K4967">
        <v>3194200</v>
      </c>
      <c r="L4967">
        <v>2.5310000000000001</v>
      </c>
      <c r="M4967">
        <v>3.0698435503684102E-3</v>
      </c>
      <c r="N4967">
        <v>5.1351749511259698E-3</v>
      </c>
      <c r="O4967">
        <v>3.7071842914559498E-2</v>
      </c>
      <c r="P4967">
        <v>0.14972191818452901</v>
      </c>
      <c r="Q4967">
        <v>0.29398660514896002</v>
      </c>
      <c r="R4967">
        <v>1.8221840167748901E-2</v>
      </c>
      <c r="S4967">
        <v>9.2501530918821205E-3</v>
      </c>
      <c r="T4967">
        <v>8.8600527422765998E-3</v>
      </c>
      <c r="U4967">
        <v>1.68464624888474E-2</v>
      </c>
      <c r="V4967">
        <v>257.42999300000002</v>
      </c>
      <c r="W4967">
        <v>171.88999899999999</v>
      </c>
      <c r="X4967">
        <v>-0.13518475785567299</v>
      </c>
      <c r="Y4967">
        <v>9.5921274614703799E-3</v>
      </c>
      <c r="Z4967">
        <v>1.46891285954147</v>
      </c>
      <c r="AA4967">
        <v>2.49955566463156</v>
      </c>
      <c r="AB4967">
        <v>2.8483845559424301</v>
      </c>
      <c r="AC4967" t="s">
        <v>251</v>
      </c>
      <c r="AD4967" t="s">
        <v>388</v>
      </c>
      <c r="AE4967" t="s">
        <v>56</v>
      </c>
      <c r="AF4967" t="s">
        <v>82</v>
      </c>
      <c r="AG4967" t="s">
        <v>389</v>
      </c>
      <c r="AH4967" s="45">
        <v>39647</v>
      </c>
      <c r="AI4967">
        <v>1141391</v>
      </c>
      <c r="AK4967" t="s">
        <v>390</v>
      </c>
      <c r="AL4967" t="s">
        <v>302</v>
      </c>
      <c r="AM4967" t="s">
        <v>245</v>
      </c>
    </row>
    <row r="4968" spans="1:39" x14ac:dyDescent="0.3">
      <c r="A4968" s="1">
        <v>43595</v>
      </c>
      <c r="B4968" t="s">
        <v>43</v>
      </c>
      <c r="C4968" t="s">
        <v>246</v>
      </c>
      <c r="D4968">
        <v>300</v>
      </c>
      <c r="E4968">
        <v>6</v>
      </c>
      <c r="F4968">
        <v>243.86999499999999</v>
      </c>
      <c r="G4968">
        <v>248.720000999999</v>
      </c>
      <c r="H4968">
        <v>241.33000200000001</v>
      </c>
      <c r="I4968">
        <v>247.429993</v>
      </c>
      <c r="J4968">
        <v>247.12995899999899</v>
      </c>
      <c r="K4968">
        <v>2816200</v>
      </c>
      <c r="L4968">
        <v>2.4550000000000001</v>
      </c>
      <c r="M4968">
        <v>8.6049429046479702E-3</v>
      </c>
      <c r="N4968">
        <v>-2.0994378460003301E-3</v>
      </c>
      <c r="O4968">
        <v>4.7677258830503798E-2</v>
      </c>
      <c r="P4968">
        <v>0.13456317913138499</v>
      </c>
      <c r="Q4968">
        <v>0.26633118377300402</v>
      </c>
      <c r="R4968">
        <v>8.5504846635420604E-3</v>
      </c>
      <c r="S4968">
        <v>9.4949652357793103E-3</v>
      </c>
      <c r="T4968">
        <v>8.9702700406767508E-3</v>
      </c>
      <c r="U4968">
        <v>1.6867675830617899E-2</v>
      </c>
      <c r="V4968">
        <v>257.42999300000002</v>
      </c>
      <c r="W4968">
        <v>171.88999899999999</v>
      </c>
      <c r="X4968">
        <v>-0.13518475785567299</v>
      </c>
      <c r="Y4968">
        <v>3.7133938472042301E-3</v>
      </c>
      <c r="Z4968">
        <v>1.47211080077908</v>
      </c>
      <c r="AA4968">
        <v>2.2693870515182302</v>
      </c>
      <c r="AB4968">
        <v>2.2992782763872301</v>
      </c>
      <c r="AC4968" t="s">
        <v>251</v>
      </c>
      <c r="AD4968" t="s">
        <v>388</v>
      </c>
      <c r="AE4968" t="s">
        <v>56</v>
      </c>
      <c r="AF4968" t="s">
        <v>82</v>
      </c>
      <c r="AG4968" t="s">
        <v>389</v>
      </c>
      <c r="AH4968" s="45">
        <v>39647</v>
      </c>
      <c r="AI4968">
        <v>1141391</v>
      </c>
      <c r="AK4968" t="s">
        <v>390</v>
      </c>
      <c r="AL4968" t="s">
        <v>302</v>
      </c>
      <c r="AM4968" t="s">
        <v>245</v>
      </c>
    </row>
    <row r="4969" spans="1:39" x14ac:dyDescent="0.3">
      <c r="A4969" s="1">
        <v>43606</v>
      </c>
      <c r="B4969" t="s">
        <v>43</v>
      </c>
      <c r="C4969" t="s">
        <v>246</v>
      </c>
      <c r="D4969">
        <v>600</v>
      </c>
      <c r="E4969">
        <v>6</v>
      </c>
      <c r="F4969">
        <v>255</v>
      </c>
      <c r="G4969">
        <v>255.949997</v>
      </c>
      <c r="H4969">
        <v>253.78999300000001</v>
      </c>
      <c r="I4969">
        <v>255.36000099999899</v>
      </c>
      <c r="J4969">
        <v>255.050354</v>
      </c>
      <c r="K4969">
        <v>2881600</v>
      </c>
      <c r="L4969">
        <v>2.4260000000000002</v>
      </c>
      <c r="M4969">
        <v>7.3499576563837701E-3</v>
      </c>
      <c r="N4969">
        <v>3.7586741300018503E-2</v>
      </c>
      <c r="O4969">
        <v>5.8333917008180101E-2</v>
      </c>
      <c r="P4969">
        <v>0.14540954509237899</v>
      </c>
      <c r="Q4969">
        <v>0.29908525432425398</v>
      </c>
      <c r="R4969">
        <v>7.9689872974214298E-3</v>
      </c>
      <c r="S4969">
        <v>1.22075583688487E-2</v>
      </c>
      <c r="T4969">
        <v>9.9503283417276892E-3</v>
      </c>
      <c r="U4969">
        <v>1.7004603014799599E-2</v>
      </c>
      <c r="V4969">
        <v>257.42999300000002</v>
      </c>
      <c r="W4969">
        <v>171.88999899999999</v>
      </c>
      <c r="X4969">
        <v>-0.13518475785567299</v>
      </c>
      <c r="Y4969">
        <v>8.4599491109458805E-3</v>
      </c>
      <c r="Z4969">
        <v>1.4620565148719</v>
      </c>
      <c r="AA4969">
        <v>2.6326534785626499</v>
      </c>
      <c r="AB4969">
        <v>2.4602736875622302</v>
      </c>
      <c r="AC4969" t="s">
        <v>251</v>
      </c>
      <c r="AD4969" t="s">
        <v>388</v>
      </c>
      <c r="AE4969" t="s">
        <v>56</v>
      </c>
      <c r="AF4969" t="s">
        <v>82</v>
      </c>
      <c r="AG4969" t="s">
        <v>389</v>
      </c>
      <c r="AH4969" s="45">
        <v>39647</v>
      </c>
      <c r="AI4969">
        <v>1141391</v>
      </c>
      <c r="AK4969" t="s">
        <v>390</v>
      </c>
      <c r="AL4969" t="s">
        <v>302</v>
      </c>
      <c r="AM4969" t="s">
        <v>245</v>
      </c>
    </row>
    <row r="4970" spans="1:39" x14ac:dyDescent="0.3">
      <c r="A4970" s="1">
        <v>43616</v>
      </c>
      <c r="B4970" t="s">
        <v>43</v>
      </c>
      <c r="C4970" t="s">
        <v>246</v>
      </c>
      <c r="D4970">
        <v>600</v>
      </c>
      <c r="E4970">
        <v>6</v>
      </c>
      <c r="F4970">
        <v>251.979996</v>
      </c>
      <c r="G4970">
        <v>253.66000399999999</v>
      </c>
      <c r="H4970">
        <v>250.83999599999899</v>
      </c>
      <c r="I4970">
        <v>251.490004999999</v>
      </c>
      <c r="J4970">
        <v>251.18504300000001</v>
      </c>
      <c r="K4970">
        <v>5041400</v>
      </c>
      <c r="L4970">
        <v>2.1419999999999999</v>
      </c>
      <c r="M4970">
        <v>-1.0678815281988E-2</v>
      </c>
      <c r="N4970">
        <v>7.0229218521353698E-3</v>
      </c>
      <c r="O4970">
        <v>-1.08755095445383E-2</v>
      </c>
      <c r="P4970">
        <v>0.102748000985226</v>
      </c>
      <c r="Q4970">
        <v>0.27669662207102502</v>
      </c>
      <c r="R4970">
        <v>7.3996791549031903E-3</v>
      </c>
      <c r="S4970">
        <v>1.2685683213095799E-2</v>
      </c>
      <c r="T4970">
        <v>1.0504118124073701E-2</v>
      </c>
      <c r="U4970">
        <v>1.7096528829602799E-2</v>
      </c>
      <c r="V4970">
        <v>258.85998499999999</v>
      </c>
      <c r="W4970">
        <v>171.88999899999999</v>
      </c>
      <c r="X4970">
        <v>-0.13518475785567299</v>
      </c>
      <c r="Y4970">
        <v>-1.3283204951564801E-2</v>
      </c>
      <c r="Z4970">
        <v>1.46303743816635</v>
      </c>
      <c r="AA4970">
        <v>2.4875941577399798</v>
      </c>
      <c r="AB4970">
        <v>2.5343573982954601</v>
      </c>
      <c r="AC4970" t="s">
        <v>251</v>
      </c>
      <c r="AD4970" t="s">
        <v>388</v>
      </c>
      <c r="AE4970" t="s">
        <v>56</v>
      </c>
      <c r="AF4970" t="s">
        <v>82</v>
      </c>
      <c r="AG4970" t="s">
        <v>389</v>
      </c>
      <c r="AH4970" s="45">
        <v>39647</v>
      </c>
      <c r="AI4970">
        <v>1141391</v>
      </c>
      <c r="AK4970" t="s">
        <v>390</v>
      </c>
      <c r="AL4970" t="s">
        <v>302</v>
      </c>
      <c r="AM4970" t="s">
        <v>245</v>
      </c>
    </row>
    <row r="4971" spans="1:39" x14ac:dyDescent="0.3">
      <c r="A4971" s="1">
        <v>43620</v>
      </c>
      <c r="B4971" t="s">
        <v>43</v>
      </c>
      <c r="C4971" t="s">
        <v>239</v>
      </c>
      <c r="D4971">
        <v>300</v>
      </c>
      <c r="E4971">
        <v>6</v>
      </c>
      <c r="F4971">
        <v>245.13000499999899</v>
      </c>
      <c r="G4971">
        <v>249.36999499999999</v>
      </c>
      <c r="H4971">
        <v>241.720000999999</v>
      </c>
      <c r="I4971">
        <v>249.179993</v>
      </c>
      <c r="J4971">
        <v>248.877838</v>
      </c>
      <c r="K4971">
        <v>4862200</v>
      </c>
      <c r="L4971">
        <v>2.1190000000000002</v>
      </c>
      <c r="M4971">
        <v>2.81639864038759E-2</v>
      </c>
      <c r="N4971">
        <v>-1.6912110703095298E-2</v>
      </c>
      <c r="O4971">
        <v>8.0182232813523092E-3</v>
      </c>
      <c r="P4971">
        <v>9.8063016910526296E-2</v>
      </c>
      <c r="Q4971">
        <v>0.24881837726377301</v>
      </c>
      <c r="R4971">
        <v>2.3741338356430799E-2</v>
      </c>
      <c r="S4971">
        <v>1.55182213174891E-2</v>
      </c>
      <c r="T4971">
        <v>1.2067771326757799E-2</v>
      </c>
      <c r="U4971">
        <v>1.7262771541473598E-2</v>
      </c>
      <c r="V4971">
        <v>258.85998499999999</v>
      </c>
      <c r="W4971">
        <v>171.88999899999999</v>
      </c>
      <c r="X4971">
        <v>-0.13518475785567299</v>
      </c>
      <c r="Y4971">
        <v>2.1205927310919401E-2</v>
      </c>
      <c r="Z4971">
        <v>1.4591158327270399</v>
      </c>
      <c r="AA4971">
        <v>2.2231610187107802</v>
      </c>
      <c r="AB4971">
        <v>2.4389166918476701</v>
      </c>
      <c r="AC4971" t="s">
        <v>251</v>
      </c>
      <c r="AD4971" t="s">
        <v>388</v>
      </c>
      <c r="AE4971" t="s">
        <v>56</v>
      </c>
      <c r="AF4971" t="s">
        <v>82</v>
      </c>
      <c r="AG4971" t="s">
        <v>389</v>
      </c>
      <c r="AH4971" s="45">
        <v>39647</v>
      </c>
      <c r="AI4971">
        <v>1141391</v>
      </c>
      <c r="AK4971" t="s">
        <v>390</v>
      </c>
      <c r="AL4971" t="s">
        <v>302</v>
      </c>
      <c r="AM4971" t="s">
        <v>245</v>
      </c>
    </row>
    <row r="4972" spans="1:39" x14ac:dyDescent="0.3">
      <c r="A4972" s="1">
        <v>43629</v>
      </c>
      <c r="B4972" t="s">
        <v>43</v>
      </c>
      <c r="C4972" t="s">
        <v>246</v>
      </c>
      <c r="D4972">
        <v>200</v>
      </c>
      <c r="E4972">
        <v>6</v>
      </c>
      <c r="F4972">
        <v>265</v>
      </c>
      <c r="G4972">
        <v>265.23001099999999</v>
      </c>
      <c r="H4972">
        <v>260.25</v>
      </c>
      <c r="I4972">
        <v>261.20001200000002</v>
      </c>
      <c r="J4972">
        <v>260.88326999999998</v>
      </c>
      <c r="K4972">
        <v>4331000</v>
      </c>
      <c r="L4972">
        <v>2.0910000000000002</v>
      </c>
      <c r="M4972">
        <v>-1.0094375270090101E-2</v>
      </c>
      <c r="N4972">
        <v>1.2986031558136799E-2</v>
      </c>
      <c r="O4972">
        <v>7.8913911713256998E-2</v>
      </c>
      <c r="P4972">
        <v>0.130735337044315</v>
      </c>
      <c r="Q4972">
        <v>0.27185719065087699</v>
      </c>
      <c r="R4972">
        <v>1.6444157124997201E-2</v>
      </c>
      <c r="S4972">
        <v>1.66176033479336E-2</v>
      </c>
      <c r="T4972">
        <v>1.2897612292788E-2</v>
      </c>
      <c r="U4972">
        <v>1.73601147073239E-2</v>
      </c>
      <c r="V4972">
        <v>269.85000600000001</v>
      </c>
      <c r="W4972">
        <v>171.88999899999999</v>
      </c>
      <c r="X4972">
        <v>-0.13518475785567299</v>
      </c>
      <c r="Y4972">
        <v>4.0890106107655602E-3</v>
      </c>
      <c r="Z4972">
        <v>1.4622188235190099</v>
      </c>
      <c r="AA4972">
        <v>2.51116281420247</v>
      </c>
      <c r="AB4972">
        <v>2.5892427170211998</v>
      </c>
      <c r="AC4972" t="s">
        <v>251</v>
      </c>
      <c r="AD4972" t="s">
        <v>388</v>
      </c>
      <c r="AE4972" t="s">
        <v>56</v>
      </c>
      <c r="AF4972" t="s">
        <v>82</v>
      </c>
      <c r="AG4972" t="s">
        <v>389</v>
      </c>
      <c r="AH4972" s="45">
        <v>39647</v>
      </c>
      <c r="AI4972">
        <v>1141391</v>
      </c>
      <c r="AK4972" t="s">
        <v>390</v>
      </c>
      <c r="AL4972" t="s">
        <v>302</v>
      </c>
      <c r="AM4972" t="s">
        <v>245</v>
      </c>
    </row>
    <row r="4973" spans="1:39" x14ac:dyDescent="0.3">
      <c r="A4973" s="1">
        <v>43641</v>
      </c>
      <c r="B4973" t="s">
        <v>43</v>
      </c>
      <c r="C4973" t="s">
        <v>239</v>
      </c>
      <c r="D4973">
        <v>500</v>
      </c>
      <c r="E4973">
        <v>6</v>
      </c>
      <c r="F4973">
        <v>266.040009</v>
      </c>
      <c r="G4973">
        <v>266.30999800000001</v>
      </c>
      <c r="H4973">
        <v>259.11999500000002</v>
      </c>
      <c r="I4973">
        <v>259.73001099999999</v>
      </c>
      <c r="J4973">
        <v>259.41507000000001</v>
      </c>
      <c r="K4973">
        <v>3138000</v>
      </c>
      <c r="L4973">
        <v>1.994</v>
      </c>
      <c r="M4973">
        <v>-2.1218460597830599E-2</v>
      </c>
      <c r="N4973">
        <v>3.5485462369028902E-3</v>
      </c>
      <c r="O4973">
        <v>3.9262397028352998E-2</v>
      </c>
      <c r="P4973">
        <v>0.10875589919937299</v>
      </c>
      <c r="Q4973">
        <v>0.25949054739327798</v>
      </c>
      <c r="R4973">
        <v>1.76151256584796E-2</v>
      </c>
      <c r="S4973">
        <v>1.6276739340692101E-2</v>
      </c>
      <c r="T4973">
        <v>1.2879180434538E-2</v>
      </c>
      <c r="U4973">
        <v>1.74813871615907E-2</v>
      </c>
      <c r="V4973">
        <v>269.85000600000001</v>
      </c>
      <c r="W4973">
        <v>171.88999899999999</v>
      </c>
      <c r="X4973">
        <v>-0.13518475785567299</v>
      </c>
      <c r="Y4973">
        <v>-9.5417756928269908E-3</v>
      </c>
      <c r="Z4973">
        <v>1.46588779816833</v>
      </c>
      <c r="AA4973">
        <v>2.4990858081579801</v>
      </c>
      <c r="AB4973">
        <v>2.63478719186989</v>
      </c>
      <c r="AC4973" t="s">
        <v>251</v>
      </c>
      <c r="AD4973" t="s">
        <v>388</v>
      </c>
      <c r="AE4973" t="s">
        <v>56</v>
      </c>
      <c r="AF4973" t="s">
        <v>82</v>
      </c>
      <c r="AG4973" t="s">
        <v>389</v>
      </c>
      <c r="AH4973" s="45">
        <v>39647</v>
      </c>
      <c r="AI4973">
        <v>1141391</v>
      </c>
      <c r="AK4973" t="s">
        <v>390</v>
      </c>
      <c r="AL4973" t="s">
        <v>302</v>
      </c>
      <c r="AM4973" t="s">
        <v>245</v>
      </c>
    </row>
    <row r="4974" spans="1:39" x14ac:dyDescent="0.3">
      <c r="A4974" s="1">
        <v>43567</v>
      </c>
      <c r="B4974" t="s">
        <v>43</v>
      </c>
      <c r="C4974" t="s">
        <v>246</v>
      </c>
      <c r="D4974">
        <v>500</v>
      </c>
      <c r="E4974">
        <v>7</v>
      </c>
      <c r="F4974">
        <v>237.029999</v>
      </c>
      <c r="G4974">
        <v>239</v>
      </c>
      <c r="H4974">
        <v>236.08000200000001</v>
      </c>
      <c r="I4974">
        <v>238.83000200000001</v>
      </c>
      <c r="J4974">
        <v>238.54039</v>
      </c>
      <c r="K4974">
        <v>3452100</v>
      </c>
      <c r="L4974">
        <v>2.56</v>
      </c>
      <c r="M4974">
        <v>1.1750737434680299E-2</v>
      </c>
      <c r="N4974">
        <v>1.0649749478914099E-2</v>
      </c>
      <c r="O4974">
        <v>4.5611315141393903E-2</v>
      </c>
      <c r="P4974">
        <v>0.19954319859219599</v>
      </c>
      <c r="Q4974">
        <v>0.31764734756153901</v>
      </c>
      <c r="R4974">
        <v>6.3241239806974998E-3</v>
      </c>
      <c r="S4974">
        <v>9.7556298331738806E-3</v>
      </c>
      <c r="T4974">
        <v>9.8164298761841406E-3</v>
      </c>
      <c r="U4974">
        <v>1.7074190350162801E-2</v>
      </c>
      <c r="V4974">
        <v>240.929993</v>
      </c>
      <c r="W4974">
        <v>170.64999399999999</v>
      </c>
      <c r="X4974">
        <v>-0.13518475785567299</v>
      </c>
      <c r="Y4974">
        <v>6.5875784763498903E-3</v>
      </c>
      <c r="Z4974">
        <v>1.4529138741690499</v>
      </c>
      <c r="AA4974">
        <v>2.6789261930519199</v>
      </c>
      <c r="AB4974">
        <v>2.7298569002792101</v>
      </c>
      <c r="AC4974" t="s">
        <v>252</v>
      </c>
      <c r="AD4974" t="s">
        <v>388</v>
      </c>
      <c r="AE4974" t="s">
        <v>56</v>
      </c>
      <c r="AF4974" t="s">
        <v>82</v>
      </c>
      <c r="AG4974" t="s">
        <v>389</v>
      </c>
      <c r="AH4974" s="45">
        <v>39647</v>
      </c>
      <c r="AI4974">
        <v>1141391</v>
      </c>
      <c r="AK4974" t="s">
        <v>390</v>
      </c>
      <c r="AL4974" t="s">
        <v>302</v>
      </c>
      <c r="AM4974" t="s">
        <v>245</v>
      </c>
    </row>
    <row r="4975" spans="1:39" x14ac:dyDescent="0.3">
      <c r="A4975" s="1">
        <v>43580</v>
      </c>
      <c r="B4975" t="s">
        <v>43</v>
      </c>
      <c r="C4975" t="s">
        <v>246</v>
      </c>
      <c r="D4975">
        <v>1300</v>
      </c>
      <c r="E4975">
        <v>7</v>
      </c>
      <c r="F4975">
        <v>244.699997</v>
      </c>
      <c r="G4975">
        <v>246.85000600000001</v>
      </c>
      <c r="H4975">
        <v>244.020004</v>
      </c>
      <c r="I4975">
        <v>245.61000099999899</v>
      </c>
      <c r="J4975">
        <v>245.31217999999899</v>
      </c>
      <c r="K4975">
        <v>3152400</v>
      </c>
      <c r="L4975">
        <v>2.5339999999999998</v>
      </c>
      <c r="M4975">
        <v>1.3037852711267799E-3</v>
      </c>
      <c r="N4975">
        <v>1.8948003328229799E-2</v>
      </c>
      <c r="O4975">
        <v>6.5236771781082295E-2</v>
      </c>
      <c r="P4975">
        <v>0.20787372473417301</v>
      </c>
      <c r="Q4975">
        <v>0.35460491779397202</v>
      </c>
      <c r="R4975">
        <v>4.1020983421970999E-3</v>
      </c>
      <c r="S4975">
        <v>6.2309892408250701E-3</v>
      </c>
      <c r="T4975">
        <v>9.4449195256691501E-3</v>
      </c>
      <c r="U4975">
        <v>1.6957674810214401E-2</v>
      </c>
      <c r="V4975">
        <v>246.85000600000001</v>
      </c>
      <c r="W4975">
        <v>170.64999399999999</v>
      </c>
      <c r="X4975">
        <v>-0.13518475785567299</v>
      </c>
      <c r="Y4975">
        <v>-3.6904169755480902E-4</v>
      </c>
      <c r="Z4975">
        <v>1.4528124487382601</v>
      </c>
      <c r="AA4975">
        <v>3.0488416882000799</v>
      </c>
      <c r="AB4975">
        <v>2.7789680489951198</v>
      </c>
      <c r="AC4975" t="s">
        <v>252</v>
      </c>
      <c r="AD4975" t="s">
        <v>388</v>
      </c>
      <c r="AE4975" t="s">
        <v>56</v>
      </c>
      <c r="AF4975" t="s">
        <v>82</v>
      </c>
      <c r="AG4975" t="s">
        <v>389</v>
      </c>
      <c r="AH4975" s="45">
        <v>39647</v>
      </c>
      <c r="AI4975">
        <v>1141391</v>
      </c>
      <c r="AK4975" t="s">
        <v>390</v>
      </c>
      <c r="AL4975" t="s">
        <v>302</v>
      </c>
      <c r="AM4975" t="s">
        <v>245</v>
      </c>
    </row>
    <row r="4976" spans="1:39" x14ac:dyDescent="0.3">
      <c r="A4976" s="1">
        <v>43615</v>
      </c>
      <c r="B4976" t="s">
        <v>43</v>
      </c>
      <c r="C4976" t="s">
        <v>239</v>
      </c>
      <c r="D4976">
        <v>400</v>
      </c>
      <c r="E4976">
        <v>7</v>
      </c>
      <c r="F4976">
        <v>254.270004</v>
      </c>
      <c r="G4976">
        <v>256.05999800000001</v>
      </c>
      <c r="H4976">
        <v>252.78999300000001</v>
      </c>
      <c r="I4976">
        <v>254.19000199999999</v>
      </c>
      <c r="J4976">
        <v>253.881775</v>
      </c>
      <c r="K4976">
        <v>2817400</v>
      </c>
      <c r="L4976">
        <v>2.2269999999999999</v>
      </c>
      <c r="M4976">
        <v>2.4815608527655199E-3</v>
      </c>
      <c r="N4976">
        <v>-1.0604811517086799E-2</v>
      </c>
      <c r="O4976">
        <v>2.8167495983648198E-2</v>
      </c>
      <c r="P4976">
        <v>0.124399903317344</v>
      </c>
      <c r="Q4976">
        <v>0.29907263370023801</v>
      </c>
      <c r="R4976">
        <v>1.4946709402943801E-2</v>
      </c>
      <c r="S4976">
        <v>1.38688759877928E-2</v>
      </c>
      <c r="T4976">
        <v>1.04489295454907E-2</v>
      </c>
      <c r="U4976">
        <v>1.7093226732132101E-2</v>
      </c>
      <c r="V4976">
        <v>258.85998499999999</v>
      </c>
      <c r="W4976">
        <v>171.88999899999999</v>
      </c>
      <c r="X4976">
        <v>-0.13518475785567299</v>
      </c>
      <c r="Y4976">
        <v>2.0962723552933101E-3</v>
      </c>
      <c r="Z4976">
        <v>1.4633118518738299</v>
      </c>
      <c r="AA4976">
        <v>2.6917347232191</v>
      </c>
      <c r="AB4976">
        <v>2.51378414547681</v>
      </c>
      <c r="AC4976" t="s">
        <v>252</v>
      </c>
      <c r="AD4976" t="s">
        <v>388</v>
      </c>
      <c r="AE4976" t="s">
        <v>56</v>
      </c>
      <c r="AF4976" t="s">
        <v>82</v>
      </c>
      <c r="AG4976" t="s">
        <v>389</v>
      </c>
      <c r="AH4976" s="45">
        <v>39647</v>
      </c>
      <c r="AI4976">
        <v>1141391</v>
      </c>
      <c r="AK4976" t="s">
        <v>390</v>
      </c>
      <c r="AL4976" t="s">
        <v>302</v>
      </c>
      <c r="AM4976" t="s">
        <v>245</v>
      </c>
    </row>
    <row r="4977" spans="1:39" x14ac:dyDescent="0.3">
      <c r="A4977" s="1">
        <v>43640</v>
      </c>
      <c r="B4977" t="s">
        <v>43</v>
      </c>
      <c r="C4977" t="s">
        <v>246</v>
      </c>
      <c r="D4977">
        <v>600</v>
      </c>
      <c r="E4977">
        <v>7</v>
      </c>
      <c r="F4977">
        <v>265.85000600000001</v>
      </c>
      <c r="G4977">
        <v>267.10000600000001</v>
      </c>
      <c r="H4977">
        <v>265.13000499999998</v>
      </c>
      <c r="I4977">
        <v>265.29998799999998</v>
      </c>
      <c r="J4977">
        <v>264.97827100000001</v>
      </c>
      <c r="K4977">
        <v>2538100</v>
      </c>
      <c r="L4977">
        <v>2.0209999999999999</v>
      </c>
      <c r="M4977">
        <v>3.13338308648679E-3</v>
      </c>
      <c r="N4977">
        <v>2.32611284943334E-2</v>
      </c>
      <c r="O4977">
        <v>3.2174308974973503E-2</v>
      </c>
      <c r="P4977">
        <v>0.14235299466173701</v>
      </c>
      <c r="Q4977">
        <v>0.28418938769232199</v>
      </c>
      <c r="R4977">
        <v>1.31102786355173E-2</v>
      </c>
      <c r="S4977">
        <v>1.6815002704512999E-2</v>
      </c>
      <c r="T4977">
        <v>1.26064744386574E-2</v>
      </c>
      <c r="U4977">
        <v>1.7425301746683199E-2</v>
      </c>
      <c r="V4977">
        <v>269.85000600000001</v>
      </c>
      <c r="W4977">
        <v>171.88999899999999</v>
      </c>
      <c r="X4977">
        <v>-0.13518475785567299</v>
      </c>
      <c r="Y4977">
        <v>-1.73338836506086E-3</v>
      </c>
      <c r="Z4977">
        <v>1.46260111515059</v>
      </c>
      <c r="AA4977">
        <v>2.7391065971337998</v>
      </c>
      <c r="AB4977">
        <v>2.6324601831677699</v>
      </c>
      <c r="AC4977" t="s">
        <v>252</v>
      </c>
      <c r="AD4977" t="s">
        <v>388</v>
      </c>
      <c r="AE4977" t="s">
        <v>56</v>
      </c>
      <c r="AF4977" t="s">
        <v>82</v>
      </c>
      <c r="AG4977" t="s">
        <v>389</v>
      </c>
      <c r="AH4977" s="45">
        <v>39647</v>
      </c>
      <c r="AI4977">
        <v>1141391</v>
      </c>
      <c r="AK4977" t="s">
        <v>390</v>
      </c>
      <c r="AL4977" t="s">
        <v>302</v>
      </c>
      <c r="AM4977" t="s">
        <v>245</v>
      </c>
    </row>
    <row r="4978" spans="1:39" x14ac:dyDescent="0.3">
      <c r="A4978" s="1">
        <v>43616</v>
      </c>
      <c r="B4978" t="s">
        <v>43</v>
      </c>
      <c r="C4978" t="s">
        <v>239</v>
      </c>
      <c r="D4978">
        <v>400</v>
      </c>
      <c r="E4978">
        <v>8</v>
      </c>
      <c r="F4978">
        <v>251.979996</v>
      </c>
      <c r="G4978">
        <v>253.66000399999999</v>
      </c>
      <c r="H4978">
        <v>250.83999599999899</v>
      </c>
      <c r="I4978">
        <v>251.490004999999</v>
      </c>
      <c r="J4978">
        <v>251.18504300000001</v>
      </c>
      <c r="K4978">
        <v>5041400</v>
      </c>
      <c r="L4978">
        <v>2.1419999999999999</v>
      </c>
      <c r="M4978">
        <v>-1.0678815281988E-2</v>
      </c>
      <c r="N4978">
        <v>7.0229218521353698E-3</v>
      </c>
      <c r="O4978">
        <v>-1.08755095445383E-2</v>
      </c>
      <c r="P4978">
        <v>0.102748000985226</v>
      </c>
      <c r="Q4978">
        <v>0.27669662207102502</v>
      </c>
      <c r="R4978">
        <v>7.3996791549031903E-3</v>
      </c>
      <c r="S4978">
        <v>1.2685683213095799E-2</v>
      </c>
      <c r="T4978">
        <v>1.0504118124073701E-2</v>
      </c>
      <c r="U4978">
        <v>1.7096528829602799E-2</v>
      </c>
      <c r="V4978">
        <v>258.85998499999999</v>
      </c>
      <c r="W4978">
        <v>171.88999899999999</v>
      </c>
      <c r="X4978">
        <v>-0.13518475785567299</v>
      </c>
      <c r="Y4978">
        <v>-1.3283204951564801E-2</v>
      </c>
      <c r="Z4978">
        <v>1.46303743816635</v>
      </c>
      <c r="AA4978">
        <v>2.4875941577399798</v>
      </c>
      <c r="AB4978">
        <v>2.5343573982954601</v>
      </c>
      <c r="AC4978" t="s">
        <v>253</v>
      </c>
      <c r="AD4978" t="s">
        <v>388</v>
      </c>
      <c r="AE4978" t="s">
        <v>56</v>
      </c>
      <c r="AF4978" t="s">
        <v>82</v>
      </c>
      <c r="AG4978" t="s">
        <v>389</v>
      </c>
      <c r="AH4978" s="45">
        <v>39647</v>
      </c>
      <c r="AI4978">
        <v>1141391</v>
      </c>
      <c r="AK4978" t="s">
        <v>390</v>
      </c>
      <c r="AL4978" t="s">
        <v>302</v>
      </c>
      <c r="AM4978" t="s">
        <v>245</v>
      </c>
    </row>
    <row r="4979" spans="1:39" x14ac:dyDescent="0.3">
      <c r="A4979" s="1">
        <v>43570</v>
      </c>
      <c r="B4979" t="s">
        <v>43</v>
      </c>
      <c r="C4979" t="s">
        <v>246</v>
      </c>
      <c r="D4979">
        <v>1200</v>
      </c>
      <c r="E4979">
        <v>9</v>
      </c>
      <c r="F4979">
        <v>239.520004</v>
      </c>
      <c r="G4979">
        <v>239.86000099999899</v>
      </c>
      <c r="H4979">
        <v>237.19000199999999</v>
      </c>
      <c r="I4979">
        <v>239.14999399999999</v>
      </c>
      <c r="J4979">
        <v>238.86000099999899</v>
      </c>
      <c r="K4979">
        <v>3437500</v>
      </c>
      <c r="L4979">
        <v>2.5529999999999999</v>
      </c>
      <c r="M4979">
        <v>1.33896433172608E-3</v>
      </c>
      <c r="N4979">
        <v>1.21157019117243E-2</v>
      </c>
      <c r="O4979">
        <v>4.2539881570021303E-2</v>
      </c>
      <c r="P4979">
        <v>0.203284252300033</v>
      </c>
      <c r="Q4979">
        <v>0.322023099251871</v>
      </c>
      <c r="R4979">
        <v>6.2265612947020096E-3</v>
      </c>
      <c r="S4979">
        <v>9.7425591657227407E-3</v>
      </c>
      <c r="T4979">
        <v>9.7934840853741902E-3</v>
      </c>
      <c r="U4979">
        <v>1.7072027569031201E-2</v>
      </c>
      <c r="V4979">
        <v>240.929993</v>
      </c>
      <c r="W4979">
        <v>170.64999399999999</v>
      </c>
      <c r="X4979">
        <v>-0.13518475785567299</v>
      </c>
      <c r="Y4979">
        <v>-6.2956724975841202E-4</v>
      </c>
      <c r="Z4979">
        <v>1.45290704850136</v>
      </c>
      <c r="AA4979">
        <v>2.72285155636142</v>
      </c>
      <c r="AB4979">
        <v>2.7049431429458499</v>
      </c>
      <c r="AC4979" t="s">
        <v>254</v>
      </c>
      <c r="AD4979" t="s">
        <v>388</v>
      </c>
      <c r="AE4979" t="s">
        <v>56</v>
      </c>
      <c r="AF4979" t="s">
        <v>82</v>
      </c>
      <c r="AG4979" t="s">
        <v>389</v>
      </c>
      <c r="AH4979" s="45">
        <v>39647</v>
      </c>
      <c r="AI4979">
        <v>1141391</v>
      </c>
      <c r="AK4979" t="s">
        <v>390</v>
      </c>
      <c r="AL4979" t="s">
        <v>302</v>
      </c>
      <c r="AM4979" t="s">
        <v>245</v>
      </c>
    </row>
    <row r="4980" spans="1:39" x14ac:dyDescent="0.3">
      <c r="A4980" s="1">
        <v>43571</v>
      </c>
      <c r="B4980" t="s">
        <v>43</v>
      </c>
      <c r="C4980" t="s">
        <v>239</v>
      </c>
      <c r="D4980">
        <v>700</v>
      </c>
      <c r="E4980">
        <v>9</v>
      </c>
      <c r="F4980">
        <v>240</v>
      </c>
      <c r="G4980">
        <v>240.970000999999</v>
      </c>
      <c r="H4980">
        <v>238.949997</v>
      </c>
      <c r="I4980">
        <v>240.08999599999899</v>
      </c>
      <c r="J4980">
        <v>239.79885899999999</v>
      </c>
      <c r="K4980">
        <v>2564300</v>
      </c>
      <c r="L4980">
        <v>2.5920000000000001</v>
      </c>
      <c r="M4980">
        <v>3.9228740234839403E-3</v>
      </c>
      <c r="N4980">
        <v>1.7563395223545299E-2</v>
      </c>
      <c r="O4980">
        <v>3.9256007855658803E-2</v>
      </c>
      <c r="P4980">
        <v>0.20164511176288899</v>
      </c>
      <c r="Q4980">
        <v>0.328243897097518</v>
      </c>
      <c r="R4980">
        <v>5.8268260051211902E-3</v>
      </c>
      <c r="S4980">
        <v>9.6828955593081297E-3</v>
      </c>
      <c r="T4980">
        <v>9.7893564005822296E-3</v>
      </c>
      <c r="U4980">
        <v>1.7071334007271999E-2</v>
      </c>
      <c r="V4980">
        <v>240.970000999999</v>
      </c>
      <c r="W4980">
        <v>170.64999399999999</v>
      </c>
      <c r="X4980">
        <v>-0.13518475785567299</v>
      </c>
      <c r="Y4980">
        <v>5.0922850790659495E-4</v>
      </c>
      <c r="Z4980">
        <v>1.45800683187522</v>
      </c>
      <c r="AA4980">
        <v>2.7798550471727901</v>
      </c>
      <c r="AB4980">
        <v>2.7005063257375901</v>
      </c>
      <c r="AC4980" t="s">
        <v>254</v>
      </c>
      <c r="AD4980" t="s">
        <v>388</v>
      </c>
      <c r="AE4980" t="s">
        <v>56</v>
      </c>
      <c r="AF4980" t="s">
        <v>82</v>
      </c>
      <c r="AG4980" t="s">
        <v>389</v>
      </c>
      <c r="AH4980" s="45">
        <v>39647</v>
      </c>
      <c r="AI4980">
        <v>1141391</v>
      </c>
      <c r="AK4980" t="s">
        <v>390</v>
      </c>
      <c r="AL4980" t="s">
        <v>302</v>
      </c>
      <c r="AM4980" t="s">
        <v>245</v>
      </c>
    </row>
    <row r="4981" spans="1:39" x14ac:dyDescent="0.3">
      <c r="A4981" s="1">
        <v>43572</v>
      </c>
      <c r="B4981" t="s">
        <v>43</v>
      </c>
      <c r="C4981" t="s">
        <v>239</v>
      </c>
      <c r="D4981">
        <v>1500</v>
      </c>
      <c r="E4981">
        <v>9</v>
      </c>
      <c r="F4981">
        <v>240.66999799999999</v>
      </c>
      <c r="G4981">
        <v>241.240004999999</v>
      </c>
      <c r="H4981">
        <v>238.949997</v>
      </c>
      <c r="I4981">
        <v>241</v>
      </c>
      <c r="J4981">
        <v>240.707764</v>
      </c>
      <c r="K4981">
        <v>2829200</v>
      </c>
      <c r="L4981">
        <v>2.5920000000000001</v>
      </c>
      <c r="M4981">
        <v>3.7831157387306202E-3</v>
      </c>
      <c r="N4981">
        <v>1.64836794116331E-2</v>
      </c>
      <c r="O4981">
        <v>4.6418909401531802E-2</v>
      </c>
      <c r="P4981">
        <v>0.19908773707321401</v>
      </c>
      <c r="Q4981">
        <v>0.30664313512882901</v>
      </c>
      <c r="R4981">
        <v>5.7841307070536198E-3</v>
      </c>
      <c r="S4981">
        <v>9.6212122205933497E-3</v>
      </c>
      <c r="T4981">
        <v>9.7814258772271206E-3</v>
      </c>
      <c r="U4981">
        <v>1.7004034342851401E-2</v>
      </c>
      <c r="V4981">
        <v>241.240004999999</v>
      </c>
      <c r="W4981">
        <v>170.64999399999999</v>
      </c>
      <c r="X4981">
        <v>-0.13518475785567299</v>
      </c>
      <c r="Y4981">
        <v>-2.2764010197428601E-3</v>
      </c>
      <c r="Z4981">
        <v>1.4531132222312499</v>
      </c>
      <c r="AA4981">
        <v>2.5848204459031501</v>
      </c>
      <c r="AB4981">
        <v>2.6937997620614</v>
      </c>
      <c r="AC4981" t="s">
        <v>254</v>
      </c>
      <c r="AD4981" t="s">
        <v>388</v>
      </c>
      <c r="AE4981" t="s">
        <v>56</v>
      </c>
      <c r="AF4981" t="s">
        <v>82</v>
      </c>
      <c r="AG4981" t="s">
        <v>389</v>
      </c>
      <c r="AH4981" s="45">
        <v>39647</v>
      </c>
      <c r="AI4981">
        <v>1141391</v>
      </c>
      <c r="AK4981" t="s">
        <v>390</v>
      </c>
      <c r="AL4981" t="s">
        <v>302</v>
      </c>
      <c r="AM4981" t="s">
        <v>245</v>
      </c>
    </row>
    <row r="4982" spans="1:39" x14ac:dyDescent="0.3">
      <c r="A4982" s="1">
        <v>43593</v>
      </c>
      <c r="B4982" t="s">
        <v>43</v>
      </c>
      <c r="C4982" t="s">
        <v>246</v>
      </c>
      <c r="D4982">
        <v>600</v>
      </c>
      <c r="E4982">
        <v>9</v>
      </c>
      <c r="F4982">
        <v>244.53999300000001</v>
      </c>
      <c r="G4982">
        <v>247.55000299999901</v>
      </c>
      <c r="H4982">
        <v>243.75</v>
      </c>
      <c r="I4982">
        <v>245.33000200000001</v>
      </c>
      <c r="J4982">
        <v>245.03251599999999</v>
      </c>
      <c r="K4982">
        <v>3050700</v>
      </c>
      <c r="L4982">
        <v>2.4820000000000002</v>
      </c>
      <c r="M4982">
        <v>1.10120697472255E-3</v>
      </c>
      <c r="N4982">
        <v>-1.3844113094958199E-2</v>
      </c>
      <c r="O4982">
        <v>3.7502023489577298E-2</v>
      </c>
      <c r="P4982">
        <v>0.13196737800500599</v>
      </c>
      <c r="Q4982">
        <v>0.26586628746900498</v>
      </c>
      <c r="R4982">
        <v>7.5819335050822303E-3</v>
      </c>
      <c r="S4982">
        <v>9.4135856824680408E-3</v>
      </c>
      <c r="T4982">
        <v>9.0795775504701193E-3</v>
      </c>
      <c r="U4982">
        <v>1.6865781825845302E-2</v>
      </c>
      <c r="V4982">
        <v>257.42999300000002</v>
      </c>
      <c r="W4982">
        <v>171.88999899999999</v>
      </c>
      <c r="X4982">
        <v>-0.13518475785567299</v>
      </c>
      <c r="Y4982">
        <v>-1.60671540560346E-3</v>
      </c>
      <c r="Z4982">
        <v>1.46610480391437</v>
      </c>
      <c r="AA4982">
        <v>2.2521982254494799</v>
      </c>
      <c r="AB4982">
        <v>2.45753162165449</v>
      </c>
      <c r="AC4982" t="s">
        <v>254</v>
      </c>
      <c r="AD4982" t="s">
        <v>388</v>
      </c>
      <c r="AE4982" t="s">
        <v>56</v>
      </c>
      <c r="AF4982" t="s">
        <v>82</v>
      </c>
      <c r="AG4982" t="s">
        <v>389</v>
      </c>
      <c r="AH4982" s="45">
        <v>39647</v>
      </c>
      <c r="AI4982">
        <v>1141391</v>
      </c>
      <c r="AK4982" t="s">
        <v>390</v>
      </c>
      <c r="AL4982" t="s">
        <v>302</v>
      </c>
      <c r="AM4982" t="s">
        <v>245</v>
      </c>
    </row>
    <row r="4983" spans="1:39" x14ac:dyDescent="0.3">
      <c r="A4983" s="1">
        <v>43598</v>
      </c>
      <c r="B4983" t="s">
        <v>43</v>
      </c>
      <c r="C4983" t="s">
        <v>246</v>
      </c>
      <c r="D4983">
        <v>1000</v>
      </c>
      <c r="E4983">
        <v>9</v>
      </c>
      <c r="F4983">
        <v>241.509995</v>
      </c>
      <c r="G4983">
        <v>243.91000399999999</v>
      </c>
      <c r="H4983">
        <v>240.36000099999899</v>
      </c>
      <c r="I4983">
        <v>241.38000499999899</v>
      </c>
      <c r="J4983">
        <v>241.087311</v>
      </c>
      <c r="K4983">
        <v>4136900</v>
      </c>
      <c r="L4983">
        <v>2.4049999999999998</v>
      </c>
      <c r="M4983">
        <v>-2.4755193869405299E-2</v>
      </c>
      <c r="N4983">
        <v>-2.96335847030396E-2</v>
      </c>
      <c r="O4983">
        <v>1.8059233410455899E-2</v>
      </c>
      <c r="P4983">
        <v>0.1074099680589</v>
      </c>
      <c r="Q4983">
        <v>0.22896122243015901</v>
      </c>
      <c r="R4983">
        <v>1.3442394272539701E-2</v>
      </c>
      <c r="S4983">
        <v>1.1064558340915499E-2</v>
      </c>
      <c r="T4983">
        <v>9.58849826741872E-3</v>
      </c>
      <c r="U4983">
        <v>1.6929814853906999E-2</v>
      </c>
      <c r="V4983">
        <v>257.42999300000002</v>
      </c>
      <c r="W4983">
        <v>171.88999899999999</v>
      </c>
      <c r="X4983">
        <v>-0.13518475785567299</v>
      </c>
      <c r="Y4983">
        <v>-2.4426469085879299E-2</v>
      </c>
      <c r="Z4983">
        <v>1.4614818127140701</v>
      </c>
      <c r="AA4983">
        <v>1.92691357412032</v>
      </c>
      <c r="AB4983">
        <v>2.1848138135726498</v>
      </c>
      <c r="AC4983" t="s">
        <v>254</v>
      </c>
      <c r="AD4983" t="s">
        <v>388</v>
      </c>
      <c r="AE4983" t="s">
        <v>56</v>
      </c>
      <c r="AF4983" t="s">
        <v>82</v>
      </c>
      <c r="AG4983" t="s">
        <v>389</v>
      </c>
      <c r="AH4983" s="45">
        <v>39647</v>
      </c>
      <c r="AI4983">
        <v>1141391</v>
      </c>
      <c r="AK4983" t="s">
        <v>390</v>
      </c>
      <c r="AL4983" t="s">
        <v>302</v>
      </c>
      <c r="AM4983" t="s">
        <v>245</v>
      </c>
    </row>
    <row r="4984" spans="1:39" x14ac:dyDescent="0.3">
      <c r="A4984" s="1">
        <v>43601</v>
      </c>
      <c r="B4984" t="s">
        <v>43</v>
      </c>
      <c r="C4984" t="s">
        <v>239</v>
      </c>
      <c r="D4984">
        <v>900</v>
      </c>
      <c r="E4984">
        <v>9</v>
      </c>
      <c r="F4984">
        <v>250.44000199999999</v>
      </c>
      <c r="G4984">
        <v>255.14999399999999</v>
      </c>
      <c r="H4984">
        <v>250.33000200000001</v>
      </c>
      <c r="I4984">
        <v>253.41999799999999</v>
      </c>
      <c r="J4984">
        <v>253.11270099999999</v>
      </c>
      <c r="K4984">
        <v>4911900</v>
      </c>
      <c r="L4984">
        <v>2.4049999999999998</v>
      </c>
      <c r="M4984">
        <v>1.6993102143546601E-2</v>
      </c>
      <c r="N4984">
        <v>3.2525442885733703E-2</v>
      </c>
      <c r="O4984">
        <v>5.7957237611528302E-2</v>
      </c>
      <c r="P4984">
        <v>0.14368019338116</v>
      </c>
      <c r="Q4984">
        <v>0.283090782588029</v>
      </c>
      <c r="R4984">
        <v>1.79057258459017E-2</v>
      </c>
      <c r="S4984">
        <v>1.2114069596522E-2</v>
      </c>
      <c r="T4984">
        <v>1.00224727972238E-2</v>
      </c>
      <c r="U4984">
        <v>1.7006552909547602E-2</v>
      </c>
      <c r="V4984">
        <v>257.42999300000002</v>
      </c>
      <c r="W4984">
        <v>171.88999899999999</v>
      </c>
      <c r="X4984">
        <v>-0.13518475785567299</v>
      </c>
      <c r="Y4984">
        <v>8.8559569696340101E-3</v>
      </c>
      <c r="Z4984">
        <v>1.4688260210088</v>
      </c>
      <c r="AA4984">
        <v>2.4566541854482402</v>
      </c>
      <c r="AB4984">
        <v>2.2062612541673698</v>
      </c>
      <c r="AC4984" t="s">
        <v>254</v>
      </c>
      <c r="AD4984" t="s">
        <v>388</v>
      </c>
      <c r="AE4984" t="s">
        <v>56</v>
      </c>
      <c r="AF4984" t="s">
        <v>82</v>
      </c>
      <c r="AG4984" t="s">
        <v>389</v>
      </c>
      <c r="AH4984" s="45">
        <v>39647</v>
      </c>
      <c r="AI4984">
        <v>1141391</v>
      </c>
      <c r="AK4984" t="s">
        <v>390</v>
      </c>
      <c r="AL4984" t="s">
        <v>302</v>
      </c>
      <c r="AM4984" t="s">
        <v>245</v>
      </c>
    </row>
    <row r="4985" spans="1:39" x14ac:dyDescent="0.3">
      <c r="A4985" s="1">
        <v>43602</v>
      </c>
      <c r="B4985" t="s">
        <v>43</v>
      </c>
      <c r="C4985" t="s">
        <v>246</v>
      </c>
      <c r="D4985">
        <v>300</v>
      </c>
      <c r="E4985">
        <v>9</v>
      </c>
      <c r="F4985">
        <v>251.11000099999899</v>
      </c>
      <c r="G4985">
        <v>254.28999300000001</v>
      </c>
      <c r="H4985">
        <v>250.83999599999899</v>
      </c>
      <c r="I4985">
        <v>252.55000299999901</v>
      </c>
      <c r="J4985">
        <v>252.24375899999899</v>
      </c>
      <c r="K4985">
        <v>3129800</v>
      </c>
      <c r="L4985">
        <v>2.3929999999999998</v>
      </c>
      <c r="M4985">
        <v>-3.4389304387629702E-3</v>
      </c>
      <c r="N4985">
        <v>2.0481569542322799E-2</v>
      </c>
      <c r="O4985">
        <v>5.0595433149281402E-2</v>
      </c>
      <c r="P4985">
        <v>0.129832046898681</v>
      </c>
      <c r="Q4985">
        <v>0.277674574175234</v>
      </c>
      <c r="R4985">
        <v>1.8357036942573301E-2</v>
      </c>
      <c r="S4985">
        <v>1.21782912518588E-2</v>
      </c>
      <c r="T4985">
        <v>9.9931373834231101E-3</v>
      </c>
      <c r="U4985">
        <v>1.7008891791179401E-2</v>
      </c>
      <c r="V4985">
        <v>257.42999300000002</v>
      </c>
      <c r="W4985">
        <v>171.88999899999999</v>
      </c>
      <c r="X4985">
        <v>-0.13518475785567299</v>
      </c>
      <c r="Y4985">
        <v>-5.8544371529206298E-3</v>
      </c>
      <c r="Z4985">
        <v>1.46846984928437</v>
      </c>
      <c r="AA4985">
        <v>2.4130716162282901</v>
      </c>
      <c r="AB4985">
        <v>2.2349981671093899</v>
      </c>
      <c r="AC4985" t="s">
        <v>254</v>
      </c>
      <c r="AD4985" t="s">
        <v>388</v>
      </c>
      <c r="AE4985" t="s">
        <v>56</v>
      </c>
      <c r="AF4985" t="s">
        <v>82</v>
      </c>
      <c r="AG4985" t="s">
        <v>389</v>
      </c>
      <c r="AH4985" s="45">
        <v>39647</v>
      </c>
      <c r="AI4985">
        <v>1141391</v>
      </c>
      <c r="AK4985" t="s">
        <v>390</v>
      </c>
      <c r="AL4985" t="s">
        <v>302</v>
      </c>
      <c r="AM4985" t="s">
        <v>245</v>
      </c>
    </row>
    <row r="4986" spans="1:39" x14ac:dyDescent="0.3">
      <c r="A4986" s="1">
        <v>43608</v>
      </c>
      <c r="B4986" t="s">
        <v>43</v>
      </c>
      <c r="C4986" t="s">
        <v>239</v>
      </c>
      <c r="D4986">
        <v>500</v>
      </c>
      <c r="E4986">
        <v>9</v>
      </c>
      <c r="F4986">
        <v>254.75</v>
      </c>
      <c r="G4986">
        <v>255.699997</v>
      </c>
      <c r="H4986">
        <v>248.33000200000001</v>
      </c>
      <c r="I4986">
        <v>249.729996</v>
      </c>
      <c r="J4986">
        <v>249.42716999999999</v>
      </c>
      <c r="K4986">
        <v>5072500</v>
      </c>
      <c r="L4986">
        <v>2.2959999999999998</v>
      </c>
      <c r="M4986">
        <v>-2.8306548651210101E-2</v>
      </c>
      <c r="N4986">
        <v>-1.4667879266612701E-2</v>
      </c>
      <c r="O4986">
        <v>2.53044143076579E-2</v>
      </c>
      <c r="P4986">
        <v>0.11317006208293801</v>
      </c>
      <c r="Q4986">
        <v>0.27040410392466702</v>
      </c>
      <c r="R4986">
        <v>1.4782016380408E-2</v>
      </c>
      <c r="S4986">
        <v>1.38177527174504E-2</v>
      </c>
      <c r="T4986">
        <v>1.04056140267706E-2</v>
      </c>
      <c r="U4986">
        <v>1.7107361818858701E-2</v>
      </c>
      <c r="V4986">
        <v>258.85998499999999</v>
      </c>
      <c r="W4986">
        <v>171.88999899999999</v>
      </c>
      <c r="X4986">
        <v>-0.13518475785567299</v>
      </c>
      <c r="Y4986">
        <v>-1.1985692488440201E-2</v>
      </c>
      <c r="Z4986">
        <v>1.4701402470767699</v>
      </c>
      <c r="AA4986">
        <v>2.3847278936467302</v>
      </c>
      <c r="AB4986">
        <v>2.5213047358526799</v>
      </c>
      <c r="AC4986" t="s">
        <v>254</v>
      </c>
      <c r="AD4986" t="s">
        <v>388</v>
      </c>
      <c r="AE4986" t="s">
        <v>56</v>
      </c>
      <c r="AF4986" t="s">
        <v>82</v>
      </c>
      <c r="AG4986" t="s">
        <v>389</v>
      </c>
      <c r="AH4986" s="45">
        <v>39647</v>
      </c>
      <c r="AI4986">
        <v>1141391</v>
      </c>
      <c r="AK4986" t="s">
        <v>390</v>
      </c>
      <c r="AL4986" t="s">
        <v>302</v>
      </c>
      <c r="AM4986" t="s">
        <v>245</v>
      </c>
    </row>
    <row r="4987" spans="1:39" x14ac:dyDescent="0.3">
      <c r="A4987" s="1">
        <v>43616</v>
      </c>
      <c r="B4987" t="s">
        <v>43</v>
      </c>
      <c r="C4987" t="s">
        <v>246</v>
      </c>
      <c r="D4987">
        <v>300</v>
      </c>
      <c r="E4987">
        <v>9</v>
      </c>
      <c r="F4987">
        <v>251.979996</v>
      </c>
      <c r="G4987">
        <v>253.66000399999999</v>
      </c>
      <c r="H4987">
        <v>250.83999599999899</v>
      </c>
      <c r="I4987">
        <v>251.490004999999</v>
      </c>
      <c r="J4987">
        <v>251.18504300000001</v>
      </c>
      <c r="K4987">
        <v>5041400</v>
      </c>
      <c r="L4987">
        <v>2.1419999999999999</v>
      </c>
      <c r="M4987">
        <v>-1.0678815281988E-2</v>
      </c>
      <c r="N4987">
        <v>7.0229218521353698E-3</v>
      </c>
      <c r="O4987">
        <v>-1.08755095445383E-2</v>
      </c>
      <c r="P4987">
        <v>0.102748000985226</v>
      </c>
      <c r="Q4987">
        <v>0.27669662207102502</v>
      </c>
      <c r="R4987">
        <v>7.3996791549031903E-3</v>
      </c>
      <c r="S4987">
        <v>1.2685683213095799E-2</v>
      </c>
      <c r="T4987">
        <v>1.0504118124073701E-2</v>
      </c>
      <c r="U4987">
        <v>1.7096528829602799E-2</v>
      </c>
      <c r="V4987">
        <v>258.85998499999999</v>
      </c>
      <c r="W4987">
        <v>171.88999899999999</v>
      </c>
      <c r="X4987">
        <v>-0.13518475785567299</v>
      </c>
      <c r="Y4987">
        <v>-1.3283204951564801E-2</v>
      </c>
      <c r="Z4987">
        <v>1.46303743816635</v>
      </c>
      <c r="AA4987">
        <v>2.4875941577399798</v>
      </c>
      <c r="AB4987">
        <v>2.5343573982954601</v>
      </c>
      <c r="AC4987" t="s">
        <v>254</v>
      </c>
      <c r="AD4987" t="s">
        <v>388</v>
      </c>
      <c r="AE4987" t="s">
        <v>56</v>
      </c>
      <c r="AF4987" t="s">
        <v>82</v>
      </c>
      <c r="AG4987" t="s">
        <v>389</v>
      </c>
      <c r="AH4987" s="45">
        <v>39647</v>
      </c>
      <c r="AI4987">
        <v>1141391</v>
      </c>
      <c r="AK4987" t="s">
        <v>390</v>
      </c>
      <c r="AL4987" t="s">
        <v>302</v>
      </c>
      <c r="AM4987" t="s">
        <v>245</v>
      </c>
    </row>
    <row r="4988" spans="1:39" x14ac:dyDescent="0.3">
      <c r="A4988" s="1">
        <v>43633</v>
      </c>
      <c r="B4988" t="s">
        <v>43</v>
      </c>
      <c r="C4988" t="s">
        <v>239</v>
      </c>
      <c r="D4988">
        <v>900</v>
      </c>
      <c r="E4988">
        <v>9</v>
      </c>
      <c r="F4988">
        <v>261</v>
      </c>
      <c r="G4988">
        <v>261.709991</v>
      </c>
      <c r="H4988">
        <v>258.04998799999998</v>
      </c>
      <c r="I4988">
        <v>259.20001200000002</v>
      </c>
      <c r="J4988">
        <v>258.88571200000001</v>
      </c>
      <c r="K4988">
        <v>3332200</v>
      </c>
      <c r="L4988">
        <v>2.0859999999999999</v>
      </c>
      <c r="M4988">
        <v>-3.4661551549506199E-3</v>
      </c>
      <c r="N4988">
        <v>-2.62722077223481E-2</v>
      </c>
      <c r="O4988">
        <v>3.9544952008784003E-2</v>
      </c>
      <c r="P4988">
        <v>0.119222007116083</v>
      </c>
      <c r="Q4988">
        <v>0.26827658356019402</v>
      </c>
      <c r="R4988">
        <v>4.4455292896344797E-3</v>
      </c>
      <c r="S4988">
        <v>1.6216445409898899E-2</v>
      </c>
      <c r="T4988">
        <v>1.29052035402311E-2</v>
      </c>
      <c r="U4988">
        <v>1.73628978927978E-2</v>
      </c>
      <c r="V4988">
        <v>269.85000600000001</v>
      </c>
      <c r="W4988">
        <v>171.88999899999999</v>
      </c>
      <c r="X4988">
        <v>-0.13518475785567299</v>
      </c>
      <c r="Y4988">
        <v>9.3131563797728401E-4</v>
      </c>
      <c r="Z4988">
        <v>1.4629787067723401</v>
      </c>
      <c r="AA4988">
        <v>2.49821112868776</v>
      </c>
      <c r="AB4988">
        <v>2.55628720332485</v>
      </c>
      <c r="AC4988" t="s">
        <v>254</v>
      </c>
      <c r="AD4988" t="s">
        <v>388</v>
      </c>
      <c r="AE4988" t="s">
        <v>56</v>
      </c>
      <c r="AF4988" t="s">
        <v>82</v>
      </c>
      <c r="AG4988" t="s">
        <v>389</v>
      </c>
      <c r="AH4988" s="45">
        <v>39647</v>
      </c>
      <c r="AI4988">
        <v>1141391</v>
      </c>
      <c r="AK4988" t="s">
        <v>390</v>
      </c>
      <c r="AL4988" t="s">
        <v>302</v>
      </c>
      <c r="AM4988" t="s">
        <v>245</v>
      </c>
    </row>
    <row r="4989" spans="1:39" x14ac:dyDescent="0.3">
      <c r="A4989" s="1">
        <v>43556</v>
      </c>
      <c r="B4989" t="s">
        <v>43</v>
      </c>
      <c r="C4989" t="s">
        <v>246</v>
      </c>
      <c r="D4989">
        <v>900</v>
      </c>
      <c r="E4989">
        <v>10</v>
      </c>
      <c r="F4989">
        <v>238.30000299999901</v>
      </c>
      <c r="G4989">
        <v>239.75</v>
      </c>
      <c r="H4989">
        <v>236.94000199999999</v>
      </c>
      <c r="I4989">
        <v>239.05000299999901</v>
      </c>
      <c r="J4989">
        <v>238.427154999999</v>
      </c>
      <c r="K4989">
        <v>3475900</v>
      </c>
      <c r="L4989">
        <v>2.4969999999999999</v>
      </c>
      <c r="M4989">
        <v>1.5174166061883499E-2</v>
      </c>
      <c r="N4989">
        <v>3.67690021696363E-2</v>
      </c>
      <c r="O4989">
        <v>6.1595031317304101E-2</v>
      </c>
      <c r="P4989">
        <v>0.25179342119903902</v>
      </c>
      <c r="Q4989">
        <v>0.31653821555099398</v>
      </c>
      <c r="R4989">
        <v>7.5925139332300596E-3</v>
      </c>
      <c r="S4989">
        <v>1.0321068781588401E-2</v>
      </c>
      <c r="T4989">
        <v>1.28541693177188E-2</v>
      </c>
      <c r="U4989">
        <v>1.7363210681170499E-2</v>
      </c>
      <c r="V4989">
        <v>239.75</v>
      </c>
      <c r="W4989">
        <v>167.94000199999999</v>
      </c>
      <c r="X4989">
        <v>-0.13518475785567299</v>
      </c>
      <c r="Y4989">
        <v>1.1502195497633099E-2</v>
      </c>
      <c r="Z4989">
        <v>1.4388839357646801</v>
      </c>
      <c r="AA4989">
        <v>2.65888254346032</v>
      </c>
      <c r="AB4989">
        <v>2.6008782446471401</v>
      </c>
      <c r="AC4989" t="s">
        <v>255</v>
      </c>
      <c r="AD4989" t="s">
        <v>388</v>
      </c>
      <c r="AE4989" t="s">
        <v>56</v>
      </c>
      <c r="AF4989" t="s">
        <v>82</v>
      </c>
      <c r="AG4989" t="s">
        <v>389</v>
      </c>
      <c r="AH4989" s="45">
        <v>39647</v>
      </c>
      <c r="AI4989">
        <v>1141391</v>
      </c>
      <c r="AK4989" t="s">
        <v>390</v>
      </c>
      <c r="AL4989" t="s">
        <v>302</v>
      </c>
      <c r="AM4989" t="s">
        <v>245</v>
      </c>
    </row>
    <row r="4990" spans="1:39" x14ac:dyDescent="0.3">
      <c r="A4990" s="1">
        <v>43557</v>
      </c>
      <c r="B4990" t="s">
        <v>43</v>
      </c>
      <c r="C4990" t="s">
        <v>239</v>
      </c>
      <c r="D4990">
        <v>1700</v>
      </c>
      <c r="E4990">
        <v>10</v>
      </c>
      <c r="F4990">
        <v>239.229996</v>
      </c>
      <c r="G4990">
        <v>239.86999499999999</v>
      </c>
      <c r="H4990">
        <v>238.07000699999901</v>
      </c>
      <c r="I4990">
        <v>239.259995</v>
      </c>
      <c r="J4990">
        <v>238.63661200000001</v>
      </c>
      <c r="K4990">
        <v>3386400</v>
      </c>
      <c r="L4990">
        <v>2.4809999999999999</v>
      </c>
      <c r="M4990">
        <v>8.7810908288471696E-4</v>
      </c>
      <c r="N4990">
        <v>2.52684763879879E-2</v>
      </c>
      <c r="O4990">
        <v>5.1500053350058597E-2</v>
      </c>
      <c r="P4990">
        <v>0.239384653281556</v>
      </c>
      <c r="Q4990">
        <v>0.33794999492674799</v>
      </c>
      <c r="R4990">
        <v>7.4299776256941397E-3</v>
      </c>
      <c r="S4990">
        <v>1.0163593340409199E-2</v>
      </c>
      <c r="T4990">
        <v>1.28044939956469E-2</v>
      </c>
      <c r="U4990">
        <v>1.73084602309562E-2</v>
      </c>
      <c r="V4990">
        <v>239.86999499999999</v>
      </c>
      <c r="W4990">
        <v>167.94000199999999</v>
      </c>
      <c r="X4990">
        <v>-0.13518475785567299</v>
      </c>
      <c r="Y4990" s="44">
        <v>1.7455614805152698E-5</v>
      </c>
      <c r="Z4990">
        <v>1.44973493993577</v>
      </c>
      <c r="AA4990">
        <v>2.85714502797707</v>
      </c>
      <c r="AB4990">
        <v>2.6495560769964399</v>
      </c>
      <c r="AC4990" t="s">
        <v>255</v>
      </c>
      <c r="AD4990" t="s">
        <v>388</v>
      </c>
      <c r="AE4990" t="s">
        <v>56</v>
      </c>
      <c r="AF4990" t="s">
        <v>82</v>
      </c>
      <c r="AG4990" t="s">
        <v>389</v>
      </c>
      <c r="AH4990" s="45">
        <v>39647</v>
      </c>
      <c r="AI4990">
        <v>1141391</v>
      </c>
      <c r="AK4990" t="s">
        <v>390</v>
      </c>
      <c r="AL4990" t="s">
        <v>302</v>
      </c>
      <c r="AM4990" t="s">
        <v>245</v>
      </c>
    </row>
    <row r="4991" spans="1:39" x14ac:dyDescent="0.3">
      <c r="A4991" s="1">
        <v>43564</v>
      </c>
      <c r="B4991" t="s">
        <v>43</v>
      </c>
      <c r="C4991" t="s">
        <v>246</v>
      </c>
      <c r="D4991">
        <v>700</v>
      </c>
      <c r="E4991">
        <v>10</v>
      </c>
      <c r="F4991">
        <v>235.28999300000001</v>
      </c>
      <c r="G4991">
        <v>237.25</v>
      </c>
      <c r="H4991">
        <v>235</v>
      </c>
      <c r="I4991">
        <v>235.91000399999999</v>
      </c>
      <c r="J4991">
        <v>235.62394699999999</v>
      </c>
      <c r="K4991">
        <v>2491300</v>
      </c>
      <c r="L4991">
        <v>2.4990000000000001</v>
      </c>
      <c r="M4991">
        <v>-1.52481928833703E-3</v>
      </c>
      <c r="N4991">
        <v>-1.27048537619446E-2</v>
      </c>
      <c r="O4991">
        <v>6.2754372434821099E-2</v>
      </c>
      <c r="P4991">
        <v>0.20589330710752299</v>
      </c>
      <c r="Q4991">
        <v>0.33119200205372701</v>
      </c>
      <c r="R4991">
        <v>5.56367261272004E-3</v>
      </c>
      <c r="S4991">
        <v>9.9944901756651092E-3</v>
      </c>
      <c r="T4991">
        <v>9.9527319054078401E-3</v>
      </c>
      <c r="U4991">
        <v>1.7168655749115799E-2</v>
      </c>
      <c r="V4991">
        <v>240.929993</v>
      </c>
      <c r="W4991">
        <v>170.64999399999999</v>
      </c>
      <c r="X4991">
        <v>-0.13518475785567299</v>
      </c>
      <c r="Y4991">
        <v>-6.0859766572597396E-3</v>
      </c>
      <c r="Z4991">
        <v>1.4550454289477699</v>
      </c>
      <c r="AA4991">
        <v>2.8020391332141101</v>
      </c>
      <c r="AB4991">
        <v>2.7219343197874699</v>
      </c>
      <c r="AC4991" t="s">
        <v>255</v>
      </c>
      <c r="AD4991" t="s">
        <v>388</v>
      </c>
      <c r="AE4991" t="s">
        <v>56</v>
      </c>
      <c r="AF4991" t="s">
        <v>82</v>
      </c>
      <c r="AG4991" t="s">
        <v>389</v>
      </c>
      <c r="AH4991" s="45">
        <v>39647</v>
      </c>
      <c r="AI4991">
        <v>1141391</v>
      </c>
      <c r="AK4991" t="s">
        <v>390</v>
      </c>
      <c r="AL4991" t="s">
        <v>302</v>
      </c>
      <c r="AM4991" t="s">
        <v>245</v>
      </c>
    </row>
    <row r="4992" spans="1:39" x14ac:dyDescent="0.3">
      <c r="A4992" s="1">
        <v>43573</v>
      </c>
      <c r="B4992" t="s">
        <v>43</v>
      </c>
      <c r="C4992" t="s">
        <v>246</v>
      </c>
      <c r="D4992">
        <v>1600</v>
      </c>
      <c r="E4992">
        <v>10</v>
      </c>
      <c r="F4992">
        <v>242.529999</v>
      </c>
      <c r="G4992">
        <v>242.64999399999999</v>
      </c>
      <c r="H4992">
        <v>240.46000699999999</v>
      </c>
      <c r="I4992">
        <v>240.88999899999999</v>
      </c>
      <c r="J4992">
        <v>240.59790000000001</v>
      </c>
      <c r="K4992">
        <v>3016800</v>
      </c>
      <c r="L4992">
        <v>2.56</v>
      </c>
      <c r="M4992">
        <v>-4.5652486611142898E-4</v>
      </c>
      <c r="N4992">
        <v>2.03391666625094E-2</v>
      </c>
      <c r="O4992">
        <v>4.3274938787665702E-2</v>
      </c>
      <c r="P4992">
        <v>0.19087458803089999</v>
      </c>
      <c r="Q4992">
        <v>0.299925979661403</v>
      </c>
      <c r="R4992">
        <v>4.6649125363045401E-3</v>
      </c>
      <c r="S4992">
        <v>9.6355646120965498E-3</v>
      </c>
      <c r="T4992">
        <v>9.7739051067713099E-3</v>
      </c>
      <c r="U4992">
        <v>1.7001360903592399E-2</v>
      </c>
      <c r="V4992">
        <v>242.64999399999999</v>
      </c>
      <c r="W4992">
        <v>170.64999399999999</v>
      </c>
      <c r="X4992">
        <v>-0.13518475785567299</v>
      </c>
      <c r="Y4992">
        <v>1.5778467813143101E-3</v>
      </c>
      <c r="Z4992">
        <v>1.4528025679599299</v>
      </c>
      <c r="AA4992">
        <v>2.5298795154833802</v>
      </c>
      <c r="AB4992">
        <v>2.6592665515945302</v>
      </c>
      <c r="AC4992" t="s">
        <v>255</v>
      </c>
      <c r="AD4992" t="s">
        <v>388</v>
      </c>
      <c r="AE4992" t="s">
        <v>56</v>
      </c>
      <c r="AF4992" t="s">
        <v>82</v>
      </c>
      <c r="AG4992" t="s">
        <v>389</v>
      </c>
      <c r="AH4992" s="45">
        <v>39647</v>
      </c>
      <c r="AI4992">
        <v>1141391</v>
      </c>
      <c r="AK4992" t="s">
        <v>390</v>
      </c>
      <c r="AL4992" t="s">
        <v>302</v>
      </c>
      <c r="AM4992" t="s">
        <v>245</v>
      </c>
    </row>
    <row r="4993" spans="1:39" x14ac:dyDescent="0.3">
      <c r="A4993" s="1">
        <v>43581</v>
      </c>
      <c r="B4993" t="s">
        <v>43</v>
      </c>
      <c r="C4993" t="s">
        <v>246</v>
      </c>
      <c r="D4993">
        <v>1400</v>
      </c>
      <c r="E4993">
        <v>10</v>
      </c>
      <c r="F4993">
        <v>246.05000299999901</v>
      </c>
      <c r="G4993">
        <v>247.14999399999999</v>
      </c>
      <c r="H4993">
        <v>243.220000999999</v>
      </c>
      <c r="I4993">
        <v>246.679993</v>
      </c>
      <c r="J4993">
        <v>246.380875</v>
      </c>
      <c r="K4993">
        <v>3349300</v>
      </c>
      <c r="L4993">
        <v>2.5049999999999999</v>
      </c>
      <c r="M4993">
        <v>4.34700743487231E-3</v>
      </c>
      <c r="N4993">
        <v>2.3751535629213699E-2</v>
      </c>
      <c r="O4993">
        <v>5.7205144351421502E-2</v>
      </c>
      <c r="P4993">
        <v>0.19657714148393499</v>
      </c>
      <c r="Q4993">
        <v>0.36340660296478</v>
      </c>
      <c r="R4993">
        <v>3.3531768145239299E-3</v>
      </c>
      <c r="S4993">
        <v>5.8785161504378899E-3</v>
      </c>
      <c r="T4993">
        <v>9.3131023479329899E-3</v>
      </c>
      <c r="U4993">
        <v>1.69546172509243E-2</v>
      </c>
      <c r="V4993">
        <v>247.14999399999999</v>
      </c>
      <c r="W4993">
        <v>171.88999899999999</v>
      </c>
      <c r="X4993">
        <v>-0.13518475785567299</v>
      </c>
      <c r="Y4993">
        <v>4.6743503443647796E-3</v>
      </c>
      <c r="Z4993">
        <v>1.4526942081979199</v>
      </c>
      <c r="AA4993">
        <v>3.1339117481362502</v>
      </c>
      <c r="AB4993">
        <v>2.8997744955256999</v>
      </c>
      <c r="AC4993" t="s">
        <v>255</v>
      </c>
      <c r="AD4993" t="s">
        <v>388</v>
      </c>
      <c r="AE4993" t="s">
        <v>56</v>
      </c>
      <c r="AF4993" t="s">
        <v>82</v>
      </c>
      <c r="AG4993" t="s">
        <v>389</v>
      </c>
      <c r="AH4993" s="45">
        <v>39647</v>
      </c>
      <c r="AI4993">
        <v>1141391</v>
      </c>
      <c r="AK4993" t="s">
        <v>390</v>
      </c>
      <c r="AL4993" t="s">
        <v>302</v>
      </c>
      <c r="AM4993" t="s">
        <v>245</v>
      </c>
    </row>
    <row r="4994" spans="1:39" x14ac:dyDescent="0.3">
      <c r="A4994" s="1">
        <v>43600</v>
      </c>
      <c r="B4994" t="s">
        <v>43</v>
      </c>
      <c r="C4994" t="s">
        <v>246</v>
      </c>
      <c r="D4994">
        <v>900</v>
      </c>
      <c r="E4994">
        <v>10</v>
      </c>
      <c r="F4994">
        <v>244.33000200000001</v>
      </c>
      <c r="G4994">
        <v>251.03999300000001</v>
      </c>
      <c r="H4994">
        <v>244.21000699999999</v>
      </c>
      <c r="I4994">
        <v>249.14999399999999</v>
      </c>
      <c r="J4994">
        <v>248.84787</v>
      </c>
      <c r="K4994">
        <v>4186900</v>
      </c>
      <c r="L4994">
        <v>2.379</v>
      </c>
      <c r="M4994">
        <v>1.2967494863717E-2</v>
      </c>
      <c r="N4994">
        <v>1.5450825789044701E-2</v>
      </c>
      <c r="O4994">
        <v>4.2303099799707797E-2</v>
      </c>
      <c r="P4994">
        <v>0.12337158465411301</v>
      </c>
      <c r="Q4994">
        <v>0.26547291011450103</v>
      </c>
      <c r="R4994">
        <v>1.7011293895313299E-2</v>
      </c>
      <c r="S4994">
        <v>1.1682571566230201E-2</v>
      </c>
      <c r="T4994">
        <v>9.8670281441969893E-3</v>
      </c>
      <c r="U4994">
        <v>1.69772415527779E-2</v>
      </c>
      <c r="V4994">
        <v>257.42999300000002</v>
      </c>
      <c r="W4994">
        <v>171.88999899999999</v>
      </c>
      <c r="X4994">
        <v>-0.13518475785567299</v>
      </c>
      <c r="Y4994">
        <v>5.8219943882337104E-3</v>
      </c>
      <c r="Z4994">
        <v>1.46493769802828</v>
      </c>
      <c r="AA4994">
        <v>2.2855591149792098</v>
      </c>
      <c r="AB4994">
        <v>2.1525099994742298</v>
      </c>
      <c r="AC4994" t="s">
        <v>255</v>
      </c>
      <c r="AD4994" t="s">
        <v>388</v>
      </c>
      <c r="AE4994" t="s">
        <v>56</v>
      </c>
      <c r="AF4994" t="s">
        <v>82</v>
      </c>
      <c r="AG4994" t="s">
        <v>389</v>
      </c>
      <c r="AH4994" s="45">
        <v>39647</v>
      </c>
      <c r="AI4994">
        <v>1141391</v>
      </c>
      <c r="AK4994" t="s">
        <v>390</v>
      </c>
      <c r="AL4994" t="s">
        <v>302</v>
      </c>
      <c r="AM4994" t="s">
        <v>245</v>
      </c>
    </row>
    <row r="4995" spans="1:39" x14ac:dyDescent="0.3">
      <c r="A4995" s="1">
        <v>43622</v>
      </c>
      <c r="B4995" t="s">
        <v>43</v>
      </c>
      <c r="C4995" t="s">
        <v>239</v>
      </c>
      <c r="D4995">
        <v>700</v>
      </c>
      <c r="E4995">
        <v>10</v>
      </c>
      <c r="F4995">
        <v>256.35998499999999</v>
      </c>
      <c r="G4995">
        <v>258.70001200000002</v>
      </c>
      <c r="H4995">
        <v>254.86000099999899</v>
      </c>
      <c r="I4995">
        <v>257.82998700000002</v>
      </c>
      <c r="J4995">
        <v>257.51733400000001</v>
      </c>
      <c r="K4995">
        <v>3443500</v>
      </c>
      <c r="L4995">
        <v>2.1240000000000001</v>
      </c>
      <c r="M4995">
        <v>6.1077930981420104E-3</v>
      </c>
      <c r="N4995">
        <v>1.42183284371185E-2</v>
      </c>
      <c r="O4995">
        <v>3.6294295452080502E-2</v>
      </c>
      <c r="P4995">
        <v>0.14917336294224701</v>
      </c>
      <c r="Q4995">
        <v>0.26272606866654402</v>
      </c>
      <c r="R4995">
        <v>2.7781364241651799E-2</v>
      </c>
      <c r="S4995">
        <v>1.6626542715427201E-2</v>
      </c>
      <c r="T4995">
        <v>1.2382026234894599E-2</v>
      </c>
      <c r="U4995">
        <v>1.7329853109794E-2</v>
      </c>
      <c r="V4995">
        <v>258.85998499999999</v>
      </c>
      <c r="W4995">
        <v>171.88999899999999</v>
      </c>
      <c r="X4995">
        <v>-0.13518475785567299</v>
      </c>
      <c r="Y4995">
        <v>6.1168407152111899E-3</v>
      </c>
      <c r="Z4995">
        <v>1.46238562649544</v>
      </c>
      <c r="AA4995">
        <v>2.3684543792165198</v>
      </c>
      <c r="AB4995">
        <v>2.33547698926137</v>
      </c>
      <c r="AC4995" t="s">
        <v>255</v>
      </c>
      <c r="AD4995" t="s">
        <v>388</v>
      </c>
      <c r="AE4995" t="s">
        <v>56</v>
      </c>
      <c r="AF4995" t="s">
        <v>82</v>
      </c>
      <c r="AG4995" t="s">
        <v>389</v>
      </c>
      <c r="AH4995" s="45">
        <v>39647</v>
      </c>
      <c r="AI4995">
        <v>1141391</v>
      </c>
      <c r="AK4995" t="s">
        <v>390</v>
      </c>
      <c r="AL4995" t="s">
        <v>302</v>
      </c>
      <c r="AM4995" t="s">
        <v>245</v>
      </c>
    </row>
    <row r="4996" spans="1:39" x14ac:dyDescent="0.3">
      <c r="A4996" s="1">
        <v>43623</v>
      </c>
      <c r="B4996" t="s">
        <v>43</v>
      </c>
      <c r="C4996" t="s">
        <v>246</v>
      </c>
      <c r="D4996">
        <v>900</v>
      </c>
      <c r="E4996">
        <v>10</v>
      </c>
      <c r="F4996">
        <v>260</v>
      </c>
      <c r="G4996">
        <v>266.86999500000002</v>
      </c>
      <c r="H4996">
        <v>259.61999500000002</v>
      </c>
      <c r="I4996">
        <v>265.79998799999998</v>
      </c>
      <c r="J4996">
        <v>265.47769199999999</v>
      </c>
      <c r="K4996">
        <v>3691800</v>
      </c>
      <c r="L4996">
        <v>2.0840000000000001</v>
      </c>
      <c r="M4996">
        <v>3.0443780210035999E-2</v>
      </c>
      <c r="N4996">
        <v>5.5340923929142603E-2</v>
      </c>
      <c r="O4996">
        <v>8.1241101421979003E-2</v>
      </c>
      <c r="P4996">
        <v>0.182048097761076</v>
      </c>
      <c r="Q4996">
        <v>0.27404222255583</v>
      </c>
      <c r="R4996">
        <v>2.8844029081433801E-2</v>
      </c>
      <c r="S4996">
        <v>1.7295247422602501E-2</v>
      </c>
      <c r="T4996">
        <v>1.2860027721239099E-2</v>
      </c>
      <c r="U4996">
        <v>1.73914539043022E-2</v>
      </c>
      <c r="V4996">
        <v>266.86999500000002</v>
      </c>
      <c r="W4996">
        <v>171.88999899999999</v>
      </c>
      <c r="X4996">
        <v>-0.13518475785567299</v>
      </c>
      <c r="Y4996">
        <v>1.0442979367750601E-2</v>
      </c>
      <c r="Z4996">
        <v>1.46658927938134</v>
      </c>
      <c r="AA4996">
        <v>2.4928392281587199</v>
      </c>
      <c r="AB4996">
        <v>2.3365260033451198</v>
      </c>
      <c r="AC4996" t="s">
        <v>255</v>
      </c>
      <c r="AD4996" t="s">
        <v>388</v>
      </c>
      <c r="AE4996" t="s">
        <v>56</v>
      </c>
      <c r="AF4996" t="s">
        <v>82</v>
      </c>
      <c r="AG4996" t="s">
        <v>389</v>
      </c>
      <c r="AH4996" s="45">
        <v>39647</v>
      </c>
      <c r="AI4996">
        <v>1141391</v>
      </c>
      <c r="AK4996" t="s">
        <v>390</v>
      </c>
      <c r="AL4996" t="s">
        <v>302</v>
      </c>
      <c r="AM4996" t="s">
        <v>245</v>
      </c>
    </row>
    <row r="4997" spans="1:39" x14ac:dyDescent="0.3">
      <c r="A4997" s="1">
        <v>43644</v>
      </c>
      <c r="B4997" t="s">
        <v>43</v>
      </c>
      <c r="C4997" t="s">
        <v>246</v>
      </c>
      <c r="D4997">
        <v>200</v>
      </c>
      <c r="E4997">
        <v>10</v>
      </c>
      <c r="F4997">
        <v>263.08999599999999</v>
      </c>
      <c r="G4997">
        <v>264.83999599999999</v>
      </c>
      <c r="H4997">
        <v>261.32998700000002</v>
      </c>
      <c r="I4997">
        <v>264.52999899999998</v>
      </c>
      <c r="J4997">
        <v>264.20922899999999</v>
      </c>
      <c r="K4997">
        <v>4400300</v>
      </c>
      <c r="L4997">
        <v>2</v>
      </c>
      <c r="M4997">
        <v>1.30511993123343E-2</v>
      </c>
      <c r="N4997">
        <v>2.2688003647094399E-4</v>
      </c>
      <c r="O4997">
        <v>4.2354178294809801E-2</v>
      </c>
      <c r="P4997">
        <v>0.11785165550396801</v>
      </c>
      <c r="Q4997">
        <v>0.31987032849466701</v>
      </c>
      <c r="R4997">
        <v>1.2915766592588101E-2</v>
      </c>
      <c r="S4997">
        <v>1.6403620792218299E-2</v>
      </c>
      <c r="T4997">
        <v>1.2914840889528999E-2</v>
      </c>
      <c r="U4997">
        <v>1.73271425917296E-2</v>
      </c>
      <c r="V4997">
        <v>269.85000600000001</v>
      </c>
      <c r="W4997">
        <v>171.88999899999999</v>
      </c>
      <c r="X4997">
        <v>-0.13518475785567299</v>
      </c>
      <c r="Y4997">
        <v>5.7409418775350302E-3</v>
      </c>
      <c r="Z4997">
        <v>1.45515065217404</v>
      </c>
      <c r="AA4997">
        <v>3.1662210041616299</v>
      </c>
      <c r="AB4997">
        <v>2.8304360686508598</v>
      </c>
      <c r="AC4997" t="s">
        <v>255</v>
      </c>
      <c r="AD4997" t="s">
        <v>388</v>
      </c>
      <c r="AE4997" t="s">
        <v>56</v>
      </c>
      <c r="AF4997" t="s">
        <v>82</v>
      </c>
      <c r="AG4997" t="s">
        <v>389</v>
      </c>
      <c r="AH4997" s="45">
        <v>39647</v>
      </c>
      <c r="AI4997">
        <v>1141391</v>
      </c>
      <c r="AK4997" t="s">
        <v>390</v>
      </c>
      <c r="AL4997" t="s">
        <v>302</v>
      </c>
      <c r="AM4997" t="s">
        <v>245</v>
      </c>
    </row>
    <row r="4998" spans="1:39" x14ac:dyDescent="0.3">
      <c r="A4998" s="1">
        <v>43584</v>
      </c>
      <c r="B4998" t="s">
        <v>43</v>
      </c>
      <c r="C4998" t="s">
        <v>239</v>
      </c>
      <c r="D4998">
        <v>1300</v>
      </c>
      <c r="E4998">
        <v>11</v>
      </c>
      <c r="F4998">
        <v>246.88000499999899</v>
      </c>
      <c r="G4998">
        <v>248.21000699999999</v>
      </c>
      <c r="H4998">
        <v>245.86000099999899</v>
      </c>
      <c r="I4998">
        <v>247.13000499999899</v>
      </c>
      <c r="J4998">
        <v>246.83033799999899</v>
      </c>
      <c r="K4998">
        <v>3274900</v>
      </c>
      <c r="L4998">
        <v>2.536</v>
      </c>
      <c r="M4998">
        <v>1.8225989700737901E-3</v>
      </c>
      <c r="N4998">
        <v>1.6647352214935001E-2</v>
      </c>
      <c r="O4998">
        <v>6.2333798924302797E-2</v>
      </c>
      <c r="P4998">
        <v>0.21219303397298001</v>
      </c>
      <c r="Q4998">
        <v>0.33277038266234699</v>
      </c>
      <c r="R4998">
        <v>2.5499913755497902E-3</v>
      </c>
      <c r="S4998">
        <v>5.7330323583827097E-3</v>
      </c>
      <c r="T4998">
        <v>9.0600548256923302E-3</v>
      </c>
      <c r="U4998">
        <v>1.68407828048119E-2</v>
      </c>
      <c r="V4998">
        <v>248.21000699999999</v>
      </c>
      <c r="W4998">
        <v>171.88999899999999</v>
      </c>
      <c r="X4998">
        <v>-0.13518475785567299</v>
      </c>
      <c r="Y4998">
        <v>1.07094833958194E-3</v>
      </c>
      <c r="Z4998">
        <v>1.4452122916035</v>
      </c>
      <c r="AA4998">
        <v>2.8497185642252298</v>
      </c>
      <c r="AB4998">
        <v>2.9422671197674202</v>
      </c>
      <c r="AC4998" t="s">
        <v>256</v>
      </c>
      <c r="AD4998" t="s">
        <v>388</v>
      </c>
      <c r="AE4998" t="s">
        <v>56</v>
      </c>
      <c r="AF4998" t="s">
        <v>82</v>
      </c>
      <c r="AG4998" t="s">
        <v>389</v>
      </c>
      <c r="AH4998" s="45">
        <v>39647</v>
      </c>
      <c r="AI4998">
        <v>1141391</v>
      </c>
      <c r="AK4998" t="s">
        <v>390</v>
      </c>
      <c r="AL4998" t="s">
        <v>302</v>
      </c>
      <c r="AM4998" t="s">
        <v>245</v>
      </c>
    </row>
    <row r="4999" spans="1:39" x14ac:dyDescent="0.3">
      <c r="A4999" s="1">
        <v>43594</v>
      </c>
      <c r="B4999" t="s">
        <v>43</v>
      </c>
      <c r="C4999" t="s">
        <v>246</v>
      </c>
      <c r="D4999">
        <v>600</v>
      </c>
      <c r="E4999">
        <v>11</v>
      </c>
      <c r="F4999">
        <v>241.88999899999999</v>
      </c>
      <c r="G4999">
        <v>245.529999</v>
      </c>
      <c r="H4999">
        <v>239.96000699999999</v>
      </c>
      <c r="I4999">
        <v>245.30999800000001</v>
      </c>
      <c r="J4999">
        <v>245.01254299999999</v>
      </c>
      <c r="K4999">
        <v>3891000</v>
      </c>
      <c r="L4999">
        <v>2.4569999999999999</v>
      </c>
      <c r="M4999" s="44">
        <v>-8.1514953142507404E-5</v>
      </c>
      <c r="N4999">
        <v>-7.6345372002797904E-3</v>
      </c>
      <c r="O4999">
        <v>3.7547496637518898E-2</v>
      </c>
      <c r="P4999">
        <v>0.13808246444070901</v>
      </c>
      <c r="Q4999">
        <v>0.25825099637747201</v>
      </c>
      <c r="R4999">
        <v>7.3662464179307698E-3</v>
      </c>
      <c r="S4999">
        <v>9.4131693404780597E-3</v>
      </c>
      <c r="T4999">
        <v>9.0220139295228898E-3</v>
      </c>
      <c r="U4999">
        <v>1.6860948908546201E-2</v>
      </c>
      <c r="V4999">
        <v>257.42999300000002</v>
      </c>
      <c r="W4999">
        <v>171.88999899999999</v>
      </c>
      <c r="X4999">
        <v>-0.13518475785567299</v>
      </c>
      <c r="Y4999">
        <v>-3.0259986019249502E-3</v>
      </c>
      <c r="Z4999">
        <v>1.4657313080018499</v>
      </c>
      <c r="AA4999">
        <v>2.1878979119825401</v>
      </c>
      <c r="AB4999">
        <v>2.3453119990098998</v>
      </c>
      <c r="AC4999" t="s">
        <v>256</v>
      </c>
      <c r="AD4999" t="s">
        <v>388</v>
      </c>
      <c r="AE4999" t="s">
        <v>56</v>
      </c>
      <c r="AF4999" t="s">
        <v>82</v>
      </c>
      <c r="AG4999" t="s">
        <v>389</v>
      </c>
      <c r="AH4999" s="45">
        <v>39647</v>
      </c>
      <c r="AI4999">
        <v>1141391</v>
      </c>
      <c r="AK4999" t="s">
        <v>390</v>
      </c>
      <c r="AL4999" t="s">
        <v>302</v>
      </c>
      <c r="AM4999" t="s">
        <v>245</v>
      </c>
    </row>
    <row r="5000" spans="1:39" x14ac:dyDescent="0.3">
      <c r="A5000" s="1">
        <v>43595</v>
      </c>
      <c r="B5000" t="s">
        <v>43</v>
      </c>
      <c r="C5000" t="s">
        <v>246</v>
      </c>
      <c r="D5000">
        <v>1500</v>
      </c>
      <c r="E5000">
        <v>11</v>
      </c>
      <c r="F5000">
        <v>243.86999499999999</v>
      </c>
      <c r="G5000">
        <v>248.720000999999</v>
      </c>
      <c r="H5000">
        <v>241.33000200000001</v>
      </c>
      <c r="I5000">
        <v>247.429993</v>
      </c>
      <c r="J5000">
        <v>247.12995899999899</v>
      </c>
      <c r="K5000">
        <v>2816200</v>
      </c>
      <c r="L5000">
        <v>2.4550000000000001</v>
      </c>
      <c r="M5000">
        <v>8.6049429046479702E-3</v>
      </c>
      <c r="N5000">
        <v>-2.0994378460003301E-3</v>
      </c>
      <c r="O5000">
        <v>4.7677258830503798E-2</v>
      </c>
      <c r="P5000">
        <v>0.13456317913138499</v>
      </c>
      <c r="Q5000">
        <v>0.26633118377300402</v>
      </c>
      <c r="R5000">
        <v>8.5504846635420604E-3</v>
      </c>
      <c r="S5000">
        <v>9.4949652357793103E-3</v>
      </c>
      <c r="T5000">
        <v>8.9702700406767508E-3</v>
      </c>
      <c r="U5000">
        <v>1.6867675830617899E-2</v>
      </c>
      <c r="V5000">
        <v>257.42999300000002</v>
      </c>
      <c r="W5000">
        <v>171.88999899999999</v>
      </c>
      <c r="X5000">
        <v>-0.13518475785567299</v>
      </c>
      <c r="Y5000">
        <v>3.7133938472042301E-3</v>
      </c>
      <c r="Z5000">
        <v>1.47211080077908</v>
      </c>
      <c r="AA5000">
        <v>2.2693870515182302</v>
      </c>
      <c r="AB5000">
        <v>2.2992782763872301</v>
      </c>
      <c r="AC5000" t="s">
        <v>256</v>
      </c>
      <c r="AD5000" t="s">
        <v>388</v>
      </c>
      <c r="AE5000" t="s">
        <v>56</v>
      </c>
      <c r="AF5000" t="s">
        <v>82</v>
      </c>
      <c r="AG5000" t="s">
        <v>389</v>
      </c>
      <c r="AH5000" s="45">
        <v>39647</v>
      </c>
      <c r="AI5000">
        <v>1141391</v>
      </c>
      <c r="AK5000" t="s">
        <v>390</v>
      </c>
      <c r="AL5000" t="s">
        <v>302</v>
      </c>
      <c r="AM5000" t="s">
        <v>245</v>
      </c>
    </row>
    <row r="5001" spans="1:39" x14ac:dyDescent="0.3">
      <c r="A5001" s="1">
        <v>43598</v>
      </c>
      <c r="B5001" t="s">
        <v>43</v>
      </c>
      <c r="C5001" t="s">
        <v>246</v>
      </c>
      <c r="D5001">
        <v>1200</v>
      </c>
      <c r="E5001">
        <v>11</v>
      </c>
      <c r="F5001">
        <v>241.509995</v>
      </c>
      <c r="G5001">
        <v>243.91000399999999</v>
      </c>
      <c r="H5001">
        <v>240.36000099999899</v>
      </c>
      <c r="I5001">
        <v>241.38000499999899</v>
      </c>
      <c r="J5001">
        <v>241.087311</v>
      </c>
      <c r="K5001">
        <v>4136900</v>
      </c>
      <c r="L5001">
        <v>2.4049999999999998</v>
      </c>
      <c r="M5001">
        <v>-2.4755193869405299E-2</v>
      </c>
      <c r="N5001">
        <v>-2.96335847030396E-2</v>
      </c>
      <c r="O5001">
        <v>1.8059233410455899E-2</v>
      </c>
      <c r="P5001">
        <v>0.1074099680589</v>
      </c>
      <c r="Q5001">
        <v>0.22896122243015901</v>
      </c>
      <c r="R5001">
        <v>1.3442394272539701E-2</v>
      </c>
      <c r="S5001">
        <v>1.1064558340915499E-2</v>
      </c>
      <c r="T5001">
        <v>9.58849826741872E-3</v>
      </c>
      <c r="U5001">
        <v>1.6929814853906999E-2</v>
      </c>
      <c r="V5001">
        <v>257.42999300000002</v>
      </c>
      <c r="W5001">
        <v>171.88999899999999</v>
      </c>
      <c r="X5001">
        <v>-0.13518475785567299</v>
      </c>
      <c r="Y5001">
        <v>-2.4426469085879299E-2</v>
      </c>
      <c r="Z5001">
        <v>1.4614818127140701</v>
      </c>
      <c r="AA5001">
        <v>1.92691357412032</v>
      </c>
      <c r="AB5001">
        <v>2.1848138135726498</v>
      </c>
      <c r="AC5001" t="s">
        <v>256</v>
      </c>
      <c r="AD5001" t="s">
        <v>388</v>
      </c>
      <c r="AE5001" t="s">
        <v>56</v>
      </c>
      <c r="AF5001" t="s">
        <v>82</v>
      </c>
      <c r="AG5001" t="s">
        <v>389</v>
      </c>
      <c r="AH5001" s="45">
        <v>39647</v>
      </c>
      <c r="AI5001">
        <v>1141391</v>
      </c>
      <c r="AK5001" t="s">
        <v>390</v>
      </c>
      <c r="AL5001" t="s">
        <v>302</v>
      </c>
      <c r="AM5001" t="s">
        <v>245</v>
      </c>
    </row>
    <row r="5002" spans="1:39" x14ac:dyDescent="0.3">
      <c r="A5002" s="1">
        <v>43613</v>
      </c>
      <c r="B5002" t="s">
        <v>43</v>
      </c>
      <c r="C5002" t="s">
        <v>239</v>
      </c>
      <c r="D5002">
        <v>800</v>
      </c>
      <c r="E5002">
        <v>11</v>
      </c>
      <c r="F5002">
        <v>252.66000399999999</v>
      </c>
      <c r="G5002">
        <v>257.76001000000002</v>
      </c>
      <c r="H5002">
        <v>252.64999399999999</v>
      </c>
      <c r="I5002">
        <v>253.429993</v>
      </c>
      <c r="J5002">
        <v>253.122681</v>
      </c>
      <c r="K5002">
        <v>6252100</v>
      </c>
      <c r="L5002">
        <v>2.2679999999999998</v>
      </c>
      <c r="M5002">
        <v>7.72417390588713E-3</v>
      </c>
      <c r="N5002">
        <v>-2.36758337377571E-4</v>
      </c>
      <c r="O5002">
        <v>3.1342672820077397E-2</v>
      </c>
      <c r="P5002">
        <v>0.12483706204164401</v>
      </c>
      <c r="Q5002">
        <v>0.28359911050316999</v>
      </c>
      <c r="R5002">
        <v>1.5810193226284502E-2</v>
      </c>
      <c r="S5002">
        <v>1.38812453620221E-2</v>
      </c>
      <c r="T5002">
        <v>1.0448235457129E-2</v>
      </c>
      <c r="U5002">
        <v>1.71070324339604E-2</v>
      </c>
      <c r="V5002">
        <v>258.85998499999999</v>
      </c>
      <c r="W5002">
        <v>171.88999899999999</v>
      </c>
      <c r="X5002">
        <v>-0.13518475785567299</v>
      </c>
      <c r="Y5002">
        <v>-8.4109499934704197E-3</v>
      </c>
      <c r="Z5002">
        <v>1.4627746910214701</v>
      </c>
      <c r="AA5002">
        <v>2.5274333609806501</v>
      </c>
      <c r="AB5002">
        <v>2.5189178906965202</v>
      </c>
      <c r="AC5002" t="s">
        <v>256</v>
      </c>
      <c r="AD5002" t="s">
        <v>388</v>
      </c>
      <c r="AE5002" t="s">
        <v>56</v>
      </c>
      <c r="AF5002" t="s">
        <v>82</v>
      </c>
      <c r="AG5002" t="s">
        <v>389</v>
      </c>
      <c r="AH5002" s="45">
        <v>39647</v>
      </c>
      <c r="AI5002">
        <v>1141391</v>
      </c>
      <c r="AK5002" t="s">
        <v>390</v>
      </c>
      <c r="AL5002" t="s">
        <v>302</v>
      </c>
      <c r="AM5002" t="s">
        <v>245</v>
      </c>
    </row>
    <row r="5003" spans="1:39" x14ac:dyDescent="0.3">
      <c r="A5003" s="1">
        <v>43619</v>
      </c>
      <c r="B5003" t="s">
        <v>43</v>
      </c>
      <c r="C5003" t="s">
        <v>239</v>
      </c>
      <c r="D5003">
        <v>500</v>
      </c>
      <c r="E5003">
        <v>11</v>
      </c>
      <c r="F5003">
        <v>251.80000299999901</v>
      </c>
      <c r="G5003">
        <v>252.979996</v>
      </c>
      <c r="H5003">
        <v>240.25</v>
      </c>
      <c r="I5003">
        <v>242.259995</v>
      </c>
      <c r="J5003">
        <v>241.96623199999999</v>
      </c>
      <c r="K5003">
        <v>5452100</v>
      </c>
      <c r="L5003">
        <v>2.081</v>
      </c>
      <c r="M5003">
        <v>-3.7391711393499998E-2</v>
      </c>
      <c r="N5003">
        <v>-3.7351923201084103E-2</v>
      </c>
      <c r="O5003">
        <v>-2.64368539703446E-2</v>
      </c>
      <c r="P5003">
        <v>6.9589749728311598E-2</v>
      </c>
      <c r="Q5003">
        <v>0.24789414371680499</v>
      </c>
      <c r="R5003">
        <v>1.80224026180726E-2</v>
      </c>
      <c r="S5003">
        <v>1.42672461919927E-2</v>
      </c>
      <c r="T5003">
        <v>1.1578474048294599E-2</v>
      </c>
      <c r="U5003">
        <v>1.7257071920627601E-2</v>
      </c>
      <c r="V5003">
        <v>258.85998499999999</v>
      </c>
      <c r="W5003">
        <v>171.88999899999999</v>
      </c>
      <c r="X5003">
        <v>-0.13518475785567299</v>
      </c>
      <c r="Y5003">
        <v>-2.7690708645509302E-3</v>
      </c>
      <c r="Z5003">
        <v>1.46739123554948</v>
      </c>
      <c r="AA5003">
        <v>2.21420288209052</v>
      </c>
      <c r="AB5003">
        <v>2.4997711603016399</v>
      </c>
      <c r="AC5003" t="s">
        <v>256</v>
      </c>
      <c r="AD5003" t="s">
        <v>388</v>
      </c>
      <c r="AE5003" t="s">
        <v>56</v>
      </c>
      <c r="AF5003" t="s">
        <v>82</v>
      </c>
      <c r="AG5003" t="s">
        <v>389</v>
      </c>
      <c r="AH5003" s="45">
        <v>39647</v>
      </c>
      <c r="AI5003">
        <v>1141391</v>
      </c>
      <c r="AK5003" t="s">
        <v>390</v>
      </c>
      <c r="AL5003" t="s">
        <v>302</v>
      </c>
      <c r="AM5003" t="s">
        <v>245</v>
      </c>
    </row>
    <row r="5004" spans="1:39" x14ac:dyDescent="0.3">
      <c r="A5004" s="1">
        <v>43620</v>
      </c>
      <c r="B5004" t="s">
        <v>43</v>
      </c>
      <c r="C5004" t="s">
        <v>239</v>
      </c>
      <c r="D5004">
        <v>1000</v>
      </c>
      <c r="E5004">
        <v>11</v>
      </c>
      <c r="F5004">
        <v>245.13000499999899</v>
      </c>
      <c r="G5004">
        <v>249.36999499999999</v>
      </c>
      <c r="H5004">
        <v>241.720000999999</v>
      </c>
      <c r="I5004">
        <v>249.179993</v>
      </c>
      <c r="J5004">
        <v>248.877838</v>
      </c>
      <c r="K5004">
        <v>4862200</v>
      </c>
      <c r="L5004">
        <v>2.1190000000000002</v>
      </c>
      <c r="M5004">
        <v>2.81639864038759E-2</v>
      </c>
      <c r="N5004">
        <v>-1.6912110703095298E-2</v>
      </c>
      <c r="O5004">
        <v>8.0182232813523092E-3</v>
      </c>
      <c r="P5004">
        <v>9.8063016910526296E-2</v>
      </c>
      <c r="Q5004">
        <v>0.24881837726377301</v>
      </c>
      <c r="R5004">
        <v>2.3741338356430799E-2</v>
      </c>
      <c r="S5004">
        <v>1.55182213174891E-2</v>
      </c>
      <c r="T5004">
        <v>1.2067771326757799E-2</v>
      </c>
      <c r="U5004">
        <v>1.7262771541473598E-2</v>
      </c>
      <c r="V5004">
        <v>258.85998499999999</v>
      </c>
      <c r="W5004">
        <v>171.88999899999999</v>
      </c>
      <c r="X5004">
        <v>-0.13518475785567299</v>
      </c>
      <c r="Y5004">
        <v>2.1205927310919401E-2</v>
      </c>
      <c r="Z5004">
        <v>1.4591158327270399</v>
      </c>
      <c r="AA5004">
        <v>2.2231610187107802</v>
      </c>
      <c r="AB5004">
        <v>2.4389166918476701</v>
      </c>
      <c r="AC5004" t="s">
        <v>256</v>
      </c>
      <c r="AD5004" t="s">
        <v>388</v>
      </c>
      <c r="AE5004" t="s">
        <v>56</v>
      </c>
      <c r="AF5004" t="s">
        <v>82</v>
      </c>
      <c r="AG5004" t="s">
        <v>389</v>
      </c>
      <c r="AH5004" s="45">
        <v>39647</v>
      </c>
      <c r="AI5004">
        <v>1141391</v>
      </c>
      <c r="AK5004" t="s">
        <v>390</v>
      </c>
      <c r="AL5004" t="s">
        <v>302</v>
      </c>
      <c r="AM5004" t="s">
        <v>245</v>
      </c>
    </row>
    <row r="5005" spans="1:39" x14ac:dyDescent="0.3">
      <c r="A5005" s="1">
        <v>43622</v>
      </c>
      <c r="B5005" t="s">
        <v>43</v>
      </c>
      <c r="C5005" t="s">
        <v>239</v>
      </c>
      <c r="D5005">
        <v>700</v>
      </c>
      <c r="E5005">
        <v>11</v>
      </c>
      <c r="F5005">
        <v>256.35998499999999</v>
      </c>
      <c r="G5005">
        <v>258.70001200000002</v>
      </c>
      <c r="H5005">
        <v>254.86000099999899</v>
      </c>
      <c r="I5005">
        <v>257.82998700000002</v>
      </c>
      <c r="J5005">
        <v>257.51733400000001</v>
      </c>
      <c r="K5005">
        <v>3443500</v>
      </c>
      <c r="L5005">
        <v>2.1240000000000001</v>
      </c>
      <c r="M5005">
        <v>6.1077930981420104E-3</v>
      </c>
      <c r="N5005">
        <v>1.42183284371185E-2</v>
      </c>
      <c r="O5005">
        <v>3.6294295452080502E-2</v>
      </c>
      <c r="P5005">
        <v>0.14917336294224701</v>
      </c>
      <c r="Q5005">
        <v>0.26272606866654402</v>
      </c>
      <c r="R5005">
        <v>2.7781364241651799E-2</v>
      </c>
      <c r="S5005">
        <v>1.6626542715427201E-2</v>
      </c>
      <c r="T5005">
        <v>1.2382026234894599E-2</v>
      </c>
      <c r="U5005">
        <v>1.7329853109794E-2</v>
      </c>
      <c r="V5005">
        <v>258.85998499999999</v>
      </c>
      <c r="W5005">
        <v>171.88999899999999</v>
      </c>
      <c r="X5005">
        <v>-0.13518475785567299</v>
      </c>
      <c r="Y5005">
        <v>6.1168407152111899E-3</v>
      </c>
      <c r="Z5005">
        <v>1.46238562649544</v>
      </c>
      <c r="AA5005">
        <v>2.3684543792165198</v>
      </c>
      <c r="AB5005">
        <v>2.33547698926137</v>
      </c>
      <c r="AC5005" t="s">
        <v>256</v>
      </c>
      <c r="AD5005" t="s">
        <v>388</v>
      </c>
      <c r="AE5005" t="s">
        <v>56</v>
      </c>
      <c r="AF5005" t="s">
        <v>82</v>
      </c>
      <c r="AG5005" t="s">
        <v>389</v>
      </c>
      <c r="AH5005" s="45">
        <v>39647</v>
      </c>
      <c r="AI5005">
        <v>1141391</v>
      </c>
      <c r="AK5005" t="s">
        <v>390</v>
      </c>
      <c r="AL5005" t="s">
        <v>302</v>
      </c>
      <c r="AM5005" t="s">
        <v>245</v>
      </c>
    </row>
    <row r="5006" spans="1:39" x14ac:dyDescent="0.3">
      <c r="A5006" s="1">
        <v>43627</v>
      </c>
      <c r="B5006" t="s">
        <v>43</v>
      </c>
      <c r="C5006" t="s">
        <v>239</v>
      </c>
      <c r="D5006">
        <v>1000</v>
      </c>
      <c r="E5006">
        <v>11</v>
      </c>
      <c r="F5006">
        <v>267.470000999999</v>
      </c>
      <c r="G5006">
        <v>267.89001500000001</v>
      </c>
      <c r="H5006">
        <v>259.17999300000002</v>
      </c>
      <c r="I5006">
        <v>263.66000400000001</v>
      </c>
      <c r="J5006">
        <v>263.34030200000001</v>
      </c>
      <c r="K5006">
        <v>3119600</v>
      </c>
      <c r="L5006">
        <v>2.14</v>
      </c>
      <c r="M5006">
        <v>-9.2117858919974899E-3</v>
      </c>
      <c r="N5006">
        <v>5.6484954099689802E-2</v>
      </c>
      <c r="O5006">
        <v>7.2137714581321899E-2</v>
      </c>
      <c r="P5006">
        <v>0.151370283155258</v>
      </c>
      <c r="Q5006">
        <v>0.28168108638205702</v>
      </c>
      <c r="R5006">
        <v>1.7299602572285602E-2</v>
      </c>
      <c r="S5006">
        <v>1.7498318568005201E-2</v>
      </c>
      <c r="T5006">
        <v>1.28170539370839E-2</v>
      </c>
      <c r="U5006">
        <v>1.7360599196236701E-2</v>
      </c>
      <c r="V5006">
        <v>269.85000600000001</v>
      </c>
      <c r="W5006">
        <v>171.88999899999999</v>
      </c>
      <c r="X5006">
        <v>-0.13518475785567299</v>
      </c>
      <c r="Y5006">
        <v>-3.4994119269314301E-4</v>
      </c>
      <c r="Z5006">
        <v>1.4652462888467299</v>
      </c>
      <c r="AA5006">
        <v>2.5798140302184902</v>
      </c>
      <c r="AB5006">
        <v>2.50227906643127</v>
      </c>
      <c r="AC5006" t="s">
        <v>256</v>
      </c>
      <c r="AD5006" t="s">
        <v>388</v>
      </c>
      <c r="AE5006" t="s">
        <v>56</v>
      </c>
      <c r="AF5006" t="s">
        <v>82</v>
      </c>
      <c r="AG5006" t="s">
        <v>389</v>
      </c>
      <c r="AH5006" s="45">
        <v>39647</v>
      </c>
      <c r="AI5006">
        <v>1141391</v>
      </c>
      <c r="AK5006" t="s">
        <v>390</v>
      </c>
      <c r="AL5006" t="s">
        <v>302</v>
      </c>
      <c r="AM5006" t="s">
        <v>245</v>
      </c>
    </row>
    <row r="5007" spans="1:39" x14ac:dyDescent="0.3">
      <c r="A5007" s="1">
        <v>43565</v>
      </c>
      <c r="B5007" t="s">
        <v>43</v>
      </c>
      <c r="C5007" t="s">
        <v>239</v>
      </c>
      <c r="D5007">
        <v>1500</v>
      </c>
      <c r="E5007">
        <v>12</v>
      </c>
      <c r="F5007">
        <v>237</v>
      </c>
      <c r="G5007">
        <v>237.949997</v>
      </c>
      <c r="H5007">
        <v>236.11000099999899</v>
      </c>
      <c r="I5007">
        <v>237.05999800000001</v>
      </c>
      <c r="J5007">
        <v>236.772537</v>
      </c>
      <c r="K5007">
        <v>1984200</v>
      </c>
      <c r="L5007">
        <v>2.4769999999999999</v>
      </c>
      <c r="M5007">
        <v>4.8628315506426502E-3</v>
      </c>
      <c r="N5007">
        <v>-6.4617888962195504E-3</v>
      </c>
      <c r="O5007">
        <v>5.0767949831549801E-2</v>
      </c>
      <c r="P5007">
        <v>0.19276826011218201</v>
      </c>
      <c r="Q5007">
        <v>0.31066651549490398</v>
      </c>
      <c r="R5007">
        <v>6.5094473099988398E-3</v>
      </c>
      <c r="S5007">
        <v>9.5101136199160496E-3</v>
      </c>
      <c r="T5007">
        <v>9.7754335225024094E-3</v>
      </c>
      <c r="U5007">
        <v>1.71025507555784E-2</v>
      </c>
      <c r="V5007">
        <v>240.929993</v>
      </c>
      <c r="W5007">
        <v>170.64999399999999</v>
      </c>
      <c r="X5007">
        <v>-0.13518475785567299</v>
      </c>
      <c r="Y5007">
        <v>3.47183783585567E-3</v>
      </c>
      <c r="Z5007">
        <v>1.4545602557028601</v>
      </c>
      <c r="AA5007">
        <v>2.6183532642840901</v>
      </c>
      <c r="AB5007">
        <v>2.68622924288184</v>
      </c>
      <c r="AC5007" t="s">
        <v>257</v>
      </c>
      <c r="AD5007" t="s">
        <v>388</v>
      </c>
      <c r="AE5007" t="s">
        <v>56</v>
      </c>
      <c r="AF5007" t="s">
        <v>82</v>
      </c>
      <c r="AG5007" t="s">
        <v>389</v>
      </c>
      <c r="AH5007" s="45">
        <v>39647</v>
      </c>
      <c r="AI5007">
        <v>1141391</v>
      </c>
      <c r="AK5007" t="s">
        <v>390</v>
      </c>
      <c r="AL5007" t="s">
        <v>302</v>
      </c>
      <c r="AM5007" t="s">
        <v>245</v>
      </c>
    </row>
    <row r="5008" spans="1:39" x14ac:dyDescent="0.3">
      <c r="A5008" s="1">
        <v>43578</v>
      </c>
      <c r="B5008" t="s">
        <v>43</v>
      </c>
      <c r="C5008" t="s">
        <v>239</v>
      </c>
      <c r="D5008">
        <v>1400</v>
      </c>
      <c r="E5008">
        <v>12</v>
      </c>
      <c r="F5008">
        <v>243.89999399999999</v>
      </c>
      <c r="G5008">
        <v>244.5</v>
      </c>
      <c r="H5008">
        <v>242.449997</v>
      </c>
      <c r="I5008">
        <v>243.490004999999</v>
      </c>
      <c r="J5008">
        <v>243.194748</v>
      </c>
      <c r="K5008">
        <v>3108400</v>
      </c>
      <c r="L5008">
        <v>2.57</v>
      </c>
      <c r="M5008">
        <v>1.80869675680202E-3</v>
      </c>
      <c r="N5008">
        <v>1.7984944037257599E-2</v>
      </c>
      <c r="O5008">
        <v>3.3190622175261697E-2</v>
      </c>
      <c r="P5008">
        <v>0.20085773453553199</v>
      </c>
      <c r="Q5008">
        <v>0.32401226017184998</v>
      </c>
      <c r="R5008">
        <v>3.4704648658758202E-3</v>
      </c>
      <c r="S5008">
        <v>8.12009814969928E-3</v>
      </c>
      <c r="T5008">
        <v>9.5070788687903092E-3</v>
      </c>
      <c r="U5008">
        <v>1.6989582794739101E-2</v>
      </c>
      <c r="V5008">
        <v>244.5</v>
      </c>
      <c r="W5008">
        <v>170.64999399999999</v>
      </c>
      <c r="X5008">
        <v>-0.13518475785567299</v>
      </c>
      <c r="Y5008">
        <v>8.8023511954049196E-3</v>
      </c>
      <c r="Z5008">
        <v>1.4502766543821799</v>
      </c>
      <c r="AA5008">
        <v>2.7585421868617801</v>
      </c>
      <c r="AB5008">
        <v>2.6580705276875398</v>
      </c>
      <c r="AC5008" t="s">
        <v>257</v>
      </c>
      <c r="AD5008" t="s">
        <v>388</v>
      </c>
      <c r="AE5008" t="s">
        <v>56</v>
      </c>
      <c r="AF5008" t="s">
        <v>82</v>
      </c>
      <c r="AG5008" t="s">
        <v>389</v>
      </c>
      <c r="AH5008" s="45">
        <v>39647</v>
      </c>
      <c r="AI5008">
        <v>1141391</v>
      </c>
      <c r="AK5008" t="s">
        <v>390</v>
      </c>
      <c r="AL5008" t="s">
        <v>302</v>
      </c>
      <c r="AM5008" t="s">
        <v>245</v>
      </c>
    </row>
    <row r="5009" spans="1:39" x14ac:dyDescent="0.3">
      <c r="A5009" s="1">
        <v>43580</v>
      </c>
      <c r="B5009" t="s">
        <v>43</v>
      </c>
      <c r="C5009" t="s">
        <v>246</v>
      </c>
      <c r="D5009">
        <v>200</v>
      </c>
      <c r="E5009">
        <v>12</v>
      </c>
      <c r="F5009">
        <v>244.699997</v>
      </c>
      <c r="G5009">
        <v>246.85000600000001</v>
      </c>
      <c r="H5009">
        <v>244.020004</v>
      </c>
      <c r="I5009">
        <v>245.61000099999899</v>
      </c>
      <c r="J5009">
        <v>245.31217999999899</v>
      </c>
      <c r="K5009">
        <v>3152400</v>
      </c>
      <c r="L5009">
        <v>2.5339999999999998</v>
      </c>
      <c r="M5009">
        <v>1.3037852711267799E-3</v>
      </c>
      <c r="N5009">
        <v>1.8948003328229799E-2</v>
      </c>
      <c r="O5009">
        <v>6.5236771781082295E-2</v>
      </c>
      <c r="P5009">
        <v>0.20787372473417301</v>
      </c>
      <c r="Q5009">
        <v>0.35460491779397202</v>
      </c>
      <c r="R5009">
        <v>4.1020983421970999E-3</v>
      </c>
      <c r="S5009">
        <v>6.2309892408250701E-3</v>
      </c>
      <c r="T5009">
        <v>9.4449195256691501E-3</v>
      </c>
      <c r="U5009">
        <v>1.6957674810214401E-2</v>
      </c>
      <c r="V5009">
        <v>246.85000600000001</v>
      </c>
      <c r="W5009">
        <v>170.64999399999999</v>
      </c>
      <c r="X5009">
        <v>-0.13518475785567299</v>
      </c>
      <c r="Y5009">
        <v>-3.6904169755480902E-4</v>
      </c>
      <c r="Z5009">
        <v>1.4528124487382601</v>
      </c>
      <c r="AA5009">
        <v>3.0488416882000799</v>
      </c>
      <c r="AB5009">
        <v>2.7789680489951198</v>
      </c>
      <c r="AC5009" t="s">
        <v>257</v>
      </c>
      <c r="AD5009" t="s">
        <v>388</v>
      </c>
      <c r="AE5009" t="s">
        <v>56</v>
      </c>
      <c r="AF5009" t="s">
        <v>82</v>
      </c>
      <c r="AG5009" t="s">
        <v>389</v>
      </c>
      <c r="AH5009" s="45">
        <v>39647</v>
      </c>
      <c r="AI5009">
        <v>1141391</v>
      </c>
      <c r="AK5009" t="s">
        <v>390</v>
      </c>
      <c r="AL5009" t="s">
        <v>302</v>
      </c>
      <c r="AM5009" t="s">
        <v>245</v>
      </c>
    </row>
    <row r="5010" spans="1:39" x14ac:dyDescent="0.3">
      <c r="A5010" s="1">
        <v>43581</v>
      </c>
      <c r="B5010" t="s">
        <v>43</v>
      </c>
      <c r="C5010" t="s">
        <v>239</v>
      </c>
      <c r="D5010">
        <v>1500</v>
      </c>
      <c r="E5010">
        <v>12</v>
      </c>
      <c r="F5010">
        <v>246.05000299999901</v>
      </c>
      <c r="G5010">
        <v>247.14999399999999</v>
      </c>
      <c r="H5010">
        <v>243.220000999999</v>
      </c>
      <c r="I5010">
        <v>246.679993</v>
      </c>
      <c r="J5010">
        <v>246.380875</v>
      </c>
      <c r="K5010">
        <v>3349300</v>
      </c>
      <c r="L5010">
        <v>2.5049999999999999</v>
      </c>
      <c r="M5010">
        <v>4.34700743487231E-3</v>
      </c>
      <c r="N5010">
        <v>2.3751535629213699E-2</v>
      </c>
      <c r="O5010">
        <v>5.7205144351421502E-2</v>
      </c>
      <c r="P5010">
        <v>0.19657714148393499</v>
      </c>
      <c r="Q5010">
        <v>0.36340660296478</v>
      </c>
      <c r="R5010">
        <v>3.3531768145239299E-3</v>
      </c>
      <c r="S5010">
        <v>5.8785161504378899E-3</v>
      </c>
      <c r="T5010">
        <v>9.3131023479329899E-3</v>
      </c>
      <c r="U5010">
        <v>1.69546172509243E-2</v>
      </c>
      <c r="V5010">
        <v>247.14999399999999</v>
      </c>
      <c r="W5010">
        <v>171.88999899999999</v>
      </c>
      <c r="X5010">
        <v>-0.13518475785567299</v>
      </c>
      <c r="Y5010">
        <v>4.6743503443647796E-3</v>
      </c>
      <c r="Z5010">
        <v>1.4526942081979199</v>
      </c>
      <c r="AA5010">
        <v>3.1339117481362502</v>
      </c>
      <c r="AB5010">
        <v>2.8997744955256999</v>
      </c>
      <c r="AC5010" t="s">
        <v>257</v>
      </c>
      <c r="AD5010" t="s">
        <v>388</v>
      </c>
      <c r="AE5010" t="s">
        <v>56</v>
      </c>
      <c r="AF5010" t="s">
        <v>82</v>
      </c>
      <c r="AG5010" t="s">
        <v>389</v>
      </c>
      <c r="AH5010" s="45">
        <v>39647</v>
      </c>
      <c r="AI5010">
        <v>1141391</v>
      </c>
      <c r="AK5010" t="s">
        <v>390</v>
      </c>
      <c r="AL5010" t="s">
        <v>302</v>
      </c>
      <c r="AM5010" t="s">
        <v>245</v>
      </c>
    </row>
    <row r="5011" spans="1:39" x14ac:dyDescent="0.3">
      <c r="A5011" s="1">
        <v>43586</v>
      </c>
      <c r="B5011" t="s">
        <v>43</v>
      </c>
      <c r="C5011" t="s">
        <v>246</v>
      </c>
      <c r="D5011">
        <v>100</v>
      </c>
      <c r="E5011">
        <v>12</v>
      </c>
      <c r="F5011">
        <v>254.89999399999999</v>
      </c>
      <c r="G5011">
        <v>256.25</v>
      </c>
      <c r="H5011">
        <v>248.66999799999999</v>
      </c>
      <c r="I5011">
        <v>248.75</v>
      </c>
      <c r="J5011">
        <v>248.448364</v>
      </c>
      <c r="K5011">
        <v>5146000</v>
      </c>
      <c r="L5011">
        <v>2.5110000000000001</v>
      </c>
      <c r="M5011">
        <v>-2.18303669676937E-2</v>
      </c>
      <c r="N5011">
        <v>1.40072149545777E-2</v>
      </c>
      <c r="O5011">
        <v>5.6345365356780502E-2</v>
      </c>
      <c r="P5011">
        <v>0.199625865314106</v>
      </c>
      <c r="Q5011">
        <v>0.33868709743443898</v>
      </c>
      <c r="R5011">
        <v>1.7788830714718901E-2</v>
      </c>
      <c r="S5011">
        <v>9.5045269047573603E-3</v>
      </c>
      <c r="T5011">
        <v>9.7295705907069294E-3</v>
      </c>
      <c r="U5011">
        <v>1.6951021129793999E-2</v>
      </c>
      <c r="V5011">
        <v>257.42999300000002</v>
      </c>
      <c r="W5011">
        <v>171.88999899999999</v>
      </c>
      <c r="X5011">
        <v>-0.13518475785567299</v>
      </c>
      <c r="Y5011">
        <v>-7.5304459681844096E-3</v>
      </c>
      <c r="Z5011">
        <v>1.4599892073481</v>
      </c>
      <c r="AA5011">
        <v>2.9108225888161199</v>
      </c>
      <c r="AB5011">
        <v>3.0352249052422802</v>
      </c>
      <c r="AC5011" t="s">
        <v>257</v>
      </c>
      <c r="AD5011" t="s">
        <v>388</v>
      </c>
      <c r="AE5011" t="s">
        <v>56</v>
      </c>
      <c r="AF5011" t="s">
        <v>82</v>
      </c>
      <c r="AG5011" t="s">
        <v>389</v>
      </c>
      <c r="AH5011" s="45">
        <v>39647</v>
      </c>
      <c r="AI5011">
        <v>1141391</v>
      </c>
      <c r="AK5011" t="s">
        <v>390</v>
      </c>
      <c r="AL5011" t="s">
        <v>302</v>
      </c>
      <c r="AM5011" t="s">
        <v>245</v>
      </c>
    </row>
    <row r="5012" spans="1:39" x14ac:dyDescent="0.3">
      <c r="A5012" s="1">
        <v>43601</v>
      </c>
      <c r="B5012" t="s">
        <v>43</v>
      </c>
      <c r="C5012" t="s">
        <v>246</v>
      </c>
      <c r="D5012">
        <v>1900</v>
      </c>
      <c r="E5012">
        <v>12</v>
      </c>
      <c r="F5012">
        <v>250.44000199999999</v>
      </c>
      <c r="G5012">
        <v>255.14999399999999</v>
      </c>
      <c r="H5012">
        <v>250.33000200000001</v>
      </c>
      <c r="I5012">
        <v>253.41999799999999</v>
      </c>
      <c r="J5012">
        <v>253.11270099999999</v>
      </c>
      <c r="K5012">
        <v>4911900</v>
      </c>
      <c r="L5012">
        <v>2.4049999999999998</v>
      </c>
      <c r="M5012">
        <v>1.6993102143546601E-2</v>
      </c>
      <c r="N5012">
        <v>3.2525442885733703E-2</v>
      </c>
      <c r="O5012">
        <v>5.7957237611528302E-2</v>
      </c>
      <c r="P5012">
        <v>0.14368019338116</v>
      </c>
      <c r="Q5012">
        <v>0.283090782588029</v>
      </c>
      <c r="R5012">
        <v>1.79057258459017E-2</v>
      </c>
      <c r="S5012">
        <v>1.2114069596522E-2</v>
      </c>
      <c r="T5012">
        <v>1.00224727972238E-2</v>
      </c>
      <c r="U5012">
        <v>1.7006552909547602E-2</v>
      </c>
      <c r="V5012">
        <v>257.42999300000002</v>
      </c>
      <c r="W5012">
        <v>171.88999899999999</v>
      </c>
      <c r="X5012">
        <v>-0.13518475785567299</v>
      </c>
      <c r="Y5012">
        <v>8.8559569696340101E-3</v>
      </c>
      <c r="Z5012">
        <v>1.4688260210088</v>
      </c>
      <c r="AA5012">
        <v>2.4566541854482402</v>
      </c>
      <c r="AB5012">
        <v>2.2062612541673698</v>
      </c>
      <c r="AC5012" t="s">
        <v>257</v>
      </c>
      <c r="AD5012" t="s">
        <v>388</v>
      </c>
      <c r="AE5012" t="s">
        <v>56</v>
      </c>
      <c r="AF5012" t="s">
        <v>82</v>
      </c>
      <c r="AG5012" t="s">
        <v>389</v>
      </c>
      <c r="AH5012" s="45">
        <v>39647</v>
      </c>
      <c r="AI5012">
        <v>1141391</v>
      </c>
      <c r="AK5012" t="s">
        <v>390</v>
      </c>
      <c r="AL5012" t="s">
        <v>302</v>
      </c>
      <c r="AM5012" t="s">
        <v>245</v>
      </c>
    </row>
    <row r="5013" spans="1:39" x14ac:dyDescent="0.3">
      <c r="A5013" s="1">
        <v>43565</v>
      </c>
      <c r="B5013" t="s">
        <v>43</v>
      </c>
      <c r="C5013" t="s">
        <v>239</v>
      </c>
      <c r="D5013">
        <v>400</v>
      </c>
      <c r="E5013">
        <v>13</v>
      </c>
      <c r="F5013">
        <v>237</v>
      </c>
      <c r="G5013">
        <v>237.949997</v>
      </c>
      <c r="H5013">
        <v>236.11000099999899</v>
      </c>
      <c r="I5013">
        <v>237.05999800000001</v>
      </c>
      <c r="J5013">
        <v>236.772537</v>
      </c>
      <c r="K5013">
        <v>1984200</v>
      </c>
      <c r="L5013">
        <v>2.4769999999999999</v>
      </c>
      <c r="M5013">
        <v>4.8628315506426502E-3</v>
      </c>
      <c r="N5013">
        <v>-6.4617888962195504E-3</v>
      </c>
      <c r="O5013">
        <v>5.0767949831549801E-2</v>
      </c>
      <c r="P5013">
        <v>0.19276826011218201</v>
      </c>
      <c r="Q5013">
        <v>0.31066651549490398</v>
      </c>
      <c r="R5013">
        <v>6.5094473099988398E-3</v>
      </c>
      <c r="S5013">
        <v>9.5101136199160496E-3</v>
      </c>
      <c r="T5013">
        <v>9.7754335225024094E-3</v>
      </c>
      <c r="U5013">
        <v>1.71025507555784E-2</v>
      </c>
      <c r="V5013">
        <v>240.929993</v>
      </c>
      <c r="W5013">
        <v>170.64999399999999</v>
      </c>
      <c r="X5013">
        <v>-0.13518475785567299</v>
      </c>
      <c r="Y5013">
        <v>3.47183783585567E-3</v>
      </c>
      <c r="Z5013">
        <v>1.4545602557028601</v>
      </c>
      <c r="AA5013">
        <v>2.6183532642840901</v>
      </c>
      <c r="AB5013">
        <v>2.68622924288184</v>
      </c>
      <c r="AC5013" t="s">
        <v>258</v>
      </c>
      <c r="AD5013" t="s">
        <v>388</v>
      </c>
      <c r="AE5013" t="s">
        <v>56</v>
      </c>
      <c r="AF5013" t="s">
        <v>82</v>
      </c>
      <c r="AG5013" t="s">
        <v>389</v>
      </c>
      <c r="AH5013" s="45">
        <v>39647</v>
      </c>
      <c r="AI5013">
        <v>1141391</v>
      </c>
      <c r="AK5013" t="s">
        <v>390</v>
      </c>
      <c r="AL5013" t="s">
        <v>302</v>
      </c>
      <c r="AM5013" t="s">
        <v>245</v>
      </c>
    </row>
    <row r="5014" spans="1:39" x14ac:dyDescent="0.3">
      <c r="A5014" s="1">
        <v>43570</v>
      </c>
      <c r="B5014" t="s">
        <v>43</v>
      </c>
      <c r="C5014" t="s">
        <v>246</v>
      </c>
      <c r="D5014">
        <v>1400</v>
      </c>
      <c r="E5014">
        <v>13</v>
      </c>
      <c r="F5014">
        <v>239.520004</v>
      </c>
      <c r="G5014">
        <v>239.86000099999899</v>
      </c>
      <c r="H5014">
        <v>237.19000199999999</v>
      </c>
      <c r="I5014">
        <v>239.14999399999999</v>
      </c>
      <c r="J5014">
        <v>238.86000099999899</v>
      </c>
      <c r="K5014">
        <v>3437500</v>
      </c>
      <c r="L5014">
        <v>2.5529999999999999</v>
      </c>
      <c r="M5014">
        <v>1.33896433172608E-3</v>
      </c>
      <c r="N5014">
        <v>1.21157019117243E-2</v>
      </c>
      <c r="O5014">
        <v>4.2539881570021303E-2</v>
      </c>
      <c r="P5014">
        <v>0.203284252300033</v>
      </c>
      <c r="Q5014">
        <v>0.322023099251871</v>
      </c>
      <c r="R5014">
        <v>6.2265612947020096E-3</v>
      </c>
      <c r="S5014">
        <v>9.7425591657227407E-3</v>
      </c>
      <c r="T5014">
        <v>9.7934840853741902E-3</v>
      </c>
      <c r="U5014">
        <v>1.7072027569031201E-2</v>
      </c>
      <c r="V5014">
        <v>240.929993</v>
      </c>
      <c r="W5014">
        <v>170.64999399999999</v>
      </c>
      <c r="X5014">
        <v>-0.13518475785567299</v>
      </c>
      <c r="Y5014">
        <v>-6.2956724975841202E-4</v>
      </c>
      <c r="Z5014">
        <v>1.45290704850136</v>
      </c>
      <c r="AA5014">
        <v>2.72285155636142</v>
      </c>
      <c r="AB5014">
        <v>2.7049431429458499</v>
      </c>
      <c r="AC5014" t="s">
        <v>258</v>
      </c>
      <c r="AD5014" t="s">
        <v>388</v>
      </c>
      <c r="AE5014" t="s">
        <v>56</v>
      </c>
      <c r="AF5014" t="s">
        <v>82</v>
      </c>
      <c r="AG5014" t="s">
        <v>389</v>
      </c>
      <c r="AH5014" s="45">
        <v>39647</v>
      </c>
      <c r="AI5014">
        <v>1141391</v>
      </c>
      <c r="AK5014" t="s">
        <v>390</v>
      </c>
      <c r="AL5014" t="s">
        <v>302</v>
      </c>
      <c r="AM5014" t="s">
        <v>245</v>
      </c>
    </row>
    <row r="5015" spans="1:39" x14ac:dyDescent="0.3">
      <c r="A5015" s="1">
        <v>43593</v>
      </c>
      <c r="B5015" t="s">
        <v>43</v>
      </c>
      <c r="C5015" t="s">
        <v>239</v>
      </c>
      <c r="D5015">
        <v>1000</v>
      </c>
      <c r="E5015">
        <v>13</v>
      </c>
      <c r="F5015">
        <v>244.53999300000001</v>
      </c>
      <c r="G5015">
        <v>247.55000299999901</v>
      </c>
      <c r="H5015">
        <v>243.75</v>
      </c>
      <c r="I5015">
        <v>245.33000200000001</v>
      </c>
      <c r="J5015">
        <v>245.03251599999999</v>
      </c>
      <c r="K5015">
        <v>3050700</v>
      </c>
      <c r="L5015">
        <v>2.4820000000000002</v>
      </c>
      <c r="M5015">
        <v>1.10120697472255E-3</v>
      </c>
      <c r="N5015">
        <v>-1.3844113094958199E-2</v>
      </c>
      <c r="O5015">
        <v>3.7502023489577298E-2</v>
      </c>
      <c r="P5015">
        <v>0.13196737800500599</v>
      </c>
      <c r="Q5015">
        <v>0.26586628746900498</v>
      </c>
      <c r="R5015">
        <v>7.5819335050822303E-3</v>
      </c>
      <c r="S5015">
        <v>9.4135856824680408E-3</v>
      </c>
      <c r="T5015">
        <v>9.0795775504701193E-3</v>
      </c>
      <c r="U5015">
        <v>1.6865781825845302E-2</v>
      </c>
      <c r="V5015">
        <v>257.42999300000002</v>
      </c>
      <c r="W5015">
        <v>171.88999899999999</v>
      </c>
      <c r="X5015">
        <v>-0.13518475785567299</v>
      </c>
      <c r="Y5015">
        <v>-1.60671540560346E-3</v>
      </c>
      <c r="Z5015">
        <v>1.46610480391437</v>
      </c>
      <c r="AA5015">
        <v>2.2521982254494799</v>
      </c>
      <c r="AB5015">
        <v>2.45753162165449</v>
      </c>
      <c r="AC5015" t="s">
        <v>258</v>
      </c>
      <c r="AD5015" t="s">
        <v>388</v>
      </c>
      <c r="AE5015" t="s">
        <v>56</v>
      </c>
      <c r="AF5015" t="s">
        <v>82</v>
      </c>
      <c r="AG5015" t="s">
        <v>389</v>
      </c>
      <c r="AH5015" s="45">
        <v>39647</v>
      </c>
      <c r="AI5015">
        <v>1141391</v>
      </c>
      <c r="AK5015" t="s">
        <v>390</v>
      </c>
      <c r="AL5015" t="s">
        <v>302</v>
      </c>
      <c r="AM5015" t="s">
        <v>245</v>
      </c>
    </row>
    <row r="5016" spans="1:39" x14ac:dyDescent="0.3">
      <c r="A5016" s="1">
        <v>43594</v>
      </c>
      <c r="B5016" t="s">
        <v>43</v>
      </c>
      <c r="C5016" t="s">
        <v>239</v>
      </c>
      <c r="D5016">
        <v>600</v>
      </c>
      <c r="E5016">
        <v>13</v>
      </c>
      <c r="F5016">
        <v>241.88999899999999</v>
      </c>
      <c r="G5016">
        <v>245.529999</v>
      </c>
      <c r="H5016">
        <v>239.96000699999999</v>
      </c>
      <c r="I5016">
        <v>245.30999800000001</v>
      </c>
      <c r="J5016">
        <v>245.01254299999999</v>
      </c>
      <c r="K5016">
        <v>3891000</v>
      </c>
      <c r="L5016">
        <v>2.4569999999999999</v>
      </c>
      <c r="M5016" s="44">
        <v>-8.1514953142507404E-5</v>
      </c>
      <c r="N5016">
        <v>-7.6345372002797904E-3</v>
      </c>
      <c r="O5016">
        <v>3.7547496637518898E-2</v>
      </c>
      <c r="P5016">
        <v>0.13808246444070901</v>
      </c>
      <c r="Q5016">
        <v>0.25825099637747201</v>
      </c>
      <c r="R5016">
        <v>7.3662464179307698E-3</v>
      </c>
      <c r="S5016">
        <v>9.4131693404780597E-3</v>
      </c>
      <c r="T5016">
        <v>9.0220139295228898E-3</v>
      </c>
      <c r="U5016">
        <v>1.6860948908546201E-2</v>
      </c>
      <c r="V5016">
        <v>257.42999300000002</v>
      </c>
      <c r="W5016">
        <v>171.88999899999999</v>
      </c>
      <c r="X5016">
        <v>-0.13518475785567299</v>
      </c>
      <c r="Y5016">
        <v>-3.0259986019249502E-3</v>
      </c>
      <c r="Z5016">
        <v>1.4657313080018499</v>
      </c>
      <c r="AA5016">
        <v>2.1878979119825401</v>
      </c>
      <c r="AB5016">
        <v>2.3453119990098998</v>
      </c>
      <c r="AC5016" t="s">
        <v>258</v>
      </c>
      <c r="AD5016" t="s">
        <v>388</v>
      </c>
      <c r="AE5016" t="s">
        <v>56</v>
      </c>
      <c r="AF5016" t="s">
        <v>82</v>
      </c>
      <c r="AG5016" t="s">
        <v>389</v>
      </c>
      <c r="AH5016" s="45">
        <v>39647</v>
      </c>
      <c r="AI5016">
        <v>1141391</v>
      </c>
      <c r="AK5016" t="s">
        <v>390</v>
      </c>
      <c r="AL5016" t="s">
        <v>302</v>
      </c>
      <c r="AM5016" t="s">
        <v>245</v>
      </c>
    </row>
    <row r="5017" spans="1:39" x14ac:dyDescent="0.3">
      <c r="A5017" s="1">
        <v>43595</v>
      </c>
      <c r="B5017" t="s">
        <v>43</v>
      </c>
      <c r="C5017" t="s">
        <v>246</v>
      </c>
      <c r="D5017">
        <v>600</v>
      </c>
      <c r="E5017">
        <v>13</v>
      </c>
      <c r="F5017">
        <v>243.86999499999999</v>
      </c>
      <c r="G5017">
        <v>248.720000999999</v>
      </c>
      <c r="H5017">
        <v>241.33000200000001</v>
      </c>
      <c r="I5017">
        <v>247.429993</v>
      </c>
      <c r="J5017">
        <v>247.12995899999899</v>
      </c>
      <c r="K5017">
        <v>2816200</v>
      </c>
      <c r="L5017">
        <v>2.4550000000000001</v>
      </c>
      <c r="M5017">
        <v>8.6049429046479702E-3</v>
      </c>
      <c r="N5017">
        <v>-2.0994378460003301E-3</v>
      </c>
      <c r="O5017">
        <v>4.7677258830503798E-2</v>
      </c>
      <c r="P5017">
        <v>0.13456317913138499</v>
      </c>
      <c r="Q5017">
        <v>0.26633118377300402</v>
      </c>
      <c r="R5017">
        <v>8.5504846635420604E-3</v>
      </c>
      <c r="S5017">
        <v>9.4949652357793103E-3</v>
      </c>
      <c r="T5017">
        <v>8.9702700406767508E-3</v>
      </c>
      <c r="U5017">
        <v>1.6867675830617899E-2</v>
      </c>
      <c r="V5017">
        <v>257.42999300000002</v>
      </c>
      <c r="W5017">
        <v>171.88999899999999</v>
      </c>
      <c r="X5017">
        <v>-0.13518475785567299</v>
      </c>
      <c r="Y5017">
        <v>3.7133938472042301E-3</v>
      </c>
      <c r="Z5017">
        <v>1.47211080077908</v>
      </c>
      <c r="AA5017">
        <v>2.2693870515182302</v>
      </c>
      <c r="AB5017">
        <v>2.2992782763872301</v>
      </c>
      <c r="AC5017" t="s">
        <v>258</v>
      </c>
      <c r="AD5017" t="s">
        <v>388</v>
      </c>
      <c r="AE5017" t="s">
        <v>56</v>
      </c>
      <c r="AF5017" t="s">
        <v>82</v>
      </c>
      <c r="AG5017" t="s">
        <v>389</v>
      </c>
      <c r="AH5017" s="45">
        <v>39647</v>
      </c>
      <c r="AI5017">
        <v>1141391</v>
      </c>
      <c r="AK5017" t="s">
        <v>390</v>
      </c>
      <c r="AL5017" t="s">
        <v>302</v>
      </c>
      <c r="AM5017" t="s">
        <v>245</v>
      </c>
    </row>
    <row r="5018" spans="1:39" x14ac:dyDescent="0.3">
      <c r="A5018" s="1">
        <v>43599</v>
      </c>
      <c r="B5018" t="s">
        <v>43</v>
      </c>
      <c r="C5018" t="s">
        <v>246</v>
      </c>
      <c r="D5018">
        <v>1000</v>
      </c>
      <c r="E5018">
        <v>13</v>
      </c>
      <c r="F5018">
        <v>242.11999499999999</v>
      </c>
      <c r="G5018">
        <v>247.44000199999999</v>
      </c>
      <c r="H5018">
        <v>241.89999399999999</v>
      </c>
      <c r="I5018">
        <v>245.94000199999999</v>
      </c>
      <c r="J5018">
        <v>245.64176899999899</v>
      </c>
      <c r="K5018">
        <v>3862100</v>
      </c>
      <c r="L5018">
        <v>2.419</v>
      </c>
      <c r="M5018">
        <v>1.87150968432277E-2</v>
      </c>
      <c r="N5018">
        <v>3.5845379000502401E-3</v>
      </c>
      <c r="O5018">
        <v>4.10863423706712E-2</v>
      </c>
      <c r="P5018">
        <v>0.117822396084849</v>
      </c>
      <c r="Q5018">
        <v>0.246123484535927</v>
      </c>
      <c r="R5018">
        <v>1.6091682904942301E-2</v>
      </c>
      <c r="S5018">
        <v>1.16305590630394E-2</v>
      </c>
      <c r="T5018">
        <v>9.7916450828395996E-3</v>
      </c>
      <c r="U5018">
        <v>1.6966895898154599E-2</v>
      </c>
      <c r="V5018">
        <v>257.42999300000002</v>
      </c>
      <c r="W5018">
        <v>171.88999899999999</v>
      </c>
      <c r="X5018">
        <v>-0.13518475785567299</v>
      </c>
      <c r="Y5018">
        <v>7.98398755130913E-3</v>
      </c>
      <c r="Z5018">
        <v>1.4637635736802499</v>
      </c>
      <c r="AA5018">
        <v>2.0927923447709</v>
      </c>
      <c r="AB5018">
        <v>2.1458378215682901</v>
      </c>
      <c r="AC5018" t="s">
        <v>258</v>
      </c>
      <c r="AD5018" t="s">
        <v>388</v>
      </c>
      <c r="AE5018" t="s">
        <v>56</v>
      </c>
      <c r="AF5018" t="s">
        <v>82</v>
      </c>
      <c r="AG5018" t="s">
        <v>389</v>
      </c>
      <c r="AH5018" s="45">
        <v>39647</v>
      </c>
      <c r="AI5018">
        <v>1141391</v>
      </c>
      <c r="AK5018" t="s">
        <v>390</v>
      </c>
      <c r="AL5018" t="s">
        <v>302</v>
      </c>
      <c r="AM5018" t="s">
        <v>245</v>
      </c>
    </row>
    <row r="5019" spans="1:39" x14ac:dyDescent="0.3">
      <c r="A5019" s="1">
        <v>43605</v>
      </c>
      <c r="B5019" t="s">
        <v>43</v>
      </c>
      <c r="C5019" t="s">
        <v>246</v>
      </c>
      <c r="D5019">
        <v>1300</v>
      </c>
      <c r="E5019">
        <v>13</v>
      </c>
      <c r="F5019">
        <v>250.490004999999</v>
      </c>
      <c r="G5019">
        <v>254.38999899999999</v>
      </c>
      <c r="H5019">
        <v>249.33000200000001</v>
      </c>
      <c r="I5019">
        <v>253.490004999999</v>
      </c>
      <c r="J5019">
        <v>253.18261699999999</v>
      </c>
      <c r="K5019">
        <v>2951500</v>
      </c>
      <c r="L5019">
        <v>2.4159999999999999</v>
      </c>
      <c r="M5019">
        <v>3.71511707513404E-3</v>
      </c>
      <c r="N5019">
        <v>4.8951880486862297E-2</v>
      </c>
      <c r="O5019">
        <v>5.0527434485684898E-2</v>
      </c>
      <c r="P5019">
        <v>0.140414199813784</v>
      </c>
      <c r="Q5019">
        <v>0.28754226088366303</v>
      </c>
      <c r="R5019">
        <v>9.4014268884768694E-3</v>
      </c>
      <c r="S5019">
        <v>1.21779054805444E-2</v>
      </c>
      <c r="T5019">
        <v>9.9293843349981901E-3</v>
      </c>
      <c r="U5019">
        <v>1.7003481937993E-2</v>
      </c>
      <c r="V5019">
        <v>257.42999300000002</v>
      </c>
      <c r="W5019">
        <v>171.88999899999999</v>
      </c>
      <c r="X5019">
        <v>-0.13518475785567299</v>
      </c>
      <c r="Y5019">
        <v>-6.7722580366252503E-3</v>
      </c>
      <c r="Z5019">
        <v>1.4643306707617001</v>
      </c>
      <c r="AA5019">
        <v>2.51343004259276</v>
      </c>
      <c r="AB5019">
        <v>2.3523014608038801</v>
      </c>
      <c r="AC5019" t="s">
        <v>258</v>
      </c>
      <c r="AD5019" t="s">
        <v>388</v>
      </c>
      <c r="AE5019" t="s">
        <v>56</v>
      </c>
      <c r="AF5019" t="s">
        <v>82</v>
      </c>
      <c r="AG5019" t="s">
        <v>389</v>
      </c>
      <c r="AH5019" s="45">
        <v>39647</v>
      </c>
      <c r="AI5019">
        <v>1141391</v>
      </c>
      <c r="AK5019" t="s">
        <v>390</v>
      </c>
      <c r="AL5019" t="s">
        <v>302</v>
      </c>
      <c r="AM5019" t="s">
        <v>245</v>
      </c>
    </row>
    <row r="5020" spans="1:39" x14ac:dyDescent="0.3">
      <c r="A5020" s="1">
        <v>43615</v>
      </c>
      <c r="B5020" t="s">
        <v>43</v>
      </c>
      <c r="C5020" t="s">
        <v>239</v>
      </c>
      <c r="D5020">
        <v>800</v>
      </c>
      <c r="E5020">
        <v>13</v>
      </c>
      <c r="F5020">
        <v>254.270004</v>
      </c>
      <c r="G5020">
        <v>256.05999800000001</v>
      </c>
      <c r="H5020">
        <v>252.78999300000001</v>
      </c>
      <c r="I5020">
        <v>254.19000199999999</v>
      </c>
      <c r="J5020">
        <v>253.881775</v>
      </c>
      <c r="K5020">
        <v>2817400</v>
      </c>
      <c r="L5020">
        <v>2.2269999999999999</v>
      </c>
      <c r="M5020">
        <v>2.4815608527655199E-3</v>
      </c>
      <c r="N5020">
        <v>-1.0604811517086799E-2</v>
      </c>
      <c r="O5020">
        <v>2.8167495983648198E-2</v>
      </c>
      <c r="P5020">
        <v>0.124399903317344</v>
      </c>
      <c r="Q5020">
        <v>0.29907263370023801</v>
      </c>
      <c r="R5020">
        <v>1.4946709402943801E-2</v>
      </c>
      <c r="S5020">
        <v>1.38688759877928E-2</v>
      </c>
      <c r="T5020">
        <v>1.04489295454907E-2</v>
      </c>
      <c r="U5020">
        <v>1.7093226732132101E-2</v>
      </c>
      <c r="V5020">
        <v>258.85998499999999</v>
      </c>
      <c r="W5020">
        <v>171.88999899999999</v>
      </c>
      <c r="X5020">
        <v>-0.13518475785567299</v>
      </c>
      <c r="Y5020">
        <v>2.0962723552933101E-3</v>
      </c>
      <c r="Z5020">
        <v>1.4633118518738299</v>
      </c>
      <c r="AA5020">
        <v>2.6917347232191</v>
      </c>
      <c r="AB5020">
        <v>2.51378414547681</v>
      </c>
      <c r="AC5020" t="s">
        <v>258</v>
      </c>
      <c r="AD5020" t="s">
        <v>388</v>
      </c>
      <c r="AE5020" t="s">
        <v>56</v>
      </c>
      <c r="AF5020" t="s">
        <v>82</v>
      </c>
      <c r="AG5020" t="s">
        <v>389</v>
      </c>
      <c r="AH5020" s="45">
        <v>39647</v>
      </c>
      <c r="AI5020">
        <v>1141391</v>
      </c>
      <c r="AK5020" t="s">
        <v>390</v>
      </c>
      <c r="AL5020" t="s">
        <v>302</v>
      </c>
      <c r="AM5020" t="s">
        <v>245</v>
      </c>
    </row>
    <row r="5021" spans="1:39" x14ac:dyDescent="0.3">
      <c r="A5021" s="1">
        <v>43622</v>
      </c>
      <c r="B5021" t="s">
        <v>43</v>
      </c>
      <c r="C5021" t="s">
        <v>246</v>
      </c>
      <c r="D5021">
        <v>1500</v>
      </c>
      <c r="E5021">
        <v>13</v>
      </c>
      <c r="F5021">
        <v>256.35998499999999</v>
      </c>
      <c r="G5021">
        <v>258.70001200000002</v>
      </c>
      <c r="H5021">
        <v>254.86000099999899</v>
      </c>
      <c r="I5021">
        <v>257.82998700000002</v>
      </c>
      <c r="J5021">
        <v>257.51733400000001</v>
      </c>
      <c r="K5021">
        <v>3443500</v>
      </c>
      <c r="L5021">
        <v>2.1240000000000001</v>
      </c>
      <c r="M5021">
        <v>6.1077930981420104E-3</v>
      </c>
      <c r="N5021">
        <v>1.42183284371185E-2</v>
      </c>
      <c r="O5021">
        <v>3.6294295452080502E-2</v>
      </c>
      <c r="P5021">
        <v>0.14917336294224701</v>
      </c>
      <c r="Q5021">
        <v>0.26272606866654402</v>
      </c>
      <c r="R5021">
        <v>2.7781364241651799E-2</v>
      </c>
      <c r="S5021">
        <v>1.6626542715427201E-2</v>
      </c>
      <c r="T5021">
        <v>1.2382026234894599E-2</v>
      </c>
      <c r="U5021">
        <v>1.7329853109794E-2</v>
      </c>
      <c r="V5021">
        <v>258.85998499999999</v>
      </c>
      <c r="W5021">
        <v>171.88999899999999</v>
      </c>
      <c r="X5021">
        <v>-0.13518475785567299</v>
      </c>
      <c r="Y5021">
        <v>6.1168407152111899E-3</v>
      </c>
      <c r="Z5021">
        <v>1.46238562649544</v>
      </c>
      <c r="AA5021">
        <v>2.3684543792165198</v>
      </c>
      <c r="AB5021">
        <v>2.33547698926137</v>
      </c>
      <c r="AC5021" t="s">
        <v>258</v>
      </c>
      <c r="AD5021" t="s">
        <v>388</v>
      </c>
      <c r="AE5021" t="s">
        <v>56</v>
      </c>
      <c r="AF5021" t="s">
        <v>82</v>
      </c>
      <c r="AG5021" t="s">
        <v>389</v>
      </c>
      <c r="AH5021" s="45">
        <v>39647</v>
      </c>
      <c r="AI5021">
        <v>1141391</v>
      </c>
      <c r="AK5021" t="s">
        <v>390</v>
      </c>
      <c r="AL5021" t="s">
        <v>302</v>
      </c>
      <c r="AM5021" t="s">
        <v>245</v>
      </c>
    </row>
    <row r="5022" spans="1:39" x14ac:dyDescent="0.3">
      <c r="A5022" s="1">
        <v>43642</v>
      </c>
      <c r="B5022" t="s">
        <v>43</v>
      </c>
      <c r="C5022" t="s">
        <v>239</v>
      </c>
      <c r="D5022">
        <v>400</v>
      </c>
      <c r="E5022">
        <v>13</v>
      </c>
      <c r="F5022">
        <v>260.88000499999998</v>
      </c>
      <c r="G5022">
        <v>262.64999399999999</v>
      </c>
      <c r="H5022">
        <v>259.98998999999998</v>
      </c>
      <c r="I5022">
        <v>261.29998799999998</v>
      </c>
      <c r="J5022">
        <v>260.98312399999998</v>
      </c>
      <c r="K5022">
        <v>3869400</v>
      </c>
      <c r="L5022">
        <v>2.0489999999999999</v>
      </c>
      <c r="M5022">
        <v>6.0263804282765501E-3</v>
      </c>
      <c r="N5022">
        <v>5.48761703434198E-3</v>
      </c>
      <c r="O5022">
        <v>3.8305643796910198E-2</v>
      </c>
      <c r="P5022">
        <v>0.118088335230457</v>
      </c>
      <c r="Q5022">
        <v>0.29831008357820199</v>
      </c>
      <c r="R5022">
        <v>1.7729053956994201E-2</v>
      </c>
      <c r="S5022">
        <v>1.6263461178992699E-2</v>
      </c>
      <c r="T5022">
        <v>1.28740347789404E-2</v>
      </c>
      <c r="U5022">
        <v>1.7352718024763399E-2</v>
      </c>
      <c r="V5022">
        <v>269.85000600000001</v>
      </c>
      <c r="W5022">
        <v>171.88999899999999</v>
      </c>
      <c r="X5022">
        <v>-0.13518475785567299</v>
      </c>
      <c r="Y5022">
        <v>-1.2346958449604901E-3</v>
      </c>
      <c r="Z5022">
        <v>1.45750647328836</v>
      </c>
      <c r="AA5022">
        <v>2.9090030027444</v>
      </c>
      <c r="AB5022">
        <v>2.72366540152519</v>
      </c>
      <c r="AC5022" t="s">
        <v>258</v>
      </c>
      <c r="AD5022" t="s">
        <v>388</v>
      </c>
      <c r="AE5022" t="s">
        <v>56</v>
      </c>
      <c r="AF5022" t="s">
        <v>82</v>
      </c>
      <c r="AG5022" t="s">
        <v>389</v>
      </c>
      <c r="AH5022" s="45">
        <v>39647</v>
      </c>
      <c r="AI5022">
        <v>1141391</v>
      </c>
      <c r="AK5022" t="s">
        <v>390</v>
      </c>
      <c r="AL5022" t="s">
        <v>302</v>
      </c>
      <c r="AM5022" t="s">
        <v>245</v>
      </c>
    </row>
    <row r="5023" spans="1:39" x14ac:dyDescent="0.3">
      <c r="A5023" s="1">
        <v>43588</v>
      </c>
      <c r="B5023" t="s">
        <v>43</v>
      </c>
      <c r="C5023" t="s">
        <v>239</v>
      </c>
      <c r="D5023">
        <v>1600</v>
      </c>
      <c r="E5023">
        <v>14</v>
      </c>
      <c r="F5023">
        <v>248.61000099999899</v>
      </c>
      <c r="G5023">
        <v>249.85000600000001</v>
      </c>
      <c r="H5023">
        <v>247.46000699999999</v>
      </c>
      <c r="I5023">
        <v>247.949997</v>
      </c>
      <c r="J5023">
        <v>247.649338</v>
      </c>
      <c r="K5023">
        <v>3194200</v>
      </c>
      <c r="L5023">
        <v>2.5310000000000001</v>
      </c>
      <c r="M5023">
        <v>3.0698435503684102E-3</v>
      </c>
      <c r="N5023">
        <v>5.1351749511259698E-3</v>
      </c>
      <c r="O5023">
        <v>3.7071842914559498E-2</v>
      </c>
      <c r="P5023">
        <v>0.14972191818452901</v>
      </c>
      <c r="Q5023">
        <v>0.29398660514896002</v>
      </c>
      <c r="R5023">
        <v>1.8221840167748901E-2</v>
      </c>
      <c r="S5023">
        <v>9.2501530918821205E-3</v>
      </c>
      <c r="T5023">
        <v>8.8600527422765998E-3</v>
      </c>
      <c r="U5023">
        <v>1.68464624888474E-2</v>
      </c>
      <c r="V5023">
        <v>257.42999300000002</v>
      </c>
      <c r="W5023">
        <v>171.88999899999999</v>
      </c>
      <c r="X5023">
        <v>-0.13518475785567299</v>
      </c>
      <c r="Y5023">
        <v>9.5921274614703799E-3</v>
      </c>
      <c r="Z5023">
        <v>1.46891285954147</v>
      </c>
      <c r="AA5023">
        <v>2.49955566463156</v>
      </c>
      <c r="AB5023">
        <v>2.8483845559424301</v>
      </c>
      <c r="AC5023" t="s">
        <v>259</v>
      </c>
      <c r="AD5023" t="s">
        <v>388</v>
      </c>
      <c r="AE5023" t="s">
        <v>56</v>
      </c>
      <c r="AF5023" t="s">
        <v>82</v>
      </c>
      <c r="AG5023" t="s">
        <v>389</v>
      </c>
      <c r="AH5023" s="45">
        <v>39647</v>
      </c>
      <c r="AI5023">
        <v>1141391</v>
      </c>
      <c r="AK5023" t="s">
        <v>390</v>
      </c>
      <c r="AL5023" t="s">
        <v>302</v>
      </c>
      <c r="AM5023" t="s">
        <v>245</v>
      </c>
    </row>
    <row r="5024" spans="1:39" x14ac:dyDescent="0.3">
      <c r="A5024" s="1">
        <v>43591</v>
      </c>
      <c r="B5024" t="s">
        <v>43</v>
      </c>
      <c r="C5024" t="s">
        <v>246</v>
      </c>
      <c r="D5024">
        <v>1000</v>
      </c>
      <c r="E5024">
        <v>14</v>
      </c>
      <c r="F5024">
        <v>241.490004999999</v>
      </c>
      <c r="G5024">
        <v>249.08000200000001</v>
      </c>
      <c r="H5024">
        <v>240.05000299999901</v>
      </c>
      <c r="I5024">
        <v>248.63999899999999</v>
      </c>
      <c r="J5024">
        <v>248.33850099999901</v>
      </c>
      <c r="K5024">
        <v>3022000</v>
      </c>
      <c r="L5024">
        <v>2.5</v>
      </c>
      <c r="M5024">
        <v>2.7789529876340001E-3</v>
      </c>
      <c r="N5024">
        <v>6.0915289686862299E-3</v>
      </c>
      <c r="O5024">
        <v>4.1231029217275998E-2</v>
      </c>
      <c r="P5024">
        <v>0.147182303253065</v>
      </c>
      <c r="Q5024">
        <v>0.29322008687928802</v>
      </c>
      <c r="R5024">
        <v>1.8237291523264799E-2</v>
      </c>
      <c r="S5024">
        <v>9.2269946798066802E-3</v>
      </c>
      <c r="T5024">
        <v>8.8522251343147902E-3</v>
      </c>
      <c r="U5024">
        <v>1.6846100455326401E-2</v>
      </c>
      <c r="V5024">
        <v>257.42999300000002</v>
      </c>
      <c r="W5024">
        <v>171.88999899999999</v>
      </c>
      <c r="X5024">
        <v>-0.13518475785567299</v>
      </c>
      <c r="Y5024">
        <v>-4.4810132310555703E-3</v>
      </c>
      <c r="Z5024">
        <v>1.4677232747459299</v>
      </c>
      <c r="AA5024">
        <v>2.4992358881932502</v>
      </c>
      <c r="AB5024">
        <v>2.7782880207360399</v>
      </c>
      <c r="AC5024" t="s">
        <v>259</v>
      </c>
      <c r="AD5024" t="s">
        <v>388</v>
      </c>
      <c r="AE5024" t="s">
        <v>56</v>
      </c>
      <c r="AF5024" t="s">
        <v>82</v>
      </c>
      <c r="AG5024" t="s">
        <v>389</v>
      </c>
      <c r="AH5024" s="45">
        <v>39647</v>
      </c>
      <c r="AI5024">
        <v>1141391</v>
      </c>
      <c r="AK5024" t="s">
        <v>390</v>
      </c>
      <c r="AL5024" t="s">
        <v>302</v>
      </c>
      <c r="AM5024" t="s">
        <v>245</v>
      </c>
    </row>
    <row r="5025" spans="1:39" x14ac:dyDescent="0.3">
      <c r="A5025" s="1">
        <v>43598</v>
      </c>
      <c r="B5025" t="s">
        <v>43</v>
      </c>
      <c r="C5025" t="s">
        <v>246</v>
      </c>
      <c r="D5025">
        <v>1800</v>
      </c>
      <c r="E5025">
        <v>14</v>
      </c>
      <c r="F5025">
        <v>241.509995</v>
      </c>
      <c r="G5025">
        <v>243.91000399999999</v>
      </c>
      <c r="H5025">
        <v>240.36000099999899</v>
      </c>
      <c r="I5025">
        <v>241.38000499999899</v>
      </c>
      <c r="J5025">
        <v>241.087311</v>
      </c>
      <c r="K5025">
        <v>4136900</v>
      </c>
      <c r="L5025">
        <v>2.4049999999999998</v>
      </c>
      <c r="M5025">
        <v>-2.4755193869405299E-2</v>
      </c>
      <c r="N5025">
        <v>-2.96335847030396E-2</v>
      </c>
      <c r="O5025">
        <v>1.8059233410455899E-2</v>
      </c>
      <c r="P5025">
        <v>0.1074099680589</v>
      </c>
      <c r="Q5025">
        <v>0.22896122243015901</v>
      </c>
      <c r="R5025">
        <v>1.3442394272539701E-2</v>
      </c>
      <c r="S5025">
        <v>1.1064558340915499E-2</v>
      </c>
      <c r="T5025">
        <v>9.58849826741872E-3</v>
      </c>
      <c r="U5025">
        <v>1.6929814853906999E-2</v>
      </c>
      <c r="V5025">
        <v>257.42999300000002</v>
      </c>
      <c r="W5025">
        <v>171.88999899999999</v>
      </c>
      <c r="X5025">
        <v>-0.13518475785567299</v>
      </c>
      <c r="Y5025">
        <v>-2.4426469085879299E-2</v>
      </c>
      <c r="Z5025">
        <v>1.4614818127140701</v>
      </c>
      <c r="AA5025">
        <v>1.92691357412032</v>
      </c>
      <c r="AB5025">
        <v>2.1848138135726498</v>
      </c>
      <c r="AC5025" t="s">
        <v>259</v>
      </c>
      <c r="AD5025" t="s">
        <v>388</v>
      </c>
      <c r="AE5025" t="s">
        <v>56</v>
      </c>
      <c r="AF5025" t="s">
        <v>82</v>
      </c>
      <c r="AG5025" t="s">
        <v>389</v>
      </c>
      <c r="AH5025" s="45">
        <v>39647</v>
      </c>
      <c r="AI5025">
        <v>1141391</v>
      </c>
      <c r="AK5025" t="s">
        <v>390</v>
      </c>
      <c r="AL5025" t="s">
        <v>302</v>
      </c>
      <c r="AM5025" t="s">
        <v>245</v>
      </c>
    </row>
    <row r="5026" spans="1:39" x14ac:dyDescent="0.3">
      <c r="A5026" s="1">
        <v>43602</v>
      </c>
      <c r="B5026" t="s">
        <v>43</v>
      </c>
      <c r="C5026" t="s">
        <v>246</v>
      </c>
      <c r="D5026">
        <v>1000</v>
      </c>
      <c r="E5026">
        <v>14</v>
      </c>
      <c r="F5026">
        <v>251.11000099999899</v>
      </c>
      <c r="G5026">
        <v>254.28999300000001</v>
      </c>
      <c r="H5026">
        <v>250.83999599999899</v>
      </c>
      <c r="I5026">
        <v>252.55000299999901</v>
      </c>
      <c r="J5026">
        <v>252.24375899999899</v>
      </c>
      <c r="K5026">
        <v>3129800</v>
      </c>
      <c r="L5026">
        <v>2.3929999999999998</v>
      </c>
      <c r="M5026">
        <v>-3.4389304387629702E-3</v>
      </c>
      <c r="N5026">
        <v>2.0481569542322799E-2</v>
      </c>
      <c r="O5026">
        <v>5.0595433149281402E-2</v>
      </c>
      <c r="P5026">
        <v>0.129832046898681</v>
      </c>
      <c r="Q5026">
        <v>0.277674574175234</v>
      </c>
      <c r="R5026">
        <v>1.8357036942573301E-2</v>
      </c>
      <c r="S5026">
        <v>1.21782912518588E-2</v>
      </c>
      <c r="T5026">
        <v>9.9931373834231101E-3</v>
      </c>
      <c r="U5026">
        <v>1.7008891791179401E-2</v>
      </c>
      <c r="V5026">
        <v>257.42999300000002</v>
      </c>
      <c r="W5026">
        <v>171.88999899999999</v>
      </c>
      <c r="X5026">
        <v>-0.13518475785567299</v>
      </c>
      <c r="Y5026">
        <v>-5.8544371529206298E-3</v>
      </c>
      <c r="Z5026">
        <v>1.46846984928437</v>
      </c>
      <c r="AA5026">
        <v>2.4130716162282901</v>
      </c>
      <c r="AB5026">
        <v>2.2349981671093899</v>
      </c>
      <c r="AC5026" t="s">
        <v>259</v>
      </c>
      <c r="AD5026" t="s">
        <v>388</v>
      </c>
      <c r="AE5026" t="s">
        <v>56</v>
      </c>
      <c r="AF5026" t="s">
        <v>82</v>
      </c>
      <c r="AG5026" t="s">
        <v>389</v>
      </c>
      <c r="AH5026" s="45">
        <v>39647</v>
      </c>
      <c r="AI5026">
        <v>1141391</v>
      </c>
      <c r="AK5026" t="s">
        <v>390</v>
      </c>
      <c r="AL5026" t="s">
        <v>302</v>
      </c>
      <c r="AM5026" t="s">
        <v>245</v>
      </c>
    </row>
    <row r="5027" spans="1:39" x14ac:dyDescent="0.3">
      <c r="A5027" s="1">
        <v>43616</v>
      </c>
      <c r="B5027" t="s">
        <v>43</v>
      </c>
      <c r="C5027" t="s">
        <v>246</v>
      </c>
      <c r="D5027">
        <v>1600</v>
      </c>
      <c r="E5027">
        <v>14</v>
      </c>
      <c r="F5027">
        <v>251.979996</v>
      </c>
      <c r="G5027">
        <v>253.66000399999999</v>
      </c>
      <c r="H5027">
        <v>250.83999599999899</v>
      </c>
      <c r="I5027">
        <v>251.490004999999</v>
      </c>
      <c r="J5027">
        <v>251.18504300000001</v>
      </c>
      <c r="K5027">
        <v>5041400</v>
      </c>
      <c r="L5027">
        <v>2.1419999999999999</v>
      </c>
      <c r="M5027">
        <v>-1.0678815281988E-2</v>
      </c>
      <c r="N5027">
        <v>7.0229218521353698E-3</v>
      </c>
      <c r="O5027">
        <v>-1.08755095445383E-2</v>
      </c>
      <c r="P5027">
        <v>0.102748000985226</v>
      </c>
      <c r="Q5027">
        <v>0.27669662207102502</v>
      </c>
      <c r="R5027">
        <v>7.3996791549031903E-3</v>
      </c>
      <c r="S5027">
        <v>1.2685683213095799E-2</v>
      </c>
      <c r="T5027">
        <v>1.0504118124073701E-2</v>
      </c>
      <c r="U5027">
        <v>1.7096528829602799E-2</v>
      </c>
      <c r="V5027">
        <v>258.85998499999999</v>
      </c>
      <c r="W5027">
        <v>171.88999899999999</v>
      </c>
      <c r="X5027">
        <v>-0.13518475785567299</v>
      </c>
      <c r="Y5027">
        <v>-1.3283204951564801E-2</v>
      </c>
      <c r="Z5027">
        <v>1.46303743816635</v>
      </c>
      <c r="AA5027">
        <v>2.4875941577399798</v>
      </c>
      <c r="AB5027">
        <v>2.5343573982954601</v>
      </c>
      <c r="AC5027" t="s">
        <v>259</v>
      </c>
      <c r="AD5027" t="s">
        <v>388</v>
      </c>
      <c r="AE5027" t="s">
        <v>56</v>
      </c>
      <c r="AF5027" t="s">
        <v>82</v>
      </c>
      <c r="AG5027" t="s">
        <v>389</v>
      </c>
      <c r="AH5027" s="45">
        <v>39647</v>
      </c>
      <c r="AI5027">
        <v>1141391</v>
      </c>
      <c r="AK5027" t="s">
        <v>390</v>
      </c>
      <c r="AL5027" t="s">
        <v>302</v>
      </c>
      <c r="AM5027" t="s">
        <v>245</v>
      </c>
    </row>
    <row r="5028" spans="1:39" x14ac:dyDescent="0.3">
      <c r="A5028" s="1">
        <v>43636</v>
      </c>
      <c r="B5028" t="s">
        <v>43</v>
      </c>
      <c r="C5028" t="s">
        <v>239</v>
      </c>
      <c r="D5028">
        <v>800</v>
      </c>
      <c r="E5028">
        <v>14</v>
      </c>
      <c r="F5028">
        <v>263.48998999999998</v>
      </c>
      <c r="G5028">
        <v>267.70001200000002</v>
      </c>
      <c r="H5028">
        <v>262.5</v>
      </c>
      <c r="I5028">
        <v>266.790009</v>
      </c>
      <c r="J5028">
        <v>266.46649200000002</v>
      </c>
      <c r="K5028">
        <v>4667300</v>
      </c>
      <c r="L5028">
        <v>2.0009999999999999</v>
      </c>
      <c r="M5028">
        <v>2.62803729232431E-2</v>
      </c>
      <c r="N5028">
        <v>2.1175436216152199E-2</v>
      </c>
      <c r="O5028">
        <v>5.1137467442546901E-2</v>
      </c>
      <c r="P5028">
        <v>0.12457656982845</v>
      </c>
      <c r="Q5028">
        <v>0.29523363109908901</v>
      </c>
      <c r="R5028">
        <v>1.27453558089321E-2</v>
      </c>
      <c r="S5028">
        <v>1.6718808247107999E-2</v>
      </c>
      <c r="T5028">
        <v>1.2904334218124499E-2</v>
      </c>
      <c r="U5028">
        <v>1.7423908913441501E-2</v>
      </c>
      <c r="V5028">
        <v>269.85000600000001</v>
      </c>
      <c r="W5028">
        <v>171.88999899999999</v>
      </c>
      <c r="X5028">
        <v>-0.13518475785567299</v>
      </c>
      <c r="Y5028">
        <v>9.4276054361659405E-3</v>
      </c>
      <c r="Z5028">
        <v>1.4615475352287699</v>
      </c>
      <c r="AA5028">
        <v>2.8235661575806201</v>
      </c>
      <c r="AB5028">
        <v>2.5580011444772799</v>
      </c>
      <c r="AC5028" t="s">
        <v>259</v>
      </c>
      <c r="AD5028" t="s">
        <v>388</v>
      </c>
      <c r="AE5028" t="s">
        <v>56</v>
      </c>
      <c r="AF5028" t="s">
        <v>82</v>
      </c>
      <c r="AG5028" t="s">
        <v>389</v>
      </c>
      <c r="AH5028" s="45">
        <v>39647</v>
      </c>
      <c r="AI5028">
        <v>1141391</v>
      </c>
      <c r="AK5028" t="s">
        <v>390</v>
      </c>
      <c r="AL5028" t="s">
        <v>302</v>
      </c>
      <c r="AM5028" t="s">
        <v>245</v>
      </c>
    </row>
    <row r="5029" spans="1:39" x14ac:dyDescent="0.3">
      <c r="A5029" s="1">
        <v>43560</v>
      </c>
      <c r="B5029" t="s">
        <v>43</v>
      </c>
      <c r="C5029" t="s">
        <v>246</v>
      </c>
      <c r="D5029">
        <v>1800</v>
      </c>
      <c r="E5029">
        <v>15</v>
      </c>
      <c r="F5029">
        <v>237.21000699999999</v>
      </c>
      <c r="G5029">
        <v>237.96000699999999</v>
      </c>
      <c r="H5029">
        <v>236.11000099999899</v>
      </c>
      <c r="I5029">
        <v>236.63000499999899</v>
      </c>
      <c r="J5029">
        <v>236.013474</v>
      </c>
      <c r="K5029">
        <v>2590000</v>
      </c>
      <c r="L5029">
        <v>2.5009999999999999</v>
      </c>
      <c r="M5029">
        <v>2.4117854362646E-3</v>
      </c>
      <c r="N5029">
        <v>4.99922877224508E-3</v>
      </c>
      <c r="O5029">
        <v>5.2755645864024099E-2</v>
      </c>
      <c r="P5029">
        <v>0.22246487021971001</v>
      </c>
      <c r="Q5029">
        <v>0.30271635757794302</v>
      </c>
      <c r="R5029">
        <v>9.7440649541184494E-3</v>
      </c>
      <c r="S5029">
        <v>1.0325081258476801E-2</v>
      </c>
      <c r="T5029">
        <v>9.9497872419533496E-3</v>
      </c>
      <c r="U5029">
        <v>1.7311023728875E-2</v>
      </c>
      <c r="V5029">
        <v>240.929993</v>
      </c>
      <c r="W5029">
        <v>168.96000699999999</v>
      </c>
      <c r="X5029">
        <v>-0.13518475785567299</v>
      </c>
      <c r="Y5029">
        <v>4.62571739556182E-3</v>
      </c>
      <c r="Z5029">
        <v>1.45898708240301</v>
      </c>
      <c r="AA5029">
        <v>2.5390857222464098</v>
      </c>
      <c r="AB5029">
        <v>2.6952479388264798</v>
      </c>
      <c r="AC5029" t="s">
        <v>260</v>
      </c>
      <c r="AD5029" t="s">
        <v>388</v>
      </c>
      <c r="AE5029" t="s">
        <v>56</v>
      </c>
      <c r="AF5029" t="s">
        <v>82</v>
      </c>
      <c r="AG5029" t="s">
        <v>389</v>
      </c>
      <c r="AH5029" s="45">
        <v>39647</v>
      </c>
      <c r="AI5029">
        <v>1141391</v>
      </c>
      <c r="AK5029" t="s">
        <v>390</v>
      </c>
      <c r="AL5029" t="s">
        <v>302</v>
      </c>
      <c r="AM5029" t="s">
        <v>245</v>
      </c>
    </row>
    <row r="5030" spans="1:39" x14ac:dyDescent="0.3">
      <c r="A5030" s="1">
        <v>43581</v>
      </c>
      <c r="B5030" t="s">
        <v>43</v>
      </c>
      <c r="C5030" t="s">
        <v>246</v>
      </c>
      <c r="D5030">
        <v>1500</v>
      </c>
      <c r="E5030">
        <v>15</v>
      </c>
      <c r="F5030">
        <v>246.05000299999901</v>
      </c>
      <c r="G5030">
        <v>247.14999399999999</v>
      </c>
      <c r="H5030">
        <v>243.220000999999</v>
      </c>
      <c r="I5030">
        <v>246.679993</v>
      </c>
      <c r="J5030">
        <v>246.380875</v>
      </c>
      <c r="K5030">
        <v>3349300</v>
      </c>
      <c r="L5030">
        <v>2.5049999999999999</v>
      </c>
      <c r="M5030">
        <v>4.34700743487231E-3</v>
      </c>
      <c r="N5030">
        <v>2.3751535629213699E-2</v>
      </c>
      <c r="O5030">
        <v>5.7205144351421502E-2</v>
      </c>
      <c r="P5030">
        <v>0.19657714148393499</v>
      </c>
      <c r="Q5030">
        <v>0.36340660296478</v>
      </c>
      <c r="R5030">
        <v>3.3531768145239299E-3</v>
      </c>
      <c r="S5030">
        <v>5.8785161504378899E-3</v>
      </c>
      <c r="T5030">
        <v>9.3131023479329899E-3</v>
      </c>
      <c r="U5030">
        <v>1.69546172509243E-2</v>
      </c>
      <c r="V5030">
        <v>247.14999399999999</v>
      </c>
      <c r="W5030">
        <v>171.88999899999999</v>
      </c>
      <c r="X5030">
        <v>-0.13518475785567299</v>
      </c>
      <c r="Y5030">
        <v>4.6743503443647796E-3</v>
      </c>
      <c r="Z5030">
        <v>1.4526942081979199</v>
      </c>
      <c r="AA5030">
        <v>3.1339117481362502</v>
      </c>
      <c r="AB5030">
        <v>2.8997744955256999</v>
      </c>
      <c r="AC5030" t="s">
        <v>260</v>
      </c>
      <c r="AD5030" t="s">
        <v>388</v>
      </c>
      <c r="AE5030" t="s">
        <v>56</v>
      </c>
      <c r="AF5030" t="s">
        <v>82</v>
      </c>
      <c r="AG5030" t="s">
        <v>389</v>
      </c>
      <c r="AH5030" s="45">
        <v>39647</v>
      </c>
      <c r="AI5030">
        <v>1141391</v>
      </c>
      <c r="AK5030" t="s">
        <v>390</v>
      </c>
      <c r="AL5030" t="s">
        <v>302</v>
      </c>
      <c r="AM5030" t="s">
        <v>245</v>
      </c>
    </row>
    <row r="5031" spans="1:39" x14ac:dyDescent="0.3">
      <c r="A5031" s="1">
        <v>43588</v>
      </c>
      <c r="B5031" t="s">
        <v>43</v>
      </c>
      <c r="C5031" t="s">
        <v>239</v>
      </c>
      <c r="D5031">
        <v>1600</v>
      </c>
      <c r="E5031">
        <v>15</v>
      </c>
      <c r="F5031">
        <v>248.61000099999899</v>
      </c>
      <c r="G5031">
        <v>249.85000600000001</v>
      </c>
      <c r="H5031">
        <v>247.46000699999999</v>
      </c>
      <c r="I5031">
        <v>247.949997</v>
      </c>
      <c r="J5031">
        <v>247.649338</v>
      </c>
      <c r="K5031">
        <v>3194200</v>
      </c>
      <c r="L5031">
        <v>2.5310000000000001</v>
      </c>
      <c r="M5031">
        <v>3.0698435503684102E-3</v>
      </c>
      <c r="N5031">
        <v>5.1351749511259698E-3</v>
      </c>
      <c r="O5031">
        <v>3.7071842914559498E-2</v>
      </c>
      <c r="P5031">
        <v>0.14972191818452901</v>
      </c>
      <c r="Q5031">
        <v>0.29398660514896002</v>
      </c>
      <c r="R5031">
        <v>1.8221840167748901E-2</v>
      </c>
      <c r="S5031">
        <v>9.2501530918821205E-3</v>
      </c>
      <c r="T5031">
        <v>8.8600527422765998E-3</v>
      </c>
      <c r="U5031">
        <v>1.68464624888474E-2</v>
      </c>
      <c r="V5031">
        <v>257.42999300000002</v>
      </c>
      <c r="W5031">
        <v>171.88999899999999</v>
      </c>
      <c r="X5031">
        <v>-0.13518475785567299</v>
      </c>
      <c r="Y5031">
        <v>9.5921274614703799E-3</v>
      </c>
      <c r="Z5031">
        <v>1.46891285954147</v>
      </c>
      <c r="AA5031">
        <v>2.49955566463156</v>
      </c>
      <c r="AB5031">
        <v>2.8483845559424301</v>
      </c>
      <c r="AC5031" t="s">
        <v>260</v>
      </c>
      <c r="AD5031" t="s">
        <v>388</v>
      </c>
      <c r="AE5031" t="s">
        <v>56</v>
      </c>
      <c r="AF5031" t="s">
        <v>82</v>
      </c>
      <c r="AG5031" t="s">
        <v>389</v>
      </c>
      <c r="AH5031" s="45">
        <v>39647</v>
      </c>
      <c r="AI5031">
        <v>1141391</v>
      </c>
      <c r="AK5031" t="s">
        <v>390</v>
      </c>
      <c r="AL5031" t="s">
        <v>302</v>
      </c>
      <c r="AM5031" t="s">
        <v>245</v>
      </c>
    </row>
    <row r="5032" spans="1:39" x14ac:dyDescent="0.3">
      <c r="A5032" s="1">
        <v>43592</v>
      </c>
      <c r="B5032" t="s">
        <v>43</v>
      </c>
      <c r="C5032" t="s">
        <v>246</v>
      </c>
      <c r="D5032">
        <v>1600</v>
      </c>
      <c r="E5032">
        <v>15</v>
      </c>
      <c r="F5032">
        <v>247.270004</v>
      </c>
      <c r="G5032">
        <v>247.729996</v>
      </c>
      <c r="H5032">
        <v>242.60000600000001</v>
      </c>
      <c r="I5032">
        <v>245.05999800000001</v>
      </c>
      <c r="J5032">
        <v>244.762833</v>
      </c>
      <c r="K5032">
        <v>4257500</v>
      </c>
      <c r="L5032">
        <v>2.448</v>
      </c>
      <c r="M5032">
        <v>-1.45030257598624E-2</v>
      </c>
      <c r="N5032">
        <v>-3.6775687037374702E-2</v>
      </c>
      <c r="O5032">
        <v>3.8812601951119199E-2</v>
      </c>
      <c r="P5032">
        <v>0.12826849321714501</v>
      </c>
      <c r="Q5032">
        <v>0.26969521236871302</v>
      </c>
      <c r="R5032">
        <v>1.08758538734662E-2</v>
      </c>
      <c r="S5032">
        <v>9.4137320162754091E-3</v>
      </c>
      <c r="T5032">
        <v>9.0980461632507396E-3</v>
      </c>
      <c r="U5032">
        <v>1.6867548216225398E-2</v>
      </c>
      <c r="V5032">
        <v>257.42999300000002</v>
      </c>
      <c r="W5032">
        <v>171.88999899999999</v>
      </c>
      <c r="X5032">
        <v>-0.13518475785567299</v>
      </c>
      <c r="Y5032">
        <v>-1.6649488130547601E-2</v>
      </c>
      <c r="Z5032">
        <v>1.4662432725901</v>
      </c>
      <c r="AA5032">
        <v>2.2876723047926899</v>
      </c>
      <c r="AB5032">
        <v>2.5892564943278198</v>
      </c>
      <c r="AC5032" t="s">
        <v>260</v>
      </c>
      <c r="AD5032" t="s">
        <v>388</v>
      </c>
      <c r="AE5032" t="s">
        <v>56</v>
      </c>
      <c r="AF5032" t="s">
        <v>82</v>
      </c>
      <c r="AG5032" t="s">
        <v>389</v>
      </c>
      <c r="AH5032" s="45">
        <v>39647</v>
      </c>
      <c r="AI5032">
        <v>1141391</v>
      </c>
      <c r="AK5032" t="s">
        <v>390</v>
      </c>
      <c r="AL5032" t="s">
        <v>302</v>
      </c>
      <c r="AM5032" t="s">
        <v>245</v>
      </c>
    </row>
    <row r="5033" spans="1:39" x14ac:dyDescent="0.3">
      <c r="A5033" s="1">
        <v>43602</v>
      </c>
      <c r="B5033" t="s">
        <v>43</v>
      </c>
      <c r="C5033" t="s">
        <v>246</v>
      </c>
      <c r="D5033">
        <v>1700</v>
      </c>
      <c r="E5033">
        <v>15</v>
      </c>
      <c r="F5033">
        <v>251.11000099999899</v>
      </c>
      <c r="G5033">
        <v>254.28999300000001</v>
      </c>
      <c r="H5033">
        <v>250.83999599999899</v>
      </c>
      <c r="I5033">
        <v>252.55000299999901</v>
      </c>
      <c r="J5033">
        <v>252.24375899999899</v>
      </c>
      <c r="K5033">
        <v>3129800</v>
      </c>
      <c r="L5033">
        <v>2.3929999999999998</v>
      </c>
      <c r="M5033">
        <v>-3.4389304387629702E-3</v>
      </c>
      <c r="N5033">
        <v>2.0481569542322799E-2</v>
      </c>
      <c r="O5033">
        <v>5.0595433149281402E-2</v>
      </c>
      <c r="P5033">
        <v>0.129832046898681</v>
      </c>
      <c r="Q5033">
        <v>0.277674574175234</v>
      </c>
      <c r="R5033">
        <v>1.8357036942573301E-2</v>
      </c>
      <c r="S5033">
        <v>1.21782912518588E-2</v>
      </c>
      <c r="T5033">
        <v>9.9931373834231101E-3</v>
      </c>
      <c r="U5033">
        <v>1.7008891791179401E-2</v>
      </c>
      <c r="V5033">
        <v>257.42999300000002</v>
      </c>
      <c r="W5033">
        <v>171.88999899999999</v>
      </c>
      <c r="X5033">
        <v>-0.13518475785567299</v>
      </c>
      <c r="Y5033">
        <v>-5.8544371529206298E-3</v>
      </c>
      <c r="Z5033">
        <v>1.46846984928437</v>
      </c>
      <c r="AA5033">
        <v>2.4130716162282901</v>
      </c>
      <c r="AB5033">
        <v>2.2349981671093899</v>
      </c>
      <c r="AC5033" t="s">
        <v>260</v>
      </c>
      <c r="AD5033" t="s">
        <v>388</v>
      </c>
      <c r="AE5033" t="s">
        <v>56</v>
      </c>
      <c r="AF5033" t="s">
        <v>82</v>
      </c>
      <c r="AG5033" t="s">
        <v>389</v>
      </c>
      <c r="AH5033" s="45">
        <v>39647</v>
      </c>
      <c r="AI5033">
        <v>1141391</v>
      </c>
      <c r="AK5033" t="s">
        <v>390</v>
      </c>
      <c r="AL5033" t="s">
        <v>302</v>
      </c>
      <c r="AM5033" t="s">
        <v>245</v>
      </c>
    </row>
    <row r="5034" spans="1:39" x14ac:dyDescent="0.3">
      <c r="A5034" s="1">
        <v>43606</v>
      </c>
      <c r="B5034" t="s">
        <v>43</v>
      </c>
      <c r="C5034" t="s">
        <v>239</v>
      </c>
      <c r="D5034">
        <v>1100</v>
      </c>
      <c r="E5034">
        <v>15</v>
      </c>
      <c r="F5034">
        <v>255</v>
      </c>
      <c r="G5034">
        <v>255.949997</v>
      </c>
      <c r="H5034">
        <v>253.78999300000001</v>
      </c>
      <c r="I5034">
        <v>255.36000099999899</v>
      </c>
      <c r="J5034">
        <v>255.050354</v>
      </c>
      <c r="K5034">
        <v>2881600</v>
      </c>
      <c r="L5034">
        <v>2.4260000000000002</v>
      </c>
      <c r="M5034">
        <v>7.3499576563837701E-3</v>
      </c>
      <c r="N5034">
        <v>3.7586741300018503E-2</v>
      </c>
      <c r="O5034">
        <v>5.8333917008180101E-2</v>
      </c>
      <c r="P5034">
        <v>0.14540954509237899</v>
      </c>
      <c r="Q5034">
        <v>0.29908525432425398</v>
      </c>
      <c r="R5034">
        <v>7.9689872974214298E-3</v>
      </c>
      <c r="S5034">
        <v>1.22075583688487E-2</v>
      </c>
      <c r="T5034">
        <v>9.9503283417276892E-3</v>
      </c>
      <c r="U5034">
        <v>1.7004603014799599E-2</v>
      </c>
      <c r="V5034">
        <v>257.42999300000002</v>
      </c>
      <c r="W5034">
        <v>171.88999899999999</v>
      </c>
      <c r="X5034">
        <v>-0.13518475785567299</v>
      </c>
      <c r="Y5034">
        <v>8.4599491109458805E-3</v>
      </c>
      <c r="Z5034">
        <v>1.4620565148719</v>
      </c>
      <c r="AA5034">
        <v>2.6326534785626499</v>
      </c>
      <c r="AB5034">
        <v>2.4602736875622302</v>
      </c>
      <c r="AC5034" t="s">
        <v>260</v>
      </c>
      <c r="AD5034" t="s">
        <v>388</v>
      </c>
      <c r="AE5034" t="s">
        <v>56</v>
      </c>
      <c r="AF5034" t="s">
        <v>82</v>
      </c>
      <c r="AG5034" t="s">
        <v>389</v>
      </c>
      <c r="AH5034" s="45">
        <v>39647</v>
      </c>
      <c r="AI5034">
        <v>1141391</v>
      </c>
      <c r="AK5034" t="s">
        <v>390</v>
      </c>
      <c r="AL5034" t="s">
        <v>302</v>
      </c>
      <c r="AM5034" t="s">
        <v>245</v>
      </c>
    </row>
    <row r="5035" spans="1:39" x14ac:dyDescent="0.3">
      <c r="A5035" s="1">
        <v>43623</v>
      </c>
      <c r="B5035" t="s">
        <v>43</v>
      </c>
      <c r="C5035" t="s">
        <v>239</v>
      </c>
      <c r="D5035">
        <v>1300</v>
      </c>
      <c r="E5035">
        <v>15</v>
      </c>
      <c r="F5035">
        <v>260</v>
      </c>
      <c r="G5035">
        <v>266.86999500000002</v>
      </c>
      <c r="H5035">
        <v>259.61999500000002</v>
      </c>
      <c r="I5035">
        <v>265.79998799999998</v>
      </c>
      <c r="J5035">
        <v>265.47769199999999</v>
      </c>
      <c r="K5035">
        <v>3691800</v>
      </c>
      <c r="L5035">
        <v>2.0840000000000001</v>
      </c>
      <c r="M5035">
        <v>3.0443780210035999E-2</v>
      </c>
      <c r="N5035">
        <v>5.5340923929142603E-2</v>
      </c>
      <c r="O5035">
        <v>8.1241101421979003E-2</v>
      </c>
      <c r="P5035">
        <v>0.182048097761076</v>
      </c>
      <c r="Q5035">
        <v>0.27404222255583</v>
      </c>
      <c r="R5035">
        <v>2.8844029081433801E-2</v>
      </c>
      <c r="S5035">
        <v>1.7295247422602501E-2</v>
      </c>
      <c r="T5035">
        <v>1.2860027721239099E-2</v>
      </c>
      <c r="U5035">
        <v>1.73914539043022E-2</v>
      </c>
      <c r="V5035">
        <v>266.86999500000002</v>
      </c>
      <c r="W5035">
        <v>171.88999899999999</v>
      </c>
      <c r="X5035">
        <v>-0.13518475785567299</v>
      </c>
      <c r="Y5035">
        <v>1.0442979367750601E-2</v>
      </c>
      <c r="Z5035">
        <v>1.46658927938134</v>
      </c>
      <c r="AA5035">
        <v>2.4928392281587199</v>
      </c>
      <c r="AB5035">
        <v>2.3365260033451198</v>
      </c>
      <c r="AC5035" t="s">
        <v>260</v>
      </c>
      <c r="AD5035" t="s">
        <v>388</v>
      </c>
      <c r="AE5035" t="s">
        <v>56</v>
      </c>
      <c r="AF5035" t="s">
        <v>82</v>
      </c>
      <c r="AG5035" t="s">
        <v>389</v>
      </c>
      <c r="AH5035" s="45">
        <v>39647</v>
      </c>
      <c r="AI5035">
        <v>1141391</v>
      </c>
      <c r="AK5035" t="s">
        <v>390</v>
      </c>
      <c r="AL5035" t="s">
        <v>302</v>
      </c>
      <c r="AM5035" t="s">
        <v>245</v>
      </c>
    </row>
    <row r="5036" spans="1:39" x14ac:dyDescent="0.3">
      <c r="A5036" s="1">
        <v>43627</v>
      </c>
      <c r="B5036" t="s">
        <v>43</v>
      </c>
      <c r="C5036" t="s">
        <v>239</v>
      </c>
      <c r="D5036">
        <v>2300</v>
      </c>
      <c r="E5036">
        <v>15</v>
      </c>
      <c r="F5036">
        <v>267.470000999999</v>
      </c>
      <c r="G5036">
        <v>267.89001500000001</v>
      </c>
      <c r="H5036">
        <v>259.17999300000002</v>
      </c>
      <c r="I5036">
        <v>263.66000400000001</v>
      </c>
      <c r="J5036">
        <v>263.34030200000001</v>
      </c>
      <c r="K5036">
        <v>3119600</v>
      </c>
      <c r="L5036">
        <v>2.14</v>
      </c>
      <c r="M5036">
        <v>-9.2117858919974899E-3</v>
      </c>
      <c r="N5036">
        <v>5.6484954099689802E-2</v>
      </c>
      <c r="O5036">
        <v>7.2137714581321899E-2</v>
      </c>
      <c r="P5036">
        <v>0.151370283155258</v>
      </c>
      <c r="Q5036">
        <v>0.28168108638205702</v>
      </c>
      <c r="R5036">
        <v>1.7299602572285602E-2</v>
      </c>
      <c r="S5036">
        <v>1.7498318568005201E-2</v>
      </c>
      <c r="T5036">
        <v>1.28170539370839E-2</v>
      </c>
      <c r="U5036">
        <v>1.7360599196236701E-2</v>
      </c>
      <c r="V5036">
        <v>269.85000600000001</v>
      </c>
      <c r="W5036">
        <v>171.88999899999999</v>
      </c>
      <c r="X5036">
        <v>-0.13518475785567299</v>
      </c>
      <c r="Y5036">
        <v>-3.4994119269314301E-4</v>
      </c>
      <c r="Z5036">
        <v>1.4652462888467299</v>
      </c>
      <c r="AA5036">
        <v>2.5798140302184902</v>
      </c>
      <c r="AB5036">
        <v>2.50227906643127</v>
      </c>
      <c r="AC5036" t="s">
        <v>260</v>
      </c>
      <c r="AD5036" t="s">
        <v>388</v>
      </c>
      <c r="AE5036" t="s">
        <v>56</v>
      </c>
      <c r="AF5036" t="s">
        <v>82</v>
      </c>
      <c r="AG5036" t="s">
        <v>389</v>
      </c>
      <c r="AH5036" s="45">
        <v>39647</v>
      </c>
      <c r="AI5036">
        <v>1141391</v>
      </c>
      <c r="AK5036" t="s">
        <v>390</v>
      </c>
      <c r="AL5036" t="s">
        <v>302</v>
      </c>
      <c r="AM5036" t="s">
        <v>245</v>
      </c>
    </row>
    <row r="5037" spans="1:39" x14ac:dyDescent="0.3">
      <c r="A5037" s="1">
        <v>43558</v>
      </c>
      <c r="B5037" t="s">
        <v>43</v>
      </c>
      <c r="C5037" t="s">
        <v>239</v>
      </c>
      <c r="D5037">
        <v>1600</v>
      </c>
      <c r="E5037">
        <v>16</v>
      </c>
      <c r="F5037">
        <v>240.279999</v>
      </c>
      <c r="G5037">
        <v>240.929993</v>
      </c>
      <c r="H5037">
        <v>237.82000699999901</v>
      </c>
      <c r="I5037">
        <v>238.929993</v>
      </c>
      <c r="J5037">
        <v>238.30746499999901</v>
      </c>
      <c r="K5037">
        <v>2911700</v>
      </c>
      <c r="L5037">
        <v>2.5169999999999999</v>
      </c>
      <c r="M5037">
        <v>-1.3802333150824901E-3</v>
      </c>
      <c r="N5037">
        <v>2.7194298675713002E-2</v>
      </c>
      <c r="O5037">
        <v>5.4353280171561699E-2</v>
      </c>
      <c r="P5037">
        <v>0.23224300325626099</v>
      </c>
      <c r="Q5037">
        <v>0.33151274207125803</v>
      </c>
      <c r="R5037">
        <v>6.9207390163506903E-3</v>
      </c>
      <c r="S5037">
        <v>1.0093670191293201E-2</v>
      </c>
      <c r="T5037">
        <v>1.2818452381479399E-2</v>
      </c>
      <c r="U5037">
        <v>1.7307704393975099E-2</v>
      </c>
      <c r="V5037">
        <v>240.929993</v>
      </c>
      <c r="W5037">
        <v>167.94000199999999</v>
      </c>
      <c r="X5037">
        <v>-0.13518475785567299</v>
      </c>
      <c r="Y5037">
        <v>2.1460723821998401E-3</v>
      </c>
      <c r="Z5037">
        <v>1.45649096865008</v>
      </c>
      <c r="AA5037">
        <v>2.7968786488122501</v>
      </c>
      <c r="AB5037">
        <v>2.7470184748383799</v>
      </c>
      <c r="AC5037" t="s">
        <v>261</v>
      </c>
      <c r="AD5037" t="s">
        <v>388</v>
      </c>
      <c r="AE5037" t="s">
        <v>56</v>
      </c>
      <c r="AF5037" t="s">
        <v>82</v>
      </c>
      <c r="AG5037" t="s">
        <v>389</v>
      </c>
      <c r="AH5037" s="45">
        <v>39647</v>
      </c>
      <c r="AI5037">
        <v>1141391</v>
      </c>
      <c r="AK5037" t="s">
        <v>390</v>
      </c>
      <c r="AL5037" t="s">
        <v>302</v>
      </c>
      <c r="AM5037" t="s">
        <v>245</v>
      </c>
    </row>
    <row r="5038" spans="1:39" x14ac:dyDescent="0.3">
      <c r="A5038" s="1">
        <v>43564</v>
      </c>
      <c r="B5038" t="s">
        <v>43</v>
      </c>
      <c r="C5038" t="s">
        <v>239</v>
      </c>
      <c r="D5038">
        <v>2100</v>
      </c>
      <c r="E5038">
        <v>16</v>
      </c>
      <c r="F5038">
        <v>235.28999300000001</v>
      </c>
      <c r="G5038">
        <v>237.25</v>
      </c>
      <c r="H5038">
        <v>235</v>
      </c>
      <c r="I5038">
        <v>235.91000399999999</v>
      </c>
      <c r="J5038">
        <v>235.62394699999999</v>
      </c>
      <c r="K5038">
        <v>2491300</v>
      </c>
      <c r="L5038">
        <v>2.4990000000000001</v>
      </c>
      <c r="M5038">
        <v>-1.52481928833703E-3</v>
      </c>
      <c r="N5038">
        <v>-1.27048537619446E-2</v>
      </c>
      <c r="O5038">
        <v>6.2754372434821099E-2</v>
      </c>
      <c r="P5038">
        <v>0.20589330710752299</v>
      </c>
      <c r="Q5038">
        <v>0.33119200205372701</v>
      </c>
      <c r="R5038">
        <v>5.56367261272004E-3</v>
      </c>
      <c r="S5038">
        <v>9.9944901756651092E-3</v>
      </c>
      <c r="T5038">
        <v>9.9527319054078401E-3</v>
      </c>
      <c r="U5038">
        <v>1.7168655749115799E-2</v>
      </c>
      <c r="V5038">
        <v>240.929993</v>
      </c>
      <c r="W5038">
        <v>170.64999399999999</v>
      </c>
      <c r="X5038">
        <v>-0.13518475785567299</v>
      </c>
      <c r="Y5038">
        <v>-6.0859766572597396E-3</v>
      </c>
      <c r="Z5038">
        <v>1.4550454289477699</v>
      </c>
      <c r="AA5038">
        <v>2.8020391332141101</v>
      </c>
      <c r="AB5038">
        <v>2.7219343197874699</v>
      </c>
      <c r="AC5038" t="s">
        <v>261</v>
      </c>
      <c r="AD5038" t="s">
        <v>388</v>
      </c>
      <c r="AE5038" t="s">
        <v>56</v>
      </c>
      <c r="AF5038" t="s">
        <v>82</v>
      </c>
      <c r="AG5038" t="s">
        <v>389</v>
      </c>
      <c r="AH5038" s="45">
        <v>39647</v>
      </c>
      <c r="AI5038">
        <v>1141391</v>
      </c>
      <c r="AK5038" t="s">
        <v>390</v>
      </c>
      <c r="AL5038" t="s">
        <v>302</v>
      </c>
      <c r="AM5038" t="s">
        <v>245</v>
      </c>
    </row>
    <row r="5039" spans="1:39" x14ac:dyDescent="0.3">
      <c r="A5039" s="1">
        <v>43592</v>
      </c>
      <c r="B5039" t="s">
        <v>43</v>
      </c>
      <c r="C5039" t="s">
        <v>239</v>
      </c>
      <c r="D5039">
        <v>1800</v>
      </c>
      <c r="E5039">
        <v>16</v>
      </c>
      <c r="F5039">
        <v>247.270004</v>
      </c>
      <c r="G5039">
        <v>247.729996</v>
      </c>
      <c r="H5039">
        <v>242.60000600000001</v>
      </c>
      <c r="I5039">
        <v>245.05999800000001</v>
      </c>
      <c r="J5039">
        <v>244.762833</v>
      </c>
      <c r="K5039">
        <v>4257500</v>
      </c>
      <c r="L5039">
        <v>2.448</v>
      </c>
      <c r="M5039">
        <v>-1.45030257598624E-2</v>
      </c>
      <c r="N5039">
        <v>-3.6775687037374702E-2</v>
      </c>
      <c r="O5039">
        <v>3.8812601951119199E-2</v>
      </c>
      <c r="P5039">
        <v>0.12826849321714501</v>
      </c>
      <c r="Q5039">
        <v>0.26969521236871302</v>
      </c>
      <c r="R5039">
        <v>1.08758538734662E-2</v>
      </c>
      <c r="S5039">
        <v>9.4137320162754091E-3</v>
      </c>
      <c r="T5039">
        <v>9.0980461632507396E-3</v>
      </c>
      <c r="U5039">
        <v>1.6867548216225398E-2</v>
      </c>
      <c r="V5039">
        <v>257.42999300000002</v>
      </c>
      <c r="W5039">
        <v>171.88999899999999</v>
      </c>
      <c r="X5039">
        <v>-0.13518475785567299</v>
      </c>
      <c r="Y5039">
        <v>-1.6649488130547601E-2</v>
      </c>
      <c r="Z5039">
        <v>1.4662432725901</v>
      </c>
      <c r="AA5039">
        <v>2.2876723047926899</v>
      </c>
      <c r="AB5039">
        <v>2.5892564943278198</v>
      </c>
      <c r="AC5039" t="s">
        <v>261</v>
      </c>
      <c r="AD5039" t="s">
        <v>388</v>
      </c>
      <c r="AE5039" t="s">
        <v>56</v>
      </c>
      <c r="AF5039" t="s">
        <v>82</v>
      </c>
      <c r="AG5039" t="s">
        <v>389</v>
      </c>
      <c r="AH5039" s="45">
        <v>39647</v>
      </c>
      <c r="AI5039">
        <v>1141391</v>
      </c>
      <c r="AK5039" t="s">
        <v>390</v>
      </c>
      <c r="AL5039" t="s">
        <v>302</v>
      </c>
      <c r="AM5039" t="s">
        <v>245</v>
      </c>
    </row>
    <row r="5040" spans="1:39" x14ac:dyDescent="0.3">
      <c r="A5040" s="1">
        <v>43614</v>
      </c>
      <c r="B5040" t="s">
        <v>43</v>
      </c>
      <c r="C5040" t="s">
        <v>246</v>
      </c>
      <c r="D5040">
        <v>1000</v>
      </c>
      <c r="E5040">
        <v>16</v>
      </c>
      <c r="F5040">
        <v>252.25</v>
      </c>
      <c r="G5040">
        <v>254.25</v>
      </c>
      <c r="H5040">
        <v>251.270004</v>
      </c>
      <c r="I5040">
        <v>253.55999800000001</v>
      </c>
      <c r="J5040">
        <v>253.252533</v>
      </c>
      <c r="K5040">
        <v>4014300</v>
      </c>
      <c r="L5040">
        <v>2.2360000000000002</v>
      </c>
      <c r="M5040">
        <v>5.1286871575155003E-4</v>
      </c>
      <c r="N5040">
        <v>-7.0738472780098099E-3</v>
      </c>
      <c r="O5040">
        <v>2.7508534100956598E-2</v>
      </c>
      <c r="P5040">
        <v>0.12280846600327799</v>
      </c>
      <c r="Q5040">
        <v>0.28797546036355798</v>
      </c>
      <c r="R5040">
        <v>1.52978212829337E-2</v>
      </c>
      <c r="S5040">
        <v>1.38668695971461E-2</v>
      </c>
      <c r="T5040">
        <v>1.0449607848827499E-2</v>
      </c>
      <c r="U5040">
        <v>1.71041688435833E-2</v>
      </c>
      <c r="V5040">
        <v>258.85998499999999</v>
      </c>
      <c r="W5040">
        <v>171.88999899999999</v>
      </c>
      <c r="X5040">
        <v>-0.13518475785567299</v>
      </c>
      <c r="Y5040">
        <v>-6.9359101493404697E-3</v>
      </c>
      <c r="Z5040">
        <v>1.4596980493760401</v>
      </c>
      <c r="AA5040">
        <v>2.5778906774779902</v>
      </c>
      <c r="AB5040">
        <v>2.5079653304795899</v>
      </c>
      <c r="AC5040" t="s">
        <v>261</v>
      </c>
      <c r="AD5040" t="s">
        <v>388</v>
      </c>
      <c r="AE5040" t="s">
        <v>56</v>
      </c>
      <c r="AF5040" t="s">
        <v>82</v>
      </c>
      <c r="AG5040" t="s">
        <v>389</v>
      </c>
      <c r="AH5040" s="45">
        <v>39647</v>
      </c>
      <c r="AI5040">
        <v>1141391</v>
      </c>
      <c r="AK5040" t="s">
        <v>390</v>
      </c>
      <c r="AL5040" t="s">
        <v>302</v>
      </c>
      <c r="AM5040" t="s">
        <v>245</v>
      </c>
    </row>
    <row r="5041" spans="1:39" x14ac:dyDescent="0.3">
      <c r="A5041" s="1">
        <v>43626</v>
      </c>
      <c r="B5041" t="s">
        <v>43</v>
      </c>
      <c r="C5041" t="s">
        <v>239</v>
      </c>
      <c r="D5041">
        <v>2100</v>
      </c>
      <c r="E5041">
        <v>16</v>
      </c>
      <c r="F5041">
        <v>269</v>
      </c>
      <c r="G5041">
        <v>269.85000600000001</v>
      </c>
      <c r="H5041">
        <v>265.27999899999998</v>
      </c>
      <c r="I5041">
        <v>266.10000600000001</v>
      </c>
      <c r="J5041">
        <v>265.777343999999</v>
      </c>
      <c r="K5041">
        <v>4469000</v>
      </c>
      <c r="L5041">
        <v>2.1429999999999998</v>
      </c>
      <c r="M5041">
        <v>1.12809107292042E-3</v>
      </c>
      <c r="N5041">
        <v>9.3860726395563199E-2</v>
      </c>
      <c r="O5041">
        <v>8.1267985520176902E-2</v>
      </c>
      <c r="P5041">
        <v>0.166326934680082</v>
      </c>
      <c r="Q5041">
        <v>0.29339554315197103</v>
      </c>
      <c r="R5041">
        <v>1.39785634410521E-2</v>
      </c>
      <c r="S5041">
        <v>1.72950565431251E-2</v>
      </c>
      <c r="T5041">
        <v>1.27367191591168E-2</v>
      </c>
      <c r="U5041">
        <v>1.73485093452782E-2</v>
      </c>
      <c r="V5041">
        <v>269.85000600000001</v>
      </c>
      <c r="W5041">
        <v>171.88999899999999</v>
      </c>
      <c r="X5041">
        <v>-0.13518475785567299</v>
      </c>
      <c r="Y5041">
        <v>4.6492198743191201E-3</v>
      </c>
      <c r="Z5041">
        <v>1.4646639375605199</v>
      </c>
      <c r="AA5041">
        <v>2.6863151860135499</v>
      </c>
      <c r="AB5041">
        <v>2.4309484641297301</v>
      </c>
      <c r="AC5041" t="s">
        <v>261</v>
      </c>
      <c r="AD5041" t="s">
        <v>388</v>
      </c>
      <c r="AE5041" t="s">
        <v>56</v>
      </c>
      <c r="AF5041" t="s">
        <v>82</v>
      </c>
      <c r="AG5041" t="s">
        <v>389</v>
      </c>
      <c r="AH5041" s="45">
        <v>39647</v>
      </c>
      <c r="AI5041">
        <v>1141391</v>
      </c>
      <c r="AK5041" t="s">
        <v>390</v>
      </c>
      <c r="AL5041" t="s">
        <v>302</v>
      </c>
      <c r="AM5041" t="s">
        <v>245</v>
      </c>
    </row>
    <row r="5042" spans="1:39" x14ac:dyDescent="0.3">
      <c r="A5042" s="1">
        <v>43636</v>
      </c>
      <c r="B5042" t="s">
        <v>43</v>
      </c>
      <c r="C5042" t="s">
        <v>239</v>
      </c>
      <c r="D5042">
        <v>1500</v>
      </c>
      <c r="E5042">
        <v>16</v>
      </c>
      <c r="F5042">
        <v>263.48998999999998</v>
      </c>
      <c r="G5042">
        <v>267.70001200000002</v>
      </c>
      <c r="H5042">
        <v>262.5</v>
      </c>
      <c r="I5042">
        <v>266.790009</v>
      </c>
      <c r="J5042">
        <v>266.46649200000002</v>
      </c>
      <c r="K5042">
        <v>4667300</v>
      </c>
      <c r="L5042">
        <v>2.0009999999999999</v>
      </c>
      <c r="M5042">
        <v>2.62803729232431E-2</v>
      </c>
      <c r="N5042">
        <v>2.1175436216152199E-2</v>
      </c>
      <c r="O5042">
        <v>5.1137467442546901E-2</v>
      </c>
      <c r="P5042">
        <v>0.12457656982845</v>
      </c>
      <c r="Q5042">
        <v>0.29523363109908901</v>
      </c>
      <c r="R5042">
        <v>1.27453558089321E-2</v>
      </c>
      <c r="S5042">
        <v>1.6718808247107999E-2</v>
      </c>
      <c r="T5042">
        <v>1.2904334218124499E-2</v>
      </c>
      <c r="U5042">
        <v>1.7423908913441501E-2</v>
      </c>
      <c r="V5042">
        <v>269.85000600000001</v>
      </c>
      <c r="W5042">
        <v>171.88999899999999</v>
      </c>
      <c r="X5042">
        <v>-0.13518475785567299</v>
      </c>
      <c r="Y5042">
        <v>9.4276054361659405E-3</v>
      </c>
      <c r="Z5042">
        <v>1.4615475352287699</v>
      </c>
      <c r="AA5042">
        <v>2.8235661575806201</v>
      </c>
      <c r="AB5042">
        <v>2.5580011444772799</v>
      </c>
      <c r="AC5042" t="s">
        <v>261</v>
      </c>
      <c r="AD5042" t="s">
        <v>388</v>
      </c>
      <c r="AE5042" t="s">
        <v>56</v>
      </c>
      <c r="AF5042" t="s">
        <v>82</v>
      </c>
      <c r="AG5042" t="s">
        <v>389</v>
      </c>
      <c r="AH5042" s="45">
        <v>39647</v>
      </c>
      <c r="AI5042">
        <v>1141391</v>
      </c>
      <c r="AK5042" t="s">
        <v>390</v>
      </c>
      <c r="AL5042" t="s">
        <v>302</v>
      </c>
      <c r="AM5042" t="s">
        <v>245</v>
      </c>
    </row>
    <row r="5043" spans="1:39" x14ac:dyDescent="0.3">
      <c r="A5043" s="1">
        <v>43643</v>
      </c>
      <c r="B5043" t="s">
        <v>43</v>
      </c>
      <c r="C5043" t="s">
        <v>239</v>
      </c>
      <c r="D5043">
        <v>1000</v>
      </c>
      <c r="E5043">
        <v>16</v>
      </c>
      <c r="F5043">
        <v>262.44000199999999</v>
      </c>
      <c r="G5043">
        <v>263.57998700000002</v>
      </c>
      <c r="H5043">
        <v>260.39999399999999</v>
      </c>
      <c r="I5043">
        <v>261.10000600000001</v>
      </c>
      <c r="J5043">
        <v>260.78338600000001</v>
      </c>
      <c r="K5043">
        <v>2186900</v>
      </c>
      <c r="L5043">
        <v>2.0049999999999999</v>
      </c>
      <c r="M5043">
        <v>-7.6562219279600397E-4</v>
      </c>
      <c r="N5043">
        <v>-2.1558378081697301E-2</v>
      </c>
      <c r="O5043">
        <v>2.9815847698227E-2</v>
      </c>
      <c r="P5043">
        <v>0.107309412128974</v>
      </c>
      <c r="Q5043">
        <v>0.28998249313730501</v>
      </c>
      <c r="R5043">
        <v>1.0957596089447E-2</v>
      </c>
      <c r="S5043">
        <v>1.62153879683322E-2</v>
      </c>
      <c r="T5043">
        <v>1.28356936934588E-2</v>
      </c>
      <c r="U5043">
        <v>1.7348452066037998E-2</v>
      </c>
      <c r="V5043">
        <v>269.85000600000001</v>
      </c>
      <c r="W5043">
        <v>171.88999899999999</v>
      </c>
      <c r="X5043">
        <v>-0.13518475785567299</v>
      </c>
      <c r="Y5043">
        <v>3.81588593721357E-3</v>
      </c>
      <c r="Z5043">
        <v>1.4561496182356299</v>
      </c>
      <c r="AA5043">
        <v>2.83876393105652</v>
      </c>
      <c r="AB5043">
        <v>2.7267049562203698</v>
      </c>
      <c r="AC5043" t="s">
        <v>261</v>
      </c>
      <c r="AD5043" t="s">
        <v>388</v>
      </c>
      <c r="AE5043" t="s">
        <v>56</v>
      </c>
      <c r="AF5043" t="s">
        <v>82</v>
      </c>
      <c r="AG5043" t="s">
        <v>389</v>
      </c>
      <c r="AH5043" s="45">
        <v>39647</v>
      </c>
      <c r="AI5043">
        <v>1141391</v>
      </c>
      <c r="AK5043" t="s">
        <v>390</v>
      </c>
      <c r="AL5043" t="s">
        <v>302</v>
      </c>
      <c r="AM5043" t="s">
        <v>245</v>
      </c>
    </row>
    <row r="5044" spans="1:39" x14ac:dyDescent="0.3">
      <c r="A5044" s="1">
        <v>43564</v>
      </c>
      <c r="B5044" t="s">
        <v>43</v>
      </c>
      <c r="C5044" t="s">
        <v>246</v>
      </c>
      <c r="D5044">
        <v>2300</v>
      </c>
      <c r="E5044">
        <v>17</v>
      </c>
      <c r="F5044">
        <v>235.28999300000001</v>
      </c>
      <c r="G5044">
        <v>237.25</v>
      </c>
      <c r="H5044">
        <v>235</v>
      </c>
      <c r="I5044">
        <v>235.91000399999999</v>
      </c>
      <c r="J5044">
        <v>235.62394699999999</v>
      </c>
      <c r="K5044">
        <v>2491300</v>
      </c>
      <c r="L5044">
        <v>2.4990000000000001</v>
      </c>
      <c r="M5044">
        <v>-1.52481928833703E-3</v>
      </c>
      <c r="N5044">
        <v>-1.27048537619446E-2</v>
      </c>
      <c r="O5044">
        <v>6.2754372434821099E-2</v>
      </c>
      <c r="P5044">
        <v>0.20589330710752299</v>
      </c>
      <c r="Q5044">
        <v>0.33119200205372701</v>
      </c>
      <c r="R5044">
        <v>5.56367261272004E-3</v>
      </c>
      <c r="S5044">
        <v>9.9944901756651092E-3</v>
      </c>
      <c r="T5044">
        <v>9.9527319054078401E-3</v>
      </c>
      <c r="U5044">
        <v>1.7168655749115799E-2</v>
      </c>
      <c r="V5044">
        <v>240.929993</v>
      </c>
      <c r="W5044">
        <v>170.64999399999999</v>
      </c>
      <c r="X5044">
        <v>-0.13518475785567299</v>
      </c>
      <c r="Y5044">
        <v>-6.0859766572597396E-3</v>
      </c>
      <c r="Z5044">
        <v>1.4550454289477699</v>
      </c>
      <c r="AA5044">
        <v>2.8020391332141101</v>
      </c>
      <c r="AB5044">
        <v>2.7219343197874699</v>
      </c>
      <c r="AC5044" t="s">
        <v>262</v>
      </c>
      <c r="AD5044" t="s">
        <v>388</v>
      </c>
      <c r="AE5044" t="s">
        <v>56</v>
      </c>
      <c r="AF5044" t="s">
        <v>82</v>
      </c>
      <c r="AG5044" t="s">
        <v>389</v>
      </c>
      <c r="AH5044" s="45">
        <v>39647</v>
      </c>
      <c r="AI5044">
        <v>1141391</v>
      </c>
      <c r="AK5044" t="s">
        <v>390</v>
      </c>
      <c r="AL5044" t="s">
        <v>302</v>
      </c>
      <c r="AM5044" t="s">
        <v>245</v>
      </c>
    </row>
    <row r="5045" spans="1:39" x14ac:dyDescent="0.3">
      <c r="A5045" s="1">
        <v>43600</v>
      </c>
      <c r="B5045" t="s">
        <v>43</v>
      </c>
      <c r="C5045" t="s">
        <v>246</v>
      </c>
      <c r="D5045">
        <v>1900</v>
      </c>
      <c r="E5045">
        <v>17</v>
      </c>
      <c r="F5045">
        <v>244.33000200000001</v>
      </c>
      <c r="G5045">
        <v>251.03999300000001</v>
      </c>
      <c r="H5045">
        <v>244.21000699999999</v>
      </c>
      <c r="I5045">
        <v>249.14999399999999</v>
      </c>
      <c r="J5045">
        <v>248.84787</v>
      </c>
      <c r="K5045">
        <v>4186900</v>
      </c>
      <c r="L5045">
        <v>2.379</v>
      </c>
      <c r="M5045">
        <v>1.2967494863717E-2</v>
      </c>
      <c r="N5045">
        <v>1.5450825789044701E-2</v>
      </c>
      <c r="O5045">
        <v>4.2303099799707797E-2</v>
      </c>
      <c r="P5045">
        <v>0.12337158465411301</v>
      </c>
      <c r="Q5045">
        <v>0.26547291011450103</v>
      </c>
      <c r="R5045">
        <v>1.7011293895313299E-2</v>
      </c>
      <c r="S5045">
        <v>1.1682571566230201E-2</v>
      </c>
      <c r="T5045">
        <v>9.8670281441969893E-3</v>
      </c>
      <c r="U5045">
        <v>1.69772415527779E-2</v>
      </c>
      <c r="V5045">
        <v>257.42999300000002</v>
      </c>
      <c r="W5045">
        <v>171.88999899999999</v>
      </c>
      <c r="X5045">
        <v>-0.13518475785567299</v>
      </c>
      <c r="Y5045">
        <v>5.8219943882337104E-3</v>
      </c>
      <c r="Z5045">
        <v>1.46493769802828</v>
      </c>
      <c r="AA5045">
        <v>2.2855591149792098</v>
      </c>
      <c r="AB5045">
        <v>2.1525099994742298</v>
      </c>
      <c r="AC5045" t="s">
        <v>262</v>
      </c>
      <c r="AD5045" t="s">
        <v>388</v>
      </c>
      <c r="AE5045" t="s">
        <v>56</v>
      </c>
      <c r="AF5045" t="s">
        <v>82</v>
      </c>
      <c r="AG5045" t="s">
        <v>389</v>
      </c>
      <c r="AH5045" s="45">
        <v>39647</v>
      </c>
      <c r="AI5045">
        <v>1141391</v>
      </c>
      <c r="AK5045" t="s">
        <v>390</v>
      </c>
      <c r="AL5045" t="s">
        <v>302</v>
      </c>
      <c r="AM5045" t="s">
        <v>245</v>
      </c>
    </row>
    <row r="5046" spans="1:39" x14ac:dyDescent="0.3">
      <c r="A5046" s="1">
        <v>43606</v>
      </c>
      <c r="B5046" t="s">
        <v>43</v>
      </c>
      <c r="C5046" t="s">
        <v>239</v>
      </c>
      <c r="D5046">
        <v>1400</v>
      </c>
      <c r="E5046">
        <v>17</v>
      </c>
      <c r="F5046">
        <v>255</v>
      </c>
      <c r="G5046">
        <v>255.949997</v>
      </c>
      <c r="H5046">
        <v>253.78999300000001</v>
      </c>
      <c r="I5046">
        <v>255.36000099999899</v>
      </c>
      <c r="J5046">
        <v>255.050354</v>
      </c>
      <c r="K5046">
        <v>2881600</v>
      </c>
      <c r="L5046">
        <v>2.4260000000000002</v>
      </c>
      <c r="M5046">
        <v>7.3499576563837701E-3</v>
      </c>
      <c r="N5046">
        <v>3.7586741300018503E-2</v>
      </c>
      <c r="O5046">
        <v>5.8333917008180101E-2</v>
      </c>
      <c r="P5046">
        <v>0.14540954509237899</v>
      </c>
      <c r="Q5046">
        <v>0.29908525432425398</v>
      </c>
      <c r="R5046">
        <v>7.9689872974214298E-3</v>
      </c>
      <c r="S5046">
        <v>1.22075583688487E-2</v>
      </c>
      <c r="T5046">
        <v>9.9503283417276892E-3</v>
      </c>
      <c r="U5046">
        <v>1.7004603014799599E-2</v>
      </c>
      <c r="V5046">
        <v>257.42999300000002</v>
      </c>
      <c r="W5046">
        <v>171.88999899999999</v>
      </c>
      <c r="X5046">
        <v>-0.13518475785567299</v>
      </c>
      <c r="Y5046">
        <v>8.4599491109458805E-3</v>
      </c>
      <c r="Z5046">
        <v>1.4620565148719</v>
      </c>
      <c r="AA5046">
        <v>2.6326534785626499</v>
      </c>
      <c r="AB5046">
        <v>2.4602736875622302</v>
      </c>
      <c r="AC5046" t="s">
        <v>262</v>
      </c>
      <c r="AD5046" t="s">
        <v>388</v>
      </c>
      <c r="AE5046" t="s">
        <v>56</v>
      </c>
      <c r="AF5046" t="s">
        <v>82</v>
      </c>
      <c r="AG5046" t="s">
        <v>389</v>
      </c>
      <c r="AH5046" s="45">
        <v>39647</v>
      </c>
      <c r="AI5046">
        <v>1141391</v>
      </c>
      <c r="AK5046" t="s">
        <v>390</v>
      </c>
      <c r="AL5046" t="s">
        <v>302</v>
      </c>
      <c r="AM5046" t="s">
        <v>245</v>
      </c>
    </row>
    <row r="5047" spans="1:39" x14ac:dyDescent="0.3">
      <c r="A5047" s="1">
        <v>43623</v>
      </c>
      <c r="B5047" t="s">
        <v>43</v>
      </c>
      <c r="C5047" t="s">
        <v>239</v>
      </c>
      <c r="D5047">
        <v>2000</v>
      </c>
      <c r="E5047">
        <v>17</v>
      </c>
      <c r="F5047">
        <v>260</v>
      </c>
      <c r="G5047">
        <v>266.86999500000002</v>
      </c>
      <c r="H5047">
        <v>259.61999500000002</v>
      </c>
      <c r="I5047">
        <v>265.79998799999998</v>
      </c>
      <c r="J5047">
        <v>265.47769199999999</v>
      </c>
      <c r="K5047">
        <v>3691800</v>
      </c>
      <c r="L5047">
        <v>2.0840000000000001</v>
      </c>
      <c r="M5047">
        <v>3.0443780210035999E-2</v>
      </c>
      <c r="N5047">
        <v>5.5340923929142603E-2</v>
      </c>
      <c r="O5047">
        <v>8.1241101421979003E-2</v>
      </c>
      <c r="P5047">
        <v>0.182048097761076</v>
      </c>
      <c r="Q5047">
        <v>0.27404222255583</v>
      </c>
      <c r="R5047">
        <v>2.8844029081433801E-2</v>
      </c>
      <c r="S5047">
        <v>1.7295247422602501E-2</v>
      </c>
      <c r="T5047">
        <v>1.2860027721239099E-2</v>
      </c>
      <c r="U5047">
        <v>1.73914539043022E-2</v>
      </c>
      <c r="V5047">
        <v>266.86999500000002</v>
      </c>
      <c r="W5047">
        <v>171.88999899999999</v>
      </c>
      <c r="X5047">
        <v>-0.13518475785567299</v>
      </c>
      <c r="Y5047">
        <v>1.0442979367750601E-2</v>
      </c>
      <c r="Z5047">
        <v>1.46658927938134</v>
      </c>
      <c r="AA5047">
        <v>2.4928392281587199</v>
      </c>
      <c r="AB5047">
        <v>2.3365260033451198</v>
      </c>
      <c r="AC5047" t="s">
        <v>262</v>
      </c>
      <c r="AD5047" t="s">
        <v>388</v>
      </c>
      <c r="AE5047" t="s">
        <v>56</v>
      </c>
      <c r="AF5047" t="s">
        <v>82</v>
      </c>
      <c r="AG5047" t="s">
        <v>389</v>
      </c>
      <c r="AH5047" s="45">
        <v>39647</v>
      </c>
      <c r="AI5047">
        <v>1141391</v>
      </c>
      <c r="AK5047" t="s">
        <v>390</v>
      </c>
      <c r="AL5047" t="s">
        <v>302</v>
      </c>
      <c r="AM5047" t="s">
        <v>245</v>
      </c>
    </row>
    <row r="5048" spans="1:39" x14ac:dyDescent="0.3">
      <c r="A5048" s="1">
        <v>43636</v>
      </c>
      <c r="B5048" t="s">
        <v>43</v>
      </c>
      <c r="C5048" t="s">
        <v>246</v>
      </c>
      <c r="D5048">
        <v>1400</v>
      </c>
      <c r="E5048">
        <v>17</v>
      </c>
      <c r="F5048">
        <v>263.48998999999998</v>
      </c>
      <c r="G5048">
        <v>267.70001200000002</v>
      </c>
      <c r="H5048">
        <v>262.5</v>
      </c>
      <c r="I5048">
        <v>266.790009</v>
      </c>
      <c r="J5048">
        <v>266.46649200000002</v>
      </c>
      <c r="K5048">
        <v>4667300</v>
      </c>
      <c r="L5048">
        <v>2.0009999999999999</v>
      </c>
      <c r="M5048">
        <v>2.62803729232431E-2</v>
      </c>
      <c r="N5048">
        <v>2.1175436216152199E-2</v>
      </c>
      <c r="O5048">
        <v>5.1137467442546901E-2</v>
      </c>
      <c r="P5048">
        <v>0.12457656982845</v>
      </c>
      <c r="Q5048">
        <v>0.29523363109908901</v>
      </c>
      <c r="R5048">
        <v>1.27453558089321E-2</v>
      </c>
      <c r="S5048">
        <v>1.6718808247107999E-2</v>
      </c>
      <c r="T5048">
        <v>1.2904334218124499E-2</v>
      </c>
      <c r="U5048">
        <v>1.7423908913441501E-2</v>
      </c>
      <c r="V5048">
        <v>269.85000600000001</v>
      </c>
      <c r="W5048">
        <v>171.88999899999999</v>
      </c>
      <c r="X5048">
        <v>-0.13518475785567299</v>
      </c>
      <c r="Y5048">
        <v>9.4276054361659405E-3</v>
      </c>
      <c r="Z5048">
        <v>1.4615475352287699</v>
      </c>
      <c r="AA5048">
        <v>2.8235661575806201</v>
      </c>
      <c r="AB5048">
        <v>2.5580011444772799</v>
      </c>
      <c r="AC5048" t="s">
        <v>262</v>
      </c>
      <c r="AD5048" t="s">
        <v>388</v>
      </c>
      <c r="AE5048" t="s">
        <v>56</v>
      </c>
      <c r="AF5048" t="s">
        <v>82</v>
      </c>
      <c r="AG5048" t="s">
        <v>389</v>
      </c>
      <c r="AH5048" s="45">
        <v>39647</v>
      </c>
      <c r="AI5048">
        <v>1141391</v>
      </c>
      <c r="AK5048" t="s">
        <v>390</v>
      </c>
      <c r="AL5048" t="s">
        <v>302</v>
      </c>
      <c r="AM5048" t="s">
        <v>245</v>
      </c>
    </row>
    <row r="5049" spans="1:39" x14ac:dyDescent="0.3">
      <c r="A5049" s="1">
        <v>43557</v>
      </c>
      <c r="B5049" t="s">
        <v>43</v>
      </c>
      <c r="C5049" t="s">
        <v>246</v>
      </c>
      <c r="D5049">
        <v>1800</v>
      </c>
      <c r="E5049">
        <v>18</v>
      </c>
      <c r="F5049">
        <v>239.229996</v>
      </c>
      <c r="G5049">
        <v>239.86999499999999</v>
      </c>
      <c r="H5049">
        <v>238.07000699999901</v>
      </c>
      <c r="I5049">
        <v>239.259995</v>
      </c>
      <c r="J5049">
        <v>238.63661200000001</v>
      </c>
      <c r="K5049">
        <v>3386400</v>
      </c>
      <c r="L5049">
        <v>2.4809999999999999</v>
      </c>
      <c r="M5049">
        <v>8.7810908288471696E-4</v>
      </c>
      <c r="N5049">
        <v>2.52684763879879E-2</v>
      </c>
      <c r="O5049">
        <v>5.1500053350058597E-2</v>
      </c>
      <c r="P5049">
        <v>0.239384653281556</v>
      </c>
      <c r="Q5049">
        <v>0.33794999492674799</v>
      </c>
      <c r="R5049">
        <v>7.4299776256941397E-3</v>
      </c>
      <c r="S5049">
        <v>1.0163593340409199E-2</v>
      </c>
      <c r="T5049">
        <v>1.28044939956469E-2</v>
      </c>
      <c r="U5049">
        <v>1.73084602309562E-2</v>
      </c>
      <c r="V5049">
        <v>239.86999499999999</v>
      </c>
      <c r="W5049">
        <v>167.94000199999999</v>
      </c>
      <c r="X5049">
        <v>-0.13518475785567299</v>
      </c>
      <c r="Y5049" s="44">
        <v>1.7455614805152698E-5</v>
      </c>
      <c r="Z5049">
        <v>1.44973493993577</v>
      </c>
      <c r="AA5049">
        <v>2.85714502797707</v>
      </c>
      <c r="AB5049">
        <v>2.6495560769964399</v>
      </c>
      <c r="AC5049" t="s">
        <v>263</v>
      </c>
      <c r="AD5049" t="s">
        <v>388</v>
      </c>
      <c r="AE5049" t="s">
        <v>56</v>
      </c>
      <c r="AF5049" t="s">
        <v>82</v>
      </c>
      <c r="AG5049" t="s">
        <v>389</v>
      </c>
      <c r="AH5049" s="45">
        <v>39647</v>
      </c>
      <c r="AI5049">
        <v>1141391</v>
      </c>
      <c r="AK5049" t="s">
        <v>390</v>
      </c>
      <c r="AL5049" t="s">
        <v>302</v>
      </c>
      <c r="AM5049" t="s">
        <v>245</v>
      </c>
    </row>
    <row r="5050" spans="1:39" x14ac:dyDescent="0.3">
      <c r="A5050" s="1">
        <v>43558</v>
      </c>
      <c r="B5050" t="s">
        <v>43</v>
      </c>
      <c r="C5050" t="s">
        <v>239</v>
      </c>
      <c r="D5050">
        <v>2300</v>
      </c>
      <c r="E5050">
        <v>18</v>
      </c>
      <c r="F5050">
        <v>240.279999</v>
      </c>
      <c r="G5050">
        <v>240.929993</v>
      </c>
      <c r="H5050">
        <v>237.82000699999901</v>
      </c>
      <c r="I5050">
        <v>238.929993</v>
      </c>
      <c r="J5050">
        <v>238.30746499999901</v>
      </c>
      <c r="K5050">
        <v>2911700</v>
      </c>
      <c r="L5050">
        <v>2.5169999999999999</v>
      </c>
      <c r="M5050">
        <v>-1.3802333150824901E-3</v>
      </c>
      <c r="N5050">
        <v>2.7194298675713002E-2</v>
      </c>
      <c r="O5050">
        <v>5.4353280171561699E-2</v>
      </c>
      <c r="P5050">
        <v>0.23224300325626099</v>
      </c>
      <c r="Q5050">
        <v>0.33151274207125803</v>
      </c>
      <c r="R5050">
        <v>6.9207390163506903E-3</v>
      </c>
      <c r="S5050">
        <v>1.0093670191293201E-2</v>
      </c>
      <c r="T5050">
        <v>1.2818452381479399E-2</v>
      </c>
      <c r="U5050">
        <v>1.7307704393975099E-2</v>
      </c>
      <c r="V5050">
        <v>240.929993</v>
      </c>
      <c r="W5050">
        <v>167.94000199999999</v>
      </c>
      <c r="X5050">
        <v>-0.13518475785567299</v>
      </c>
      <c r="Y5050">
        <v>2.1460723821998401E-3</v>
      </c>
      <c r="Z5050">
        <v>1.45649096865008</v>
      </c>
      <c r="AA5050">
        <v>2.7968786488122501</v>
      </c>
      <c r="AB5050">
        <v>2.7470184748383799</v>
      </c>
      <c r="AC5050" t="s">
        <v>263</v>
      </c>
      <c r="AD5050" t="s">
        <v>388</v>
      </c>
      <c r="AE5050" t="s">
        <v>56</v>
      </c>
      <c r="AF5050" t="s">
        <v>82</v>
      </c>
      <c r="AG5050" t="s">
        <v>389</v>
      </c>
      <c r="AH5050" s="45">
        <v>39647</v>
      </c>
      <c r="AI5050">
        <v>1141391</v>
      </c>
      <c r="AK5050" t="s">
        <v>390</v>
      </c>
      <c r="AL5050" t="s">
        <v>302</v>
      </c>
      <c r="AM5050" t="s">
        <v>245</v>
      </c>
    </row>
    <row r="5051" spans="1:39" x14ac:dyDescent="0.3">
      <c r="A5051" s="1">
        <v>43581</v>
      </c>
      <c r="B5051" t="s">
        <v>43</v>
      </c>
      <c r="C5051" t="s">
        <v>239</v>
      </c>
      <c r="D5051">
        <v>3000</v>
      </c>
      <c r="E5051">
        <v>18</v>
      </c>
      <c r="F5051">
        <v>246.05000299999901</v>
      </c>
      <c r="G5051">
        <v>247.14999399999999</v>
      </c>
      <c r="H5051">
        <v>243.220000999999</v>
      </c>
      <c r="I5051">
        <v>246.679993</v>
      </c>
      <c r="J5051">
        <v>246.380875</v>
      </c>
      <c r="K5051">
        <v>3349300</v>
      </c>
      <c r="L5051">
        <v>2.5049999999999999</v>
      </c>
      <c r="M5051">
        <v>4.34700743487231E-3</v>
      </c>
      <c r="N5051">
        <v>2.3751535629213699E-2</v>
      </c>
      <c r="O5051">
        <v>5.7205144351421502E-2</v>
      </c>
      <c r="P5051">
        <v>0.19657714148393499</v>
      </c>
      <c r="Q5051">
        <v>0.36340660296478</v>
      </c>
      <c r="R5051">
        <v>3.3531768145239299E-3</v>
      </c>
      <c r="S5051">
        <v>5.8785161504378899E-3</v>
      </c>
      <c r="T5051">
        <v>9.3131023479329899E-3</v>
      </c>
      <c r="U5051">
        <v>1.69546172509243E-2</v>
      </c>
      <c r="V5051">
        <v>247.14999399999999</v>
      </c>
      <c r="W5051">
        <v>171.88999899999999</v>
      </c>
      <c r="X5051">
        <v>-0.13518475785567299</v>
      </c>
      <c r="Y5051">
        <v>4.6743503443647796E-3</v>
      </c>
      <c r="Z5051">
        <v>1.4526942081979199</v>
      </c>
      <c r="AA5051">
        <v>3.1339117481362502</v>
      </c>
      <c r="AB5051">
        <v>2.8997744955256999</v>
      </c>
      <c r="AC5051" t="s">
        <v>263</v>
      </c>
      <c r="AD5051" t="s">
        <v>388</v>
      </c>
      <c r="AE5051" t="s">
        <v>56</v>
      </c>
      <c r="AF5051" t="s">
        <v>82</v>
      </c>
      <c r="AG5051" t="s">
        <v>389</v>
      </c>
      <c r="AH5051" s="45">
        <v>39647</v>
      </c>
      <c r="AI5051">
        <v>1141391</v>
      </c>
      <c r="AK5051" t="s">
        <v>390</v>
      </c>
      <c r="AL5051" t="s">
        <v>302</v>
      </c>
      <c r="AM5051" t="s">
        <v>245</v>
      </c>
    </row>
    <row r="5052" spans="1:39" x14ac:dyDescent="0.3">
      <c r="A5052" s="1">
        <v>43598</v>
      </c>
      <c r="B5052" t="s">
        <v>43</v>
      </c>
      <c r="C5052" t="s">
        <v>246</v>
      </c>
      <c r="D5052">
        <v>1500</v>
      </c>
      <c r="E5052">
        <v>18</v>
      </c>
      <c r="F5052">
        <v>241.509995</v>
      </c>
      <c r="G5052">
        <v>243.91000399999999</v>
      </c>
      <c r="H5052">
        <v>240.36000099999899</v>
      </c>
      <c r="I5052">
        <v>241.38000499999899</v>
      </c>
      <c r="J5052">
        <v>241.087311</v>
      </c>
      <c r="K5052">
        <v>4136900</v>
      </c>
      <c r="L5052">
        <v>2.4049999999999998</v>
      </c>
      <c r="M5052">
        <v>-2.4755193869405299E-2</v>
      </c>
      <c r="N5052">
        <v>-2.96335847030396E-2</v>
      </c>
      <c r="O5052">
        <v>1.8059233410455899E-2</v>
      </c>
      <c r="P5052">
        <v>0.1074099680589</v>
      </c>
      <c r="Q5052">
        <v>0.22896122243015901</v>
      </c>
      <c r="R5052">
        <v>1.3442394272539701E-2</v>
      </c>
      <c r="S5052">
        <v>1.1064558340915499E-2</v>
      </c>
      <c r="T5052">
        <v>9.58849826741872E-3</v>
      </c>
      <c r="U5052">
        <v>1.6929814853906999E-2</v>
      </c>
      <c r="V5052">
        <v>257.42999300000002</v>
      </c>
      <c r="W5052">
        <v>171.88999899999999</v>
      </c>
      <c r="X5052">
        <v>-0.13518475785567299</v>
      </c>
      <c r="Y5052">
        <v>-2.4426469085879299E-2</v>
      </c>
      <c r="Z5052">
        <v>1.4614818127140701</v>
      </c>
      <c r="AA5052">
        <v>1.92691357412032</v>
      </c>
      <c r="AB5052">
        <v>2.1848138135726498</v>
      </c>
      <c r="AC5052" t="s">
        <v>263</v>
      </c>
      <c r="AD5052" t="s">
        <v>388</v>
      </c>
      <c r="AE5052" t="s">
        <v>56</v>
      </c>
      <c r="AF5052" t="s">
        <v>82</v>
      </c>
      <c r="AG5052" t="s">
        <v>389</v>
      </c>
      <c r="AH5052" s="45">
        <v>39647</v>
      </c>
      <c r="AI5052">
        <v>1141391</v>
      </c>
      <c r="AK5052" t="s">
        <v>390</v>
      </c>
      <c r="AL5052" t="s">
        <v>302</v>
      </c>
      <c r="AM5052" t="s">
        <v>245</v>
      </c>
    </row>
    <row r="5053" spans="1:39" x14ac:dyDescent="0.3">
      <c r="A5053" s="1">
        <v>43637</v>
      </c>
      <c r="B5053" t="s">
        <v>43</v>
      </c>
      <c r="C5053" t="s">
        <v>246</v>
      </c>
      <c r="D5053">
        <v>2200</v>
      </c>
      <c r="E5053">
        <v>18</v>
      </c>
      <c r="F5053">
        <v>265.82000699999998</v>
      </c>
      <c r="G5053">
        <v>268.14999399999999</v>
      </c>
      <c r="H5053">
        <v>264.42001299999998</v>
      </c>
      <c r="I5053">
        <v>264.470000999999</v>
      </c>
      <c r="J5053">
        <v>264.149292</v>
      </c>
      <c r="K5053">
        <v>4285800</v>
      </c>
      <c r="L5053">
        <v>2.0680000000000001</v>
      </c>
      <c r="M5053">
        <v>-8.7340588058339302E-3</v>
      </c>
      <c r="N5053">
        <v>1.66615902528961E-2</v>
      </c>
      <c r="O5053">
        <v>3.50534509803292E-2</v>
      </c>
      <c r="P5053">
        <v>0.137745146397765</v>
      </c>
      <c r="Q5053">
        <v>0.27727792930888101</v>
      </c>
      <c r="R5053">
        <v>1.36235831135756E-2</v>
      </c>
      <c r="S5053">
        <v>1.6839812379268699E-2</v>
      </c>
      <c r="T5053">
        <v>1.26146872435039E-2</v>
      </c>
      <c r="U5053">
        <v>1.7427571367346E-2</v>
      </c>
      <c r="V5053">
        <v>269.85000600000001</v>
      </c>
      <c r="W5053">
        <v>171.88999899999999</v>
      </c>
      <c r="X5053">
        <v>-0.13518475785567299</v>
      </c>
      <c r="Y5053">
        <v>-1.26001638019446E-3</v>
      </c>
      <c r="Z5053">
        <v>1.4616730745005</v>
      </c>
      <c r="AA5053">
        <v>2.6475654420091601</v>
      </c>
      <c r="AB5053">
        <v>2.5842810894785599</v>
      </c>
      <c r="AC5053" t="s">
        <v>263</v>
      </c>
      <c r="AD5053" t="s">
        <v>388</v>
      </c>
      <c r="AE5053" t="s">
        <v>56</v>
      </c>
      <c r="AF5053" t="s">
        <v>82</v>
      </c>
      <c r="AG5053" t="s">
        <v>389</v>
      </c>
      <c r="AH5053" s="45">
        <v>39647</v>
      </c>
      <c r="AI5053">
        <v>1141391</v>
      </c>
      <c r="AK5053" t="s">
        <v>390</v>
      </c>
      <c r="AL5053" t="s">
        <v>302</v>
      </c>
      <c r="AM5053" t="s">
        <v>245</v>
      </c>
    </row>
    <row r="5054" spans="1:39" x14ac:dyDescent="0.3">
      <c r="A5054" s="1">
        <v>43556</v>
      </c>
      <c r="B5054" t="s">
        <v>43</v>
      </c>
      <c r="C5054" t="s">
        <v>239</v>
      </c>
      <c r="D5054">
        <v>2100</v>
      </c>
      <c r="E5054">
        <v>19</v>
      </c>
      <c r="F5054">
        <v>238.30000299999901</v>
      </c>
      <c r="G5054">
        <v>239.75</v>
      </c>
      <c r="H5054">
        <v>236.94000199999999</v>
      </c>
      <c r="I5054">
        <v>239.05000299999901</v>
      </c>
      <c r="J5054">
        <v>238.427154999999</v>
      </c>
      <c r="K5054">
        <v>3475900</v>
      </c>
      <c r="L5054">
        <v>2.4969999999999999</v>
      </c>
      <c r="M5054">
        <v>1.5174166061883499E-2</v>
      </c>
      <c r="N5054">
        <v>3.67690021696363E-2</v>
      </c>
      <c r="O5054">
        <v>6.1595031317304101E-2</v>
      </c>
      <c r="P5054">
        <v>0.25179342119903902</v>
      </c>
      <c r="Q5054">
        <v>0.31653821555099398</v>
      </c>
      <c r="R5054">
        <v>7.5925139332300596E-3</v>
      </c>
      <c r="S5054">
        <v>1.0321068781588401E-2</v>
      </c>
      <c r="T5054">
        <v>1.28541693177188E-2</v>
      </c>
      <c r="U5054">
        <v>1.7363210681170499E-2</v>
      </c>
      <c r="V5054">
        <v>239.75</v>
      </c>
      <c r="W5054">
        <v>167.94000199999999</v>
      </c>
      <c r="X5054">
        <v>-0.13518475785567299</v>
      </c>
      <c r="Y5054">
        <v>1.1502195497633099E-2</v>
      </c>
      <c r="Z5054">
        <v>1.4388839357646801</v>
      </c>
      <c r="AA5054">
        <v>2.65888254346032</v>
      </c>
      <c r="AB5054">
        <v>2.6008782446471401</v>
      </c>
      <c r="AC5054" t="s">
        <v>264</v>
      </c>
      <c r="AD5054" t="s">
        <v>388</v>
      </c>
      <c r="AE5054" t="s">
        <v>56</v>
      </c>
      <c r="AF5054" t="s">
        <v>82</v>
      </c>
      <c r="AG5054" t="s">
        <v>389</v>
      </c>
      <c r="AH5054" s="45">
        <v>39647</v>
      </c>
      <c r="AI5054">
        <v>1141391</v>
      </c>
      <c r="AK5054" t="s">
        <v>390</v>
      </c>
      <c r="AL5054" t="s">
        <v>302</v>
      </c>
      <c r="AM5054" t="s">
        <v>245</v>
      </c>
    </row>
    <row r="5055" spans="1:39" x14ac:dyDescent="0.3">
      <c r="A5055" s="1">
        <v>43558</v>
      </c>
      <c r="B5055" t="s">
        <v>43</v>
      </c>
      <c r="C5055" t="s">
        <v>239</v>
      </c>
      <c r="D5055">
        <v>2100</v>
      </c>
      <c r="E5055">
        <v>19</v>
      </c>
      <c r="F5055">
        <v>240.279999</v>
      </c>
      <c r="G5055">
        <v>240.929993</v>
      </c>
      <c r="H5055">
        <v>237.82000699999901</v>
      </c>
      <c r="I5055">
        <v>238.929993</v>
      </c>
      <c r="J5055">
        <v>238.30746499999901</v>
      </c>
      <c r="K5055">
        <v>2911700</v>
      </c>
      <c r="L5055">
        <v>2.5169999999999999</v>
      </c>
      <c r="M5055">
        <v>-1.3802333150824901E-3</v>
      </c>
      <c r="N5055">
        <v>2.7194298675713002E-2</v>
      </c>
      <c r="O5055">
        <v>5.4353280171561699E-2</v>
      </c>
      <c r="P5055">
        <v>0.23224300325626099</v>
      </c>
      <c r="Q5055">
        <v>0.33151274207125803</v>
      </c>
      <c r="R5055">
        <v>6.9207390163506903E-3</v>
      </c>
      <c r="S5055">
        <v>1.0093670191293201E-2</v>
      </c>
      <c r="T5055">
        <v>1.2818452381479399E-2</v>
      </c>
      <c r="U5055">
        <v>1.7307704393975099E-2</v>
      </c>
      <c r="V5055">
        <v>240.929993</v>
      </c>
      <c r="W5055">
        <v>167.94000199999999</v>
      </c>
      <c r="X5055">
        <v>-0.13518475785567299</v>
      </c>
      <c r="Y5055">
        <v>2.1460723821998401E-3</v>
      </c>
      <c r="Z5055">
        <v>1.45649096865008</v>
      </c>
      <c r="AA5055">
        <v>2.7968786488122501</v>
      </c>
      <c r="AB5055">
        <v>2.7470184748383799</v>
      </c>
      <c r="AC5055" t="s">
        <v>264</v>
      </c>
      <c r="AD5055" t="s">
        <v>388</v>
      </c>
      <c r="AE5055" t="s">
        <v>56</v>
      </c>
      <c r="AF5055" t="s">
        <v>82</v>
      </c>
      <c r="AG5055" t="s">
        <v>389</v>
      </c>
      <c r="AH5055" s="45">
        <v>39647</v>
      </c>
      <c r="AI5055">
        <v>1141391</v>
      </c>
      <c r="AK5055" t="s">
        <v>390</v>
      </c>
      <c r="AL5055" t="s">
        <v>302</v>
      </c>
      <c r="AM5055" t="s">
        <v>245</v>
      </c>
    </row>
    <row r="5056" spans="1:39" x14ac:dyDescent="0.3">
      <c r="A5056" s="1">
        <v>43570</v>
      </c>
      <c r="B5056" t="s">
        <v>43</v>
      </c>
      <c r="C5056" t="s">
        <v>239</v>
      </c>
      <c r="D5056">
        <v>1500</v>
      </c>
      <c r="E5056">
        <v>19</v>
      </c>
      <c r="F5056">
        <v>239.520004</v>
      </c>
      <c r="G5056">
        <v>239.86000099999899</v>
      </c>
      <c r="H5056">
        <v>237.19000199999999</v>
      </c>
      <c r="I5056">
        <v>239.14999399999999</v>
      </c>
      <c r="J5056">
        <v>238.86000099999899</v>
      </c>
      <c r="K5056">
        <v>3437500</v>
      </c>
      <c r="L5056">
        <v>2.5529999999999999</v>
      </c>
      <c r="M5056">
        <v>1.33896433172608E-3</v>
      </c>
      <c r="N5056">
        <v>1.21157019117243E-2</v>
      </c>
      <c r="O5056">
        <v>4.2539881570021303E-2</v>
      </c>
      <c r="P5056">
        <v>0.203284252300033</v>
      </c>
      <c r="Q5056">
        <v>0.322023099251871</v>
      </c>
      <c r="R5056">
        <v>6.2265612947020096E-3</v>
      </c>
      <c r="S5056">
        <v>9.7425591657227407E-3</v>
      </c>
      <c r="T5056">
        <v>9.7934840853741902E-3</v>
      </c>
      <c r="U5056">
        <v>1.7072027569031201E-2</v>
      </c>
      <c r="V5056">
        <v>240.929993</v>
      </c>
      <c r="W5056">
        <v>170.64999399999999</v>
      </c>
      <c r="X5056">
        <v>-0.13518475785567299</v>
      </c>
      <c r="Y5056">
        <v>-6.2956724975841202E-4</v>
      </c>
      <c r="Z5056">
        <v>1.45290704850136</v>
      </c>
      <c r="AA5056">
        <v>2.72285155636142</v>
      </c>
      <c r="AB5056">
        <v>2.7049431429458499</v>
      </c>
      <c r="AC5056" t="s">
        <v>264</v>
      </c>
      <c r="AD5056" t="s">
        <v>388</v>
      </c>
      <c r="AE5056" t="s">
        <v>56</v>
      </c>
      <c r="AF5056" t="s">
        <v>82</v>
      </c>
      <c r="AG5056" t="s">
        <v>389</v>
      </c>
      <c r="AH5056" s="45">
        <v>39647</v>
      </c>
      <c r="AI5056">
        <v>1141391</v>
      </c>
      <c r="AK5056" t="s">
        <v>390</v>
      </c>
      <c r="AL5056" t="s">
        <v>302</v>
      </c>
      <c r="AM5056" t="s">
        <v>245</v>
      </c>
    </row>
    <row r="5057" spans="1:39" x14ac:dyDescent="0.3">
      <c r="A5057" s="1">
        <v>43585</v>
      </c>
      <c r="B5057" t="s">
        <v>43</v>
      </c>
      <c r="C5057" t="s">
        <v>246</v>
      </c>
      <c r="D5057">
        <v>3000</v>
      </c>
      <c r="E5057">
        <v>19</v>
      </c>
      <c r="F5057">
        <v>251.08999599999899</v>
      </c>
      <c r="G5057">
        <v>257.42999300000002</v>
      </c>
      <c r="H5057">
        <v>250.509995</v>
      </c>
      <c r="I5057">
        <v>254.240004999999</v>
      </c>
      <c r="J5057">
        <v>253.93171699999999</v>
      </c>
      <c r="K5057">
        <v>7179600</v>
      </c>
      <c r="L5057">
        <v>2.5089999999999999</v>
      </c>
      <c r="M5057">
        <v>2.8364190246198399E-2</v>
      </c>
      <c r="N5057">
        <v>4.3202845704331402E-2</v>
      </c>
      <c r="O5057">
        <v>8.0684688261815005E-2</v>
      </c>
      <c r="P5057">
        <v>0.24516406741587399</v>
      </c>
      <c r="Q5057">
        <v>0.37367365487295601</v>
      </c>
      <c r="R5057">
        <v>1.12848949949606E-2</v>
      </c>
      <c r="S5057">
        <v>7.7925048001486301E-3</v>
      </c>
      <c r="T5057">
        <v>9.5319423593756194E-3</v>
      </c>
      <c r="U5057">
        <v>1.69036684631131E-2</v>
      </c>
      <c r="V5057">
        <v>257.42999300000002</v>
      </c>
      <c r="W5057">
        <v>171.88999899999999</v>
      </c>
      <c r="X5057">
        <v>-0.13518475785567299</v>
      </c>
      <c r="Y5057">
        <v>9.5096475723260604E-4</v>
      </c>
      <c r="Z5057">
        <v>1.44636222895471</v>
      </c>
      <c r="AA5057">
        <v>3.2328299368337601</v>
      </c>
      <c r="AB5057">
        <v>3.0371246697618099</v>
      </c>
      <c r="AC5057" t="s">
        <v>264</v>
      </c>
      <c r="AD5057" t="s">
        <v>388</v>
      </c>
      <c r="AE5057" t="s">
        <v>56</v>
      </c>
      <c r="AF5057" t="s">
        <v>82</v>
      </c>
      <c r="AG5057" t="s">
        <v>389</v>
      </c>
      <c r="AH5057" s="45">
        <v>39647</v>
      </c>
      <c r="AI5057">
        <v>1141391</v>
      </c>
      <c r="AK5057" t="s">
        <v>390</v>
      </c>
      <c r="AL5057" t="s">
        <v>302</v>
      </c>
      <c r="AM5057" t="s">
        <v>245</v>
      </c>
    </row>
    <row r="5058" spans="1:39" x14ac:dyDescent="0.3">
      <c r="A5058" s="1">
        <v>43622</v>
      </c>
      <c r="B5058" t="s">
        <v>43</v>
      </c>
      <c r="C5058" t="s">
        <v>239</v>
      </c>
      <c r="D5058">
        <v>3800</v>
      </c>
      <c r="E5058">
        <v>19</v>
      </c>
      <c r="F5058">
        <v>256.35998499999999</v>
      </c>
      <c r="G5058">
        <v>258.70001200000002</v>
      </c>
      <c r="H5058">
        <v>254.86000099999899</v>
      </c>
      <c r="I5058">
        <v>257.82998700000002</v>
      </c>
      <c r="J5058">
        <v>257.51733400000001</v>
      </c>
      <c r="K5058">
        <v>3443500</v>
      </c>
      <c r="L5058">
        <v>2.1240000000000001</v>
      </c>
      <c r="M5058">
        <v>6.1077930981420104E-3</v>
      </c>
      <c r="N5058">
        <v>1.42183284371185E-2</v>
      </c>
      <c r="O5058">
        <v>3.6294295452080502E-2</v>
      </c>
      <c r="P5058">
        <v>0.14917336294224701</v>
      </c>
      <c r="Q5058">
        <v>0.26272606866654402</v>
      </c>
      <c r="R5058">
        <v>2.7781364241651799E-2</v>
      </c>
      <c r="S5058">
        <v>1.6626542715427201E-2</v>
      </c>
      <c r="T5058">
        <v>1.2382026234894599E-2</v>
      </c>
      <c r="U5058">
        <v>1.7329853109794E-2</v>
      </c>
      <c r="V5058">
        <v>258.85998499999999</v>
      </c>
      <c r="W5058">
        <v>171.88999899999999</v>
      </c>
      <c r="X5058">
        <v>-0.13518475785567299</v>
      </c>
      <c r="Y5058">
        <v>6.1168407152111899E-3</v>
      </c>
      <c r="Z5058">
        <v>1.46238562649544</v>
      </c>
      <c r="AA5058">
        <v>2.3684543792165198</v>
      </c>
      <c r="AB5058">
        <v>2.33547698926137</v>
      </c>
      <c r="AC5058" t="s">
        <v>264</v>
      </c>
      <c r="AD5058" t="s">
        <v>388</v>
      </c>
      <c r="AE5058" t="s">
        <v>56</v>
      </c>
      <c r="AF5058" t="s">
        <v>82</v>
      </c>
      <c r="AG5058" t="s">
        <v>389</v>
      </c>
      <c r="AH5058" s="45">
        <v>39647</v>
      </c>
      <c r="AI5058">
        <v>1141391</v>
      </c>
      <c r="AK5058" t="s">
        <v>390</v>
      </c>
      <c r="AL5058" t="s">
        <v>302</v>
      </c>
      <c r="AM5058" t="s">
        <v>245</v>
      </c>
    </row>
    <row r="5059" spans="1:39" x14ac:dyDescent="0.3">
      <c r="A5059" s="1">
        <v>43630</v>
      </c>
      <c r="B5059" t="s">
        <v>43</v>
      </c>
      <c r="C5059" t="s">
        <v>239</v>
      </c>
      <c r="D5059">
        <v>900</v>
      </c>
      <c r="E5059">
        <v>19</v>
      </c>
      <c r="F5059">
        <v>259.98998999999998</v>
      </c>
      <c r="G5059">
        <v>261.98001099999999</v>
      </c>
      <c r="H5059">
        <v>259.42001299999998</v>
      </c>
      <c r="I5059">
        <v>260.10000600000001</v>
      </c>
      <c r="J5059">
        <v>259.78460699999999</v>
      </c>
      <c r="K5059">
        <v>3158200</v>
      </c>
      <c r="L5059">
        <v>2.093</v>
      </c>
      <c r="M5059">
        <v>-4.2202128425777603E-3</v>
      </c>
      <c r="N5059">
        <v>-2.1677961494477101E-2</v>
      </c>
      <c r="O5059">
        <v>5.5978602027451599E-2</v>
      </c>
      <c r="P5059">
        <v>0.119308376463891</v>
      </c>
      <c r="Q5059">
        <v>0.27124125042261299</v>
      </c>
      <c r="R5059">
        <v>5.3001947459654598E-3</v>
      </c>
      <c r="S5059">
        <v>1.6340458483697001E-2</v>
      </c>
      <c r="T5059">
        <v>1.29046296836878E-2</v>
      </c>
      <c r="U5059">
        <v>1.7360820030618899E-2</v>
      </c>
      <c r="V5059">
        <v>269.85000600000001</v>
      </c>
      <c r="W5059">
        <v>171.88999899999999</v>
      </c>
      <c r="X5059">
        <v>-0.13518475785567299</v>
      </c>
      <c r="Y5059">
        <v>-1.6128120944145399E-3</v>
      </c>
      <c r="Z5059">
        <v>1.4626784206541801</v>
      </c>
      <c r="AA5059">
        <v>2.51616571700275</v>
      </c>
      <c r="AB5059">
        <v>2.5939080147900002</v>
      </c>
      <c r="AC5059" t="s">
        <v>264</v>
      </c>
      <c r="AD5059" t="s">
        <v>388</v>
      </c>
      <c r="AE5059" t="s">
        <v>56</v>
      </c>
      <c r="AF5059" t="s">
        <v>82</v>
      </c>
      <c r="AG5059" t="s">
        <v>389</v>
      </c>
      <c r="AH5059" s="45">
        <v>39647</v>
      </c>
      <c r="AI5059">
        <v>1141391</v>
      </c>
      <c r="AK5059" t="s">
        <v>390</v>
      </c>
      <c r="AL5059" t="s">
        <v>302</v>
      </c>
      <c r="AM5059" t="s">
        <v>245</v>
      </c>
    </row>
    <row r="5060" spans="1:39" x14ac:dyDescent="0.3">
      <c r="A5060" s="1">
        <v>43634</v>
      </c>
      <c r="B5060" t="s">
        <v>43</v>
      </c>
      <c r="C5060" t="s">
        <v>246</v>
      </c>
      <c r="D5060">
        <v>900</v>
      </c>
      <c r="E5060">
        <v>19</v>
      </c>
      <c r="F5060">
        <v>261.70001200000002</v>
      </c>
      <c r="G5060">
        <v>262.25</v>
      </c>
      <c r="H5060">
        <v>255.07000699999901</v>
      </c>
      <c r="I5060">
        <v>258.80999800000001</v>
      </c>
      <c r="J5060">
        <v>258.49615499999999</v>
      </c>
      <c r="K5060">
        <v>3921300</v>
      </c>
      <c r="L5060">
        <v>2.06</v>
      </c>
      <c r="M5060">
        <v>-1.50587834040028E-3</v>
      </c>
      <c r="N5060">
        <v>-1.85663001707508E-2</v>
      </c>
      <c r="O5060">
        <v>2.1045971524837202E-2</v>
      </c>
      <c r="P5060">
        <v>0.115028683027928</v>
      </c>
      <c r="Q5060">
        <v>0.26566742368217899</v>
      </c>
      <c r="R5060">
        <v>4.04863780274401E-3</v>
      </c>
      <c r="S5060">
        <v>1.58668356374084E-2</v>
      </c>
      <c r="T5060">
        <v>1.2911849057079299E-2</v>
      </c>
      <c r="U5060">
        <v>1.7363652656317601E-2</v>
      </c>
      <c r="V5060">
        <v>269.85000600000001</v>
      </c>
      <c r="W5060">
        <v>171.88999899999999</v>
      </c>
      <c r="X5060">
        <v>-0.13518475785567299</v>
      </c>
      <c r="Y5060">
        <v>9.6704895497130797E-3</v>
      </c>
      <c r="Z5060">
        <v>1.4564467186940599</v>
      </c>
      <c r="AA5060">
        <v>2.4874507646474</v>
      </c>
      <c r="AB5060">
        <v>2.53781455021063</v>
      </c>
      <c r="AC5060" t="s">
        <v>264</v>
      </c>
      <c r="AD5060" t="s">
        <v>388</v>
      </c>
      <c r="AE5060" t="s">
        <v>56</v>
      </c>
      <c r="AF5060" t="s">
        <v>82</v>
      </c>
      <c r="AG5060" t="s">
        <v>389</v>
      </c>
      <c r="AH5060" s="45">
        <v>39647</v>
      </c>
      <c r="AI5060">
        <v>1141391</v>
      </c>
      <c r="AK5060" t="s">
        <v>390</v>
      </c>
      <c r="AL5060" t="s">
        <v>302</v>
      </c>
      <c r="AM5060" t="s">
        <v>245</v>
      </c>
    </row>
    <row r="5061" spans="1:39" x14ac:dyDescent="0.3">
      <c r="A5061" s="1">
        <v>43563</v>
      </c>
      <c r="B5061" t="s">
        <v>43</v>
      </c>
      <c r="C5061" t="s">
        <v>246</v>
      </c>
      <c r="D5061">
        <v>2000</v>
      </c>
      <c r="E5061">
        <v>20</v>
      </c>
      <c r="F5061">
        <v>235.720000999999</v>
      </c>
      <c r="G5061">
        <v>236.279999</v>
      </c>
      <c r="H5061">
        <v>233.11999499999999</v>
      </c>
      <c r="I5061">
        <v>236.270004</v>
      </c>
      <c r="J5061">
        <v>235.98350499999901</v>
      </c>
      <c r="K5061">
        <v>2714500</v>
      </c>
      <c r="L5061">
        <v>2.5190000000000001</v>
      </c>
      <c r="M5061">
        <v>-1.26988101084093E-4</v>
      </c>
      <c r="N5061">
        <v>-1.03019253907228E-2</v>
      </c>
      <c r="O5061">
        <v>6.1848237114365497E-2</v>
      </c>
      <c r="P5061">
        <v>0.21467344761947399</v>
      </c>
      <c r="Q5061">
        <v>0.336481108467094</v>
      </c>
      <c r="R5061">
        <v>5.7732257433942297E-3</v>
      </c>
      <c r="S5061">
        <v>1.00152338873434E-2</v>
      </c>
      <c r="T5061">
        <v>9.9460053925471102E-3</v>
      </c>
      <c r="U5061">
        <v>1.7168404120711502E-2</v>
      </c>
      <c r="V5061">
        <v>240.929993</v>
      </c>
      <c r="W5061">
        <v>170.13999899999999</v>
      </c>
      <c r="X5061">
        <v>-0.13518475785567299</v>
      </c>
      <c r="Y5061">
        <v>1.0469119934194001E-3</v>
      </c>
      <c r="Z5061">
        <v>1.4566785487718099</v>
      </c>
      <c r="AA5061">
        <v>2.8474203430282099</v>
      </c>
      <c r="AB5061">
        <v>2.7329554987400599</v>
      </c>
      <c r="AC5061" t="s">
        <v>265</v>
      </c>
      <c r="AD5061" t="s">
        <v>388</v>
      </c>
      <c r="AE5061" t="s">
        <v>56</v>
      </c>
      <c r="AF5061" t="s">
        <v>82</v>
      </c>
      <c r="AG5061" t="s">
        <v>389</v>
      </c>
      <c r="AH5061" s="45">
        <v>39647</v>
      </c>
      <c r="AI5061">
        <v>1141391</v>
      </c>
      <c r="AK5061" t="s">
        <v>390</v>
      </c>
      <c r="AL5061" t="s">
        <v>302</v>
      </c>
      <c r="AM5061" t="s">
        <v>245</v>
      </c>
    </row>
    <row r="5062" spans="1:39" x14ac:dyDescent="0.3">
      <c r="A5062" s="1">
        <v>43609</v>
      </c>
      <c r="B5062" t="s">
        <v>43</v>
      </c>
      <c r="C5062" t="s">
        <v>239</v>
      </c>
      <c r="D5062">
        <v>2500</v>
      </c>
      <c r="E5062">
        <v>20</v>
      </c>
      <c r="F5062">
        <v>253.13999899999999</v>
      </c>
      <c r="G5062">
        <v>253.36999499999999</v>
      </c>
      <c r="H5062">
        <v>250.33000200000001</v>
      </c>
      <c r="I5062">
        <v>251.479996</v>
      </c>
      <c r="J5062">
        <v>251.175049</v>
      </c>
      <c r="K5062">
        <v>2710800</v>
      </c>
      <c r="L5062">
        <v>2.3239999999999998</v>
      </c>
      <c r="M5062">
        <v>6.9831336597193103E-3</v>
      </c>
      <c r="N5062">
        <v>-4.2458151681305104E-3</v>
      </c>
      <c r="O5062">
        <v>2.4922284185317299E-2</v>
      </c>
      <c r="P5062">
        <v>0.120153195742657</v>
      </c>
      <c r="Q5062">
        <v>0.27026304388005401</v>
      </c>
      <c r="R5062">
        <v>1.54142295734903E-2</v>
      </c>
      <c r="S5062">
        <v>1.38098059599911E-2</v>
      </c>
      <c r="T5062">
        <v>1.0423348184685601E-2</v>
      </c>
      <c r="U5062">
        <v>1.7107165339415899E-2</v>
      </c>
      <c r="V5062">
        <v>258.85998499999999</v>
      </c>
      <c r="W5062">
        <v>171.88999899999999</v>
      </c>
      <c r="X5062">
        <v>-0.13518475785567299</v>
      </c>
      <c r="Y5062">
        <v>1.3526439988342199E-3</v>
      </c>
      <c r="Z5062">
        <v>1.4701577338890699</v>
      </c>
      <c r="AA5062">
        <v>2.3871340720596099</v>
      </c>
      <c r="AB5062">
        <v>2.51611722701894</v>
      </c>
      <c r="AC5062" t="s">
        <v>265</v>
      </c>
      <c r="AD5062" t="s">
        <v>388</v>
      </c>
      <c r="AE5062" t="s">
        <v>56</v>
      </c>
      <c r="AF5062" t="s">
        <v>82</v>
      </c>
      <c r="AG5062" t="s">
        <v>389</v>
      </c>
      <c r="AH5062" s="45">
        <v>39647</v>
      </c>
      <c r="AI5062">
        <v>1141391</v>
      </c>
      <c r="AK5062" t="s">
        <v>390</v>
      </c>
      <c r="AL5062" t="s">
        <v>302</v>
      </c>
      <c r="AM5062" t="s">
        <v>245</v>
      </c>
    </row>
    <row r="5063" spans="1:39" x14ac:dyDescent="0.3">
      <c r="A5063" s="1">
        <v>43627</v>
      </c>
      <c r="B5063" t="s">
        <v>43</v>
      </c>
      <c r="C5063" t="s">
        <v>239</v>
      </c>
      <c r="D5063">
        <v>1400</v>
      </c>
      <c r="E5063">
        <v>20</v>
      </c>
      <c r="F5063">
        <v>267.470000999999</v>
      </c>
      <c r="G5063">
        <v>267.89001500000001</v>
      </c>
      <c r="H5063">
        <v>259.17999300000002</v>
      </c>
      <c r="I5063">
        <v>263.66000400000001</v>
      </c>
      <c r="J5063">
        <v>263.34030200000001</v>
      </c>
      <c r="K5063">
        <v>3119600</v>
      </c>
      <c r="L5063">
        <v>2.14</v>
      </c>
      <c r="M5063">
        <v>-9.2117858919974899E-3</v>
      </c>
      <c r="N5063">
        <v>5.6484954099689802E-2</v>
      </c>
      <c r="O5063">
        <v>7.2137714581321899E-2</v>
      </c>
      <c r="P5063">
        <v>0.151370283155258</v>
      </c>
      <c r="Q5063">
        <v>0.28168108638205702</v>
      </c>
      <c r="R5063">
        <v>1.7299602572285602E-2</v>
      </c>
      <c r="S5063">
        <v>1.7498318568005201E-2</v>
      </c>
      <c r="T5063">
        <v>1.28170539370839E-2</v>
      </c>
      <c r="U5063">
        <v>1.7360599196236701E-2</v>
      </c>
      <c r="V5063">
        <v>269.85000600000001</v>
      </c>
      <c r="W5063">
        <v>171.88999899999999</v>
      </c>
      <c r="X5063">
        <v>-0.13518475785567299</v>
      </c>
      <c r="Y5063">
        <v>-3.4994119269314301E-4</v>
      </c>
      <c r="Z5063">
        <v>1.4652462888467299</v>
      </c>
      <c r="AA5063">
        <v>2.5798140302184902</v>
      </c>
      <c r="AB5063">
        <v>2.50227906643127</v>
      </c>
      <c r="AC5063" t="s">
        <v>265</v>
      </c>
      <c r="AD5063" t="s">
        <v>388</v>
      </c>
      <c r="AE5063" t="s">
        <v>56</v>
      </c>
      <c r="AF5063" t="s">
        <v>82</v>
      </c>
      <c r="AG5063" t="s">
        <v>389</v>
      </c>
      <c r="AH5063" s="45">
        <v>39647</v>
      </c>
      <c r="AI5063">
        <v>1141391</v>
      </c>
      <c r="AK5063" t="s">
        <v>390</v>
      </c>
      <c r="AL5063" t="s">
        <v>302</v>
      </c>
      <c r="AM5063" t="s">
        <v>245</v>
      </c>
    </row>
    <row r="5064" spans="1:39" x14ac:dyDescent="0.3">
      <c r="A5064" s="1">
        <v>43642</v>
      </c>
      <c r="B5064" t="s">
        <v>44</v>
      </c>
      <c r="C5064" t="s">
        <v>239</v>
      </c>
      <c r="D5064">
        <v>100</v>
      </c>
      <c r="E5064">
        <v>1</v>
      </c>
      <c r="F5064">
        <v>735.09997599999997</v>
      </c>
      <c r="G5064">
        <v>737.830017</v>
      </c>
      <c r="H5064">
        <v>723.53002900000001</v>
      </c>
      <c r="I5064">
        <v>727.48999000000003</v>
      </c>
      <c r="J5064">
        <v>727.48999000000003</v>
      </c>
      <c r="K5064">
        <v>288200</v>
      </c>
      <c r="L5064">
        <v>2.0489999999999999</v>
      </c>
      <c r="M5064">
        <v>-7.8455142279912002E-3</v>
      </c>
      <c r="N5064">
        <v>-1.2105277078160699E-2</v>
      </c>
      <c r="O5064">
        <v>9.3489122722150902E-2</v>
      </c>
      <c r="P5064">
        <v>4.1567407667455501E-2</v>
      </c>
      <c r="Q5064">
        <v>0.47112863358527302</v>
      </c>
      <c r="R5064">
        <v>1.0941642261996599E-2</v>
      </c>
      <c r="S5064">
        <v>1.73867923008484E-2</v>
      </c>
      <c r="T5064">
        <v>1.6515576256579598E-2</v>
      </c>
      <c r="U5064">
        <v>2.0034098933708701E-2</v>
      </c>
      <c r="V5064">
        <v>749.25</v>
      </c>
      <c r="W5064">
        <v>383.20001200000002</v>
      </c>
      <c r="X5064">
        <v>-0.17952264324421399</v>
      </c>
      <c r="Y5064">
        <v>-1.2346958449604901E-3</v>
      </c>
      <c r="Z5064">
        <v>0.63772987930279101</v>
      </c>
      <c r="AA5064">
        <v>2.5645496471608098</v>
      </c>
      <c r="AB5064">
        <v>2.4172153886791601</v>
      </c>
      <c r="AC5064" t="s">
        <v>240</v>
      </c>
      <c r="AD5064" t="s">
        <v>391</v>
      </c>
      <c r="AE5064" t="s">
        <v>62</v>
      </c>
      <c r="AF5064" t="s">
        <v>65</v>
      </c>
      <c r="AG5064" t="s">
        <v>392</v>
      </c>
      <c r="AH5064" s="45">
        <v>40661</v>
      </c>
      <c r="AI5064">
        <v>1058090</v>
      </c>
      <c r="AK5064" t="s">
        <v>393</v>
      </c>
      <c r="AL5064" t="s">
        <v>276</v>
      </c>
      <c r="AM5064" t="s">
        <v>245</v>
      </c>
    </row>
    <row r="5065" spans="1:39" x14ac:dyDescent="0.3">
      <c r="A5065" s="1">
        <v>43580</v>
      </c>
      <c r="B5065" t="s">
        <v>44</v>
      </c>
      <c r="C5065" t="s">
        <v>246</v>
      </c>
      <c r="D5065">
        <v>200</v>
      </c>
      <c r="E5065">
        <v>2</v>
      </c>
      <c r="F5065">
        <v>711.01000999999997</v>
      </c>
      <c r="G5065">
        <v>713.54998799999998</v>
      </c>
      <c r="H5065">
        <v>658.5</v>
      </c>
      <c r="I5065">
        <v>678.07000700000003</v>
      </c>
      <c r="J5065">
        <v>678.07000700000003</v>
      </c>
      <c r="K5065">
        <v>2336400</v>
      </c>
      <c r="L5065">
        <v>2.5339999999999998</v>
      </c>
      <c r="M5065">
        <v>-4.5662257580890299E-2</v>
      </c>
      <c r="N5065">
        <v>-1.4843518112299101E-2</v>
      </c>
      <c r="O5065">
        <v>1.91902715161134E-3</v>
      </c>
      <c r="P5065">
        <v>0.23999764573454699</v>
      </c>
      <c r="Q5065">
        <v>0.71080777455994704</v>
      </c>
      <c r="R5065">
        <v>2.47135842124734E-2</v>
      </c>
      <c r="S5065">
        <v>1.46936322560988E-2</v>
      </c>
      <c r="T5065">
        <v>1.8077955690954401E-2</v>
      </c>
      <c r="U5065">
        <v>2.3818049967514798E-2</v>
      </c>
      <c r="V5065">
        <v>721.21002199999998</v>
      </c>
      <c r="W5065">
        <v>330.36999500000002</v>
      </c>
      <c r="X5065">
        <v>-0.200901762950739</v>
      </c>
      <c r="Y5065">
        <v>-3.6904169755480902E-4</v>
      </c>
      <c r="Z5065">
        <v>0.69354152694068105</v>
      </c>
      <c r="AA5065">
        <v>2.5168247079803199</v>
      </c>
      <c r="AB5065">
        <v>2.5529942249066599</v>
      </c>
      <c r="AC5065" t="s">
        <v>247</v>
      </c>
      <c r="AD5065" t="s">
        <v>391</v>
      </c>
      <c r="AE5065" t="s">
        <v>62</v>
      </c>
      <c r="AF5065" t="s">
        <v>65</v>
      </c>
      <c r="AG5065" t="s">
        <v>392</v>
      </c>
      <c r="AH5065" s="45">
        <v>40661</v>
      </c>
      <c r="AI5065">
        <v>1058090</v>
      </c>
      <c r="AK5065" t="s">
        <v>393</v>
      </c>
      <c r="AL5065" t="s">
        <v>276</v>
      </c>
      <c r="AM5065" t="s">
        <v>245</v>
      </c>
    </row>
    <row r="5066" spans="1:39" x14ac:dyDescent="0.3">
      <c r="A5066" s="1">
        <v>43581</v>
      </c>
      <c r="B5066" t="s">
        <v>44</v>
      </c>
      <c r="C5066" t="s">
        <v>239</v>
      </c>
      <c r="D5066">
        <v>100</v>
      </c>
      <c r="E5066">
        <v>2</v>
      </c>
      <c r="F5066">
        <v>682</v>
      </c>
      <c r="G5066">
        <v>689.30999799999995</v>
      </c>
      <c r="H5066">
        <v>674.580017</v>
      </c>
      <c r="I5066">
        <v>676.78997800000002</v>
      </c>
      <c r="J5066">
        <v>676.78997800000002</v>
      </c>
      <c r="K5066">
        <v>766000</v>
      </c>
      <c r="L5066">
        <v>2.5049999999999999</v>
      </c>
      <c r="M5066">
        <v>-1.88953750943669E-3</v>
      </c>
      <c r="N5066">
        <v>-3.37193347806512E-2</v>
      </c>
      <c r="O5066">
        <v>-1.76189985961832E-2</v>
      </c>
      <c r="P5066">
        <v>0.219570521946298</v>
      </c>
      <c r="Q5066">
        <v>0.68982817723581602</v>
      </c>
      <c r="R5066">
        <v>2.2219073727448298E-2</v>
      </c>
      <c r="S5066">
        <v>1.4162521972478199E-2</v>
      </c>
      <c r="T5066">
        <v>1.7992521985649601E-2</v>
      </c>
      <c r="U5066">
        <v>2.3797612940593502E-2</v>
      </c>
      <c r="V5066">
        <v>721.21002199999998</v>
      </c>
      <c r="W5066">
        <v>383.20001200000002</v>
      </c>
      <c r="X5066">
        <v>-0.200901762950739</v>
      </c>
      <c r="Y5066">
        <v>4.6743503443647796E-3</v>
      </c>
      <c r="Z5066">
        <v>0.69111286765937696</v>
      </c>
      <c r="AA5066">
        <v>2.4683762550219699</v>
      </c>
      <c r="AB5066">
        <v>2.5542166463246798</v>
      </c>
      <c r="AC5066" t="s">
        <v>247</v>
      </c>
      <c r="AD5066" t="s">
        <v>391</v>
      </c>
      <c r="AE5066" t="s">
        <v>62</v>
      </c>
      <c r="AF5066" t="s">
        <v>65</v>
      </c>
      <c r="AG5066" t="s">
        <v>392</v>
      </c>
      <c r="AH5066" s="45">
        <v>40661</v>
      </c>
      <c r="AI5066">
        <v>1058090</v>
      </c>
      <c r="AK5066" t="s">
        <v>393</v>
      </c>
      <c r="AL5066" t="s">
        <v>276</v>
      </c>
      <c r="AM5066" t="s">
        <v>245</v>
      </c>
    </row>
    <row r="5067" spans="1:39" x14ac:dyDescent="0.3">
      <c r="A5067" s="1">
        <v>43586</v>
      </c>
      <c r="B5067" t="s">
        <v>44</v>
      </c>
      <c r="C5067" t="s">
        <v>239</v>
      </c>
      <c r="D5067">
        <v>100</v>
      </c>
      <c r="E5067">
        <v>2</v>
      </c>
      <c r="F5067">
        <v>688.85998499999903</v>
      </c>
      <c r="G5067">
        <v>697.330017</v>
      </c>
      <c r="H5067">
        <v>685.40002400000003</v>
      </c>
      <c r="I5067">
        <v>688.55999799999995</v>
      </c>
      <c r="J5067">
        <v>688.55999799999995</v>
      </c>
      <c r="K5067">
        <v>410600</v>
      </c>
      <c r="L5067">
        <v>2.5110000000000001</v>
      </c>
      <c r="M5067">
        <v>7.5551363330225003E-4</v>
      </c>
      <c r="N5067">
        <v>-3.03103379164739E-2</v>
      </c>
      <c r="O5067">
        <v>-3.1099034210739299E-2</v>
      </c>
      <c r="P5067">
        <v>0.256118594951802</v>
      </c>
      <c r="Q5067">
        <v>0.48645047140773101</v>
      </c>
      <c r="R5067">
        <v>2.3068173003565999E-2</v>
      </c>
      <c r="S5067">
        <v>1.3921115928353101E-2</v>
      </c>
      <c r="T5067">
        <v>1.77474776008037E-2</v>
      </c>
      <c r="U5067">
        <v>1.9484451980005799E-2</v>
      </c>
      <c r="V5067">
        <v>721.21002199999998</v>
      </c>
      <c r="W5067">
        <v>383.20001200000002</v>
      </c>
      <c r="X5067">
        <v>-0.200901762950739</v>
      </c>
      <c r="Y5067">
        <v>-7.5304459681844096E-3</v>
      </c>
      <c r="Z5067">
        <v>0.59315382158235996</v>
      </c>
      <c r="AA5067">
        <v>1.74998514531573</v>
      </c>
      <c r="AB5067">
        <v>2.02163420913012</v>
      </c>
      <c r="AC5067" t="s">
        <v>247</v>
      </c>
      <c r="AD5067" t="s">
        <v>391</v>
      </c>
      <c r="AE5067" t="s">
        <v>62</v>
      </c>
      <c r="AF5067" t="s">
        <v>65</v>
      </c>
      <c r="AG5067" t="s">
        <v>392</v>
      </c>
      <c r="AH5067" s="45">
        <v>40661</v>
      </c>
      <c r="AI5067">
        <v>1058090</v>
      </c>
      <c r="AK5067" t="s">
        <v>393</v>
      </c>
      <c r="AL5067" t="s">
        <v>276</v>
      </c>
      <c r="AM5067" t="s">
        <v>245</v>
      </c>
    </row>
    <row r="5068" spans="1:39" x14ac:dyDescent="0.3">
      <c r="A5068" s="1">
        <v>43593</v>
      </c>
      <c r="B5068" t="s">
        <v>44</v>
      </c>
      <c r="C5068" t="s">
        <v>246</v>
      </c>
      <c r="D5068">
        <v>100</v>
      </c>
      <c r="E5068">
        <v>2</v>
      </c>
      <c r="F5068">
        <v>706.38000499999998</v>
      </c>
      <c r="G5068">
        <v>713.85998499999903</v>
      </c>
      <c r="H5068">
        <v>701.54998799999998</v>
      </c>
      <c r="I5068">
        <v>709.57000700000003</v>
      </c>
      <c r="J5068">
        <v>709.57000700000003</v>
      </c>
      <c r="K5068">
        <v>475300</v>
      </c>
      <c r="L5068">
        <v>2.4820000000000002</v>
      </c>
      <c r="M5068">
        <v>4.3076240324368999E-3</v>
      </c>
      <c r="N5068">
        <v>3.0056705190834698E-2</v>
      </c>
      <c r="O5068">
        <v>1.6926136293556901E-3</v>
      </c>
      <c r="P5068">
        <v>0.299243891755824</v>
      </c>
      <c r="Q5068">
        <v>0.52530963471442904</v>
      </c>
      <c r="R5068">
        <v>1.51017811908494E-2</v>
      </c>
      <c r="S5068">
        <v>1.5586000882590999E-2</v>
      </c>
      <c r="T5068">
        <v>1.8037212209059E-2</v>
      </c>
      <c r="U5068">
        <v>1.9560143980979799E-2</v>
      </c>
      <c r="V5068">
        <v>721.419983</v>
      </c>
      <c r="W5068">
        <v>383.20001200000002</v>
      </c>
      <c r="X5068">
        <v>-0.200901762950739</v>
      </c>
      <c r="Y5068">
        <v>-1.60671540560346E-3</v>
      </c>
      <c r="Z5068">
        <v>0.59090931703862204</v>
      </c>
      <c r="AA5068">
        <v>1.9738656763871401</v>
      </c>
      <c r="AB5068">
        <v>1.92893939261731</v>
      </c>
      <c r="AC5068" t="s">
        <v>247</v>
      </c>
      <c r="AD5068" t="s">
        <v>391</v>
      </c>
      <c r="AE5068" t="s">
        <v>62</v>
      </c>
      <c r="AF5068" t="s">
        <v>65</v>
      </c>
      <c r="AG5068" t="s">
        <v>392</v>
      </c>
      <c r="AH5068" s="45">
        <v>40661</v>
      </c>
      <c r="AI5068">
        <v>1058090</v>
      </c>
      <c r="AK5068" t="s">
        <v>393</v>
      </c>
      <c r="AL5068" t="s">
        <v>276</v>
      </c>
      <c r="AM5068" t="s">
        <v>245</v>
      </c>
    </row>
    <row r="5069" spans="1:39" x14ac:dyDescent="0.3">
      <c r="A5069" s="1">
        <v>43613</v>
      </c>
      <c r="B5069" t="s">
        <v>44</v>
      </c>
      <c r="C5069" t="s">
        <v>239</v>
      </c>
      <c r="D5069">
        <v>100</v>
      </c>
      <c r="E5069">
        <v>2</v>
      </c>
      <c r="F5069">
        <v>662.90002400000003</v>
      </c>
      <c r="G5069">
        <v>681.64001499999995</v>
      </c>
      <c r="H5069">
        <v>662.38000499999998</v>
      </c>
      <c r="I5069">
        <v>680.07000700000003</v>
      </c>
      <c r="J5069">
        <v>680.07000700000003</v>
      </c>
      <c r="K5069">
        <v>644800</v>
      </c>
      <c r="L5069">
        <v>2.2679999999999998</v>
      </c>
      <c r="M5069">
        <v>2.6084627562939E-2</v>
      </c>
      <c r="N5069">
        <v>-5.4273824706622398E-2</v>
      </c>
      <c r="O5069">
        <v>2.9452065694115701E-3</v>
      </c>
      <c r="P5069">
        <v>0.12609976987403199</v>
      </c>
      <c r="Q5069">
        <v>0.45046545366520702</v>
      </c>
      <c r="R5069">
        <v>2.9706862936739801E-2</v>
      </c>
      <c r="S5069">
        <v>1.8022404727739399E-2</v>
      </c>
      <c r="T5069">
        <v>1.47006555039308E-2</v>
      </c>
      <c r="U5069">
        <v>1.99015048096822E-2</v>
      </c>
      <c r="V5069">
        <v>727</v>
      </c>
      <c r="W5069">
        <v>383.20001200000002</v>
      </c>
      <c r="X5069">
        <v>-0.200901762950739</v>
      </c>
      <c r="Y5069">
        <v>-8.4109499934704197E-3</v>
      </c>
      <c r="Z5069">
        <v>0.618991618348818</v>
      </c>
      <c r="AA5069">
        <v>1.92281427607889</v>
      </c>
      <c r="AB5069">
        <v>1.9112127058914099</v>
      </c>
      <c r="AC5069" t="s">
        <v>247</v>
      </c>
      <c r="AD5069" t="s">
        <v>391</v>
      </c>
      <c r="AE5069" t="s">
        <v>62</v>
      </c>
      <c r="AF5069" t="s">
        <v>65</v>
      </c>
      <c r="AG5069" t="s">
        <v>392</v>
      </c>
      <c r="AH5069" s="45">
        <v>40661</v>
      </c>
      <c r="AI5069">
        <v>1058090</v>
      </c>
      <c r="AK5069" t="s">
        <v>393</v>
      </c>
      <c r="AL5069" t="s">
        <v>276</v>
      </c>
      <c r="AM5069" t="s">
        <v>245</v>
      </c>
    </row>
    <row r="5070" spans="1:39" x14ac:dyDescent="0.3">
      <c r="A5070" s="1">
        <v>43636</v>
      </c>
      <c r="B5070" t="s">
        <v>44</v>
      </c>
      <c r="C5070" t="s">
        <v>246</v>
      </c>
      <c r="D5070">
        <v>300</v>
      </c>
      <c r="E5070">
        <v>2</v>
      </c>
      <c r="F5070">
        <v>742</v>
      </c>
      <c r="G5070">
        <v>742.64001499999995</v>
      </c>
      <c r="H5070">
        <v>732.72997999999995</v>
      </c>
      <c r="I5070">
        <v>738.79998799999998</v>
      </c>
      <c r="J5070">
        <v>738.79998799999998</v>
      </c>
      <c r="K5070">
        <v>366600</v>
      </c>
      <c r="L5070">
        <v>2.0009999999999999</v>
      </c>
      <c r="M5070">
        <v>3.3217155035547299E-3</v>
      </c>
      <c r="N5070">
        <v>8.85065175711304E-3</v>
      </c>
      <c r="O5070">
        <v>2.8557663034305E-2</v>
      </c>
      <c r="P5070">
        <v>9.7078085458451799E-2</v>
      </c>
      <c r="Q5070">
        <v>0.45395548833451299</v>
      </c>
      <c r="R5070">
        <v>8.6354173378021901E-3</v>
      </c>
      <c r="S5070">
        <v>2.1436600612651201E-2</v>
      </c>
      <c r="T5070">
        <v>1.6479815529862399E-2</v>
      </c>
      <c r="U5070">
        <v>2.0136345118744001E-2</v>
      </c>
      <c r="V5070">
        <v>749.25</v>
      </c>
      <c r="W5070">
        <v>383.20001200000002</v>
      </c>
      <c r="X5070">
        <v>-0.17952264324421399</v>
      </c>
      <c r="Y5070">
        <v>9.4276054361659405E-3</v>
      </c>
      <c r="Z5070">
        <v>0.65962825506955503</v>
      </c>
      <c r="AA5070">
        <v>2.3848036321109598</v>
      </c>
      <c r="AB5070">
        <v>2.37311450366016</v>
      </c>
      <c r="AC5070" t="s">
        <v>247</v>
      </c>
      <c r="AD5070" t="s">
        <v>391</v>
      </c>
      <c r="AE5070" t="s">
        <v>62</v>
      </c>
      <c r="AF5070" t="s">
        <v>65</v>
      </c>
      <c r="AG5070" t="s">
        <v>392</v>
      </c>
      <c r="AH5070" s="45">
        <v>40661</v>
      </c>
      <c r="AI5070">
        <v>1058090</v>
      </c>
      <c r="AK5070" t="s">
        <v>393</v>
      </c>
      <c r="AL5070" t="s">
        <v>276</v>
      </c>
      <c r="AM5070" t="s">
        <v>245</v>
      </c>
    </row>
    <row r="5071" spans="1:39" x14ac:dyDescent="0.3">
      <c r="A5071" s="1">
        <v>43586</v>
      </c>
      <c r="B5071" t="s">
        <v>44</v>
      </c>
      <c r="C5071" t="s">
        <v>239</v>
      </c>
      <c r="D5071">
        <v>100</v>
      </c>
      <c r="E5071">
        <v>3</v>
      </c>
      <c r="F5071">
        <v>688.85998499999903</v>
      </c>
      <c r="G5071">
        <v>697.330017</v>
      </c>
      <c r="H5071">
        <v>685.40002400000003</v>
      </c>
      <c r="I5071">
        <v>688.55999799999995</v>
      </c>
      <c r="J5071">
        <v>688.55999799999995</v>
      </c>
      <c r="K5071">
        <v>410600</v>
      </c>
      <c r="L5071">
        <v>2.5110000000000001</v>
      </c>
      <c r="M5071">
        <v>7.5551363330225003E-4</v>
      </c>
      <c r="N5071">
        <v>-3.03103379164739E-2</v>
      </c>
      <c r="O5071">
        <v>-3.1099034210739299E-2</v>
      </c>
      <c r="P5071">
        <v>0.256118594951802</v>
      </c>
      <c r="Q5071">
        <v>0.48645047140773101</v>
      </c>
      <c r="R5071">
        <v>2.3068173003565999E-2</v>
      </c>
      <c r="S5071">
        <v>1.3921115928353101E-2</v>
      </c>
      <c r="T5071">
        <v>1.77474776008037E-2</v>
      </c>
      <c r="U5071">
        <v>1.9484451980005799E-2</v>
      </c>
      <c r="V5071">
        <v>721.21002199999998</v>
      </c>
      <c r="W5071">
        <v>383.20001200000002</v>
      </c>
      <c r="X5071">
        <v>-0.200901762950739</v>
      </c>
      <c r="Y5071">
        <v>-7.5304459681844096E-3</v>
      </c>
      <c r="Z5071">
        <v>0.59315382158235996</v>
      </c>
      <c r="AA5071">
        <v>1.74998514531573</v>
      </c>
      <c r="AB5071">
        <v>2.02163420913012</v>
      </c>
      <c r="AC5071" t="s">
        <v>248</v>
      </c>
      <c r="AD5071" t="s">
        <v>391</v>
      </c>
      <c r="AE5071" t="s">
        <v>62</v>
      </c>
      <c r="AF5071" t="s">
        <v>65</v>
      </c>
      <c r="AG5071" t="s">
        <v>392</v>
      </c>
      <c r="AH5071" s="45">
        <v>40661</v>
      </c>
      <c r="AI5071">
        <v>1058090</v>
      </c>
      <c r="AK5071" t="s">
        <v>393</v>
      </c>
      <c r="AL5071" t="s">
        <v>276</v>
      </c>
      <c r="AM5071" t="s">
        <v>245</v>
      </c>
    </row>
    <row r="5072" spans="1:39" x14ac:dyDescent="0.3">
      <c r="A5072" s="1">
        <v>43587</v>
      </c>
      <c r="B5072" t="s">
        <v>44</v>
      </c>
      <c r="C5072" t="s">
        <v>239</v>
      </c>
      <c r="D5072">
        <v>500</v>
      </c>
      <c r="E5072">
        <v>3</v>
      </c>
      <c r="F5072">
        <v>687.40002400000003</v>
      </c>
      <c r="G5072">
        <v>708.85998499999903</v>
      </c>
      <c r="H5072">
        <v>686.15002400000003</v>
      </c>
      <c r="I5072">
        <v>707.86999500000002</v>
      </c>
      <c r="J5072">
        <v>707.86999500000002</v>
      </c>
      <c r="K5072">
        <v>623400</v>
      </c>
      <c r="L5072">
        <v>2.552</v>
      </c>
      <c r="M5072">
        <v>2.7657996515011898E-2</v>
      </c>
      <c r="N5072">
        <v>4.3009916179428301E-2</v>
      </c>
      <c r="O5072">
        <v>3.01357041134476E-3</v>
      </c>
      <c r="P5072">
        <v>0.290119595654588</v>
      </c>
      <c r="Q5072">
        <v>0.50779761030573101</v>
      </c>
      <c r="R5072">
        <v>1.2472551520243401E-2</v>
      </c>
      <c r="S5072">
        <v>1.51761062325474E-2</v>
      </c>
      <c r="T5072">
        <v>1.79417744530176E-2</v>
      </c>
      <c r="U5072">
        <v>1.9549867316773301E-2</v>
      </c>
      <c r="V5072">
        <v>721.21002199999998</v>
      </c>
      <c r="W5072">
        <v>383.20001200000002</v>
      </c>
      <c r="X5072">
        <v>-0.200901762950739</v>
      </c>
      <c r="Y5072">
        <v>-2.1262443276895502E-3</v>
      </c>
      <c r="Z5072">
        <v>0.58977605514369202</v>
      </c>
      <c r="AA5072">
        <v>1.84239841441811</v>
      </c>
      <c r="AB5072">
        <v>1.88674895041768</v>
      </c>
      <c r="AC5072" t="s">
        <v>248</v>
      </c>
      <c r="AD5072" t="s">
        <v>391</v>
      </c>
      <c r="AE5072" t="s">
        <v>62</v>
      </c>
      <c r="AF5072" t="s">
        <v>65</v>
      </c>
      <c r="AG5072" t="s">
        <v>392</v>
      </c>
      <c r="AH5072" s="45">
        <v>40661</v>
      </c>
      <c r="AI5072">
        <v>1058090</v>
      </c>
      <c r="AK5072" t="s">
        <v>393</v>
      </c>
      <c r="AL5072" t="s">
        <v>276</v>
      </c>
      <c r="AM5072" t="s">
        <v>245</v>
      </c>
    </row>
    <row r="5073" spans="1:39" x14ac:dyDescent="0.3">
      <c r="A5073" s="1">
        <v>43594</v>
      </c>
      <c r="B5073" t="s">
        <v>44</v>
      </c>
      <c r="C5073" t="s">
        <v>239</v>
      </c>
      <c r="D5073">
        <v>300</v>
      </c>
      <c r="E5073">
        <v>3</v>
      </c>
      <c r="F5073">
        <v>706</v>
      </c>
      <c r="G5073">
        <v>708.26000999999997</v>
      </c>
      <c r="H5073">
        <v>697.40997300000004</v>
      </c>
      <c r="I5073">
        <v>705.13000499999998</v>
      </c>
      <c r="J5073">
        <v>705.13000499999998</v>
      </c>
      <c r="K5073">
        <v>322200</v>
      </c>
      <c r="L5073">
        <v>2.4569999999999999</v>
      </c>
      <c r="M5073">
        <v>-6.2769725602283E-3</v>
      </c>
      <c r="N5073">
        <v>-3.87826388440551E-3</v>
      </c>
      <c r="O5073">
        <v>-1.34526902031599E-2</v>
      </c>
      <c r="P5073">
        <v>0.18543784809493799</v>
      </c>
      <c r="Q5073">
        <v>0.50765862845427301</v>
      </c>
      <c r="R5073">
        <v>9.5441567605125902E-3</v>
      </c>
      <c r="S5073">
        <v>1.5513510352631E-2</v>
      </c>
      <c r="T5073">
        <v>1.2393802906418E-2</v>
      </c>
      <c r="U5073">
        <v>1.95583499258788E-2</v>
      </c>
      <c r="V5073">
        <v>721.419983</v>
      </c>
      <c r="W5073">
        <v>383.20001200000002</v>
      </c>
      <c r="X5073">
        <v>-0.200901762950739</v>
      </c>
      <c r="Y5073">
        <v>-3.0259986019249502E-3</v>
      </c>
      <c r="Z5073">
        <v>0.59209503271501096</v>
      </c>
      <c r="AA5073">
        <v>1.92023085046533</v>
      </c>
      <c r="AB5073">
        <v>1.94450587982675</v>
      </c>
      <c r="AC5073" t="s">
        <v>248</v>
      </c>
      <c r="AD5073" t="s">
        <v>391</v>
      </c>
      <c r="AE5073" t="s">
        <v>62</v>
      </c>
      <c r="AF5073" t="s">
        <v>65</v>
      </c>
      <c r="AG5073" t="s">
        <v>392</v>
      </c>
      <c r="AH5073" s="45">
        <v>40661</v>
      </c>
      <c r="AI5073">
        <v>1058090</v>
      </c>
      <c r="AK5073" t="s">
        <v>393</v>
      </c>
      <c r="AL5073" t="s">
        <v>276</v>
      </c>
      <c r="AM5073" t="s">
        <v>245</v>
      </c>
    </row>
    <row r="5074" spans="1:39" x14ac:dyDescent="0.3">
      <c r="A5074" s="1">
        <v>43626</v>
      </c>
      <c r="B5074" t="s">
        <v>44</v>
      </c>
      <c r="C5074" t="s">
        <v>239</v>
      </c>
      <c r="D5074">
        <v>300</v>
      </c>
      <c r="E5074">
        <v>3</v>
      </c>
      <c r="F5074">
        <v>716.70001200000002</v>
      </c>
      <c r="G5074">
        <v>730</v>
      </c>
      <c r="H5074">
        <v>714.84997599999997</v>
      </c>
      <c r="I5074">
        <v>720.52002000000005</v>
      </c>
      <c r="J5074">
        <v>720.52002000000005</v>
      </c>
      <c r="K5074">
        <v>540800</v>
      </c>
      <c r="L5074">
        <v>2.1429999999999998</v>
      </c>
      <c r="M5074">
        <v>1.4891353677412801E-2</v>
      </c>
      <c r="N5074">
        <v>0.11591467500203501</v>
      </c>
      <c r="O5074">
        <v>1.5314038685646601E-2</v>
      </c>
      <c r="P5074">
        <v>0.15529867768307801</v>
      </c>
      <c r="Q5074">
        <v>0.474555166360009</v>
      </c>
      <c r="R5074">
        <v>6.5258204717169701E-3</v>
      </c>
      <c r="S5074">
        <v>2.2265262399241099E-2</v>
      </c>
      <c r="T5074">
        <v>1.6853986257618699E-2</v>
      </c>
      <c r="U5074">
        <v>2.02221095265551E-2</v>
      </c>
      <c r="V5074">
        <v>730</v>
      </c>
      <c r="W5074">
        <v>383.20001200000002</v>
      </c>
      <c r="X5074">
        <v>-0.200901762950739</v>
      </c>
      <c r="Y5074">
        <v>4.6492198743191201E-3</v>
      </c>
      <c r="Z5074">
        <v>0.67194515954892897</v>
      </c>
      <c r="AA5074">
        <v>2.2743592900193401</v>
      </c>
      <c r="AB5074">
        <v>2.03880676676817</v>
      </c>
      <c r="AC5074" t="s">
        <v>248</v>
      </c>
      <c r="AD5074" t="s">
        <v>391</v>
      </c>
      <c r="AE5074" t="s">
        <v>62</v>
      </c>
      <c r="AF5074" t="s">
        <v>65</v>
      </c>
      <c r="AG5074" t="s">
        <v>392</v>
      </c>
      <c r="AH5074" s="45">
        <v>40661</v>
      </c>
      <c r="AI5074">
        <v>1058090</v>
      </c>
      <c r="AK5074" t="s">
        <v>393</v>
      </c>
      <c r="AL5074" t="s">
        <v>276</v>
      </c>
      <c r="AM5074" t="s">
        <v>245</v>
      </c>
    </row>
    <row r="5075" spans="1:39" x14ac:dyDescent="0.3">
      <c r="A5075" s="1">
        <v>43572</v>
      </c>
      <c r="B5075" t="s">
        <v>44</v>
      </c>
      <c r="C5075" t="s">
        <v>239</v>
      </c>
      <c r="D5075">
        <v>100</v>
      </c>
      <c r="E5075">
        <v>4</v>
      </c>
      <c r="F5075">
        <v>699.40997300000004</v>
      </c>
      <c r="G5075">
        <v>699.94000199999903</v>
      </c>
      <c r="H5075">
        <v>686.5</v>
      </c>
      <c r="I5075">
        <v>688.21002199999998</v>
      </c>
      <c r="J5075">
        <v>688.21002199999998</v>
      </c>
      <c r="K5075">
        <v>865900</v>
      </c>
      <c r="L5075">
        <v>2.5920000000000001</v>
      </c>
      <c r="M5075">
        <v>-2.6200808966692201E-2</v>
      </c>
      <c r="N5075">
        <v>-4.3558623597452398E-2</v>
      </c>
      <c r="O5075">
        <v>4.8238209772203097E-2</v>
      </c>
      <c r="P5075">
        <v>0.29027671728132498</v>
      </c>
      <c r="Q5075">
        <v>0.72112842617510398</v>
      </c>
      <c r="R5075">
        <v>1.2975514799404101E-2</v>
      </c>
      <c r="S5075">
        <v>1.04334105135746E-2</v>
      </c>
      <c r="T5075">
        <v>1.7112901244200701E-2</v>
      </c>
      <c r="U5075">
        <v>2.3658865282593401E-2</v>
      </c>
      <c r="V5075">
        <v>721.21002199999998</v>
      </c>
      <c r="W5075">
        <v>326</v>
      </c>
      <c r="X5075">
        <v>-0.200901762950739</v>
      </c>
      <c r="Y5075">
        <v>-2.2764010197428601E-3</v>
      </c>
      <c r="Z5075">
        <v>0.69368275521762501</v>
      </c>
      <c r="AA5075">
        <v>2.4309132213004498</v>
      </c>
      <c r="AB5075">
        <v>2.5770289352259099</v>
      </c>
      <c r="AC5075" t="s">
        <v>249</v>
      </c>
      <c r="AD5075" t="s">
        <v>391</v>
      </c>
      <c r="AE5075" t="s">
        <v>62</v>
      </c>
      <c r="AF5075" t="s">
        <v>65</v>
      </c>
      <c r="AG5075" t="s">
        <v>392</v>
      </c>
      <c r="AH5075" s="45">
        <v>40661</v>
      </c>
      <c r="AI5075">
        <v>1058090</v>
      </c>
      <c r="AK5075" t="s">
        <v>393</v>
      </c>
      <c r="AL5075" t="s">
        <v>276</v>
      </c>
      <c r="AM5075" t="s">
        <v>245</v>
      </c>
    </row>
    <row r="5076" spans="1:39" x14ac:dyDescent="0.3">
      <c r="A5076" s="1">
        <v>43623</v>
      </c>
      <c r="B5076" t="s">
        <v>44</v>
      </c>
      <c r="C5076" t="s">
        <v>239</v>
      </c>
      <c r="D5076">
        <v>300</v>
      </c>
      <c r="E5076">
        <v>4</v>
      </c>
      <c r="F5076">
        <v>698</v>
      </c>
      <c r="G5076">
        <v>714.419983</v>
      </c>
      <c r="H5076">
        <v>697.84997599999997</v>
      </c>
      <c r="I5076">
        <v>709.86999500000002</v>
      </c>
      <c r="J5076">
        <v>709.86999500000002</v>
      </c>
      <c r="K5076">
        <v>595900</v>
      </c>
      <c r="L5076">
        <v>2.0840000000000001</v>
      </c>
      <c r="M5076">
        <v>2.52358203482448E-2</v>
      </c>
      <c r="N5076">
        <v>7.2887512135139707E-2</v>
      </c>
      <c r="O5076">
        <v>4.7303090406707396E-3</v>
      </c>
      <c r="P5076">
        <v>0.141120850124062</v>
      </c>
      <c r="Q5076">
        <v>0.44738118855793302</v>
      </c>
      <c r="R5076">
        <v>2.43153303845174E-2</v>
      </c>
      <c r="S5076">
        <v>2.2057313031385199E-2</v>
      </c>
      <c r="T5076">
        <v>1.6779879115767098E-2</v>
      </c>
      <c r="U5076">
        <v>2.02249193429666E-2</v>
      </c>
      <c r="V5076">
        <v>727</v>
      </c>
      <c r="W5076">
        <v>383.20001200000002</v>
      </c>
      <c r="X5076">
        <v>-0.200901762950739</v>
      </c>
      <c r="Y5076">
        <v>1.0442979367750601E-2</v>
      </c>
      <c r="Z5076">
        <v>0.67052426997871495</v>
      </c>
      <c r="AA5076">
        <v>2.1161496687288901</v>
      </c>
      <c r="AB5076">
        <v>1.9420589899664999</v>
      </c>
      <c r="AC5076" t="s">
        <v>249</v>
      </c>
      <c r="AD5076" t="s">
        <v>391</v>
      </c>
      <c r="AE5076" t="s">
        <v>62</v>
      </c>
      <c r="AF5076" t="s">
        <v>65</v>
      </c>
      <c r="AG5076" t="s">
        <v>392</v>
      </c>
      <c r="AH5076" s="45">
        <v>40661</v>
      </c>
      <c r="AI5076">
        <v>1058090</v>
      </c>
      <c r="AK5076" t="s">
        <v>393</v>
      </c>
      <c r="AL5076" t="s">
        <v>276</v>
      </c>
      <c r="AM5076" t="s">
        <v>245</v>
      </c>
    </row>
    <row r="5077" spans="1:39" x14ac:dyDescent="0.3">
      <c r="A5077" s="1">
        <v>43630</v>
      </c>
      <c r="B5077" t="s">
        <v>44</v>
      </c>
      <c r="C5077" t="s">
        <v>239</v>
      </c>
      <c r="D5077">
        <v>200</v>
      </c>
      <c r="E5077">
        <v>4</v>
      </c>
      <c r="F5077">
        <v>733.88000499999998</v>
      </c>
      <c r="G5077">
        <v>742.27002000000005</v>
      </c>
      <c r="H5077">
        <v>730.60998499999903</v>
      </c>
      <c r="I5077">
        <v>740.59002699999996</v>
      </c>
      <c r="J5077">
        <v>740.59002699999996</v>
      </c>
      <c r="K5077">
        <v>380900</v>
      </c>
      <c r="L5077">
        <v>2.093</v>
      </c>
      <c r="M5077">
        <v>1.12706219548665E-2</v>
      </c>
      <c r="N5077">
        <v>4.2365354644607701E-2</v>
      </c>
      <c r="O5077">
        <v>5.1834307679250902E-2</v>
      </c>
      <c r="P5077">
        <v>0.14754274790274799</v>
      </c>
      <c r="Q5077">
        <v>0.48210759785725299</v>
      </c>
      <c r="R5077">
        <v>8.9972624170166094E-3</v>
      </c>
      <c r="S5077">
        <v>2.1286996923780499E-2</v>
      </c>
      <c r="T5077">
        <v>1.6756919707662101E-2</v>
      </c>
      <c r="U5077">
        <v>2.0132561967313101E-2</v>
      </c>
      <c r="V5077">
        <v>749.25</v>
      </c>
      <c r="W5077">
        <v>383.20001200000002</v>
      </c>
      <c r="X5077">
        <v>-0.200901762950739</v>
      </c>
      <c r="Y5077">
        <v>-1.6128120944145399E-3</v>
      </c>
      <c r="Z5077">
        <v>0.66287131006127797</v>
      </c>
      <c r="AA5077">
        <v>2.42029099927383</v>
      </c>
      <c r="AB5077">
        <v>2.29392709706238</v>
      </c>
      <c r="AC5077" t="s">
        <v>249</v>
      </c>
      <c r="AD5077" t="s">
        <v>391</v>
      </c>
      <c r="AE5077" t="s">
        <v>62</v>
      </c>
      <c r="AF5077" t="s">
        <v>65</v>
      </c>
      <c r="AG5077" t="s">
        <v>392</v>
      </c>
      <c r="AH5077" s="45">
        <v>40661</v>
      </c>
      <c r="AI5077">
        <v>1058090</v>
      </c>
      <c r="AK5077" t="s">
        <v>393</v>
      </c>
      <c r="AL5077" t="s">
        <v>276</v>
      </c>
      <c r="AM5077" t="s">
        <v>245</v>
      </c>
    </row>
    <row r="5078" spans="1:39" x14ac:dyDescent="0.3">
      <c r="A5078" s="1">
        <v>43636</v>
      </c>
      <c r="B5078" t="s">
        <v>44</v>
      </c>
      <c r="C5078" t="s">
        <v>246</v>
      </c>
      <c r="D5078">
        <v>200</v>
      </c>
      <c r="E5078">
        <v>4</v>
      </c>
      <c r="F5078">
        <v>742</v>
      </c>
      <c r="G5078">
        <v>742.64001499999995</v>
      </c>
      <c r="H5078">
        <v>732.72997999999995</v>
      </c>
      <c r="I5078">
        <v>738.79998799999998</v>
      </c>
      <c r="J5078">
        <v>738.79998799999998</v>
      </c>
      <c r="K5078">
        <v>366600</v>
      </c>
      <c r="L5078">
        <v>2.0009999999999999</v>
      </c>
      <c r="M5078">
        <v>3.3217155035547299E-3</v>
      </c>
      <c r="N5078">
        <v>8.85065175711304E-3</v>
      </c>
      <c r="O5078">
        <v>2.8557663034305E-2</v>
      </c>
      <c r="P5078">
        <v>9.7078085458451799E-2</v>
      </c>
      <c r="Q5078">
        <v>0.45395548833451299</v>
      </c>
      <c r="R5078">
        <v>8.6354173378021901E-3</v>
      </c>
      <c r="S5078">
        <v>2.1436600612651201E-2</v>
      </c>
      <c r="T5078">
        <v>1.6479815529862399E-2</v>
      </c>
      <c r="U5078">
        <v>2.0136345118744001E-2</v>
      </c>
      <c r="V5078">
        <v>749.25</v>
      </c>
      <c r="W5078">
        <v>383.20001200000002</v>
      </c>
      <c r="X5078">
        <v>-0.17952264324421399</v>
      </c>
      <c r="Y5078">
        <v>9.4276054361659405E-3</v>
      </c>
      <c r="Z5078">
        <v>0.65962825506955503</v>
      </c>
      <c r="AA5078">
        <v>2.3848036321109598</v>
      </c>
      <c r="AB5078">
        <v>2.37311450366016</v>
      </c>
      <c r="AC5078" t="s">
        <v>249</v>
      </c>
      <c r="AD5078" t="s">
        <v>391</v>
      </c>
      <c r="AE5078" t="s">
        <v>62</v>
      </c>
      <c r="AF5078" t="s">
        <v>65</v>
      </c>
      <c r="AG5078" t="s">
        <v>392</v>
      </c>
      <c r="AH5078" s="45">
        <v>40661</v>
      </c>
      <c r="AI5078">
        <v>1058090</v>
      </c>
      <c r="AK5078" t="s">
        <v>393</v>
      </c>
      <c r="AL5078" t="s">
        <v>276</v>
      </c>
      <c r="AM5078" t="s">
        <v>245</v>
      </c>
    </row>
    <row r="5079" spans="1:39" x14ac:dyDescent="0.3">
      <c r="A5079" s="1">
        <v>43563</v>
      </c>
      <c r="B5079" t="s">
        <v>44</v>
      </c>
      <c r="C5079" t="s">
        <v>246</v>
      </c>
      <c r="D5079">
        <v>200</v>
      </c>
      <c r="E5079">
        <v>5</v>
      </c>
      <c r="F5079">
        <v>708</v>
      </c>
      <c r="G5079">
        <v>716.48999000000003</v>
      </c>
      <c r="H5079">
        <v>707.84997599999997</v>
      </c>
      <c r="I5079">
        <v>714.67999299999997</v>
      </c>
      <c r="J5079">
        <v>714.67999299999997</v>
      </c>
      <c r="K5079">
        <v>557600</v>
      </c>
      <c r="L5079">
        <v>2.5190000000000001</v>
      </c>
      <c r="M5079">
        <v>8.8683312722875104E-3</v>
      </c>
      <c r="N5079">
        <v>1.25879967300992E-2</v>
      </c>
      <c r="O5079">
        <v>0.159146664310021</v>
      </c>
      <c r="P5079">
        <v>0.38737677116637298</v>
      </c>
      <c r="Q5079">
        <v>0.80956337392042399</v>
      </c>
      <c r="R5079">
        <v>5.2539549840830198E-3</v>
      </c>
      <c r="S5079">
        <v>8.5260320740667399E-3</v>
      </c>
      <c r="T5079">
        <v>1.69147259697204E-2</v>
      </c>
      <c r="U5079">
        <v>2.3680134773242999E-2</v>
      </c>
      <c r="V5079">
        <v>716.48999000000003</v>
      </c>
      <c r="W5079">
        <v>315.76998900000001</v>
      </c>
      <c r="X5079">
        <v>-0.200901762950739</v>
      </c>
      <c r="Y5079">
        <v>1.0469119934194001E-3</v>
      </c>
      <c r="Z5079">
        <v>0.70302951053518703</v>
      </c>
      <c r="AA5079">
        <v>2.6219743764374699</v>
      </c>
      <c r="AB5079">
        <v>2.5460739597979098</v>
      </c>
      <c r="AC5079" t="s">
        <v>250</v>
      </c>
      <c r="AD5079" t="s">
        <v>391</v>
      </c>
      <c r="AE5079" t="s">
        <v>62</v>
      </c>
      <c r="AF5079" t="s">
        <v>65</v>
      </c>
      <c r="AG5079" t="s">
        <v>392</v>
      </c>
      <c r="AH5079" s="45">
        <v>40661</v>
      </c>
      <c r="AI5079">
        <v>1058090</v>
      </c>
      <c r="AK5079" t="s">
        <v>393</v>
      </c>
      <c r="AL5079" t="s">
        <v>276</v>
      </c>
      <c r="AM5079" t="s">
        <v>245</v>
      </c>
    </row>
    <row r="5080" spans="1:39" x14ac:dyDescent="0.3">
      <c r="A5080" s="1">
        <v>43564</v>
      </c>
      <c r="B5080" t="s">
        <v>44</v>
      </c>
      <c r="C5080" t="s">
        <v>239</v>
      </c>
      <c r="D5080">
        <v>200</v>
      </c>
      <c r="E5080">
        <v>5</v>
      </c>
      <c r="F5080">
        <v>713.080017</v>
      </c>
      <c r="G5080">
        <v>721.21002199999998</v>
      </c>
      <c r="H5080">
        <v>709.89001499999995</v>
      </c>
      <c r="I5080">
        <v>710.669983</v>
      </c>
      <c r="J5080">
        <v>710.669983</v>
      </c>
      <c r="K5080">
        <v>507400</v>
      </c>
      <c r="L5080">
        <v>2.4990000000000001</v>
      </c>
      <c r="M5080">
        <v>-5.6267171533166604E-3</v>
      </c>
      <c r="N5080">
        <v>8.2941055211934699E-3</v>
      </c>
      <c r="O5080">
        <v>0.14224716560544301</v>
      </c>
      <c r="P5080">
        <v>0.35687395725045001</v>
      </c>
      <c r="Q5080">
        <v>0.80699096265127801</v>
      </c>
      <c r="R5080">
        <v>6.2895307432366499E-3</v>
      </c>
      <c r="S5080">
        <v>8.8979944668015308E-3</v>
      </c>
      <c r="T5080">
        <v>1.6806238303022601E-2</v>
      </c>
      <c r="U5080">
        <v>2.36834012696426E-2</v>
      </c>
      <c r="V5080">
        <v>721.21002199999998</v>
      </c>
      <c r="W5080">
        <v>315.76998900000001</v>
      </c>
      <c r="X5080">
        <v>-0.200901762950739</v>
      </c>
      <c r="Y5080">
        <v>-6.0859766572597396E-3</v>
      </c>
      <c r="Z5080">
        <v>0.70529949943389603</v>
      </c>
      <c r="AA5080">
        <v>2.6276450815781498</v>
      </c>
      <c r="AB5080">
        <v>2.5509165861388499</v>
      </c>
      <c r="AC5080" t="s">
        <v>250</v>
      </c>
      <c r="AD5080" t="s">
        <v>391</v>
      </c>
      <c r="AE5080" t="s">
        <v>62</v>
      </c>
      <c r="AF5080" t="s">
        <v>65</v>
      </c>
      <c r="AG5080" t="s">
        <v>392</v>
      </c>
      <c r="AH5080" s="45">
        <v>40661</v>
      </c>
      <c r="AI5080">
        <v>1058090</v>
      </c>
      <c r="AK5080" t="s">
        <v>393</v>
      </c>
      <c r="AL5080" t="s">
        <v>276</v>
      </c>
      <c r="AM5080" t="s">
        <v>245</v>
      </c>
    </row>
    <row r="5081" spans="1:39" x14ac:dyDescent="0.3">
      <c r="A5081" s="1">
        <v>43595</v>
      </c>
      <c r="B5081" t="s">
        <v>44</v>
      </c>
      <c r="C5081" t="s">
        <v>246</v>
      </c>
      <c r="D5081">
        <v>300</v>
      </c>
      <c r="E5081">
        <v>5</v>
      </c>
      <c r="F5081">
        <v>702.79998799999998</v>
      </c>
      <c r="G5081">
        <v>708.65002400000003</v>
      </c>
      <c r="H5081">
        <v>693.48999000000003</v>
      </c>
      <c r="I5081">
        <v>705.44000199999903</v>
      </c>
      <c r="J5081">
        <v>705.44000199999903</v>
      </c>
      <c r="K5081">
        <v>520800</v>
      </c>
      <c r="L5081">
        <v>2.4550000000000001</v>
      </c>
      <c r="M5081">
        <v>4.3953437752442101E-4</v>
      </c>
      <c r="N5081">
        <v>-5.7669888115299403E-3</v>
      </c>
      <c r="O5081">
        <v>-7.3864386723189396E-3</v>
      </c>
      <c r="P5081">
        <v>0.191029092764613</v>
      </c>
      <c r="Q5081">
        <v>0.50746222872589997</v>
      </c>
      <c r="R5081">
        <v>9.4272565775686996E-3</v>
      </c>
      <c r="S5081">
        <v>1.54739850373516E-2</v>
      </c>
      <c r="T5081">
        <v>1.2354857600477101E-2</v>
      </c>
      <c r="U5081">
        <v>1.9558408991760999E-2</v>
      </c>
      <c r="V5081">
        <v>721.419983</v>
      </c>
      <c r="W5081">
        <v>383.20001200000002</v>
      </c>
      <c r="X5081">
        <v>-0.200901762950739</v>
      </c>
      <c r="Y5081">
        <v>3.7133938472042301E-3</v>
      </c>
      <c r="Z5081">
        <v>0.59444843421033899</v>
      </c>
      <c r="AA5081">
        <v>1.93613704951346</v>
      </c>
      <c r="AB5081">
        <v>1.9495840190182701</v>
      </c>
      <c r="AC5081" t="s">
        <v>250</v>
      </c>
      <c r="AD5081" t="s">
        <v>391</v>
      </c>
      <c r="AE5081" t="s">
        <v>62</v>
      </c>
      <c r="AF5081" t="s">
        <v>65</v>
      </c>
      <c r="AG5081" t="s">
        <v>392</v>
      </c>
      <c r="AH5081" s="45">
        <v>40661</v>
      </c>
      <c r="AI5081">
        <v>1058090</v>
      </c>
      <c r="AK5081" t="s">
        <v>393</v>
      </c>
      <c r="AL5081" t="s">
        <v>276</v>
      </c>
      <c r="AM5081" t="s">
        <v>245</v>
      </c>
    </row>
    <row r="5082" spans="1:39" x14ac:dyDescent="0.3">
      <c r="A5082" s="1">
        <v>43602</v>
      </c>
      <c r="B5082" t="s">
        <v>44</v>
      </c>
      <c r="C5082" t="s">
        <v>246</v>
      </c>
      <c r="D5082">
        <v>100</v>
      </c>
      <c r="E5082">
        <v>5</v>
      </c>
      <c r="F5082">
        <v>705</v>
      </c>
      <c r="G5082">
        <v>718.96002199999998</v>
      </c>
      <c r="H5082">
        <v>705</v>
      </c>
      <c r="I5082">
        <v>715.90997300000004</v>
      </c>
      <c r="J5082">
        <v>715.90997300000004</v>
      </c>
      <c r="K5082">
        <v>538400</v>
      </c>
      <c r="L5082">
        <v>2.3929999999999998</v>
      </c>
      <c r="M5082">
        <v>9.7976418442715998E-3</v>
      </c>
      <c r="N5082">
        <v>1.47326985769508E-2</v>
      </c>
      <c r="O5082">
        <v>1.32595581705067E-2</v>
      </c>
      <c r="P5082">
        <v>0.166855946823633</v>
      </c>
      <c r="Q5082">
        <v>0.47622195975528903</v>
      </c>
      <c r="R5082">
        <v>1.7961903965689599E-2</v>
      </c>
      <c r="S5082">
        <v>1.67037578251121E-2</v>
      </c>
      <c r="T5082">
        <v>1.22457311010485E-2</v>
      </c>
      <c r="U5082">
        <v>1.9524162999757899E-2</v>
      </c>
      <c r="V5082">
        <v>721.419983</v>
      </c>
      <c r="W5082">
        <v>383.20001200000002</v>
      </c>
      <c r="X5082">
        <v>-0.200901762950739</v>
      </c>
      <c r="Y5082">
        <v>-5.8544371529206298E-3</v>
      </c>
      <c r="Z5082">
        <v>0.61021166738118104</v>
      </c>
      <c r="AA5082">
        <v>1.90724982583324</v>
      </c>
      <c r="AB5082">
        <v>1.95120658356425</v>
      </c>
      <c r="AC5082" t="s">
        <v>250</v>
      </c>
      <c r="AD5082" t="s">
        <v>391</v>
      </c>
      <c r="AE5082" t="s">
        <v>62</v>
      </c>
      <c r="AF5082" t="s">
        <v>65</v>
      </c>
      <c r="AG5082" t="s">
        <v>392</v>
      </c>
      <c r="AH5082" s="45">
        <v>40661</v>
      </c>
      <c r="AI5082">
        <v>1058090</v>
      </c>
      <c r="AK5082" t="s">
        <v>393</v>
      </c>
      <c r="AL5082" t="s">
        <v>276</v>
      </c>
      <c r="AM5082" t="s">
        <v>245</v>
      </c>
    </row>
    <row r="5083" spans="1:39" x14ac:dyDescent="0.3">
      <c r="A5083" s="1">
        <v>43626</v>
      </c>
      <c r="B5083" t="s">
        <v>44</v>
      </c>
      <c r="C5083" t="s">
        <v>239</v>
      </c>
      <c r="D5083">
        <v>100</v>
      </c>
      <c r="E5083">
        <v>5</v>
      </c>
      <c r="F5083">
        <v>716.70001200000002</v>
      </c>
      <c r="G5083">
        <v>730</v>
      </c>
      <c r="H5083">
        <v>714.84997599999997</v>
      </c>
      <c r="I5083">
        <v>720.52002000000005</v>
      </c>
      <c r="J5083">
        <v>720.52002000000005</v>
      </c>
      <c r="K5083">
        <v>540800</v>
      </c>
      <c r="L5083">
        <v>2.1429999999999998</v>
      </c>
      <c r="M5083">
        <v>1.4891353677412801E-2</v>
      </c>
      <c r="N5083">
        <v>0.11591467500203501</v>
      </c>
      <c r="O5083">
        <v>1.5314038685646601E-2</v>
      </c>
      <c r="P5083">
        <v>0.15529867768307801</v>
      </c>
      <c r="Q5083">
        <v>0.474555166360009</v>
      </c>
      <c r="R5083">
        <v>6.5258204717169701E-3</v>
      </c>
      <c r="S5083">
        <v>2.2265262399241099E-2</v>
      </c>
      <c r="T5083">
        <v>1.6853986257618699E-2</v>
      </c>
      <c r="U5083">
        <v>2.02221095265551E-2</v>
      </c>
      <c r="V5083">
        <v>730</v>
      </c>
      <c r="W5083">
        <v>383.20001200000002</v>
      </c>
      <c r="X5083">
        <v>-0.200901762950739</v>
      </c>
      <c r="Y5083">
        <v>4.6492198743191201E-3</v>
      </c>
      <c r="Z5083">
        <v>0.67194515954892897</v>
      </c>
      <c r="AA5083">
        <v>2.2743592900193401</v>
      </c>
      <c r="AB5083">
        <v>2.03880676676817</v>
      </c>
      <c r="AC5083" t="s">
        <v>250</v>
      </c>
      <c r="AD5083" t="s">
        <v>391</v>
      </c>
      <c r="AE5083" t="s">
        <v>62</v>
      </c>
      <c r="AF5083" t="s">
        <v>65</v>
      </c>
      <c r="AG5083" t="s">
        <v>392</v>
      </c>
      <c r="AH5083" s="45">
        <v>40661</v>
      </c>
      <c r="AI5083">
        <v>1058090</v>
      </c>
      <c r="AK5083" t="s">
        <v>393</v>
      </c>
      <c r="AL5083" t="s">
        <v>276</v>
      </c>
      <c r="AM5083" t="s">
        <v>245</v>
      </c>
    </row>
    <row r="5084" spans="1:39" x14ac:dyDescent="0.3">
      <c r="A5084" s="1">
        <v>43557</v>
      </c>
      <c r="B5084" t="s">
        <v>44</v>
      </c>
      <c r="C5084" t="s">
        <v>246</v>
      </c>
      <c r="D5084">
        <v>700</v>
      </c>
      <c r="E5084">
        <v>6</v>
      </c>
      <c r="F5084">
        <v>703</v>
      </c>
      <c r="G5084">
        <v>707.76000999999997</v>
      </c>
      <c r="H5084">
        <v>698.03002900000001</v>
      </c>
      <c r="I5084">
        <v>704.79998799999998</v>
      </c>
      <c r="J5084">
        <v>704.79998799999998</v>
      </c>
      <c r="K5084">
        <v>565200</v>
      </c>
      <c r="L5084">
        <v>2.4809999999999999</v>
      </c>
      <c r="M5084">
        <v>-1.33282594441093E-3</v>
      </c>
      <c r="N5084">
        <v>2.29340587369261E-2</v>
      </c>
      <c r="O5084">
        <v>0.14178652490131499</v>
      </c>
      <c r="P5084">
        <v>0.48997467780970799</v>
      </c>
      <c r="Q5084">
        <v>0.81760679540216596</v>
      </c>
      <c r="R5084">
        <v>8.2833811560812098E-3</v>
      </c>
      <c r="S5084">
        <v>9.3623367843746405E-3</v>
      </c>
      <c r="T5084">
        <v>1.8953690791253201E-2</v>
      </c>
      <c r="U5084">
        <v>2.3835724875073599E-2</v>
      </c>
      <c r="V5084">
        <v>715.61999500000002</v>
      </c>
      <c r="W5084">
        <v>311</v>
      </c>
      <c r="X5084">
        <v>-0.200901762950739</v>
      </c>
      <c r="Y5084" s="44">
        <v>1.7455614805152698E-5</v>
      </c>
      <c r="Z5084">
        <v>0.73050478577803402</v>
      </c>
      <c r="AA5084">
        <v>2.6034319498734502</v>
      </c>
      <c r="AB5084">
        <v>2.48776885881807</v>
      </c>
      <c r="AC5084" t="s">
        <v>251</v>
      </c>
      <c r="AD5084" t="s">
        <v>391</v>
      </c>
      <c r="AE5084" t="s">
        <v>62</v>
      </c>
      <c r="AF5084" t="s">
        <v>65</v>
      </c>
      <c r="AG5084" t="s">
        <v>392</v>
      </c>
      <c r="AH5084" s="45">
        <v>40661</v>
      </c>
      <c r="AI5084">
        <v>1058090</v>
      </c>
      <c r="AK5084" t="s">
        <v>393</v>
      </c>
      <c r="AL5084" t="s">
        <v>276</v>
      </c>
      <c r="AM5084" t="s">
        <v>245</v>
      </c>
    </row>
    <row r="5085" spans="1:39" x14ac:dyDescent="0.3">
      <c r="A5085" s="1">
        <v>43572</v>
      </c>
      <c r="B5085" t="s">
        <v>44</v>
      </c>
      <c r="C5085" t="s">
        <v>239</v>
      </c>
      <c r="D5085">
        <v>200</v>
      </c>
      <c r="E5085">
        <v>6</v>
      </c>
      <c r="F5085">
        <v>699.40997300000004</v>
      </c>
      <c r="G5085">
        <v>699.94000199999903</v>
      </c>
      <c r="H5085">
        <v>686.5</v>
      </c>
      <c r="I5085">
        <v>688.21002199999998</v>
      </c>
      <c r="J5085">
        <v>688.21002199999998</v>
      </c>
      <c r="K5085">
        <v>865900</v>
      </c>
      <c r="L5085">
        <v>2.5920000000000001</v>
      </c>
      <c r="M5085">
        <v>-2.6200808966692201E-2</v>
      </c>
      <c r="N5085">
        <v>-4.3558623597452398E-2</v>
      </c>
      <c r="O5085">
        <v>4.8238209772203097E-2</v>
      </c>
      <c r="P5085">
        <v>0.29027671728132498</v>
      </c>
      <c r="Q5085">
        <v>0.72112842617510398</v>
      </c>
      <c r="R5085">
        <v>1.2975514799404101E-2</v>
      </c>
      <c r="S5085">
        <v>1.04334105135746E-2</v>
      </c>
      <c r="T5085">
        <v>1.7112901244200701E-2</v>
      </c>
      <c r="U5085">
        <v>2.3658865282593401E-2</v>
      </c>
      <c r="V5085">
        <v>721.21002199999998</v>
      </c>
      <c r="W5085">
        <v>326</v>
      </c>
      <c r="X5085">
        <v>-0.200901762950739</v>
      </c>
      <c r="Y5085">
        <v>-2.2764010197428601E-3</v>
      </c>
      <c r="Z5085">
        <v>0.69368275521762501</v>
      </c>
      <c r="AA5085">
        <v>2.4309132213004498</v>
      </c>
      <c r="AB5085">
        <v>2.5770289352259099</v>
      </c>
      <c r="AC5085" t="s">
        <v>251</v>
      </c>
      <c r="AD5085" t="s">
        <v>391</v>
      </c>
      <c r="AE5085" t="s">
        <v>62</v>
      </c>
      <c r="AF5085" t="s">
        <v>65</v>
      </c>
      <c r="AG5085" t="s">
        <v>392</v>
      </c>
      <c r="AH5085" s="45">
        <v>40661</v>
      </c>
      <c r="AI5085">
        <v>1058090</v>
      </c>
      <c r="AK5085" t="s">
        <v>393</v>
      </c>
      <c r="AL5085" t="s">
        <v>276</v>
      </c>
      <c r="AM5085" t="s">
        <v>245</v>
      </c>
    </row>
    <row r="5086" spans="1:39" x14ac:dyDescent="0.3">
      <c r="A5086" s="1">
        <v>43579</v>
      </c>
      <c r="B5086" t="s">
        <v>44</v>
      </c>
      <c r="C5086" t="s">
        <v>246</v>
      </c>
      <c r="D5086">
        <v>1000</v>
      </c>
      <c r="E5086">
        <v>6</v>
      </c>
      <c r="F5086">
        <v>705.96002199999998</v>
      </c>
      <c r="G5086">
        <v>714.28997800000002</v>
      </c>
      <c r="H5086">
        <v>698.78997800000002</v>
      </c>
      <c r="I5086">
        <v>709.75</v>
      </c>
      <c r="J5086">
        <v>709.75</v>
      </c>
      <c r="K5086">
        <v>1184600</v>
      </c>
      <c r="L5086">
        <v>2.5219999999999998</v>
      </c>
      <c r="M5086">
        <v>1.0324303949565201E-2</v>
      </c>
      <c r="N5086">
        <v>4.6179305018990398E-3</v>
      </c>
      <c r="O5086">
        <v>5.5458316530666601E-2</v>
      </c>
      <c r="P5086">
        <v>0.30845284249844601</v>
      </c>
      <c r="Q5086">
        <v>0.76367096414948599</v>
      </c>
      <c r="R5086">
        <v>1.6464253332595599E-2</v>
      </c>
      <c r="S5086">
        <v>1.0626408102327199E-2</v>
      </c>
      <c r="T5086">
        <v>1.7086548728500298E-2</v>
      </c>
      <c r="U5086">
        <v>2.3621321914072901E-2</v>
      </c>
      <c r="V5086">
        <v>721.21002199999998</v>
      </c>
      <c r="W5086">
        <v>329.66000400000001</v>
      </c>
      <c r="X5086">
        <v>-0.200901762950739</v>
      </c>
      <c r="Y5086">
        <v>-2.1941687255359501E-3</v>
      </c>
      <c r="Z5086">
        <v>0.68333212055413395</v>
      </c>
      <c r="AA5086">
        <v>2.6820918024640399</v>
      </c>
      <c r="AB5086">
        <v>2.5358119275706801</v>
      </c>
      <c r="AC5086" t="s">
        <v>251</v>
      </c>
      <c r="AD5086" t="s">
        <v>391</v>
      </c>
      <c r="AE5086" t="s">
        <v>62</v>
      </c>
      <c r="AF5086" t="s">
        <v>65</v>
      </c>
      <c r="AG5086" t="s">
        <v>392</v>
      </c>
      <c r="AH5086" s="45">
        <v>40661</v>
      </c>
      <c r="AI5086">
        <v>1058090</v>
      </c>
      <c r="AK5086" t="s">
        <v>393</v>
      </c>
      <c r="AL5086" t="s">
        <v>276</v>
      </c>
      <c r="AM5086" t="s">
        <v>245</v>
      </c>
    </row>
    <row r="5087" spans="1:39" x14ac:dyDescent="0.3">
      <c r="A5087" s="1">
        <v>43599</v>
      </c>
      <c r="B5087" t="s">
        <v>44</v>
      </c>
      <c r="C5087" t="s">
        <v>239</v>
      </c>
      <c r="D5087">
        <v>700</v>
      </c>
      <c r="E5087">
        <v>6</v>
      </c>
      <c r="F5087">
        <v>690.51000999999997</v>
      </c>
      <c r="G5087">
        <v>708.84997599999997</v>
      </c>
      <c r="H5087">
        <v>687</v>
      </c>
      <c r="I5087">
        <v>703.17999299999997</v>
      </c>
      <c r="J5087">
        <v>703.17999299999997</v>
      </c>
      <c r="K5087">
        <v>504900</v>
      </c>
      <c r="L5087">
        <v>2.419</v>
      </c>
      <c r="M5087">
        <v>2.2885637387020999E-2</v>
      </c>
      <c r="N5087">
        <v>-4.7386439939726696E-3</v>
      </c>
      <c r="O5087">
        <v>-6.1671778319021204E-3</v>
      </c>
      <c r="P5087">
        <v>0.16930617516937799</v>
      </c>
      <c r="Q5087">
        <v>0.50375906160123496</v>
      </c>
      <c r="R5087">
        <v>1.7736486892005299E-2</v>
      </c>
      <c r="S5087">
        <v>1.6691652654678299E-2</v>
      </c>
      <c r="T5087">
        <v>1.2263573999801901E-2</v>
      </c>
      <c r="U5087">
        <v>1.9677123339539498E-2</v>
      </c>
      <c r="V5087">
        <v>721.419983</v>
      </c>
      <c r="W5087">
        <v>383.20001200000002</v>
      </c>
      <c r="X5087">
        <v>-0.200901762950739</v>
      </c>
      <c r="Y5087">
        <v>7.98398755130913E-3</v>
      </c>
      <c r="Z5087">
        <v>0.61921355632704</v>
      </c>
      <c r="AA5087">
        <v>1.96065488274789</v>
      </c>
      <c r="AB5087">
        <v>1.93231048542294</v>
      </c>
      <c r="AC5087" t="s">
        <v>251</v>
      </c>
      <c r="AD5087" t="s">
        <v>391</v>
      </c>
      <c r="AE5087" t="s">
        <v>62</v>
      </c>
      <c r="AF5087" t="s">
        <v>65</v>
      </c>
      <c r="AG5087" t="s">
        <v>392</v>
      </c>
      <c r="AH5087" s="45">
        <v>40661</v>
      </c>
      <c r="AI5087">
        <v>1058090</v>
      </c>
      <c r="AK5087" t="s">
        <v>393</v>
      </c>
      <c r="AL5087" t="s">
        <v>276</v>
      </c>
      <c r="AM5087" t="s">
        <v>245</v>
      </c>
    </row>
    <row r="5088" spans="1:39" x14ac:dyDescent="0.3">
      <c r="A5088" s="1">
        <v>43605</v>
      </c>
      <c r="B5088" t="s">
        <v>44</v>
      </c>
      <c r="C5088" t="s">
        <v>246</v>
      </c>
      <c r="D5088">
        <v>1000</v>
      </c>
      <c r="E5088">
        <v>6</v>
      </c>
      <c r="F5088">
        <v>717</v>
      </c>
      <c r="G5088">
        <v>727</v>
      </c>
      <c r="H5088">
        <v>715.02002000000005</v>
      </c>
      <c r="I5088">
        <v>718</v>
      </c>
      <c r="J5088">
        <v>718</v>
      </c>
      <c r="K5088">
        <v>473700</v>
      </c>
      <c r="L5088">
        <v>2.4159999999999999</v>
      </c>
      <c r="M5088">
        <v>2.9151460265357202E-3</v>
      </c>
      <c r="N5088">
        <v>4.37423118342136E-2</v>
      </c>
      <c r="O5088">
        <v>4.2375513163735001E-2</v>
      </c>
      <c r="P5088">
        <v>0.18044028237554599</v>
      </c>
      <c r="Q5088">
        <v>0.49292736338044901</v>
      </c>
      <c r="R5088">
        <v>8.3490919437793007E-3</v>
      </c>
      <c r="S5088">
        <v>1.55956516325163E-2</v>
      </c>
      <c r="T5088">
        <v>1.21264657322382E-2</v>
      </c>
      <c r="U5088">
        <v>1.9499055945030101E-2</v>
      </c>
      <c r="V5088">
        <v>727</v>
      </c>
      <c r="W5088">
        <v>383.20001200000002</v>
      </c>
      <c r="X5088">
        <v>-0.200901762950739</v>
      </c>
      <c r="Y5088">
        <v>-6.7722580366252503E-3</v>
      </c>
      <c r="Z5088">
        <v>0.60794318228046695</v>
      </c>
      <c r="AA5088">
        <v>1.99527409271543</v>
      </c>
      <c r="AB5088">
        <v>1.9761286085071601</v>
      </c>
      <c r="AC5088" t="s">
        <v>251</v>
      </c>
      <c r="AD5088" t="s">
        <v>391</v>
      </c>
      <c r="AE5088" t="s">
        <v>62</v>
      </c>
      <c r="AF5088" t="s">
        <v>65</v>
      </c>
      <c r="AG5088" t="s">
        <v>392</v>
      </c>
      <c r="AH5088" s="45">
        <v>40661</v>
      </c>
      <c r="AI5088">
        <v>1058090</v>
      </c>
      <c r="AK5088" t="s">
        <v>393</v>
      </c>
      <c r="AL5088" t="s">
        <v>276</v>
      </c>
      <c r="AM5088" t="s">
        <v>245</v>
      </c>
    </row>
    <row r="5089" spans="1:39" x14ac:dyDescent="0.3">
      <c r="A5089" s="1">
        <v>43614</v>
      </c>
      <c r="B5089" t="s">
        <v>44</v>
      </c>
      <c r="C5089" t="s">
        <v>246</v>
      </c>
      <c r="D5089">
        <v>200</v>
      </c>
      <c r="E5089">
        <v>6</v>
      </c>
      <c r="F5089">
        <v>676.40002400000003</v>
      </c>
      <c r="G5089">
        <v>676.40002400000003</v>
      </c>
      <c r="H5089">
        <v>660.03002900000001</v>
      </c>
      <c r="I5089">
        <v>667.96997099999999</v>
      </c>
      <c r="J5089">
        <v>667.96997099999999</v>
      </c>
      <c r="K5089">
        <v>570800</v>
      </c>
      <c r="L5089">
        <v>2.2360000000000002</v>
      </c>
      <c r="M5089">
        <v>-1.79525254082133E-2</v>
      </c>
      <c r="N5089">
        <v>-6.8039323760619302E-2</v>
      </c>
      <c r="O5089">
        <v>-1.31177813293652E-2</v>
      </c>
      <c r="P5089">
        <v>0.10851423590235799</v>
      </c>
      <c r="Q5089">
        <v>0.44287956542671603</v>
      </c>
      <c r="R5089">
        <v>2.95719989817529E-2</v>
      </c>
      <c r="S5089">
        <v>1.8429071199710201E-2</v>
      </c>
      <c r="T5089">
        <v>1.49117957494889E-2</v>
      </c>
      <c r="U5089">
        <v>1.9925684784141501E-2</v>
      </c>
      <c r="V5089">
        <v>727</v>
      </c>
      <c r="W5089">
        <v>383.20001200000002</v>
      </c>
      <c r="X5089">
        <v>-0.200901762950739</v>
      </c>
      <c r="Y5089">
        <v>-6.9359101493404697E-3</v>
      </c>
      <c r="Z5089">
        <v>0.62252346940707903</v>
      </c>
      <c r="AA5089">
        <v>1.9138985531591199</v>
      </c>
      <c r="AB5089">
        <v>1.88129336044212</v>
      </c>
      <c r="AC5089" t="s">
        <v>251</v>
      </c>
      <c r="AD5089" t="s">
        <v>391</v>
      </c>
      <c r="AE5089" t="s">
        <v>62</v>
      </c>
      <c r="AF5089" t="s">
        <v>65</v>
      </c>
      <c r="AG5089" t="s">
        <v>392</v>
      </c>
      <c r="AH5089" s="45">
        <v>40661</v>
      </c>
      <c r="AI5089">
        <v>1058090</v>
      </c>
      <c r="AK5089" t="s">
        <v>393</v>
      </c>
      <c r="AL5089" t="s">
        <v>276</v>
      </c>
      <c r="AM5089" t="s">
        <v>245</v>
      </c>
    </row>
    <row r="5090" spans="1:39" x14ac:dyDescent="0.3">
      <c r="A5090" s="1">
        <v>43615</v>
      </c>
      <c r="B5090" t="s">
        <v>44</v>
      </c>
      <c r="C5090" t="s">
        <v>239</v>
      </c>
      <c r="D5090">
        <v>500</v>
      </c>
      <c r="E5090">
        <v>6</v>
      </c>
      <c r="F5090">
        <v>667.97997999999995</v>
      </c>
      <c r="G5090">
        <v>678.84002699999996</v>
      </c>
      <c r="H5090">
        <v>665.01000999999997</v>
      </c>
      <c r="I5090">
        <v>678</v>
      </c>
      <c r="J5090">
        <v>678</v>
      </c>
      <c r="K5090">
        <v>338800</v>
      </c>
      <c r="L5090">
        <v>2.2269999999999999</v>
      </c>
      <c r="M5090">
        <v>1.4904069007007199E-2</v>
      </c>
      <c r="N5090">
        <v>-4.0524574011974498E-2</v>
      </c>
      <c r="O5090">
        <v>1.4746810002448801E-4</v>
      </c>
      <c r="P5090">
        <v>0.109745683494661</v>
      </c>
      <c r="Q5090">
        <v>0.44838644242220699</v>
      </c>
      <c r="R5090">
        <v>3.2243356661083598E-2</v>
      </c>
      <c r="S5090">
        <v>1.8720386354748899E-2</v>
      </c>
      <c r="T5090">
        <v>1.49285107557486E-2</v>
      </c>
      <c r="U5090">
        <v>1.9937113177201302E-2</v>
      </c>
      <c r="V5090">
        <v>727</v>
      </c>
      <c r="W5090">
        <v>383.20001200000002</v>
      </c>
      <c r="X5090">
        <v>-0.200901762950739</v>
      </c>
      <c r="Y5090">
        <v>2.0962723552933101E-3</v>
      </c>
      <c r="Z5090">
        <v>0.63114680252696798</v>
      </c>
      <c r="AA5090">
        <v>1.96331700355344</v>
      </c>
      <c r="AB5090">
        <v>1.8712890764085599</v>
      </c>
      <c r="AC5090" t="s">
        <v>251</v>
      </c>
      <c r="AD5090" t="s">
        <v>391</v>
      </c>
      <c r="AE5090" t="s">
        <v>62</v>
      </c>
      <c r="AF5090" t="s">
        <v>65</v>
      </c>
      <c r="AG5090" t="s">
        <v>392</v>
      </c>
      <c r="AH5090" s="45">
        <v>40661</v>
      </c>
      <c r="AI5090">
        <v>1058090</v>
      </c>
      <c r="AK5090" t="s">
        <v>393</v>
      </c>
      <c r="AL5090" t="s">
        <v>276</v>
      </c>
      <c r="AM5090" t="s">
        <v>245</v>
      </c>
    </row>
    <row r="5091" spans="1:39" x14ac:dyDescent="0.3">
      <c r="A5091" s="1">
        <v>43627</v>
      </c>
      <c r="B5091" t="s">
        <v>44</v>
      </c>
      <c r="C5091" t="s">
        <v>246</v>
      </c>
      <c r="D5091">
        <v>1200</v>
      </c>
      <c r="E5091">
        <v>6</v>
      </c>
      <c r="F5091">
        <v>720.51000999999997</v>
      </c>
      <c r="G5091">
        <v>730.40997300000004</v>
      </c>
      <c r="H5091">
        <v>718.01000999999997</v>
      </c>
      <c r="I5091">
        <v>729.23999000000003</v>
      </c>
      <c r="J5091">
        <v>729.23999000000003</v>
      </c>
      <c r="K5091">
        <v>476700</v>
      </c>
      <c r="L5091">
        <v>2.14</v>
      </c>
      <c r="M5091">
        <v>1.2029680909269499E-2</v>
      </c>
      <c r="N5091">
        <v>9.6465470492239594E-2</v>
      </c>
      <c r="O5091">
        <v>3.3620692155144502E-2</v>
      </c>
      <c r="P5091">
        <v>0.14471288351537301</v>
      </c>
      <c r="Q5091">
        <v>0.47527224525370099</v>
      </c>
      <c r="R5091">
        <v>6.1290966621556997E-3</v>
      </c>
      <c r="S5091">
        <v>2.23342288490514E-2</v>
      </c>
      <c r="T5091">
        <v>1.6701935790815199E-2</v>
      </c>
      <c r="U5091">
        <v>2.0223492080615999E-2</v>
      </c>
      <c r="V5091">
        <v>730.40997300000004</v>
      </c>
      <c r="W5091">
        <v>383.20001200000002</v>
      </c>
      <c r="X5091">
        <v>-0.200901762950739</v>
      </c>
      <c r="Y5091">
        <v>-3.4994119269314301E-4</v>
      </c>
      <c r="Z5091">
        <v>0.67078264593717296</v>
      </c>
      <c r="AA5091">
        <v>2.3037588083607101</v>
      </c>
      <c r="AB5091">
        <v>2.1254680830208401</v>
      </c>
      <c r="AC5091" t="s">
        <v>251</v>
      </c>
      <c r="AD5091" t="s">
        <v>391</v>
      </c>
      <c r="AE5091" t="s">
        <v>62</v>
      </c>
      <c r="AF5091" t="s">
        <v>65</v>
      </c>
      <c r="AG5091" t="s">
        <v>392</v>
      </c>
      <c r="AH5091" s="45">
        <v>40661</v>
      </c>
      <c r="AI5091">
        <v>1058090</v>
      </c>
      <c r="AK5091" t="s">
        <v>393</v>
      </c>
      <c r="AL5091" t="s">
        <v>276</v>
      </c>
      <c r="AM5091" t="s">
        <v>245</v>
      </c>
    </row>
    <row r="5092" spans="1:39" x14ac:dyDescent="0.3">
      <c r="A5092" s="1">
        <v>43630</v>
      </c>
      <c r="B5092" t="s">
        <v>44</v>
      </c>
      <c r="C5092" t="s">
        <v>239</v>
      </c>
      <c r="D5092">
        <v>400</v>
      </c>
      <c r="E5092">
        <v>6</v>
      </c>
      <c r="F5092">
        <v>733.88000499999998</v>
      </c>
      <c r="G5092">
        <v>742.27002000000005</v>
      </c>
      <c r="H5092">
        <v>730.60998499999903</v>
      </c>
      <c r="I5092">
        <v>740.59002699999996</v>
      </c>
      <c r="J5092">
        <v>740.59002699999996</v>
      </c>
      <c r="K5092">
        <v>380900</v>
      </c>
      <c r="L5092">
        <v>2.093</v>
      </c>
      <c r="M5092">
        <v>1.12706219548665E-2</v>
      </c>
      <c r="N5092">
        <v>4.2365354644607701E-2</v>
      </c>
      <c r="O5092">
        <v>5.1834307679250902E-2</v>
      </c>
      <c r="P5092">
        <v>0.14754274790274799</v>
      </c>
      <c r="Q5092">
        <v>0.48210759785725299</v>
      </c>
      <c r="R5092">
        <v>8.9972624170166094E-3</v>
      </c>
      <c r="S5092">
        <v>2.1286996923780499E-2</v>
      </c>
      <c r="T5092">
        <v>1.6756919707662101E-2</v>
      </c>
      <c r="U5092">
        <v>2.0132561967313101E-2</v>
      </c>
      <c r="V5092">
        <v>749.25</v>
      </c>
      <c r="W5092">
        <v>383.20001200000002</v>
      </c>
      <c r="X5092">
        <v>-0.200901762950739</v>
      </c>
      <c r="Y5092">
        <v>-1.6128120944145399E-3</v>
      </c>
      <c r="Z5092">
        <v>0.66287131006127797</v>
      </c>
      <c r="AA5092">
        <v>2.42029099927383</v>
      </c>
      <c r="AB5092">
        <v>2.29392709706238</v>
      </c>
      <c r="AC5092" t="s">
        <v>251</v>
      </c>
      <c r="AD5092" t="s">
        <v>391</v>
      </c>
      <c r="AE5092" t="s">
        <v>62</v>
      </c>
      <c r="AF5092" t="s">
        <v>65</v>
      </c>
      <c r="AG5092" t="s">
        <v>392</v>
      </c>
      <c r="AH5092" s="45">
        <v>40661</v>
      </c>
      <c r="AI5092">
        <v>1058090</v>
      </c>
      <c r="AK5092" t="s">
        <v>393</v>
      </c>
      <c r="AL5092" t="s">
        <v>276</v>
      </c>
      <c r="AM5092" t="s">
        <v>245</v>
      </c>
    </row>
    <row r="5093" spans="1:39" x14ac:dyDescent="0.3">
      <c r="A5093" s="1">
        <v>43636</v>
      </c>
      <c r="B5093" t="s">
        <v>44</v>
      </c>
      <c r="C5093" t="s">
        <v>239</v>
      </c>
      <c r="D5093">
        <v>700</v>
      </c>
      <c r="E5093">
        <v>6</v>
      </c>
      <c r="F5093">
        <v>742</v>
      </c>
      <c r="G5093">
        <v>742.64001499999995</v>
      </c>
      <c r="H5093">
        <v>732.72997999999995</v>
      </c>
      <c r="I5093">
        <v>738.79998799999998</v>
      </c>
      <c r="J5093">
        <v>738.79998799999998</v>
      </c>
      <c r="K5093">
        <v>366600</v>
      </c>
      <c r="L5093">
        <v>2.0009999999999999</v>
      </c>
      <c r="M5093">
        <v>3.3217155035547299E-3</v>
      </c>
      <c r="N5093">
        <v>8.85065175711304E-3</v>
      </c>
      <c r="O5093">
        <v>2.8557663034305E-2</v>
      </c>
      <c r="P5093">
        <v>9.7078085458451799E-2</v>
      </c>
      <c r="Q5093">
        <v>0.45395548833451299</v>
      </c>
      <c r="R5093">
        <v>8.6354173378021901E-3</v>
      </c>
      <c r="S5093">
        <v>2.1436600612651201E-2</v>
      </c>
      <c r="T5093">
        <v>1.6479815529862399E-2</v>
      </c>
      <c r="U5093">
        <v>2.0136345118744001E-2</v>
      </c>
      <c r="V5093">
        <v>749.25</v>
      </c>
      <c r="W5093">
        <v>383.20001200000002</v>
      </c>
      <c r="X5093">
        <v>-0.17952264324421399</v>
      </c>
      <c r="Y5093">
        <v>9.4276054361659405E-3</v>
      </c>
      <c r="Z5093">
        <v>0.65962825506955503</v>
      </c>
      <c r="AA5093">
        <v>2.3848036321109598</v>
      </c>
      <c r="AB5093">
        <v>2.37311450366016</v>
      </c>
      <c r="AC5093" t="s">
        <v>251</v>
      </c>
      <c r="AD5093" t="s">
        <v>391</v>
      </c>
      <c r="AE5093" t="s">
        <v>62</v>
      </c>
      <c r="AF5093" t="s">
        <v>65</v>
      </c>
      <c r="AG5093" t="s">
        <v>392</v>
      </c>
      <c r="AH5093" s="45">
        <v>40661</v>
      </c>
      <c r="AI5093">
        <v>1058090</v>
      </c>
      <c r="AK5093" t="s">
        <v>393</v>
      </c>
      <c r="AL5093" t="s">
        <v>276</v>
      </c>
      <c r="AM5093" t="s">
        <v>245</v>
      </c>
    </row>
    <row r="5094" spans="1:39" x14ac:dyDescent="0.3">
      <c r="A5094" s="1">
        <v>43559</v>
      </c>
      <c r="B5094" t="s">
        <v>44</v>
      </c>
      <c r="C5094" t="s">
        <v>239</v>
      </c>
      <c r="D5094">
        <v>300</v>
      </c>
      <c r="E5094">
        <v>7</v>
      </c>
      <c r="F5094">
        <v>704.98999000000003</v>
      </c>
      <c r="G5094">
        <v>708.85998499999903</v>
      </c>
      <c r="H5094">
        <v>695.36999500000002</v>
      </c>
      <c r="I5094">
        <v>703.38000499999998</v>
      </c>
      <c r="J5094">
        <v>703.38000499999998</v>
      </c>
      <c r="K5094">
        <v>541200</v>
      </c>
      <c r="L5094">
        <v>2.512</v>
      </c>
      <c r="M5094">
        <v>-3.2079202651784E-3</v>
      </c>
      <c r="N5094">
        <v>1.23764320362155E-3</v>
      </c>
      <c r="O5094">
        <v>0.132634080018835</v>
      </c>
      <c r="P5094">
        <v>0.47037332110280999</v>
      </c>
      <c r="Q5094">
        <v>0.76949084235613097</v>
      </c>
      <c r="R5094">
        <v>6.6476293915799902E-3</v>
      </c>
      <c r="S5094">
        <v>9.2780314697540802E-3</v>
      </c>
      <c r="T5094">
        <v>1.8753861335237799E-2</v>
      </c>
      <c r="U5094">
        <v>2.3768022428656801E-2</v>
      </c>
      <c r="V5094">
        <v>715.61999500000002</v>
      </c>
      <c r="W5094">
        <v>315.67999300000002</v>
      </c>
      <c r="X5094">
        <v>-0.200901762950739</v>
      </c>
      <c r="Y5094">
        <v>2.0824655091414399E-3</v>
      </c>
      <c r="Z5094">
        <v>0.718650680977029</v>
      </c>
      <c r="AA5094">
        <v>2.4652583925888898</v>
      </c>
      <c r="AB5094">
        <v>2.52595088723531</v>
      </c>
      <c r="AC5094" t="s">
        <v>252</v>
      </c>
      <c r="AD5094" t="s">
        <v>391</v>
      </c>
      <c r="AE5094" t="s">
        <v>62</v>
      </c>
      <c r="AF5094" t="s">
        <v>65</v>
      </c>
      <c r="AG5094" t="s">
        <v>392</v>
      </c>
      <c r="AH5094" s="45">
        <v>40661</v>
      </c>
      <c r="AI5094">
        <v>1058090</v>
      </c>
      <c r="AK5094" t="s">
        <v>393</v>
      </c>
      <c r="AL5094" t="s">
        <v>276</v>
      </c>
      <c r="AM5094" t="s">
        <v>245</v>
      </c>
    </row>
    <row r="5095" spans="1:39" x14ac:dyDescent="0.3">
      <c r="A5095" s="1">
        <v>43591</v>
      </c>
      <c r="B5095" t="s">
        <v>44</v>
      </c>
      <c r="C5095" t="s">
        <v>239</v>
      </c>
      <c r="D5095">
        <v>1100</v>
      </c>
      <c r="E5095">
        <v>7</v>
      </c>
      <c r="F5095">
        <v>703.22997999999995</v>
      </c>
      <c r="G5095">
        <v>720</v>
      </c>
      <c r="H5095">
        <v>702.90002400000003</v>
      </c>
      <c r="I5095">
        <v>716.669983</v>
      </c>
      <c r="J5095">
        <v>716.669983</v>
      </c>
      <c r="K5095">
        <v>518000</v>
      </c>
      <c r="L5095">
        <v>2.5</v>
      </c>
      <c r="M5095">
        <v>1.0026746628485199E-2</v>
      </c>
      <c r="N5095">
        <v>5.5615640044381402E-2</v>
      </c>
      <c r="O5095">
        <v>1.5510246199249299E-2</v>
      </c>
      <c r="P5095">
        <v>0.30567073501143499</v>
      </c>
      <c r="Q5095">
        <v>0.53574262438659603</v>
      </c>
      <c r="R5095">
        <v>1.08778354680231E-2</v>
      </c>
      <c r="S5095">
        <v>1.5320135012279299E-2</v>
      </c>
      <c r="T5095">
        <v>1.7913086052910799E-2</v>
      </c>
      <c r="U5095">
        <v>1.9533968781139301E-2</v>
      </c>
      <c r="V5095">
        <v>721.21002199999998</v>
      </c>
      <c r="W5095">
        <v>383.20001200000002</v>
      </c>
      <c r="X5095">
        <v>-0.200901762950739</v>
      </c>
      <c r="Y5095">
        <v>-4.4810132310555703E-3</v>
      </c>
      <c r="Z5095">
        <v>0.581626635374072</v>
      </c>
      <c r="AA5095">
        <v>1.98268388753351</v>
      </c>
      <c r="AB5095">
        <v>1.8370426952722401</v>
      </c>
      <c r="AC5095" t="s">
        <v>252</v>
      </c>
      <c r="AD5095" t="s">
        <v>391</v>
      </c>
      <c r="AE5095" t="s">
        <v>62</v>
      </c>
      <c r="AF5095" t="s">
        <v>65</v>
      </c>
      <c r="AG5095" t="s">
        <v>392</v>
      </c>
      <c r="AH5095" s="45">
        <v>40661</v>
      </c>
      <c r="AI5095">
        <v>1058090</v>
      </c>
      <c r="AK5095" t="s">
        <v>393</v>
      </c>
      <c r="AL5095" t="s">
        <v>276</v>
      </c>
      <c r="AM5095" t="s">
        <v>245</v>
      </c>
    </row>
    <row r="5096" spans="1:39" x14ac:dyDescent="0.3">
      <c r="A5096" s="1">
        <v>43594</v>
      </c>
      <c r="B5096" t="s">
        <v>44</v>
      </c>
      <c r="C5096" t="s">
        <v>246</v>
      </c>
      <c r="D5096">
        <v>1800</v>
      </c>
      <c r="E5096">
        <v>7</v>
      </c>
      <c r="F5096">
        <v>706</v>
      </c>
      <c r="G5096">
        <v>708.26000999999997</v>
      </c>
      <c r="H5096">
        <v>697.40997300000004</v>
      </c>
      <c r="I5096">
        <v>705.13000499999998</v>
      </c>
      <c r="J5096">
        <v>705.13000499999998</v>
      </c>
      <c r="K5096">
        <v>322200</v>
      </c>
      <c r="L5096">
        <v>2.4569999999999999</v>
      </c>
      <c r="M5096">
        <v>-6.2769725602283E-3</v>
      </c>
      <c r="N5096">
        <v>-3.87826388440551E-3</v>
      </c>
      <c r="O5096">
        <v>-1.34526902031599E-2</v>
      </c>
      <c r="P5096">
        <v>0.18543784809493799</v>
      </c>
      <c r="Q5096">
        <v>0.50765862845427301</v>
      </c>
      <c r="R5096">
        <v>9.5441567605125902E-3</v>
      </c>
      <c r="S5096">
        <v>1.5513510352631E-2</v>
      </c>
      <c r="T5096">
        <v>1.2393802906418E-2</v>
      </c>
      <c r="U5096">
        <v>1.95583499258788E-2</v>
      </c>
      <c r="V5096">
        <v>721.419983</v>
      </c>
      <c r="W5096">
        <v>383.20001200000002</v>
      </c>
      <c r="X5096">
        <v>-0.200901762950739</v>
      </c>
      <c r="Y5096">
        <v>-3.0259986019249502E-3</v>
      </c>
      <c r="Z5096">
        <v>0.59209503271501096</v>
      </c>
      <c r="AA5096">
        <v>1.92023085046533</v>
      </c>
      <c r="AB5096">
        <v>1.94450587982675</v>
      </c>
      <c r="AC5096" t="s">
        <v>252</v>
      </c>
      <c r="AD5096" t="s">
        <v>391</v>
      </c>
      <c r="AE5096" t="s">
        <v>62</v>
      </c>
      <c r="AF5096" t="s">
        <v>65</v>
      </c>
      <c r="AG5096" t="s">
        <v>392</v>
      </c>
      <c r="AH5096" s="45">
        <v>40661</v>
      </c>
      <c r="AI5096">
        <v>1058090</v>
      </c>
      <c r="AK5096" t="s">
        <v>393</v>
      </c>
      <c r="AL5096" t="s">
        <v>276</v>
      </c>
      <c r="AM5096" t="s">
        <v>245</v>
      </c>
    </row>
    <row r="5097" spans="1:39" x14ac:dyDescent="0.3">
      <c r="A5097" s="1">
        <v>43614</v>
      </c>
      <c r="B5097" t="s">
        <v>44</v>
      </c>
      <c r="C5097" t="s">
        <v>239</v>
      </c>
      <c r="D5097">
        <v>500</v>
      </c>
      <c r="E5097">
        <v>7</v>
      </c>
      <c r="F5097">
        <v>676.40002400000003</v>
      </c>
      <c r="G5097">
        <v>676.40002400000003</v>
      </c>
      <c r="H5097">
        <v>660.03002900000001</v>
      </c>
      <c r="I5097">
        <v>667.96997099999999</v>
      </c>
      <c r="J5097">
        <v>667.96997099999999</v>
      </c>
      <c r="K5097">
        <v>570800</v>
      </c>
      <c r="L5097">
        <v>2.2360000000000002</v>
      </c>
      <c r="M5097">
        <v>-1.79525254082133E-2</v>
      </c>
      <c r="N5097">
        <v>-6.8039323760619302E-2</v>
      </c>
      <c r="O5097">
        <v>-1.31177813293652E-2</v>
      </c>
      <c r="P5097">
        <v>0.10851423590235799</v>
      </c>
      <c r="Q5097">
        <v>0.44287956542671603</v>
      </c>
      <c r="R5097">
        <v>2.95719989817529E-2</v>
      </c>
      <c r="S5097">
        <v>1.8429071199710201E-2</v>
      </c>
      <c r="T5097">
        <v>1.49117957494889E-2</v>
      </c>
      <c r="U5097">
        <v>1.9925684784141501E-2</v>
      </c>
      <c r="V5097">
        <v>727</v>
      </c>
      <c r="W5097">
        <v>383.20001200000002</v>
      </c>
      <c r="X5097">
        <v>-0.200901762950739</v>
      </c>
      <c r="Y5097">
        <v>-6.9359101493404697E-3</v>
      </c>
      <c r="Z5097">
        <v>0.62252346940707903</v>
      </c>
      <c r="AA5097">
        <v>1.9138985531591199</v>
      </c>
      <c r="AB5097">
        <v>1.88129336044212</v>
      </c>
      <c r="AC5097" t="s">
        <v>252</v>
      </c>
      <c r="AD5097" t="s">
        <v>391</v>
      </c>
      <c r="AE5097" t="s">
        <v>62</v>
      </c>
      <c r="AF5097" t="s">
        <v>65</v>
      </c>
      <c r="AG5097" t="s">
        <v>392</v>
      </c>
      <c r="AH5097" s="45">
        <v>40661</v>
      </c>
      <c r="AI5097">
        <v>1058090</v>
      </c>
      <c r="AK5097" t="s">
        <v>393</v>
      </c>
      <c r="AL5097" t="s">
        <v>276</v>
      </c>
      <c r="AM5097" t="s">
        <v>245</v>
      </c>
    </row>
    <row r="5098" spans="1:39" x14ac:dyDescent="0.3">
      <c r="A5098" s="1">
        <v>43627</v>
      </c>
      <c r="B5098" t="s">
        <v>44</v>
      </c>
      <c r="C5098" t="s">
        <v>246</v>
      </c>
      <c r="D5098">
        <v>500</v>
      </c>
      <c r="E5098">
        <v>7</v>
      </c>
      <c r="F5098">
        <v>720.51000999999997</v>
      </c>
      <c r="G5098">
        <v>730.40997300000004</v>
      </c>
      <c r="H5098">
        <v>718.01000999999997</v>
      </c>
      <c r="I5098">
        <v>729.23999000000003</v>
      </c>
      <c r="J5098">
        <v>729.23999000000003</v>
      </c>
      <c r="K5098">
        <v>476700</v>
      </c>
      <c r="L5098">
        <v>2.14</v>
      </c>
      <c r="M5098">
        <v>1.2029680909269499E-2</v>
      </c>
      <c r="N5098">
        <v>9.6465470492239594E-2</v>
      </c>
      <c r="O5098">
        <v>3.3620692155144502E-2</v>
      </c>
      <c r="P5098">
        <v>0.14471288351537301</v>
      </c>
      <c r="Q5098">
        <v>0.47527224525370099</v>
      </c>
      <c r="R5098">
        <v>6.1290966621556997E-3</v>
      </c>
      <c r="S5098">
        <v>2.23342288490514E-2</v>
      </c>
      <c r="T5098">
        <v>1.6701935790815199E-2</v>
      </c>
      <c r="U5098">
        <v>2.0223492080615999E-2</v>
      </c>
      <c r="V5098">
        <v>730.40997300000004</v>
      </c>
      <c r="W5098">
        <v>383.20001200000002</v>
      </c>
      <c r="X5098">
        <v>-0.200901762950739</v>
      </c>
      <c r="Y5098">
        <v>-3.4994119269314301E-4</v>
      </c>
      <c r="Z5098">
        <v>0.67078264593717296</v>
      </c>
      <c r="AA5098">
        <v>2.3037588083607101</v>
      </c>
      <c r="AB5098">
        <v>2.1254680830208401</v>
      </c>
      <c r="AC5098" t="s">
        <v>252</v>
      </c>
      <c r="AD5098" t="s">
        <v>391</v>
      </c>
      <c r="AE5098" t="s">
        <v>62</v>
      </c>
      <c r="AF5098" t="s">
        <v>65</v>
      </c>
      <c r="AG5098" t="s">
        <v>392</v>
      </c>
      <c r="AH5098" s="45">
        <v>40661</v>
      </c>
      <c r="AI5098">
        <v>1058090</v>
      </c>
      <c r="AK5098" t="s">
        <v>393</v>
      </c>
      <c r="AL5098" t="s">
        <v>276</v>
      </c>
      <c r="AM5098" t="s">
        <v>245</v>
      </c>
    </row>
    <row r="5099" spans="1:39" x14ac:dyDescent="0.3">
      <c r="A5099" s="1">
        <v>43566</v>
      </c>
      <c r="B5099" t="s">
        <v>44</v>
      </c>
      <c r="C5099" t="s">
        <v>246</v>
      </c>
      <c r="D5099">
        <v>900</v>
      </c>
      <c r="E5099">
        <v>8</v>
      </c>
      <c r="F5099">
        <v>711.84002699999996</v>
      </c>
      <c r="G5099">
        <v>713.02002000000005</v>
      </c>
      <c r="H5099">
        <v>705.17999299999997</v>
      </c>
      <c r="I5099">
        <v>707.53002900000001</v>
      </c>
      <c r="J5099">
        <v>707.53002900000001</v>
      </c>
      <c r="K5099">
        <v>781800</v>
      </c>
      <c r="L5099">
        <v>2.504</v>
      </c>
      <c r="M5099">
        <v>-1.5872607049007802E-2</v>
      </c>
      <c r="N5099">
        <v>5.8827790126089498E-3</v>
      </c>
      <c r="O5099">
        <v>0.11449007372594899</v>
      </c>
      <c r="P5099">
        <v>0.32811473228851601</v>
      </c>
      <c r="Q5099">
        <v>0.78800522595669698</v>
      </c>
      <c r="R5099">
        <v>1.15788256256656E-2</v>
      </c>
      <c r="S5099">
        <v>9.40498847413806E-3</v>
      </c>
      <c r="T5099">
        <v>1.6902961911592899E-2</v>
      </c>
      <c r="U5099">
        <v>2.37077256280817E-2</v>
      </c>
      <c r="V5099">
        <v>721.21002199999998</v>
      </c>
      <c r="W5099">
        <v>315.95001200000002</v>
      </c>
      <c r="X5099">
        <v>-0.200901762950739</v>
      </c>
      <c r="Y5099" s="44">
        <v>3.8122194279549302E-5</v>
      </c>
      <c r="Z5099">
        <v>0.706642349718271</v>
      </c>
      <c r="AA5099">
        <v>2.5917938812735399</v>
      </c>
      <c r="AB5099">
        <v>2.5905875103329601</v>
      </c>
      <c r="AC5099" t="s">
        <v>253</v>
      </c>
      <c r="AD5099" t="s">
        <v>391</v>
      </c>
      <c r="AE5099" t="s">
        <v>62</v>
      </c>
      <c r="AF5099" t="s">
        <v>65</v>
      </c>
      <c r="AG5099" t="s">
        <v>392</v>
      </c>
      <c r="AH5099" s="45">
        <v>40661</v>
      </c>
      <c r="AI5099">
        <v>1058090</v>
      </c>
      <c r="AK5099" t="s">
        <v>393</v>
      </c>
      <c r="AL5099" t="s">
        <v>276</v>
      </c>
      <c r="AM5099" t="s">
        <v>245</v>
      </c>
    </row>
    <row r="5100" spans="1:39" x14ac:dyDescent="0.3">
      <c r="A5100" s="1">
        <v>43616</v>
      </c>
      <c r="B5100" t="s">
        <v>44</v>
      </c>
      <c r="C5100" t="s">
        <v>239</v>
      </c>
      <c r="D5100">
        <v>1000</v>
      </c>
      <c r="E5100">
        <v>8</v>
      </c>
      <c r="F5100">
        <v>662.95001200000002</v>
      </c>
      <c r="G5100">
        <v>669</v>
      </c>
      <c r="H5100">
        <v>657.71002199999998</v>
      </c>
      <c r="I5100">
        <v>659.96997099999999</v>
      </c>
      <c r="J5100">
        <v>659.96997099999999</v>
      </c>
      <c r="K5100">
        <v>634500</v>
      </c>
      <c r="L5100">
        <v>2.1419999999999999</v>
      </c>
      <c r="M5100">
        <v>-2.69529524398603E-2</v>
      </c>
      <c r="N5100">
        <v>-1.0775596783291199E-2</v>
      </c>
      <c r="O5100">
        <v>-4.1652608302769199E-2</v>
      </c>
      <c r="P5100">
        <v>7.6066802805988099E-2</v>
      </c>
      <c r="Q5100">
        <v>0.41315402174240201</v>
      </c>
      <c r="R5100">
        <v>2.2221130342241099E-2</v>
      </c>
      <c r="S5100">
        <v>1.9256013056433902E-2</v>
      </c>
      <c r="T5100">
        <v>1.5344381680650301E-2</v>
      </c>
      <c r="U5100">
        <v>2.0014733018984199E-2</v>
      </c>
      <c r="V5100">
        <v>727</v>
      </c>
      <c r="W5100">
        <v>383.20001200000002</v>
      </c>
      <c r="X5100">
        <v>-0.200901762950739</v>
      </c>
      <c r="Y5100">
        <v>-1.3283204951564801E-2</v>
      </c>
      <c r="Z5100">
        <v>0.64357226314600402</v>
      </c>
      <c r="AA5100">
        <v>1.8264828833089799</v>
      </c>
      <c r="AB5100">
        <v>1.87756399298099</v>
      </c>
      <c r="AC5100" t="s">
        <v>253</v>
      </c>
      <c r="AD5100" t="s">
        <v>391</v>
      </c>
      <c r="AE5100" t="s">
        <v>62</v>
      </c>
      <c r="AF5100" t="s">
        <v>65</v>
      </c>
      <c r="AG5100" t="s">
        <v>392</v>
      </c>
      <c r="AH5100" s="45">
        <v>40661</v>
      </c>
      <c r="AI5100">
        <v>1058090</v>
      </c>
      <c r="AK5100" t="s">
        <v>393</v>
      </c>
      <c r="AL5100" t="s">
        <v>276</v>
      </c>
      <c r="AM5100" t="s">
        <v>245</v>
      </c>
    </row>
    <row r="5101" spans="1:39" x14ac:dyDescent="0.3">
      <c r="A5101" s="1">
        <v>43633</v>
      </c>
      <c r="B5101" t="s">
        <v>44</v>
      </c>
      <c r="C5101" t="s">
        <v>246</v>
      </c>
      <c r="D5101">
        <v>900</v>
      </c>
      <c r="E5101">
        <v>8</v>
      </c>
      <c r="F5101">
        <v>743</v>
      </c>
      <c r="G5101">
        <v>749.22997999999995</v>
      </c>
      <c r="H5101">
        <v>730.01000999999997</v>
      </c>
      <c r="I5101">
        <v>731.65002400000003</v>
      </c>
      <c r="J5101">
        <v>731.65002400000003</v>
      </c>
      <c r="K5101">
        <v>358300</v>
      </c>
      <c r="L5101">
        <v>2.0859999999999999</v>
      </c>
      <c r="M5101">
        <v>-1.21449119392782E-2</v>
      </c>
      <c r="N5101">
        <v>1.5329089027916701E-2</v>
      </c>
      <c r="O5101">
        <v>3.5842851102660403E-2</v>
      </c>
      <c r="P5101">
        <v>0.10944644422871801</v>
      </c>
      <c r="Q5101">
        <v>0.46311973195047201</v>
      </c>
      <c r="R5101">
        <v>1.1848184000271701E-2</v>
      </c>
      <c r="S5101">
        <v>2.1505586358548101E-2</v>
      </c>
      <c r="T5101">
        <v>1.65776163457713E-2</v>
      </c>
      <c r="U5101">
        <v>2.0149563022206499E-2</v>
      </c>
      <c r="V5101">
        <v>749.25</v>
      </c>
      <c r="W5101">
        <v>383.20001200000002</v>
      </c>
      <c r="X5101">
        <v>-0.17952264324421399</v>
      </c>
      <c r="Y5101">
        <v>9.3131563797728401E-4</v>
      </c>
      <c r="Z5101">
        <v>0.66205263878689502</v>
      </c>
      <c r="AA5101">
        <v>2.3487425350748001</v>
      </c>
      <c r="AB5101">
        <v>2.3088037460734698</v>
      </c>
      <c r="AC5101" t="s">
        <v>253</v>
      </c>
      <c r="AD5101" t="s">
        <v>391</v>
      </c>
      <c r="AE5101" t="s">
        <v>62</v>
      </c>
      <c r="AF5101" t="s">
        <v>65</v>
      </c>
      <c r="AG5101" t="s">
        <v>392</v>
      </c>
      <c r="AH5101" s="45">
        <v>40661</v>
      </c>
      <c r="AI5101">
        <v>1058090</v>
      </c>
      <c r="AK5101" t="s">
        <v>393</v>
      </c>
      <c r="AL5101" t="s">
        <v>276</v>
      </c>
      <c r="AM5101" t="s">
        <v>245</v>
      </c>
    </row>
    <row r="5102" spans="1:39" x14ac:dyDescent="0.3">
      <c r="A5102" s="1">
        <v>43564</v>
      </c>
      <c r="B5102" t="s">
        <v>44</v>
      </c>
      <c r="C5102" t="s">
        <v>246</v>
      </c>
      <c r="D5102">
        <v>600</v>
      </c>
      <c r="E5102">
        <v>9</v>
      </c>
      <c r="F5102">
        <v>713.080017</v>
      </c>
      <c r="G5102">
        <v>721.21002199999998</v>
      </c>
      <c r="H5102">
        <v>709.89001499999995</v>
      </c>
      <c r="I5102">
        <v>710.669983</v>
      </c>
      <c r="J5102">
        <v>710.669983</v>
      </c>
      <c r="K5102">
        <v>507400</v>
      </c>
      <c r="L5102">
        <v>2.4990000000000001</v>
      </c>
      <c r="M5102">
        <v>-5.6267171533166604E-3</v>
      </c>
      <c r="N5102">
        <v>8.2941055211934699E-3</v>
      </c>
      <c r="O5102">
        <v>0.14224716560544301</v>
      </c>
      <c r="P5102">
        <v>0.35687395725045001</v>
      </c>
      <c r="Q5102">
        <v>0.80699096265127801</v>
      </c>
      <c r="R5102">
        <v>6.2895307432366499E-3</v>
      </c>
      <c r="S5102">
        <v>8.8979944668015308E-3</v>
      </c>
      <c r="T5102">
        <v>1.6806238303022601E-2</v>
      </c>
      <c r="U5102">
        <v>2.36834012696426E-2</v>
      </c>
      <c r="V5102">
        <v>721.21002199999998</v>
      </c>
      <c r="W5102">
        <v>315.76998900000001</v>
      </c>
      <c r="X5102">
        <v>-0.200901762950739</v>
      </c>
      <c r="Y5102">
        <v>-6.0859766572597396E-3</v>
      </c>
      <c r="Z5102">
        <v>0.70529949943389603</v>
      </c>
      <c r="AA5102">
        <v>2.6276450815781498</v>
      </c>
      <c r="AB5102">
        <v>2.5509165861388499</v>
      </c>
      <c r="AC5102" t="s">
        <v>254</v>
      </c>
      <c r="AD5102" t="s">
        <v>391</v>
      </c>
      <c r="AE5102" t="s">
        <v>62</v>
      </c>
      <c r="AF5102" t="s">
        <v>65</v>
      </c>
      <c r="AG5102" t="s">
        <v>392</v>
      </c>
      <c r="AH5102" s="45">
        <v>40661</v>
      </c>
      <c r="AI5102">
        <v>1058090</v>
      </c>
      <c r="AK5102" t="s">
        <v>393</v>
      </c>
      <c r="AL5102" t="s">
        <v>276</v>
      </c>
      <c r="AM5102" t="s">
        <v>245</v>
      </c>
    </row>
    <row r="5103" spans="1:39" x14ac:dyDescent="0.3">
      <c r="A5103" s="1">
        <v>43600</v>
      </c>
      <c r="B5103" t="s">
        <v>44</v>
      </c>
      <c r="C5103" t="s">
        <v>239</v>
      </c>
      <c r="D5103">
        <v>500</v>
      </c>
      <c r="E5103">
        <v>10</v>
      </c>
      <c r="F5103">
        <v>700.01000999999997</v>
      </c>
      <c r="G5103">
        <v>710.669983</v>
      </c>
      <c r="H5103">
        <v>698.52002000000005</v>
      </c>
      <c r="I5103">
        <v>705.89001499999995</v>
      </c>
      <c r="J5103">
        <v>705.89001499999995</v>
      </c>
      <c r="K5103">
        <v>307800</v>
      </c>
      <c r="L5103">
        <v>2.379</v>
      </c>
      <c r="M5103">
        <v>3.8465446373124701E-3</v>
      </c>
      <c r="N5103">
        <v>-5.1997233890971996E-3</v>
      </c>
      <c r="O5103">
        <v>-9.2362616394941009E-3</v>
      </c>
      <c r="P5103">
        <v>0.16316332633441999</v>
      </c>
      <c r="Q5103">
        <v>0.50722910851301695</v>
      </c>
      <c r="R5103">
        <v>1.7703500181029199E-2</v>
      </c>
      <c r="S5103">
        <v>1.6641396727105399E-2</v>
      </c>
      <c r="T5103">
        <v>1.22289522079172E-2</v>
      </c>
      <c r="U5103">
        <v>1.9677197527141699E-2</v>
      </c>
      <c r="V5103">
        <v>721.419983</v>
      </c>
      <c r="W5103">
        <v>383.20001200000002</v>
      </c>
      <c r="X5103">
        <v>-0.200901762950739</v>
      </c>
      <c r="Y5103">
        <v>5.8219943882337104E-3</v>
      </c>
      <c r="Z5103">
        <v>0.61886718031860999</v>
      </c>
      <c r="AA5103">
        <v>1.9967242511801699</v>
      </c>
      <c r="AB5103">
        <v>1.93688220038155</v>
      </c>
      <c r="AC5103" t="s">
        <v>255</v>
      </c>
      <c r="AD5103" t="s">
        <v>391</v>
      </c>
      <c r="AE5103" t="s">
        <v>62</v>
      </c>
      <c r="AF5103" t="s">
        <v>65</v>
      </c>
      <c r="AG5103" t="s">
        <v>392</v>
      </c>
      <c r="AH5103" s="45">
        <v>40661</v>
      </c>
      <c r="AI5103">
        <v>1058090</v>
      </c>
      <c r="AK5103" t="s">
        <v>393</v>
      </c>
      <c r="AL5103" t="s">
        <v>276</v>
      </c>
      <c r="AM5103" t="s">
        <v>245</v>
      </c>
    </row>
    <row r="5104" spans="1:39" x14ac:dyDescent="0.3">
      <c r="A5104" s="1">
        <v>43601</v>
      </c>
      <c r="B5104" t="s">
        <v>44</v>
      </c>
      <c r="C5104" t="s">
        <v>239</v>
      </c>
      <c r="D5104">
        <v>900</v>
      </c>
      <c r="E5104">
        <v>10</v>
      </c>
      <c r="F5104">
        <v>708.07000700000003</v>
      </c>
      <c r="G5104">
        <v>719.14001499999995</v>
      </c>
      <c r="H5104">
        <v>705.11999500000002</v>
      </c>
      <c r="I5104">
        <v>708.92999299999997</v>
      </c>
      <c r="J5104">
        <v>708.92999299999997</v>
      </c>
      <c r="K5104">
        <v>422400</v>
      </c>
      <c r="L5104">
        <v>2.4049999999999998</v>
      </c>
      <c r="M5104">
        <v>4.2973419390726596E-3</v>
      </c>
      <c r="N5104">
        <v>5.3745911102036897E-3</v>
      </c>
      <c r="O5104">
        <v>-4.7002999136836199E-3</v>
      </c>
      <c r="P5104">
        <v>0.159470927589169</v>
      </c>
      <c r="Q5104">
        <v>0.50800374887574395</v>
      </c>
      <c r="R5104">
        <v>1.7552440119556801E-2</v>
      </c>
      <c r="S5104">
        <v>1.6671820301249401E-2</v>
      </c>
      <c r="T5104">
        <v>1.2211490817759799E-2</v>
      </c>
      <c r="U5104">
        <v>1.9677494846239599E-2</v>
      </c>
      <c r="V5104">
        <v>721.419983</v>
      </c>
      <c r="W5104">
        <v>383.20001200000002</v>
      </c>
      <c r="X5104">
        <v>-0.200901762950739</v>
      </c>
      <c r="Y5104">
        <v>8.8559569696340101E-3</v>
      </c>
      <c r="Z5104">
        <v>0.61952245322103505</v>
      </c>
      <c r="AA5104">
        <v>2.0207399900590599</v>
      </c>
      <c r="AB5104">
        <v>1.9569840283002899</v>
      </c>
      <c r="AC5104" t="s">
        <v>255</v>
      </c>
      <c r="AD5104" t="s">
        <v>391</v>
      </c>
      <c r="AE5104" t="s">
        <v>62</v>
      </c>
      <c r="AF5104" t="s">
        <v>65</v>
      </c>
      <c r="AG5104" t="s">
        <v>392</v>
      </c>
      <c r="AH5104" s="45">
        <v>40661</v>
      </c>
      <c r="AI5104">
        <v>1058090</v>
      </c>
      <c r="AK5104" t="s">
        <v>393</v>
      </c>
      <c r="AL5104" t="s">
        <v>276</v>
      </c>
      <c r="AM5104" t="s">
        <v>245</v>
      </c>
    </row>
    <row r="5105" spans="1:39" x14ac:dyDescent="0.3">
      <c r="A5105" s="1">
        <v>43635</v>
      </c>
      <c r="B5105" t="s">
        <v>44</v>
      </c>
      <c r="C5105" t="s">
        <v>239</v>
      </c>
      <c r="D5105">
        <v>1000</v>
      </c>
      <c r="E5105">
        <v>10</v>
      </c>
      <c r="F5105">
        <v>732.19000199999903</v>
      </c>
      <c r="G5105">
        <v>737.15997300000004</v>
      </c>
      <c r="H5105">
        <v>723.05999799999995</v>
      </c>
      <c r="I5105">
        <v>736.34997599999997</v>
      </c>
      <c r="J5105">
        <v>736.34997599999997</v>
      </c>
      <c r="K5105">
        <v>314300</v>
      </c>
      <c r="L5105">
        <v>2.0289999999999999</v>
      </c>
      <c r="M5105">
        <v>5.1875997026454004E-3</v>
      </c>
      <c r="N5105">
        <v>-1.8859288700861199E-3</v>
      </c>
      <c r="O5105">
        <v>2.81510935572859E-2</v>
      </c>
      <c r="P5105">
        <v>0.100731244119679</v>
      </c>
      <c r="Q5105">
        <v>0.45225481662609601</v>
      </c>
      <c r="R5105">
        <v>9.4496510923932006E-3</v>
      </c>
      <c r="S5105">
        <v>2.1434948151128098E-2</v>
      </c>
      <c r="T5105">
        <v>1.6492604701446999E-2</v>
      </c>
      <c r="U5105">
        <v>2.01361185473246E-2</v>
      </c>
      <c r="V5105">
        <v>749.25</v>
      </c>
      <c r="W5105">
        <v>383.20001200000002</v>
      </c>
      <c r="X5105">
        <v>-0.17952264324421399</v>
      </c>
      <c r="Y5105">
        <v>2.98071681438073E-3</v>
      </c>
      <c r="Z5105">
        <v>0.66091587922108297</v>
      </c>
      <c r="AA5105">
        <v>2.3459176842026701</v>
      </c>
      <c r="AB5105">
        <v>2.3424150910071502</v>
      </c>
      <c r="AC5105" t="s">
        <v>255</v>
      </c>
      <c r="AD5105" t="s">
        <v>391</v>
      </c>
      <c r="AE5105" t="s">
        <v>62</v>
      </c>
      <c r="AF5105" t="s">
        <v>65</v>
      </c>
      <c r="AG5105" t="s">
        <v>392</v>
      </c>
      <c r="AH5105" s="45">
        <v>40661</v>
      </c>
      <c r="AI5105">
        <v>1058090</v>
      </c>
      <c r="AK5105" t="s">
        <v>393</v>
      </c>
      <c r="AL5105" t="s">
        <v>276</v>
      </c>
      <c r="AM5105" t="s">
        <v>245</v>
      </c>
    </row>
    <row r="5106" spans="1:39" x14ac:dyDescent="0.3">
      <c r="A5106" s="1">
        <v>43606</v>
      </c>
      <c r="B5106" t="s">
        <v>44</v>
      </c>
      <c r="C5106" t="s">
        <v>246</v>
      </c>
      <c r="D5106">
        <v>500</v>
      </c>
      <c r="E5106">
        <v>11</v>
      </c>
      <c r="F5106">
        <v>721.55999799999995</v>
      </c>
      <c r="G5106">
        <v>723</v>
      </c>
      <c r="H5106">
        <v>714.98999000000003</v>
      </c>
      <c r="I5106">
        <v>715</v>
      </c>
      <c r="J5106">
        <v>715</v>
      </c>
      <c r="K5106">
        <v>441500</v>
      </c>
      <c r="L5106">
        <v>2.4260000000000002</v>
      </c>
      <c r="M5106">
        <v>-4.1870263542165701E-3</v>
      </c>
      <c r="N5106">
        <v>1.6669648092975799E-2</v>
      </c>
      <c r="O5106">
        <v>2.1202207650602899E-2</v>
      </c>
      <c r="P5106">
        <v>0.17912668262711701</v>
      </c>
      <c r="Q5106">
        <v>0.50397267410812097</v>
      </c>
      <c r="R5106">
        <v>4.9927615513610402E-3</v>
      </c>
      <c r="S5106">
        <v>1.52719748249274E-2</v>
      </c>
      <c r="T5106">
        <v>1.2137614473069901E-2</v>
      </c>
      <c r="U5106">
        <v>1.9472661522721799E-2</v>
      </c>
      <c r="V5106">
        <v>727</v>
      </c>
      <c r="W5106">
        <v>383.20001200000002</v>
      </c>
      <c r="X5106">
        <v>-0.200901762950739</v>
      </c>
      <c r="Y5106">
        <v>8.4599491109458805E-3</v>
      </c>
      <c r="Z5106">
        <v>0.60202227984687195</v>
      </c>
      <c r="AA5106">
        <v>2.0634952804055802</v>
      </c>
      <c r="AB5106">
        <v>1.99669668803869</v>
      </c>
      <c r="AC5106" t="s">
        <v>256</v>
      </c>
      <c r="AD5106" t="s">
        <v>391</v>
      </c>
      <c r="AE5106" t="s">
        <v>62</v>
      </c>
      <c r="AF5106" t="s">
        <v>65</v>
      </c>
      <c r="AG5106" t="s">
        <v>392</v>
      </c>
      <c r="AH5106" s="45">
        <v>40661</v>
      </c>
      <c r="AI5106">
        <v>1058090</v>
      </c>
      <c r="AK5106" t="s">
        <v>393</v>
      </c>
      <c r="AL5106" t="s">
        <v>276</v>
      </c>
      <c r="AM5106" t="s">
        <v>245</v>
      </c>
    </row>
    <row r="5107" spans="1:39" x14ac:dyDescent="0.3">
      <c r="A5107" s="1">
        <v>43609</v>
      </c>
      <c r="B5107" t="s">
        <v>44</v>
      </c>
      <c r="C5107" t="s">
        <v>239</v>
      </c>
      <c r="D5107">
        <v>900</v>
      </c>
      <c r="E5107">
        <v>11</v>
      </c>
      <c r="F5107">
        <v>670</v>
      </c>
      <c r="G5107">
        <v>671.96997099999999</v>
      </c>
      <c r="H5107">
        <v>658.72997999999995</v>
      </c>
      <c r="I5107">
        <v>662.55999799999995</v>
      </c>
      <c r="J5107">
        <v>662.55999799999995</v>
      </c>
      <c r="K5107">
        <v>605500</v>
      </c>
      <c r="L5107">
        <v>2.3239999999999998</v>
      </c>
      <c r="M5107">
        <v>-6.8588155051637501E-3</v>
      </c>
      <c r="N5107">
        <v>-7.74433062430257E-2</v>
      </c>
      <c r="O5107">
        <v>-6.8801678574417893E-2</v>
      </c>
      <c r="P5107">
        <v>0.104763725110652</v>
      </c>
      <c r="Q5107">
        <v>0.41959333567563101</v>
      </c>
      <c r="R5107">
        <v>2.3705049972076599E-2</v>
      </c>
      <c r="S5107">
        <v>1.9531183746214799E-2</v>
      </c>
      <c r="T5107">
        <v>1.4379141511146399E-2</v>
      </c>
      <c r="U5107">
        <v>1.98462863044797E-2</v>
      </c>
      <c r="V5107">
        <v>727</v>
      </c>
      <c r="W5107">
        <v>383.20001200000002</v>
      </c>
      <c r="X5107">
        <v>-0.200901762950739</v>
      </c>
      <c r="Y5107">
        <v>1.3526439988342199E-3</v>
      </c>
      <c r="Z5107">
        <v>0.63041294209482401</v>
      </c>
      <c r="AA5107">
        <v>1.76130724880453</v>
      </c>
      <c r="AB5107">
        <v>1.9257046692187201</v>
      </c>
      <c r="AC5107" t="s">
        <v>256</v>
      </c>
      <c r="AD5107" t="s">
        <v>391</v>
      </c>
      <c r="AE5107" t="s">
        <v>62</v>
      </c>
      <c r="AF5107" t="s">
        <v>65</v>
      </c>
      <c r="AG5107" t="s">
        <v>392</v>
      </c>
      <c r="AH5107" s="45">
        <v>40661</v>
      </c>
      <c r="AI5107">
        <v>1058090</v>
      </c>
      <c r="AK5107" t="s">
        <v>393</v>
      </c>
      <c r="AL5107" t="s">
        <v>276</v>
      </c>
      <c r="AM5107" t="s">
        <v>245</v>
      </c>
    </row>
    <row r="5108" spans="1:39" x14ac:dyDescent="0.3">
      <c r="A5108" s="1">
        <v>43620</v>
      </c>
      <c r="B5108" t="s">
        <v>44</v>
      </c>
      <c r="C5108" t="s">
        <v>239</v>
      </c>
      <c r="D5108">
        <v>1800</v>
      </c>
      <c r="E5108">
        <v>11</v>
      </c>
      <c r="F5108">
        <v>649.07000700000003</v>
      </c>
      <c r="G5108">
        <v>665.39001499999995</v>
      </c>
      <c r="H5108">
        <v>647.95001200000002</v>
      </c>
      <c r="I5108">
        <v>662.17999299999997</v>
      </c>
      <c r="J5108">
        <v>662.17999299999997</v>
      </c>
      <c r="K5108">
        <v>842600</v>
      </c>
      <c r="L5108">
        <v>2.1190000000000002</v>
      </c>
      <c r="M5108">
        <v>3.14788854190651E-2</v>
      </c>
      <c r="N5108">
        <v>-2.66583326114837E-2</v>
      </c>
      <c r="O5108">
        <v>-6.6723042221500606E-2</v>
      </c>
      <c r="P5108">
        <v>7.2274198328628095E-2</v>
      </c>
      <c r="Q5108">
        <v>0.41190398855014698</v>
      </c>
      <c r="R5108">
        <v>2.6978216829380501E-2</v>
      </c>
      <c r="S5108">
        <v>2.0330814182541498E-2</v>
      </c>
      <c r="T5108">
        <v>1.6179687545460199E-2</v>
      </c>
      <c r="U5108">
        <v>2.01327241529176E-2</v>
      </c>
      <c r="V5108">
        <v>727</v>
      </c>
      <c r="W5108">
        <v>383.20001200000002</v>
      </c>
      <c r="X5108">
        <v>-0.200901762950739</v>
      </c>
      <c r="Y5108">
        <v>2.1205927310919401E-2</v>
      </c>
      <c r="Z5108">
        <v>0.653067067533743</v>
      </c>
      <c r="AA5108">
        <v>1.87045222709736</v>
      </c>
      <c r="AB5108">
        <v>1.8729542146259801</v>
      </c>
      <c r="AC5108" t="s">
        <v>256</v>
      </c>
      <c r="AD5108" t="s">
        <v>391</v>
      </c>
      <c r="AE5108" t="s">
        <v>62</v>
      </c>
      <c r="AF5108" t="s">
        <v>65</v>
      </c>
      <c r="AG5108" t="s">
        <v>392</v>
      </c>
      <c r="AH5108" s="45">
        <v>40661</v>
      </c>
      <c r="AI5108">
        <v>1058090</v>
      </c>
      <c r="AK5108" t="s">
        <v>393</v>
      </c>
      <c r="AL5108" t="s">
        <v>276</v>
      </c>
      <c r="AM5108" t="s">
        <v>245</v>
      </c>
    </row>
    <row r="5109" spans="1:39" x14ac:dyDescent="0.3">
      <c r="A5109" s="1">
        <v>43641</v>
      </c>
      <c r="B5109" t="s">
        <v>44</v>
      </c>
      <c r="C5109" t="s">
        <v>246</v>
      </c>
      <c r="D5109">
        <v>1500</v>
      </c>
      <c r="E5109">
        <v>11</v>
      </c>
      <c r="F5109">
        <v>733.94000199999903</v>
      </c>
      <c r="G5109">
        <v>739.96002199999998</v>
      </c>
      <c r="H5109">
        <v>727.73999000000003</v>
      </c>
      <c r="I5109">
        <v>733.21997099999999</v>
      </c>
      <c r="J5109">
        <v>733.21997099999999</v>
      </c>
      <c r="K5109">
        <v>461000</v>
      </c>
      <c r="L5109">
        <v>1.994</v>
      </c>
      <c r="M5109">
        <v>1.24748125458115E-2</v>
      </c>
      <c r="N5109">
        <v>9.2783685247589697E-4</v>
      </c>
      <c r="O5109">
        <v>9.4475821444978403E-2</v>
      </c>
      <c r="P5109">
        <v>6.2465754869868099E-2</v>
      </c>
      <c r="Q5109">
        <v>0.44484072249248302</v>
      </c>
      <c r="R5109">
        <v>1.0878563888608601E-2</v>
      </c>
      <c r="S5109">
        <v>1.7355351194218702E-2</v>
      </c>
      <c r="T5109">
        <v>1.65518240681767E-2</v>
      </c>
      <c r="U5109">
        <v>2.0152974239572199E-2</v>
      </c>
      <c r="V5109">
        <v>749.25</v>
      </c>
      <c r="W5109">
        <v>383.20001200000002</v>
      </c>
      <c r="X5109">
        <v>-0.17952264324421399</v>
      </c>
      <c r="Y5109">
        <v>-9.5417756928269908E-3</v>
      </c>
      <c r="Z5109">
        <v>0.65317558617173099</v>
      </c>
      <c r="AA5109">
        <v>2.3952650582016801</v>
      </c>
      <c r="AB5109">
        <v>2.3734889960875298</v>
      </c>
      <c r="AC5109" t="s">
        <v>256</v>
      </c>
      <c r="AD5109" t="s">
        <v>391</v>
      </c>
      <c r="AE5109" t="s">
        <v>62</v>
      </c>
      <c r="AF5109" t="s">
        <v>65</v>
      </c>
      <c r="AG5109" t="s">
        <v>392</v>
      </c>
      <c r="AH5109" s="45">
        <v>40661</v>
      </c>
      <c r="AI5109">
        <v>1058090</v>
      </c>
      <c r="AK5109" t="s">
        <v>393</v>
      </c>
      <c r="AL5109" t="s">
        <v>276</v>
      </c>
      <c r="AM5109" t="s">
        <v>245</v>
      </c>
    </row>
    <row r="5110" spans="1:39" x14ac:dyDescent="0.3">
      <c r="A5110" s="1">
        <v>43643</v>
      </c>
      <c r="B5110" t="s">
        <v>44</v>
      </c>
      <c r="C5110" t="s">
        <v>239</v>
      </c>
      <c r="D5110">
        <v>1300</v>
      </c>
      <c r="E5110">
        <v>11</v>
      </c>
      <c r="F5110">
        <v>730.29998799999998</v>
      </c>
      <c r="G5110">
        <v>730.29998799999998</v>
      </c>
      <c r="H5110">
        <v>720.70001200000002</v>
      </c>
      <c r="I5110">
        <v>724.11999500000002</v>
      </c>
      <c r="J5110">
        <v>724.11999500000002</v>
      </c>
      <c r="K5110">
        <v>409000</v>
      </c>
      <c r="L5110">
        <v>2.0049999999999999</v>
      </c>
      <c r="M5110">
        <v>-4.6431218980034798E-3</v>
      </c>
      <c r="N5110">
        <v>-2.0070114479719001E-2</v>
      </c>
      <c r="O5110">
        <v>6.2761373261208397E-2</v>
      </c>
      <c r="P5110">
        <v>3.0297467386106801E-2</v>
      </c>
      <c r="Q5110">
        <v>0.45004176209896402</v>
      </c>
      <c r="R5110">
        <v>1.04659994292615E-2</v>
      </c>
      <c r="S5110">
        <v>1.67725680407976E-2</v>
      </c>
      <c r="T5110">
        <v>1.65109365915093E-2</v>
      </c>
      <c r="U5110">
        <v>2.0017013537881601E-2</v>
      </c>
      <c r="V5110">
        <v>749.25</v>
      </c>
      <c r="W5110">
        <v>383.20001200000002</v>
      </c>
      <c r="X5110">
        <v>-0.17952264324421399</v>
      </c>
      <c r="Y5110">
        <v>3.81588593721357E-3</v>
      </c>
      <c r="Z5110">
        <v>0.63532756790079403</v>
      </c>
      <c r="AA5110">
        <v>2.46856001359712</v>
      </c>
      <c r="AB5110">
        <v>2.4339666649763898</v>
      </c>
      <c r="AC5110" t="s">
        <v>256</v>
      </c>
      <c r="AD5110" t="s">
        <v>391</v>
      </c>
      <c r="AE5110" t="s">
        <v>62</v>
      </c>
      <c r="AF5110" t="s">
        <v>65</v>
      </c>
      <c r="AG5110" t="s">
        <v>392</v>
      </c>
      <c r="AH5110" s="45">
        <v>40661</v>
      </c>
      <c r="AI5110">
        <v>1058090</v>
      </c>
      <c r="AK5110" t="s">
        <v>393</v>
      </c>
      <c r="AL5110" t="s">
        <v>276</v>
      </c>
      <c r="AM5110" t="s">
        <v>245</v>
      </c>
    </row>
    <row r="5111" spans="1:39" x14ac:dyDescent="0.3">
      <c r="A5111" s="1">
        <v>43577</v>
      </c>
      <c r="B5111" t="s">
        <v>44</v>
      </c>
      <c r="C5111" t="s">
        <v>246</v>
      </c>
      <c r="D5111">
        <v>900</v>
      </c>
      <c r="E5111">
        <v>12</v>
      </c>
      <c r="F5111">
        <v>699</v>
      </c>
      <c r="G5111">
        <v>702.84002699999996</v>
      </c>
      <c r="H5111">
        <v>692</v>
      </c>
      <c r="I5111">
        <v>701.669983</v>
      </c>
      <c r="J5111">
        <v>701.669983</v>
      </c>
      <c r="K5111">
        <v>463300</v>
      </c>
      <c r="L5111">
        <v>2.59</v>
      </c>
      <c r="M5111">
        <v>2.38284875959402E-3</v>
      </c>
      <c r="N5111">
        <v>-1.5232517074839601E-2</v>
      </c>
      <c r="O5111">
        <v>5.2488911343703801E-2</v>
      </c>
      <c r="P5111">
        <v>0.31271963126024299</v>
      </c>
      <c r="Q5111">
        <v>0.72905729341408898</v>
      </c>
      <c r="R5111">
        <v>1.5819029967475799E-2</v>
      </c>
      <c r="S5111">
        <v>1.0531039868392199E-2</v>
      </c>
      <c r="T5111">
        <v>1.7101401985265999E-2</v>
      </c>
      <c r="U5111">
        <v>2.3662471997770902E-2</v>
      </c>
      <c r="V5111">
        <v>721.21002199999998</v>
      </c>
      <c r="W5111">
        <v>326</v>
      </c>
      <c r="X5111">
        <v>-0.200901762950739</v>
      </c>
      <c r="Y5111">
        <v>1.0115060212163699E-3</v>
      </c>
      <c r="Z5111">
        <v>0.69378533782292795</v>
      </c>
      <c r="AA5111">
        <v>2.5019299766986398</v>
      </c>
      <c r="AB5111">
        <v>2.53272804203888</v>
      </c>
      <c r="AC5111" t="s">
        <v>257</v>
      </c>
      <c r="AD5111" t="s">
        <v>391</v>
      </c>
      <c r="AE5111" t="s">
        <v>62</v>
      </c>
      <c r="AF5111" t="s">
        <v>65</v>
      </c>
      <c r="AG5111" t="s">
        <v>392</v>
      </c>
      <c r="AH5111" s="45">
        <v>40661</v>
      </c>
      <c r="AI5111">
        <v>1058090</v>
      </c>
      <c r="AK5111" t="s">
        <v>393</v>
      </c>
      <c r="AL5111" t="s">
        <v>276</v>
      </c>
      <c r="AM5111" t="s">
        <v>245</v>
      </c>
    </row>
    <row r="5112" spans="1:39" x14ac:dyDescent="0.3">
      <c r="A5112" s="1">
        <v>43588</v>
      </c>
      <c r="B5112" t="s">
        <v>44</v>
      </c>
      <c r="C5112" t="s">
        <v>239</v>
      </c>
      <c r="D5112">
        <v>1000</v>
      </c>
      <c r="E5112">
        <v>12</v>
      </c>
      <c r="F5112">
        <v>707.57000700000003</v>
      </c>
      <c r="G5112">
        <v>710.92999299999997</v>
      </c>
      <c r="H5112">
        <v>703.419983</v>
      </c>
      <c r="I5112">
        <v>709.52002000000005</v>
      </c>
      <c r="J5112">
        <v>709.52002000000005</v>
      </c>
      <c r="K5112">
        <v>436300</v>
      </c>
      <c r="L5112">
        <v>2.5310000000000001</v>
      </c>
      <c r="M5112">
        <v>2.3282593046487902E-3</v>
      </c>
      <c r="N5112">
        <v>4.7227712993513901E-2</v>
      </c>
      <c r="O5112">
        <v>6.6746556604044202E-3</v>
      </c>
      <c r="P5112">
        <v>0.29700870730620899</v>
      </c>
      <c r="Q5112">
        <v>0.52143344836887395</v>
      </c>
      <c r="R5112">
        <v>1.1704569707205899E-2</v>
      </c>
      <c r="S5112">
        <v>1.5179294054684E-2</v>
      </c>
      <c r="T5112">
        <v>1.7905967258733099E-2</v>
      </c>
      <c r="U5112">
        <v>1.9531708066341798E-2</v>
      </c>
      <c r="V5112">
        <v>721.21002199999998</v>
      </c>
      <c r="W5112">
        <v>383.20001200000002</v>
      </c>
      <c r="X5112">
        <v>-0.200901762950739</v>
      </c>
      <c r="Y5112">
        <v>9.5921274614703799E-3</v>
      </c>
      <c r="Z5112">
        <v>0.58460410283948405</v>
      </c>
      <c r="AA5112">
        <v>1.91074635355585</v>
      </c>
      <c r="AB5112">
        <v>1.77522297012445</v>
      </c>
      <c r="AC5112" t="s">
        <v>257</v>
      </c>
      <c r="AD5112" t="s">
        <v>391</v>
      </c>
      <c r="AE5112" t="s">
        <v>62</v>
      </c>
      <c r="AF5112" t="s">
        <v>65</v>
      </c>
      <c r="AG5112" t="s">
        <v>392</v>
      </c>
      <c r="AH5112" s="45">
        <v>40661</v>
      </c>
      <c r="AI5112">
        <v>1058090</v>
      </c>
      <c r="AK5112" t="s">
        <v>393</v>
      </c>
      <c r="AL5112" t="s">
        <v>276</v>
      </c>
      <c r="AM5112" t="s">
        <v>245</v>
      </c>
    </row>
    <row r="5113" spans="1:39" x14ac:dyDescent="0.3">
      <c r="A5113" s="1">
        <v>43592</v>
      </c>
      <c r="B5113" t="s">
        <v>44</v>
      </c>
      <c r="C5113" t="s">
        <v>239</v>
      </c>
      <c r="D5113">
        <v>600</v>
      </c>
      <c r="E5113">
        <v>12</v>
      </c>
      <c r="F5113">
        <v>716.63000499999998</v>
      </c>
      <c r="G5113">
        <v>721.419983</v>
      </c>
      <c r="H5113">
        <v>702.09997599999997</v>
      </c>
      <c r="I5113">
        <v>706.52002000000005</v>
      </c>
      <c r="J5113">
        <v>706.52002000000005</v>
      </c>
      <c r="K5113">
        <v>463100</v>
      </c>
      <c r="L5113">
        <v>2.448</v>
      </c>
      <c r="M5113">
        <v>-1.42639212897482E-2</v>
      </c>
      <c r="N5113">
        <v>2.6504594791699799E-2</v>
      </c>
      <c r="O5113">
        <v>4.4542451746793603E-3</v>
      </c>
      <c r="P5113">
        <v>0.29381530174139198</v>
      </c>
      <c r="Q5113">
        <v>0.51912110349094198</v>
      </c>
      <c r="R5113">
        <v>1.52844099735789E-2</v>
      </c>
      <c r="S5113">
        <v>1.56327480388023E-2</v>
      </c>
      <c r="T5113">
        <v>1.8052319673194001E-2</v>
      </c>
      <c r="U5113">
        <v>1.9561226623142299E-2</v>
      </c>
      <c r="V5113">
        <v>721.419983</v>
      </c>
      <c r="W5113">
        <v>383.20001200000002</v>
      </c>
      <c r="X5113">
        <v>-0.200901762950739</v>
      </c>
      <c r="Y5113">
        <v>-1.6649488130547601E-2</v>
      </c>
      <c r="Z5113">
        <v>0.59037859470429999</v>
      </c>
      <c r="AA5113">
        <v>1.9350026311919299</v>
      </c>
      <c r="AB5113">
        <v>1.88416328640303</v>
      </c>
      <c r="AC5113" t="s">
        <v>257</v>
      </c>
      <c r="AD5113" t="s">
        <v>391</v>
      </c>
      <c r="AE5113" t="s">
        <v>62</v>
      </c>
      <c r="AF5113" t="s">
        <v>65</v>
      </c>
      <c r="AG5113" t="s">
        <v>392</v>
      </c>
      <c r="AH5113" s="45">
        <v>40661</v>
      </c>
      <c r="AI5113">
        <v>1058090</v>
      </c>
      <c r="AK5113" t="s">
        <v>393</v>
      </c>
      <c r="AL5113" t="s">
        <v>276</v>
      </c>
      <c r="AM5113" t="s">
        <v>245</v>
      </c>
    </row>
    <row r="5114" spans="1:39" x14ac:dyDescent="0.3">
      <c r="A5114" s="1">
        <v>43598</v>
      </c>
      <c r="B5114" t="s">
        <v>44</v>
      </c>
      <c r="C5114" t="s">
        <v>246</v>
      </c>
      <c r="D5114">
        <v>1000</v>
      </c>
      <c r="E5114">
        <v>12</v>
      </c>
      <c r="F5114">
        <v>697.59997599999997</v>
      </c>
      <c r="G5114">
        <v>698.61999500000002</v>
      </c>
      <c r="H5114">
        <v>680.69000199999903</v>
      </c>
      <c r="I5114">
        <v>687.27002000000005</v>
      </c>
      <c r="J5114">
        <v>687.27002000000005</v>
      </c>
      <c r="K5114">
        <v>469800</v>
      </c>
      <c r="L5114">
        <v>2.4049999999999998</v>
      </c>
      <c r="M5114">
        <v>-2.6094467230726798E-2</v>
      </c>
      <c r="N5114">
        <v>-4.1888202670742003E-2</v>
      </c>
      <c r="O5114">
        <v>-4.49254222679311E-2</v>
      </c>
      <c r="P5114">
        <v>0.13021324856474301</v>
      </c>
      <c r="Q5114">
        <v>0.48613549372386</v>
      </c>
      <c r="R5114">
        <v>1.21614715990121E-2</v>
      </c>
      <c r="S5114">
        <v>1.6167298116949301E-2</v>
      </c>
      <c r="T5114">
        <v>1.2214010820132499E-2</v>
      </c>
      <c r="U5114">
        <v>1.9633864756121298E-2</v>
      </c>
      <c r="V5114">
        <v>721.419983</v>
      </c>
      <c r="W5114">
        <v>383.20001200000002</v>
      </c>
      <c r="X5114">
        <v>-0.200901762950739</v>
      </c>
      <c r="Y5114">
        <v>-2.4426469085879299E-2</v>
      </c>
      <c r="Z5114">
        <v>0.61384198009457902</v>
      </c>
      <c r="AA5114">
        <v>1.8706639680009001</v>
      </c>
      <c r="AB5114">
        <v>1.9271800351117501</v>
      </c>
      <c r="AC5114" t="s">
        <v>257</v>
      </c>
      <c r="AD5114" t="s">
        <v>391</v>
      </c>
      <c r="AE5114" t="s">
        <v>62</v>
      </c>
      <c r="AF5114" t="s">
        <v>65</v>
      </c>
      <c r="AG5114" t="s">
        <v>392</v>
      </c>
      <c r="AH5114" s="45">
        <v>40661</v>
      </c>
      <c r="AI5114">
        <v>1058090</v>
      </c>
      <c r="AK5114" t="s">
        <v>393</v>
      </c>
      <c r="AL5114" t="s">
        <v>276</v>
      </c>
      <c r="AM5114" t="s">
        <v>245</v>
      </c>
    </row>
    <row r="5115" spans="1:39" x14ac:dyDescent="0.3">
      <c r="A5115" s="1">
        <v>43613</v>
      </c>
      <c r="B5115" t="s">
        <v>44</v>
      </c>
      <c r="C5115" t="s">
        <v>246</v>
      </c>
      <c r="D5115">
        <v>2200</v>
      </c>
      <c r="E5115">
        <v>12</v>
      </c>
      <c r="F5115">
        <v>662.90002400000003</v>
      </c>
      <c r="G5115">
        <v>681.64001499999995</v>
      </c>
      <c r="H5115">
        <v>662.38000499999998</v>
      </c>
      <c r="I5115">
        <v>680.07000700000003</v>
      </c>
      <c r="J5115">
        <v>680.07000700000003</v>
      </c>
      <c r="K5115">
        <v>644800</v>
      </c>
      <c r="L5115">
        <v>2.2679999999999998</v>
      </c>
      <c r="M5115">
        <v>2.6084627562939E-2</v>
      </c>
      <c r="N5115">
        <v>-5.4273824706622398E-2</v>
      </c>
      <c r="O5115">
        <v>2.9452065694115701E-3</v>
      </c>
      <c r="P5115">
        <v>0.12609976987403199</v>
      </c>
      <c r="Q5115">
        <v>0.45046545366520702</v>
      </c>
      <c r="R5115">
        <v>2.9706862936739801E-2</v>
      </c>
      <c r="S5115">
        <v>1.8022404727739399E-2</v>
      </c>
      <c r="T5115">
        <v>1.47006555039308E-2</v>
      </c>
      <c r="U5115">
        <v>1.99015048096822E-2</v>
      </c>
      <c r="V5115">
        <v>727</v>
      </c>
      <c r="W5115">
        <v>383.20001200000002</v>
      </c>
      <c r="X5115">
        <v>-0.200901762950739</v>
      </c>
      <c r="Y5115">
        <v>-8.4109499934704197E-3</v>
      </c>
      <c r="Z5115">
        <v>0.618991618348818</v>
      </c>
      <c r="AA5115">
        <v>1.92281427607889</v>
      </c>
      <c r="AB5115">
        <v>1.9112127058914099</v>
      </c>
      <c r="AC5115" t="s">
        <v>257</v>
      </c>
      <c r="AD5115" t="s">
        <v>391</v>
      </c>
      <c r="AE5115" t="s">
        <v>62</v>
      </c>
      <c r="AF5115" t="s">
        <v>65</v>
      </c>
      <c r="AG5115" t="s">
        <v>392</v>
      </c>
      <c r="AH5115" s="45">
        <v>40661</v>
      </c>
      <c r="AI5115">
        <v>1058090</v>
      </c>
      <c r="AK5115" t="s">
        <v>393</v>
      </c>
      <c r="AL5115" t="s">
        <v>276</v>
      </c>
      <c r="AM5115" t="s">
        <v>245</v>
      </c>
    </row>
    <row r="5116" spans="1:39" x14ac:dyDescent="0.3">
      <c r="A5116" s="1">
        <v>43640</v>
      </c>
      <c r="B5116" t="s">
        <v>44</v>
      </c>
      <c r="C5116" t="s">
        <v>246</v>
      </c>
      <c r="D5116">
        <v>1500</v>
      </c>
      <c r="E5116">
        <v>12</v>
      </c>
      <c r="F5116">
        <v>726.77002000000005</v>
      </c>
      <c r="G5116">
        <v>731</v>
      </c>
      <c r="H5116">
        <v>720.32000700000003</v>
      </c>
      <c r="I5116">
        <v>724.13000499999998</v>
      </c>
      <c r="J5116">
        <v>724.13000499999998</v>
      </c>
      <c r="K5116">
        <v>378300</v>
      </c>
      <c r="L5116">
        <v>2.0209999999999999</v>
      </c>
      <c r="M5116">
        <v>-3.7491546701475401E-3</v>
      </c>
      <c r="N5116">
        <v>-1.0331349158011101E-2</v>
      </c>
      <c r="O5116">
        <v>2.52990792306233E-2</v>
      </c>
      <c r="P5116">
        <v>6.7639430562414504E-2</v>
      </c>
      <c r="Q5116">
        <v>0.44689836580259601</v>
      </c>
      <c r="R5116">
        <v>8.6321235813446202E-3</v>
      </c>
      <c r="S5116">
        <v>2.1559972037852398E-2</v>
      </c>
      <c r="T5116">
        <v>1.6622401456533799E-2</v>
      </c>
      <c r="U5116">
        <v>2.0157746931245502E-2</v>
      </c>
      <c r="V5116">
        <v>749.25</v>
      </c>
      <c r="W5116">
        <v>383.20001200000002</v>
      </c>
      <c r="X5116">
        <v>-0.17952264324421399</v>
      </c>
      <c r="Y5116">
        <v>-1.73338836506086E-3</v>
      </c>
      <c r="Z5116">
        <v>0.66105495699815298</v>
      </c>
      <c r="AA5116">
        <v>2.38554950861481</v>
      </c>
      <c r="AB5116">
        <v>2.3675995179749099</v>
      </c>
      <c r="AC5116" t="s">
        <v>257</v>
      </c>
      <c r="AD5116" t="s">
        <v>391</v>
      </c>
      <c r="AE5116" t="s">
        <v>62</v>
      </c>
      <c r="AF5116" t="s">
        <v>65</v>
      </c>
      <c r="AG5116" t="s">
        <v>392</v>
      </c>
      <c r="AH5116" s="45">
        <v>40661</v>
      </c>
      <c r="AI5116">
        <v>1058090</v>
      </c>
      <c r="AK5116" t="s">
        <v>393</v>
      </c>
      <c r="AL5116" t="s">
        <v>276</v>
      </c>
      <c r="AM5116" t="s">
        <v>245</v>
      </c>
    </row>
    <row r="5117" spans="1:39" x14ac:dyDescent="0.3">
      <c r="A5117" s="1">
        <v>43644</v>
      </c>
      <c r="B5117" t="s">
        <v>44</v>
      </c>
      <c r="C5117" t="s">
        <v>246</v>
      </c>
      <c r="D5117">
        <v>1100</v>
      </c>
      <c r="E5117">
        <v>12</v>
      </c>
      <c r="F5117">
        <v>723.169983</v>
      </c>
      <c r="G5117">
        <v>732.88000499999998</v>
      </c>
      <c r="H5117">
        <v>720.57000700000003</v>
      </c>
      <c r="I5117">
        <v>732.88000499999998</v>
      </c>
      <c r="J5117">
        <v>732.88000499999998</v>
      </c>
      <c r="K5117">
        <v>487300</v>
      </c>
      <c r="L5117">
        <v>2</v>
      </c>
      <c r="M5117">
        <v>1.20248669265423E-2</v>
      </c>
      <c r="N5117">
        <v>8.2618886762116407E-3</v>
      </c>
      <c r="O5117">
        <v>9.2738765595964195E-2</v>
      </c>
      <c r="P5117">
        <v>3.1280492882006503E-2</v>
      </c>
      <c r="Q5117">
        <v>0.47177358924212698</v>
      </c>
      <c r="R5117">
        <v>9.7945577612852594E-3</v>
      </c>
      <c r="S5117">
        <v>1.6210105930370401E-2</v>
      </c>
      <c r="T5117">
        <v>1.65215392197792E-2</v>
      </c>
      <c r="U5117">
        <v>2.0014115134125699E-2</v>
      </c>
      <c r="V5117">
        <v>749.25</v>
      </c>
      <c r="W5117">
        <v>383.20001200000002</v>
      </c>
      <c r="X5117">
        <v>-0.17952264324421399</v>
      </c>
      <c r="Y5117">
        <v>5.7409418775350302E-3</v>
      </c>
      <c r="Z5117">
        <v>0.63465824530234705</v>
      </c>
      <c r="AA5117">
        <v>2.61824846651675</v>
      </c>
      <c r="AB5117">
        <v>2.4864345388182301</v>
      </c>
      <c r="AC5117" t="s">
        <v>257</v>
      </c>
      <c r="AD5117" t="s">
        <v>391</v>
      </c>
      <c r="AE5117" t="s">
        <v>62</v>
      </c>
      <c r="AF5117" t="s">
        <v>65</v>
      </c>
      <c r="AG5117" t="s">
        <v>392</v>
      </c>
      <c r="AH5117" s="45">
        <v>40661</v>
      </c>
      <c r="AI5117">
        <v>1058090</v>
      </c>
      <c r="AK5117" t="s">
        <v>393</v>
      </c>
      <c r="AL5117" t="s">
        <v>276</v>
      </c>
      <c r="AM5117" t="s">
        <v>245</v>
      </c>
    </row>
    <row r="5118" spans="1:39" x14ac:dyDescent="0.3">
      <c r="A5118" s="1">
        <v>43558</v>
      </c>
      <c r="B5118" t="s">
        <v>44</v>
      </c>
      <c r="C5118" t="s">
        <v>239</v>
      </c>
      <c r="D5118">
        <v>1200</v>
      </c>
      <c r="E5118">
        <v>13</v>
      </c>
      <c r="F5118">
        <v>704.59002699999996</v>
      </c>
      <c r="G5118">
        <v>707.65997300000004</v>
      </c>
      <c r="H5118">
        <v>701.32000700000003</v>
      </c>
      <c r="I5118">
        <v>705.64001499999995</v>
      </c>
      <c r="J5118">
        <v>705.64001499999995</v>
      </c>
      <c r="K5118">
        <v>420100</v>
      </c>
      <c r="L5118">
        <v>2.5169999999999999</v>
      </c>
      <c r="M5118">
        <v>1.1911560896404401E-3</v>
      </c>
      <c r="N5118">
        <v>1.1072381852145E-2</v>
      </c>
      <c r="O5118">
        <v>0.13124233548108299</v>
      </c>
      <c r="P5118">
        <v>0.46472316640338701</v>
      </c>
      <c r="Q5118">
        <v>0.80127655798037001</v>
      </c>
      <c r="R5118">
        <v>6.8222924983696301E-3</v>
      </c>
      <c r="S5118">
        <v>9.3484872910769099E-3</v>
      </c>
      <c r="T5118">
        <v>1.88191273633493E-2</v>
      </c>
      <c r="U5118">
        <v>2.38189480818175E-2</v>
      </c>
      <c r="V5118">
        <v>715.61999500000002</v>
      </c>
      <c r="W5118">
        <v>312.51001000000002</v>
      </c>
      <c r="X5118">
        <v>-0.200901762950739</v>
      </c>
      <c r="Y5118">
        <v>2.1460723821998401E-3</v>
      </c>
      <c r="Z5118">
        <v>0.72745709865997699</v>
      </c>
      <c r="AA5118">
        <v>2.55875981646036</v>
      </c>
      <c r="AB5118">
        <v>2.5235221737825899</v>
      </c>
      <c r="AC5118" t="s">
        <v>258</v>
      </c>
      <c r="AD5118" t="s">
        <v>391</v>
      </c>
      <c r="AE5118" t="s">
        <v>62</v>
      </c>
      <c r="AF5118" t="s">
        <v>65</v>
      </c>
      <c r="AG5118" t="s">
        <v>392</v>
      </c>
      <c r="AH5118" s="45">
        <v>40661</v>
      </c>
      <c r="AI5118">
        <v>1058090</v>
      </c>
      <c r="AK5118" t="s">
        <v>393</v>
      </c>
      <c r="AL5118" t="s">
        <v>276</v>
      </c>
      <c r="AM5118" t="s">
        <v>245</v>
      </c>
    </row>
    <row r="5119" spans="1:39" x14ac:dyDescent="0.3">
      <c r="A5119" s="1">
        <v>43559</v>
      </c>
      <c r="B5119" t="s">
        <v>44</v>
      </c>
      <c r="C5119" t="s">
        <v>246</v>
      </c>
      <c r="D5119">
        <v>1300</v>
      </c>
      <c r="E5119">
        <v>13</v>
      </c>
      <c r="F5119">
        <v>704.98999000000003</v>
      </c>
      <c r="G5119">
        <v>708.85998499999903</v>
      </c>
      <c r="H5119">
        <v>695.36999500000002</v>
      </c>
      <c r="I5119">
        <v>703.38000499999998</v>
      </c>
      <c r="J5119">
        <v>703.38000499999998</v>
      </c>
      <c r="K5119">
        <v>541200</v>
      </c>
      <c r="L5119">
        <v>2.512</v>
      </c>
      <c r="M5119">
        <v>-3.2079202651784E-3</v>
      </c>
      <c r="N5119">
        <v>1.23764320362155E-3</v>
      </c>
      <c r="O5119">
        <v>0.132634080018835</v>
      </c>
      <c r="P5119">
        <v>0.47037332110280999</v>
      </c>
      <c r="Q5119">
        <v>0.76949084235613097</v>
      </c>
      <c r="R5119">
        <v>6.6476293915799902E-3</v>
      </c>
      <c r="S5119">
        <v>9.2780314697540802E-3</v>
      </c>
      <c r="T5119">
        <v>1.8753861335237799E-2</v>
      </c>
      <c r="U5119">
        <v>2.3768022428656801E-2</v>
      </c>
      <c r="V5119">
        <v>715.61999500000002</v>
      </c>
      <c r="W5119">
        <v>315.67999300000002</v>
      </c>
      <c r="X5119">
        <v>-0.200901762950739</v>
      </c>
      <c r="Y5119">
        <v>2.0824655091414399E-3</v>
      </c>
      <c r="Z5119">
        <v>0.718650680977029</v>
      </c>
      <c r="AA5119">
        <v>2.4652583925888898</v>
      </c>
      <c r="AB5119">
        <v>2.52595088723531</v>
      </c>
      <c r="AC5119" t="s">
        <v>258</v>
      </c>
      <c r="AD5119" t="s">
        <v>391</v>
      </c>
      <c r="AE5119" t="s">
        <v>62</v>
      </c>
      <c r="AF5119" t="s">
        <v>65</v>
      </c>
      <c r="AG5119" t="s">
        <v>392</v>
      </c>
      <c r="AH5119" s="45">
        <v>40661</v>
      </c>
      <c r="AI5119">
        <v>1058090</v>
      </c>
      <c r="AK5119" t="s">
        <v>393</v>
      </c>
      <c r="AL5119" t="s">
        <v>276</v>
      </c>
      <c r="AM5119" t="s">
        <v>245</v>
      </c>
    </row>
    <row r="5120" spans="1:39" x14ac:dyDescent="0.3">
      <c r="A5120" s="1">
        <v>43599</v>
      </c>
      <c r="B5120" t="s">
        <v>44</v>
      </c>
      <c r="C5120" t="s">
        <v>239</v>
      </c>
      <c r="D5120">
        <v>1400</v>
      </c>
      <c r="E5120">
        <v>13</v>
      </c>
      <c r="F5120">
        <v>690.51000999999997</v>
      </c>
      <c r="G5120">
        <v>708.84997599999997</v>
      </c>
      <c r="H5120">
        <v>687</v>
      </c>
      <c r="I5120">
        <v>703.17999299999997</v>
      </c>
      <c r="J5120">
        <v>703.17999299999997</v>
      </c>
      <c r="K5120">
        <v>504900</v>
      </c>
      <c r="L5120">
        <v>2.419</v>
      </c>
      <c r="M5120">
        <v>2.2885637387020999E-2</v>
      </c>
      <c r="N5120">
        <v>-4.7386439939726696E-3</v>
      </c>
      <c r="O5120">
        <v>-6.1671778319021204E-3</v>
      </c>
      <c r="P5120">
        <v>0.16930617516937799</v>
      </c>
      <c r="Q5120">
        <v>0.50375906160123496</v>
      </c>
      <c r="R5120">
        <v>1.7736486892005299E-2</v>
      </c>
      <c r="S5120">
        <v>1.6691652654678299E-2</v>
      </c>
      <c r="T5120">
        <v>1.2263573999801901E-2</v>
      </c>
      <c r="U5120">
        <v>1.9677123339539498E-2</v>
      </c>
      <c r="V5120">
        <v>721.419983</v>
      </c>
      <c r="W5120">
        <v>383.20001200000002</v>
      </c>
      <c r="X5120">
        <v>-0.200901762950739</v>
      </c>
      <c r="Y5120">
        <v>7.98398755130913E-3</v>
      </c>
      <c r="Z5120">
        <v>0.61921355632704</v>
      </c>
      <c r="AA5120">
        <v>1.96065488274789</v>
      </c>
      <c r="AB5120">
        <v>1.93231048542294</v>
      </c>
      <c r="AC5120" t="s">
        <v>258</v>
      </c>
      <c r="AD5120" t="s">
        <v>391</v>
      </c>
      <c r="AE5120" t="s">
        <v>62</v>
      </c>
      <c r="AF5120" t="s">
        <v>65</v>
      </c>
      <c r="AG5120" t="s">
        <v>392</v>
      </c>
      <c r="AH5120" s="45">
        <v>40661</v>
      </c>
      <c r="AI5120">
        <v>1058090</v>
      </c>
      <c r="AK5120" t="s">
        <v>393</v>
      </c>
      <c r="AL5120" t="s">
        <v>276</v>
      </c>
      <c r="AM5120" t="s">
        <v>245</v>
      </c>
    </row>
    <row r="5121" spans="1:39" x14ac:dyDescent="0.3">
      <c r="A5121" s="1">
        <v>43606</v>
      </c>
      <c r="B5121" t="s">
        <v>44</v>
      </c>
      <c r="C5121" t="s">
        <v>246</v>
      </c>
      <c r="D5121">
        <v>1200</v>
      </c>
      <c r="E5121">
        <v>13</v>
      </c>
      <c r="F5121">
        <v>721.55999799999995</v>
      </c>
      <c r="G5121">
        <v>723</v>
      </c>
      <c r="H5121">
        <v>714.98999000000003</v>
      </c>
      <c r="I5121">
        <v>715</v>
      </c>
      <c r="J5121">
        <v>715</v>
      </c>
      <c r="K5121">
        <v>441500</v>
      </c>
      <c r="L5121">
        <v>2.4260000000000002</v>
      </c>
      <c r="M5121">
        <v>-4.1870263542165701E-3</v>
      </c>
      <c r="N5121">
        <v>1.6669648092975799E-2</v>
      </c>
      <c r="O5121">
        <v>2.1202207650602899E-2</v>
      </c>
      <c r="P5121">
        <v>0.17912668262711701</v>
      </c>
      <c r="Q5121">
        <v>0.50397267410812097</v>
      </c>
      <c r="R5121">
        <v>4.9927615513610402E-3</v>
      </c>
      <c r="S5121">
        <v>1.52719748249274E-2</v>
      </c>
      <c r="T5121">
        <v>1.2137614473069901E-2</v>
      </c>
      <c r="U5121">
        <v>1.9472661522721799E-2</v>
      </c>
      <c r="V5121">
        <v>727</v>
      </c>
      <c r="W5121">
        <v>383.20001200000002</v>
      </c>
      <c r="X5121">
        <v>-0.200901762950739</v>
      </c>
      <c r="Y5121">
        <v>8.4599491109458805E-3</v>
      </c>
      <c r="Z5121">
        <v>0.60202227984687195</v>
      </c>
      <c r="AA5121">
        <v>2.0634952804055802</v>
      </c>
      <c r="AB5121">
        <v>1.99669668803869</v>
      </c>
      <c r="AC5121" t="s">
        <v>258</v>
      </c>
      <c r="AD5121" t="s">
        <v>391</v>
      </c>
      <c r="AE5121" t="s">
        <v>62</v>
      </c>
      <c r="AF5121" t="s">
        <v>65</v>
      </c>
      <c r="AG5121" t="s">
        <v>392</v>
      </c>
      <c r="AH5121" s="45">
        <v>40661</v>
      </c>
      <c r="AI5121">
        <v>1058090</v>
      </c>
      <c r="AK5121" t="s">
        <v>393</v>
      </c>
      <c r="AL5121" t="s">
        <v>276</v>
      </c>
      <c r="AM5121" t="s">
        <v>245</v>
      </c>
    </row>
    <row r="5122" spans="1:39" x14ac:dyDescent="0.3">
      <c r="A5122" s="1">
        <v>43607</v>
      </c>
      <c r="B5122" t="s">
        <v>44</v>
      </c>
      <c r="C5122" t="s">
        <v>239</v>
      </c>
      <c r="D5122">
        <v>800</v>
      </c>
      <c r="E5122">
        <v>13</v>
      </c>
      <c r="F5122">
        <v>715</v>
      </c>
      <c r="G5122">
        <v>718.26000999999997</v>
      </c>
      <c r="H5122">
        <v>704.61999500000002</v>
      </c>
      <c r="I5122">
        <v>706.03997800000002</v>
      </c>
      <c r="J5122">
        <v>706.03997800000002</v>
      </c>
      <c r="K5122">
        <v>677400</v>
      </c>
      <c r="L5122">
        <v>2.3929999999999998</v>
      </c>
      <c r="M5122">
        <v>-1.2610680741637501E-2</v>
      </c>
      <c r="N5122">
        <v>2.1242271402587999E-4</v>
      </c>
      <c r="O5122">
        <v>6.2086781493715104E-3</v>
      </c>
      <c r="P5122">
        <v>0.160760834285018</v>
      </c>
      <c r="Q5122">
        <v>0.48694999511081999</v>
      </c>
      <c r="R5122">
        <v>8.6531850145266306E-3</v>
      </c>
      <c r="S5122">
        <v>1.55378646493292E-2</v>
      </c>
      <c r="T5122">
        <v>1.22861948991566E-2</v>
      </c>
      <c r="U5122">
        <v>1.94937748689024E-2</v>
      </c>
      <c r="V5122">
        <v>727</v>
      </c>
      <c r="W5122">
        <v>383.20001200000002</v>
      </c>
      <c r="X5122">
        <v>-0.200901762950739</v>
      </c>
      <c r="Y5122">
        <v>-2.8283920525026501E-3</v>
      </c>
      <c r="Z5122">
        <v>0.60428256894219301</v>
      </c>
      <c r="AA5122">
        <v>2.0133384237212502</v>
      </c>
      <c r="AB5122">
        <v>2.0000195225469102</v>
      </c>
      <c r="AC5122" t="s">
        <v>258</v>
      </c>
      <c r="AD5122" t="s">
        <v>391</v>
      </c>
      <c r="AE5122" t="s">
        <v>62</v>
      </c>
      <c r="AF5122" t="s">
        <v>65</v>
      </c>
      <c r="AG5122" t="s">
        <v>392</v>
      </c>
      <c r="AH5122" s="45">
        <v>40661</v>
      </c>
      <c r="AI5122">
        <v>1058090</v>
      </c>
      <c r="AK5122" t="s">
        <v>393</v>
      </c>
      <c r="AL5122" t="s">
        <v>276</v>
      </c>
      <c r="AM5122" t="s">
        <v>245</v>
      </c>
    </row>
    <row r="5123" spans="1:39" x14ac:dyDescent="0.3">
      <c r="A5123" s="1">
        <v>43609</v>
      </c>
      <c r="B5123" t="s">
        <v>44</v>
      </c>
      <c r="C5123" t="s">
        <v>239</v>
      </c>
      <c r="D5123">
        <v>1700</v>
      </c>
      <c r="E5123">
        <v>13</v>
      </c>
      <c r="F5123">
        <v>670</v>
      </c>
      <c r="G5123">
        <v>671.96997099999999</v>
      </c>
      <c r="H5123">
        <v>658.72997999999995</v>
      </c>
      <c r="I5123">
        <v>662.55999799999995</v>
      </c>
      <c r="J5123">
        <v>662.55999799999995</v>
      </c>
      <c r="K5123">
        <v>605500</v>
      </c>
      <c r="L5123">
        <v>2.3239999999999998</v>
      </c>
      <c r="M5123">
        <v>-6.8588155051637501E-3</v>
      </c>
      <c r="N5123">
        <v>-7.74433062430257E-2</v>
      </c>
      <c r="O5123">
        <v>-6.8801678574417893E-2</v>
      </c>
      <c r="P5123">
        <v>0.104763725110652</v>
      </c>
      <c r="Q5123">
        <v>0.41959333567563101</v>
      </c>
      <c r="R5123">
        <v>2.3705049972076599E-2</v>
      </c>
      <c r="S5123">
        <v>1.9531183746214799E-2</v>
      </c>
      <c r="T5123">
        <v>1.4379141511146399E-2</v>
      </c>
      <c r="U5123">
        <v>1.98462863044797E-2</v>
      </c>
      <c r="V5123">
        <v>727</v>
      </c>
      <c r="W5123">
        <v>383.20001200000002</v>
      </c>
      <c r="X5123">
        <v>-0.200901762950739</v>
      </c>
      <c r="Y5123">
        <v>1.3526439988342199E-3</v>
      </c>
      <c r="Z5123">
        <v>0.63041294209482401</v>
      </c>
      <c r="AA5123">
        <v>1.76130724880453</v>
      </c>
      <c r="AB5123">
        <v>1.9257046692187201</v>
      </c>
      <c r="AC5123" t="s">
        <v>258</v>
      </c>
      <c r="AD5123" t="s">
        <v>391</v>
      </c>
      <c r="AE5123" t="s">
        <v>62</v>
      </c>
      <c r="AF5123" t="s">
        <v>65</v>
      </c>
      <c r="AG5123" t="s">
        <v>392</v>
      </c>
      <c r="AH5123" s="45">
        <v>40661</v>
      </c>
      <c r="AI5123">
        <v>1058090</v>
      </c>
      <c r="AK5123" t="s">
        <v>393</v>
      </c>
      <c r="AL5123" t="s">
        <v>276</v>
      </c>
      <c r="AM5123" t="s">
        <v>245</v>
      </c>
    </row>
    <row r="5124" spans="1:39" x14ac:dyDescent="0.3">
      <c r="A5124" s="1">
        <v>43613</v>
      </c>
      <c r="B5124" t="s">
        <v>44</v>
      </c>
      <c r="C5124" t="s">
        <v>246</v>
      </c>
      <c r="D5124">
        <v>1100</v>
      </c>
      <c r="E5124">
        <v>13</v>
      </c>
      <c r="F5124">
        <v>662.90002400000003</v>
      </c>
      <c r="G5124">
        <v>681.64001499999995</v>
      </c>
      <c r="H5124">
        <v>662.38000499999998</v>
      </c>
      <c r="I5124">
        <v>680.07000700000003</v>
      </c>
      <c r="J5124">
        <v>680.07000700000003</v>
      </c>
      <c r="K5124">
        <v>644800</v>
      </c>
      <c r="L5124">
        <v>2.2679999999999998</v>
      </c>
      <c r="M5124">
        <v>2.6084627562939E-2</v>
      </c>
      <c r="N5124">
        <v>-5.4273824706622398E-2</v>
      </c>
      <c r="O5124">
        <v>2.9452065694115701E-3</v>
      </c>
      <c r="P5124">
        <v>0.12609976987403199</v>
      </c>
      <c r="Q5124">
        <v>0.45046545366520702</v>
      </c>
      <c r="R5124">
        <v>2.9706862936739801E-2</v>
      </c>
      <c r="S5124">
        <v>1.8022404727739399E-2</v>
      </c>
      <c r="T5124">
        <v>1.47006555039308E-2</v>
      </c>
      <c r="U5124">
        <v>1.99015048096822E-2</v>
      </c>
      <c r="V5124">
        <v>727</v>
      </c>
      <c r="W5124">
        <v>383.20001200000002</v>
      </c>
      <c r="X5124">
        <v>-0.200901762950739</v>
      </c>
      <c r="Y5124">
        <v>-8.4109499934704197E-3</v>
      </c>
      <c r="Z5124">
        <v>0.618991618348818</v>
      </c>
      <c r="AA5124">
        <v>1.92281427607889</v>
      </c>
      <c r="AB5124">
        <v>1.9112127058914099</v>
      </c>
      <c r="AC5124" t="s">
        <v>258</v>
      </c>
      <c r="AD5124" t="s">
        <v>391</v>
      </c>
      <c r="AE5124" t="s">
        <v>62</v>
      </c>
      <c r="AF5124" t="s">
        <v>65</v>
      </c>
      <c r="AG5124" t="s">
        <v>392</v>
      </c>
      <c r="AH5124" s="45">
        <v>40661</v>
      </c>
      <c r="AI5124">
        <v>1058090</v>
      </c>
      <c r="AK5124" t="s">
        <v>393</v>
      </c>
      <c r="AL5124" t="s">
        <v>276</v>
      </c>
      <c r="AM5124" t="s">
        <v>245</v>
      </c>
    </row>
    <row r="5125" spans="1:39" x14ac:dyDescent="0.3">
      <c r="A5125" s="1">
        <v>43620</v>
      </c>
      <c r="B5125" t="s">
        <v>44</v>
      </c>
      <c r="C5125" t="s">
        <v>246</v>
      </c>
      <c r="D5125">
        <v>1200</v>
      </c>
      <c r="E5125">
        <v>13</v>
      </c>
      <c r="F5125">
        <v>649.07000700000003</v>
      </c>
      <c r="G5125">
        <v>665.39001499999995</v>
      </c>
      <c r="H5125">
        <v>647.95001200000002</v>
      </c>
      <c r="I5125">
        <v>662.17999299999997</v>
      </c>
      <c r="J5125">
        <v>662.17999299999997</v>
      </c>
      <c r="K5125">
        <v>842600</v>
      </c>
      <c r="L5125">
        <v>2.1190000000000002</v>
      </c>
      <c r="M5125">
        <v>3.14788854190651E-2</v>
      </c>
      <c r="N5125">
        <v>-2.66583326114837E-2</v>
      </c>
      <c r="O5125">
        <v>-6.6723042221500606E-2</v>
      </c>
      <c r="P5125">
        <v>7.2274198328628095E-2</v>
      </c>
      <c r="Q5125">
        <v>0.41190398855014698</v>
      </c>
      <c r="R5125">
        <v>2.6978216829380501E-2</v>
      </c>
      <c r="S5125">
        <v>2.0330814182541498E-2</v>
      </c>
      <c r="T5125">
        <v>1.6179687545460199E-2</v>
      </c>
      <c r="U5125">
        <v>2.01327241529176E-2</v>
      </c>
      <c r="V5125">
        <v>727</v>
      </c>
      <c r="W5125">
        <v>383.20001200000002</v>
      </c>
      <c r="X5125">
        <v>-0.200901762950739</v>
      </c>
      <c r="Y5125">
        <v>2.1205927310919401E-2</v>
      </c>
      <c r="Z5125">
        <v>0.653067067533743</v>
      </c>
      <c r="AA5125">
        <v>1.87045222709736</v>
      </c>
      <c r="AB5125">
        <v>1.8729542146259801</v>
      </c>
      <c r="AC5125" t="s">
        <v>258</v>
      </c>
      <c r="AD5125" t="s">
        <v>391</v>
      </c>
      <c r="AE5125" t="s">
        <v>62</v>
      </c>
      <c r="AF5125" t="s">
        <v>65</v>
      </c>
      <c r="AG5125" t="s">
        <v>392</v>
      </c>
      <c r="AH5125" s="45">
        <v>40661</v>
      </c>
      <c r="AI5125">
        <v>1058090</v>
      </c>
      <c r="AK5125" t="s">
        <v>393</v>
      </c>
      <c r="AL5125" t="s">
        <v>276</v>
      </c>
      <c r="AM5125" t="s">
        <v>245</v>
      </c>
    </row>
    <row r="5126" spans="1:39" x14ac:dyDescent="0.3">
      <c r="A5126" s="1">
        <v>43630</v>
      </c>
      <c r="B5126" t="s">
        <v>44</v>
      </c>
      <c r="C5126" t="s">
        <v>246</v>
      </c>
      <c r="D5126">
        <v>1000</v>
      </c>
      <c r="E5126">
        <v>13</v>
      </c>
      <c r="F5126">
        <v>733.88000499999998</v>
      </c>
      <c r="G5126">
        <v>742.27002000000005</v>
      </c>
      <c r="H5126">
        <v>730.60998499999903</v>
      </c>
      <c r="I5126">
        <v>740.59002699999996</v>
      </c>
      <c r="J5126">
        <v>740.59002699999996</v>
      </c>
      <c r="K5126">
        <v>380900</v>
      </c>
      <c r="L5126">
        <v>2.093</v>
      </c>
      <c r="M5126">
        <v>1.12706219548665E-2</v>
      </c>
      <c r="N5126">
        <v>4.2365354644607701E-2</v>
      </c>
      <c r="O5126">
        <v>5.1834307679250902E-2</v>
      </c>
      <c r="P5126">
        <v>0.14754274790274799</v>
      </c>
      <c r="Q5126">
        <v>0.48210759785725299</v>
      </c>
      <c r="R5126">
        <v>8.9972624170166094E-3</v>
      </c>
      <c r="S5126">
        <v>2.1286996923780499E-2</v>
      </c>
      <c r="T5126">
        <v>1.6756919707662101E-2</v>
      </c>
      <c r="U5126">
        <v>2.0132561967313101E-2</v>
      </c>
      <c r="V5126">
        <v>749.25</v>
      </c>
      <c r="W5126">
        <v>383.20001200000002</v>
      </c>
      <c r="X5126">
        <v>-0.200901762950739</v>
      </c>
      <c r="Y5126">
        <v>-1.6128120944145399E-3</v>
      </c>
      <c r="Z5126">
        <v>0.66287131006127797</v>
      </c>
      <c r="AA5126">
        <v>2.42029099927383</v>
      </c>
      <c r="AB5126">
        <v>2.29392709706238</v>
      </c>
      <c r="AC5126" t="s">
        <v>258</v>
      </c>
      <c r="AD5126" t="s">
        <v>391</v>
      </c>
      <c r="AE5126" t="s">
        <v>62</v>
      </c>
      <c r="AF5126" t="s">
        <v>65</v>
      </c>
      <c r="AG5126" t="s">
        <v>392</v>
      </c>
      <c r="AH5126" s="45">
        <v>40661</v>
      </c>
      <c r="AI5126">
        <v>1058090</v>
      </c>
      <c r="AK5126" t="s">
        <v>393</v>
      </c>
      <c r="AL5126" t="s">
        <v>276</v>
      </c>
      <c r="AM5126" t="s">
        <v>245</v>
      </c>
    </row>
    <row r="5127" spans="1:39" x14ac:dyDescent="0.3">
      <c r="A5127" s="1">
        <v>43558</v>
      </c>
      <c r="B5127" t="s">
        <v>44</v>
      </c>
      <c r="C5127" t="s">
        <v>246</v>
      </c>
      <c r="D5127">
        <v>900</v>
      </c>
      <c r="E5127">
        <v>14</v>
      </c>
      <c r="F5127">
        <v>704.59002699999996</v>
      </c>
      <c r="G5127">
        <v>707.65997300000004</v>
      </c>
      <c r="H5127">
        <v>701.32000700000003</v>
      </c>
      <c r="I5127">
        <v>705.64001499999995</v>
      </c>
      <c r="J5127">
        <v>705.64001499999995</v>
      </c>
      <c r="K5127">
        <v>420100</v>
      </c>
      <c r="L5127">
        <v>2.5169999999999999</v>
      </c>
      <c r="M5127">
        <v>1.1911560896404401E-3</v>
      </c>
      <c r="N5127">
        <v>1.1072381852145E-2</v>
      </c>
      <c r="O5127">
        <v>0.13124233548108299</v>
      </c>
      <c r="P5127">
        <v>0.46472316640338701</v>
      </c>
      <c r="Q5127">
        <v>0.80127655798037001</v>
      </c>
      <c r="R5127">
        <v>6.8222924983696301E-3</v>
      </c>
      <c r="S5127">
        <v>9.3484872910769099E-3</v>
      </c>
      <c r="T5127">
        <v>1.88191273633493E-2</v>
      </c>
      <c r="U5127">
        <v>2.38189480818175E-2</v>
      </c>
      <c r="V5127">
        <v>715.61999500000002</v>
      </c>
      <c r="W5127">
        <v>312.51001000000002</v>
      </c>
      <c r="X5127">
        <v>-0.200901762950739</v>
      </c>
      <c r="Y5127">
        <v>2.1460723821998401E-3</v>
      </c>
      <c r="Z5127">
        <v>0.72745709865997699</v>
      </c>
      <c r="AA5127">
        <v>2.55875981646036</v>
      </c>
      <c r="AB5127">
        <v>2.5235221737825899</v>
      </c>
      <c r="AC5127" t="s">
        <v>259</v>
      </c>
      <c r="AD5127" t="s">
        <v>391</v>
      </c>
      <c r="AE5127" t="s">
        <v>62</v>
      </c>
      <c r="AF5127" t="s">
        <v>65</v>
      </c>
      <c r="AG5127" t="s">
        <v>392</v>
      </c>
      <c r="AH5127" s="45">
        <v>40661</v>
      </c>
      <c r="AI5127">
        <v>1058090</v>
      </c>
      <c r="AK5127" t="s">
        <v>393</v>
      </c>
      <c r="AL5127" t="s">
        <v>276</v>
      </c>
      <c r="AM5127" t="s">
        <v>245</v>
      </c>
    </row>
    <row r="5128" spans="1:39" x14ac:dyDescent="0.3">
      <c r="A5128" s="1">
        <v>43571</v>
      </c>
      <c r="B5128" t="s">
        <v>44</v>
      </c>
      <c r="C5128" t="s">
        <v>246</v>
      </c>
      <c r="D5128">
        <v>1400</v>
      </c>
      <c r="E5128">
        <v>14</v>
      </c>
      <c r="F5128">
        <v>716.65002400000003</v>
      </c>
      <c r="G5128">
        <v>716.65002400000003</v>
      </c>
      <c r="H5128">
        <v>704.76000999999997</v>
      </c>
      <c r="I5128">
        <v>706.47997999999995</v>
      </c>
      <c r="J5128">
        <v>706.47997999999995</v>
      </c>
      <c r="K5128">
        <v>444300</v>
      </c>
      <c r="L5128">
        <v>2.5920000000000001</v>
      </c>
      <c r="M5128">
        <v>-8.1622162399187497E-3</v>
      </c>
      <c r="N5128">
        <v>-5.9132982658747103E-3</v>
      </c>
      <c r="O5128">
        <v>0.100390410473646</v>
      </c>
      <c r="P5128">
        <v>0.31711876554865598</v>
      </c>
      <c r="Q5128">
        <v>0.77155866594372002</v>
      </c>
      <c r="R5128">
        <v>1.10728024932705E-2</v>
      </c>
      <c r="S5128">
        <v>9.5634155092511105E-3</v>
      </c>
      <c r="T5128">
        <v>1.6661683592811598E-2</v>
      </c>
      <c r="U5128">
        <v>2.36253194003079E-2</v>
      </c>
      <c r="V5128">
        <v>721.21002199999998</v>
      </c>
      <c r="W5128">
        <v>326</v>
      </c>
      <c r="X5128">
        <v>-0.200901762950739</v>
      </c>
      <c r="Y5128">
        <v>5.0922850790659495E-4</v>
      </c>
      <c r="Z5128">
        <v>0.69700415272126004</v>
      </c>
      <c r="AA5128">
        <v>2.5852751919961499</v>
      </c>
      <c r="AB5128">
        <v>2.6169620807150702</v>
      </c>
      <c r="AC5128" t="s">
        <v>259</v>
      </c>
      <c r="AD5128" t="s">
        <v>391</v>
      </c>
      <c r="AE5128" t="s">
        <v>62</v>
      </c>
      <c r="AF5128" t="s">
        <v>65</v>
      </c>
      <c r="AG5128" t="s">
        <v>392</v>
      </c>
      <c r="AH5128" s="45">
        <v>40661</v>
      </c>
      <c r="AI5128">
        <v>1058090</v>
      </c>
      <c r="AK5128" t="s">
        <v>393</v>
      </c>
      <c r="AL5128" t="s">
        <v>276</v>
      </c>
      <c r="AM5128" t="s">
        <v>245</v>
      </c>
    </row>
    <row r="5129" spans="1:39" x14ac:dyDescent="0.3">
      <c r="A5129" s="1">
        <v>43572</v>
      </c>
      <c r="B5129" t="s">
        <v>44</v>
      </c>
      <c r="C5129" t="s">
        <v>246</v>
      </c>
      <c r="D5129">
        <v>1100</v>
      </c>
      <c r="E5129">
        <v>14</v>
      </c>
      <c r="F5129">
        <v>699.40997300000004</v>
      </c>
      <c r="G5129">
        <v>699.94000199999903</v>
      </c>
      <c r="H5129">
        <v>686.5</v>
      </c>
      <c r="I5129">
        <v>688.21002199999998</v>
      </c>
      <c r="J5129">
        <v>688.21002199999998</v>
      </c>
      <c r="K5129">
        <v>865900</v>
      </c>
      <c r="L5129">
        <v>2.5920000000000001</v>
      </c>
      <c r="M5129">
        <v>-2.6200808966692201E-2</v>
      </c>
      <c r="N5129">
        <v>-4.3558623597452398E-2</v>
      </c>
      <c r="O5129">
        <v>4.8238209772203097E-2</v>
      </c>
      <c r="P5129">
        <v>0.29027671728132498</v>
      </c>
      <c r="Q5129">
        <v>0.72112842617510398</v>
      </c>
      <c r="R5129">
        <v>1.2975514799404101E-2</v>
      </c>
      <c r="S5129">
        <v>1.04334105135746E-2</v>
      </c>
      <c r="T5129">
        <v>1.7112901244200701E-2</v>
      </c>
      <c r="U5129">
        <v>2.3658865282593401E-2</v>
      </c>
      <c r="V5129">
        <v>721.21002199999998</v>
      </c>
      <c r="W5129">
        <v>326</v>
      </c>
      <c r="X5129">
        <v>-0.200901762950739</v>
      </c>
      <c r="Y5129">
        <v>-2.2764010197428601E-3</v>
      </c>
      <c r="Z5129">
        <v>0.69368275521762501</v>
      </c>
      <c r="AA5129">
        <v>2.4309132213004498</v>
      </c>
      <c r="AB5129">
        <v>2.5770289352259099</v>
      </c>
      <c r="AC5129" t="s">
        <v>259</v>
      </c>
      <c r="AD5129" t="s">
        <v>391</v>
      </c>
      <c r="AE5129" t="s">
        <v>62</v>
      </c>
      <c r="AF5129" t="s">
        <v>65</v>
      </c>
      <c r="AG5129" t="s">
        <v>392</v>
      </c>
      <c r="AH5129" s="45">
        <v>40661</v>
      </c>
      <c r="AI5129">
        <v>1058090</v>
      </c>
      <c r="AK5129" t="s">
        <v>393</v>
      </c>
      <c r="AL5129" t="s">
        <v>276</v>
      </c>
      <c r="AM5129" t="s">
        <v>245</v>
      </c>
    </row>
    <row r="5130" spans="1:39" x14ac:dyDescent="0.3">
      <c r="A5130" s="1">
        <v>43593</v>
      </c>
      <c r="B5130" t="s">
        <v>44</v>
      </c>
      <c r="C5130" t="s">
        <v>246</v>
      </c>
      <c r="D5130">
        <v>1300</v>
      </c>
      <c r="E5130">
        <v>14</v>
      </c>
      <c r="F5130">
        <v>706.38000499999998</v>
      </c>
      <c r="G5130">
        <v>713.85998499999903</v>
      </c>
      <c r="H5130">
        <v>701.54998799999998</v>
      </c>
      <c r="I5130">
        <v>709.57000700000003</v>
      </c>
      <c r="J5130">
        <v>709.57000700000003</v>
      </c>
      <c r="K5130">
        <v>475300</v>
      </c>
      <c r="L5130">
        <v>2.4820000000000002</v>
      </c>
      <c r="M5130">
        <v>4.3076240324368999E-3</v>
      </c>
      <c r="N5130">
        <v>3.0056705190834698E-2</v>
      </c>
      <c r="O5130">
        <v>1.6926136293556901E-3</v>
      </c>
      <c r="P5130">
        <v>0.299243891755824</v>
      </c>
      <c r="Q5130">
        <v>0.52530963471442904</v>
      </c>
      <c r="R5130">
        <v>1.51017811908494E-2</v>
      </c>
      <c r="S5130">
        <v>1.5586000882590999E-2</v>
      </c>
      <c r="T5130">
        <v>1.8037212209059E-2</v>
      </c>
      <c r="U5130">
        <v>1.9560143980979799E-2</v>
      </c>
      <c r="V5130">
        <v>721.419983</v>
      </c>
      <c r="W5130">
        <v>383.20001200000002</v>
      </c>
      <c r="X5130">
        <v>-0.200901762950739</v>
      </c>
      <c r="Y5130">
        <v>-1.60671540560346E-3</v>
      </c>
      <c r="Z5130">
        <v>0.59090931703862204</v>
      </c>
      <c r="AA5130">
        <v>1.9738656763871401</v>
      </c>
      <c r="AB5130">
        <v>1.92893939261731</v>
      </c>
      <c r="AC5130" t="s">
        <v>259</v>
      </c>
      <c r="AD5130" t="s">
        <v>391</v>
      </c>
      <c r="AE5130" t="s">
        <v>62</v>
      </c>
      <c r="AF5130" t="s">
        <v>65</v>
      </c>
      <c r="AG5130" t="s">
        <v>392</v>
      </c>
      <c r="AH5130" s="45">
        <v>40661</v>
      </c>
      <c r="AI5130">
        <v>1058090</v>
      </c>
      <c r="AK5130" t="s">
        <v>393</v>
      </c>
      <c r="AL5130" t="s">
        <v>276</v>
      </c>
      <c r="AM5130" t="s">
        <v>245</v>
      </c>
    </row>
    <row r="5131" spans="1:39" x14ac:dyDescent="0.3">
      <c r="A5131" s="1">
        <v>43620</v>
      </c>
      <c r="B5131" t="s">
        <v>44</v>
      </c>
      <c r="C5131" t="s">
        <v>239</v>
      </c>
      <c r="D5131">
        <v>2600</v>
      </c>
      <c r="E5131">
        <v>14</v>
      </c>
      <c r="F5131">
        <v>649.07000700000003</v>
      </c>
      <c r="G5131">
        <v>665.39001499999995</v>
      </c>
      <c r="H5131">
        <v>647.95001200000002</v>
      </c>
      <c r="I5131">
        <v>662.17999299999997</v>
      </c>
      <c r="J5131">
        <v>662.17999299999997</v>
      </c>
      <c r="K5131">
        <v>842600</v>
      </c>
      <c r="L5131">
        <v>2.1190000000000002</v>
      </c>
      <c r="M5131">
        <v>3.14788854190651E-2</v>
      </c>
      <c r="N5131">
        <v>-2.66583326114837E-2</v>
      </c>
      <c r="O5131">
        <v>-6.6723042221500606E-2</v>
      </c>
      <c r="P5131">
        <v>7.2274198328628095E-2</v>
      </c>
      <c r="Q5131">
        <v>0.41190398855014698</v>
      </c>
      <c r="R5131">
        <v>2.6978216829380501E-2</v>
      </c>
      <c r="S5131">
        <v>2.0330814182541498E-2</v>
      </c>
      <c r="T5131">
        <v>1.6179687545460199E-2</v>
      </c>
      <c r="U5131">
        <v>2.01327241529176E-2</v>
      </c>
      <c r="V5131">
        <v>727</v>
      </c>
      <c r="W5131">
        <v>383.20001200000002</v>
      </c>
      <c r="X5131">
        <v>-0.200901762950739</v>
      </c>
      <c r="Y5131">
        <v>2.1205927310919401E-2</v>
      </c>
      <c r="Z5131">
        <v>0.653067067533743</v>
      </c>
      <c r="AA5131">
        <v>1.87045222709736</v>
      </c>
      <c r="AB5131">
        <v>1.8729542146259801</v>
      </c>
      <c r="AC5131" t="s">
        <v>259</v>
      </c>
      <c r="AD5131" t="s">
        <v>391</v>
      </c>
      <c r="AE5131" t="s">
        <v>62</v>
      </c>
      <c r="AF5131" t="s">
        <v>65</v>
      </c>
      <c r="AG5131" t="s">
        <v>392</v>
      </c>
      <c r="AH5131" s="45">
        <v>40661</v>
      </c>
      <c r="AI5131">
        <v>1058090</v>
      </c>
      <c r="AK5131" t="s">
        <v>393</v>
      </c>
      <c r="AL5131" t="s">
        <v>276</v>
      </c>
      <c r="AM5131" t="s">
        <v>245</v>
      </c>
    </row>
    <row r="5132" spans="1:39" x14ac:dyDescent="0.3">
      <c r="A5132" s="1">
        <v>43628</v>
      </c>
      <c r="B5132" t="s">
        <v>44</v>
      </c>
      <c r="C5132" t="s">
        <v>246</v>
      </c>
      <c r="D5132">
        <v>1200</v>
      </c>
      <c r="E5132">
        <v>14</v>
      </c>
      <c r="F5132">
        <v>733.77002000000005</v>
      </c>
      <c r="G5132">
        <v>743.42999299999997</v>
      </c>
      <c r="H5132">
        <v>732.21997099999999</v>
      </c>
      <c r="I5132">
        <v>737.73999000000003</v>
      </c>
      <c r="J5132">
        <v>737.73999000000003</v>
      </c>
      <c r="K5132">
        <v>450900</v>
      </c>
      <c r="L5132">
        <v>2.1269999999999998</v>
      </c>
      <c r="M5132">
        <v>1.1588563226703E-2</v>
      </c>
      <c r="N5132">
        <v>8.2263675132223796E-2</v>
      </c>
      <c r="O5132">
        <v>4.4769721004323103E-2</v>
      </c>
      <c r="P5132">
        <v>0.14671189481667901</v>
      </c>
      <c r="Q5132">
        <v>0.45803333085898401</v>
      </c>
      <c r="R5132">
        <v>5.6362765947425304E-3</v>
      </c>
      <c r="S5132">
        <v>2.2434612634056699E-2</v>
      </c>
      <c r="T5132">
        <v>1.67179048081109E-2</v>
      </c>
      <c r="U5132">
        <v>2.01610561918526E-2</v>
      </c>
      <c r="V5132">
        <v>743.42999299999997</v>
      </c>
      <c r="W5132">
        <v>383.20001200000002</v>
      </c>
      <c r="X5132">
        <v>-0.200901762950739</v>
      </c>
      <c r="Y5132">
        <v>-2.0396578921351798E-3</v>
      </c>
      <c r="Z5132">
        <v>0.66870795785658699</v>
      </c>
      <c r="AA5132">
        <v>2.2399198188121301</v>
      </c>
      <c r="AB5132">
        <v>2.1810842072046599</v>
      </c>
      <c r="AC5132" t="s">
        <v>259</v>
      </c>
      <c r="AD5132" t="s">
        <v>391</v>
      </c>
      <c r="AE5132" t="s">
        <v>62</v>
      </c>
      <c r="AF5132" t="s">
        <v>65</v>
      </c>
      <c r="AG5132" t="s">
        <v>392</v>
      </c>
      <c r="AH5132" s="45">
        <v>40661</v>
      </c>
      <c r="AI5132">
        <v>1058090</v>
      </c>
      <c r="AK5132" t="s">
        <v>393</v>
      </c>
      <c r="AL5132" t="s">
        <v>276</v>
      </c>
      <c r="AM5132" t="s">
        <v>245</v>
      </c>
    </row>
    <row r="5133" spans="1:39" x14ac:dyDescent="0.3">
      <c r="A5133" s="1">
        <v>43558</v>
      </c>
      <c r="B5133" t="s">
        <v>44</v>
      </c>
      <c r="C5133" t="s">
        <v>239</v>
      </c>
      <c r="D5133">
        <v>1800</v>
      </c>
      <c r="E5133">
        <v>15</v>
      </c>
      <c r="F5133">
        <v>704.59002699999996</v>
      </c>
      <c r="G5133">
        <v>707.65997300000004</v>
      </c>
      <c r="H5133">
        <v>701.32000700000003</v>
      </c>
      <c r="I5133">
        <v>705.64001499999995</v>
      </c>
      <c r="J5133">
        <v>705.64001499999995</v>
      </c>
      <c r="K5133">
        <v>420100</v>
      </c>
      <c r="L5133">
        <v>2.5169999999999999</v>
      </c>
      <c r="M5133">
        <v>1.1911560896404401E-3</v>
      </c>
      <c r="N5133">
        <v>1.1072381852145E-2</v>
      </c>
      <c r="O5133">
        <v>0.13124233548108299</v>
      </c>
      <c r="P5133">
        <v>0.46472316640338701</v>
      </c>
      <c r="Q5133">
        <v>0.80127655798037001</v>
      </c>
      <c r="R5133">
        <v>6.8222924983696301E-3</v>
      </c>
      <c r="S5133">
        <v>9.3484872910769099E-3</v>
      </c>
      <c r="T5133">
        <v>1.88191273633493E-2</v>
      </c>
      <c r="U5133">
        <v>2.38189480818175E-2</v>
      </c>
      <c r="V5133">
        <v>715.61999500000002</v>
      </c>
      <c r="W5133">
        <v>312.51001000000002</v>
      </c>
      <c r="X5133">
        <v>-0.200901762950739</v>
      </c>
      <c r="Y5133">
        <v>2.1460723821998401E-3</v>
      </c>
      <c r="Z5133">
        <v>0.72745709865997699</v>
      </c>
      <c r="AA5133">
        <v>2.55875981646036</v>
      </c>
      <c r="AB5133">
        <v>2.5235221737825899</v>
      </c>
      <c r="AC5133" t="s">
        <v>260</v>
      </c>
      <c r="AD5133" t="s">
        <v>391</v>
      </c>
      <c r="AE5133" t="s">
        <v>62</v>
      </c>
      <c r="AF5133" t="s">
        <v>65</v>
      </c>
      <c r="AG5133" t="s">
        <v>392</v>
      </c>
      <c r="AH5133" s="45">
        <v>40661</v>
      </c>
      <c r="AI5133">
        <v>1058090</v>
      </c>
      <c r="AK5133" t="s">
        <v>393</v>
      </c>
      <c r="AL5133" t="s">
        <v>276</v>
      </c>
      <c r="AM5133" t="s">
        <v>245</v>
      </c>
    </row>
    <row r="5134" spans="1:39" x14ac:dyDescent="0.3">
      <c r="A5134" s="1">
        <v>43564</v>
      </c>
      <c r="B5134" t="s">
        <v>44</v>
      </c>
      <c r="C5134" t="s">
        <v>246</v>
      </c>
      <c r="D5134">
        <v>1600</v>
      </c>
      <c r="E5134">
        <v>15</v>
      </c>
      <c r="F5134">
        <v>713.080017</v>
      </c>
      <c r="G5134">
        <v>721.21002199999998</v>
      </c>
      <c r="H5134">
        <v>709.89001499999995</v>
      </c>
      <c r="I5134">
        <v>710.669983</v>
      </c>
      <c r="J5134">
        <v>710.669983</v>
      </c>
      <c r="K5134">
        <v>507400</v>
      </c>
      <c r="L5134">
        <v>2.4990000000000001</v>
      </c>
      <c r="M5134">
        <v>-5.6267171533166604E-3</v>
      </c>
      <c r="N5134">
        <v>8.2941055211934699E-3</v>
      </c>
      <c r="O5134">
        <v>0.14224716560544301</v>
      </c>
      <c r="P5134">
        <v>0.35687395725045001</v>
      </c>
      <c r="Q5134">
        <v>0.80699096265127801</v>
      </c>
      <c r="R5134">
        <v>6.2895307432366499E-3</v>
      </c>
      <c r="S5134">
        <v>8.8979944668015308E-3</v>
      </c>
      <c r="T5134">
        <v>1.6806238303022601E-2</v>
      </c>
      <c r="U5134">
        <v>2.36834012696426E-2</v>
      </c>
      <c r="V5134">
        <v>721.21002199999998</v>
      </c>
      <c r="W5134">
        <v>315.76998900000001</v>
      </c>
      <c r="X5134">
        <v>-0.200901762950739</v>
      </c>
      <c r="Y5134">
        <v>-6.0859766572597396E-3</v>
      </c>
      <c r="Z5134">
        <v>0.70529949943389603</v>
      </c>
      <c r="AA5134">
        <v>2.6276450815781498</v>
      </c>
      <c r="AB5134">
        <v>2.5509165861388499</v>
      </c>
      <c r="AC5134" t="s">
        <v>260</v>
      </c>
      <c r="AD5134" t="s">
        <v>391</v>
      </c>
      <c r="AE5134" t="s">
        <v>62</v>
      </c>
      <c r="AF5134" t="s">
        <v>65</v>
      </c>
      <c r="AG5134" t="s">
        <v>392</v>
      </c>
      <c r="AH5134" s="45">
        <v>40661</v>
      </c>
      <c r="AI5134">
        <v>1058090</v>
      </c>
      <c r="AK5134" t="s">
        <v>393</v>
      </c>
      <c r="AL5134" t="s">
        <v>276</v>
      </c>
      <c r="AM5134" t="s">
        <v>245</v>
      </c>
    </row>
    <row r="5135" spans="1:39" x14ac:dyDescent="0.3">
      <c r="A5135" s="1">
        <v>43565</v>
      </c>
      <c r="B5135" t="s">
        <v>44</v>
      </c>
      <c r="C5135" t="s">
        <v>239</v>
      </c>
      <c r="D5135">
        <v>800</v>
      </c>
      <c r="E5135">
        <v>15</v>
      </c>
      <c r="F5135">
        <v>711</v>
      </c>
      <c r="G5135">
        <v>719.44000199999903</v>
      </c>
      <c r="H5135">
        <v>711</v>
      </c>
      <c r="I5135">
        <v>718.84997599999997</v>
      </c>
      <c r="J5135">
        <v>718.84997599999997</v>
      </c>
      <c r="K5135">
        <v>460500</v>
      </c>
      <c r="L5135">
        <v>2.4769999999999999</v>
      </c>
      <c r="M5135">
        <v>1.14445163648852E-2</v>
      </c>
      <c r="N5135">
        <v>1.85474657964383E-2</v>
      </c>
      <c r="O5135">
        <v>0.152978155851932</v>
      </c>
      <c r="P5135">
        <v>0.36608918917889099</v>
      </c>
      <c r="Q5135">
        <v>0.80381570906131095</v>
      </c>
      <c r="R5135">
        <v>7.6280343087528598E-3</v>
      </c>
      <c r="S5135">
        <v>8.8617033784995601E-3</v>
      </c>
      <c r="T5135">
        <v>1.6815955808739201E-2</v>
      </c>
      <c r="U5135">
        <v>2.3678146766504999E-2</v>
      </c>
      <c r="V5135">
        <v>721.21002199999998</v>
      </c>
      <c r="W5135">
        <v>315.95001200000002</v>
      </c>
      <c r="X5135">
        <v>-0.200901762950739</v>
      </c>
      <c r="Y5135">
        <v>3.47183783585567E-3</v>
      </c>
      <c r="Z5135">
        <v>0.70614729166978696</v>
      </c>
      <c r="AA5135">
        <v>2.6305789487462401</v>
      </c>
      <c r="AB5135">
        <v>2.5652804125960298</v>
      </c>
      <c r="AC5135" t="s">
        <v>260</v>
      </c>
      <c r="AD5135" t="s">
        <v>391</v>
      </c>
      <c r="AE5135" t="s">
        <v>62</v>
      </c>
      <c r="AF5135" t="s">
        <v>65</v>
      </c>
      <c r="AG5135" t="s">
        <v>392</v>
      </c>
      <c r="AH5135" s="45">
        <v>40661</v>
      </c>
      <c r="AI5135">
        <v>1058090</v>
      </c>
      <c r="AK5135" t="s">
        <v>393</v>
      </c>
      <c r="AL5135" t="s">
        <v>276</v>
      </c>
      <c r="AM5135" t="s">
        <v>245</v>
      </c>
    </row>
    <row r="5136" spans="1:39" x14ac:dyDescent="0.3">
      <c r="A5136" s="1">
        <v>43572</v>
      </c>
      <c r="B5136" t="s">
        <v>44</v>
      </c>
      <c r="C5136" t="s">
        <v>239</v>
      </c>
      <c r="D5136">
        <v>1900</v>
      </c>
      <c r="E5136">
        <v>15</v>
      </c>
      <c r="F5136">
        <v>699.40997300000004</v>
      </c>
      <c r="G5136">
        <v>699.94000199999903</v>
      </c>
      <c r="H5136">
        <v>686.5</v>
      </c>
      <c r="I5136">
        <v>688.21002199999998</v>
      </c>
      <c r="J5136">
        <v>688.21002199999998</v>
      </c>
      <c r="K5136">
        <v>865900</v>
      </c>
      <c r="L5136">
        <v>2.5920000000000001</v>
      </c>
      <c r="M5136">
        <v>-2.6200808966692201E-2</v>
      </c>
      <c r="N5136">
        <v>-4.3558623597452398E-2</v>
      </c>
      <c r="O5136">
        <v>4.8238209772203097E-2</v>
      </c>
      <c r="P5136">
        <v>0.29027671728132498</v>
      </c>
      <c r="Q5136">
        <v>0.72112842617510398</v>
      </c>
      <c r="R5136">
        <v>1.2975514799404101E-2</v>
      </c>
      <c r="S5136">
        <v>1.04334105135746E-2</v>
      </c>
      <c r="T5136">
        <v>1.7112901244200701E-2</v>
      </c>
      <c r="U5136">
        <v>2.3658865282593401E-2</v>
      </c>
      <c r="V5136">
        <v>721.21002199999998</v>
      </c>
      <c r="W5136">
        <v>326</v>
      </c>
      <c r="X5136">
        <v>-0.200901762950739</v>
      </c>
      <c r="Y5136">
        <v>-2.2764010197428601E-3</v>
      </c>
      <c r="Z5136">
        <v>0.69368275521762501</v>
      </c>
      <c r="AA5136">
        <v>2.4309132213004498</v>
      </c>
      <c r="AB5136">
        <v>2.5770289352259099</v>
      </c>
      <c r="AC5136" t="s">
        <v>260</v>
      </c>
      <c r="AD5136" t="s">
        <v>391</v>
      </c>
      <c r="AE5136" t="s">
        <v>62</v>
      </c>
      <c r="AF5136" t="s">
        <v>65</v>
      </c>
      <c r="AG5136" t="s">
        <v>392</v>
      </c>
      <c r="AH5136" s="45">
        <v>40661</v>
      </c>
      <c r="AI5136">
        <v>1058090</v>
      </c>
      <c r="AK5136" t="s">
        <v>393</v>
      </c>
      <c r="AL5136" t="s">
        <v>276</v>
      </c>
      <c r="AM5136" t="s">
        <v>245</v>
      </c>
    </row>
    <row r="5137" spans="1:39" x14ac:dyDescent="0.3">
      <c r="A5137" s="1">
        <v>43580</v>
      </c>
      <c r="B5137" t="s">
        <v>44</v>
      </c>
      <c r="C5137" t="s">
        <v>239</v>
      </c>
      <c r="D5137">
        <v>1500</v>
      </c>
      <c r="E5137">
        <v>15</v>
      </c>
      <c r="F5137">
        <v>711.01000999999997</v>
      </c>
      <c r="G5137">
        <v>713.54998799999998</v>
      </c>
      <c r="H5137">
        <v>658.5</v>
      </c>
      <c r="I5137">
        <v>678.07000700000003</v>
      </c>
      <c r="J5137">
        <v>678.07000700000003</v>
      </c>
      <c r="K5137">
        <v>2336400</v>
      </c>
      <c r="L5137">
        <v>2.5339999999999998</v>
      </c>
      <c r="M5137">
        <v>-4.5662257580890299E-2</v>
      </c>
      <c r="N5137">
        <v>-1.4843518112299101E-2</v>
      </c>
      <c r="O5137">
        <v>1.91902715161134E-3</v>
      </c>
      <c r="P5137">
        <v>0.23999764573454699</v>
      </c>
      <c r="Q5137">
        <v>0.71080777455994704</v>
      </c>
      <c r="R5137">
        <v>2.47135842124734E-2</v>
      </c>
      <c r="S5137">
        <v>1.46936322560988E-2</v>
      </c>
      <c r="T5137">
        <v>1.8077955690954401E-2</v>
      </c>
      <c r="U5137">
        <v>2.3818049967514798E-2</v>
      </c>
      <c r="V5137">
        <v>721.21002199999998</v>
      </c>
      <c r="W5137">
        <v>330.36999500000002</v>
      </c>
      <c r="X5137">
        <v>-0.200901762950739</v>
      </c>
      <c r="Y5137">
        <v>-3.6904169755480902E-4</v>
      </c>
      <c r="Z5137">
        <v>0.69354152694068105</v>
      </c>
      <c r="AA5137">
        <v>2.5168247079803199</v>
      </c>
      <c r="AB5137">
        <v>2.5529942249066599</v>
      </c>
      <c r="AC5137" t="s">
        <v>260</v>
      </c>
      <c r="AD5137" t="s">
        <v>391</v>
      </c>
      <c r="AE5137" t="s">
        <v>62</v>
      </c>
      <c r="AF5137" t="s">
        <v>65</v>
      </c>
      <c r="AG5137" t="s">
        <v>392</v>
      </c>
      <c r="AH5137" s="45">
        <v>40661</v>
      </c>
      <c r="AI5137">
        <v>1058090</v>
      </c>
      <c r="AK5137" t="s">
        <v>393</v>
      </c>
      <c r="AL5137" t="s">
        <v>276</v>
      </c>
      <c r="AM5137" t="s">
        <v>245</v>
      </c>
    </row>
    <row r="5138" spans="1:39" x14ac:dyDescent="0.3">
      <c r="A5138" s="1">
        <v>43627</v>
      </c>
      <c r="B5138" t="s">
        <v>44</v>
      </c>
      <c r="C5138" t="s">
        <v>246</v>
      </c>
      <c r="D5138">
        <v>1500</v>
      </c>
      <c r="E5138">
        <v>15</v>
      </c>
      <c r="F5138">
        <v>720.51000999999997</v>
      </c>
      <c r="G5138">
        <v>730.40997300000004</v>
      </c>
      <c r="H5138">
        <v>718.01000999999997</v>
      </c>
      <c r="I5138">
        <v>729.23999000000003</v>
      </c>
      <c r="J5138">
        <v>729.23999000000003</v>
      </c>
      <c r="K5138">
        <v>476700</v>
      </c>
      <c r="L5138">
        <v>2.14</v>
      </c>
      <c r="M5138">
        <v>1.2029680909269499E-2</v>
      </c>
      <c r="N5138">
        <v>9.6465470492239594E-2</v>
      </c>
      <c r="O5138">
        <v>3.3620692155144502E-2</v>
      </c>
      <c r="P5138">
        <v>0.14471288351537301</v>
      </c>
      <c r="Q5138">
        <v>0.47527224525370099</v>
      </c>
      <c r="R5138">
        <v>6.1290966621556997E-3</v>
      </c>
      <c r="S5138">
        <v>2.23342288490514E-2</v>
      </c>
      <c r="T5138">
        <v>1.6701935790815199E-2</v>
      </c>
      <c r="U5138">
        <v>2.0223492080615999E-2</v>
      </c>
      <c r="V5138">
        <v>730.40997300000004</v>
      </c>
      <c r="W5138">
        <v>383.20001200000002</v>
      </c>
      <c r="X5138">
        <v>-0.200901762950739</v>
      </c>
      <c r="Y5138">
        <v>-3.4994119269314301E-4</v>
      </c>
      <c r="Z5138">
        <v>0.67078264593717296</v>
      </c>
      <c r="AA5138">
        <v>2.3037588083607101</v>
      </c>
      <c r="AB5138">
        <v>2.1254680830208401</v>
      </c>
      <c r="AC5138" t="s">
        <v>260</v>
      </c>
      <c r="AD5138" t="s">
        <v>391</v>
      </c>
      <c r="AE5138" t="s">
        <v>62</v>
      </c>
      <c r="AF5138" t="s">
        <v>65</v>
      </c>
      <c r="AG5138" t="s">
        <v>392</v>
      </c>
      <c r="AH5138" s="45">
        <v>40661</v>
      </c>
      <c r="AI5138">
        <v>1058090</v>
      </c>
      <c r="AK5138" t="s">
        <v>393</v>
      </c>
      <c r="AL5138" t="s">
        <v>276</v>
      </c>
      <c r="AM5138" t="s">
        <v>245</v>
      </c>
    </row>
    <row r="5139" spans="1:39" x14ac:dyDescent="0.3">
      <c r="A5139" s="1">
        <v>43626</v>
      </c>
      <c r="B5139" t="s">
        <v>44</v>
      </c>
      <c r="C5139" t="s">
        <v>246</v>
      </c>
      <c r="D5139">
        <v>2000</v>
      </c>
      <c r="E5139">
        <v>16</v>
      </c>
      <c r="F5139">
        <v>716.70001200000002</v>
      </c>
      <c r="G5139">
        <v>730</v>
      </c>
      <c r="H5139">
        <v>714.84997599999997</v>
      </c>
      <c r="I5139">
        <v>720.52002000000005</v>
      </c>
      <c r="J5139">
        <v>720.52002000000005</v>
      </c>
      <c r="K5139">
        <v>540800</v>
      </c>
      <c r="L5139">
        <v>2.1429999999999998</v>
      </c>
      <c r="M5139">
        <v>1.4891353677412801E-2</v>
      </c>
      <c r="N5139">
        <v>0.11591467500203501</v>
      </c>
      <c r="O5139">
        <v>1.5314038685646601E-2</v>
      </c>
      <c r="P5139">
        <v>0.15529867768307801</v>
      </c>
      <c r="Q5139">
        <v>0.474555166360009</v>
      </c>
      <c r="R5139">
        <v>6.5258204717169701E-3</v>
      </c>
      <c r="S5139">
        <v>2.2265262399241099E-2</v>
      </c>
      <c r="T5139">
        <v>1.6853986257618699E-2</v>
      </c>
      <c r="U5139">
        <v>2.02221095265551E-2</v>
      </c>
      <c r="V5139">
        <v>730</v>
      </c>
      <c r="W5139">
        <v>383.20001200000002</v>
      </c>
      <c r="X5139">
        <v>-0.200901762950739</v>
      </c>
      <c r="Y5139">
        <v>4.6492198743191201E-3</v>
      </c>
      <c r="Z5139">
        <v>0.67194515954892897</v>
      </c>
      <c r="AA5139">
        <v>2.2743592900193401</v>
      </c>
      <c r="AB5139">
        <v>2.03880676676817</v>
      </c>
      <c r="AC5139" t="s">
        <v>261</v>
      </c>
      <c r="AD5139" t="s">
        <v>391</v>
      </c>
      <c r="AE5139" t="s">
        <v>62</v>
      </c>
      <c r="AF5139" t="s">
        <v>65</v>
      </c>
      <c r="AG5139" t="s">
        <v>392</v>
      </c>
      <c r="AH5139" s="45">
        <v>40661</v>
      </c>
      <c r="AI5139">
        <v>1058090</v>
      </c>
      <c r="AK5139" t="s">
        <v>393</v>
      </c>
      <c r="AL5139" t="s">
        <v>276</v>
      </c>
      <c r="AM5139" t="s">
        <v>245</v>
      </c>
    </row>
    <row r="5140" spans="1:39" x14ac:dyDescent="0.3">
      <c r="A5140" s="1">
        <v>43558</v>
      </c>
      <c r="B5140" t="s">
        <v>44</v>
      </c>
      <c r="C5140" t="s">
        <v>239</v>
      </c>
      <c r="D5140">
        <v>1700</v>
      </c>
      <c r="E5140">
        <v>17</v>
      </c>
      <c r="F5140">
        <v>704.59002699999996</v>
      </c>
      <c r="G5140">
        <v>707.65997300000004</v>
      </c>
      <c r="H5140">
        <v>701.32000700000003</v>
      </c>
      <c r="I5140">
        <v>705.64001499999995</v>
      </c>
      <c r="J5140">
        <v>705.64001499999995</v>
      </c>
      <c r="K5140">
        <v>420100</v>
      </c>
      <c r="L5140">
        <v>2.5169999999999999</v>
      </c>
      <c r="M5140">
        <v>1.1911560896404401E-3</v>
      </c>
      <c r="N5140">
        <v>1.1072381852145E-2</v>
      </c>
      <c r="O5140">
        <v>0.13124233548108299</v>
      </c>
      <c r="P5140">
        <v>0.46472316640338701</v>
      </c>
      <c r="Q5140">
        <v>0.80127655798037001</v>
      </c>
      <c r="R5140">
        <v>6.8222924983696301E-3</v>
      </c>
      <c r="S5140">
        <v>9.3484872910769099E-3</v>
      </c>
      <c r="T5140">
        <v>1.88191273633493E-2</v>
      </c>
      <c r="U5140">
        <v>2.38189480818175E-2</v>
      </c>
      <c r="V5140">
        <v>715.61999500000002</v>
      </c>
      <c r="W5140">
        <v>312.51001000000002</v>
      </c>
      <c r="X5140">
        <v>-0.200901762950739</v>
      </c>
      <c r="Y5140">
        <v>2.1460723821998401E-3</v>
      </c>
      <c r="Z5140">
        <v>0.72745709865997699</v>
      </c>
      <c r="AA5140">
        <v>2.55875981646036</v>
      </c>
      <c r="AB5140">
        <v>2.5235221737825899</v>
      </c>
      <c r="AC5140" t="s">
        <v>262</v>
      </c>
      <c r="AD5140" t="s">
        <v>391</v>
      </c>
      <c r="AE5140" t="s">
        <v>62</v>
      </c>
      <c r="AF5140" t="s">
        <v>65</v>
      </c>
      <c r="AG5140" t="s">
        <v>392</v>
      </c>
      <c r="AH5140" s="45">
        <v>40661</v>
      </c>
      <c r="AI5140">
        <v>1058090</v>
      </c>
      <c r="AK5140" t="s">
        <v>393</v>
      </c>
      <c r="AL5140" t="s">
        <v>276</v>
      </c>
      <c r="AM5140" t="s">
        <v>245</v>
      </c>
    </row>
    <row r="5141" spans="1:39" x14ac:dyDescent="0.3">
      <c r="A5141" s="1">
        <v>43570</v>
      </c>
      <c r="B5141" t="s">
        <v>44</v>
      </c>
      <c r="C5141" t="s">
        <v>246</v>
      </c>
      <c r="D5141">
        <v>1900</v>
      </c>
      <c r="E5141">
        <v>17</v>
      </c>
      <c r="F5141">
        <v>712.19000199999903</v>
      </c>
      <c r="G5141">
        <v>714.48999000000003</v>
      </c>
      <c r="H5141">
        <v>708.34997599999997</v>
      </c>
      <c r="I5141">
        <v>712.27002000000005</v>
      </c>
      <c r="J5141">
        <v>712.27002000000005</v>
      </c>
      <c r="K5141">
        <v>271800</v>
      </c>
      <c r="L5141">
        <v>2.5529999999999999</v>
      </c>
      <c r="M5141">
        <v>-2.38619786737786E-4</v>
      </c>
      <c r="N5141">
        <v>-3.3777991792726101E-3</v>
      </c>
      <c r="O5141">
        <v>0.103261461854564</v>
      </c>
      <c r="P5141">
        <v>0.34987690183722397</v>
      </c>
      <c r="Q5141">
        <v>0.80527431026992402</v>
      </c>
      <c r="R5141">
        <v>1.0725874160333999E-2</v>
      </c>
      <c r="S5141">
        <v>9.3996829908683105E-3</v>
      </c>
      <c r="T5141">
        <v>1.6754125588560799E-2</v>
      </c>
      <c r="U5141">
        <v>2.3656950058729798E-2</v>
      </c>
      <c r="V5141">
        <v>721.21002199999998</v>
      </c>
      <c r="W5141">
        <v>318.10998499999999</v>
      </c>
      <c r="X5141">
        <v>-0.200901762950739</v>
      </c>
      <c r="Y5141">
        <v>-6.2956724975841202E-4</v>
      </c>
      <c r="Z5141">
        <v>0.70291173241196003</v>
      </c>
      <c r="AA5141">
        <v>2.6832576722672701</v>
      </c>
      <c r="AB5141">
        <v>2.62543605863147</v>
      </c>
      <c r="AC5141" t="s">
        <v>262</v>
      </c>
      <c r="AD5141" t="s">
        <v>391</v>
      </c>
      <c r="AE5141" t="s">
        <v>62</v>
      </c>
      <c r="AF5141" t="s">
        <v>65</v>
      </c>
      <c r="AG5141" t="s">
        <v>392</v>
      </c>
      <c r="AH5141" s="45">
        <v>40661</v>
      </c>
      <c r="AI5141">
        <v>1058090</v>
      </c>
      <c r="AK5141" t="s">
        <v>393</v>
      </c>
      <c r="AL5141" t="s">
        <v>276</v>
      </c>
      <c r="AM5141" t="s">
        <v>245</v>
      </c>
    </row>
    <row r="5142" spans="1:39" x14ac:dyDescent="0.3">
      <c r="A5142" s="1">
        <v>43602</v>
      </c>
      <c r="B5142" t="s">
        <v>44</v>
      </c>
      <c r="C5142" t="s">
        <v>239</v>
      </c>
      <c r="D5142">
        <v>1300</v>
      </c>
      <c r="E5142">
        <v>17</v>
      </c>
      <c r="F5142">
        <v>705</v>
      </c>
      <c r="G5142">
        <v>718.96002199999998</v>
      </c>
      <c r="H5142">
        <v>705</v>
      </c>
      <c r="I5142">
        <v>715.90997300000004</v>
      </c>
      <c r="J5142">
        <v>715.90997300000004</v>
      </c>
      <c r="K5142">
        <v>538400</v>
      </c>
      <c r="L5142">
        <v>2.3929999999999998</v>
      </c>
      <c r="M5142">
        <v>9.7976418442715998E-3</v>
      </c>
      <c r="N5142">
        <v>1.47326985769508E-2</v>
      </c>
      <c r="O5142">
        <v>1.32595581705067E-2</v>
      </c>
      <c r="P5142">
        <v>0.166855946823633</v>
      </c>
      <c r="Q5142">
        <v>0.47622195975528903</v>
      </c>
      <c r="R5142">
        <v>1.7961903965689599E-2</v>
      </c>
      <c r="S5142">
        <v>1.67037578251121E-2</v>
      </c>
      <c r="T5142">
        <v>1.22457311010485E-2</v>
      </c>
      <c r="U5142">
        <v>1.9524162999757899E-2</v>
      </c>
      <c r="V5142">
        <v>721.419983</v>
      </c>
      <c r="W5142">
        <v>383.20001200000002</v>
      </c>
      <c r="X5142">
        <v>-0.200901762950739</v>
      </c>
      <c r="Y5142">
        <v>-5.8544371529206298E-3</v>
      </c>
      <c r="Z5142">
        <v>0.61021166738118104</v>
      </c>
      <c r="AA5142">
        <v>1.90724982583324</v>
      </c>
      <c r="AB5142">
        <v>1.95120658356425</v>
      </c>
      <c r="AC5142" t="s">
        <v>262</v>
      </c>
      <c r="AD5142" t="s">
        <v>391</v>
      </c>
      <c r="AE5142" t="s">
        <v>62</v>
      </c>
      <c r="AF5142" t="s">
        <v>65</v>
      </c>
      <c r="AG5142" t="s">
        <v>392</v>
      </c>
      <c r="AH5142" s="45">
        <v>40661</v>
      </c>
      <c r="AI5142">
        <v>1058090</v>
      </c>
      <c r="AK5142" t="s">
        <v>393</v>
      </c>
      <c r="AL5142" t="s">
        <v>276</v>
      </c>
      <c r="AM5142" t="s">
        <v>245</v>
      </c>
    </row>
    <row r="5143" spans="1:39" x14ac:dyDescent="0.3">
      <c r="A5143" s="1">
        <v>43607</v>
      </c>
      <c r="B5143" t="s">
        <v>44</v>
      </c>
      <c r="C5143" t="s">
        <v>246</v>
      </c>
      <c r="D5143">
        <v>900</v>
      </c>
      <c r="E5143">
        <v>17</v>
      </c>
      <c r="F5143">
        <v>715</v>
      </c>
      <c r="G5143">
        <v>718.26000999999997</v>
      </c>
      <c r="H5143">
        <v>704.61999500000002</v>
      </c>
      <c r="I5143">
        <v>706.03997800000002</v>
      </c>
      <c r="J5143">
        <v>706.03997800000002</v>
      </c>
      <c r="K5143">
        <v>677400</v>
      </c>
      <c r="L5143">
        <v>2.3929999999999998</v>
      </c>
      <c r="M5143">
        <v>-1.2610680741637501E-2</v>
      </c>
      <c r="N5143">
        <v>2.1242271402587999E-4</v>
      </c>
      <c r="O5143">
        <v>6.2086781493715104E-3</v>
      </c>
      <c r="P5143">
        <v>0.160760834285018</v>
      </c>
      <c r="Q5143">
        <v>0.48694999511081999</v>
      </c>
      <c r="R5143">
        <v>8.6531850145266306E-3</v>
      </c>
      <c r="S5143">
        <v>1.55378646493292E-2</v>
      </c>
      <c r="T5143">
        <v>1.22861948991566E-2</v>
      </c>
      <c r="U5143">
        <v>1.94937748689024E-2</v>
      </c>
      <c r="V5143">
        <v>727</v>
      </c>
      <c r="W5143">
        <v>383.20001200000002</v>
      </c>
      <c r="X5143">
        <v>-0.200901762950739</v>
      </c>
      <c r="Y5143">
        <v>-2.8283920525026501E-3</v>
      </c>
      <c r="Z5143">
        <v>0.60428256894219301</v>
      </c>
      <c r="AA5143">
        <v>2.0133384237212502</v>
      </c>
      <c r="AB5143">
        <v>2.0000195225469102</v>
      </c>
      <c r="AC5143" t="s">
        <v>262</v>
      </c>
      <c r="AD5143" t="s">
        <v>391</v>
      </c>
      <c r="AE5143" t="s">
        <v>62</v>
      </c>
      <c r="AF5143" t="s">
        <v>65</v>
      </c>
      <c r="AG5143" t="s">
        <v>392</v>
      </c>
      <c r="AH5143" s="45">
        <v>40661</v>
      </c>
      <c r="AI5143">
        <v>1058090</v>
      </c>
      <c r="AK5143" t="s">
        <v>393</v>
      </c>
      <c r="AL5143" t="s">
        <v>276</v>
      </c>
      <c r="AM5143" t="s">
        <v>245</v>
      </c>
    </row>
    <row r="5144" spans="1:39" x14ac:dyDescent="0.3">
      <c r="A5144" s="1">
        <v>43634</v>
      </c>
      <c r="B5144" t="s">
        <v>44</v>
      </c>
      <c r="C5144" t="s">
        <v>239</v>
      </c>
      <c r="D5144">
        <v>1900</v>
      </c>
      <c r="E5144">
        <v>17</v>
      </c>
      <c r="F5144">
        <v>733.75</v>
      </c>
      <c r="G5144">
        <v>740</v>
      </c>
      <c r="H5144">
        <v>724.29998799999998</v>
      </c>
      <c r="I5144">
        <v>732.53997800000002</v>
      </c>
      <c r="J5144">
        <v>732.53997800000002</v>
      </c>
      <c r="K5144">
        <v>384800</v>
      </c>
      <c r="L5144">
        <v>2.06</v>
      </c>
      <c r="M5144">
        <v>1.2156265353243101E-3</v>
      </c>
      <c r="N5144">
        <v>4.51503465397132E-3</v>
      </c>
      <c r="O5144">
        <v>3.2761135698912203E-2</v>
      </c>
      <c r="P5144">
        <v>9.5438501170671403E-2</v>
      </c>
      <c r="Q5144">
        <v>0.46093135936264201</v>
      </c>
      <c r="R5144">
        <v>1.07378008457454E-2</v>
      </c>
      <c r="S5144">
        <v>2.14974147334492E-2</v>
      </c>
      <c r="T5144">
        <v>1.64875089798691E-2</v>
      </c>
      <c r="U5144">
        <v>2.0149356894702802E-2</v>
      </c>
      <c r="V5144">
        <v>749.25</v>
      </c>
      <c r="W5144">
        <v>383.20001200000002</v>
      </c>
      <c r="X5144">
        <v>-0.17952264324421399</v>
      </c>
      <c r="Y5144">
        <v>9.6704895497130797E-3</v>
      </c>
      <c r="Z5144">
        <v>0.65939317361121996</v>
      </c>
      <c r="AA5144">
        <v>2.36581766763857</v>
      </c>
      <c r="AB5144">
        <v>2.3212155179290401</v>
      </c>
      <c r="AC5144" t="s">
        <v>262</v>
      </c>
      <c r="AD5144" t="s">
        <v>391</v>
      </c>
      <c r="AE5144" t="s">
        <v>62</v>
      </c>
      <c r="AF5144" t="s">
        <v>65</v>
      </c>
      <c r="AG5144" t="s">
        <v>392</v>
      </c>
      <c r="AH5144" s="45">
        <v>40661</v>
      </c>
      <c r="AI5144">
        <v>1058090</v>
      </c>
      <c r="AK5144" t="s">
        <v>393</v>
      </c>
      <c r="AL5144" t="s">
        <v>276</v>
      </c>
      <c r="AM5144" t="s">
        <v>245</v>
      </c>
    </row>
    <row r="5145" spans="1:39" x14ac:dyDescent="0.3">
      <c r="A5145" s="1">
        <v>43560</v>
      </c>
      <c r="B5145" t="s">
        <v>44</v>
      </c>
      <c r="C5145" t="s">
        <v>239</v>
      </c>
      <c r="D5145">
        <v>2500</v>
      </c>
      <c r="E5145">
        <v>18</v>
      </c>
      <c r="F5145">
        <v>703.45001200000002</v>
      </c>
      <c r="G5145">
        <v>709.67999299999997</v>
      </c>
      <c r="H5145">
        <v>701.080017</v>
      </c>
      <c r="I5145">
        <v>708.36999500000002</v>
      </c>
      <c r="J5145">
        <v>708.36999500000002</v>
      </c>
      <c r="K5145">
        <v>791100</v>
      </c>
      <c r="L5145">
        <v>2.5009999999999999</v>
      </c>
      <c r="M5145">
        <v>7.0692555777605399E-3</v>
      </c>
      <c r="N5145">
        <v>-2.7349426492604698E-3</v>
      </c>
      <c r="O5145">
        <v>0.143933038891251</v>
      </c>
      <c r="P5145">
        <v>0.44266913004713498</v>
      </c>
      <c r="Q5145">
        <v>0.770837505506624</v>
      </c>
      <c r="R5145">
        <v>5.0898523612277202E-3</v>
      </c>
      <c r="S5145">
        <v>8.9914281149969608E-3</v>
      </c>
      <c r="T5145">
        <v>1.8425151496784399E-2</v>
      </c>
      <c r="U5145">
        <v>2.3768776296088399E-2</v>
      </c>
      <c r="V5145">
        <v>715.61999500000002</v>
      </c>
      <c r="W5145">
        <v>315.67999300000002</v>
      </c>
      <c r="X5145">
        <v>-0.200901762950739</v>
      </c>
      <c r="Y5145">
        <v>4.62571739556182E-3</v>
      </c>
      <c r="Z5145">
        <v>0.71937895093364401</v>
      </c>
      <c r="AA5145">
        <v>2.4809452636293901</v>
      </c>
      <c r="AB5145">
        <v>2.5165367317852798</v>
      </c>
      <c r="AC5145" t="s">
        <v>263</v>
      </c>
      <c r="AD5145" t="s">
        <v>391</v>
      </c>
      <c r="AE5145" t="s">
        <v>62</v>
      </c>
      <c r="AF5145" t="s">
        <v>65</v>
      </c>
      <c r="AG5145" t="s">
        <v>392</v>
      </c>
      <c r="AH5145" s="45">
        <v>40661</v>
      </c>
      <c r="AI5145">
        <v>1058090</v>
      </c>
      <c r="AK5145" t="s">
        <v>393</v>
      </c>
      <c r="AL5145" t="s">
        <v>276</v>
      </c>
      <c r="AM5145" t="s">
        <v>245</v>
      </c>
    </row>
    <row r="5146" spans="1:39" x14ac:dyDescent="0.3">
      <c r="A5146" s="1">
        <v>43580</v>
      </c>
      <c r="B5146" t="s">
        <v>44</v>
      </c>
      <c r="C5146" t="s">
        <v>246</v>
      </c>
      <c r="D5146">
        <v>2700</v>
      </c>
      <c r="E5146">
        <v>18</v>
      </c>
      <c r="F5146">
        <v>711.01000999999997</v>
      </c>
      <c r="G5146">
        <v>713.54998799999998</v>
      </c>
      <c r="H5146">
        <v>658.5</v>
      </c>
      <c r="I5146">
        <v>678.07000700000003</v>
      </c>
      <c r="J5146">
        <v>678.07000700000003</v>
      </c>
      <c r="K5146">
        <v>2336400</v>
      </c>
      <c r="L5146">
        <v>2.5339999999999998</v>
      </c>
      <c r="M5146">
        <v>-4.5662257580890299E-2</v>
      </c>
      <c r="N5146">
        <v>-1.4843518112299101E-2</v>
      </c>
      <c r="O5146">
        <v>1.91902715161134E-3</v>
      </c>
      <c r="P5146">
        <v>0.23999764573454699</v>
      </c>
      <c r="Q5146">
        <v>0.71080777455994704</v>
      </c>
      <c r="R5146">
        <v>2.47135842124734E-2</v>
      </c>
      <c r="S5146">
        <v>1.46936322560988E-2</v>
      </c>
      <c r="T5146">
        <v>1.8077955690954401E-2</v>
      </c>
      <c r="U5146">
        <v>2.3818049967514798E-2</v>
      </c>
      <c r="V5146">
        <v>721.21002199999998</v>
      </c>
      <c r="W5146">
        <v>330.36999500000002</v>
      </c>
      <c r="X5146">
        <v>-0.200901762950739</v>
      </c>
      <c r="Y5146">
        <v>-3.6904169755480902E-4</v>
      </c>
      <c r="Z5146">
        <v>0.69354152694068105</v>
      </c>
      <c r="AA5146">
        <v>2.5168247079803199</v>
      </c>
      <c r="AB5146">
        <v>2.5529942249066599</v>
      </c>
      <c r="AC5146" t="s">
        <v>263</v>
      </c>
      <c r="AD5146" t="s">
        <v>391</v>
      </c>
      <c r="AE5146" t="s">
        <v>62</v>
      </c>
      <c r="AF5146" t="s">
        <v>65</v>
      </c>
      <c r="AG5146" t="s">
        <v>392</v>
      </c>
      <c r="AH5146" s="45">
        <v>40661</v>
      </c>
      <c r="AI5146">
        <v>1058090</v>
      </c>
      <c r="AK5146" t="s">
        <v>393</v>
      </c>
      <c r="AL5146" t="s">
        <v>276</v>
      </c>
      <c r="AM5146" t="s">
        <v>245</v>
      </c>
    </row>
    <row r="5147" spans="1:39" x14ac:dyDescent="0.3">
      <c r="A5147" s="1">
        <v>43591</v>
      </c>
      <c r="B5147" t="s">
        <v>44</v>
      </c>
      <c r="C5147" t="s">
        <v>239</v>
      </c>
      <c r="D5147">
        <v>1400</v>
      </c>
      <c r="E5147">
        <v>18</v>
      </c>
      <c r="F5147">
        <v>703.22997999999995</v>
      </c>
      <c r="G5147">
        <v>720</v>
      </c>
      <c r="H5147">
        <v>702.90002400000003</v>
      </c>
      <c r="I5147">
        <v>716.669983</v>
      </c>
      <c r="J5147">
        <v>716.669983</v>
      </c>
      <c r="K5147">
        <v>518000</v>
      </c>
      <c r="L5147">
        <v>2.5</v>
      </c>
      <c r="M5147">
        <v>1.0026746628485199E-2</v>
      </c>
      <c r="N5147">
        <v>5.5615640044381402E-2</v>
      </c>
      <c r="O5147">
        <v>1.5510246199249299E-2</v>
      </c>
      <c r="P5147">
        <v>0.30567073501143499</v>
      </c>
      <c r="Q5147">
        <v>0.53574262438659603</v>
      </c>
      <c r="R5147">
        <v>1.08778354680231E-2</v>
      </c>
      <c r="S5147">
        <v>1.5320135012279299E-2</v>
      </c>
      <c r="T5147">
        <v>1.7913086052910799E-2</v>
      </c>
      <c r="U5147">
        <v>1.9533968781139301E-2</v>
      </c>
      <c r="V5147">
        <v>721.21002199999998</v>
      </c>
      <c r="W5147">
        <v>383.20001200000002</v>
      </c>
      <c r="X5147">
        <v>-0.200901762950739</v>
      </c>
      <c r="Y5147">
        <v>-4.4810132310555703E-3</v>
      </c>
      <c r="Z5147">
        <v>0.581626635374072</v>
      </c>
      <c r="AA5147">
        <v>1.98268388753351</v>
      </c>
      <c r="AB5147">
        <v>1.8370426952722401</v>
      </c>
      <c r="AC5147" t="s">
        <v>263</v>
      </c>
      <c r="AD5147" t="s">
        <v>391</v>
      </c>
      <c r="AE5147" t="s">
        <v>62</v>
      </c>
      <c r="AF5147" t="s">
        <v>65</v>
      </c>
      <c r="AG5147" t="s">
        <v>392</v>
      </c>
      <c r="AH5147" s="45">
        <v>40661</v>
      </c>
      <c r="AI5147">
        <v>1058090</v>
      </c>
      <c r="AK5147" t="s">
        <v>393</v>
      </c>
      <c r="AL5147" t="s">
        <v>276</v>
      </c>
      <c r="AM5147" t="s">
        <v>245</v>
      </c>
    </row>
    <row r="5148" spans="1:39" x14ac:dyDescent="0.3">
      <c r="A5148" s="1">
        <v>43594</v>
      </c>
      <c r="B5148" t="s">
        <v>44</v>
      </c>
      <c r="C5148" t="s">
        <v>246</v>
      </c>
      <c r="D5148">
        <v>1000</v>
      </c>
      <c r="E5148">
        <v>18</v>
      </c>
      <c r="F5148">
        <v>706</v>
      </c>
      <c r="G5148">
        <v>708.26000999999997</v>
      </c>
      <c r="H5148">
        <v>697.40997300000004</v>
      </c>
      <c r="I5148">
        <v>705.13000499999998</v>
      </c>
      <c r="J5148">
        <v>705.13000499999998</v>
      </c>
      <c r="K5148">
        <v>322200</v>
      </c>
      <c r="L5148">
        <v>2.4569999999999999</v>
      </c>
      <c r="M5148">
        <v>-6.2769725602283E-3</v>
      </c>
      <c r="N5148">
        <v>-3.87826388440551E-3</v>
      </c>
      <c r="O5148">
        <v>-1.34526902031599E-2</v>
      </c>
      <c r="P5148">
        <v>0.18543784809493799</v>
      </c>
      <c r="Q5148">
        <v>0.50765862845427301</v>
      </c>
      <c r="R5148">
        <v>9.5441567605125902E-3</v>
      </c>
      <c r="S5148">
        <v>1.5513510352631E-2</v>
      </c>
      <c r="T5148">
        <v>1.2393802906418E-2</v>
      </c>
      <c r="U5148">
        <v>1.95583499258788E-2</v>
      </c>
      <c r="V5148">
        <v>721.419983</v>
      </c>
      <c r="W5148">
        <v>383.20001200000002</v>
      </c>
      <c r="X5148">
        <v>-0.200901762950739</v>
      </c>
      <c r="Y5148">
        <v>-3.0259986019249502E-3</v>
      </c>
      <c r="Z5148">
        <v>0.59209503271501096</v>
      </c>
      <c r="AA5148">
        <v>1.92023085046533</v>
      </c>
      <c r="AB5148">
        <v>1.94450587982675</v>
      </c>
      <c r="AC5148" t="s">
        <v>263</v>
      </c>
      <c r="AD5148" t="s">
        <v>391</v>
      </c>
      <c r="AE5148" t="s">
        <v>62</v>
      </c>
      <c r="AF5148" t="s">
        <v>65</v>
      </c>
      <c r="AG5148" t="s">
        <v>392</v>
      </c>
      <c r="AH5148" s="45">
        <v>40661</v>
      </c>
      <c r="AI5148">
        <v>1058090</v>
      </c>
      <c r="AK5148" t="s">
        <v>393</v>
      </c>
      <c r="AL5148" t="s">
        <v>276</v>
      </c>
      <c r="AM5148" t="s">
        <v>245</v>
      </c>
    </row>
    <row r="5149" spans="1:39" x14ac:dyDescent="0.3">
      <c r="A5149" s="1">
        <v>43643</v>
      </c>
      <c r="B5149" t="s">
        <v>44</v>
      </c>
      <c r="C5149" t="s">
        <v>239</v>
      </c>
      <c r="D5149">
        <v>1400</v>
      </c>
      <c r="E5149">
        <v>18</v>
      </c>
      <c r="F5149">
        <v>730.29998799999998</v>
      </c>
      <c r="G5149">
        <v>730.29998799999998</v>
      </c>
      <c r="H5149">
        <v>720.70001200000002</v>
      </c>
      <c r="I5149">
        <v>724.11999500000002</v>
      </c>
      <c r="J5149">
        <v>724.11999500000002</v>
      </c>
      <c r="K5149">
        <v>409000</v>
      </c>
      <c r="L5149">
        <v>2.0049999999999999</v>
      </c>
      <c r="M5149">
        <v>-4.6431218980034798E-3</v>
      </c>
      <c r="N5149">
        <v>-2.0070114479719001E-2</v>
      </c>
      <c r="O5149">
        <v>6.2761373261208397E-2</v>
      </c>
      <c r="P5149">
        <v>3.0297467386106801E-2</v>
      </c>
      <c r="Q5149">
        <v>0.45004176209896402</v>
      </c>
      <c r="R5149">
        <v>1.04659994292615E-2</v>
      </c>
      <c r="S5149">
        <v>1.67725680407976E-2</v>
      </c>
      <c r="T5149">
        <v>1.65109365915093E-2</v>
      </c>
      <c r="U5149">
        <v>2.0017013537881601E-2</v>
      </c>
      <c r="V5149">
        <v>749.25</v>
      </c>
      <c r="W5149">
        <v>383.20001200000002</v>
      </c>
      <c r="X5149">
        <v>-0.17952264324421399</v>
      </c>
      <c r="Y5149">
        <v>3.81588593721357E-3</v>
      </c>
      <c r="Z5149">
        <v>0.63532756790079403</v>
      </c>
      <c r="AA5149">
        <v>2.46856001359712</v>
      </c>
      <c r="AB5149">
        <v>2.4339666649763898</v>
      </c>
      <c r="AC5149" t="s">
        <v>263</v>
      </c>
      <c r="AD5149" t="s">
        <v>391</v>
      </c>
      <c r="AE5149" t="s">
        <v>62</v>
      </c>
      <c r="AF5149" t="s">
        <v>65</v>
      </c>
      <c r="AG5149" t="s">
        <v>392</v>
      </c>
      <c r="AH5149" s="45">
        <v>40661</v>
      </c>
      <c r="AI5149">
        <v>1058090</v>
      </c>
      <c r="AK5149" t="s">
        <v>393</v>
      </c>
      <c r="AL5149" t="s">
        <v>276</v>
      </c>
      <c r="AM5149" t="s">
        <v>245</v>
      </c>
    </row>
    <row r="5150" spans="1:39" x14ac:dyDescent="0.3">
      <c r="A5150" s="1">
        <v>43556</v>
      </c>
      <c r="B5150" t="s">
        <v>44</v>
      </c>
      <c r="C5150" t="s">
        <v>246</v>
      </c>
      <c r="D5150">
        <v>1900</v>
      </c>
      <c r="E5150">
        <v>19</v>
      </c>
      <c r="F5150">
        <v>712.15002400000003</v>
      </c>
      <c r="G5150">
        <v>715.61999500000002</v>
      </c>
      <c r="H5150">
        <v>696.96002199999998</v>
      </c>
      <c r="I5150">
        <v>705.73999000000003</v>
      </c>
      <c r="J5150">
        <v>705.73999000000003</v>
      </c>
      <c r="K5150">
        <v>697900</v>
      </c>
      <c r="L5150">
        <v>2.4969999999999999</v>
      </c>
      <c r="M5150">
        <v>-6.4546081070721304E-3</v>
      </c>
      <c r="N5150">
        <v>4.1915372919694799E-2</v>
      </c>
      <c r="O5150">
        <v>0.14984527909453901</v>
      </c>
      <c r="P5150">
        <v>0.50906541075863898</v>
      </c>
      <c r="Q5150">
        <v>0.78125410744236101</v>
      </c>
      <c r="R5150">
        <v>9.1919100060784704E-3</v>
      </c>
      <c r="S5150">
        <v>9.1997806996832292E-3</v>
      </c>
      <c r="T5150">
        <v>1.8958298325396201E-2</v>
      </c>
      <c r="U5150">
        <v>2.3973146895336198E-2</v>
      </c>
      <c r="V5150">
        <v>715.61999500000002</v>
      </c>
      <c r="W5150">
        <v>307.70001200000002</v>
      </c>
      <c r="X5150">
        <v>-0.200901762950739</v>
      </c>
      <c r="Y5150">
        <v>1.1502195497633099E-2</v>
      </c>
      <c r="Z5150">
        <v>0.75325728930888203</v>
      </c>
      <c r="AA5150">
        <v>2.4742882363743299</v>
      </c>
      <c r="AB5150">
        <v>2.4449126895165301</v>
      </c>
      <c r="AC5150" t="s">
        <v>264</v>
      </c>
      <c r="AD5150" t="s">
        <v>391</v>
      </c>
      <c r="AE5150" t="s">
        <v>62</v>
      </c>
      <c r="AF5150" t="s">
        <v>65</v>
      </c>
      <c r="AG5150" t="s">
        <v>392</v>
      </c>
      <c r="AH5150" s="45">
        <v>40661</v>
      </c>
      <c r="AI5150">
        <v>1058090</v>
      </c>
      <c r="AK5150" t="s">
        <v>393</v>
      </c>
      <c r="AL5150" t="s">
        <v>276</v>
      </c>
      <c r="AM5150" t="s">
        <v>245</v>
      </c>
    </row>
    <row r="5151" spans="1:39" x14ac:dyDescent="0.3">
      <c r="A5151" s="1">
        <v>43564</v>
      </c>
      <c r="B5151" t="s">
        <v>44</v>
      </c>
      <c r="C5151" t="s">
        <v>246</v>
      </c>
      <c r="D5151">
        <v>2200</v>
      </c>
      <c r="E5151">
        <v>19</v>
      </c>
      <c r="F5151">
        <v>713.080017</v>
      </c>
      <c r="G5151">
        <v>721.21002199999998</v>
      </c>
      <c r="H5151">
        <v>709.89001499999995</v>
      </c>
      <c r="I5151">
        <v>710.669983</v>
      </c>
      <c r="J5151">
        <v>710.669983</v>
      </c>
      <c r="K5151">
        <v>507400</v>
      </c>
      <c r="L5151">
        <v>2.4990000000000001</v>
      </c>
      <c r="M5151">
        <v>-5.6267171533166604E-3</v>
      </c>
      <c r="N5151">
        <v>8.2941055211934699E-3</v>
      </c>
      <c r="O5151">
        <v>0.14224716560544301</v>
      </c>
      <c r="P5151">
        <v>0.35687395725045001</v>
      </c>
      <c r="Q5151">
        <v>0.80699096265127801</v>
      </c>
      <c r="R5151">
        <v>6.2895307432366499E-3</v>
      </c>
      <c r="S5151">
        <v>8.8979944668015308E-3</v>
      </c>
      <c r="T5151">
        <v>1.6806238303022601E-2</v>
      </c>
      <c r="U5151">
        <v>2.36834012696426E-2</v>
      </c>
      <c r="V5151">
        <v>721.21002199999998</v>
      </c>
      <c r="W5151">
        <v>315.76998900000001</v>
      </c>
      <c r="X5151">
        <v>-0.200901762950739</v>
      </c>
      <c r="Y5151">
        <v>-6.0859766572597396E-3</v>
      </c>
      <c r="Z5151">
        <v>0.70529949943389603</v>
      </c>
      <c r="AA5151">
        <v>2.6276450815781498</v>
      </c>
      <c r="AB5151">
        <v>2.5509165861388499</v>
      </c>
      <c r="AC5151" t="s">
        <v>264</v>
      </c>
      <c r="AD5151" t="s">
        <v>391</v>
      </c>
      <c r="AE5151" t="s">
        <v>62</v>
      </c>
      <c r="AF5151" t="s">
        <v>65</v>
      </c>
      <c r="AG5151" t="s">
        <v>392</v>
      </c>
      <c r="AH5151" s="45">
        <v>40661</v>
      </c>
      <c r="AI5151">
        <v>1058090</v>
      </c>
      <c r="AK5151" t="s">
        <v>393</v>
      </c>
      <c r="AL5151" t="s">
        <v>276</v>
      </c>
      <c r="AM5151" t="s">
        <v>245</v>
      </c>
    </row>
    <row r="5152" spans="1:39" x14ac:dyDescent="0.3">
      <c r="A5152" s="1">
        <v>43579</v>
      </c>
      <c r="B5152" t="s">
        <v>44</v>
      </c>
      <c r="C5152" t="s">
        <v>246</v>
      </c>
      <c r="D5152">
        <v>1600</v>
      </c>
      <c r="E5152">
        <v>19</v>
      </c>
      <c r="F5152">
        <v>705.96002199999998</v>
      </c>
      <c r="G5152">
        <v>714.28997800000002</v>
      </c>
      <c r="H5152">
        <v>698.78997800000002</v>
      </c>
      <c r="I5152">
        <v>709.75</v>
      </c>
      <c r="J5152">
        <v>709.75</v>
      </c>
      <c r="K5152">
        <v>1184600</v>
      </c>
      <c r="L5152">
        <v>2.5219999999999998</v>
      </c>
      <c r="M5152">
        <v>1.0324303949565201E-2</v>
      </c>
      <c r="N5152">
        <v>4.6179305018990398E-3</v>
      </c>
      <c r="O5152">
        <v>5.5458316530666601E-2</v>
      </c>
      <c r="P5152">
        <v>0.30845284249844601</v>
      </c>
      <c r="Q5152">
        <v>0.76367096414948599</v>
      </c>
      <c r="R5152">
        <v>1.6464253332595599E-2</v>
      </c>
      <c r="S5152">
        <v>1.0626408102327199E-2</v>
      </c>
      <c r="T5152">
        <v>1.7086548728500298E-2</v>
      </c>
      <c r="U5152">
        <v>2.3621321914072901E-2</v>
      </c>
      <c r="V5152">
        <v>721.21002199999998</v>
      </c>
      <c r="W5152">
        <v>329.66000400000001</v>
      </c>
      <c r="X5152">
        <v>-0.200901762950739</v>
      </c>
      <c r="Y5152">
        <v>-2.1941687255359501E-3</v>
      </c>
      <c r="Z5152">
        <v>0.68333212055413395</v>
      </c>
      <c r="AA5152">
        <v>2.6820918024640399</v>
      </c>
      <c r="AB5152">
        <v>2.5358119275706801</v>
      </c>
      <c r="AC5152" t="s">
        <v>264</v>
      </c>
      <c r="AD5152" t="s">
        <v>391</v>
      </c>
      <c r="AE5152" t="s">
        <v>62</v>
      </c>
      <c r="AF5152" t="s">
        <v>65</v>
      </c>
      <c r="AG5152" t="s">
        <v>392</v>
      </c>
      <c r="AH5152" s="45">
        <v>40661</v>
      </c>
      <c r="AI5152">
        <v>1058090</v>
      </c>
      <c r="AK5152" t="s">
        <v>393</v>
      </c>
      <c r="AL5152" t="s">
        <v>276</v>
      </c>
      <c r="AM5152" t="s">
        <v>245</v>
      </c>
    </row>
    <row r="5153" spans="1:39" x14ac:dyDescent="0.3">
      <c r="A5153" s="1">
        <v>43595</v>
      </c>
      <c r="B5153" t="s">
        <v>44</v>
      </c>
      <c r="C5153" t="s">
        <v>246</v>
      </c>
      <c r="D5153">
        <v>2900</v>
      </c>
      <c r="E5153">
        <v>19</v>
      </c>
      <c r="F5153">
        <v>702.79998799999998</v>
      </c>
      <c r="G5153">
        <v>708.65002400000003</v>
      </c>
      <c r="H5153">
        <v>693.48999000000003</v>
      </c>
      <c r="I5153">
        <v>705.44000199999903</v>
      </c>
      <c r="J5153">
        <v>705.44000199999903</v>
      </c>
      <c r="K5153">
        <v>520800</v>
      </c>
      <c r="L5153">
        <v>2.4550000000000001</v>
      </c>
      <c r="M5153">
        <v>4.3953437752442101E-4</v>
      </c>
      <c r="N5153">
        <v>-5.7669888115299403E-3</v>
      </c>
      <c r="O5153">
        <v>-7.3864386723189396E-3</v>
      </c>
      <c r="P5153">
        <v>0.191029092764613</v>
      </c>
      <c r="Q5153">
        <v>0.50746222872589997</v>
      </c>
      <c r="R5153">
        <v>9.4272565775686996E-3</v>
      </c>
      <c r="S5153">
        <v>1.54739850373516E-2</v>
      </c>
      <c r="T5153">
        <v>1.2354857600477101E-2</v>
      </c>
      <c r="U5153">
        <v>1.9558408991760999E-2</v>
      </c>
      <c r="V5153">
        <v>721.419983</v>
      </c>
      <c r="W5153">
        <v>383.20001200000002</v>
      </c>
      <c r="X5153">
        <v>-0.200901762950739</v>
      </c>
      <c r="Y5153">
        <v>3.7133938472042301E-3</v>
      </c>
      <c r="Z5153">
        <v>0.59444843421033899</v>
      </c>
      <c r="AA5153">
        <v>1.93613704951346</v>
      </c>
      <c r="AB5153">
        <v>1.9495840190182701</v>
      </c>
      <c r="AC5153" t="s">
        <v>264</v>
      </c>
      <c r="AD5153" t="s">
        <v>391</v>
      </c>
      <c r="AE5153" t="s">
        <v>62</v>
      </c>
      <c r="AF5153" t="s">
        <v>65</v>
      </c>
      <c r="AG5153" t="s">
        <v>392</v>
      </c>
      <c r="AH5153" s="45">
        <v>40661</v>
      </c>
      <c r="AI5153">
        <v>1058090</v>
      </c>
      <c r="AK5153" t="s">
        <v>393</v>
      </c>
      <c r="AL5153" t="s">
        <v>276</v>
      </c>
      <c r="AM5153" t="s">
        <v>245</v>
      </c>
    </row>
    <row r="5154" spans="1:39" x14ac:dyDescent="0.3">
      <c r="A5154" s="1">
        <v>43605</v>
      </c>
      <c r="B5154" t="s">
        <v>44</v>
      </c>
      <c r="C5154" t="s">
        <v>246</v>
      </c>
      <c r="D5154">
        <v>700</v>
      </c>
      <c r="E5154">
        <v>19</v>
      </c>
      <c r="F5154">
        <v>717</v>
      </c>
      <c r="G5154">
        <v>727</v>
      </c>
      <c r="H5154">
        <v>715.02002000000005</v>
      </c>
      <c r="I5154">
        <v>718</v>
      </c>
      <c r="J5154">
        <v>718</v>
      </c>
      <c r="K5154">
        <v>473700</v>
      </c>
      <c r="L5154">
        <v>2.4159999999999999</v>
      </c>
      <c r="M5154">
        <v>2.9151460265357202E-3</v>
      </c>
      <c r="N5154">
        <v>4.37423118342136E-2</v>
      </c>
      <c r="O5154">
        <v>4.2375513163735001E-2</v>
      </c>
      <c r="P5154">
        <v>0.18044028237554599</v>
      </c>
      <c r="Q5154">
        <v>0.49292736338044901</v>
      </c>
      <c r="R5154">
        <v>8.3490919437793007E-3</v>
      </c>
      <c r="S5154">
        <v>1.55956516325163E-2</v>
      </c>
      <c r="T5154">
        <v>1.21264657322382E-2</v>
      </c>
      <c r="U5154">
        <v>1.9499055945030101E-2</v>
      </c>
      <c r="V5154">
        <v>727</v>
      </c>
      <c r="W5154">
        <v>383.20001200000002</v>
      </c>
      <c r="X5154">
        <v>-0.200901762950739</v>
      </c>
      <c r="Y5154">
        <v>-6.7722580366252503E-3</v>
      </c>
      <c r="Z5154">
        <v>0.60794318228046695</v>
      </c>
      <c r="AA5154">
        <v>1.99527409271543</v>
      </c>
      <c r="AB5154">
        <v>1.9761286085071601</v>
      </c>
      <c r="AC5154" t="s">
        <v>264</v>
      </c>
      <c r="AD5154" t="s">
        <v>391</v>
      </c>
      <c r="AE5154" t="s">
        <v>62</v>
      </c>
      <c r="AF5154" t="s">
        <v>65</v>
      </c>
      <c r="AG5154" t="s">
        <v>392</v>
      </c>
      <c r="AH5154" s="45">
        <v>40661</v>
      </c>
      <c r="AI5154">
        <v>1058090</v>
      </c>
      <c r="AK5154" t="s">
        <v>393</v>
      </c>
      <c r="AL5154" t="s">
        <v>276</v>
      </c>
      <c r="AM5154" t="s">
        <v>245</v>
      </c>
    </row>
    <row r="5155" spans="1:39" x14ac:dyDescent="0.3">
      <c r="A5155" s="1">
        <v>43607</v>
      </c>
      <c r="B5155" t="s">
        <v>44</v>
      </c>
      <c r="C5155" t="s">
        <v>246</v>
      </c>
      <c r="D5155">
        <v>1400</v>
      </c>
      <c r="E5155">
        <v>19</v>
      </c>
      <c r="F5155">
        <v>715</v>
      </c>
      <c r="G5155">
        <v>718.26000999999997</v>
      </c>
      <c r="H5155">
        <v>704.61999500000002</v>
      </c>
      <c r="I5155">
        <v>706.03997800000002</v>
      </c>
      <c r="J5155">
        <v>706.03997800000002</v>
      </c>
      <c r="K5155">
        <v>677400</v>
      </c>
      <c r="L5155">
        <v>2.3929999999999998</v>
      </c>
      <c r="M5155">
        <v>-1.2610680741637501E-2</v>
      </c>
      <c r="N5155">
        <v>2.1242271402587999E-4</v>
      </c>
      <c r="O5155">
        <v>6.2086781493715104E-3</v>
      </c>
      <c r="P5155">
        <v>0.160760834285018</v>
      </c>
      <c r="Q5155">
        <v>0.48694999511081999</v>
      </c>
      <c r="R5155">
        <v>8.6531850145266306E-3</v>
      </c>
      <c r="S5155">
        <v>1.55378646493292E-2</v>
      </c>
      <c r="T5155">
        <v>1.22861948991566E-2</v>
      </c>
      <c r="U5155">
        <v>1.94937748689024E-2</v>
      </c>
      <c r="V5155">
        <v>727</v>
      </c>
      <c r="W5155">
        <v>383.20001200000002</v>
      </c>
      <c r="X5155">
        <v>-0.200901762950739</v>
      </c>
      <c r="Y5155">
        <v>-2.8283920525026501E-3</v>
      </c>
      <c r="Z5155">
        <v>0.60428256894219301</v>
      </c>
      <c r="AA5155">
        <v>2.0133384237212502</v>
      </c>
      <c r="AB5155">
        <v>2.0000195225469102</v>
      </c>
      <c r="AC5155" t="s">
        <v>264</v>
      </c>
      <c r="AD5155" t="s">
        <v>391</v>
      </c>
      <c r="AE5155" t="s">
        <v>62</v>
      </c>
      <c r="AF5155" t="s">
        <v>65</v>
      </c>
      <c r="AG5155" t="s">
        <v>392</v>
      </c>
      <c r="AH5155" s="45">
        <v>40661</v>
      </c>
      <c r="AI5155">
        <v>1058090</v>
      </c>
      <c r="AK5155" t="s">
        <v>393</v>
      </c>
      <c r="AL5155" t="s">
        <v>276</v>
      </c>
      <c r="AM5155" t="s">
        <v>245</v>
      </c>
    </row>
    <row r="5156" spans="1:39" x14ac:dyDescent="0.3">
      <c r="A5156" s="1">
        <v>43623</v>
      </c>
      <c r="B5156" t="s">
        <v>44</v>
      </c>
      <c r="C5156" t="s">
        <v>239</v>
      </c>
      <c r="D5156">
        <v>2500</v>
      </c>
      <c r="E5156">
        <v>19</v>
      </c>
      <c r="F5156">
        <v>698</v>
      </c>
      <c r="G5156">
        <v>714.419983</v>
      </c>
      <c r="H5156">
        <v>697.84997599999997</v>
      </c>
      <c r="I5156">
        <v>709.86999500000002</v>
      </c>
      <c r="J5156">
        <v>709.86999500000002</v>
      </c>
      <c r="K5156">
        <v>595900</v>
      </c>
      <c r="L5156">
        <v>2.0840000000000001</v>
      </c>
      <c r="M5156">
        <v>2.52358203482448E-2</v>
      </c>
      <c r="N5156">
        <v>7.2887512135139707E-2</v>
      </c>
      <c r="O5156">
        <v>4.7303090406707396E-3</v>
      </c>
      <c r="P5156">
        <v>0.141120850124062</v>
      </c>
      <c r="Q5156">
        <v>0.44738118855793302</v>
      </c>
      <c r="R5156">
        <v>2.43153303845174E-2</v>
      </c>
      <c r="S5156">
        <v>2.2057313031385199E-2</v>
      </c>
      <c r="T5156">
        <v>1.6779879115767098E-2</v>
      </c>
      <c r="U5156">
        <v>2.02249193429666E-2</v>
      </c>
      <c r="V5156">
        <v>727</v>
      </c>
      <c r="W5156">
        <v>383.20001200000002</v>
      </c>
      <c r="X5156">
        <v>-0.200901762950739</v>
      </c>
      <c r="Y5156">
        <v>1.0442979367750601E-2</v>
      </c>
      <c r="Z5156">
        <v>0.67052426997871495</v>
      </c>
      <c r="AA5156">
        <v>2.1161496687288901</v>
      </c>
      <c r="AB5156">
        <v>1.9420589899664999</v>
      </c>
      <c r="AC5156" t="s">
        <v>264</v>
      </c>
      <c r="AD5156" t="s">
        <v>391</v>
      </c>
      <c r="AE5156" t="s">
        <v>62</v>
      </c>
      <c r="AF5156" t="s">
        <v>65</v>
      </c>
      <c r="AG5156" t="s">
        <v>392</v>
      </c>
      <c r="AH5156" s="45">
        <v>40661</v>
      </c>
      <c r="AI5156">
        <v>1058090</v>
      </c>
      <c r="AK5156" t="s">
        <v>393</v>
      </c>
      <c r="AL5156" t="s">
        <v>276</v>
      </c>
      <c r="AM5156" t="s">
        <v>245</v>
      </c>
    </row>
    <row r="5157" spans="1:39" x14ac:dyDescent="0.3">
      <c r="A5157" s="1">
        <v>43629</v>
      </c>
      <c r="B5157" t="s">
        <v>44</v>
      </c>
      <c r="C5157" t="s">
        <v>239</v>
      </c>
      <c r="D5157">
        <v>1500</v>
      </c>
      <c r="E5157">
        <v>19</v>
      </c>
      <c r="F5157">
        <v>741.84002699999996</v>
      </c>
      <c r="G5157">
        <v>749.25</v>
      </c>
      <c r="H5157">
        <v>728.65997300000004</v>
      </c>
      <c r="I5157">
        <v>732.28997800000002</v>
      </c>
      <c r="J5157">
        <v>732.28997800000002</v>
      </c>
      <c r="K5157">
        <v>417700</v>
      </c>
      <c r="L5157">
        <v>2.0910000000000002</v>
      </c>
      <c r="M5157">
        <v>-7.4148651236442603E-3</v>
      </c>
      <c r="N5157">
        <v>5.6330553037985898E-2</v>
      </c>
      <c r="O5157">
        <v>6.3449323111405595E-2</v>
      </c>
      <c r="P5157">
        <v>0.13098096108887999</v>
      </c>
      <c r="Q5157">
        <v>0.45134740224564701</v>
      </c>
      <c r="R5157">
        <v>1.18105995521143E-2</v>
      </c>
      <c r="S5157">
        <v>2.1659400115132101E-2</v>
      </c>
      <c r="T5157">
        <v>1.6744493343129899E-2</v>
      </c>
      <c r="U5157">
        <v>2.01688184798288E-2</v>
      </c>
      <c r="V5157">
        <v>749.25</v>
      </c>
      <c r="W5157">
        <v>383.20001200000002</v>
      </c>
      <c r="X5157">
        <v>-0.200901762950739</v>
      </c>
      <c r="Y5157">
        <v>4.0890106107655602E-3</v>
      </c>
      <c r="Z5157">
        <v>0.66696491406591596</v>
      </c>
      <c r="AA5157">
        <v>2.2313065688458602</v>
      </c>
      <c r="AB5157">
        <v>2.2330988309533901</v>
      </c>
      <c r="AC5157" t="s">
        <v>264</v>
      </c>
      <c r="AD5157" t="s">
        <v>391</v>
      </c>
      <c r="AE5157" t="s">
        <v>62</v>
      </c>
      <c r="AF5157" t="s">
        <v>65</v>
      </c>
      <c r="AG5157" t="s">
        <v>392</v>
      </c>
      <c r="AH5157" s="45">
        <v>40661</v>
      </c>
      <c r="AI5157">
        <v>1058090</v>
      </c>
      <c r="AK5157" t="s">
        <v>393</v>
      </c>
      <c r="AL5157" t="s">
        <v>276</v>
      </c>
      <c r="AM5157" t="s">
        <v>245</v>
      </c>
    </row>
    <row r="5158" spans="1:39" x14ac:dyDescent="0.3">
      <c r="A5158" s="1">
        <v>43636</v>
      </c>
      <c r="B5158" t="s">
        <v>44</v>
      </c>
      <c r="C5158" t="s">
        <v>246</v>
      </c>
      <c r="D5158">
        <v>2400</v>
      </c>
      <c r="E5158">
        <v>19</v>
      </c>
      <c r="F5158">
        <v>742</v>
      </c>
      <c r="G5158">
        <v>742.64001499999995</v>
      </c>
      <c r="H5158">
        <v>732.72997999999995</v>
      </c>
      <c r="I5158">
        <v>738.79998799999998</v>
      </c>
      <c r="J5158">
        <v>738.79998799999998</v>
      </c>
      <c r="K5158">
        <v>366600</v>
      </c>
      <c r="L5158">
        <v>2.0009999999999999</v>
      </c>
      <c r="M5158">
        <v>3.3217155035547299E-3</v>
      </c>
      <c r="N5158">
        <v>8.85065175711304E-3</v>
      </c>
      <c r="O5158">
        <v>2.8557663034305E-2</v>
      </c>
      <c r="P5158">
        <v>9.7078085458451799E-2</v>
      </c>
      <c r="Q5158">
        <v>0.45395548833451299</v>
      </c>
      <c r="R5158">
        <v>8.6354173378021901E-3</v>
      </c>
      <c r="S5158">
        <v>2.1436600612651201E-2</v>
      </c>
      <c r="T5158">
        <v>1.6479815529862399E-2</v>
      </c>
      <c r="U5158">
        <v>2.0136345118744001E-2</v>
      </c>
      <c r="V5158">
        <v>749.25</v>
      </c>
      <c r="W5158">
        <v>383.20001200000002</v>
      </c>
      <c r="X5158">
        <v>-0.17952264324421399</v>
      </c>
      <c r="Y5158">
        <v>9.4276054361659405E-3</v>
      </c>
      <c r="Z5158">
        <v>0.65962825506955503</v>
      </c>
      <c r="AA5158">
        <v>2.3848036321109598</v>
      </c>
      <c r="AB5158">
        <v>2.37311450366016</v>
      </c>
      <c r="AC5158" t="s">
        <v>264</v>
      </c>
      <c r="AD5158" t="s">
        <v>391</v>
      </c>
      <c r="AE5158" t="s">
        <v>62</v>
      </c>
      <c r="AF5158" t="s">
        <v>65</v>
      </c>
      <c r="AG5158" t="s">
        <v>392</v>
      </c>
      <c r="AH5158" s="45">
        <v>40661</v>
      </c>
      <c r="AI5158">
        <v>1058090</v>
      </c>
      <c r="AK5158" t="s">
        <v>393</v>
      </c>
      <c r="AL5158" t="s">
        <v>276</v>
      </c>
      <c r="AM5158" t="s">
        <v>245</v>
      </c>
    </row>
    <row r="5159" spans="1:39" x14ac:dyDescent="0.3">
      <c r="A5159" s="1">
        <v>43557</v>
      </c>
      <c r="B5159" t="s">
        <v>44</v>
      </c>
      <c r="C5159" t="s">
        <v>246</v>
      </c>
      <c r="D5159">
        <v>2000</v>
      </c>
      <c r="E5159">
        <v>20</v>
      </c>
      <c r="F5159">
        <v>703</v>
      </c>
      <c r="G5159">
        <v>707.76000999999997</v>
      </c>
      <c r="H5159">
        <v>698.03002900000001</v>
      </c>
      <c r="I5159">
        <v>704.79998799999998</v>
      </c>
      <c r="J5159">
        <v>704.79998799999998</v>
      </c>
      <c r="K5159">
        <v>565200</v>
      </c>
      <c r="L5159">
        <v>2.4809999999999999</v>
      </c>
      <c r="M5159">
        <v>-1.33282594441093E-3</v>
      </c>
      <c r="N5159">
        <v>2.29340587369261E-2</v>
      </c>
      <c r="O5159">
        <v>0.14178652490131499</v>
      </c>
      <c r="P5159">
        <v>0.48997467780970799</v>
      </c>
      <c r="Q5159">
        <v>0.81760679540216596</v>
      </c>
      <c r="R5159">
        <v>8.2833811560812098E-3</v>
      </c>
      <c r="S5159">
        <v>9.3623367843746405E-3</v>
      </c>
      <c r="T5159">
        <v>1.8953690791253201E-2</v>
      </c>
      <c r="U5159">
        <v>2.3835724875073599E-2</v>
      </c>
      <c r="V5159">
        <v>715.61999500000002</v>
      </c>
      <c r="W5159">
        <v>311</v>
      </c>
      <c r="X5159">
        <v>-0.200901762950739</v>
      </c>
      <c r="Y5159" s="44">
        <v>1.7455614805152698E-5</v>
      </c>
      <c r="Z5159">
        <v>0.73050478577803402</v>
      </c>
      <c r="AA5159">
        <v>2.6034319498734502</v>
      </c>
      <c r="AB5159">
        <v>2.48776885881807</v>
      </c>
      <c r="AC5159" t="s">
        <v>265</v>
      </c>
      <c r="AD5159" t="s">
        <v>391</v>
      </c>
      <c r="AE5159" t="s">
        <v>62</v>
      </c>
      <c r="AF5159" t="s">
        <v>65</v>
      </c>
      <c r="AG5159" t="s">
        <v>392</v>
      </c>
      <c r="AH5159" s="45">
        <v>40661</v>
      </c>
      <c r="AI5159">
        <v>1058090</v>
      </c>
      <c r="AK5159" t="s">
        <v>393</v>
      </c>
      <c r="AL5159" t="s">
        <v>276</v>
      </c>
      <c r="AM5159" t="s">
        <v>245</v>
      </c>
    </row>
    <row r="5160" spans="1:39" x14ac:dyDescent="0.3">
      <c r="A5160" s="1">
        <v>43564</v>
      </c>
      <c r="B5160" t="s">
        <v>44</v>
      </c>
      <c r="C5160" t="s">
        <v>246</v>
      </c>
      <c r="D5160">
        <v>3300</v>
      </c>
      <c r="E5160">
        <v>20</v>
      </c>
      <c r="F5160">
        <v>713.080017</v>
      </c>
      <c r="G5160">
        <v>721.21002199999998</v>
      </c>
      <c r="H5160">
        <v>709.89001499999995</v>
      </c>
      <c r="I5160">
        <v>710.669983</v>
      </c>
      <c r="J5160">
        <v>710.669983</v>
      </c>
      <c r="K5160">
        <v>507400</v>
      </c>
      <c r="L5160">
        <v>2.4990000000000001</v>
      </c>
      <c r="M5160">
        <v>-5.6267171533166604E-3</v>
      </c>
      <c r="N5160">
        <v>8.2941055211934699E-3</v>
      </c>
      <c r="O5160">
        <v>0.14224716560544301</v>
      </c>
      <c r="P5160">
        <v>0.35687395725045001</v>
      </c>
      <c r="Q5160">
        <v>0.80699096265127801</v>
      </c>
      <c r="R5160">
        <v>6.2895307432366499E-3</v>
      </c>
      <c r="S5160">
        <v>8.8979944668015308E-3</v>
      </c>
      <c r="T5160">
        <v>1.6806238303022601E-2</v>
      </c>
      <c r="U5160">
        <v>2.36834012696426E-2</v>
      </c>
      <c r="V5160">
        <v>721.21002199999998</v>
      </c>
      <c r="W5160">
        <v>315.76998900000001</v>
      </c>
      <c r="X5160">
        <v>-0.200901762950739</v>
      </c>
      <c r="Y5160">
        <v>-6.0859766572597396E-3</v>
      </c>
      <c r="Z5160">
        <v>0.70529949943389603</v>
      </c>
      <c r="AA5160">
        <v>2.6276450815781498</v>
      </c>
      <c r="AB5160">
        <v>2.5509165861388499</v>
      </c>
      <c r="AC5160" t="s">
        <v>265</v>
      </c>
      <c r="AD5160" t="s">
        <v>391</v>
      </c>
      <c r="AE5160" t="s">
        <v>62</v>
      </c>
      <c r="AF5160" t="s">
        <v>65</v>
      </c>
      <c r="AG5160" t="s">
        <v>392</v>
      </c>
      <c r="AH5160" s="45">
        <v>40661</v>
      </c>
      <c r="AI5160">
        <v>1058090</v>
      </c>
      <c r="AK5160" t="s">
        <v>393</v>
      </c>
      <c r="AL5160" t="s">
        <v>276</v>
      </c>
      <c r="AM5160" t="s">
        <v>245</v>
      </c>
    </row>
    <row r="5161" spans="1:39" x14ac:dyDescent="0.3">
      <c r="A5161" s="1">
        <v>43588</v>
      </c>
      <c r="B5161" t="s">
        <v>44</v>
      </c>
      <c r="C5161" t="s">
        <v>246</v>
      </c>
      <c r="D5161">
        <v>2000</v>
      </c>
      <c r="E5161">
        <v>20</v>
      </c>
      <c r="F5161">
        <v>707.57000700000003</v>
      </c>
      <c r="G5161">
        <v>710.92999299999997</v>
      </c>
      <c r="H5161">
        <v>703.419983</v>
      </c>
      <c r="I5161">
        <v>709.52002000000005</v>
      </c>
      <c r="J5161">
        <v>709.52002000000005</v>
      </c>
      <c r="K5161">
        <v>436300</v>
      </c>
      <c r="L5161">
        <v>2.5310000000000001</v>
      </c>
      <c r="M5161">
        <v>2.3282593046487902E-3</v>
      </c>
      <c r="N5161">
        <v>4.7227712993513901E-2</v>
      </c>
      <c r="O5161">
        <v>6.6746556604044202E-3</v>
      </c>
      <c r="P5161">
        <v>0.29700870730620899</v>
      </c>
      <c r="Q5161">
        <v>0.52143344836887395</v>
      </c>
      <c r="R5161">
        <v>1.1704569707205899E-2</v>
      </c>
      <c r="S5161">
        <v>1.5179294054684E-2</v>
      </c>
      <c r="T5161">
        <v>1.7905967258733099E-2</v>
      </c>
      <c r="U5161">
        <v>1.9531708066341798E-2</v>
      </c>
      <c r="V5161">
        <v>721.21002199999998</v>
      </c>
      <c r="W5161">
        <v>383.20001200000002</v>
      </c>
      <c r="X5161">
        <v>-0.200901762950739</v>
      </c>
      <c r="Y5161">
        <v>9.5921274614703799E-3</v>
      </c>
      <c r="Z5161">
        <v>0.58460410283948405</v>
      </c>
      <c r="AA5161">
        <v>1.91074635355585</v>
      </c>
      <c r="AB5161">
        <v>1.77522297012445</v>
      </c>
      <c r="AC5161" t="s">
        <v>265</v>
      </c>
      <c r="AD5161" t="s">
        <v>391</v>
      </c>
      <c r="AE5161" t="s">
        <v>62</v>
      </c>
      <c r="AF5161" t="s">
        <v>65</v>
      </c>
      <c r="AG5161" t="s">
        <v>392</v>
      </c>
      <c r="AH5161" s="45">
        <v>40661</v>
      </c>
      <c r="AI5161">
        <v>1058090</v>
      </c>
      <c r="AK5161" t="s">
        <v>393</v>
      </c>
      <c r="AL5161" t="s">
        <v>276</v>
      </c>
      <c r="AM5161" t="s">
        <v>245</v>
      </c>
    </row>
    <row r="5162" spans="1:39" x14ac:dyDescent="0.3">
      <c r="A5162" s="1">
        <v>43628</v>
      </c>
      <c r="B5162" t="s">
        <v>44</v>
      </c>
      <c r="C5162" t="s">
        <v>239</v>
      </c>
      <c r="D5162">
        <v>3400</v>
      </c>
      <c r="E5162">
        <v>20</v>
      </c>
      <c r="F5162">
        <v>733.77002000000005</v>
      </c>
      <c r="G5162">
        <v>743.42999299999997</v>
      </c>
      <c r="H5162">
        <v>732.21997099999999</v>
      </c>
      <c r="I5162">
        <v>737.73999000000003</v>
      </c>
      <c r="J5162">
        <v>737.73999000000003</v>
      </c>
      <c r="K5162">
        <v>450900</v>
      </c>
      <c r="L5162">
        <v>2.1269999999999998</v>
      </c>
      <c r="M5162">
        <v>1.1588563226703E-2</v>
      </c>
      <c r="N5162">
        <v>8.2263675132223796E-2</v>
      </c>
      <c r="O5162">
        <v>4.4769721004323103E-2</v>
      </c>
      <c r="P5162">
        <v>0.14671189481667901</v>
      </c>
      <c r="Q5162">
        <v>0.45803333085898401</v>
      </c>
      <c r="R5162">
        <v>5.6362765947425304E-3</v>
      </c>
      <c r="S5162">
        <v>2.2434612634056699E-2</v>
      </c>
      <c r="T5162">
        <v>1.67179048081109E-2</v>
      </c>
      <c r="U5162">
        <v>2.01610561918526E-2</v>
      </c>
      <c r="V5162">
        <v>743.42999299999997</v>
      </c>
      <c r="W5162">
        <v>383.20001200000002</v>
      </c>
      <c r="X5162">
        <v>-0.200901762950739</v>
      </c>
      <c r="Y5162">
        <v>-2.0396578921351798E-3</v>
      </c>
      <c r="Z5162">
        <v>0.66870795785658699</v>
      </c>
      <c r="AA5162">
        <v>2.2399198188121301</v>
      </c>
      <c r="AB5162">
        <v>2.1810842072046599</v>
      </c>
      <c r="AC5162" t="s">
        <v>265</v>
      </c>
      <c r="AD5162" t="s">
        <v>391</v>
      </c>
      <c r="AE5162" t="s">
        <v>62</v>
      </c>
      <c r="AF5162" t="s">
        <v>65</v>
      </c>
      <c r="AG5162" t="s">
        <v>392</v>
      </c>
      <c r="AH5162" s="45">
        <v>40661</v>
      </c>
      <c r="AI5162">
        <v>1058090</v>
      </c>
      <c r="AK5162" t="s">
        <v>393</v>
      </c>
      <c r="AL5162" t="s">
        <v>276</v>
      </c>
      <c r="AM5162" t="s">
        <v>245</v>
      </c>
    </row>
    <row r="5163" spans="1:39" x14ac:dyDescent="0.3">
      <c r="A5163" s="1">
        <v>43633</v>
      </c>
      <c r="B5163" t="s">
        <v>44</v>
      </c>
      <c r="C5163" t="s">
        <v>239</v>
      </c>
      <c r="D5163">
        <v>2000</v>
      </c>
      <c r="E5163">
        <v>20</v>
      </c>
      <c r="F5163">
        <v>743</v>
      </c>
      <c r="G5163">
        <v>749.22997999999995</v>
      </c>
      <c r="H5163">
        <v>730.01000999999997</v>
      </c>
      <c r="I5163">
        <v>731.65002400000003</v>
      </c>
      <c r="J5163">
        <v>731.65002400000003</v>
      </c>
      <c r="K5163">
        <v>358300</v>
      </c>
      <c r="L5163">
        <v>2.0859999999999999</v>
      </c>
      <c r="M5163">
        <v>-1.21449119392782E-2</v>
      </c>
      <c r="N5163">
        <v>1.5329089027916701E-2</v>
      </c>
      <c r="O5163">
        <v>3.5842851102660403E-2</v>
      </c>
      <c r="P5163">
        <v>0.10944644422871801</v>
      </c>
      <c r="Q5163">
        <v>0.46311973195047201</v>
      </c>
      <c r="R5163">
        <v>1.1848184000271701E-2</v>
      </c>
      <c r="S5163">
        <v>2.1505586358548101E-2</v>
      </c>
      <c r="T5163">
        <v>1.65776163457713E-2</v>
      </c>
      <c r="U5163">
        <v>2.0149563022206499E-2</v>
      </c>
      <c r="V5163">
        <v>749.25</v>
      </c>
      <c r="W5163">
        <v>383.20001200000002</v>
      </c>
      <c r="X5163">
        <v>-0.17952264324421399</v>
      </c>
      <c r="Y5163">
        <v>9.3131563797728401E-4</v>
      </c>
      <c r="Z5163">
        <v>0.66205263878689502</v>
      </c>
      <c r="AA5163">
        <v>2.3487425350748001</v>
      </c>
      <c r="AB5163">
        <v>2.3088037460734698</v>
      </c>
      <c r="AC5163" t="s">
        <v>265</v>
      </c>
      <c r="AD5163" t="s">
        <v>391</v>
      </c>
      <c r="AE5163" t="s">
        <v>62</v>
      </c>
      <c r="AF5163" t="s">
        <v>65</v>
      </c>
      <c r="AG5163" t="s">
        <v>392</v>
      </c>
      <c r="AH5163" s="45">
        <v>40661</v>
      </c>
      <c r="AI5163">
        <v>1058090</v>
      </c>
      <c r="AK5163" t="s">
        <v>393</v>
      </c>
      <c r="AL5163" t="s">
        <v>276</v>
      </c>
      <c r="AM5163" t="s">
        <v>245</v>
      </c>
    </row>
    <row r="5164" spans="1:39" x14ac:dyDescent="0.3">
      <c r="A5164" s="1">
        <v>43634</v>
      </c>
      <c r="B5164" t="s">
        <v>44</v>
      </c>
      <c r="C5164" t="s">
        <v>246</v>
      </c>
      <c r="D5164">
        <v>2400</v>
      </c>
      <c r="E5164">
        <v>20</v>
      </c>
      <c r="F5164">
        <v>733.75</v>
      </c>
      <c r="G5164">
        <v>740</v>
      </c>
      <c r="H5164">
        <v>724.29998799999998</v>
      </c>
      <c r="I5164">
        <v>732.53997800000002</v>
      </c>
      <c r="J5164">
        <v>732.53997800000002</v>
      </c>
      <c r="K5164">
        <v>384800</v>
      </c>
      <c r="L5164">
        <v>2.06</v>
      </c>
      <c r="M5164">
        <v>1.2156265353243101E-3</v>
      </c>
      <c r="N5164">
        <v>4.51503465397132E-3</v>
      </c>
      <c r="O5164">
        <v>3.2761135698912203E-2</v>
      </c>
      <c r="P5164">
        <v>9.5438501170671403E-2</v>
      </c>
      <c r="Q5164">
        <v>0.46093135936264201</v>
      </c>
      <c r="R5164">
        <v>1.07378008457454E-2</v>
      </c>
      <c r="S5164">
        <v>2.14974147334492E-2</v>
      </c>
      <c r="T5164">
        <v>1.64875089798691E-2</v>
      </c>
      <c r="U5164">
        <v>2.0149356894702802E-2</v>
      </c>
      <c r="V5164">
        <v>749.25</v>
      </c>
      <c r="W5164">
        <v>383.20001200000002</v>
      </c>
      <c r="X5164">
        <v>-0.17952264324421399</v>
      </c>
      <c r="Y5164">
        <v>9.6704895497130797E-3</v>
      </c>
      <c r="Z5164">
        <v>0.65939317361121996</v>
      </c>
      <c r="AA5164">
        <v>2.36581766763857</v>
      </c>
      <c r="AB5164">
        <v>2.3212155179290401</v>
      </c>
      <c r="AC5164" t="s">
        <v>265</v>
      </c>
      <c r="AD5164" t="s">
        <v>391</v>
      </c>
      <c r="AE5164" t="s">
        <v>62</v>
      </c>
      <c r="AF5164" t="s">
        <v>65</v>
      </c>
      <c r="AG5164" t="s">
        <v>392</v>
      </c>
      <c r="AH5164" s="45">
        <v>40661</v>
      </c>
      <c r="AI5164">
        <v>1058090</v>
      </c>
      <c r="AK5164" t="s">
        <v>393</v>
      </c>
      <c r="AL5164" t="s">
        <v>276</v>
      </c>
      <c r="AM5164" t="s">
        <v>245</v>
      </c>
    </row>
    <row r="5165" spans="1:39" x14ac:dyDescent="0.3">
      <c r="A5165" s="1">
        <v>43558</v>
      </c>
      <c r="B5165" t="s">
        <v>45</v>
      </c>
      <c r="C5165" t="s">
        <v>239</v>
      </c>
      <c r="D5165">
        <v>500</v>
      </c>
      <c r="E5165">
        <v>2</v>
      </c>
      <c r="F5165">
        <v>85.120002999999997</v>
      </c>
      <c r="G5165">
        <v>86.720000999999996</v>
      </c>
      <c r="H5165">
        <v>84.769997000000004</v>
      </c>
      <c r="I5165">
        <v>85.360000999999997</v>
      </c>
      <c r="J5165">
        <v>84.899315000000001</v>
      </c>
      <c r="K5165">
        <v>1887700</v>
      </c>
      <c r="L5165">
        <v>2.5169999999999999</v>
      </c>
      <c r="M5165">
        <v>1.41578145059181E-2</v>
      </c>
      <c r="N5165">
        <v>5.7503116084600299E-2</v>
      </c>
      <c r="O5165">
        <v>3.7479043531274001E-2</v>
      </c>
      <c r="P5165">
        <v>0.23257943645500601</v>
      </c>
      <c r="Q5165">
        <v>-0.11705232050511701</v>
      </c>
      <c r="R5165">
        <v>9.9261270141773605E-3</v>
      </c>
      <c r="S5165">
        <v>2.0035850392912301E-2</v>
      </c>
      <c r="T5165">
        <v>2.66616474893345E-2</v>
      </c>
      <c r="U5165">
        <v>2.1550295159833598E-2</v>
      </c>
      <c r="V5165">
        <v>104.199997</v>
      </c>
      <c r="W5165">
        <v>60.119999</v>
      </c>
      <c r="X5165">
        <v>-0.161689373980763</v>
      </c>
      <c r="Y5165">
        <v>2.1460723821998401E-3</v>
      </c>
      <c r="Z5165">
        <v>1.41838236766927</v>
      </c>
      <c r="AA5165">
        <v>-1.0762239904245099</v>
      </c>
      <c r="AB5165">
        <v>-1.3497445927397</v>
      </c>
      <c r="AC5165" t="s">
        <v>247</v>
      </c>
      <c r="AD5165" t="s">
        <v>394</v>
      </c>
      <c r="AE5165" t="s">
        <v>56</v>
      </c>
      <c r="AF5165" t="s">
        <v>59</v>
      </c>
      <c r="AG5165" t="s">
        <v>395</v>
      </c>
      <c r="AH5165" s="45">
        <v>42075</v>
      </c>
      <c r="AI5165">
        <v>4127</v>
      </c>
      <c r="AK5165" t="s">
        <v>396</v>
      </c>
      <c r="AL5165" t="s">
        <v>288</v>
      </c>
      <c r="AM5165" t="s">
        <v>245</v>
      </c>
    </row>
    <row r="5166" spans="1:39" x14ac:dyDescent="0.3">
      <c r="A5166" s="1">
        <v>43559</v>
      </c>
      <c r="B5166" t="s">
        <v>45</v>
      </c>
      <c r="C5166" t="s">
        <v>239</v>
      </c>
      <c r="D5166">
        <v>700</v>
      </c>
      <c r="E5166">
        <v>2</v>
      </c>
      <c r="F5166">
        <v>85.169997999999893</v>
      </c>
      <c r="G5166">
        <v>86.540001000000004</v>
      </c>
      <c r="H5166">
        <v>85.050003000000004</v>
      </c>
      <c r="I5166">
        <v>85.510002</v>
      </c>
      <c r="J5166">
        <v>85.048507999999998</v>
      </c>
      <c r="K5166">
        <v>1312700</v>
      </c>
      <c r="L5166">
        <v>2.512</v>
      </c>
      <c r="M5166">
        <v>1.7557510969229201E-3</v>
      </c>
      <c r="N5166">
        <v>5.9879369899219999E-2</v>
      </c>
      <c r="O5166">
        <v>4.3378614991213003E-2</v>
      </c>
      <c r="P5166">
        <v>0.34698146191764601</v>
      </c>
      <c r="Q5166">
        <v>-0.13557508096891399</v>
      </c>
      <c r="R5166">
        <v>9.2334109661636795E-3</v>
      </c>
      <c r="S5166">
        <v>1.99932962052656E-2</v>
      </c>
      <c r="T5166">
        <v>2.2119093200384399E-2</v>
      </c>
      <c r="U5166">
        <v>2.1510815990132201E-2</v>
      </c>
      <c r="V5166">
        <v>104.199997</v>
      </c>
      <c r="W5166">
        <v>60.119999</v>
      </c>
      <c r="X5166">
        <v>-0.161689373980763</v>
      </c>
      <c r="Y5166">
        <v>2.0824655091414399E-3</v>
      </c>
      <c r="Z5166">
        <v>1.4160045314188601</v>
      </c>
      <c r="AA5166">
        <v>-1.22182569703238</v>
      </c>
      <c r="AB5166">
        <v>-1.23943489212807</v>
      </c>
      <c r="AC5166" t="s">
        <v>247</v>
      </c>
      <c r="AD5166" t="s">
        <v>394</v>
      </c>
      <c r="AE5166" t="s">
        <v>56</v>
      </c>
      <c r="AF5166" t="s">
        <v>59</v>
      </c>
      <c r="AG5166" t="s">
        <v>395</v>
      </c>
      <c r="AH5166" s="45">
        <v>42075</v>
      </c>
      <c r="AI5166">
        <v>4127</v>
      </c>
      <c r="AK5166" t="s">
        <v>396</v>
      </c>
      <c r="AL5166" t="s">
        <v>288</v>
      </c>
      <c r="AM5166" t="s">
        <v>245</v>
      </c>
    </row>
    <row r="5167" spans="1:39" x14ac:dyDescent="0.3">
      <c r="A5167" s="1">
        <v>43623</v>
      </c>
      <c r="B5167" t="s">
        <v>45</v>
      </c>
      <c r="C5167" t="s">
        <v>246</v>
      </c>
      <c r="D5167">
        <v>100</v>
      </c>
      <c r="E5167">
        <v>2</v>
      </c>
      <c r="F5167">
        <v>69.330001999999993</v>
      </c>
      <c r="G5167">
        <v>70.379997000000003</v>
      </c>
      <c r="H5167">
        <v>68.680000000000007</v>
      </c>
      <c r="I5167">
        <v>70.150002000000001</v>
      </c>
      <c r="J5167">
        <v>70.150002000000001</v>
      </c>
      <c r="K5167">
        <v>2070700</v>
      </c>
      <c r="L5167">
        <v>2.0840000000000001</v>
      </c>
      <c r="M5167">
        <v>1.03167842936224E-2</v>
      </c>
      <c r="N5167">
        <v>5.1480953509123399E-2</v>
      </c>
      <c r="O5167">
        <v>-0.16939792811461099</v>
      </c>
      <c r="P5167">
        <v>-0.127602884514458</v>
      </c>
      <c r="Q5167">
        <v>-0.33821732944498301</v>
      </c>
      <c r="R5167">
        <v>2.1313103827509401E-2</v>
      </c>
      <c r="S5167">
        <v>2.82803490023604E-2</v>
      </c>
      <c r="T5167">
        <v>2.3357357038001701E-2</v>
      </c>
      <c r="U5167">
        <v>2.2564885425415401E-2</v>
      </c>
      <c r="V5167">
        <v>104.199997</v>
      </c>
      <c r="W5167">
        <v>60.119999</v>
      </c>
      <c r="X5167">
        <v>-0.17427852438018199</v>
      </c>
      <c r="Y5167">
        <v>1.0442979367750601E-2</v>
      </c>
      <c r="Z5167">
        <v>1.4429060747857601</v>
      </c>
      <c r="AA5167">
        <v>-2.7048807148187302</v>
      </c>
      <c r="AB5167">
        <v>-2.83236305977981</v>
      </c>
      <c r="AC5167" t="s">
        <v>247</v>
      </c>
      <c r="AD5167" t="s">
        <v>394</v>
      </c>
      <c r="AE5167" t="s">
        <v>56</v>
      </c>
      <c r="AF5167" t="s">
        <v>59</v>
      </c>
      <c r="AG5167" t="s">
        <v>395</v>
      </c>
      <c r="AH5167" s="45">
        <v>42075</v>
      </c>
      <c r="AI5167">
        <v>4127</v>
      </c>
      <c r="AK5167" t="s">
        <v>396</v>
      </c>
      <c r="AL5167" t="s">
        <v>288</v>
      </c>
      <c r="AM5167" t="s">
        <v>245</v>
      </c>
    </row>
    <row r="5168" spans="1:39" x14ac:dyDescent="0.3">
      <c r="A5168" s="1">
        <v>43644</v>
      </c>
      <c r="B5168" t="s">
        <v>45</v>
      </c>
      <c r="C5168" t="s">
        <v>239</v>
      </c>
      <c r="D5168">
        <v>300</v>
      </c>
      <c r="E5168">
        <v>2</v>
      </c>
      <c r="F5168">
        <v>77.489998</v>
      </c>
      <c r="G5168">
        <v>77.870002999999997</v>
      </c>
      <c r="H5168">
        <v>77.040001000000004</v>
      </c>
      <c r="I5168">
        <v>77.269997000000004</v>
      </c>
      <c r="J5168">
        <v>77.269997000000004</v>
      </c>
      <c r="K5168">
        <v>3397700</v>
      </c>
      <c r="L5168">
        <v>2</v>
      </c>
      <c r="M5168">
        <v>4.1499218220593503E-3</v>
      </c>
      <c r="N5168">
        <v>2.68885767840653E-2</v>
      </c>
      <c r="O5168">
        <v>0.11988821208410801</v>
      </c>
      <c r="P5168">
        <v>-5.9838523566206399E-2</v>
      </c>
      <c r="Q5168">
        <v>-0.19773439810266899</v>
      </c>
      <c r="R5168">
        <v>1.60087037707708E-2</v>
      </c>
      <c r="S5168">
        <v>1.9883116248150898E-2</v>
      </c>
      <c r="T5168">
        <v>2.2918691585774201E-2</v>
      </c>
      <c r="U5168">
        <v>2.2870109916090699E-2</v>
      </c>
      <c r="V5168">
        <v>103.949997</v>
      </c>
      <c r="W5168">
        <v>60.119999</v>
      </c>
      <c r="X5168">
        <v>-0.17427852438018199</v>
      </c>
      <c r="Y5168">
        <v>5.7409418775350302E-3</v>
      </c>
      <c r="Z5168">
        <v>1.46750963339805</v>
      </c>
      <c r="AA5168">
        <v>-1.72010732068357</v>
      </c>
      <c r="AB5168">
        <v>-1.9684437791562699</v>
      </c>
      <c r="AC5168" t="s">
        <v>247</v>
      </c>
      <c r="AD5168" t="s">
        <v>394</v>
      </c>
      <c r="AE5168" t="s">
        <v>56</v>
      </c>
      <c r="AF5168" t="s">
        <v>59</v>
      </c>
      <c r="AG5168" t="s">
        <v>395</v>
      </c>
      <c r="AH5168" s="45">
        <v>42075</v>
      </c>
      <c r="AI5168">
        <v>4127</v>
      </c>
      <c r="AK5168" t="s">
        <v>396</v>
      </c>
      <c r="AL5168" t="s">
        <v>288</v>
      </c>
      <c r="AM5168" t="s">
        <v>245</v>
      </c>
    </row>
    <row r="5169" spans="1:39" x14ac:dyDescent="0.3">
      <c r="A5169" s="1">
        <v>43591</v>
      </c>
      <c r="B5169" t="s">
        <v>45</v>
      </c>
      <c r="C5169" t="s">
        <v>239</v>
      </c>
      <c r="D5169">
        <v>200</v>
      </c>
      <c r="E5169">
        <v>3</v>
      </c>
      <c r="F5169">
        <v>84.040001000000004</v>
      </c>
      <c r="G5169">
        <v>86.790001000000004</v>
      </c>
      <c r="H5169">
        <v>83.760002</v>
      </c>
      <c r="I5169">
        <v>86.519997000000004</v>
      </c>
      <c r="J5169">
        <v>86.053055000000001</v>
      </c>
      <c r="K5169">
        <v>2326400</v>
      </c>
      <c r="L5169">
        <v>2.5</v>
      </c>
      <c r="M5169">
        <v>-1.2405416564985601E-2</v>
      </c>
      <c r="N5169">
        <v>-3.2310107225624598E-3</v>
      </c>
      <c r="O5169">
        <v>1.3497999673017199E-2</v>
      </c>
      <c r="P5169">
        <v>0.14924349162404199</v>
      </c>
      <c r="Q5169">
        <v>-4.6871736224274201E-2</v>
      </c>
      <c r="R5169">
        <v>2.4267946703786E-2</v>
      </c>
      <c r="S5169">
        <v>1.80015661784616E-2</v>
      </c>
      <c r="T5169">
        <v>2.17680210718421E-2</v>
      </c>
      <c r="U5169">
        <v>2.1258965962904299E-2</v>
      </c>
      <c r="V5169">
        <v>104.199997</v>
      </c>
      <c r="W5169">
        <v>60.119999</v>
      </c>
      <c r="X5169">
        <v>-0.161689373980763</v>
      </c>
      <c r="Y5169">
        <v>-4.4810132310555703E-3</v>
      </c>
      <c r="Z5169">
        <v>1.3999744376982299</v>
      </c>
      <c r="AA5169">
        <v>-0.53931888497167402</v>
      </c>
      <c r="AB5169">
        <v>-0.172421930171475</v>
      </c>
      <c r="AC5169" t="s">
        <v>248</v>
      </c>
      <c r="AD5169" t="s">
        <v>394</v>
      </c>
      <c r="AE5169" t="s">
        <v>56</v>
      </c>
      <c r="AF5169" t="s">
        <v>59</v>
      </c>
      <c r="AG5169" t="s">
        <v>395</v>
      </c>
      <c r="AH5169" s="45">
        <v>42075</v>
      </c>
      <c r="AI5169">
        <v>4127</v>
      </c>
      <c r="AK5169" t="s">
        <v>396</v>
      </c>
      <c r="AL5169" t="s">
        <v>288</v>
      </c>
      <c r="AM5169" t="s">
        <v>245</v>
      </c>
    </row>
    <row r="5170" spans="1:39" x14ac:dyDescent="0.3">
      <c r="A5170" s="1">
        <v>43607</v>
      </c>
      <c r="B5170" t="s">
        <v>45</v>
      </c>
      <c r="C5170" t="s">
        <v>239</v>
      </c>
      <c r="D5170">
        <v>100</v>
      </c>
      <c r="E5170">
        <v>3</v>
      </c>
      <c r="F5170">
        <v>68.910004000000001</v>
      </c>
      <c r="G5170">
        <v>69.559997999999993</v>
      </c>
      <c r="H5170">
        <v>68.300003000000004</v>
      </c>
      <c r="I5170">
        <v>68.540001000000004</v>
      </c>
      <c r="J5170">
        <v>68.540001000000004</v>
      </c>
      <c r="K5170">
        <v>1752400</v>
      </c>
      <c r="L5170">
        <v>2.3929999999999998</v>
      </c>
      <c r="M5170">
        <v>-1.73564815330748E-2</v>
      </c>
      <c r="N5170">
        <v>-0.13344916536129001</v>
      </c>
      <c r="O5170">
        <v>-0.24757118791278401</v>
      </c>
      <c r="P5170">
        <v>-0.16633786452222399</v>
      </c>
      <c r="Q5170">
        <v>-0.34677387952515898</v>
      </c>
      <c r="R5170">
        <v>3.3816041940986197E-2</v>
      </c>
      <c r="S5170">
        <v>2.74807331470442E-2</v>
      </c>
      <c r="T5170">
        <v>2.22479659786004E-2</v>
      </c>
      <c r="U5170">
        <v>2.2336894084598099E-2</v>
      </c>
      <c r="V5170">
        <v>104.199997</v>
      </c>
      <c r="W5170">
        <v>60.119999</v>
      </c>
      <c r="X5170">
        <v>-0.17427852438018199</v>
      </c>
      <c r="Y5170">
        <v>-2.8283920525026501E-3</v>
      </c>
      <c r="Z5170">
        <v>1.4408744471720201</v>
      </c>
      <c r="AA5170">
        <v>-2.81825461819958</v>
      </c>
      <c r="AB5170">
        <v>-2.6376131358164399</v>
      </c>
      <c r="AC5170" t="s">
        <v>248</v>
      </c>
      <c r="AD5170" t="s">
        <v>394</v>
      </c>
      <c r="AE5170" t="s">
        <v>56</v>
      </c>
      <c r="AF5170" t="s">
        <v>59</v>
      </c>
      <c r="AG5170" t="s">
        <v>395</v>
      </c>
      <c r="AH5170" s="45">
        <v>42075</v>
      </c>
      <c r="AI5170">
        <v>4127</v>
      </c>
      <c r="AK5170" t="s">
        <v>396</v>
      </c>
      <c r="AL5170" t="s">
        <v>288</v>
      </c>
      <c r="AM5170" t="s">
        <v>245</v>
      </c>
    </row>
    <row r="5171" spans="1:39" x14ac:dyDescent="0.3">
      <c r="A5171" s="1">
        <v>43614</v>
      </c>
      <c r="B5171" t="s">
        <v>45</v>
      </c>
      <c r="C5171" t="s">
        <v>246</v>
      </c>
      <c r="D5171">
        <v>100</v>
      </c>
      <c r="E5171">
        <v>3</v>
      </c>
      <c r="F5171">
        <v>67.540001000000004</v>
      </c>
      <c r="G5171">
        <v>68.720000999999996</v>
      </c>
      <c r="H5171">
        <v>67.129997000000003</v>
      </c>
      <c r="I5171">
        <v>68.540001000000004</v>
      </c>
      <c r="J5171">
        <v>68.540001000000004</v>
      </c>
      <c r="K5171">
        <v>1771700</v>
      </c>
      <c r="L5171">
        <v>2.2360000000000002</v>
      </c>
      <c r="M5171">
        <v>7.7627484414961798E-3</v>
      </c>
      <c r="N5171">
        <v>-1.73564815330748E-2</v>
      </c>
      <c r="O5171">
        <v>-0.23330884069868699</v>
      </c>
      <c r="P5171">
        <v>-0.16457864222688801</v>
      </c>
      <c r="Q5171">
        <v>-0.36203374770855101</v>
      </c>
      <c r="R5171">
        <v>1.60600973481063E-2</v>
      </c>
      <c r="S5171">
        <v>2.78225137214815E-2</v>
      </c>
      <c r="T5171">
        <v>2.24664215606083E-2</v>
      </c>
      <c r="U5171">
        <v>2.23831299731777E-2</v>
      </c>
      <c r="V5171">
        <v>104.199997</v>
      </c>
      <c r="W5171">
        <v>60.119999</v>
      </c>
      <c r="X5171">
        <v>-0.17427852438018199</v>
      </c>
      <c r="Y5171">
        <v>-6.9359101493404697E-3</v>
      </c>
      <c r="Z5171">
        <v>1.4339229206337001</v>
      </c>
      <c r="AA5171">
        <v>-2.9137264383140198</v>
      </c>
      <c r="AB5171">
        <v>-2.8702294902548999</v>
      </c>
      <c r="AC5171" t="s">
        <v>248</v>
      </c>
      <c r="AD5171" t="s">
        <v>394</v>
      </c>
      <c r="AE5171" t="s">
        <v>56</v>
      </c>
      <c r="AF5171" t="s">
        <v>59</v>
      </c>
      <c r="AG5171" t="s">
        <v>395</v>
      </c>
      <c r="AH5171" s="45">
        <v>42075</v>
      </c>
      <c r="AI5171">
        <v>4127</v>
      </c>
      <c r="AK5171" t="s">
        <v>396</v>
      </c>
      <c r="AL5171" t="s">
        <v>288</v>
      </c>
      <c r="AM5171" t="s">
        <v>245</v>
      </c>
    </row>
    <row r="5172" spans="1:39" x14ac:dyDescent="0.3">
      <c r="A5172" s="1">
        <v>43643</v>
      </c>
      <c r="B5172" t="s">
        <v>45</v>
      </c>
      <c r="C5172" t="s">
        <v>246</v>
      </c>
      <c r="D5172">
        <v>100</v>
      </c>
      <c r="E5172">
        <v>3</v>
      </c>
      <c r="F5172">
        <v>76.580001999999993</v>
      </c>
      <c r="G5172">
        <v>77.839995999999999</v>
      </c>
      <c r="H5172">
        <v>76.360000999999997</v>
      </c>
      <c r="I5172">
        <v>76.949996999999996</v>
      </c>
      <c r="J5172">
        <v>76.949996999999996</v>
      </c>
      <c r="K5172">
        <v>1473000</v>
      </c>
      <c r="L5172">
        <v>2.0049999999999999</v>
      </c>
      <c r="M5172">
        <v>1.45300160943836E-2</v>
      </c>
      <c r="N5172">
        <v>1.45300160943836E-2</v>
      </c>
      <c r="O5172">
        <v>0.12350103870354499</v>
      </c>
      <c r="P5172">
        <v>-4.0186584868257401E-2</v>
      </c>
      <c r="Q5172">
        <v>-0.22035667732528999</v>
      </c>
      <c r="R5172">
        <v>1.7158446355693899E-2</v>
      </c>
      <c r="S5172">
        <v>1.9886791170200702E-2</v>
      </c>
      <c r="T5172">
        <v>2.3122055658077401E-2</v>
      </c>
      <c r="U5172">
        <v>2.2895048745795701E-2</v>
      </c>
      <c r="V5172">
        <v>103.949997</v>
      </c>
      <c r="W5172">
        <v>60.119999</v>
      </c>
      <c r="X5172">
        <v>-0.17427852438018199</v>
      </c>
      <c r="Y5172">
        <v>3.81588593721357E-3</v>
      </c>
      <c r="Z5172">
        <v>1.4699100791120101</v>
      </c>
      <c r="AA5172">
        <v>-1.8895863291163899</v>
      </c>
      <c r="AB5172">
        <v>-2.0682578629550301</v>
      </c>
      <c r="AC5172" t="s">
        <v>248</v>
      </c>
      <c r="AD5172" t="s">
        <v>394</v>
      </c>
      <c r="AE5172" t="s">
        <v>56</v>
      </c>
      <c r="AF5172" t="s">
        <v>59</v>
      </c>
      <c r="AG5172" t="s">
        <v>395</v>
      </c>
      <c r="AH5172" s="45">
        <v>42075</v>
      </c>
      <c r="AI5172">
        <v>4127</v>
      </c>
      <c r="AK5172" t="s">
        <v>396</v>
      </c>
      <c r="AL5172" t="s">
        <v>288</v>
      </c>
      <c r="AM5172" t="s">
        <v>245</v>
      </c>
    </row>
    <row r="5173" spans="1:39" x14ac:dyDescent="0.3">
      <c r="A5173" s="1">
        <v>43558</v>
      </c>
      <c r="B5173" t="s">
        <v>45</v>
      </c>
      <c r="C5173" t="s">
        <v>246</v>
      </c>
      <c r="D5173">
        <v>200</v>
      </c>
      <c r="E5173">
        <v>4</v>
      </c>
      <c r="F5173">
        <v>85.120002999999997</v>
      </c>
      <c r="G5173">
        <v>86.720000999999996</v>
      </c>
      <c r="H5173">
        <v>84.769997000000004</v>
      </c>
      <c r="I5173">
        <v>85.360000999999997</v>
      </c>
      <c r="J5173">
        <v>84.899315000000001</v>
      </c>
      <c r="K5173">
        <v>1887700</v>
      </c>
      <c r="L5173">
        <v>2.5169999999999999</v>
      </c>
      <c r="M5173">
        <v>1.41578145059181E-2</v>
      </c>
      <c r="N5173">
        <v>5.7503116084600299E-2</v>
      </c>
      <c r="O5173">
        <v>3.7479043531274001E-2</v>
      </c>
      <c r="P5173">
        <v>0.23257943645500601</v>
      </c>
      <c r="Q5173">
        <v>-0.11705232050511701</v>
      </c>
      <c r="R5173">
        <v>9.9261270141773605E-3</v>
      </c>
      <c r="S5173">
        <v>2.0035850392912301E-2</v>
      </c>
      <c r="T5173">
        <v>2.66616474893345E-2</v>
      </c>
      <c r="U5173">
        <v>2.1550295159833598E-2</v>
      </c>
      <c r="V5173">
        <v>104.199997</v>
      </c>
      <c r="W5173">
        <v>60.119999</v>
      </c>
      <c r="X5173">
        <v>-0.161689373980763</v>
      </c>
      <c r="Y5173">
        <v>2.1460723821998401E-3</v>
      </c>
      <c r="Z5173">
        <v>1.41838236766927</v>
      </c>
      <c r="AA5173">
        <v>-1.0762239904245099</v>
      </c>
      <c r="AB5173">
        <v>-1.3497445927397</v>
      </c>
      <c r="AC5173" t="s">
        <v>249</v>
      </c>
      <c r="AD5173" t="s">
        <v>394</v>
      </c>
      <c r="AE5173" t="s">
        <v>56</v>
      </c>
      <c r="AF5173" t="s">
        <v>59</v>
      </c>
      <c r="AG5173" t="s">
        <v>395</v>
      </c>
      <c r="AH5173" s="45">
        <v>42075</v>
      </c>
      <c r="AI5173">
        <v>4127</v>
      </c>
      <c r="AK5173" t="s">
        <v>396</v>
      </c>
      <c r="AL5173" t="s">
        <v>288</v>
      </c>
      <c r="AM5173" t="s">
        <v>245</v>
      </c>
    </row>
    <row r="5174" spans="1:39" x14ac:dyDescent="0.3">
      <c r="A5174" s="1">
        <v>43570</v>
      </c>
      <c r="B5174" t="s">
        <v>45</v>
      </c>
      <c r="C5174" t="s">
        <v>246</v>
      </c>
      <c r="D5174">
        <v>100</v>
      </c>
      <c r="E5174">
        <v>4</v>
      </c>
      <c r="F5174">
        <v>90.870002999999997</v>
      </c>
      <c r="G5174">
        <v>91</v>
      </c>
      <c r="H5174">
        <v>89.339995999999999</v>
      </c>
      <c r="I5174">
        <v>90.279999000000004</v>
      </c>
      <c r="J5174">
        <v>89.792762999999994</v>
      </c>
      <c r="K5174">
        <v>1193100</v>
      </c>
      <c r="L5174">
        <v>2.5529999999999999</v>
      </c>
      <c r="M5174">
        <v>-4.4208823557348401E-3</v>
      </c>
      <c r="N5174">
        <v>2.95643519246825E-2</v>
      </c>
      <c r="O5174">
        <v>0.103172221685615</v>
      </c>
      <c r="P5174">
        <v>0.282895627560518</v>
      </c>
      <c r="Q5174">
        <v>-6.9581153411292701E-2</v>
      </c>
      <c r="R5174">
        <v>1.38088628839209E-2</v>
      </c>
      <c r="S5174">
        <v>1.9884506634573501E-2</v>
      </c>
      <c r="T5174">
        <v>2.0923798795462498E-2</v>
      </c>
      <c r="U5174">
        <v>2.14383983700774E-2</v>
      </c>
      <c r="V5174">
        <v>104.199997</v>
      </c>
      <c r="W5174">
        <v>60.119999</v>
      </c>
      <c r="X5174">
        <v>-0.161689373980763</v>
      </c>
      <c r="Y5174">
        <v>-6.2956724975841202E-4</v>
      </c>
      <c r="Z5174">
        <v>1.42892006523618</v>
      </c>
      <c r="AA5174">
        <v>-0.73508049973757505</v>
      </c>
      <c r="AB5174">
        <v>-0.82551016250865195</v>
      </c>
      <c r="AC5174" t="s">
        <v>249</v>
      </c>
      <c r="AD5174" t="s">
        <v>394</v>
      </c>
      <c r="AE5174" t="s">
        <v>56</v>
      </c>
      <c r="AF5174" t="s">
        <v>59</v>
      </c>
      <c r="AG5174" t="s">
        <v>395</v>
      </c>
      <c r="AH5174" s="45">
        <v>42075</v>
      </c>
      <c r="AI5174">
        <v>4127</v>
      </c>
      <c r="AK5174" t="s">
        <v>396</v>
      </c>
      <c r="AL5174" t="s">
        <v>288</v>
      </c>
      <c r="AM5174" t="s">
        <v>245</v>
      </c>
    </row>
    <row r="5175" spans="1:39" x14ac:dyDescent="0.3">
      <c r="A5175" s="1">
        <v>43644</v>
      </c>
      <c r="B5175" t="s">
        <v>45</v>
      </c>
      <c r="C5175" t="s">
        <v>246</v>
      </c>
      <c r="D5175">
        <v>200</v>
      </c>
      <c r="E5175">
        <v>4</v>
      </c>
      <c r="F5175">
        <v>77.489998</v>
      </c>
      <c r="G5175">
        <v>77.870002999999997</v>
      </c>
      <c r="H5175">
        <v>77.040001000000004</v>
      </c>
      <c r="I5175">
        <v>77.269997000000004</v>
      </c>
      <c r="J5175">
        <v>77.269997000000004</v>
      </c>
      <c r="K5175">
        <v>3397700</v>
      </c>
      <c r="L5175">
        <v>2</v>
      </c>
      <c r="M5175">
        <v>4.1499218220593503E-3</v>
      </c>
      <c r="N5175">
        <v>2.68885767840653E-2</v>
      </c>
      <c r="O5175">
        <v>0.11988821208410801</v>
      </c>
      <c r="P5175">
        <v>-5.9838523566206399E-2</v>
      </c>
      <c r="Q5175">
        <v>-0.19773439810266899</v>
      </c>
      <c r="R5175">
        <v>1.60087037707708E-2</v>
      </c>
      <c r="S5175">
        <v>1.9883116248150898E-2</v>
      </c>
      <c r="T5175">
        <v>2.2918691585774201E-2</v>
      </c>
      <c r="U5175">
        <v>2.2870109916090699E-2</v>
      </c>
      <c r="V5175">
        <v>103.949997</v>
      </c>
      <c r="W5175">
        <v>60.119999</v>
      </c>
      <c r="X5175">
        <v>-0.17427852438018199</v>
      </c>
      <c r="Y5175">
        <v>5.7409418775350302E-3</v>
      </c>
      <c r="Z5175">
        <v>1.46750963339805</v>
      </c>
      <c r="AA5175">
        <v>-1.72010732068357</v>
      </c>
      <c r="AB5175">
        <v>-1.9684437791562699</v>
      </c>
      <c r="AC5175" t="s">
        <v>249</v>
      </c>
      <c r="AD5175" t="s">
        <v>394</v>
      </c>
      <c r="AE5175" t="s">
        <v>56</v>
      </c>
      <c r="AF5175" t="s">
        <v>59</v>
      </c>
      <c r="AG5175" t="s">
        <v>395</v>
      </c>
      <c r="AH5175" s="45">
        <v>42075</v>
      </c>
      <c r="AI5175">
        <v>4127</v>
      </c>
      <c r="AK5175" t="s">
        <v>396</v>
      </c>
      <c r="AL5175" t="s">
        <v>288</v>
      </c>
      <c r="AM5175" t="s">
        <v>245</v>
      </c>
    </row>
    <row r="5176" spans="1:39" x14ac:dyDescent="0.3">
      <c r="A5176" s="1">
        <v>43580</v>
      </c>
      <c r="B5176" t="s">
        <v>45</v>
      </c>
      <c r="C5176" t="s">
        <v>239</v>
      </c>
      <c r="D5176">
        <v>400</v>
      </c>
      <c r="E5176">
        <v>5</v>
      </c>
      <c r="F5176">
        <v>89.610000999999997</v>
      </c>
      <c r="G5176">
        <v>89.730002999999996</v>
      </c>
      <c r="H5176">
        <v>87.150002000000001</v>
      </c>
      <c r="I5176">
        <v>88.529999000000004</v>
      </c>
      <c r="J5176">
        <v>88.052207999999993</v>
      </c>
      <c r="K5176">
        <v>1123700</v>
      </c>
      <c r="L5176">
        <v>2.5339999999999998</v>
      </c>
      <c r="M5176">
        <v>-1.53565065964747E-2</v>
      </c>
      <c r="N5176">
        <v>-2.9494074204412898E-2</v>
      </c>
      <c r="O5176">
        <v>8.3352196979259899E-2</v>
      </c>
      <c r="P5176">
        <v>0.23903907278948999</v>
      </c>
      <c r="Q5176">
        <v>2.5876639647663398E-2</v>
      </c>
      <c r="R5176">
        <v>1.39819606358679E-2</v>
      </c>
      <c r="S5176">
        <v>1.5907069796492399E-2</v>
      </c>
      <c r="T5176">
        <v>2.1672811718008101E-2</v>
      </c>
      <c r="U5176">
        <v>2.12517657648011E-2</v>
      </c>
      <c r="V5176">
        <v>104.199997</v>
      </c>
      <c r="W5176">
        <v>60.119999</v>
      </c>
      <c r="X5176">
        <v>-0.161689373980763</v>
      </c>
      <c r="Y5176">
        <v>-3.6904169755480902E-4</v>
      </c>
      <c r="Z5176">
        <v>1.42151730316265</v>
      </c>
      <c r="AA5176">
        <v>4.1249852480532102E-3</v>
      </c>
      <c r="AB5176">
        <v>-0.30650736767444298</v>
      </c>
      <c r="AC5176" t="s">
        <v>250</v>
      </c>
      <c r="AD5176" t="s">
        <v>394</v>
      </c>
      <c r="AE5176" t="s">
        <v>56</v>
      </c>
      <c r="AF5176" t="s">
        <v>59</v>
      </c>
      <c r="AG5176" t="s">
        <v>395</v>
      </c>
      <c r="AH5176" s="45">
        <v>42075</v>
      </c>
      <c r="AI5176">
        <v>4127</v>
      </c>
      <c r="AK5176" t="s">
        <v>396</v>
      </c>
      <c r="AL5176" t="s">
        <v>288</v>
      </c>
      <c r="AM5176" t="s">
        <v>245</v>
      </c>
    </row>
    <row r="5177" spans="1:39" x14ac:dyDescent="0.3">
      <c r="A5177" s="1">
        <v>43584</v>
      </c>
      <c r="B5177" t="s">
        <v>45</v>
      </c>
      <c r="C5177" t="s">
        <v>239</v>
      </c>
      <c r="D5177">
        <v>200</v>
      </c>
      <c r="E5177">
        <v>5</v>
      </c>
      <c r="F5177">
        <v>86.690002000000007</v>
      </c>
      <c r="G5177">
        <v>87.739998</v>
      </c>
      <c r="H5177">
        <v>86.57</v>
      </c>
      <c r="I5177">
        <v>86.800003000000004</v>
      </c>
      <c r="J5177">
        <v>86.331542999999996</v>
      </c>
      <c r="K5177">
        <v>1626600</v>
      </c>
      <c r="L5177">
        <v>2.536</v>
      </c>
      <c r="M5177">
        <v>-2.5313363705040202E-3</v>
      </c>
      <c r="N5177">
        <v>-1.6793683584600899E-2</v>
      </c>
      <c r="O5177">
        <v>7.4232126480180002E-2</v>
      </c>
      <c r="P5177">
        <v>0.182023886048127</v>
      </c>
      <c r="Q5177">
        <v>-1.01039451298308E-3</v>
      </c>
      <c r="R5177">
        <v>1.2801630369553301E-2</v>
      </c>
      <c r="S5177">
        <v>1.5827350389324198E-2</v>
      </c>
      <c r="T5177">
        <v>2.14864225213422E-2</v>
      </c>
      <c r="U5177">
        <v>2.1276120063325001E-2</v>
      </c>
      <c r="V5177">
        <v>104.199997</v>
      </c>
      <c r="W5177">
        <v>60.119999</v>
      </c>
      <c r="X5177">
        <v>-0.161689373980763</v>
      </c>
      <c r="Y5177">
        <v>1.07094833958194E-3</v>
      </c>
      <c r="Z5177">
        <v>1.4204132964410401</v>
      </c>
      <c r="AA5177">
        <v>-0.20112747659652799</v>
      </c>
      <c r="AB5177">
        <v>-0.102185324355633</v>
      </c>
      <c r="AC5177" t="s">
        <v>250</v>
      </c>
      <c r="AD5177" t="s">
        <v>394</v>
      </c>
      <c r="AE5177" t="s">
        <v>56</v>
      </c>
      <c r="AF5177" t="s">
        <v>59</v>
      </c>
      <c r="AG5177" t="s">
        <v>395</v>
      </c>
      <c r="AH5177" s="45">
        <v>42075</v>
      </c>
      <c r="AI5177">
        <v>4127</v>
      </c>
      <c r="AK5177" t="s">
        <v>396</v>
      </c>
      <c r="AL5177" t="s">
        <v>288</v>
      </c>
      <c r="AM5177" t="s">
        <v>245</v>
      </c>
    </row>
    <row r="5178" spans="1:39" x14ac:dyDescent="0.3">
      <c r="A5178" s="1">
        <v>43591</v>
      </c>
      <c r="B5178" t="s">
        <v>45</v>
      </c>
      <c r="C5178" t="s">
        <v>246</v>
      </c>
      <c r="D5178">
        <v>400</v>
      </c>
      <c r="E5178">
        <v>5</v>
      </c>
      <c r="F5178">
        <v>84.040001000000004</v>
      </c>
      <c r="G5178">
        <v>86.790001000000004</v>
      </c>
      <c r="H5178">
        <v>83.760002</v>
      </c>
      <c r="I5178">
        <v>86.519997000000004</v>
      </c>
      <c r="J5178">
        <v>86.053055000000001</v>
      </c>
      <c r="K5178">
        <v>2326400</v>
      </c>
      <c r="L5178">
        <v>2.5</v>
      </c>
      <c r="M5178">
        <v>-1.2405416564985601E-2</v>
      </c>
      <c r="N5178">
        <v>-3.2310107225624598E-3</v>
      </c>
      <c r="O5178">
        <v>1.3497999673017199E-2</v>
      </c>
      <c r="P5178">
        <v>0.14924349162404199</v>
      </c>
      <c r="Q5178">
        <v>-4.6871736224274201E-2</v>
      </c>
      <c r="R5178">
        <v>2.4267946703786E-2</v>
      </c>
      <c r="S5178">
        <v>1.80015661784616E-2</v>
      </c>
      <c r="T5178">
        <v>2.17680210718421E-2</v>
      </c>
      <c r="U5178">
        <v>2.1258965962904299E-2</v>
      </c>
      <c r="V5178">
        <v>104.199997</v>
      </c>
      <c r="W5178">
        <v>60.119999</v>
      </c>
      <c r="X5178">
        <v>-0.161689373980763</v>
      </c>
      <c r="Y5178">
        <v>-4.4810132310555703E-3</v>
      </c>
      <c r="Z5178">
        <v>1.3999744376982299</v>
      </c>
      <c r="AA5178">
        <v>-0.53931888497167402</v>
      </c>
      <c r="AB5178">
        <v>-0.172421930171475</v>
      </c>
      <c r="AC5178" t="s">
        <v>250</v>
      </c>
      <c r="AD5178" t="s">
        <v>394</v>
      </c>
      <c r="AE5178" t="s">
        <v>56</v>
      </c>
      <c r="AF5178" t="s">
        <v>59</v>
      </c>
      <c r="AG5178" t="s">
        <v>395</v>
      </c>
      <c r="AH5178" s="45">
        <v>42075</v>
      </c>
      <c r="AI5178">
        <v>4127</v>
      </c>
      <c r="AK5178" t="s">
        <v>396</v>
      </c>
      <c r="AL5178" t="s">
        <v>288</v>
      </c>
      <c r="AM5178" t="s">
        <v>245</v>
      </c>
    </row>
    <row r="5179" spans="1:39" x14ac:dyDescent="0.3">
      <c r="A5179" s="1">
        <v>43595</v>
      </c>
      <c r="B5179" t="s">
        <v>45</v>
      </c>
      <c r="C5179" t="s">
        <v>239</v>
      </c>
      <c r="D5179">
        <v>1900</v>
      </c>
      <c r="E5179">
        <v>5</v>
      </c>
      <c r="F5179">
        <v>83.129997000000003</v>
      </c>
      <c r="G5179">
        <v>83.629997000000003</v>
      </c>
      <c r="H5179">
        <v>80.599997999999999</v>
      </c>
      <c r="I5179">
        <v>82.559997999999993</v>
      </c>
      <c r="J5179">
        <v>82.114425999999995</v>
      </c>
      <c r="K5179">
        <v>1774500</v>
      </c>
      <c r="L5179">
        <v>2.4550000000000001</v>
      </c>
      <c r="M5179">
        <v>-1.29965936191061E-2</v>
      </c>
      <c r="N5179">
        <v>-5.9255727638672699E-2</v>
      </c>
      <c r="O5179">
        <v>-5.3187048881741E-2</v>
      </c>
      <c r="P5179">
        <v>1.4970126828403501E-2</v>
      </c>
      <c r="Q5179">
        <v>-0.12886954393054001</v>
      </c>
      <c r="R5179">
        <v>1.5023342749668499E-2</v>
      </c>
      <c r="S5179">
        <v>1.9235027978015799E-2</v>
      </c>
      <c r="T5179">
        <v>1.6902844051982301E-2</v>
      </c>
      <c r="U5179">
        <v>2.1188908812867099E-2</v>
      </c>
      <c r="V5179">
        <v>104.199997</v>
      </c>
      <c r="W5179">
        <v>60.119999</v>
      </c>
      <c r="X5179">
        <v>-0.161689373980763</v>
      </c>
      <c r="Y5179">
        <v>3.7133938472042301E-3</v>
      </c>
      <c r="Z5179">
        <v>1.40303619340335</v>
      </c>
      <c r="AA5179">
        <v>-1.1585408752467301</v>
      </c>
      <c r="AB5179">
        <v>-0.99194022319256503</v>
      </c>
      <c r="AC5179" t="s">
        <v>250</v>
      </c>
      <c r="AD5179" t="s">
        <v>394</v>
      </c>
      <c r="AE5179" t="s">
        <v>56</v>
      </c>
      <c r="AF5179" t="s">
        <v>59</v>
      </c>
      <c r="AG5179" t="s">
        <v>395</v>
      </c>
      <c r="AH5179" s="45">
        <v>42075</v>
      </c>
      <c r="AI5179">
        <v>4127</v>
      </c>
      <c r="AK5179" t="s">
        <v>396</v>
      </c>
      <c r="AL5179" t="s">
        <v>288</v>
      </c>
      <c r="AM5179" t="s">
        <v>245</v>
      </c>
    </row>
    <row r="5180" spans="1:39" x14ac:dyDescent="0.3">
      <c r="A5180" s="1">
        <v>43600</v>
      </c>
      <c r="B5180" t="s">
        <v>45</v>
      </c>
      <c r="C5180" t="s">
        <v>246</v>
      </c>
      <c r="D5180">
        <v>100</v>
      </c>
      <c r="E5180">
        <v>5</v>
      </c>
      <c r="F5180">
        <v>77.430000000000007</v>
      </c>
      <c r="G5180">
        <v>79.389999000000003</v>
      </c>
      <c r="H5180">
        <v>77.169997999999893</v>
      </c>
      <c r="I5180">
        <v>78.75</v>
      </c>
      <c r="J5180">
        <v>78.324989000000002</v>
      </c>
      <c r="K5180">
        <v>1557500</v>
      </c>
      <c r="L5180">
        <v>2.379</v>
      </c>
      <c r="M5180">
        <v>8.1601502098318894E-3</v>
      </c>
      <c r="N5180">
        <v>-6.5252550490608296E-2</v>
      </c>
      <c r="O5180">
        <v>-0.141058567818105</v>
      </c>
      <c r="P5180">
        <v>-4.7700220921170398E-2</v>
      </c>
      <c r="Q5180">
        <v>-0.21178868627932701</v>
      </c>
      <c r="R5180">
        <v>3.6505678040655E-2</v>
      </c>
      <c r="S5180">
        <v>2.40120759737299E-2</v>
      </c>
      <c r="T5180">
        <v>1.93325818909054E-2</v>
      </c>
      <c r="U5180">
        <v>2.1672823682350399E-2</v>
      </c>
      <c r="V5180">
        <v>104.199997</v>
      </c>
      <c r="W5180">
        <v>60.119999</v>
      </c>
      <c r="X5180">
        <v>-0.16672147583072999</v>
      </c>
      <c r="Y5180">
        <v>5.8219943882337104E-3</v>
      </c>
      <c r="Z5180">
        <v>1.4467072955490901</v>
      </c>
      <c r="AA5180">
        <v>-1.7901832295679201</v>
      </c>
      <c r="AB5180">
        <v>-1.52542138854123</v>
      </c>
      <c r="AC5180" t="s">
        <v>250</v>
      </c>
      <c r="AD5180" t="s">
        <v>394</v>
      </c>
      <c r="AE5180" t="s">
        <v>56</v>
      </c>
      <c r="AF5180" t="s">
        <v>59</v>
      </c>
      <c r="AG5180" t="s">
        <v>395</v>
      </c>
      <c r="AH5180" s="45">
        <v>42075</v>
      </c>
      <c r="AI5180">
        <v>4127</v>
      </c>
      <c r="AK5180" t="s">
        <v>396</v>
      </c>
      <c r="AL5180" t="s">
        <v>288</v>
      </c>
      <c r="AM5180" t="s">
        <v>245</v>
      </c>
    </row>
    <row r="5181" spans="1:39" x14ac:dyDescent="0.3">
      <c r="A5181" s="1">
        <v>43636</v>
      </c>
      <c r="B5181" t="s">
        <v>45</v>
      </c>
      <c r="C5181" t="s">
        <v>239</v>
      </c>
      <c r="D5181">
        <v>400</v>
      </c>
      <c r="E5181">
        <v>5</v>
      </c>
      <c r="F5181">
        <v>77.220000999999996</v>
      </c>
      <c r="G5181">
        <v>77.510002</v>
      </c>
      <c r="H5181">
        <v>75.120002999999997</v>
      </c>
      <c r="I5181">
        <v>75.839995999999999</v>
      </c>
      <c r="J5181">
        <v>75.839995999999999</v>
      </c>
      <c r="K5181">
        <v>1687400</v>
      </c>
      <c r="L5181">
        <v>2.0009999999999999</v>
      </c>
      <c r="M5181">
        <v>4.0958901185646499E-3</v>
      </c>
      <c r="N5181">
        <v>3.3383327881688997E-2</v>
      </c>
      <c r="O5181">
        <v>0.108971022609161</v>
      </c>
      <c r="P5181">
        <v>-0.12112354131200601</v>
      </c>
      <c r="Q5181">
        <v>-0.25151653075778002</v>
      </c>
      <c r="R5181">
        <v>2.3959112770707201E-2</v>
      </c>
      <c r="S5181">
        <v>2.0588380418566501E-2</v>
      </c>
      <c r="T5181">
        <v>2.3430652329786701E-2</v>
      </c>
      <c r="U5181">
        <v>2.2813658920053902E-2</v>
      </c>
      <c r="V5181">
        <v>103.949997</v>
      </c>
      <c r="W5181">
        <v>60.119999</v>
      </c>
      <c r="X5181">
        <v>-0.17427852438018199</v>
      </c>
      <c r="Y5181">
        <v>9.4276054361659405E-3</v>
      </c>
      <c r="Z5181">
        <v>1.4629418169896999</v>
      </c>
      <c r="AA5181">
        <v>-2.09513316756806</v>
      </c>
      <c r="AB5181">
        <v>-2.3721821163874899</v>
      </c>
      <c r="AC5181" t="s">
        <v>250</v>
      </c>
      <c r="AD5181" t="s">
        <v>394</v>
      </c>
      <c r="AE5181" t="s">
        <v>56</v>
      </c>
      <c r="AF5181" t="s">
        <v>59</v>
      </c>
      <c r="AG5181" t="s">
        <v>395</v>
      </c>
      <c r="AH5181" s="45">
        <v>42075</v>
      </c>
      <c r="AI5181">
        <v>4127</v>
      </c>
      <c r="AK5181" t="s">
        <v>396</v>
      </c>
      <c r="AL5181" t="s">
        <v>288</v>
      </c>
      <c r="AM5181" t="s">
        <v>245</v>
      </c>
    </row>
    <row r="5182" spans="1:39" x14ac:dyDescent="0.3">
      <c r="A5182" s="1">
        <v>43643</v>
      </c>
      <c r="B5182" t="s">
        <v>45</v>
      </c>
      <c r="C5182" t="s">
        <v>239</v>
      </c>
      <c r="D5182">
        <v>700</v>
      </c>
      <c r="E5182">
        <v>5</v>
      </c>
      <c r="F5182">
        <v>76.580001999999993</v>
      </c>
      <c r="G5182">
        <v>77.839995999999999</v>
      </c>
      <c r="H5182">
        <v>76.360000999999997</v>
      </c>
      <c r="I5182">
        <v>76.949996999999996</v>
      </c>
      <c r="J5182">
        <v>76.949996999999996</v>
      </c>
      <c r="K5182">
        <v>1473000</v>
      </c>
      <c r="L5182">
        <v>2.0049999999999999</v>
      </c>
      <c r="M5182">
        <v>1.45300160943836E-2</v>
      </c>
      <c r="N5182">
        <v>1.45300160943836E-2</v>
      </c>
      <c r="O5182">
        <v>0.12350103870354499</v>
      </c>
      <c r="P5182">
        <v>-4.0186584868257401E-2</v>
      </c>
      <c r="Q5182">
        <v>-0.22035667732528999</v>
      </c>
      <c r="R5182">
        <v>1.7158446355693899E-2</v>
      </c>
      <c r="S5182">
        <v>1.9886791170200702E-2</v>
      </c>
      <c r="T5182">
        <v>2.3122055658077401E-2</v>
      </c>
      <c r="U5182">
        <v>2.2895048745795701E-2</v>
      </c>
      <c r="V5182">
        <v>103.949997</v>
      </c>
      <c r="W5182">
        <v>60.119999</v>
      </c>
      <c r="X5182">
        <v>-0.17427852438018199</v>
      </c>
      <c r="Y5182">
        <v>3.81588593721357E-3</v>
      </c>
      <c r="Z5182">
        <v>1.4699100791120101</v>
      </c>
      <c r="AA5182">
        <v>-1.8895863291163899</v>
      </c>
      <c r="AB5182">
        <v>-2.0682578629550301</v>
      </c>
      <c r="AC5182" t="s">
        <v>250</v>
      </c>
      <c r="AD5182" t="s">
        <v>394</v>
      </c>
      <c r="AE5182" t="s">
        <v>56</v>
      </c>
      <c r="AF5182" t="s">
        <v>59</v>
      </c>
      <c r="AG5182" t="s">
        <v>395</v>
      </c>
      <c r="AH5182" s="45">
        <v>42075</v>
      </c>
      <c r="AI5182">
        <v>4127</v>
      </c>
      <c r="AK5182" t="s">
        <v>396</v>
      </c>
      <c r="AL5182" t="s">
        <v>288</v>
      </c>
      <c r="AM5182" t="s">
        <v>245</v>
      </c>
    </row>
    <row r="5183" spans="1:39" x14ac:dyDescent="0.3">
      <c r="A5183" s="1">
        <v>43565</v>
      </c>
      <c r="B5183" t="s">
        <v>45</v>
      </c>
      <c r="C5183" t="s">
        <v>246</v>
      </c>
      <c r="D5183">
        <v>300</v>
      </c>
      <c r="E5183">
        <v>6</v>
      </c>
      <c r="F5183">
        <v>87.050003000000004</v>
      </c>
      <c r="G5183">
        <v>88.230002999999996</v>
      </c>
      <c r="H5183">
        <v>86.510002</v>
      </c>
      <c r="I5183">
        <v>88.050003000000004</v>
      </c>
      <c r="J5183">
        <v>87.574798999999999</v>
      </c>
      <c r="K5183">
        <v>1009600</v>
      </c>
      <c r="L5183">
        <v>2.4769999999999999</v>
      </c>
      <c r="M5183">
        <v>1.1192511455194501E-2</v>
      </c>
      <c r="N5183">
        <v>3.10272489362656E-2</v>
      </c>
      <c r="O5183">
        <v>7.7547205677869893E-2</v>
      </c>
      <c r="P5183">
        <v>0.267587513051537</v>
      </c>
      <c r="Q5183">
        <v>-8.9909756128687998E-2</v>
      </c>
      <c r="R5183">
        <v>8.6466789177895003E-3</v>
      </c>
      <c r="S5183">
        <v>1.93826051651677E-2</v>
      </c>
      <c r="T5183">
        <v>2.1134144168124001E-2</v>
      </c>
      <c r="U5183">
        <v>2.14090569446043E-2</v>
      </c>
      <c r="V5183">
        <v>104.199997</v>
      </c>
      <c r="W5183">
        <v>60.119999</v>
      </c>
      <c r="X5183">
        <v>-0.161689373980763</v>
      </c>
      <c r="Y5183">
        <v>3.47183783585567E-3</v>
      </c>
      <c r="Z5183">
        <v>1.4234544052456699</v>
      </c>
      <c r="AA5183">
        <v>-0.87905240868145695</v>
      </c>
      <c r="AB5183">
        <v>-0.935305201682193</v>
      </c>
      <c r="AC5183" t="s">
        <v>251</v>
      </c>
      <c r="AD5183" t="s">
        <v>394</v>
      </c>
      <c r="AE5183" t="s">
        <v>56</v>
      </c>
      <c r="AF5183" t="s">
        <v>59</v>
      </c>
      <c r="AG5183" t="s">
        <v>395</v>
      </c>
      <c r="AH5183" s="45">
        <v>42075</v>
      </c>
      <c r="AI5183">
        <v>4127</v>
      </c>
      <c r="AK5183" t="s">
        <v>396</v>
      </c>
      <c r="AL5183" t="s">
        <v>288</v>
      </c>
      <c r="AM5183" t="s">
        <v>245</v>
      </c>
    </row>
    <row r="5184" spans="1:39" x14ac:dyDescent="0.3">
      <c r="A5184" s="1">
        <v>43580</v>
      </c>
      <c r="B5184" t="s">
        <v>45</v>
      </c>
      <c r="C5184" t="s">
        <v>239</v>
      </c>
      <c r="D5184">
        <v>900</v>
      </c>
      <c r="E5184">
        <v>6</v>
      </c>
      <c r="F5184">
        <v>89.610000999999997</v>
      </c>
      <c r="G5184">
        <v>89.730002999999996</v>
      </c>
      <c r="H5184">
        <v>87.150002000000001</v>
      </c>
      <c r="I5184">
        <v>88.529999000000004</v>
      </c>
      <c r="J5184">
        <v>88.052207999999993</v>
      </c>
      <c r="K5184">
        <v>1123700</v>
      </c>
      <c r="L5184">
        <v>2.5339999999999998</v>
      </c>
      <c r="M5184">
        <v>-1.53565065964747E-2</v>
      </c>
      <c r="N5184">
        <v>-2.9494074204412898E-2</v>
      </c>
      <c r="O5184">
        <v>8.3352196979259899E-2</v>
      </c>
      <c r="P5184">
        <v>0.23903907278948999</v>
      </c>
      <c r="Q5184">
        <v>2.5876639647663398E-2</v>
      </c>
      <c r="R5184">
        <v>1.39819606358679E-2</v>
      </c>
      <c r="S5184">
        <v>1.5907069796492399E-2</v>
      </c>
      <c r="T5184">
        <v>2.1672811718008101E-2</v>
      </c>
      <c r="U5184">
        <v>2.12517657648011E-2</v>
      </c>
      <c r="V5184">
        <v>104.199997</v>
      </c>
      <c r="W5184">
        <v>60.119999</v>
      </c>
      <c r="X5184">
        <v>-0.161689373980763</v>
      </c>
      <c r="Y5184">
        <v>-3.6904169755480902E-4</v>
      </c>
      <c r="Z5184">
        <v>1.42151730316265</v>
      </c>
      <c r="AA5184">
        <v>4.1249852480532102E-3</v>
      </c>
      <c r="AB5184">
        <v>-0.30650736767444298</v>
      </c>
      <c r="AC5184" t="s">
        <v>251</v>
      </c>
      <c r="AD5184" t="s">
        <v>394</v>
      </c>
      <c r="AE5184" t="s">
        <v>56</v>
      </c>
      <c r="AF5184" t="s">
        <v>59</v>
      </c>
      <c r="AG5184" t="s">
        <v>395</v>
      </c>
      <c r="AH5184" s="45">
        <v>42075</v>
      </c>
      <c r="AI5184">
        <v>4127</v>
      </c>
      <c r="AK5184" t="s">
        <v>396</v>
      </c>
      <c r="AL5184" t="s">
        <v>288</v>
      </c>
      <c r="AM5184" t="s">
        <v>245</v>
      </c>
    </row>
    <row r="5185" spans="1:39" x14ac:dyDescent="0.3">
      <c r="A5185" s="1">
        <v>43594</v>
      </c>
      <c r="B5185" t="s">
        <v>45</v>
      </c>
      <c r="C5185" t="s">
        <v>239</v>
      </c>
      <c r="D5185">
        <v>600</v>
      </c>
      <c r="E5185">
        <v>6</v>
      </c>
      <c r="F5185">
        <v>83</v>
      </c>
      <c r="G5185">
        <v>83.980002999999996</v>
      </c>
      <c r="H5185">
        <v>81.559997999999993</v>
      </c>
      <c r="I5185">
        <v>83.639999000000003</v>
      </c>
      <c r="J5185">
        <v>83.188598999999996</v>
      </c>
      <c r="K5185">
        <v>1720100</v>
      </c>
      <c r="L5185">
        <v>2.4569999999999999</v>
      </c>
      <c r="M5185">
        <v>-5.0089397008582096E-3</v>
      </c>
      <c r="N5185">
        <v>-8.2027275051577295E-2</v>
      </c>
      <c r="O5185">
        <v>-4.6829722747937799E-2</v>
      </c>
      <c r="P5185">
        <v>2.98042225913626E-2</v>
      </c>
      <c r="Q5185">
        <v>-0.12700904152699399</v>
      </c>
      <c r="R5185">
        <v>1.85054401312287E-2</v>
      </c>
      <c r="S5185">
        <v>1.9115915256685399E-2</v>
      </c>
      <c r="T5185">
        <v>1.68186258187214E-2</v>
      </c>
      <c r="U5185">
        <v>2.1184864950559101E-2</v>
      </c>
      <c r="V5185">
        <v>104.199997</v>
      </c>
      <c r="W5185">
        <v>60.119999</v>
      </c>
      <c r="X5185">
        <v>-0.161689373980763</v>
      </c>
      <c r="Y5185">
        <v>-3.0259986019249502E-3</v>
      </c>
      <c r="Z5185">
        <v>1.3957409891166499</v>
      </c>
      <c r="AA5185">
        <v>-1.1430605308195001</v>
      </c>
      <c r="AB5185">
        <v>-0.83547042884975498</v>
      </c>
      <c r="AC5185" t="s">
        <v>251</v>
      </c>
      <c r="AD5185" t="s">
        <v>394</v>
      </c>
      <c r="AE5185" t="s">
        <v>56</v>
      </c>
      <c r="AF5185" t="s">
        <v>59</v>
      </c>
      <c r="AG5185" t="s">
        <v>395</v>
      </c>
      <c r="AH5185" s="45">
        <v>42075</v>
      </c>
      <c r="AI5185">
        <v>4127</v>
      </c>
      <c r="AK5185" t="s">
        <v>396</v>
      </c>
      <c r="AL5185" t="s">
        <v>288</v>
      </c>
      <c r="AM5185" t="s">
        <v>245</v>
      </c>
    </row>
    <row r="5186" spans="1:39" x14ac:dyDescent="0.3">
      <c r="A5186" s="1">
        <v>43640</v>
      </c>
      <c r="B5186" t="s">
        <v>45</v>
      </c>
      <c r="C5186" t="s">
        <v>239</v>
      </c>
      <c r="D5186">
        <v>400</v>
      </c>
      <c r="E5186">
        <v>6</v>
      </c>
      <c r="F5186">
        <v>75.160004000000001</v>
      </c>
      <c r="G5186">
        <v>76.389999000000003</v>
      </c>
      <c r="H5186">
        <v>75</v>
      </c>
      <c r="I5186">
        <v>75.910004000000001</v>
      </c>
      <c r="J5186">
        <v>75.910004000000001</v>
      </c>
      <c r="K5186">
        <v>1368700</v>
      </c>
      <c r="L5186">
        <v>2.0209999999999999</v>
      </c>
      <c r="M5186">
        <v>9.1313143861284397E-3</v>
      </c>
      <c r="N5186">
        <v>4.6789820098386899E-2</v>
      </c>
      <c r="O5186">
        <v>0.10213094968617201</v>
      </c>
      <c r="P5186">
        <v>-6.5029233586873805E-2</v>
      </c>
      <c r="Q5186">
        <v>-0.244744131927421</v>
      </c>
      <c r="R5186">
        <v>2.05975606143157E-2</v>
      </c>
      <c r="S5186">
        <v>1.9743212557902699E-2</v>
      </c>
      <c r="T5186">
        <v>2.2880345766299499E-2</v>
      </c>
      <c r="U5186">
        <v>2.28128454681528E-2</v>
      </c>
      <c r="V5186">
        <v>103.949997</v>
      </c>
      <c r="W5186">
        <v>60.119999</v>
      </c>
      <c r="X5186">
        <v>-0.17427852438018199</v>
      </c>
      <c r="Y5186">
        <v>-1.73338836506086E-3</v>
      </c>
      <c r="Z5186">
        <v>1.4615659483223999</v>
      </c>
      <c r="AA5186">
        <v>-2.0609519224405801</v>
      </c>
      <c r="AB5186">
        <v>-2.1932784398661598</v>
      </c>
      <c r="AC5186" t="s">
        <v>251</v>
      </c>
      <c r="AD5186" t="s">
        <v>394</v>
      </c>
      <c r="AE5186" t="s">
        <v>56</v>
      </c>
      <c r="AF5186" t="s">
        <v>59</v>
      </c>
      <c r="AG5186" t="s">
        <v>395</v>
      </c>
      <c r="AH5186" s="45">
        <v>42075</v>
      </c>
      <c r="AI5186">
        <v>4127</v>
      </c>
      <c r="AK5186" t="s">
        <v>396</v>
      </c>
      <c r="AL5186" t="s">
        <v>288</v>
      </c>
      <c r="AM5186" t="s">
        <v>245</v>
      </c>
    </row>
    <row r="5187" spans="1:39" x14ac:dyDescent="0.3">
      <c r="A5187" s="1">
        <v>43559</v>
      </c>
      <c r="B5187" t="s">
        <v>45</v>
      </c>
      <c r="C5187" t="s">
        <v>239</v>
      </c>
      <c r="D5187">
        <v>600</v>
      </c>
      <c r="E5187">
        <v>7</v>
      </c>
      <c r="F5187">
        <v>85.169997999999893</v>
      </c>
      <c r="G5187">
        <v>86.540001000000004</v>
      </c>
      <c r="H5187">
        <v>85.050003000000004</v>
      </c>
      <c r="I5187">
        <v>85.510002</v>
      </c>
      <c r="J5187">
        <v>85.048507999999998</v>
      </c>
      <c r="K5187">
        <v>1312700</v>
      </c>
      <c r="L5187">
        <v>2.512</v>
      </c>
      <c r="M5187">
        <v>1.7557510969229201E-3</v>
      </c>
      <c r="N5187">
        <v>5.9879369899219999E-2</v>
      </c>
      <c r="O5187">
        <v>4.3378614991213003E-2</v>
      </c>
      <c r="P5187">
        <v>0.34698146191764601</v>
      </c>
      <c r="Q5187">
        <v>-0.13557508096891399</v>
      </c>
      <c r="R5187">
        <v>9.2334109661636795E-3</v>
      </c>
      <c r="S5187">
        <v>1.99932962052656E-2</v>
      </c>
      <c r="T5187">
        <v>2.2119093200384399E-2</v>
      </c>
      <c r="U5187">
        <v>2.1510815990132201E-2</v>
      </c>
      <c r="V5187">
        <v>104.199997</v>
      </c>
      <c r="W5187">
        <v>60.119999</v>
      </c>
      <c r="X5187">
        <v>-0.161689373980763</v>
      </c>
      <c r="Y5187">
        <v>2.0824655091414399E-3</v>
      </c>
      <c r="Z5187">
        <v>1.4160045314188601</v>
      </c>
      <c r="AA5187">
        <v>-1.22182569703238</v>
      </c>
      <c r="AB5187">
        <v>-1.23943489212807</v>
      </c>
      <c r="AC5187" t="s">
        <v>252</v>
      </c>
      <c r="AD5187" t="s">
        <v>394</v>
      </c>
      <c r="AE5187" t="s">
        <v>56</v>
      </c>
      <c r="AF5187" t="s">
        <v>59</v>
      </c>
      <c r="AG5187" t="s">
        <v>395</v>
      </c>
      <c r="AH5187" s="45">
        <v>42075</v>
      </c>
      <c r="AI5187">
        <v>4127</v>
      </c>
      <c r="AK5187" t="s">
        <v>396</v>
      </c>
      <c r="AL5187" t="s">
        <v>288</v>
      </c>
      <c r="AM5187" t="s">
        <v>245</v>
      </c>
    </row>
    <row r="5188" spans="1:39" x14ac:dyDescent="0.3">
      <c r="A5188" s="1">
        <v>43577</v>
      </c>
      <c r="B5188" t="s">
        <v>45</v>
      </c>
      <c r="C5188" t="s">
        <v>246</v>
      </c>
      <c r="D5188">
        <v>300</v>
      </c>
      <c r="E5188">
        <v>7</v>
      </c>
      <c r="F5188">
        <v>89.5</v>
      </c>
      <c r="G5188">
        <v>89.68</v>
      </c>
      <c r="H5188">
        <v>88.150002000000001</v>
      </c>
      <c r="I5188">
        <v>88.269997000000004</v>
      </c>
      <c r="J5188">
        <v>87.793610000000001</v>
      </c>
      <c r="K5188">
        <v>1156000</v>
      </c>
      <c r="L5188">
        <v>2.59</v>
      </c>
      <c r="M5188">
        <v>-1.9409390819918701E-2</v>
      </c>
      <c r="N5188">
        <v>-2.6936545266610799E-2</v>
      </c>
      <c r="O5188">
        <v>7.6734467170735093E-2</v>
      </c>
      <c r="P5188">
        <v>0.23552681203647799</v>
      </c>
      <c r="Q5188">
        <v>-4.4362117483927599E-2</v>
      </c>
      <c r="R5188">
        <v>2.42814025308823E-2</v>
      </c>
      <c r="S5188">
        <v>2.1269993041582998E-2</v>
      </c>
      <c r="T5188">
        <v>2.1906968629501498E-2</v>
      </c>
      <c r="U5188">
        <v>2.13762878951324E-2</v>
      </c>
      <c r="V5188">
        <v>104.199997</v>
      </c>
      <c r="W5188">
        <v>60.119999</v>
      </c>
      <c r="X5188">
        <v>-0.161689373980763</v>
      </c>
      <c r="Y5188">
        <v>1.0115060212163699E-3</v>
      </c>
      <c r="Z5188">
        <v>1.4235612050808399</v>
      </c>
      <c r="AA5188">
        <v>-0.54727958657300702</v>
      </c>
      <c r="AB5188">
        <v>-0.64656478157751796</v>
      </c>
      <c r="AC5188" t="s">
        <v>252</v>
      </c>
      <c r="AD5188" t="s">
        <v>394</v>
      </c>
      <c r="AE5188" t="s">
        <v>56</v>
      </c>
      <c r="AF5188" t="s">
        <v>59</v>
      </c>
      <c r="AG5188" t="s">
        <v>395</v>
      </c>
      <c r="AH5188" s="45">
        <v>42075</v>
      </c>
      <c r="AI5188">
        <v>4127</v>
      </c>
      <c r="AK5188" t="s">
        <v>396</v>
      </c>
      <c r="AL5188" t="s">
        <v>288</v>
      </c>
      <c r="AM5188" t="s">
        <v>245</v>
      </c>
    </row>
    <row r="5189" spans="1:39" x14ac:dyDescent="0.3">
      <c r="A5189" s="1">
        <v>43580</v>
      </c>
      <c r="B5189" t="s">
        <v>45</v>
      </c>
      <c r="C5189" t="s">
        <v>239</v>
      </c>
      <c r="D5189">
        <v>500</v>
      </c>
      <c r="E5189">
        <v>7</v>
      </c>
      <c r="F5189">
        <v>89.610000999999997</v>
      </c>
      <c r="G5189">
        <v>89.730002999999996</v>
      </c>
      <c r="H5189">
        <v>87.150002000000001</v>
      </c>
      <c r="I5189">
        <v>88.529999000000004</v>
      </c>
      <c r="J5189">
        <v>88.052207999999993</v>
      </c>
      <c r="K5189">
        <v>1123700</v>
      </c>
      <c r="L5189">
        <v>2.5339999999999998</v>
      </c>
      <c r="M5189">
        <v>-1.53565065964747E-2</v>
      </c>
      <c r="N5189">
        <v>-2.9494074204412898E-2</v>
      </c>
      <c r="O5189">
        <v>8.3352196979259899E-2</v>
      </c>
      <c r="P5189">
        <v>0.23903907278948999</v>
      </c>
      <c r="Q5189">
        <v>2.5876639647663398E-2</v>
      </c>
      <c r="R5189">
        <v>1.39819606358679E-2</v>
      </c>
      <c r="S5189">
        <v>1.5907069796492399E-2</v>
      </c>
      <c r="T5189">
        <v>2.1672811718008101E-2</v>
      </c>
      <c r="U5189">
        <v>2.12517657648011E-2</v>
      </c>
      <c r="V5189">
        <v>104.199997</v>
      </c>
      <c r="W5189">
        <v>60.119999</v>
      </c>
      <c r="X5189">
        <v>-0.161689373980763</v>
      </c>
      <c r="Y5189">
        <v>-3.6904169755480902E-4</v>
      </c>
      <c r="Z5189">
        <v>1.42151730316265</v>
      </c>
      <c r="AA5189">
        <v>4.1249852480532102E-3</v>
      </c>
      <c r="AB5189">
        <v>-0.30650736767444298</v>
      </c>
      <c r="AC5189" t="s">
        <v>252</v>
      </c>
      <c r="AD5189" t="s">
        <v>394</v>
      </c>
      <c r="AE5189" t="s">
        <v>56</v>
      </c>
      <c r="AF5189" t="s">
        <v>59</v>
      </c>
      <c r="AG5189" t="s">
        <v>395</v>
      </c>
      <c r="AH5189" s="45">
        <v>42075</v>
      </c>
      <c r="AI5189">
        <v>4127</v>
      </c>
      <c r="AK5189" t="s">
        <v>396</v>
      </c>
      <c r="AL5189" t="s">
        <v>288</v>
      </c>
      <c r="AM5189" t="s">
        <v>245</v>
      </c>
    </row>
    <row r="5190" spans="1:39" x14ac:dyDescent="0.3">
      <c r="A5190" s="1">
        <v>43581</v>
      </c>
      <c r="B5190" t="s">
        <v>45</v>
      </c>
      <c r="C5190" t="s">
        <v>239</v>
      </c>
      <c r="D5190">
        <v>600</v>
      </c>
      <c r="E5190">
        <v>7</v>
      </c>
      <c r="F5190">
        <v>87.370002999999997</v>
      </c>
      <c r="G5190">
        <v>87.669997999999893</v>
      </c>
      <c r="H5190">
        <v>85.5</v>
      </c>
      <c r="I5190">
        <v>87.019997000000004</v>
      </c>
      <c r="J5190">
        <v>86.550353999999999</v>
      </c>
      <c r="K5190">
        <v>2227700</v>
      </c>
      <c r="L5190">
        <v>2.5049999999999999</v>
      </c>
      <c r="M5190">
        <v>-1.7203539553617999E-2</v>
      </c>
      <c r="N5190">
        <v>-3.3671738034015498E-2</v>
      </c>
      <c r="O5190">
        <v>5.7956326949875597E-2</v>
      </c>
      <c r="P5190">
        <v>0.187586476433624</v>
      </c>
      <c r="Q5190">
        <v>8.2175900957893594E-3</v>
      </c>
      <c r="R5190">
        <v>1.4624398465202301E-2</v>
      </c>
      <c r="S5190">
        <v>1.6483325399850798E-2</v>
      </c>
      <c r="T5190">
        <v>2.1475214494404201E-2</v>
      </c>
      <c r="U5190">
        <v>2.1279693857304601E-2</v>
      </c>
      <c r="V5190">
        <v>104.199997</v>
      </c>
      <c r="W5190">
        <v>60.119999</v>
      </c>
      <c r="X5190">
        <v>-0.161689373980763</v>
      </c>
      <c r="Y5190">
        <v>4.6743503443647796E-3</v>
      </c>
      <c r="Z5190">
        <v>1.41716595296617</v>
      </c>
      <c r="AA5190">
        <v>-0.12884544491515601</v>
      </c>
      <c r="AB5190">
        <v>-0.17141574635092899</v>
      </c>
      <c r="AC5190" t="s">
        <v>252</v>
      </c>
      <c r="AD5190" t="s">
        <v>394</v>
      </c>
      <c r="AE5190" t="s">
        <v>56</v>
      </c>
      <c r="AF5190" t="s">
        <v>59</v>
      </c>
      <c r="AG5190" t="s">
        <v>395</v>
      </c>
      <c r="AH5190" s="45">
        <v>42075</v>
      </c>
      <c r="AI5190">
        <v>4127</v>
      </c>
      <c r="AK5190" t="s">
        <v>396</v>
      </c>
      <c r="AL5190" t="s">
        <v>288</v>
      </c>
      <c r="AM5190" t="s">
        <v>245</v>
      </c>
    </row>
    <row r="5191" spans="1:39" x14ac:dyDescent="0.3">
      <c r="A5191" s="1">
        <v>43594</v>
      </c>
      <c r="B5191" t="s">
        <v>45</v>
      </c>
      <c r="C5191" t="s">
        <v>239</v>
      </c>
      <c r="D5191">
        <v>400</v>
      </c>
      <c r="E5191">
        <v>7</v>
      </c>
      <c r="F5191">
        <v>83</v>
      </c>
      <c r="G5191">
        <v>83.980002999999996</v>
      </c>
      <c r="H5191">
        <v>81.559997999999993</v>
      </c>
      <c r="I5191">
        <v>83.639999000000003</v>
      </c>
      <c r="J5191">
        <v>83.188598999999996</v>
      </c>
      <c r="K5191">
        <v>1720100</v>
      </c>
      <c r="L5191">
        <v>2.4569999999999999</v>
      </c>
      <c r="M5191">
        <v>-5.0089397008582096E-3</v>
      </c>
      <c r="N5191">
        <v>-8.2027275051577295E-2</v>
      </c>
      <c r="O5191">
        <v>-4.6829722747937799E-2</v>
      </c>
      <c r="P5191">
        <v>2.98042225913626E-2</v>
      </c>
      <c r="Q5191">
        <v>-0.12700904152699399</v>
      </c>
      <c r="R5191">
        <v>1.85054401312287E-2</v>
      </c>
      <c r="S5191">
        <v>1.9115915256685399E-2</v>
      </c>
      <c r="T5191">
        <v>1.68186258187214E-2</v>
      </c>
      <c r="U5191">
        <v>2.1184864950559101E-2</v>
      </c>
      <c r="V5191">
        <v>104.199997</v>
      </c>
      <c r="W5191">
        <v>60.119999</v>
      </c>
      <c r="X5191">
        <v>-0.161689373980763</v>
      </c>
      <c r="Y5191">
        <v>-3.0259986019249502E-3</v>
      </c>
      <c r="Z5191">
        <v>1.3957409891166499</v>
      </c>
      <c r="AA5191">
        <v>-1.1430605308195001</v>
      </c>
      <c r="AB5191">
        <v>-0.83547042884975498</v>
      </c>
      <c r="AC5191" t="s">
        <v>252</v>
      </c>
      <c r="AD5191" t="s">
        <v>394</v>
      </c>
      <c r="AE5191" t="s">
        <v>56</v>
      </c>
      <c r="AF5191" t="s">
        <v>59</v>
      </c>
      <c r="AG5191" t="s">
        <v>395</v>
      </c>
      <c r="AH5191" s="45">
        <v>42075</v>
      </c>
      <c r="AI5191">
        <v>4127</v>
      </c>
      <c r="AK5191" t="s">
        <v>396</v>
      </c>
      <c r="AL5191" t="s">
        <v>288</v>
      </c>
      <c r="AM5191" t="s">
        <v>245</v>
      </c>
    </row>
    <row r="5192" spans="1:39" x14ac:dyDescent="0.3">
      <c r="A5192" s="1">
        <v>43622</v>
      </c>
      <c r="B5192" t="s">
        <v>45</v>
      </c>
      <c r="C5192" t="s">
        <v>239</v>
      </c>
      <c r="D5192">
        <v>1300</v>
      </c>
      <c r="E5192">
        <v>7</v>
      </c>
      <c r="F5192">
        <v>68.050003000000004</v>
      </c>
      <c r="G5192">
        <v>69.769997000000004</v>
      </c>
      <c r="H5192">
        <v>67.790001000000004</v>
      </c>
      <c r="I5192">
        <v>69.430000000000007</v>
      </c>
      <c r="J5192">
        <v>69.430000000000007</v>
      </c>
      <c r="K5192">
        <v>2565100</v>
      </c>
      <c r="L5192">
        <v>2.1240000000000001</v>
      </c>
      <c r="M5192">
        <v>2.1399768675989E-2</v>
      </c>
      <c r="N5192">
        <v>1.68486632781608E-2</v>
      </c>
      <c r="O5192">
        <v>-0.214644973876922</v>
      </c>
      <c r="P5192">
        <v>-0.130026348153575</v>
      </c>
      <c r="Q5192">
        <v>-0.340526997487339</v>
      </c>
      <c r="R5192">
        <v>2.63395310980757E-2</v>
      </c>
      <c r="S5192">
        <v>2.8551685138270701E-2</v>
      </c>
      <c r="T5192">
        <v>2.3338690705452799E-2</v>
      </c>
      <c r="U5192">
        <v>2.2560599629244799E-2</v>
      </c>
      <c r="V5192">
        <v>104.199997</v>
      </c>
      <c r="W5192">
        <v>60.119999</v>
      </c>
      <c r="X5192">
        <v>-0.17427852438018199</v>
      </c>
      <c r="Y5192">
        <v>6.1168407152111899E-3</v>
      </c>
      <c r="Z5192">
        <v>1.44332763281802</v>
      </c>
      <c r="AA5192">
        <v>-2.7252578432523999</v>
      </c>
      <c r="AB5192">
        <v>-2.9050663423795098</v>
      </c>
      <c r="AC5192" t="s">
        <v>252</v>
      </c>
      <c r="AD5192" t="s">
        <v>394</v>
      </c>
      <c r="AE5192" t="s">
        <v>56</v>
      </c>
      <c r="AF5192" t="s">
        <v>59</v>
      </c>
      <c r="AG5192" t="s">
        <v>395</v>
      </c>
      <c r="AH5192" s="45">
        <v>42075</v>
      </c>
      <c r="AI5192">
        <v>4127</v>
      </c>
      <c r="AK5192" t="s">
        <v>396</v>
      </c>
      <c r="AL5192" t="s">
        <v>288</v>
      </c>
      <c r="AM5192" t="s">
        <v>245</v>
      </c>
    </row>
    <row r="5193" spans="1:39" x14ac:dyDescent="0.3">
      <c r="A5193" s="1">
        <v>43623</v>
      </c>
      <c r="B5193" t="s">
        <v>45</v>
      </c>
      <c r="C5193" t="s">
        <v>246</v>
      </c>
      <c r="D5193">
        <v>800</v>
      </c>
      <c r="E5193">
        <v>7</v>
      </c>
      <c r="F5193">
        <v>69.330001999999993</v>
      </c>
      <c r="G5193">
        <v>70.379997000000003</v>
      </c>
      <c r="H5193">
        <v>68.680000000000007</v>
      </c>
      <c r="I5193">
        <v>70.150002000000001</v>
      </c>
      <c r="J5193">
        <v>70.150002000000001</v>
      </c>
      <c r="K5193">
        <v>2070700</v>
      </c>
      <c r="L5193">
        <v>2.0840000000000001</v>
      </c>
      <c r="M5193">
        <v>1.03167842936224E-2</v>
      </c>
      <c r="N5193">
        <v>5.1480953509123399E-2</v>
      </c>
      <c r="O5193">
        <v>-0.16939792811461099</v>
      </c>
      <c r="P5193">
        <v>-0.127602884514458</v>
      </c>
      <c r="Q5193">
        <v>-0.33821732944498301</v>
      </c>
      <c r="R5193">
        <v>2.1313103827509401E-2</v>
      </c>
      <c r="S5193">
        <v>2.82803490023604E-2</v>
      </c>
      <c r="T5193">
        <v>2.3357357038001701E-2</v>
      </c>
      <c r="U5193">
        <v>2.2564885425415401E-2</v>
      </c>
      <c r="V5193">
        <v>104.199997</v>
      </c>
      <c r="W5193">
        <v>60.119999</v>
      </c>
      <c r="X5193">
        <v>-0.17427852438018199</v>
      </c>
      <c r="Y5193">
        <v>1.0442979367750601E-2</v>
      </c>
      <c r="Z5193">
        <v>1.4429060747857601</v>
      </c>
      <c r="AA5193">
        <v>-2.7048807148187302</v>
      </c>
      <c r="AB5193">
        <v>-2.83236305977981</v>
      </c>
      <c r="AC5193" t="s">
        <v>252</v>
      </c>
      <c r="AD5193" t="s">
        <v>394</v>
      </c>
      <c r="AE5193" t="s">
        <v>56</v>
      </c>
      <c r="AF5193" t="s">
        <v>59</v>
      </c>
      <c r="AG5193" t="s">
        <v>395</v>
      </c>
      <c r="AH5193" s="45">
        <v>42075</v>
      </c>
      <c r="AI5193">
        <v>4127</v>
      </c>
      <c r="AK5193" t="s">
        <v>396</v>
      </c>
      <c r="AL5193" t="s">
        <v>288</v>
      </c>
      <c r="AM5193" t="s">
        <v>245</v>
      </c>
    </row>
    <row r="5194" spans="1:39" x14ac:dyDescent="0.3">
      <c r="A5194" s="1">
        <v>43642</v>
      </c>
      <c r="B5194" t="s">
        <v>45</v>
      </c>
      <c r="C5194" t="s">
        <v>246</v>
      </c>
      <c r="D5194">
        <v>600</v>
      </c>
      <c r="E5194">
        <v>7</v>
      </c>
      <c r="F5194">
        <v>76.139999000000003</v>
      </c>
      <c r="G5194">
        <v>77.160004000000001</v>
      </c>
      <c r="H5194">
        <v>75.730002999999996</v>
      </c>
      <c r="I5194">
        <v>75.839995999999999</v>
      </c>
      <c r="J5194">
        <v>75.839995999999999</v>
      </c>
      <c r="K5194">
        <v>1787900</v>
      </c>
      <c r="L5194">
        <v>2.0489999999999999</v>
      </c>
      <c r="M5194">
        <v>2.0245710698566E-2</v>
      </c>
      <c r="N5194">
        <v>4.0958901185646499E-3</v>
      </c>
      <c r="O5194">
        <v>8.6867505475503495E-2</v>
      </c>
      <c r="P5194">
        <v>-5.5337103680337799E-2</v>
      </c>
      <c r="Q5194">
        <v>-0.230582805382748</v>
      </c>
      <c r="R5194">
        <v>1.5985720846220401E-2</v>
      </c>
      <c r="S5194">
        <v>2.0624667659637001E-2</v>
      </c>
      <c r="T5194">
        <v>2.3040398631314799E-2</v>
      </c>
      <c r="U5194">
        <v>2.2876691851104199E-2</v>
      </c>
      <c r="V5194">
        <v>103.949997</v>
      </c>
      <c r="W5194">
        <v>60.119999</v>
      </c>
      <c r="X5194">
        <v>-0.17427852438018199</v>
      </c>
      <c r="Y5194">
        <v>-1.2346958449604901E-3</v>
      </c>
      <c r="Z5194">
        <v>1.4685679350118801</v>
      </c>
      <c r="AA5194">
        <v>-1.9650464125914799</v>
      </c>
      <c r="AB5194">
        <v>-2.1093672306453701</v>
      </c>
      <c r="AC5194" t="s">
        <v>252</v>
      </c>
      <c r="AD5194" t="s">
        <v>394</v>
      </c>
      <c r="AE5194" t="s">
        <v>56</v>
      </c>
      <c r="AF5194" t="s">
        <v>59</v>
      </c>
      <c r="AG5194" t="s">
        <v>395</v>
      </c>
      <c r="AH5194" s="45">
        <v>42075</v>
      </c>
      <c r="AI5194">
        <v>4127</v>
      </c>
      <c r="AK5194" t="s">
        <v>396</v>
      </c>
      <c r="AL5194" t="s">
        <v>288</v>
      </c>
      <c r="AM5194" t="s">
        <v>245</v>
      </c>
    </row>
    <row r="5195" spans="1:39" x14ac:dyDescent="0.3">
      <c r="A5195" s="1">
        <v>43587</v>
      </c>
      <c r="B5195" t="s">
        <v>45</v>
      </c>
      <c r="C5195" t="s">
        <v>239</v>
      </c>
      <c r="D5195">
        <v>900</v>
      </c>
      <c r="E5195">
        <v>8</v>
      </c>
      <c r="F5195">
        <v>88.519997000000004</v>
      </c>
      <c r="G5195">
        <v>91.339995999999999</v>
      </c>
      <c r="H5195">
        <v>88.379997000000003</v>
      </c>
      <c r="I5195">
        <v>90.790001000000004</v>
      </c>
      <c r="J5195">
        <v>90.300010999999998</v>
      </c>
      <c r="K5195">
        <v>3491900</v>
      </c>
      <c r="L5195">
        <v>2.552</v>
      </c>
      <c r="M5195">
        <v>2.5772586339812199E-2</v>
      </c>
      <c r="N5195">
        <v>2.5207670950311602E-2</v>
      </c>
      <c r="O5195">
        <v>7.9400427900367804E-2</v>
      </c>
      <c r="P5195">
        <v>0.22216316008124901</v>
      </c>
      <c r="Q5195">
        <v>1.60440537600701E-2</v>
      </c>
      <c r="R5195">
        <v>1.65819982506493E-2</v>
      </c>
      <c r="S5195">
        <v>1.58967542241309E-2</v>
      </c>
      <c r="T5195">
        <v>2.1183371332464899E-2</v>
      </c>
      <c r="U5195">
        <v>2.11362264415716E-2</v>
      </c>
      <c r="V5195">
        <v>104.199997</v>
      </c>
      <c r="W5195">
        <v>60.119999</v>
      </c>
      <c r="X5195">
        <v>-0.161689373980763</v>
      </c>
      <c r="Y5195">
        <v>-2.1262443276895502E-3</v>
      </c>
      <c r="Z5195">
        <v>1.41184575374805</v>
      </c>
      <c r="AA5195">
        <v>-7.1305082751399698E-2</v>
      </c>
      <c r="AB5195">
        <v>-5.5314356772939201E-2</v>
      </c>
      <c r="AC5195" t="s">
        <v>253</v>
      </c>
      <c r="AD5195" t="s">
        <v>394</v>
      </c>
      <c r="AE5195" t="s">
        <v>56</v>
      </c>
      <c r="AF5195" t="s">
        <v>59</v>
      </c>
      <c r="AG5195" t="s">
        <v>395</v>
      </c>
      <c r="AH5195" s="45">
        <v>42075</v>
      </c>
      <c r="AI5195">
        <v>4127</v>
      </c>
      <c r="AK5195" t="s">
        <v>396</v>
      </c>
      <c r="AL5195" t="s">
        <v>288</v>
      </c>
      <c r="AM5195" t="s">
        <v>245</v>
      </c>
    </row>
    <row r="5196" spans="1:39" x14ac:dyDescent="0.3">
      <c r="A5196" s="1">
        <v>43595</v>
      </c>
      <c r="B5196" t="s">
        <v>45</v>
      </c>
      <c r="C5196" t="s">
        <v>246</v>
      </c>
      <c r="D5196">
        <v>500</v>
      </c>
      <c r="E5196">
        <v>8</v>
      </c>
      <c r="F5196">
        <v>83.129997000000003</v>
      </c>
      <c r="G5196">
        <v>83.629997000000003</v>
      </c>
      <c r="H5196">
        <v>80.599997999999999</v>
      </c>
      <c r="I5196">
        <v>82.559997999999993</v>
      </c>
      <c r="J5196">
        <v>82.114425999999995</v>
      </c>
      <c r="K5196">
        <v>1774500</v>
      </c>
      <c r="L5196">
        <v>2.4550000000000001</v>
      </c>
      <c r="M5196">
        <v>-1.29965936191061E-2</v>
      </c>
      <c r="N5196">
        <v>-5.9255727638672699E-2</v>
      </c>
      <c r="O5196">
        <v>-5.3187048881741E-2</v>
      </c>
      <c r="P5196">
        <v>1.4970126828403501E-2</v>
      </c>
      <c r="Q5196">
        <v>-0.12886954393054001</v>
      </c>
      <c r="R5196">
        <v>1.5023342749668499E-2</v>
      </c>
      <c r="S5196">
        <v>1.9235027978015799E-2</v>
      </c>
      <c r="T5196">
        <v>1.6902844051982301E-2</v>
      </c>
      <c r="U5196">
        <v>2.1188908812867099E-2</v>
      </c>
      <c r="V5196">
        <v>104.199997</v>
      </c>
      <c r="W5196">
        <v>60.119999</v>
      </c>
      <c r="X5196">
        <v>-0.161689373980763</v>
      </c>
      <c r="Y5196">
        <v>3.7133938472042301E-3</v>
      </c>
      <c r="Z5196">
        <v>1.40303619340335</v>
      </c>
      <c r="AA5196">
        <v>-1.1585408752467301</v>
      </c>
      <c r="AB5196">
        <v>-0.99194022319256503</v>
      </c>
      <c r="AC5196" t="s">
        <v>253</v>
      </c>
      <c r="AD5196" t="s">
        <v>394</v>
      </c>
      <c r="AE5196" t="s">
        <v>56</v>
      </c>
      <c r="AF5196" t="s">
        <v>59</v>
      </c>
      <c r="AG5196" t="s">
        <v>395</v>
      </c>
      <c r="AH5196" s="45">
        <v>42075</v>
      </c>
      <c r="AI5196">
        <v>4127</v>
      </c>
      <c r="AK5196" t="s">
        <v>396</v>
      </c>
      <c r="AL5196" t="s">
        <v>288</v>
      </c>
      <c r="AM5196" t="s">
        <v>245</v>
      </c>
    </row>
    <row r="5197" spans="1:39" x14ac:dyDescent="0.3">
      <c r="A5197" s="1">
        <v>43601</v>
      </c>
      <c r="B5197" t="s">
        <v>45</v>
      </c>
      <c r="C5197" t="s">
        <v>246</v>
      </c>
      <c r="D5197">
        <v>1100</v>
      </c>
      <c r="E5197">
        <v>8</v>
      </c>
      <c r="F5197">
        <v>76.25</v>
      </c>
      <c r="G5197">
        <v>76.940002000000007</v>
      </c>
      <c r="H5197">
        <v>73.110000999999997</v>
      </c>
      <c r="I5197">
        <v>73.989998</v>
      </c>
      <c r="J5197">
        <v>73.590675000000005</v>
      </c>
      <c r="K5197">
        <v>4312600</v>
      </c>
      <c r="L5197">
        <v>2.4049999999999998</v>
      </c>
      <c r="M5197">
        <v>-6.2348377059424198E-2</v>
      </c>
      <c r="N5197">
        <v>-0.12259198784917399</v>
      </c>
      <c r="O5197">
        <v>-0.19898606252179399</v>
      </c>
      <c r="P5197">
        <v>-0.117970778837425</v>
      </c>
      <c r="Q5197">
        <v>-0.262659528981669</v>
      </c>
      <c r="R5197">
        <v>4.1948506332146702E-2</v>
      </c>
      <c r="S5197">
        <v>2.6797824139096999E-2</v>
      </c>
      <c r="T5197">
        <v>2.0795544496948901E-2</v>
      </c>
      <c r="U5197">
        <v>2.20066399878029E-2</v>
      </c>
      <c r="V5197">
        <v>104.199997</v>
      </c>
      <c r="W5197">
        <v>60.119999</v>
      </c>
      <c r="X5197">
        <v>-0.17427852438018199</v>
      </c>
      <c r="Y5197">
        <v>8.8559569696340101E-3</v>
      </c>
      <c r="Z5197">
        <v>1.4186731558321599</v>
      </c>
      <c r="AA5197">
        <v>-2.1811961446208099</v>
      </c>
      <c r="AB5197">
        <v>-1.7330485113014999</v>
      </c>
      <c r="AC5197" t="s">
        <v>253</v>
      </c>
      <c r="AD5197" t="s">
        <v>394</v>
      </c>
      <c r="AE5197" t="s">
        <v>56</v>
      </c>
      <c r="AF5197" t="s">
        <v>59</v>
      </c>
      <c r="AG5197" t="s">
        <v>395</v>
      </c>
      <c r="AH5197" s="45">
        <v>42075</v>
      </c>
      <c r="AI5197">
        <v>4127</v>
      </c>
      <c r="AK5197" t="s">
        <v>396</v>
      </c>
      <c r="AL5197" t="s">
        <v>288</v>
      </c>
      <c r="AM5197" t="s">
        <v>245</v>
      </c>
    </row>
    <row r="5198" spans="1:39" x14ac:dyDescent="0.3">
      <c r="A5198" s="1">
        <v>43620</v>
      </c>
      <c r="B5198" t="s">
        <v>45</v>
      </c>
      <c r="C5198" t="s">
        <v>239</v>
      </c>
      <c r="D5198">
        <v>500</v>
      </c>
      <c r="E5198">
        <v>8</v>
      </c>
      <c r="F5198">
        <v>67.970000999999996</v>
      </c>
      <c r="G5198">
        <v>69.470000999999996</v>
      </c>
      <c r="H5198">
        <v>67.529999000000004</v>
      </c>
      <c r="I5198">
        <v>69.400002000000001</v>
      </c>
      <c r="J5198">
        <v>69.400002000000001</v>
      </c>
      <c r="K5198">
        <v>1787300</v>
      </c>
      <c r="L5198">
        <v>2.1190000000000002</v>
      </c>
      <c r="M5198">
        <v>3.6389050099011E-2</v>
      </c>
      <c r="N5198">
        <v>2.0232113736215199E-2</v>
      </c>
      <c r="O5198">
        <v>-0.26325068590789802</v>
      </c>
      <c r="P5198">
        <v>-0.15995626474359401</v>
      </c>
      <c r="Q5198">
        <v>-0.35552436588421699</v>
      </c>
      <c r="R5198">
        <v>2.19558685699838E-2</v>
      </c>
      <c r="S5198">
        <v>2.8114559436344E-2</v>
      </c>
      <c r="T5198">
        <v>2.3140504547009801E-2</v>
      </c>
      <c r="U5198">
        <v>2.2487156653004398E-2</v>
      </c>
      <c r="V5198">
        <v>104.199997</v>
      </c>
      <c r="W5198">
        <v>60.119999</v>
      </c>
      <c r="X5198">
        <v>-0.17427852438018199</v>
      </c>
      <c r="Y5198">
        <v>2.1205927310919401E-2</v>
      </c>
      <c r="Z5198">
        <v>1.44811777106609</v>
      </c>
      <c r="AA5198">
        <v>-2.84298128526782</v>
      </c>
      <c r="AB5198">
        <v>-2.9266163181138798</v>
      </c>
      <c r="AC5198" t="s">
        <v>253</v>
      </c>
      <c r="AD5198" t="s">
        <v>394</v>
      </c>
      <c r="AE5198" t="s">
        <v>56</v>
      </c>
      <c r="AF5198" t="s">
        <v>59</v>
      </c>
      <c r="AG5198" t="s">
        <v>395</v>
      </c>
      <c r="AH5198" s="45">
        <v>42075</v>
      </c>
      <c r="AI5198">
        <v>4127</v>
      </c>
      <c r="AK5198" t="s">
        <v>396</v>
      </c>
      <c r="AL5198" t="s">
        <v>288</v>
      </c>
      <c r="AM5198" t="s">
        <v>245</v>
      </c>
    </row>
    <row r="5199" spans="1:39" x14ac:dyDescent="0.3">
      <c r="A5199" s="1">
        <v>43556</v>
      </c>
      <c r="B5199" t="s">
        <v>45</v>
      </c>
      <c r="C5199" t="s">
        <v>246</v>
      </c>
      <c r="D5199">
        <v>800</v>
      </c>
      <c r="E5199">
        <v>9</v>
      </c>
      <c r="F5199">
        <v>83.339995999999999</v>
      </c>
      <c r="G5199">
        <v>84.400002000000001</v>
      </c>
      <c r="H5199">
        <v>83.25</v>
      </c>
      <c r="I5199">
        <v>83.860000999999997</v>
      </c>
      <c r="J5199">
        <v>83.407409999999999</v>
      </c>
      <c r="K5199">
        <v>1278400</v>
      </c>
      <c r="L5199">
        <v>2.4969999999999999</v>
      </c>
      <c r="M5199">
        <v>1.6592887651934202E-2</v>
      </c>
      <c r="N5199">
        <v>2.91594400292036E-2</v>
      </c>
      <c r="O5199">
        <v>2.65844476821076E-2</v>
      </c>
      <c r="P5199">
        <v>0.22579916183492699</v>
      </c>
      <c r="Q5199">
        <v>-0.16136313183906201</v>
      </c>
      <c r="R5199">
        <v>1.6530317293677099E-2</v>
      </c>
      <c r="S5199">
        <v>1.9847647774163899E-2</v>
      </c>
      <c r="T5199">
        <v>2.6673444697372501E-2</v>
      </c>
      <c r="U5199">
        <v>2.1670462981747799E-2</v>
      </c>
      <c r="V5199">
        <v>104.199997</v>
      </c>
      <c r="W5199">
        <v>60.119999</v>
      </c>
      <c r="X5199">
        <v>-0.161689373980763</v>
      </c>
      <c r="Y5199">
        <v>1.1502195497633099E-2</v>
      </c>
      <c r="Z5199">
        <v>1.41939265469523</v>
      </c>
      <c r="AA5199">
        <v>-1.4009999749544799</v>
      </c>
      <c r="AB5199">
        <v>-1.6372115016496001</v>
      </c>
      <c r="AC5199" t="s">
        <v>254</v>
      </c>
      <c r="AD5199" t="s">
        <v>394</v>
      </c>
      <c r="AE5199" t="s">
        <v>56</v>
      </c>
      <c r="AF5199" t="s">
        <v>59</v>
      </c>
      <c r="AG5199" t="s">
        <v>395</v>
      </c>
      <c r="AH5199" s="45">
        <v>42075</v>
      </c>
      <c r="AI5199">
        <v>4127</v>
      </c>
      <c r="AK5199" t="s">
        <v>396</v>
      </c>
      <c r="AL5199" t="s">
        <v>288</v>
      </c>
      <c r="AM5199" t="s">
        <v>245</v>
      </c>
    </row>
    <row r="5200" spans="1:39" x14ac:dyDescent="0.3">
      <c r="A5200" s="1">
        <v>43557</v>
      </c>
      <c r="B5200" t="s">
        <v>45</v>
      </c>
      <c r="C5200" t="s">
        <v>239</v>
      </c>
      <c r="D5200">
        <v>1700</v>
      </c>
      <c r="E5200">
        <v>9</v>
      </c>
      <c r="F5200">
        <v>83.940002000000007</v>
      </c>
      <c r="G5200">
        <v>84.540001000000004</v>
      </c>
      <c r="H5200">
        <v>83.75</v>
      </c>
      <c r="I5200">
        <v>84.160004000000001</v>
      </c>
      <c r="J5200">
        <v>83.705794999999995</v>
      </c>
      <c r="K5200">
        <v>697900</v>
      </c>
      <c r="L5200">
        <v>2.4809999999999999</v>
      </c>
      <c r="M5200">
        <v>3.5710561244362898E-3</v>
      </c>
      <c r="N5200">
        <v>2.4538165677873699E-2</v>
      </c>
      <c r="O5200">
        <v>2.62444374834911E-2</v>
      </c>
      <c r="P5200">
        <v>0.232349875563574</v>
      </c>
      <c r="Q5200">
        <v>-0.119879145476711</v>
      </c>
      <c r="R5200">
        <v>1.6494499053734998E-2</v>
      </c>
      <c r="S5200">
        <v>1.9845575299667701E-2</v>
      </c>
      <c r="T5200">
        <v>2.6660209677206601E-2</v>
      </c>
      <c r="U5200">
        <v>2.15433881122311E-2</v>
      </c>
      <c r="V5200">
        <v>104.199997</v>
      </c>
      <c r="W5200">
        <v>60.119999</v>
      </c>
      <c r="X5200">
        <v>-0.161689373980763</v>
      </c>
      <c r="Y5200" s="44">
        <v>1.7455614805152698E-5</v>
      </c>
      <c r="Z5200">
        <v>1.41471131479287</v>
      </c>
      <c r="AA5200">
        <v>-1.09110894249673</v>
      </c>
      <c r="AB5200">
        <v>-1.5349586703994</v>
      </c>
      <c r="AC5200" t="s">
        <v>254</v>
      </c>
      <c r="AD5200" t="s">
        <v>394</v>
      </c>
      <c r="AE5200" t="s">
        <v>56</v>
      </c>
      <c r="AF5200" t="s">
        <v>59</v>
      </c>
      <c r="AG5200" t="s">
        <v>395</v>
      </c>
      <c r="AH5200" s="45">
        <v>42075</v>
      </c>
      <c r="AI5200">
        <v>4127</v>
      </c>
      <c r="AK5200" t="s">
        <v>396</v>
      </c>
      <c r="AL5200" t="s">
        <v>288</v>
      </c>
      <c r="AM5200" t="s">
        <v>245</v>
      </c>
    </row>
    <row r="5201" spans="1:39" x14ac:dyDescent="0.3">
      <c r="A5201" s="1">
        <v>43566</v>
      </c>
      <c r="B5201" t="s">
        <v>45</v>
      </c>
      <c r="C5201" t="s">
        <v>239</v>
      </c>
      <c r="D5201">
        <v>700</v>
      </c>
      <c r="E5201">
        <v>9</v>
      </c>
      <c r="F5201">
        <v>88.230002999999996</v>
      </c>
      <c r="G5201">
        <v>89.709998999999996</v>
      </c>
      <c r="H5201">
        <v>87.709998999999996</v>
      </c>
      <c r="I5201">
        <v>88.239998</v>
      </c>
      <c r="J5201">
        <v>87.763770999999906</v>
      </c>
      <c r="K5201">
        <v>1327700</v>
      </c>
      <c r="L5201">
        <v>2.504</v>
      </c>
      <c r="M5201">
        <v>2.15551060063052E-3</v>
      </c>
      <c r="N5201">
        <v>3.1427008439973203E-2</v>
      </c>
      <c r="O5201">
        <v>7.0175374320132197E-2</v>
      </c>
      <c r="P5201">
        <v>0.256534859013201</v>
      </c>
      <c r="Q5201">
        <v>-9.1420737122681894E-2</v>
      </c>
      <c r="R5201">
        <v>8.5969537145118395E-3</v>
      </c>
      <c r="S5201">
        <v>1.93375632300147E-2</v>
      </c>
      <c r="T5201">
        <v>2.11044136859024E-2</v>
      </c>
      <c r="U5201">
        <v>2.1408137238832E-2</v>
      </c>
      <c r="V5201">
        <v>104.199997</v>
      </c>
      <c r="W5201">
        <v>60.119999</v>
      </c>
      <c r="X5201">
        <v>-0.161689373980763</v>
      </c>
      <c r="Y5201" s="44">
        <v>3.8122194279549302E-5</v>
      </c>
      <c r="Z5201">
        <v>1.4266341669392399</v>
      </c>
      <c r="AA5201">
        <v>-0.89450657820789903</v>
      </c>
      <c r="AB5201">
        <v>-0.86984137791729499</v>
      </c>
      <c r="AC5201" t="s">
        <v>254</v>
      </c>
      <c r="AD5201" t="s">
        <v>394</v>
      </c>
      <c r="AE5201" t="s">
        <v>56</v>
      </c>
      <c r="AF5201" t="s">
        <v>59</v>
      </c>
      <c r="AG5201" t="s">
        <v>395</v>
      </c>
      <c r="AH5201" s="45">
        <v>42075</v>
      </c>
      <c r="AI5201">
        <v>4127</v>
      </c>
      <c r="AK5201" t="s">
        <v>396</v>
      </c>
      <c r="AL5201" t="s">
        <v>288</v>
      </c>
      <c r="AM5201" t="s">
        <v>245</v>
      </c>
    </row>
    <row r="5202" spans="1:39" x14ac:dyDescent="0.3">
      <c r="A5202" s="1">
        <v>43584</v>
      </c>
      <c r="B5202" t="s">
        <v>45</v>
      </c>
      <c r="C5202" t="s">
        <v>239</v>
      </c>
      <c r="D5202">
        <v>700</v>
      </c>
      <c r="E5202">
        <v>9</v>
      </c>
      <c r="F5202">
        <v>86.690002000000007</v>
      </c>
      <c r="G5202">
        <v>87.739998</v>
      </c>
      <c r="H5202">
        <v>86.57</v>
      </c>
      <c r="I5202">
        <v>86.800003000000004</v>
      </c>
      <c r="J5202">
        <v>86.331542999999996</v>
      </c>
      <c r="K5202">
        <v>1626600</v>
      </c>
      <c r="L5202">
        <v>2.536</v>
      </c>
      <c r="M5202">
        <v>-2.5313363705040202E-3</v>
      </c>
      <c r="N5202">
        <v>-1.6793683584600899E-2</v>
      </c>
      <c r="O5202">
        <v>7.4232126480180002E-2</v>
      </c>
      <c r="P5202">
        <v>0.182023886048127</v>
      </c>
      <c r="Q5202">
        <v>-1.01039451298308E-3</v>
      </c>
      <c r="R5202">
        <v>1.2801630369553301E-2</v>
      </c>
      <c r="S5202">
        <v>1.5827350389324198E-2</v>
      </c>
      <c r="T5202">
        <v>2.14864225213422E-2</v>
      </c>
      <c r="U5202">
        <v>2.1276120063325001E-2</v>
      </c>
      <c r="V5202">
        <v>104.199997</v>
      </c>
      <c r="W5202">
        <v>60.119999</v>
      </c>
      <c r="X5202">
        <v>-0.161689373980763</v>
      </c>
      <c r="Y5202">
        <v>1.07094833958194E-3</v>
      </c>
      <c r="Z5202">
        <v>1.4204132964410401</v>
      </c>
      <c r="AA5202">
        <v>-0.20112747659652799</v>
      </c>
      <c r="AB5202">
        <v>-0.102185324355633</v>
      </c>
      <c r="AC5202" t="s">
        <v>254</v>
      </c>
      <c r="AD5202" t="s">
        <v>394</v>
      </c>
      <c r="AE5202" t="s">
        <v>56</v>
      </c>
      <c r="AF5202" t="s">
        <v>59</v>
      </c>
      <c r="AG5202" t="s">
        <v>395</v>
      </c>
      <c r="AH5202" s="45">
        <v>42075</v>
      </c>
      <c r="AI5202">
        <v>4127</v>
      </c>
      <c r="AK5202" t="s">
        <v>396</v>
      </c>
      <c r="AL5202" t="s">
        <v>288</v>
      </c>
      <c r="AM5202" t="s">
        <v>245</v>
      </c>
    </row>
    <row r="5203" spans="1:39" x14ac:dyDescent="0.3">
      <c r="A5203" s="1">
        <v>43613</v>
      </c>
      <c r="B5203" t="s">
        <v>45</v>
      </c>
      <c r="C5203" t="s">
        <v>246</v>
      </c>
      <c r="D5203">
        <v>2100</v>
      </c>
      <c r="E5203">
        <v>9</v>
      </c>
      <c r="F5203">
        <v>69.949996999999996</v>
      </c>
      <c r="G5203">
        <v>70.360000999999997</v>
      </c>
      <c r="H5203">
        <v>67.940002000000007</v>
      </c>
      <c r="I5203">
        <v>68.010002</v>
      </c>
      <c r="J5203">
        <v>68.010002</v>
      </c>
      <c r="K5203">
        <v>2204600</v>
      </c>
      <c r="L5203">
        <v>2.2679999999999998</v>
      </c>
      <c r="M5203">
        <v>-2.21035171336584E-2</v>
      </c>
      <c r="N5203">
        <v>0</v>
      </c>
      <c r="O5203">
        <v>-0.25827512869380098</v>
      </c>
      <c r="P5203">
        <v>-0.18189673247364099</v>
      </c>
      <c r="Q5203">
        <v>-0.36189442165123098</v>
      </c>
      <c r="R5203">
        <v>2.03879366827153E-2</v>
      </c>
      <c r="S5203">
        <v>2.7545438057785001E-2</v>
      </c>
      <c r="T5203">
        <v>2.2443365147297101E-2</v>
      </c>
      <c r="U5203">
        <v>2.23833598303225E-2</v>
      </c>
      <c r="V5203">
        <v>104.199997</v>
      </c>
      <c r="W5203">
        <v>60.119999</v>
      </c>
      <c r="X5203">
        <v>-0.17427852438018199</v>
      </c>
      <c r="Y5203">
        <v>-8.4109499934704197E-3</v>
      </c>
      <c r="Z5203">
        <v>1.43841103939061</v>
      </c>
      <c r="AA5203">
        <v>-2.9175250368764201</v>
      </c>
      <c r="AB5203">
        <v>-2.81503231685855</v>
      </c>
      <c r="AC5203" t="s">
        <v>254</v>
      </c>
      <c r="AD5203" t="s">
        <v>394</v>
      </c>
      <c r="AE5203" t="s">
        <v>56</v>
      </c>
      <c r="AF5203" t="s">
        <v>59</v>
      </c>
      <c r="AG5203" t="s">
        <v>395</v>
      </c>
      <c r="AH5203" s="45">
        <v>42075</v>
      </c>
      <c r="AI5203">
        <v>4127</v>
      </c>
      <c r="AK5203" t="s">
        <v>396</v>
      </c>
      <c r="AL5203" t="s">
        <v>288</v>
      </c>
      <c r="AM5203" t="s">
        <v>245</v>
      </c>
    </row>
    <row r="5204" spans="1:39" x14ac:dyDescent="0.3">
      <c r="A5204" s="1">
        <v>43614</v>
      </c>
      <c r="B5204" t="s">
        <v>45</v>
      </c>
      <c r="C5204" t="s">
        <v>246</v>
      </c>
      <c r="D5204">
        <v>400</v>
      </c>
      <c r="E5204">
        <v>9</v>
      </c>
      <c r="F5204">
        <v>67.540001000000004</v>
      </c>
      <c r="G5204">
        <v>68.720000999999996</v>
      </c>
      <c r="H5204">
        <v>67.129997000000003</v>
      </c>
      <c r="I5204">
        <v>68.540001000000004</v>
      </c>
      <c r="J5204">
        <v>68.540001000000004</v>
      </c>
      <c r="K5204">
        <v>1771700</v>
      </c>
      <c r="L5204">
        <v>2.2360000000000002</v>
      </c>
      <c r="M5204">
        <v>7.7627484414961798E-3</v>
      </c>
      <c r="N5204">
        <v>-1.73564815330748E-2</v>
      </c>
      <c r="O5204">
        <v>-0.23330884069868699</v>
      </c>
      <c r="P5204">
        <v>-0.16457864222688801</v>
      </c>
      <c r="Q5204">
        <v>-0.36203374770855101</v>
      </c>
      <c r="R5204">
        <v>1.60600973481063E-2</v>
      </c>
      <c r="S5204">
        <v>2.78225137214815E-2</v>
      </c>
      <c r="T5204">
        <v>2.24664215606083E-2</v>
      </c>
      <c r="U5204">
        <v>2.23831299731777E-2</v>
      </c>
      <c r="V5204">
        <v>104.199997</v>
      </c>
      <c r="W5204">
        <v>60.119999</v>
      </c>
      <c r="X5204">
        <v>-0.17427852438018199</v>
      </c>
      <c r="Y5204">
        <v>-6.9359101493404697E-3</v>
      </c>
      <c r="Z5204">
        <v>1.4339229206337001</v>
      </c>
      <c r="AA5204">
        <v>-2.9137264383140198</v>
      </c>
      <c r="AB5204">
        <v>-2.8702294902548999</v>
      </c>
      <c r="AC5204" t="s">
        <v>254</v>
      </c>
      <c r="AD5204" t="s">
        <v>394</v>
      </c>
      <c r="AE5204" t="s">
        <v>56</v>
      </c>
      <c r="AF5204" t="s">
        <v>59</v>
      </c>
      <c r="AG5204" t="s">
        <v>395</v>
      </c>
      <c r="AH5204" s="45">
        <v>42075</v>
      </c>
      <c r="AI5204">
        <v>4127</v>
      </c>
      <c r="AK5204" t="s">
        <v>396</v>
      </c>
      <c r="AL5204" t="s">
        <v>288</v>
      </c>
      <c r="AM5204" t="s">
        <v>245</v>
      </c>
    </row>
    <row r="5205" spans="1:39" x14ac:dyDescent="0.3">
      <c r="A5205" s="1">
        <v>43629</v>
      </c>
      <c r="B5205" t="s">
        <v>45</v>
      </c>
      <c r="C5205" t="s">
        <v>239</v>
      </c>
      <c r="D5205">
        <v>1600</v>
      </c>
      <c r="E5205">
        <v>9</v>
      </c>
      <c r="F5205">
        <v>72.970000999999996</v>
      </c>
      <c r="G5205">
        <v>73.739998</v>
      </c>
      <c r="H5205">
        <v>72.680000000000007</v>
      </c>
      <c r="I5205">
        <v>73.349997999999999</v>
      </c>
      <c r="J5205">
        <v>73.349997999999999</v>
      </c>
      <c r="K5205">
        <v>1265400</v>
      </c>
      <c r="L5205">
        <v>2.0910000000000002</v>
      </c>
      <c r="M5205">
        <v>9.4513954784834191E-3</v>
      </c>
      <c r="N5205">
        <v>5.4923426557277902E-2</v>
      </c>
      <c r="O5205">
        <v>-3.83345920466103E-2</v>
      </c>
      <c r="P5205">
        <v>-9.9089682852068303E-2</v>
      </c>
      <c r="Q5205">
        <v>-0.29927709166934902</v>
      </c>
      <c r="R5205">
        <v>2.0907741242655799E-2</v>
      </c>
      <c r="S5205">
        <v>2.62692663465234E-2</v>
      </c>
      <c r="T5205">
        <v>2.4012816297345901E-2</v>
      </c>
      <c r="U5205">
        <v>2.2655569040042602E-2</v>
      </c>
      <c r="V5205">
        <v>103.949997</v>
      </c>
      <c r="W5205">
        <v>60.119999</v>
      </c>
      <c r="X5205">
        <v>-0.17427852438018199</v>
      </c>
      <c r="Y5205">
        <v>4.0890106107655602E-3</v>
      </c>
      <c r="Z5205">
        <v>1.45549986417878</v>
      </c>
      <c r="AA5205">
        <v>-2.4254411458946401</v>
      </c>
      <c r="AB5205">
        <v>-2.4738702423920902</v>
      </c>
      <c r="AC5205" t="s">
        <v>254</v>
      </c>
      <c r="AD5205" t="s">
        <v>394</v>
      </c>
      <c r="AE5205" t="s">
        <v>56</v>
      </c>
      <c r="AF5205" t="s">
        <v>59</v>
      </c>
      <c r="AG5205" t="s">
        <v>395</v>
      </c>
      <c r="AH5205" s="45">
        <v>42075</v>
      </c>
      <c r="AI5205">
        <v>4127</v>
      </c>
      <c r="AK5205" t="s">
        <v>396</v>
      </c>
      <c r="AL5205" t="s">
        <v>288</v>
      </c>
      <c r="AM5205" t="s">
        <v>245</v>
      </c>
    </row>
    <row r="5206" spans="1:39" x14ac:dyDescent="0.3">
      <c r="A5206" s="1">
        <v>43633</v>
      </c>
      <c r="B5206" t="s">
        <v>45</v>
      </c>
      <c r="C5206" t="s">
        <v>239</v>
      </c>
      <c r="D5206">
        <v>1400</v>
      </c>
      <c r="E5206">
        <v>9</v>
      </c>
      <c r="F5206">
        <v>71.650002000000001</v>
      </c>
      <c r="G5206">
        <v>72.589995999999999</v>
      </c>
      <c r="H5206">
        <v>70.940002000000007</v>
      </c>
      <c r="I5206">
        <v>72.440002000000007</v>
      </c>
      <c r="J5206">
        <v>72.440002000000007</v>
      </c>
      <c r="K5206">
        <v>1968200</v>
      </c>
      <c r="L5206">
        <v>2.0859999999999999</v>
      </c>
      <c r="M5206">
        <v>8.8741427873606695E-3</v>
      </c>
      <c r="N5206">
        <v>-9.0696787716831907E-3</v>
      </c>
      <c r="O5206">
        <v>-7.81080357735051E-2</v>
      </c>
      <c r="P5206">
        <v>-0.12571835792762601</v>
      </c>
      <c r="Q5206">
        <v>-0.322507880721496</v>
      </c>
      <c r="R5206">
        <v>1.6332894030939502E-2</v>
      </c>
      <c r="S5206">
        <v>2.6171080558623799E-2</v>
      </c>
      <c r="T5206">
        <v>2.3826067857050201E-2</v>
      </c>
      <c r="U5206">
        <v>2.2675776857114301E-2</v>
      </c>
      <c r="V5206">
        <v>103.949997</v>
      </c>
      <c r="W5206">
        <v>60.119999</v>
      </c>
      <c r="X5206">
        <v>-0.17427852438018199</v>
      </c>
      <c r="Y5206">
        <v>9.3131563797728401E-4</v>
      </c>
      <c r="Z5206">
        <v>1.4563576884439999</v>
      </c>
      <c r="AA5206">
        <v>-2.61539531095795</v>
      </c>
      <c r="AB5206">
        <v>-2.4552021297644901</v>
      </c>
      <c r="AC5206" t="s">
        <v>254</v>
      </c>
      <c r="AD5206" t="s">
        <v>394</v>
      </c>
      <c r="AE5206" t="s">
        <v>56</v>
      </c>
      <c r="AF5206" t="s">
        <v>59</v>
      </c>
      <c r="AG5206" t="s">
        <v>395</v>
      </c>
      <c r="AH5206" s="45">
        <v>42075</v>
      </c>
      <c r="AI5206">
        <v>4127</v>
      </c>
      <c r="AK5206" t="s">
        <v>396</v>
      </c>
      <c r="AL5206" t="s">
        <v>288</v>
      </c>
      <c r="AM5206" t="s">
        <v>245</v>
      </c>
    </row>
    <row r="5207" spans="1:39" x14ac:dyDescent="0.3">
      <c r="A5207" s="1">
        <v>43560</v>
      </c>
      <c r="B5207" t="s">
        <v>45</v>
      </c>
      <c r="C5207" t="s">
        <v>239</v>
      </c>
      <c r="D5207">
        <v>700</v>
      </c>
      <c r="E5207">
        <v>10</v>
      </c>
      <c r="F5207">
        <v>85.739998</v>
      </c>
      <c r="G5207">
        <v>86.970000999999996</v>
      </c>
      <c r="H5207">
        <v>85.730002999999996</v>
      </c>
      <c r="I5207">
        <v>86.800003000000004</v>
      </c>
      <c r="J5207">
        <v>86.331542999999996</v>
      </c>
      <c r="K5207">
        <v>1081300</v>
      </c>
      <c r="L5207">
        <v>2.5009999999999999</v>
      </c>
      <c r="M5207">
        <v>1.49732592986566E-2</v>
      </c>
      <c r="N5207">
        <v>5.1050768677868202E-2</v>
      </c>
      <c r="O5207">
        <v>6.9280985977841103E-2</v>
      </c>
      <c r="P5207">
        <v>0.31514278856495798</v>
      </c>
      <c r="Q5207">
        <v>-0.112236148383886</v>
      </c>
      <c r="R5207">
        <v>6.9743285246043401E-3</v>
      </c>
      <c r="S5207">
        <v>1.99600548127261E-2</v>
      </c>
      <c r="T5207">
        <v>2.1515646450444601E-2</v>
      </c>
      <c r="U5207">
        <v>2.1527216289949701E-2</v>
      </c>
      <c r="V5207">
        <v>104.199997</v>
      </c>
      <c r="W5207">
        <v>60.119999</v>
      </c>
      <c r="X5207">
        <v>-0.161689373980763</v>
      </c>
      <c r="Y5207">
        <v>4.62571739556182E-3</v>
      </c>
      <c r="Z5207">
        <v>1.4224711769662399</v>
      </c>
      <c r="AA5207">
        <v>-1.0470547565227999</v>
      </c>
      <c r="AB5207">
        <v>-1.1674426722861799</v>
      </c>
      <c r="AC5207" t="s">
        <v>255</v>
      </c>
      <c r="AD5207" t="s">
        <v>394</v>
      </c>
      <c r="AE5207" t="s">
        <v>56</v>
      </c>
      <c r="AF5207" t="s">
        <v>59</v>
      </c>
      <c r="AG5207" t="s">
        <v>395</v>
      </c>
      <c r="AH5207" s="45">
        <v>42075</v>
      </c>
      <c r="AI5207">
        <v>4127</v>
      </c>
      <c r="AK5207" t="s">
        <v>396</v>
      </c>
      <c r="AL5207" t="s">
        <v>288</v>
      </c>
      <c r="AM5207" t="s">
        <v>245</v>
      </c>
    </row>
    <row r="5208" spans="1:39" x14ac:dyDescent="0.3">
      <c r="A5208" s="1">
        <v>43581</v>
      </c>
      <c r="B5208" t="s">
        <v>45</v>
      </c>
      <c r="C5208" t="s">
        <v>239</v>
      </c>
      <c r="D5208">
        <v>700</v>
      </c>
      <c r="E5208">
        <v>10</v>
      </c>
      <c r="F5208">
        <v>87.370002999999997</v>
      </c>
      <c r="G5208">
        <v>87.669997999999893</v>
      </c>
      <c r="H5208">
        <v>85.5</v>
      </c>
      <c r="I5208">
        <v>87.019997000000004</v>
      </c>
      <c r="J5208">
        <v>86.550353999999999</v>
      </c>
      <c r="K5208">
        <v>2227700</v>
      </c>
      <c r="L5208">
        <v>2.5049999999999999</v>
      </c>
      <c r="M5208">
        <v>-1.7203539553617999E-2</v>
      </c>
      <c r="N5208">
        <v>-3.3671738034015498E-2</v>
      </c>
      <c r="O5208">
        <v>5.7956326949875597E-2</v>
      </c>
      <c r="P5208">
        <v>0.187586476433624</v>
      </c>
      <c r="Q5208">
        <v>8.2175900957893594E-3</v>
      </c>
      <c r="R5208">
        <v>1.4624398465202301E-2</v>
      </c>
      <c r="S5208">
        <v>1.6483325399850798E-2</v>
      </c>
      <c r="T5208">
        <v>2.1475214494404201E-2</v>
      </c>
      <c r="U5208">
        <v>2.1279693857304601E-2</v>
      </c>
      <c r="V5208">
        <v>104.199997</v>
      </c>
      <c r="W5208">
        <v>60.119999</v>
      </c>
      <c r="X5208">
        <v>-0.161689373980763</v>
      </c>
      <c r="Y5208">
        <v>4.6743503443647796E-3</v>
      </c>
      <c r="Z5208">
        <v>1.41716595296617</v>
      </c>
      <c r="AA5208">
        <v>-0.12884544491515601</v>
      </c>
      <c r="AB5208">
        <v>-0.17141574635092899</v>
      </c>
      <c r="AC5208" t="s">
        <v>255</v>
      </c>
      <c r="AD5208" t="s">
        <v>394</v>
      </c>
      <c r="AE5208" t="s">
        <v>56</v>
      </c>
      <c r="AF5208" t="s">
        <v>59</v>
      </c>
      <c r="AG5208" t="s">
        <v>395</v>
      </c>
      <c r="AH5208" s="45">
        <v>42075</v>
      </c>
      <c r="AI5208">
        <v>4127</v>
      </c>
      <c r="AK5208" t="s">
        <v>396</v>
      </c>
      <c r="AL5208" t="s">
        <v>288</v>
      </c>
      <c r="AM5208" t="s">
        <v>245</v>
      </c>
    </row>
    <row r="5209" spans="1:39" x14ac:dyDescent="0.3">
      <c r="A5209" s="1">
        <v>43586</v>
      </c>
      <c r="B5209" t="s">
        <v>45</v>
      </c>
      <c r="C5209" t="s">
        <v>239</v>
      </c>
      <c r="D5209">
        <v>1700</v>
      </c>
      <c r="E5209">
        <v>10</v>
      </c>
      <c r="F5209">
        <v>90.190002000000007</v>
      </c>
      <c r="G5209">
        <v>91.199996999999996</v>
      </c>
      <c r="H5209">
        <v>88.459998999999996</v>
      </c>
      <c r="I5209">
        <v>88.480002999999996</v>
      </c>
      <c r="J5209">
        <v>88.002480000000006</v>
      </c>
      <c r="K5209">
        <v>2105900</v>
      </c>
      <c r="L5209">
        <v>2.5110000000000001</v>
      </c>
      <c r="M5209">
        <v>3.3964157407043202E-3</v>
      </c>
      <c r="N5209">
        <v>-1.5921421985975098E-2</v>
      </c>
      <c r="O5209">
        <v>7.0220729212489896E-2</v>
      </c>
      <c r="P5209">
        <v>0.184414372652102</v>
      </c>
      <c r="Q5209">
        <v>3.6885719981394498E-2</v>
      </c>
      <c r="R5209">
        <v>1.36732745847453E-2</v>
      </c>
      <c r="S5209">
        <v>1.54000172930817E-2</v>
      </c>
      <c r="T5209">
        <v>2.10775843714666E-2</v>
      </c>
      <c r="U5209">
        <v>2.12775288657167E-2</v>
      </c>
      <c r="V5209">
        <v>104.199997</v>
      </c>
      <c r="W5209">
        <v>60.119999</v>
      </c>
      <c r="X5209">
        <v>-0.161689373980763</v>
      </c>
      <c r="Y5209">
        <v>-7.5304459681844096E-3</v>
      </c>
      <c r="Z5209">
        <v>1.4193987349735699</v>
      </c>
      <c r="AA5209">
        <v>8.8904882443937905E-2</v>
      </c>
      <c r="AB5209">
        <v>-4.0228343173048603E-2</v>
      </c>
      <c r="AC5209" t="s">
        <v>255</v>
      </c>
      <c r="AD5209" t="s">
        <v>394</v>
      </c>
      <c r="AE5209" t="s">
        <v>56</v>
      </c>
      <c r="AF5209" t="s">
        <v>59</v>
      </c>
      <c r="AG5209" t="s">
        <v>395</v>
      </c>
      <c r="AH5209" s="45">
        <v>42075</v>
      </c>
      <c r="AI5209">
        <v>4127</v>
      </c>
      <c r="AK5209" t="s">
        <v>396</v>
      </c>
      <c r="AL5209" t="s">
        <v>288</v>
      </c>
      <c r="AM5209" t="s">
        <v>245</v>
      </c>
    </row>
    <row r="5210" spans="1:39" x14ac:dyDescent="0.3">
      <c r="A5210" s="1">
        <v>43591</v>
      </c>
      <c r="B5210" t="s">
        <v>45</v>
      </c>
      <c r="C5210" t="s">
        <v>239</v>
      </c>
      <c r="D5210">
        <v>300</v>
      </c>
      <c r="E5210">
        <v>10</v>
      </c>
      <c r="F5210">
        <v>84.040001000000004</v>
      </c>
      <c r="G5210">
        <v>86.790001000000004</v>
      </c>
      <c r="H5210">
        <v>83.760002</v>
      </c>
      <c r="I5210">
        <v>86.519997000000004</v>
      </c>
      <c r="J5210">
        <v>86.053055000000001</v>
      </c>
      <c r="K5210">
        <v>2326400</v>
      </c>
      <c r="L5210">
        <v>2.5</v>
      </c>
      <c r="M5210">
        <v>-1.2405416564985601E-2</v>
      </c>
      <c r="N5210">
        <v>-3.2310107225624598E-3</v>
      </c>
      <c r="O5210">
        <v>1.3497999673017199E-2</v>
      </c>
      <c r="P5210">
        <v>0.14924349162404199</v>
      </c>
      <c r="Q5210">
        <v>-4.6871736224274201E-2</v>
      </c>
      <c r="R5210">
        <v>2.4267946703786E-2</v>
      </c>
      <c r="S5210">
        <v>1.80015661784616E-2</v>
      </c>
      <c r="T5210">
        <v>2.17680210718421E-2</v>
      </c>
      <c r="U5210">
        <v>2.1258965962904299E-2</v>
      </c>
      <c r="V5210">
        <v>104.199997</v>
      </c>
      <c r="W5210">
        <v>60.119999</v>
      </c>
      <c r="X5210">
        <v>-0.161689373980763</v>
      </c>
      <c r="Y5210">
        <v>-4.4810132310555703E-3</v>
      </c>
      <c r="Z5210">
        <v>1.3999744376982299</v>
      </c>
      <c r="AA5210">
        <v>-0.53931888497167402</v>
      </c>
      <c r="AB5210">
        <v>-0.172421930171475</v>
      </c>
      <c r="AC5210" t="s">
        <v>255</v>
      </c>
      <c r="AD5210" t="s">
        <v>394</v>
      </c>
      <c r="AE5210" t="s">
        <v>56</v>
      </c>
      <c r="AF5210" t="s">
        <v>59</v>
      </c>
      <c r="AG5210" t="s">
        <v>395</v>
      </c>
      <c r="AH5210" s="45">
        <v>42075</v>
      </c>
      <c r="AI5210">
        <v>4127</v>
      </c>
      <c r="AK5210" t="s">
        <v>396</v>
      </c>
      <c r="AL5210" t="s">
        <v>288</v>
      </c>
      <c r="AM5210" t="s">
        <v>245</v>
      </c>
    </row>
    <row r="5211" spans="1:39" x14ac:dyDescent="0.3">
      <c r="A5211" s="1">
        <v>43598</v>
      </c>
      <c r="B5211" t="s">
        <v>45</v>
      </c>
      <c r="C5211" t="s">
        <v>239</v>
      </c>
      <c r="D5211">
        <v>1500</v>
      </c>
      <c r="E5211">
        <v>10</v>
      </c>
      <c r="F5211">
        <v>80</v>
      </c>
      <c r="G5211">
        <v>80.389999000000003</v>
      </c>
      <c r="H5211">
        <v>76.069999999999993</v>
      </c>
      <c r="I5211">
        <v>76.629997000000003</v>
      </c>
      <c r="J5211">
        <v>76.216431</v>
      </c>
      <c r="K5211">
        <v>2955100</v>
      </c>
      <c r="L5211">
        <v>2.4049999999999998</v>
      </c>
      <c r="M5211">
        <v>-7.4536644199346802E-2</v>
      </c>
      <c r="N5211">
        <v>-0.121386955273033</v>
      </c>
      <c r="O5211">
        <v>-0.13891620453628201</v>
      </c>
      <c r="P5211">
        <v>-6.1156217773421E-2</v>
      </c>
      <c r="Q5211">
        <v>-0.21918893173683801</v>
      </c>
      <c r="R5211">
        <v>3.1858711317909003E-2</v>
      </c>
      <c r="S5211">
        <v>2.43501904417423E-2</v>
      </c>
      <c r="T5211">
        <v>1.93487331830836E-2</v>
      </c>
      <c r="U5211">
        <v>2.1670596473193401E-2</v>
      </c>
      <c r="V5211">
        <v>104.199997</v>
      </c>
      <c r="W5211">
        <v>60.119999</v>
      </c>
      <c r="X5211">
        <v>-0.16672147583072999</v>
      </c>
      <c r="Y5211">
        <v>-2.4426469085879299E-2</v>
      </c>
      <c r="Z5211">
        <v>1.44404683458628</v>
      </c>
      <c r="AA5211">
        <v>-1.84018637429719</v>
      </c>
      <c r="AB5211">
        <v>-1.2521137210576601</v>
      </c>
      <c r="AC5211" t="s">
        <v>255</v>
      </c>
      <c r="AD5211" t="s">
        <v>394</v>
      </c>
      <c r="AE5211" t="s">
        <v>56</v>
      </c>
      <c r="AF5211" t="s">
        <v>59</v>
      </c>
      <c r="AG5211" t="s">
        <v>395</v>
      </c>
      <c r="AH5211" s="45">
        <v>42075</v>
      </c>
      <c r="AI5211">
        <v>4127</v>
      </c>
      <c r="AK5211" t="s">
        <v>396</v>
      </c>
      <c r="AL5211" t="s">
        <v>288</v>
      </c>
      <c r="AM5211" t="s">
        <v>245</v>
      </c>
    </row>
    <row r="5212" spans="1:39" x14ac:dyDescent="0.3">
      <c r="A5212" s="1">
        <v>43601</v>
      </c>
      <c r="B5212" t="s">
        <v>45</v>
      </c>
      <c r="C5212" t="s">
        <v>246</v>
      </c>
      <c r="D5212">
        <v>1000</v>
      </c>
      <c r="E5212">
        <v>10</v>
      </c>
      <c r="F5212">
        <v>76.25</v>
      </c>
      <c r="G5212">
        <v>76.940002000000007</v>
      </c>
      <c r="H5212">
        <v>73.110000999999997</v>
      </c>
      <c r="I5212">
        <v>73.989998</v>
      </c>
      <c r="J5212">
        <v>73.590675000000005</v>
      </c>
      <c r="K5212">
        <v>4312600</v>
      </c>
      <c r="L5212">
        <v>2.4049999999999998</v>
      </c>
      <c r="M5212">
        <v>-6.2348377059424198E-2</v>
      </c>
      <c r="N5212">
        <v>-0.12259198784917399</v>
      </c>
      <c r="O5212">
        <v>-0.19898606252179399</v>
      </c>
      <c r="P5212">
        <v>-0.117970778837425</v>
      </c>
      <c r="Q5212">
        <v>-0.262659528981669</v>
      </c>
      <c r="R5212">
        <v>4.1948506332146702E-2</v>
      </c>
      <c r="S5212">
        <v>2.6797824139096999E-2</v>
      </c>
      <c r="T5212">
        <v>2.0795544496948901E-2</v>
      </c>
      <c r="U5212">
        <v>2.20066399878029E-2</v>
      </c>
      <c r="V5212">
        <v>104.199997</v>
      </c>
      <c r="W5212">
        <v>60.119999</v>
      </c>
      <c r="X5212">
        <v>-0.17427852438018199</v>
      </c>
      <c r="Y5212">
        <v>8.8559569696340101E-3</v>
      </c>
      <c r="Z5212">
        <v>1.4186731558321599</v>
      </c>
      <c r="AA5212">
        <v>-2.1811961446208099</v>
      </c>
      <c r="AB5212">
        <v>-1.7330485113014999</v>
      </c>
      <c r="AC5212" t="s">
        <v>255</v>
      </c>
      <c r="AD5212" t="s">
        <v>394</v>
      </c>
      <c r="AE5212" t="s">
        <v>56</v>
      </c>
      <c r="AF5212" t="s">
        <v>59</v>
      </c>
      <c r="AG5212" t="s">
        <v>395</v>
      </c>
      <c r="AH5212" s="45">
        <v>42075</v>
      </c>
      <c r="AI5212">
        <v>4127</v>
      </c>
      <c r="AK5212" t="s">
        <v>396</v>
      </c>
      <c r="AL5212" t="s">
        <v>288</v>
      </c>
      <c r="AM5212" t="s">
        <v>245</v>
      </c>
    </row>
    <row r="5213" spans="1:39" x14ac:dyDescent="0.3">
      <c r="A5213" s="1">
        <v>43602</v>
      </c>
      <c r="B5213" t="s">
        <v>45</v>
      </c>
      <c r="C5213" t="s">
        <v>239</v>
      </c>
      <c r="D5213">
        <v>1000</v>
      </c>
      <c r="E5213">
        <v>10</v>
      </c>
      <c r="F5213">
        <v>72.120002999999997</v>
      </c>
      <c r="G5213">
        <v>73.160004000000001</v>
      </c>
      <c r="H5213">
        <v>69.910004000000001</v>
      </c>
      <c r="I5213">
        <v>70.410004000000001</v>
      </c>
      <c r="J5213">
        <v>70.030006</v>
      </c>
      <c r="K5213">
        <v>4254100</v>
      </c>
      <c r="L5213">
        <v>2.3929999999999998</v>
      </c>
      <c r="M5213">
        <v>-4.95945119933595E-2</v>
      </c>
      <c r="N5213">
        <v>-0.15918990622342699</v>
      </c>
      <c r="O5213">
        <v>-0.284267564377024</v>
      </c>
      <c r="P5213">
        <v>-0.164451846563679</v>
      </c>
      <c r="Q5213">
        <v>-0.32191204367506698</v>
      </c>
      <c r="R5213">
        <v>4.2623018301234702E-2</v>
      </c>
      <c r="S5213">
        <v>2.6180095627652101E-2</v>
      </c>
      <c r="T5213">
        <v>2.16473725435779E-2</v>
      </c>
      <c r="U5213">
        <v>2.2207481596234101E-2</v>
      </c>
      <c r="V5213">
        <v>104.199997</v>
      </c>
      <c r="W5213">
        <v>60.119999</v>
      </c>
      <c r="X5213">
        <v>-0.17427852438018199</v>
      </c>
      <c r="Y5213">
        <v>-5.8544371529206298E-3</v>
      </c>
      <c r="Z5213">
        <v>1.42831963560125</v>
      </c>
      <c r="AA5213">
        <v>-2.6297312125648999</v>
      </c>
      <c r="AB5213">
        <v>-2.0272865787651302</v>
      </c>
      <c r="AC5213" t="s">
        <v>255</v>
      </c>
      <c r="AD5213" t="s">
        <v>394</v>
      </c>
      <c r="AE5213" t="s">
        <v>56</v>
      </c>
      <c r="AF5213" t="s">
        <v>59</v>
      </c>
      <c r="AG5213" t="s">
        <v>395</v>
      </c>
      <c r="AH5213" s="45">
        <v>42075</v>
      </c>
      <c r="AI5213">
        <v>4127</v>
      </c>
      <c r="AK5213" t="s">
        <v>396</v>
      </c>
      <c r="AL5213" t="s">
        <v>288</v>
      </c>
      <c r="AM5213" t="s">
        <v>245</v>
      </c>
    </row>
    <row r="5214" spans="1:39" x14ac:dyDescent="0.3">
      <c r="A5214" s="1">
        <v>43605</v>
      </c>
      <c r="B5214" t="s">
        <v>45</v>
      </c>
      <c r="C5214" t="s">
        <v>246</v>
      </c>
      <c r="D5214">
        <v>200</v>
      </c>
      <c r="E5214">
        <v>10</v>
      </c>
      <c r="F5214">
        <v>67.730002999999996</v>
      </c>
      <c r="G5214">
        <v>69.870002999999997</v>
      </c>
      <c r="H5214">
        <v>67.110000999999997</v>
      </c>
      <c r="I5214">
        <v>68.010002</v>
      </c>
      <c r="J5214">
        <v>68.010002</v>
      </c>
      <c r="K5214">
        <v>4397100</v>
      </c>
      <c r="L5214">
        <v>2.4159999999999999</v>
      </c>
      <c r="M5214">
        <v>-2.9269024750002402E-2</v>
      </c>
      <c r="N5214">
        <v>-0.113922286774083</v>
      </c>
      <c r="O5214">
        <v>-0.287769202898214</v>
      </c>
      <c r="P5214">
        <v>-0.18456420748326899</v>
      </c>
      <c r="Q5214">
        <v>-0.35994473267249599</v>
      </c>
      <c r="R5214">
        <v>3.5498165451411899E-2</v>
      </c>
      <c r="S5214">
        <v>2.6272396080166498E-2</v>
      </c>
      <c r="T5214">
        <v>2.1892387782959499E-2</v>
      </c>
      <c r="U5214">
        <v>2.2268123271928401E-2</v>
      </c>
      <c r="V5214">
        <v>104.199997</v>
      </c>
      <c r="W5214">
        <v>60.119999</v>
      </c>
      <c r="X5214">
        <v>-0.17427852438018199</v>
      </c>
      <c r="Y5214">
        <v>-6.7722580366252503E-3</v>
      </c>
      <c r="Z5214">
        <v>1.4342908140976001</v>
      </c>
      <c r="AA5214">
        <v>-2.9211431323646702</v>
      </c>
      <c r="AB5214">
        <v>-2.2434779303786301</v>
      </c>
      <c r="AC5214" t="s">
        <v>255</v>
      </c>
      <c r="AD5214" t="s">
        <v>394</v>
      </c>
      <c r="AE5214" t="s">
        <v>56</v>
      </c>
      <c r="AF5214" t="s">
        <v>59</v>
      </c>
      <c r="AG5214" t="s">
        <v>395</v>
      </c>
      <c r="AH5214" s="45">
        <v>42075</v>
      </c>
      <c r="AI5214">
        <v>4127</v>
      </c>
      <c r="AK5214" t="s">
        <v>396</v>
      </c>
      <c r="AL5214" t="s">
        <v>288</v>
      </c>
      <c r="AM5214" t="s">
        <v>245</v>
      </c>
    </row>
    <row r="5215" spans="1:39" x14ac:dyDescent="0.3">
      <c r="A5215" s="1">
        <v>43614</v>
      </c>
      <c r="B5215" t="s">
        <v>45</v>
      </c>
      <c r="C5215" t="s">
        <v>246</v>
      </c>
      <c r="D5215">
        <v>1200</v>
      </c>
      <c r="E5215">
        <v>10</v>
      </c>
      <c r="F5215">
        <v>67.540001000000004</v>
      </c>
      <c r="G5215">
        <v>68.720000999999996</v>
      </c>
      <c r="H5215">
        <v>67.129997000000003</v>
      </c>
      <c r="I5215">
        <v>68.540001000000004</v>
      </c>
      <c r="J5215">
        <v>68.540001000000004</v>
      </c>
      <c r="K5215">
        <v>1771700</v>
      </c>
      <c r="L5215">
        <v>2.2360000000000002</v>
      </c>
      <c r="M5215">
        <v>7.7627484414961798E-3</v>
      </c>
      <c r="N5215">
        <v>-1.73564815330748E-2</v>
      </c>
      <c r="O5215">
        <v>-0.23330884069868699</v>
      </c>
      <c r="P5215">
        <v>-0.16457864222688801</v>
      </c>
      <c r="Q5215">
        <v>-0.36203374770855101</v>
      </c>
      <c r="R5215">
        <v>1.60600973481063E-2</v>
      </c>
      <c r="S5215">
        <v>2.78225137214815E-2</v>
      </c>
      <c r="T5215">
        <v>2.24664215606083E-2</v>
      </c>
      <c r="U5215">
        <v>2.23831299731777E-2</v>
      </c>
      <c r="V5215">
        <v>104.199997</v>
      </c>
      <c r="W5215">
        <v>60.119999</v>
      </c>
      <c r="X5215">
        <v>-0.17427852438018199</v>
      </c>
      <c r="Y5215">
        <v>-6.9359101493404697E-3</v>
      </c>
      <c r="Z5215">
        <v>1.4339229206337001</v>
      </c>
      <c r="AA5215">
        <v>-2.9137264383140198</v>
      </c>
      <c r="AB5215">
        <v>-2.8702294902548999</v>
      </c>
      <c r="AC5215" t="s">
        <v>255</v>
      </c>
      <c r="AD5215" t="s">
        <v>394</v>
      </c>
      <c r="AE5215" t="s">
        <v>56</v>
      </c>
      <c r="AF5215" t="s">
        <v>59</v>
      </c>
      <c r="AG5215" t="s">
        <v>395</v>
      </c>
      <c r="AH5215" s="45">
        <v>42075</v>
      </c>
      <c r="AI5215">
        <v>4127</v>
      </c>
      <c r="AK5215" t="s">
        <v>396</v>
      </c>
      <c r="AL5215" t="s">
        <v>288</v>
      </c>
      <c r="AM5215" t="s">
        <v>245</v>
      </c>
    </row>
    <row r="5216" spans="1:39" x14ac:dyDescent="0.3">
      <c r="A5216" s="1">
        <v>43571</v>
      </c>
      <c r="B5216" t="s">
        <v>45</v>
      </c>
      <c r="C5216" t="s">
        <v>239</v>
      </c>
      <c r="D5216">
        <v>1900</v>
      </c>
      <c r="E5216">
        <v>11</v>
      </c>
      <c r="F5216">
        <v>91</v>
      </c>
      <c r="G5216">
        <v>93.589995999999999</v>
      </c>
      <c r="H5216">
        <v>90.660004000000001</v>
      </c>
      <c r="I5216">
        <v>93.559997999999993</v>
      </c>
      <c r="J5216">
        <v>93.055060999999995</v>
      </c>
      <c r="K5216">
        <v>2110600</v>
      </c>
      <c r="L5216">
        <v>2.5920000000000001</v>
      </c>
      <c r="M5216">
        <v>3.5686989861869897E-2</v>
      </c>
      <c r="N5216">
        <v>7.1890609271855394E-2</v>
      </c>
      <c r="O5216">
        <v>0.110647352916911</v>
      </c>
      <c r="P5216">
        <v>0.317120669219705</v>
      </c>
      <c r="Q5216">
        <v>-2.6350768326960299E-2</v>
      </c>
      <c r="R5216">
        <v>1.6832842822122399E-2</v>
      </c>
      <c r="S5216">
        <v>2.0363677547774801E-2</v>
      </c>
      <c r="T5216">
        <v>2.1285082765186501E-2</v>
      </c>
      <c r="U5216">
        <v>2.1552673507587099E-2</v>
      </c>
      <c r="V5216">
        <v>104.199997</v>
      </c>
      <c r="W5216">
        <v>60.119999</v>
      </c>
      <c r="X5216">
        <v>-0.161689373980763</v>
      </c>
      <c r="Y5216">
        <v>5.0922850790659495E-4</v>
      </c>
      <c r="Z5216">
        <v>1.4354946236722399</v>
      </c>
      <c r="AA5216">
        <v>-0.40463030167457598</v>
      </c>
      <c r="AB5216">
        <v>-0.74485683865351904</v>
      </c>
      <c r="AC5216" t="s">
        <v>256</v>
      </c>
      <c r="AD5216" t="s">
        <v>394</v>
      </c>
      <c r="AE5216" t="s">
        <v>56</v>
      </c>
      <c r="AF5216" t="s">
        <v>59</v>
      </c>
      <c r="AG5216" t="s">
        <v>395</v>
      </c>
      <c r="AH5216" s="45">
        <v>42075</v>
      </c>
      <c r="AI5216">
        <v>4127</v>
      </c>
      <c r="AK5216" t="s">
        <v>396</v>
      </c>
      <c r="AL5216" t="s">
        <v>288</v>
      </c>
      <c r="AM5216" t="s">
        <v>245</v>
      </c>
    </row>
    <row r="5217" spans="1:39" x14ac:dyDescent="0.3">
      <c r="A5217" s="1">
        <v>43573</v>
      </c>
      <c r="B5217" t="s">
        <v>45</v>
      </c>
      <c r="C5217" t="s">
        <v>246</v>
      </c>
      <c r="D5217">
        <v>900</v>
      </c>
      <c r="E5217">
        <v>11</v>
      </c>
      <c r="F5217">
        <v>91.599997999999999</v>
      </c>
      <c r="G5217">
        <v>91.860000999999997</v>
      </c>
      <c r="H5217">
        <v>89.779999000000004</v>
      </c>
      <c r="I5217">
        <v>90</v>
      </c>
      <c r="J5217">
        <v>89.514274999999998</v>
      </c>
      <c r="K5217">
        <v>1531400</v>
      </c>
      <c r="L5217">
        <v>2.56</v>
      </c>
      <c r="M5217">
        <v>-1.30258757240155E-2</v>
      </c>
      <c r="N5217">
        <v>1.9749325263202999E-2</v>
      </c>
      <c r="O5217">
        <v>7.5921664657312996E-2</v>
      </c>
      <c r="P5217">
        <v>0.26988973761945301</v>
      </c>
      <c r="Q5217">
        <v>-7.7651071561263704E-2</v>
      </c>
      <c r="R5217">
        <v>2.6423172847619102E-2</v>
      </c>
      <c r="S5217">
        <v>2.1312322952873799E-2</v>
      </c>
      <c r="T5217">
        <v>2.1748546380377501E-2</v>
      </c>
      <c r="U5217">
        <v>2.1597332726693001E-2</v>
      </c>
      <c r="V5217">
        <v>104.199997</v>
      </c>
      <c r="W5217">
        <v>60.119999</v>
      </c>
      <c r="X5217">
        <v>-0.161689373980763</v>
      </c>
      <c r="Y5217">
        <v>1.5778467813143101E-3</v>
      </c>
      <c r="Z5217">
        <v>1.43598768808669</v>
      </c>
      <c r="AA5217">
        <v>-0.80430355153272703</v>
      </c>
      <c r="AB5217">
        <v>-0.69931174525613105</v>
      </c>
      <c r="AC5217" t="s">
        <v>256</v>
      </c>
      <c r="AD5217" t="s">
        <v>394</v>
      </c>
      <c r="AE5217" t="s">
        <v>56</v>
      </c>
      <c r="AF5217" t="s">
        <v>59</v>
      </c>
      <c r="AG5217" t="s">
        <v>395</v>
      </c>
      <c r="AH5217" s="45">
        <v>42075</v>
      </c>
      <c r="AI5217">
        <v>4127</v>
      </c>
      <c r="AK5217" t="s">
        <v>396</v>
      </c>
      <c r="AL5217" t="s">
        <v>288</v>
      </c>
      <c r="AM5217" t="s">
        <v>245</v>
      </c>
    </row>
    <row r="5218" spans="1:39" x14ac:dyDescent="0.3">
      <c r="A5218" s="1">
        <v>43605</v>
      </c>
      <c r="B5218" t="s">
        <v>45</v>
      </c>
      <c r="C5218" t="s">
        <v>246</v>
      </c>
      <c r="D5218">
        <v>700</v>
      </c>
      <c r="E5218">
        <v>11</v>
      </c>
      <c r="F5218">
        <v>67.730002999999996</v>
      </c>
      <c r="G5218">
        <v>69.870002999999997</v>
      </c>
      <c r="H5218">
        <v>67.110000999999997</v>
      </c>
      <c r="I5218">
        <v>68.010002</v>
      </c>
      <c r="J5218">
        <v>68.010002</v>
      </c>
      <c r="K5218">
        <v>4397100</v>
      </c>
      <c r="L5218">
        <v>2.4159999999999999</v>
      </c>
      <c r="M5218">
        <v>-2.9269024750002402E-2</v>
      </c>
      <c r="N5218">
        <v>-0.113922286774083</v>
      </c>
      <c r="O5218">
        <v>-0.287769202898214</v>
      </c>
      <c r="P5218">
        <v>-0.18456420748326899</v>
      </c>
      <c r="Q5218">
        <v>-0.35994473267249599</v>
      </c>
      <c r="R5218">
        <v>3.5498165451411899E-2</v>
      </c>
      <c r="S5218">
        <v>2.6272396080166498E-2</v>
      </c>
      <c r="T5218">
        <v>2.1892387782959499E-2</v>
      </c>
      <c r="U5218">
        <v>2.2268123271928401E-2</v>
      </c>
      <c r="V5218">
        <v>104.199997</v>
      </c>
      <c r="W5218">
        <v>60.119999</v>
      </c>
      <c r="X5218">
        <v>-0.17427852438018199</v>
      </c>
      <c r="Y5218">
        <v>-6.7722580366252503E-3</v>
      </c>
      <c r="Z5218">
        <v>1.4342908140976001</v>
      </c>
      <c r="AA5218">
        <v>-2.9211431323646702</v>
      </c>
      <c r="AB5218">
        <v>-2.2434779303786301</v>
      </c>
      <c r="AC5218" t="s">
        <v>256</v>
      </c>
      <c r="AD5218" t="s">
        <v>394</v>
      </c>
      <c r="AE5218" t="s">
        <v>56</v>
      </c>
      <c r="AF5218" t="s">
        <v>59</v>
      </c>
      <c r="AG5218" t="s">
        <v>395</v>
      </c>
      <c r="AH5218" s="45">
        <v>42075</v>
      </c>
      <c r="AI5218">
        <v>4127</v>
      </c>
      <c r="AK5218" t="s">
        <v>396</v>
      </c>
      <c r="AL5218" t="s">
        <v>288</v>
      </c>
      <c r="AM5218" t="s">
        <v>245</v>
      </c>
    </row>
    <row r="5219" spans="1:39" x14ac:dyDescent="0.3">
      <c r="A5219" s="1">
        <v>43615</v>
      </c>
      <c r="B5219" t="s">
        <v>45</v>
      </c>
      <c r="C5219" t="s">
        <v>246</v>
      </c>
      <c r="D5219">
        <v>1300</v>
      </c>
      <c r="E5219">
        <v>11</v>
      </c>
      <c r="F5219">
        <v>68.510002</v>
      </c>
      <c r="G5219">
        <v>70.129997000000003</v>
      </c>
      <c r="H5219">
        <v>67.790001000000004</v>
      </c>
      <c r="I5219">
        <v>68.269997000000004</v>
      </c>
      <c r="J5219">
        <v>68.269997000000004</v>
      </c>
      <c r="K5219">
        <v>1722700</v>
      </c>
      <c r="L5219">
        <v>2.2269999999999999</v>
      </c>
      <c r="M5219">
        <v>-3.94714354946197E-3</v>
      </c>
      <c r="N5219">
        <v>-3.94714354946197E-3</v>
      </c>
      <c r="O5219">
        <v>-0.23472464787764499</v>
      </c>
      <c r="P5219">
        <v>-0.173682319169604</v>
      </c>
      <c r="Q5219">
        <v>-0.35667194847490802</v>
      </c>
      <c r="R5219">
        <v>1.41701526113542E-2</v>
      </c>
      <c r="S5219">
        <v>2.7804581421618998E-2</v>
      </c>
      <c r="T5219">
        <v>2.2444913392575601E-2</v>
      </c>
      <c r="U5219">
        <v>2.2378164760529701E-2</v>
      </c>
      <c r="V5219">
        <v>104.199997</v>
      </c>
      <c r="W5219">
        <v>60.119999</v>
      </c>
      <c r="X5219">
        <v>-0.17427852438018199</v>
      </c>
      <c r="Y5219">
        <v>2.0962723552933101E-3</v>
      </c>
      <c r="Z5219">
        <v>1.43802332691087</v>
      </c>
      <c r="AA5219">
        <v>-2.8702633542702798</v>
      </c>
      <c r="AB5219">
        <v>-2.8806312374690402</v>
      </c>
      <c r="AC5219" t="s">
        <v>256</v>
      </c>
      <c r="AD5219" t="s">
        <v>394</v>
      </c>
      <c r="AE5219" t="s">
        <v>56</v>
      </c>
      <c r="AF5219" t="s">
        <v>59</v>
      </c>
      <c r="AG5219" t="s">
        <v>395</v>
      </c>
      <c r="AH5219" s="45">
        <v>42075</v>
      </c>
      <c r="AI5219">
        <v>4127</v>
      </c>
      <c r="AK5219" t="s">
        <v>396</v>
      </c>
      <c r="AL5219" t="s">
        <v>288</v>
      </c>
      <c r="AM5219" t="s">
        <v>245</v>
      </c>
    </row>
    <row r="5220" spans="1:39" x14ac:dyDescent="0.3">
      <c r="A5220" s="1">
        <v>43627</v>
      </c>
      <c r="B5220" t="s">
        <v>45</v>
      </c>
      <c r="C5220" t="s">
        <v>246</v>
      </c>
      <c r="D5220">
        <v>1300</v>
      </c>
      <c r="E5220">
        <v>11</v>
      </c>
      <c r="F5220">
        <v>74.209998999999996</v>
      </c>
      <c r="G5220">
        <v>74.730002999999996</v>
      </c>
      <c r="H5220">
        <v>73.370002999999997</v>
      </c>
      <c r="I5220">
        <v>73.970000999999996</v>
      </c>
      <c r="J5220">
        <v>73.970000999999996</v>
      </c>
      <c r="K5220">
        <v>2894100</v>
      </c>
      <c r="L5220">
        <v>2.14</v>
      </c>
      <c r="M5220">
        <v>1.18312797228189E-2</v>
      </c>
      <c r="N5220">
        <v>6.3772722787568001E-2</v>
      </c>
      <c r="O5220">
        <v>-0.117450688068752</v>
      </c>
      <c r="P5220">
        <v>-0.10081379106707999</v>
      </c>
      <c r="Q5220">
        <v>-0.280196538181264</v>
      </c>
      <c r="R5220">
        <v>2.25135322841956E-2</v>
      </c>
      <c r="S5220">
        <v>3.0274409941642301E-2</v>
      </c>
      <c r="T5220">
        <v>2.3891260366716401E-2</v>
      </c>
      <c r="U5220">
        <v>2.2636706866091101E-2</v>
      </c>
      <c r="V5220">
        <v>103.949997</v>
      </c>
      <c r="W5220">
        <v>60.119999</v>
      </c>
      <c r="X5220">
        <v>-0.17427852438018199</v>
      </c>
      <c r="Y5220">
        <v>-3.4994119269314301E-4</v>
      </c>
      <c r="Z5220">
        <v>1.45410538431226</v>
      </c>
      <c r="AA5220">
        <v>-2.2752041006355799</v>
      </c>
      <c r="AB5220">
        <v>-2.6438865244821499</v>
      </c>
      <c r="AC5220" t="s">
        <v>256</v>
      </c>
      <c r="AD5220" t="s">
        <v>394</v>
      </c>
      <c r="AE5220" t="s">
        <v>56</v>
      </c>
      <c r="AF5220" t="s">
        <v>59</v>
      </c>
      <c r="AG5220" t="s">
        <v>395</v>
      </c>
      <c r="AH5220" s="45">
        <v>42075</v>
      </c>
      <c r="AI5220">
        <v>4127</v>
      </c>
      <c r="AK5220" t="s">
        <v>396</v>
      </c>
      <c r="AL5220" t="s">
        <v>288</v>
      </c>
      <c r="AM5220" t="s">
        <v>245</v>
      </c>
    </row>
    <row r="5221" spans="1:39" x14ac:dyDescent="0.3">
      <c r="A5221" s="1">
        <v>43644</v>
      </c>
      <c r="B5221" t="s">
        <v>45</v>
      </c>
      <c r="C5221" t="s">
        <v>239</v>
      </c>
      <c r="D5221">
        <v>800</v>
      </c>
      <c r="E5221">
        <v>11</v>
      </c>
      <c r="F5221">
        <v>77.489998</v>
      </c>
      <c r="G5221">
        <v>77.870002999999997</v>
      </c>
      <c r="H5221">
        <v>77.040001000000004</v>
      </c>
      <c r="I5221">
        <v>77.269997000000004</v>
      </c>
      <c r="J5221">
        <v>77.269997000000004</v>
      </c>
      <c r="K5221">
        <v>3397700</v>
      </c>
      <c r="L5221">
        <v>2</v>
      </c>
      <c r="M5221">
        <v>4.1499218220593503E-3</v>
      </c>
      <c r="N5221">
        <v>2.68885767840653E-2</v>
      </c>
      <c r="O5221">
        <v>0.11988821208410801</v>
      </c>
      <c r="P5221">
        <v>-5.9838523566206399E-2</v>
      </c>
      <c r="Q5221">
        <v>-0.19773439810266899</v>
      </c>
      <c r="R5221">
        <v>1.60087037707708E-2</v>
      </c>
      <c r="S5221">
        <v>1.9883116248150898E-2</v>
      </c>
      <c r="T5221">
        <v>2.2918691585774201E-2</v>
      </c>
      <c r="U5221">
        <v>2.2870109916090699E-2</v>
      </c>
      <c r="V5221">
        <v>103.949997</v>
      </c>
      <c r="W5221">
        <v>60.119999</v>
      </c>
      <c r="X5221">
        <v>-0.17427852438018199</v>
      </c>
      <c r="Y5221">
        <v>5.7409418775350302E-3</v>
      </c>
      <c r="Z5221">
        <v>1.46750963339805</v>
      </c>
      <c r="AA5221">
        <v>-1.72010732068357</v>
      </c>
      <c r="AB5221">
        <v>-1.9684437791562699</v>
      </c>
      <c r="AC5221" t="s">
        <v>256</v>
      </c>
      <c r="AD5221" t="s">
        <v>394</v>
      </c>
      <c r="AE5221" t="s">
        <v>56</v>
      </c>
      <c r="AF5221" t="s">
        <v>59</v>
      </c>
      <c r="AG5221" t="s">
        <v>395</v>
      </c>
      <c r="AH5221" s="45">
        <v>42075</v>
      </c>
      <c r="AI5221">
        <v>4127</v>
      </c>
      <c r="AK5221" t="s">
        <v>396</v>
      </c>
      <c r="AL5221" t="s">
        <v>288</v>
      </c>
      <c r="AM5221" t="s">
        <v>245</v>
      </c>
    </row>
    <row r="5222" spans="1:39" x14ac:dyDescent="0.3">
      <c r="A5222" s="1">
        <v>43563</v>
      </c>
      <c r="B5222" t="s">
        <v>45</v>
      </c>
      <c r="C5222" t="s">
        <v>246</v>
      </c>
      <c r="D5222">
        <v>700</v>
      </c>
      <c r="E5222">
        <v>12</v>
      </c>
      <c r="F5222">
        <v>86.599997999999999</v>
      </c>
      <c r="G5222">
        <v>87.809997999999993</v>
      </c>
      <c r="H5222">
        <v>86.040001000000004</v>
      </c>
      <c r="I5222">
        <v>87.650002000000001</v>
      </c>
      <c r="J5222">
        <v>87.176956000000004</v>
      </c>
      <c r="K5222">
        <v>1356600</v>
      </c>
      <c r="L5222">
        <v>2.5190000000000001</v>
      </c>
      <c r="M5222">
        <v>9.7449945707944203E-3</v>
      </c>
      <c r="N5222">
        <v>4.4202875596728301E-2</v>
      </c>
      <c r="O5222">
        <v>9.7594631016703695E-2</v>
      </c>
      <c r="P5222">
        <v>0.311462744438123</v>
      </c>
      <c r="Q5222">
        <v>-6.9147762811681501E-2</v>
      </c>
      <c r="R5222">
        <v>6.0138046681741403E-3</v>
      </c>
      <c r="S5222">
        <v>1.9397942285380498E-2</v>
      </c>
      <c r="T5222">
        <v>2.1497398203135398E-2</v>
      </c>
      <c r="U5222">
        <v>2.1435800432224199E-2</v>
      </c>
      <c r="V5222">
        <v>104.199997</v>
      </c>
      <c r="W5222">
        <v>60.119999</v>
      </c>
      <c r="X5222">
        <v>-0.161689373980763</v>
      </c>
      <c r="Y5222">
        <v>1.0469119934194001E-3</v>
      </c>
      <c r="Z5222">
        <v>1.4218319326261999</v>
      </c>
      <c r="AA5222">
        <v>-0.72069622522406496</v>
      </c>
      <c r="AB5222">
        <v>-1.0313819223401</v>
      </c>
      <c r="AC5222" t="s">
        <v>257</v>
      </c>
      <c r="AD5222" t="s">
        <v>394</v>
      </c>
      <c r="AE5222" t="s">
        <v>56</v>
      </c>
      <c r="AF5222" t="s">
        <v>59</v>
      </c>
      <c r="AG5222" t="s">
        <v>395</v>
      </c>
      <c r="AH5222" s="45">
        <v>42075</v>
      </c>
      <c r="AI5222">
        <v>4127</v>
      </c>
      <c r="AK5222" t="s">
        <v>396</v>
      </c>
      <c r="AL5222" t="s">
        <v>288</v>
      </c>
      <c r="AM5222" t="s">
        <v>245</v>
      </c>
    </row>
    <row r="5223" spans="1:39" x14ac:dyDescent="0.3">
      <c r="A5223" s="1">
        <v>43584</v>
      </c>
      <c r="B5223" t="s">
        <v>45</v>
      </c>
      <c r="C5223" t="s">
        <v>239</v>
      </c>
      <c r="D5223">
        <v>1800</v>
      </c>
      <c r="E5223">
        <v>12</v>
      </c>
      <c r="F5223">
        <v>86.690002000000007</v>
      </c>
      <c r="G5223">
        <v>87.739998</v>
      </c>
      <c r="H5223">
        <v>86.57</v>
      </c>
      <c r="I5223">
        <v>86.800003000000004</v>
      </c>
      <c r="J5223">
        <v>86.331542999999996</v>
      </c>
      <c r="K5223">
        <v>1626600</v>
      </c>
      <c r="L5223">
        <v>2.536</v>
      </c>
      <c r="M5223">
        <v>-2.5313363705040202E-3</v>
      </c>
      <c r="N5223">
        <v>-1.6793683584600899E-2</v>
      </c>
      <c r="O5223">
        <v>7.4232126480180002E-2</v>
      </c>
      <c r="P5223">
        <v>0.182023886048127</v>
      </c>
      <c r="Q5223">
        <v>-1.01039451298308E-3</v>
      </c>
      <c r="R5223">
        <v>1.2801630369553301E-2</v>
      </c>
      <c r="S5223">
        <v>1.5827350389324198E-2</v>
      </c>
      <c r="T5223">
        <v>2.14864225213422E-2</v>
      </c>
      <c r="U5223">
        <v>2.1276120063325001E-2</v>
      </c>
      <c r="V5223">
        <v>104.199997</v>
      </c>
      <c r="W5223">
        <v>60.119999</v>
      </c>
      <c r="X5223">
        <v>-0.161689373980763</v>
      </c>
      <c r="Y5223">
        <v>1.07094833958194E-3</v>
      </c>
      <c r="Z5223">
        <v>1.4204132964410401</v>
      </c>
      <c r="AA5223">
        <v>-0.20112747659652799</v>
      </c>
      <c r="AB5223">
        <v>-0.102185324355633</v>
      </c>
      <c r="AC5223" t="s">
        <v>257</v>
      </c>
      <c r="AD5223" t="s">
        <v>394</v>
      </c>
      <c r="AE5223" t="s">
        <v>56</v>
      </c>
      <c r="AF5223" t="s">
        <v>59</v>
      </c>
      <c r="AG5223" t="s">
        <v>395</v>
      </c>
      <c r="AH5223" s="45">
        <v>42075</v>
      </c>
      <c r="AI5223">
        <v>4127</v>
      </c>
      <c r="AK5223" t="s">
        <v>396</v>
      </c>
      <c r="AL5223" t="s">
        <v>288</v>
      </c>
      <c r="AM5223" t="s">
        <v>245</v>
      </c>
    </row>
    <row r="5224" spans="1:39" x14ac:dyDescent="0.3">
      <c r="A5224" s="1">
        <v>43595</v>
      </c>
      <c r="B5224" t="s">
        <v>45</v>
      </c>
      <c r="C5224" t="s">
        <v>239</v>
      </c>
      <c r="D5224">
        <v>1800</v>
      </c>
      <c r="E5224">
        <v>12</v>
      </c>
      <c r="F5224">
        <v>83.129997000000003</v>
      </c>
      <c r="G5224">
        <v>83.629997000000003</v>
      </c>
      <c r="H5224">
        <v>80.599997999999999</v>
      </c>
      <c r="I5224">
        <v>82.559997999999993</v>
      </c>
      <c r="J5224">
        <v>82.114425999999995</v>
      </c>
      <c r="K5224">
        <v>1774500</v>
      </c>
      <c r="L5224">
        <v>2.4550000000000001</v>
      </c>
      <c r="M5224">
        <v>-1.29965936191061E-2</v>
      </c>
      <c r="N5224">
        <v>-5.9255727638672699E-2</v>
      </c>
      <c r="O5224">
        <v>-5.3187048881741E-2</v>
      </c>
      <c r="P5224">
        <v>1.4970126828403501E-2</v>
      </c>
      <c r="Q5224">
        <v>-0.12886954393054001</v>
      </c>
      <c r="R5224">
        <v>1.5023342749668499E-2</v>
      </c>
      <c r="S5224">
        <v>1.9235027978015799E-2</v>
      </c>
      <c r="T5224">
        <v>1.6902844051982301E-2</v>
      </c>
      <c r="U5224">
        <v>2.1188908812867099E-2</v>
      </c>
      <c r="V5224">
        <v>104.199997</v>
      </c>
      <c r="W5224">
        <v>60.119999</v>
      </c>
      <c r="X5224">
        <v>-0.161689373980763</v>
      </c>
      <c r="Y5224">
        <v>3.7133938472042301E-3</v>
      </c>
      <c r="Z5224">
        <v>1.40303619340335</v>
      </c>
      <c r="AA5224">
        <v>-1.1585408752467301</v>
      </c>
      <c r="AB5224">
        <v>-0.99194022319256503</v>
      </c>
      <c r="AC5224" t="s">
        <v>257</v>
      </c>
      <c r="AD5224" t="s">
        <v>394</v>
      </c>
      <c r="AE5224" t="s">
        <v>56</v>
      </c>
      <c r="AF5224" t="s">
        <v>59</v>
      </c>
      <c r="AG5224" t="s">
        <v>395</v>
      </c>
      <c r="AH5224" s="45">
        <v>42075</v>
      </c>
      <c r="AI5224">
        <v>4127</v>
      </c>
      <c r="AK5224" t="s">
        <v>396</v>
      </c>
      <c r="AL5224" t="s">
        <v>288</v>
      </c>
      <c r="AM5224" t="s">
        <v>245</v>
      </c>
    </row>
    <row r="5225" spans="1:39" x14ac:dyDescent="0.3">
      <c r="A5225" s="1">
        <v>43600</v>
      </c>
      <c r="B5225" t="s">
        <v>45</v>
      </c>
      <c r="C5225" t="s">
        <v>246</v>
      </c>
      <c r="D5225">
        <v>1700</v>
      </c>
      <c r="E5225">
        <v>12</v>
      </c>
      <c r="F5225">
        <v>77.430000000000007</v>
      </c>
      <c r="G5225">
        <v>79.389999000000003</v>
      </c>
      <c r="H5225">
        <v>77.169997999999893</v>
      </c>
      <c r="I5225">
        <v>78.75</v>
      </c>
      <c r="J5225">
        <v>78.324989000000002</v>
      </c>
      <c r="K5225">
        <v>1557500</v>
      </c>
      <c r="L5225">
        <v>2.379</v>
      </c>
      <c r="M5225">
        <v>8.1601502098318894E-3</v>
      </c>
      <c r="N5225">
        <v>-6.5252550490608296E-2</v>
      </c>
      <c r="O5225">
        <v>-0.141058567818105</v>
      </c>
      <c r="P5225">
        <v>-4.7700220921170398E-2</v>
      </c>
      <c r="Q5225">
        <v>-0.21178868627932701</v>
      </c>
      <c r="R5225">
        <v>3.6505678040655E-2</v>
      </c>
      <c r="S5225">
        <v>2.40120759737299E-2</v>
      </c>
      <c r="T5225">
        <v>1.93325818909054E-2</v>
      </c>
      <c r="U5225">
        <v>2.1672823682350399E-2</v>
      </c>
      <c r="V5225">
        <v>104.199997</v>
      </c>
      <c r="W5225">
        <v>60.119999</v>
      </c>
      <c r="X5225">
        <v>-0.16672147583072999</v>
      </c>
      <c r="Y5225">
        <v>5.8219943882337104E-3</v>
      </c>
      <c r="Z5225">
        <v>1.4467072955490901</v>
      </c>
      <c r="AA5225">
        <v>-1.7901832295679201</v>
      </c>
      <c r="AB5225">
        <v>-1.52542138854123</v>
      </c>
      <c r="AC5225" t="s">
        <v>257</v>
      </c>
      <c r="AD5225" t="s">
        <v>394</v>
      </c>
      <c r="AE5225" t="s">
        <v>56</v>
      </c>
      <c r="AF5225" t="s">
        <v>59</v>
      </c>
      <c r="AG5225" t="s">
        <v>395</v>
      </c>
      <c r="AH5225" s="45">
        <v>42075</v>
      </c>
      <c r="AI5225">
        <v>4127</v>
      </c>
      <c r="AK5225" t="s">
        <v>396</v>
      </c>
      <c r="AL5225" t="s">
        <v>288</v>
      </c>
      <c r="AM5225" t="s">
        <v>245</v>
      </c>
    </row>
    <row r="5226" spans="1:39" x14ac:dyDescent="0.3">
      <c r="A5226" s="1">
        <v>43616</v>
      </c>
      <c r="B5226" t="s">
        <v>45</v>
      </c>
      <c r="C5226" t="s">
        <v>246</v>
      </c>
      <c r="D5226">
        <v>400</v>
      </c>
      <c r="E5226">
        <v>12</v>
      </c>
      <c r="F5226">
        <v>67.230002999999996</v>
      </c>
      <c r="G5226">
        <v>68.639999000000003</v>
      </c>
      <c r="H5226">
        <v>66.610000999999997</v>
      </c>
      <c r="I5226">
        <v>66.629997000000003</v>
      </c>
      <c r="J5226">
        <v>66.629997000000003</v>
      </c>
      <c r="K5226">
        <v>1615500</v>
      </c>
      <c r="L5226">
        <v>2.1419999999999999</v>
      </c>
      <c r="M5226">
        <v>-2.4315505937339901E-2</v>
      </c>
      <c r="N5226">
        <v>-2.7094736945288099E-2</v>
      </c>
      <c r="O5226">
        <v>-0.27481369860890198</v>
      </c>
      <c r="P5226">
        <v>-0.20190889142999599</v>
      </c>
      <c r="Q5226">
        <v>-0.38440070290799599</v>
      </c>
      <c r="R5226">
        <v>1.7673028488445298E-2</v>
      </c>
      <c r="S5226">
        <v>2.7298118700080101E-2</v>
      </c>
      <c r="T5226">
        <v>2.25909144233872E-2</v>
      </c>
      <c r="U5226">
        <v>2.2422455715412602E-2</v>
      </c>
      <c r="V5226">
        <v>104.199997</v>
      </c>
      <c r="W5226">
        <v>60.119999</v>
      </c>
      <c r="X5226">
        <v>-0.17427852438018199</v>
      </c>
      <c r="Y5226">
        <v>-1.3283204951564801E-2</v>
      </c>
      <c r="Z5226">
        <v>1.44722615949056</v>
      </c>
      <c r="AA5226">
        <v>-3.06839712781722</v>
      </c>
      <c r="AB5226">
        <v>-2.9126614770229899</v>
      </c>
      <c r="AC5226" t="s">
        <v>257</v>
      </c>
      <c r="AD5226" t="s">
        <v>394</v>
      </c>
      <c r="AE5226" t="s">
        <v>56</v>
      </c>
      <c r="AF5226" t="s">
        <v>59</v>
      </c>
      <c r="AG5226" t="s">
        <v>395</v>
      </c>
      <c r="AH5226" s="45">
        <v>42075</v>
      </c>
      <c r="AI5226">
        <v>4127</v>
      </c>
      <c r="AK5226" t="s">
        <v>396</v>
      </c>
      <c r="AL5226" t="s">
        <v>288</v>
      </c>
      <c r="AM5226" t="s">
        <v>245</v>
      </c>
    </row>
    <row r="5227" spans="1:39" x14ac:dyDescent="0.3">
      <c r="A5227" s="1">
        <v>43641</v>
      </c>
      <c r="B5227" t="s">
        <v>45</v>
      </c>
      <c r="C5227" t="s">
        <v>239</v>
      </c>
      <c r="D5227">
        <v>1800</v>
      </c>
      <c r="E5227">
        <v>12</v>
      </c>
      <c r="F5227">
        <v>75.959998999999996</v>
      </c>
      <c r="G5227">
        <v>76.160004000000001</v>
      </c>
      <c r="H5227">
        <v>74.239998</v>
      </c>
      <c r="I5227">
        <v>74.319999999999993</v>
      </c>
      <c r="J5227">
        <v>74.319999999999993</v>
      </c>
      <c r="K5227">
        <v>1664500</v>
      </c>
      <c r="L5227">
        <v>1.994</v>
      </c>
      <c r="M5227">
        <v>-2.1168386217072101E-2</v>
      </c>
      <c r="N5227">
        <v>-1.8662245042089399E-2</v>
      </c>
      <c r="O5227">
        <v>8.2130476010613601E-2</v>
      </c>
      <c r="P5227">
        <v>-9.4389950279712295E-2</v>
      </c>
      <c r="Q5227">
        <v>-0.26277177436931898</v>
      </c>
      <c r="R5227">
        <v>1.17504887563378E-2</v>
      </c>
      <c r="S5227">
        <v>2.04705760891363E-2</v>
      </c>
      <c r="T5227">
        <v>2.2988189067759599E-2</v>
      </c>
      <c r="U5227">
        <v>2.2847915246041801E-2</v>
      </c>
      <c r="V5227">
        <v>103.949997</v>
      </c>
      <c r="W5227">
        <v>60.119999</v>
      </c>
      <c r="X5227">
        <v>-0.17427852438018199</v>
      </c>
      <c r="Y5227">
        <v>-9.5417756928269908E-3</v>
      </c>
      <c r="Z5227">
        <v>1.46428335007795</v>
      </c>
      <c r="AA5227">
        <v>-2.2065269109493002</v>
      </c>
      <c r="AB5227">
        <v>-2.16618588774225</v>
      </c>
      <c r="AC5227" t="s">
        <v>257</v>
      </c>
      <c r="AD5227" t="s">
        <v>394</v>
      </c>
      <c r="AE5227" t="s">
        <v>56</v>
      </c>
      <c r="AF5227" t="s">
        <v>59</v>
      </c>
      <c r="AG5227" t="s">
        <v>395</v>
      </c>
      <c r="AH5227" s="45">
        <v>42075</v>
      </c>
      <c r="AI5227">
        <v>4127</v>
      </c>
      <c r="AK5227" t="s">
        <v>396</v>
      </c>
      <c r="AL5227" t="s">
        <v>288</v>
      </c>
      <c r="AM5227" t="s">
        <v>245</v>
      </c>
    </row>
    <row r="5228" spans="1:39" x14ac:dyDescent="0.3">
      <c r="A5228" s="1">
        <v>43643</v>
      </c>
      <c r="B5228" t="s">
        <v>45</v>
      </c>
      <c r="C5228" t="s">
        <v>246</v>
      </c>
      <c r="D5228">
        <v>1700</v>
      </c>
      <c r="E5228">
        <v>12</v>
      </c>
      <c r="F5228">
        <v>76.580001999999993</v>
      </c>
      <c r="G5228">
        <v>77.839995999999999</v>
      </c>
      <c r="H5228">
        <v>76.360000999999997</v>
      </c>
      <c r="I5228">
        <v>76.949996999999996</v>
      </c>
      <c r="J5228">
        <v>76.949996999999996</v>
      </c>
      <c r="K5228">
        <v>1473000</v>
      </c>
      <c r="L5228">
        <v>2.0049999999999999</v>
      </c>
      <c r="M5228">
        <v>1.45300160943836E-2</v>
      </c>
      <c r="N5228">
        <v>1.45300160943836E-2</v>
      </c>
      <c r="O5228">
        <v>0.12350103870354499</v>
      </c>
      <c r="P5228">
        <v>-4.0186584868257401E-2</v>
      </c>
      <c r="Q5228">
        <v>-0.22035667732528999</v>
      </c>
      <c r="R5228">
        <v>1.7158446355693899E-2</v>
      </c>
      <c r="S5228">
        <v>1.9886791170200702E-2</v>
      </c>
      <c r="T5228">
        <v>2.3122055658077401E-2</v>
      </c>
      <c r="U5228">
        <v>2.2895048745795701E-2</v>
      </c>
      <c r="V5228">
        <v>103.949997</v>
      </c>
      <c r="W5228">
        <v>60.119999</v>
      </c>
      <c r="X5228">
        <v>-0.17427852438018199</v>
      </c>
      <c r="Y5228">
        <v>3.81588593721357E-3</v>
      </c>
      <c r="Z5228">
        <v>1.4699100791120101</v>
      </c>
      <c r="AA5228">
        <v>-1.8895863291163899</v>
      </c>
      <c r="AB5228">
        <v>-2.0682578629550301</v>
      </c>
      <c r="AC5228" t="s">
        <v>257</v>
      </c>
      <c r="AD5228" t="s">
        <v>394</v>
      </c>
      <c r="AE5228" t="s">
        <v>56</v>
      </c>
      <c r="AF5228" t="s">
        <v>59</v>
      </c>
      <c r="AG5228" t="s">
        <v>395</v>
      </c>
      <c r="AH5228" s="45">
        <v>42075</v>
      </c>
      <c r="AI5228">
        <v>4127</v>
      </c>
      <c r="AK5228" t="s">
        <v>396</v>
      </c>
      <c r="AL5228" t="s">
        <v>288</v>
      </c>
      <c r="AM5228" t="s">
        <v>245</v>
      </c>
    </row>
    <row r="5229" spans="1:39" x14ac:dyDescent="0.3">
      <c r="A5229" s="1">
        <v>43559</v>
      </c>
      <c r="B5229" t="s">
        <v>45</v>
      </c>
      <c r="C5229" t="s">
        <v>239</v>
      </c>
      <c r="D5229">
        <v>600</v>
      </c>
      <c r="E5229">
        <v>13</v>
      </c>
      <c r="F5229">
        <v>85.169997999999893</v>
      </c>
      <c r="G5229">
        <v>86.540001000000004</v>
      </c>
      <c r="H5229">
        <v>85.050003000000004</v>
      </c>
      <c r="I5229">
        <v>85.510002</v>
      </c>
      <c r="J5229">
        <v>85.048507999999998</v>
      </c>
      <c r="K5229">
        <v>1312700</v>
      </c>
      <c r="L5229">
        <v>2.512</v>
      </c>
      <c r="M5229">
        <v>1.7557510969229201E-3</v>
      </c>
      <c r="N5229">
        <v>5.9879369899219999E-2</v>
      </c>
      <c r="O5229">
        <v>4.3378614991213003E-2</v>
      </c>
      <c r="P5229">
        <v>0.34698146191764601</v>
      </c>
      <c r="Q5229">
        <v>-0.13557508096891399</v>
      </c>
      <c r="R5229">
        <v>9.2334109661636795E-3</v>
      </c>
      <c r="S5229">
        <v>1.99932962052656E-2</v>
      </c>
      <c r="T5229">
        <v>2.2119093200384399E-2</v>
      </c>
      <c r="U5229">
        <v>2.1510815990132201E-2</v>
      </c>
      <c r="V5229">
        <v>104.199997</v>
      </c>
      <c r="W5229">
        <v>60.119999</v>
      </c>
      <c r="X5229">
        <v>-0.161689373980763</v>
      </c>
      <c r="Y5229">
        <v>2.0824655091414399E-3</v>
      </c>
      <c r="Z5229">
        <v>1.4160045314188601</v>
      </c>
      <c r="AA5229">
        <v>-1.22182569703238</v>
      </c>
      <c r="AB5229">
        <v>-1.23943489212807</v>
      </c>
      <c r="AC5229" t="s">
        <v>258</v>
      </c>
      <c r="AD5229" t="s">
        <v>394</v>
      </c>
      <c r="AE5229" t="s">
        <v>56</v>
      </c>
      <c r="AF5229" t="s">
        <v>59</v>
      </c>
      <c r="AG5229" t="s">
        <v>395</v>
      </c>
      <c r="AH5229" s="45">
        <v>42075</v>
      </c>
      <c r="AI5229">
        <v>4127</v>
      </c>
      <c r="AK5229" t="s">
        <v>396</v>
      </c>
      <c r="AL5229" t="s">
        <v>288</v>
      </c>
      <c r="AM5229" t="s">
        <v>245</v>
      </c>
    </row>
    <row r="5230" spans="1:39" x14ac:dyDescent="0.3">
      <c r="A5230" s="1">
        <v>43566</v>
      </c>
      <c r="B5230" t="s">
        <v>45</v>
      </c>
      <c r="C5230" t="s">
        <v>246</v>
      </c>
      <c r="D5230">
        <v>1500</v>
      </c>
      <c r="E5230">
        <v>13</v>
      </c>
      <c r="F5230">
        <v>88.230002999999996</v>
      </c>
      <c r="G5230">
        <v>89.709998999999996</v>
      </c>
      <c r="H5230">
        <v>87.709998999999996</v>
      </c>
      <c r="I5230">
        <v>88.239998</v>
      </c>
      <c r="J5230">
        <v>87.763770999999906</v>
      </c>
      <c r="K5230">
        <v>1327700</v>
      </c>
      <c r="L5230">
        <v>2.504</v>
      </c>
      <c r="M5230">
        <v>2.15551060063052E-3</v>
      </c>
      <c r="N5230">
        <v>3.1427008439973203E-2</v>
      </c>
      <c r="O5230">
        <v>7.0175374320132197E-2</v>
      </c>
      <c r="P5230">
        <v>0.256534859013201</v>
      </c>
      <c r="Q5230">
        <v>-9.1420737122681894E-2</v>
      </c>
      <c r="R5230">
        <v>8.5969537145118395E-3</v>
      </c>
      <c r="S5230">
        <v>1.93375632300147E-2</v>
      </c>
      <c r="T5230">
        <v>2.11044136859024E-2</v>
      </c>
      <c r="U5230">
        <v>2.1408137238832E-2</v>
      </c>
      <c r="V5230">
        <v>104.199997</v>
      </c>
      <c r="W5230">
        <v>60.119999</v>
      </c>
      <c r="X5230">
        <v>-0.161689373980763</v>
      </c>
      <c r="Y5230" s="44">
        <v>3.8122194279549302E-5</v>
      </c>
      <c r="Z5230">
        <v>1.4266341669392399</v>
      </c>
      <c r="AA5230">
        <v>-0.89450657820789903</v>
      </c>
      <c r="AB5230">
        <v>-0.86984137791729499</v>
      </c>
      <c r="AC5230" t="s">
        <v>258</v>
      </c>
      <c r="AD5230" t="s">
        <v>394</v>
      </c>
      <c r="AE5230" t="s">
        <v>56</v>
      </c>
      <c r="AF5230" t="s">
        <v>59</v>
      </c>
      <c r="AG5230" t="s">
        <v>395</v>
      </c>
      <c r="AH5230" s="45">
        <v>42075</v>
      </c>
      <c r="AI5230">
        <v>4127</v>
      </c>
      <c r="AK5230" t="s">
        <v>396</v>
      </c>
      <c r="AL5230" t="s">
        <v>288</v>
      </c>
      <c r="AM5230" t="s">
        <v>245</v>
      </c>
    </row>
    <row r="5231" spans="1:39" x14ac:dyDescent="0.3">
      <c r="A5231" s="1">
        <v>43573</v>
      </c>
      <c r="B5231" t="s">
        <v>45</v>
      </c>
      <c r="C5231" t="s">
        <v>246</v>
      </c>
      <c r="D5231">
        <v>1700</v>
      </c>
      <c r="E5231">
        <v>13</v>
      </c>
      <c r="F5231">
        <v>91.599997999999999</v>
      </c>
      <c r="G5231">
        <v>91.860000999999997</v>
      </c>
      <c r="H5231">
        <v>89.779999000000004</v>
      </c>
      <c r="I5231">
        <v>90</v>
      </c>
      <c r="J5231">
        <v>89.514274999999998</v>
      </c>
      <c r="K5231">
        <v>1531400</v>
      </c>
      <c r="L5231">
        <v>2.56</v>
      </c>
      <c r="M5231">
        <v>-1.30258757240155E-2</v>
      </c>
      <c r="N5231">
        <v>1.9749325263202999E-2</v>
      </c>
      <c r="O5231">
        <v>7.5921664657312996E-2</v>
      </c>
      <c r="P5231">
        <v>0.26988973761945301</v>
      </c>
      <c r="Q5231">
        <v>-7.7651071561263704E-2</v>
      </c>
      <c r="R5231">
        <v>2.6423172847619102E-2</v>
      </c>
      <c r="S5231">
        <v>2.1312322952873799E-2</v>
      </c>
      <c r="T5231">
        <v>2.1748546380377501E-2</v>
      </c>
      <c r="U5231">
        <v>2.1597332726693001E-2</v>
      </c>
      <c r="V5231">
        <v>104.199997</v>
      </c>
      <c r="W5231">
        <v>60.119999</v>
      </c>
      <c r="X5231">
        <v>-0.161689373980763</v>
      </c>
      <c r="Y5231">
        <v>1.5778467813143101E-3</v>
      </c>
      <c r="Z5231">
        <v>1.43598768808669</v>
      </c>
      <c r="AA5231">
        <v>-0.80430355153272703</v>
      </c>
      <c r="AB5231">
        <v>-0.69931174525613105</v>
      </c>
      <c r="AC5231" t="s">
        <v>258</v>
      </c>
      <c r="AD5231" t="s">
        <v>394</v>
      </c>
      <c r="AE5231" t="s">
        <v>56</v>
      </c>
      <c r="AF5231" t="s">
        <v>59</v>
      </c>
      <c r="AG5231" t="s">
        <v>395</v>
      </c>
      <c r="AH5231" s="45">
        <v>42075</v>
      </c>
      <c r="AI5231">
        <v>4127</v>
      </c>
      <c r="AK5231" t="s">
        <v>396</v>
      </c>
      <c r="AL5231" t="s">
        <v>288</v>
      </c>
      <c r="AM5231" t="s">
        <v>245</v>
      </c>
    </row>
    <row r="5232" spans="1:39" x14ac:dyDescent="0.3">
      <c r="A5232" s="1">
        <v>43579</v>
      </c>
      <c r="B5232" t="s">
        <v>45</v>
      </c>
      <c r="C5232" t="s">
        <v>239</v>
      </c>
      <c r="D5232">
        <v>1600</v>
      </c>
      <c r="E5232">
        <v>13</v>
      </c>
      <c r="F5232">
        <v>89.230002999999996</v>
      </c>
      <c r="G5232">
        <v>90.639999000000003</v>
      </c>
      <c r="H5232">
        <v>89.230002999999996</v>
      </c>
      <c r="I5232">
        <v>89.900002000000001</v>
      </c>
      <c r="J5232">
        <v>89.414817999999997</v>
      </c>
      <c r="K5232">
        <v>1082300</v>
      </c>
      <c r="L5232">
        <v>2.5219999999999998</v>
      </c>
      <c r="M5232">
        <v>7.3686953840219503E-3</v>
      </c>
      <c r="N5232">
        <v>-3.9904953836750003E-2</v>
      </c>
      <c r="O5232">
        <v>8.4809399333369298E-2</v>
      </c>
      <c r="P5232">
        <v>0.27984889315051997</v>
      </c>
      <c r="Q5232">
        <v>3.1369679488928499E-2</v>
      </c>
      <c r="R5232">
        <v>1.6321885657005701E-2</v>
      </c>
      <c r="S5232">
        <v>1.58263827240002E-2</v>
      </c>
      <c r="T5232">
        <v>2.1701045713692801E-2</v>
      </c>
      <c r="U5232">
        <v>2.1238659258117899E-2</v>
      </c>
      <c r="V5232">
        <v>104.199997</v>
      </c>
      <c r="W5232">
        <v>60.119999</v>
      </c>
      <c r="X5232">
        <v>-0.161689373980763</v>
      </c>
      <c r="Y5232">
        <v>-2.1941687255359501E-3</v>
      </c>
      <c r="Z5232">
        <v>1.4150195189141599</v>
      </c>
      <c r="AA5232">
        <v>4.7510796080196899E-2</v>
      </c>
      <c r="AB5232">
        <v>-0.45563835839799199</v>
      </c>
      <c r="AC5232" t="s">
        <v>258</v>
      </c>
      <c r="AD5232" t="s">
        <v>394</v>
      </c>
      <c r="AE5232" t="s">
        <v>56</v>
      </c>
      <c r="AF5232" t="s">
        <v>59</v>
      </c>
      <c r="AG5232" t="s">
        <v>395</v>
      </c>
      <c r="AH5232" s="45">
        <v>42075</v>
      </c>
      <c r="AI5232">
        <v>4127</v>
      </c>
      <c r="AK5232" t="s">
        <v>396</v>
      </c>
      <c r="AL5232" t="s">
        <v>288</v>
      </c>
      <c r="AM5232" t="s">
        <v>245</v>
      </c>
    </row>
    <row r="5233" spans="1:39" x14ac:dyDescent="0.3">
      <c r="A5233" s="1">
        <v>43602</v>
      </c>
      <c r="B5233" t="s">
        <v>45</v>
      </c>
      <c r="C5233" t="s">
        <v>246</v>
      </c>
      <c r="D5233">
        <v>1500</v>
      </c>
      <c r="E5233">
        <v>13</v>
      </c>
      <c r="F5233">
        <v>72.120002999999997</v>
      </c>
      <c r="G5233">
        <v>73.160004000000001</v>
      </c>
      <c r="H5233">
        <v>69.910004000000001</v>
      </c>
      <c r="I5233">
        <v>70.410004000000001</v>
      </c>
      <c r="J5233">
        <v>70.030006</v>
      </c>
      <c r="K5233">
        <v>4254100</v>
      </c>
      <c r="L5233">
        <v>2.3929999999999998</v>
      </c>
      <c r="M5233">
        <v>-4.95945119933595E-2</v>
      </c>
      <c r="N5233">
        <v>-0.15918990622342699</v>
      </c>
      <c r="O5233">
        <v>-0.284267564377024</v>
      </c>
      <c r="P5233">
        <v>-0.164451846563679</v>
      </c>
      <c r="Q5233">
        <v>-0.32191204367506698</v>
      </c>
      <c r="R5233">
        <v>4.2623018301234702E-2</v>
      </c>
      <c r="S5233">
        <v>2.6180095627652101E-2</v>
      </c>
      <c r="T5233">
        <v>2.16473725435779E-2</v>
      </c>
      <c r="U5233">
        <v>2.2207481596234101E-2</v>
      </c>
      <c r="V5233">
        <v>104.199997</v>
      </c>
      <c r="W5233">
        <v>60.119999</v>
      </c>
      <c r="X5233">
        <v>-0.17427852438018199</v>
      </c>
      <c r="Y5233">
        <v>-5.8544371529206298E-3</v>
      </c>
      <c r="Z5233">
        <v>1.42831963560125</v>
      </c>
      <c r="AA5233">
        <v>-2.6297312125648999</v>
      </c>
      <c r="AB5233">
        <v>-2.0272865787651302</v>
      </c>
      <c r="AC5233" t="s">
        <v>258</v>
      </c>
      <c r="AD5233" t="s">
        <v>394</v>
      </c>
      <c r="AE5233" t="s">
        <v>56</v>
      </c>
      <c r="AF5233" t="s">
        <v>59</v>
      </c>
      <c r="AG5233" t="s">
        <v>395</v>
      </c>
      <c r="AH5233" s="45">
        <v>42075</v>
      </c>
      <c r="AI5233">
        <v>4127</v>
      </c>
      <c r="AK5233" t="s">
        <v>396</v>
      </c>
      <c r="AL5233" t="s">
        <v>288</v>
      </c>
      <c r="AM5233" t="s">
        <v>245</v>
      </c>
    </row>
    <row r="5234" spans="1:39" x14ac:dyDescent="0.3">
      <c r="A5234" s="1">
        <v>43607</v>
      </c>
      <c r="B5234" t="s">
        <v>45</v>
      </c>
      <c r="C5234" t="s">
        <v>239</v>
      </c>
      <c r="D5234">
        <v>2500</v>
      </c>
      <c r="E5234">
        <v>13</v>
      </c>
      <c r="F5234">
        <v>68.910004000000001</v>
      </c>
      <c r="G5234">
        <v>69.559997999999993</v>
      </c>
      <c r="H5234">
        <v>68.300003000000004</v>
      </c>
      <c r="I5234">
        <v>68.540001000000004</v>
      </c>
      <c r="J5234">
        <v>68.540001000000004</v>
      </c>
      <c r="K5234">
        <v>1752400</v>
      </c>
      <c r="L5234">
        <v>2.3929999999999998</v>
      </c>
      <c r="M5234">
        <v>-1.73564815330748E-2</v>
      </c>
      <c r="N5234">
        <v>-0.13344916536129001</v>
      </c>
      <c r="O5234">
        <v>-0.24757118791278401</v>
      </c>
      <c r="P5234">
        <v>-0.16633786452222399</v>
      </c>
      <c r="Q5234">
        <v>-0.34677387952515898</v>
      </c>
      <c r="R5234">
        <v>3.3816041940986197E-2</v>
      </c>
      <c r="S5234">
        <v>2.74807331470442E-2</v>
      </c>
      <c r="T5234">
        <v>2.22479659786004E-2</v>
      </c>
      <c r="U5234">
        <v>2.2336894084598099E-2</v>
      </c>
      <c r="V5234">
        <v>104.199997</v>
      </c>
      <c r="W5234">
        <v>60.119999</v>
      </c>
      <c r="X5234">
        <v>-0.17427852438018199</v>
      </c>
      <c r="Y5234">
        <v>-2.8283920525026501E-3</v>
      </c>
      <c r="Z5234">
        <v>1.4408744471720201</v>
      </c>
      <c r="AA5234">
        <v>-2.81825461819958</v>
      </c>
      <c r="AB5234">
        <v>-2.6376131358164399</v>
      </c>
      <c r="AC5234" t="s">
        <v>258</v>
      </c>
      <c r="AD5234" t="s">
        <v>394</v>
      </c>
      <c r="AE5234" t="s">
        <v>56</v>
      </c>
      <c r="AF5234" t="s">
        <v>59</v>
      </c>
      <c r="AG5234" t="s">
        <v>395</v>
      </c>
      <c r="AH5234" s="45">
        <v>42075</v>
      </c>
      <c r="AI5234">
        <v>4127</v>
      </c>
      <c r="AK5234" t="s">
        <v>396</v>
      </c>
      <c r="AL5234" t="s">
        <v>288</v>
      </c>
      <c r="AM5234" t="s">
        <v>245</v>
      </c>
    </row>
    <row r="5235" spans="1:39" x14ac:dyDescent="0.3">
      <c r="A5235" s="1">
        <v>43628</v>
      </c>
      <c r="B5235" t="s">
        <v>45</v>
      </c>
      <c r="C5235" t="s">
        <v>246</v>
      </c>
      <c r="D5235">
        <v>2900</v>
      </c>
      <c r="E5235">
        <v>13</v>
      </c>
      <c r="F5235">
        <v>73.360000999999997</v>
      </c>
      <c r="G5235">
        <v>73.459998999999996</v>
      </c>
      <c r="H5235">
        <v>72.339995999999999</v>
      </c>
      <c r="I5235">
        <v>72.660004000000001</v>
      </c>
      <c r="J5235">
        <v>72.660004000000001</v>
      </c>
      <c r="K5235">
        <v>1392500</v>
      </c>
      <c r="L5235">
        <v>2.1269999999999998</v>
      </c>
      <c r="M5235">
        <v>-1.78685372747939E-2</v>
      </c>
      <c r="N5235">
        <v>6.6871799754783398E-2</v>
      </c>
      <c r="O5235">
        <v>-0.12232263172444</v>
      </c>
      <c r="P5235">
        <v>-0.11270776298747499</v>
      </c>
      <c r="Q5235">
        <v>-0.29656115352643397</v>
      </c>
      <c r="R5235">
        <v>2.1366473941927699E-2</v>
      </c>
      <c r="S5235">
        <v>3.0350816059308099E-2</v>
      </c>
      <c r="T5235">
        <v>2.39732383499765E-2</v>
      </c>
      <c r="U5235">
        <v>2.2661295586950798E-2</v>
      </c>
      <c r="V5235">
        <v>103.949997</v>
      </c>
      <c r="W5235">
        <v>60.119999</v>
      </c>
      <c r="X5235">
        <v>-0.17427852438018199</v>
      </c>
      <c r="Y5235">
        <v>-2.0396578921351798E-3</v>
      </c>
      <c r="Z5235">
        <v>1.4554292371916799</v>
      </c>
      <c r="AA5235">
        <v>-2.40071735756755</v>
      </c>
      <c r="AB5235">
        <v>-2.5338335818636399</v>
      </c>
      <c r="AC5235" t="s">
        <v>258</v>
      </c>
      <c r="AD5235" t="s">
        <v>394</v>
      </c>
      <c r="AE5235" t="s">
        <v>56</v>
      </c>
      <c r="AF5235" t="s">
        <v>59</v>
      </c>
      <c r="AG5235" t="s">
        <v>395</v>
      </c>
      <c r="AH5235" s="45">
        <v>42075</v>
      </c>
      <c r="AI5235">
        <v>4127</v>
      </c>
      <c r="AK5235" t="s">
        <v>396</v>
      </c>
      <c r="AL5235" t="s">
        <v>288</v>
      </c>
      <c r="AM5235" t="s">
        <v>245</v>
      </c>
    </row>
    <row r="5236" spans="1:39" x14ac:dyDescent="0.3">
      <c r="A5236" s="1">
        <v>43640</v>
      </c>
      <c r="B5236" t="s">
        <v>45</v>
      </c>
      <c r="C5236" t="s">
        <v>239</v>
      </c>
      <c r="D5236">
        <v>700</v>
      </c>
      <c r="E5236">
        <v>13</v>
      </c>
      <c r="F5236">
        <v>75.160004000000001</v>
      </c>
      <c r="G5236">
        <v>76.389999000000003</v>
      </c>
      <c r="H5236">
        <v>75</v>
      </c>
      <c r="I5236">
        <v>75.910004000000001</v>
      </c>
      <c r="J5236">
        <v>75.910004000000001</v>
      </c>
      <c r="K5236">
        <v>1368700</v>
      </c>
      <c r="L5236">
        <v>2.0209999999999999</v>
      </c>
      <c r="M5236">
        <v>9.1313143861284397E-3</v>
      </c>
      <c r="N5236">
        <v>4.6789820098386899E-2</v>
      </c>
      <c r="O5236">
        <v>0.10213094968617201</v>
      </c>
      <c r="P5236">
        <v>-6.5029233586873805E-2</v>
      </c>
      <c r="Q5236">
        <v>-0.244744131927421</v>
      </c>
      <c r="R5236">
        <v>2.05975606143157E-2</v>
      </c>
      <c r="S5236">
        <v>1.9743212557902699E-2</v>
      </c>
      <c r="T5236">
        <v>2.2880345766299499E-2</v>
      </c>
      <c r="U5236">
        <v>2.28128454681528E-2</v>
      </c>
      <c r="V5236">
        <v>103.949997</v>
      </c>
      <c r="W5236">
        <v>60.119999</v>
      </c>
      <c r="X5236">
        <v>-0.17427852438018199</v>
      </c>
      <c r="Y5236">
        <v>-1.73338836506086E-3</v>
      </c>
      <c r="Z5236">
        <v>1.4615659483223999</v>
      </c>
      <c r="AA5236">
        <v>-2.0609519224405801</v>
      </c>
      <c r="AB5236">
        <v>-2.1932784398661598</v>
      </c>
      <c r="AC5236" t="s">
        <v>258</v>
      </c>
      <c r="AD5236" t="s">
        <v>394</v>
      </c>
      <c r="AE5236" t="s">
        <v>56</v>
      </c>
      <c r="AF5236" t="s">
        <v>59</v>
      </c>
      <c r="AG5236" t="s">
        <v>395</v>
      </c>
      <c r="AH5236" s="45">
        <v>42075</v>
      </c>
      <c r="AI5236">
        <v>4127</v>
      </c>
      <c r="AK5236" t="s">
        <v>396</v>
      </c>
      <c r="AL5236" t="s">
        <v>288</v>
      </c>
      <c r="AM5236" t="s">
        <v>245</v>
      </c>
    </row>
    <row r="5237" spans="1:39" x14ac:dyDescent="0.3">
      <c r="A5237" s="1">
        <v>43571</v>
      </c>
      <c r="B5237" t="s">
        <v>45</v>
      </c>
      <c r="C5237" t="s">
        <v>239</v>
      </c>
      <c r="D5237">
        <v>800</v>
      </c>
      <c r="E5237">
        <v>14</v>
      </c>
      <c r="F5237">
        <v>91</v>
      </c>
      <c r="G5237">
        <v>93.589995999999999</v>
      </c>
      <c r="H5237">
        <v>90.660004000000001</v>
      </c>
      <c r="I5237">
        <v>93.559997999999993</v>
      </c>
      <c r="J5237">
        <v>93.055060999999995</v>
      </c>
      <c r="K5237">
        <v>2110600</v>
      </c>
      <c r="L5237">
        <v>2.5920000000000001</v>
      </c>
      <c r="M5237">
        <v>3.5686989861869897E-2</v>
      </c>
      <c r="N5237">
        <v>7.1890609271855394E-2</v>
      </c>
      <c r="O5237">
        <v>0.110647352916911</v>
      </c>
      <c r="P5237">
        <v>0.317120669219705</v>
      </c>
      <c r="Q5237">
        <v>-2.6350768326960299E-2</v>
      </c>
      <c r="R5237">
        <v>1.6832842822122399E-2</v>
      </c>
      <c r="S5237">
        <v>2.0363677547774801E-2</v>
      </c>
      <c r="T5237">
        <v>2.1285082765186501E-2</v>
      </c>
      <c r="U5237">
        <v>2.1552673507587099E-2</v>
      </c>
      <c r="V5237">
        <v>104.199997</v>
      </c>
      <c r="W5237">
        <v>60.119999</v>
      </c>
      <c r="X5237">
        <v>-0.161689373980763</v>
      </c>
      <c r="Y5237">
        <v>5.0922850790659495E-4</v>
      </c>
      <c r="Z5237">
        <v>1.4354946236722399</v>
      </c>
      <c r="AA5237">
        <v>-0.40463030167457598</v>
      </c>
      <c r="AB5237">
        <v>-0.74485683865351904</v>
      </c>
      <c r="AC5237" t="s">
        <v>259</v>
      </c>
      <c r="AD5237" t="s">
        <v>394</v>
      </c>
      <c r="AE5237" t="s">
        <v>56</v>
      </c>
      <c r="AF5237" t="s">
        <v>59</v>
      </c>
      <c r="AG5237" t="s">
        <v>395</v>
      </c>
      <c r="AH5237" s="45">
        <v>42075</v>
      </c>
      <c r="AI5237">
        <v>4127</v>
      </c>
      <c r="AK5237" t="s">
        <v>396</v>
      </c>
      <c r="AL5237" t="s">
        <v>288</v>
      </c>
      <c r="AM5237" t="s">
        <v>245</v>
      </c>
    </row>
    <row r="5238" spans="1:39" x14ac:dyDescent="0.3">
      <c r="A5238" s="1">
        <v>43577</v>
      </c>
      <c r="B5238" t="s">
        <v>45</v>
      </c>
      <c r="C5238" t="s">
        <v>239</v>
      </c>
      <c r="D5238">
        <v>1700</v>
      </c>
      <c r="E5238">
        <v>14</v>
      </c>
      <c r="F5238">
        <v>89.5</v>
      </c>
      <c r="G5238">
        <v>89.68</v>
      </c>
      <c r="H5238">
        <v>88.150002000000001</v>
      </c>
      <c r="I5238">
        <v>88.269997000000004</v>
      </c>
      <c r="J5238">
        <v>87.793610000000001</v>
      </c>
      <c r="K5238">
        <v>1156000</v>
      </c>
      <c r="L5238">
        <v>2.59</v>
      </c>
      <c r="M5238">
        <v>-1.9409390819918701E-2</v>
      </c>
      <c r="N5238">
        <v>-2.6936545266610799E-2</v>
      </c>
      <c r="O5238">
        <v>7.6734467170735093E-2</v>
      </c>
      <c r="P5238">
        <v>0.23552681203647799</v>
      </c>
      <c r="Q5238">
        <v>-4.4362117483927599E-2</v>
      </c>
      <c r="R5238">
        <v>2.42814025308823E-2</v>
      </c>
      <c r="S5238">
        <v>2.1269993041582998E-2</v>
      </c>
      <c r="T5238">
        <v>2.1906968629501498E-2</v>
      </c>
      <c r="U5238">
        <v>2.13762878951324E-2</v>
      </c>
      <c r="V5238">
        <v>104.199997</v>
      </c>
      <c r="W5238">
        <v>60.119999</v>
      </c>
      <c r="X5238">
        <v>-0.161689373980763</v>
      </c>
      <c r="Y5238">
        <v>1.0115060212163699E-3</v>
      </c>
      <c r="Z5238">
        <v>1.4235612050808399</v>
      </c>
      <c r="AA5238">
        <v>-0.54727958657300702</v>
      </c>
      <c r="AB5238">
        <v>-0.64656478157751796</v>
      </c>
      <c r="AC5238" t="s">
        <v>259</v>
      </c>
      <c r="AD5238" t="s">
        <v>394</v>
      </c>
      <c r="AE5238" t="s">
        <v>56</v>
      </c>
      <c r="AF5238" t="s">
        <v>59</v>
      </c>
      <c r="AG5238" t="s">
        <v>395</v>
      </c>
      <c r="AH5238" s="45">
        <v>42075</v>
      </c>
      <c r="AI5238">
        <v>4127</v>
      </c>
      <c r="AK5238" t="s">
        <v>396</v>
      </c>
      <c r="AL5238" t="s">
        <v>288</v>
      </c>
      <c r="AM5238" t="s">
        <v>245</v>
      </c>
    </row>
    <row r="5239" spans="1:39" x14ac:dyDescent="0.3">
      <c r="A5239" s="1">
        <v>43605</v>
      </c>
      <c r="B5239" t="s">
        <v>45</v>
      </c>
      <c r="C5239" t="s">
        <v>239</v>
      </c>
      <c r="D5239">
        <v>1400</v>
      </c>
      <c r="E5239">
        <v>14</v>
      </c>
      <c r="F5239">
        <v>67.730002999999996</v>
      </c>
      <c r="G5239">
        <v>69.870002999999997</v>
      </c>
      <c r="H5239">
        <v>67.110000999999997</v>
      </c>
      <c r="I5239">
        <v>68.010002</v>
      </c>
      <c r="J5239">
        <v>68.010002</v>
      </c>
      <c r="K5239">
        <v>4397100</v>
      </c>
      <c r="L5239">
        <v>2.4159999999999999</v>
      </c>
      <c r="M5239">
        <v>-2.9269024750002402E-2</v>
      </c>
      <c r="N5239">
        <v>-0.113922286774083</v>
      </c>
      <c r="O5239">
        <v>-0.287769202898214</v>
      </c>
      <c r="P5239">
        <v>-0.18456420748326899</v>
      </c>
      <c r="Q5239">
        <v>-0.35994473267249599</v>
      </c>
      <c r="R5239">
        <v>3.5498165451411899E-2</v>
      </c>
      <c r="S5239">
        <v>2.6272396080166498E-2</v>
      </c>
      <c r="T5239">
        <v>2.1892387782959499E-2</v>
      </c>
      <c r="U5239">
        <v>2.2268123271928401E-2</v>
      </c>
      <c r="V5239">
        <v>104.199997</v>
      </c>
      <c r="W5239">
        <v>60.119999</v>
      </c>
      <c r="X5239">
        <v>-0.17427852438018199</v>
      </c>
      <c r="Y5239">
        <v>-6.7722580366252503E-3</v>
      </c>
      <c r="Z5239">
        <v>1.4342908140976001</v>
      </c>
      <c r="AA5239">
        <v>-2.9211431323646702</v>
      </c>
      <c r="AB5239">
        <v>-2.2434779303786301</v>
      </c>
      <c r="AC5239" t="s">
        <v>259</v>
      </c>
      <c r="AD5239" t="s">
        <v>394</v>
      </c>
      <c r="AE5239" t="s">
        <v>56</v>
      </c>
      <c r="AF5239" t="s">
        <v>59</v>
      </c>
      <c r="AG5239" t="s">
        <v>395</v>
      </c>
      <c r="AH5239" s="45">
        <v>42075</v>
      </c>
      <c r="AI5239">
        <v>4127</v>
      </c>
      <c r="AK5239" t="s">
        <v>396</v>
      </c>
      <c r="AL5239" t="s">
        <v>288</v>
      </c>
      <c r="AM5239" t="s">
        <v>245</v>
      </c>
    </row>
    <row r="5240" spans="1:39" x14ac:dyDescent="0.3">
      <c r="A5240" s="1">
        <v>43637</v>
      </c>
      <c r="B5240" t="s">
        <v>45</v>
      </c>
      <c r="C5240" t="s">
        <v>239</v>
      </c>
      <c r="D5240">
        <v>1300</v>
      </c>
      <c r="E5240">
        <v>14</v>
      </c>
      <c r="F5240">
        <v>75.5</v>
      </c>
      <c r="G5240">
        <v>75.790001000000004</v>
      </c>
      <c r="H5240">
        <v>74.739998</v>
      </c>
      <c r="I5240">
        <v>75.220000999999996</v>
      </c>
      <c r="J5240">
        <v>75.220000999999996</v>
      </c>
      <c r="K5240">
        <v>3210700</v>
      </c>
      <c r="L5240">
        <v>2.0680000000000001</v>
      </c>
      <c r="M5240">
        <v>-8.2086388676221294E-3</v>
      </c>
      <c r="N5240">
        <v>4.65326484996193E-2</v>
      </c>
      <c r="O5240">
        <v>7.5643153766968799E-2</v>
      </c>
      <c r="P5240">
        <v>-8.8059852215367496E-2</v>
      </c>
      <c r="Q5240">
        <v>-0.26564071762605601</v>
      </c>
      <c r="R5240">
        <v>2.05985891417583E-2</v>
      </c>
      <c r="S5240">
        <v>2.0257377497359001E-2</v>
      </c>
      <c r="T5240">
        <v>2.28993166100422E-2</v>
      </c>
      <c r="U5240">
        <v>2.2813955992191999E-2</v>
      </c>
      <c r="V5240">
        <v>103.949997</v>
      </c>
      <c r="W5240">
        <v>60.119999</v>
      </c>
      <c r="X5240">
        <v>-0.17427852438018199</v>
      </c>
      <c r="Y5240">
        <v>-1.26001638019446E-3</v>
      </c>
      <c r="Z5240">
        <v>1.46296491596528</v>
      </c>
      <c r="AA5240">
        <v>-2.2191777396774</v>
      </c>
      <c r="AB5240">
        <v>-2.3041671175696301</v>
      </c>
      <c r="AC5240" t="s">
        <v>259</v>
      </c>
      <c r="AD5240" t="s">
        <v>394</v>
      </c>
      <c r="AE5240" t="s">
        <v>56</v>
      </c>
      <c r="AF5240" t="s">
        <v>59</v>
      </c>
      <c r="AG5240" t="s">
        <v>395</v>
      </c>
      <c r="AH5240" s="45">
        <v>42075</v>
      </c>
      <c r="AI5240">
        <v>4127</v>
      </c>
      <c r="AK5240" t="s">
        <v>396</v>
      </c>
      <c r="AL5240" t="s">
        <v>288</v>
      </c>
      <c r="AM5240" t="s">
        <v>245</v>
      </c>
    </row>
    <row r="5241" spans="1:39" x14ac:dyDescent="0.3">
      <c r="A5241" s="1">
        <v>43567</v>
      </c>
      <c r="B5241" t="s">
        <v>45</v>
      </c>
      <c r="C5241" t="s">
        <v>239</v>
      </c>
      <c r="D5241">
        <v>1100</v>
      </c>
      <c r="E5241">
        <v>15</v>
      </c>
      <c r="F5241">
        <v>89.050003000000004</v>
      </c>
      <c r="G5241">
        <v>90.690002000000007</v>
      </c>
      <c r="H5241">
        <v>88.669997999999893</v>
      </c>
      <c r="I5241">
        <v>90.68</v>
      </c>
      <c r="J5241">
        <v>90.190605000000005</v>
      </c>
      <c r="K5241">
        <v>1532200</v>
      </c>
      <c r="L5241">
        <v>2.56</v>
      </c>
      <c r="M5241">
        <v>2.72764797098951E-2</v>
      </c>
      <c r="N5241">
        <v>4.3730228851211597E-2</v>
      </c>
      <c r="O5241">
        <v>0.103426419384426</v>
      </c>
      <c r="P5241">
        <v>0.263177171662417</v>
      </c>
      <c r="Q5241">
        <v>-7.9677990364975401E-2</v>
      </c>
      <c r="R5241">
        <v>1.25549103226458E-2</v>
      </c>
      <c r="S5241">
        <v>1.98790337201168E-2</v>
      </c>
      <c r="T5241">
        <v>2.12048425671887E-2</v>
      </c>
      <c r="U5241">
        <v>2.14556037246138E-2</v>
      </c>
      <c r="V5241">
        <v>104.199997</v>
      </c>
      <c r="W5241">
        <v>60.119999</v>
      </c>
      <c r="X5241">
        <v>-0.161689373980763</v>
      </c>
      <c r="Y5241">
        <v>6.5875784763498903E-3</v>
      </c>
      <c r="Z5241">
        <v>1.4301753791289</v>
      </c>
      <c r="AA5241">
        <v>-0.81101440496607502</v>
      </c>
      <c r="AB5241">
        <v>-0.82263330760594899</v>
      </c>
      <c r="AC5241" t="s">
        <v>260</v>
      </c>
      <c r="AD5241" t="s">
        <v>394</v>
      </c>
      <c r="AE5241" t="s">
        <v>56</v>
      </c>
      <c r="AF5241" t="s">
        <v>59</v>
      </c>
      <c r="AG5241" t="s">
        <v>395</v>
      </c>
      <c r="AH5241" s="45">
        <v>42075</v>
      </c>
      <c r="AI5241">
        <v>4127</v>
      </c>
      <c r="AK5241" t="s">
        <v>396</v>
      </c>
      <c r="AL5241" t="s">
        <v>288</v>
      </c>
      <c r="AM5241" t="s">
        <v>245</v>
      </c>
    </row>
    <row r="5242" spans="1:39" x14ac:dyDescent="0.3">
      <c r="A5242" s="1">
        <v>43577</v>
      </c>
      <c r="B5242" t="s">
        <v>45</v>
      </c>
      <c r="C5242" t="s">
        <v>239</v>
      </c>
      <c r="D5242">
        <v>1000</v>
      </c>
      <c r="E5242">
        <v>15</v>
      </c>
      <c r="F5242">
        <v>89.5</v>
      </c>
      <c r="G5242">
        <v>89.68</v>
      </c>
      <c r="H5242">
        <v>88.150002000000001</v>
      </c>
      <c r="I5242">
        <v>88.269997000000004</v>
      </c>
      <c r="J5242">
        <v>87.793610000000001</v>
      </c>
      <c r="K5242">
        <v>1156000</v>
      </c>
      <c r="L5242">
        <v>2.59</v>
      </c>
      <c r="M5242">
        <v>-1.9409390819918701E-2</v>
      </c>
      <c r="N5242">
        <v>-2.6936545266610799E-2</v>
      </c>
      <c r="O5242">
        <v>7.6734467170735093E-2</v>
      </c>
      <c r="P5242">
        <v>0.23552681203647799</v>
      </c>
      <c r="Q5242">
        <v>-4.4362117483927599E-2</v>
      </c>
      <c r="R5242">
        <v>2.42814025308823E-2</v>
      </c>
      <c r="S5242">
        <v>2.1269993041582998E-2</v>
      </c>
      <c r="T5242">
        <v>2.1906968629501498E-2</v>
      </c>
      <c r="U5242">
        <v>2.13762878951324E-2</v>
      </c>
      <c r="V5242">
        <v>104.199997</v>
      </c>
      <c r="W5242">
        <v>60.119999</v>
      </c>
      <c r="X5242">
        <v>-0.161689373980763</v>
      </c>
      <c r="Y5242">
        <v>1.0115060212163699E-3</v>
      </c>
      <c r="Z5242">
        <v>1.4235612050808399</v>
      </c>
      <c r="AA5242">
        <v>-0.54727958657300702</v>
      </c>
      <c r="AB5242">
        <v>-0.64656478157751796</v>
      </c>
      <c r="AC5242" t="s">
        <v>260</v>
      </c>
      <c r="AD5242" t="s">
        <v>394</v>
      </c>
      <c r="AE5242" t="s">
        <v>56</v>
      </c>
      <c r="AF5242" t="s">
        <v>59</v>
      </c>
      <c r="AG5242" t="s">
        <v>395</v>
      </c>
      <c r="AH5242" s="45">
        <v>42075</v>
      </c>
      <c r="AI5242">
        <v>4127</v>
      </c>
      <c r="AK5242" t="s">
        <v>396</v>
      </c>
      <c r="AL5242" t="s">
        <v>288</v>
      </c>
      <c r="AM5242" t="s">
        <v>245</v>
      </c>
    </row>
    <row r="5243" spans="1:39" x14ac:dyDescent="0.3">
      <c r="A5243" s="1">
        <v>43626</v>
      </c>
      <c r="B5243" t="s">
        <v>45</v>
      </c>
      <c r="C5243" t="s">
        <v>239</v>
      </c>
      <c r="D5243">
        <v>1500</v>
      </c>
      <c r="E5243">
        <v>15</v>
      </c>
      <c r="F5243">
        <v>70.889999000000003</v>
      </c>
      <c r="G5243">
        <v>73.470000999999996</v>
      </c>
      <c r="H5243">
        <v>70.75</v>
      </c>
      <c r="I5243">
        <v>73.099997999999999</v>
      </c>
      <c r="J5243">
        <v>73.099997999999999</v>
      </c>
      <c r="K5243">
        <v>2753600</v>
      </c>
      <c r="L5243">
        <v>2.1429999999999998</v>
      </c>
      <c r="M5243">
        <v>4.1192504337146801E-2</v>
      </c>
      <c r="N5243">
        <v>8.8330493163760099E-2</v>
      </c>
      <c r="O5243">
        <v>-0.13429090749243</v>
      </c>
      <c r="P5243">
        <v>-0.103117728831531</v>
      </c>
      <c r="Q5243">
        <v>-0.31852469241313502</v>
      </c>
      <c r="R5243">
        <v>2.4822153213975101E-2</v>
      </c>
      <c r="S5243">
        <v>3.00315301619501E-2</v>
      </c>
      <c r="T5243">
        <v>2.3872124774612799E-2</v>
      </c>
      <c r="U5243">
        <v>2.2678120727929602E-2</v>
      </c>
      <c r="V5243">
        <v>103.949997</v>
      </c>
      <c r="W5243">
        <v>60.119999</v>
      </c>
      <c r="X5243">
        <v>-0.17427852438018199</v>
      </c>
      <c r="Y5243">
        <v>4.6492198743191201E-3</v>
      </c>
      <c r="Z5243">
        <v>1.4506706820736801</v>
      </c>
      <c r="AA5243">
        <v>-2.5631078930439402</v>
      </c>
      <c r="AB5243">
        <v>-2.7574419614085999</v>
      </c>
      <c r="AC5243" t="s">
        <v>260</v>
      </c>
      <c r="AD5243" t="s">
        <v>394</v>
      </c>
      <c r="AE5243" t="s">
        <v>56</v>
      </c>
      <c r="AF5243" t="s">
        <v>59</v>
      </c>
      <c r="AG5243" t="s">
        <v>395</v>
      </c>
      <c r="AH5243" s="45">
        <v>42075</v>
      </c>
      <c r="AI5243">
        <v>4127</v>
      </c>
      <c r="AK5243" t="s">
        <v>396</v>
      </c>
      <c r="AL5243" t="s">
        <v>288</v>
      </c>
      <c r="AM5243" t="s">
        <v>245</v>
      </c>
    </row>
    <row r="5244" spans="1:39" x14ac:dyDescent="0.3">
      <c r="A5244" s="1">
        <v>43628</v>
      </c>
      <c r="B5244" t="s">
        <v>45</v>
      </c>
      <c r="C5244" t="s">
        <v>246</v>
      </c>
      <c r="D5244">
        <v>1500</v>
      </c>
      <c r="E5244">
        <v>15</v>
      </c>
      <c r="F5244">
        <v>73.360000999999997</v>
      </c>
      <c r="G5244">
        <v>73.459998999999996</v>
      </c>
      <c r="H5244">
        <v>72.339995999999999</v>
      </c>
      <c r="I5244">
        <v>72.660004000000001</v>
      </c>
      <c r="J5244">
        <v>72.660004000000001</v>
      </c>
      <c r="K5244">
        <v>1392500</v>
      </c>
      <c r="L5244">
        <v>2.1269999999999998</v>
      </c>
      <c r="M5244">
        <v>-1.78685372747939E-2</v>
      </c>
      <c r="N5244">
        <v>6.6871799754783398E-2</v>
      </c>
      <c r="O5244">
        <v>-0.12232263172444</v>
      </c>
      <c r="P5244">
        <v>-0.11270776298747499</v>
      </c>
      <c r="Q5244">
        <v>-0.29656115352643397</v>
      </c>
      <c r="R5244">
        <v>2.1366473941927699E-2</v>
      </c>
      <c r="S5244">
        <v>3.0350816059308099E-2</v>
      </c>
      <c r="T5244">
        <v>2.39732383499765E-2</v>
      </c>
      <c r="U5244">
        <v>2.2661295586950798E-2</v>
      </c>
      <c r="V5244">
        <v>103.949997</v>
      </c>
      <c r="W5244">
        <v>60.119999</v>
      </c>
      <c r="X5244">
        <v>-0.17427852438018199</v>
      </c>
      <c r="Y5244">
        <v>-2.0396578921351798E-3</v>
      </c>
      <c r="Z5244">
        <v>1.4554292371916799</v>
      </c>
      <c r="AA5244">
        <v>-2.40071735756755</v>
      </c>
      <c r="AB5244">
        <v>-2.5338335818636399</v>
      </c>
      <c r="AC5244" t="s">
        <v>260</v>
      </c>
      <c r="AD5244" t="s">
        <v>394</v>
      </c>
      <c r="AE5244" t="s">
        <v>56</v>
      </c>
      <c r="AF5244" t="s">
        <v>59</v>
      </c>
      <c r="AG5244" t="s">
        <v>395</v>
      </c>
      <c r="AH5244" s="45">
        <v>42075</v>
      </c>
      <c r="AI5244">
        <v>4127</v>
      </c>
      <c r="AK5244" t="s">
        <v>396</v>
      </c>
      <c r="AL5244" t="s">
        <v>288</v>
      </c>
      <c r="AM5244" t="s">
        <v>245</v>
      </c>
    </row>
    <row r="5245" spans="1:39" x14ac:dyDescent="0.3">
      <c r="A5245" s="1">
        <v>43557</v>
      </c>
      <c r="B5245" t="s">
        <v>45</v>
      </c>
      <c r="C5245" t="s">
        <v>246</v>
      </c>
      <c r="D5245">
        <v>1200</v>
      </c>
      <c r="E5245">
        <v>16</v>
      </c>
      <c r="F5245">
        <v>83.940002000000007</v>
      </c>
      <c r="G5245">
        <v>84.540001000000004</v>
      </c>
      <c r="H5245">
        <v>83.75</v>
      </c>
      <c r="I5245">
        <v>84.160004000000001</v>
      </c>
      <c r="J5245">
        <v>83.705794999999995</v>
      </c>
      <c r="K5245">
        <v>697900</v>
      </c>
      <c r="L5245">
        <v>2.4809999999999999</v>
      </c>
      <c r="M5245">
        <v>3.5710561244362898E-3</v>
      </c>
      <c r="N5245">
        <v>2.4538165677873699E-2</v>
      </c>
      <c r="O5245">
        <v>2.62444374834911E-2</v>
      </c>
      <c r="P5245">
        <v>0.232349875563574</v>
      </c>
      <c r="Q5245">
        <v>-0.119879145476711</v>
      </c>
      <c r="R5245">
        <v>1.6494499053734998E-2</v>
      </c>
      <c r="S5245">
        <v>1.9845575299667701E-2</v>
      </c>
      <c r="T5245">
        <v>2.6660209677206601E-2</v>
      </c>
      <c r="U5245">
        <v>2.15433881122311E-2</v>
      </c>
      <c r="V5245">
        <v>104.199997</v>
      </c>
      <c r="W5245">
        <v>60.119999</v>
      </c>
      <c r="X5245">
        <v>-0.161689373980763</v>
      </c>
      <c r="Y5245" s="44">
        <v>1.7455614805152698E-5</v>
      </c>
      <c r="Z5245">
        <v>1.41471131479287</v>
      </c>
      <c r="AA5245">
        <v>-1.09110894249673</v>
      </c>
      <c r="AB5245">
        <v>-1.5349586703994</v>
      </c>
      <c r="AC5245" t="s">
        <v>261</v>
      </c>
      <c r="AD5245" t="s">
        <v>394</v>
      </c>
      <c r="AE5245" t="s">
        <v>56</v>
      </c>
      <c r="AF5245" t="s">
        <v>59</v>
      </c>
      <c r="AG5245" t="s">
        <v>395</v>
      </c>
      <c r="AH5245" s="45">
        <v>42075</v>
      </c>
      <c r="AI5245">
        <v>4127</v>
      </c>
      <c r="AK5245" t="s">
        <v>396</v>
      </c>
      <c r="AL5245" t="s">
        <v>288</v>
      </c>
      <c r="AM5245" t="s">
        <v>245</v>
      </c>
    </row>
    <row r="5246" spans="1:39" x14ac:dyDescent="0.3">
      <c r="A5246" s="1">
        <v>43572</v>
      </c>
      <c r="B5246" t="s">
        <v>45</v>
      </c>
      <c r="C5246" t="s">
        <v>246</v>
      </c>
      <c r="D5246">
        <v>2300</v>
      </c>
      <c r="E5246">
        <v>16</v>
      </c>
      <c r="F5246">
        <v>93.349997999999999</v>
      </c>
      <c r="G5246">
        <v>94.389999000000003</v>
      </c>
      <c r="H5246">
        <v>90.379997000000003</v>
      </c>
      <c r="I5246">
        <v>91.18</v>
      </c>
      <c r="J5246">
        <v>90.687904000000003</v>
      </c>
      <c r="K5246">
        <v>3059100</v>
      </c>
      <c r="L5246">
        <v>2.5920000000000001</v>
      </c>
      <c r="M5246">
        <v>-2.5767386228811699E-2</v>
      </c>
      <c r="N5246">
        <v>3.4930711587849203E-2</v>
      </c>
      <c r="O5246">
        <v>9.8946966941307501E-2</v>
      </c>
      <c r="P5246">
        <v>0.28625288511451902</v>
      </c>
      <c r="Q5246">
        <v>-6.9564490326657E-2</v>
      </c>
      <c r="R5246">
        <v>2.4807686753183001E-2</v>
      </c>
      <c r="S5246">
        <v>2.1028115049128802E-2</v>
      </c>
      <c r="T5246">
        <v>2.1635905920358401E-2</v>
      </c>
      <c r="U5246">
        <v>2.1584364941245798E-2</v>
      </c>
      <c r="V5246">
        <v>104.199997</v>
      </c>
      <c r="W5246">
        <v>60.119999</v>
      </c>
      <c r="X5246">
        <v>-0.161689373980763</v>
      </c>
      <c r="Y5246">
        <v>-2.2764010197428601E-3</v>
      </c>
      <c r="Z5246">
        <v>1.43669918564409</v>
      </c>
      <c r="AA5246">
        <v>-0.74152996836968799</v>
      </c>
      <c r="AB5246">
        <v>-0.71735235059116598</v>
      </c>
      <c r="AC5246" t="s">
        <v>261</v>
      </c>
      <c r="AD5246" t="s">
        <v>394</v>
      </c>
      <c r="AE5246" t="s">
        <v>56</v>
      </c>
      <c r="AF5246" t="s">
        <v>59</v>
      </c>
      <c r="AG5246" t="s">
        <v>395</v>
      </c>
      <c r="AH5246" s="45">
        <v>42075</v>
      </c>
      <c r="AI5246">
        <v>4127</v>
      </c>
      <c r="AK5246" t="s">
        <v>396</v>
      </c>
      <c r="AL5246" t="s">
        <v>288</v>
      </c>
      <c r="AM5246" t="s">
        <v>245</v>
      </c>
    </row>
    <row r="5247" spans="1:39" x14ac:dyDescent="0.3">
      <c r="A5247" s="1">
        <v>43581</v>
      </c>
      <c r="B5247" t="s">
        <v>45</v>
      </c>
      <c r="C5247" t="s">
        <v>246</v>
      </c>
      <c r="D5247">
        <v>1800</v>
      </c>
      <c r="E5247">
        <v>16</v>
      </c>
      <c r="F5247">
        <v>87.370002999999997</v>
      </c>
      <c r="G5247">
        <v>87.669997999999893</v>
      </c>
      <c r="H5247">
        <v>85.5</v>
      </c>
      <c r="I5247">
        <v>87.019997000000004</v>
      </c>
      <c r="J5247">
        <v>86.550353999999999</v>
      </c>
      <c r="K5247">
        <v>2227700</v>
      </c>
      <c r="L5247">
        <v>2.5049999999999999</v>
      </c>
      <c r="M5247">
        <v>-1.7203539553617999E-2</v>
      </c>
      <c r="N5247">
        <v>-3.3671738034015498E-2</v>
      </c>
      <c r="O5247">
        <v>5.7956326949875597E-2</v>
      </c>
      <c r="P5247">
        <v>0.187586476433624</v>
      </c>
      <c r="Q5247">
        <v>8.2175900957893594E-3</v>
      </c>
      <c r="R5247">
        <v>1.4624398465202301E-2</v>
      </c>
      <c r="S5247">
        <v>1.6483325399850798E-2</v>
      </c>
      <c r="T5247">
        <v>2.1475214494404201E-2</v>
      </c>
      <c r="U5247">
        <v>2.1279693857304601E-2</v>
      </c>
      <c r="V5247">
        <v>104.199997</v>
      </c>
      <c r="W5247">
        <v>60.119999</v>
      </c>
      <c r="X5247">
        <v>-0.161689373980763</v>
      </c>
      <c r="Y5247">
        <v>4.6743503443647796E-3</v>
      </c>
      <c r="Z5247">
        <v>1.41716595296617</v>
      </c>
      <c r="AA5247">
        <v>-0.12884544491515601</v>
      </c>
      <c r="AB5247">
        <v>-0.17141574635092899</v>
      </c>
      <c r="AC5247" t="s">
        <v>261</v>
      </c>
      <c r="AD5247" t="s">
        <v>394</v>
      </c>
      <c r="AE5247" t="s">
        <v>56</v>
      </c>
      <c r="AF5247" t="s">
        <v>59</v>
      </c>
      <c r="AG5247" t="s">
        <v>395</v>
      </c>
      <c r="AH5247" s="45">
        <v>42075</v>
      </c>
      <c r="AI5247">
        <v>4127</v>
      </c>
      <c r="AK5247" t="s">
        <v>396</v>
      </c>
      <c r="AL5247" t="s">
        <v>288</v>
      </c>
      <c r="AM5247" t="s">
        <v>245</v>
      </c>
    </row>
    <row r="5248" spans="1:39" x14ac:dyDescent="0.3">
      <c r="A5248" s="1">
        <v>43595</v>
      </c>
      <c r="B5248" t="s">
        <v>45</v>
      </c>
      <c r="C5248" t="s">
        <v>246</v>
      </c>
      <c r="D5248">
        <v>1700</v>
      </c>
      <c r="E5248">
        <v>16</v>
      </c>
      <c r="F5248">
        <v>83.129997000000003</v>
      </c>
      <c r="G5248">
        <v>83.629997000000003</v>
      </c>
      <c r="H5248">
        <v>80.599997999999999</v>
      </c>
      <c r="I5248">
        <v>82.559997999999993</v>
      </c>
      <c r="J5248">
        <v>82.114425999999995</v>
      </c>
      <c r="K5248">
        <v>1774500</v>
      </c>
      <c r="L5248">
        <v>2.4550000000000001</v>
      </c>
      <c r="M5248">
        <v>-1.29965936191061E-2</v>
      </c>
      <c r="N5248">
        <v>-5.9255727638672699E-2</v>
      </c>
      <c r="O5248">
        <v>-5.3187048881741E-2</v>
      </c>
      <c r="P5248">
        <v>1.4970126828403501E-2</v>
      </c>
      <c r="Q5248">
        <v>-0.12886954393054001</v>
      </c>
      <c r="R5248">
        <v>1.5023342749668499E-2</v>
      </c>
      <c r="S5248">
        <v>1.9235027978015799E-2</v>
      </c>
      <c r="T5248">
        <v>1.6902844051982301E-2</v>
      </c>
      <c r="U5248">
        <v>2.1188908812867099E-2</v>
      </c>
      <c r="V5248">
        <v>104.199997</v>
      </c>
      <c r="W5248">
        <v>60.119999</v>
      </c>
      <c r="X5248">
        <v>-0.161689373980763</v>
      </c>
      <c r="Y5248">
        <v>3.7133938472042301E-3</v>
      </c>
      <c r="Z5248">
        <v>1.40303619340335</v>
      </c>
      <c r="AA5248">
        <v>-1.1585408752467301</v>
      </c>
      <c r="AB5248">
        <v>-0.99194022319256503</v>
      </c>
      <c r="AC5248" t="s">
        <v>261</v>
      </c>
      <c r="AD5248" t="s">
        <v>394</v>
      </c>
      <c r="AE5248" t="s">
        <v>56</v>
      </c>
      <c r="AF5248" t="s">
        <v>59</v>
      </c>
      <c r="AG5248" t="s">
        <v>395</v>
      </c>
      <c r="AH5248" s="45">
        <v>42075</v>
      </c>
      <c r="AI5248">
        <v>4127</v>
      </c>
      <c r="AK5248" t="s">
        <v>396</v>
      </c>
      <c r="AL5248" t="s">
        <v>288</v>
      </c>
      <c r="AM5248" t="s">
        <v>245</v>
      </c>
    </row>
    <row r="5249" spans="1:39" x14ac:dyDescent="0.3">
      <c r="A5249" s="1">
        <v>43606</v>
      </c>
      <c r="B5249" t="s">
        <v>45</v>
      </c>
      <c r="C5249" t="s">
        <v>246</v>
      </c>
      <c r="D5249">
        <v>2100</v>
      </c>
      <c r="E5249">
        <v>16</v>
      </c>
      <c r="F5249">
        <v>70.010002</v>
      </c>
      <c r="G5249">
        <v>71.440002000000007</v>
      </c>
      <c r="H5249">
        <v>68.800003000000004</v>
      </c>
      <c r="I5249">
        <v>69.739998</v>
      </c>
      <c r="J5249">
        <v>69.739998</v>
      </c>
      <c r="K5249">
        <v>3605400</v>
      </c>
      <c r="L5249">
        <v>2.4260000000000002</v>
      </c>
      <c r="M5249">
        <v>2.51192299745709E-2</v>
      </c>
      <c r="N5249">
        <v>-0.10793253361838299</v>
      </c>
      <c r="O5249">
        <v>-0.249624097199628</v>
      </c>
      <c r="P5249">
        <v>-0.15592879410947</v>
      </c>
      <c r="Q5249">
        <v>-0.32251447698209801</v>
      </c>
      <c r="R5249">
        <v>3.7320533741244603E-2</v>
      </c>
      <c r="S5249">
        <v>2.7505918212662399E-2</v>
      </c>
      <c r="T5249">
        <v>2.2175447202534001E-2</v>
      </c>
      <c r="U5249">
        <v>2.2320017612187801E-2</v>
      </c>
      <c r="V5249">
        <v>104.199997</v>
      </c>
      <c r="W5249">
        <v>60.119999</v>
      </c>
      <c r="X5249">
        <v>-0.17427852438018199</v>
      </c>
      <c r="Y5249">
        <v>8.4599491109458805E-3</v>
      </c>
      <c r="Z5249">
        <v>1.4386907812705101</v>
      </c>
      <c r="AA5249">
        <v>-2.6377405713322402</v>
      </c>
      <c r="AB5249">
        <v>-2.4319988580901102</v>
      </c>
      <c r="AC5249" t="s">
        <v>261</v>
      </c>
      <c r="AD5249" t="s">
        <v>394</v>
      </c>
      <c r="AE5249" t="s">
        <v>56</v>
      </c>
      <c r="AF5249" t="s">
        <v>59</v>
      </c>
      <c r="AG5249" t="s">
        <v>395</v>
      </c>
      <c r="AH5249" s="45">
        <v>42075</v>
      </c>
      <c r="AI5249">
        <v>4127</v>
      </c>
      <c r="AK5249" t="s">
        <v>396</v>
      </c>
      <c r="AL5249" t="s">
        <v>288</v>
      </c>
      <c r="AM5249" t="s">
        <v>245</v>
      </c>
    </row>
    <row r="5250" spans="1:39" x14ac:dyDescent="0.3">
      <c r="A5250" s="1">
        <v>43643</v>
      </c>
      <c r="B5250" t="s">
        <v>45</v>
      </c>
      <c r="C5250" t="s">
        <v>239</v>
      </c>
      <c r="D5250">
        <v>1400</v>
      </c>
      <c r="E5250">
        <v>16</v>
      </c>
      <c r="F5250">
        <v>76.580001999999993</v>
      </c>
      <c r="G5250">
        <v>77.839995999999999</v>
      </c>
      <c r="H5250">
        <v>76.360000999999997</v>
      </c>
      <c r="I5250">
        <v>76.949996999999996</v>
      </c>
      <c r="J5250">
        <v>76.949996999999996</v>
      </c>
      <c r="K5250">
        <v>1473000</v>
      </c>
      <c r="L5250">
        <v>2.0049999999999999</v>
      </c>
      <c r="M5250">
        <v>1.45300160943836E-2</v>
      </c>
      <c r="N5250">
        <v>1.45300160943836E-2</v>
      </c>
      <c r="O5250">
        <v>0.12350103870354499</v>
      </c>
      <c r="P5250">
        <v>-4.0186584868257401E-2</v>
      </c>
      <c r="Q5250">
        <v>-0.22035667732528999</v>
      </c>
      <c r="R5250">
        <v>1.7158446355693899E-2</v>
      </c>
      <c r="S5250">
        <v>1.9886791170200702E-2</v>
      </c>
      <c r="T5250">
        <v>2.3122055658077401E-2</v>
      </c>
      <c r="U5250">
        <v>2.2895048745795701E-2</v>
      </c>
      <c r="V5250">
        <v>103.949997</v>
      </c>
      <c r="W5250">
        <v>60.119999</v>
      </c>
      <c r="X5250">
        <v>-0.17427852438018199</v>
      </c>
      <c r="Y5250">
        <v>3.81588593721357E-3</v>
      </c>
      <c r="Z5250">
        <v>1.4699100791120101</v>
      </c>
      <c r="AA5250">
        <v>-1.8895863291163899</v>
      </c>
      <c r="AB5250">
        <v>-2.0682578629550301</v>
      </c>
      <c r="AC5250" t="s">
        <v>261</v>
      </c>
      <c r="AD5250" t="s">
        <v>394</v>
      </c>
      <c r="AE5250" t="s">
        <v>56</v>
      </c>
      <c r="AF5250" t="s">
        <v>59</v>
      </c>
      <c r="AG5250" t="s">
        <v>395</v>
      </c>
      <c r="AH5250" s="45">
        <v>42075</v>
      </c>
      <c r="AI5250">
        <v>4127</v>
      </c>
      <c r="AK5250" t="s">
        <v>396</v>
      </c>
      <c r="AL5250" t="s">
        <v>288</v>
      </c>
      <c r="AM5250" t="s">
        <v>245</v>
      </c>
    </row>
    <row r="5251" spans="1:39" x14ac:dyDescent="0.3">
      <c r="A5251" s="1">
        <v>43563</v>
      </c>
      <c r="B5251" t="s">
        <v>45</v>
      </c>
      <c r="C5251" t="s">
        <v>246</v>
      </c>
      <c r="D5251">
        <v>2400</v>
      </c>
      <c r="E5251">
        <v>17</v>
      </c>
      <c r="F5251">
        <v>86.599997999999999</v>
      </c>
      <c r="G5251">
        <v>87.809997999999993</v>
      </c>
      <c r="H5251">
        <v>86.040001000000004</v>
      </c>
      <c r="I5251">
        <v>87.650002000000001</v>
      </c>
      <c r="J5251">
        <v>87.176956000000004</v>
      </c>
      <c r="K5251">
        <v>1356600</v>
      </c>
      <c r="L5251">
        <v>2.5190000000000001</v>
      </c>
      <c r="M5251">
        <v>9.7449945707944203E-3</v>
      </c>
      <c r="N5251">
        <v>4.4202875596728301E-2</v>
      </c>
      <c r="O5251">
        <v>9.7594631016703695E-2</v>
      </c>
      <c r="P5251">
        <v>0.311462744438123</v>
      </c>
      <c r="Q5251">
        <v>-6.9147762811681501E-2</v>
      </c>
      <c r="R5251">
        <v>6.0138046681741403E-3</v>
      </c>
      <c r="S5251">
        <v>1.9397942285380498E-2</v>
      </c>
      <c r="T5251">
        <v>2.1497398203135398E-2</v>
      </c>
      <c r="U5251">
        <v>2.1435800432224199E-2</v>
      </c>
      <c r="V5251">
        <v>104.199997</v>
      </c>
      <c r="W5251">
        <v>60.119999</v>
      </c>
      <c r="X5251">
        <v>-0.161689373980763</v>
      </c>
      <c r="Y5251">
        <v>1.0469119934194001E-3</v>
      </c>
      <c r="Z5251">
        <v>1.4218319326261999</v>
      </c>
      <c r="AA5251">
        <v>-0.72069622522406496</v>
      </c>
      <c r="AB5251">
        <v>-1.0313819223401</v>
      </c>
      <c r="AC5251" t="s">
        <v>262</v>
      </c>
      <c r="AD5251" t="s">
        <v>394</v>
      </c>
      <c r="AE5251" t="s">
        <v>56</v>
      </c>
      <c r="AF5251" t="s">
        <v>59</v>
      </c>
      <c r="AG5251" t="s">
        <v>395</v>
      </c>
      <c r="AH5251" s="45">
        <v>42075</v>
      </c>
      <c r="AI5251">
        <v>4127</v>
      </c>
      <c r="AK5251" t="s">
        <v>396</v>
      </c>
      <c r="AL5251" t="s">
        <v>288</v>
      </c>
      <c r="AM5251" t="s">
        <v>245</v>
      </c>
    </row>
    <row r="5252" spans="1:39" x14ac:dyDescent="0.3">
      <c r="A5252" s="1">
        <v>43572</v>
      </c>
      <c r="B5252" t="s">
        <v>45</v>
      </c>
      <c r="C5252" t="s">
        <v>246</v>
      </c>
      <c r="D5252">
        <v>2000</v>
      </c>
      <c r="E5252">
        <v>17</v>
      </c>
      <c r="F5252">
        <v>93.349997999999999</v>
      </c>
      <c r="G5252">
        <v>94.389999000000003</v>
      </c>
      <c r="H5252">
        <v>90.379997000000003</v>
      </c>
      <c r="I5252">
        <v>91.18</v>
      </c>
      <c r="J5252">
        <v>90.687904000000003</v>
      </c>
      <c r="K5252">
        <v>3059100</v>
      </c>
      <c r="L5252">
        <v>2.5920000000000001</v>
      </c>
      <c r="M5252">
        <v>-2.5767386228811699E-2</v>
      </c>
      <c r="N5252">
        <v>3.4930711587849203E-2</v>
      </c>
      <c r="O5252">
        <v>9.8946966941307501E-2</v>
      </c>
      <c r="P5252">
        <v>0.28625288511451902</v>
      </c>
      <c r="Q5252">
        <v>-6.9564490326657E-2</v>
      </c>
      <c r="R5252">
        <v>2.4807686753183001E-2</v>
      </c>
      <c r="S5252">
        <v>2.1028115049128802E-2</v>
      </c>
      <c r="T5252">
        <v>2.1635905920358401E-2</v>
      </c>
      <c r="U5252">
        <v>2.1584364941245798E-2</v>
      </c>
      <c r="V5252">
        <v>104.199997</v>
      </c>
      <c r="W5252">
        <v>60.119999</v>
      </c>
      <c r="X5252">
        <v>-0.161689373980763</v>
      </c>
      <c r="Y5252">
        <v>-2.2764010197428601E-3</v>
      </c>
      <c r="Z5252">
        <v>1.43669918564409</v>
      </c>
      <c r="AA5252">
        <v>-0.74152996836968799</v>
      </c>
      <c r="AB5252">
        <v>-0.71735235059116598</v>
      </c>
      <c r="AC5252" t="s">
        <v>262</v>
      </c>
      <c r="AD5252" t="s">
        <v>394</v>
      </c>
      <c r="AE5252" t="s">
        <v>56</v>
      </c>
      <c r="AF5252" t="s">
        <v>59</v>
      </c>
      <c r="AG5252" t="s">
        <v>395</v>
      </c>
      <c r="AH5252" s="45">
        <v>42075</v>
      </c>
      <c r="AI5252">
        <v>4127</v>
      </c>
      <c r="AK5252" t="s">
        <v>396</v>
      </c>
      <c r="AL5252" t="s">
        <v>288</v>
      </c>
      <c r="AM5252" t="s">
        <v>245</v>
      </c>
    </row>
    <row r="5253" spans="1:39" x14ac:dyDescent="0.3">
      <c r="A5253" s="1">
        <v>43591</v>
      </c>
      <c r="B5253" t="s">
        <v>45</v>
      </c>
      <c r="C5253" t="s">
        <v>239</v>
      </c>
      <c r="D5253">
        <v>900</v>
      </c>
      <c r="E5253">
        <v>17</v>
      </c>
      <c r="F5253">
        <v>84.040001000000004</v>
      </c>
      <c r="G5253">
        <v>86.790001000000004</v>
      </c>
      <c r="H5253">
        <v>83.760002</v>
      </c>
      <c r="I5253">
        <v>86.519997000000004</v>
      </c>
      <c r="J5253">
        <v>86.053055000000001</v>
      </c>
      <c r="K5253">
        <v>2326400</v>
      </c>
      <c r="L5253">
        <v>2.5</v>
      </c>
      <c r="M5253">
        <v>-1.2405416564985601E-2</v>
      </c>
      <c r="N5253">
        <v>-3.2310107225624598E-3</v>
      </c>
      <c r="O5253">
        <v>1.3497999673017199E-2</v>
      </c>
      <c r="P5253">
        <v>0.14924349162404199</v>
      </c>
      <c r="Q5253">
        <v>-4.6871736224274201E-2</v>
      </c>
      <c r="R5253">
        <v>2.4267946703786E-2</v>
      </c>
      <c r="S5253">
        <v>1.80015661784616E-2</v>
      </c>
      <c r="T5253">
        <v>2.17680210718421E-2</v>
      </c>
      <c r="U5253">
        <v>2.1258965962904299E-2</v>
      </c>
      <c r="V5253">
        <v>104.199997</v>
      </c>
      <c r="W5253">
        <v>60.119999</v>
      </c>
      <c r="X5253">
        <v>-0.161689373980763</v>
      </c>
      <c r="Y5253">
        <v>-4.4810132310555703E-3</v>
      </c>
      <c r="Z5253">
        <v>1.3999744376982299</v>
      </c>
      <c r="AA5253">
        <v>-0.53931888497167402</v>
      </c>
      <c r="AB5253">
        <v>-0.172421930171475</v>
      </c>
      <c r="AC5253" t="s">
        <v>262</v>
      </c>
      <c r="AD5253" t="s">
        <v>394</v>
      </c>
      <c r="AE5253" t="s">
        <v>56</v>
      </c>
      <c r="AF5253" t="s">
        <v>59</v>
      </c>
      <c r="AG5253" t="s">
        <v>395</v>
      </c>
      <c r="AH5253" s="45">
        <v>42075</v>
      </c>
      <c r="AI5253">
        <v>4127</v>
      </c>
      <c r="AK5253" t="s">
        <v>396</v>
      </c>
      <c r="AL5253" t="s">
        <v>288</v>
      </c>
      <c r="AM5253" t="s">
        <v>245</v>
      </c>
    </row>
    <row r="5254" spans="1:39" x14ac:dyDescent="0.3">
      <c r="A5254" s="1">
        <v>43592</v>
      </c>
      <c r="B5254" t="s">
        <v>45</v>
      </c>
      <c r="C5254" t="s">
        <v>239</v>
      </c>
      <c r="D5254">
        <v>2200</v>
      </c>
      <c r="E5254">
        <v>17</v>
      </c>
      <c r="F5254">
        <v>85.089995999999999</v>
      </c>
      <c r="G5254">
        <v>85.5</v>
      </c>
      <c r="H5254">
        <v>82.639999000000003</v>
      </c>
      <c r="I5254">
        <v>83.550003000000004</v>
      </c>
      <c r="J5254">
        <v>83.099091000000001</v>
      </c>
      <c r="K5254">
        <v>2615900</v>
      </c>
      <c r="L5254">
        <v>2.448</v>
      </c>
      <c r="M5254">
        <v>-3.4930261468687898E-2</v>
      </c>
      <c r="N5254">
        <v>-5.3934816985167597E-2</v>
      </c>
      <c r="O5254">
        <v>-2.31880128925935E-2</v>
      </c>
      <c r="P5254">
        <v>9.9859646841196803E-2</v>
      </c>
      <c r="Q5254">
        <v>-0.123729058485232</v>
      </c>
      <c r="R5254">
        <v>2.6207567557814001E-2</v>
      </c>
      <c r="S5254">
        <v>1.9525399872438901E-2</v>
      </c>
      <c r="T5254">
        <v>2.22104958028604E-2</v>
      </c>
      <c r="U5254">
        <v>2.1203629077188701E-2</v>
      </c>
      <c r="V5254">
        <v>104.199997</v>
      </c>
      <c r="W5254">
        <v>60.119999</v>
      </c>
      <c r="X5254">
        <v>-0.161689373980763</v>
      </c>
      <c r="Y5254">
        <v>-1.6649488130547601E-2</v>
      </c>
      <c r="Z5254">
        <v>1.39436121439016</v>
      </c>
      <c r="AA5254">
        <v>-1.11414936557376</v>
      </c>
      <c r="AB5254">
        <v>-0.402412070877121</v>
      </c>
      <c r="AC5254" t="s">
        <v>262</v>
      </c>
      <c r="AD5254" t="s">
        <v>394</v>
      </c>
      <c r="AE5254" t="s">
        <v>56</v>
      </c>
      <c r="AF5254" t="s">
        <v>59</v>
      </c>
      <c r="AG5254" t="s">
        <v>395</v>
      </c>
      <c r="AH5254" s="45">
        <v>42075</v>
      </c>
      <c r="AI5254">
        <v>4127</v>
      </c>
      <c r="AK5254" t="s">
        <v>396</v>
      </c>
      <c r="AL5254" t="s">
        <v>288</v>
      </c>
      <c r="AM5254" t="s">
        <v>245</v>
      </c>
    </row>
    <row r="5255" spans="1:39" x14ac:dyDescent="0.3">
      <c r="A5255" s="1">
        <v>43621</v>
      </c>
      <c r="B5255" t="s">
        <v>45</v>
      </c>
      <c r="C5255" t="s">
        <v>239</v>
      </c>
      <c r="D5255">
        <v>2600</v>
      </c>
      <c r="E5255">
        <v>17</v>
      </c>
      <c r="F5255">
        <v>69.5</v>
      </c>
      <c r="G5255">
        <v>70.690002000000007</v>
      </c>
      <c r="H5255">
        <v>66.569999999999993</v>
      </c>
      <c r="I5255">
        <v>67.959998999999996</v>
      </c>
      <c r="J5255">
        <v>67.959998999999996</v>
      </c>
      <c r="K5255">
        <v>2417000</v>
      </c>
      <c r="L5255">
        <v>2.1230000000000002</v>
      </c>
      <c r="M5255">
        <v>-2.0967614242008999E-2</v>
      </c>
      <c r="N5255">
        <v>-8.4982489472900293E-3</v>
      </c>
      <c r="O5255">
        <v>-0.248450159117896</v>
      </c>
      <c r="P5255">
        <v>-0.16999476729763199</v>
      </c>
      <c r="Q5255">
        <v>-0.37033271917750898</v>
      </c>
      <c r="R5255">
        <v>2.4367216093033502E-2</v>
      </c>
      <c r="S5255">
        <v>2.76917778746287E-2</v>
      </c>
      <c r="T5255">
        <v>2.3233583686779899E-2</v>
      </c>
      <c r="U5255">
        <v>2.2518940800383899E-2</v>
      </c>
      <c r="V5255">
        <v>104.199997</v>
      </c>
      <c r="W5255">
        <v>60.119999</v>
      </c>
      <c r="X5255">
        <v>-0.17427852438018199</v>
      </c>
      <c r="Y5255">
        <v>8.1287266899663802E-3</v>
      </c>
      <c r="Z5255">
        <v>1.43951507974064</v>
      </c>
      <c r="AA5255">
        <v>-2.95098207066007</v>
      </c>
      <c r="AB5255">
        <v>-2.9340674445830901</v>
      </c>
      <c r="AC5255" t="s">
        <v>262</v>
      </c>
      <c r="AD5255" t="s">
        <v>394</v>
      </c>
      <c r="AE5255" t="s">
        <v>56</v>
      </c>
      <c r="AF5255" t="s">
        <v>59</v>
      </c>
      <c r="AG5255" t="s">
        <v>395</v>
      </c>
      <c r="AH5255" s="45">
        <v>42075</v>
      </c>
      <c r="AI5255">
        <v>4127</v>
      </c>
      <c r="AK5255" t="s">
        <v>396</v>
      </c>
      <c r="AL5255" t="s">
        <v>288</v>
      </c>
      <c r="AM5255" t="s">
        <v>245</v>
      </c>
    </row>
    <row r="5256" spans="1:39" x14ac:dyDescent="0.3">
      <c r="A5256" s="1">
        <v>43626</v>
      </c>
      <c r="B5256" t="s">
        <v>45</v>
      </c>
      <c r="C5256" t="s">
        <v>239</v>
      </c>
      <c r="D5256">
        <v>1100</v>
      </c>
      <c r="E5256">
        <v>17</v>
      </c>
      <c r="F5256">
        <v>70.889999000000003</v>
      </c>
      <c r="G5256">
        <v>73.470000999999996</v>
      </c>
      <c r="H5256">
        <v>70.75</v>
      </c>
      <c r="I5256">
        <v>73.099997999999999</v>
      </c>
      <c r="J5256">
        <v>73.099997999999999</v>
      </c>
      <c r="K5256">
        <v>2753600</v>
      </c>
      <c r="L5256">
        <v>2.1429999999999998</v>
      </c>
      <c r="M5256">
        <v>4.1192504337146801E-2</v>
      </c>
      <c r="N5256">
        <v>8.8330493163760099E-2</v>
      </c>
      <c r="O5256">
        <v>-0.13429090749243</v>
      </c>
      <c r="P5256">
        <v>-0.103117728831531</v>
      </c>
      <c r="Q5256">
        <v>-0.31852469241313502</v>
      </c>
      <c r="R5256">
        <v>2.4822153213975101E-2</v>
      </c>
      <c r="S5256">
        <v>3.00315301619501E-2</v>
      </c>
      <c r="T5256">
        <v>2.3872124774612799E-2</v>
      </c>
      <c r="U5256">
        <v>2.2678120727929602E-2</v>
      </c>
      <c r="V5256">
        <v>103.949997</v>
      </c>
      <c r="W5256">
        <v>60.119999</v>
      </c>
      <c r="X5256">
        <v>-0.17427852438018199</v>
      </c>
      <c r="Y5256">
        <v>4.6492198743191201E-3</v>
      </c>
      <c r="Z5256">
        <v>1.4506706820736801</v>
      </c>
      <c r="AA5256">
        <v>-2.5631078930439402</v>
      </c>
      <c r="AB5256">
        <v>-2.7574419614085999</v>
      </c>
      <c r="AC5256" t="s">
        <v>262</v>
      </c>
      <c r="AD5256" t="s">
        <v>394</v>
      </c>
      <c r="AE5256" t="s">
        <v>56</v>
      </c>
      <c r="AF5256" t="s">
        <v>59</v>
      </c>
      <c r="AG5256" t="s">
        <v>395</v>
      </c>
      <c r="AH5256" s="45">
        <v>42075</v>
      </c>
      <c r="AI5256">
        <v>4127</v>
      </c>
      <c r="AK5256" t="s">
        <v>396</v>
      </c>
      <c r="AL5256" t="s">
        <v>288</v>
      </c>
      <c r="AM5256" t="s">
        <v>245</v>
      </c>
    </row>
    <row r="5257" spans="1:39" x14ac:dyDescent="0.3">
      <c r="A5257" s="1">
        <v>43640</v>
      </c>
      <c r="B5257" t="s">
        <v>45</v>
      </c>
      <c r="C5257" t="s">
        <v>246</v>
      </c>
      <c r="D5257">
        <v>1500</v>
      </c>
      <c r="E5257">
        <v>17</v>
      </c>
      <c r="F5257">
        <v>75.160004000000001</v>
      </c>
      <c r="G5257">
        <v>76.389999000000003</v>
      </c>
      <c r="H5257">
        <v>75</v>
      </c>
      <c r="I5257">
        <v>75.910004000000001</v>
      </c>
      <c r="J5257">
        <v>75.910004000000001</v>
      </c>
      <c r="K5257">
        <v>1368700</v>
      </c>
      <c r="L5257">
        <v>2.0209999999999999</v>
      </c>
      <c r="M5257">
        <v>9.1313143861284397E-3</v>
      </c>
      <c r="N5257">
        <v>4.6789820098386899E-2</v>
      </c>
      <c r="O5257">
        <v>0.10213094968617201</v>
      </c>
      <c r="P5257">
        <v>-6.5029233586873805E-2</v>
      </c>
      <c r="Q5257">
        <v>-0.244744131927421</v>
      </c>
      <c r="R5257">
        <v>2.05975606143157E-2</v>
      </c>
      <c r="S5257">
        <v>1.9743212557902699E-2</v>
      </c>
      <c r="T5257">
        <v>2.2880345766299499E-2</v>
      </c>
      <c r="U5257">
        <v>2.28128454681528E-2</v>
      </c>
      <c r="V5257">
        <v>103.949997</v>
      </c>
      <c r="W5257">
        <v>60.119999</v>
      </c>
      <c r="X5257">
        <v>-0.17427852438018199</v>
      </c>
      <c r="Y5257">
        <v>-1.73338836506086E-3</v>
      </c>
      <c r="Z5257">
        <v>1.4615659483223999</v>
      </c>
      <c r="AA5257">
        <v>-2.0609519224405801</v>
      </c>
      <c r="AB5257">
        <v>-2.1932784398661598</v>
      </c>
      <c r="AC5257" t="s">
        <v>262</v>
      </c>
      <c r="AD5257" t="s">
        <v>394</v>
      </c>
      <c r="AE5257" t="s">
        <v>56</v>
      </c>
      <c r="AF5257" t="s">
        <v>59</v>
      </c>
      <c r="AG5257" t="s">
        <v>395</v>
      </c>
      <c r="AH5257" s="45">
        <v>42075</v>
      </c>
      <c r="AI5257">
        <v>4127</v>
      </c>
      <c r="AK5257" t="s">
        <v>396</v>
      </c>
      <c r="AL5257" t="s">
        <v>288</v>
      </c>
      <c r="AM5257" t="s">
        <v>245</v>
      </c>
    </row>
    <row r="5258" spans="1:39" x14ac:dyDescent="0.3">
      <c r="A5258" s="1">
        <v>43556</v>
      </c>
      <c r="B5258" t="s">
        <v>45</v>
      </c>
      <c r="C5258" t="s">
        <v>239</v>
      </c>
      <c r="D5258">
        <v>1300</v>
      </c>
      <c r="E5258">
        <v>18</v>
      </c>
      <c r="F5258">
        <v>83.339995999999999</v>
      </c>
      <c r="G5258">
        <v>84.400002000000001</v>
      </c>
      <c r="H5258">
        <v>83.25</v>
      </c>
      <c r="I5258">
        <v>83.860000999999997</v>
      </c>
      <c r="J5258">
        <v>83.407409999999999</v>
      </c>
      <c r="K5258">
        <v>1278400</v>
      </c>
      <c r="L5258">
        <v>2.4969999999999999</v>
      </c>
      <c r="M5258">
        <v>1.6592887651934202E-2</v>
      </c>
      <c r="N5258">
        <v>2.91594400292036E-2</v>
      </c>
      <c r="O5258">
        <v>2.65844476821076E-2</v>
      </c>
      <c r="P5258">
        <v>0.22579916183492699</v>
      </c>
      <c r="Q5258">
        <v>-0.16136313183906201</v>
      </c>
      <c r="R5258">
        <v>1.6530317293677099E-2</v>
      </c>
      <c r="S5258">
        <v>1.9847647774163899E-2</v>
      </c>
      <c r="T5258">
        <v>2.6673444697372501E-2</v>
      </c>
      <c r="U5258">
        <v>2.1670462981747799E-2</v>
      </c>
      <c r="V5258">
        <v>104.199997</v>
      </c>
      <c r="W5258">
        <v>60.119999</v>
      </c>
      <c r="X5258">
        <v>-0.161689373980763</v>
      </c>
      <c r="Y5258">
        <v>1.1502195497633099E-2</v>
      </c>
      <c r="Z5258">
        <v>1.41939265469523</v>
      </c>
      <c r="AA5258">
        <v>-1.4009999749544799</v>
      </c>
      <c r="AB5258">
        <v>-1.6372115016496001</v>
      </c>
      <c r="AC5258" t="s">
        <v>263</v>
      </c>
      <c r="AD5258" t="s">
        <v>394</v>
      </c>
      <c r="AE5258" t="s">
        <v>56</v>
      </c>
      <c r="AF5258" t="s">
        <v>59</v>
      </c>
      <c r="AG5258" t="s">
        <v>395</v>
      </c>
      <c r="AH5258" s="45">
        <v>42075</v>
      </c>
      <c r="AI5258">
        <v>4127</v>
      </c>
      <c r="AK5258" t="s">
        <v>396</v>
      </c>
      <c r="AL5258" t="s">
        <v>288</v>
      </c>
      <c r="AM5258" t="s">
        <v>245</v>
      </c>
    </row>
    <row r="5259" spans="1:39" x14ac:dyDescent="0.3">
      <c r="A5259" s="1">
        <v>43565</v>
      </c>
      <c r="B5259" t="s">
        <v>45</v>
      </c>
      <c r="C5259" t="s">
        <v>239</v>
      </c>
      <c r="D5259">
        <v>2300</v>
      </c>
      <c r="E5259">
        <v>18</v>
      </c>
      <c r="F5259">
        <v>87.050003000000004</v>
      </c>
      <c r="G5259">
        <v>88.230002999999996</v>
      </c>
      <c r="H5259">
        <v>86.510002</v>
      </c>
      <c r="I5259">
        <v>88.050003000000004</v>
      </c>
      <c r="J5259">
        <v>87.574798999999999</v>
      </c>
      <c r="K5259">
        <v>1009600</v>
      </c>
      <c r="L5259">
        <v>2.4769999999999999</v>
      </c>
      <c r="M5259">
        <v>1.1192511455194501E-2</v>
      </c>
      <c r="N5259">
        <v>3.10272489362656E-2</v>
      </c>
      <c r="O5259">
        <v>7.7547205677869893E-2</v>
      </c>
      <c r="P5259">
        <v>0.267587513051537</v>
      </c>
      <c r="Q5259">
        <v>-8.9909756128687998E-2</v>
      </c>
      <c r="R5259">
        <v>8.6466789177895003E-3</v>
      </c>
      <c r="S5259">
        <v>1.93826051651677E-2</v>
      </c>
      <c r="T5259">
        <v>2.1134144168124001E-2</v>
      </c>
      <c r="U5259">
        <v>2.14090569446043E-2</v>
      </c>
      <c r="V5259">
        <v>104.199997</v>
      </c>
      <c r="W5259">
        <v>60.119999</v>
      </c>
      <c r="X5259">
        <v>-0.161689373980763</v>
      </c>
      <c r="Y5259">
        <v>3.47183783585567E-3</v>
      </c>
      <c r="Z5259">
        <v>1.4234544052456699</v>
      </c>
      <c r="AA5259">
        <v>-0.87905240868145695</v>
      </c>
      <c r="AB5259">
        <v>-0.935305201682193</v>
      </c>
      <c r="AC5259" t="s">
        <v>263</v>
      </c>
      <c r="AD5259" t="s">
        <v>394</v>
      </c>
      <c r="AE5259" t="s">
        <v>56</v>
      </c>
      <c r="AF5259" t="s">
        <v>59</v>
      </c>
      <c r="AG5259" t="s">
        <v>395</v>
      </c>
      <c r="AH5259" s="45">
        <v>42075</v>
      </c>
      <c r="AI5259">
        <v>4127</v>
      </c>
      <c r="AK5259" t="s">
        <v>396</v>
      </c>
      <c r="AL5259" t="s">
        <v>288</v>
      </c>
      <c r="AM5259" t="s">
        <v>245</v>
      </c>
    </row>
    <row r="5260" spans="1:39" x14ac:dyDescent="0.3">
      <c r="A5260" s="1">
        <v>43585</v>
      </c>
      <c r="B5260" t="s">
        <v>45</v>
      </c>
      <c r="C5260" t="s">
        <v>239</v>
      </c>
      <c r="D5260">
        <v>2200</v>
      </c>
      <c r="E5260">
        <v>18</v>
      </c>
      <c r="F5260">
        <v>87.019997000000004</v>
      </c>
      <c r="G5260">
        <v>88.279999000000004</v>
      </c>
      <c r="H5260">
        <v>86.519997000000004</v>
      </c>
      <c r="I5260">
        <v>88.18</v>
      </c>
      <c r="J5260">
        <v>87.704093999999998</v>
      </c>
      <c r="K5260">
        <v>1685800</v>
      </c>
      <c r="L5260">
        <v>2.5089999999999999</v>
      </c>
      <c r="M5260">
        <v>1.57735447939172E-2</v>
      </c>
      <c r="N5260">
        <v>-1.19491423426574E-2</v>
      </c>
      <c r="O5260">
        <v>9.0626173991793998E-2</v>
      </c>
      <c r="P5260">
        <v>0.213744617816925</v>
      </c>
      <c r="Q5260">
        <v>2.9807933958496999E-2</v>
      </c>
      <c r="R5260">
        <v>1.4254277588887599E-2</v>
      </c>
      <c r="S5260">
        <v>1.6015134739036201E-2</v>
      </c>
      <c r="T5260">
        <v>2.1409424709672699E-2</v>
      </c>
      <c r="U5260">
        <v>2.1277893053130499E-2</v>
      </c>
      <c r="V5260">
        <v>104.199997</v>
      </c>
      <c r="W5260">
        <v>60.119999</v>
      </c>
      <c r="X5260">
        <v>-0.161689373980763</v>
      </c>
      <c r="Y5260">
        <v>9.5096475723260604E-4</v>
      </c>
      <c r="Z5260">
        <v>1.4213164467745201</v>
      </c>
      <c r="AA5260">
        <v>3.5801337954465801E-2</v>
      </c>
      <c r="AB5260">
        <v>-4.8507160445796803E-2</v>
      </c>
      <c r="AC5260" t="s">
        <v>263</v>
      </c>
      <c r="AD5260" t="s">
        <v>394</v>
      </c>
      <c r="AE5260" t="s">
        <v>56</v>
      </c>
      <c r="AF5260" t="s">
        <v>59</v>
      </c>
      <c r="AG5260" t="s">
        <v>395</v>
      </c>
      <c r="AH5260" s="45">
        <v>42075</v>
      </c>
      <c r="AI5260">
        <v>4127</v>
      </c>
      <c r="AK5260" t="s">
        <v>396</v>
      </c>
      <c r="AL5260" t="s">
        <v>288</v>
      </c>
      <c r="AM5260" t="s">
        <v>245</v>
      </c>
    </row>
    <row r="5261" spans="1:39" x14ac:dyDescent="0.3">
      <c r="A5261" s="1">
        <v>43627</v>
      </c>
      <c r="B5261" t="s">
        <v>45</v>
      </c>
      <c r="C5261" t="s">
        <v>246</v>
      </c>
      <c r="D5261">
        <v>900</v>
      </c>
      <c r="E5261">
        <v>18</v>
      </c>
      <c r="F5261">
        <v>74.209998999999996</v>
      </c>
      <c r="G5261">
        <v>74.730002999999996</v>
      </c>
      <c r="H5261">
        <v>73.370002999999997</v>
      </c>
      <c r="I5261">
        <v>73.970000999999996</v>
      </c>
      <c r="J5261">
        <v>73.970000999999996</v>
      </c>
      <c r="K5261">
        <v>2894100</v>
      </c>
      <c r="L5261">
        <v>2.14</v>
      </c>
      <c r="M5261">
        <v>1.18312797228189E-2</v>
      </c>
      <c r="N5261">
        <v>6.3772722787568001E-2</v>
      </c>
      <c r="O5261">
        <v>-0.117450688068752</v>
      </c>
      <c r="P5261">
        <v>-0.10081379106707999</v>
      </c>
      <c r="Q5261">
        <v>-0.280196538181264</v>
      </c>
      <c r="R5261">
        <v>2.25135322841956E-2</v>
      </c>
      <c r="S5261">
        <v>3.0274409941642301E-2</v>
      </c>
      <c r="T5261">
        <v>2.3891260366716401E-2</v>
      </c>
      <c r="U5261">
        <v>2.2636706866091101E-2</v>
      </c>
      <c r="V5261">
        <v>103.949997</v>
      </c>
      <c r="W5261">
        <v>60.119999</v>
      </c>
      <c r="X5261">
        <v>-0.17427852438018199</v>
      </c>
      <c r="Y5261">
        <v>-3.4994119269314301E-4</v>
      </c>
      <c r="Z5261">
        <v>1.45410538431226</v>
      </c>
      <c r="AA5261">
        <v>-2.2752041006355799</v>
      </c>
      <c r="AB5261">
        <v>-2.6438865244821499</v>
      </c>
      <c r="AC5261" t="s">
        <v>263</v>
      </c>
      <c r="AD5261" t="s">
        <v>394</v>
      </c>
      <c r="AE5261" t="s">
        <v>56</v>
      </c>
      <c r="AF5261" t="s">
        <v>59</v>
      </c>
      <c r="AG5261" t="s">
        <v>395</v>
      </c>
      <c r="AH5261" s="45">
        <v>42075</v>
      </c>
      <c r="AI5261">
        <v>4127</v>
      </c>
      <c r="AK5261" t="s">
        <v>396</v>
      </c>
      <c r="AL5261" t="s">
        <v>288</v>
      </c>
      <c r="AM5261" t="s">
        <v>245</v>
      </c>
    </row>
    <row r="5262" spans="1:39" x14ac:dyDescent="0.3">
      <c r="A5262" s="1">
        <v>43644</v>
      </c>
      <c r="B5262" t="s">
        <v>45</v>
      </c>
      <c r="C5262" t="s">
        <v>246</v>
      </c>
      <c r="D5262">
        <v>2200</v>
      </c>
      <c r="E5262">
        <v>18</v>
      </c>
      <c r="F5262">
        <v>77.489998</v>
      </c>
      <c r="G5262">
        <v>77.870002999999997</v>
      </c>
      <c r="H5262">
        <v>77.040001000000004</v>
      </c>
      <c r="I5262">
        <v>77.269997000000004</v>
      </c>
      <c r="J5262">
        <v>77.269997000000004</v>
      </c>
      <c r="K5262">
        <v>3397700</v>
      </c>
      <c r="L5262">
        <v>2</v>
      </c>
      <c r="M5262">
        <v>4.1499218220593503E-3</v>
      </c>
      <c r="N5262">
        <v>2.68885767840653E-2</v>
      </c>
      <c r="O5262">
        <v>0.11988821208410801</v>
      </c>
      <c r="P5262">
        <v>-5.9838523566206399E-2</v>
      </c>
      <c r="Q5262">
        <v>-0.19773439810266899</v>
      </c>
      <c r="R5262">
        <v>1.60087037707708E-2</v>
      </c>
      <c r="S5262">
        <v>1.9883116248150898E-2</v>
      </c>
      <c r="T5262">
        <v>2.2918691585774201E-2</v>
      </c>
      <c r="U5262">
        <v>2.2870109916090699E-2</v>
      </c>
      <c r="V5262">
        <v>103.949997</v>
      </c>
      <c r="W5262">
        <v>60.119999</v>
      </c>
      <c r="X5262">
        <v>-0.17427852438018199</v>
      </c>
      <c r="Y5262">
        <v>5.7409418775350302E-3</v>
      </c>
      <c r="Z5262">
        <v>1.46750963339805</v>
      </c>
      <c r="AA5262">
        <v>-1.72010732068357</v>
      </c>
      <c r="AB5262">
        <v>-1.9684437791562699</v>
      </c>
      <c r="AC5262" t="s">
        <v>263</v>
      </c>
      <c r="AD5262" t="s">
        <v>394</v>
      </c>
      <c r="AE5262" t="s">
        <v>56</v>
      </c>
      <c r="AF5262" t="s">
        <v>59</v>
      </c>
      <c r="AG5262" t="s">
        <v>395</v>
      </c>
      <c r="AH5262" s="45">
        <v>42075</v>
      </c>
      <c r="AI5262">
        <v>4127</v>
      </c>
      <c r="AK5262" t="s">
        <v>396</v>
      </c>
      <c r="AL5262" t="s">
        <v>288</v>
      </c>
      <c r="AM5262" t="s">
        <v>245</v>
      </c>
    </row>
    <row r="5263" spans="1:39" x14ac:dyDescent="0.3">
      <c r="A5263" s="1">
        <v>43580</v>
      </c>
      <c r="B5263" t="s">
        <v>45</v>
      </c>
      <c r="C5263" t="s">
        <v>246</v>
      </c>
      <c r="D5263">
        <v>2400</v>
      </c>
      <c r="E5263">
        <v>19</v>
      </c>
      <c r="F5263">
        <v>89.610000999999997</v>
      </c>
      <c r="G5263">
        <v>89.730002999999996</v>
      </c>
      <c r="H5263">
        <v>87.150002000000001</v>
      </c>
      <c r="I5263">
        <v>88.529999000000004</v>
      </c>
      <c r="J5263">
        <v>88.052207999999993</v>
      </c>
      <c r="K5263">
        <v>1123700</v>
      </c>
      <c r="L5263">
        <v>2.5339999999999998</v>
      </c>
      <c r="M5263">
        <v>-1.53565065964747E-2</v>
      </c>
      <c r="N5263">
        <v>-2.9494074204412898E-2</v>
      </c>
      <c r="O5263">
        <v>8.3352196979259899E-2</v>
      </c>
      <c r="P5263">
        <v>0.23903907278948999</v>
      </c>
      <c r="Q5263">
        <v>2.5876639647663398E-2</v>
      </c>
      <c r="R5263">
        <v>1.39819606358679E-2</v>
      </c>
      <c r="S5263">
        <v>1.5907069796492399E-2</v>
      </c>
      <c r="T5263">
        <v>2.1672811718008101E-2</v>
      </c>
      <c r="U5263">
        <v>2.12517657648011E-2</v>
      </c>
      <c r="V5263">
        <v>104.199997</v>
      </c>
      <c r="W5263">
        <v>60.119999</v>
      </c>
      <c r="X5263">
        <v>-0.161689373980763</v>
      </c>
      <c r="Y5263">
        <v>-3.6904169755480902E-4</v>
      </c>
      <c r="Z5263">
        <v>1.42151730316265</v>
      </c>
      <c r="AA5263">
        <v>4.1249852480532102E-3</v>
      </c>
      <c r="AB5263">
        <v>-0.30650736767444298</v>
      </c>
      <c r="AC5263" t="s">
        <v>264</v>
      </c>
      <c r="AD5263" t="s">
        <v>394</v>
      </c>
      <c r="AE5263" t="s">
        <v>56</v>
      </c>
      <c r="AF5263" t="s">
        <v>59</v>
      </c>
      <c r="AG5263" t="s">
        <v>395</v>
      </c>
      <c r="AH5263" s="45">
        <v>42075</v>
      </c>
      <c r="AI5263">
        <v>4127</v>
      </c>
      <c r="AK5263" t="s">
        <v>396</v>
      </c>
      <c r="AL5263" t="s">
        <v>288</v>
      </c>
      <c r="AM5263" t="s">
        <v>245</v>
      </c>
    </row>
    <row r="5264" spans="1:39" x14ac:dyDescent="0.3">
      <c r="A5264" s="1">
        <v>43584</v>
      </c>
      <c r="B5264" t="s">
        <v>45</v>
      </c>
      <c r="C5264" t="s">
        <v>239</v>
      </c>
      <c r="D5264">
        <v>1800</v>
      </c>
      <c r="E5264">
        <v>19</v>
      </c>
      <c r="F5264">
        <v>86.690002000000007</v>
      </c>
      <c r="G5264">
        <v>87.739998</v>
      </c>
      <c r="H5264">
        <v>86.57</v>
      </c>
      <c r="I5264">
        <v>86.800003000000004</v>
      </c>
      <c r="J5264">
        <v>86.331542999999996</v>
      </c>
      <c r="K5264">
        <v>1626600</v>
      </c>
      <c r="L5264">
        <v>2.536</v>
      </c>
      <c r="M5264">
        <v>-2.5313363705040202E-3</v>
      </c>
      <c r="N5264">
        <v>-1.6793683584600899E-2</v>
      </c>
      <c r="O5264">
        <v>7.4232126480180002E-2</v>
      </c>
      <c r="P5264">
        <v>0.182023886048127</v>
      </c>
      <c r="Q5264">
        <v>-1.01039451298308E-3</v>
      </c>
      <c r="R5264">
        <v>1.2801630369553301E-2</v>
      </c>
      <c r="S5264">
        <v>1.5827350389324198E-2</v>
      </c>
      <c r="T5264">
        <v>2.14864225213422E-2</v>
      </c>
      <c r="U5264">
        <v>2.1276120063325001E-2</v>
      </c>
      <c r="V5264">
        <v>104.199997</v>
      </c>
      <c r="W5264">
        <v>60.119999</v>
      </c>
      <c r="X5264">
        <v>-0.161689373980763</v>
      </c>
      <c r="Y5264">
        <v>1.07094833958194E-3</v>
      </c>
      <c r="Z5264">
        <v>1.4204132964410401</v>
      </c>
      <c r="AA5264">
        <v>-0.20112747659652799</v>
      </c>
      <c r="AB5264">
        <v>-0.102185324355633</v>
      </c>
      <c r="AC5264" t="s">
        <v>264</v>
      </c>
      <c r="AD5264" t="s">
        <v>394</v>
      </c>
      <c r="AE5264" t="s">
        <v>56</v>
      </c>
      <c r="AF5264" t="s">
        <v>59</v>
      </c>
      <c r="AG5264" t="s">
        <v>395</v>
      </c>
      <c r="AH5264" s="45">
        <v>42075</v>
      </c>
      <c r="AI5264">
        <v>4127</v>
      </c>
      <c r="AK5264" t="s">
        <v>396</v>
      </c>
      <c r="AL5264" t="s">
        <v>288</v>
      </c>
      <c r="AM5264" t="s">
        <v>245</v>
      </c>
    </row>
    <row r="5265" spans="1:39" x14ac:dyDescent="0.3">
      <c r="A5265" s="1">
        <v>43586</v>
      </c>
      <c r="B5265" t="s">
        <v>45</v>
      </c>
      <c r="C5265" t="s">
        <v>239</v>
      </c>
      <c r="D5265">
        <v>1400</v>
      </c>
      <c r="E5265">
        <v>19</v>
      </c>
      <c r="F5265">
        <v>90.190002000000007</v>
      </c>
      <c r="G5265">
        <v>91.199996999999996</v>
      </c>
      <c r="H5265">
        <v>88.459998999999996</v>
      </c>
      <c r="I5265">
        <v>88.480002999999996</v>
      </c>
      <c r="J5265">
        <v>88.002480000000006</v>
      </c>
      <c r="K5265">
        <v>2105900</v>
      </c>
      <c r="L5265">
        <v>2.5110000000000001</v>
      </c>
      <c r="M5265">
        <v>3.3964157407043202E-3</v>
      </c>
      <c r="N5265">
        <v>-1.5921421985975098E-2</v>
      </c>
      <c r="O5265">
        <v>7.0220729212489896E-2</v>
      </c>
      <c r="P5265">
        <v>0.184414372652102</v>
      </c>
      <c r="Q5265">
        <v>3.6885719981394498E-2</v>
      </c>
      <c r="R5265">
        <v>1.36732745847453E-2</v>
      </c>
      <c r="S5265">
        <v>1.54000172930817E-2</v>
      </c>
      <c r="T5265">
        <v>2.10775843714666E-2</v>
      </c>
      <c r="U5265">
        <v>2.12775288657167E-2</v>
      </c>
      <c r="V5265">
        <v>104.199997</v>
      </c>
      <c r="W5265">
        <v>60.119999</v>
      </c>
      <c r="X5265">
        <v>-0.161689373980763</v>
      </c>
      <c r="Y5265">
        <v>-7.5304459681844096E-3</v>
      </c>
      <c r="Z5265">
        <v>1.4193987349735699</v>
      </c>
      <c r="AA5265">
        <v>8.8904882443937905E-2</v>
      </c>
      <c r="AB5265">
        <v>-4.0228343173048603E-2</v>
      </c>
      <c r="AC5265" t="s">
        <v>264</v>
      </c>
      <c r="AD5265" t="s">
        <v>394</v>
      </c>
      <c r="AE5265" t="s">
        <v>56</v>
      </c>
      <c r="AF5265" t="s">
        <v>59</v>
      </c>
      <c r="AG5265" t="s">
        <v>395</v>
      </c>
      <c r="AH5265" s="45">
        <v>42075</v>
      </c>
      <c r="AI5265">
        <v>4127</v>
      </c>
      <c r="AK5265" t="s">
        <v>396</v>
      </c>
      <c r="AL5265" t="s">
        <v>288</v>
      </c>
      <c r="AM5265" t="s">
        <v>245</v>
      </c>
    </row>
    <row r="5266" spans="1:39" x14ac:dyDescent="0.3">
      <c r="A5266" s="1">
        <v>43593</v>
      </c>
      <c r="B5266" t="s">
        <v>45</v>
      </c>
      <c r="C5266" t="s">
        <v>239</v>
      </c>
      <c r="D5266">
        <v>3000</v>
      </c>
      <c r="E5266">
        <v>19</v>
      </c>
      <c r="F5266">
        <v>83.449996999999996</v>
      </c>
      <c r="G5266">
        <v>85.160004000000001</v>
      </c>
      <c r="H5266">
        <v>82.989998</v>
      </c>
      <c r="I5266">
        <v>84.059997999999993</v>
      </c>
      <c r="J5266">
        <v>83.606330999999997</v>
      </c>
      <c r="K5266">
        <v>1819800</v>
      </c>
      <c r="L5266">
        <v>2.4820000000000002</v>
      </c>
      <c r="M5266">
        <v>6.0854837149649597E-3</v>
      </c>
      <c r="N5266">
        <v>-5.1245749010906803E-2</v>
      </c>
      <c r="O5266">
        <v>-3.2075788476285297E-2</v>
      </c>
      <c r="P5266">
        <v>-2.8455284939196499E-3</v>
      </c>
      <c r="Q5266">
        <v>-0.108663645858474</v>
      </c>
      <c r="R5266">
        <v>2.6596105916364299E-2</v>
      </c>
      <c r="S5266">
        <v>1.9268250037611699E-2</v>
      </c>
      <c r="T5266">
        <v>1.7480293823262199E-2</v>
      </c>
      <c r="U5266">
        <v>2.12008374456608E-2</v>
      </c>
      <c r="V5266">
        <v>104.199997</v>
      </c>
      <c r="W5266">
        <v>60.119999</v>
      </c>
      <c r="X5266">
        <v>-0.161689373980763</v>
      </c>
      <c r="Y5266">
        <v>-1.60671540560346E-3</v>
      </c>
      <c r="Z5266">
        <v>1.39539084642496</v>
      </c>
      <c r="AA5266">
        <v>-1.0046314593511201</v>
      </c>
      <c r="AB5266">
        <v>-0.62111933923613405</v>
      </c>
      <c r="AC5266" t="s">
        <v>264</v>
      </c>
      <c r="AD5266" t="s">
        <v>394</v>
      </c>
      <c r="AE5266" t="s">
        <v>56</v>
      </c>
      <c r="AF5266" t="s">
        <v>59</v>
      </c>
      <c r="AG5266" t="s">
        <v>395</v>
      </c>
      <c r="AH5266" s="45">
        <v>42075</v>
      </c>
      <c r="AI5266">
        <v>4127</v>
      </c>
      <c r="AK5266" t="s">
        <v>396</v>
      </c>
      <c r="AL5266" t="s">
        <v>288</v>
      </c>
      <c r="AM5266" t="s">
        <v>245</v>
      </c>
    </row>
    <row r="5267" spans="1:39" x14ac:dyDescent="0.3">
      <c r="A5267" s="1">
        <v>43602</v>
      </c>
      <c r="B5267" t="s">
        <v>45</v>
      </c>
      <c r="C5267" t="s">
        <v>239</v>
      </c>
      <c r="D5267">
        <v>1100</v>
      </c>
      <c r="E5267">
        <v>19</v>
      </c>
      <c r="F5267">
        <v>72.120002999999997</v>
      </c>
      <c r="G5267">
        <v>73.160004000000001</v>
      </c>
      <c r="H5267">
        <v>69.910004000000001</v>
      </c>
      <c r="I5267">
        <v>70.410004000000001</v>
      </c>
      <c r="J5267">
        <v>70.030006</v>
      </c>
      <c r="K5267">
        <v>4254100</v>
      </c>
      <c r="L5267">
        <v>2.3929999999999998</v>
      </c>
      <c r="M5267">
        <v>-4.95945119933595E-2</v>
      </c>
      <c r="N5267">
        <v>-0.15918990622342699</v>
      </c>
      <c r="O5267">
        <v>-0.284267564377024</v>
      </c>
      <c r="P5267">
        <v>-0.164451846563679</v>
      </c>
      <c r="Q5267">
        <v>-0.32191204367506698</v>
      </c>
      <c r="R5267">
        <v>4.2623018301234702E-2</v>
      </c>
      <c r="S5267">
        <v>2.6180095627652101E-2</v>
      </c>
      <c r="T5267">
        <v>2.16473725435779E-2</v>
      </c>
      <c r="U5267">
        <v>2.2207481596234101E-2</v>
      </c>
      <c r="V5267">
        <v>104.199997</v>
      </c>
      <c r="W5267">
        <v>60.119999</v>
      </c>
      <c r="X5267">
        <v>-0.17427852438018199</v>
      </c>
      <c r="Y5267">
        <v>-5.8544371529206298E-3</v>
      </c>
      <c r="Z5267">
        <v>1.42831963560125</v>
      </c>
      <c r="AA5267">
        <v>-2.6297312125648999</v>
      </c>
      <c r="AB5267">
        <v>-2.0272865787651302</v>
      </c>
      <c r="AC5267" t="s">
        <v>264</v>
      </c>
      <c r="AD5267" t="s">
        <v>394</v>
      </c>
      <c r="AE5267" t="s">
        <v>56</v>
      </c>
      <c r="AF5267" t="s">
        <v>59</v>
      </c>
      <c r="AG5267" t="s">
        <v>395</v>
      </c>
      <c r="AH5267" s="45">
        <v>42075</v>
      </c>
      <c r="AI5267">
        <v>4127</v>
      </c>
      <c r="AK5267" t="s">
        <v>396</v>
      </c>
      <c r="AL5267" t="s">
        <v>288</v>
      </c>
      <c r="AM5267" t="s">
        <v>245</v>
      </c>
    </row>
    <row r="5268" spans="1:39" x14ac:dyDescent="0.3">
      <c r="A5268" s="1">
        <v>43605</v>
      </c>
      <c r="B5268" t="s">
        <v>45</v>
      </c>
      <c r="C5268" t="s">
        <v>239</v>
      </c>
      <c r="D5268">
        <v>2000</v>
      </c>
      <c r="E5268">
        <v>19</v>
      </c>
      <c r="F5268">
        <v>67.730002999999996</v>
      </c>
      <c r="G5268">
        <v>69.870002999999997</v>
      </c>
      <c r="H5268">
        <v>67.110000999999997</v>
      </c>
      <c r="I5268">
        <v>68.010002</v>
      </c>
      <c r="J5268">
        <v>68.010002</v>
      </c>
      <c r="K5268">
        <v>4397100</v>
      </c>
      <c r="L5268">
        <v>2.4159999999999999</v>
      </c>
      <c r="M5268">
        <v>-2.9269024750002402E-2</v>
      </c>
      <c r="N5268">
        <v>-0.113922286774083</v>
      </c>
      <c r="O5268">
        <v>-0.287769202898214</v>
      </c>
      <c r="P5268">
        <v>-0.18456420748326899</v>
      </c>
      <c r="Q5268">
        <v>-0.35994473267249599</v>
      </c>
      <c r="R5268">
        <v>3.5498165451411899E-2</v>
      </c>
      <c r="S5268">
        <v>2.6272396080166498E-2</v>
      </c>
      <c r="T5268">
        <v>2.1892387782959499E-2</v>
      </c>
      <c r="U5268">
        <v>2.2268123271928401E-2</v>
      </c>
      <c r="V5268">
        <v>104.199997</v>
      </c>
      <c r="W5268">
        <v>60.119999</v>
      </c>
      <c r="X5268">
        <v>-0.17427852438018199</v>
      </c>
      <c r="Y5268">
        <v>-6.7722580366252503E-3</v>
      </c>
      <c r="Z5268">
        <v>1.4342908140976001</v>
      </c>
      <c r="AA5268">
        <v>-2.9211431323646702</v>
      </c>
      <c r="AB5268">
        <v>-2.2434779303786301</v>
      </c>
      <c r="AC5268" t="s">
        <v>264</v>
      </c>
      <c r="AD5268" t="s">
        <v>394</v>
      </c>
      <c r="AE5268" t="s">
        <v>56</v>
      </c>
      <c r="AF5268" t="s">
        <v>59</v>
      </c>
      <c r="AG5268" t="s">
        <v>395</v>
      </c>
      <c r="AH5268" s="45">
        <v>42075</v>
      </c>
      <c r="AI5268">
        <v>4127</v>
      </c>
      <c r="AK5268" t="s">
        <v>396</v>
      </c>
      <c r="AL5268" t="s">
        <v>288</v>
      </c>
      <c r="AM5268" t="s">
        <v>245</v>
      </c>
    </row>
    <row r="5269" spans="1:39" x14ac:dyDescent="0.3">
      <c r="A5269" s="1">
        <v>43607</v>
      </c>
      <c r="B5269" t="s">
        <v>45</v>
      </c>
      <c r="C5269" t="s">
        <v>246</v>
      </c>
      <c r="D5269">
        <v>2300</v>
      </c>
      <c r="E5269">
        <v>19</v>
      </c>
      <c r="F5269">
        <v>68.910004000000001</v>
      </c>
      <c r="G5269">
        <v>69.559997999999993</v>
      </c>
      <c r="H5269">
        <v>68.300003000000004</v>
      </c>
      <c r="I5269">
        <v>68.540001000000004</v>
      </c>
      <c r="J5269">
        <v>68.540001000000004</v>
      </c>
      <c r="K5269">
        <v>1752400</v>
      </c>
      <c r="L5269">
        <v>2.3929999999999998</v>
      </c>
      <c r="M5269">
        <v>-1.73564815330748E-2</v>
      </c>
      <c r="N5269">
        <v>-0.13344916536129001</v>
      </c>
      <c r="O5269">
        <v>-0.24757118791278401</v>
      </c>
      <c r="P5269">
        <v>-0.16633786452222399</v>
      </c>
      <c r="Q5269">
        <v>-0.34677387952515898</v>
      </c>
      <c r="R5269">
        <v>3.3816041940986197E-2</v>
      </c>
      <c r="S5269">
        <v>2.74807331470442E-2</v>
      </c>
      <c r="T5269">
        <v>2.22479659786004E-2</v>
      </c>
      <c r="U5269">
        <v>2.2336894084598099E-2</v>
      </c>
      <c r="V5269">
        <v>104.199997</v>
      </c>
      <c r="W5269">
        <v>60.119999</v>
      </c>
      <c r="X5269">
        <v>-0.17427852438018199</v>
      </c>
      <c r="Y5269">
        <v>-2.8283920525026501E-3</v>
      </c>
      <c r="Z5269">
        <v>1.4408744471720201</v>
      </c>
      <c r="AA5269">
        <v>-2.81825461819958</v>
      </c>
      <c r="AB5269">
        <v>-2.6376131358164399</v>
      </c>
      <c r="AC5269" t="s">
        <v>264</v>
      </c>
      <c r="AD5269" t="s">
        <v>394</v>
      </c>
      <c r="AE5269" t="s">
        <v>56</v>
      </c>
      <c r="AF5269" t="s">
        <v>59</v>
      </c>
      <c r="AG5269" t="s">
        <v>395</v>
      </c>
      <c r="AH5269" s="45">
        <v>42075</v>
      </c>
      <c r="AI5269">
        <v>4127</v>
      </c>
      <c r="AK5269" t="s">
        <v>396</v>
      </c>
      <c r="AL5269" t="s">
        <v>288</v>
      </c>
      <c r="AM5269" t="s">
        <v>245</v>
      </c>
    </row>
    <row r="5270" spans="1:39" x14ac:dyDescent="0.3">
      <c r="A5270" s="1">
        <v>43633</v>
      </c>
      <c r="B5270" t="s">
        <v>45</v>
      </c>
      <c r="C5270" t="s">
        <v>239</v>
      </c>
      <c r="D5270">
        <v>1000</v>
      </c>
      <c r="E5270">
        <v>19</v>
      </c>
      <c r="F5270">
        <v>71.650002000000001</v>
      </c>
      <c r="G5270">
        <v>72.589995999999999</v>
      </c>
      <c r="H5270">
        <v>70.940002000000007</v>
      </c>
      <c r="I5270">
        <v>72.440002000000007</v>
      </c>
      <c r="J5270">
        <v>72.440002000000007</v>
      </c>
      <c r="K5270">
        <v>1968200</v>
      </c>
      <c r="L5270">
        <v>2.0859999999999999</v>
      </c>
      <c r="M5270">
        <v>8.8741427873606695E-3</v>
      </c>
      <c r="N5270">
        <v>-9.0696787716831907E-3</v>
      </c>
      <c r="O5270">
        <v>-7.81080357735051E-2</v>
      </c>
      <c r="P5270">
        <v>-0.12571835792762601</v>
      </c>
      <c r="Q5270">
        <v>-0.322507880721496</v>
      </c>
      <c r="R5270">
        <v>1.6332894030939502E-2</v>
      </c>
      <c r="S5270">
        <v>2.6171080558623799E-2</v>
      </c>
      <c r="T5270">
        <v>2.3826067857050201E-2</v>
      </c>
      <c r="U5270">
        <v>2.2675776857114301E-2</v>
      </c>
      <c r="V5270">
        <v>103.949997</v>
      </c>
      <c r="W5270">
        <v>60.119999</v>
      </c>
      <c r="X5270">
        <v>-0.17427852438018199</v>
      </c>
      <c r="Y5270">
        <v>9.3131563797728401E-4</v>
      </c>
      <c r="Z5270">
        <v>1.4563576884439999</v>
      </c>
      <c r="AA5270">
        <v>-2.61539531095795</v>
      </c>
      <c r="AB5270">
        <v>-2.4552021297644901</v>
      </c>
      <c r="AC5270" t="s">
        <v>264</v>
      </c>
      <c r="AD5270" t="s">
        <v>394</v>
      </c>
      <c r="AE5270" t="s">
        <v>56</v>
      </c>
      <c r="AF5270" t="s">
        <v>59</v>
      </c>
      <c r="AG5270" t="s">
        <v>395</v>
      </c>
      <c r="AH5270" s="45">
        <v>42075</v>
      </c>
      <c r="AI5270">
        <v>4127</v>
      </c>
      <c r="AK5270" t="s">
        <v>396</v>
      </c>
      <c r="AL5270" t="s">
        <v>288</v>
      </c>
      <c r="AM5270" t="s">
        <v>245</v>
      </c>
    </row>
    <row r="5271" spans="1:39" x14ac:dyDescent="0.3">
      <c r="A5271" s="1">
        <v>43634</v>
      </c>
      <c r="B5271" t="s">
        <v>45</v>
      </c>
      <c r="C5271" t="s">
        <v>239</v>
      </c>
      <c r="D5271">
        <v>2900</v>
      </c>
      <c r="E5271">
        <v>19</v>
      </c>
      <c r="F5271">
        <v>73.180000000000007</v>
      </c>
      <c r="G5271">
        <v>76.419997999999893</v>
      </c>
      <c r="H5271">
        <v>72.790001000000004</v>
      </c>
      <c r="I5271">
        <v>75.720000999999996</v>
      </c>
      <c r="J5271">
        <v>75.720000999999996</v>
      </c>
      <c r="K5271">
        <v>2804200</v>
      </c>
      <c r="L5271">
        <v>2.06</v>
      </c>
      <c r="M5271">
        <v>4.4283678923404297E-2</v>
      </c>
      <c r="N5271">
        <v>2.3382720428902E-2</v>
      </c>
      <c r="O5271">
        <v>2.85240202093234E-2</v>
      </c>
      <c r="P5271">
        <v>-9.1434105564200896E-2</v>
      </c>
      <c r="Q5271">
        <v>-0.28535758875732298</v>
      </c>
      <c r="R5271">
        <v>2.6434921224056201E-2</v>
      </c>
      <c r="S5271">
        <v>2.4589475147625401E-2</v>
      </c>
      <c r="T5271">
        <v>2.4486824123499399E-2</v>
      </c>
      <c r="U5271">
        <v>2.28507784049451E-2</v>
      </c>
      <c r="V5271">
        <v>103.949997</v>
      </c>
      <c r="W5271">
        <v>60.119999</v>
      </c>
      <c r="X5271">
        <v>-0.17427852438018199</v>
      </c>
      <c r="Y5271">
        <v>9.6704895497130797E-3</v>
      </c>
      <c r="Z5271">
        <v>1.4695973938359601</v>
      </c>
      <c r="AA5271">
        <v>-2.34198967156886</v>
      </c>
      <c r="AB5271">
        <v>-2.4685592439511401</v>
      </c>
      <c r="AC5271" t="s">
        <v>264</v>
      </c>
      <c r="AD5271" t="s">
        <v>394</v>
      </c>
      <c r="AE5271" t="s">
        <v>56</v>
      </c>
      <c r="AF5271" t="s">
        <v>59</v>
      </c>
      <c r="AG5271" t="s">
        <v>395</v>
      </c>
      <c r="AH5271" s="45">
        <v>42075</v>
      </c>
      <c r="AI5271">
        <v>4127</v>
      </c>
      <c r="AK5271" t="s">
        <v>396</v>
      </c>
      <c r="AL5271" t="s">
        <v>288</v>
      </c>
      <c r="AM5271" t="s">
        <v>245</v>
      </c>
    </row>
    <row r="5272" spans="1:39" x14ac:dyDescent="0.3">
      <c r="A5272" s="1">
        <v>43580</v>
      </c>
      <c r="B5272" t="s">
        <v>45</v>
      </c>
      <c r="C5272" t="s">
        <v>239</v>
      </c>
      <c r="D5272">
        <v>2000</v>
      </c>
      <c r="E5272">
        <v>20</v>
      </c>
      <c r="F5272">
        <v>89.610000999999997</v>
      </c>
      <c r="G5272">
        <v>89.730002999999996</v>
      </c>
      <c r="H5272">
        <v>87.150002000000001</v>
      </c>
      <c r="I5272">
        <v>88.529999000000004</v>
      </c>
      <c r="J5272">
        <v>88.052207999999993</v>
      </c>
      <c r="K5272">
        <v>1123700</v>
      </c>
      <c r="L5272">
        <v>2.5339999999999998</v>
      </c>
      <c r="M5272">
        <v>-1.53565065964747E-2</v>
      </c>
      <c r="N5272">
        <v>-2.9494074204412898E-2</v>
      </c>
      <c r="O5272">
        <v>8.3352196979259899E-2</v>
      </c>
      <c r="P5272">
        <v>0.23903907278948999</v>
      </c>
      <c r="Q5272">
        <v>2.5876639647663398E-2</v>
      </c>
      <c r="R5272">
        <v>1.39819606358679E-2</v>
      </c>
      <c r="S5272">
        <v>1.5907069796492399E-2</v>
      </c>
      <c r="T5272">
        <v>2.1672811718008101E-2</v>
      </c>
      <c r="U5272">
        <v>2.12517657648011E-2</v>
      </c>
      <c r="V5272">
        <v>104.199997</v>
      </c>
      <c r="W5272">
        <v>60.119999</v>
      </c>
      <c r="X5272">
        <v>-0.161689373980763</v>
      </c>
      <c r="Y5272">
        <v>-3.6904169755480902E-4</v>
      </c>
      <c r="Z5272">
        <v>1.42151730316265</v>
      </c>
      <c r="AA5272">
        <v>4.1249852480532102E-3</v>
      </c>
      <c r="AB5272">
        <v>-0.30650736767444298</v>
      </c>
      <c r="AC5272" t="s">
        <v>265</v>
      </c>
      <c r="AD5272" t="s">
        <v>394</v>
      </c>
      <c r="AE5272" t="s">
        <v>56</v>
      </c>
      <c r="AF5272" t="s">
        <v>59</v>
      </c>
      <c r="AG5272" t="s">
        <v>395</v>
      </c>
      <c r="AH5272" s="45">
        <v>42075</v>
      </c>
      <c r="AI5272">
        <v>4127</v>
      </c>
      <c r="AK5272" t="s">
        <v>396</v>
      </c>
      <c r="AL5272" t="s">
        <v>288</v>
      </c>
      <c r="AM5272" t="s">
        <v>245</v>
      </c>
    </row>
    <row r="5273" spans="1:39" x14ac:dyDescent="0.3">
      <c r="A5273" s="1">
        <v>43587</v>
      </c>
      <c r="B5273" t="s">
        <v>45</v>
      </c>
      <c r="C5273" t="s">
        <v>239</v>
      </c>
      <c r="D5273">
        <v>800</v>
      </c>
      <c r="E5273">
        <v>20</v>
      </c>
      <c r="F5273">
        <v>88.519997000000004</v>
      </c>
      <c r="G5273">
        <v>91.339995999999999</v>
      </c>
      <c r="H5273">
        <v>88.379997000000003</v>
      </c>
      <c r="I5273">
        <v>90.790001000000004</v>
      </c>
      <c r="J5273">
        <v>90.300010999999998</v>
      </c>
      <c r="K5273">
        <v>3491900</v>
      </c>
      <c r="L5273">
        <v>2.552</v>
      </c>
      <c r="M5273">
        <v>2.5772586339812199E-2</v>
      </c>
      <c r="N5273">
        <v>2.5207670950311602E-2</v>
      </c>
      <c r="O5273">
        <v>7.9400427900367804E-2</v>
      </c>
      <c r="P5273">
        <v>0.22216316008124901</v>
      </c>
      <c r="Q5273">
        <v>1.60440537600701E-2</v>
      </c>
      <c r="R5273">
        <v>1.65819982506493E-2</v>
      </c>
      <c r="S5273">
        <v>1.58967542241309E-2</v>
      </c>
      <c r="T5273">
        <v>2.1183371332464899E-2</v>
      </c>
      <c r="U5273">
        <v>2.11362264415716E-2</v>
      </c>
      <c r="V5273">
        <v>104.199997</v>
      </c>
      <c r="W5273">
        <v>60.119999</v>
      </c>
      <c r="X5273">
        <v>-0.161689373980763</v>
      </c>
      <c r="Y5273">
        <v>-2.1262443276895502E-3</v>
      </c>
      <c r="Z5273">
        <v>1.41184575374805</v>
      </c>
      <c r="AA5273">
        <v>-7.1305082751399698E-2</v>
      </c>
      <c r="AB5273">
        <v>-5.5314356772939201E-2</v>
      </c>
      <c r="AC5273" t="s">
        <v>265</v>
      </c>
      <c r="AD5273" t="s">
        <v>394</v>
      </c>
      <c r="AE5273" t="s">
        <v>56</v>
      </c>
      <c r="AF5273" t="s">
        <v>59</v>
      </c>
      <c r="AG5273" t="s">
        <v>395</v>
      </c>
      <c r="AH5273" s="45">
        <v>42075</v>
      </c>
      <c r="AI5273">
        <v>4127</v>
      </c>
      <c r="AK5273" t="s">
        <v>396</v>
      </c>
      <c r="AL5273" t="s">
        <v>288</v>
      </c>
      <c r="AM5273" t="s">
        <v>245</v>
      </c>
    </row>
    <row r="5274" spans="1:39" x14ac:dyDescent="0.3">
      <c r="A5274" s="1">
        <v>43595</v>
      </c>
      <c r="B5274" t="s">
        <v>45</v>
      </c>
      <c r="C5274" t="s">
        <v>239</v>
      </c>
      <c r="D5274">
        <v>1000</v>
      </c>
      <c r="E5274">
        <v>20</v>
      </c>
      <c r="F5274">
        <v>83.129997000000003</v>
      </c>
      <c r="G5274">
        <v>83.629997000000003</v>
      </c>
      <c r="H5274">
        <v>80.599997999999999</v>
      </c>
      <c r="I5274">
        <v>82.559997999999993</v>
      </c>
      <c r="J5274">
        <v>82.114425999999995</v>
      </c>
      <c r="K5274">
        <v>1774500</v>
      </c>
      <c r="L5274">
        <v>2.4550000000000001</v>
      </c>
      <c r="M5274">
        <v>-1.29965936191061E-2</v>
      </c>
      <c r="N5274">
        <v>-5.9255727638672699E-2</v>
      </c>
      <c r="O5274">
        <v>-5.3187048881741E-2</v>
      </c>
      <c r="P5274">
        <v>1.4970126828403501E-2</v>
      </c>
      <c r="Q5274">
        <v>-0.12886954393054001</v>
      </c>
      <c r="R5274">
        <v>1.5023342749668499E-2</v>
      </c>
      <c r="S5274">
        <v>1.9235027978015799E-2</v>
      </c>
      <c r="T5274">
        <v>1.6902844051982301E-2</v>
      </c>
      <c r="U5274">
        <v>2.1188908812867099E-2</v>
      </c>
      <c r="V5274">
        <v>104.199997</v>
      </c>
      <c r="W5274">
        <v>60.119999</v>
      </c>
      <c r="X5274">
        <v>-0.161689373980763</v>
      </c>
      <c r="Y5274">
        <v>3.7133938472042301E-3</v>
      </c>
      <c r="Z5274">
        <v>1.40303619340335</v>
      </c>
      <c r="AA5274">
        <v>-1.1585408752467301</v>
      </c>
      <c r="AB5274">
        <v>-0.99194022319256503</v>
      </c>
      <c r="AC5274" t="s">
        <v>265</v>
      </c>
      <c r="AD5274" t="s">
        <v>394</v>
      </c>
      <c r="AE5274" t="s">
        <v>56</v>
      </c>
      <c r="AF5274" t="s">
        <v>59</v>
      </c>
      <c r="AG5274" t="s">
        <v>395</v>
      </c>
      <c r="AH5274" s="45">
        <v>42075</v>
      </c>
      <c r="AI5274">
        <v>4127</v>
      </c>
      <c r="AK5274" t="s">
        <v>396</v>
      </c>
      <c r="AL5274" t="s">
        <v>288</v>
      </c>
      <c r="AM5274" t="s">
        <v>245</v>
      </c>
    </row>
    <row r="5275" spans="1:39" x14ac:dyDescent="0.3">
      <c r="A5275" s="1">
        <v>43600</v>
      </c>
      <c r="B5275" t="s">
        <v>45</v>
      </c>
      <c r="C5275" t="s">
        <v>246</v>
      </c>
      <c r="D5275">
        <v>2200</v>
      </c>
      <c r="E5275">
        <v>20</v>
      </c>
      <c r="F5275">
        <v>77.430000000000007</v>
      </c>
      <c r="G5275">
        <v>79.389999000000003</v>
      </c>
      <c r="H5275">
        <v>77.169997999999893</v>
      </c>
      <c r="I5275">
        <v>78.75</v>
      </c>
      <c r="J5275">
        <v>78.324989000000002</v>
      </c>
      <c r="K5275">
        <v>1557500</v>
      </c>
      <c r="L5275">
        <v>2.379</v>
      </c>
      <c r="M5275">
        <v>8.1601502098318894E-3</v>
      </c>
      <c r="N5275">
        <v>-6.5252550490608296E-2</v>
      </c>
      <c r="O5275">
        <v>-0.141058567818105</v>
      </c>
      <c r="P5275">
        <v>-4.7700220921170398E-2</v>
      </c>
      <c r="Q5275">
        <v>-0.21178868627932701</v>
      </c>
      <c r="R5275">
        <v>3.6505678040655E-2</v>
      </c>
      <c r="S5275">
        <v>2.40120759737299E-2</v>
      </c>
      <c r="T5275">
        <v>1.93325818909054E-2</v>
      </c>
      <c r="U5275">
        <v>2.1672823682350399E-2</v>
      </c>
      <c r="V5275">
        <v>104.199997</v>
      </c>
      <c r="W5275">
        <v>60.119999</v>
      </c>
      <c r="X5275">
        <v>-0.16672147583072999</v>
      </c>
      <c r="Y5275">
        <v>5.8219943882337104E-3</v>
      </c>
      <c r="Z5275">
        <v>1.4467072955490901</v>
      </c>
      <c r="AA5275">
        <v>-1.7901832295679201</v>
      </c>
      <c r="AB5275">
        <v>-1.52542138854123</v>
      </c>
      <c r="AC5275" t="s">
        <v>265</v>
      </c>
      <c r="AD5275" t="s">
        <v>394</v>
      </c>
      <c r="AE5275" t="s">
        <v>56</v>
      </c>
      <c r="AF5275" t="s">
        <v>59</v>
      </c>
      <c r="AG5275" t="s">
        <v>395</v>
      </c>
      <c r="AH5275" s="45">
        <v>42075</v>
      </c>
      <c r="AI5275">
        <v>4127</v>
      </c>
      <c r="AK5275" t="s">
        <v>396</v>
      </c>
      <c r="AL5275" t="s">
        <v>288</v>
      </c>
      <c r="AM5275" t="s">
        <v>245</v>
      </c>
    </row>
    <row r="5276" spans="1:39" x14ac:dyDescent="0.3">
      <c r="A5276" s="1">
        <v>43607</v>
      </c>
      <c r="B5276" t="s">
        <v>45</v>
      </c>
      <c r="C5276" t="s">
        <v>246</v>
      </c>
      <c r="D5276">
        <v>1800</v>
      </c>
      <c r="E5276">
        <v>20</v>
      </c>
      <c r="F5276">
        <v>68.910004000000001</v>
      </c>
      <c r="G5276">
        <v>69.559997999999993</v>
      </c>
      <c r="H5276">
        <v>68.300003000000004</v>
      </c>
      <c r="I5276">
        <v>68.540001000000004</v>
      </c>
      <c r="J5276">
        <v>68.540001000000004</v>
      </c>
      <c r="K5276">
        <v>1752400</v>
      </c>
      <c r="L5276">
        <v>2.3929999999999998</v>
      </c>
      <c r="M5276">
        <v>-1.73564815330748E-2</v>
      </c>
      <c r="N5276">
        <v>-0.13344916536129001</v>
      </c>
      <c r="O5276">
        <v>-0.24757118791278401</v>
      </c>
      <c r="P5276">
        <v>-0.16633786452222399</v>
      </c>
      <c r="Q5276">
        <v>-0.34677387952515898</v>
      </c>
      <c r="R5276">
        <v>3.3816041940986197E-2</v>
      </c>
      <c r="S5276">
        <v>2.74807331470442E-2</v>
      </c>
      <c r="T5276">
        <v>2.22479659786004E-2</v>
      </c>
      <c r="U5276">
        <v>2.2336894084598099E-2</v>
      </c>
      <c r="V5276">
        <v>104.199997</v>
      </c>
      <c r="W5276">
        <v>60.119999</v>
      </c>
      <c r="X5276">
        <v>-0.17427852438018199</v>
      </c>
      <c r="Y5276">
        <v>-2.8283920525026501E-3</v>
      </c>
      <c r="Z5276">
        <v>1.4408744471720201</v>
      </c>
      <c r="AA5276">
        <v>-2.81825461819958</v>
      </c>
      <c r="AB5276">
        <v>-2.6376131358164399</v>
      </c>
      <c r="AC5276" t="s">
        <v>265</v>
      </c>
      <c r="AD5276" t="s">
        <v>394</v>
      </c>
      <c r="AE5276" t="s">
        <v>56</v>
      </c>
      <c r="AF5276" t="s">
        <v>59</v>
      </c>
      <c r="AG5276" t="s">
        <v>395</v>
      </c>
      <c r="AH5276" s="45">
        <v>42075</v>
      </c>
      <c r="AI5276">
        <v>4127</v>
      </c>
      <c r="AK5276" t="s">
        <v>396</v>
      </c>
      <c r="AL5276" t="s">
        <v>288</v>
      </c>
      <c r="AM5276" t="s">
        <v>245</v>
      </c>
    </row>
    <row r="5277" spans="1:39" x14ac:dyDescent="0.3">
      <c r="A5277" s="1">
        <v>43627</v>
      </c>
      <c r="B5277" t="s">
        <v>45</v>
      </c>
      <c r="C5277" t="s">
        <v>246</v>
      </c>
      <c r="D5277">
        <v>1600</v>
      </c>
      <c r="E5277">
        <v>20</v>
      </c>
      <c r="F5277">
        <v>74.209998999999996</v>
      </c>
      <c r="G5277">
        <v>74.730002999999996</v>
      </c>
      <c r="H5277">
        <v>73.370002999999997</v>
      </c>
      <c r="I5277">
        <v>73.970000999999996</v>
      </c>
      <c r="J5277">
        <v>73.970000999999996</v>
      </c>
      <c r="K5277">
        <v>2894100</v>
      </c>
      <c r="L5277">
        <v>2.14</v>
      </c>
      <c r="M5277">
        <v>1.18312797228189E-2</v>
      </c>
      <c r="N5277">
        <v>6.3772722787568001E-2</v>
      </c>
      <c r="O5277">
        <v>-0.117450688068752</v>
      </c>
      <c r="P5277">
        <v>-0.10081379106707999</v>
      </c>
      <c r="Q5277">
        <v>-0.280196538181264</v>
      </c>
      <c r="R5277">
        <v>2.25135322841956E-2</v>
      </c>
      <c r="S5277">
        <v>3.0274409941642301E-2</v>
      </c>
      <c r="T5277">
        <v>2.3891260366716401E-2</v>
      </c>
      <c r="U5277">
        <v>2.2636706866091101E-2</v>
      </c>
      <c r="V5277">
        <v>103.949997</v>
      </c>
      <c r="W5277">
        <v>60.119999</v>
      </c>
      <c r="X5277">
        <v>-0.17427852438018199</v>
      </c>
      <c r="Y5277">
        <v>-3.4994119269314301E-4</v>
      </c>
      <c r="Z5277">
        <v>1.45410538431226</v>
      </c>
      <c r="AA5277">
        <v>-2.2752041006355799</v>
      </c>
      <c r="AB5277">
        <v>-2.6438865244821499</v>
      </c>
      <c r="AC5277" t="s">
        <v>265</v>
      </c>
      <c r="AD5277" t="s">
        <v>394</v>
      </c>
      <c r="AE5277" t="s">
        <v>56</v>
      </c>
      <c r="AF5277" t="s">
        <v>59</v>
      </c>
      <c r="AG5277" t="s">
        <v>395</v>
      </c>
      <c r="AH5277" s="45">
        <v>42075</v>
      </c>
      <c r="AI5277">
        <v>4127</v>
      </c>
      <c r="AK5277" t="s">
        <v>396</v>
      </c>
      <c r="AL5277" t="s">
        <v>288</v>
      </c>
      <c r="AM5277" t="s">
        <v>245</v>
      </c>
    </row>
    <row r="5278" spans="1:39" x14ac:dyDescent="0.3">
      <c r="A5278" s="1">
        <v>43629</v>
      </c>
      <c r="B5278" t="s">
        <v>45</v>
      </c>
      <c r="C5278" t="s">
        <v>246</v>
      </c>
      <c r="D5278">
        <v>2100</v>
      </c>
      <c r="E5278">
        <v>20</v>
      </c>
      <c r="F5278">
        <v>72.970000999999996</v>
      </c>
      <c r="G5278">
        <v>73.739998</v>
      </c>
      <c r="H5278">
        <v>72.680000000000007</v>
      </c>
      <c r="I5278">
        <v>73.349997999999999</v>
      </c>
      <c r="J5278">
        <v>73.349997999999999</v>
      </c>
      <c r="K5278">
        <v>1265400</v>
      </c>
      <c r="L5278">
        <v>2.0910000000000002</v>
      </c>
      <c r="M5278">
        <v>9.4513954784834191E-3</v>
      </c>
      <c r="N5278">
        <v>5.4923426557277902E-2</v>
      </c>
      <c r="O5278">
        <v>-3.83345920466103E-2</v>
      </c>
      <c r="P5278">
        <v>-9.9089682852068303E-2</v>
      </c>
      <c r="Q5278">
        <v>-0.29927709166934902</v>
      </c>
      <c r="R5278">
        <v>2.0907741242655799E-2</v>
      </c>
      <c r="S5278">
        <v>2.62692663465234E-2</v>
      </c>
      <c r="T5278">
        <v>2.4012816297345901E-2</v>
      </c>
      <c r="U5278">
        <v>2.2655569040042602E-2</v>
      </c>
      <c r="V5278">
        <v>103.949997</v>
      </c>
      <c r="W5278">
        <v>60.119999</v>
      </c>
      <c r="X5278">
        <v>-0.17427852438018199</v>
      </c>
      <c r="Y5278">
        <v>4.0890106107655602E-3</v>
      </c>
      <c r="Z5278">
        <v>1.45549986417878</v>
      </c>
      <c r="AA5278">
        <v>-2.4254411458946401</v>
      </c>
      <c r="AB5278">
        <v>-2.4738702423920902</v>
      </c>
      <c r="AC5278" t="s">
        <v>265</v>
      </c>
      <c r="AD5278" t="s">
        <v>394</v>
      </c>
      <c r="AE5278" t="s">
        <v>56</v>
      </c>
      <c r="AF5278" t="s">
        <v>59</v>
      </c>
      <c r="AG5278" t="s">
        <v>395</v>
      </c>
      <c r="AH5278" s="45">
        <v>42075</v>
      </c>
      <c r="AI5278">
        <v>4127</v>
      </c>
      <c r="AK5278" t="s">
        <v>396</v>
      </c>
      <c r="AL5278" t="s">
        <v>288</v>
      </c>
      <c r="AM5278" t="s">
        <v>245</v>
      </c>
    </row>
    <row r="5279" spans="1:39" x14ac:dyDescent="0.3">
      <c r="A5279" s="1">
        <v>43635</v>
      </c>
      <c r="B5279" t="s">
        <v>45</v>
      </c>
      <c r="C5279" t="s">
        <v>246</v>
      </c>
      <c r="D5279">
        <v>2000</v>
      </c>
      <c r="E5279">
        <v>20</v>
      </c>
      <c r="F5279">
        <v>75.949996999999996</v>
      </c>
      <c r="G5279">
        <v>76.379997000000003</v>
      </c>
      <c r="H5279">
        <v>74.800003000000004</v>
      </c>
      <c r="I5279">
        <v>75.529999000000004</v>
      </c>
      <c r="J5279">
        <v>75.529999000000004</v>
      </c>
      <c r="K5279">
        <v>1539200</v>
      </c>
      <c r="L5279">
        <v>2.0289999999999999</v>
      </c>
      <c r="M5279">
        <v>-2.51242446208813E-3</v>
      </c>
      <c r="N5279">
        <v>3.8738833241607699E-2</v>
      </c>
      <c r="O5279">
        <v>7.56061077405948E-2</v>
      </c>
      <c r="P5279">
        <v>-7.37243366929482E-2</v>
      </c>
      <c r="Q5279">
        <v>-0.27216805280224998</v>
      </c>
      <c r="R5279">
        <v>2.3934591993452999E-2</v>
      </c>
      <c r="S5279">
        <v>2.18450564867308E-2</v>
      </c>
      <c r="T5279">
        <v>2.4369231291363602E-2</v>
      </c>
      <c r="U5279">
        <v>2.2832371807454701E-2</v>
      </c>
      <c r="V5279">
        <v>103.949997</v>
      </c>
      <c r="W5279">
        <v>60.119999</v>
      </c>
      <c r="X5279">
        <v>-0.17427852438018199</v>
      </c>
      <c r="Y5279">
        <v>2.98071681438073E-3</v>
      </c>
      <c r="Z5279">
        <v>1.4678493604012199</v>
      </c>
      <c r="AA5279">
        <v>-2.2491396980758802</v>
      </c>
      <c r="AB5279">
        <v>-2.43824371205281</v>
      </c>
      <c r="AC5279" t="s">
        <v>265</v>
      </c>
      <c r="AD5279" t="s">
        <v>394</v>
      </c>
      <c r="AE5279" t="s">
        <v>56</v>
      </c>
      <c r="AF5279" t="s">
        <v>59</v>
      </c>
      <c r="AG5279" t="s">
        <v>395</v>
      </c>
      <c r="AH5279" s="45">
        <v>42075</v>
      </c>
      <c r="AI5279">
        <v>4127</v>
      </c>
      <c r="AK5279" t="s">
        <v>396</v>
      </c>
      <c r="AL5279" t="s">
        <v>288</v>
      </c>
      <c r="AM5279" t="s">
        <v>245</v>
      </c>
    </row>
    <row r="5280" spans="1:39" x14ac:dyDescent="0.3">
      <c r="A5280" s="1">
        <v>43563</v>
      </c>
      <c r="B5280" t="s">
        <v>46</v>
      </c>
      <c r="C5280" t="s">
        <v>246</v>
      </c>
      <c r="D5280">
        <v>100</v>
      </c>
      <c r="E5280">
        <v>2</v>
      </c>
      <c r="F5280">
        <v>54.720001000000003</v>
      </c>
      <c r="G5280">
        <v>55.400002000000001</v>
      </c>
      <c r="H5280">
        <v>54.5</v>
      </c>
      <c r="I5280">
        <v>55.060001</v>
      </c>
      <c r="J5280">
        <v>54.598544999999902</v>
      </c>
      <c r="K5280">
        <v>7121000</v>
      </c>
      <c r="L5280">
        <v>2.5190000000000001</v>
      </c>
      <c r="M5280">
        <v>6.7426583270466202E-3</v>
      </c>
      <c r="N5280">
        <v>-0.142458903812518</v>
      </c>
      <c r="O5280">
        <v>-8.2414904360463101E-2</v>
      </c>
      <c r="P5280">
        <v>-0.23354969927663299</v>
      </c>
      <c r="Q5280">
        <v>-0.11822096322772099</v>
      </c>
      <c r="R5280">
        <v>6.1461948138540799E-2</v>
      </c>
      <c r="S5280">
        <v>3.1416334727970403E-2</v>
      </c>
      <c r="T5280">
        <v>2.2807075545533101E-2</v>
      </c>
      <c r="U5280">
        <v>1.8638705523776399E-2</v>
      </c>
      <c r="V5280">
        <v>86.309997999999993</v>
      </c>
      <c r="W5280">
        <v>53.849997999999999</v>
      </c>
      <c r="X5280">
        <v>-0.16295290293864301</v>
      </c>
      <c r="Y5280">
        <v>1.0469119934194001E-3</v>
      </c>
      <c r="Z5280">
        <v>0.91612486080524702</v>
      </c>
      <c r="AA5280">
        <v>-1.0187431800553399</v>
      </c>
      <c r="AB5280">
        <v>-1.1008193338999199</v>
      </c>
      <c r="AC5280" t="s">
        <v>247</v>
      </c>
      <c r="AD5280" t="s">
        <v>397</v>
      </c>
      <c r="AE5280" t="s">
        <v>66</v>
      </c>
      <c r="AF5280" t="s">
        <v>95</v>
      </c>
      <c r="AG5280" t="s">
        <v>398</v>
      </c>
      <c r="AH5280" s="45">
        <v>29220</v>
      </c>
      <c r="AI5280">
        <v>1618921</v>
      </c>
      <c r="AK5280" t="s">
        <v>399</v>
      </c>
      <c r="AL5280" t="s">
        <v>284</v>
      </c>
      <c r="AM5280" t="s">
        <v>245</v>
      </c>
    </row>
    <row r="5281" spans="1:39" x14ac:dyDescent="0.3">
      <c r="A5281" s="1">
        <v>43584</v>
      </c>
      <c r="B5281" t="s">
        <v>46</v>
      </c>
      <c r="C5281" t="s">
        <v>246</v>
      </c>
      <c r="D5281">
        <v>200</v>
      </c>
      <c r="E5281">
        <v>2</v>
      </c>
      <c r="F5281">
        <v>52.919998</v>
      </c>
      <c r="G5281">
        <v>53.709998999999897</v>
      </c>
      <c r="H5281">
        <v>52.779998999999997</v>
      </c>
      <c r="I5281">
        <v>53.560001</v>
      </c>
      <c r="J5281">
        <v>53.111117999999998</v>
      </c>
      <c r="K5281">
        <v>5095200</v>
      </c>
      <c r="L5281">
        <v>2.536</v>
      </c>
      <c r="M5281">
        <v>1.33448552981841E-2</v>
      </c>
      <c r="N5281">
        <v>-1.0031566160957701E-2</v>
      </c>
      <c r="O5281">
        <v>-0.150034654491116</v>
      </c>
      <c r="P5281">
        <v>-0.28391985823430799</v>
      </c>
      <c r="Q5281">
        <v>-0.196079038717413</v>
      </c>
      <c r="R5281">
        <v>1.3046234885076899E-2</v>
      </c>
      <c r="S5281">
        <v>3.0914797339563701E-2</v>
      </c>
      <c r="T5281">
        <v>2.2770252737074399E-2</v>
      </c>
      <c r="U5281">
        <v>1.8503427658153399E-2</v>
      </c>
      <c r="V5281">
        <v>86.309997999999993</v>
      </c>
      <c r="W5281">
        <v>52.25</v>
      </c>
      <c r="X5281">
        <v>-0.16295290293864301</v>
      </c>
      <c r="Y5281">
        <v>1.07094833958194E-3</v>
      </c>
      <c r="Z5281">
        <v>0.90942290617427102</v>
      </c>
      <c r="AA5281">
        <v>-1.6154072790209699</v>
      </c>
      <c r="AB5281">
        <v>-1.49961524086816</v>
      </c>
      <c r="AC5281" t="s">
        <v>247</v>
      </c>
      <c r="AD5281" t="s">
        <v>397</v>
      </c>
      <c r="AE5281" t="s">
        <v>66</v>
      </c>
      <c r="AF5281" t="s">
        <v>95</v>
      </c>
      <c r="AG5281" t="s">
        <v>398</v>
      </c>
      <c r="AH5281" s="45">
        <v>29220</v>
      </c>
      <c r="AI5281">
        <v>1618921</v>
      </c>
      <c r="AK5281" t="s">
        <v>399</v>
      </c>
      <c r="AL5281" t="s">
        <v>284</v>
      </c>
      <c r="AM5281" t="s">
        <v>245</v>
      </c>
    </row>
    <row r="5282" spans="1:39" x14ac:dyDescent="0.3">
      <c r="A5282" s="1">
        <v>43606</v>
      </c>
      <c r="B5282" t="s">
        <v>46</v>
      </c>
      <c r="C5282" t="s">
        <v>246</v>
      </c>
      <c r="D5282">
        <v>100</v>
      </c>
      <c r="E5282">
        <v>2</v>
      </c>
      <c r="F5282">
        <v>52.400002000000001</v>
      </c>
      <c r="G5282">
        <v>52.849997999999999</v>
      </c>
      <c r="H5282">
        <v>52.169998</v>
      </c>
      <c r="I5282">
        <v>52.759997999999896</v>
      </c>
      <c r="J5282">
        <v>52.759997999999896</v>
      </c>
      <c r="K5282">
        <v>4267700</v>
      </c>
      <c r="L5282">
        <v>2.4260000000000002</v>
      </c>
      <c r="M5282">
        <v>9.52206811932922E-3</v>
      </c>
      <c r="N5282">
        <v>1.18336931792346E-2</v>
      </c>
      <c r="O5282">
        <v>-2.64136488058173E-2</v>
      </c>
      <c r="P5282">
        <v>-0.29971494952257699</v>
      </c>
      <c r="Q5282">
        <v>-0.17219229771476899</v>
      </c>
      <c r="R5282">
        <v>5.2187000874453198E-3</v>
      </c>
      <c r="S5282">
        <v>9.9684686810976794E-3</v>
      </c>
      <c r="T5282">
        <v>2.2252955688144099E-2</v>
      </c>
      <c r="U5282">
        <v>1.8165082453066399E-2</v>
      </c>
      <c r="V5282">
        <v>86.309997999999993</v>
      </c>
      <c r="W5282">
        <v>51.790000999999997</v>
      </c>
      <c r="X5282">
        <v>-0.16295290293864301</v>
      </c>
      <c r="Y5282">
        <v>8.4599491109458805E-3</v>
      </c>
      <c r="Z5282">
        <v>0.87677702132584201</v>
      </c>
      <c r="AA5282">
        <v>-1.5116931830103799</v>
      </c>
      <c r="AB5282">
        <v>-1.63784149563505</v>
      </c>
      <c r="AC5282" t="s">
        <v>247</v>
      </c>
      <c r="AD5282" t="s">
        <v>397</v>
      </c>
      <c r="AE5282" t="s">
        <v>66</v>
      </c>
      <c r="AF5282" t="s">
        <v>95</v>
      </c>
      <c r="AG5282" t="s">
        <v>398</v>
      </c>
      <c r="AH5282" s="45">
        <v>29220</v>
      </c>
      <c r="AI5282">
        <v>1618921</v>
      </c>
      <c r="AK5282" t="s">
        <v>399</v>
      </c>
      <c r="AL5282" t="s">
        <v>284</v>
      </c>
      <c r="AM5282" t="s">
        <v>245</v>
      </c>
    </row>
    <row r="5283" spans="1:39" x14ac:dyDescent="0.3">
      <c r="A5283" s="1">
        <v>43615</v>
      </c>
      <c r="B5283" t="s">
        <v>46</v>
      </c>
      <c r="C5283" t="s">
        <v>246</v>
      </c>
      <c r="D5283">
        <v>100</v>
      </c>
      <c r="E5283">
        <v>2</v>
      </c>
      <c r="F5283">
        <v>51.23</v>
      </c>
      <c r="G5283">
        <v>51.290000999999997</v>
      </c>
      <c r="H5283">
        <v>50.200001</v>
      </c>
      <c r="I5283">
        <v>50.549999</v>
      </c>
      <c r="J5283">
        <v>50.549999</v>
      </c>
      <c r="K5283">
        <v>3844400</v>
      </c>
      <c r="L5283">
        <v>2.2269999999999999</v>
      </c>
      <c r="M5283">
        <v>-1.14085029658105E-2</v>
      </c>
      <c r="N5283">
        <v>-4.61962522255598E-2</v>
      </c>
      <c r="O5283">
        <v>-4.9423359178254599E-2</v>
      </c>
      <c r="P5283">
        <v>-0.33397317756617401</v>
      </c>
      <c r="Q5283">
        <v>-0.18916263020603699</v>
      </c>
      <c r="R5283">
        <v>1.11002853600141E-2</v>
      </c>
      <c r="S5283">
        <v>1.01012873061528E-2</v>
      </c>
      <c r="T5283">
        <v>2.2277648586489399E-2</v>
      </c>
      <c r="U5283">
        <v>1.8232950068155802E-2</v>
      </c>
      <c r="V5283">
        <v>86.309997999999993</v>
      </c>
      <c r="W5283">
        <v>50.200001</v>
      </c>
      <c r="X5283">
        <v>-0.16295290293864301</v>
      </c>
      <c r="Y5283">
        <v>2.0962723552933101E-3</v>
      </c>
      <c r="Z5283">
        <v>0.88187821872510797</v>
      </c>
      <c r="AA5283">
        <v>-1.6400203185917599</v>
      </c>
      <c r="AB5283">
        <v>-1.6208581575208101</v>
      </c>
      <c r="AC5283" t="s">
        <v>247</v>
      </c>
      <c r="AD5283" t="s">
        <v>397</v>
      </c>
      <c r="AE5283" t="s">
        <v>66</v>
      </c>
      <c r="AF5283" t="s">
        <v>95</v>
      </c>
      <c r="AG5283" t="s">
        <v>398</v>
      </c>
      <c r="AH5283" s="45">
        <v>29220</v>
      </c>
      <c r="AI5283">
        <v>1618921</v>
      </c>
      <c r="AK5283" t="s">
        <v>399</v>
      </c>
      <c r="AL5283" t="s">
        <v>284</v>
      </c>
      <c r="AM5283" t="s">
        <v>245</v>
      </c>
    </row>
    <row r="5284" spans="1:39" x14ac:dyDescent="0.3">
      <c r="A5284" s="1">
        <v>43620</v>
      </c>
      <c r="B5284" t="s">
        <v>46</v>
      </c>
      <c r="C5284" t="s">
        <v>239</v>
      </c>
      <c r="D5284">
        <v>100</v>
      </c>
      <c r="E5284">
        <v>2</v>
      </c>
      <c r="F5284">
        <v>50.5</v>
      </c>
      <c r="G5284">
        <v>51.630001</v>
      </c>
      <c r="H5284">
        <v>50.349997999999999</v>
      </c>
      <c r="I5284">
        <v>51.5</v>
      </c>
      <c r="J5284">
        <v>51.5</v>
      </c>
      <c r="K5284">
        <v>5978000</v>
      </c>
      <c r="L5284">
        <v>2.1190000000000002</v>
      </c>
      <c r="M5284">
        <v>3.1360424188172503E-2</v>
      </c>
      <c r="N5284">
        <v>-4.2627655688463103E-3</v>
      </c>
      <c r="O5284">
        <v>-3.5089544115016698E-2</v>
      </c>
      <c r="P5284">
        <v>-0.19946580570800701</v>
      </c>
      <c r="Q5284">
        <v>-0.17309233448792499</v>
      </c>
      <c r="R5284">
        <v>2.21390515296652E-2</v>
      </c>
      <c r="S5284">
        <v>1.3613340376296501E-2</v>
      </c>
      <c r="T5284">
        <v>2.1228886988452399E-2</v>
      </c>
      <c r="U5284">
        <v>1.83590811462583E-2</v>
      </c>
      <c r="V5284">
        <v>86.309997999999993</v>
      </c>
      <c r="W5284">
        <v>49.310001</v>
      </c>
      <c r="X5284">
        <v>-0.16295290293864301</v>
      </c>
      <c r="Y5284">
        <v>2.1205927310919401E-2</v>
      </c>
      <c r="Z5284">
        <v>0.894427856676278</v>
      </c>
      <c r="AA5284">
        <v>-1.5135789518593401</v>
      </c>
      <c r="AB5284">
        <v>-1.6840138046632001</v>
      </c>
      <c r="AC5284" t="s">
        <v>247</v>
      </c>
      <c r="AD5284" t="s">
        <v>397</v>
      </c>
      <c r="AE5284" t="s">
        <v>66</v>
      </c>
      <c r="AF5284" t="s">
        <v>95</v>
      </c>
      <c r="AG5284" t="s">
        <v>398</v>
      </c>
      <c r="AH5284" s="45">
        <v>29220</v>
      </c>
      <c r="AI5284">
        <v>1618921</v>
      </c>
      <c r="AK5284" t="s">
        <v>399</v>
      </c>
      <c r="AL5284" t="s">
        <v>284</v>
      </c>
      <c r="AM5284" t="s">
        <v>245</v>
      </c>
    </row>
    <row r="5285" spans="1:39" x14ac:dyDescent="0.3">
      <c r="A5285" s="1">
        <v>43558</v>
      </c>
      <c r="B5285" t="s">
        <v>46</v>
      </c>
      <c r="C5285" t="s">
        <v>246</v>
      </c>
      <c r="D5285">
        <v>100</v>
      </c>
      <c r="E5285">
        <v>3</v>
      </c>
      <c r="F5285">
        <v>55.540000999999997</v>
      </c>
      <c r="G5285">
        <v>55.700001</v>
      </c>
      <c r="H5285">
        <v>54.48</v>
      </c>
      <c r="I5285">
        <v>54.84</v>
      </c>
      <c r="J5285">
        <v>54.380389999999998</v>
      </c>
      <c r="K5285">
        <v>17901900</v>
      </c>
      <c r="L5285">
        <v>2.5169999999999999</v>
      </c>
      <c r="M5285">
        <v>-9.4374216709197396E-3</v>
      </c>
      <c r="N5285">
        <v>-0.126417328420528</v>
      </c>
      <c r="O5285">
        <v>-0.16595938088568199</v>
      </c>
      <c r="P5285">
        <v>-0.20958260907804899</v>
      </c>
      <c r="Q5285">
        <v>-0.11748684337413901</v>
      </c>
      <c r="R5285">
        <v>6.2942275379057402E-2</v>
      </c>
      <c r="S5285">
        <v>3.2183927880942001E-2</v>
      </c>
      <c r="T5285">
        <v>2.3185238752528599E-2</v>
      </c>
      <c r="U5285">
        <v>1.88018769806256E-2</v>
      </c>
      <c r="V5285">
        <v>86.309997999999993</v>
      </c>
      <c r="W5285">
        <v>54.48</v>
      </c>
      <c r="X5285">
        <v>-0.16295290293864301</v>
      </c>
      <c r="Y5285">
        <v>2.1460723821998401E-3</v>
      </c>
      <c r="Z5285">
        <v>0.92062168883688</v>
      </c>
      <c r="AA5285">
        <v>-1.00799414186947</v>
      </c>
      <c r="AB5285">
        <v>-0.59980466329900695</v>
      </c>
      <c r="AC5285" t="s">
        <v>248</v>
      </c>
      <c r="AD5285" t="s">
        <v>397</v>
      </c>
      <c r="AE5285" t="s">
        <v>66</v>
      </c>
      <c r="AF5285" t="s">
        <v>95</v>
      </c>
      <c r="AG5285" t="s">
        <v>398</v>
      </c>
      <c r="AH5285" s="45">
        <v>29220</v>
      </c>
      <c r="AI5285">
        <v>1618921</v>
      </c>
      <c r="AK5285" t="s">
        <v>399</v>
      </c>
      <c r="AL5285" t="s">
        <v>284</v>
      </c>
      <c r="AM5285" t="s">
        <v>245</v>
      </c>
    </row>
    <row r="5286" spans="1:39" x14ac:dyDescent="0.3">
      <c r="A5286" s="1">
        <v>43584</v>
      </c>
      <c r="B5286" t="s">
        <v>46</v>
      </c>
      <c r="C5286" t="s">
        <v>246</v>
      </c>
      <c r="D5286">
        <v>300</v>
      </c>
      <c r="E5286">
        <v>3</v>
      </c>
      <c r="F5286">
        <v>52.919998</v>
      </c>
      <c r="G5286">
        <v>53.709998999999897</v>
      </c>
      <c r="H5286">
        <v>52.779998999999997</v>
      </c>
      <c r="I5286">
        <v>53.560001</v>
      </c>
      <c r="J5286">
        <v>53.111117999999998</v>
      </c>
      <c r="K5286">
        <v>5095200</v>
      </c>
      <c r="L5286">
        <v>2.536</v>
      </c>
      <c r="M5286">
        <v>1.33448552981841E-2</v>
      </c>
      <c r="N5286">
        <v>-1.0031566160957701E-2</v>
      </c>
      <c r="O5286">
        <v>-0.150034654491116</v>
      </c>
      <c r="P5286">
        <v>-0.28391985823430799</v>
      </c>
      <c r="Q5286">
        <v>-0.196079038717413</v>
      </c>
      <c r="R5286">
        <v>1.3046234885076899E-2</v>
      </c>
      <c r="S5286">
        <v>3.0914797339563701E-2</v>
      </c>
      <c r="T5286">
        <v>2.2770252737074399E-2</v>
      </c>
      <c r="U5286">
        <v>1.8503427658153399E-2</v>
      </c>
      <c r="V5286">
        <v>86.309997999999993</v>
      </c>
      <c r="W5286">
        <v>52.25</v>
      </c>
      <c r="X5286">
        <v>-0.16295290293864301</v>
      </c>
      <c r="Y5286">
        <v>1.07094833958194E-3</v>
      </c>
      <c r="Z5286">
        <v>0.90942290617427102</v>
      </c>
      <c r="AA5286">
        <v>-1.6154072790209699</v>
      </c>
      <c r="AB5286">
        <v>-1.49961524086816</v>
      </c>
      <c r="AC5286" t="s">
        <v>248</v>
      </c>
      <c r="AD5286" t="s">
        <v>397</v>
      </c>
      <c r="AE5286" t="s">
        <v>66</v>
      </c>
      <c r="AF5286" t="s">
        <v>95</v>
      </c>
      <c r="AG5286" t="s">
        <v>398</v>
      </c>
      <c r="AH5286" s="45">
        <v>29220</v>
      </c>
      <c r="AI5286">
        <v>1618921</v>
      </c>
      <c r="AK5286" t="s">
        <v>399</v>
      </c>
      <c r="AL5286" t="s">
        <v>284</v>
      </c>
      <c r="AM5286" t="s">
        <v>245</v>
      </c>
    </row>
    <row r="5287" spans="1:39" x14ac:dyDescent="0.3">
      <c r="A5287" s="1">
        <v>43592</v>
      </c>
      <c r="B5287" t="s">
        <v>46</v>
      </c>
      <c r="C5287" t="s">
        <v>246</v>
      </c>
      <c r="D5287">
        <v>200</v>
      </c>
      <c r="E5287">
        <v>3</v>
      </c>
      <c r="F5287">
        <v>53.5</v>
      </c>
      <c r="G5287">
        <v>53.869999</v>
      </c>
      <c r="H5287">
        <v>52.669998</v>
      </c>
      <c r="I5287">
        <v>52.939999</v>
      </c>
      <c r="J5287">
        <v>52.496310999999999</v>
      </c>
      <c r="K5287">
        <v>6446200</v>
      </c>
      <c r="L5287">
        <v>2.448</v>
      </c>
      <c r="M5287">
        <v>-1.8342276517451499E-2</v>
      </c>
      <c r="N5287">
        <v>-1.18300510531479E-2</v>
      </c>
      <c r="O5287">
        <v>-2.2598869465536801E-2</v>
      </c>
      <c r="P5287">
        <v>-0.29178397504889397</v>
      </c>
      <c r="Q5287">
        <v>-0.16282799773753101</v>
      </c>
      <c r="R5287">
        <v>9.4145788797842297E-3</v>
      </c>
      <c r="S5287">
        <v>1.03492717913026E-2</v>
      </c>
      <c r="T5287">
        <v>2.2826451969758899E-2</v>
      </c>
      <c r="U5287">
        <v>1.8305094697461999E-2</v>
      </c>
      <c r="V5287">
        <v>86.309997999999993</v>
      </c>
      <c r="W5287">
        <v>52.25</v>
      </c>
      <c r="X5287">
        <v>-0.16295290293864301</v>
      </c>
      <c r="Y5287">
        <v>-1.6649488130547601E-2</v>
      </c>
      <c r="Z5287">
        <v>0.88947860327468897</v>
      </c>
      <c r="AA5287">
        <v>-1.39435032551178</v>
      </c>
      <c r="AB5287">
        <v>-1.3387114097760899</v>
      </c>
      <c r="AC5287" t="s">
        <v>248</v>
      </c>
      <c r="AD5287" t="s">
        <v>397</v>
      </c>
      <c r="AE5287" t="s">
        <v>66</v>
      </c>
      <c r="AF5287" t="s">
        <v>95</v>
      </c>
      <c r="AG5287" t="s">
        <v>398</v>
      </c>
      <c r="AH5287" s="45">
        <v>29220</v>
      </c>
      <c r="AI5287">
        <v>1618921</v>
      </c>
      <c r="AK5287" t="s">
        <v>399</v>
      </c>
      <c r="AL5287" t="s">
        <v>284</v>
      </c>
      <c r="AM5287" t="s">
        <v>245</v>
      </c>
    </row>
    <row r="5288" spans="1:39" x14ac:dyDescent="0.3">
      <c r="A5288" s="1">
        <v>43593</v>
      </c>
      <c r="B5288" t="s">
        <v>46</v>
      </c>
      <c r="C5288" t="s">
        <v>239</v>
      </c>
      <c r="D5288">
        <v>200</v>
      </c>
      <c r="E5288">
        <v>3</v>
      </c>
      <c r="F5288">
        <v>52.950001</v>
      </c>
      <c r="G5288">
        <v>53.849997999999999</v>
      </c>
      <c r="H5288">
        <v>52.389998999999897</v>
      </c>
      <c r="I5288">
        <v>53.5</v>
      </c>
      <c r="J5288">
        <v>53.0516199999999</v>
      </c>
      <c r="K5288">
        <v>5347400</v>
      </c>
      <c r="L5288">
        <v>2.4820000000000002</v>
      </c>
      <c r="M5288">
        <v>1.0522501360675901E-2</v>
      </c>
      <c r="N5288">
        <v>-3.35881186361245E-3</v>
      </c>
      <c r="O5288">
        <v>-2.19991738943211E-2</v>
      </c>
      <c r="P5288">
        <v>-0.28350285225226501</v>
      </c>
      <c r="Q5288">
        <v>-0.12835689197363101</v>
      </c>
      <c r="R5288">
        <v>1.10316163648214E-2</v>
      </c>
      <c r="S5288">
        <v>1.0380229862822599E-2</v>
      </c>
      <c r="T5288">
        <v>2.2890421657381602E-2</v>
      </c>
      <c r="U5288">
        <v>1.8259006188564499E-2</v>
      </c>
      <c r="V5288">
        <v>86.309997999999993</v>
      </c>
      <c r="W5288">
        <v>52.25</v>
      </c>
      <c r="X5288">
        <v>-0.16295290293864301</v>
      </c>
      <c r="Y5288">
        <v>-1.60671540560346E-3</v>
      </c>
      <c r="Z5288">
        <v>0.89207023608601699</v>
      </c>
      <c r="AA5288">
        <v>-1.14709658823101</v>
      </c>
      <c r="AB5288">
        <v>-1.2541605852447499</v>
      </c>
      <c r="AC5288" t="s">
        <v>248</v>
      </c>
      <c r="AD5288" t="s">
        <v>397</v>
      </c>
      <c r="AE5288" t="s">
        <v>66</v>
      </c>
      <c r="AF5288" t="s">
        <v>95</v>
      </c>
      <c r="AG5288" t="s">
        <v>398</v>
      </c>
      <c r="AH5288" s="45">
        <v>29220</v>
      </c>
      <c r="AI5288">
        <v>1618921</v>
      </c>
      <c r="AK5288" t="s">
        <v>399</v>
      </c>
      <c r="AL5288" t="s">
        <v>284</v>
      </c>
      <c r="AM5288" t="s">
        <v>245</v>
      </c>
    </row>
    <row r="5289" spans="1:39" x14ac:dyDescent="0.3">
      <c r="A5289" s="1">
        <v>43623</v>
      </c>
      <c r="B5289" t="s">
        <v>46</v>
      </c>
      <c r="C5289" t="s">
        <v>246</v>
      </c>
      <c r="D5289">
        <v>100</v>
      </c>
      <c r="E5289">
        <v>3</v>
      </c>
      <c r="F5289">
        <v>51.240001999999997</v>
      </c>
      <c r="G5289">
        <v>52.099997999999999</v>
      </c>
      <c r="H5289">
        <v>50.799999</v>
      </c>
      <c r="I5289">
        <v>51.970001000000003</v>
      </c>
      <c r="J5289">
        <v>51.970001000000003</v>
      </c>
      <c r="K5289">
        <v>4217700</v>
      </c>
      <c r="L5289">
        <v>2.0840000000000001</v>
      </c>
      <c r="M5289">
        <v>1.9233249314251299E-2</v>
      </c>
      <c r="N5289">
        <v>5.19315371610099E-2</v>
      </c>
      <c r="O5289">
        <v>-1.00762521998728E-2</v>
      </c>
      <c r="P5289">
        <v>-0.13359363813648401</v>
      </c>
      <c r="Q5289">
        <v>-0.168610237654647</v>
      </c>
      <c r="R5289">
        <v>1.69244986210077E-2</v>
      </c>
      <c r="S5289">
        <v>1.4038599730948099E-2</v>
      </c>
      <c r="T5289">
        <v>2.0876234279116199E-2</v>
      </c>
      <c r="U5289">
        <v>1.8409779775434301E-2</v>
      </c>
      <c r="V5289">
        <v>86.309997999999993</v>
      </c>
      <c r="W5289">
        <v>49.310001</v>
      </c>
      <c r="X5289">
        <v>-0.16295290293864301</v>
      </c>
      <c r="Y5289">
        <v>1.0442979367750601E-2</v>
      </c>
      <c r="Z5289">
        <v>0.89238694113957295</v>
      </c>
      <c r="AA5289">
        <v>-1.48830106355034</v>
      </c>
      <c r="AB5289">
        <v>-1.5957241118668299</v>
      </c>
      <c r="AC5289" t="s">
        <v>248</v>
      </c>
      <c r="AD5289" t="s">
        <v>397</v>
      </c>
      <c r="AE5289" t="s">
        <v>66</v>
      </c>
      <c r="AF5289" t="s">
        <v>95</v>
      </c>
      <c r="AG5289" t="s">
        <v>398</v>
      </c>
      <c r="AH5289" s="45">
        <v>29220</v>
      </c>
      <c r="AI5289">
        <v>1618921</v>
      </c>
      <c r="AK5289" t="s">
        <v>399</v>
      </c>
      <c r="AL5289" t="s">
        <v>284</v>
      </c>
      <c r="AM5289" t="s">
        <v>245</v>
      </c>
    </row>
    <row r="5290" spans="1:39" x14ac:dyDescent="0.3">
      <c r="A5290" s="1">
        <v>43628</v>
      </c>
      <c r="B5290" t="s">
        <v>46</v>
      </c>
      <c r="C5290" t="s">
        <v>246</v>
      </c>
      <c r="D5290">
        <v>100</v>
      </c>
      <c r="E5290">
        <v>3</v>
      </c>
      <c r="F5290">
        <v>52.950001</v>
      </c>
      <c r="G5290">
        <v>52.950001</v>
      </c>
      <c r="H5290">
        <v>51.650002000000001</v>
      </c>
      <c r="I5290">
        <v>52.119999</v>
      </c>
      <c r="J5290">
        <v>52.119999</v>
      </c>
      <c r="K5290">
        <v>4213200</v>
      </c>
      <c r="L5290">
        <v>2.1269999999999998</v>
      </c>
      <c r="M5290">
        <v>-1.44764813840204E-2</v>
      </c>
      <c r="N5290">
        <v>2.5652398170754698E-2</v>
      </c>
      <c r="O5290">
        <v>-1.622013805875E-2</v>
      </c>
      <c r="P5290">
        <v>-0.163555224688331</v>
      </c>
      <c r="Q5290">
        <v>-0.18003545238284399</v>
      </c>
      <c r="R5290">
        <v>1.24895854817234E-2</v>
      </c>
      <c r="S5290">
        <v>1.44513853696384E-2</v>
      </c>
      <c r="T5290">
        <v>2.0807459468757498E-2</v>
      </c>
      <c r="U5290">
        <v>1.8430299350277801E-2</v>
      </c>
      <c r="V5290">
        <v>86.309997999999993</v>
      </c>
      <c r="W5290">
        <v>49.310001</v>
      </c>
      <c r="X5290">
        <v>-0.16295290293864301</v>
      </c>
      <c r="Y5290">
        <v>-2.0396578921351798E-3</v>
      </c>
      <c r="Z5290">
        <v>0.89431980723478899</v>
      </c>
      <c r="AA5290">
        <v>-1.5913142857317499</v>
      </c>
      <c r="AB5290">
        <v>-1.51671422025493</v>
      </c>
      <c r="AC5290" t="s">
        <v>248</v>
      </c>
      <c r="AD5290" t="s">
        <v>397</v>
      </c>
      <c r="AE5290" t="s">
        <v>66</v>
      </c>
      <c r="AF5290" t="s">
        <v>95</v>
      </c>
      <c r="AG5290" t="s">
        <v>398</v>
      </c>
      <c r="AH5290" s="45">
        <v>29220</v>
      </c>
      <c r="AI5290">
        <v>1618921</v>
      </c>
      <c r="AK5290" t="s">
        <v>399</v>
      </c>
      <c r="AL5290" t="s">
        <v>284</v>
      </c>
      <c r="AM5290" t="s">
        <v>245</v>
      </c>
    </row>
    <row r="5291" spans="1:39" x14ac:dyDescent="0.3">
      <c r="A5291" s="1">
        <v>43630</v>
      </c>
      <c r="B5291" t="s">
        <v>46</v>
      </c>
      <c r="C5291" t="s">
        <v>246</v>
      </c>
      <c r="D5291">
        <v>100</v>
      </c>
      <c r="E5291">
        <v>3</v>
      </c>
      <c r="F5291">
        <v>52.869999</v>
      </c>
      <c r="G5291">
        <v>53.049999</v>
      </c>
      <c r="H5291">
        <v>52.130001</v>
      </c>
      <c r="I5291">
        <v>52.57</v>
      </c>
      <c r="J5291">
        <v>52.57</v>
      </c>
      <c r="K5291">
        <v>3246300</v>
      </c>
      <c r="L5291">
        <v>2.093</v>
      </c>
      <c r="M5291">
        <v>-6.0686513393657399E-3</v>
      </c>
      <c r="N5291">
        <v>1.14789665691359E-2</v>
      </c>
      <c r="O5291">
        <v>8.2260180689838203E-3</v>
      </c>
      <c r="P5291">
        <v>-0.16668254464502799</v>
      </c>
      <c r="Q5291">
        <v>-0.169094362980065</v>
      </c>
      <c r="R5291">
        <v>1.22340962338774E-2</v>
      </c>
      <c r="S5291">
        <v>1.3736151901223801E-2</v>
      </c>
      <c r="T5291">
        <v>2.0832398723290999E-2</v>
      </c>
      <c r="U5291">
        <v>1.8454545485366E-2</v>
      </c>
      <c r="V5291">
        <v>86.309997999999993</v>
      </c>
      <c r="W5291">
        <v>49.310001</v>
      </c>
      <c r="X5291">
        <v>-0.16295290293864301</v>
      </c>
      <c r="Y5291">
        <v>-1.6128120944145399E-3</v>
      </c>
      <c r="Z5291">
        <v>0.89839028171679602</v>
      </c>
      <c r="AA5291">
        <v>-1.50942105720743</v>
      </c>
      <c r="AB5291">
        <v>-1.48606108492415</v>
      </c>
      <c r="AC5291" t="s">
        <v>248</v>
      </c>
      <c r="AD5291" t="s">
        <v>397</v>
      </c>
      <c r="AE5291" t="s">
        <v>66</v>
      </c>
      <c r="AF5291" t="s">
        <v>95</v>
      </c>
      <c r="AG5291" t="s">
        <v>398</v>
      </c>
      <c r="AH5291" s="45">
        <v>29220</v>
      </c>
      <c r="AI5291">
        <v>1618921</v>
      </c>
      <c r="AK5291" t="s">
        <v>399</v>
      </c>
      <c r="AL5291" t="s">
        <v>284</v>
      </c>
      <c r="AM5291" t="s">
        <v>245</v>
      </c>
    </row>
    <row r="5292" spans="1:39" x14ac:dyDescent="0.3">
      <c r="A5292" s="1">
        <v>43587</v>
      </c>
      <c r="B5292" t="s">
        <v>46</v>
      </c>
      <c r="C5292" t="s">
        <v>239</v>
      </c>
      <c r="D5292">
        <v>100</v>
      </c>
      <c r="E5292">
        <v>4</v>
      </c>
      <c r="F5292">
        <v>53.810001</v>
      </c>
      <c r="G5292">
        <v>53.900002000000001</v>
      </c>
      <c r="H5292">
        <v>52.98</v>
      </c>
      <c r="I5292">
        <v>53.790000999999997</v>
      </c>
      <c r="J5292">
        <v>53.339191</v>
      </c>
      <c r="K5292">
        <v>5301800</v>
      </c>
      <c r="L5292">
        <v>2.552</v>
      </c>
      <c r="M5292">
        <v>2.0471380983253301E-3</v>
      </c>
      <c r="N5292">
        <v>2.0851753144916701E-2</v>
      </c>
      <c r="O5292">
        <v>-0.165794786071948</v>
      </c>
      <c r="P5292">
        <v>-0.289089815455917</v>
      </c>
      <c r="Q5292">
        <v>-0.171817681355417</v>
      </c>
      <c r="R5292">
        <v>5.2426026675462404E-3</v>
      </c>
      <c r="S5292">
        <v>3.06082445772351E-2</v>
      </c>
      <c r="T5292">
        <v>2.27263453628564E-2</v>
      </c>
      <c r="U5292">
        <v>1.8468035957363401E-2</v>
      </c>
      <c r="V5292">
        <v>86.309997999999993</v>
      </c>
      <c r="W5292">
        <v>52.25</v>
      </c>
      <c r="X5292">
        <v>-0.16295290293864301</v>
      </c>
      <c r="Y5292">
        <v>-2.1262443276895502E-3</v>
      </c>
      <c r="Z5292">
        <v>0.90624123498102604</v>
      </c>
      <c r="AA5292">
        <v>-1.44781131758005</v>
      </c>
      <c r="AB5292">
        <v>-1.5817112187278</v>
      </c>
      <c r="AC5292" t="s">
        <v>249</v>
      </c>
      <c r="AD5292" t="s">
        <v>397</v>
      </c>
      <c r="AE5292" t="s">
        <v>66</v>
      </c>
      <c r="AF5292" t="s">
        <v>95</v>
      </c>
      <c r="AG5292" t="s">
        <v>398</v>
      </c>
      <c r="AH5292" s="45">
        <v>29220</v>
      </c>
      <c r="AI5292">
        <v>1618921</v>
      </c>
      <c r="AK5292" t="s">
        <v>399</v>
      </c>
      <c r="AL5292" t="s">
        <v>284</v>
      </c>
      <c r="AM5292" t="s">
        <v>245</v>
      </c>
    </row>
    <row r="5293" spans="1:39" x14ac:dyDescent="0.3">
      <c r="A5293" s="1">
        <v>43600</v>
      </c>
      <c r="B5293" t="s">
        <v>46</v>
      </c>
      <c r="C5293" t="s">
        <v>239</v>
      </c>
      <c r="D5293">
        <v>300</v>
      </c>
      <c r="E5293">
        <v>4</v>
      </c>
      <c r="F5293">
        <v>52.23</v>
      </c>
      <c r="G5293">
        <v>52.959998999999897</v>
      </c>
      <c r="H5293">
        <v>51.790000999999997</v>
      </c>
      <c r="I5293">
        <v>52.740001999999997</v>
      </c>
      <c r="J5293">
        <v>52.297989000000001</v>
      </c>
      <c r="K5293">
        <v>4570200</v>
      </c>
      <c r="L5293">
        <v>2.379</v>
      </c>
      <c r="M5293">
        <v>3.0383223264067302E-3</v>
      </c>
      <c r="N5293">
        <v>-1.4307482733990099E-2</v>
      </c>
      <c r="O5293">
        <v>-1.33725031558355E-2</v>
      </c>
      <c r="P5293">
        <v>-0.31115307005064302</v>
      </c>
      <c r="Q5293">
        <v>-0.18662749937661399</v>
      </c>
      <c r="R5293">
        <v>1.28506931943082E-2</v>
      </c>
      <c r="S5293">
        <v>1.0768227478604699E-2</v>
      </c>
      <c r="T5293">
        <v>2.28149537325898E-2</v>
      </c>
      <c r="U5293">
        <v>1.8268812755402802E-2</v>
      </c>
      <c r="V5293">
        <v>86.309997999999993</v>
      </c>
      <c r="W5293">
        <v>51.790000999999997</v>
      </c>
      <c r="X5293">
        <v>-0.16295290293864301</v>
      </c>
      <c r="Y5293">
        <v>5.8219943882337104E-3</v>
      </c>
      <c r="Z5293">
        <v>0.88959065349015398</v>
      </c>
      <c r="AA5293">
        <v>-1.6099796956291099</v>
      </c>
      <c r="AB5293">
        <v>-1.4121241804025499</v>
      </c>
      <c r="AC5293" t="s">
        <v>249</v>
      </c>
      <c r="AD5293" t="s">
        <v>397</v>
      </c>
      <c r="AE5293" t="s">
        <v>66</v>
      </c>
      <c r="AF5293" t="s">
        <v>95</v>
      </c>
      <c r="AG5293" t="s">
        <v>398</v>
      </c>
      <c r="AH5293" s="45">
        <v>29220</v>
      </c>
      <c r="AI5293">
        <v>1618921</v>
      </c>
      <c r="AK5293" t="s">
        <v>399</v>
      </c>
      <c r="AL5293" t="s">
        <v>284</v>
      </c>
      <c r="AM5293" t="s">
        <v>245</v>
      </c>
    </row>
    <row r="5294" spans="1:39" x14ac:dyDescent="0.3">
      <c r="A5294" s="1">
        <v>43616</v>
      </c>
      <c r="B5294" t="s">
        <v>46</v>
      </c>
      <c r="C5294" t="s">
        <v>239</v>
      </c>
      <c r="D5294">
        <v>100</v>
      </c>
      <c r="E5294">
        <v>4</v>
      </c>
      <c r="F5294">
        <v>50.290000999999997</v>
      </c>
      <c r="G5294">
        <v>50.310001</v>
      </c>
      <c r="H5294">
        <v>49.310001</v>
      </c>
      <c r="I5294">
        <v>49.34</v>
      </c>
      <c r="J5294">
        <v>49.34</v>
      </c>
      <c r="K5294">
        <v>6568200</v>
      </c>
      <c r="L5294">
        <v>2.1419999999999999</v>
      </c>
      <c r="M5294">
        <v>-2.42278145828758E-2</v>
      </c>
      <c r="N5294">
        <v>-4.4980360435514802E-2</v>
      </c>
      <c r="O5294">
        <v>-7.38378404140307E-2</v>
      </c>
      <c r="P5294">
        <v>-0.29170330861810401</v>
      </c>
      <c r="Q5294">
        <v>-0.22669863512871199</v>
      </c>
      <c r="R5294">
        <v>1.06611716607688E-2</v>
      </c>
      <c r="S5294">
        <v>1.1111811077745301E-2</v>
      </c>
      <c r="T5294">
        <v>2.10050100616339E-2</v>
      </c>
      <c r="U5294">
        <v>1.8270924047263E-2</v>
      </c>
      <c r="V5294">
        <v>86.309997999999993</v>
      </c>
      <c r="W5294">
        <v>49.310001</v>
      </c>
      <c r="X5294">
        <v>-0.16295290293864301</v>
      </c>
      <c r="Y5294">
        <v>-1.3283204951564801E-2</v>
      </c>
      <c r="Z5294">
        <v>0.88692199730557597</v>
      </c>
      <c r="AA5294">
        <v>-1.9238507210170099</v>
      </c>
      <c r="AB5294">
        <v>-1.67332632033099</v>
      </c>
      <c r="AC5294" t="s">
        <v>249</v>
      </c>
      <c r="AD5294" t="s">
        <v>397</v>
      </c>
      <c r="AE5294" t="s">
        <v>66</v>
      </c>
      <c r="AF5294" t="s">
        <v>95</v>
      </c>
      <c r="AG5294" t="s">
        <v>398</v>
      </c>
      <c r="AH5294" s="45">
        <v>29220</v>
      </c>
      <c r="AI5294">
        <v>1618921</v>
      </c>
      <c r="AK5294" t="s">
        <v>399</v>
      </c>
      <c r="AL5294" t="s">
        <v>284</v>
      </c>
      <c r="AM5294" t="s">
        <v>245</v>
      </c>
    </row>
    <row r="5295" spans="1:39" x14ac:dyDescent="0.3">
      <c r="A5295" s="1">
        <v>43636</v>
      </c>
      <c r="B5295" t="s">
        <v>46</v>
      </c>
      <c r="C5295" t="s">
        <v>239</v>
      </c>
      <c r="D5295">
        <v>400</v>
      </c>
      <c r="E5295">
        <v>4</v>
      </c>
      <c r="F5295">
        <v>52.93</v>
      </c>
      <c r="G5295">
        <v>53.509997999999896</v>
      </c>
      <c r="H5295">
        <v>52.509997999999896</v>
      </c>
      <c r="I5295">
        <v>52.880001</v>
      </c>
      <c r="J5295">
        <v>52.880001</v>
      </c>
      <c r="K5295">
        <v>6157600</v>
      </c>
      <c r="L5295">
        <v>2.0009999999999999</v>
      </c>
      <c r="M5295">
        <v>-3.78162217264439E-4</v>
      </c>
      <c r="N5295">
        <v>-1.8905171655055899E-4</v>
      </c>
      <c r="O5295">
        <v>1.17939926318937E-2</v>
      </c>
      <c r="P5295">
        <v>-0.17617197906524801</v>
      </c>
      <c r="Q5295">
        <v>-0.17410804238011601</v>
      </c>
      <c r="R5295">
        <v>3.9156245935059201E-3</v>
      </c>
      <c r="S5295">
        <v>1.36927208232323E-2</v>
      </c>
      <c r="T5295">
        <v>2.0598473933416999E-2</v>
      </c>
      <c r="U5295">
        <v>1.8335073388405301E-2</v>
      </c>
      <c r="V5295">
        <v>86.309997999999993</v>
      </c>
      <c r="W5295">
        <v>49.310001</v>
      </c>
      <c r="X5295">
        <v>-0.16295290293864301</v>
      </c>
      <c r="Y5295">
        <v>9.4276054361659405E-3</v>
      </c>
      <c r="Z5295">
        <v>0.89162724957462103</v>
      </c>
      <c r="AA5295">
        <v>-1.5479462369588699</v>
      </c>
      <c r="AB5295">
        <v>-1.5697021335945101</v>
      </c>
      <c r="AC5295" t="s">
        <v>249</v>
      </c>
      <c r="AD5295" t="s">
        <v>397</v>
      </c>
      <c r="AE5295" t="s">
        <v>66</v>
      </c>
      <c r="AF5295" t="s">
        <v>95</v>
      </c>
      <c r="AG5295" t="s">
        <v>398</v>
      </c>
      <c r="AH5295" s="45">
        <v>29220</v>
      </c>
      <c r="AI5295">
        <v>1618921</v>
      </c>
      <c r="AK5295" t="s">
        <v>399</v>
      </c>
      <c r="AL5295" t="s">
        <v>284</v>
      </c>
      <c r="AM5295" t="s">
        <v>245</v>
      </c>
    </row>
    <row r="5296" spans="1:39" x14ac:dyDescent="0.3">
      <c r="A5296" s="1">
        <v>43642</v>
      </c>
      <c r="B5296" t="s">
        <v>46</v>
      </c>
      <c r="C5296" t="s">
        <v>239</v>
      </c>
      <c r="D5296">
        <v>500</v>
      </c>
      <c r="E5296">
        <v>4</v>
      </c>
      <c r="F5296">
        <v>53.060001</v>
      </c>
      <c r="G5296">
        <v>53.119999</v>
      </c>
      <c r="H5296">
        <v>52.290000999999997</v>
      </c>
      <c r="I5296">
        <v>52.380001</v>
      </c>
      <c r="J5296">
        <v>52.380001</v>
      </c>
      <c r="K5296">
        <v>5951100</v>
      </c>
      <c r="L5296">
        <v>2.0489999999999999</v>
      </c>
      <c r="M5296">
        <v>-1.0823232762334699E-2</v>
      </c>
      <c r="N5296">
        <v>-9.8785185006144693E-3</v>
      </c>
      <c r="O5296">
        <v>1.17140272570117E-2</v>
      </c>
      <c r="P5296">
        <v>-0.16389608118263599</v>
      </c>
      <c r="Q5296">
        <v>-0.22350746751777001</v>
      </c>
      <c r="R5296">
        <v>1.2446978169644201E-2</v>
      </c>
      <c r="S5296">
        <v>1.34823304196574E-2</v>
      </c>
      <c r="T5296">
        <v>2.0666936218212899E-2</v>
      </c>
      <c r="U5296">
        <v>1.8105396707698899E-2</v>
      </c>
      <c r="V5296">
        <v>86.309997999999993</v>
      </c>
      <c r="W5296">
        <v>49.310001</v>
      </c>
      <c r="X5296">
        <v>-0.16295290293864301</v>
      </c>
      <c r="Y5296">
        <v>-1.2346958449604901E-3</v>
      </c>
      <c r="Z5296">
        <v>0.88410007458061002</v>
      </c>
      <c r="AA5296">
        <v>-1.9219820402977801</v>
      </c>
      <c r="AB5296">
        <v>-1.8862380192938399</v>
      </c>
      <c r="AC5296" t="s">
        <v>249</v>
      </c>
      <c r="AD5296" t="s">
        <v>397</v>
      </c>
      <c r="AE5296" t="s">
        <v>66</v>
      </c>
      <c r="AF5296" t="s">
        <v>95</v>
      </c>
      <c r="AG5296" t="s">
        <v>398</v>
      </c>
      <c r="AH5296" s="45">
        <v>29220</v>
      </c>
      <c r="AI5296">
        <v>1618921</v>
      </c>
      <c r="AK5296" t="s">
        <v>399</v>
      </c>
      <c r="AL5296" t="s">
        <v>284</v>
      </c>
      <c r="AM5296" t="s">
        <v>245</v>
      </c>
    </row>
    <row r="5297" spans="1:39" x14ac:dyDescent="0.3">
      <c r="A5297" s="1">
        <v>43565</v>
      </c>
      <c r="B5297" t="s">
        <v>46</v>
      </c>
      <c r="C5297" t="s">
        <v>246</v>
      </c>
      <c r="D5297">
        <v>600</v>
      </c>
      <c r="E5297">
        <v>5</v>
      </c>
      <c r="F5297">
        <v>54.509997999999896</v>
      </c>
      <c r="G5297">
        <v>54.73</v>
      </c>
      <c r="H5297">
        <v>54.360000999999997</v>
      </c>
      <c r="I5297">
        <v>54.509997999999896</v>
      </c>
      <c r="J5297">
        <v>54.053153999999999</v>
      </c>
      <c r="K5297">
        <v>5483200</v>
      </c>
      <c r="L5297">
        <v>2.4769999999999999</v>
      </c>
      <c r="M5297">
        <v>1.8342887604189001E-4</v>
      </c>
      <c r="N5297">
        <v>-6.0357151737007002E-3</v>
      </c>
      <c r="O5297">
        <v>-0.107229991855502</v>
      </c>
      <c r="P5297">
        <v>-0.27537795961297101</v>
      </c>
      <c r="Q5297">
        <v>-0.13281900426592599</v>
      </c>
      <c r="R5297">
        <v>1.0018737155226699E-2</v>
      </c>
      <c r="S5297">
        <v>3.1203307644350899E-2</v>
      </c>
      <c r="T5297">
        <v>2.2533409603097399E-2</v>
      </c>
      <c r="U5297">
        <v>1.8615926309813902E-2</v>
      </c>
      <c r="V5297">
        <v>86.309997999999993</v>
      </c>
      <c r="W5297">
        <v>53.849997999999999</v>
      </c>
      <c r="X5297">
        <v>-0.16295290293864301</v>
      </c>
      <c r="Y5297">
        <v>3.47183783585567E-3</v>
      </c>
      <c r="Z5297">
        <v>0.91846541478228405</v>
      </c>
      <c r="AA5297">
        <v>-1.125326230527</v>
      </c>
      <c r="AB5297">
        <v>-1.1432909050622899</v>
      </c>
      <c r="AC5297" t="s">
        <v>250</v>
      </c>
      <c r="AD5297" t="s">
        <v>397</v>
      </c>
      <c r="AE5297" t="s">
        <v>66</v>
      </c>
      <c r="AF5297" t="s">
        <v>95</v>
      </c>
      <c r="AG5297" t="s">
        <v>398</v>
      </c>
      <c r="AH5297" s="45">
        <v>29220</v>
      </c>
      <c r="AI5297">
        <v>1618921</v>
      </c>
      <c r="AK5297" t="s">
        <v>399</v>
      </c>
      <c r="AL5297" t="s">
        <v>284</v>
      </c>
      <c r="AM5297" t="s">
        <v>245</v>
      </c>
    </row>
    <row r="5298" spans="1:39" x14ac:dyDescent="0.3">
      <c r="A5298" s="1">
        <v>43580</v>
      </c>
      <c r="B5298" t="s">
        <v>46</v>
      </c>
      <c r="C5298" t="s">
        <v>239</v>
      </c>
      <c r="D5298">
        <v>300</v>
      </c>
      <c r="E5298">
        <v>5</v>
      </c>
      <c r="F5298">
        <v>53.34</v>
      </c>
      <c r="G5298">
        <v>53.419998</v>
      </c>
      <c r="H5298">
        <v>52.639998999999897</v>
      </c>
      <c r="I5298">
        <v>52.68</v>
      </c>
      <c r="J5298">
        <v>52.238490999999897</v>
      </c>
      <c r="K5298">
        <v>6641200</v>
      </c>
      <c r="L5298">
        <v>2.5339999999999998</v>
      </c>
      <c r="M5298">
        <v>-1.48849278890955E-2</v>
      </c>
      <c r="N5298">
        <v>-4.56395682771581E-2</v>
      </c>
      <c r="O5298">
        <v>-0.157885941077991</v>
      </c>
      <c r="P5298">
        <v>-0.29684751475440002</v>
      </c>
      <c r="Q5298">
        <v>-0.18622855351672499</v>
      </c>
      <c r="R5298">
        <v>8.3257771784705295E-3</v>
      </c>
      <c r="S5298">
        <v>3.07142377189519E-2</v>
      </c>
      <c r="T5298">
        <v>2.2690212489923402E-2</v>
      </c>
      <c r="U5298">
        <v>1.8522666586111899E-2</v>
      </c>
      <c r="V5298">
        <v>86.309997999999993</v>
      </c>
      <c r="W5298">
        <v>52.639998999999897</v>
      </c>
      <c r="X5298">
        <v>-0.16295290293864301</v>
      </c>
      <c r="Y5298">
        <v>-3.6904169755480902E-4</v>
      </c>
      <c r="Z5298">
        <v>0.91151021141819999</v>
      </c>
      <c r="AA5298">
        <v>-1.5388505725272199</v>
      </c>
      <c r="AB5298">
        <v>-1.4071686915023101</v>
      </c>
      <c r="AC5298" t="s">
        <v>250</v>
      </c>
      <c r="AD5298" t="s">
        <v>397</v>
      </c>
      <c r="AE5298" t="s">
        <v>66</v>
      </c>
      <c r="AF5298" t="s">
        <v>95</v>
      </c>
      <c r="AG5298" t="s">
        <v>398</v>
      </c>
      <c r="AH5298" s="45">
        <v>29220</v>
      </c>
      <c r="AI5298">
        <v>1618921</v>
      </c>
      <c r="AK5298" t="s">
        <v>399</v>
      </c>
      <c r="AL5298" t="s">
        <v>284</v>
      </c>
      <c r="AM5298" t="s">
        <v>245</v>
      </c>
    </row>
    <row r="5299" spans="1:39" x14ac:dyDescent="0.3">
      <c r="A5299" s="1">
        <v>43616</v>
      </c>
      <c r="B5299" t="s">
        <v>46</v>
      </c>
      <c r="C5299" t="s">
        <v>239</v>
      </c>
      <c r="D5299">
        <v>200</v>
      </c>
      <c r="E5299">
        <v>5</v>
      </c>
      <c r="F5299">
        <v>50.290000999999997</v>
      </c>
      <c r="G5299">
        <v>50.310001</v>
      </c>
      <c r="H5299">
        <v>49.310001</v>
      </c>
      <c r="I5299">
        <v>49.34</v>
      </c>
      <c r="J5299">
        <v>49.34</v>
      </c>
      <c r="K5299">
        <v>6568200</v>
      </c>
      <c r="L5299">
        <v>2.1419999999999999</v>
      </c>
      <c r="M5299">
        <v>-2.42278145828758E-2</v>
      </c>
      <c r="N5299">
        <v>-4.4980360435514802E-2</v>
      </c>
      <c r="O5299">
        <v>-7.38378404140307E-2</v>
      </c>
      <c r="P5299">
        <v>-0.29170330861810401</v>
      </c>
      <c r="Q5299">
        <v>-0.22669863512871199</v>
      </c>
      <c r="R5299">
        <v>1.06611716607688E-2</v>
      </c>
      <c r="S5299">
        <v>1.1111811077745301E-2</v>
      </c>
      <c r="T5299">
        <v>2.10050100616339E-2</v>
      </c>
      <c r="U5299">
        <v>1.8270924047263E-2</v>
      </c>
      <c r="V5299">
        <v>86.309997999999993</v>
      </c>
      <c r="W5299">
        <v>49.310001</v>
      </c>
      <c r="X5299">
        <v>-0.16295290293864301</v>
      </c>
      <c r="Y5299">
        <v>-1.3283204951564801E-2</v>
      </c>
      <c r="Z5299">
        <v>0.88692199730557597</v>
      </c>
      <c r="AA5299">
        <v>-1.9238507210170099</v>
      </c>
      <c r="AB5299">
        <v>-1.67332632033099</v>
      </c>
      <c r="AC5299" t="s">
        <v>250</v>
      </c>
      <c r="AD5299" t="s">
        <v>397</v>
      </c>
      <c r="AE5299" t="s">
        <v>66</v>
      </c>
      <c r="AF5299" t="s">
        <v>95</v>
      </c>
      <c r="AG5299" t="s">
        <v>398</v>
      </c>
      <c r="AH5299" s="45">
        <v>29220</v>
      </c>
      <c r="AI5299">
        <v>1618921</v>
      </c>
      <c r="AK5299" t="s">
        <v>399</v>
      </c>
      <c r="AL5299" t="s">
        <v>284</v>
      </c>
      <c r="AM5299" t="s">
        <v>245</v>
      </c>
    </row>
    <row r="5300" spans="1:39" x14ac:dyDescent="0.3">
      <c r="A5300" s="1">
        <v>43622</v>
      </c>
      <c r="B5300" t="s">
        <v>46</v>
      </c>
      <c r="C5300" t="s">
        <v>246</v>
      </c>
      <c r="D5300">
        <v>1200</v>
      </c>
      <c r="E5300">
        <v>5</v>
      </c>
      <c r="F5300">
        <v>50.919998</v>
      </c>
      <c r="G5300">
        <v>51.16</v>
      </c>
      <c r="H5300">
        <v>50.380001</v>
      </c>
      <c r="I5300">
        <v>50.98</v>
      </c>
      <c r="J5300">
        <v>50.98</v>
      </c>
      <c r="K5300">
        <v>3418200</v>
      </c>
      <c r="L5300">
        <v>2.1240000000000001</v>
      </c>
      <c r="M5300">
        <v>3.5370640485726801E-3</v>
      </c>
      <c r="N5300">
        <v>8.4704732638828002E-3</v>
      </c>
      <c r="O5300">
        <v>-4.7651778031575602E-2</v>
      </c>
      <c r="P5300">
        <v>-0.15098873945663099</v>
      </c>
      <c r="Q5300">
        <v>-0.18371782883881199</v>
      </c>
      <c r="R5300">
        <v>2.1724702883389801E-2</v>
      </c>
      <c r="S5300">
        <v>1.3812780361753299E-2</v>
      </c>
      <c r="T5300">
        <v>2.0703571404021799E-2</v>
      </c>
      <c r="U5300">
        <v>1.83692644166395E-2</v>
      </c>
      <c r="V5300">
        <v>86.309997999999993</v>
      </c>
      <c r="W5300">
        <v>49.310001</v>
      </c>
      <c r="X5300">
        <v>-0.16295290293864301</v>
      </c>
      <c r="Y5300">
        <v>6.1168407152111899E-3</v>
      </c>
      <c r="Z5300">
        <v>0.88672325177214795</v>
      </c>
      <c r="AA5300">
        <v>-1.60609334184173</v>
      </c>
      <c r="AB5300">
        <v>-1.6828340433601701</v>
      </c>
      <c r="AC5300" t="s">
        <v>250</v>
      </c>
      <c r="AD5300" t="s">
        <v>397</v>
      </c>
      <c r="AE5300" t="s">
        <v>66</v>
      </c>
      <c r="AF5300" t="s">
        <v>95</v>
      </c>
      <c r="AG5300" t="s">
        <v>398</v>
      </c>
      <c r="AH5300" s="45">
        <v>29220</v>
      </c>
      <c r="AI5300">
        <v>1618921</v>
      </c>
      <c r="AK5300" t="s">
        <v>399</v>
      </c>
      <c r="AL5300" t="s">
        <v>284</v>
      </c>
      <c r="AM5300" t="s">
        <v>245</v>
      </c>
    </row>
    <row r="5301" spans="1:39" x14ac:dyDescent="0.3">
      <c r="A5301" s="1">
        <v>43634</v>
      </c>
      <c r="B5301" t="s">
        <v>46</v>
      </c>
      <c r="C5301" t="s">
        <v>246</v>
      </c>
      <c r="D5301">
        <v>200</v>
      </c>
      <c r="E5301">
        <v>5</v>
      </c>
      <c r="F5301">
        <v>53.279998999999997</v>
      </c>
      <c r="G5301">
        <v>53.93</v>
      </c>
      <c r="H5301">
        <v>52.669998</v>
      </c>
      <c r="I5301">
        <v>52.799999</v>
      </c>
      <c r="J5301">
        <v>52.799999</v>
      </c>
      <c r="K5301">
        <v>5977900</v>
      </c>
      <c r="L5301">
        <v>2.06</v>
      </c>
      <c r="M5301">
        <v>-1.8941388182754199E-4</v>
      </c>
      <c r="N5301">
        <v>-1.5140426813503201E-3</v>
      </c>
      <c r="O5301">
        <v>1.4114252997797E-2</v>
      </c>
      <c r="P5301">
        <v>-0.18035540798060601</v>
      </c>
      <c r="Q5301">
        <v>-0.193872706705249</v>
      </c>
      <c r="R5301">
        <v>1.09749723830645E-2</v>
      </c>
      <c r="S5301">
        <v>1.37097279557749E-2</v>
      </c>
      <c r="T5301">
        <v>2.0745447844029E-2</v>
      </c>
      <c r="U5301">
        <v>1.8407009264803799E-2</v>
      </c>
      <c r="V5301">
        <v>86.309997999999993</v>
      </c>
      <c r="W5301">
        <v>49.310001</v>
      </c>
      <c r="X5301">
        <v>-0.16295290293864301</v>
      </c>
      <c r="Y5301">
        <v>9.6704895497130797E-3</v>
      </c>
      <c r="Z5301">
        <v>0.89481117060121296</v>
      </c>
      <c r="AA5301">
        <v>-1.7079659508766201</v>
      </c>
      <c r="AB5301">
        <v>-1.5668989130395301</v>
      </c>
      <c r="AC5301" t="s">
        <v>250</v>
      </c>
      <c r="AD5301" t="s">
        <v>397</v>
      </c>
      <c r="AE5301" t="s">
        <v>66</v>
      </c>
      <c r="AF5301" t="s">
        <v>95</v>
      </c>
      <c r="AG5301" t="s">
        <v>398</v>
      </c>
      <c r="AH5301" s="45">
        <v>29220</v>
      </c>
      <c r="AI5301">
        <v>1618921</v>
      </c>
      <c r="AK5301" t="s">
        <v>399</v>
      </c>
      <c r="AL5301" t="s">
        <v>284</v>
      </c>
      <c r="AM5301" t="s">
        <v>245</v>
      </c>
    </row>
    <row r="5302" spans="1:39" x14ac:dyDescent="0.3">
      <c r="A5302" s="1">
        <v>43636</v>
      </c>
      <c r="B5302" t="s">
        <v>46</v>
      </c>
      <c r="C5302" t="s">
        <v>246</v>
      </c>
      <c r="D5302">
        <v>400</v>
      </c>
      <c r="E5302">
        <v>5</v>
      </c>
      <c r="F5302">
        <v>52.93</v>
      </c>
      <c r="G5302">
        <v>53.509997999999896</v>
      </c>
      <c r="H5302">
        <v>52.509997999999896</v>
      </c>
      <c r="I5302">
        <v>52.880001</v>
      </c>
      <c r="J5302">
        <v>52.880001</v>
      </c>
      <c r="K5302">
        <v>6157600</v>
      </c>
      <c r="L5302">
        <v>2.0009999999999999</v>
      </c>
      <c r="M5302">
        <v>-3.78162217264439E-4</v>
      </c>
      <c r="N5302">
        <v>-1.8905171655055899E-4</v>
      </c>
      <c r="O5302">
        <v>1.17939926318937E-2</v>
      </c>
      <c r="P5302">
        <v>-0.17617197906524801</v>
      </c>
      <c r="Q5302">
        <v>-0.17410804238011601</v>
      </c>
      <c r="R5302">
        <v>3.9156245935059201E-3</v>
      </c>
      <c r="S5302">
        <v>1.36927208232323E-2</v>
      </c>
      <c r="T5302">
        <v>2.0598473933416999E-2</v>
      </c>
      <c r="U5302">
        <v>1.8335073388405301E-2</v>
      </c>
      <c r="V5302">
        <v>86.309997999999993</v>
      </c>
      <c r="W5302">
        <v>49.310001</v>
      </c>
      <c r="X5302">
        <v>-0.16295290293864301</v>
      </c>
      <c r="Y5302">
        <v>9.4276054361659405E-3</v>
      </c>
      <c r="Z5302">
        <v>0.89162724957462103</v>
      </c>
      <c r="AA5302">
        <v>-1.5479462369588699</v>
      </c>
      <c r="AB5302">
        <v>-1.5697021335945101</v>
      </c>
      <c r="AC5302" t="s">
        <v>250</v>
      </c>
      <c r="AD5302" t="s">
        <v>397</v>
      </c>
      <c r="AE5302" t="s">
        <v>66</v>
      </c>
      <c r="AF5302" t="s">
        <v>95</v>
      </c>
      <c r="AG5302" t="s">
        <v>398</v>
      </c>
      <c r="AH5302" s="45">
        <v>29220</v>
      </c>
      <c r="AI5302">
        <v>1618921</v>
      </c>
      <c r="AK5302" t="s">
        <v>399</v>
      </c>
      <c r="AL5302" t="s">
        <v>284</v>
      </c>
      <c r="AM5302" t="s">
        <v>245</v>
      </c>
    </row>
    <row r="5303" spans="1:39" x14ac:dyDescent="0.3">
      <c r="A5303" s="1">
        <v>43644</v>
      </c>
      <c r="B5303" t="s">
        <v>46</v>
      </c>
      <c r="C5303" t="s">
        <v>239</v>
      </c>
      <c r="D5303">
        <v>300</v>
      </c>
      <c r="E5303">
        <v>5</v>
      </c>
      <c r="F5303">
        <v>54.470001000000003</v>
      </c>
      <c r="G5303">
        <v>54.790000999999997</v>
      </c>
      <c r="H5303">
        <v>53.849997999999999</v>
      </c>
      <c r="I5303">
        <v>54.669998</v>
      </c>
      <c r="J5303">
        <v>54.669998</v>
      </c>
      <c r="K5303">
        <v>10395400</v>
      </c>
      <c r="L5303">
        <v>2</v>
      </c>
      <c r="M5303">
        <v>2.74746949544002E-3</v>
      </c>
      <c r="N5303">
        <v>4.1454722415689003E-2</v>
      </c>
      <c r="O5303">
        <v>6.6943647673874895E-2</v>
      </c>
      <c r="P5303">
        <v>-0.137679950465743</v>
      </c>
      <c r="Q5303">
        <v>-0.16603537002369501</v>
      </c>
      <c r="R5303">
        <v>2.14458016866978E-2</v>
      </c>
      <c r="S5303">
        <v>1.5581087974801001E-2</v>
      </c>
      <c r="T5303">
        <v>2.1270852853030899E-2</v>
      </c>
      <c r="U5303">
        <v>1.82781618941882E-2</v>
      </c>
      <c r="V5303">
        <v>86.309997999999993</v>
      </c>
      <c r="W5303">
        <v>49.310001</v>
      </c>
      <c r="X5303">
        <v>-0.16295290293864301</v>
      </c>
      <c r="Y5303">
        <v>5.7409418775350302E-3</v>
      </c>
      <c r="Z5303">
        <v>0.89184140435108805</v>
      </c>
      <c r="AA5303">
        <v>-1.4633784311848801</v>
      </c>
      <c r="AB5303">
        <v>-1.7699796550714</v>
      </c>
      <c r="AC5303" t="s">
        <v>250</v>
      </c>
      <c r="AD5303" t="s">
        <v>397</v>
      </c>
      <c r="AE5303" t="s">
        <v>66</v>
      </c>
      <c r="AF5303" t="s">
        <v>95</v>
      </c>
      <c r="AG5303" t="s">
        <v>398</v>
      </c>
      <c r="AH5303" s="45">
        <v>29220</v>
      </c>
      <c r="AI5303">
        <v>1618921</v>
      </c>
      <c r="AK5303" t="s">
        <v>399</v>
      </c>
      <c r="AL5303" t="s">
        <v>284</v>
      </c>
      <c r="AM5303" t="s">
        <v>245</v>
      </c>
    </row>
    <row r="5304" spans="1:39" x14ac:dyDescent="0.3">
      <c r="A5304" s="1">
        <v>43560</v>
      </c>
      <c r="B5304" t="s">
        <v>46</v>
      </c>
      <c r="C5304" t="s">
        <v>246</v>
      </c>
      <c r="D5304">
        <v>300</v>
      </c>
      <c r="E5304">
        <v>6</v>
      </c>
      <c r="F5304">
        <v>54.360000999999997</v>
      </c>
      <c r="G5304">
        <v>55.220001000000003</v>
      </c>
      <c r="H5304">
        <v>54.299999</v>
      </c>
      <c r="I5304">
        <v>54.689999</v>
      </c>
      <c r="J5304">
        <v>54.231643999999903</v>
      </c>
      <c r="K5304">
        <v>10509500</v>
      </c>
      <c r="L5304">
        <v>2.5009999999999999</v>
      </c>
      <c r="M5304">
        <v>9.9228057894602296E-3</v>
      </c>
      <c r="N5304">
        <v>-0.14573045107242499</v>
      </c>
      <c r="O5304">
        <v>-0.11083097405827901</v>
      </c>
      <c r="P5304">
        <v>-0.23455927777228</v>
      </c>
      <c r="Q5304">
        <v>-0.143384465601779</v>
      </c>
      <c r="R5304">
        <v>6.1008819911145401E-2</v>
      </c>
      <c r="S5304">
        <v>3.15484337742412E-2</v>
      </c>
      <c r="T5304">
        <v>2.27999682996969E-2</v>
      </c>
      <c r="U5304">
        <v>1.8667298744243901E-2</v>
      </c>
      <c r="V5304">
        <v>86.309997999999993</v>
      </c>
      <c r="W5304">
        <v>53.849997999999999</v>
      </c>
      <c r="X5304">
        <v>-0.16295290293864301</v>
      </c>
      <c r="Y5304">
        <v>4.62571739556182E-3</v>
      </c>
      <c r="Z5304">
        <v>0.91329131515948503</v>
      </c>
      <c r="AA5304">
        <v>-1.19354789737617</v>
      </c>
      <c r="AB5304">
        <v>-0.94166100175559797</v>
      </c>
      <c r="AC5304" t="s">
        <v>251</v>
      </c>
      <c r="AD5304" t="s">
        <v>397</v>
      </c>
      <c r="AE5304" t="s">
        <v>66</v>
      </c>
      <c r="AF5304" t="s">
        <v>95</v>
      </c>
      <c r="AG5304" t="s">
        <v>398</v>
      </c>
      <c r="AH5304" s="45">
        <v>29220</v>
      </c>
      <c r="AI5304">
        <v>1618921</v>
      </c>
      <c r="AK5304" t="s">
        <v>399</v>
      </c>
      <c r="AL5304" t="s">
        <v>284</v>
      </c>
      <c r="AM5304" t="s">
        <v>245</v>
      </c>
    </row>
    <row r="5305" spans="1:39" x14ac:dyDescent="0.3">
      <c r="A5305" s="1">
        <v>43566</v>
      </c>
      <c r="B5305" t="s">
        <v>46</v>
      </c>
      <c r="C5305" t="s">
        <v>239</v>
      </c>
      <c r="D5305">
        <v>300</v>
      </c>
      <c r="E5305">
        <v>6</v>
      </c>
      <c r="F5305">
        <v>54.59</v>
      </c>
      <c r="G5305">
        <v>54.799999</v>
      </c>
      <c r="H5305">
        <v>53.32</v>
      </c>
      <c r="I5305">
        <v>53.439999</v>
      </c>
      <c r="J5305">
        <v>52.992118999999903</v>
      </c>
      <c r="K5305">
        <v>8194100</v>
      </c>
      <c r="L5305">
        <v>2.504</v>
      </c>
      <c r="M5305">
        <v>-1.9824691376974901E-2</v>
      </c>
      <c r="N5305">
        <v>-1.31985655453766E-2</v>
      </c>
      <c r="O5305">
        <v>-0.132314391334374</v>
      </c>
      <c r="P5305">
        <v>-0.29865784366977199</v>
      </c>
      <c r="Q5305">
        <v>-0.15811809384469</v>
      </c>
      <c r="R5305">
        <v>1.23150527032104E-2</v>
      </c>
      <c r="S5305">
        <v>3.1273600555454403E-2</v>
      </c>
      <c r="T5305">
        <v>2.2593798459898E-2</v>
      </c>
      <c r="U5305">
        <v>1.8651615403592999E-2</v>
      </c>
      <c r="V5305">
        <v>86.309997999999993</v>
      </c>
      <c r="W5305">
        <v>53.32</v>
      </c>
      <c r="X5305">
        <v>-0.16295290293864301</v>
      </c>
      <c r="Y5305" s="44">
        <v>3.8122194279549302E-5</v>
      </c>
      <c r="Z5305">
        <v>0.92169396592826003</v>
      </c>
      <c r="AA5305">
        <v>-1.31047202412283</v>
      </c>
      <c r="AB5305">
        <v>-1.1342286428759201</v>
      </c>
      <c r="AC5305" t="s">
        <v>251</v>
      </c>
      <c r="AD5305" t="s">
        <v>397</v>
      </c>
      <c r="AE5305" t="s">
        <v>66</v>
      </c>
      <c r="AF5305" t="s">
        <v>95</v>
      </c>
      <c r="AG5305" t="s">
        <v>398</v>
      </c>
      <c r="AH5305" s="45">
        <v>29220</v>
      </c>
      <c r="AI5305">
        <v>1618921</v>
      </c>
      <c r="AK5305" t="s">
        <v>399</v>
      </c>
      <c r="AL5305" t="s">
        <v>284</v>
      </c>
      <c r="AM5305" t="s">
        <v>245</v>
      </c>
    </row>
    <row r="5306" spans="1:39" x14ac:dyDescent="0.3">
      <c r="A5306" s="1">
        <v>43601</v>
      </c>
      <c r="B5306" t="s">
        <v>46</v>
      </c>
      <c r="C5306" t="s">
        <v>246</v>
      </c>
      <c r="D5306">
        <v>300</v>
      </c>
      <c r="E5306">
        <v>6</v>
      </c>
      <c r="F5306">
        <v>53</v>
      </c>
      <c r="G5306">
        <v>53.439999</v>
      </c>
      <c r="H5306">
        <v>52.310001</v>
      </c>
      <c r="I5306">
        <v>52.5</v>
      </c>
      <c r="J5306">
        <v>52.060001</v>
      </c>
      <c r="K5306">
        <v>4722300</v>
      </c>
      <c r="L5306">
        <v>2.4049999999999998</v>
      </c>
      <c r="M5306">
        <v>-4.5610003137548302E-3</v>
      </c>
      <c r="N5306">
        <v>-1.99893660873166E-2</v>
      </c>
      <c r="O5306">
        <v>-3.2605489354699299E-2</v>
      </c>
      <c r="P5306">
        <v>-0.31737959073669098</v>
      </c>
      <c r="Q5306">
        <v>-0.18363321697561699</v>
      </c>
      <c r="R5306">
        <v>1.26603067547034E-2</v>
      </c>
      <c r="S5306">
        <v>1.02362324531769E-2</v>
      </c>
      <c r="T5306">
        <v>2.2799363190827999E-2</v>
      </c>
      <c r="U5306">
        <v>1.8265336216692601E-2</v>
      </c>
      <c r="V5306">
        <v>86.309997999999993</v>
      </c>
      <c r="W5306">
        <v>51.790000999999997</v>
      </c>
      <c r="X5306">
        <v>-0.16295290293864301</v>
      </c>
      <c r="Y5306">
        <v>8.8559569696340101E-3</v>
      </c>
      <c r="Z5306">
        <v>0.88507106913005695</v>
      </c>
      <c r="AA5306">
        <v>-1.5935630931881299</v>
      </c>
      <c r="AB5306">
        <v>-1.50065233918217</v>
      </c>
      <c r="AC5306" t="s">
        <v>251</v>
      </c>
      <c r="AD5306" t="s">
        <v>397</v>
      </c>
      <c r="AE5306" t="s">
        <v>66</v>
      </c>
      <c r="AF5306" t="s">
        <v>95</v>
      </c>
      <c r="AG5306" t="s">
        <v>398</v>
      </c>
      <c r="AH5306" s="45">
        <v>29220</v>
      </c>
      <c r="AI5306">
        <v>1618921</v>
      </c>
      <c r="AK5306" t="s">
        <v>399</v>
      </c>
      <c r="AL5306" t="s">
        <v>284</v>
      </c>
      <c r="AM5306" t="s">
        <v>245</v>
      </c>
    </row>
    <row r="5307" spans="1:39" x14ac:dyDescent="0.3">
      <c r="A5307" s="1">
        <v>43605</v>
      </c>
      <c r="B5307" t="s">
        <v>46</v>
      </c>
      <c r="C5307" t="s">
        <v>246</v>
      </c>
      <c r="D5307">
        <v>800</v>
      </c>
      <c r="E5307">
        <v>6</v>
      </c>
      <c r="F5307">
        <v>52.029998999999997</v>
      </c>
      <c r="G5307">
        <v>52.720001000000003</v>
      </c>
      <c r="H5307">
        <v>51.869999</v>
      </c>
      <c r="I5307">
        <v>52.259997999999896</v>
      </c>
      <c r="J5307">
        <v>52.259997999999896</v>
      </c>
      <c r="K5307">
        <v>4641700</v>
      </c>
      <c r="L5307">
        <v>2.4159999999999999</v>
      </c>
      <c r="M5307">
        <v>-1.9137090255242801E-4</v>
      </c>
      <c r="N5307">
        <v>1.10987156413179E-2</v>
      </c>
      <c r="O5307">
        <v>-4.5227945094670499E-2</v>
      </c>
      <c r="P5307">
        <v>-0.34521159838952398</v>
      </c>
      <c r="Q5307">
        <v>-0.20703604942544601</v>
      </c>
      <c r="R5307">
        <v>4.9712539439837498E-3</v>
      </c>
      <c r="S5307">
        <v>9.8105528567988005E-3</v>
      </c>
      <c r="T5307">
        <v>2.2518732340071401E-2</v>
      </c>
      <c r="U5307">
        <v>1.8219621636962599E-2</v>
      </c>
      <c r="V5307">
        <v>86.309997999999993</v>
      </c>
      <c r="W5307">
        <v>51.790000999999997</v>
      </c>
      <c r="X5307">
        <v>-0.16295290293864301</v>
      </c>
      <c r="Y5307">
        <v>-6.7722580366252503E-3</v>
      </c>
      <c r="Z5307">
        <v>0.87840872998799102</v>
      </c>
      <c r="AA5307">
        <v>-1.7763835973828599</v>
      </c>
      <c r="AB5307">
        <v>-1.6380734660301901</v>
      </c>
      <c r="AC5307" t="s">
        <v>251</v>
      </c>
      <c r="AD5307" t="s">
        <v>397</v>
      </c>
      <c r="AE5307" t="s">
        <v>66</v>
      </c>
      <c r="AF5307" t="s">
        <v>95</v>
      </c>
      <c r="AG5307" t="s">
        <v>398</v>
      </c>
      <c r="AH5307" s="45">
        <v>29220</v>
      </c>
      <c r="AI5307">
        <v>1618921</v>
      </c>
      <c r="AK5307" t="s">
        <v>399</v>
      </c>
      <c r="AL5307" t="s">
        <v>284</v>
      </c>
      <c r="AM5307" t="s">
        <v>245</v>
      </c>
    </row>
    <row r="5308" spans="1:39" x14ac:dyDescent="0.3">
      <c r="A5308" s="1">
        <v>43621</v>
      </c>
      <c r="B5308" t="s">
        <v>46</v>
      </c>
      <c r="C5308" t="s">
        <v>239</v>
      </c>
      <c r="D5308">
        <v>500</v>
      </c>
      <c r="E5308">
        <v>6</v>
      </c>
      <c r="F5308">
        <v>51.830002</v>
      </c>
      <c r="G5308">
        <v>51.869999</v>
      </c>
      <c r="H5308">
        <v>50.5</v>
      </c>
      <c r="I5308">
        <v>50.799999</v>
      </c>
      <c r="J5308">
        <v>50.799999</v>
      </c>
      <c r="K5308">
        <v>4507500</v>
      </c>
      <c r="L5308">
        <v>2.1230000000000002</v>
      </c>
      <c r="M5308">
        <v>-1.3685472770293699E-2</v>
      </c>
      <c r="N5308">
        <v>-6.4750937505004399E-3</v>
      </c>
      <c r="O5308">
        <v>-5.4151843675616901E-2</v>
      </c>
      <c r="P5308">
        <v>-0.17619921487597301</v>
      </c>
      <c r="Q5308">
        <v>-0.19375306735060699</v>
      </c>
      <c r="R5308">
        <v>2.2424642667001098E-2</v>
      </c>
      <c r="S5308">
        <v>1.3754377376974899E-2</v>
      </c>
      <c r="T5308">
        <v>2.0830283562257499E-2</v>
      </c>
      <c r="U5308">
        <v>1.8370856698927698E-2</v>
      </c>
      <c r="V5308">
        <v>86.309997999999993</v>
      </c>
      <c r="W5308">
        <v>49.310001</v>
      </c>
      <c r="X5308">
        <v>-0.16295290293864301</v>
      </c>
      <c r="Y5308">
        <v>8.1287266899663802E-3</v>
      </c>
      <c r="Z5308">
        <v>0.88683152311614899</v>
      </c>
      <c r="AA5308">
        <v>-1.67907377576004</v>
      </c>
      <c r="AB5308">
        <v>-1.68961943871017</v>
      </c>
      <c r="AC5308" t="s">
        <v>251</v>
      </c>
      <c r="AD5308" t="s">
        <v>397</v>
      </c>
      <c r="AE5308" t="s">
        <v>66</v>
      </c>
      <c r="AF5308" t="s">
        <v>95</v>
      </c>
      <c r="AG5308" t="s">
        <v>398</v>
      </c>
      <c r="AH5308" s="45">
        <v>29220</v>
      </c>
      <c r="AI5308">
        <v>1618921</v>
      </c>
      <c r="AK5308" t="s">
        <v>399</v>
      </c>
      <c r="AL5308" t="s">
        <v>284</v>
      </c>
      <c r="AM5308" t="s">
        <v>245</v>
      </c>
    </row>
    <row r="5309" spans="1:39" x14ac:dyDescent="0.3">
      <c r="A5309" s="1">
        <v>43635</v>
      </c>
      <c r="B5309" t="s">
        <v>46</v>
      </c>
      <c r="C5309" t="s">
        <v>246</v>
      </c>
      <c r="D5309">
        <v>600</v>
      </c>
      <c r="E5309">
        <v>6</v>
      </c>
      <c r="F5309">
        <v>52.990001999999997</v>
      </c>
      <c r="G5309">
        <v>53.259997999999896</v>
      </c>
      <c r="H5309">
        <v>52.509997999999896</v>
      </c>
      <c r="I5309">
        <v>52.900002000000001</v>
      </c>
      <c r="J5309">
        <v>52.900002000000001</v>
      </c>
      <c r="K5309">
        <v>4959100</v>
      </c>
      <c r="L5309">
        <v>2.0289999999999999</v>
      </c>
      <c r="M5309">
        <v>1.89220489861479E-3</v>
      </c>
      <c r="N5309">
        <v>1.48546436012848E-2</v>
      </c>
      <c r="O5309">
        <v>1.1980783946605801E-2</v>
      </c>
      <c r="P5309">
        <v>-0.16297617842342199</v>
      </c>
      <c r="Q5309">
        <v>-0.166584764155746</v>
      </c>
      <c r="R5309">
        <v>7.6180440254785698E-3</v>
      </c>
      <c r="S5309">
        <v>1.3692184824235801E-2</v>
      </c>
      <c r="T5309">
        <v>2.0690346750067999E-2</v>
      </c>
      <c r="U5309">
        <v>1.8341708372316301E-2</v>
      </c>
      <c r="V5309">
        <v>86.309997999999993</v>
      </c>
      <c r="W5309">
        <v>49.310001</v>
      </c>
      <c r="X5309">
        <v>-0.16295290293864301</v>
      </c>
      <c r="Y5309">
        <v>2.98071681438073E-3</v>
      </c>
      <c r="Z5309">
        <v>0.89259559162400903</v>
      </c>
      <c r="AA5309">
        <v>-1.48909182307851</v>
      </c>
      <c r="AB5309">
        <v>-1.5464544205088799</v>
      </c>
      <c r="AC5309" t="s">
        <v>251</v>
      </c>
      <c r="AD5309" t="s">
        <v>397</v>
      </c>
      <c r="AE5309" t="s">
        <v>66</v>
      </c>
      <c r="AF5309" t="s">
        <v>95</v>
      </c>
      <c r="AG5309" t="s">
        <v>398</v>
      </c>
      <c r="AH5309" s="45">
        <v>29220</v>
      </c>
      <c r="AI5309">
        <v>1618921</v>
      </c>
      <c r="AK5309" t="s">
        <v>399</v>
      </c>
      <c r="AL5309" t="s">
        <v>284</v>
      </c>
      <c r="AM5309" t="s">
        <v>245</v>
      </c>
    </row>
    <row r="5310" spans="1:39" x14ac:dyDescent="0.3">
      <c r="A5310" s="1">
        <v>43579</v>
      </c>
      <c r="B5310" t="s">
        <v>46</v>
      </c>
      <c r="C5310" t="s">
        <v>239</v>
      </c>
      <c r="D5310">
        <v>600</v>
      </c>
      <c r="E5310">
        <v>7</v>
      </c>
      <c r="F5310">
        <v>53.189999</v>
      </c>
      <c r="G5310">
        <v>53.990001999999997</v>
      </c>
      <c r="H5310">
        <v>53.189999</v>
      </c>
      <c r="I5310">
        <v>53.470001000000003</v>
      </c>
      <c r="J5310">
        <v>53.021872999999999</v>
      </c>
      <c r="K5310">
        <v>5997200</v>
      </c>
      <c r="L5310">
        <v>2.5219999999999998</v>
      </c>
      <c r="M5310">
        <v>4.6864876991035602E-3</v>
      </c>
      <c r="N5310">
        <v>-2.5299084404043201E-2</v>
      </c>
      <c r="O5310">
        <v>-0.15460471007467</v>
      </c>
      <c r="P5310">
        <v>-0.28741602892186902</v>
      </c>
      <c r="Q5310">
        <v>-0.16517077099737401</v>
      </c>
      <c r="R5310">
        <v>9.6703358202010498E-3</v>
      </c>
      <c r="S5310">
        <v>3.06829750183556E-2</v>
      </c>
      <c r="T5310">
        <v>2.2653093087478399E-2</v>
      </c>
      <c r="U5310">
        <v>1.8506087127125901E-2</v>
      </c>
      <c r="V5310">
        <v>86.309997999999993</v>
      </c>
      <c r="W5310">
        <v>53.169998</v>
      </c>
      <c r="X5310">
        <v>-0.16295290293864301</v>
      </c>
      <c r="Y5310">
        <v>-2.1941687255359501E-3</v>
      </c>
      <c r="Z5310">
        <v>0.89900108326414097</v>
      </c>
      <c r="AA5310">
        <v>-1.3823629069840899</v>
      </c>
      <c r="AB5310">
        <v>-1.36063935519805</v>
      </c>
      <c r="AC5310" t="s">
        <v>252</v>
      </c>
      <c r="AD5310" t="s">
        <v>397</v>
      </c>
      <c r="AE5310" t="s">
        <v>66</v>
      </c>
      <c r="AF5310" t="s">
        <v>95</v>
      </c>
      <c r="AG5310" t="s">
        <v>398</v>
      </c>
      <c r="AH5310" s="45">
        <v>29220</v>
      </c>
      <c r="AI5310">
        <v>1618921</v>
      </c>
      <c r="AK5310" t="s">
        <v>399</v>
      </c>
      <c r="AL5310" t="s">
        <v>284</v>
      </c>
      <c r="AM5310" t="s">
        <v>245</v>
      </c>
    </row>
    <row r="5311" spans="1:39" x14ac:dyDescent="0.3">
      <c r="A5311" s="1">
        <v>43592</v>
      </c>
      <c r="B5311" t="s">
        <v>46</v>
      </c>
      <c r="C5311" t="s">
        <v>246</v>
      </c>
      <c r="D5311">
        <v>600</v>
      </c>
      <c r="E5311">
        <v>7</v>
      </c>
      <c r="F5311">
        <v>53.5</v>
      </c>
      <c r="G5311">
        <v>53.869999</v>
      </c>
      <c r="H5311">
        <v>52.669998</v>
      </c>
      <c r="I5311">
        <v>52.939999</v>
      </c>
      <c r="J5311">
        <v>52.496310999999999</v>
      </c>
      <c r="K5311">
        <v>6446200</v>
      </c>
      <c r="L5311">
        <v>2.448</v>
      </c>
      <c r="M5311">
        <v>-1.8342276517451499E-2</v>
      </c>
      <c r="N5311">
        <v>-1.18300510531479E-2</v>
      </c>
      <c r="O5311">
        <v>-2.2598869465536801E-2</v>
      </c>
      <c r="P5311">
        <v>-0.29178397504889397</v>
      </c>
      <c r="Q5311">
        <v>-0.16282799773753101</v>
      </c>
      <c r="R5311">
        <v>9.4145788797842297E-3</v>
      </c>
      <c r="S5311">
        <v>1.03492717913026E-2</v>
      </c>
      <c r="T5311">
        <v>2.2826451969758899E-2</v>
      </c>
      <c r="U5311">
        <v>1.8305094697461999E-2</v>
      </c>
      <c r="V5311">
        <v>86.309997999999993</v>
      </c>
      <c r="W5311">
        <v>52.25</v>
      </c>
      <c r="X5311">
        <v>-0.16295290293864301</v>
      </c>
      <c r="Y5311">
        <v>-1.6649488130547601E-2</v>
      </c>
      <c r="Z5311">
        <v>0.88947860327468897</v>
      </c>
      <c r="AA5311">
        <v>-1.39435032551178</v>
      </c>
      <c r="AB5311">
        <v>-1.3387114097760899</v>
      </c>
      <c r="AC5311" t="s">
        <v>252</v>
      </c>
      <c r="AD5311" t="s">
        <v>397</v>
      </c>
      <c r="AE5311" t="s">
        <v>66</v>
      </c>
      <c r="AF5311" t="s">
        <v>95</v>
      </c>
      <c r="AG5311" t="s">
        <v>398</v>
      </c>
      <c r="AH5311" s="45">
        <v>29220</v>
      </c>
      <c r="AI5311">
        <v>1618921</v>
      </c>
      <c r="AK5311" t="s">
        <v>399</v>
      </c>
      <c r="AL5311" t="s">
        <v>284</v>
      </c>
      <c r="AM5311" t="s">
        <v>245</v>
      </c>
    </row>
    <row r="5312" spans="1:39" x14ac:dyDescent="0.3">
      <c r="A5312" s="1">
        <v>43601</v>
      </c>
      <c r="B5312" t="s">
        <v>46</v>
      </c>
      <c r="C5312" t="s">
        <v>239</v>
      </c>
      <c r="D5312">
        <v>500</v>
      </c>
      <c r="E5312">
        <v>7</v>
      </c>
      <c r="F5312">
        <v>53</v>
      </c>
      <c r="G5312">
        <v>53.439999</v>
      </c>
      <c r="H5312">
        <v>52.310001</v>
      </c>
      <c r="I5312">
        <v>52.5</v>
      </c>
      <c r="J5312">
        <v>52.060001</v>
      </c>
      <c r="K5312">
        <v>4722300</v>
      </c>
      <c r="L5312">
        <v>2.4049999999999998</v>
      </c>
      <c r="M5312">
        <v>-4.5610003137548302E-3</v>
      </c>
      <c r="N5312">
        <v>-1.99893660873166E-2</v>
      </c>
      <c r="O5312">
        <v>-3.2605489354699299E-2</v>
      </c>
      <c r="P5312">
        <v>-0.31737959073669098</v>
      </c>
      <c r="Q5312">
        <v>-0.18363321697561699</v>
      </c>
      <c r="R5312">
        <v>1.26603067547034E-2</v>
      </c>
      <c r="S5312">
        <v>1.02362324531769E-2</v>
      </c>
      <c r="T5312">
        <v>2.2799363190827999E-2</v>
      </c>
      <c r="U5312">
        <v>1.8265336216692601E-2</v>
      </c>
      <c r="V5312">
        <v>86.309997999999993</v>
      </c>
      <c r="W5312">
        <v>51.790000999999997</v>
      </c>
      <c r="X5312">
        <v>-0.16295290293864301</v>
      </c>
      <c r="Y5312">
        <v>8.8559569696340101E-3</v>
      </c>
      <c r="Z5312">
        <v>0.88507106913005695</v>
      </c>
      <c r="AA5312">
        <v>-1.5935630931881299</v>
      </c>
      <c r="AB5312">
        <v>-1.50065233918217</v>
      </c>
      <c r="AC5312" t="s">
        <v>252</v>
      </c>
      <c r="AD5312" t="s">
        <v>397</v>
      </c>
      <c r="AE5312" t="s">
        <v>66</v>
      </c>
      <c r="AF5312" t="s">
        <v>95</v>
      </c>
      <c r="AG5312" t="s">
        <v>398</v>
      </c>
      <c r="AH5312" s="45">
        <v>29220</v>
      </c>
      <c r="AI5312">
        <v>1618921</v>
      </c>
      <c r="AK5312" t="s">
        <v>399</v>
      </c>
      <c r="AL5312" t="s">
        <v>284</v>
      </c>
      <c r="AM5312" t="s">
        <v>245</v>
      </c>
    </row>
    <row r="5313" spans="1:39" x14ac:dyDescent="0.3">
      <c r="A5313" s="1">
        <v>43605</v>
      </c>
      <c r="B5313" t="s">
        <v>46</v>
      </c>
      <c r="C5313" t="s">
        <v>246</v>
      </c>
      <c r="D5313">
        <v>700</v>
      </c>
      <c r="E5313">
        <v>7</v>
      </c>
      <c r="F5313">
        <v>52.029998999999997</v>
      </c>
      <c r="G5313">
        <v>52.720001000000003</v>
      </c>
      <c r="H5313">
        <v>51.869999</v>
      </c>
      <c r="I5313">
        <v>52.259997999999896</v>
      </c>
      <c r="J5313">
        <v>52.259997999999896</v>
      </c>
      <c r="K5313">
        <v>4641700</v>
      </c>
      <c r="L5313">
        <v>2.4159999999999999</v>
      </c>
      <c r="M5313">
        <v>-1.9137090255242801E-4</v>
      </c>
      <c r="N5313">
        <v>1.10987156413179E-2</v>
      </c>
      <c r="O5313">
        <v>-4.5227945094670499E-2</v>
      </c>
      <c r="P5313">
        <v>-0.34521159838952398</v>
      </c>
      <c r="Q5313">
        <v>-0.20703604942544601</v>
      </c>
      <c r="R5313">
        <v>4.9712539439837498E-3</v>
      </c>
      <c r="S5313">
        <v>9.8105528567988005E-3</v>
      </c>
      <c r="T5313">
        <v>2.2518732340071401E-2</v>
      </c>
      <c r="U5313">
        <v>1.8219621636962599E-2</v>
      </c>
      <c r="V5313">
        <v>86.309997999999993</v>
      </c>
      <c r="W5313">
        <v>51.790000999999997</v>
      </c>
      <c r="X5313">
        <v>-0.16295290293864301</v>
      </c>
      <c r="Y5313">
        <v>-6.7722580366252503E-3</v>
      </c>
      <c r="Z5313">
        <v>0.87840872998799102</v>
      </c>
      <c r="AA5313">
        <v>-1.7763835973828599</v>
      </c>
      <c r="AB5313">
        <v>-1.6380734660301901</v>
      </c>
      <c r="AC5313" t="s">
        <v>252</v>
      </c>
      <c r="AD5313" t="s">
        <v>397</v>
      </c>
      <c r="AE5313" t="s">
        <v>66</v>
      </c>
      <c r="AF5313" t="s">
        <v>95</v>
      </c>
      <c r="AG5313" t="s">
        <v>398</v>
      </c>
      <c r="AH5313" s="45">
        <v>29220</v>
      </c>
      <c r="AI5313">
        <v>1618921</v>
      </c>
      <c r="AK5313" t="s">
        <v>399</v>
      </c>
      <c r="AL5313" t="s">
        <v>284</v>
      </c>
      <c r="AM5313" t="s">
        <v>245</v>
      </c>
    </row>
    <row r="5314" spans="1:39" x14ac:dyDescent="0.3">
      <c r="A5314" s="1">
        <v>43644</v>
      </c>
      <c r="B5314" t="s">
        <v>46</v>
      </c>
      <c r="C5314" t="s">
        <v>246</v>
      </c>
      <c r="D5314">
        <v>1100</v>
      </c>
      <c r="E5314">
        <v>7</v>
      </c>
      <c r="F5314">
        <v>54.470001000000003</v>
      </c>
      <c r="G5314">
        <v>54.790000999999997</v>
      </c>
      <c r="H5314">
        <v>53.849997999999999</v>
      </c>
      <c r="I5314">
        <v>54.669998</v>
      </c>
      <c r="J5314">
        <v>54.669998</v>
      </c>
      <c r="K5314">
        <v>10395400</v>
      </c>
      <c r="L5314">
        <v>2</v>
      </c>
      <c r="M5314">
        <v>2.74746949544002E-3</v>
      </c>
      <c r="N5314">
        <v>4.1454722415689003E-2</v>
      </c>
      <c r="O5314">
        <v>6.6943647673874895E-2</v>
      </c>
      <c r="P5314">
        <v>-0.137679950465743</v>
      </c>
      <c r="Q5314">
        <v>-0.16603537002369501</v>
      </c>
      <c r="R5314">
        <v>2.14458016866978E-2</v>
      </c>
      <c r="S5314">
        <v>1.5581087974801001E-2</v>
      </c>
      <c r="T5314">
        <v>2.1270852853030899E-2</v>
      </c>
      <c r="U5314">
        <v>1.82781618941882E-2</v>
      </c>
      <c r="V5314">
        <v>86.309997999999993</v>
      </c>
      <c r="W5314">
        <v>49.310001</v>
      </c>
      <c r="X5314">
        <v>-0.16295290293864301</v>
      </c>
      <c r="Y5314">
        <v>5.7409418775350302E-3</v>
      </c>
      <c r="Z5314">
        <v>0.89184140435108805</v>
      </c>
      <c r="AA5314">
        <v>-1.4633784311848801</v>
      </c>
      <c r="AB5314">
        <v>-1.7699796550714</v>
      </c>
      <c r="AC5314" t="s">
        <v>252</v>
      </c>
      <c r="AD5314" t="s">
        <v>397</v>
      </c>
      <c r="AE5314" t="s">
        <v>66</v>
      </c>
      <c r="AF5314" t="s">
        <v>95</v>
      </c>
      <c r="AG5314" t="s">
        <v>398</v>
      </c>
      <c r="AH5314" s="45">
        <v>29220</v>
      </c>
      <c r="AI5314">
        <v>1618921</v>
      </c>
      <c r="AK5314" t="s">
        <v>399</v>
      </c>
      <c r="AL5314" t="s">
        <v>284</v>
      </c>
      <c r="AM5314" t="s">
        <v>245</v>
      </c>
    </row>
    <row r="5315" spans="1:39" x14ac:dyDescent="0.3">
      <c r="A5315" s="1">
        <v>43559</v>
      </c>
      <c r="B5315" t="s">
        <v>46</v>
      </c>
      <c r="C5315" t="s">
        <v>246</v>
      </c>
      <c r="D5315">
        <v>500</v>
      </c>
      <c r="E5315">
        <v>8</v>
      </c>
      <c r="F5315">
        <v>54.810001</v>
      </c>
      <c r="G5315">
        <v>55</v>
      </c>
      <c r="H5315">
        <v>53.849997999999999</v>
      </c>
      <c r="I5315">
        <v>54.150002000000001</v>
      </c>
      <c r="J5315">
        <v>53.696174999999997</v>
      </c>
      <c r="K5315">
        <v>14150500</v>
      </c>
      <c r="L5315">
        <v>2.512</v>
      </c>
      <c r="M5315">
        <v>-1.26618410052989E-2</v>
      </c>
      <c r="N5315">
        <v>-0.14356850936248</v>
      </c>
      <c r="O5315">
        <v>-0.157705843450067</v>
      </c>
      <c r="P5315">
        <v>-0.21175442836478101</v>
      </c>
      <c r="Q5315">
        <v>-0.16652204307000401</v>
      </c>
      <c r="R5315">
        <v>6.1361577907174197E-2</v>
      </c>
      <c r="S5315">
        <v>3.2068531641998799E-2</v>
      </c>
      <c r="T5315">
        <v>2.31976726889369E-2</v>
      </c>
      <c r="U5315">
        <v>1.8672389703914501E-2</v>
      </c>
      <c r="V5315">
        <v>86.309997999999993</v>
      </c>
      <c r="W5315">
        <v>53.849997999999999</v>
      </c>
      <c r="X5315">
        <v>-0.16295290293864301</v>
      </c>
      <c r="Y5315">
        <v>2.0824655091414399E-3</v>
      </c>
      <c r="Z5315">
        <v>0.90693449663562098</v>
      </c>
      <c r="AA5315">
        <v>-1.35578333505468</v>
      </c>
      <c r="AB5315">
        <v>-0.79581974286452895</v>
      </c>
      <c r="AC5315" t="s">
        <v>253</v>
      </c>
      <c r="AD5315" t="s">
        <v>397</v>
      </c>
      <c r="AE5315" t="s">
        <v>66</v>
      </c>
      <c r="AF5315" t="s">
        <v>95</v>
      </c>
      <c r="AG5315" t="s">
        <v>398</v>
      </c>
      <c r="AH5315" s="45">
        <v>29220</v>
      </c>
      <c r="AI5315">
        <v>1618921</v>
      </c>
      <c r="AK5315" t="s">
        <v>399</v>
      </c>
      <c r="AL5315" t="s">
        <v>284</v>
      </c>
      <c r="AM5315" t="s">
        <v>245</v>
      </c>
    </row>
    <row r="5316" spans="1:39" x14ac:dyDescent="0.3">
      <c r="A5316" s="1">
        <v>43565</v>
      </c>
      <c r="B5316" t="s">
        <v>46</v>
      </c>
      <c r="C5316" t="s">
        <v>246</v>
      </c>
      <c r="D5316">
        <v>400</v>
      </c>
      <c r="E5316">
        <v>8</v>
      </c>
      <c r="F5316">
        <v>54.509997999999896</v>
      </c>
      <c r="G5316">
        <v>54.73</v>
      </c>
      <c r="H5316">
        <v>54.360000999999997</v>
      </c>
      <c r="I5316">
        <v>54.509997999999896</v>
      </c>
      <c r="J5316">
        <v>54.053153999999999</v>
      </c>
      <c r="K5316">
        <v>5483200</v>
      </c>
      <c r="L5316">
        <v>2.4769999999999999</v>
      </c>
      <c r="M5316">
        <v>1.8342887604189001E-4</v>
      </c>
      <c r="N5316">
        <v>-6.0357151737007002E-3</v>
      </c>
      <c r="O5316">
        <v>-0.107229991855502</v>
      </c>
      <c r="P5316">
        <v>-0.27537795961297101</v>
      </c>
      <c r="Q5316">
        <v>-0.13281900426592599</v>
      </c>
      <c r="R5316">
        <v>1.0018737155226699E-2</v>
      </c>
      <c r="S5316">
        <v>3.1203307644350899E-2</v>
      </c>
      <c r="T5316">
        <v>2.2533409603097399E-2</v>
      </c>
      <c r="U5316">
        <v>1.8615926309813902E-2</v>
      </c>
      <c r="V5316">
        <v>86.309997999999993</v>
      </c>
      <c r="W5316">
        <v>53.849997999999999</v>
      </c>
      <c r="X5316">
        <v>-0.16295290293864301</v>
      </c>
      <c r="Y5316">
        <v>3.47183783585567E-3</v>
      </c>
      <c r="Z5316">
        <v>0.91846541478228405</v>
      </c>
      <c r="AA5316">
        <v>-1.125326230527</v>
      </c>
      <c r="AB5316">
        <v>-1.1432909050622899</v>
      </c>
      <c r="AC5316" t="s">
        <v>253</v>
      </c>
      <c r="AD5316" t="s">
        <v>397</v>
      </c>
      <c r="AE5316" t="s">
        <v>66</v>
      </c>
      <c r="AF5316" t="s">
        <v>95</v>
      </c>
      <c r="AG5316" t="s">
        <v>398</v>
      </c>
      <c r="AH5316" s="45">
        <v>29220</v>
      </c>
      <c r="AI5316">
        <v>1618921</v>
      </c>
      <c r="AK5316" t="s">
        <v>399</v>
      </c>
      <c r="AL5316" t="s">
        <v>284</v>
      </c>
      <c r="AM5316" t="s">
        <v>245</v>
      </c>
    </row>
    <row r="5317" spans="1:39" x14ac:dyDescent="0.3">
      <c r="A5317" s="1">
        <v>43591</v>
      </c>
      <c r="B5317" t="s">
        <v>46</v>
      </c>
      <c r="C5317" t="s">
        <v>246</v>
      </c>
      <c r="D5317">
        <v>500</v>
      </c>
      <c r="E5317">
        <v>8</v>
      </c>
      <c r="F5317">
        <v>53.720001000000003</v>
      </c>
      <c r="G5317">
        <v>54.099997999999999</v>
      </c>
      <c r="H5317">
        <v>53.139998999999897</v>
      </c>
      <c r="I5317">
        <v>53.919998</v>
      </c>
      <c r="J5317">
        <v>53.468097999999998</v>
      </c>
      <c r="K5317">
        <v>5520900</v>
      </c>
      <c r="L5317">
        <v>2.5</v>
      </c>
      <c r="M5317">
        <v>-2.9630015954684799E-3</v>
      </c>
      <c r="N5317">
        <v>6.6988921172039103E-3</v>
      </c>
      <c r="O5317">
        <v>-1.6918433953384202E-2</v>
      </c>
      <c r="P5317">
        <v>-0.27554301999611802</v>
      </c>
      <c r="Q5317">
        <v>-0.11941303023646301</v>
      </c>
      <c r="R5317">
        <v>3.04745422425832E-3</v>
      </c>
      <c r="S5317">
        <v>9.9602603239723492E-3</v>
      </c>
      <c r="T5317">
        <v>2.2760725131335698E-2</v>
      </c>
      <c r="U5317">
        <v>1.83421471769914E-2</v>
      </c>
      <c r="V5317">
        <v>86.309997999999993</v>
      </c>
      <c r="W5317">
        <v>52.25</v>
      </c>
      <c r="X5317">
        <v>-0.16295290293864301</v>
      </c>
      <c r="Y5317">
        <v>-4.4810132310555703E-3</v>
      </c>
      <c r="Z5317">
        <v>0.89560589597928697</v>
      </c>
      <c r="AA5317">
        <v>-1.07056538361774</v>
      </c>
      <c r="AB5317">
        <v>-1.3906238456870501</v>
      </c>
      <c r="AC5317" t="s">
        <v>253</v>
      </c>
      <c r="AD5317" t="s">
        <v>397</v>
      </c>
      <c r="AE5317" t="s">
        <v>66</v>
      </c>
      <c r="AF5317" t="s">
        <v>95</v>
      </c>
      <c r="AG5317" t="s">
        <v>398</v>
      </c>
      <c r="AH5317" s="45">
        <v>29220</v>
      </c>
      <c r="AI5317">
        <v>1618921</v>
      </c>
      <c r="AK5317" t="s">
        <v>399</v>
      </c>
      <c r="AL5317" t="s">
        <v>284</v>
      </c>
      <c r="AM5317" t="s">
        <v>245</v>
      </c>
    </row>
    <row r="5318" spans="1:39" x14ac:dyDescent="0.3">
      <c r="A5318" s="1">
        <v>43601</v>
      </c>
      <c r="B5318" t="s">
        <v>46</v>
      </c>
      <c r="C5318" t="s">
        <v>246</v>
      </c>
      <c r="D5318">
        <v>500</v>
      </c>
      <c r="E5318">
        <v>8</v>
      </c>
      <c r="F5318">
        <v>53</v>
      </c>
      <c r="G5318">
        <v>53.439999</v>
      </c>
      <c r="H5318">
        <v>52.310001</v>
      </c>
      <c r="I5318">
        <v>52.5</v>
      </c>
      <c r="J5318">
        <v>52.060001</v>
      </c>
      <c r="K5318">
        <v>4722300</v>
      </c>
      <c r="L5318">
        <v>2.4049999999999998</v>
      </c>
      <c r="M5318">
        <v>-4.5610003137548302E-3</v>
      </c>
      <c r="N5318">
        <v>-1.99893660873166E-2</v>
      </c>
      <c r="O5318">
        <v>-3.2605489354699299E-2</v>
      </c>
      <c r="P5318">
        <v>-0.31737959073669098</v>
      </c>
      <c r="Q5318">
        <v>-0.18363321697561699</v>
      </c>
      <c r="R5318">
        <v>1.26603067547034E-2</v>
      </c>
      <c r="S5318">
        <v>1.02362324531769E-2</v>
      </c>
      <c r="T5318">
        <v>2.2799363190827999E-2</v>
      </c>
      <c r="U5318">
        <v>1.8265336216692601E-2</v>
      </c>
      <c r="V5318">
        <v>86.309997999999993</v>
      </c>
      <c r="W5318">
        <v>51.790000999999997</v>
      </c>
      <c r="X5318">
        <v>-0.16295290293864301</v>
      </c>
      <c r="Y5318">
        <v>8.8559569696340101E-3</v>
      </c>
      <c r="Z5318">
        <v>0.88507106913005695</v>
      </c>
      <c r="AA5318">
        <v>-1.5935630931881299</v>
      </c>
      <c r="AB5318">
        <v>-1.50065233918217</v>
      </c>
      <c r="AC5318" t="s">
        <v>253</v>
      </c>
      <c r="AD5318" t="s">
        <v>397</v>
      </c>
      <c r="AE5318" t="s">
        <v>66</v>
      </c>
      <c r="AF5318" t="s">
        <v>95</v>
      </c>
      <c r="AG5318" t="s">
        <v>398</v>
      </c>
      <c r="AH5318" s="45">
        <v>29220</v>
      </c>
      <c r="AI5318">
        <v>1618921</v>
      </c>
      <c r="AK5318" t="s">
        <v>399</v>
      </c>
      <c r="AL5318" t="s">
        <v>284</v>
      </c>
      <c r="AM5318" t="s">
        <v>245</v>
      </c>
    </row>
    <row r="5319" spans="1:39" x14ac:dyDescent="0.3">
      <c r="A5319" s="1">
        <v>43602</v>
      </c>
      <c r="B5319" t="s">
        <v>46</v>
      </c>
      <c r="C5319" t="s">
        <v>239</v>
      </c>
      <c r="D5319">
        <v>500</v>
      </c>
      <c r="E5319">
        <v>8</v>
      </c>
      <c r="F5319">
        <v>52.23</v>
      </c>
      <c r="G5319">
        <v>52.84</v>
      </c>
      <c r="H5319">
        <v>51.93</v>
      </c>
      <c r="I5319">
        <v>52.27</v>
      </c>
      <c r="J5319">
        <v>52.27</v>
      </c>
      <c r="K5319">
        <v>4812300</v>
      </c>
      <c r="L5319">
        <v>2.3929999999999998</v>
      </c>
      <c r="M5319">
        <v>4.0256739498060199E-3</v>
      </c>
      <c r="N5319">
        <v>-1.33462784040709E-2</v>
      </c>
      <c r="O5319">
        <v>-3.9581018208098701E-2</v>
      </c>
      <c r="P5319">
        <v>-0.33149375448590201</v>
      </c>
      <c r="Q5319">
        <v>-0.19694582842321801</v>
      </c>
      <c r="R5319">
        <v>1.31793302794344E-2</v>
      </c>
      <c r="S5319">
        <v>9.9347418299889599E-3</v>
      </c>
      <c r="T5319">
        <v>2.2636703731822801E-2</v>
      </c>
      <c r="U5319">
        <v>1.82320952973688E-2</v>
      </c>
      <c r="V5319">
        <v>86.309997999999993</v>
      </c>
      <c r="W5319">
        <v>51.790000999999997</v>
      </c>
      <c r="X5319">
        <v>-0.16295290293864301</v>
      </c>
      <c r="Y5319">
        <v>-5.8544371529206298E-3</v>
      </c>
      <c r="Z5319">
        <v>0.87992147313262403</v>
      </c>
      <c r="AA5319">
        <v>-1.6975879089647501</v>
      </c>
      <c r="AB5319">
        <v>-1.5907516451327399</v>
      </c>
      <c r="AC5319" t="s">
        <v>253</v>
      </c>
      <c r="AD5319" t="s">
        <v>397</v>
      </c>
      <c r="AE5319" t="s">
        <v>66</v>
      </c>
      <c r="AF5319" t="s">
        <v>95</v>
      </c>
      <c r="AG5319" t="s">
        <v>398</v>
      </c>
      <c r="AH5319" s="45">
        <v>29220</v>
      </c>
      <c r="AI5319">
        <v>1618921</v>
      </c>
      <c r="AK5319" t="s">
        <v>399</v>
      </c>
      <c r="AL5319" t="s">
        <v>284</v>
      </c>
      <c r="AM5319" t="s">
        <v>245</v>
      </c>
    </row>
    <row r="5320" spans="1:39" x14ac:dyDescent="0.3">
      <c r="A5320" s="1">
        <v>43613</v>
      </c>
      <c r="B5320" t="s">
        <v>46</v>
      </c>
      <c r="C5320" t="s">
        <v>246</v>
      </c>
      <c r="D5320">
        <v>700</v>
      </c>
      <c r="E5320">
        <v>8</v>
      </c>
      <c r="F5320">
        <v>51.84</v>
      </c>
      <c r="G5320">
        <v>52.279998999999997</v>
      </c>
      <c r="H5320">
        <v>51.630001</v>
      </c>
      <c r="I5320">
        <v>51.720001000000003</v>
      </c>
      <c r="J5320">
        <v>51.720001000000003</v>
      </c>
      <c r="K5320">
        <v>6457800</v>
      </c>
      <c r="L5320">
        <v>2.2679999999999998</v>
      </c>
      <c r="M5320">
        <v>-9.6625767527336098E-4</v>
      </c>
      <c r="N5320">
        <v>-1.0386648583741401E-2</v>
      </c>
      <c r="O5320">
        <v>-9.9750254012537093E-3</v>
      </c>
      <c r="P5320">
        <v>-0.31515693838870501</v>
      </c>
      <c r="Q5320">
        <v>-0.17754106823292101</v>
      </c>
      <c r="R5320">
        <v>1.3588510384873799E-2</v>
      </c>
      <c r="S5320">
        <v>1.01792087011428E-2</v>
      </c>
      <c r="T5320">
        <v>2.2256221600079999E-2</v>
      </c>
      <c r="U5320">
        <v>1.8225480085881901E-2</v>
      </c>
      <c r="V5320">
        <v>86.309997999999993</v>
      </c>
      <c r="W5320">
        <v>51.16</v>
      </c>
      <c r="X5320">
        <v>-0.16295290293864301</v>
      </c>
      <c r="Y5320">
        <v>-8.4109499934704197E-3</v>
      </c>
      <c r="Z5320">
        <v>0.88208441432781404</v>
      </c>
      <c r="AA5320">
        <v>-1.54828741213344</v>
      </c>
      <c r="AB5320">
        <v>-1.56571798617994</v>
      </c>
      <c r="AC5320" t="s">
        <v>253</v>
      </c>
      <c r="AD5320" t="s">
        <v>397</v>
      </c>
      <c r="AE5320" t="s">
        <v>66</v>
      </c>
      <c r="AF5320" t="s">
        <v>95</v>
      </c>
      <c r="AG5320" t="s">
        <v>398</v>
      </c>
      <c r="AH5320" s="45">
        <v>29220</v>
      </c>
      <c r="AI5320">
        <v>1618921</v>
      </c>
      <c r="AK5320" t="s">
        <v>399</v>
      </c>
      <c r="AL5320" t="s">
        <v>284</v>
      </c>
      <c r="AM5320" t="s">
        <v>245</v>
      </c>
    </row>
    <row r="5321" spans="1:39" x14ac:dyDescent="0.3">
      <c r="A5321" s="1">
        <v>43630</v>
      </c>
      <c r="B5321" t="s">
        <v>46</v>
      </c>
      <c r="C5321" t="s">
        <v>246</v>
      </c>
      <c r="D5321">
        <v>400</v>
      </c>
      <c r="E5321">
        <v>8</v>
      </c>
      <c r="F5321">
        <v>52.869999</v>
      </c>
      <c r="G5321">
        <v>53.049999</v>
      </c>
      <c r="H5321">
        <v>52.130001</v>
      </c>
      <c r="I5321">
        <v>52.57</v>
      </c>
      <c r="J5321">
        <v>52.57</v>
      </c>
      <c r="K5321">
        <v>3246300</v>
      </c>
      <c r="L5321">
        <v>2.093</v>
      </c>
      <c r="M5321">
        <v>-6.0686513393657399E-3</v>
      </c>
      <c r="N5321">
        <v>1.14789665691359E-2</v>
      </c>
      <c r="O5321">
        <v>8.2260180689838203E-3</v>
      </c>
      <c r="P5321">
        <v>-0.16668254464502799</v>
      </c>
      <c r="Q5321">
        <v>-0.169094362980065</v>
      </c>
      <c r="R5321">
        <v>1.22340962338774E-2</v>
      </c>
      <c r="S5321">
        <v>1.3736151901223801E-2</v>
      </c>
      <c r="T5321">
        <v>2.0832398723290999E-2</v>
      </c>
      <c r="U5321">
        <v>1.8454545485366E-2</v>
      </c>
      <c r="V5321">
        <v>86.309997999999993</v>
      </c>
      <c r="W5321">
        <v>49.310001</v>
      </c>
      <c r="X5321">
        <v>-0.16295290293864301</v>
      </c>
      <c r="Y5321">
        <v>-1.6128120944145399E-3</v>
      </c>
      <c r="Z5321">
        <v>0.89839028171679602</v>
      </c>
      <c r="AA5321">
        <v>-1.50942105720743</v>
      </c>
      <c r="AB5321">
        <v>-1.48606108492415</v>
      </c>
      <c r="AC5321" t="s">
        <v>253</v>
      </c>
      <c r="AD5321" t="s">
        <v>397</v>
      </c>
      <c r="AE5321" t="s">
        <v>66</v>
      </c>
      <c r="AF5321" t="s">
        <v>95</v>
      </c>
      <c r="AG5321" t="s">
        <v>398</v>
      </c>
      <c r="AH5321" s="45">
        <v>29220</v>
      </c>
      <c r="AI5321">
        <v>1618921</v>
      </c>
      <c r="AK5321" t="s">
        <v>399</v>
      </c>
      <c r="AL5321" t="s">
        <v>284</v>
      </c>
      <c r="AM5321" t="s">
        <v>245</v>
      </c>
    </row>
    <row r="5322" spans="1:39" x14ac:dyDescent="0.3">
      <c r="A5322" s="1">
        <v>43644</v>
      </c>
      <c r="B5322" t="s">
        <v>46</v>
      </c>
      <c r="C5322" t="s">
        <v>246</v>
      </c>
      <c r="D5322">
        <v>1000</v>
      </c>
      <c r="E5322">
        <v>8</v>
      </c>
      <c r="F5322">
        <v>54.470001000000003</v>
      </c>
      <c r="G5322">
        <v>54.790000999999997</v>
      </c>
      <c r="H5322">
        <v>53.849997999999999</v>
      </c>
      <c r="I5322">
        <v>54.669998</v>
      </c>
      <c r="J5322">
        <v>54.669998</v>
      </c>
      <c r="K5322">
        <v>10395400</v>
      </c>
      <c r="L5322">
        <v>2</v>
      </c>
      <c r="M5322">
        <v>2.74746949544002E-3</v>
      </c>
      <c r="N5322">
        <v>4.1454722415689003E-2</v>
      </c>
      <c r="O5322">
        <v>6.6943647673874895E-2</v>
      </c>
      <c r="P5322">
        <v>-0.137679950465743</v>
      </c>
      <c r="Q5322">
        <v>-0.16603537002369501</v>
      </c>
      <c r="R5322">
        <v>2.14458016866978E-2</v>
      </c>
      <c r="S5322">
        <v>1.5581087974801001E-2</v>
      </c>
      <c r="T5322">
        <v>2.1270852853030899E-2</v>
      </c>
      <c r="U5322">
        <v>1.82781618941882E-2</v>
      </c>
      <c r="V5322">
        <v>86.309997999999993</v>
      </c>
      <c r="W5322">
        <v>49.310001</v>
      </c>
      <c r="X5322">
        <v>-0.16295290293864301</v>
      </c>
      <c r="Y5322">
        <v>5.7409418775350302E-3</v>
      </c>
      <c r="Z5322">
        <v>0.89184140435108805</v>
      </c>
      <c r="AA5322">
        <v>-1.4633784311848801</v>
      </c>
      <c r="AB5322">
        <v>-1.7699796550714</v>
      </c>
      <c r="AC5322" t="s">
        <v>253</v>
      </c>
      <c r="AD5322" t="s">
        <v>397</v>
      </c>
      <c r="AE5322" t="s">
        <v>66</v>
      </c>
      <c r="AF5322" t="s">
        <v>95</v>
      </c>
      <c r="AG5322" t="s">
        <v>398</v>
      </c>
      <c r="AH5322" s="45">
        <v>29220</v>
      </c>
      <c r="AI5322">
        <v>1618921</v>
      </c>
      <c r="AK5322" t="s">
        <v>399</v>
      </c>
      <c r="AL5322" t="s">
        <v>284</v>
      </c>
      <c r="AM5322" t="s">
        <v>245</v>
      </c>
    </row>
    <row r="5323" spans="1:39" x14ac:dyDescent="0.3">
      <c r="A5323" s="1">
        <v>43559</v>
      </c>
      <c r="B5323" t="s">
        <v>46</v>
      </c>
      <c r="C5323" t="s">
        <v>239</v>
      </c>
      <c r="D5323">
        <v>200</v>
      </c>
      <c r="E5323">
        <v>9</v>
      </c>
      <c r="F5323">
        <v>54.810001</v>
      </c>
      <c r="G5323">
        <v>55</v>
      </c>
      <c r="H5323">
        <v>53.849997999999999</v>
      </c>
      <c r="I5323">
        <v>54.150002000000001</v>
      </c>
      <c r="J5323">
        <v>53.696174999999997</v>
      </c>
      <c r="K5323">
        <v>14150500</v>
      </c>
      <c r="L5323">
        <v>2.512</v>
      </c>
      <c r="M5323">
        <v>-1.26618410052989E-2</v>
      </c>
      <c r="N5323">
        <v>-0.14356850936248</v>
      </c>
      <c r="O5323">
        <v>-0.157705843450067</v>
      </c>
      <c r="P5323">
        <v>-0.21175442836478101</v>
      </c>
      <c r="Q5323">
        <v>-0.16652204307000401</v>
      </c>
      <c r="R5323">
        <v>6.1361577907174197E-2</v>
      </c>
      <c r="S5323">
        <v>3.2068531641998799E-2</v>
      </c>
      <c r="T5323">
        <v>2.31976726889369E-2</v>
      </c>
      <c r="U5323">
        <v>1.8672389703914501E-2</v>
      </c>
      <c r="V5323">
        <v>86.309997999999993</v>
      </c>
      <c r="W5323">
        <v>53.849997999999999</v>
      </c>
      <c r="X5323">
        <v>-0.16295290293864301</v>
      </c>
      <c r="Y5323">
        <v>2.0824655091414399E-3</v>
      </c>
      <c r="Z5323">
        <v>0.90693449663562098</v>
      </c>
      <c r="AA5323">
        <v>-1.35578333505468</v>
      </c>
      <c r="AB5323">
        <v>-0.79581974286452895</v>
      </c>
      <c r="AC5323" t="s">
        <v>254</v>
      </c>
      <c r="AD5323" t="s">
        <v>397</v>
      </c>
      <c r="AE5323" t="s">
        <v>66</v>
      </c>
      <c r="AF5323" t="s">
        <v>95</v>
      </c>
      <c r="AG5323" t="s">
        <v>398</v>
      </c>
      <c r="AH5323" s="45">
        <v>29220</v>
      </c>
      <c r="AI5323">
        <v>1618921</v>
      </c>
      <c r="AK5323" t="s">
        <v>399</v>
      </c>
      <c r="AL5323" t="s">
        <v>284</v>
      </c>
      <c r="AM5323" t="s">
        <v>245</v>
      </c>
    </row>
    <row r="5324" spans="1:39" x14ac:dyDescent="0.3">
      <c r="A5324" s="1">
        <v>43573</v>
      </c>
      <c r="B5324" t="s">
        <v>46</v>
      </c>
      <c r="C5324" t="s">
        <v>239</v>
      </c>
      <c r="D5324">
        <v>1100</v>
      </c>
      <c r="E5324">
        <v>9</v>
      </c>
      <c r="F5324">
        <v>55.220001000000003</v>
      </c>
      <c r="G5324">
        <v>55.380001</v>
      </c>
      <c r="H5324">
        <v>54.580002</v>
      </c>
      <c r="I5324">
        <v>54.630001</v>
      </c>
      <c r="J5324">
        <v>54.172150000000002</v>
      </c>
      <c r="K5324">
        <v>7991300</v>
      </c>
      <c r="L5324">
        <v>2.56</v>
      </c>
      <c r="M5324">
        <v>-9.2922281695238494E-3</v>
      </c>
      <c r="N5324">
        <v>2.2023734365171001E-2</v>
      </c>
      <c r="O5324">
        <v>-0.154699641006003</v>
      </c>
      <c r="P5324">
        <v>-0.269850578136755</v>
      </c>
      <c r="Q5324">
        <v>-0.16908036326853801</v>
      </c>
      <c r="R5324">
        <v>9.42640312937317E-3</v>
      </c>
      <c r="S5324">
        <v>3.0971524863496001E-2</v>
      </c>
      <c r="T5324">
        <v>2.2633656587254102E-2</v>
      </c>
      <c r="U5324">
        <v>1.8547602106550199E-2</v>
      </c>
      <c r="V5324">
        <v>86.309997999999993</v>
      </c>
      <c r="W5324">
        <v>53.32</v>
      </c>
      <c r="X5324">
        <v>-0.16295290293864301</v>
      </c>
      <c r="Y5324">
        <v>1.5778467813143101E-3</v>
      </c>
      <c r="Z5324">
        <v>0.91611022577049905</v>
      </c>
      <c r="AA5324">
        <v>-1.40368350246625</v>
      </c>
      <c r="AB5324">
        <v>-1.3138932097862901</v>
      </c>
      <c r="AC5324" t="s">
        <v>254</v>
      </c>
      <c r="AD5324" t="s">
        <v>397</v>
      </c>
      <c r="AE5324" t="s">
        <v>66</v>
      </c>
      <c r="AF5324" t="s">
        <v>95</v>
      </c>
      <c r="AG5324" t="s">
        <v>398</v>
      </c>
      <c r="AH5324" s="45">
        <v>29220</v>
      </c>
      <c r="AI5324">
        <v>1618921</v>
      </c>
      <c r="AK5324" t="s">
        <v>399</v>
      </c>
      <c r="AL5324" t="s">
        <v>284</v>
      </c>
      <c r="AM5324" t="s">
        <v>245</v>
      </c>
    </row>
    <row r="5325" spans="1:39" x14ac:dyDescent="0.3">
      <c r="A5325" s="1">
        <v>43577</v>
      </c>
      <c r="B5325" t="s">
        <v>46</v>
      </c>
      <c r="C5325" t="s">
        <v>246</v>
      </c>
      <c r="D5325">
        <v>1200</v>
      </c>
      <c r="E5325">
        <v>9</v>
      </c>
      <c r="F5325">
        <v>54.59</v>
      </c>
      <c r="G5325">
        <v>54.919998</v>
      </c>
      <c r="H5325">
        <v>54.080002</v>
      </c>
      <c r="I5325">
        <v>54.099997999999999</v>
      </c>
      <c r="J5325">
        <v>53.646586999999997</v>
      </c>
      <c r="K5325">
        <v>5445800</v>
      </c>
      <c r="L5325">
        <v>2.59</v>
      </c>
      <c r="M5325">
        <v>-9.7490877241257403E-3</v>
      </c>
      <c r="N5325">
        <v>1.2087428778684E-2</v>
      </c>
      <c r="O5325">
        <v>-0.14896170407156001</v>
      </c>
      <c r="P5325">
        <v>-0.28569313811612301</v>
      </c>
      <c r="Q5325">
        <v>-0.16392871189469899</v>
      </c>
      <c r="R5325">
        <v>1.13822861602591E-2</v>
      </c>
      <c r="S5325">
        <v>3.0921050548808799E-2</v>
      </c>
      <c r="T5325">
        <v>2.26044962775734E-2</v>
      </c>
      <c r="U5325">
        <v>1.85346901985977E-2</v>
      </c>
      <c r="V5325">
        <v>86.309997999999993</v>
      </c>
      <c r="W5325">
        <v>53.32</v>
      </c>
      <c r="X5325">
        <v>-0.16295290293864301</v>
      </c>
      <c r="Y5325">
        <v>1.0115060212163699E-3</v>
      </c>
      <c r="Z5325">
        <v>0.91345401269345505</v>
      </c>
      <c r="AA5325">
        <v>-1.3710653108091599</v>
      </c>
      <c r="AB5325">
        <v>-1.32649219775684</v>
      </c>
      <c r="AC5325" t="s">
        <v>254</v>
      </c>
      <c r="AD5325" t="s">
        <v>397</v>
      </c>
      <c r="AE5325" t="s">
        <v>66</v>
      </c>
      <c r="AF5325" t="s">
        <v>95</v>
      </c>
      <c r="AG5325" t="s">
        <v>398</v>
      </c>
      <c r="AH5325" s="45">
        <v>29220</v>
      </c>
      <c r="AI5325">
        <v>1618921</v>
      </c>
      <c r="AK5325" t="s">
        <v>399</v>
      </c>
      <c r="AL5325" t="s">
        <v>284</v>
      </c>
      <c r="AM5325" t="s">
        <v>245</v>
      </c>
    </row>
    <row r="5326" spans="1:39" x14ac:dyDescent="0.3">
      <c r="A5326" s="1">
        <v>43630</v>
      </c>
      <c r="B5326" t="s">
        <v>46</v>
      </c>
      <c r="C5326" t="s">
        <v>239</v>
      </c>
      <c r="D5326">
        <v>1000</v>
      </c>
      <c r="E5326">
        <v>9</v>
      </c>
      <c r="F5326">
        <v>52.869999</v>
      </c>
      <c r="G5326">
        <v>53.049999</v>
      </c>
      <c r="H5326">
        <v>52.130001</v>
      </c>
      <c r="I5326">
        <v>52.57</v>
      </c>
      <c r="J5326">
        <v>52.57</v>
      </c>
      <c r="K5326">
        <v>3246300</v>
      </c>
      <c r="L5326">
        <v>2.093</v>
      </c>
      <c r="M5326">
        <v>-6.0686513393657399E-3</v>
      </c>
      <c r="N5326">
        <v>1.14789665691359E-2</v>
      </c>
      <c r="O5326">
        <v>8.2260180689838203E-3</v>
      </c>
      <c r="P5326">
        <v>-0.16668254464502799</v>
      </c>
      <c r="Q5326">
        <v>-0.169094362980065</v>
      </c>
      <c r="R5326">
        <v>1.22340962338774E-2</v>
      </c>
      <c r="S5326">
        <v>1.3736151901223801E-2</v>
      </c>
      <c r="T5326">
        <v>2.0832398723290999E-2</v>
      </c>
      <c r="U5326">
        <v>1.8454545485366E-2</v>
      </c>
      <c r="V5326">
        <v>86.309997999999993</v>
      </c>
      <c r="W5326">
        <v>49.310001</v>
      </c>
      <c r="X5326">
        <v>-0.16295290293864301</v>
      </c>
      <c r="Y5326">
        <v>-1.6128120944145399E-3</v>
      </c>
      <c r="Z5326">
        <v>0.89839028171679602</v>
      </c>
      <c r="AA5326">
        <v>-1.50942105720743</v>
      </c>
      <c r="AB5326">
        <v>-1.48606108492415</v>
      </c>
      <c r="AC5326" t="s">
        <v>254</v>
      </c>
      <c r="AD5326" t="s">
        <v>397</v>
      </c>
      <c r="AE5326" t="s">
        <v>66</v>
      </c>
      <c r="AF5326" t="s">
        <v>95</v>
      </c>
      <c r="AG5326" t="s">
        <v>398</v>
      </c>
      <c r="AH5326" s="45">
        <v>29220</v>
      </c>
      <c r="AI5326">
        <v>1618921</v>
      </c>
      <c r="AK5326" t="s">
        <v>399</v>
      </c>
      <c r="AL5326" t="s">
        <v>284</v>
      </c>
      <c r="AM5326" t="s">
        <v>245</v>
      </c>
    </row>
    <row r="5327" spans="1:39" x14ac:dyDescent="0.3">
      <c r="A5327" s="1">
        <v>43644</v>
      </c>
      <c r="B5327" t="s">
        <v>46</v>
      </c>
      <c r="C5327" t="s">
        <v>246</v>
      </c>
      <c r="D5327">
        <v>1200</v>
      </c>
      <c r="E5327">
        <v>9</v>
      </c>
      <c r="F5327">
        <v>54.470001000000003</v>
      </c>
      <c r="G5327">
        <v>54.790000999999997</v>
      </c>
      <c r="H5327">
        <v>53.849997999999999</v>
      </c>
      <c r="I5327">
        <v>54.669998</v>
      </c>
      <c r="J5327">
        <v>54.669998</v>
      </c>
      <c r="K5327">
        <v>10395400</v>
      </c>
      <c r="L5327">
        <v>2</v>
      </c>
      <c r="M5327">
        <v>2.74746949544002E-3</v>
      </c>
      <c r="N5327">
        <v>4.1454722415689003E-2</v>
      </c>
      <c r="O5327">
        <v>6.6943647673874895E-2</v>
      </c>
      <c r="P5327">
        <v>-0.137679950465743</v>
      </c>
      <c r="Q5327">
        <v>-0.16603537002369501</v>
      </c>
      <c r="R5327">
        <v>2.14458016866978E-2</v>
      </c>
      <c r="S5327">
        <v>1.5581087974801001E-2</v>
      </c>
      <c r="T5327">
        <v>2.1270852853030899E-2</v>
      </c>
      <c r="U5327">
        <v>1.82781618941882E-2</v>
      </c>
      <c r="V5327">
        <v>86.309997999999993</v>
      </c>
      <c r="W5327">
        <v>49.310001</v>
      </c>
      <c r="X5327">
        <v>-0.16295290293864301</v>
      </c>
      <c r="Y5327">
        <v>5.7409418775350302E-3</v>
      </c>
      <c r="Z5327">
        <v>0.89184140435108805</v>
      </c>
      <c r="AA5327">
        <v>-1.4633784311848801</v>
      </c>
      <c r="AB5327">
        <v>-1.7699796550714</v>
      </c>
      <c r="AC5327" t="s">
        <v>254</v>
      </c>
      <c r="AD5327" t="s">
        <v>397</v>
      </c>
      <c r="AE5327" t="s">
        <v>66</v>
      </c>
      <c r="AF5327" t="s">
        <v>95</v>
      </c>
      <c r="AG5327" t="s">
        <v>398</v>
      </c>
      <c r="AH5327" s="45">
        <v>29220</v>
      </c>
      <c r="AI5327">
        <v>1618921</v>
      </c>
      <c r="AK5327" t="s">
        <v>399</v>
      </c>
      <c r="AL5327" t="s">
        <v>284</v>
      </c>
      <c r="AM5327" t="s">
        <v>245</v>
      </c>
    </row>
    <row r="5328" spans="1:39" x14ac:dyDescent="0.3">
      <c r="A5328" s="1">
        <v>43570</v>
      </c>
      <c r="B5328" t="s">
        <v>46</v>
      </c>
      <c r="C5328" t="s">
        <v>239</v>
      </c>
      <c r="D5328">
        <v>900</v>
      </c>
      <c r="E5328">
        <v>10</v>
      </c>
      <c r="F5328">
        <v>53.57</v>
      </c>
      <c r="G5328">
        <v>54.459998999999897</v>
      </c>
      <c r="H5328">
        <v>53.57</v>
      </c>
      <c r="I5328">
        <v>54.240001999999997</v>
      </c>
      <c r="J5328">
        <v>53.785418999999997</v>
      </c>
      <c r="K5328">
        <v>5963500</v>
      </c>
      <c r="L5328">
        <v>2.5529999999999999</v>
      </c>
      <c r="M5328">
        <v>1.4671985885109E-2</v>
      </c>
      <c r="N5328">
        <v>-1.5004825914413201E-2</v>
      </c>
      <c r="O5328">
        <v>-0.130808233685623</v>
      </c>
      <c r="P5328">
        <v>-0.25822604585147602</v>
      </c>
      <c r="Q5328">
        <v>-0.13872513181620699</v>
      </c>
      <c r="R5328">
        <v>1.2921206048279101E-2</v>
      </c>
      <c r="S5328">
        <v>3.1286637482423101E-2</v>
      </c>
      <c r="T5328">
        <v>2.2678180403754501E-2</v>
      </c>
      <c r="U5328">
        <v>1.8675642199777399E-2</v>
      </c>
      <c r="V5328">
        <v>86.309997999999993</v>
      </c>
      <c r="W5328">
        <v>53.32</v>
      </c>
      <c r="X5328">
        <v>-0.16295290293864301</v>
      </c>
      <c r="Y5328">
        <v>-6.2956724975841202E-4</v>
      </c>
      <c r="Z5328">
        <v>0.92233483521894799</v>
      </c>
      <c r="AA5328">
        <v>-1.18062910694233</v>
      </c>
      <c r="AB5328">
        <v>-1.18951032296937</v>
      </c>
      <c r="AC5328" t="s">
        <v>255</v>
      </c>
      <c r="AD5328" t="s">
        <v>397</v>
      </c>
      <c r="AE5328" t="s">
        <v>66</v>
      </c>
      <c r="AF5328" t="s">
        <v>95</v>
      </c>
      <c r="AG5328" t="s">
        <v>398</v>
      </c>
      <c r="AH5328" s="45">
        <v>29220</v>
      </c>
      <c r="AI5328">
        <v>1618921</v>
      </c>
      <c r="AK5328" t="s">
        <v>399</v>
      </c>
      <c r="AL5328" t="s">
        <v>284</v>
      </c>
      <c r="AM5328" t="s">
        <v>245</v>
      </c>
    </row>
    <row r="5329" spans="1:39" x14ac:dyDescent="0.3">
      <c r="A5329" s="1">
        <v>43584</v>
      </c>
      <c r="B5329" t="s">
        <v>46</v>
      </c>
      <c r="C5329" t="s">
        <v>239</v>
      </c>
      <c r="D5329">
        <v>1200</v>
      </c>
      <c r="E5329">
        <v>10</v>
      </c>
      <c r="F5329">
        <v>52.919998</v>
      </c>
      <c r="G5329">
        <v>53.709998999999897</v>
      </c>
      <c r="H5329">
        <v>52.779998999999997</v>
      </c>
      <c r="I5329">
        <v>53.560001</v>
      </c>
      <c r="J5329">
        <v>53.111117999999998</v>
      </c>
      <c r="K5329">
        <v>5095200</v>
      </c>
      <c r="L5329">
        <v>2.536</v>
      </c>
      <c r="M5329">
        <v>1.33448552981841E-2</v>
      </c>
      <c r="N5329">
        <v>-1.0031566160957701E-2</v>
      </c>
      <c r="O5329">
        <v>-0.150034654491116</v>
      </c>
      <c r="P5329">
        <v>-0.28391985823430799</v>
      </c>
      <c r="Q5329">
        <v>-0.196079038717413</v>
      </c>
      <c r="R5329">
        <v>1.3046234885076899E-2</v>
      </c>
      <c r="S5329">
        <v>3.0914797339563701E-2</v>
      </c>
      <c r="T5329">
        <v>2.2770252737074399E-2</v>
      </c>
      <c r="U5329">
        <v>1.8503427658153399E-2</v>
      </c>
      <c r="V5329">
        <v>86.309997999999993</v>
      </c>
      <c r="W5329">
        <v>52.25</v>
      </c>
      <c r="X5329">
        <v>-0.16295290293864301</v>
      </c>
      <c r="Y5329">
        <v>1.07094833958194E-3</v>
      </c>
      <c r="Z5329">
        <v>0.90942290617427102</v>
      </c>
      <c r="AA5329">
        <v>-1.6154072790209699</v>
      </c>
      <c r="AB5329">
        <v>-1.49961524086816</v>
      </c>
      <c r="AC5329" t="s">
        <v>255</v>
      </c>
      <c r="AD5329" t="s">
        <v>397</v>
      </c>
      <c r="AE5329" t="s">
        <v>66</v>
      </c>
      <c r="AF5329" t="s">
        <v>95</v>
      </c>
      <c r="AG5329" t="s">
        <v>398</v>
      </c>
      <c r="AH5329" s="45">
        <v>29220</v>
      </c>
      <c r="AI5329">
        <v>1618921</v>
      </c>
      <c r="AK5329" t="s">
        <v>399</v>
      </c>
      <c r="AL5329" t="s">
        <v>284</v>
      </c>
      <c r="AM5329" t="s">
        <v>245</v>
      </c>
    </row>
    <row r="5330" spans="1:39" x14ac:dyDescent="0.3">
      <c r="A5330" s="1">
        <v>43587</v>
      </c>
      <c r="B5330" t="s">
        <v>46</v>
      </c>
      <c r="C5330" t="s">
        <v>246</v>
      </c>
      <c r="D5330">
        <v>700</v>
      </c>
      <c r="E5330">
        <v>10</v>
      </c>
      <c r="F5330">
        <v>53.810001</v>
      </c>
      <c r="G5330">
        <v>53.900002000000001</v>
      </c>
      <c r="H5330">
        <v>52.98</v>
      </c>
      <c r="I5330">
        <v>53.790000999999997</v>
      </c>
      <c r="J5330">
        <v>53.339191</v>
      </c>
      <c r="K5330">
        <v>5301800</v>
      </c>
      <c r="L5330">
        <v>2.552</v>
      </c>
      <c r="M5330">
        <v>2.0471380983253301E-3</v>
      </c>
      <c r="N5330">
        <v>2.0851753144916701E-2</v>
      </c>
      <c r="O5330">
        <v>-0.165794786071948</v>
      </c>
      <c r="P5330">
        <v>-0.289089815455917</v>
      </c>
      <c r="Q5330">
        <v>-0.171817681355417</v>
      </c>
      <c r="R5330">
        <v>5.2426026675462404E-3</v>
      </c>
      <c r="S5330">
        <v>3.06082445772351E-2</v>
      </c>
      <c r="T5330">
        <v>2.27263453628564E-2</v>
      </c>
      <c r="U5330">
        <v>1.8468035957363401E-2</v>
      </c>
      <c r="V5330">
        <v>86.309997999999993</v>
      </c>
      <c r="W5330">
        <v>52.25</v>
      </c>
      <c r="X5330">
        <v>-0.16295290293864301</v>
      </c>
      <c r="Y5330">
        <v>-2.1262443276895502E-3</v>
      </c>
      <c r="Z5330">
        <v>0.90624123498102604</v>
      </c>
      <c r="AA5330">
        <v>-1.44781131758005</v>
      </c>
      <c r="AB5330">
        <v>-1.5817112187278</v>
      </c>
      <c r="AC5330" t="s">
        <v>255</v>
      </c>
      <c r="AD5330" t="s">
        <v>397</v>
      </c>
      <c r="AE5330" t="s">
        <v>66</v>
      </c>
      <c r="AF5330" t="s">
        <v>95</v>
      </c>
      <c r="AG5330" t="s">
        <v>398</v>
      </c>
      <c r="AH5330" s="45">
        <v>29220</v>
      </c>
      <c r="AI5330">
        <v>1618921</v>
      </c>
      <c r="AK5330" t="s">
        <v>399</v>
      </c>
      <c r="AL5330" t="s">
        <v>284</v>
      </c>
      <c r="AM5330" t="s">
        <v>245</v>
      </c>
    </row>
    <row r="5331" spans="1:39" x14ac:dyDescent="0.3">
      <c r="A5331" s="1">
        <v>43615</v>
      </c>
      <c r="B5331" t="s">
        <v>46</v>
      </c>
      <c r="C5331" t="s">
        <v>246</v>
      </c>
      <c r="D5331">
        <v>1200</v>
      </c>
      <c r="E5331">
        <v>10</v>
      </c>
      <c r="F5331">
        <v>51.23</v>
      </c>
      <c r="G5331">
        <v>51.290000999999997</v>
      </c>
      <c r="H5331">
        <v>50.200001</v>
      </c>
      <c r="I5331">
        <v>50.549999</v>
      </c>
      <c r="J5331">
        <v>50.549999</v>
      </c>
      <c r="K5331">
        <v>3844400</v>
      </c>
      <c r="L5331">
        <v>2.2269999999999999</v>
      </c>
      <c r="M5331">
        <v>-1.14085029658105E-2</v>
      </c>
      <c r="N5331">
        <v>-4.61962522255598E-2</v>
      </c>
      <c r="O5331">
        <v>-4.9423359178254599E-2</v>
      </c>
      <c r="P5331">
        <v>-0.33397317756617401</v>
      </c>
      <c r="Q5331">
        <v>-0.18916263020603699</v>
      </c>
      <c r="R5331">
        <v>1.11002853600141E-2</v>
      </c>
      <c r="S5331">
        <v>1.01012873061528E-2</v>
      </c>
      <c r="T5331">
        <v>2.2277648586489399E-2</v>
      </c>
      <c r="U5331">
        <v>1.8232950068155802E-2</v>
      </c>
      <c r="V5331">
        <v>86.309997999999993</v>
      </c>
      <c r="W5331">
        <v>50.200001</v>
      </c>
      <c r="X5331">
        <v>-0.16295290293864301</v>
      </c>
      <c r="Y5331">
        <v>2.0962723552933101E-3</v>
      </c>
      <c r="Z5331">
        <v>0.88187821872510797</v>
      </c>
      <c r="AA5331">
        <v>-1.6400203185917599</v>
      </c>
      <c r="AB5331">
        <v>-1.6208581575208101</v>
      </c>
      <c r="AC5331" t="s">
        <v>255</v>
      </c>
      <c r="AD5331" t="s">
        <v>397</v>
      </c>
      <c r="AE5331" t="s">
        <v>66</v>
      </c>
      <c r="AF5331" t="s">
        <v>95</v>
      </c>
      <c r="AG5331" t="s">
        <v>398</v>
      </c>
      <c r="AH5331" s="45">
        <v>29220</v>
      </c>
      <c r="AI5331">
        <v>1618921</v>
      </c>
      <c r="AK5331" t="s">
        <v>399</v>
      </c>
      <c r="AL5331" t="s">
        <v>284</v>
      </c>
      <c r="AM5331" t="s">
        <v>245</v>
      </c>
    </row>
    <row r="5332" spans="1:39" x14ac:dyDescent="0.3">
      <c r="A5332" s="1">
        <v>43630</v>
      </c>
      <c r="B5332" t="s">
        <v>46</v>
      </c>
      <c r="C5332" t="s">
        <v>246</v>
      </c>
      <c r="D5332">
        <v>300</v>
      </c>
      <c r="E5332">
        <v>10</v>
      </c>
      <c r="F5332">
        <v>52.869999</v>
      </c>
      <c r="G5332">
        <v>53.049999</v>
      </c>
      <c r="H5332">
        <v>52.130001</v>
      </c>
      <c r="I5332">
        <v>52.57</v>
      </c>
      <c r="J5332">
        <v>52.57</v>
      </c>
      <c r="K5332">
        <v>3246300</v>
      </c>
      <c r="L5332">
        <v>2.093</v>
      </c>
      <c r="M5332">
        <v>-6.0686513393657399E-3</v>
      </c>
      <c r="N5332">
        <v>1.14789665691359E-2</v>
      </c>
      <c r="O5332">
        <v>8.2260180689838203E-3</v>
      </c>
      <c r="P5332">
        <v>-0.16668254464502799</v>
      </c>
      <c r="Q5332">
        <v>-0.169094362980065</v>
      </c>
      <c r="R5332">
        <v>1.22340962338774E-2</v>
      </c>
      <c r="S5332">
        <v>1.3736151901223801E-2</v>
      </c>
      <c r="T5332">
        <v>2.0832398723290999E-2</v>
      </c>
      <c r="U5332">
        <v>1.8454545485366E-2</v>
      </c>
      <c r="V5332">
        <v>86.309997999999993</v>
      </c>
      <c r="W5332">
        <v>49.310001</v>
      </c>
      <c r="X5332">
        <v>-0.16295290293864301</v>
      </c>
      <c r="Y5332">
        <v>-1.6128120944145399E-3</v>
      </c>
      <c r="Z5332">
        <v>0.89839028171679602</v>
      </c>
      <c r="AA5332">
        <v>-1.50942105720743</v>
      </c>
      <c r="AB5332">
        <v>-1.48606108492415</v>
      </c>
      <c r="AC5332" t="s">
        <v>255</v>
      </c>
      <c r="AD5332" t="s">
        <v>397</v>
      </c>
      <c r="AE5332" t="s">
        <v>66</v>
      </c>
      <c r="AF5332" t="s">
        <v>95</v>
      </c>
      <c r="AG5332" t="s">
        <v>398</v>
      </c>
      <c r="AH5332" s="45">
        <v>29220</v>
      </c>
      <c r="AI5332">
        <v>1618921</v>
      </c>
      <c r="AK5332" t="s">
        <v>399</v>
      </c>
      <c r="AL5332" t="s">
        <v>284</v>
      </c>
      <c r="AM5332" t="s">
        <v>245</v>
      </c>
    </row>
    <row r="5333" spans="1:39" x14ac:dyDescent="0.3">
      <c r="A5333" s="1">
        <v>43644</v>
      </c>
      <c r="B5333" t="s">
        <v>46</v>
      </c>
      <c r="C5333" t="s">
        <v>239</v>
      </c>
      <c r="D5333">
        <v>800</v>
      </c>
      <c r="E5333">
        <v>10</v>
      </c>
      <c r="F5333">
        <v>54.470001000000003</v>
      </c>
      <c r="G5333">
        <v>54.790000999999997</v>
      </c>
      <c r="H5333">
        <v>53.849997999999999</v>
      </c>
      <c r="I5333">
        <v>54.669998</v>
      </c>
      <c r="J5333">
        <v>54.669998</v>
      </c>
      <c r="K5333">
        <v>10395400</v>
      </c>
      <c r="L5333">
        <v>2</v>
      </c>
      <c r="M5333">
        <v>2.74746949544002E-3</v>
      </c>
      <c r="N5333">
        <v>4.1454722415689003E-2</v>
      </c>
      <c r="O5333">
        <v>6.6943647673874895E-2</v>
      </c>
      <c r="P5333">
        <v>-0.137679950465743</v>
      </c>
      <c r="Q5333">
        <v>-0.16603537002369501</v>
      </c>
      <c r="R5333">
        <v>2.14458016866978E-2</v>
      </c>
      <c r="S5333">
        <v>1.5581087974801001E-2</v>
      </c>
      <c r="T5333">
        <v>2.1270852853030899E-2</v>
      </c>
      <c r="U5333">
        <v>1.82781618941882E-2</v>
      </c>
      <c r="V5333">
        <v>86.309997999999993</v>
      </c>
      <c r="W5333">
        <v>49.310001</v>
      </c>
      <c r="X5333">
        <v>-0.16295290293864301</v>
      </c>
      <c r="Y5333">
        <v>5.7409418775350302E-3</v>
      </c>
      <c r="Z5333">
        <v>0.89184140435108805</v>
      </c>
      <c r="AA5333">
        <v>-1.4633784311848801</v>
      </c>
      <c r="AB5333">
        <v>-1.7699796550714</v>
      </c>
      <c r="AC5333" t="s">
        <v>255</v>
      </c>
      <c r="AD5333" t="s">
        <v>397</v>
      </c>
      <c r="AE5333" t="s">
        <v>66</v>
      </c>
      <c r="AF5333" t="s">
        <v>95</v>
      </c>
      <c r="AG5333" t="s">
        <v>398</v>
      </c>
      <c r="AH5333" s="45">
        <v>29220</v>
      </c>
      <c r="AI5333">
        <v>1618921</v>
      </c>
      <c r="AK5333" t="s">
        <v>399</v>
      </c>
      <c r="AL5333" t="s">
        <v>284</v>
      </c>
      <c r="AM5333" t="s">
        <v>245</v>
      </c>
    </row>
    <row r="5334" spans="1:39" x14ac:dyDescent="0.3">
      <c r="A5334" s="1">
        <v>43579</v>
      </c>
      <c r="B5334" t="s">
        <v>46</v>
      </c>
      <c r="C5334" t="s">
        <v>246</v>
      </c>
      <c r="D5334">
        <v>900</v>
      </c>
      <c r="E5334">
        <v>11</v>
      </c>
      <c r="F5334">
        <v>53.189999</v>
      </c>
      <c r="G5334">
        <v>53.990001999999997</v>
      </c>
      <c r="H5334">
        <v>53.189999</v>
      </c>
      <c r="I5334">
        <v>53.470001000000003</v>
      </c>
      <c r="J5334">
        <v>53.021872999999999</v>
      </c>
      <c r="K5334">
        <v>5997200</v>
      </c>
      <c r="L5334">
        <v>2.5219999999999998</v>
      </c>
      <c r="M5334">
        <v>4.6864876991035602E-3</v>
      </c>
      <c r="N5334">
        <v>-2.5299084404043201E-2</v>
      </c>
      <c r="O5334">
        <v>-0.15460471007467</v>
      </c>
      <c r="P5334">
        <v>-0.28741602892186902</v>
      </c>
      <c r="Q5334">
        <v>-0.16517077099737401</v>
      </c>
      <c r="R5334">
        <v>9.6703358202010498E-3</v>
      </c>
      <c r="S5334">
        <v>3.06829750183556E-2</v>
      </c>
      <c r="T5334">
        <v>2.2653093087478399E-2</v>
      </c>
      <c r="U5334">
        <v>1.8506087127125901E-2</v>
      </c>
      <c r="V5334">
        <v>86.309997999999993</v>
      </c>
      <c r="W5334">
        <v>53.169998</v>
      </c>
      <c r="X5334">
        <v>-0.16295290293864301</v>
      </c>
      <c r="Y5334">
        <v>-2.1941687255359501E-3</v>
      </c>
      <c r="Z5334">
        <v>0.89900108326414097</v>
      </c>
      <c r="AA5334">
        <v>-1.3823629069840899</v>
      </c>
      <c r="AB5334">
        <v>-1.36063935519805</v>
      </c>
      <c r="AC5334" t="s">
        <v>256</v>
      </c>
      <c r="AD5334" t="s">
        <v>397</v>
      </c>
      <c r="AE5334" t="s">
        <v>66</v>
      </c>
      <c r="AF5334" t="s">
        <v>95</v>
      </c>
      <c r="AG5334" t="s">
        <v>398</v>
      </c>
      <c r="AH5334" s="45">
        <v>29220</v>
      </c>
      <c r="AI5334">
        <v>1618921</v>
      </c>
      <c r="AK5334" t="s">
        <v>399</v>
      </c>
      <c r="AL5334" t="s">
        <v>284</v>
      </c>
      <c r="AM5334" t="s">
        <v>245</v>
      </c>
    </row>
    <row r="5335" spans="1:39" x14ac:dyDescent="0.3">
      <c r="A5335" s="1">
        <v>43581</v>
      </c>
      <c r="B5335" t="s">
        <v>46</v>
      </c>
      <c r="C5335" t="s">
        <v>239</v>
      </c>
      <c r="D5335">
        <v>1400</v>
      </c>
      <c r="E5335">
        <v>11</v>
      </c>
      <c r="F5335">
        <v>52.720001000000003</v>
      </c>
      <c r="G5335">
        <v>52.959998999999897</v>
      </c>
      <c r="H5335">
        <v>52.25</v>
      </c>
      <c r="I5335">
        <v>52.849997999999999</v>
      </c>
      <c r="J5335">
        <v>52.407066</v>
      </c>
      <c r="K5335">
        <v>7253700</v>
      </c>
      <c r="L5335">
        <v>2.5049999999999999</v>
      </c>
      <c r="M5335">
        <v>3.2218309243666802E-3</v>
      </c>
      <c r="N5335">
        <v>-3.31255091832676E-2</v>
      </c>
      <c r="O5335">
        <v>-0.158385522706284</v>
      </c>
      <c r="P5335">
        <v>-0.30158607519563901</v>
      </c>
      <c r="Q5335">
        <v>-0.19751640562511999</v>
      </c>
      <c r="R5335">
        <v>9.9805200193652608E-3</v>
      </c>
      <c r="S5335">
        <v>3.0705980247058999E-2</v>
      </c>
      <c r="T5335">
        <v>2.2655355092445099E-2</v>
      </c>
      <c r="U5335">
        <v>1.8499277871427501E-2</v>
      </c>
      <c r="V5335">
        <v>86.309997999999993</v>
      </c>
      <c r="W5335">
        <v>52.25</v>
      </c>
      <c r="X5335">
        <v>-0.16295290293864301</v>
      </c>
      <c r="Y5335">
        <v>4.6743503443647796E-3</v>
      </c>
      <c r="Z5335">
        <v>0.91064292838683603</v>
      </c>
      <c r="AA5335">
        <v>-1.62157428108366</v>
      </c>
      <c r="AB5335">
        <v>-1.4507468472257901</v>
      </c>
      <c r="AC5335" t="s">
        <v>256</v>
      </c>
      <c r="AD5335" t="s">
        <v>397</v>
      </c>
      <c r="AE5335" t="s">
        <v>66</v>
      </c>
      <c r="AF5335" t="s">
        <v>95</v>
      </c>
      <c r="AG5335" t="s">
        <v>398</v>
      </c>
      <c r="AH5335" s="45">
        <v>29220</v>
      </c>
      <c r="AI5335">
        <v>1618921</v>
      </c>
      <c r="AK5335" t="s">
        <v>399</v>
      </c>
      <c r="AL5335" t="s">
        <v>284</v>
      </c>
      <c r="AM5335" t="s">
        <v>245</v>
      </c>
    </row>
    <row r="5336" spans="1:39" x14ac:dyDescent="0.3">
      <c r="A5336" s="1">
        <v>43587</v>
      </c>
      <c r="B5336" t="s">
        <v>46</v>
      </c>
      <c r="C5336" t="s">
        <v>246</v>
      </c>
      <c r="D5336">
        <v>1100</v>
      </c>
      <c r="E5336">
        <v>11</v>
      </c>
      <c r="F5336">
        <v>53.810001</v>
      </c>
      <c r="G5336">
        <v>53.900002000000001</v>
      </c>
      <c r="H5336">
        <v>52.98</v>
      </c>
      <c r="I5336">
        <v>53.790000999999997</v>
      </c>
      <c r="J5336">
        <v>53.339191</v>
      </c>
      <c r="K5336">
        <v>5301800</v>
      </c>
      <c r="L5336">
        <v>2.552</v>
      </c>
      <c r="M5336">
        <v>2.0471380983253301E-3</v>
      </c>
      <c r="N5336">
        <v>2.0851753144916701E-2</v>
      </c>
      <c r="O5336">
        <v>-0.165794786071948</v>
      </c>
      <c r="P5336">
        <v>-0.289089815455917</v>
      </c>
      <c r="Q5336">
        <v>-0.171817681355417</v>
      </c>
      <c r="R5336">
        <v>5.2426026675462404E-3</v>
      </c>
      <c r="S5336">
        <v>3.06082445772351E-2</v>
      </c>
      <c r="T5336">
        <v>2.27263453628564E-2</v>
      </c>
      <c r="U5336">
        <v>1.8468035957363401E-2</v>
      </c>
      <c r="V5336">
        <v>86.309997999999993</v>
      </c>
      <c r="W5336">
        <v>52.25</v>
      </c>
      <c r="X5336">
        <v>-0.16295290293864301</v>
      </c>
      <c r="Y5336">
        <v>-2.1262443276895502E-3</v>
      </c>
      <c r="Z5336">
        <v>0.90624123498102604</v>
      </c>
      <c r="AA5336">
        <v>-1.44781131758005</v>
      </c>
      <c r="AB5336">
        <v>-1.5817112187278</v>
      </c>
      <c r="AC5336" t="s">
        <v>256</v>
      </c>
      <c r="AD5336" t="s">
        <v>397</v>
      </c>
      <c r="AE5336" t="s">
        <v>66</v>
      </c>
      <c r="AF5336" t="s">
        <v>95</v>
      </c>
      <c r="AG5336" t="s">
        <v>398</v>
      </c>
      <c r="AH5336" s="45">
        <v>29220</v>
      </c>
      <c r="AI5336">
        <v>1618921</v>
      </c>
      <c r="AK5336" t="s">
        <v>399</v>
      </c>
      <c r="AL5336" t="s">
        <v>284</v>
      </c>
      <c r="AM5336" t="s">
        <v>245</v>
      </c>
    </row>
    <row r="5337" spans="1:39" x14ac:dyDescent="0.3">
      <c r="A5337" s="1">
        <v>43601</v>
      </c>
      <c r="B5337" t="s">
        <v>46</v>
      </c>
      <c r="C5337" t="s">
        <v>239</v>
      </c>
      <c r="D5337">
        <v>700</v>
      </c>
      <c r="E5337">
        <v>11</v>
      </c>
      <c r="F5337">
        <v>53</v>
      </c>
      <c r="G5337">
        <v>53.439999</v>
      </c>
      <c r="H5337">
        <v>52.310001</v>
      </c>
      <c r="I5337">
        <v>52.5</v>
      </c>
      <c r="J5337">
        <v>52.060001</v>
      </c>
      <c r="K5337">
        <v>4722300</v>
      </c>
      <c r="L5337">
        <v>2.4049999999999998</v>
      </c>
      <c r="M5337">
        <v>-4.5610003137548302E-3</v>
      </c>
      <c r="N5337">
        <v>-1.99893660873166E-2</v>
      </c>
      <c r="O5337">
        <v>-3.2605489354699299E-2</v>
      </c>
      <c r="P5337">
        <v>-0.31737959073669098</v>
      </c>
      <c r="Q5337">
        <v>-0.18363321697561699</v>
      </c>
      <c r="R5337">
        <v>1.26603067547034E-2</v>
      </c>
      <c r="S5337">
        <v>1.02362324531769E-2</v>
      </c>
      <c r="T5337">
        <v>2.2799363190827999E-2</v>
      </c>
      <c r="U5337">
        <v>1.8265336216692601E-2</v>
      </c>
      <c r="V5337">
        <v>86.309997999999993</v>
      </c>
      <c r="W5337">
        <v>51.790000999999997</v>
      </c>
      <c r="X5337">
        <v>-0.16295290293864301</v>
      </c>
      <c r="Y5337">
        <v>8.8559569696340101E-3</v>
      </c>
      <c r="Z5337">
        <v>0.88507106913005695</v>
      </c>
      <c r="AA5337">
        <v>-1.5935630931881299</v>
      </c>
      <c r="AB5337">
        <v>-1.50065233918217</v>
      </c>
      <c r="AC5337" t="s">
        <v>256</v>
      </c>
      <c r="AD5337" t="s">
        <v>397</v>
      </c>
      <c r="AE5337" t="s">
        <v>66</v>
      </c>
      <c r="AF5337" t="s">
        <v>95</v>
      </c>
      <c r="AG5337" t="s">
        <v>398</v>
      </c>
      <c r="AH5337" s="45">
        <v>29220</v>
      </c>
      <c r="AI5337">
        <v>1618921</v>
      </c>
      <c r="AK5337" t="s">
        <v>399</v>
      </c>
      <c r="AL5337" t="s">
        <v>284</v>
      </c>
      <c r="AM5337" t="s">
        <v>245</v>
      </c>
    </row>
    <row r="5338" spans="1:39" x14ac:dyDescent="0.3">
      <c r="A5338" s="1">
        <v>43633</v>
      </c>
      <c r="B5338" t="s">
        <v>46</v>
      </c>
      <c r="C5338" t="s">
        <v>239</v>
      </c>
      <c r="D5338">
        <v>1700</v>
      </c>
      <c r="E5338">
        <v>11</v>
      </c>
      <c r="F5338">
        <v>52.57</v>
      </c>
      <c r="G5338">
        <v>53.16</v>
      </c>
      <c r="H5338">
        <v>52.130001</v>
      </c>
      <c r="I5338">
        <v>52.810001</v>
      </c>
      <c r="J5338">
        <v>52.810001</v>
      </c>
      <c r="K5338">
        <v>4108700</v>
      </c>
      <c r="L5338">
        <v>2.0859999999999999</v>
      </c>
      <c r="M5338">
        <v>4.5549708232925203E-3</v>
      </c>
      <c r="N5338">
        <v>9.8954183304946399E-3</v>
      </c>
      <c r="O5338">
        <v>9.7426665658697092E-3</v>
      </c>
      <c r="P5338">
        <v>-0.16928693000869499</v>
      </c>
      <c r="Q5338">
        <v>-0.17944883008631399</v>
      </c>
      <c r="R5338">
        <v>1.2129800693729299E-2</v>
      </c>
      <c r="S5338">
        <v>1.3753955052616E-2</v>
      </c>
      <c r="T5338">
        <v>2.0815204760571599E-2</v>
      </c>
      <c r="U5338">
        <v>1.84312297323822E-2</v>
      </c>
      <c r="V5338">
        <v>86.309997999999993</v>
      </c>
      <c r="W5338">
        <v>49.310001</v>
      </c>
      <c r="X5338">
        <v>-0.16295290293864301</v>
      </c>
      <c r="Y5338">
        <v>9.3131563797728401E-4</v>
      </c>
      <c r="Z5338">
        <v>0.89721006364407097</v>
      </c>
      <c r="AA5338">
        <v>-1.5940855998511101</v>
      </c>
      <c r="AB5338">
        <v>-1.5041285978043899</v>
      </c>
      <c r="AC5338" t="s">
        <v>256</v>
      </c>
      <c r="AD5338" t="s">
        <v>397</v>
      </c>
      <c r="AE5338" t="s">
        <v>66</v>
      </c>
      <c r="AF5338" t="s">
        <v>95</v>
      </c>
      <c r="AG5338" t="s">
        <v>398</v>
      </c>
      <c r="AH5338" s="45">
        <v>29220</v>
      </c>
      <c r="AI5338">
        <v>1618921</v>
      </c>
      <c r="AK5338" t="s">
        <v>399</v>
      </c>
      <c r="AL5338" t="s">
        <v>284</v>
      </c>
      <c r="AM5338" t="s">
        <v>245</v>
      </c>
    </row>
    <row r="5339" spans="1:39" x14ac:dyDescent="0.3">
      <c r="A5339" s="1">
        <v>43641</v>
      </c>
      <c r="B5339" t="s">
        <v>46</v>
      </c>
      <c r="C5339" t="s">
        <v>246</v>
      </c>
      <c r="D5339">
        <v>800</v>
      </c>
      <c r="E5339">
        <v>11</v>
      </c>
      <c r="F5339">
        <v>51.849997999999999</v>
      </c>
      <c r="G5339">
        <v>53.48</v>
      </c>
      <c r="H5339">
        <v>51.459998999999897</v>
      </c>
      <c r="I5339">
        <v>52.950001</v>
      </c>
      <c r="J5339">
        <v>52.950001</v>
      </c>
      <c r="K5339">
        <v>8535100</v>
      </c>
      <c r="L5339">
        <v>1.994</v>
      </c>
      <c r="M5339">
        <v>1.9066354138642098E-2</v>
      </c>
      <c r="N5339">
        <v>2.8369191603349999E-3</v>
      </c>
      <c r="O5339">
        <v>2.5632619396431001E-2</v>
      </c>
      <c r="P5339">
        <v>-0.14807886133728501</v>
      </c>
      <c r="Q5339">
        <v>-0.218171965180775</v>
      </c>
      <c r="R5339">
        <v>1.14461187489691E-2</v>
      </c>
      <c r="S5339">
        <v>1.32486278440502E-2</v>
      </c>
      <c r="T5339">
        <v>2.06615209644096E-2</v>
      </c>
      <c r="U5339">
        <v>1.8096848486171199E-2</v>
      </c>
      <c r="V5339">
        <v>86.309997999999993</v>
      </c>
      <c r="W5339">
        <v>49.310001</v>
      </c>
      <c r="X5339">
        <v>-0.16295290293864301</v>
      </c>
      <c r="Y5339">
        <v>-9.5417756928269908E-3</v>
      </c>
      <c r="Z5339">
        <v>0.87891785314276405</v>
      </c>
      <c r="AA5339">
        <v>-1.8810616209436499</v>
      </c>
      <c r="AB5339">
        <v>-1.79965997584999</v>
      </c>
      <c r="AC5339" t="s">
        <v>256</v>
      </c>
      <c r="AD5339" t="s">
        <v>397</v>
      </c>
      <c r="AE5339" t="s">
        <v>66</v>
      </c>
      <c r="AF5339" t="s">
        <v>95</v>
      </c>
      <c r="AG5339" t="s">
        <v>398</v>
      </c>
      <c r="AH5339" s="45">
        <v>29220</v>
      </c>
      <c r="AI5339">
        <v>1618921</v>
      </c>
      <c r="AK5339" t="s">
        <v>399</v>
      </c>
      <c r="AL5339" t="s">
        <v>284</v>
      </c>
      <c r="AM5339" t="s">
        <v>245</v>
      </c>
    </row>
    <row r="5340" spans="1:39" x14ac:dyDescent="0.3">
      <c r="A5340" s="1">
        <v>43564</v>
      </c>
      <c r="B5340" t="s">
        <v>46</v>
      </c>
      <c r="C5340" t="s">
        <v>246</v>
      </c>
      <c r="D5340">
        <v>1100</v>
      </c>
      <c r="E5340">
        <v>12</v>
      </c>
      <c r="F5340">
        <v>54.779998999999997</v>
      </c>
      <c r="G5340">
        <v>55.029998999999997</v>
      </c>
      <c r="H5340">
        <v>54.360000999999997</v>
      </c>
      <c r="I5340">
        <v>54.5</v>
      </c>
      <c r="J5340">
        <v>54.043239999999997</v>
      </c>
      <c r="K5340">
        <v>8987700</v>
      </c>
      <c r="L5340">
        <v>2.4990000000000001</v>
      </c>
      <c r="M5340">
        <v>-1.02227671609505E-2</v>
      </c>
      <c r="N5340">
        <v>-1.5656565720662301E-2</v>
      </c>
      <c r="O5340">
        <v>-9.44758195155187E-2</v>
      </c>
      <c r="P5340">
        <v>-0.263583441564748</v>
      </c>
      <c r="Q5340">
        <v>-0.11862738541805599</v>
      </c>
      <c r="R5340">
        <v>1.05923559688435E-2</v>
      </c>
      <c r="S5340">
        <v>3.1419480146338802E-2</v>
      </c>
      <c r="T5340">
        <v>2.2620687431319401E-2</v>
      </c>
      <c r="U5340">
        <v>1.8639535115322299E-2</v>
      </c>
      <c r="V5340">
        <v>86.309997999999993</v>
      </c>
      <c r="W5340">
        <v>53.849997999999999</v>
      </c>
      <c r="X5340">
        <v>-0.16295290293864301</v>
      </c>
      <c r="Y5340">
        <v>-6.0859766572597396E-3</v>
      </c>
      <c r="Z5340">
        <v>0.91873704685201596</v>
      </c>
      <c r="AA5340">
        <v>-1.02305388229826</v>
      </c>
      <c r="AB5340">
        <v>-1.1198244873307801</v>
      </c>
      <c r="AC5340" t="s">
        <v>257</v>
      </c>
      <c r="AD5340" t="s">
        <v>397</v>
      </c>
      <c r="AE5340" t="s">
        <v>66</v>
      </c>
      <c r="AF5340" t="s">
        <v>95</v>
      </c>
      <c r="AG5340" t="s">
        <v>398</v>
      </c>
      <c r="AH5340" s="45">
        <v>29220</v>
      </c>
      <c r="AI5340">
        <v>1618921</v>
      </c>
      <c r="AK5340" t="s">
        <v>399</v>
      </c>
      <c r="AL5340" t="s">
        <v>284</v>
      </c>
      <c r="AM5340" t="s">
        <v>245</v>
      </c>
    </row>
    <row r="5341" spans="1:39" x14ac:dyDescent="0.3">
      <c r="A5341" s="1">
        <v>43571</v>
      </c>
      <c r="B5341" t="s">
        <v>46</v>
      </c>
      <c r="C5341" t="s">
        <v>246</v>
      </c>
      <c r="D5341">
        <v>2200</v>
      </c>
      <c r="E5341">
        <v>12</v>
      </c>
      <c r="F5341">
        <v>54.57</v>
      </c>
      <c r="G5341">
        <v>54.959998999999897</v>
      </c>
      <c r="H5341">
        <v>53.970001000000003</v>
      </c>
      <c r="I5341">
        <v>54.84</v>
      </c>
      <c r="J5341">
        <v>54.380389999999998</v>
      </c>
      <c r="K5341">
        <v>7912100</v>
      </c>
      <c r="L5341">
        <v>2.5920000000000001</v>
      </c>
      <c r="M5341">
        <v>1.10012028032052E-2</v>
      </c>
      <c r="N5341">
        <v>6.2191440497426096E-3</v>
      </c>
      <c r="O5341">
        <v>-0.13282454854345599</v>
      </c>
      <c r="P5341">
        <v>-0.26323196101213903</v>
      </c>
      <c r="Q5341">
        <v>-0.16463995312082999</v>
      </c>
      <c r="R5341">
        <v>1.34317270600309E-2</v>
      </c>
      <c r="S5341">
        <v>3.1231345638798699E-2</v>
      </c>
      <c r="T5341">
        <v>2.2615280246681899E-2</v>
      </c>
      <c r="U5341">
        <v>1.8539364720124601E-2</v>
      </c>
      <c r="V5341">
        <v>86.309997999999993</v>
      </c>
      <c r="W5341">
        <v>53.32</v>
      </c>
      <c r="X5341">
        <v>-0.16295290293864301</v>
      </c>
      <c r="Y5341">
        <v>5.0922850790659495E-4</v>
      </c>
      <c r="Z5341">
        <v>0.91200625253171397</v>
      </c>
      <c r="AA5341">
        <v>-1.37087917756054</v>
      </c>
      <c r="AB5341">
        <v>-1.2590753820218299</v>
      </c>
      <c r="AC5341" t="s">
        <v>257</v>
      </c>
      <c r="AD5341" t="s">
        <v>397</v>
      </c>
      <c r="AE5341" t="s">
        <v>66</v>
      </c>
      <c r="AF5341" t="s">
        <v>95</v>
      </c>
      <c r="AG5341" t="s">
        <v>398</v>
      </c>
      <c r="AH5341" s="45">
        <v>29220</v>
      </c>
      <c r="AI5341">
        <v>1618921</v>
      </c>
      <c r="AK5341" t="s">
        <v>399</v>
      </c>
      <c r="AL5341" t="s">
        <v>284</v>
      </c>
      <c r="AM5341" t="s">
        <v>245</v>
      </c>
    </row>
    <row r="5342" spans="1:39" x14ac:dyDescent="0.3">
      <c r="A5342" s="1">
        <v>43580</v>
      </c>
      <c r="B5342" t="s">
        <v>46</v>
      </c>
      <c r="C5342" t="s">
        <v>246</v>
      </c>
      <c r="D5342">
        <v>1300</v>
      </c>
      <c r="E5342">
        <v>12</v>
      </c>
      <c r="F5342">
        <v>53.34</v>
      </c>
      <c r="G5342">
        <v>53.419998</v>
      </c>
      <c r="H5342">
        <v>52.639998999999897</v>
      </c>
      <c r="I5342">
        <v>52.68</v>
      </c>
      <c r="J5342">
        <v>52.238490999999897</v>
      </c>
      <c r="K5342">
        <v>6641200</v>
      </c>
      <c r="L5342">
        <v>2.5339999999999998</v>
      </c>
      <c r="M5342">
        <v>-1.48849278890955E-2</v>
      </c>
      <c r="N5342">
        <v>-4.56395682771581E-2</v>
      </c>
      <c r="O5342">
        <v>-0.157885941077991</v>
      </c>
      <c r="P5342">
        <v>-0.29684751475440002</v>
      </c>
      <c r="Q5342">
        <v>-0.18622855351672499</v>
      </c>
      <c r="R5342">
        <v>8.3257771784705295E-3</v>
      </c>
      <c r="S5342">
        <v>3.07142377189519E-2</v>
      </c>
      <c r="T5342">
        <v>2.2690212489923402E-2</v>
      </c>
      <c r="U5342">
        <v>1.8522666586111899E-2</v>
      </c>
      <c r="V5342">
        <v>86.309997999999993</v>
      </c>
      <c r="W5342">
        <v>52.639998999999897</v>
      </c>
      <c r="X5342">
        <v>-0.16295290293864301</v>
      </c>
      <c r="Y5342">
        <v>-3.6904169755480902E-4</v>
      </c>
      <c r="Z5342">
        <v>0.91151021141819999</v>
      </c>
      <c r="AA5342">
        <v>-1.5388505725272199</v>
      </c>
      <c r="AB5342">
        <v>-1.4071686915023101</v>
      </c>
      <c r="AC5342" t="s">
        <v>257</v>
      </c>
      <c r="AD5342" t="s">
        <v>397</v>
      </c>
      <c r="AE5342" t="s">
        <v>66</v>
      </c>
      <c r="AF5342" t="s">
        <v>95</v>
      </c>
      <c r="AG5342" t="s">
        <v>398</v>
      </c>
      <c r="AH5342" s="45">
        <v>29220</v>
      </c>
      <c r="AI5342">
        <v>1618921</v>
      </c>
      <c r="AK5342" t="s">
        <v>399</v>
      </c>
      <c r="AL5342" t="s">
        <v>284</v>
      </c>
      <c r="AM5342" t="s">
        <v>245</v>
      </c>
    </row>
    <row r="5343" spans="1:39" x14ac:dyDescent="0.3">
      <c r="A5343" s="1">
        <v>43602</v>
      </c>
      <c r="B5343" t="s">
        <v>46</v>
      </c>
      <c r="C5343" t="s">
        <v>239</v>
      </c>
      <c r="D5343">
        <v>2700</v>
      </c>
      <c r="E5343">
        <v>12</v>
      </c>
      <c r="F5343">
        <v>52.23</v>
      </c>
      <c r="G5343">
        <v>52.84</v>
      </c>
      <c r="H5343">
        <v>51.93</v>
      </c>
      <c r="I5343">
        <v>52.27</v>
      </c>
      <c r="J5343">
        <v>52.27</v>
      </c>
      <c r="K5343">
        <v>4812300</v>
      </c>
      <c r="L5343">
        <v>2.3929999999999998</v>
      </c>
      <c r="M5343">
        <v>4.0256739498060199E-3</v>
      </c>
      <c r="N5343">
        <v>-1.33462784040709E-2</v>
      </c>
      <c r="O5343">
        <v>-3.9581018208098701E-2</v>
      </c>
      <c r="P5343">
        <v>-0.33149375448590201</v>
      </c>
      <c r="Q5343">
        <v>-0.19694582842321801</v>
      </c>
      <c r="R5343">
        <v>1.31793302794344E-2</v>
      </c>
      <c r="S5343">
        <v>9.9347418299889599E-3</v>
      </c>
      <c r="T5343">
        <v>2.2636703731822801E-2</v>
      </c>
      <c r="U5343">
        <v>1.82320952973688E-2</v>
      </c>
      <c r="V5343">
        <v>86.309997999999993</v>
      </c>
      <c r="W5343">
        <v>51.790000999999997</v>
      </c>
      <c r="X5343">
        <v>-0.16295290293864301</v>
      </c>
      <c r="Y5343">
        <v>-5.8544371529206298E-3</v>
      </c>
      <c r="Z5343">
        <v>0.87992147313262403</v>
      </c>
      <c r="AA5343">
        <v>-1.6975879089647501</v>
      </c>
      <c r="AB5343">
        <v>-1.5907516451327399</v>
      </c>
      <c r="AC5343" t="s">
        <v>257</v>
      </c>
      <c r="AD5343" t="s">
        <v>397</v>
      </c>
      <c r="AE5343" t="s">
        <v>66</v>
      </c>
      <c r="AF5343" t="s">
        <v>95</v>
      </c>
      <c r="AG5343" t="s">
        <v>398</v>
      </c>
      <c r="AH5343" s="45">
        <v>29220</v>
      </c>
      <c r="AI5343">
        <v>1618921</v>
      </c>
      <c r="AK5343" t="s">
        <v>399</v>
      </c>
      <c r="AL5343" t="s">
        <v>284</v>
      </c>
      <c r="AM5343" t="s">
        <v>245</v>
      </c>
    </row>
    <row r="5344" spans="1:39" x14ac:dyDescent="0.3">
      <c r="A5344" s="1">
        <v>43609</v>
      </c>
      <c r="B5344" t="s">
        <v>46</v>
      </c>
      <c r="C5344" t="s">
        <v>246</v>
      </c>
      <c r="D5344">
        <v>800</v>
      </c>
      <c r="E5344">
        <v>12</v>
      </c>
      <c r="F5344">
        <v>51.779998999999997</v>
      </c>
      <c r="G5344">
        <v>51.84</v>
      </c>
      <c r="H5344">
        <v>51.16</v>
      </c>
      <c r="I5344">
        <v>51.77</v>
      </c>
      <c r="J5344">
        <v>51.77</v>
      </c>
      <c r="K5344">
        <v>4296000</v>
      </c>
      <c r="L5344">
        <v>2.3239999999999998</v>
      </c>
      <c r="M5344">
        <v>3.09535937708436E-3</v>
      </c>
      <c r="N5344">
        <v>-9.6117618110204694E-3</v>
      </c>
      <c r="O5344">
        <v>-2.3893695615075899E-2</v>
      </c>
      <c r="P5344">
        <v>-0.31180939434572402</v>
      </c>
      <c r="Q5344">
        <v>-0.184429146897611</v>
      </c>
      <c r="R5344">
        <v>1.36087538700709E-2</v>
      </c>
      <c r="S5344">
        <v>1.0634942168530901E-2</v>
      </c>
      <c r="T5344">
        <v>2.2270005109594801E-2</v>
      </c>
      <c r="U5344">
        <v>1.8231038525412802E-2</v>
      </c>
      <c r="V5344">
        <v>86.309997999999993</v>
      </c>
      <c r="W5344">
        <v>51.16</v>
      </c>
      <c r="X5344">
        <v>-0.16295290293864301</v>
      </c>
      <c r="Y5344">
        <v>1.3526439988342199E-3</v>
      </c>
      <c r="Z5344">
        <v>0.88525705868828497</v>
      </c>
      <c r="AA5344">
        <v>-1.6034275443875701</v>
      </c>
      <c r="AB5344">
        <v>-1.61133722322982</v>
      </c>
      <c r="AC5344" t="s">
        <v>257</v>
      </c>
      <c r="AD5344" t="s">
        <v>397</v>
      </c>
      <c r="AE5344" t="s">
        <v>66</v>
      </c>
      <c r="AF5344" t="s">
        <v>95</v>
      </c>
      <c r="AG5344" t="s">
        <v>398</v>
      </c>
      <c r="AH5344" s="45">
        <v>29220</v>
      </c>
      <c r="AI5344">
        <v>1618921</v>
      </c>
      <c r="AK5344" t="s">
        <v>399</v>
      </c>
      <c r="AL5344" t="s">
        <v>284</v>
      </c>
      <c r="AM5344" t="s">
        <v>245</v>
      </c>
    </row>
    <row r="5345" spans="1:39" x14ac:dyDescent="0.3">
      <c r="A5345" s="1">
        <v>43614</v>
      </c>
      <c r="B5345" t="s">
        <v>46</v>
      </c>
      <c r="C5345" t="s">
        <v>239</v>
      </c>
      <c r="D5345">
        <v>200</v>
      </c>
      <c r="E5345">
        <v>12</v>
      </c>
      <c r="F5345">
        <v>51.57</v>
      </c>
      <c r="G5345">
        <v>51.599997999999999</v>
      </c>
      <c r="H5345">
        <v>50.790000999999997</v>
      </c>
      <c r="I5345">
        <v>51.130001</v>
      </c>
      <c r="J5345">
        <v>51.130001</v>
      </c>
      <c r="K5345">
        <v>4208800</v>
      </c>
      <c r="L5345">
        <v>2.2360000000000002</v>
      </c>
      <c r="M5345">
        <v>-1.1473144588639499E-2</v>
      </c>
      <c r="N5345">
        <v>-3.1381861291710202E-2</v>
      </c>
      <c r="O5345">
        <v>-2.4670000914259901E-2</v>
      </c>
      <c r="P5345">
        <v>-0.32508990824624301</v>
      </c>
      <c r="Q5345">
        <v>-0.19090489255353099</v>
      </c>
      <c r="R5345">
        <v>1.22898939533258E-2</v>
      </c>
      <c r="S5345">
        <v>1.0406165007462199E-2</v>
      </c>
      <c r="T5345">
        <v>2.22664793714894E-2</v>
      </c>
      <c r="U5345">
        <v>1.8237337310424401E-2</v>
      </c>
      <c r="V5345">
        <v>86.309997999999993</v>
      </c>
      <c r="W5345">
        <v>50.790000999999997</v>
      </c>
      <c r="X5345">
        <v>-0.16295290293864301</v>
      </c>
      <c r="Y5345">
        <v>-6.9359101493404697E-3</v>
      </c>
      <c r="Z5345">
        <v>0.88396575920453702</v>
      </c>
      <c r="AA5345">
        <v>-1.6510456055251701</v>
      </c>
      <c r="AB5345">
        <v>-1.59358847068289</v>
      </c>
      <c r="AC5345" t="s">
        <v>257</v>
      </c>
      <c r="AD5345" t="s">
        <v>397</v>
      </c>
      <c r="AE5345" t="s">
        <v>66</v>
      </c>
      <c r="AF5345" t="s">
        <v>95</v>
      </c>
      <c r="AG5345" t="s">
        <v>398</v>
      </c>
      <c r="AH5345" s="45">
        <v>29220</v>
      </c>
      <c r="AI5345">
        <v>1618921</v>
      </c>
      <c r="AK5345" t="s">
        <v>399</v>
      </c>
      <c r="AL5345" t="s">
        <v>284</v>
      </c>
      <c r="AM5345" t="s">
        <v>245</v>
      </c>
    </row>
    <row r="5346" spans="1:39" x14ac:dyDescent="0.3">
      <c r="A5346" s="1">
        <v>43565</v>
      </c>
      <c r="B5346" t="s">
        <v>46</v>
      </c>
      <c r="C5346" t="s">
        <v>239</v>
      </c>
      <c r="D5346">
        <v>1100</v>
      </c>
      <c r="E5346">
        <v>13</v>
      </c>
      <c r="F5346">
        <v>54.509997999999896</v>
      </c>
      <c r="G5346">
        <v>54.73</v>
      </c>
      <c r="H5346">
        <v>54.360000999999997</v>
      </c>
      <c r="I5346">
        <v>54.509997999999896</v>
      </c>
      <c r="J5346">
        <v>54.053153999999999</v>
      </c>
      <c r="K5346">
        <v>5483200</v>
      </c>
      <c r="L5346">
        <v>2.4769999999999999</v>
      </c>
      <c r="M5346">
        <v>1.8342887604189001E-4</v>
      </c>
      <c r="N5346">
        <v>-6.0357151737007002E-3</v>
      </c>
      <c r="O5346">
        <v>-0.107229991855502</v>
      </c>
      <c r="P5346">
        <v>-0.27537795961297101</v>
      </c>
      <c r="Q5346">
        <v>-0.13281900426592599</v>
      </c>
      <c r="R5346">
        <v>1.0018737155226699E-2</v>
      </c>
      <c r="S5346">
        <v>3.1203307644350899E-2</v>
      </c>
      <c r="T5346">
        <v>2.2533409603097399E-2</v>
      </c>
      <c r="U5346">
        <v>1.8615926309813902E-2</v>
      </c>
      <c r="V5346">
        <v>86.309997999999993</v>
      </c>
      <c r="W5346">
        <v>53.849997999999999</v>
      </c>
      <c r="X5346">
        <v>-0.16295290293864301</v>
      </c>
      <c r="Y5346">
        <v>3.47183783585567E-3</v>
      </c>
      <c r="Z5346">
        <v>0.91846541478228405</v>
      </c>
      <c r="AA5346">
        <v>-1.125326230527</v>
      </c>
      <c r="AB5346">
        <v>-1.1432909050622899</v>
      </c>
      <c r="AC5346" t="s">
        <v>258</v>
      </c>
      <c r="AD5346" t="s">
        <v>397</v>
      </c>
      <c r="AE5346" t="s">
        <v>66</v>
      </c>
      <c r="AF5346" t="s">
        <v>95</v>
      </c>
      <c r="AG5346" t="s">
        <v>398</v>
      </c>
      <c r="AH5346" s="45">
        <v>29220</v>
      </c>
      <c r="AI5346">
        <v>1618921</v>
      </c>
      <c r="AK5346" t="s">
        <v>399</v>
      </c>
      <c r="AL5346" t="s">
        <v>284</v>
      </c>
      <c r="AM5346" t="s">
        <v>245</v>
      </c>
    </row>
    <row r="5347" spans="1:39" x14ac:dyDescent="0.3">
      <c r="A5347" s="1">
        <v>43578</v>
      </c>
      <c r="B5347" t="s">
        <v>46</v>
      </c>
      <c r="C5347" t="s">
        <v>239</v>
      </c>
      <c r="D5347">
        <v>1300</v>
      </c>
      <c r="E5347">
        <v>13</v>
      </c>
      <c r="F5347">
        <v>54.310001</v>
      </c>
      <c r="G5347">
        <v>54.349997999999999</v>
      </c>
      <c r="H5347">
        <v>53.169998</v>
      </c>
      <c r="I5347">
        <v>53.220001000000003</v>
      </c>
      <c r="J5347">
        <v>52.773968000000004</v>
      </c>
      <c r="K5347">
        <v>8327000</v>
      </c>
      <c r="L5347">
        <v>2.57</v>
      </c>
      <c r="M5347">
        <v>-1.6399812193516501E-2</v>
      </c>
      <c r="N5347">
        <v>-1.8984369299941399E-2</v>
      </c>
      <c r="O5347">
        <v>-0.17817915468963699</v>
      </c>
      <c r="P5347">
        <v>-0.29042771398267703</v>
      </c>
      <c r="Q5347">
        <v>-0.15927516841626399</v>
      </c>
      <c r="R5347">
        <v>1.1500569056122E-2</v>
      </c>
      <c r="S5347">
        <v>3.06660476608588E-2</v>
      </c>
      <c r="T5347">
        <v>2.2636432627463701E-2</v>
      </c>
      <c r="U5347">
        <v>1.8516590860514701E-2</v>
      </c>
      <c r="V5347">
        <v>86.309997999999993</v>
      </c>
      <c r="W5347">
        <v>53.169998</v>
      </c>
      <c r="X5347">
        <v>-0.16295290293864301</v>
      </c>
      <c r="Y5347">
        <v>8.8023511954049196E-3</v>
      </c>
      <c r="Z5347">
        <v>0.899713156793569</v>
      </c>
      <c r="AA5347">
        <v>-1.3398811647248401</v>
      </c>
      <c r="AB5347">
        <v>-1.3583426093133399</v>
      </c>
      <c r="AC5347" t="s">
        <v>258</v>
      </c>
      <c r="AD5347" t="s">
        <v>397</v>
      </c>
      <c r="AE5347" t="s">
        <v>66</v>
      </c>
      <c r="AF5347" t="s">
        <v>95</v>
      </c>
      <c r="AG5347" t="s">
        <v>398</v>
      </c>
      <c r="AH5347" s="45">
        <v>29220</v>
      </c>
      <c r="AI5347">
        <v>1618921</v>
      </c>
      <c r="AK5347" t="s">
        <v>399</v>
      </c>
      <c r="AL5347" t="s">
        <v>284</v>
      </c>
      <c r="AM5347" t="s">
        <v>245</v>
      </c>
    </row>
    <row r="5348" spans="1:39" x14ac:dyDescent="0.3">
      <c r="A5348" s="1">
        <v>43580</v>
      </c>
      <c r="B5348" t="s">
        <v>46</v>
      </c>
      <c r="C5348" t="s">
        <v>239</v>
      </c>
      <c r="D5348">
        <v>1100</v>
      </c>
      <c r="E5348">
        <v>13</v>
      </c>
      <c r="F5348">
        <v>53.34</v>
      </c>
      <c r="G5348">
        <v>53.419998</v>
      </c>
      <c r="H5348">
        <v>52.639998999999897</v>
      </c>
      <c r="I5348">
        <v>52.68</v>
      </c>
      <c r="J5348">
        <v>52.238490999999897</v>
      </c>
      <c r="K5348">
        <v>6641200</v>
      </c>
      <c r="L5348">
        <v>2.5339999999999998</v>
      </c>
      <c r="M5348">
        <v>-1.48849278890955E-2</v>
      </c>
      <c r="N5348">
        <v>-4.56395682771581E-2</v>
      </c>
      <c r="O5348">
        <v>-0.157885941077991</v>
      </c>
      <c r="P5348">
        <v>-0.29684751475440002</v>
      </c>
      <c r="Q5348">
        <v>-0.18622855351672499</v>
      </c>
      <c r="R5348">
        <v>8.3257771784705295E-3</v>
      </c>
      <c r="S5348">
        <v>3.07142377189519E-2</v>
      </c>
      <c r="T5348">
        <v>2.2690212489923402E-2</v>
      </c>
      <c r="U5348">
        <v>1.8522666586111899E-2</v>
      </c>
      <c r="V5348">
        <v>86.309997999999993</v>
      </c>
      <c r="W5348">
        <v>52.639998999999897</v>
      </c>
      <c r="X5348">
        <v>-0.16295290293864301</v>
      </c>
      <c r="Y5348">
        <v>-3.6904169755480902E-4</v>
      </c>
      <c r="Z5348">
        <v>0.91151021141819999</v>
      </c>
      <c r="AA5348">
        <v>-1.5388505725272199</v>
      </c>
      <c r="AB5348">
        <v>-1.4071686915023101</v>
      </c>
      <c r="AC5348" t="s">
        <v>258</v>
      </c>
      <c r="AD5348" t="s">
        <v>397</v>
      </c>
      <c r="AE5348" t="s">
        <v>66</v>
      </c>
      <c r="AF5348" t="s">
        <v>95</v>
      </c>
      <c r="AG5348" t="s">
        <v>398</v>
      </c>
      <c r="AH5348" s="45">
        <v>29220</v>
      </c>
      <c r="AI5348">
        <v>1618921</v>
      </c>
      <c r="AK5348" t="s">
        <v>399</v>
      </c>
      <c r="AL5348" t="s">
        <v>284</v>
      </c>
      <c r="AM5348" t="s">
        <v>245</v>
      </c>
    </row>
    <row r="5349" spans="1:39" x14ac:dyDescent="0.3">
      <c r="A5349" s="1">
        <v>43581</v>
      </c>
      <c r="B5349" t="s">
        <v>46</v>
      </c>
      <c r="C5349" t="s">
        <v>239</v>
      </c>
      <c r="D5349">
        <v>1200</v>
      </c>
      <c r="E5349">
        <v>13</v>
      </c>
      <c r="F5349">
        <v>52.720001000000003</v>
      </c>
      <c r="G5349">
        <v>52.959998999999897</v>
      </c>
      <c r="H5349">
        <v>52.25</v>
      </c>
      <c r="I5349">
        <v>52.849997999999999</v>
      </c>
      <c r="J5349">
        <v>52.407066</v>
      </c>
      <c r="K5349">
        <v>7253700</v>
      </c>
      <c r="L5349">
        <v>2.5049999999999999</v>
      </c>
      <c r="M5349">
        <v>3.2218309243666802E-3</v>
      </c>
      <c r="N5349">
        <v>-3.31255091832676E-2</v>
      </c>
      <c r="O5349">
        <v>-0.158385522706284</v>
      </c>
      <c r="P5349">
        <v>-0.30158607519563901</v>
      </c>
      <c r="Q5349">
        <v>-0.19751640562511999</v>
      </c>
      <c r="R5349">
        <v>9.9805200193652608E-3</v>
      </c>
      <c r="S5349">
        <v>3.0705980247058999E-2</v>
      </c>
      <c r="T5349">
        <v>2.2655355092445099E-2</v>
      </c>
      <c r="U5349">
        <v>1.8499277871427501E-2</v>
      </c>
      <c r="V5349">
        <v>86.309997999999993</v>
      </c>
      <c r="W5349">
        <v>52.25</v>
      </c>
      <c r="X5349">
        <v>-0.16295290293864301</v>
      </c>
      <c r="Y5349">
        <v>4.6743503443647796E-3</v>
      </c>
      <c r="Z5349">
        <v>0.91064292838683603</v>
      </c>
      <c r="AA5349">
        <v>-1.62157428108366</v>
      </c>
      <c r="AB5349">
        <v>-1.4507468472257901</v>
      </c>
      <c r="AC5349" t="s">
        <v>258</v>
      </c>
      <c r="AD5349" t="s">
        <v>397</v>
      </c>
      <c r="AE5349" t="s">
        <v>66</v>
      </c>
      <c r="AF5349" t="s">
        <v>95</v>
      </c>
      <c r="AG5349" t="s">
        <v>398</v>
      </c>
      <c r="AH5349" s="45">
        <v>29220</v>
      </c>
      <c r="AI5349">
        <v>1618921</v>
      </c>
      <c r="AK5349" t="s">
        <v>399</v>
      </c>
      <c r="AL5349" t="s">
        <v>284</v>
      </c>
      <c r="AM5349" t="s">
        <v>245</v>
      </c>
    </row>
    <row r="5350" spans="1:39" x14ac:dyDescent="0.3">
      <c r="A5350" s="1">
        <v>43588</v>
      </c>
      <c r="B5350" t="s">
        <v>46</v>
      </c>
      <c r="C5350" t="s">
        <v>239</v>
      </c>
      <c r="D5350">
        <v>700</v>
      </c>
      <c r="E5350">
        <v>13</v>
      </c>
      <c r="F5350">
        <v>54.18</v>
      </c>
      <c r="G5350">
        <v>54.330002</v>
      </c>
      <c r="H5350">
        <v>53.84</v>
      </c>
      <c r="I5350">
        <v>54.080002</v>
      </c>
      <c r="J5350">
        <v>53.626759</v>
      </c>
      <c r="K5350">
        <v>5517000</v>
      </c>
      <c r="L5350">
        <v>2.5310000000000001</v>
      </c>
      <c r="M5350">
        <v>5.37682679030626E-3</v>
      </c>
      <c r="N5350">
        <v>2.3006749010856298E-2</v>
      </c>
      <c r="O5350">
        <v>-2.33928540288354E-2</v>
      </c>
      <c r="P5350">
        <v>-0.27844020029584798</v>
      </c>
      <c r="Q5350">
        <v>-0.13901208662074299</v>
      </c>
      <c r="R5350">
        <v>5.2337038648647997E-3</v>
      </c>
      <c r="S5350">
        <v>1.0122499143505E-2</v>
      </c>
      <c r="T5350">
        <v>2.2760755720650502E-2</v>
      </c>
      <c r="U5350">
        <v>1.8394221490740499E-2</v>
      </c>
      <c r="V5350">
        <v>86.309997999999993</v>
      </c>
      <c r="W5350">
        <v>52.25</v>
      </c>
      <c r="X5350">
        <v>-0.16295290293864301</v>
      </c>
      <c r="Y5350">
        <v>9.5921274614703799E-3</v>
      </c>
      <c r="Z5350">
        <v>0.89842418047266004</v>
      </c>
      <c r="AA5350">
        <v>-1.21097931128315</v>
      </c>
      <c r="AB5350">
        <v>-1.4995922247676901</v>
      </c>
      <c r="AC5350" t="s">
        <v>258</v>
      </c>
      <c r="AD5350" t="s">
        <v>397</v>
      </c>
      <c r="AE5350" t="s">
        <v>66</v>
      </c>
      <c r="AF5350" t="s">
        <v>95</v>
      </c>
      <c r="AG5350" t="s">
        <v>398</v>
      </c>
      <c r="AH5350" s="45">
        <v>29220</v>
      </c>
      <c r="AI5350">
        <v>1618921</v>
      </c>
      <c r="AK5350" t="s">
        <v>399</v>
      </c>
      <c r="AL5350" t="s">
        <v>284</v>
      </c>
      <c r="AM5350" t="s">
        <v>245</v>
      </c>
    </row>
    <row r="5351" spans="1:39" x14ac:dyDescent="0.3">
      <c r="A5351" s="1">
        <v>43591</v>
      </c>
      <c r="B5351" t="s">
        <v>46</v>
      </c>
      <c r="C5351" t="s">
        <v>239</v>
      </c>
      <c r="D5351">
        <v>2300</v>
      </c>
      <c r="E5351">
        <v>13</v>
      </c>
      <c r="F5351">
        <v>53.720001000000003</v>
      </c>
      <c r="G5351">
        <v>54.099997999999999</v>
      </c>
      <c r="H5351">
        <v>53.139998999999897</v>
      </c>
      <c r="I5351">
        <v>53.919998</v>
      </c>
      <c r="J5351">
        <v>53.468097999999998</v>
      </c>
      <c r="K5351">
        <v>5520900</v>
      </c>
      <c r="L5351">
        <v>2.5</v>
      </c>
      <c r="M5351">
        <v>-2.9630015954684799E-3</v>
      </c>
      <c r="N5351">
        <v>6.6988921172039103E-3</v>
      </c>
      <c r="O5351">
        <v>-1.6918433953384202E-2</v>
      </c>
      <c r="P5351">
        <v>-0.27554301999611802</v>
      </c>
      <c r="Q5351">
        <v>-0.11941303023646301</v>
      </c>
      <c r="R5351">
        <v>3.04745422425832E-3</v>
      </c>
      <c r="S5351">
        <v>9.9602603239723492E-3</v>
      </c>
      <c r="T5351">
        <v>2.2760725131335698E-2</v>
      </c>
      <c r="U5351">
        <v>1.83421471769914E-2</v>
      </c>
      <c r="V5351">
        <v>86.309997999999993</v>
      </c>
      <c r="W5351">
        <v>52.25</v>
      </c>
      <c r="X5351">
        <v>-0.16295290293864301</v>
      </c>
      <c r="Y5351">
        <v>-4.4810132310555703E-3</v>
      </c>
      <c r="Z5351">
        <v>0.89560589597928697</v>
      </c>
      <c r="AA5351">
        <v>-1.07056538361774</v>
      </c>
      <c r="AB5351">
        <v>-1.3906238456870501</v>
      </c>
      <c r="AC5351" t="s">
        <v>258</v>
      </c>
      <c r="AD5351" t="s">
        <v>397</v>
      </c>
      <c r="AE5351" t="s">
        <v>66</v>
      </c>
      <c r="AF5351" t="s">
        <v>95</v>
      </c>
      <c r="AG5351" t="s">
        <v>398</v>
      </c>
      <c r="AH5351" s="45">
        <v>29220</v>
      </c>
      <c r="AI5351">
        <v>1618921</v>
      </c>
      <c r="AK5351" t="s">
        <v>399</v>
      </c>
      <c r="AL5351" t="s">
        <v>284</v>
      </c>
      <c r="AM5351" t="s">
        <v>245</v>
      </c>
    </row>
    <row r="5352" spans="1:39" x14ac:dyDescent="0.3">
      <c r="A5352" s="1">
        <v>43600</v>
      </c>
      <c r="B5352" t="s">
        <v>46</v>
      </c>
      <c r="C5352" t="s">
        <v>239</v>
      </c>
      <c r="D5352">
        <v>1200</v>
      </c>
      <c r="E5352">
        <v>13</v>
      </c>
      <c r="F5352">
        <v>52.23</v>
      </c>
      <c r="G5352">
        <v>52.959998999999897</v>
      </c>
      <c r="H5352">
        <v>51.790000999999997</v>
      </c>
      <c r="I5352">
        <v>52.740001999999997</v>
      </c>
      <c r="J5352">
        <v>52.297989000000001</v>
      </c>
      <c r="K5352">
        <v>4570200</v>
      </c>
      <c r="L5352">
        <v>2.379</v>
      </c>
      <c r="M5352">
        <v>3.0383223264067302E-3</v>
      </c>
      <c r="N5352">
        <v>-1.4307482733990099E-2</v>
      </c>
      <c r="O5352">
        <v>-1.33725031558355E-2</v>
      </c>
      <c r="P5352">
        <v>-0.31115307005064302</v>
      </c>
      <c r="Q5352">
        <v>-0.18662749937661399</v>
      </c>
      <c r="R5352">
        <v>1.28506931943082E-2</v>
      </c>
      <c r="S5352">
        <v>1.0768227478604699E-2</v>
      </c>
      <c r="T5352">
        <v>2.28149537325898E-2</v>
      </c>
      <c r="U5352">
        <v>1.8268812755402802E-2</v>
      </c>
      <c r="V5352">
        <v>86.309997999999993</v>
      </c>
      <c r="W5352">
        <v>51.790000999999997</v>
      </c>
      <c r="X5352">
        <v>-0.16295290293864301</v>
      </c>
      <c r="Y5352">
        <v>5.8219943882337104E-3</v>
      </c>
      <c r="Z5352">
        <v>0.88959065349015398</v>
      </c>
      <c r="AA5352">
        <v>-1.6099796956291099</v>
      </c>
      <c r="AB5352">
        <v>-1.4121241804025499</v>
      </c>
      <c r="AC5352" t="s">
        <v>258</v>
      </c>
      <c r="AD5352" t="s">
        <v>397</v>
      </c>
      <c r="AE5352" t="s">
        <v>66</v>
      </c>
      <c r="AF5352" t="s">
        <v>95</v>
      </c>
      <c r="AG5352" t="s">
        <v>398</v>
      </c>
      <c r="AH5352" s="45">
        <v>29220</v>
      </c>
      <c r="AI5352">
        <v>1618921</v>
      </c>
      <c r="AK5352" t="s">
        <v>399</v>
      </c>
      <c r="AL5352" t="s">
        <v>284</v>
      </c>
      <c r="AM5352" t="s">
        <v>245</v>
      </c>
    </row>
    <row r="5353" spans="1:39" x14ac:dyDescent="0.3">
      <c r="A5353" s="1">
        <v>43605</v>
      </c>
      <c r="B5353" t="s">
        <v>46</v>
      </c>
      <c r="C5353" t="s">
        <v>239</v>
      </c>
      <c r="D5353">
        <v>600</v>
      </c>
      <c r="E5353">
        <v>13</v>
      </c>
      <c r="F5353">
        <v>52.029998999999997</v>
      </c>
      <c r="G5353">
        <v>52.720001000000003</v>
      </c>
      <c r="H5353">
        <v>51.869999</v>
      </c>
      <c r="I5353">
        <v>52.259997999999896</v>
      </c>
      <c r="J5353">
        <v>52.259997999999896</v>
      </c>
      <c r="K5353">
        <v>4641700</v>
      </c>
      <c r="L5353">
        <v>2.4159999999999999</v>
      </c>
      <c r="M5353">
        <v>-1.9137090255242801E-4</v>
      </c>
      <c r="N5353">
        <v>1.10987156413179E-2</v>
      </c>
      <c r="O5353">
        <v>-4.5227945094670499E-2</v>
      </c>
      <c r="P5353">
        <v>-0.34521159838952398</v>
      </c>
      <c r="Q5353">
        <v>-0.20703604942544601</v>
      </c>
      <c r="R5353">
        <v>4.9712539439837498E-3</v>
      </c>
      <c r="S5353">
        <v>9.8105528567988005E-3</v>
      </c>
      <c r="T5353">
        <v>2.2518732340071401E-2</v>
      </c>
      <c r="U5353">
        <v>1.8219621636962599E-2</v>
      </c>
      <c r="V5353">
        <v>86.309997999999993</v>
      </c>
      <c r="W5353">
        <v>51.790000999999997</v>
      </c>
      <c r="X5353">
        <v>-0.16295290293864301</v>
      </c>
      <c r="Y5353">
        <v>-6.7722580366252503E-3</v>
      </c>
      <c r="Z5353">
        <v>0.87840872998799102</v>
      </c>
      <c r="AA5353">
        <v>-1.7763835973828599</v>
      </c>
      <c r="AB5353">
        <v>-1.6380734660301901</v>
      </c>
      <c r="AC5353" t="s">
        <v>258</v>
      </c>
      <c r="AD5353" t="s">
        <v>397</v>
      </c>
      <c r="AE5353" t="s">
        <v>66</v>
      </c>
      <c r="AF5353" t="s">
        <v>95</v>
      </c>
      <c r="AG5353" t="s">
        <v>398</v>
      </c>
      <c r="AH5353" s="45">
        <v>29220</v>
      </c>
      <c r="AI5353">
        <v>1618921</v>
      </c>
      <c r="AK5353" t="s">
        <v>399</v>
      </c>
      <c r="AL5353" t="s">
        <v>284</v>
      </c>
      <c r="AM5353" t="s">
        <v>245</v>
      </c>
    </row>
    <row r="5354" spans="1:39" x14ac:dyDescent="0.3">
      <c r="A5354" s="1">
        <v>43615</v>
      </c>
      <c r="B5354" t="s">
        <v>46</v>
      </c>
      <c r="C5354" t="s">
        <v>239</v>
      </c>
      <c r="D5354">
        <v>1100</v>
      </c>
      <c r="E5354">
        <v>13</v>
      </c>
      <c r="F5354">
        <v>51.23</v>
      </c>
      <c r="G5354">
        <v>51.290000999999997</v>
      </c>
      <c r="H5354">
        <v>50.200001</v>
      </c>
      <c r="I5354">
        <v>50.549999</v>
      </c>
      <c r="J5354">
        <v>50.549999</v>
      </c>
      <c r="K5354">
        <v>3844400</v>
      </c>
      <c r="L5354">
        <v>2.2269999999999999</v>
      </c>
      <c r="M5354">
        <v>-1.14085029658105E-2</v>
      </c>
      <c r="N5354">
        <v>-4.61962522255598E-2</v>
      </c>
      <c r="O5354">
        <v>-4.9423359178254599E-2</v>
      </c>
      <c r="P5354">
        <v>-0.33397317756617401</v>
      </c>
      <c r="Q5354">
        <v>-0.18916263020603699</v>
      </c>
      <c r="R5354">
        <v>1.11002853600141E-2</v>
      </c>
      <c r="S5354">
        <v>1.01012873061528E-2</v>
      </c>
      <c r="T5354">
        <v>2.2277648586489399E-2</v>
      </c>
      <c r="U5354">
        <v>1.8232950068155802E-2</v>
      </c>
      <c r="V5354">
        <v>86.309997999999993</v>
      </c>
      <c r="W5354">
        <v>50.200001</v>
      </c>
      <c r="X5354">
        <v>-0.16295290293864301</v>
      </c>
      <c r="Y5354">
        <v>2.0962723552933101E-3</v>
      </c>
      <c r="Z5354">
        <v>0.88187821872510797</v>
      </c>
      <c r="AA5354">
        <v>-1.6400203185917599</v>
      </c>
      <c r="AB5354">
        <v>-1.6208581575208101</v>
      </c>
      <c r="AC5354" t="s">
        <v>258</v>
      </c>
      <c r="AD5354" t="s">
        <v>397</v>
      </c>
      <c r="AE5354" t="s">
        <v>66</v>
      </c>
      <c r="AF5354" t="s">
        <v>95</v>
      </c>
      <c r="AG5354" t="s">
        <v>398</v>
      </c>
      <c r="AH5354" s="45">
        <v>29220</v>
      </c>
      <c r="AI5354">
        <v>1618921</v>
      </c>
      <c r="AK5354" t="s">
        <v>399</v>
      </c>
      <c r="AL5354" t="s">
        <v>284</v>
      </c>
      <c r="AM5354" t="s">
        <v>245</v>
      </c>
    </row>
    <row r="5355" spans="1:39" x14ac:dyDescent="0.3">
      <c r="A5355" s="1">
        <v>43616</v>
      </c>
      <c r="B5355" t="s">
        <v>46</v>
      </c>
      <c r="C5355" t="s">
        <v>246</v>
      </c>
      <c r="D5355">
        <v>1400</v>
      </c>
      <c r="E5355">
        <v>13</v>
      </c>
      <c r="F5355">
        <v>50.290000999999997</v>
      </c>
      <c r="G5355">
        <v>50.310001</v>
      </c>
      <c r="H5355">
        <v>49.310001</v>
      </c>
      <c r="I5355">
        <v>49.34</v>
      </c>
      <c r="J5355">
        <v>49.34</v>
      </c>
      <c r="K5355">
        <v>6568200</v>
      </c>
      <c r="L5355">
        <v>2.1419999999999999</v>
      </c>
      <c r="M5355">
        <v>-2.42278145828758E-2</v>
      </c>
      <c r="N5355">
        <v>-4.4980360435514802E-2</v>
      </c>
      <c r="O5355">
        <v>-7.38378404140307E-2</v>
      </c>
      <c r="P5355">
        <v>-0.29170330861810401</v>
      </c>
      <c r="Q5355">
        <v>-0.22669863512871199</v>
      </c>
      <c r="R5355">
        <v>1.06611716607688E-2</v>
      </c>
      <c r="S5355">
        <v>1.1111811077745301E-2</v>
      </c>
      <c r="T5355">
        <v>2.10050100616339E-2</v>
      </c>
      <c r="U5355">
        <v>1.8270924047263E-2</v>
      </c>
      <c r="V5355">
        <v>86.309997999999993</v>
      </c>
      <c r="W5355">
        <v>49.310001</v>
      </c>
      <c r="X5355">
        <v>-0.16295290293864301</v>
      </c>
      <c r="Y5355">
        <v>-1.3283204951564801E-2</v>
      </c>
      <c r="Z5355">
        <v>0.88692199730557597</v>
      </c>
      <c r="AA5355">
        <v>-1.9238507210170099</v>
      </c>
      <c r="AB5355">
        <v>-1.67332632033099</v>
      </c>
      <c r="AC5355" t="s">
        <v>258</v>
      </c>
      <c r="AD5355" t="s">
        <v>397</v>
      </c>
      <c r="AE5355" t="s">
        <v>66</v>
      </c>
      <c r="AF5355" t="s">
        <v>95</v>
      </c>
      <c r="AG5355" t="s">
        <v>398</v>
      </c>
      <c r="AH5355" s="45">
        <v>29220</v>
      </c>
      <c r="AI5355">
        <v>1618921</v>
      </c>
      <c r="AK5355" t="s">
        <v>399</v>
      </c>
      <c r="AL5355" t="s">
        <v>284</v>
      </c>
      <c r="AM5355" t="s">
        <v>245</v>
      </c>
    </row>
    <row r="5356" spans="1:39" x14ac:dyDescent="0.3">
      <c r="A5356" s="1">
        <v>43641</v>
      </c>
      <c r="B5356" t="s">
        <v>46</v>
      </c>
      <c r="C5356" t="s">
        <v>239</v>
      </c>
      <c r="D5356">
        <v>1500</v>
      </c>
      <c r="E5356">
        <v>13</v>
      </c>
      <c r="F5356">
        <v>51.849997999999999</v>
      </c>
      <c r="G5356">
        <v>53.48</v>
      </c>
      <c r="H5356">
        <v>51.459998999999897</v>
      </c>
      <c r="I5356">
        <v>52.950001</v>
      </c>
      <c r="J5356">
        <v>52.950001</v>
      </c>
      <c r="K5356">
        <v>8535100</v>
      </c>
      <c r="L5356">
        <v>1.994</v>
      </c>
      <c r="M5356">
        <v>1.9066354138642098E-2</v>
      </c>
      <c r="N5356">
        <v>2.8369191603349999E-3</v>
      </c>
      <c r="O5356">
        <v>2.5632619396431001E-2</v>
      </c>
      <c r="P5356">
        <v>-0.14807886133728501</v>
      </c>
      <c r="Q5356">
        <v>-0.218171965180775</v>
      </c>
      <c r="R5356">
        <v>1.14461187489691E-2</v>
      </c>
      <c r="S5356">
        <v>1.32486278440502E-2</v>
      </c>
      <c r="T5356">
        <v>2.06615209644096E-2</v>
      </c>
      <c r="U5356">
        <v>1.8096848486171199E-2</v>
      </c>
      <c r="V5356">
        <v>86.309997999999993</v>
      </c>
      <c r="W5356">
        <v>49.310001</v>
      </c>
      <c r="X5356">
        <v>-0.16295290293864301</v>
      </c>
      <c r="Y5356">
        <v>-9.5417756928269908E-3</v>
      </c>
      <c r="Z5356">
        <v>0.87891785314276405</v>
      </c>
      <c r="AA5356">
        <v>-1.8810616209436499</v>
      </c>
      <c r="AB5356">
        <v>-1.79965997584999</v>
      </c>
      <c r="AC5356" t="s">
        <v>258</v>
      </c>
      <c r="AD5356" t="s">
        <v>397</v>
      </c>
      <c r="AE5356" t="s">
        <v>66</v>
      </c>
      <c r="AF5356" t="s">
        <v>95</v>
      </c>
      <c r="AG5356" t="s">
        <v>398</v>
      </c>
      <c r="AH5356" s="45">
        <v>29220</v>
      </c>
      <c r="AI5356">
        <v>1618921</v>
      </c>
      <c r="AK5356" t="s">
        <v>399</v>
      </c>
      <c r="AL5356" t="s">
        <v>284</v>
      </c>
      <c r="AM5356" t="s">
        <v>245</v>
      </c>
    </row>
    <row r="5357" spans="1:39" x14ac:dyDescent="0.3">
      <c r="A5357" s="1">
        <v>43598</v>
      </c>
      <c r="B5357" t="s">
        <v>46</v>
      </c>
      <c r="C5357" t="s">
        <v>246</v>
      </c>
      <c r="D5357">
        <v>1900</v>
      </c>
      <c r="E5357">
        <v>14</v>
      </c>
      <c r="F5357">
        <v>52.939999</v>
      </c>
      <c r="G5357">
        <v>53.09</v>
      </c>
      <c r="H5357">
        <v>51.959998999999897</v>
      </c>
      <c r="I5357">
        <v>52.119999</v>
      </c>
      <c r="J5357">
        <v>51.683185999999999</v>
      </c>
      <c r="K5357">
        <v>5670200</v>
      </c>
      <c r="L5357">
        <v>2.4049999999999998</v>
      </c>
      <c r="M5357">
        <v>-2.4636364947941101E-2</v>
      </c>
      <c r="N5357">
        <v>-3.39526707985848E-2</v>
      </c>
      <c r="O5357">
        <v>-4.4835389578268298E-2</v>
      </c>
      <c r="P5357">
        <v>-0.29554492771436502</v>
      </c>
      <c r="Q5357">
        <v>-0.17843839201866399</v>
      </c>
      <c r="R5357">
        <v>1.4419284683586201E-2</v>
      </c>
      <c r="S5357">
        <v>1.1251271537414001E-2</v>
      </c>
      <c r="T5357">
        <v>2.29718846886716E-2</v>
      </c>
      <c r="U5357">
        <v>1.8289418331353301E-2</v>
      </c>
      <c r="V5357">
        <v>86.309997999999993</v>
      </c>
      <c r="W5357">
        <v>51.959998999999897</v>
      </c>
      <c r="X5357">
        <v>-0.16295290293864301</v>
      </c>
      <c r="Y5357">
        <v>-2.4426469085879299E-2</v>
      </c>
      <c r="Z5357">
        <v>0.88979583719255395</v>
      </c>
      <c r="AA5357">
        <v>-1.5397744928956301</v>
      </c>
      <c r="AB5357">
        <v>-1.29584701702807</v>
      </c>
      <c r="AC5357" t="s">
        <v>259</v>
      </c>
      <c r="AD5357" t="s">
        <v>397</v>
      </c>
      <c r="AE5357" t="s">
        <v>66</v>
      </c>
      <c r="AF5357" t="s">
        <v>95</v>
      </c>
      <c r="AG5357" t="s">
        <v>398</v>
      </c>
      <c r="AH5357" s="45">
        <v>29220</v>
      </c>
      <c r="AI5357">
        <v>1618921</v>
      </c>
      <c r="AK5357" t="s">
        <v>399</v>
      </c>
      <c r="AL5357" t="s">
        <v>284</v>
      </c>
      <c r="AM5357" t="s">
        <v>245</v>
      </c>
    </row>
    <row r="5358" spans="1:39" x14ac:dyDescent="0.3">
      <c r="A5358" s="1">
        <v>43608</v>
      </c>
      <c r="B5358" t="s">
        <v>46</v>
      </c>
      <c r="C5358" t="s">
        <v>246</v>
      </c>
      <c r="D5358">
        <v>300</v>
      </c>
      <c r="E5358">
        <v>14</v>
      </c>
      <c r="F5358">
        <v>52.490001999999997</v>
      </c>
      <c r="G5358">
        <v>52.5</v>
      </c>
      <c r="H5358">
        <v>51.360000999999997</v>
      </c>
      <c r="I5358">
        <v>51.610000999999997</v>
      </c>
      <c r="J5358">
        <v>51.610000999999997</v>
      </c>
      <c r="K5358">
        <v>5041400</v>
      </c>
      <c r="L5358">
        <v>2.2959999999999998</v>
      </c>
      <c r="M5358">
        <v>-2.5443706372920798E-2</v>
      </c>
      <c r="N5358">
        <v>-8.6814472382990594E-3</v>
      </c>
      <c r="O5358">
        <v>-2.23025672930569E-2</v>
      </c>
      <c r="P5358">
        <v>-0.30248755968926899</v>
      </c>
      <c r="Q5358">
        <v>-0.192519058718847</v>
      </c>
      <c r="R5358">
        <v>1.37005585328994E-2</v>
      </c>
      <c r="S5358">
        <v>1.0670084816825499E-2</v>
      </c>
      <c r="T5358">
        <v>2.2355122889656701E-2</v>
      </c>
      <c r="U5358">
        <v>1.8231395078846701E-2</v>
      </c>
      <c r="V5358">
        <v>86.309997999999993</v>
      </c>
      <c r="W5358">
        <v>51.360000999999997</v>
      </c>
      <c r="X5358">
        <v>-0.16295290293864301</v>
      </c>
      <c r="Y5358">
        <v>-1.1985692488440201E-2</v>
      </c>
      <c r="Z5358">
        <v>0.88417120188347897</v>
      </c>
      <c r="AA5358">
        <v>-1.6615099069660799</v>
      </c>
      <c r="AB5358">
        <v>-1.6301692961452601</v>
      </c>
      <c r="AC5358" t="s">
        <v>259</v>
      </c>
      <c r="AD5358" t="s">
        <v>397</v>
      </c>
      <c r="AE5358" t="s">
        <v>66</v>
      </c>
      <c r="AF5358" t="s">
        <v>95</v>
      </c>
      <c r="AG5358" t="s">
        <v>398</v>
      </c>
      <c r="AH5358" s="45">
        <v>29220</v>
      </c>
      <c r="AI5358">
        <v>1618921</v>
      </c>
      <c r="AK5358" t="s">
        <v>399</v>
      </c>
      <c r="AL5358" t="s">
        <v>284</v>
      </c>
      <c r="AM5358" t="s">
        <v>245</v>
      </c>
    </row>
    <row r="5359" spans="1:39" x14ac:dyDescent="0.3">
      <c r="A5359" s="1">
        <v>43616</v>
      </c>
      <c r="B5359" t="s">
        <v>46</v>
      </c>
      <c r="C5359" t="s">
        <v>239</v>
      </c>
      <c r="D5359">
        <v>900</v>
      </c>
      <c r="E5359">
        <v>14</v>
      </c>
      <c r="F5359">
        <v>50.290000999999997</v>
      </c>
      <c r="G5359">
        <v>50.310001</v>
      </c>
      <c r="H5359">
        <v>49.310001</v>
      </c>
      <c r="I5359">
        <v>49.34</v>
      </c>
      <c r="J5359">
        <v>49.34</v>
      </c>
      <c r="K5359">
        <v>6568200</v>
      </c>
      <c r="L5359">
        <v>2.1419999999999999</v>
      </c>
      <c r="M5359">
        <v>-2.42278145828758E-2</v>
      </c>
      <c r="N5359">
        <v>-4.4980360435514802E-2</v>
      </c>
      <c r="O5359">
        <v>-7.38378404140307E-2</v>
      </c>
      <c r="P5359">
        <v>-0.29170330861810401</v>
      </c>
      <c r="Q5359">
        <v>-0.22669863512871199</v>
      </c>
      <c r="R5359">
        <v>1.06611716607688E-2</v>
      </c>
      <c r="S5359">
        <v>1.1111811077745301E-2</v>
      </c>
      <c r="T5359">
        <v>2.10050100616339E-2</v>
      </c>
      <c r="U5359">
        <v>1.8270924047263E-2</v>
      </c>
      <c r="V5359">
        <v>86.309997999999993</v>
      </c>
      <c r="W5359">
        <v>49.310001</v>
      </c>
      <c r="X5359">
        <v>-0.16295290293864301</v>
      </c>
      <c r="Y5359">
        <v>-1.3283204951564801E-2</v>
      </c>
      <c r="Z5359">
        <v>0.88692199730557597</v>
      </c>
      <c r="AA5359">
        <v>-1.9238507210170099</v>
      </c>
      <c r="AB5359">
        <v>-1.67332632033099</v>
      </c>
      <c r="AC5359" t="s">
        <v>259</v>
      </c>
      <c r="AD5359" t="s">
        <v>397</v>
      </c>
      <c r="AE5359" t="s">
        <v>66</v>
      </c>
      <c r="AF5359" t="s">
        <v>95</v>
      </c>
      <c r="AG5359" t="s">
        <v>398</v>
      </c>
      <c r="AH5359" s="45">
        <v>29220</v>
      </c>
      <c r="AI5359">
        <v>1618921</v>
      </c>
      <c r="AK5359" t="s">
        <v>399</v>
      </c>
      <c r="AL5359" t="s">
        <v>284</v>
      </c>
      <c r="AM5359" t="s">
        <v>245</v>
      </c>
    </row>
    <row r="5360" spans="1:39" x14ac:dyDescent="0.3">
      <c r="A5360" s="1">
        <v>43619</v>
      </c>
      <c r="B5360" t="s">
        <v>46</v>
      </c>
      <c r="C5360" t="s">
        <v>239</v>
      </c>
      <c r="D5360">
        <v>3500</v>
      </c>
      <c r="E5360">
        <v>14</v>
      </c>
      <c r="F5360">
        <v>49.52</v>
      </c>
      <c r="G5360">
        <v>50.650002000000001</v>
      </c>
      <c r="H5360">
        <v>49.52</v>
      </c>
      <c r="I5360">
        <v>49.91</v>
      </c>
      <c r="J5360">
        <v>49.91</v>
      </c>
      <c r="K5360">
        <v>6024200</v>
      </c>
      <c r="L5360">
        <v>2.081</v>
      </c>
      <c r="M5360">
        <v>1.1486272380307101E-2</v>
      </c>
      <c r="N5360">
        <v>-3.6589447432292199E-2</v>
      </c>
      <c r="O5360">
        <v>-6.4402830204864106E-2</v>
      </c>
      <c r="P5360">
        <v>-0.25174160833709303</v>
      </c>
      <c r="Q5360">
        <v>-0.19694762618593301</v>
      </c>
      <c r="R5360">
        <v>1.3359309118967299E-2</v>
      </c>
      <c r="S5360">
        <v>1.1505552472245301E-2</v>
      </c>
      <c r="T5360">
        <v>2.0876304761210499E-2</v>
      </c>
      <c r="U5360">
        <v>1.8254382478025001E-2</v>
      </c>
      <c r="V5360">
        <v>86.309997999999993</v>
      </c>
      <c r="W5360">
        <v>49.310001</v>
      </c>
      <c r="X5360">
        <v>-0.16295290293864301</v>
      </c>
      <c r="Y5360">
        <v>-2.7690708645509302E-3</v>
      </c>
      <c r="Z5360">
        <v>0.88171854394323901</v>
      </c>
      <c r="AA5360">
        <v>-1.6915734263227</v>
      </c>
      <c r="AB5360">
        <v>-1.69095549671802</v>
      </c>
      <c r="AC5360" t="s">
        <v>259</v>
      </c>
      <c r="AD5360" t="s">
        <v>397</v>
      </c>
      <c r="AE5360" t="s">
        <v>66</v>
      </c>
      <c r="AF5360" t="s">
        <v>95</v>
      </c>
      <c r="AG5360" t="s">
        <v>398</v>
      </c>
      <c r="AH5360" s="45">
        <v>29220</v>
      </c>
      <c r="AI5360">
        <v>1618921</v>
      </c>
      <c r="AK5360" t="s">
        <v>399</v>
      </c>
      <c r="AL5360" t="s">
        <v>284</v>
      </c>
      <c r="AM5360" t="s">
        <v>245</v>
      </c>
    </row>
    <row r="5361" spans="1:39" x14ac:dyDescent="0.3">
      <c r="A5361" s="1">
        <v>43637</v>
      </c>
      <c r="B5361" t="s">
        <v>46</v>
      </c>
      <c r="C5361" t="s">
        <v>246</v>
      </c>
      <c r="D5361">
        <v>900</v>
      </c>
      <c r="E5361">
        <v>14</v>
      </c>
      <c r="F5361">
        <v>52.77</v>
      </c>
      <c r="G5361">
        <v>53.349997999999999</v>
      </c>
      <c r="H5361">
        <v>52.43</v>
      </c>
      <c r="I5361">
        <v>52.450001</v>
      </c>
      <c r="J5361">
        <v>52.450001</v>
      </c>
      <c r="K5361">
        <v>13972800</v>
      </c>
      <c r="L5361">
        <v>2.0680000000000001</v>
      </c>
      <c r="M5361">
        <v>-8.1648605460890606E-3</v>
      </c>
      <c r="N5361">
        <v>-2.2852609232737E-3</v>
      </c>
      <c r="O5361">
        <v>-5.8929360335244398E-3</v>
      </c>
      <c r="P5361">
        <v>-0.165448882695474</v>
      </c>
      <c r="Q5361">
        <v>-0.23341133905779701</v>
      </c>
      <c r="R5361">
        <v>4.7467764614574802E-3</v>
      </c>
      <c r="S5361">
        <v>1.3659188435439401E-2</v>
      </c>
      <c r="T5361">
        <v>2.0507464633662102E-2</v>
      </c>
      <c r="U5361">
        <v>1.80454856343212E-2</v>
      </c>
      <c r="V5361">
        <v>86.309997999999993</v>
      </c>
      <c r="W5361">
        <v>49.310001</v>
      </c>
      <c r="X5361">
        <v>-0.16295290293864301</v>
      </c>
      <c r="Y5361">
        <v>-1.26001638019446E-3</v>
      </c>
      <c r="Z5361">
        <v>0.88891032998964803</v>
      </c>
      <c r="AA5361">
        <v>-2.0197210555400602</v>
      </c>
      <c r="AB5361">
        <v>-1.67176213326104</v>
      </c>
      <c r="AC5361" t="s">
        <v>259</v>
      </c>
      <c r="AD5361" t="s">
        <v>397</v>
      </c>
      <c r="AE5361" t="s">
        <v>66</v>
      </c>
      <c r="AF5361" t="s">
        <v>95</v>
      </c>
      <c r="AG5361" t="s">
        <v>398</v>
      </c>
      <c r="AH5361" s="45">
        <v>29220</v>
      </c>
      <c r="AI5361">
        <v>1618921</v>
      </c>
      <c r="AK5361" t="s">
        <v>399</v>
      </c>
      <c r="AL5361" t="s">
        <v>284</v>
      </c>
      <c r="AM5361" t="s">
        <v>245</v>
      </c>
    </row>
    <row r="5362" spans="1:39" x14ac:dyDescent="0.3">
      <c r="A5362" s="1">
        <v>43556</v>
      </c>
      <c r="B5362" t="s">
        <v>46</v>
      </c>
      <c r="C5362" t="s">
        <v>246</v>
      </c>
      <c r="D5362">
        <v>600</v>
      </c>
      <c r="E5362">
        <v>15</v>
      </c>
      <c r="F5362">
        <v>63.549999</v>
      </c>
      <c r="G5362">
        <v>64.110000999999997</v>
      </c>
      <c r="H5362">
        <v>63.139998999999897</v>
      </c>
      <c r="I5362">
        <v>63.490001999999997</v>
      </c>
      <c r="J5362">
        <v>62.957892999999999</v>
      </c>
      <c r="K5362">
        <v>6328600</v>
      </c>
      <c r="L5362">
        <v>2.4969999999999999</v>
      </c>
      <c r="M5362">
        <v>3.4711110671403101E-3</v>
      </c>
      <c r="N5362">
        <v>2.8760598138874199E-2</v>
      </c>
      <c r="O5362">
        <v>-0.114469965393605</v>
      </c>
      <c r="P5362">
        <v>-6.3267074258212999E-2</v>
      </c>
      <c r="Q5362">
        <v>-6.7869600525298597E-3</v>
      </c>
      <c r="R5362">
        <v>3.59159868801093E-3</v>
      </c>
      <c r="S5362">
        <v>2.0442814187632E-2</v>
      </c>
      <c r="T5362">
        <v>1.5622625165250099E-2</v>
      </c>
      <c r="U5362">
        <v>1.6852008118920299E-2</v>
      </c>
      <c r="V5362">
        <v>86.309997999999993</v>
      </c>
      <c r="W5362">
        <v>59.07</v>
      </c>
      <c r="X5362">
        <v>-0.161891258767552</v>
      </c>
      <c r="Y5362">
        <v>1.1502195497633099E-2</v>
      </c>
      <c r="Z5362">
        <v>0.92926574685324304</v>
      </c>
      <c r="AA5362">
        <v>-0.222951519333697</v>
      </c>
      <c r="AB5362">
        <v>-0.402531402817355</v>
      </c>
      <c r="AC5362" t="s">
        <v>260</v>
      </c>
      <c r="AD5362" t="s">
        <v>397</v>
      </c>
      <c r="AE5362" t="s">
        <v>66</v>
      </c>
      <c r="AF5362" t="s">
        <v>95</v>
      </c>
      <c r="AG5362" t="s">
        <v>398</v>
      </c>
      <c r="AH5362" s="45">
        <v>29220</v>
      </c>
      <c r="AI5362">
        <v>1618921</v>
      </c>
      <c r="AK5362" t="s">
        <v>399</v>
      </c>
      <c r="AL5362" t="s">
        <v>284</v>
      </c>
      <c r="AM5362" t="s">
        <v>245</v>
      </c>
    </row>
    <row r="5363" spans="1:39" x14ac:dyDescent="0.3">
      <c r="A5363" s="1">
        <v>43567</v>
      </c>
      <c r="B5363" t="s">
        <v>46</v>
      </c>
      <c r="C5363" t="s">
        <v>246</v>
      </c>
      <c r="D5363">
        <v>1800</v>
      </c>
      <c r="E5363">
        <v>15</v>
      </c>
      <c r="F5363">
        <v>53.779998999999997</v>
      </c>
      <c r="G5363">
        <v>54</v>
      </c>
      <c r="H5363">
        <v>53.400002000000001</v>
      </c>
      <c r="I5363">
        <v>53.450001</v>
      </c>
      <c r="J5363">
        <v>53.002040999999998</v>
      </c>
      <c r="K5363">
        <v>7298800</v>
      </c>
      <c r="L5363">
        <v>2.56</v>
      </c>
      <c r="M5363">
        <v>1.8721786236139401E-4</v>
      </c>
      <c r="N5363">
        <v>-2.2934153472475599E-2</v>
      </c>
      <c r="O5363">
        <v>-0.14677353551386799</v>
      </c>
      <c r="P5363">
        <v>-0.28779013320614</v>
      </c>
      <c r="Q5363">
        <v>-0.156838349306028</v>
      </c>
      <c r="R5363">
        <v>1.04625572341965E-2</v>
      </c>
      <c r="S5363">
        <v>3.0969180554962599E-2</v>
      </c>
      <c r="T5363">
        <v>2.2589202941841701E-2</v>
      </c>
      <c r="U5363">
        <v>1.8651662492099399E-2</v>
      </c>
      <c r="V5363">
        <v>86.309997999999993</v>
      </c>
      <c r="W5363">
        <v>53.32</v>
      </c>
      <c r="X5363">
        <v>-0.16295290293864301</v>
      </c>
      <c r="Y5363">
        <v>6.5875784763498903E-3</v>
      </c>
      <c r="Z5363">
        <v>0.923015853657427</v>
      </c>
      <c r="AA5363">
        <v>-1.3080703709564101</v>
      </c>
      <c r="AB5363">
        <v>-1.15713313759197</v>
      </c>
      <c r="AC5363" t="s">
        <v>260</v>
      </c>
      <c r="AD5363" t="s">
        <v>397</v>
      </c>
      <c r="AE5363" t="s">
        <v>66</v>
      </c>
      <c r="AF5363" t="s">
        <v>95</v>
      </c>
      <c r="AG5363" t="s">
        <v>398</v>
      </c>
      <c r="AH5363" s="45">
        <v>29220</v>
      </c>
      <c r="AI5363">
        <v>1618921</v>
      </c>
      <c r="AK5363" t="s">
        <v>399</v>
      </c>
      <c r="AL5363" t="s">
        <v>284</v>
      </c>
      <c r="AM5363" t="s">
        <v>245</v>
      </c>
    </row>
    <row r="5364" spans="1:39" x14ac:dyDescent="0.3">
      <c r="A5364" s="1">
        <v>43578</v>
      </c>
      <c r="B5364" t="s">
        <v>46</v>
      </c>
      <c r="C5364" t="s">
        <v>246</v>
      </c>
      <c r="D5364">
        <v>400</v>
      </c>
      <c r="E5364">
        <v>15</v>
      </c>
      <c r="F5364">
        <v>54.310001</v>
      </c>
      <c r="G5364">
        <v>54.349997999999999</v>
      </c>
      <c r="H5364">
        <v>53.169998</v>
      </c>
      <c r="I5364">
        <v>53.220001000000003</v>
      </c>
      <c r="J5364">
        <v>52.773968000000004</v>
      </c>
      <c r="K5364">
        <v>8327000</v>
      </c>
      <c r="L5364">
        <v>2.57</v>
      </c>
      <c r="M5364">
        <v>-1.6399812193516501E-2</v>
      </c>
      <c r="N5364">
        <v>-1.8984369299941399E-2</v>
      </c>
      <c r="O5364">
        <v>-0.17817915468963699</v>
      </c>
      <c r="P5364">
        <v>-0.29042771398267703</v>
      </c>
      <c r="Q5364">
        <v>-0.15927516841626399</v>
      </c>
      <c r="R5364">
        <v>1.1500569056122E-2</v>
      </c>
      <c r="S5364">
        <v>3.06660476608588E-2</v>
      </c>
      <c r="T5364">
        <v>2.2636432627463701E-2</v>
      </c>
      <c r="U5364">
        <v>1.8516590860514701E-2</v>
      </c>
      <c r="V5364">
        <v>86.309997999999993</v>
      </c>
      <c r="W5364">
        <v>53.169998</v>
      </c>
      <c r="X5364">
        <v>-0.16295290293864301</v>
      </c>
      <c r="Y5364">
        <v>8.8023511954049196E-3</v>
      </c>
      <c r="Z5364">
        <v>0.899713156793569</v>
      </c>
      <c r="AA5364">
        <v>-1.3398811647248401</v>
      </c>
      <c r="AB5364">
        <v>-1.3583426093133399</v>
      </c>
      <c r="AC5364" t="s">
        <v>260</v>
      </c>
      <c r="AD5364" t="s">
        <v>397</v>
      </c>
      <c r="AE5364" t="s">
        <v>66</v>
      </c>
      <c r="AF5364" t="s">
        <v>95</v>
      </c>
      <c r="AG5364" t="s">
        <v>398</v>
      </c>
      <c r="AH5364" s="45">
        <v>29220</v>
      </c>
      <c r="AI5364">
        <v>1618921</v>
      </c>
      <c r="AK5364" t="s">
        <v>399</v>
      </c>
      <c r="AL5364" t="s">
        <v>284</v>
      </c>
      <c r="AM5364" t="s">
        <v>245</v>
      </c>
    </row>
    <row r="5365" spans="1:39" x14ac:dyDescent="0.3">
      <c r="A5365" s="1">
        <v>43605</v>
      </c>
      <c r="B5365" t="s">
        <v>46</v>
      </c>
      <c r="C5365" t="s">
        <v>239</v>
      </c>
      <c r="D5365">
        <v>1400</v>
      </c>
      <c r="E5365">
        <v>15</v>
      </c>
      <c r="F5365">
        <v>52.029998999999997</v>
      </c>
      <c r="G5365">
        <v>52.720001000000003</v>
      </c>
      <c r="H5365">
        <v>51.869999</v>
      </c>
      <c r="I5365">
        <v>52.259997999999896</v>
      </c>
      <c r="J5365">
        <v>52.259997999999896</v>
      </c>
      <c r="K5365">
        <v>4641700</v>
      </c>
      <c r="L5365">
        <v>2.4159999999999999</v>
      </c>
      <c r="M5365">
        <v>-1.9137090255242801E-4</v>
      </c>
      <c r="N5365">
        <v>1.10987156413179E-2</v>
      </c>
      <c r="O5365">
        <v>-4.5227945094670499E-2</v>
      </c>
      <c r="P5365">
        <v>-0.34521159838952398</v>
      </c>
      <c r="Q5365">
        <v>-0.20703604942544601</v>
      </c>
      <c r="R5365">
        <v>4.9712539439837498E-3</v>
      </c>
      <c r="S5365">
        <v>9.8105528567988005E-3</v>
      </c>
      <c r="T5365">
        <v>2.2518732340071401E-2</v>
      </c>
      <c r="U5365">
        <v>1.8219621636962599E-2</v>
      </c>
      <c r="V5365">
        <v>86.309997999999993</v>
      </c>
      <c r="W5365">
        <v>51.790000999999997</v>
      </c>
      <c r="X5365">
        <v>-0.16295290293864301</v>
      </c>
      <c r="Y5365">
        <v>-6.7722580366252503E-3</v>
      </c>
      <c r="Z5365">
        <v>0.87840872998799102</v>
      </c>
      <c r="AA5365">
        <v>-1.7763835973828599</v>
      </c>
      <c r="AB5365">
        <v>-1.6380734660301901</v>
      </c>
      <c r="AC5365" t="s">
        <v>260</v>
      </c>
      <c r="AD5365" t="s">
        <v>397</v>
      </c>
      <c r="AE5365" t="s">
        <v>66</v>
      </c>
      <c r="AF5365" t="s">
        <v>95</v>
      </c>
      <c r="AG5365" t="s">
        <v>398</v>
      </c>
      <c r="AH5365" s="45">
        <v>29220</v>
      </c>
      <c r="AI5365">
        <v>1618921</v>
      </c>
      <c r="AK5365" t="s">
        <v>399</v>
      </c>
      <c r="AL5365" t="s">
        <v>284</v>
      </c>
      <c r="AM5365" t="s">
        <v>245</v>
      </c>
    </row>
    <row r="5366" spans="1:39" x14ac:dyDescent="0.3">
      <c r="A5366" s="1">
        <v>43634</v>
      </c>
      <c r="B5366" t="s">
        <v>46</v>
      </c>
      <c r="C5366" t="s">
        <v>239</v>
      </c>
      <c r="D5366">
        <v>2300</v>
      </c>
      <c r="E5366">
        <v>15</v>
      </c>
      <c r="F5366">
        <v>53.279998999999997</v>
      </c>
      <c r="G5366">
        <v>53.93</v>
      </c>
      <c r="H5366">
        <v>52.669998</v>
      </c>
      <c r="I5366">
        <v>52.799999</v>
      </c>
      <c r="J5366">
        <v>52.799999</v>
      </c>
      <c r="K5366">
        <v>5977900</v>
      </c>
      <c r="L5366">
        <v>2.06</v>
      </c>
      <c r="M5366">
        <v>-1.8941388182754199E-4</v>
      </c>
      <c r="N5366">
        <v>-1.5140426813503201E-3</v>
      </c>
      <c r="O5366">
        <v>1.4114252997797E-2</v>
      </c>
      <c r="P5366">
        <v>-0.18035540798060601</v>
      </c>
      <c r="Q5366">
        <v>-0.193872706705249</v>
      </c>
      <c r="R5366">
        <v>1.09749723830645E-2</v>
      </c>
      <c r="S5366">
        <v>1.37097279557749E-2</v>
      </c>
      <c r="T5366">
        <v>2.0745447844029E-2</v>
      </c>
      <c r="U5366">
        <v>1.8407009264803799E-2</v>
      </c>
      <c r="V5366">
        <v>86.309997999999993</v>
      </c>
      <c r="W5366">
        <v>49.310001</v>
      </c>
      <c r="X5366">
        <v>-0.16295290293864301</v>
      </c>
      <c r="Y5366">
        <v>9.6704895497130797E-3</v>
      </c>
      <c r="Z5366">
        <v>0.89481117060121296</v>
      </c>
      <c r="AA5366">
        <v>-1.7079659508766201</v>
      </c>
      <c r="AB5366">
        <v>-1.5668989130395301</v>
      </c>
      <c r="AC5366" t="s">
        <v>260</v>
      </c>
      <c r="AD5366" t="s">
        <v>397</v>
      </c>
      <c r="AE5366" t="s">
        <v>66</v>
      </c>
      <c r="AF5366" t="s">
        <v>95</v>
      </c>
      <c r="AG5366" t="s">
        <v>398</v>
      </c>
      <c r="AH5366" s="45">
        <v>29220</v>
      </c>
      <c r="AI5366">
        <v>1618921</v>
      </c>
      <c r="AK5366" t="s">
        <v>399</v>
      </c>
      <c r="AL5366" t="s">
        <v>284</v>
      </c>
      <c r="AM5366" t="s">
        <v>245</v>
      </c>
    </row>
    <row r="5367" spans="1:39" x14ac:dyDescent="0.3">
      <c r="A5367" s="1">
        <v>43635</v>
      </c>
      <c r="B5367" t="s">
        <v>46</v>
      </c>
      <c r="C5367" t="s">
        <v>239</v>
      </c>
      <c r="D5367">
        <v>2300</v>
      </c>
      <c r="E5367">
        <v>15</v>
      </c>
      <c r="F5367">
        <v>52.990001999999997</v>
      </c>
      <c r="G5367">
        <v>53.259997999999896</v>
      </c>
      <c r="H5367">
        <v>52.509997999999896</v>
      </c>
      <c r="I5367">
        <v>52.900002000000001</v>
      </c>
      <c r="J5367">
        <v>52.900002000000001</v>
      </c>
      <c r="K5367">
        <v>4959100</v>
      </c>
      <c r="L5367">
        <v>2.0289999999999999</v>
      </c>
      <c r="M5367">
        <v>1.89220489861479E-3</v>
      </c>
      <c r="N5367">
        <v>1.48546436012848E-2</v>
      </c>
      <c r="O5367">
        <v>1.1980783946605801E-2</v>
      </c>
      <c r="P5367">
        <v>-0.16297617842342199</v>
      </c>
      <c r="Q5367">
        <v>-0.166584764155746</v>
      </c>
      <c r="R5367">
        <v>7.6180440254785698E-3</v>
      </c>
      <c r="S5367">
        <v>1.3692184824235801E-2</v>
      </c>
      <c r="T5367">
        <v>2.0690346750067999E-2</v>
      </c>
      <c r="U5367">
        <v>1.8341708372316301E-2</v>
      </c>
      <c r="V5367">
        <v>86.309997999999993</v>
      </c>
      <c r="W5367">
        <v>49.310001</v>
      </c>
      <c r="X5367">
        <v>-0.16295290293864301</v>
      </c>
      <c r="Y5367">
        <v>2.98071681438073E-3</v>
      </c>
      <c r="Z5367">
        <v>0.89259559162400903</v>
      </c>
      <c r="AA5367">
        <v>-1.48909182307851</v>
      </c>
      <c r="AB5367">
        <v>-1.5464544205088799</v>
      </c>
      <c r="AC5367" t="s">
        <v>260</v>
      </c>
      <c r="AD5367" t="s">
        <v>397</v>
      </c>
      <c r="AE5367" t="s">
        <v>66</v>
      </c>
      <c r="AF5367" t="s">
        <v>95</v>
      </c>
      <c r="AG5367" t="s">
        <v>398</v>
      </c>
      <c r="AH5367" s="45">
        <v>29220</v>
      </c>
      <c r="AI5367">
        <v>1618921</v>
      </c>
      <c r="AK5367" t="s">
        <v>399</v>
      </c>
      <c r="AL5367" t="s">
        <v>284</v>
      </c>
      <c r="AM5367" t="s">
        <v>245</v>
      </c>
    </row>
    <row r="5368" spans="1:39" x14ac:dyDescent="0.3">
      <c r="A5368" s="1">
        <v>43559</v>
      </c>
      <c r="B5368" t="s">
        <v>46</v>
      </c>
      <c r="C5368" t="s">
        <v>239</v>
      </c>
      <c r="D5368">
        <v>1700</v>
      </c>
      <c r="E5368">
        <v>16</v>
      </c>
      <c r="F5368">
        <v>54.810001</v>
      </c>
      <c r="G5368">
        <v>55</v>
      </c>
      <c r="H5368">
        <v>53.849997999999999</v>
      </c>
      <c r="I5368">
        <v>54.150002000000001</v>
      </c>
      <c r="J5368">
        <v>53.696174999999997</v>
      </c>
      <c r="K5368">
        <v>14150500</v>
      </c>
      <c r="L5368">
        <v>2.512</v>
      </c>
      <c r="M5368">
        <v>-1.26618410052989E-2</v>
      </c>
      <c r="N5368">
        <v>-0.14356850936248</v>
      </c>
      <c r="O5368">
        <v>-0.157705843450067</v>
      </c>
      <c r="P5368">
        <v>-0.21175442836478101</v>
      </c>
      <c r="Q5368">
        <v>-0.16652204307000401</v>
      </c>
      <c r="R5368">
        <v>6.1361577907174197E-2</v>
      </c>
      <c r="S5368">
        <v>3.2068531641998799E-2</v>
      </c>
      <c r="T5368">
        <v>2.31976726889369E-2</v>
      </c>
      <c r="U5368">
        <v>1.8672389703914501E-2</v>
      </c>
      <c r="V5368">
        <v>86.309997999999993</v>
      </c>
      <c r="W5368">
        <v>53.849997999999999</v>
      </c>
      <c r="X5368">
        <v>-0.16295290293864301</v>
      </c>
      <c r="Y5368">
        <v>2.0824655091414399E-3</v>
      </c>
      <c r="Z5368">
        <v>0.90693449663562098</v>
      </c>
      <c r="AA5368">
        <v>-1.35578333505468</v>
      </c>
      <c r="AB5368">
        <v>-0.79581974286452895</v>
      </c>
      <c r="AC5368" t="s">
        <v>261</v>
      </c>
      <c r="AD5368" t="s">
        <v>397</v>
      </c>
      <c r="AE5368" t="s">
        <v>66</v>
      </c>
      <c r="AF5368" t="s">
        <v>95</v>
      </c>
      <c r="AG5368" t="s">
        <v>398</v>
      </c>
      <c r="AH5368" s="45">
        <v>29220</v>
      </c>
      <c r="AI5368">
        <v>1618921</v>
      </c>
      <c r="AK5368" t="s">
        <v>399</v>
      </c>
      <c r="AL5368" t="s">
        <v>284</v>
      </c>
      <c r="AM5368" t="s">
        <v>245</v>
      </c>
    </row>
    <row r="5369" spans="1:39" x14ac:dyDescent="0.3">
      <c r="A5369" s="1">
        <v>43567</v>
      </c>
      <c r="B5369" t="s">
        <v>46</v>
      </c>
      <c r="C5369" t="s">
        <v>239</v>
      </c>
      <c r="D5369">
        <v>1200</v>
      </c>
      <c r="E5369">
        <v>16</v>
      </c>
      <c r="F5369">
        <v>53.779998999999997</v>
      </c>
      <c r="G5369">
        <v>54</v>
      </c>
      <c r="H5369">
        <v>53.400002000000001</v>
      </c>
      <c r="I5369">
        <v>53.450001</v>
      </c>
      <c r="J5369">
        <v>53.002040999999998</v>
      </c>
      <c r="K5369">
        <v>7298800</v>
      </c>
      <c r="L5369">
        <v>2.56</v>
      </c>
      <c r="M5369">
        <v>1.8721786236139401E-4</v>
      </c>
      <c r="N5369">
        <v>-2.2934153472475599E-2</v>
      </c>
      <c r="O5369">
        <v>-0.14677353551386799</v>
      </c>
      <c r="P5369">
        <v>-0.28779013320614</v>
      </c>
      <c r="Q5369">
        <v>-0.156838349306028</v>
      </c>
      <c r="R5369">
        <v>1.04625572341965E-2</v>
      </c>
      <c r="S5369">
        <v>3.0969180554962599E-2</v>
      </c>
      <c r="T5369">
        <v>2.2589202941841701E-2</v>
      </c>
      <c r="U5369">
        <v>1.8651662492099399E-2</v>
      </c>
      <c r="V5369">
        <v>86.309997999999993</v>
      </c>
      <c r="W5369">
        <v>53.32</v>
      </c>
      <c r="X5369">
        <v>-0.16295290293864301</v>
      </c>
      <c r="Y5369">
        <v>6.5875784763498903E-3</v>
      </c>
      <c r="Z5369">
        <v>0.923015853657427</v>
      </c>
      <c r="AA5369">
        <v>-1.3080703709564101</v>
      </c>
      <c r="AB5369">
        <v>-1.15713313759197</v>
      </c>
      <c r="AC5369" t="s">
        <v>261</v>
      </c>
      <c r="AD5369" t="s">
        <v>397</v>
      </c>
      <c r="AE5369" t="s">
        <v>66</v>
      </c>
      <c r="AF5369" t="s">
        <v>95</v>
      </c>
      <c r="AG5369" t="s">
        <v>398</v>
      </c>
      <c r="AH5369" s="45">
        <v>29220</v>
      </c>
      <c r="AI5369">
        <v>1618921</v>
      </c>
      <c r="AK5369" t="s">
        <v>399</v>
      </c>
      <c r="AL5369" t="s">
        <v>284</v>
      </c>
      <c r="AM5369" t="s">
        <v>245</v>
      </c>
    </row>
    <row r="5370" spans="1:39" x14ac:dyDescent="0.3">
      <c r="A5370" s="1">
        <v>43579</v>
      </c>
      <c r="B5370" t="s">
        <v>46</v>
      </c>
      <c r="C5370" t="s">
        <v>246</v>
      </c>
      <c r="D5370">
        <v>900</v>
      </c>
      <c r="E5370">
        <v>16</v>
      </c>
      <c r="F5370">
        <v>53.189999</v>
      </c>
      <c r="G5370">
        <v>53.990001999999997</v>
      </c>
      <c r="H5370">
        <v>53.189999</v>
      </c>
      <c r="I5370">
        <v>53.470001000000003</v>
      </c>
      <c r="J5370">
        <v>53.021872999999999</v>
      </c>
      <c r="K5370">
        <v>5997200</v>
      </c>
      <c r="L5370">
        <v>2.5219999999999998</v>
      </c>
      <c r="M5370">
        <v>4.6864876991035602E-3</v>
      </c>
      <c r="N5370">
        <v>-2.5299084404043201E-2</v>
      </c>
      <c r="O5370">
        <v>-0.15460471007467</v>
      </c>
      <c r="P5370">
        <v>-0.28741602892186902</v>
      </c>
      <c r="Q5370">
        <v>-0.16517077099737401</v>
      </c>
      <c r="R5370">
        <v>9.6703358202010498E-3</v>
      </c>
      <c r="S5370">
        <v>3.06829750183556E-2</v>
      </c>
      <c r="T5370">
        <v>2.2653093087478399E-2</v>
      </c>
      <c r="U5370">
        <v>1.8506087127125901E-2</v>
      </c>
      <c r="V5370">
        <v>86.309997999999993</v>
      </c>
      <c r="W5370">
        <v>53.169998</v>
      </c>
      <c r="X5370">
        <v>-0.16295290293864301</v>
      </c>
      <c r="Y5370">
        <v>-2.1941687255359501E-3</v>
      </c>
      <c r="Z5370">
        <v>0.89900108326414097</v>
      </c>
      <c r="AA5370">
        <v>-1.3823629069840899</v>
      </c>
      <c r="AB5370">
        <v>-1.36063935519805</v>
      </c>
      <c r="AC5370" t="s">
        <v>261</v>
      </c>
      <c r="AD5370" t="s">
        <v>397</v>
      </c>
      <c r="AE5370" t="s">
        <v>66</v>
      </c>
      <c r="AF5370" t="s">
        <v>95</v>
      </c>
      <c r="AG5370" t="s">
        <v>398</v>
      </c>
      <c r="AH5370" s="45">
        <v>29220</v>
      </c>
      <c r="AI5370">
        <v>1618921</v>
      </c>
      <c r="AK5370" t="s">
        <v>399</v>
      </c>
      <c r="AL5370" t="s">
        <v>284</v>
      </c>
      <c r="AM5370" t="s">
        <v>245</v>
      </c>
    </row>
    <row r="5371" spans="1:39" x14ac:dyDescent="0.3">
      <c r="A5371" s="1">
        <v>43591</v>
      </c>
      <c r="B5371" t="s">
        <v>46</v>
      </c>
      <c r="C5371" t="s">
        <v>239</v>
      </c>
      <c r="D5371">
        <v>1000</v>
      </c>
      <c r="E5371">
        <v>16</v>
      </c>
      <c r="F5371">
        <v>53.720001000000003</v>
      </c>
      <c r="G5371">
        <v>54.099997999999999</v>
      </c>
      <c r="H5371">
        <v>53.139998999999897</v>
      </c>
      <c r="I5371">
        <v>53.919998</v>
      </c>
      <c r="J5371">
        <v>53.468097999999998</v>
      </c>
      <c r="K5371">
        <v>5520900</v>
      </c>
      <c r="L5371">
        <v>2.5</v>
      </c>
      <c r="M5371">
        <v>-2.9630015954684799E-3</v>
      </c>
      <c r="N5371">
        <v>6.6988921172039103E-3</v>
      </c>
      <c r="O5371">
        <v>-1.6918433953384202E-2</v>
      </c>
      <c r="P5371">
        <v>-0.27554301999611802</v>
      </c>
      <c r="Q5371">
        <v>-0.11941303023646301</v>
      </c>
      <c r="R5371">
        <v>3.04745422425832E-3</v>
      </c>
      <c r="S5371">
        <v>9.9602603239723492E-3</v>
      </c>
      <c r="T5371">
        <v>2.2760725131335698E-2</v>
      </c>
      <c r="U5371">
        <v>1.83421471769914E-2</v>
      </c>
      <c r="V5371">
        <v>86.309997999999993</v>
      </c>
      <c r="W5371">
        <v>52.25</v>
      </c>
      <c r="X5371">
        <v>-0.16295290293864301</v>
      </c>
      <c r="Y5371">
        <v>-4.4810132310555703E-3</v>
      </c>
      <c r="Z5371">
        <v>0.89560589597928697</v>
      </c>
      <c r="AA5371">
        <v>-1.07056538361774</v>
      </c>
      <c r="AB5371">
        <v>-1.3906238456870501</v>
      </c>
      <c r="AC5371" t="s">
        <v>261</v>
      </c>
      <c r="AD5371" t="s">
        <v>397</v>
      </c>
      <c r="AE5371" t="s">
        <v>66</v>
      </c>
      <c r="AF5371" t="s">
        <v>95</v>
      </c>
      <c r="AG5371" t="s">
        <v>398</v>
      </c>
      <c r="AH5371" s="45">
        <v>29220</v>
      </c>
      <c r="AI5371">
        <v>1618921</v>
      </c>
      <c r="AK5371" t="s">
        <v>399</v>
      </c>
      <c r="AL5371" t="s">
        <v>284</v>
      </c>
      <c r="AM5371" t="s">
        <v>245</v>
      </c>
    </row>
    <row r="5372" spans="1:39" x14ac:dyDescent="0.3">
      <c r="A5372" s="1">
        <v>43599</v>
      </c>
      <c r="B5372" t="s">
        <v>46</v>
      </c>
      <c r="C5372" t="s">
        <v>246</v>
      </c>
      <c r="D5372">
        <v>1100</v>
      </c>
      <c r="E5372">
        <v>16</v>
      </c>
      <c r="F5372">
        <v>52.23</v>
      </c>
      <c r="G5372">
        <v>53.09</v>
      </c>
      <c r="H5372">
        <v>52.049999</v>
      </c>
      <c r="I5372">
        <v>52.580002</v>
      </c>
      <c r="J5372">
        <v>52.139332000000003</v>
      </c>
      <c r="K5372">
        <v>5458500</v>
      </c>
      <c r="L5372">
        <v>2.419</v>
      </c>
      <c r="M5372">
        <v>8.7870905814125301E-3</v>
      </c>
      <c r="N5372">
        <v>-6.8233036997207199E-3</v>
      </c>
      <c r="O5372">
        <v>-1.6223607619880901E-2</v>
      </c>
      <c r="P5372">
        <v>-0.30210695648885599</v>
      </c>
      <c r="Q5372">
        <v>-0.17402963362541601</v>
      </c>
      <c r="R5372">
        <v>1.40861830563162E-2</v>
      </c>
      <c r="S5372">
        <v>1.07393741597057E-2</v>
      </c>
      <c r="T5372">
        <v>2.28942980303855E-2</v>
      </c>
      <c r="U5372">
        <v>1.8296410525734799E-2</v>
      </c>
      <c r="V5372">
        <v>86.309997999999993</v>
      </c>
      <c r="W5372">
        <v>51.959998999999897</v>
      </c>
      <c r="X5372">
        <v>-0.16295290293864301</v>
      </c>
      <c r="Y5372">
        <v>7.98398755130913E-3</v>
      </c>
      <c r="Z5372">
        <v>0.89040412220084297</v>
      </c>
      <c r="AA5372">
        <v>-1.51285303498608</v>
      </c>
      <c r="AB5372">
        <v>-1.31954755892293</v>
      </c>
      <c r="AC5372" t="s">
        <v>261</v>
      </c>
      <c r="AD5372" t="s">
        <v>397</v>
      </c>
      <c r="AE5372" t="s">
        <v>66</v>
      </c>
      <c r="AF5372" t="s">
        <v>95</v>
      </c>
      <c r="AG5372" t="s">
        <v>398</v>
      </c>
      <c r="AH5372" s="45">
        <v>29220</v>
      </c>
      <c r="AI5372">
        <v>1618921</v>
      </c>
      <c r="AK5372" t="s">
        <v>399</v>
      </c>
      <c r="AL5372" t="s">
        <v>284</v>
      </c>
      <c r="AM5372" t="s">
        <v>245</v>
      </c>
    </row>
    <row r="5373" spans="1:39" x14ac:dyDescent="0.3">
      <c r="A5373" s="1">
        <v>43600</v>
      </c>
      <c r="B5373" t="s">
        <v>46</v>
      </c>
      <c r="C5373" t="s">
        <v>239</v>
      </c>
      <c r="D5373">
        <v>1900</v>
      </c>
      <c r="E5373">
        <v>16</v>
      </c>
      <c r="F5373">
        <v>52.23</v>
      </c>
      <c r="G5373">
        <v>52.959998999999897</v>
      </c>
      <c r="H5373">
        <v>51.790000999999997</v>
      </c>
      <c r="I5373">
        <v>52.740001999999997</v>
      </c>
      <c r="J5373">
        <v>52.297989000000001</v>
      </c>
      <c r="K5373">
        <v>4570200</v>
      </c>
      <c r="L5373">
        <v>2.379</v>
      </c>
      <c r="M5373">
        <v>3.0383223264067302E-3</v>
      </c>
      <c r="N5373">
        <v>-1.4307482733990099E-2</v>
      </c>
      <c r="O5373">
        <v>-1.33725031558355E-2</v>
      </c>
      <c r="P5373">
        <v>-0.31115307005064302</v>
      </c>
      <c r="Q5373">
        <v>-0.18662749937661399</v>
      </c>
      <c r="R5373">
        <v>1.28506931943082E-2</v>
      </c>
      <c r="S5373">
        <v>1.0768227478604699E-2</v>
      </c>
      <c r="T5373">
        <v>2.28149537325898E-2</v>
      </c>
      <c r="U5373">
        <v>1.8268812755402802E-2</v>
      </c>
      <c r="V5373">
        <v>86.309997999999993</v>
      </c>
      <c r="W5373">
        <v>51.790000999999997</v>
      </c>
      <c r="X5373">
        <v>-0.16295290293864301</v>
      </c>
      <c r="Y5373">
        <v>5.8219943882337104E-3</v>
      </c>
      <c r="Z5373">
        <v>0.88959065349015398</v>
      </c>
      <c r="AA5373">
        <v>-1.6099796956291099</v>
      </c>
      <c r="AB5373">
        <v>-1.4121241804025499</v>
      </c>
      <c r="AC5373" t="s">
        <v>261</v>
      </c>
      <c r="AD5373" t="s">
        <v>397</v>
      </c>
      <c r="AE5373" t="s">
        <v>66</v>
      </c>
      <c r="AF5373" t="s">
        <v>95</v>
      </c>
      <c r="AG5373" t="s">
        <v>398</v>
      </c>
      <c r="AH5373" s="45">
        <v>29220</v>
      </c>
      <c r="AI5373">
        <v>1618921</v>
      </c>
      <c r="AK5373" t="s">
        <v>399</v>
      </c>
      <c r="AL5373" t="s">
        <v>284</v>
      </c>
      <c r="AM5373" t="s">
        <v>245</v>
      </c>
    </row>
    <row r="5374" spans="1:39" x14ac:dyDescent="0.3">
      <c r="A5374" s="1">
        <v>43614</v>
      </c>
      <c r="B5374" t="s">
        <v>46</v>
      </c>
      <c r="C5374" t="s">
        <v>239</v>
      </c>
      <c r="D5374">
        <v>2100</v>
      </c>
      <c r="E5374">
        <v>16</v>
      </c>
      <c r="F5374">
        <v>51.57</v>
      </c>
      <c r="G5374">
        <v>51.599997999999999</v>
      </c>
      <c r="H5374">
        <v>50.790000999999997</v>
      </c>
      <c r="I5374">
        <v>51.130001</v>
      </c>
      <c r="J5374">
        <v>51.130001</v>
      </c>
      <c r="K5374">
        <v>4208800</v>
      </c>
      <c r="L5374">
        <v>2.2360000000000002</v>
      </c>
      <c r="M5374">
        <v>-1.1473144588639499E-2</v>
      </c>
      <c r="N5374">
        <v>-3.1381861291710202E-2</v>
      </c>
      <c r="O5374">
        <v>-2.4670000914259901E-2</v>
      </c>
      <c r="P5374">
        <v>-0.32508990824624301</v>
      </c>
      <c r="Q5374">
        <v>-0.19090489255353099</v>
      </c>
      <c r="R5374">
        <v>1.22898939533258E-2</v>
      </c>
      <c r="S5374">
        <v>1.0406165007462199E-2</v>
      </c>
      <c r="T5374">
        <v>2.22664793714894E-2</v>
      </c>
      <c r="U5374">
        <v>1.8237337310424401E-2</v>
      </c>
      <c r="V5374">
        <v>86.309997999999993</v>
      </c>
      <c r="W5374">
        <v>50.790000999999997</v>
      </c>
      <c r="X5374">
        <v>-0.16295290293864301</v>
      </c>
      <c r="Y5374">
        <v>-6.9359101493404697E-3</v>
      </c>
      <c r="Z5374">
        <v>0.88396575920453702</v>
      </c>
      <c r="AA5374">
        <v>-1.6510456055251701</v>
      </c>
      <c r="AB5374">
        <v>-1.59358847068289</v>
      </c>
      <c r="AC5374" t="s">
        <v>261</v>
      </c>
      <c r="AD5374" t="s">
        <v>397</v>
      </c>
      <c r="AE5374" t="s">
        <v>66</v>
      </c>
      <c r="AF5374" t="s">
        <v>95</v>
      </c>
      <c r="AG5374" t="s">
        <v>398</v>
      </c>
      <c r="AH5374" s="45">
        <v>29220</v>
      </c>
      <c r="AI5374">
        <v>1618921</v>
      </c>
      <c r="AK5374" t="s">
        <v>399</v>
      </c>
      <c r="AL5374" t="s">
        <v>284</v>
      </c>
      <c r="AM5374" t="s">
        <v>245</v>
      </c>
    </row>
    <row r="5375" spans="1:39" x14ac:dyDescent="0.3">
      <c r="A5375" s="1">
        <v>43622</v>
      </c>
      <c r="B5375" t="s">
        <v>46</v>
      </c>
      <c r="C5375" t="s">
        <v>246</v>
      </c>
      <c r="D5375">
        <v>1800</v>
      </c>
      <c r="E5375">
        <v>16</v>
      </c>
      <c r="F5375">
        <v>50.919998</v>
      </c>
      <c r="G5375">
        <v>51.16</v>
      </c>
      <c r="H5375">
        <v>50.380001</v>
      </c>
      <c r="I5375">
        <v>50.98</v>
      </c>
      <c r="J5375">
        <v>50.98</v>
      </c>
      <c r="K5375">
        <v>3418200</v>
      </c>
      <c r="L5375">
        <v>2.1240000000000001</v>
      </c>
      <c r="M5375">
        <v>3.5370640485726801E-3</v>
      </c>
      <c r="N5375">
        <v>8.4704732638828002E-3</v>
      </c>
      <c r="O5375">
        <v>-4.7651778031575602E-2</v>
      </c>
      <c r="P5375">
        <v>-0.15098873945663099</v>
      </c>
      <c r="Q5375">
        <v>-0.18371782883881199</v>
      </c>
      <c r="R5375">
        <v>2.1724702883389801E-2</v>
      </c>
      <c r="S5375">
        <v>1.3812780361753299E-2</v>
      </c>
      <c r="T5375">
        <v>2.0703571404021799E-2</v>
      </c>
      <c r="U5375">
        <v>1.83692644166395E-2</v>
      </c>
      <c r="V5375">
        <v>86.309997999999993</v>
      </c>
      <c r="W5375">
        <v>49.310001</v>
      </c>
      <c r="X5375">
        <v>-0.16295290293864301</v>
      </c>
      <c r="Y5375">
        <v>6.1168407152111899E-3</v>
      </c>
      <c r="Z5375">
        <v>0.88672325177214795</v>
      </c>
      <c r="AA5375">
        <v>-1.60609334184173</v>
      </c>
      <c r="AB5375">
        <v>-1.6828340433601701</v>
      </c>
      <c r="AC5375" t="s">
        <v>261</v>
      </c>
      <c r="AD5375" t="s">
        <v>397</v>
      </c>
      <c r="AE5375" t="s">
        <v>66</v>
      </c>
      <c r="AF5375" t="s">
        <v>95</v>
      </c>
      <c r="AG5375" t="s">
        <v>398</v>
      </c>
      <c r="AH5375" s="45">
        <v>29220</v>
      </c>
      <c r="AI5375">
        <v>1618921</v>
      </c>
      <c r="AK5375" t="s">
        <v>399</v>
      </c>
      <c r="AL5375" t="s">
        <v>284</v>
      </c>
      <c r="AM5375" t="s">
        <v>245</v>
      </c>
    </row>
    <row r="5376" spans="1:39" x14ac:dyDescent="0.3">
      <c r="A5376" s="1">
        <v>43578</v>
      </c>
      <c r="B5376" t="s">
        <v>46</v>
      </c>
      <c r="C5376" t="s">
        <v>239</v>
      </c>
      <c r="D5376">
        <v>900</v>
      </c>
      <c r="E5376">
        <v>17</v>
      </c>
      <c r="F5376">
        <v>54.310001</v>
      </c>
      <c r="G5376">
        <v>54.349997999999999</v>
      </c>
      <c r="H5376">
        <v>53.169998</v>
      </c>
      <c r="I5376">
        <v>53.220001000000003</v>
      </c>
      <c r="J5376">
        <v>52.773968000000004</v>
      </c>
      <c r="K5376">
        <v>8327000</v>
      </c>
      <c r="L5376">
        <v>2.57</v>
      </c>
      <c r="M5376">
        <v>-1.6399812193516501E-2</v>
      </c>
      <c r="N5376">
        <v>-1.8984369299941399E-2</v>
      </c>
      <c r="O5376">
        <v>-0.17817915468963699</v>
      </c>
      <c r="P5376">
        <v>-0.29042771398267703</v>
      </c>
      <c r="Q5376">
        <v>-0.15927516841626399</v>
      </c>
      <c r="R5376">
        <v>1.1500569056122E-2</v>
      </c>
      <c r="S5376">
        <v>3.06660476608588E-2</v>
      </c>
      <c r="T5376">
        <v>2.2636432627463701E-2</v>
      </c>
      <c r="U5376">
        <v>1.8516590860514701E-2</v>
      </c>
      <c r="V5376">
        <v>86.309997999999993</v>
      </c>
      <c r="W5376">
        <v>53.169998</v>
      </c>
      <c r="X5376">
        <v>-0.16295290293864301</v>
      </c>
      <c r="Y5376">
        <v>8.8023511954049196E-3</v>
      </c>
      <c r="Z5376">
        <v>0.899713156793569</v>
      </c>
      <c r="AA5376">
        <v>-1.3398811647248401</v>
      </c>
      <c r="AB5376">
        <v>-1.3583426093133399</v>
      </c>
      <c r="AC5376" t="s">
        <v>262</v>
      </c>
      <c r="AD5376" t="s">
        <v>397</v>
      </c>
      <c r="AE5376" t="s">
        <v>66</v>
      </c>
      <c r="AF5376" t="s">
        <v>95</v>
      </c>
      <c r="AG5376" t="s">
        <v>398</v>
      </c>
      <c r="AH5376" s="45">
        <v>29220</v>
      </c>
      <c r="AI5376">
        <v>1618921</v>
      </c>
      <c r="AK5376" t="s">
        <v>399</v>
      </c>
      <c r="AL5376" t="s">
        <v>284</v>
      </c>
      <c r="AM5376" t="s">
        <v>245</v>
      </c>
    </row>
    <row r="5377" spans="1:39" x14ac:dyDescent="0.3">
      <c r="A5377" s="1">
        <v>43579</v>
      </c>
      <c r="B5377" t="s">
        <v>46</v>
      </c>
      <c r="C5377" t="s">
        <v>239</v>
      </c>
      <c r="D5377">
        <v>700</v>
      </c>
      <c r="E5377">
        <v>17</v>
      </c>
      <c r="F5377">
        <v>53.189999</v>
      </c>
      <c r="G5377">
        <v>53.990001999999997</v>
      </c>
      <c r="H5377">
        <v>53.189999</v>
      </c>
      <c r="I5377">
        <v>53.470001000000003</v>
      </c>
      <c r="J5377">
        <v>53.021872999999999</v>
      </c>
      <c r="K5377">
        <v>5997200</v>
      </c>
      <c r="L5377">
        <v>2.5219999999999998</v>
      </c>
      <c r="M5377">
        <v>4.6864876991035602E-3</v>
      </c>
      <c r="N5377">
        <v>-2.5299084404043201E-2</v>
      </c>
      <c r="O5377">
        <v>-0.15460471007467</v>
      </c>
      <c r="P5377">
        <v>-0.28741602892186902</v>
      </c>
      <c r="Q5377">
        <v>-0.16517077099737401</v>
      </c>
      <c r="R5377">
        <v>9.6703358202010498E-3</v>
      </c>
      <c r="S5377">
        <v>3.06829750183556E-2</v>
      </c>
      <c r="T5377">
        <v>2.2653093087478399E-2</v>
      </c>
      <c r="U5377">
        <v>1.8506087127125901E-2</v>
      </c>
      <c r="V5377">
        <v>86.309997999999993</v>
      </c>
      <c r="W5377">
        <v>53.169998</v>
      </c>
      <c r="X5377">
        <v>-0.16295290293864301</v>
      </c>
      <c r="Y5377">
        <v>-2.1941687255359501E-3</v>
      </c>
      <c r="Z5377">
        <v>0.89900108326414097</v>
      </c>
      <c r="AA5377">
        <v>-1.3823629069840899</v>
      </c>
      <c r="AB5377">
        <v>-1.36063935519805</v>
      </c>
      <c r="AC5377" t="s">
        <v>262</v>
      </c>
      <c r="AD5377" t="s">
        <v>397</v>
      </c>
      <c r="AE5377" t="s">
        <v>66</v>
      </c>
      <c r="AF5377" t="s">
        <v>95</v>
      </c>
      <c r="AG5377" t="s">
        <v>398</v>
      </c>
      <c r="AH5377" s="45">
        <v>29220</v>
      </c>
      <c r="AI5377">
        <v>1618921</v>
      </c>
      <c r="AK5377" t="s">
        <v>399</v>
      </c>
      <c r="AL5377" t="s">
        <v>284</v>
      </c>
      <c r="AM5377" t="s">
        <v>245</v>
      </c>
    </row>
    <row r="5378" spans="1:39" x14ac:dyDescent="0.3">
      <c r="A5378" s="1">
        <v>43614</v>
      </c>
      <c r="B5378" t="s">
        <v>46</v>
      </c>
      <c r="C5378" t="s">
        <v>246</v>
      </c>
      <c r="D5378">
        <v>1200</v>
      </c>
      <c r="E5378">
        <v>17</v>
      </c>
      <c r="F5378">
        <v>51.57</v>
      </c>
      <c r="G5378">
        <v>51.599997999999999</v>
      </c>
      <c r="H5378">
        <v>50.790000999999997</v>
      </c>
      <c r="I5378">
        <v>51.130001</v>
      </c>
      <c r="J5378">
        <v>51.130001</v>
      </c>
      <c r="K5378">
        <v>4208800</v>
      </c>
      <c r="L5378">
        <v>2.2360000000000002</v>
      </c>
      <c r="M5378">
        <v>-1.1473144588639499E-2</v>
      </c>
      <c r="N5378">
        <v>-3.1381861291710202E-2</v>
      </c>
      <c r="O5378">
        <v>-2.4670000914259901E-2</v>
      </c>
      <c r="P5378">
        <v>-0.32508990824624301</v>
      </c>
      <c r="Q5378">
        <v>-0.19090489255353099</v>
      </c>
      <c r="R5378">
        <v>1.22898939533258E-2</v>
      </c>
      <c r="S5378">
        <v>1.0406165007462199E-2</v>
      </c>
      <c r="T5378">
        <v>2.22664793714894E-2</v>
      </c>
      <c r="U5378">
        <v>1.8237337310424401E-2</v>
      </c>
      <c r="V5378">
        <v>86.309997999999993</v>
      </c>
      <c r="W5378">
        <v>50.790000999999997</v>
      </c>
      <c r="X5378">
        <v>-0.16295290293864301</v>
      </c>
      <c r="Y5378">
        <v>-6.9359101493404697E-3</v>
      </c>
      <c r="Z5378">
        <v>0.88396575920453702</v>
      </c>
      <c r="AA5378">
        <v>-1.6510456055251701</v>
      </c>
      <c r="AB5378">
        <v>-1.59358847068289</v>
      </c>
      <c r="AC5378" t="s">
        <v>262</v>
      </c>
      <c r="AD5378" t="s">
        <v>397</v>
      </c>
      <c r="AE5378" t="s">
        <v>66</v>
      </c>
      <c r="AF5378" t="s">
        <v>95</v>
      </c>
      <c r="AG5378" t="s">
        <v>398</v>
      </c>
      <c r="AH5378" s="45">
        <v>29220</v>
      </c>
      <c r="AI5378">
        <v>1618921</v>
      </c>
      <c r="AK5378" t="s">
        <v>399</v>
      </c>
      <c r="AL5378" t="s">
        <v>284</v>
      </c>
      <c r="AM5378" t="s">
        <v>245</v>
      </c>
    </row>
    <row r="5379" spans="1:39" x14ac:dyDescent="0.3">
      <c r="A5379" s="1">
        <v>43563</v>
      </c>
      <c r="B5379" t="s">
        <v>46</v>
      </c>
      <c r="C5379" t="s">
        <v>239</v>
      </c>
      <c r="D5379">
        <v>1100</v>
      </c>
      <c r="E5379">
        <v>18</v>
      </c>
      <c r="F5379">
        <v>54.720001000000003</v>
      </c>
      <c r="G5379">
        <v>55.400002000000001</v>
      </c>
      <c r="H5379">
        <v>54.5</v>
      </c>
      <c r="I5379">
        <v>55.060001</v>
      </c>
      <c r="J5379">
        <v>54.598544999999902</v>
      </c>
      <c r="K5379">
        <v>7121000</v>
      </c>
      <c r="L5379">
        <v>2.5190000000000001</v>
      </c>
      <c r="M5379">
        <v>6.7426583270466202E-3</v>
      </c>
      <c r="N5379">
        <v>-0.142458903812518</v>
      </c>
      <c r="O5379">
        <v>-8.2414904360463101E-2</v>
      </c>
      <c r="P5379">
        <v>-0.23354969927663299</v>
      </c>
      <c r="Q5379">
        <v>-0.11822096322772099</v>
      </c>
      <c r="R5379">
        <v>6.1461948138540799E-2</v>
      </c>
      <c r="S5379">
        <v>3.1416334727970403E-2</v>
      </c>
      <c r="T5379">
        <v>2.2807075545533101E-2</v>
      </c>
      <c r="U5379">
        <v>1.8638705523776399E-2</v>
      </c>
      <c r="V5379">
        <v>86.309997999999993</v>
      </c>
      <c r="W5379">
        <v>53.849997999999999</v>
      </c>
      <c r="X5379">
        <v>-0.16295290293864301</v>
      </c>
      <c r="Y5379">
        <v>1.0469119934194001E-3</v>
      </c>
      <c r="Z5379">
        <v>0.91612486080524702</v>
      </c>
      <c r="AA5379">
        <v>-1.0187431800553399</v>
      </c>
      <c r="AB5379">
        <v>-1.1008193338999199</v>
      </c>
      <c r="AC5379" t="s">
        <v>263</v>
      </c>
      <c r="AD5379" t="s">
        <v>397</v>
      </c>
      <c r="AE5379" t="s">
        <v>66</v>
      </c>
      <c r="AF5379" t="s">
        <v>95</v>
      </c>
      <c r="AG5379" t="s">
        <v>398</v>
      </c>
      <c r="AH5379" s="45">
        <v>29220</v>
      </c>
      <c r="AI5379">
        <v>1618921</v>
      </c>
      <c r="AK5379" t="s">
        <v>399</v>
      </c>
      <c r="AL5379" t="s">
        <v>284</v>
      </c>
      <c r="AM5379" t="s">
        <v>245</v>
      </c>
    </row>
    <row r="5380" spans="1:39" x14ac:dyDescent="0.3">
      <c r="A5380" s="1">
        <v>43584</v>
      </c>
      <c r="B5380" t="s">
        <v>46</v>
      </c>
      <c r="C5380" t="s">
        <v>246</v>
      </c>
      <c r="D5380">
        <v>1200</v>
      </c>
      <c r="E5380">
        <v>18</v>
      </c>
      <c r="F5380">
        <v>52.919998</v>
      </c>
      <c r="G5380">
        <v>53.709998999999897</v>
      </c>
      <c r="H5380">
        <v>52.779998999999997</v>
      </c>
      <c r="I5380">
        <v>53.560001</v>
      </c>
      <c r="J5380">
        <v>53.111117999999998</v>
      </c>
      <c r="K5380">
        <v>5095200</v>
      </c>
      <c r="L5380">
        <v>2.536</v>
      </c>
      <c r="M5380">
        <v>1.33448552981841E-2</v>
      </c>
      <c r="N5380">
        <v>-1.0031566160957701E-2</v>
      </c>
      <c r="O5380">
        <v>-0.150034654491116</v>
      </c>
      <c r="P5380">
        <v>-0.28391985823430799</v>
      </c>
      <c r="Q5380">
        <v>-0.196079038717413</v>
      </c>
      <c r="R5380">
        <v>1.3046234885076899E-2</v>
      </c>
      <c r="S5380">
        <v>3.0914797339563701E-2</v>
      </c>
      <c r="T5380">
        <v>2.2770252737074399E-2</v>
      </c>
      <c r="U5380">
        <v>1.8503427658153399E-2</v>
      </c>
      <c r="V5380">
        <v>86.309997999999993</v>
      </c>
      <c r="W5380">
        <v>52.25</v>
      </c>
      <c r="X5380">
        <v>-0.16295290293864301</v>
      </c>
      <c r="Y5380">
        <v>1.07094833958194E-3</v>
      </c>
      <c r="Z5380">
        <v>0.90942290617427102</v>
      </c>
      <c r="AA5380">
        <v>-1.6154072790209699</v>
      </c>
      <c r="AB5380">
        <v>-1.49961524086816</v>
      </c>
      <c r="AC5380" t="s">
        <v>263</v>
      </c>
      <c r="AD5380" t="s">
        <v>397</v>
      </c>
      <c r="AE5380" t="s">
        <v>66</v>
      </c>
      <c r="AF5380" t="s">
        <v>95</v>
      </c>
      <c r="AG5380" t="s">
        <v>398</v>
      </c>
      <c r="AH5380" s="45">
        <v>29220</v>
      </c>
      <c r="AI5380">
        <v>1618921</v>
      </c>
      <c r="AK5380" t="s">
        <v>399</v>
      </c>
      <c r="AL5380" t="s">
        <v>284</v>
      </c>
      <c r="AM5380" t="s">
        <v>245</v>
      </c>
    </row>
    <row r="5381" spans="1:39" x14ac:dyDescent="0.3">
      <c r="A5381" s="1">
        <v>43592</v>
      </c>
      <c r="B5381" t="s">
        <v>46</v>
      </c>
      <c r="C5381" t="s">
        <v>246</v>
      </c>
      <c r="D5381">
        <v>1900</v>
      </c>
      <c r="E5381">
        <v>18</v>
      </c>
      <c r="F5381">
        <v>53.5</v>
      </c>
      <c r="G5381">
        <v>53.869999</v>
      </c>
      <c r="H5381">
        <v>52.669998</v>
      </c>
      <c r="I5381">
        <v>52.939999</v>
      </c>
      <c r="J5381">
        <v>52.496310999999999</v>
      </c>
      <c r="K5381">
        <v>6446200</v>
      </c>
      <c r="L5381">
        <v>2.448</v>
      </c>
      <c r="M5381">
        <v>-1.8342276517451499E-2</v>
      </c>
      <c r="N5381">
        <v>-1.18300510531479E-2</v>
      </c>
      <c r="O5381">
        <v>-2.2598869465536801E-2</v>
      </c>
      <c r="P5381">
        <v>-0.29178397504889397</v>
      </c>
      <c r="Q5381">
        <v>-0.16282799773753101</v>
      </c>
      <c r="R5381">
        <v>9.4145788797842297E-3</v>
      </c>
      <c r="S5381">
        <v>1.03492717913026E-2</v>
      </c>
      <c r="T5381">
        <v>2.2826451969758899E-2</v>
      </c>
      <c r="U5381">
        <v>1.8305094697461999E-2</v>
      </c>
      <c r="V5381">
        <v>86.309997999999993</v>
      </c>
      <c r="W5381">
        <v>52.25</v>
      </c>
      <c r="X5381">
        <v>-0.16295290293864301</v>
      </c>
      <c r="Y5381">
        <v>-1.6649488130547601E-2</v>
      </c>
      <c r="Z5381">
        <v>0.88947860327468897</v>
      </c>
      <c r="AA5381">
        <v>-1.39435032551178</v>
      </c>
      <c r="AB5381">
        <v>-1.3387114097760899</v>
      </c>
      <c r="AC5381" t="s">
        <v>263</v>
      </c>
      <c r="AD5381" t="s">
        <v>397</v>
      </c>
      <c r="AE5381" t="s">
        <v>66</v>
      </c>
      <c r="AF5381" t="s">
        <v>95</v>
      </c>
      <c r="AG5381" t="s">
        <v>398</v>
      </c>
      <c r="AH5381" s="45">
        <v>29220</v>
      </c>
      <c r="AI5381">
        <v>1618921</v>
      </c>
      <c r="AK5381" t="s">
        <v>399</v>
      </c>
      <c r="AL5381" t="s">
        <v>284</v>
      </c>
      <c r="AM5381" t="s">
        <v>245</v>
      </c>
    </row>
    <row r="5382" spans="1:39" x14ac:dyDescent="0.3">
      <c r="A5382" s="1">
        <v>43613</v>
      </c>
      <c r="B5382" t="s">
        <v>46</v>
      </c>
      <c r="C5382" t="s">
        <v>246</v>
      </c>
      <c r="D5382">
        <v>2700</v>
      </c>
      <c r="E5382">
        <v>18</v>
      </c>
      <c r="F5382">
        <v>51.84</v>
      </c>
      <c r="G5382">
        <v>52.279998999999997</v>
      </c>
      <c r="H5382">
        <v>51.630001</v>
      </c>
      <c r="I5382">
        <v>51.720001000000003</v>
      </c>
      <c r="J5382">
        <v>51.720001000000003</v>
      </c>
      <c r="K5382">
        <v>6457800</v>
      </c>
      <c r="L5382">
        <v>2.2679999999999998</v>
      </c>
      <c r="M5382">
        <v>-9.6625767527336098E-4</v>
      </c>
      <c r="N5382">
        <v>-1.0386648583741401E-2</v>
      </c>
      <c r="O5382">
        <v>-9.9750254012537093E-3</v>
      </c>
      <c r="P5382">
        <v>-0.31515693838870501</v>
      </c>
      <c r="Q5382">
        <v>-0.17754106823292101</v>
      </c>
      <c r="R5382">
        <v>1.3588510384873799E-2</v>
      </c>
      <c r="S5382">
        <v>1.01792087011428E-2</v>
      </c>
      <c r="T5382">
        <v>2.2256221600079999E-2</v>
      </c>
      <c r="U5382">
        <v>1.8225480085881901E-2</v>
      </c>
      <c r="V5382">
        <v>86.309997999999993</v>
      </c>
      <c r="W5382">
        <v>51.16</v>
      </c>
      <c r="X5382">
        <v>-0.16295290293864301</v>
      </c>
      <c r="Y5382">
        <v>-8.4109499934704197E-3</v>
      </c>
      <c r="Z5382">
        <v>0.88208441432781404</v>
      </c>
      <c r="AA5382">
        <v>-1.54828741213344</v>
      </c>
      <c r="AB5382">
        <v>-1.56571798617994</v>
      </c>
      <c r="AC5382" t="s">
        <v>263</v>
      </c>
      <c r="AD5382" t="s">
        <v>397</v>
      </c>
      <c r="AE5382" t="s">
        <v>66</v>
      </c>
      <c r="AF5382" t="s">
        <v>95</v>
      </c>
      <c r="AG5382" t="s">
        <v>398</v>
      </c>
      <c r="AH5382" s="45">
        <v>29220</v>
      </c>
      <c r="AI5382">
        <v>1618921</v>
      </c>
      <c r="AK5382" t="s">
        <v>399</v>
      </c>
      <c r="AL5382" t="s">
        <v>284</v>
      </c>
      <c r="AM5382" t="s">
        <v>245</v>
      </c>
    </row>
    <row r="5383" spans="1:39" x14ac:dyDescent="0.3">
      <c r="A5383" s="1">
        <v>43614</v>
      </c>
      <c r="B5383" t="s">
        <v>46</v>
      </c>
      <c r="C5383" t="s">
        <v>246</v>
      </c>
      <c r="D5383">
        <v>1500</v>
      </c>
      <c r="E5383">
        <v>18</v>
      </c>
      <c r="F5383">
        <v>51.57</v>
      </c>
      <c r="G5383">
        <v>51.599997999999999</v>
      </c>
      <c r="H5383">
        <v>50.790000999999997</v>
      </c>
      <c r="I5383">
        <v>51.130001</v>
      </c>
      <c r="J5383">
        <v>51.130001</v>
      </c>
      <c r="K5383">
        <v>4208800</v>
      </c>
      <c r="L5383">
        <v>2.2360000000000002</v>
      </c>
      <c r="M5383">
        <v>-1.1473144588639499E-2</v>
      </c>
      <c r="N5383">
        <v>-3.1381861291710202E-2</v>
      </c>
      <c r="O5383">
        <v>-2.4670000914259901E-2</v>
      </c>
      <c r="P5383">
        <v>-0.32508990824624301</v>
      </c>
      <c r="Q5383">
        <v>-0.19090489255353099</v>
      </c>
      <c r="R5383">
        <v>1.22898939533258E-2</v>
      </c>
      <c r="S5383">
        <v>1.0406165007462199E-2</v>
      </c>
      <c r="T5383">
        <v>2.22664793714894E-2</v>
      </c>
      <c r="U5383">
        <v>1.8237337310424401E-2</v>
      </c>
      <c r="V5383">
        <v>86.309997999999993</v>
      </c>
      <c r="W5383">
        <v>50.790000999999997</v>
      </c>
      <c r="X5383">
        <v>-0.16295290293864301</v>
      </c>
      <c r="Y5383">
        <v>-6.9359101493404697E-3</v>
      </c>
      <c r="Z5383">
        <v>0.88396575920453702</v>
      </c>
      <c r="AA5383">
        <v>-1.6510456055251701</v>
      </c>
      <c r="AB5383">
        <v>-1.59358847068289</v>
      </c>
      <c r="AC5383" t="s">
        <v>263</v>
      </c>
      <c r="AD5383" t="s">
        <v>397</v>
      </c>
      <c r="AE5383" t="s">
        <v>66</v>
      </c>
      <c r="AF5383" t="s">
        <v>95</v>
      </c>
      <c r="AG5383" t="s">
        <v>398</v>
      </c>
      <c r="AH5383" s="45">
        <v>29220</v>
      </c>
      <c r="AI5383">
        <v>1618921</v>
      </c>
      <c r="AK5383" t="s">
        <v>399</v>
      </c>
      <c r="AL5383" t="s">
        <v>284</v>
      </c>
      <c r="AM5383" t="s">
        <v>245</v>
      </c>
    </row>
    <row r="5384" spans="1:39" x14ac:dyDescent="0.3">
      <c r="A5384" s="1">
        <v>43623</v>
      </c>
      <c r="B5384" t="s">
        <v>46</v>
      </c>
      <c r="C5384" t="s">
        <v>239</v>
      </c>
      <c r="D5384">
        <v>800</v>
      </c>
      <c r="E5384">
        <v>18</v>
      </c>
      <c r="F5384">
        <v>51.240001999999997</v>
      </c>
      <c r="G5384">
        <v>52.099997999999999</v>
      </c>
      <c r="H5384">
        <v>50.799999</v>
      </c>
      <c r="I5384">
        <v>51.970001000000003</v>
      </c>
      <c r="J5384">
        <v>51.970001000000003</v>
      </c>
      <c r="K5384">
        <v>4217700</v>
      </c>
      <c r="L5384">
        <v>2.0840000000000001</v>
      </c>
      <c r="M5384">
        <v>1.9233249314251299E-2</v>
      </c>
      <c r="N5384">
        <v>5.19315371610099E-2</v>
      </c>
      <c r="O5384">
        <v>-1.00762521998728E-2</v>
      </c>
      <c r="P5384">
        <v>-0.13359363813648401</v>
      </c>
      <c r="Q5384">
        <v>-0.168610237654647</v>
      </c>
      <c r="R5384">
        <v>1.69244986210077E-2</v>
      </c>
      <c r="S5384">
        <v>1.4038599730948099E-2</v>
      </c>
      <c r="T5384">
        <v>2.0876234279116199E-2</v>
      </c>
      <c r="U5384">
        <v>1.8409779775434301E-2</v>
      </c>
      <c r="V5384">
        <v>86.309997999999993</v>
      </c>
      <c r="W5384">
        <v>49.310001</v>
      </c>
      <c r="X5384">
        <v>-0.16295290293864301</v>
      </c>
      <c r="Y5384">
        <v>1.0442979367750601E-2</v>
      </c>
      <c r="Z5384">
        <v>0.89238694113957295</v>
      </c>
      <c r="AA5384">
        <v>-1.48830106355034</v>
      </c>
      <c r="AB5384">
        <v>-1.5957241118668299</v>
      </c>
      <c r="AC5384" t="s">
        <v>263</v>
      </c>
      <c r="AD5384" t="s">
        <v>397</v>
      </c>
      <c r="AE5384" t="s">
        <v>66</v>
      </c>
      <c r="AF5384" t="s">
        <v>95</v>
      </c>
      <c r="AG5384" t="s">
        <v>398</v>
      </c>
      <c r="AH5384" s="45">
        <v>29220</v>
      </c>
      <c r="AI5384">
        <v>1618921</v>
      </c>
      <c r="AK5384" t="s">
        <v>399</v>
      </c>
      <c r="AL5384" t="s">
        <v>284</v>
      </c>
      <c r="AM5384" t="s">
        <v>245</v>
      </c>
    </row>
    <row r="5385" spans="1:39" x14ac:dyDescent="0.3">
      <c r="A5385" s="1">
        <v>43626</v>
      </c>
      <c r="B5385" t="s">
        <v>46</v>
      </c>
      <c r="C5385" t="s">
        <v>246</v>
      </c>
      <c r="D5385">
        <v>2500</v>
      </c>
      <c r="E5385">
        <v>18</v>
      </c>
      <c r="F5385">
        <v>52.099997999999999</v>
      </c>
      <c r="G5385">
        <v>52.689999</v>
      </c>
      <c r="H5385">
        <v>51.869999</v>
      </c>
      <c r="I5385">
        <v>52.290000999999997</v>
      </c>
      <c r="J5385">
        <v>52.290000999999997</v>
      </c>
      <c r="K5385">
        <v>3673800</v>
      </c>
      <c r="L5385">
        <v>2.1429999999999998</v>
      </c>
      <c r="M5385">
        <v>6.1385190619339097E-3</v>
      </c>
      <c r="N5385">
        <v>4.6583783842636797E-2</v>
      </c>
      <c r="O5385">
        <v>-1.4460234498614799E-2</v>
      </c>
      <c r="P5385">
        <v>-0.14039272029057501</v>
      </c>
      <c r="Q5385">
        <v>-0.16957238300668601</v>
      </c>
      <c r="R5385">
        <v>1.7006386332277201E-2</v>
      </c>
      <c r="S5385">
        <v>1.39058002270201E-2</v>
      </c>
      <c r="T5385">
        <v>2.08146174319357E-2</v>
      </c>
      <c r="U5385">
        <v>1.8408261680629399E-2</v>
      </c>
      <c r="V5385">
        <v>86.309997999999993</v>
      </c>
      <c r="W5385">
        <v>49.310001</v>
      </c>
      <c r="X5385">
        <v>-0.16295290293864301</v>
      </c>
      <c r="Y5385">
        <v>4.6492198743191201E-3</v>
      </c>
      <c r="Z5385">
        <v>0.89323600183440199</v>
      </c>
      <c r="AA5385">
        <v>-1.50374803544993</v>
      </c>
      <c r="AB5385">
        <v>-1.5581590336922799</v>
      </c>
      <c r="AC5385" t="s">
        <v>263</v>
      </c>
      <c r="AD5385" t="s">
        <v>397</v>
      </c>
      <c r="AE5385" t="s">
        <v>66</v>
      </c>
      <c r="AF5385" t="s">
        <v>95</v>
      </c>
      <c r="AG5385" t="s">
        <v>398</v>
      </c>
      <c r="AH5385" s="45">
        <v>29220</v>
      </c>
      <c r="AI5385">
        <v>1618921</v>
      </c>
      <c r="AK5385" t="s">
        <v>399</v>
      </c>
      <c r="AL5385" t="s">
        <v>284</v>
      </c>
      <c r="AM5385" t="s">
        <v>245</v>
      </c>
    </row>
    <row r="5386" spans="1:39" x14ac:dyDescent="0.3">
      <c r="A5386" s="1">
        <v>43635</v>
      </c>
      <c r="B5386" t="s">
        <v>46</v>
      </c>
      <c r="C5386" t="s">
        <v>239</v>
      </c>
      <c r="D5386">
        <v>1300</v>
      </c>
      <c r="E5386">
        <v>18</v>
      </c>
      <c r="F5386">
        <v>52.990001999999997</v>
      </c>
      <c r="G5386">
        <v>53.259997999999896</v>
      </c>
      <c r="H5386">
        <v>52.509997999999896</v>
      </c>
      <c r="I5386">
        <v>52.900002000000001</v>
      </c>
      <c r="J5386">
        <v>52.900002000000001</v>
      </c>
      <c r="K5386">
        <v>4959100</v>
      </c>
      <c r="L5386">
        <v>2.0289999999999999</v>
      </c>
      <c r="M5386">
        <v>1.89220489861479E-3</v>
      </c>
      <c r="N5386">
        <v>1.48546436012848E-2</v>
      </c>
      <c r="O5386">
        <v>1.1980783946605801E-2</v>
      </c>
      <c r="P5386">
        <v>-0.16297617842342199</v>
      </c>
      <c r="Q5386">
        <v>-0.166584764155746</v>
      </c>
      <c r="R5386">
        <v>7.6180440254785698E-3</v>
      </c>
      <c r="S5386">
        <v>1.3692184824235801E-2</v>
      </c>
      <c r="T5386">
        <v>2.0690346750067999E-2</v>
      </c>
      <c r="U5386">
        <v>1.8341708372316301E-2</v>
      </c>
      <c r="V5386">
        <v>86.309997999999993</v>
      </c>
      <c r="W5386">
        <v>49.310001</v>
      </c>
      <c r="X5386">
        <v>-0.16295290293864301</v>
      </c>
      <c r="Y5386">
        <v>2.98071681438073E-3</v>
      </c>
      <c r="Z5386">
        <v>0.89259559162400903</v>
      </c>
      <c r="AA5386">
        <v>-1.48909182307851</v>
      </c>
      <c r="AB5386">
        <v>-1.5464544205088799</v>
      </c>
      <c r="AC5386" t="s">
        <v>263</v>
      </c>
      <c r="AD5386" t="s">
        <v>397</v>
      </c>
      <c r="AE5386" t="s">
        <v>66</v>
      </c>
      <c r="AF5386" t="s">
        <v>95</v>
      </c>
      <c r="AG5386" t="s">
        <v>398</v>
      </c>
      <c r="AH5386" s="45">
        <v>29220</v>
      </c>
      <c r="AI5386">
        <v>1618921</v>
      </c>
      <c r="AK5386" t="s">
        <v>399</v>
      </c>
      <c r="AL5386" t="s">
        <v>284</v>
      </c>
      <c r="AM5386" t="s">
        <v>245</v>
      </c>
    </row>
    <row r="5387" spans="1:39" x14ac:dyDescent="0.3">
      <c r="A5387" s="1">
        <v>43640</v>
      </c>
      <c r="B5387" t="s">
        <v>46</v>
      </c>
      <c r="C5387" t="s">
        <v>246</v>
      </c>
      <c r="D5387">
        <v>1500</v>
      </c>
      <c r="E5387">
        <v>18</v>
      </c>
      <c r="F5387">
        <v>52.349997999999999</v>
      </c>
      <c r="G5387">
        <v>52.59</v>
      </c>
      <c r="H5387">
        <v>51.779998999999997</v>
      </c>
      <c r="I5387">
        <v>51.950001</v>
      </c>
      <c r="J5387">
        <v>51.950001</v>
      </c>
      <c r="K5387">
        <v>6725500</v>
      </c>
      <c r="L5387">
        <v>2.0209999999999999</v>
      </c>
      <c r="M5387">
        <v>-9.5786171135685202E-3</v>
      </c>
      <c r="N5387">
        <v>-1.64188488601348E-2</v>
      </c>
      <c r="O5387">
        <v>-1.8877441115131999E-2</v>
      </c>
      <c r="P5387">
        <v>-0.163423802923267</v>
      </c>
      <c r="Q5387">
        <v>-0.23989698914048299</v>
      </c>
      <c r="R5387">
        <v>5.2023662314995504E-3</v>
      </c>
      <c r="S5387">
        <v>1.37729414520299E-2</v>
      </c>
      <c r="T5387">
        <v>2.0494749131623101E-2</v>
      </c>
      <c r="U5387">
        <v>1.80532114722101E-2</v>
      </c>
      <c r="V5387">
        <v>86.309997999999993</v>
      </c>
      <c r="W5387">
        <v>49.310001</v>
      </c>
      <c r="X5387">
        <v>-0.16295290293864301</v>
      </c>
      <c r="Y5387">
        <v>-1.73338836506086E-3</v>
      </c>
      <c r="Z5387">
        <v>0.89053828829034798</v>
      </c>
      <c r="AA5387">
        <v>-2.06047914272883</v>
      </c>
      <c r="AB5387">
        <v>-1.7650408418365799</v>
      </c>
      <c r="AC5387" t="s">
        <v>263</v>
      </c>
      <c r="AD5387" t="s">
        <v>397</v>
      </c>
      <c r="AE5387" t="s">
        <v>66</v>
      </c>
      <c r="AF5387" t="s">
        <v>95</v>
      </c>
      <c r="AG5387" t="s">
        <v>398</v>
      </c>
      <c r="AH5387" s="45">
        <v>29220</v>
      </c>
      <c r="AI5387">
        <v>1618921</v>
      </c>
      <c r="AK5387" t="s">
        <v>399</v>
      </c>
      <c r="AL5387" t="s">
        <v>284</v>
      </c>
      <c r="AM5387" t="s">
        <v>245</v>
      </c>
    </row>
    <row r="5388" spans="1:39" x14ac:dyDescent="0.3">
      <c r="A5388" s="1">
        <v>43641</v>
      </c>
      <c r="B5388" t="s">
        <v>46</v>
      </c>
      <c r="C5388" t="s">
        <v>239</v>
      </c>
      <c r="D5388">
        <v>1100</v>
      </c>
      <c r="E5388">
        <v>18</v>
      </c>
      <c r="F5388">
        <v>51.849997999999999</v>
      </c>
      <c r="G5388">
        <v>53.48</v>
      </c>
      <c r="H5388">
        <v>51.459998999999897</v>
      </c>
      <c r="I5388">
        <v>52.950001</v>
      </c>
      <c r="J5388">
        <v>52.950001</v>
      </c>
      <c r="K5388">
        <v>8535100</v>
      </c>
      <c r="L5388">
        <v>1.994</v>
      </c>
      <c r="M5388">
        <v>1.9066354138642098E-2</v>
      </c>
      <c r="N5388">
        <v>2.8369191603349999E-3</v>
      </c>
      <c r="O5388">
        <v>2.5632619396431001E-2</v>
      </c>
      <c r="P5388">
        <v>-0.14807886133728501</v>
      </c>
      <c r="Q5388">
        <v>-0.218171965180775</v>
      </c>
      <c r="R5388">
        <v>1.14461187489691E-2</v>
      </c>
      <c r="S5388">
        <v>1.32486278440502E-2</v>
      </c>
      <c r="T5388">
        <v>2.06615209644096E-2</v>
      </c>
      <c r="U5388">
        <v>1.8096848486171199E-2</v>
      </c>
      <c r="V5388">
        <v>86.309997999999993</v>
      </c>
      <c r="W5388">
        <v>49.310001</v>
      </c>
      <c r="X5388">
        <v>-0.16295290293864301</v>
      </c>
      <c r="Y5388">
        <v>-9.5417756928269908E-3</v>
      </c>
      <c r="Z5388">
        <v>0.87891785314276405</v>
      </c>
      <c r="AA5388">
        <v>-1.8810616209436499</v>
      </c>
      <c r="AB5388">
        <v>-1.79965997584999</v>
      </c>
      <c r="AC5388" t="s">
        <v>263</v>
      </c>
      <c r="AD5388" t="s">
        <v>397</v>
      </c>
      <c r="AE5388" t="s">
        <v>66</v>
      </c>
      <c r="AF5388" t="s">
        <v>95</v>
      </c>
      <c r="AG5388" t="s">
        <v>398</v>
      </c>
      <c r="AH5388" s="45">
        <v>29220</v>
      </c>
      <c r="AI5388">
        <v>1618921</v>
      </c>
      <c r="AK5388" t="s">
        <v>399</v>
      </c>
      <c r="AL5388" t="s">
        <v>284</v>
      </c>
      <c r="AM5388" t="s">
        <v>245</v>
      </c>
    </row>
    <row r="5389" spans="1:39" x14ac:dyDescent="0.3">
      <c r="A5389" s="1">
        <v>43573</v>
      </c>
      <c r="B5389" t="s">
        <v>46</v>
      </c>
      <c r="C5389" t="s">
        <v>239</v>
      </c>
      <c r="D5389">
        <v>2700</v>
      </c>
      <c r="E5389">
        <v>19</v>
      </c>
      <c r="F5389">
        <v>55.220001000000003</v>
      </c>
      <c r="G5389">
        <v>55.380001</v>
      </c>
      <c r="H5389">
        <v>54.580002</v>
      </c>
      <c r="I5389">
        <v>54.630001</v>
      </c>
      <c r="J5389">
        <v>54.172150000000002</v>
      </c>
      <c r="K5389">
        <v>7991300</v>
      </c>
      <c r="L5389">
        <v>2.56</v>
      </c>
      <c r="M5389">
        <v>-9.2922281695238494E-3</v>
      </c>
      <c r="N5389">
        <v>2.2023734365171001E-2</v>
      </c>
      <c r="O5389">
        <v>-0.154699641006003</v>
      </c>
      <c r="P5389">
        <v>-0.269850578136755</v>
      </c>
      <c r="Q5389">
        <v>-0.16908036326853801</v>
      </c>
      <c r="R5389">
        <v>9.42640312937317E-3</v>
      </c>
      <c r="S5389">
        <v>3.0971524863496001E-2</v>
      </c>
      <c r="T5389">
        <v>2.2633656587254102E-2</v>
      </c>
      <c r="U5389">
        <v>1.8547602106550199E-2</v>
      </c>
      <c r="V5389">
        <v>86.309997999999993</v>
      </c>
      <c r="W5389">
        <v>53.32</v>
      </c>
      <c r="X5389">
        <v>-0.16295290293864301</v>
      </c>
      <c r="Y5389">
        <v>1.5778467813143101E-3</v>
      </c>
      <c r="Z5389">
        <v>0.91611022577049905</v>
      </c>
      <c r="AA5389">
        <v>-1.40368350246625</v>
      </c>
      <c r="AB5389">
        <v>-1.3138932097862901</v>
      </c>
      <c r="AC5389" t="s">
        <v>264</v>
      </c>
      <c r="AD5389" t="s">
        <v>397</v>
      </c>
      <c r="AE5389" t="s">
        <v>66</v>
      </c>
      <c r="AF5389" t="s">
        <v>95</v>
      </c>
      <c r="AG5389" t="s">
        <v>398</v>
      </c>
      <c r="AH5389" s="45">
        <v>29220</v>
      </c>
      <c r="AI5389">
        <v>1618921</v>
      </c>
      <c r="AK5389" t="s">
        <v>399</v>
      </c>
      <c r="AL5389" t="s">
        <v>284</v>
      </c>
      <c r="AM5389" t="s">
        <v>245</v>
      </c>
    </row>
    <row r="5390" spans="1:39" x14ac:dyDescent="0.3">
      <c r="A5390" s="1">
        <v>43580</v>
      </c>
      <c r="B5390" t="s">
        <v>46</v>
      </c>
      <c r="C5390" t="s">
        <v>246</v>
      </c>
      <c r="D5390">
        <v>1000</v>
      </c>
      <c r="E5390">
        <v>19</v>
      </c>
      <c r="F5390">
        <v>53.34</v>
      </c>
      <c r="G5390">
        <v>53.419998</v>
      </c>
      <c r="H5390">
        <v>52.639998999999897</v>
      </c>
      <c r="I5390">
        <v>52.68</v>
      </c>
      <c r="J5390">
        <v>52.238490999999897</v>
      </c>
      <c r="K5390">
        <v>6641200</v>
      </c>
      <c r="L5390">
        <v>2.5339999999999998</v>
      </c>
      <c r="M5390">
        <v>-1.48849278890955E-2</v>
      </c>
      <c r="N5390">
        <v>-4.56395682771581E-2</v>
      </c>
      <c r="O5390">
        <v>-0.157885941077991</v>
      </c>
      <c r="P5390">
        <v>-0.29684751475440002</v>
      </c>
      <c r="Q5390">
        <v>-0.18622855351672499</v>
      </c>
      <c r="R5390">
        <v>8.3257771784705295E-3</v>
      </c>
      <c r="S5390">
        <v>3.07142377189519E-2</v>
      </c>
      <c r="T5390">
        <v>2.2690212489923402E-2</v>
      </c>
      <c r="U5390">
        <v>1.8522666586111899E-2</v>
      </c>
      <c r="V5390">
        <v>86.309997999999993</v>
      </c>
      <c r="W5390">
        <v>52.639998999999897</v>
      </c>
      <c r="X5390">
        <v>-0.16295290293864301</v>
      </c>
      <c r="Y5390">
        <v>-3.6904169755480902E-4</v>
      </c>
      <c r="Z5390">
        <v>0.91151021141819999</v>
      </c>
      <c r="AA5390">
        <v>-1.5388505725272199</v>
      </c>
      <c r="AB5390">
        <v>-1.4071686915023101</v>
      </c>
      <c r="AC5390" t="s">
        <v>264</v>
      </c>
      <c r="AD5390" t="s">
        <v>397</v>
      </c>
      <c r="AE5390" t="s">
        <v>66</v>
      </c>
      <c r="AF5390" t="s">
        <v>95</v>
      </c>
      <c r="AG5390" t="s">
        <v>398</v>
      </c>
      <c r="AH5390" s="45">
        <v>29220</v>
      </c>
      <c r="AI5390">
        <v>1618921</v>
      </c>
      <c r="AK5390" t="s">
        <v>399</v>
      </c>
      <c r="AL5390" t="s">
        <v>284</v>
      </c>
      <c r="AM5390" t="s">
        <v>245</v>
      </c>
    </row>
    <row r="5391" spans="1:39" x14ac:dyDescent="0.3">
      <c r="A5391" s="1">
        <v>43581</v>
      </c>
      <c r="B5391" t="s">
        <v>46</v>
      </c>
      <c r="C5391" t="s">
        <v>246</v>
      </c>
      <c r="D5391">
        <v>1400</v>
      </c>
      <c r="E5391">
        <v>19</v>
      </c>
      <c r="F5391">
        <v>52.720001000000003</v>
      </c>
      <c r="G5391">
        <v>52.959998999999897</v>
      </c>
      <c r="H5391">
        <v>52.25</v>
      </c>
      <c r="I5391">
        <v>52.849997999999999</v>
      </c>
      <c r="J5391">
        <v>52.407066</v>
      </c>
      <c r="K5391">
        <v>7253700</v>
      </c>
      <c r="L5391">
        <v>2.5049999999999999</v>
      </c>
      <c r="M5391">
        <v>3.2218309243666802E-3</v>
      </c>
      <c r="N5391">
        <v>-3.31255091832676E-2</v>
      </c>
      <c r="O5391">
        <v>-0.158385522706284</v>
      </c>
      <c r="P5391">
        <v>-0.30158607519563901</v>
      </c>
      <c r="Q5391">
        <v>-0.19751640562511999</v>
      </c>
      <c r="R5391">
        <v>9.9805200193652608E-3</v>
      </c>
      <c r="S5391">
        <v>3.0705980247058999E-2</v>
      </c>
      <c r="T5391">
        <v>2.2655355092445099E-2</v>
      </c>
      <c r="U5391">
        <v>1.8499277871427501E-2</v>
      </c>
      <c r="V5391">
        <v>86.309997999999993</v>
      </c>
      <c r="W5391">
        <v>52.25</v>
      </c>
      <c r="X5391">
        <v>-0.16295290293864301</v>
      </c>
      <c r="Y5391">
        <v>4.6743503443647796E-3</v>
      </c>
      <c r="Z5391">
        <v>0.91064292838683603</v>
      </c>
      <c r="AA5391">
        <v>-1.62157428108366</v>
      </c>
      <c r="AB5391">
        <v>-1.4507468472257901</v>
      </c>
      <c r="AC5391" t="s">
        <v>264</v>
      </c>
      <c r="AD5391" t="s">
        <v>397</v>
      </c>
      <c r="AE5391" t="s">
        <v>66</v>
      </c>
      <c r="AF5391" t="s">
        <v>95</v>
      </c>
      <c r="AG5391" t="s">
        <v>398</v>
      </c>
      <c r="AH5391" s="45">
        <v>29220</v>
      </c>
      <c r="AI5391">
        <v>1618921</v>
      </c>
      <c r="AK5391" t="s">
        <v>399</v>
      </c>
      <c r="AL5391" t="s">
        <v>284</v>
      </c>
      <c r="AM5391" t="s">
        <v>245</v>
      </c>
    </row>
    <row r="5392" spans="1:39" x14ac:dyDescent="0.3">
      <c r="A5392" s="1">
        <v>43595</v>
      </c>
      <c r="B5392" t="s">
        <v>46</v>
      </c>
      <c r="C5392" t="s">
        <v>246</v>
      </c>
      <c r="D5392">
        <v>1200</v>
      </c>
      <c r="E5392">
        <v>19</v>
      </c>
      <c r="F5392">
        <v>53.48</v>
      </c>
      <c r="G5392">
        <v>53.599997999999999</v>
      </c>
      <c r="H5392">
        <v>52.52</v>
      </c>
      <c r="I5392">
        <v>53.419998</v>
      </c>
      <c r="J5392">
        <v>52.972285999999997</v>
      </c>
      <c r="K5392">
        <v>5039100</v>
      </c>
      <c r="L5392">
        <v>2.4550000000000001</v>
      </c>
      <c r="M5392">
        <v>-2.61741373343981E-3</v>
      </c>
      <c r="N5392">
        <v>-1.2279307446111999E-2</v>
      </c>
      <c r="O5392">
        <v>-2.0015595754285201E-2</v>
      </c>
      <c r="P5392">
        <v>-0.26592958303526798</v>
      </c>
      <c r="Q5392">
        <v>-0.140073937098698</v>
      </c>
      <c r="R5392">
        <v>1.04150429230033E-2</v>
      </c>
      <c r="S5392">
        <v>1.00585419715663E-2</v>
      </c>
      <c r="T5392">
        <v>2.2859897466818699E-2</v>
      </c>
      <c r="U5392">
        <v>1.8249074506842301E-2</v>
      </c>
      <c r="V5392">
        <v>86.309997999999993</v>
      </c>
      <c r="W5392">
        <v>52.25</v>
      </c>
      <c r="X5392">
        <v>-0.16295290293864301</v>
      </c>
      <c r="Y5392">
        <v>3.7133938472042301E-3</v>
      </c>
      <c r="Z5392">
        <v>0.89003412340819399</v>
      </c>
      <c r="AA5392">
        <v>-1.2470913792119001</v>
      </c>
      <c r="AB5392">
        <v>-1.2020051951724999</v>
      </c>
      <c r="AC5392" t="s">
        <v>264</v>
      </c>
      <c r="AD5392" t="s">
        <v>397</v>
      </c>
      <c r="AE5392" t="s">
        <v>66</v>
      </c>
      <c r="AF5392" t="s">
        <v>95</v>
      </c>
      <c r="AG5392" t="s">
        <v>398</v>
      </c>
      <c r="AH5392" s="45">
        <v>29220</v>
      </c>
      <c r="AI5392">
        <v>1618921</v>
      </c>
      <c r="AK5392" t="s">
        <v>399</v>
      </c>
      <c r="AL5392" t="s">
        <v>284</v>
      </c>
      <c r="AM5392" t="s">
        <v>245</v>
      </c>
    </row>
    <row r="5393" spans="1:39" x14ac:dyDescent="0.3">
      <c r="A5393" s="1">
        <v>43615</v>
      </c>
      <c r="B5393" t="s">
        <v>46</v>
      </c>
      <c r="C5393" t="s">
        <v>239</v>
      </c>
      <c r="D5393">
        <v>2400</v>
      </c>
      <c r="E5393">
        <v>19</v>
      </c>
      <c r="F5393">
        <v>51.23</v>
      </c>
      <c r="G5393">
        <v>51.290000999999997</v>
      </c>
      <c r="H5393">
        <v>50.200001</v>
      </c>
      <c r="I5393">
        <v>50.549999</v>
      </c>
      <c r="J5393">
        <v>50.549999</v>
      </c>
      <c r="K5393">
        <v>3844400</v>
      </c>
      <c r="L5393">
        <v>2.2269999999999999</v>
      </c>
      <c r="M5393">
        <v>-1.14085029658105E-2</v>
      </c>
      <c r="N5393">
        <v>-4.61962522255598E-2</v>
      </c>
      <c r="O5393">
        <v>-4.9423359178254599E-2</v>
      </c>
      <c r="P5393">
        <v>-0.33397317756617401</v>
      </c>
      <c r="Q5393">
        <v>-0.18916263020603699</v>
      </c>
      <c r="R5393">
        <v>1.11002853600141E-2</v>
      </c>
      <c r="S5393">
        <v>1.01012873061528E-2</v>
      </c>
      <c r="T5393">
        <v>2.2277648586489399E-2</v>
      </c>
      <c r="U5393">
        <v>1.8232950068155802E-2</v>
      </c>
      <c r="V5393">
        <v>86.309997999999993</v>
      </c>
      <c r="W5393">
        <v>50.200001</v>
      </c>
      <c r="X5393">
        <v>-0.16295290293864301</v>
      </c>
      <c r="Y5393">
        <v>2.0962723552933101E-3</v>
      </c>
      <c r="Z5393">
        <v>0.88187821872510797</v>
      </c>
      <c r="AA5393">
        <v>-1.6400203185917599</v>
      </c>
      <c r="AB5393">
        <v>-1.6208581575208101</v>
      </c>
      <c r="AC5393" t="s">
        <v>264</v>
      </c>
      <c r="AD5393" t="s">
        <v>397</v>
      </c>
      <c r="AE5393" t="s">
        <v>66</v>
      </c>
      <c r="AF5393" t="s">
        <v>95</v>
      </c>
      <c r="AG5393" t="s">
        <v>398</v>
      </c>
      <c r="AH5393" s="45">
        <v>29220</v>
      </c>
      <c r="AI5393">
        <v>1618921</v>
      </c>
      <c r="AK5393" t="s">
        <v>399</v>
      </c>
      <c r="AL5393" t="s">
        <v>284</v>
      </c>
      <c r="AM5393" t="s">
        <v>245</v>
      </c>
    </row>
    <row r="5394" spans="1:39" x14ac:dyDescent="0.3">
      <c r="A5394" s="1">
        <v>43558</v>
      </c>
      <c r="B5394" t="s">
        <v>46</v>
      </c>
      <c r="C5394" t="s">
        <v>246</v>
      </c>
      <c r="D5394">
        <v>1600</v>
      </c>
      <c r="E5394">
        <v>20</v>
      </c>
      <c r="F5394">
        <v>55.540000999999997</v>
      </c>
      <c r="G5394">
        <v>55.700001</v>
      </c>
      <c r="H5394">
        <v>54.48</v>
      </c>
      <c r="I5394">
        <v>54.84</v>
      </c>
      <c r="J5394">
        <v>54.380389999999998</v>
      </c>
      <c r="K5394">
        <v>17901900</v>
      </c>
      <c r="L5394">
        <v>2.5169999999999999</v>
      </c>
      <c r="M5394">
        <v>-9.4374216709197396E-3</v>
      </c>
      <c r="N5394">
        <v>-0.126417328420528</v>
      </c>
      <c r="O5394">
        <v>-0.16595938088568199</v>
      </c>
      <c r="P5394">
        <v>-0.20958260907804899</v>
      </c>
      <c r="Q5394">
        <v>-0.11748684337413901</v>
      </c>
      <c r="R5394">
        <v>6.2942275379057402E-2</v>
      </c>
      <c r="S5394">
        <v>3.2183927880942001E-2</v>
      </c>
      <c r="T5394">
        <v>2.3185238752528599E-2</v>
      </c>
      <c r="U5394">
        <v>1.88018769806256E-2</v>
      </c>
      <c r="V5394">
        <v>86.309997999999993</v>
      </c>
      <c r="W5394">
        <v>54.48</v>
      </c>
      <c r="X5394">
        <v>-0.16295290293864301</v>
      </c>
      <c r="Y5394">
        <v>2.1460723821998401E-3</v>
      </c>
      <c r="Z5394">
        <v>0.92062168883688</v>
      </c>
      <c r="AA5394">
        <v>-1.00799414186947</v>
      </c>
      <c r="AB5394">
        <v>-0.59980466329900695</v>
      </c>
      <c r="AC5394" t="s">
        <v>265</v>
      </c>
      <c r="AD5394" t="s">
        <v>397</v>
      </c>
      <c r="AE5394" t="s">
        <v>66</v>
      </c>
      <c r="AF5394" t="s">
        <v>95</v>
      </c>
      <c r="AG5394" t="s">
        <v>398</v>
      </c>
      <c r="AH5394" s="45">
        <v>29220</v>
      </c>
      <c r="AI5394">
        <v>1618921</v>
      </c>
      <c r="AK5394" t="s">
        <v>399</v>
      </c>
      <c r="AL5394" t="s">
        <v>284</v>
      </c>
      <c r="AM5394" t="s">
        <v>245</v>
      </c>
    </row>
    <row r="5395" spans="1:39" x14ac:dyDescent="0.3">
      <c r="A5395" s="1">
        <v>43565</v>
      </c>
      <c r="B5395" t="s">
        <v>46</v>
      </c>
      <c r="C5395" t="s">
        <v>239</v>
      </c>
      <c r="D5395">
        <v>3100</v>
      </c>
      <c r="E5395">
        <v>20</v>
      </c>
      <c r="F5395">
        <v>54.509997999999896</v>
      </c>
      <c r="G5395">
        <v>54.73</v>
      </c>
      <c r="H5395">
        <v>54.360000999999997</v>
      </c>
      <c r="I5395">
        <v>54.509997999999896</v>
      </c>
      <c r="J5395">
        <v>54.053153999999999</v>
      </c>
      <c r="K5395">
        <v>5483200</v>
      </c>
      <c r="L5395">
        <v>2.4769999999999999</v>
      </c>
      <c r="M5395">
        <v>1.8342887604189001E-4</v>
      </c>
      <c r="N5395">
        <v>-6.0357151737007002E-3</v>
      </c>
      <c r="O5395">
        <v>-0.107229991855502</v>
      </c>
      <c r="P5395">
        <v>-0.27537795961297101</v>
      </c>
      <c r="Q5395">
        <v>-0.13281900426592599</v>
      </c>
      <c r="R5395">
        <v>1.0018737155226699E-2</v>
      </c>
      <c r="S5395">
        <v>3.1203307644350899E-2</v>
      </c>
      <c r="T5395">
        <v>2.2533409603097399E-2</v>
      </c>
      <c r="U5395">
        <v>1.8615926309813902E-2</v>
      </c>
      <c r="V5395">
        <v>86.309997999999993</v>
      </c>
      <c r="W5395">
        <v>53.849997999999999</v>
      </c>
      <c r="X5395">
        <v>-0.16295290293864301</v>
      </c>
      <c r="Y5395">
        <v>3.47183783585567E-3</v>
      </c>
      <c r="Z5395">
        <v>0.91846541478228405</v>
      </c>
      <c r="AA5395">
        <v>-1.125326230527</v>
      </c>
      <c r="AB5395">
        <v>-1.1432909050622899</v>
      </c>
      <c r="AC5395" t="s">
        <v>265</v>
      </c>
      <c r="AD5395" t="s">
        <v>397</v>
      </c>
      <c r="AE5395" t="s">
        <v>66</v>
      </c>
      <c r="AF5395" t="s">
        <v>95</v>
      </c>
      <c r="AG5395" t="s">
        <v>398</v>
      </c>
      <c r="AH5395" s="45">
        <v>29220</v>
      </c>
      <c r="AI5395">
        <v>1618921</v>
      </c>
      <c r="AK5395" t="s">
        <v>399</v>
      </c>
      <c r="AL5395" t="s">
        <v>284</v>
      </c>
      <c r="AM5395" t="s">
        <v>245</v>
      </c>
    </row>
    <row r="5396" spans="1:39" x14ac:dyDescent="0.3">
      <c r="A5396" s="1">
        <v>43577</v>
      </c>
      <c r="B5396" t="s">
        <v>46</v>
      </c>
      <c r="C5396" t="s">
        <v>246</v>
      </c>
      <c r="D5396">
        <v>2600</v>
      </c>
      <c r="E5396">
        <v>20</v>
      </c>
      <c r="F5396">
        <v>54.59</v>
      </c>
      <c r="G5396">
        <v>54.919998</v>
      </c>
      <c r="H5396">
        <v>54.080002</v>
      </c>
      <c r="I5396">
        <v>54.099997999999999</v>
      </c>
      <c r="J5396">
        <v>53.646586999999997</v>
      </c>
      <c r="K5396">
        <v>5445800</v>
      </c>
      <c r="L5396">
        <v>2.59</v>
      </c>
      <c r="M5396">
        <v>-9.7490877241257403E-3</v>
      </c>
      <c r="N5396">
        <v>1.2087428778684E-2</v>
      </c>
      <c r="O5396">
        <v>-0.14896170407156001</v>
      </c>
      <c r="P5396">
        <v>-0.28569313811612301</v>
      </c>
      <c r="Q5396">
        <v>-0.16392871189469899</v>
      </c>
      <c r="R5396">
        <v>1.13822861602591E-2</v>
      </c>
      <c r="S5396">
        <v>3.0921050548808799E-2</v>
      </c>
      <c r="T5396">
        <v>2.26044962775734E-2</v>
      </c>
      <c r="U5396">
        <v>1.85346901985977E-2</v>
      </c>
      <c r="V5396">
        <v>86.309997999999993</v>
      </c>
      <c r="W5396">
        <v>53.32</v>
      </c>
      <c r="X5396">
        <v>-0.16295290293864301</v>
      </c>
      <c r="Y5396">
        <v>1.0115060212163699E-3</v>
      </c>
      <c r="Z5396">
        <v>0.91345401269345505</v>
      </c>
      <c r="AA5396">
        <v>-1.3710653108091599</v>
      </c>
      <c r="AB5396">
        <v>-1.32649219775684</v>
      </c>
      <c r="AC5396" t="s">
        <v>265</v>
      </c>
      <c r="AD5396" t="s">
        <v>397</v>
      </c>
      <c r="AE5396" t="s">
        <v>66</v>
      </c>
      <c r="AF5396" t="s">
        <v>95</v>
      </c>
      <c r="AG5396" t="s">
        <v>398</v>
      </c>
      <c r="AH5396" s="45">
        <v>29220</v>
      </c>
      <c r="AI5396">
        <v>1618921</v>
      </c>
      <c r="AK5396" t="s">
        <v>399</v>
      </c>
      <c r="AL5396" t="s">
        <v>284</v>
      </c>
      <c r="AM5396" t="s">
        <v>245</v>
      </c>
    </row>
    <row r="5397" spans="1:39" x14ac:dyDescent="0.3">
      <c r="A5397" s="1">
        <v>43580</v>
      </c>
      <c r="B5397" t="s">
        <v>46</v>
      </c>
      <c r="C5397" t="s">
        <v>246</v>
      </c>
      <c r="D5397">
        <v>1200</v>
      </c>
      <c r="E5397">
        <v>20</v>
      </c>
      <c r="F5397">
        <v>53.34</v>
      </c>
      <c r="G5397">
        <v>53.419998</v>
      </c>
      <c r="H5397">
        <v>52.639998999999897</v>
      </c>
      <c r="I5397">
        <v>52.68</v>
      </c>
      <c r="J5397">
        <v>52.238490999999897</v>
      </c>
      <c r="K5397">
        <v>6641200</v>
      </c>
      <c r="L5397">
        <v>2.5339999999999998</v>
      </c>
      <c r="M5397">
        <v>-1.48849278890955E-2</v>
      </c>
      <c r="N5397">
        <v>-4.56395682771581E-2</v>
      </c>
      <c r="O5397">
        <v>-0.157885941077991</v>
      </c>
      <c r="P5397">
        <v>-0.29684751475440002</v>
      </c>
      <c r="Q5397">
        <v>-0.18622855351672499</v>
      </c>
      <c r="R5397">
        <v>8.3257771784705295E-3</v>
      </c>
      <c r="S5397">
        <v>3.07142377189519E-2</v>
      </c>
      <c r="T5397">
        <v>2.2690212489923402E-2</v>
      </c>
      <c r="U5397">
        <v>1.8522666586111899E-2</v>
      </c>
      <c r="V5397">
        <v>86.309997999999993</v>
      </c>
      <c r="W5397">
        <v>52.639998999999897</v>
      </c>
      <c r="X5397">
        <v>-0.16295290293864301</v>
      </c>
      <c r="Y5397">
        <v>-3.6904169755480902E-4</v>
      </c>
      <c r="Z5397">
        <v>0.91151021141819999</v>
      </c>
      <c r="AA5397">
        <v>-1.5388505725272199</v>
      </c>
      <c r="AB5397">
        <v>-1.4071686915023101</v>
      </c>
      <c r="AC5397" t="s">
        <v>265</v>
      </c>
      <c r="AD5397" t="s">
        <v>397</v>
      </c>
      <c r="AE5397" t="s">
        <v>66</v>
      </c>
      <c r="AF5397" t="s">
        <v>95</v>
      </c>
      <c r="AG5397" t="s">
        <v>398</v>
      </c>
      <c r="AH5397" s="45">
        <v>29220</v>
      </c>
      <c r="AI5397">
        <v>1618921</v>
      </c>
      <c r="AK5397" t="s">
        <v>399</v>
      </c>
      <c r="AL5397" t="s">
        <v>284</v>
      </c>
      <c r="AM5397" t="s">
        <v>245</v>
      </c>
    </row>
    <row r="5398" spans="1:39" x14ac:dyDescent="0.3">
      <c r="A5398" s="1">
        <v>43586</v>
      </c>
      <c r="B5398" t="s">
        <v>46</v>
      </c>
      <c r="C5398" t="s">
        <v>246</v>
      </c>
      <c r="D5398">
        <v>1700</v>
      </c>
      <c r="E5398">
        <v>20</v>
      </c>
      <c r="F5398">
        <v>53.57</v>
      </c>
      <c r="G5398">
        <v>54.099997999999999</v>
      </c>
      <c r="H5398">
        <v>53.5</v>
      </c>
      <c r="I5398">
        <v>53.68</v>
      </c>
      <c r="J5398">
        <v>53.230109999999897</v>
      </c>
      <c r="K5398">
        <v>5954200</v>
      </c>
      <c r="L5398">
        <v>2.5110000000000001</v>
      </c>
      <c r="M5398">
        <v>2.05126217114052E-3</v>
      </c>
      <c r="N5398">
        <v>3.9196871574958296E-3</v>
      </c>
      <c r="O5398">
        <v>-0.16437081310313301</v>
      </c>
      <c r="P5398">
        <v>-0.282100898459482</v>
      </c>
      <c r="Q5398">
        <v>-0.18948646321530499</v>
      </c>
      <c r="R5398">
        <v>1.01389862307554E-2</v>
      </c>
      <c r="S5398">
        <v>3.06309721165135E-2</v>
      </c>
      <c r="T5398">
        <v>2.2776262625001702E-2</v>
      </c>
      <c r="U5398">
        <v>1.84911595983436E-2</v>
      </c>
      <c r="V5398">
        <v>86.309997999999993</v>
      </c>
      <c r="W5398">
        <v>52.25</v>
      </c>
      <c r="X5398">
        <v>-0.16295290293864301</v>
      </c>
      <c r="Y5398">
        <v>-7.5304459681844096E-3</v>
      </c>
      <c r="Z5398">
        <v>0.90516594366682002</v>
      </c>
      <c r="AA5398">
        <v>-1.56985071088774</v>
      </c>
      <c r="AB5398">
        <v>-1.5999190697172301</v>
      </c>
      <c r="AC5398" t="s">
        <v>265</v>
      </c>
      <c r="AD5398" t="s">
        <v>397</v>
      </c>
      <c r="AE5398" t="s">
        <v>66</v>
      </c>
      <c r="AF5398" t="s">
        <v>95</v>
      </c>
      <c r="AG5398" t="s">
        <v>398</v>
      </c>
      <c r="AH5398" s="45">
        <v>29220</v>
      </c>
      <c r="AI5398">
        <v>1618921</v>
      </c>
      <c r="AK5398" t="s">
        <v>399</v>
      </c>
      <c r="AL5398" t="s">
        <v>284</v>
      </c>
      <c r="AM5398" t="s">
        <v>245</v>
      </c>
    </row>
    <row r="5399" spans="1:39" x14ac:dyDescent="0.3">
      <c r="A5399" s="1">
        <v>43593</v>
      </c>
      <c r="B5399" t="s">
        <v>46</v>
      </c>
      <c r="C5399" t="s">
        <v>246</v>
      </c>
      <c r="D5399">
        <v>1600</v>
      </c>
      <c r="E5399">
        <v>20</v>
      </c>
      <c r="F5399">
        <v>52.950001</v>
      </c>
      <c r="G5399">
        <v>53.849997999999999</v>
      </c>
      <c r="H5399">
        <v>52.389998999999897</v>
      </c>
      <c r="I5399">
        <v>53.5</v>
      </c>
      <c r="J5399">
        <v>53.0516199999999</v>
      </c>
      <c r="K5399">
        <v>5347400</v>
      </c>
      <c r="L5399">
        <v>2.4820000000000002</v>
      </c>
      <c r="M5399">
        <v>1.0522501360675901E-2</v>
      </c>
      <c r="N5399">
        <v>-3.35881186361245E-3</v>
      </c>
      <c r="O5399">
        <v>-2.19991738943211E-2</v>
      </c>
      <c r="P5399">
        <v>-0.28350285225226501</v>
      </c>
      <c r="Q5399">
        <v>-0.12835689197363101</v>
      </c>
      <c r="R5399">
        <v>1.10316163648214E-2</v>
      </c>
      <c r="S5399">
        <v>1.0380229862822599E-2</v>
      </c>
      <c r="T5399">
        <v>2.2890421657381602E-2</v>
      </c>
      <c r="U5399">
        <v>1.8259006188564499E-2</v>
      </c>
      <c r="V5399">
        <v>86.309997999999993</v>
      </c>
      <c r="W5399">
        <v>52.25</v>
      </c>
      <c r="X5399">
        <v>-0.16295290293864301</v>
      </c>
      <c r="Y5399">
        <v>-1.60671540560346E-3</v>
      </c>
      <c r="Z5399">
        <v>0.89207023608601699</v>
      </c>
      <c r="AA5399">
        <v>-1.14709658823101</v>
      </c>
      <c r="AB5399">
        <v>-1.2541605852447499</v>
      </c>
      <c r="AC5399" t="s">
        <v>265</v>
      </c>
      <c r="AD5399" t="s">
        <v>397</v>
      </c>
      <c r="AE5399" t="s">
        <v>66</v>
      </c>
      <c r="AF5399" t="s">
        <v>95</v>
      </c>
      <c r="AG5399" t="s">
        <v>398</v>
      </c>
      <c r="AH5399" s="45">
        <v>29220</v>
      </c>
      <c r="AI5399">
        <v>1618921</v>
      </c>
      <c r="AK5399" t="s">
        <v>399</v>
      </c>
      <c r="AL5399" t="s">
        <v>284</v>
      </c>
      <c r="AM5399" t="s">
        <v>245</v>
      </c>
    </row>
    <row r="5400" spans="1:39" x14ac:dyDescent="0.3">
      <c r="A5400" s="1">
        <v>43626</v>
      </c>
      <c r="B5400" t="s">
        <v>46</v>
      </c>
      <c r="C5400" t="s">
        <v>246</v>
      </c>
      <c r="D5400">
        <v>1000</v>
      </c>
      <c r="E5400">
        <v>20</v>
      </c>
      <c r="F5400">
        <v>52.099997999999999</v>
      </c>
      <c r="G5400">
        <v>52.689999</v>
      </c>
      <c r="H5400">
        <v>51.869999</v>
      </c>
      <c r="I5400">
        <v>52.290000999999997</v>
      </c>
      <c r="J5400">
        <v>52.290000999999997</v>
      </c>
      <c r="K5400">
        <v>3673800</v>
      </c>
      <c r="L5400">
        <v>2.1429999999999998</v>
      </c>
      <c r="M5400">
        <v>6.1385190619339097E-3</v>
      </c>
      <c r="N5400">
        <v>4.6583783842636797E-2</v>
      </c>
      <c r="O5400">
        <v>-1.4460234498614799E-2</v>
      </c>
      <c r="P5400">
        <v>-0.14039272029057501</v>
      </c>
      <c r="Q5400">
        <v>-0.16957238300668601</v>
      </c>
      <c r="R5400">
        <v>1.7006386332277201E-2</v>
      </c>
      <c r="S5400">
        <v>1.39058002270201E-2</v>
      </c>
      <c r="T5400">
        <v>2.08146174319357E-2</v>
      </c>
      <c r="U5400">
        <v>1.8408261680629399E-2</v>
      </c>
      <c r="V5400">
        <v>86.309997999999993</v>
      </c>
      <c r="W5400">
        <v>49.310001</v>
      </c>
      <c r="X5400">
        <v>-0.16295290293864301</v>
      </c>
      <c r="Y5400">
        <v>4.6492198743191201E-3</v>
      </c>
      <c r="Z5400">
        <v>0.89323600183440199</v>
      </c>
      <c r="AA5400">
        <v>-1.50374803544993</v>
      </c>
      <c r="AB5400">
        <v>-1.5581590336922799</v>
      </c>
      <c r="AC5400" t="s">
        <v>265</v>
      </c>
      <c r="AD5400" t="s">
        <v>397</v>
      </c>
      <c r="AE5400" t="s">
        <v>66</v>
      </c>
      <c r="AF5400" t="s">
        <v>95</v>
      </c>
      <c r="AG5400" t="s">
        <v>398</v>
      </c>
      <c r="AH5400" s="45">
        <v>29220</v>
      </c>
      <c r="AI5400">
        <v>1618921</v>
      </c>
      <c r="AK5400" t="s">
        <v>399</v>
      </c>
      <c r="AL5400" t="s">
        <v>284</v>
      </c>
      <c r="AM5400" t="s">
        <v>245</v>
      </c>
    </row>
    <row r="5401" spans="1:39" x14ac:dyDescent="0.3">
      <c r="A5401" s="1">
        <v>43643</v>
      </c>
      <c r="B5401" t="s">
        <v>46</v>
      </c>
      <c r="C5401" t="s">
        <v>246</v>
      </c>
      <c r="D5401">
        <v>1400</v>
      </c>
      <c r="E5401">
        <v>20</v>
      </c>
      <c r="F5401">
        <v>53.700001</v>
      </c>
      <c r="G5401">
        <v>55.189999</v>
      </c>
      <c r="H5401">
        <v>53.5</v>
      </c>
      <c r="I5401">
        <v>54.52</v>
      </c>
      <c r="J5401">
        <v>54.52</v>
      </c>
      <c r="K5401">
        <v>12144500</v>
      </c>
      <c r="L5401">
        <v>2.0049999999999999</v>
      </c>
      <c r="M5401">
        <v>4.0042748657510098E-2</v>
      </c>
      <c r="N5401">
        <v>3.0542392374159899E-2</v>
      </c>
      <c r="O5401">
        <v>5.2723033589795097E-2</v>
      </c>
      <c r="P5401">
        <v>-0.12834267246177899</v>
      </c>
      <c r="Q5401">
        <v>-0.17345045871780901</v>
      </c>
      <c r="R5401">
        <v>2.26712221482121E-2</v>
      </c>
      <c r="S5401">
        <v>1.5885921202766301E-2</v>
      </c>
      <c r="T5401">
        <v>2.1338201838354099E-2</v>
      </c>
      <c r="U5401">
        <v>1.8278624932463901E-2</v>
      </c>
      <c r="V5401">
        <v>86.309997999999993</v>
      </c>
      <c r="W5401">
        <v>49.310001</v>
      </c>
      <c r="X5401">
        <v>-0.16295290293864301</v>
      </c>
      <c r="Y5401">
        <v>3.81588593721357E-3</v>
      </c>
      <c r="Z5401">
        <v>0.89065134337146701</v>
      </c>
      <c r="AA5401">
        <v>-1.52299704020187</v>
      </c>
      <c r="AB5401">
        <v>-1.8812481799424401</v>
      </c>
      <c r="AC5401" t="s">
        <v>265</v>
      </c>
      <c r="AD5401" t="s">
        <v>397</v>
      </c>
      <c r="AE5401" t="s">
        <v>66</v>
      </c>
      <c r="AF5401" t="s">
        <v>95</v>
      </c>
      <c r="AG5401" t="s">
        <v>398</v>
      </c>
      <c r="AH5401" s="45">
        <v>29220</v>
      </c>
      <c r="AI5401">
        <v>1618921</v>
      </c>
      <c r="AK5401" t="s">
        <v>399</v>
      </c>
      <c r="AL5401" t="s">
        <v>284</v>
      </c>
      <c r="AM5401" t="s">
        <v>245</v>
      </c>
    </row>
    <row r="5402" spans="1:39" x14ac:dyDescent="0.3">
      <c r="A5402" s="1">
        <v>43563</v>
      </c>
      <c r="B5402" t="s">
        <v>47</v>
      </c>
      <c r="C5402" t="s">
        <v>246</v>
      </c>
      <c r="D5402">
        <v>400</v>
      </c>
      <c r="E5402">
        <v>2</v>
      </c>
      <c r="F5402">
        <v>115</v>
      </c>
      <c r="G5402">
        <v>115.83000199999999</v>
      </c>
      <c r="H5402">
        <v>114.639999</v>
      </c>
      <c r="I5402">
        <v>114.959999</v>
      </c>
      <c r="J5402">
        <v>114.25245700000001</v>
      </c>
      <c r="K5402">
        <v>11054200</v>
      </c>
      <c r="L5402">
        <v>2.5190000000000001</v>
      </c>
      <c r="M5402">
        <v>-3.4784448587874098E-4</v>
      </c>
      <c r="N5402">
        <v>2.1542144015017702E-2</v>
      </c>
      <c r="O5402">
        <v>8.2980775205632098E-3</v>
      </c>
      <c r="P5402">
        <v>3.90259329873772E-2</v>
      </c>
      <c r="Q5402">
        <v>0.15165314897923499</v>
      </c>
      <c r="R5402">
        <v>9.3017196165043892E-3</v>
      </c>
      <c r="S5402">
        <v>1.0813341868138E-2</v>
      </c>
      <c r="T5402">
        <v>8.6849661433010799E-3</v>
      </c>
      <c r="U5402">
        <v>1.1941282426245601E-2</v>
      </c>
      <c r="V5402">
        <v>120.199997</v>
      </c>
      <c r="W5402">
        <v>97.68</v>
      </c>
      <c r="X5402">
        <v>-0.118573357058742</v>
      </c>
      <c r="Y5402">
        <v>1.0469119934194001E-3</v>
      </c>
      <c r="Z5402">
        <v>0.78231220130443102</v>
      </c>
      <c r="AA5402">
        <v>1.5426545050412199</v>
      </c>
      <c r="AB5402">
        <v>1.4173087048102899</v>
      </c>
      <c r="AC5402" t="s">
        <v>247</v>
      </c>
      <c r="AD5402" t="s">
        <v>400</v>
      </c>
      <c r="AE5402" t="s">
        <v>71</v>
      </c>
      <c r="AF5402" t="s">
        <v>72</v>
      </c>
      <c r="AG5402" t="s">
        <v>401</v>
      </c>
      <c r="AH5402" s="45">
        <v>27941</v>
      </c>
      <c r="AI5402">
        <v>1001039</v>
      </c>
      <c r="AK5402" t="s">
        <v>402</v>
      </c>
      <c r="AL5402" t="s">
        <v>276</v>
      </c>
      <c r="AM5402" t="s">
        <v>245</v>
      </c>
    </row>
    <row r="5403" spans="1:39" x14ac:dyDescent="0.3">
      <c r="A5403" s="1">
        <v>43566</v>
      </c>
      <c r="B5403" t="s">
        <v>47</v>
      </c>
      <c r="C5403" t="s">
        <v>246</v>
      </c>
      <c r="D5403">
        <v>100</v>
      </c>
      <c r="E5403">
        <v>2</v>
      </c>
      <c r="F5403">
        <v>117.730003</v>
      </c>
      <c r="G5403">
        <v>117.860001</v>
      </c>
      <c r="H5403">
        <v>116.32</v>
      </c>
      <c r="I5403">
        <v>116.599998</v>
      </c>
      <c r="J5403">
        <v>115.882362</v>
      </c>
      <c r="K5403">
        <v>12784500</v>
      </c>
      <c r="L5403">
        <v>2.504</v>
      </c>
      <c r="M5403">
        <v>-4.7912792346359702E-3</v>
      </c>
      <c r="N5403">
        <v>1.5993435451390099E-2</v>
      </c>
      <c r="O5403">
        <v>1.6167725866991101E-2</v>
      </c>
      <c r="P5403">
        <v>3.3132924677649597E-2</v>
      </c>
      <c r="Q5403">
        <v>0.16134384058175</v>
      </c>
      <c r="R5403">
        <v>7.9363000442869598E-3</v>
      </c>
      <c r="S5403">
        <v>1.1284654810016099E-2</v>
      </c>
      <c r="T5403">
        <v>8.7949144500523106E-3</v>
      </c>
      <c r="U5403">
        <v>1.19306402506502E-2</v>
      </c>
      <c r="V5403">
        <v>120.199997</v>
      </c>
      <c r="W5403">
        <v>97.68</v>
      </c>
      <c r="X5403">
        <v>-0.118573357058742</v>
      </c>
      <c r="Y5403" s="44">
        <v>3.8122194279549302E-5</v>
      </c>
      <c r="Z5403">
        <v>0.77480466126379999</v>
      </c>
      <c r="AA5403">
        <v>1.68326307461294</v>
      </c>
      <c r="AB5403">
        <v>1.61157961297077</v>
      </c>
      <c r="AC5403" t="s">
        <v>247</v>
      </c>
      <c r="AD5403" t="s">
        <v>400</v>
      </c>
      <c r="AE5403" t="s">
        <v>71</v>
      </c>
      <c r="AF5403" t="s">
        <v>72</v>
      </c>
      <c r="AG5403" t="s">
        <v>401</v>
      </c>
      <c r="AH5403" s="45">
        <v>27941</v>
      </c>
      <c r="AI5403">
        <v>1001039</v>
      </c>
      <c r="AK5403" t="s">
        <v>402</v>
      </c>
      <c r="AL5403" t="s">
        <v>276</v>
      </c>
      <c r="AM5403" t="s">
        <v>245</v>
      </c>
    </row>
    <row r="5404" spans="1:39" x14ac:dyDescent="0.3">
      <c r="A5404" s="1">
        <v>43571</v>
      </c>
      <c r="B5404" t="s">
        <v>47</v>
      </c>
      <c r="C5404" t="s">
        <v>246</v>
      </c>
      <c r="D5404">
        <v>300</v>
      </c>
      <c r="E5404">
        <v>2</v>
      </c>
      <c r="F5404">
        <v>131.75</v>
      </c>
      <c r="G5404">
        <v>132.13000500000001</v>
      </c>
      <c r="H5404">
        <v>129.55999800000001</v>
      </c>
      <c r="I5404">
        <v>129.89999399999999</v>
      </c>
      <c r="J5404">
        <v>129.100494</v>
      </c>
      <c r="K5404">
        <v>14564300</v>
      </c>
      <c r="L5404">
        <v>2.5920000000000001</v>
      </c>
      <c r="M5404">
        <v>-1.6340000305546401E-2</v>
      </c>
      <c r="N5404">
        <v>0.105788203366975</v>
      </c>
      <c r="O5404">
        <v>0.122180589322833</v>
      </c>
      <c r="P5404">
        <v>0.15041112517937899</v>
      </c>
      <c r="Q5404">
        <v>0.27493054917797399</v>
      </c>
      <c r="R5404">
        <v>5.0550471850697803E-2</v>
      </c>
      <c r="S5404">
        <v>2.6165406025339899E-2</v>
      </c>
      <c r="T5404">
        <v>1.6482412815335301E-2</v>
      </c>
      <c r="U5404">
        <v>1.3820543415921401E-2</v>
      </c>
      <c r="V5404">
        <v>132.699997</v>
      </c>
      <c r="W5404">
        <v>97.68</v>
      </c>
      <c r="X5404">
        <v>-0.118573357058742</v>
      </c>
      <c r="Y5404">
        <v>5.0922850790659495E-4</v>
      </c>
      <c r="Z5404">
        <v>0.80945472661702</v>
      </c>
      <c r="AA5404">
        <v>3.02444620924138</v>
      </c>
      <c r="AB5404">
        <v>2.5328596015336799</v>
      </c>
      <c r="AC5404" t="s">
        <v>247</v>
      </c>
      <c r="AD5404" t="s">
        <v>400</v>
      </c>
      <c r="AE5404" t="s">
        <v>71</v>
      </c>
      <c r="AF5404" t="s">
        <v>72</v>
      </c>
      <c r="AG5404" t="s">
        <v>401</v>
      </c>
      <c r="AH5404" s="45">
        <v>27941</v>
      </c>
      <c r="AI5404">
        <v>1001039</v>
      </c>
      <c r="AK5404" t="s">
        <v>402</v>
      </c>
      <c r="AL5404" t="s">
        <v>276</v>
      </c>
      <c r="AM5404" t="s">
        <v>245</v>
      </c>
    </row>
    <row r="5405" spans="1:39" x14ac:dyDescent="0.3">
      <c r="A5405" s="1">
        <v>43616</v>
      </c>
      <c r="B5405" t="s">
        <v>47</v>
      </c>
      <c r="C5405" t="s">
        <v>246</v>
      </c>
      <c r="D5405">
        <v>100</v>
      </c>
      <c r="E5405">
        <v>2</v>
      </c>
      <c r="F5405">
        <v>130.96000699999999</v>
      </c>
      <c r="G5405">
        <v>132.929993</v>
      </c>
      <c r="H5405">
        <v>130.779999</v>
      </c>
      <c r="I5405">
        <v>132.03999299999899</v>
      </c>
      <c r="J5405">
        <v>131.22732500000001</v>
      </c>
      <c r="K5405">
        <v>7420700</v>
      </c>
      <c r="L5405">
        <v>2.1419999999999999</v>
      </c>
      <c r="M5405">
        <v>-1.21099578918874E-3</v>
      </c>
      <c r="N5405">
        <v>-5.2121416840986198E-3</v>
      </c>
      <c r="O5405">
        <v>-3.6657031344300497E-2</v>
      </c>
      <c r="P5405">
        <v>0.14681866714894301</v>
      </c>
      <c r="Q5405">
        <v>0.29386767176426498</v>
      </c>
      <c r="R5405">
        <v>4.5792286278242096E-3</v>
      </c>
      <c r="S5405">
        <v>8.9040414003383698E-3</v>
      </c>
      <c r="T5405">
        <v>1.7138981426408E-2</v>
      </c>
      <c r="U5405">
        <v>1.3702935612446799E-2</v>
      </c>
      <c r="V5405">
        <v>142.36999499999999</v>
      </c>
      <c r="W5405">
        <v>98.809997999999993</v>
      </c>
      <c r="X5405">
        <v>-0.118573357058742</v>
      </c>
      <c r="Y5405">
        <v>-1.3283204951564801E-2</v>
      </c>
      <c r="Z5405">
        <v>0.81467718251690002</v>
      </c>
      <c r="AA5405">
        <v>2.9502033828440601</v>
      </c>
      <c r="AB5405">
        <v>2.8135747995015601</v>
      </c>
      <c r="AC5405" t="s">
        <v>247</v>
      </c>
      <c r="AD5405" t="s">
        <v>400</v>
      </c>
      <c r="AE5405" t="s">
        <v>71</v>
      </c>
      <c r="AF5405" t="s">
        <v>72</v>
      </c>
      <c r="AG5405" t="s">
        <v>401</v>
      </c>
      <c r="AH5405" s="45">
        <v>27941</v>
      </c>
      <c r="AI5405">
        <v>1001039</v>
      </c>
      <c r="AK5405" t="s">
        <v>402</v>
      </c>
      <c r="AL5405" t="s">
        <v>276</v>
      </c>
      <c r="AM5405" t="s">
        <v>245</v>
      </c>
    </row>
    <row r="5406" spans="1:39" x14ac:dyDescent="0.3">
      <c r="A5406" s="1">
        <v>43640</v>
      </c>
      <c r="B5406" t="s">
        <v>47</v>
      </c>
      <c r="C5406" t="s">
        <v>246</v>
      </c>
      <c r="D5406">
        <v>100</v>
      </c>
      <c r="E5406">
        <v>2</v>
      </c>
      <c r="F5406">
        <v>140.11999499999999</v>
      </c>
      <c r="G5406">
        <v>140.470001</v>
      </c>
      <c r="H5406">
        <v>137.800003</v>
      </c>
      <c r="I5406">
        <v>139.220001</v>
      </c>
      <c r="J5406">
        <v>138.36314400000001</v>
      </c>
      <c r="K5406">
        <v>10497400</v>
      </c>
      <c r="L5406">
        <v>2.0209999999999999</v>
      </c>
      <c r="M5406">
        <v>-7.2284100713401597E-3</v>
      </c>
      <c r="N5406">
        <v>-1.24916696845005E-2</v>
      </c>
      <c r="O5406">
        <v>3.9335613356069797E-2</v>
      </c>
      <c r="P5406">
        <v>0.25587051586394999</v>
      </c>
      <c r="Q5406">
        <v>0.28938762149411601</v>
      </c>
      <c r="R5406">
        <v>1.1604899998103799E-2</v>
      </c>
      <c r="S5406">
        <v>1.26559922348686E-2</v>
      </c>
      <c r="T5406">
        <v>1.76478872081864E-2</v>
      </c>
      <c r="U5406">
        <v>1.38576684905039E-2</v>
      </c>
      <c r="V5406">
        <v>143.509995</v>
      </c>
      <c r="W5406">
        <v>100.349998</v>
      </c>
      <c r="X5406">
        <v>-0.118573357058742</v>
      </c>
      <c r="Y5406">
        <v>-1.73338836506086E-3</v>
      </c>
      <c r="Z5406">
        <v>0.80572634118215403</v>
      </c>
      <c r="AA5406">
        <v>2.75184447431521</v>
      </c>
      <c r="AB5406">
        <v>2.7441170064780902</v>
      </c>
      <c r="AC5406" t="s">
        <v>247</v>
      </c>
      <c r="AD5406" t="s">
        <v>400</v>
      </c>
      <c r="AE5406" t="s">
        <v>71</v>
      </c>
      <c r="AF5406" t="s">
        <v>72</v>
      </c>
      <c r="AG5406" t="s">
        <v>401</v>
      </c>
      <c r="AH5406" s="45">
        <v>27941</v>
      </c>
      <c r="AI5406">
        <v>1001039</v>
      </c>
      <c r="AK5406" t="s">
        <v>402</v>
      </c>
      <c r="AL5406" t="s">
        <v>276</v>
      </c>
      <c r="AM5406" t="s">
        <v>245</v>
      </c>
    </row>
    <row r="5407" spans="1:39" x14ac:dyDescent="0.3">
      <c r="A5407" s="1">
        <v>43564</v>
      </c>
      <c r="B5407" t="s">
        <v>47</v>
      </c>
      <c r="C5407" t="s">
        <v>239</v>
      </c>
      <c r="D5407">
        <v>400</v>
      </c>
      <c r="E5407">
        <v>3</v>
      </c>
      <c r="F5407">
        <v>115.610001</v>
      </c>
      <c r="G5407">
        <v>117.160004</v>
      </c>
      <c r="H5407">
        <v>115.279999</v>
      </c>
      <c r="I5407">
        <v>116.860001</v>
      </c>
      <c r="J5407">
        <v>116.140762</v>
      </c>
      <c r="K5407">
        <v>17340300</v>
      </c>
      <c r="L5407">
        <v>2.4990000000000001</v>
      </c>
      <c r="M5407">
        <v>1.63923859558581E-2</v>
      </c>
      <c r="N5407">
        <v>4.2834972657456998E-2</v>
      </c>
      <c r="O5407">
        <v>2.6446297363816599E-2</v>
      </c>
      <c r="P5407">
        <v>4.7669842714437603E-2</v>
      </c>
      <c r="Q5407">
        <v>0.17454395896540201</v>
      </c>
      <c r="R5407">
        <v>8.8970465231071796E-3</v>
      </c>
      <c r="S5407">
        <v>1.13230941343685E-2</v>
      </c>
      <c r="T5407">
        <v>8.86580221726079E-3</v>
      </c>
      <c r="U5407">
        <v>1.19740757330992E-2</v>
      </c>
      <c r="V5407">
        <v>120.199997</v>
      </c>
      <c r="W5407">
        <v>97.68</v>
      </c>
      <c r="X5407">
        <v>-0.118573357058742</v>
      </c>
      <c r="Y5407">
        <v>-6.0859766572597396E-3</v>
      </c>
      <c r="Z5407">
        <v>0.77763030900223695</v>
      </c>
      <c r="AA5407">
        <v>1.8325416045244001</v>
      </c>
      <c r="AB5407">
        <v>1.5031951368054699</v>
      </c>
      <c r="AC5407" t="s">
        <v>248</v>
      </c>
      <c r="AD5407" t="s">
        <v>400</v>
      </c>
      <c r="AE5407" t="s">
        <v>71</v>
      </c>
      <c r="AF5407" t="s">
        <v>72</v>
      </c>
      <c r="AG5407" t="s">
        <v>401</v>
      </c>
      <c r="AH5407" s="45">
        <v>27941</v>
      </c>
      <c r="AI5407">
        <v>1001039</v>
      </c>
      <c r="AK5407" t="s">
        <v>402</v>
      </c>
      <c r="AL5407" t="s">
        <v>276</v>
      </c>
      <c r="AM5407" t="s">
        <v>245</v>
      </c>
    </row>
    <row r="5408" spans="1:39" x14ac:dyDescent="0.3">
      <c r="A5408" s="1">
        <v>43598</v>
      </c>
      <c r="B5408" t="s">
        <v>47</v>
      </c>
      <c r="C5408" t="s">
        <v>239</v>
      </c>
      <c r="D5408">
        <v>300</v>
      </c>
      <c r="E5408">
        <v>3</v>
      </c>
      <c r="F5408">
        <v>131.5</v>
      </c>
      <c r="G5408">
        <v>132.66000399999999</v>
      </c>
      <c r="H5408">
        <v>130.550003</v>
      </c>
      <c r="I5408">
        <v>131.33999599999899</v>
      </c>
      <c r="J5408">
        <v>130.531631</v>
      </c>
      <c r="K5408">
        <v>11389900</v>
      </c>
      <c r="L5408">
        <v>2.4049999999999998</v>
      </c>
      <c r="M5408">
        <v>-2.03488739240563E-2</v>
      </c>
      <c r="N5408">
        <v>-2.7485461030189201E-2</v>
      </c>
      <c r="O5408">
        <v>0.114248745451422</v>
      </c>
      <c r="P5408">
        <v>0.18241280474134899</v>
      </c>
      <c r="Q5408">
        <v>0.27169160185852398</v>
      </c>
      <c r="R5408">
        <v>1.2761740024189601E-2</v>
      </c>
      <c r="S5408">
        <v>2.6275126011031501E-2</v>
      </c>
      <c r="T5408">
        <v>1.7204634519616801E-2</v>
      </c>
      <c r="U5408">
        <v>1.38170953703141E-2</v>
      </c>
      <c r="V5408">
        <v>142.36999499999999</v>
      </c>
      <c r="W5408">
        <v>98.809997999999993</v>
      </c>
      <c r="X5408">
        <v>-0.118573357058742</v>
      </c>
      <c r="Y5408">
        <v>-2.4426469085879299E-2</v>
      </c>
      <c r="Z5408">
        <v>0.81983844513363102</v>
      </c>
      <c r="AA5408">
        <v>2.77510698821045</v>
      </c>
      <c r="AB5408">
        <v>2.9940701071247098</v>
      </c>
      <c r="AC5408" t="s">
        <v>248</v>
      </c>
      <c r="AD5408" t="s">
        <v>400</v>
      </c>
      <c r="AE5408" t="s">
        <v>71</v>
      </c>
      <c r="AF5408" t="s">
        <v>72</v>
      </c>
      <c r="AG5408" t="s">
        <v>401</v>
      </c>
      <c r="AH5408" s="45">
        <v>27941</v>
      </c>
      <c r="AI5408">
        <v>1001039</v>
      </c>
      <c r="AK5408" t="s">
        <v>402</v>
      </c>
      <c r="AL5408" t="s">
        <v>276</v>
      </c>
      <c r="AM5408" t="s">
        <v>245</v>
      </c>
    </row>
    <row r="5409" spans="1:39" x14ac:dyDescent="0.3">
      <c r="A5409" s="1">
        <v>43571</v>
      </c>
      <c r="B5409" t="s">
        <v>47</v>
      </c>
      <c r="C5409" t="s">
        <v>239</v>
      </c>
      <c r="D5409">
        <v>500</v>
      </c>
      <c r="E5409">
        <v>4</v>
      </c>
      <c r="F5409">
        <v>131.75</v>
      </c>
      <c r="G5409">
        <v>132.13000500000001</v>
      </c>
      <c r="H5409">
        <v>129.55999800000001</v>
      </c>
      <c r="I5409">
        <v>129.89999399999999</v>
      </c>
      <c r="J5409">
        <v>129.100494</v>
      </c>
      <c r="K5409">
        <v>14564300</v>
      </c>
      <c r="L5409">
        <v>2.5920000000000001</v>
      </c>
      <c r="M5409">
        <v>-1.6340000305546401E-2</v>
      </c>
      <c r="N5409">
        <v>0.105788203366975</v>
      </c>
      <c r="O5409">
        <v>0.122180589322833</v>
      </c>
      <c r="P5409">
        <v>0.15041112517937899</v>
      </c>
      <c r="Q5409">
        <v>0.27493054917797399</v>
      </c>
      <c r="R5409">
        <v>5.0550471850697803E-2</v>
      </c>
      <c r="S5409">
        <v>2.6165406025339899E-2</v>
      </c>
      <c r="T5409">
        <v>1.6482412815335301E-2</v>
      </c>
      <c r="U5409">
        <v>1.3820543415921401E-2</v>
      </c>
      <c r="V5409">
        <v>132.699997</v>
      </c>
      <c r="W5409">
        <v>97.68</v>
      </c>
      <c r="X5409">
        <v>-0.118573357058742</v>
      </c>
      <c r="Y5409">
        <v>5.0922850790659495E-4</v>
      </c>
      <c r="Z5409">
        <v>0.80945472661702</v>
      </c>
      <c r="AA5409">
        <v>3.02444620924138</v>
      </c>
      <c r="AB5409">
        <v>2.5328596015336799</v>
      </c>
      <c r="AC5409" t="s">
        <v>249</v>
      </c>
      <c r="AD5409" t="s">
        <v>400</v>
      </c>
      <c r="AE5409" t="s">
        <v>71</v>
      </c>
      <c r="AF5409" t="s">
        <v>72</v>
      </c>
      <c r="AG5409" t="s">
        <v>401</v>
      </c>
      <c r="AH5409" s="45">
        <v>27941</v>
      </c>
      <c r="AI5409">
        <v>1001039</v>
      </c>
      <c r="AK5409" t="s">
        <v>402</v>
      </c>
      <c r="AL5409" t="s">
        <v>276</v>
      </c>
      <c r="AM5409" t="s">
        <v>245</v>
      </c>
    </row>
    <row r="5410" spans="1:39" x14ac:dyDescent="0.3">
      <c r="A5410" s="1">
        <v>43578</v>
      </c>
      <c r="B5410" t="s">
        <v>47</v>
      </c>
      <c r="C5410" t="s">
        <v>246</v>
      </c>
      <c r="D5410">
        <v>200</v>
      </c>
      <c r="E5410">
        <v>4</v>
      </c>
      <c r="F5410">
        <v>133.38999899999999</v>
      </c>
      <c r="G5410">
        <v>134.240005</v>
      </c>
      <c r="H5410">
        <v>132.64999399999999</v>
      </c>
      <c r="I5410">
        <v>133.36000100000001</v>
      </c>
      <c r="J5410">
        <v>132.53921499999899</v>
      </c>
      <c r="K5410">
        <v>12159300</v>
      </c>
      <c r="L5410">
        <v>2.57</v>
      </c>
      <c r="M5410">
        <v>1.2677637703105701E-2</v>
      </c>
      <c r="N5410">
        <v>9.9474392603219001E-3</v>
      </c>
      <c r="O5410">
        <v>0.20482850673887501</v>
      </c>
      <c r="P5410">
        <v>0.187132203789728</v>
      </c>
      <c r="Q5410">
        <v>0.30121798874384198</v>
      </c>
      <c r="R5410">
        <v>1.29419926394153E-2</v>
      </c>
      <c r="S5410">
        <v>2.4280977385111299E-2</v>
      </c>
      <c r="T5410">
        <v>1.6556174646445099E-2</v>
      </c>
      <c r="U5410">
        <v>1.3800068639757201E-2</v>
      </c>
      <c r="V5410">
        <v>134.240005</v>
      </c>
      <c r="W5410">
        <v>97.68</v>
      </c>
      <c r="X5410">
        <v>-0.118573357058742</v>
      </c>
      <c r="Y5410">
        <v>8.8023511954049196E-3</v>
      </c>
      <c r="Z5410">
        <v>0.80525347237574496</v>
      </c>
      <c r="AA5410">
        <v>3.2864139435128701</v>
      </c>
      <c r="AB5410">
        <v>3.0897152871626798</v>
      </c>
      <c r="AC5410" t="s">
        <v>249</v>
      </c>
      <c r="AD5410" t="s">
        <v>400</v>
      </c>
      <c r="AE5410" t="s">
        <v>71</v>
      </c>
      <c r="AF5410" t="s">
        <v>72</v>
      </c>
      <c r="AG5410" t="s">
        <v>401</v>
      </c>
      <c r="AH5410" s="45">
        <v>27941</v>
      </c>
      <c r="AI5410">
        <v>1001039</v>
      </c>
      <c r="AK5410" t="s">
        <v>402</v>
      </c>
      <c r="AL5410" t="s">
        <v>276</v>
      </c>
      <c r="AM5410" t="s">
        <v>245</v>
      </c>
    </row>
    <row r="5411" spans="1:39" x14ac:dyDescent="0.3">
      <c r="A5411" s="1">
        <v>43622</v>
      </c>
      <c r="B5411" t="s">
        <v>47</v>
      </c>
      <c r="C5411" t="s">
        <v>239</v>
      </c>
      <c r="D5411">
        <v>500</v>
      </c>
      <c r="E5411">
        <v>4</v>
      </c>
      <c r="F5411">
        <v>136.509995</v>
      </c>
      <c r="G5411">
        <v>137.44000199999999</v>
      </c>
      <c r="H5411">
        <v>135.729996</v>
      </c>
      <c r="I5411">
        <v>137.21000699999999</v>
      </c>
      <c r="J5411">
        <v>136.36552399999999</v>
      </c>
      <c r="K5411">
        <v>6027300</v>
      </c>
      <c r="L5411">
        <v>2.1240000000000001</v>
      </c>
      <c r="M5411">
        <v>9.2990415865901906E-3</v>
      </c>
      <c r="N5411">
        <v>3.7196836431685497E-2</v>
      </c>
      <c r="O5411">
        <v>1.6237915298136799E-2</v>
      </c>
      <c r="P5411">
        <v>0.185226499369817</v>
      </c>
      <c r="Q5411">
        <v>0.33267571253494299</v>
      </c>
      <c r="R5411">
        <v>7.0612013019168002E-3</v>
      </c>
      <c r="S5411">
        <v>9.4341093790221205E-3</v>
      </c>
      <c r="T5411">
        <v>1.7208005132224001E-2</v>
      </c>
      <c r="U5411">
        <v>1.3741274226883499E-2</v>
      </c>
      <c r="V5411">
        <v>142.36999499999999</v>
      </c>
      <c r="W5411">
        <v>99.760002</v>
      </c>
      <c r="X5411">
        <v>-0.118573357058742</v>
      </c>
      <c r="Y5411">
        <v>6.1168407152111899E-3</v>
      </c>
      <c r="Z5411">
        <v>0.81856953760611595</v>
      </c>
      <c r="AA5411">
        <v>3.3328332735527999</v>
      </c>
      <c r="AB5411">
        <v>3.1553508646806798</v>
      </c>
      <c r="AC5411" t="s">
        <v>249</v>
      </c>
      <c r="AD5411" t="s">
        <v>400</v>
      </c>
      <c r="AE5411" t="s">
        <v>71</v>
      </c>
      <c r="AF5411" t="s">
        <v>72</v>
      </c>
      <c r="AG5411" t="s">
        <v>401</v>
      </c>
      <c r="AH5411" s="45">
        <v>27941</v>
      </c>
      <c r="AI5411">
        <v>1001039</v>
      </c>
      <c r="AK5411" t="s">
        <v>402</v>
      </c>
      <c r="AL5411" t="s">
        <v>276</v>
      </c>
      <c r="AM5411" t="s">
        <v>245</v>
      </c>
    </row>
    <row r="5412" spans="1:39" x14ac:dyDescent="0.3">
      <c r="A5412" s="1">
        <v>43564</v>
      </c>
      <c r="B5412" t="s">
        <v>47</v>
      </c>
      <c r="C5412" t="s">
        <v>239</v>
      </c>
      <c r="D5412">
        <v>800</v>
      </c>
      <c r="E5412">
        <v>5</v>
      </c>
      <c r="F5412">
        <v>115.610001</v>
      </c>
      <c r="G5412">
        <v>117.160004</v>
      </c>
      <c r="H5412">
        <v>115.279999</v>
      </c>
      <c r="I5412">
        <v>116.860001</v>
      </c>
      <c r="J5412">
        <v>116.140762</v>
      </c>
      <c r="K5412">
        <v>17340300</v>
      </c>
      <c r="L5412">
        <v>2.4990000000000001</v>
      </c>
      <c r="M5412">
        <v>1.63923859558581E-2</v>
      </c>
      <c r="N5412">
        <v>4.2834972657456998E-2</v>
      </c>
      <c r="O5412">
        <v>2.6446297363816599E-2</v>
      </c>
      <c r="P5412">
        <v>4.7669842714437603E-2</v>
      </c>
      <c r="Q5412">
        <v>0.17454395896540201</v>
      </c>
      <c r="R5412">
        <v>8.8970465231071796E-3</v>
      </c>
      <c r="S5412">
        <v>1.13230941343685E-2</v>
      </c>
      <c r="T5412">
        <v>8.86580221726079E-3</v>
      </c>
      <c r="U5412">
        <v>1.19740757330992E-2</v>
      </c>
      <c r="V5412">
        <v>120.199997</v>
      </c>
      <c r="W5412">
        <v>97.68</v>
      </c>
      <c r="X5412">
        <v>-0.118573357058742</v>
      </c>
      <c r="Y5412">
        <v>-6.0859766572597396E-3</v>
      </c>
      <c r="Z5412">
        <v>0.77763030900223695</v>
      </c>
      <c r="AA5412">
        <v>1.8325416045244001</v>
      </c>
      <c r="AB5412">
        <v>1.5031951368054699</v>
      </c>
      <c r="AC5412" t="s">
        <v>250</v>
      </c>
      <c r="AD5412" t="s">
        <v>400</v>
      </c>
      <c r="AE5412" t="s">
        <v>71</v>
      </c>
      <c r="AF5412" t="s">
        <v>72</v>
      </c>
      <c r="AG5412" t="s">
        <v>401</v>
      </c>
      <c r="AH5412" s="45">
        <v>27941</v>
      </c>
      <c r="AI5412">
        <v>1001039</v>
      </c>
      <c r="AK5412" t="s">
        <v>402</v>
      </c>
      <c r="AL5412" t="s">
        <v>276</v>
      </c>
      <c r="AM5412" t="s">
        <v>245</v>
      </c>
    </row>
    <row r="5413" spans="1:39" x14ac:dyDescent="0.3">
      <c r="A5413" s="1">
        <v>43566</v>
      </c>
      <c r="B5413" t="s">
        <v>47</v>
      </c>
      <c r="C5413" t="s">
        <v>239</v>
      </c>
      <c r="D5413">
        <v>100</v>
      </c>
      <c r="E5413">
        <v>5</v>
      </c>
      <c r="F5413">
        <v>117.730003</v>
      </c>
      <c r="G5413">
        <v>117.860001</v>
      </c>
      <c r="H5413">
        <v>116.32</v>
      </c>
      <c r="I5413">
        <v>116.599998</v>
      </c>
      <c r="J5413">
        <v>115.882362</v>
      </c>
      <c r="K5413">
        <v>12784500</v>
      </c>
      <c r="L5413">
        <v>2.504</v>
      </c>
      <c r="M5413">
        <v>-4.7912792346359702E-3</v>
      </c>
      <c r="N5413">
        <v>1.5993435451390099E-2</v>
      </c>
      <c r="O5413">
        <v>1.6167725866991101E-2</v>
      </c>
      <c r="P5413">
        <v>3.3132924677649597E-2</v>
      </c>
      <c r="Q5413">
        <v>0.16134384058175</v>
      </c>
      <c r="R5413">
        <v>7.9363000442869598E-3</v>
      </c>
      <c r="S5413">
        <v>1.1284654810016099E-2</v>
      </c>
      <c r="T5413">
        <v>8.7949144500523106E-3</v>
      </c>
      <c r="U5413">
        <v>1.19306402506502E-2</v>
      </c>
      <c r="V5413">
        <v>120.199997</v>
      </c>
      <c r="W5413">
        <v>97.68</v>
      </c>
      <c r="X5413">
        <v>-0.118573357058742</v>
      </c>
      <c r="Y5413" s="44">
        <v>3.8122194279549302E-5</v>
      </c>
      <c r="Z5413">
        <v>0.77480466126379999</v>
      </c>
      <c r="AA5413">
        <v>1.68326307461294</v>
      </c>
      <c r="AB5413">
        <v>1.61157961297077</v>
      </c>
      <c r="AC5413" t="s">
        <v>250</v>
      </c>
      <c r="AD5413" t="s">
        <v>400</v>
      </c>
      <c r="AE5413" t="s">
        <v>71</v>
      </c>
      <c r="AF5413" t="s">
        <v>72</v>
      </c>
      <c r="AG5413" t="s">
        <v>401</v>
      </c>
      <c r="AH5413" s="45">
        <v>27941</v>
      </c>
      <c r="AI5413">
        <v>1001039</v>
      </c>
      <c r="AK5413" t="s">
        <v>402</v>
      </c>
      <c r="AL5413" t="s">
        <v>276</v>
      </c>
      <c r="AM5413" t="s">
        <v>245</v>
      </c>
    </row>
    <row r="5414" spans="1:39" x14ac:dyDescent="0.3">
      <c r="A5414" s="1">
        <v>43570</v>
      </c>
      <c r="B5414" t="s">
        <v>47</v>
      </c>
      <c r="C5414" t="s">
        <v>239</v>
      </c>
      <c r="D5414">
        <v>700</v>
      </c>
      <c r="E5414">
        <v>5</v>
      </c>
      <c r="F5414">
        <v>131.050003</v>
      </c>
      <c r="G5414">
        <v>132.699997</v>
      </c>
      <c r="H5414">
        <v>129.78999299999899</v>
      </c>
      <c r="I5414">
        <v>132.03999299999899</v>
      </c>
      <c r="J5414">
        <v>131.22732500000001</v>
      </c>
      <c r="K5414">
        <v>32773700</v>
      </c>
      <c r="L5414">
        <v>2.5529999999999999</v>
      </c>
      <c r="M5414">
        <v>1.5108950523454E-2</v>
      </c>
      <c r="N5414">
        <v>0.13852058962837999</v>
      </c>
      <c r="O5414">
        <v>0.14270467198511699</v>
      </c>
      <c r="P5414">
        <v>0.16086299091145001</v>
      </c>
      <c r="Q5414">
        <v>0.29017373860761497</v>
      </c>
      <c r="R5414">
        <v>4.64320836512239E-2</v>
      </c>
      <c r="S5414">
        <v>2.57095442658168E-2</v>
      </c>
      <c r="T5414">
        <v>1.6342882993479E-2</v>
      </c>
      <c r="U5414">
        <v>1.3777238486023901E-2</v>
      </c>
      <c r="V5414">
        <v>132.699997</v>
      </c>
      <c r="W5414">
        <v>97.68</v>
      </c>
      <c r="X5414">
        <v>-0.118573357058742</v>
      </c>
      <c r="Y5414">
        <v>-6.2956724975841202E-4</v>
      </c>
      <c r="Z5414">
        <v>0.80668691557441397</v>
      </c>
      <c r="AA5414">
        <v>3.2280780851259601</v>
      </c>
      <c r="AB5414">
        <v>2.2944786805902799</v>
      </c>
      <c r="AC5414" t="s">
        <v>250</v>
      </c>
      <c r="AD5414" t="s">
        <v>400</v>
      </c>
      <c r="AE5414" t="s">
        <v>71</v>
      </c>
      <c r="AF5414" t="s">
        <v>72</v>
      </c>
      <c r="AG5414" t="s">
        <v>401</v>
      </c>
      <c r="AH5414" s="45">
        <v>27941</v>
      </c>
      <c r="AI5414">
        <v>1001039</v>
      </c>
      <c r="AK5414" t="s">
        <v>402</v>
      </c>
      <c r="AL5414" t="s">
        <v>276</v>
      </c>
      <c r="AM5414" t="s">
        <v>245</v>
      </c>
    </row>
    <row r="5415" spans="1:39" x14ac:dyDescent="0.3">
      <c r="A5415" s="1">
        <v>43571</v>
      </c>
      <c r="B5415" t="s">
        <v>47</v>
      </c>
      <c r="C5415" t="s">
        <v>239</v>
      </c>
      <c r="D5415">
        <v>100</v>
      </c>
      <c r="E5415">
        <v>5</v>
      </c>
      <c r="F5415">
        <v>131.75</v>
      </c>
      <c r="G5415">
        <v>132.13000500000001</v>
      </c>
      <c r="H5415">
        <v>129.55999800000001</v>
      </c>
      <c r="I5415">
        <v>129.89999399999999</v>
      </c>
      <c r="J5415">
        <v>129.100494</v>
      </c>
      <c r="K5415">
        <v>14564300</v>
      </c>
      <c r="L5415">
        <v>2.5920000000000001</v>
      </c>
      <c r="M5415">
        <v>-1.6340000305546401E-2</v>
      </c>
      <c r="N5415">
        <v>0.105788203366975</v>
      </c>
      <c r="O5415">
        <v>0.122180589322833</v>
      </c>
      <c r="P5415">
        <v>0.15041112517937899</v>
      </c>
      <c r="Q5415">
        <v>0.27493054917797399</v>
      </c>
      <c r="R5415">
        <v>5.0550471850697803E-2</v>
      </c>
      <c r="S5415">
        <v>2.6165406025339899E-2</v>
      </c>
      <c r="T5415">
        <v>1.6482412815335301E-2</v>
      </c>
      <c r="U5415">
        <v>1.3820543415921401E-2</v>
      </c>
      <c r="V5415">
        <v>132.699997</v>
      </c>
      <c r="W5415">
        <v>97.68</v>
      </c>
      <c r="X5415">
        <v>-0.118573357058742</v>
      </c>
      <c r="Y5415">
        <v>5.0922850790659495E-4</v>
      </c>
      <c r="Z5415">
        <v>0.80945472661702</v>
      </c>
      <c r="AA5415">
        <v>3.02444620924138</v>
      </c>
      <c r="AB5415">
        <v>2.5328596015336799</v>
      </c>
      <c r="AC5415" t="s">
        <v>250</v>
      </c>
      <c r="AD5415" t="s">
        <v>400</v>
      </c>
      <c r="AE5415" t="s">
        <v>71</v>
      </c>
      <c r="AF5415" t="s">
        <v>72</v>
      </c>
      <c r="AG5415" t="s">
        <v>401</v>
      </c>
      <c r="AH5415" s="45">
        <v>27941</v>
      </c>
      <c r="AI5415">
        <v>1001039</v>
      </c>
      <c r="AK5415" t="s">
        <v>402</v>
      </c>
      <c r="AL5415" t="s">
        <v>276</v>
      </c>
      <c r="AM5415" t="s">
        <v>245</v>
      </c>
    </row>
    <row r="5416" spans="1:39" x14ac:dyDescent="0.3">
      <c r="A5416" s="1">
        <v>43579</v>
      </c>
      <c r="B5416" t="s">
        <v>47</v>
      </c>
      <c r="C5416" t="s">
        <v>239</v>
      </c>
      <c r="D5416">
        <v>400</v>
      </c>
      <c r="E5416">
        <v>5</v>
      </c>
      <c r="F5416">
        <v>133.11000100000001</v>
      </c>
      <c r="G5416">
        <v>135.75</v>
      </c>
      <c r="H5416">
        <v>132.720001</v>
      </c>
      <c r="I5416">
        <v>135.10000600000001</v>
      </c>
      <c r="J5416">
        <v>134.26850899999999</v>
      </c>
      <c r="K5416">
        <v>11449500</v>
      </c>
      <c r="L5416">
        <v>2.5219999999999998</v>
      </c>
      <c r="M5416">
        <v>1.29630296297738E-2</v>
      </c>
      <c r="N5416">
        <v>3.9250469195642297E-2</v>
      </c>
      <c r="O5416">
        <v>0.22175668059560599</v>
      </c>
      <c r="P5416">
        <v>0.19540461999098699</v>
      </c>
      <c r="Q5416">
        <v>0.31507919711385501</v>
      </c>
      <c r="R5416">
        <v>8.4067779836243806E-3</v>
      </c>
      <c r="S5416">
        <v>2.41078525086969E-2</v>
      </c>
      <c r="T5416">
        <v>1.66027771854717E-2</v>
      </c>
      <c r="U5416">
        <v>1.38193019383173E-2</v>
      </c>
      <c r="V5416">
        <v>135.75</v>
      </c>
      <c r="W5416">
        <v>97.68</v>
      </c>
      <c r="X5416">
        <v>-0.118573357058742</v>
      </c>
      <c r="Y5416">
        <v>-2.1941687255359501E-3</v>
      </c>
      <c r="Z5416">
        <v>0.80365012437489003</v>
      </c>
      <c r="AA5416">
        <v>3.43639060166988</v>
      </c>
      <c r="AB5416">
        <v>3.1721041656483799</v>
      </c>
      <c r="AC5416" t="s">
        <v>250</v>
      </c>
      <c r="AD5416" t="s">
        <v>400</v>
      </c>
      <c r="AE5416" t="s">
        <v>71</v>
      </c>
      <c r="AF5416" t="s">
        <v>72</v>
      </c>
      <c r="AG5416" t="s">
        <v>401</v>
      </c>
      <c r="AH5416" s="45">
        <v>27941</v>
      </c>
      <c r="AI5416">
        <v>1001039</v>
      </c>
      <c r="AK5416" t="s">
        <v>402</v>
      </c>
      <c r="AL5416" t="s">
        <v>276</v>
      </c>
      <c r="AM5416" t="s">
        <v>245</v>
      </c>
    </row>
    <row r="5417" spans="1:39" x14ac:dyDescent="0.3">
      <c r="A5417" s="1">
        <v>43580</v>
      </c>
      <c r="B5417" t="s">
        <v>47</v>
      </c>
      <c r="C5417" t="s">
        <v>239</v>
      </c>
      <c r="D5417">
        <v>300</v>
      </c>
      <c r="E5417">
        <v>5</v>
      </c>
      <c r="F5417">
        <v>135.36000100000001</v>
      </c>
      <c r="G5417">
        <v>138.88000500000001</v>
      </c>
      <c r="H5417">
        <v>134.83999599999899</v>
      </c>
      <c r="I5417">
        <v>137.240005</v>
      </c>
      <c r="J5417">
        <v>136.39532500000001</v>
      </c>
      <c r="K5417">
        <v>16382500</v>
      </c>
      <c r="L5417">
        <v>2.5339999999999998</v>
      </c>
      <c r="M5417">
        <v>1.57158770964296E-2</v>
      </c>
      <c r="N5417">
        <v>4.0825011184895101E-2</v>
      </c>
      <c r="O5417">
        <v>0.24154627935115</v>
      </c>
      <c r="P5417">
        <v>0.21626328079191701</v>
      </c>
      <c r="Q5417">
        <v>0.33770858545622801</v>
      </c>
      <c r="R5417">
        <v>8.7248303325432597E-3</v>
      </c>
      <c r="S5417">
        <v>2.39230906260605E-2</v>
      </c>
      <c r="T5417">
        <v>1.6643645760414001E-2</v>
      </c>
      <c r="U5417">
        <v>1.3839550401211801E-2</v>
      </c>
      <c r="V5417">
        <v>138.88000500000001</v>
      </c>
      <c r="W5417">
        <v>97.68</v>
      </c>
      <c r="X5417">
        <v>-0.118573357058742</v>
      </c>
      <c r="Y5417">
        <v>-3.6904169755480902E-4</v>
      </c>
      <c r="Z5417">
        <v>0.80496345946145897</v>
      </c>
      <c r="AA5417">
        <v>3.6711708834509902</v>
      </c>
      <c r="AB5417">
        <v>3.31619573852169</v>
      </c>
      <c r="AC5417" t="s">
        <v>250</v>
      </c>
      <c r="AD5417" t="s">
        <v>400</v>
      </c>
      <c r="AE5417" t="s">
        <v>71</v>
      </c>
      <c r="AF5417" t="s">
        <v>72</v>
      </c>
      <c r="AG5417" t="s">
        <v>401</v>
      </c>
      <c r="AH5417" s="45">
        <v>27941</v>
      </c>
      <c r="AI5417">
        <v>1001039</v>
      </c>
      <c r="AK5417" t="s">
        <v>402</v>
      </c>
      <c r="AL5417" t="s">
        <v>276</v>
      </c>
      <c r="AM5417" t="s">
        <v>245</v>
      </c>
    </row>
    <row r="5418" spans="1:39" x14ac:dyDescent="0.3">
      <c r="A5418" s="1">
        <v>43595</v>
      </c>
      <c r="B5418" t="s">
        <v>47</v>
      </c>
      <c r="C5418" t="s">
        <v>246</v>
      </c>
      <c r="D5418">
        <v>300</v>
      </c>
      <c r="E5418">
        <v>5</v>
      </c>
      <c r="F5418">
        <v>133.009995</v>
      </c>
      <c r="G5418">
        <v>134.320007</v>
      </c>
      <c r="H5418">
        <v>131.229996</v>
      </c>
      <c r="I5418">
        <v>134.03999299999899</v>
      </c>
      <c r="J5418">
        <v>133.215012</v>
      </c>
      <c r="K5418">
        <v>9858500</v>
      </c>
      <c r="L5418">
        <v>2.4550000000000001</v>
      </c>
      <c r="M5418">
        <v>3.3627769518532998E-3</v>
      </c>
      <c r="N5418">
        <v>-2.1612552979279301E-3</v>
      </c>
      <c r="O5418">
        <v>0.13716153348912599</v>
      </c>
      <c r="P5418">
        <v>0.18402387628820699</v>
      </c>
      <c r="Q5418">
        <v>0.30900107448960901</v>
      </c>
      <c r="R5418">
        <v>1.0152354395908E-2</v>
      </c>
      <c r="S5418">
        <v>2.5661424437271499E-2</v>
      </c>
      <c r="T5418">
        <v>1.7170691306986199E-2</v>
      </c>
      <c r="U5418">
        <v>1.37864410148032E-2</v>
      </c>
      <c r="V5418">
        <v>142.36999499999999</v>
      </c>
      <c r="W5418">
        <v>98.809997999999993</v>
      </c>
      <c r="X5418">
        <v>-0.118573357058742</v>
      </c>
      <c r="Y5418">
        <v>3.7133938472042301E-3</v>
      </c>
      <c r="Z5418">
        <v>0.821797062707183</v>
      </c>
      <c r="AA5418">
        <v>3.1932804486108899</v>
      </c>
      <c r="AB5418">
        <v>3.1280011522597699</v>
      </c>
      <c r="AC5418" t="s">
        <v>250</v>
      </c>
      <c r="AD5418" t="s">
        <v>400</v>
      </c>
      <c r="AE5418" t="s">
        <v>71</v>
      </c>
      <c r="AF5418" t="s">
        <v>72</v>
      </c>
      <c r="AG5418" t="s">
        <v>401</v>
      </c>
      <c r="AH5418" s="45">
        <v>27941</v>
      </c>
      <c r="AI5418">
        <v>1001039</v>
      </c>
      <c r="AK5418" t="s">
        <v>402</v>
      </c>
      <c r="AL5418" t="s">
        <v>276</v>
      </c>
      <c r="AM5418" t="s">
        <v>245</v>
      </c>
    </row>
    <row r="5419" spans="1:39" x14ac:dyDescent="0.3">
      <c r="A5419" s="1">
        <v>43598</v>
      </c>
      <c r="B5419" t="s">
        <v>47</v>
      </c>
      <c r="C5419" t="s">
        <v>239</v>
      </c>
      <c r="D5419">
        <v>200</v>
      </c>
      <c r="E5419">
        <v>5</v>
      </c>
      <c r="F5419">
        <v>131.5</v>
      </c>
      <c r="G5419">
        <v>132.66000399999999</v>
      </c>
      <c r="H5419">
        <v>130.550003</v>
      </c>
      <c r="I5419">
        <v>131.33999599999899</v>
      </c>
      <c r="J5419">
        <v>130.531631</v>
      </c>
      <c r="K5419">
        <v>11389900</v>
      </c>
      <c r="L5419">
        <v>2.4049999999999998</v>
      </c>
      <c r="M5419">
        <v>-2.03488739240563E-2</v>
      </c>
      <c r="N5419">
        <v>-2.7485461030189201E-2</v>
      </c>
      <c r="O5419">
        <v>0.114248745451422</v>
      </c>
      <c r="P5419">
        <v>0.18241280474134899</v>
      </c>
      <c r="Q5419">
        <v>0.27169160185852398</v>
      </c>
      <c r="R5419">
        <v>1.2761740024189601E-2</v>
      </c>
      <c r="S5419">
        <v>2.6275126011031501E-2</v>
      </c>
      <c r="T5419">
        <v>1.7204634519616801E-2</v>
      </c>
      <c r="U5419">
        <v>1.38170953703141E-2</v>
      </c>
      <c r="V5419">
        <v>142.36999499999999</v>
      </c>
      <c r="W5419">
        <v>98.809997999999993</v>
      </c>
      <c r="X5419">
        <v>-0.118573357058742</v>
      </c>
      <c r="Y5419">
        <v>-2.4426469085879299E-2</v>
      </c>
      <c r="Z5419">
        <v>0.81983844513363102</v>
      </c>
      <c r="AA5419">
        <v>2.77510698821045</v>
      </c>
      <c r="AB5419">
        <v>2.9940701071247098</v>
      </c>
      <c r="AC5419" t="s">
        <v>250</v>
      </c>
      <c r="AD5419" t="s">
        <v>400</v>
      </c>
      <c r="AE5419" t="s">
        <v>71</v>
      </c>
      <c r="AF5419" t="s">
        <v>72</v>
      </c>
      <c r="AG5419" t="s">
        <v>401</v>
      </c>
      <c r="AH5419" s="45">
        <v>27941</v>
      </c>
      <c r="AI5419">
        <v>1001039</v>
      </c>
      <c r="AK5419" t="s">
        <v>402</v>
      </c>
      <c r="AL5419" t="s">
        <v>276</v>
      </c>
      <c r="AM5419" t="s">
        <v>245</v>
      </c>
    </row>
    <row r="5420" spans="1:39" x14ac:dyDescent="0.3">
      <c r="A5420" s="1">
        <v>43607</v>
      </c>
      <c r="B5420" t="s">
        <v>47</v>
      </c>
      <c r="C5420" t="s">
        <v>239</v>
      </c>
      <c r="D5420">
        <v>300</v>
      </c>
      <c r="E5420">
        <v>5</v>
      </c>
      <c r="F5420">
        <v>133.820007</v>
      </c>
      <c r="G5420">
        <v>134.16999799999999</v>
      </c>
      <c r="H5420">
        <v>133.38999899999999</v>
      </c>
      <c r="I5420">
        <v>133.85000600000001</v>
      </c>
      <c r="J5420">
        <v>133.02619899999999</v>
      </c>
      <c r="K5420">
        <v>5093700</v>
      </c>
      <c r="L5420">
        <v>2.3929999999999998</v>
      </c>
      <c r="M5420">
        <v>-1.7913496602013201E-3</v>
      </c>
      <c r="N5420">
        <v>-6.1817000563597199E-3</v>
      </c>
      <c r="O5420">
        <v>1.6345167586038802E-2</v>
      </c>
      <c r="P5420">
        <v>0.15798074588699601</v>
      </c>
      <c r="Q5420">
        <v>0.26748522474905501</v>
      </c>
      <c r="R5420">
        <v>5.3942242356515803E-3</v>
      </c>
      <c r="S5420">
        <v>1.1563417978300501E-2</v>
      </c>
      <c r="T5420">
        <v>1.7239545991111199E-2</v>
      </c>
      <c r="U5420">
        <v>1.38063916052505E-2</v>
      </c>
      <c r="V5420">
        <v>142.36999499999999</v>
      </c>
      <c r="W5420">
        <v>98.809997999999993</v>
      </c>
      <c r="X5420">
        <v>-0.118573357058742</v>
      </c>
      <c r="Y5420">
        <v>-2.8283920525026501E-3</v>
      </c>
      <c r="Z5420">
        <v>0.82242105585488501</v>
      </c>
      <c r="AA5420">
        <v>2.6636328722718101</v>
      </c>
      <c r="AB5420">
        <v>2.7324577103129299</v>
      </c>
      <c r="AC5420" t="s">
        <v>250</v>
      </c>
      <c r="AD5420" t="s">
        <v>400</v>
      </c>
      <c r="AE5420" t="s">
        <v>71</v>
      </c>
      <c r="AF5420" t="s">
        <v>72</v>
      </c>
      <c r="AG5420" t="s">
        <v>401</v>
      </c>
      <c r="AH5420" s="45">
        <v>27941</v>
      </c>
      <c r="AI5420">
        <v>1001039</v>
      </c>
      <c r="AK5420" t="s">
        <v>402</v>
      </c>
      <c r="AL5420" t="s">
        <v>276</v>
      </c>
      <c r="AM5420" t="s">
        <v>245</v>
      </c>
    </row>
    <row r="5421" spans="1:39" x14ac:dyDescent="0.3">
      <c r="A5421" s="1">
        <v>43613</v>
      </c>
      <c r="B5421" t="s">
        <v>47</v>
      </c>
      <c r="C5421" t="s">
        <v>246</v>
      </c>
      <c r="D5421">
        <v>200</v>
      </c>
      <c r="E5421">
        <v>5</v>
      </c>
      <c r="F5421">
        <v>133.21000699999999</v>
      </c>
      <c r="G5421">
        <v>134.03999299999899</v>
      </c>
      <c r="H5421">
        <v>132.58999599999899</v>
      </c>
      <c r="I5421">
        <v>132.61999499999999</v>
      </c>
      <c r="J5421">
        <v>131.80375699999999</v>
      </c>
      <c r="K5421">
        <v>8938400</v>
      </c>
      <c r="L5421">
        <v>2.2679999999999998</v>
      </c>
      <c r="M5421">
        <v>-1.2809711961567799E-3</v>
      </c>
      <c r="N5421">
        <v>-9.6801389671032703E-3</v>
      </c>
      <c r="O5421">
        <v>-3.4243343655224003E-2</v>
      </c>
      <c r="P5421">
        <v>0.1556850486287</v>
      </c>
      <c r="Q5421">
        <v>0.277170167375345</v>
      </c>
      <c r="R5421">
        <v>3.8315985521415298E-3</v>
      </c>
      <c r="S5421">
        <v>1.0382012844162699E-2</v>
      </c>
      <c r="T5421">
        <v>1.7147048318338302E-2</v>
      </c>
      <c r="U5421">
        <v>1.37866926363138E-2</v>
      </c>
      <c r="V5421">
        <v>142.36999499999999</v>
      </c>
      <c r="W5421">
        <v>98.809997999999993</v>
      </c>
      <c r="X5421">
        <v>-0.118573357058742</v>
      </c>
      <c r="Y5421">
        <v>-8.4109499934704197E-3</v>
      </c>
      <c r="Z5421">
        <v>0.82196538624528304</v>
      </c>
      <c r="AA5421">
        <v>2.7651908216299401</v>
      </c>
      <c r="AB5421">
        <v>2.6802736397681901</v>
      </c>
      <c r="AC5421" t="s">
        <v>250</v>
      </c>
      <c r="AD5421" t="s">
        <v>400</v>
      </c>
      <c r="AE5421" t="s">
        <v>71</v>
      </c>
      <c r="AF5421" t="s">
        <v>72</v>
      </c>
      <c r="AG5421" t="s">
        <v>401</v>
      </c>
      <c r="AH5421" s="45">
        <v>27941</v>
      </c>
      <c r="AI5421">
        <v>1001039</v>
      </c>
      <c r="AK5421" t="s">
        <v>402</v>
      </c>
      <c r="AL5421" t="s">
        <v>276</v>
      </c>
      <c r="AM5421" t="s">
        <v>245</v>
      </c>
    </row>
    <row r="5422" spans="1:39" x14ac:dyDescent="0.3">
      <c r="A5422" s="1">
        <v>43635</v>
      </c>
      <c r="B5422" t="s">
        <v>47</v>
      </c>
      <c r="C5422" t="s">
        <v>239</v>
      </c>
      <c r="D5422">
        <v>700</v>
      </c>
      <c r="E5422">
        <v>5</v>
      </c>
      <c r="F5422">
        <v>139.509995</v>
      </c>
      <c r="G5422">
        <v>141.070007</v>
      </c>
      <c r="H5422">
        <v>138.58000200000001</v>
      </c>
      <c r="I5422">
        <v>140.91999799999999</v>
      </c>
      <c r="J5422">
        <v>140.052673</v>
      </c>
      <c r="K5422">
        <v>6877100</v>
      </c>
      <c r="L5422">
        <v>2.0289999999999999</v>
      </c>
      <c r="M5422">
        <v>1.1993196411235099E-2</v>
      </c>
      <c r="N5422">
        <v>3.7598329680522499E-2</v>
      </c>
      <c r="O5422">
        <v>4.2621329439853702E-2</v>
      </c>
      <c r="P5422">
        <v>0.24780287653628799</v>
      </c>
      <c r="Q5422">
        <v>0.29053591383775701</v>
      </c>
      <c r="R5422">
        <v>2.1913106277744801E-2</v>
      </c>
      <c r="S5422">
        <v>1.22541465641534E-2</v>
      </c>
      <c r="T5422">
        <v>1.76347336671017E-2</v>
      </c>
      <c r="U5422">
        <v>1.38636751779363E-2</v>
      </c>
      <c r="V5422">
        <v>143.509995</v>
      </c>
      <c r="W5422">
        <v>100.349998</v>
      </c>
      <c r="X5422">
        <v>-0.118573357058742</v>
      </c>
      <c r="Y5422">
        <v>2.98071681438073E-3</v>
      </c>
      <c r="Z5422">
        <v>0.80848086417515996</v>
      </c>
      <c r="AA5422">
        <v>2.79548076547275</v>
      </c>
      <c r="AB5422">
        <v>2.8113556791645702</v>
      </c>
      <c r="AC5422" t="s">
        <v>250</v>
      </c>
      <c r="AD5422" t="s">
        <v>400</v>
      </c>
      <c r="AE5422" t="s">
        <v>71</v>
      </c>
      <c r="AF5422" t="s">
        <v>72</v>
      </c>
      <c r="AG5422" t="s">
        <v>401</v>
      </c>
      <c r="AH5422" s="45">
        <v>27941</v>
      </c>
      <c r="AI5422">
        <v>1001039</v>
      </c>
      <c r="AK5422" t="s">
        <v>402</v>
      </c>
      <c r="AL5422" t="s">
        <v>276</v>
      </c>
      <c r="AM5422" t="s">
        <v>245</v>
      </c>
    </row>
    <row r="5423" spans="1:39" x14ac:dyDescent="0.3">
      <c r="A5423" s="1">
        <v>43556</v>
      </c>
      <c r="B5423" t="s">
        <v>47</v>
      </c>
      <c r="C5423" t="s">
        <v>239</v>
      </c>
      <c r="D5423">
        <v>100</v>
      </c>
      <c r="E5423">
        <v>6</v>
      </c>
      <c r="F5423">
        <v>111.589996</v>
      </c>
      <c r="G5423">
        <v>112.870003</v>
      </c>
      <c r="H5423">
        <v>111.379997</v>
      </c>
      <c r="I5423">
        <v>112.510002</v>
      </c>
      <c r="J5423">
        <v>111.81753500000001</v>
      </c>
      <c r="K5423">
        <v>10785100</v>
      </c>
      <c r="L5423">
        <v>2.4969999999999999</v>
      </c>
      <c r="M5423">
        <v>1.32416892073594E-2</v>
      </c>
      <c r="N5423">
        <v>4.28571997212275E-2</v>
      </c>
      <c r="O5423">
        <v>-2.9287443298648898E-3</v>
      </c>
      <c r="P5423">
        <v>4.7413437940694199E-2</v>
      </c>
      <c r="Q5423">
        <v>0.129214544256049</v>
      </c>
      <c r="R5423">
        <v>8.6347287026952609E-3</v>
      </c>
      <c r="S5423">
        <v>1.03533289515089E-2</v>
      </c>
      <c r="T5423">
        <v>1.01068480324445E-2</v>
      </c>
      <c r="U5423">
        <v>1.2046049700651901E-2</v>
      </c>
      <c r="V5423">
        <v>120.199997</v>
      </c>
      <c r="W5423">
        <v>97.68</v>
      </c>
      <c r="X5423">
        <v>-0.118573357058742</v>
      </c>
      <c r="Y5423">
        <v>1.1502195497633099E-2</v>
      </c>
      <c r="Z5423">
        <v>0.78494643355972205</v>
      </c>
      <c r="AA5423">
        <v>1.2380172997343</v>
      </c>
      <c r="AB5423">
        <v>1.1787977971936301</v>
      </c>
      <c r="AC5423" t="s">
        <v>251</v>
      </c>
      <c r="AD5423" t="s">
        <v>400</v>
      </c>
      <c r="AE5423" t="s">
        <v>71</v>
      </c>
      <c r="AF5423" t="s">
        <v>72</v>
      </c>
      <c r="AG5423" t="s">
        <v>401</v>
      </c>
      <c r="AH5423" s="45">
        <v>27941</v>
      </c>
      <c r="AI5423">
        <v>1001039</v>
      </c>
      <c r="AK5423" t="s">
        <v>402</v>
      </c>
      <c r="AL5423" t="s">
        <v>276</v>
      </c>
      <c r="AM5423" t="s">
        <v>245</v>
      </c>
    </row>
    <row r="5424" spans="1:39" x14ac:dyDescent="0.3">
      <c r="A5424" s="1">
        <v>43563</v>
      </c>
      <c r="B5424" t="s">
        <v>47</v>
      </c>
      <c r="C5424" t="s">
        <v>246</v>
      </c>
      <c r="D5424">
        <v>1100</v>
      </c>
      <c r="E5424">
        <v>6</v>
      </c>
      <c r="F5424">
        <v>115</v>
      </c>
      <c r="G5424">
        <v>115.83000199999999</v>
      </c>
      <c r="H5424">
        <v>114.639999</v>
      </c>
      <c r="I5424">
        <v>114.959999</v>
      </c>
      <c r="J5424">
        <v>114.25245700000001</v>
      </c>
      <c r="K5424">
        <v>11054200</v>
      </c>
      <c r="L5424">
        <v>2.5190000000000001</v>
      </c>
      <c r="M5424">
        <v>-3.4784448587874098E-4</v>
      </c>
      <c r="N5424">
        <v>2.1542144015017702E-2</v>
      </c>
      <c r="O5424">
        <v>8.2980775205632098E-3</v>
      </c>
      <c r="P5424">
        <v>3.90259329873772E-2</v>
      </c>
      <c r="Q5424">
        <v>0.15165314897923499</v>
      </c>
      <c r="R5424">
        <v>9.3017196165043892E-3</v>
      </c>
      <c r="S5424">
        <v>1.0813341868138E-2</v>
      </c>
      <c r="T5424">
        <v>8.6849661433010799E-3</v>
      </c>
      <c r="U5424">
        <v>1.1941282426245601E-2</v>
      </c>
      <c r="V5424">
        <v>120.199997</v>
      </c>
      <c r="W5424">
        <v>97.68</v>
      </c>
      <c r="X5424">
        <v>-0.118573357058742</v>
      </c>
      <c r="Y5424">
        <v>1.0469119934194001E-3</v>
      </c>
      <c r="Z5424">
        <v>0.78231220130443102</v>
      </c>
      <c r="AA5424">
        <v>1.5426545050412199</v>
      </c>
      <c r="AB5424">
        <v>1.4173087048102899</v>
      </c>
      <c r="AC5424" t="s">
        <v>251</v>
      </c>
      <c r="AD5424" t="s">
        <v>400</v>
      </c>
      <c r="AE5424" t="s">
        <v>71</v>
      </c>
      <c r="AF5424" t="s">
        <v>72</v>
      </c>
      <c r="AG5424" t="s">
        <v>401</v>
      </c>
      <c r="AH5424" s="45">
        <v>27941</v>
      </c>
      <c r="AI5424">
        <v>1001039</v>
      </c>
      <c r="AK5424" t="s">
        <v>402</v>
      </c>
      <c r="AL5424" t="s">
        <v>276</v>
      </c>
      <c r="AM5424" t="s">
        <v>245</v>
      </c>
    </row>
    <row r="5425" spans="1:39" x14ac:dyDescent="0.3">
      <c r="A5425" s="1">
        <v>43578</v>
      </c>
      <c r="B5425" t="s">
        <v>47</v>
      </c>
      <c r="C5425" t="s">
        <v>239</v>
      </c>
      <c r="D5425">
        <v>900</v>
      </c>
      <c r="E5425">
        <v>6</v>
      </c>
      <c r="F5425">
        <v>133.38999899999999</v>
      </c>
      <c r="G5425">
        <v>134.240005</v>
      </c>
      <c r="H5425">
        <v>132.64999399999999</v>
      </c>
      <c r="I5425">
        <v>133.36000100000001</v>
      </c>
      <c r="J5425">
        <v>132.53921499999899</v>
      </c>
      <c r="K5425">
        <v>12159300</v>
      </c>
      <c r="L5425">
        <v>2.57</v>
      </c>
      <c r="M5425">
        <v>1.2677637703105701E-2</v>
      </c>
      <c r="N5425">
        <v>9.9474392603219001E-3</v>
      </c>
      <c r="O5425">
        <v>0.20482850673887501</v>
      </c>
      <c r="P5425">
        <v>0.187132203789728</v>
      </c>
      <c r="Q5425">
        <v>0.30121798874384198</v>
      </c>
      <c r="R5425">
        <v>1.29419926394153E-2</v>
      </c>
      <c r="S5425">
        <v>2.4280977385111299E-2</v>
      </c>
      <c r="T5425">
        <v>1.6556174646445099E-2</v>
      </c>
      <c r="U5425">
        <v>1.3800068639757201E-2</v>
      </c>
      <c r="V5425">
        <v>134.240005</v>
      </c>
      <c r="W5425">
        <v>97.68</v>
      </c>
      <c r="X5425">
        <v>-0.118573357058742</v>
      </c>
      <c r="Y5425">
        <v>8.8023511954049196E-3</v>
      </c>
      <c r="Z5425">
        <v>0.80525347237574496</v>
      </c>
      <c r="AA5425">
        <v>3.2864139435128701</v>
      </c>
      <c r="AB5425">
        <v>3.0897152871626798</v>
      </c>
      <c r="AC5425" t="s">
        <v>251</v>
      </c>
      <c r="AD5425" t="s">
        <v>400</v>
      </c>
      <c r="AE5425" t="s">
        <v>71</v>
      </c>
      <c r="AF5425" t="s">
        <v>72</v>
      </c>
      <c r="AG5425" t="s">
        <v>401</v>
      </c>
      <c r="AH5425" s="45">
        <v>27941</v>
      </c>
      <c r="AI5425">
        <v>1001039</v>
      </c>
      <c r="AK5425" t="s">
        <v>402</v>
      </c>
      <c r="AL5425" t="s">
        <v>276</v>
      </c>
      <c r="AM5425" t="s">
        <v>245</v>
      </c>
    </row>
    <row r="5426" spans="1:39" x14ac:dyDescent="0.3">
      <c r="A5426" s="1">
        <v>43599</v>
      </c>
      <c r="B5426" t="s">
        <v>47</v>
      </c>
      <c r="C5426" t="s">
        <v>239</v>
      </c>
      <c r="D5426">
        <v>1600</v>
      </c>
      <c r="E5426">
        <v>6</v>
      </c>
      <c r="F5426">
        <v>133.520004</v>
      </c>
      <c r="G5426">
        <v>134.66000399999999</v>
      </c>
      <c r="H5426">
        <v>132.050003</v>
      </c>
      <c r="I5426">
        <v>133.199997</v>
      </c>
      <c r="J5426">
        <v>132.38018799999901</v>
      </c>
      <c r="K5426">
        <v>12001700</v>
      </c>
      <c r="L5426">
        <v>2.419</v>
      </c>
      <c r="M5426">
        <v>1.4062414309407301E-2</v>
      </c>
      <c r="N5426">
        <v>-1.8001966311236199E-3</v>
      </c>
      <c r="O5426">
        <v>0.133102438995466</v>
      </c>
      <c r="P5426">
        <v>0.19867070284755001</v>
      </c>
      <c r="Q5426">
        <v>0.28192582376386999</v>
      </c>
      <c r="R5426">
        <v>1.4701622850973199E-2</v>
      </c>
      <c r="S5426">
        <v>2.6241412023562699E-2</v>
      </c>
      <c r="T5426">
        <v>1.7248914906425099E-2</v>
      </c>
      <c r="U5426">
        <v>1.38402318129092E-2</v>
      </c>
      <c r="V5426">
        <v>142.36999499999999</v>
      </c>
      <c r="W5426">
        <v>98.809997999999993</v>
      </c>
      <c r="X5426">
        <v>-0.118573357058742</v>
      </c>
      <c r="Y5426">
        <v>7.98398755130913E-3</v>
      </c>
      <c r="Z5426">
        <v>0.82198308281870602</v>
      </c>
      <c r="AA5426">
        <v>2.8800786449557698</v>
      </c>
      <c r="AB5426">
        <v>2.9627232443264702</v>
      </c>
      <c r="AC5426" t="s">
        <v>251</v>
      </c>
      <c r="AD5426" t="s">
        <v>400</v>
      </c>
      <c r="AE5426" t="s">
        <v>71</v>
      </c>
      <c r="AF5426" t="s">
        <v>72</v>
      </c>
      <c r="AG5426" t="s">
        <v>401</v>
      </c>
      <c r="AH5426" s="45">
        <v>27941</v>
      </c>
      <c r="AI5426">
        <v>1001039</v>
      </c>
      <c r="AK5426" t="s">
        <v>402</v>
      </c>
      <c r="AL5426" t="s">
        <v>276</v>
      </c>
      <c r="AM5426" t="s">
        <v>245</v>
      </c>
    </row>
    <row r="5427" spans="1:39" x14ac:dyDescent="0.3">
      <c r="A5427" s="1">
        <v>43607</v>
      </c>
      <c r="B5427" t="s">
        <v>47</v>
      </c>
      <c r="C5427" t="s">
        <v>246</v>
      </c>
      <c r="D5427">
        <v>900</v>
      </c>
      <c r="E5427">
        <v>6</v>
      </c>
      <c r="F5427">
        <v>133.820007</v>
      </c>
      <c r="G5427">
        <v>134.16999799999999</v>
      </c>
      <c r="H5427">
        <v>133.38999899999999</v>
      </c>
      <c r="I5427">
        <v>133.85000600000001</v>
      </c>
      <c r="J5427">
        <v>133.02619899999999</v>
      </c>
      <c r="K5427">
        <v>5093700</v>
      </c>
      <c r="L5427">
        <v>2.3929999999999998</v>
      </c>
      <c r="M5427">
        <v>-1.7913496602013201E-3</v>
      </c>
      <c r="N5427">
        <v>-6.1817000563597199E-3</v>
      </c>
      <c r="O5427">
        <v>1.6345167586038802E-2</v>
      </c>
      <c r="P5427">
        <v>0.15798074588699601</v>
      </c>
      <c r="Q5427">
        <v>0.26748522474905501</v>
      </c>
      <c r="R5427">
        <v>5.3942242356515803E-3</v>
      </c>
      <c r="S5427">
        <v>1.1563417978300501E-2</v>
      </c>
      <c r="T5427">
        <v>1.7239545991111199E-2</v>
      </c>
      <c r="U5427">
        <v>1.38063916052505E-2</v>
      </c>
      <c r="V5427">
        <v>142.36999499999999</v>
      </c>
      <c r="W5427">
        <v>98.809997999999993</v>
      </c>
      <c r="X5427">
        <v>-0.118573357058742</v>
      </c>
      <c r="Y5427">
        <v>-2.8283920525026501E-3</v>
      </c>
      <c r="Z5427">
        <v>0.82242105585488501</v>
      </c>
      <c r="AA5427">
        <v>2.6636328722718101</v>
      </c>
      <c r="AB5427">
        <v>2.7324577103129299</v>
      </c>
      <c r="AC5427" t="s">
        <v>251</v>
      </c>
      <c r="AD5427" t="s">
        <v>400</v>
      </c>
      <c r="AE5427" t="s">
        <v>71</v>
      </c>
      <c r="AF5427" t="s">
        <v>72</v>
      </c>
      <c r="AG5427" t="s">
        <v>401</v>
      </c>
      <c r="AH5427" s="45">
        <v>27941</v>
      </c>
      <c r="AI5427">
        <v>1001039</v>
      </c>
      <c r="AK5427" t="s">
        <v>402</v>
      </c>
      <c r="AL5427" t="s">
        <v>276</v>
      </c>
      <c r="AM5427" t="s">
        <v>245</v>
      </c>
    </row>
    <row r="5428" spans="1:39" x14ac:dyDescent="0.3">
      <c r="A5428" s="1">
        <v>43619</v>
      </c>
      <c r="B5428" t="s">
        <v>47</v>
      </c>
      <c r="C5428" t="s">
        <v>246</v>
      </c>
      <c r="D5428">
        <v>400</v>
      </c>
      <c r="E5428">
        <v>6</v>
      </c>
      <c r="F5428">
        <v>132.020004</v>
      </c>
      <c r="G5428">
        <v>132.949997</v>
      </c>
      <c r="H5428">
        <v>131.490005</v>
      </c>
      <c r="I5428">
        <v>132.470001</v>
      </c>
      <c r="J5428">
        <v>131.65469400000001</v>
      </c>
      <c r="K5428">
        <v>7901400</v>
      </c>
      <c r="L5428">
        <v>2.081</v>
      </c>
      <c r="M5428">
        <v>3.2514158109954801E-3</v>
      </c>
      <c r="N5428">
        <v>-2.4125577164626501E-3</v>
      </c>
      <c r="O5428">
        <v>-2.9088826162143699E-2</v>
      </c>
      <c r="P5428">
        <v>0.14726723884937001</v>
      </c>
      <c r="Q5428">
        <v>0.30223314119592698</v>
      </c>
      <c r="R5428">
        <v>4.9627132020908802E-3</v>
      </c>
      <c r="S5428">
        <v>8.9428748996782294E-3</v>
      </c>
      <c r="T5428">
        <v>1.7139274014509001E-2</v>
      </c>
      <c r="U5428">
        <v>1.3697792790282701E-2</v>
      </c>
      <c r="V5428">
        <v>142.36999499999999</v>
      </c>
      <c r="W5428">
        <v>99.199996999999996</v>
      </c>
      <c r="X5428">
        <v>-0.118573357058742</v>
      </c>
      <c r="Y5428">
        <v>-2.7690708645509302E-3</v>
      </c>
      <c r="Z5428">
        <v>0.81395335412737002</v>
      </c>
      <c r="AA5428">
        <v>3.0435022544078101</v>
      </c>
      <c r="AB5428">
        <v>2.8831665317950099</v>
      </c>
      <c r="AC5428" t="s">
        <v>251</v>
      </c>
      <c r="AD5428" t="s">
        <v>400</v>
      </c>
      <c r="AE5428" t="s">
        <v>71</v>
      </c>
      <c r="AF5428" t="s">
        <v>72</v>
      </c>
      <c r="AG5428" t="s">
        <v>401</v>
      </c>
      <c r="AH5428" s="45">
        <v>27941</v>
      </c>
      <c r="AI5428">
        <v>1001039</v>
      </c>
      <c r="AK5428" t="s">
        <v>402</v>
      </c>
      <c r="AL5428" t="s">
        <v>276</v>
      </c>
      <c r="AM5428" t="s">
        <v>245</v>
      </c>
    </row>
    <row r="5429" spans="1:39" x14ac:dyDescent="0.3">
      <c r="A5429" s="1">
        <v>43621</v>
      </c>
      <c r="B5429" t="s">
        <v>47</v>
      </c>
      <c r="C5429" t="s">
        <v>239</v>
      </c>
      <c r="D5429">
        <v>200</v>
      </c>
      <c r="E5429">
        <v>6</v>
      </c>
      <c r="F5429">
        <v>135.41000399999999</v>
      </c>
      <c r="G5429">
        <v>136</v>
      </c>
      <c r="H5429">
        <v>134.94000199999999</v>
      </c>
      <c r="I5429">
        <v>135.94000199999999</v>
      </c>
      <c r="J5429">
        <v>135.10333299999999</v>
      </c>
      <c r="K5429">
        <v>6842800</v>
      </c>
      <c r="L5429">
        <v>2.1230000000000002</v>
      </c>
      <c r="M5429">
        <v>8.2729985782216096E-3</v>
      </c>
      <c r="N5429">
        <v>3.2674505645780699E-2</v>
      </c>
      <c r="O5429">
        <v>1.1914205519751401E-2</v>
      </c>
      <c r="P5429">
        <v>0.16858675436277501</v>
      </c>
      <c r="Q5429">
        <v>0.320379340117804</v>
      </c>
      <c r="R5429">
        <v>7.0530722244795301E-3</v>
      </c>
      <c r="S5429">
        <v>9.2912282428050507E-3</v>
      </c>
      <c r="T5429">
        <v>1.7236505365333599E-2</v>
      </c>
      <c r="U5429">
        <v>1.37346589079808E-2</v>
      </c>
      <c r="V5429">
        <v>142.36999499999999</v>
      </c>
      <c r="W5429">
        <v>99.760002</v>
      </c>
      <c r="X5429">
        <v>-0.118573357058742</v>
      </c>
      <c r="Y5429">
        <v>8.1287266899663802E-3</v>
      </c>
      <c r="Z5429">
        <v>0.81766018844014898</v>
      </c>
      <c r="AA5429">
        <v>3.2163282217492899</v>
      </c>
      <c r="AB5429">
        <v>3.0863958552166499</v>
      </c>
      <c r="AC5429" t="s">
        <v>251</v>
      </c>
      <c r="AD5429" t="s">
        <v>400</v>
      </c>
      <c r="AE5429" t="s">
        <v>71</v>
      </c>
      <c r="AF5429" t="s">
        <v>72</v>
      </c>
      <c r="AG5429" t="s">
        <v>401</v>
      </c>
      <c r="AH5429" s="45">
        <v>27941</v>
      </c>
      <c r="AI5429">
        <v>1001039</v>
      </c>
      <c r="AK5429" t="s">
        <v>402</v>
      </c>
      <c r="AL5429" t="s">
        <v>276</v>
      </c>
      <c r="AM5429" t="s">
        <v>245</v>
      </c>
    </row>
    <row r="5430" spans="1:39" x14ac:dyDescent="0.3">
      <c r="A5430" s="1">
        <v>43577</v>
      </c>
      <c r="B5430" t="s">
        <v>47</v>
      </c>
      <c r="C5430" t="s">
        <v>239</v>
      </c>
      <c r="D5430">
        <v>1300</v>
      </c>
      <c r="E5430">
        <v>7</v>
      </c>
      <c r="F5430">
        <v>131.89999399999999</v>
      </c>
      <c r="G5430">
        <v>132.199997</v>
      </c>
      <c r="H5430">
        <v>131.029999</v>
      </c>
      <c r="I5430">
        <v>131.679993</v>
      </c>
      <c r="J5430">
        <v>130.86953700000001</v>
      </c>
      <c r="K5430">
        <v>10197500</v>
      </c>
      <c r="L5430">
        <v>2.59</v>
      </c>
      <c r="M5430">
        <v>-5.8305789890976401E-3</v>
      </c>
      <c r="N5430">
        <v>1.2378752080670101E-2</v>
      </c>
      <c r="O5430">
        <v>0.17998521517073801</v>
      </c>
      <c r="P5430">
        <v>0.17048413963456999</v>
      </c>
      <c r="Q5430">
        <v>0.28207682145850799</v>
      </c>
      <c r="R5430">
        <v>1.3478521720280599E-2</v>
      </c>
      <c r="S5430">
        <v>2.46911503369588E-2</v>
      </c>
      <c r="T5430">
        <v>1.65315790982077E-2</v>
      </c>
      <c r="U5430">
        <v>1.37892901969985E-2</v>
      </c>
      <c r="V5430">
        <v>132.86999499999999</v>
      </c>
      <c r="W5430">
        <v>97.68</v>
      </c>
      <c r="X5430">
        <v>-0.118573357058742</v>
      </c>
      <c r="Y5430">
        <v>1.0115060212163699E-3</v>
      </c>
      <c r="Z5430">
        <v>0.80365494060264098</v>
      </c>
      <c r="AA5430">
        <v>3.0693434207469599</v>
      </c>
      <c r="AB5430">
        <v>3.0780481154852999</v>
      </c>
      <c r="AC5430" t="s">
        <v>252</v>
      </c>
      <c r="AD5430" t="s">
        <v>400</v>
      </c>
      <c r="AE5430" t="s">
        <v>71</v>
      </c>
      <c r="AF5430" t="s">
        <v>72</v>
      </c>
      <c r="AG5430" t="s">
        <v>401</v>
      </c>
      <c r="AH5430" s="45">
        <v>27941</v>
      </c>
      <c r="AI5430">
        <v>1001039</v>
      </c>
      <c r="AK5430" t="s">
        <v>402</v>
      </c>
      <c r="AL5430" t="s">
        <v>276</v>
      </c>
      <c r="AM5430" t="s">
        <v>245</v>
      </c>
    </row>
    <row r="5431" spans="1:39" x14ac:dyDescent="0.3">
      <c r="A5431" s="1">
        <v>43579</v>
      </c>
      <c r="B5431" t="s">
        <v>47</v>
      </c>
      <c r="C5431" t="s">
        <v>246</v>
      </c>
      <c r="D5431">
        <v>900</v>
      </c>
      <c r="E5431">
        <v>7</v>
      </c>
      <c r="F5431">
        <v>133.11000100000001</v>
      </c>
      <c r="G5431">
        <v>135.75</v>
      </c>
      <c r="H5431">
        <v>132.720001</v>
      </c>
      <c r="I5431">
        <v>135.10000600000001</v>
      </c>
      <c r="J5431">
        <v>134.26850899999999</v>
      </c>
      <c r="K5431">
        <v>11449500</v>
      </c>
      <c r="L5431">
        <v>2.5219999999999998</v>
      </c>
      <c r="M5431">
        <v>1.29630296297738E-2</v>
      </c>
      <c r="N5431">
        <v>3.9250469195642297E-2</v>
      </c>
      <c r="O5431">
        <v>0.22175668059560599</v>
      </c>
      <c r="P5431">
        <v>0.19540461999098699</v>
      </c>
      <c r="Q5431">
        <v>0.31507919711385501</v>
      </c>
      <c r="R5431">
        <v>8.4067779836243806E-3</v>
      </c>
      <c r="S5431">
        <v>2.41078525086969E-2</v>
      </c>
      <c r="T5431">
        <v>1.66027771854717E-2</v>
      </c>
      <c r="U5431">
        <v>1.38193019383173E-2</v>
      </c>
      <c r="V5431">
        <v>135.75</v>
      </c>
      <c r="W5431">
        <v>97.68</v>
      </c>
      <c r="X5431">
        <v>-0.118573357058742</v>
      </c>
      <c r="Y5431">
        <v>-2.1941687255359501E-3</v>
      </c>
      <c r="Z5431">
        <v>0.80365012437489003</v>
      </c>
      <c r="AA5431">
        <v>3.43639060166988</v>
      </c>
      <c r="AB5431">
        <v>3.1721041656483799</v>
      </c>
      <c r="AC5431" t="s">
        <v>252</v>
      </c>
      <c r="AD5431" t="s">
        <v>400</v>
      </c>
      <c r="AE5431" t="s">
        <v>71</v>
      </c>
      <c r="AF5431" t="s">
        <v>72</v>
      </c>
      <c r="AG5431" t="s">
        <v>401</v>
      </c>
      <c r="AH5431" s="45">
        <v>27941</v>
      </c>
      <c r="AI5431">
        <v>1001039</v>
      </c>
      <c r="AK5431" t="s">
        <v>402</v>
      </c>
      <c r="AL5431" t="s">
        <v>276</v>
      </c>
      <c r="AM5431" t="s">
        <v>245</v>
      </c>
    </row>
    <row r="5432" spans="1:39" x14ac:dyDescent="0.3">
      <c r="A5432" s="1">
        <v>43584</v>
      </c>
      <c r="B5432" t="s">
        <v>47</v>
      </c>
      <c r="C5432" t="s">
        <v>246</v>
      </c>
      <c r="D5432">
        <v>400</v>
      </c>
      <c r="E5432">
        <v>7</v>
      </c>
      <c r="F5432">
        <v>142.19000199999999</v>
      </c>
      <c r="G5432">
        <v>142.36999499999999</v>
      </c>
      <c r="H5432">
        <v>137.61000100000001</v>
      </c>
      <c r="I5432">
        <v>139.300003</v>
      </c>
      <c r="J5432">
        <v>138.442657</v>
      </c>
      <c r="K5432">
        <v>25746100</v>
      </c>
      <c r="L5432">
        <v>2.536</v>
      </c>
      <c r="M5432">
        <v>-4.44092751777613E-3</v>
      </c>
      <c r="N5432">
        <v>5.6255284813774002E-2</v>
      </c>
      <c r="O5432">
        <v>0.23360736758665501</v>
      </c>
      <c r="P5432">
        <v>0.228812967079985</v>
      </c>
      <c r="Q5432">
        <v>0.348794056258802</v>
      </c>
      <c r="R5432">
        <v>9.1728485994675996E-3</v>
      </c>
      <c r="S5432">
        <v>2.40208671021402E-2</v>
      </c>
      <c r="T5432">
        <v>1.67763521541659E-2</v>
      </c>
      <c r="U5432">
        <v>1.38265509737253E-2</v>
      </c>
      <c r="V5432">
        <v>142.36999499999999</v>
      </c>
      <c r="W5432">
        <v>97.68</v>
      </c>
      <c r="X5432">
        <v>-0.118573357058742</v>
      </c>
      <c r="Y5432">
        <v>1.07094833958194E-3</v>
      </c>
      <c r="Z5432">
        <v>0.81674654416861603</v>
      </c>
      <c r="AA5432">
        <v>3.7388718802544898</v>
      </c>
      <c r="AB5432">
        <v>3.5608018861589499</v>
      </c>
      <c r="AC5432" t="s">
        <v>252</v>
      </c>
      <c r="AD5432" t="s">
        <v>400</v>
      </c>
      <c r="AE5432" t="s">
        <v>71</v>
      </c>
      <c r="AF5432" t="s">
        <v>72</v>
      </c>
      <c r="AG5432" t="s">
        <v>401</v>
      </c>
      <c r="AH5432" s="45">
        <v>27941</v>
      </c>
      <c r="AI5432">
        <v>1001039</v>
      </c>
      <c r="AK5432" t="s">
        <v>402</v>
      </c>
      <c r="AL5432" t="s">
        <v>276</v>
      </c>
      <c r="AM5432" t="s">
        <v>245</v>
      </c>
    </row>
    <row r="5433" spans="1:39" x14ac:dyDescent="0.3">
      <c r="A5433" s="1">
        <v>43595</v>
      </c>
      <c r="B5433" t="s">
        <v>47</v>
      </c>
      <c r="C5433" t="s">
        <v>239</v>
      </c>
      <c r="D5433">
        <v>500</v>
      </c>
      <c r="E5433">
        <v>7</v>
      </c>
      <c r="F5433">
        <v>133.009995</v>
      </c>
      <c r="G5433">
        <v>134.320007</v>
      </c>
      <c r="H5433">
        <v>131.229996</v>
      </c>
      <c r="I5433">
        <v>134.03999299999899</v>
      </c>
      <c r="J5433">
        <v>133.215012</v>
      </c>
      <c r="K5433">
        <v>9858500</v>
      </c>
      <c r="L5433">
        <v>2.4550000000000001</v>
      </c>
      <c r="M5433">
        <v>3.3627769518532998E-3</v>
      </c>
      <c r="N5433">
        <v>-2.1612552979279301E-3</v>
      </c>
      <c r="O5433">
        <v>0.13716153348912599</v>
      </c>
      <c r="P5433">
        <v>0.18402387628820699</v>
      </c>
      <c r="Q5433">
        <v>0.30900107448960901</v>
      </c>
      <c r="R5433">
        <v>1.0152354395908E-2</v>
      </c>
      <c r="S5433">
        <v>2.5661424437271499E-2</v>
      </c>
      <c r="T5433">
        <v>1.7170691306986199E-2</v>
      </c>
      <c r="U5433">
        <v>1.37864410148032E-2</v>
      </c>
      <c r="V5433">
        <v>142.36999499999999</v>
      </c>
      <c r="W5433">
        <v>98.809997999999993</v>
      </c>
      <c r="X5433">
        <v>-0.118573357058742</v>
      </c>
      <c r="Y5433">
        <v>3.7133938472042301E-3</v>
      </c>
      <c r="Z5433">
        <v>0.821797062707183</v>
      </c>
      <c r="AA5433">
        <v>3.1932804486108899</v>
      </c>
      <c r="AB5433">
        <v>3.1280011522597699</v>
      </c>
      <c r="AC5433" t="s">
        <v>252</v>
      </c>
      <c r="AD5433" t="s">
        <v>400</v>
      </c>
      <c r="AE5433" t="s">
        <v>71</v>
      </c>
      <c r="AF5433" t="s">
        <v>72</v>
      </c>
      <c r="AG5433" t="s">
        <v>401</v>
      </c>
      <c r="AH5433" s="45">
        <v>27941</v>
      </c>
      <c r="AI5433">
        <v>1001039</v>
      </c>
      <c r="AK5433" t="s">
        <v>402</v>
      </c>
      <c r="AL5433" t="s">
        <v>276</v>
      </c>
      <c r="AM5433" t="s">
        <v>245</v>
      </c>
    </row>
    <row r="5434" spans="1:39" x14ac:dyDescent="0.3">
      <c r="A5434" s="1">
        <v>43621</v>
      </c>
      <c r="B5434" t="s">
        <v>47</v>
      </c>
      <c r="C5434" t="s">
        <v>239</v>
      </c>
      <c r="D5434">
        <v>500</v>
      </c>
      <c r="E5434">
        <v>7</v>
      </c>
      <c r="F5434">
        <v>135.41000399999999</v>
      </c>
      <c r="G5434">
        <v>136</v>
      </c>
      <c r="H5434">
        <v>134.94000199999999</v>
      </c>
      <c r="I5434">
        <v>135.94000199999999</v>
      </c>
      <c r="J5434">
        <v>135.10333299999999</v>
      </c>
      <c r="K5434">
        <v>6842800</v>
      </c>
      <c r="L5434">
        <v>2.1230000000000002</v>
      </c>
      <c r="M5434">
        <v>8.2729985782216096E-3</v>
      </c>
      <c r="N5434">
        <v>3.2674505645780699E-2</v>
      </c>
      <c r="O5434">
        <v>1.1914205519751401E-2</v>
      </c>
      <c r="P5434">
        <v>0.16858675436277501</v>
      </c>
      <c r="Q5434">
        <v>0.320379340117804</v>
      </c>
      <c r="R5434">
        <v>7.0530722244795301E-3</v>
      </c>
      <c r="S5434">
        <v>9.2912282428050507E-3</v>
      </c>
      <c r="T5434">
        <v>1.7236505365333599E-2</v>
      </c>
      <c r="U5434">
        <v>1.37346589079808E-2</v>
      </c>
      <c r="V5434">
        <v>142.36999499999999</v>
      </c>
      <c r="W5434">
        <v>99.760002</v>
      </c>
      <c r="X5434">
        <v>-0.118573357058742</v>
      </c>
      <c r="Y5434">
        <v>8.1287266899663802E-3</v>
      </c>
      <c r="Z5434">
        <v>0.81766018844014898</v>
      </c>
      <c r="AA5434">
        <v>3.2163282217492899</v>
      </c>
      <c r="AB5434">
        <v>3.0863958552166499</v>
      </c>
      <c r="AC5434" t="s">
        <v>252</v>
      </c>
      <c r="AD5434" t="s">
        <v>400</v>
      </c>
      <c r="AE5434" t="s">
        <v>71</v>
      </c>
      <c r="AF5434" t="s">
        <v>72</v>
      </c>
      <c r="AG5434" t="s">
        <v>401</v>
      </c>
      <c r="AH5434" s="45">
        <v>27941</v>
      </c>
      <c r="AI5434">
        <v>1001039</v>
      </c>
      <c r="AK5434" t="s">
        <v>402</v>
      </c>
      <c r="AL5434" t="s">
        <v>276</v>
      </c>
      <c r="AM5434" t="s">
        <v>245</v>
      </c>
    </row>
    <row r="5435" spans="1:39" x14ac:dyDescent="0.3">
      <c r="A5435" s="1">
        <v>43559</v>
      </c>
      <c r="B5435" t="s">
        <v>47</v>
      </c>
      <c r="C5435" t="s">
        <v>246</v>
      </c>
      <c r="D5435">
        <v>1200</v>
      </c>
      <c r="E5435">
        <v>8</v>
      </c>
      <c r="F5435">
        <v>113.239998</v>
      </c>
      <c r="G5435">
        <v>114.860001</v>
      </c>
      <c r="H5435">
        <v>113.029999</v>
      </c>
      <c r="I5435">
        <v>114.75</v>
      </c>
      <c r="J5435">
        <v>114.043747</v>
      </c>
      <c r="K5435">
        <v>14378400</v>
      </c>
      <c r="L5435">
        <v>2.512</v>
      </c>
      <c r="M5435">
        <v>1.9624892180326901E-2</v>
      </c>
      <c r="N5435">
        <v>3.5841697513283297E-2</v>
      </c>
      <c r="O5435">
        <v>6.5574008345987197E-3</v>
      </c>
      <c r="P5435">
        <v>7.6208398988177106E-2</v>
      </c>
      <c r="Q5435">
        <v>0.14386347407854599</v>
      </c>
      <c r="R5435">
        <v>9.4972512924910001E-3</v>
      </c>
      <c r="S5435">
        <v>1.10429498471642E-2</v>
      </c>
      <c r="T5435">
        <v>9.5048315943912498E-3</v>
      </c>
      <c r="U5435">
        <v>1.20139791055632E-2</v>
      </c>
      <c r="V5435">
        <v>120.199997</v>
      </c>
      <c r="W5435">
        <v>97.68</v>
      </c>
      <c r="X5435">
        <v>-0.118573357058742</v>
      </c>
      <c r="Y5435">
        <v>2.0824655091414399E-3</v>
      </c>
      <c r="Z5435">
        <v>0.78458552259236203</v>
      </c>
      <c r="AA5435">
        <v>1.43510082182842</v>
      </c>
      <c r="AB5435">
        <v>1.3525701361806599</v>
      </c>
      <c r="AC5435" t="s">
        <v>253</v>
      </c>
      <c r="AD5435" t="s">
        <v>400</v>
      </c>
      <c r="AE5435" t="s">
        <v>71</v>
      </c>
      <c r="AF5435" t="s">
        <v>72</v>
      </c>
      <c r="AG5435" t="s">
        <v>401</v>
      </c>
      <c r="AH5435" s="45">
        <v>27941</v>
      </c>
      <c r="AI5435">
        <v>1001039</v>
      </c>
      <c r="AK5435" t="s">
        <v>402</v>
      </c>
      <c r="AL5435" t="s">
        <v>276</v>
      </c>
      <c r="AM5435" t="s">
        <v>245</v>
      </c>
    </row>
    <row r="5436" spans="1:39" x14ac:dyDescent="0.3">
      <c r="A5436" s="1">
        <v>43594</v>
      </c>
      <c r="B5436" t="s">
        <v>47</v>
      </c>
      <c r="C5436" t="s">
        <v>239</v>
      </c>
      <c r="D5436">
        <v>700</v>
      </c>
      <c r="E5436">
        <v>8</v>
      </c>
      <c r="F5436">
        <v>135.029999</v>
      </c>
      <c r="G5436">
        <v>136.479996</v>
      </c>
      <c r="H5436">
        <v>132.83999599999899</v>
      </c>
      <c r="I5436">
        <v>133.58999599999899</v>
      </c>
      <c r="J5436">
        <v>132.76779199999999</v>
      </c>
      <c r="K5436">
        <v>15297100</v>
      </c>
      <c r="L5436">
        <v>2.4569999999999999</v>
      </c>
      <c r="M5436">
        <v>-1.0425327884659301E-2</v>
      </c>
      <c r="N5436">
        <v>-4.1086233577069297E-3</v>
      </c>
      <c r="O5436">
        <v>0.15019114249313101</v>
      </c>
      <c r="P5436">
        <v>0.18569581923713499</v>
      </c>
      <c r="Q5436">
        <v>0.28759657344224299</v>
      </c>
      <c r="R5436">
        <v>1.0006677274922E-2</v>
      </c>
      <c r="S5436">
        <v>2.5742219156881199E-2</v>
      </c>
      <c r="T5436">
        <v>1.7172677053135601E-2</v>
      </c>
      <c r="U5436">
        <v>1.38390613765971E-2</v>
      </c>
      <c r="V5436">
        <v>142.36999499999999</v>
      </c>
      <c r="W5436">
        <v>98.809997999999993</v>
      </c>
      <c r="X5436">
        <v>-0.118573357058742</v>
      </c>
      <c r="Y5436">
        <v>-3.0259986019249502E-3</v>
      </c>
      <c r="Z5436">
        <v>0.81061154612889597</v>
      </c>
      <c r="AA5436">
        <v>2.9594731008591499</v>
      </c>
      <c r="AB5436">
        <v>3.1499910450088802</v>
      </c>
      <c r="AC5436" t="s">
        <v>253</v>
      </c>
      <c r="AD5436" t="s">
        <v>400</v>
      </c>
      <c r="AE5436" t="s">
        <v>71</v>
      </c>
      <c r="AF5436" t="s">
        <v>72</v>
      </c>
      <c r="AG5436" t="s">
        <v>401</v>
      </c>
      <c r="AH5436" s="45">
        <v>27941</v>
      </c>
      <c r="AI5436">
        <v>1001039</v>
      </c>
      <c r="AK5436" t="s">
        <v>402</v>
      </c>
      <c r="AL5436" t="s">
        <v>276</v>
      </c>
      <c r="AM5436" t="s">
        <v>245</v>
      </c>
    </row>
    <row r="5437" spans="1:39" x14ac:dyDescent="0.3">
      <c r="A5437" s="1">
        <v>43615</v>
      </c>
      <c r="B5437" t="s">
        <v>47</v>
      </c>
      <c r="C5437" t="s">
        <v>246</v>
      </c>
      <c r="D5437">
        <v>500</v>
      </c>
      <c r="E5437">
        <v>8</v>
      </c>
      <c r="F5437">
        <v>131.88000500000001</v>
      </c>
      <c r="G5437">
        <v>132.679993</v>
      </c>
      <c r="H5437">
        <v>131.33999599999899</v>
      </c>
      <c r="I5437">
        <v>132.199997</v>
      </c>
      <c r="J5437">
        <v>131.386337</v>
      </c>
      <c r="K5437">
        <v>5274000</v>
      </c>
      <c r="L5437">
        <v>2.2269999999999999</v>
      </c>
      <c r="M5437">
        <v>4.77671080068553E-3</v>
      </c>
      <c r="N5437">
        <v>-1.2403973354066299E-2</v>
      </c>
      <c r="O5437">
        <v>-5.2314090581801503E-2</v>
      </c>
      <c r="P5437">
        <v>0.15834498510272099</v>
      </c>
      <c r="Q5437">
        <v>0.29798344062454002</v>
      </c>
      <c r="R5437">
        <v>5.6497767877104199E-3</v>
      </c>
      <c r="S5437">
        <v>9.4734375986274006E-3</v>
      </c>
      <c r="T5437">
        <v>1.7162072696288801E-2</v>
      </c>
      <c r="U5437">
        <v>1.3702543803916899E-2</v>
      </c>
      <c r="V5437">
        <v>142.36999499999999</v>
      </c>
      <c r="W5437">
        <v>98.809997999999993</v>
      </c>
      <c r="X5437">
        <v>-0.118573357058742</v>
      </c>
      <c r="Y5437">
        <v>2.0962723552933101E-3</v>
      </c>
      <c r="Z5437">
        <v>0.81501207170504097</v>
      </c>
      <c r="AA5437">
        <v>2.98805822623267</v>
      </c>
      <c r="AB5437">
        <v>2.7387200533998901</v>
      </c>
      <c r="AC5437" t="s">
        <v>253</v>
      </c>
      <c r="AD5437" t="s">
        <v>400</v>
      </c>
      <c r="AE5437" t="s">
        <v>71</v>
      </c>
      <c r="AF5437" t="s">
        <v>72</v>
      </c>
      <c r="AG5437" t="s">
        <v>401</v>
      </c>
      <c r="AH5437" s="45">
        <v>27941</v>
      </c>
      <c r="AI5437">
        <v>1001039</v>
      </c>
      <c r="AK5437" t="s">
        <v>402</v>
      </c>
      <c r="AL5437" t="s">
        <v>276</v>
      </c>
      <c r="AM5437" t="s">
        <v>245</v>
      </c>
    </row>
    <row r="5438" spans="1:39" x14ac:dyDescent="0.3">
      <c r="A5438" s="1">
        <v>43620</v>
      </c>
      <c r="B5438" t="s">
        <v>47</v>
      </c>
      <c r="C5438" t="s">
        <v>246</v>
      </c>
      <c r="D5438">
        <v>900</v>
      </c>
      <c r="E5438">
        <v>8</v>
      </c>
      <c r="F5438">
        <v>133.449997</v>
      </c>
      <c r="G5438">
        <v>134.88000500000001</v>
      </c>
      <c r="H5438">
        <v>132.91999799999999</v>
      </c>
      <c r="I5438">
        <v>134.820007</v>
      </c>
      <c r="J5438">
        <v>133.99023399999999</v>
      </c>
      <c r="K5438">
        <v>8247500</v>
      </c>
      <c r="L5438">
        <v>2.1190000000000002</v>
      </c>
      <c r="M5438">
        <v>1.75843762450669E-2</v>
      </c>
      <c r="N5438">
        <v>1.64527897247609E-2</v>
      </c>
      <c r="O5438">
        <v>5.0566158336042598E-3</v>
      </c>
      <c r="P5438">
        <v>0.16774219713556099</v>
      </c>
      <c r="Q5438">
        <v>0.32092402676655202</v>
      </c>
      <c r="R5438">
        <v>9.3955936351719192E-3</v>
      </c>
      <c r="S5438">
        <v>9.1331843809220499E-3</v>
      </c>
      <c r="T5438">
        <v>1.7232410020649298E-2</v>
      </c>
      <c r="U5438">
        <v>1.3735807975241401E-2</v>
      </c>
      <c r="V5438">
        <v>142.36999499999999</v>
      </c>
      <c r="W5438">
        <v>99.699996999999996</v>
      </c>
      <c r="X5438">
        <v>-0.118573357058742</v>
      </c>
      <c r="Y5438">
        <v>2.1205927310919401E-2</v>
      </c>
      <c r="Z5438">
        <v>0.81825081371901698</v>
      </c>
      <c r="AA5438">
        <v>3.2338871908493498</v>
      </c>
      <c r="AB5438">
        <v>2.9769058056388902</v>
      </c>
      <c r="AC5438" t="s">
        <v>253</v>
      </c>
      <c r="AD5438" t="s">
        <v>400</v>
      </c>
      <c r="AE5438" t="s">
        <v>71</v>
      </c>
      <c r="AF5438" t="s">
        <v>72</v>
      </c>
      <c r="AG5438" t="s">
        <v>401</v>
      </c>
      <c r="AH5438" s="45">
        <v>27941</v>
      </c>
      <c r="AI5438">
        <v>1001039</v>
      </c>
      <c r="AK5438" t="s">
        <v>402</v>
      </c>
      <c r="AL5438" t="s">
        <v>276</v>
      </c>
      <c r="AM5438" t="s">
        <v>245</v>
      </c>
    </row>
    <row r="5439" spans="1:39" x14ac:dyDescent="0.3">
      <c r="A5439" s="1">
        <v>43641</v>
      </c>
      <c r="B5439" t="s">
        <v>47</v>
      </c>
      <c r="C5439" t="s">
        <v>246</v>
      </c>
      <c r="D5439">
        <v>900</v>
      </c>
      <c r="E5439">
        <v>8</v>
      </c>
      <c r="F5439">
        <v>139.020004</v>
      </c>
      <c r="G5439">
        <v>140.41000399999999</v>
      </c>
      <c r="H5439">
        <v>138.66999799999999</v>
      </c>
      <c r="I5439">
        <v>139.94000199999999</v>
      </c>
      <c r="J5439">
        <v>139.07870500000001</v>
      </c>
      <c r="K5439">
        <v>14675400</v>
      </c>
      <c r="L5439">
        <v>1.994</v>
      </c>
      <c r="M5439">
        <v>5.1582887672664904E-3</v>
      </c>
      <c r="N5439">
        <v>5.0146047550598599E-3</v>
      </c>
      <c r="O5439">
        <v>5.2896729582492703E-2</v>
      </c>
      <c r="P5439">
        <v>0.23946144257469601</v>
      </c>
      <c r="Q5439">
        <v>0.29030531932690701</v>
      </c>
      <c r="R5439">
        <v>1.0476272223920301E-2</v>
      </c>
      <c r="S5439">
        <v>1.2464815281804899E-2</v>
      </c>
      <c r="T5439">
        <v>1.7505871343592098E-2</v>
      </c>
      <c r="U5439">
        <v>1.38586048840272E-2</v>
      </c>
      <c r="V5439">
        <v>143.509995</v>
      </c>
      <c r="W5439">
        <v>100.349998</v>
      </c>
      <c r="X5439">
        <v>-0.118573357058742</v>
      </c>
      <c r="Y5439">
        <v>-9.5417756928269908E-3</v>
      </c>
      <c r="Z5439">
        <v>0.800697109053498</v>
      </c>
      <c r="AA5439">
        <v>2.7540890878953501</v>
      </c>
      <c r="AB5439">
        <v>2.7936287804111499</v>
      </c>
      <c r="AC5439" t="s">
        <v>253</v>
      </c>
      <c r="AD5439" t="s">
        <v>400</v>
      </c>
      <c r="AE5439" t="s">
        <v>71</v>
      </c>
      <c r="AF5439" t="s">
        <v>72</v>
      </c>
      <c r="AG5439" t="s">
        <v>401</v>
      </c>
      <c r="AH5439" s="45">
        <v>27941</v>
      </c>
      <c r="AI5439">
        <v>1001039</v>
      </c>
      <c r="AK5439" t="s">
        <v>402</v>
      </c>
      <c r="AL5439" t="s">
        <v>276</v>
      </c>
      <c r="AM5439" t="s">
        <v>245</v>
      </c>
    </row>
    <row r="5440" spans="1:39" x14ac:dyDescent="0.3">
      <c r="A5440" s="1">
        <v>43642</v>
      </c>
      <c r="B5440" t="s">
        <v>47</v>
      </c>
      <c r="C5440" t="s">
        <v>246</v>
      </c>
      <c r="D5440">
        <v>900</v>
      </c>
      <c r="E5440">
        <v>8</v>
      </c>
      <c r="F5440">
        <v>140.36000100000001</v>
      </c>
      <c r="G5440">
        <v>140.740005</v>
      </c>
      <c r="H5440">
        <v>139.509995</v>
      </c>
      <c r="I5440">
        <v>140.39999399999999</v>
      </c>
      <c r="J5440">
        <v>139.53587300000001</v>
      </c>
      <c r="K5440">
        <v>8842100</v>
      </c>
      <c r="L5440">
        <v>2.0489999999999999</v>
      </c>
      <c r="M5440">
        <v>3.2817264163245499E-3</v>
      </c>
      <c r="N5440">
        <v>-3.6968652398508802E-3</v>
      </c>
      <c r="O5440">
        <v>5.5726624155457601E-2</v>
      </c>
      <c r="P5440">
        <v>0.24147287889858099</v>
      </c>
      <c r="Q5440">
        <v>0.31152005300595798</v>
      </c>
      <c r="R5440">
        <v>8.7783537266597905E-3</v>
      </c>
      <c r="S5440">
        <v>1.24583060909351E-2</v>
      </c>
      <c r="T5440">
        <v>1.7503015401276301E-2</v>
      </c>
      <c r="U5440">
        <v>1.38065469343072E-2</v>
      </c>
      <c r="V5440">
        <v>143.509995</v>
      </c>
      <c r="W5440">
        <v>100.349998</v>
      </c>
      <c r="X5440">
        <v>-0.118573357058742</v>
      </c>
      <c r="Y5440">
        <v>-1.2346958449604901E-3</v>
      </c>
      <c r="Z5440">
        <v>0.79579214067776105</v>
      </c>
      <c r="AA5440">
        <v>2.9525874295313099</v>
      </c>
      <c r="AB5440">
        <v>2.82505011322286</v>
      </c>
      <c r="AC5440" t="s">
        <v>253</v>
      </c>
      <c r="AD5440" t="s">
        <v>400</v>
      </c>
      <c r="AE5440" t="s">
        <v>71</v>
      </c>
      <c r="AF5440" t="s">
        <v>72</v>
      </c>
      <c r="AG5440" t="s">
        <v>401</v>
      </c>
      <c r="AH5440" s="45">
        <v>27941</v>
      </c>
      <c r="AI5440">
        <v>1001039</v>
      </c>
      <c r="AK5440" t="s">
        <v>402</v>
      </c>
      <c r="AL5440" t="s">
        <v>276</v>
      </c>
      <c r="AM5440" t="s">
        <v>245</v>
      </c>
    </row>
    <row r="5441" spans="1:39" x14ac:dyDescent="0.3">
      <c r="A5441" s="1">
        <v>43558</v>
      </c>
      <c r="B5441" t="s">
        <v>47</v>
      </c>
      <c r="C5441" t="s">
        <v>246</v>
      </c>
      <c r="D5441">
        <v>700</v>
      </c>
      <c r="E5441">
        <v>9</v>
      </c>
      <c r="F5441">
        <v>112.699997</v>
      </c>
      <c r="G5441">
        <v>113.110001</v>
      </c>
      <c r="H5441">
        <v>112.209999</v>
      </c>
      <c r="I5441">
        <v>112.519997</v>
      </c>
      <c r="J5441">
        <v>111.82746899999999</v>
      </c>
      <c r="K5441">
        <v>10534900</v>
      </c>
      <c r="L5441">
        <v>2.5169999999999999</v>
      </c>
      <c r="M5441">
        <v>4.9892799047514197E-3</v>
      </c>
      <c r="N5441">
        <v>2.0108384790437701E-2</v>
      </c>
      <c r="O5441">
        <v>-1.5958073386852598E-2</v>
      </c>
      <c r="P5441">
        <v>3.2058316149813797E-2</v>
      </c>
      <c r="Q5441">
        <v>0.139510644380443</v>
      </c>
      <c r="R5441">
        <v>6.4586212612677499E-3</v>
      </c>
      <c r="S5441">
        <v>1.0175787562656601E-2</v>
      </c>
      <c r="T5441">
        <v>9.7496190315840905E-3</v>
      </c>
      <c r="U5441">
        <v>1.1989579379759E-2</v>
      </c>
      <c r="V5441">
        <v>120.199997</v>
      </c>
      <c r="W5441">
        <v>97.68</v>
      </c>
      <c r="X5441">
        <v>-0.118573357058742</v>
      </c>
      <c r="Y5441">
        <v>2.1460723821998401E-3</v>
      </c>
      <c r="Z5441">
        <v>0.78610954010812895</v>
      </c>
      <c r="AA5441">
        <v>1.37539335110223</v>
      </c>
      <c r="AB5441">
        <v>1.30046541885006</v>
      </c>
      <c r="AC5441" t="s">
        <v>254</v>
      </c>
      <c r="AD5441" t="s">
        <v>400</v>
      </c>
      <c r="AE5441" t="s">
        <v>71</v>
      </c>
      <c r="AF5441" t="s">
        <v>72</v>
      </c>
      <c r="AG5441" t="s">
        <v>401</v>
      </c>
      <c r="AH5441" s="45">
        <v>27941</v>
      </c>
      <c r="AI5441">
        <v>1001039</v>
      </c>
      <c r="AK5441" t="s">
        <v>402</v>
      </c>
      <c r="AL5441" t="s">
        <v>276</v>
      </c>
      <c r="AM5441" t="s">
        <v>245</v>
      </c>
    </row>
    <row r="5442" spans="1:39" x14ac:dyDescent="0.3">
      <c r="A5442" s="1">
        <v>43567</v>
      </c>
      <c r="B5442" t="s">
        <v>47</v>
      </c>
      <c r="C5442" t="s">
        <v>246</v>
      </c>
      <c r="D5442">
        <v>300</v>
      </c>
      <c r="E5442">
        <v>9</v>
      </c>
      <c r="F5442">
        <v>127.910004</v>
      </c>
      <c r="G5442">
        <v>130.89999399999999</v>
      </c>
      <c r="H5442">
        <v>126.360001</v>
      </c>
      <c r="I5442">
        <v>130.05999800000001</v>
      </c>
      <c r="J5442">
        <v>129.25952100000001</v>
      </c>
      <c r="K5442">
        <v>65253500</v>
      </c>
      <c r="L5442">
        <v>2.56</v>
      </c>
      <c r="M5442">
        <v>0.109246618270056</v>
      </c>
      <c r="N5442">
        <v>0.123063794619047</v>
      </c>
      <c r="O5442">
        <v>0.131008354748026</v>
      </c>
      <c r="P5442">
        <v>0.143710225882725</v>
      </c>
      <c r="Q5442">
        <v>0.27466636709610698</v>
      </c>
      <c r="R5442">
        <v>4.7969379346709799E-2</v>
      </c>
      <c r="S5442">
        <v>2.5643600722783901E-2</v>
      </c>
      <c r="T5442">
        <v>1.6273068429367099E-2</v>
      </c>
      <c r="U5442">
        <v>1.37492519754426E-2</v>
      </c>
      <c r="V5442">
        <v>130.89999399999999</v>
      </c>
      <c r="W5442">
        <v>97.68</v>
      </c>
      <c r="X5442">
        <v>-0.118573357058742</v>
      </c>
      <c r="Y5442">
        <v>6.5875784763498903E-3</v>
      </c>
      <c r="Z5442">
        <v>0.80717037859468199</v>
      </c>
      <c r="AA5442">
        <v>3.0593571595437901</v>
      </c>
      <c r="AB5442">
        <v>1.95739396457333</v>
      </c>
      <c r="AC5442" t="s">
        <v>254</v>
      </c>
      <c r="AD5442" t="s">
        <v>400</v>
      </c>
      <c r="AE5442" t="s">
        <v>71</v>
      </c>
      <c r="AF5442" t="s">
        <v>72</v>
      </c>
      <c r="AG5442" t="s">
        <v>401</v>
      </c>
      <c r="AH5442" s="45">
        <v>27941</v>
      </c>
      <c r="AI5442">
        <v>1001039</v>
      </c>
      <c r="AK5442" t="s">
        <v>402</v>
      </c>
      <c r="AL5442" t="s">
        <v>276</v>
      </c>
      <c r="AM5442" t="s">
        <v>245</v>
      </c>
    </row>
    <row r="5443" spans="1:39" x14ac:dyDescent="0.3">
      <c r="A5443" s="1">
        <v>43578</v>
      </c>
      <c r="B5443" t="s">
        <v>47</v>
      </c>
      <c r="C5443" t="s">
        <v>239</v>
      </c>
      <c r="D5443">
        <v>400</v>
      </c>
      <c r="E5443">
        <v>9</v>
      </c>
      <c r="F5443">
        <v>133.38999899999999</v>
      </c>
      <c r="G5443">
        <v>134.240005</v>
      </c>
      <c r="H5443">
        <v>132.64999399999999</v>
      </c>
      <c r="I5443">
        <v>133.36000100000001</v>
      </c>
      <c r="J5443">
        <v>132.53921499999899</v>
      </c>
      <c r="K5443">
        <v>12159300</v>
      </c>
      <c r="L5443">
        <v>2.57</v>
      </c>
      <c r="M5443">
        <v>1.2677637703105701E-2</v>
      </c>
      <c r="N5443">
        <v>9.9474392603219001E-3</v>
      </c>
      <c r="O5443">
        <v>0.20482850673887501</v>
      </c>
      <c r="P5443">
        <v>0.187132203789728</v>
      </c>
      <c r="Q5443">
        <v>0.30121798874384198</v>
      </c>
      <c r="R5443">
        <v>1.29419926394153E-2</v>
      </c>
      <c r="S5443">
        <v>2.4280977385111299E-2</v>
      </c>
      <c r="T5443">
        <v>1.6556174646445099E-2</v>
      </c>
      <c r="U5443">
        <v>1.3800068639757201E-2</v>
      </c>
      <c r="V5443">
        <v>134.240005</v>
      </c>
      <c r="W5443">
        <v>97.68</v>
      </c>
      <c r="X5443">
        <v>-0.118573357058742</v>
      </c>
      <c r="Y5443">
        <v>8.8023511954049196E-3</v>
      </c>
      <c r="Z5443">
        <v>0.80525347237574496</v>
      </c>
      <c r="AA5443">
        <v>3.2864139435128701</v>
      </c>
      <c r="AB5443">
        <v>3.0897152871626798</v>
      </c>
      <c r="AC5443" t="s">
        <v>254</v>
      </c>
      <c r="AD5443" t="s">
        <v>400</v>
      </c>
      <c r="AE5443" t="s">
        <v>71</v>
      </c>
      <c r="AF5443" t="s">
        <v>72</v>
      </c>
      <c r="AG5443" t="s">
        <v>401</v>
      </c>
      <c r="AH5443" s="45">
        <v>27941</v>
      </c>
      <c r="AI5443">
        <v>1001039</v>
      </c>
      <c r="AK5443" t="s">
        <v>402</v>
      </c>
      <c r="AL5443" t="s">
        <v>276</v>
      </c>
      <c r="AM5443" t="s">
        <v>245</v>
      </c>
    </row>
    <row r="5444" spans="1:39" x14ac:dyDescent="0.3">
      <c r="A5444" s="1">
        <v>43585</v>
      </c>
      <c r="B5444" t="s">
        <v>47</v>
      </c>
      <c r="C5444" t="s">
        <v>239</v>
      </c>
      <c r="D5444">
        <v>800</v>
      </c>
      <c r="E5444">
        <v>9</v>
      </c>
      <c r="F5444">
        <v>139.11999499999999</v>
      </c>
      <c r="G5444">
        <v>139.38999899999999</v>
      </c>
      <c r="H5444">
        <v>136.029999</v>
      </c>
      <c r="I5444">
        <v>136.970001</v>
      </c>
      <c r="J5444">
        <v>136.12698399999999</v>
      </c>
      <c r="K5444">
        <v>15253100</v>
      </c>
      <c r="L5444">
        <v>2.5089999999999999</v>
      </c>
      <c r="M5444">
        <v>-1.6868055026689699E-2</v>
      </c>
      <c r="N5444">
        <v>2.6709592083978499E-2</v>
      </c>
      <c r="O5444">
        <v>0.212847733102484</v>
      </c>
      <c r="P5444">
        <v>0.21113296871071199</v>
      </c>
      <c r="Q5444">
        <v>0.33805448505923003</v>
      </c>
      <c r="R5444">
        <v>1.5416098245053E-2</v>
      </c>
      <c r="S5444">
        <v>2.4695974149452699E-2</v>
      </c>
      <c r="T5444">
        <v>1.6971032097900799E-2</v>
      </c>
      <c r="U5444">
        <v>1.38662932335022E-2</v>
      </c>
      <c r="V5444">
        <v>142.36999499999999</v>
      </c>
      <c r="W5444">
        <v>97.68</v>
      </c>
      <c r="X5444">
        <v>-0.118573357058742</v>
      </c>
      <c r="Y5444">
        <v>9.5096475723260604E-4</v>
      </c>
      <c r="Z5444">
        <v>0.81653738719415703</v>
      </c>
      <c r="AA5444">
        <v>3.6009255608922</v>
      </c>
      <c r="AB5444">
        <v>3.6237042096348202</v>
      </c>
      <c r="AC5444" t="s">
        <v>254</v>
      </c>
      <c r="AD5444" t="s">
        <v>400</v>
      </c>
      <c r="AE5444" t="s">
        <v>71</v>
      </c>
      <c r="AF5444" t="s">
        <v>72</v>
      </c>
      <c r="AG5444" t="s">
        <v>401</v>
      </c>
      <c r="AH5444" s="45">
        <v>27941</v>
      </c>
      <c r="AI5444">
        <v>1001039</v>
      </c>
      <c r="AK5444" t="s">
        <v>402</v>
      </c>
      <c r="AL5444" t="s">
        <v>276</v>
      </c>
      <c r="AM5444" t="s">
        <v>245</v>
      </c>
    </row>
    <row r="5445" spans="1:39" x14ac:dyDescent="0.3">
      <c r="A5445" s="1">
        <v>43594</v>
      </c>
      <c r="B5445" t="s">
        <v>47</v>
      </c>
      <c r="C5445" t="s">
        <v>239</v>
      </c>
      <c r="D5445">
        <v>1000</v>
      </c>
      <c r="E5445">
        <v>9</v>
      </c>
      <c r="F5445">
        <v>135.029999</v>
      </c>
      <c r="G5445">
        <v>136.479996</v>
      </c>
      <c r="H5445">
        <v>132.83999599999899</v>
      </c>
      <c r="I5445">
        <v>133.58999599999899</v>
      </c>
      <c r="J5445">
        <v>132.76779199999999</v>
      </c>
      <c r="K5445">
        <v>15297100</v>
      </c>
      <c r="L5445">
        <v>2.4569999999999999</v>
      </c>
      <c r="M5445">
        <v>-1.0425327884659301E-2</v>
      </c>
      <c r="N5445">
        <v>-4.1086233577069297E-3</v>
      </c>
      <c r="O5445">
        <v>0.15019114249313101</v>
      </c>
      <c r="P5445">
        <v>0.18569581923713499</v>
      </c>
      <c r="Q5445">
        <v>0.28759657344224299</v>
      </c>
      <c r="R5445">
        <v>1.0006677274922E-2</v>
      </c>
      <c r="S5445">
        <v>2.5742219156881199E-2</v>
      </c>
      <c r="T5445">
        <v>1.7172677053135601E-2</v>
      </c>
      <c r="U5445">
        <v>1.38390613765971E-2</v>
      </c>
      <c r="V5445">
        <v>142.36999499999999</v>
      </c>
      <c r="W5445">
        <v>98.809997999999993</v>
      </c>
      <c r="X5445">
        <v>-0.118573357058742</v>
      </c>
      <c r="Y5445">
        <v>-3.0259986019249502E-3</v>
      </c>
      <c r="Z5445">
        <v>0.81061154612889597</v>
      </c>
      <c r="AA5445">
        <v>2.9594731008591499</v>
      </c>
      <c r="AB5445">
        <v>3.1499910450088802</v>
      </c>
      <c r="AC5445" t="s">
        <v>254</v>
      </c>
      <c r="AD5445" t="s">
        <v>400</v>
      </c>
      <c r="AE5445" t="s">
        <v>71</v>
      </c>
      <c r="AF5445" t="s">
        <v>72</v>
      </c>
      <c r="AG5445" t="s">
        <v>401</v>
      </c>
      <c r="AH5445" s="45">
        <v>27941</v>
      </c>
      <c r="AI5445">
        <v>1001039</v>
      </c>
      <c r="AK5445" t="s">
        <v>402</v>
      </c>
      <c r="AL5445" t="s">
        <v>276</v>
      </c>
      <c r="AM5445" t="s">
        <v>245</v>
      </c>
    </row>
    <row r="5446" spans="1:39" x14ac:dyDescent="0.3">
      <c r="A5446" s="1">
        <v>43572</v>
      </c>
      <c r="B5446" t="s">
        <v>47</v>
      </c>
      <c r="C5446" t="s">
        <v>246</v>
      </c>
      <c r="D5446">
        <v>800</v>
      </c>
      <c r="E5446">
        <v>10</v>
      </c>
      <c r="F5446">
        <v>129.80999800000001</v>
      </c>
      <c r="G5446">
        <v>132.36000100000001</v>
      </c>
      <c r="H5446">
        <v>129.279999</v>
      </c>
      <c r="I5446">
        <v>131.75</v>
      </c>
      <c r="J5446">
        <v>130.93911699999899</v>
      </c>
      <c r="K5446">
        <v>14253700</v>
      </c>
      <c r="L5446">
        <v>2.5920000000000001</v>
      </c>
      <c r="M5446">
        <v>1.4141335107176699E-2</v>
      </c>
      <c r="N5446">
        <v>0.117365624360504</v>
      </c>
      <c r="O5446">
        <v>0.15245696073472001</v>
      </c>
      <c r="P5446">
        <v>0.17218708180193901</v>
      </c>
      <c r="Q5446">
        <v>0.27000113974317602</v>
      </c>
      <c r="R5446">
        <v>4.9744586032955201E-2</v>
      </c>
      <c r="S5446">
        <v>2.5763466237918101E-2</v>
      </c>
      <c r="T5446">
        <v>1.6497174541131102E-2</v>
      </c>
      <c r="U5446">
        <v>1.37984649023632E-2</v>
      </c>
      <c r="V5446">
        <v>132.699997</v>
      </c>
      <c r="W5446">
        <v>97.68</v>
      </c>
      <c r="X5446">
        <v>-0.118573357058742</v>
      </c>
      <c r="Y5446">
        <v>-2.2764010197428601E-3</v>
      </c>
      <c r="Z5446">
        <v>0.80329285844139298</v>
      </c>
      <c r="AA5446">
        <v>2.9507130190844402</v>
      </c>
      <c r="AB5446">
        <v>2.78917150952172</v>
      </c>
      <c r="AC5446" t="s">
        <v>255</v>
      </c>
      <c r="AD5446" t="s">
        <v>400</v>
      </c>
      <c r="AE5446" t="s">
        <v>71</v>
      </c>
      <c r="AF5446" t="s">
        <v>72</v>
      </c>
      <c r="AG5446" t="s">
        <v>401</v>
      </c>
      <c r="AH5446" s="45">
        <v>27941</v>
      </c>
      <c r="AI5446">
        <v>1001039</v>
      </c>
      <c r="AK5446" t="s">
        <v>402</v>
      </c>
      <c r="AL5446" t="s">
        <v>276</v>
      </c>
      <c r="AM5446" t="s">
        <v>245</v>
      </c>
    </row>
    <row r="5447" spans="1:39" x14ac:dyDescent="0.3">
      <c r="A5447" s="1">
        <v>43588</v>
      </c>
      <c r="B5447" t="s">
        <v>47</v>
      </c>
      <c r="C5447" t="s">
        <v>246</v>
      </c>
      <c r="D5447">
        <v>1100</v>
      </c>
      <c r="E5447">
        <v>10</v>
      </c>
      <c r="F5447">
        <v>135.220001</v>
      </c>
      <c r="G5447">
        <v>135.30999800000001</v>
      </c>
      <c r="H5447">
        <v>133.779999</v>
      </c>
      <c r="I5447">
        <v>134.33000200000001</v>
      </c>
      <c r="J5447">
        <v>133.50323499999999</v>
      </c>
      <c r="K5447">
        <v>8874400</v>
      </c>
      <c r="L5447">
        <v>2.5310000000000001</v>
      </c>
      <c r="M5447">
        <v>1.4154088920744E-3</v>
      </c>
      <c r="N5447">
        <v>-4.0771428774233898E-2</v>
      </c>
      <c r="O5447">
        <v>0.18215776144451101</v>
      </c>
      <c r="P5447">
        <v>0.188070159680717</v>
      </c>
      <c r="Q5447">
        <v>0.31466951278609001</v>
      </c>
      <c r="R5447">
        <v>8.1654483702395895E-3</v>
      </c>
      <c r="S5447">
        <v>2.53038353512079E-2</v>
      </c>
      <c r="T5447">
        <v>1.7080584594735E-2</v>
      </c>
      <c r="U5447">
        <v>1.38960359726362E-2</v>
      </c>
      <c r="V5447">
        <v>142.36999499999999</v>
      </c>
      <c r="W5447">
        <v>97.68</v>
      </c>
      <c r="X5447">
        <v>-0.118573357058742</v>
      </c>
      <c r="Y5447">
        <v>9.5921274614703799E-3</v>
      </c>
      <c r="Z5447">
        <v>0.82225518617804105</v>
      </c>
      <c r="AA5447">
        <v>3.3032299123564499</v>
      </c>
      <c r="AB5447">
        <v>3.4592111014443399</v>
      </c>
      <c r="AC5447" t="s">
        <v>255</v>
      </c>
      <c r="AD5447" t="s">
        <v>400</v>
      </c>
      <c r="AE5447" t="s">
        <v>71</v>
      </c>
      <c r="AF5447" t="s">
        <v>72</v>
      </c>
      <c r="AG5447" t="s">
        <v>401</v>
      </c>
      <c r="AH5447" s="45">
        <v>27941</v>
      </c>
      <c r="AI5447">
        <v>1001039</v>
      </c>
      <c r="AK5447" t="s">
        <v>402</v>
      </c>
      <c r="AL5447" t="s">
        <v>276</v>
      </c>
      <c r="AM5447" t="s">
        <v>245</v>
      </c>
    </row>
    <row r="5448" spans="1:39" x14ac:dyDescent="0.3">
      <c r="A5448" s="1">
        <v>43594</v>
      </c>
      <c r="B5448" t="s">
        <v>47</v>
      </c>
      <c r="C5448" t="s">
        <v>239</v>
      </c>
      <c r="D5448">
        <v>1700</v>
      </c>
      <c r="E5448">
        <v>10</v>
      </c>
      <c r="F5448">
        <v>135.029999</v>
      </c>
      <c r="G5448">
        <v>136.479996</v>
      </c>
      <c r="H5448">
        <v>132.83999599999899</v>
      </c>
      <c r="I5448">
        <v>133.58999599999899</v>
      </c>
      <c r="J5448">
        <v>132.76779199999999</v>
      </c>
      <c r="K5448">
        <v>15297100</v>
      </c>
      <c r="L5448">
        <v>2.4569999999999999</v>
      </c>
      <c r="M5448">
        <v>-1.0425327884659301E-2</v>
      </c>
      <c r="N5448">
        <v>-4.1086233577069297E-3</v>
      </c>
      <c r="O5448">
        <v>0.15019114249313101</v>
      </c>
      <c r="P5448">
        <v>0.18569581923713499</v>
      </c>
      <c r="Q5448">
        <v>0.28759657344224299</v>
      </c>
      <c r="R5448">
        <v>1.0006677274922E-2</v>
      </c>
      <c r="S5448">
        <v>2.5742219156881199E-2</v>
      </c>
      <c r="T5448">
        <v>1.7172677053135601E-2</v>
      </c>
      <c r="U5448">
        <v>1.38390613765971E-2</v>
      </c>
      <c r="V5448">
        <v>142.36999499999999</v>
      </c>
      <c r="W5448">
        <v>98.809997999999993</v>
      </c>
      <c r="X5448">
        <v>-0.118573357058742</v>
      </c>
      <c r="Y5448">
        <v>-3.0259986019249502E-3</v>
      </c>
      <c r="Z5448">
        <v>0.81061154612889597</v>
      </c>
      <c r="AA5448">
        <v>2.9594731008591499</v>
      </c>
      <c r="AB5448">
        <v>3.1499910450088802</v>
      </c>
      <c r="AC5448" t="s">
        <v>255</v>
      </c>
      <c r="AD5448" t="s">
        <v>400</v>
      </c>
      <c r="AE5448" t="s">
        <v>71</v>
      </c>
      <c r="AF5448" t="s">
        <v>72</v>
      </c>
      <c r="AG5448" t="s">
        <v>401</v>
      </c>
      <c r="AH5448" s="45">
        <v>27941</v>
      </c>
      <c r="AI5448">
        <v>1001039</v>
      </c>
      <c r="AK5448" t="s">
        <v>402</v>
      </c>
      <c r="AL5448" t="s">
        <v>276</v>
      </c>
      <c r="AM5448" t="s">
        <v>245</v>
      </c>
    </row>
    <row r="5449" spans="1:39" x14ac:dyDescent="0.3">
      <c r="A5449" s="1">
        <v>43627</v>
      </c>
      <c r="B5449" t="s">
        <v>47</v>
      </c>
      <c r="C5449" t="s">
        <v>246</v>
      </c>
      <c r="D5449">
        <v>800</v>
      </c>
      <c r="E5449">
        <v>10</v>
      </c>
      <c r="F5449">
        <v>137.58999599999899</v>
      </c>
      <c r="G5449">
        <v>137.75</v>
      </c>
      <c r="H5449">
        <v>134.94000199999999</v>
      </c>
      <c r="I5449">
        <v>135.08000200000001</v>
      </c>
      <c r="J5449">
        <v>134.248627</v>
      </c>
      <c r="K5449">
        <v>6352200</v>
      </c>
      <c r="L5449">
        <v>2.14</v>
      </c>
      <c r="M5449">
        <v>-1.46245472276721E-2</v>
      </c>
      <c r="N5449">
        <v>1.92658945061731E-3</v>
      </c>
      <c r="O5449">
        <v>1.10918286419283E-2</v>
      </c>
      <c r="P5449">
        <v>0.16328567616718101</v>
      </c>
      <c r="Q5449">
        <v>0.27740160683432102</v>
      </c>
      <c r="R5449">
        <v>1.0655353152144701E-2</v>
      </c>
      <c r="S5449">
        <v>9.2537360860975408E-3</v>
      </c>
      <c r="T5449">
        <v>1.7371525814896999E-2</v>
      </c>
      <c r="U5449">
        <v>1.3713518089380299E-2</v>
      </c>
      <c r="V5449">
        <v>142.36999499999999</v>
      </c>
      <c r="W5449">
        <v>100.349998</v>
      </c>
      <c r="X5449">
        <v>-0.118573357058742</v>
      </c>
      <c r="Y5449">
        <v>-3.4994119269314301E-4</v>
      </c>
      <c r="Z5449">
        <v>0.80973277539390798</v>
      </c>
      <c r="AA5449">
        <v>2.7070969198393899</v>
      </c>
      <c r="AB5449">
        <v>3.0915820421529498</v>
      </c>
      <c r="AC5449" t="s">
        <v>255</v>
      </c>
      <c r="AD5449" t="s">
        <v>400</v>
      </c>
      <c r="AE5449" t="s">
        <v>71</v>
      </c>
      <c r="AF5449" t="s">
        <v>72</v>
      </c>
      <c r="AG5449" t="s">
        <v>401</v>
      </c>
      <c r="AH5449" s="45">
        <v>27941</v>
      </c>
      <c r="AI5449">
        <v>1001039</v>
      </c>
      <c r="AK5449" t="s">
        <v>402</v>
      </c>
      <c r="AL5449" t="s">
        <v>276</v>
      </c>
      <c r="AM5449" t="s">
        <v>245</v>
      </c>
    </row>
    <row r="5450" spans="1:39" x14ac:dyDescent="0.3">
      <c r="A5450" s="1">
        <v>43572</v>
      </c>
      <c r="B5450" t="s">
        <v>47</v>
      </c>
      <c r="C5450" t="s">
        <v>246</v>
      </c>
      <c r="D5450">
        <v>800</v>
      </c>
      <c r="E5450">
        <v>11</v>
      </c>
      <c r="F5450">
        <v>129.80999800000001</v>
      </c>
      <c r="G5450">
        <v>132.36000100000001</v>
      </c>
      <c r="H5450">
        <v>129.279999</v>
      </c>
      <c r="I5450">
        <v>131.75</v>
      </c>
      <c r="J5450">
        <v>130.93911699999899</v>
      </c>
      <c r="K5450">
        <v>14253700</v>
      </c>
      <c r="L5450">
        <v>2.5920000000000001</v>
      </c>
      <c r="M5450">
        <v>1.4141335107176699E-2</v>
      </c>
      <c r="N5450">
        <v>0.117365624360504</v>
      </c>
      <c r="O5450">
        <v>0.15245696073472001</v>
      </c>
      <c r="P5450">
        <v>0.17218708180193901</v>
      </c>
      <c r="Q5450">
        <v>0.27000113974317602</v>
      </c>
      <c r="R5450">
        <v>4.9744586032955201E-2</v>
      </c>
      <c r="S5450">
        <v>2.5763466237918101E-2</v>
      </c>
      <c r="T5450">
        <v>1.6497174541131102E-2</v>
      </c>
      <c r="U5450">
        <v>1.37984649023632E-2</v>
      </c>
      <c r="V5450">
        <v>132.699997</v>
      </c>
      <c r="W5450">
        <v>97.68</v>
      </c>
      <c r="X5450">
        <v>-0.118573357058742</v>
      </c>
      <c r="Y5450">
        <v>-2.2764010197428601E-3</v>
      </c>
      <c r="Z5450">
        <v>0.80329285844139298</v>
      </c>
      <c r="AA5450">
        <v>2.9507130190844402</v>
      </c>
      <c r="AB5450">
        <v>2.78917150952172</v>
      </c>
      <c r="AC5450" t="s">
        <v>256</v>
      </c>
      <c r="AD5450" t="s">
        <v>400</v>
      </c>
      <c r="AE5450" t="s">
        <v>71</v>
      </c>
      <c r="AF5450" t="s">
        <v>72</v>
      </c>
      <c r="AG5450" t="s">
        <v>401</v>
      </c>
      <c r="AH5450" s="45">
        <v>27941</v>
      </c>
      <c r="AI5450">
        <v>1001039</v>
      </c>
      <c r="AK5450" t="s">
        <v>402</v>
      </c>
      <c r="AL5450" t="s">
        <v>276</v>
      </c>
      <c r="AM5450" t="s">
        <v>245</v>
      </c>
    </row>
    <row r="5451" spans="1:39" x14ac:dyDescent="0.3">
      <c r="A5451" s="1">
        <v>43580</v>
      </c>
      <c r="B5451" t="s">
        <v>47</v>
      </c>
      <c r="C5451" t="s">
        <v>246</v>
      </c>
      <c r="D5451">
        <v>400</v>
      </c>
      <c r="E5451">
        <v>11</v>
      </c>
      <c r="F5451">
        <v>135.36000100000001</v>
      </c>
      <c r="G5451">
        <v>138.88000500000001</v>
      </c>
      <c r="H5451">
        <v>134.83999599999899</v>
      </c>
      <c r="I5451">
        <v>137.240005</v>
      </c>
      <c r="J5451">
        <v>136.39532500000001</v>
      </c>
      <c r="K5451">
        <v>16382500</v>
      </c>
      <c r="L5451">
        <v>2.5339999999999998</v>
      </c>
      <c r="M5451">
        <v>1.57158770964296E-2</v>
      </c>
      <c r="N5451">
        <v>4.0825011184895101E-2</v>
      </c>
      <c r="O5451">
        <v>0.24154627935115</v>
      </c>
      <c r="P5451">
        <v>0.21626328079191701</v>
      </c>
      <c r="Q5451">
        <v>0.33770858545622801</v>
      </c>
      <c r="R5451">
        <v>8.7248303325432597E-3</v>
      </c>
      <c r="S5451">
        <v>2.39230906260605E-2</v>
      </c>
      <c r="T5451">
        <v>1.6643645760414001E-2</v>
      </c>
      <c r="U5451">
        <v>1.3839550401211801E-2</v>
      </c>
      <c r="V5451">
        <v>138.88000500000001</v>
      </c>
      <c r="W5451">
        <v>97.68</v>
      </c>
      <c r="X5451">
        <v>-0.118573357058742</v>
      </c>
      <c r="Y5451">
        <v>-3.6904169755480902E-4</v>
      </c>
      <c r="Z5451">
        <v>0.80496345946145897</v>
      </c>
      <c r="AA5451">
        <v>3.6711708834509902</v>
      </c>
      <c r="AB5451">
        <v>3.31619573852169</v>
      </c>
      <c r="AC5451" t="s">
        <v>256</v>
      </c>
      <c r="AD5451" t="s">
        <v>400</v>
      </c>
      <c r="AE5451" t="s">
        <v>71</v>
      </c>
      <c r="AF5451" t="s">
        <v>72</v>
      </c>
      <c r="AG5451" t="s">
        <v>401</v>
      </c>
      <c r="AH5451" s="45">
        <v>27941</v>
      </c>
      <c r="AI5451">
        <v>1001039</v>
      </c>
      <c r="AK5451" t="s">
        <v>402</v>
      </c>
      <c r="AL5451" t="s">
        <v>276</v>
      </c>
      <c r="AM5451" t="s">
        <v>245</v>
      </c>
    </row>
    <row r="5452" spans="1:39" x14ac:dyDescent="0.3">
      <c r="A5452" s="1">
        <v>43594</v>
      </c>
      <c r="B5452" t="s">
        <v>47</v>
      </c>
      <c r="C5452" t="s">
        <v>246</v>
      </c>
      <c r="D5452">
        <v>1200</v>
      </c>
      <c r="E5452">
        <v>11</v>
      </c>
      <c r="F5452">
        <v>135.029999</v>
      </c>
      <c r="G5452">
        <v>136.479996</v>
      </c>
      <c r="H5452">
        <v>132.83999599999899</v>
      </c>
      <c r="I5452">
        <v>133.58999599999899</v>
      </c>
      <c r="J5452">
        <v>132.76779199999999</v>
      </c>
      <c r="K5452">
        <v>15297100</v>
      </c>
      <c r="L5452">
        <v>2.4569999999999999</v>
      </c>
      <c r="M5452">
        <v>-1.0425327884659301E-2</v>
      </c>
      <c r="N5452">
        <v>-4.1086233577069297E-3</v>
      </c>
      <c r="O5452">
        <v>0.15019114249313101</v>
      </c>
      <c r="P5452">
        <v>0.18569581923713499</v>
      </c>
      <c r="Q5452">
        <v>0.28759657344224299</v>
      </c>
      <c r="R5452">
        <v>1.0006677274922E-2</v>
      </c>
      <c r="S5452">
        <v>2.5742219156881199E-2</v>
      </c>
      <c r="T5452">
        <v>1.7172677053135601E-2</v>
      </c>
      <c r="U5452">
        <v>1.38390613765971E-2</v>
      </c>
      <c r="V5452">
        <v>142.36999499999999</v>
      </c>
      <c r="W5452">
        <v>98.809997999999993</v>
      </c>
      <c r="X5452">
        <v>-0.118573357058742</v>
      </c>
      <c r="Y5452">
        <v>-3.0259986019249502E-3</v>
      </c>
      <c r="Z5452">
        <v>0.81061154612889597</v>
      </c>
      <c r="AA5452">
        <v>2.9594731008591499</v>
      </c>
      <c r="AB5452">
        <v>3.1499910450088802</v>
      </c>
      <c r="AC5452" t="s">
        <v>256</v>
      </c>
      <c r="AD5452" t="s">
        <v>400</v>
      </c>
      <c r="AE5452" t="s">
        <v>71</v>
      </c>
      <c r="AF5452" t="s">
        <v>72</v>
      </c>
      <c r="AG5452" t="s">
        <v>401</v>
      </c>
      <c r="AH5452" s="45">
        <v>27941</v>
      </c>
      <c r="AI5452">
        <v>1001039</v>
      </c>
      <c r="AK5452" t="s">
        <v>402</v>
      </c>
      <c r="AL5452" t="s">
        <v>276</v>
      </c>
      <c r="AM5452" t="s">
        <v>245</v>
      </c>
    </row>
    <row r="5453" spans="1:39" x14ac:dyDescent="0.3">
      <c r="A5453" s="1">
        <v>43605</v>
      </c>
      <c r="B5453" t="s">
        <v>47</v>
      </c>
      <c r="C5453" t="s">
        <v>246</v>
      </c>
      <c r="D5453">
        <v>1100</v>
      </c>
      <c r="E5453">
        <v>11</v>
      </c>
      <c r="F5453">
        <v>134.25</v>
      </c>
      <c r="G5453">
        <v>134.39999399999999</v>
      </c>
      <c r="H5453">
        <v>133.25</v>
      </c>
      <c r="I5453">
        <v>133.91000399999999</v>
      </c>
      <c r="J5453">
        <v>133.08583100000001</v>
      </c>
      <c r="K5453">
        <v>8009000</v>
      </c>
      <c r="L5453">
        <v>2.4159999999999999</v>
      </c>
      <c r="M5453">
        <v>-8.4029921845083892E-3</v>
      </c>
      <c r="N5453">
        <v>1.93786854058564E-2</v>
      </c>
      <c r="O5453">
        <v>1.6261806496774299E-2</v>
      </c>
      <c r="P5453">
        <v>0.165277063168948</v>
      </c>
      <c r="Q5453">
        <v>0.26524617483020801</v>
      </c>
      <c r="R5453">
        <v>9.5362873882660695E-3</v>
      </c>
      <c r="S5453">
        <v>1.1680572744232001E-2</v>
      </c>
      <c r="T5453">
        <v>1.7234131995095499E-2</v>
      </c>
      <c r="U5453">
        <v>1.38088130783342E-2</v>
      </c>
      <c r="V5453">
        <v>142.36999499999999</v>
      </c>
      <c r="W5453">
        <v>98.809997999999993</v>
      </c>
      <c r="X5453">
        <v>-0.118573357058742</v>
      </c>
      <c r="Y5453">
        <v>-6.7722580366252503E-3</v>
      </c>
      <c r="Z5453">
        <v>0.82326656431310496</v>
      </c>
      <c r="AA5453">
        <v>2.6539708997124398</v>
      </c>
      <c r="AB5453">
        <v>2.8269795672487898</v>
      </c>
      <c r="AC5453" t="s">
        <v>256</v>
      </c>
      <c r="AD5453" t="s">
        <v>400</v>
      </c>
      <c r="AE5453" t="s">
        <v>71</v>
      </c>
      <c r="AF5453" t="s">
        <v>72</v>
      </c>
      <c r="AG5453" t="s">
        <v>401</v>
      </c>
      <c r="AH5453" s="45">
        <v>27941</v>
      </c>
      <c r="AI5453">
        <v>1001039</v>
      </c>
      <c r="AK5453" t="s">
        <v>402</v>
      </c>
      <c r="AL5453" t="s">
        <v>276</v>
      </c>
      <c r="AM5453" t="s">
        <v>245</v>
      </c>
    </row>
    <row r="5454" spans="1:39" x14ac:dyDescent="0.3">
      <c r="A5454" s="1">
        <v>43606</v>
      </c>
      <c r="B5454" t="s">
        <v>47</v>
      </c>
      <c r="C5454" t="s">
        <v>246</v>
      </c>
      <c r="D5454">
        <v>1800</v>
      </c>
      <c r="E5454">
        <v>11</v>
      </c>
      <c r="F5454">
        <v>134.570007</v>
      </c>
      <c r="G5454">
        <v>134.570007</v>
      </c>
      <c r="H5454">
        <v>133.11000100000001</v>
      </c>
      <c r="I5454">
        <v>134.08999599999899</v>
      </c>
      <c r="J5454">
        <v>133.26470900000001</v>
      </c>
      <c r="K5454">
        <v>7050300</v>
      </c>
      <c r="L5454">
        <v>2.4260000000000002</v>
      </c>
      <c r="M5454">
        <v>1.34317750505171E-3</v>
      </c>
      <c r="N5454">
        <v>6.6594486015007703E-3</v>
      </c>
      <c r="O5454">
        <v>1.23059382571426E-2</v>
      </c>
      <c r="P5454">
        <v>0.16512370183047101</v>
      </c>
      <c r="Q5454">
        <v>0.27052654531897102</v>
      </c>
      <c r="R5454">
        <v>7.6493917516964596E-3</v>
      </c>
      <c r="S5454">
        <v>1.16374036564577E-2</v>
      </c>
      <c r="T5454">
        <v>1.7234304567275999E-2</v>
      </c>
      <c r="U5454">
        <v>1.38052171430589E-2</v>
      </c>
      <c r="V5454">
        <v>142.36999499999999</v>
      </c>
      <c r="W5454">
        <v>98.809997999999993</v>
      </c>
      <c r="X5454">
        <v>-0.118573357058742</v>
      </c>
      <c r="Y5454">
        <v>8.4599491109458805E-3</v>
      </c>
      <c r="Z5454">
        <v>0.82059564261107498</v>
      </c>
      <c r="AA5454">
        <v>2.7010712596628399</v>
      </c>
      <c r="AB5454">
        <v>2.7911780901902001</v>
      </c>
      <c r="AC5454" t="s">
        <v>256</v>
      </c>
      <c r="AD5454" t="s">
        <v>400</v>
      </c>
      <c r="AE5454" t="s">
        <v>71</v>
      </c>
      <c r="AF5454" t="s">
        <v>72</v>
      </c>
      <c r="AG5454" t="s">
        <v>401</v>
      </c>
      <c r="AH5454" s="45">
        <v>27941</v>
      </c>
      <c r="AI5454">
        <v>1001039</v>
      </c>
      <c r="AK5454" t="s">
        <v>402</v>
      </c>
      <c r="AL5454" t="s">
        <v>276</v>
      </c>
      <c r="AM5454" t="s">
        <v>245</v>
      </c>
    </row>
    <row r="5455" spans="1:39" x14ac:dyDescent="0.3">
      <c r="A5455" s="1">
        <v>43621</v>
      </c>
      <c r="B5455" t="s">
        <v>47</v>
      </c>
      <c r="C5455" t="s">
        <v>239</v>
      </c>
      <c r="D5455">
        <v>700</v>
      </c>
      <c r="E5455">
        <v>11</v>
      </c>
      <c r="F5455">
        <v>135.41000399999999</v>
      </c>
      <c r="G5455">
        <v>136</v>
      </c>
      <c r="H5455">
        <v>134.94000199999999</v>
      </c>
      <c r="I5455">
        <v>135.94000199999999</v>
      </c>
      <c r="J5455">
        <v>135.10333299999999</v>
      </c>
      <c r="K5455">
        <v>6842800</v>
      </c>
      <c r="L5455">
        <v>2.1230000000000002</v>
      </c>
      <c r="M5455">
        <v>8.2729985782216096E-3</v>
      </c>
      <c r="N5455">
        <v>3.2674505645780699E-2</v>
      </c>
      <c r="O5455">
        <v>1.1914205519751401E-2</v>
      </c>
      <c r="P5455">
        <v>0.16858675436277501</v>
      </c>
      <c r="Q5455">
        <v>0.320379340117804</v>
      </c>
      <c r="R5455">
        <v>7.0530722244795301E-3</v>
      </c>
      <c r="S5455">
        <v>9.2912282428050507E-3</v>
      </c>
      <c r="T5455">
        <v>1.7236505365333599E-2</v>
      </c>
      <c r="U5455">
        <v>1.37346589079808E-2</v>
      </c>
      <c r="V5455">
        <v>142.36999499999999</v>
      </c>
      <c r="W5455">
        <v>99.760002</v>
      </c>
      <c r="X5455">
        <v>-0.118573357058742</v>
      </c>
      <c r="Y5455">
        <v>8.1287266899663802E-3</v>
      </c>
      <c r="Z5455">
        <v>0.81766018844014898</v>
      </c>
      <c r="AA5455">
        <v>3.2163282217492899</v>
      </c>
      <c r="AB5455">
        <v>3.0863958552166499</v>
      </c>
      <c r="AC5455" t="s">
        <v>256</v>
      </c>
      <c r="AD5455" t="s">
        <v>400</v>
      </c>
      <c r="AE5455" t="s">
        <v>71</v>
      </c>
      <c r="AF5455" t="s">
        <v>72</v>
      </c>
      <c r="AG5455" t="s">
        <v>401</v>
      </c>
      <c r="AH5455" s="45">
        <v>27941</v>
      </c>
      <c r="AI5455">
        <v>1001039</v>
      </c>
      <c r="AK5455" t="s">
        <v>402</v>
      </c>
      <c r="AL5455" t="s">
        <v>276</v>
      </c>
      <c r="AM5455" t="s">
        <v>245</v>
      </c>
    </row>
    <row r="5456" spans="1:39" x14ac:dyDescent="0.3">
      <c r="A5456" s="1">
        <v>43623</v>
      </c>
      <c r="B5456" t="s">
        <v>47</v>
      </c>
      <c r="C5456" t="s">
        <v>246</v>
      </c>
      <c r="D5456">
        <v>500</v>
      </c>
      <c r="E5456">
        <v>11</v>
      </c>
      <c r="F5456">
        <v>137.60000600000001</v>
      </c>
      <c r="G5456">
        <v>138.759995</v>
      </c>
      <c r="H5456">
        <v>137.33000200000001</v>
      </c>
      <c r="I5456">
        <v>138.03999299999899</v>
      </c>
      <c r="J5456">
        <v>137.19039899999899</v>
      </c>
      <c r="K5456">
        <v>7026300</v>
      </c>
      <c r="L5456">
        <v>2.0840000000000001</v>
      </c>
      <c r="M5456">
        <v>6.03077784630151E-3</v>
      </c>
      <c r="N5456">
        <v>4.4438610067175699E-2</v>
      </c>
      <c r="O5456">
        <v>3.3891543234096599E-2</v>
      </c>
      <c r="P5456">
        <v>0.19301311110351399</v>
      </c>
      <c r="Q5456">
        <v>0.319186334728842</v>
      </c>
      <c r="R5456">
        <v>5.3876929454867101E-3</v>
      </c>
      <c r="S5456">
        <v>9.0766699589985306E-3</v>
      </c>
      <c r="T5456">
        <v>1.72016950413609E-2</v>
      </c>
      <c r="U5456">
        <v>1.36962938062515E-2</v>
      </c>
      <c r="V5456">
        <v>142.36999499999999</v>
      </c>
      <c r="W5456">
        <v>100.349998</v>
      </c>
      <c r="X5456">
        <v>-0.118573357058742</v>
      </c>
      <c r="Y5456">
        <v>1.0442979367750601E-2</v>
      </c>
      <c r="Z5456">
        <v>0.812896730069676</v>
      </c>
      <c r="AA5456">
        <v>3.1764587090258098</v>
      </c>
      <c r="AB5456">
        <v>3.2006019299170299</v>
      </c>
      <c r="AC5456" t="s">
        <v>256</v>
      </c>
      <c r="AD5456" t="s">
        <v>400</v>
      </c>
      <c r="AE5456" t="s">
        <v>71</v>
      </c>
      <c r="AF5456" t="s">
        <v>72</v>
      </c>
      <c r="AG5456" t="s">
        <v>401</v>
      </c>
      <c r="AH5456" s="45">
        <v>27941</v>
      </c>
      <c r="AI5456">
        <v>1001039</v>
      </c>
      <c r="AK5456" t="s">
        <v>402</v>
      </c>
      <c r="AL5456" t="s">
        <v>276</v>
      </c>
      <c r="AM5456" t="s">
        <v>245</v>
      </c>
    </row>
    <row r="5457" spans="1:39" x14ac:dyDescent="0.3">
      <c r="A5457" s="1">
        <v>43629</v>
      </c>
      <c r="B5457" t="s">
        <v>47</v>
      </c>
      <c r="C5457" t="s">
        <v>246</v>
      </c>
      <c r="D5457">
        <v>800</v>
      </c>
      <c r="E5457">
        <v>11</v>
      </c>
      <c r="F5457">
        <v>137.949997</v>
      </c>
      <c r="G5457">
        <v>141.85000600000001</v>
      </c>
      <c r="H5457">
        <v>137.61000100000001</v>
      </c>
      <c r="I5457">
        <v>141.740005</v>
      </c>
      <c r="J5457">
        <v>140.86762999999999</v>
      </c>
      <c r="K5457">
        <v>17939500</v>
      </c>
      <c r="L5457">
        <v>2.0910000000000002</v>
      </c>
      <c r="M5457">
        <v>4.34003972243832E-2</v>
      </c>
      <c r="N5457">
        <v>3.2481698245753199E-2</v>
      </c>
      <c r="O5457">
        <v>7.6205074574079198E-2</v>
      </c>
      <c r="P5457">
        <v>0.21359420245174399</v>
      </c>
      <c r="Q5457">
        <v>0.32216838643186402</v>
      </c>
      <c r="R5457">
        <v>2.2332142696592099E-2</v>
      </c>
      <c r="S5457">
        <v>1.1992942273473001E-2</v>
      </c>
      <c r="T5457">
        <v>1.8082149155066299E-2</v>
      </c>
      <c r="U5457">
        <v>1.39706546731243E-2</v>
      </c>
      <c r="V5457">
        <v>142.36999499999999</v>
      </c>
      <c r="W5457">
        <v>100.349998</v>
      </c>
      <c r="X5457">
        <v>-0.118573357058742</v>
      </c>
      <c r="Y5457">
        <v>4.0890106107655602E-3</v>
      </c>
      <c r="Z5457">
        <v>0.81588792075688499</v>
      </c>
      <c r="AA5457">
        <v>3.1617680380684701</v>
      </c>
      <c r="AB5457">
        <v>2.9569369606539002</v>
      </c>
      <c r="AC5457" t="s">
        <v>256</v>
      </c>
      <c r="AD5457" t="s">
        <v>400</v>
      </c>
      <c r="AE5457" t="s">
        <v>71</v>
      </c>
      <c r="AF5457" t="s">
        <v>72</v>
      </c>
      <c r="AG5457" t="s">
        <v>401</v>
      </c>
      <c r="AH5457" s="45">
        <v>27941</v>
      </c>
      <c r="AI5457">
        <v>1001039</v>
      </c>
      <c r="AK5457" t="s">
        <v>402</v>
      </c>
      <c r="AL5457" t="s">
        <v>276</v>
      </c>
      <c r="AM5457" t="s">
        <v>245</v>
      </c>
    </row>
    <row r="5458" spans="1:39" x14ac:dyDescent="0.3">
      <c r="A5458" s="1">
        <v>43633</v>
      </c>
      <c r="B5458" t="s">
        <v>47</v>
      </c>
      <c r="C5458" t="s">
        <v>239</v>
      </c>
      <c r="D5458">
        <v>600</v>
      </c>
      <c r="E5458">
        <v>11</v>
      </c>
      <c r="F5458">
        <v>140.80999800000001</v>
      </c>
      <c r="G5458">
        <v>141.479996</v>
      </c>
      <c r="H5458">
        <v>139.11000100000001</v>
      </c>
      <c r="I5458">
        <v>140.970001</v>
      </c>
      <c r="J5458">
        <v>140.10237100000001</v>
      </c>
      <c r="K5458">
        <v>8542700</v>
      </c>
      <c r="L5458">
        <v>2.0859999999999999</v>
      </c>
      <c r="M5458">
        <v>-4.81210460807578E-3</v>
      </c>
      <c r="N5458">
        <v>2.80553234494735E-2</v>
      </c>
      <c r="O5458">
        <v>4.5645582984210502E-2</v>
      </c>
      <c r="P5458">
        <v>0.220097878116915</v>
      </c>
      <c r="Q5458">
        <v>0.27522845025363002</v>
      </c>
      <c r="R5458">
        <v>2.2282019681816999E-2</v>
      </c>
      <c r="S5458">
        <v>1.17380395436558E-2</v>
      </c>
      <c r="T5458">
        <v>1.79482759811549E-2</v>
      </c>
      <c r="U5458">
        <v>1.38656644952245E-2</v>
      </c>
      <c r="V5458">
        <v>142.949997</v>
      </c>
      <c r="W5458">
        <v>100.349998</v>
      </c>
      <c r="X5458">
        <v>-0.118573357058742</v>
      </c>
      <c r="Y5458">
        <v>9.3131563797728401E-4</v>
      </c>
      <c r="Z5458">
        <v>0.81749947307441895</v>
      </c>
      <c r="AA5458">
        <v>2.6485652890339502</v>
      </c>
      <c r="AB5458">
        <v>2.8352064763395601</v>
      </c>
      <c r="AC5458" t="s">
        <v>256</v>
      </c>
      <c r="AD5458" t="s">
        <v>400</v>
      </c>
      <c r="AE5458" t="s">
        <v>71</v>
      </c>
      <c r="AF5458" t="s">
        <v>72</v>
      </c>
      <c r="AG5458" t="s">
        <v>401</v>
      </c>
      <c r="AH5458" s="45">
        <v>27941</v>
      </c>
      <c r="AI5458">
        <v>1001039</v>
      </c>
      <c r="AK5458" t="s">
        <v>402</v>
      </c>
      <c r="AL5458" t="s">
        <v>276</v>
      </c>
      <c r="AM5458" t="s">
        <v>245</v>
      </c>
    </row>
    <row r="5459" spans="1:39" x14ac:dyDescent="0.3">
      <c r="A5459" s="1">
        <v>43636</v>
      </c>
      <c r="B5459" t="s">
        <v>47</v>
      </c>
      <c r="C5459" t="s">
        <v>246</v>
      </c>
      <c r="D5459">
        <v>1200</v>
      </c>
      <c r="E5459">
        <v>11</v>
      </c>
      <c r="F5459">
        <v>141.979996</v>
      </c>
      <c r="G5459">
        <v>142.229996</v>
      </c>
      <c r="H5459">
        <v>139.91000399999999</v>
      </c>
      <c r="I5459">
        <v>142.020004</v>
      </c>
      <c r="J5459">
        <v>141.145905</v>
      </c>
      <c r="K5459">
        <v>8485800</v>
      </c>
      <c r="L5459">
        <v>2.0009999999999999</v>
      </c>
      <c r="M5459">
        <v>7.7755550242781298E-3</v>
      </c>
      <c r="N5459">
        <v>1.9734874804173399E-3</v>
      </c>
      <c r="O5459">
        <v>5.8799876648640302E-2</v>
      </c>
      <c r="P5459">
        <v>0.26774408542559802</v>
      </c>
      <c r="Q5459">
        <v>0.30731880773916398</v>
      </c>
      <c r="R5459">
        <v>9.7410167853035304E-3</v>
      </c>
      <c r="S5459">
        <v>1.20883872984765E-2</v>
      </c>
      <c r="T5459">
        <v>1.7519698166210899E-2</v>
      </c>
      <c r="U5459">
        <v>1.38549809176446E-2</v>
      </c>
      <c r="V5459">
        <v>143.509995</v>
      </c>
      <c r="W5459">
        <v>100.349998</v>
      </c>
      <c r="X5459">
        <v>-0.118573357058742</v>
      </c>
      <c r="Y5459">
        <v>9.4276054361659405E-3</v>
      </c>
      <c r="Z5459">
        <v>0.80693984860956502</v>
      </c>
      <c r="AA5459">
        <v>2.9579934260880898</v>
      </c>
      <c r="AB5459">
        <v>2.77060075676849</v>
      </c>
      <c r="AC5459" t="s">
        <v>256</v>
      </c>
      <c r="AD5459" t="s">
        <v>400</v>
      </c>
      <c r="AE5459" t="s">
        <v>71</v>
      </c>
      <c r="AF5459" t="s">
        <v>72</v>
      </c>
      <c r="AG5459" t="s">
        <v>401</v>
      </c>
      <c r="AH5459" s="45">
        <v>27941</v>
      </c>
      <c r="AI5459">
        <v>1001039</v>
      </c>
      <c r="AK5459" t="s">
        <v>402</v>
      </c>
      <c r="AL5459" t="s">
        <v>276</v>
      </c>
      <c r="AM5459" t="s">
        <v>245</v>
      </c>
    </row>
    <row r="5460" spans="1:39" x14ac:dyDescent="0.3">
      <c r="A5460" s="1">
        <v>43644</v>
      </c>
      <c r="B5460" t="s">
        <v>47</v>
      </c>
      <c r="C5460" t="s">
        <v>239</v>
      </c>
      <c r="D5460">
        <v>1100</v>
      </c>
      <c r="E5460">
        <v>11</v>
      </c>
      <c r="F5460">
        <v>139.41000399999999</v>
      </c>
      <c r="G5460">
        <v>140.21000699999999</v>
      </c>
      <c r="H5460">
        <v>138.61000100000001</v>
      </c>
      <c r="I5460">
        <v>139.63999899999999</v>
      </c>
      <c r="J5460">
        <v>138.78054800000001</v>
      </c>
      <c r="K5460">
        <v>20078800</v>
      </c>
      <c r="L5460">
        <v>2</v>
      </c>
      <c r="M5460">
        <v>2.4376831464796899E-3</v>
      </c>
      <c r="N5460">
        <v>-4.21622305319531E-3</v>
      </c>
      <c r="O5460">
        <v>5.9528484528966502E-2</v>
      </c>
      <c r="P5460">
        <v>0.22926719236822701</v>
      </c>
      <c r="Q5460">
        <v>0.31079445997973498</v>
      </c>
      <c r="R5460">
        <v>6.2024358801875601E-3</v>
      </c>
      <c r="S5460">
        <v>1.2425904833663201E-2</v>
      </c>
      <c r="T5460">
        <v>1.7565352274988299E-2</v>
      </c>
      <c r="U5460">
        <v>1.3814910153631999E-2</v>
      </c>
      <c r="V5460">
        <v>143.509995</v>
      </c>
      <c r="W5460">
        <v>100.349998</v>
      </c>
      <c r="X5460">
        <v>-0.118573357058742</v>
      </c>
      <c r="Y5460">
        <v>5.7409418775350302E-3</v>
      </c>
      <c r="Z5460">
        <v>0.79480928037101295</v>
      </c>
      <c r="AA5460">
        <v>2.9334067872234302</v>
      </c>
      <c r="AB5460">
        <v>2.85592930526425</v>
      </c>
      <c r="AC5460" t="s">
        <v>256</v>
      </c>
      <c r="AD5460" t="s">
        <v>400</v>
      </c>
      <c r="AE5460" t="s">
        <v>71</v>
      </c>
      <c r="AF5460" t="s">
        <v>72</v>
      </c>
      <c r="AG5460" t="s">
        <v>401</v>
      </c>
      <c r="AH5460" s="45">
        <v>27941</v>
      </c>
      <c r="AI5460">
        <v>1001039</v>
      </c>
      <c r="AK5460" t="s">
        <v>402</v>
      </c>
      <c r="AL5460" t="s">
        <v>276</v>
      </c>
      <c r="AM5460" t="s">
        <v>245</v>
      </c>
    </row>
    <row r="5461" spans="1:39" x14ac:dyDescent="0.3">
      <c r="A5461" s="1">
        <v>43564</v>
      </c>
      <c r="B5461" t="s">
        <v>47</v>
      </c>
      <c r="C5461" t="s">
        <v>239</v>
      </c>
      <c r="D5461">
        <v>800</v>
      </c>
      <c r="E5461">
        <v>12</v>
      </c>
      <c r="F5461">
        <v>115.610001</v>
      </c>
      <c r="G5461">
        <v>117.160004</v>
      </c>
      <c r="H5461">
        <v>115.279999</v>
      </c>
      <c r="I5461">
        <v>116.860001</v>
      </c>
      <c r="J5461">
        <v>116.140762</v>
      </c>
      <c r="K5461">
        <v>17340300</v>
      </c>
      <c r="L5461">
        <v>2.4990000000000001</v>
      </c>
      <c r="M5461">
        <v>1.63923859558581E-2</v>
      </c>
      <c r="N5461">
        <v>4.2834972657456998E-2</v>
      </c>
      <c r="O5461">
        <v>2.6446297363816599E-2</v>
      </c>
      <c r="P5461">
        <v>4.7669842714437603E-2</v>
      </c>
      <c r="Q5461">
        <v>0.17454395896540201</v>
      </c>
      <c r="R5461">
        <v>8.8970465231071796E-3</v>
      </c>
      <c r="S5461">
        <v>1.13230941343685E-2</v>
      </c>
      <c r="T5461">
        <v>8.86580221726079E-3</v>
      </c>
      <c r="U5461">
        <v>1.19740757330992E-2</v>
      </c>
      <c r="V5461">
        <v>120.199997</v>
      </c>
      <c r="W5461">
        <v>97.68</v>
      </c>
      <c r="X5461">
        <v>-0.118573357058742</v>
      </c>
      <c r="Y5461">
        <v>-6.0859766572597396E-3</v>
      </c>
      <c r="Z5461">
        <v>0.77763030900223695</v>
      </c>
      <c r="AA5461">
        <v>1.8325416045244001</v>
      </c>
      <c r="AB5461">
        <v>1.5031951368054699</v>
      </c>
      <c r="AC5461" t="s">
        <v>257</v>
      </c>
      <c r="AD5461" t="s">
        <v>400</v>
      </c>
      <c r="AE5461" t="s">
        <v>71</v>
      </c>
      <c r="AF5461" t="s">
        <v>72</v>
      </c>
      <c r="AG5461" t="s">
        <v>401</v>
      </c>
      <c r="AH5461" s="45">
        <v>27941</v>
      </c>
      <c r="AI5461">
        <v>1001039</v>
      </c>
      <c r="AK5461" t="s">
        <v>402</v>
      </c>
      <c r="AL5461" t="s">
        <v>276</v>
      </c>
      <c r="AM5461" t="s">
        <v>245</v>
      </c>
    </row>
    <row r="5462" spans="1:39" x14ac:dyDescent="0.3">
      <c r="A5462" s="1">
        <v>43580</v>
      </c>
      <c r="B5462" t="s">
        <v>47</v>
      </c>
      <c r="C5462" t="s">
        <v>246</v>
      </c>
      <c r="D5462">
        <v>1000</v>
      </c>
      <c r="E5462">
        <v>12</v>
      </c>
      <c r="F5462">
        <v>135.36000100000001</v>
      </c>
      <c r="G5462">
        <v>138.88000500000001</v>
      </c>
      <c r="H5462">
        <v>134.83999599999899</v>
      </c>
      <c r="I5462">
        <v>137.240005</v>
      </c>
      <c r="J5462">
        <v>136.39532500000001</v>
      </c>
      <c r="K5462">
        <v>16382500</v>
      </c>
      <c r="L5462">
        <v>2.5339999999999998</v>
      </c>
      <c r="M5462">
        <v>1.57158770964296E-2</v>
      </c>
      <c r="N5462">
        <v>4.0825011184895101E-2</v>
      </c>
      <c r="O5462">
        <v>0.24154627935115</v>
      </c>
      <c r="P5462">
        <v>0.21626328079191701</v>
      </c>
      <c r="Q5462">
        <v>0.33770858545622801</v>
      </c>
      <c r="R5462">
        <v>8.7248303325432597E-3</v>
      </c>
      <c r="S5462">
        <v>2.39230906260605E-2</v>
      </c>
      <c r="T5462">
        <v>1.6643645760414001E-2</v>
      </c>
      <c r="U5462">
        <v>1.3839550401211801E-2</v>
      </c>
      <c r="V5462">
        <v>138.88000500000001</v>
      </c>
      <c r="W5462">
        <v>97.68</v>
      </c>
      <c r="X5462">
        <v>-0.118573357058742</v>
      </c>
      <c r="Y5462">
        <v>-3.6904169755480902E-4</v>
      </c>
      <c r="Z5462">
        <v>0.80496345946145897</v>
      </c>
      <c r="AA5462">
        <v>3.6711708834509902</v>
      </c>
      <c r="AB5462">
        <v>3.31619573852169</v>
      </c>
      <c r="AC5462" t="s">
        <v>257</v>
      </c>
      <c r="AD5462" t="s">
        <v>400</v>
      </c>
      <c r="AE5462" t="s">
        <v>71</v>
      </c>
      <c r="AF5462" t="s">
        <v>72</v>
      </c>
      <c r="AG5462" t="s">
        <v>401</v>
      </c>
      <c r="AH5462" s="45">
        <v>27941</v>
      </c>
      <c r="AI5462">
        <v>1001039</v>
      </c>
      <c r="AK5462" t="s">
        <v>402</v>
      </c>
      <c r="AL5462" t="s">
        <v>276</v>
      </c>
      <c r="AM5462" t="s">
        <v>245</v>
      </c>
    </row>
    <row r="5463" spans="1:39" x14ac:dyDescent="0.3">
      <c r="A5463" s="1">
        <v>43640</v>
      </c>
      <c r="B5463" t="s">
        <v>47</v>
      </c>
      <c r="C5463" t="s">
        <v>246</v>
      </c>
      <c r="D5463">
        <v>1100</v>
      </c>
      <c r="E5463">
        <v>12</v>
      </c>
      <c r="F5463">
        <v>140.11999499999999</v>
      </c>
      <c r="G5463">
        <v>140.470001</v>
      </c>
      <c r="H5463">
        <v>137.800003</v>
      </c>
      <c r="I5463">
        <v>139.220001</v>
      </c>
      <c r="J5463">
        <v>138.36314400000001</v>
      </c>
      <c r="K5463">
        <v>10497400</v>
      </c>
      <c r="L5463">
        <v>2.0209999999999999</v>
      </c>
      <c r="M5463">
        <v>-7.2284100713401597E-3</v>
      </c>
      <c r="N5463">
        <v>-1.24916696845005E-2</v>
      </c>
      <c r="O5463">
        <v>3.9335613356069797E-2</v>
      </c>
      <c r="P5463">
        <v>0.25587051586394999</v>
      </c>
      <c r="Q5463">
        <v>0.28938762149411601</v>
      </c>
      <c r="R5463">
        <v>1.1604899998103799E-2</v>
      </c>
      <c r="S5463">
        <v>1.26559922348686E-2</v>
      </c>
      <c r="T5463">
        <v>1.76478872081864E-2</v>
      </c>
      <c r="U5463">
        <v>1.38576684905039E-2</v>
      </c>
      <c r="V5463">
        <v>143.509995</v>
      </c>
      <c r="W5463">
        <v>100.349998</v>
      </c>
      <c r="X5463">
        <v>-0.118573357058742</v>
      </c>
      <c r="Y5463">
        <v>-1.73338836506086E-3</v>
      </c>
      <c r="Z5463">
        <v>0.80572634118215403</v>
      </c>
      <c r="AA5463">
        <v>2.75184447431521</v>
      </c>
      <c r="AB5463">
        <v>2.7441170064780902</v>
      </c>
      <c r="AC5463" t="s">
        <v>257</v>
      </c>
      <c r="AD5463" t="s">
        <v>400</v>
      </c>
      <c r="AE5463" t="s">
        <v>71</v>
      </c>
      <c r="AF5463" t="s">
        <v>72</v>
      </c>
      <c r="AG5463" t="s">
        <v>401</v>
      </c>
      <c r="AH5463" s="45">
        <v>27941</v>
      </c>
      <c r="AI5463">
        <v>1001039</v>
      </c>
      <c r="AK5463" t="s">
        <v>402</v>
      </c>
      <c r="AL5463" t="s">
        <v>276</v>
      </c>
      <c r="AM5463" t="s">
        <v>245</v>
      </c>
    </row>
    <row r="5464" spans="1:39" x14ac:dyDescent="0.3">
      <c r="A5464" s="1">
        <v>43560</v>
      </c>
      <c r="B5464" t="s">
        <v>47</v>
      </c>
      <c r="C5464" t="s">
        <v>239</v>
      </c>
      <c r="D5464">
        <v>1300</v>
      </c>
      <c r="E5464">
        <v>13</v>
      </c>
      <c r="F5464">
        <v>114.970001</v>
      </c>
      <c r="G5464">
        <v>115.129997</v>
      </c>
      <c r="H5464">
        <v>114.30999799999999</v>
      </c>
      <c r="I5464">
        <v>115</v>
      </c>
      <c r="J5464">
        <v>114.29220599999999</v>
      </c>
      <c r="K5464">
        <v>10907900</v>
      </c>
      <c r="L5464">
        <v>2.5009999999999999</v>
      </c>
      <c r="M5464">
        <v>2.1762591023992599E-3</v>
      </c>
      <c r="N5464">
        <v>3.51316777082561E-2</v>
      </c>
      <c r="O5464">
        <v>1.30521858598997E-3</v>
      </c>
      <c r="P5464">
        <v>4.80035262882322E-2</v>
      </c>
      <c r="Q5464">
        <v>0.13461441990154299</v>
      </c>
      <c r="R5464">
        <v>9.5822117306965503E-3</v>
      </c>
      <c r="S5464">
        <v>1.09377307158621E-2</v>
      </c>
      <c r="T5464">
        <v>8.7423009726960293E-3</v>
      </c>
      <c r="U5464">
        <v>1.19947993981298E-2</v>
      </c>
      <c r="V5464">
        <v>120.199997</v>
      </c>
      <c r="W5464">
        <v>97.68</v>
      </c>
      <c r="X5464">
        <v>-0.118573357058742</v>
      </c>
      <c r="Y5464">
        <v>4.62571739556182E-3</v>
      </c>
      <c r="Z5464">
        <v>0.78266364974179703</v>
      </c>
      <c r="AA5464">
        <v>1.3302854015309999</v>
      </c>
      <c r="AB5464">
        <v>1.3563812637488999</v>
      </c>
      <c r="AC5464" t="s">
        <v>258</v>
      </c>
      <c r="AD5464" t="s">
        <v>400</v>
      </c>
      <c r="AE5464" t="s">
        <v>71</v>
      </c>
      <c r="AF5464" t="s">
        <v>72</v>
      </c>
      <c r="AG5464" t="s">
        <v>401</v>
      </c>
      <c r="AH5464" s="45">
        <v>27941</v>
      </c>
      <c r="AI5464">
        <v>1001039</v>
      </c>
      <c r="AK5464" t="s">
        <v>402</v>
      </c>
      <c r="AL5464" t="s">
        <v>276</v>
      </c>
      <c r="AM5464" t="s">
        <v>245</v>
      </c>
    </row>
    <row r="5465" spans="1:39" x14ac:dyDescent="0.3">
      <c r="A5465" s="1">
        <v>43567</v>
      </c>
      <c r="B5465" t="s">
        <v>47</v>
      </c>
      <c r="C5465" t="s">
        <v>246</v>
      </c>
      <c r="D5465">
        <v>1400</v>
      </c>
      <c r="E5465">
        <v>13</v>
      </c>
      <c r="F5465">
        <v>127.910004</v>
      </c>
      <c r="G5465">
        <v>130.89999399999999</v>
      </c>
      <c r="H5465">
        <v>126.360001</v>
      </c>
      <c r="I5465">
        <v>130.05999800000001</v>
      </c>
      <c r="J5465">
        <v>129.25952100000001</v>
      </c>
      <c r="K5465">
        <v>65253500</v>
      </c>
      <c r="L5465">
        <v>2.56</v>
      </c>
      <c r="M5465">
        <v>0.109246618270056</v>
      </c>
      <c r="N5465">
        <v>0.123063794619047</v>
      </c>
      <c r="O5465">
        <v>0.131008354748026</v>
      </c>
      <c r="P5465">
        <v>0.143710225882725</v>
      </c>
      <c r="Q5465">
        <v>0.27466636709610698</v>
      </c>
      <c r="R5465">
        <v>4.7969379346709799E-2</v>
      </c>
      <c r="S5465">
        <v>2.5643600722783901E-2</v>
      </c>
      <c r="T5465">
        <v>1.6273068429367099E-2</v>
      </c>
      <c r="U5465">
        <v>1.37492519754426E-2</v>
      </c>
      <c r="V5465">
        <v>130.89999399999999</v>
      </c>
      <c r="W5465">
        <v>97.68</v>
      </c>
      <c r="X5465">
        <v>-0.118573357058742</v>
      </c>
      <c r="Y5465">
        <v>6.5875784763498903E-3</v>
      </c>
      <c r="Z5465">
        <v>0.80717037859468199</v>
      </c>
      <c r="AA5465">
        <v>3.0593571595437901</v>
      </c>
      <c r="AB5465">
        <v>1.95739396457333</v>
      </c>
      <c r="AC5465" t="s">
        <v>258</v>
      </c>
      <c r="AD5465" t="s">
        <v>400</v>
      </c>
      <c r="AE5465" t="s">
        <v>71</v>
      </c>
      <c r="AF5465" t="s">
        <v>72</v>
      </c>
      <c r="AG5465" t="s">
        <v>401</v>
      </c>
      <c r="AH5465" s="45">
        <v>27941</v>
      </c>
      <c r="AI5465">
        <v>1001039</v>
      </c>
      <c r="AK5465" t="s">
        <v>402</v>
      </c>
      <c r="AL5465" t="s">
        <v>276</v>
      </c>
      <c r="AM5465" t="s">
        <v>245</v>
      </c>
    </row>
    <row r="5466" spans="1:39" x14ac:dyDescent="0.3">
      <c r="A5466" s="1">
        <v>43579</v>
      </c>
      <c r="B5466" t="s">
        <v>47</v>
      </c>
      <c r="C5466" t="s">
        <v>246</v>
      </c>
      <c r="D5466">
        <v>800</v>
      </c>
      <c r="E5466">
        <v>13</v>
      </c>
      <c r="F5466">
        <v>133.11000100000001</v>
      </c>
      <c r="G5466">
        <v>135.75</v>
      </c>
      <c r="H5466">
        <v>132.720001</v>
      </c>
      <c r="I5466">
        <v>135.10000600000001</v>
      </c>
      <c r="J5466">
        <v>134.26850899999999</v>
      </c>
      <c r="K5466">
        <v>11449500</v>
      </c>
      <c r="L5466">
        <v>2.5219999999999998</v>
      </c>
      <c r="M5466">
        <v>1.29630296297738E-2</v>
      </c>
      <c r="N5466">
        <v>3.9250469195642297E-2</v>
      </c>
      <c r="O5466">
        <v>0.22175668059560599</v>
      </c>
      <c r="P5466">
        <v>0.19540461999098699</v>
      </c>
      <c r="Q5466">
        <v>0.31507919711385501</v>
      </c>
      <c r="R5466">
        <v>8.4067779836243806E-3</v>
      </c>
      <c r="S5466">
        <v>2.41078525086969E-2</v>
      </c>
      <c r="T5466">
        <v>1.66027771854717E-2</v>
      </c>
      <c r="U5466">
        <v>1.38193019383173E-2</v>
      </c>
      <c r="V5466">
        <v>135.75</v>
      </c>
      <c r="W5466">
        <v>97.68</v>
      </c>
      <c r="X5466">
        <v>-0.118573357058742</v>
      </c>
      <c r="Y5466">
        <v>-2.1941687255359501E-3</v>
      </c>
      <c r="Z5466">
        <v>0.80365012437489003</v>
      </c>
      <c r="AA5466">
        <v>3.43639060166988</v>
      </c>
      <c r="AB5466">
        <v>3.1721041656483799</v>
      </c>
      <c r="AC5466" t="s">
        <v>258</v>
      </c>
      <c r="AD5466" t="s">
        <v>400</v>
      </c>
      <c r="AE5466" t="s">
        <v>71</v>
      </c>
      <c r="AF5466" t="s">
        <v>72</v>
      </c>
      <c r="AG5466" t="s">
        <v>401</v>
      </c>
      <c r="AH5466" s="45">
        <v>27941</v>
      </c>
      <c r="AI5466">
        <v>1001039</v>
      </c>
      <c r="AK5466" t="s">
        <v>402</v>
      </c>
      <c r="AL5466" t="s">
        <v>276</v>
      </c>
      <c r="AM5466" t="s">
        <v>245</v>
      </c>
    </row>
    <row r="5467" spans="1:39" x14ac:dyDescent="0.3">
      <c r="A5467" s="1">
        <v>43599</v>
      </c>
      <c r="B5467" t="s">
        <v>47</v>
      </c>
      <c r="C5467" t="s">
        <v>246</v>
      </c>
      <c r="D5467">
        <v>700</v>
      </c>
      <c r="E5467">
        <v>13</v>
      </c>
      <c r="F5467">
        <v>133.520004</v>
      </c>
      <c r="G5467">
        <v>134.66000399999999</v>
      </c>
      <c r="H5467">
        <v>132.050003</v>
      </c>
      <c r="I5467">
        <v>133.199997</v>
      </c>
      <c r="J5467">
        <v>132.38018799999901</v>
      </c>
      <c r="K5467">
        <v>12001700</v>
      </c>
      <c r="L5467">
        <v>2.419</v>
      </c>
      <c r="M5467">
        <v>1.4062414309407301E-2</v>
      </c>
      <c r="N5467">
        <v>-1.8001966311236199E-3</v>
      </c>
      <c r="O5467">
        <v>0.133102438995466</v>
      </c>
      <c r="P5467">
        <v>0.19867070284755001</v>
      </c>
      <c r="Q5467">
        <v>0.28192582376386999</v>
      </c>
      <c r="R5467">
        <v>1.4701622850973199E-2</v>
      </c>
      <c r="S5467">
        <v>2.6241412023562699E-2</v>
      </c>
      <c r="T5467">
        <v>1.7248914906425099E-2</v>
      </c>
      <c r="U5467">
        <v>1.38402318129092E-2</v>
      </c>
      <c r="V5467">
        <v>142.36999499999999</v>
      </c>
      <c r="W5467">
        <v>98.809997999999993</v>
      </c>
      <c r="X5467">
        <v>-0.118573357058742</v>
      </c>
      <c r="Y5467">
        <v>7.98398755130913E-3</v>
      </c>
      <c r="Z5467">
        <v>0.82198308281870602</v>
      </c>
      <c r="AA5467">
        <v>2.8800786449557698</v>
      </c>
      <c r="AB5467">
        <v>2.9627232443264702</v>
      </c>
      <c r="AC5467" t="s">
        <v>258</v>
      </c>
      <c r="AD5467" t="s">
        <v>400</v>
      </c>
      <c r="AE5467" t="s">
        <v>71</v>
      </c>
      <c r="AF5467" t="s">
        <v>72</v>
      </c>
      <c r="AG5467" t="s">
        <v>401</v>
      </c>
      <c r="AH5467" s="45">
        <v>27941</v>
      </c>
      <c r="AI5467">
        <v>1001039</v>
      </c>
      <c r="AK5467" t="s">
        <v>402</v>
      </c>
      <c r="AL5467" t="s">
        <v>276</v>
      </c>
      <c r="AM5467" t="s">
        <v>245</v>
      </c>
    </row>
    <row r="5468" spans="1:39" x14ac:dyDescent="0.3">
      <c r="A5468" s="1">
        <v>43613</v>
      </c>
      <c r="B5468" t="s">
        <v>47</v>
      </c>
      <c r="C5468" t="s">
        <v>246</v>
      </c>
      <c r="D5468">
        <v>1800</v>
      </c>
      <c r="E5468">
        <v>13</v>
      </c>
      <c r="F5468">
        <v>133.21000699999999</v>
      </c>
      <c r="G5468">
        <v>134.03999299999899</v>
      </c>
      <c r="H5468">
        <v>132.58999599999899</v>
      </c>
      <c r="I5468">
        <v>132.61999499999999</v>
      </c>
      <c r="J5468">
        <v>131.80375699999999</v>
      </c>
      <c r="K5468">
        <v>8938400</v>
      </c>
      <c r="L5468">
        <v>2.2679999999999998</v>
      </c>
      <c r="M5468">
        <v>-1.2809711961567799E-3</v>
      </c>
      <c r="N5468">
        <v>-9.6801389671032703E-3</v>
      </c>
      <c r="O5468">
        <v>-3.4243343655224003E-2</v>
      </c>
      <c r="P5468">
        <v>0.1556850486287</v>
      </c>
      <c r="Q5468">
        <v>0.277170167375345</v>
      </c>
      <c r="R5468">
        <v>3.8315985521415298E-3</v>
      </c>
      <c r="S5468">
        <v>1.0382012844162699E-2</v>
      </c>
      <c r="T5468">
        <v>1.7147048318338302E-2</v>
      </c>
      <c r="U5468">
        <v>1.37866926363138E-2</v>
      </c>
      <c r="V5468">
        <v>142.36999499999999</v>
      </c>
      <c r="W5468">
        <v>98.809997999999993</v>
      </c>
      <c r="X5468">
        <v>-0.118573357058742</v>
      </c>
      <c r="Y5468">
        <v>-8.4109499934704197E-3</v>
      </c>
      <c r="Z5468">
        <v>0.82196538624528304</v>
      </c>
      <c r="AA5468">
        <v>2.7651908216299401</v>
      </c>
      <c r="AB5468">
        <v>2.6802736397681901</v>
      </c>
      <c r="AC5468" t="s">
        <v>258</v>
      </c>
      <c r="AD5468" t="s">
        <v>400</v>
      </c>
      <c r="AE5468" t="s">
        <v>71</v>
      </c>
      <c r="AF5468" t="s">
        <v>72</v>
      </c>
      <c r="AG5468" t="s">
        <v>401</v>
      </c>
      <c r="AH5468" s="45">
        <v>27941</v>
      </c>
      <c r="AI5468">
        <v>1001039</v>
      </c>
      <c r="AK5468" t="s">
        <v>402</v>
      </c>
      <c r="AL5468" t="s">
        <v>276</v>
      </c>
      <c r="AM5468" t="s">
        <v>245</v>
      </c>
    </row>
    <row r="5469" spans="1:39" x14ac:dyDescent="0.3">
      <c r="A5469" s="1">
        <v>43565</v>
      </c>
      <c r="B5469" t="s">
        <v>47</v>
      </c>
      <c r="C5469" t="s">
        <v>239</v>
      </c>
      <c r="D5469">
        <v>2200</v>
      </c>
      <c r="E5469">
        <v>14</v>
      </c>
      <c r="F5469">
        <v>117.58000199999999</v>
      </c>
      <c r="G5469">
        <v>118.029999</v>
      </c>
      <c r="H5469">
        <v>116.279999</v>
      </c>
      <c r="I5469">
        <v>117.160004</v>
      </c>
      <c r="J5469">
        <v>116.438919</v>
      </c>
      <c r="K5469">
        <v>14091100</v>
      </c>
      <c r="L5469">
        <v>2.4769999999999999</v>
      </c>
      <c r="M5469">
        <v>2.5639141136473099E-3</v>
      </c>
      <c r="N5469">
        <v>4.0409606866353198E-2</v>
      </c>
      <c r="O5469">
        <v>2.0784714686025999E-2</v>
      </c>
      <c r="P5469">
        <v>3.9077387501274902E-2</v>
      </c>
      <c r="Q5469">
        <v>0.16049629607666599</v>
      </c>
      <c r="R5469">
        <v>9.2017688523174292E-3</v>
      </c>
      <c r="S5469">
        <v>1.1219734279774201E-2</v>
      </c>
      <c r="T5469">
        <v>8.7687975147098304E-3</v>
      </c>
      <c r="U5469">
        <v>1.19322968582615E-2</v>
      </c>
      <c r="V5469">
        <v>120.199997</v>
      </c>
      <c r="W5469">
        <v>97.68</v>
      </c>
      <c r="X5469">
        <v>-0.118573357058742</v>
      </c>
      <c r="Y5469">
        <v>3.47183783585567E-3</v>
      </c>
      <c r="Z5469">
        <v>0.77518067238023003</v>
      </c>
      <c r="AA5469">
        <v>1.66915347914423</v>
      </c>
      <c r="AB5469">
        <v>1.5619471624138701</v>
      </c>
      <c r="AC5469" t="s">
        <v>259</v>
      </c>
      <c r="AD5469" t="s">
        <v>400</v>
      </c>
      <c r="AE5469" t="s">
        <v>71</v>
      </c>
      <c r="AF5469" t="s">
        <v>72</v>
      </c>
      <c r="AG5469" t="s">
        <v>401</v>
      </c>
      <c r="AH5469" s="45">
        <v>27941</v>
      </c>
      <c r="AI5469">
        <v>1001039</v>
      </c>
      <c r="AK5469" t="s">
        <v>402</v>
      </c>
      <c r="AL5469" t="s">
        <v>276</v>
      </c>
      <c r="AM5469" t="s">
        <v>245</v>
      </c>
    </row>
    <row r="5470" spans="1:39" x14ac:dyDescent="0.3">
      <c r="A5470" s="1">
        <v>43571</v>
      </c>
      <c r="B5470" t="s">
        <v>47</v>
      </c>
      <c r="C5470" t="s">
        <v>239</v>
      </c>
      <c r="D5470">
        <v>1700</v>
      </c>
      <c r="E5470">
        <v>14</v>
      </c>
      <c r="F5470">
        <v>131.75</v>
      </c>
      <c r="G5470">
        <v>132.13000500000001</v>
      </c>
      <c r="H5470">
        <v>129.55999800000001</v>
      </c>
      <c r="I5470">
        <v>129.89999399999999</v>
      </c>
      <c r="J5470">
        <v>129.100494</v>
      </c>
      <c r="K5470">
        <v>14564300</v>
      </c>
      <c r="L5470">
        <v>2.5920000000000001</v>
      </c>
      <c r="M5470">
        <v>-1.6340000305546401E-2</v>
      </c>
      <c r="N5470">
        <v>0.105788203366975</v>
      </c>
      <c r="O5470">
        <v>0.122180589322833</v>
      </c>
      <c r="P5470">
        <v>0.15041112517937899</v>
      </c>
      <c r="Q5470">
        <v>0.27493054917797399</v>
      </c>
      <c r="R5470">
        <v>5.0550471850697803E-2</v>
      </c>
      <c r="S5470">
        <v>2.6165406025339899E-2</v>
      </c>
      <c r="T5470">
        <v>1.6482412815335301E-2</v>
      </c>
      <c r="U5470">
        <v>1.3820543415921401E-2</v>
      </c>
      <c r="V5470">
        <v>132.699997</v>
      </c>
      <c r="W5470">
        <v>97.68</v>
      </c>
      <c r="X5470">
        <v>-0.118573357058742</v>
      </c>
      <c r="Y5470">
        <v>5.0922850790659495E-4</v>
      </c>
      <c r="Z5470">
        <v>0.80945472661702</v>
      </c>
      <c r="AA5470">
        <v>3.02444620924138</v>
      </c>
      <c r="AB5470">
        <v>2.5328596015336799</v>
      </c>
      <c r="AC5470" t="s">
        <v>259</v>
      </c>
      <c r="AD5470" t="s">
        <v>400</v>
      </c>
      <c r="AE5470" t="s">
        <v>71</v>
      </c>
      <c r="AF5470" t="s">
        <v>72</v>
      </c>
      <c r="AG5470" t="s">
        <v>401</v>
      </c>
      <c r="AH5470" s="45">
        <v>27941</v>
      </c>
      <c r="AI5470">
        <v>1001039</v>
      </c>
      <c r="AK5470" t="s">
        <v>402</v>
      </c>
      <c r="AL5470" t="s">
        <v>276</v>
      </c>
      <c r="AM5470" t="s">
        <v>245</v>
      </c>
    </row>
    <row r="5471" spans="1:39" x14ac:dyDescent="0.3">
      <c r="A5471" s="1">
        <v>43572</v>
      </c>
      <c r="B5471" t="s">
        <v>47</v>
      </c>
      <c r="C5471" t="s">
        <v>239</v>
      </c>
      <c r="D5471">
        <v>2000</v>
      </c>
      <c r="E5471">
        <v>14</v>
      </c>
      <c r="F5471">
        <v>129.80999800000001</v>
      </c>
      <c r="G5471">
        <v>132.36000100000001</v>
      </c>
      <c r="H5471">
        <v>129.279999</v>
      </c>
      <c r="I5471">
        <v>131.75</v>
      </c>
      <c r="J5471">
        <v>130.93911699999899</v>
      </c>
      <c r="K5471">
        <v>14253700</v>
      </c>
      <c r="L5471">
        <v>2.5920000000000001</v>
      </c>
      <c r="M5471">
        <v>1.4141335107176699E-2</v>
      </c>
      <c r="N5471">
        <v>0.117365624360504</v>
      </c>
      <c r="O5471">
        <v>0.15245696073472001</v>
      </c>
      <c r="P5471">
        <v>0.17218708180193901</v>
      </c>
      <c r="Q5471">
        <v>0.27000113974317602</v>
      </c>
      <c r="R5471">
        <v>4.9744586032955201E-2</v>
      </c>
      <c r="S5471">
        <v>2.5763466237918101E-2</v>
      </c>
      <c r="T5471">
        <v>1.6497174541131102E-2</v>
      </c>
      <c r="U5471">
        <v>1.37984649023632E-2</v>
      </c>
      <c r="V5471">
        <v>132.699997</v>
      </c>
      <c r="W5471">
        <v>97.68</v>
      </c>
      <c r="X5471">
        <v>-0.118573357058742</v>
      </c>
      <c r="Y5471">
        <v>-2.2764010197428601E-3</v>
      </c>
      <c r="Z5471">
        <v>0.80329285844139298</v>
      </c>
      <c r="AA5471">
        <v>2.9507130190844402</v>
      </c>
      <c r="AB5471">
        <v>2.78917150952172</v>
      </c>
      <c r="AC5471" t="s">
        <v>259</v>
      </c>
      <c r="AD5471" t="s">
        <v>400</v>
      </c>
      <c r="AE5471" t="s">
        <v>71</v>
      </c>
      <c r="AF5471" t="s">
        <v>72</v>
      </c>
      <c r="AG5471" t="s">
        <v>401</v>
      </c>
      <c r="AH5471" s="45">
        <v>27941</v>
      </c>
      <c r="AI5471">
        <v>1001039</v>
      </c>
      <c r="AK5471" t="s">
        <v>402</v>
      </c>
      <c r="AL5471" t="s">
        <v>276</v>
      </c>
      <c r="AM5471" t="s">
        <v>245</v>
      </c>
    </row>
    <row r="5472" spans="1:39" x14ac:dyDescent="0.3">
      <c r="A5472" s="1">
        <v>43581</v>
      </c>
      <c r="B5472" t="s">
        <v>47</v>
      </c>
      <c r="C5472" t="s">
        <v>239</v>
      </c>
      <c r="D5472">
        <v>1100</v>
      </c>
      <c r="E5472">
        <v>14</v>
      </c>
      <c r="F5472">
        <v>138.699997</v>
      </c>
      <c r="G5472">
        <v>140.03999299999899</v>
      </c>
      <c r="H5472">
        <v>137.509995</v>
      </c>
      <c r="I5472">
        <v>139.91999799999999</v>
      </c>
      <c r="J5472">
        <v>139.05883799999901</v>
      </c>
      <c r="K5472">
        <v>14167600</v>
      </c>
      <c r="L5472">
        <v>2.5049999999999999</v>
      </c>
      <c r="M5472">
        <v>1.9339667902240999E-2</v>
      </c>
      <c r="N5472">
        <v>5.4865633342452501E-2</v>
      </c>
      <c r="O5472">
        <v>0.23931858519687099</v>
      </c>
      <c r="P5472">
        <v>0.23073025810939701</v>
      </c>
      <c r="Q5472">
        <v>0.34019930672623</v>
      </c>
      <c r="R5472">
        <v>9.7688572684713707E-3</v>
      </c>
      <c r="S5472">
        <v>2.3880818191006601E-2</v>
      </c>
      <c r="T5472">
        <v>1.67632052022283E-2</v>
      </c>
      <c r="U5472">
        <v>1.38515546926517E-2</v>
      </c>
      <c r="V5472">
        <v>140.03999299999899</v>
      </c>
      <c r="W5472">
        <v>97.68</v>
      </c>
      <c r="X5472">
        <v>-0.118573357058742</v>
      </c>
      <c r="Y5472">
        <v>4.6743503443647796E-3</v>
      </c>
      <c r="Z5472">
        <v>0.80683514637784504</v>
      </c>
      <c r="AA5472">
        <v>3.6711621219064399</v>
      </c>
      <c r="AB5472">
        <v>3.4268961942574498</v>
      </c>
      <c r="AC5472" t="s">
        <v>259</v>
      </c>
      <c r="AD5472" t="s">
        <v>400</v>
      </c>
      <c r="AE5472" t="s">
        <v>71</v>
      </c>
      <c r="AF5472" t="s">
        <v>72</v>
      </c>
      <c r="AG5472" t="s">
        <v>401</v>
      </c>
      <c r="AH5472" s="45">
        <v>27941</v>
      </c>
      <c r="AI5472">
        <v>1001039</v>
      </c>
      <c r="AK5472" t="s">
        <v>402</v>
      </c>
      <c r="AL5472" t="s">
        <v>276</v>
      </c>
      <c r="AM5472" t="s">
        <v>245</v>
      </c>
    </row>
    <row r="5473" spans="1:39" x14ac:dyDescent="0.3">
      <c r="A5473" s="1">
        <v>43616</v>
      </c>
      <c r="B5473" t="s">
        <v>47</v>
      </c>
      <c r="C5473" t="s">
        <v>239</v>
      </c>
      <c r="D5473">
        <v>1600</v>
      </c>
      <c r="E5473">
        <v>14</v>
      </c>
      <c r="F5473">
        <v>130.96000699999999</v>
      </c>
      <c r="G5473">
        <v>132.929993</v>
      </c>
      <c r="H5473">
        <v>130.779999</v>
      </c>
      <c r="I5473">
        <v>132.03999299999899</v>
      </c>
      <c r="J5473">
        <v>131.22732500000001</v>
      </c>
      <c r="K5473">
        <v>7420700</v>
      </c>
      <c r="L5473">
        <v>2.1419999999999999</v>
      </c>
      <c r="M5473">
        <v>-1.21099578918874E-3</v>
      </c>
      <c r="N5473">
        <v>-5.2121416840986198E-3</v>
      </c>
      <c r="O5473">
        <v>-3.6657031344300497E-2</v>
      </c>
      <c r="P5473">
        <v>0.14681866714894301</v>
      </c>
      <c r="Q5473">
        <v>0.29386767176426498</v>
      </c>
      <c r="R5473">
        <v>4.5792286278242096E-3</v>
      </c>
      <c r="S5473">
        <v>8.9040414003383698E-3</v>
      </c>
      <c r="T5473">
        <v>1.7138981426408E-2</v>
      </c>
      <c r="U5473">
        <v>1.3702935612446799E-2</v>
      </c>
      <c r="V5473">
        <v>142.36999499999999</v>
      </c>
      <c r="W5473">
        <v>98.809997999999993</v>
      </c>
      <c r="X5473">
        <v>-0.118573357058742</v>
      </c>
      <c r="Y5473">
        <v>-1.3283204951564801E-2</v>
      </c>
      <c r="Z5473">
        <v>0.81467718251690002</v>
      </c>
      <c r="AA5473">
        <v>2.9502033828440601</v>
      </c>
      <c r="AB5473">
        <v>2.8135747995015601</v>
      </c>
      <c r="AC5473" t="s">
        <v>259</v>
      </c>
      <c r="AD5473" t="s">
        <v>400</v>
      </c>
      <c r="AE5473" t="s">
        <v>71</v>
      </c>
      <c r="AF5473" t="s">
        <v>72</v>
      </c>
      <c r="AG5473" t="s">
        <v>401</v>
      </c>
      <c r="AH5473" s="45">
        <v>27941</v>
      </c>
      <c r="AI5473">
        <v>1001039</v>
      </c>
      <c r="AK5473" t="s">
        <v>402</v>
      </c>
      <c r="AL5473" t="s">
        <v>276</v>
      </c>
      <c r="AM5473" t="s">
        <v>245</v>
      </c>
    </row>
    <row r="5474" spans="1:39" x14ac:dyDescent="0.3">
      <c r="A5474" s="1">
        <v>43627</v>
      </c>
      <c r="B5474" t="s">
        <v>47</v>
      </c>
      <c r="C5474" t="s">
        <v>239</v>
      </c>
      <c r="D5474">
        <v>1900</v>
      </c>
      <c r="E5474">
        <v>14</v>
      </c>
      <c r="F5474">
        <v>137.58999599999899</v>
      </c>
      <c r="G5474">
        <v>137.75</v>
      </c>
      <c r="H5474">
        <v>134.94000199999999</v>
      </c>
      <c r="I5474">
        <v>135.08000200000001</v>
      </c>
      <c r="J5474">
        <v>134.248627</v>
      </c>
      <c r="K5474">
        <v>6352200</v>
      </c>
      <c r="L5474">
        <v>2.14</v>
      </c>
      <c r="M5474">
        <v>-1.46245472276721E-2</v>
      </c>
      <c r="N5474">
        <v>1.92658945061731E-3</v>
      </c>
      <c r="O5474">
        <v>1.10918286419283E-2</v>
      </c>
      <c r="P5474">
        <v>0.16328567616718101</v>
      </c>
      <c r="Q5474">
        <v>0.27740160683432102</v>
      </c>
      <c r="R5474">
        <v>1.0655353152144701E-2</v>
      </c>
      <c r="S5474">
        <v>9.2537360860975408E-3</v>
      </c>
      <c r="T5474">
        <v>1.7371525814896999E-2</v>
      </c>
      <c r="U5474">
        <v>1.3713518089380299E-2</v>
      </c>
      <c r="V5474">
        <v>142.36999499999999</v>
      </c>
      <c r="W5474">
        <v>100.349998</v>
      </c>
      <c r="X5474">
        <v>-0.118573357058742</v>
      </c>
      <c r="Y5474">
        <v>-3.4994119269314301E-4</v>
      </c>
      <c r="Z5474">
        <v>0.80973277539390798</v>
      </c>
      <c r="AA5474">
        <v>2.7070969198393899</v>
      </c>
      <c r="AB5474">
        <v>3.0915820421529498</v>
      </c>
      <c r="AC5474" t="s">
        <v>259</v>
      </c>
      <c r="AD5474" t="s">
        <v>400</v>
      </c>
      <c r="AE5474" t="s">
        <v>71</v>
      </c>
      <c r="AF5474" t="s">
        <v>72</v>
      </c>
      <c r="AG5474" t="s">
        <v>401</v>
      </c>
      <c r="AH5474" s="45">
        <v>27941</v>
      </c>
      <c r="AI5474">
        <v>1001039</v>
      </c>
      <c r="AK5474" t="s">
        <v>402</v>
      </c>
      <c r="AL5474" t="s">
        <v>276</v>
      </c>
      <c r="AM5474" t="s">
        <v>245</v>
      </c>
    </row>
    <row r="5475" spans="1:39" x14ac:dyDescent="0.3">
      <c r="A5475" s="1">
        <v>43643</v>
      </c>
      <c r="B5475" t="s">
        <v>47</v>
      </c>
      <c r="C5475" t="s">
        <v>246</v>
      </c>
      <c r="D5475">
        <v>1100</v>
      </c>
      <c r="E5475">
        <v>14</v>
      </c>
      <c r="F5475">
        <v>141</v>
      </c>
      <c r="G5475">
        <v>141.740005</v>
      </c>
      <c r="H5475">
        <v>138.91999799999999</v>
      </c>
      <c r="I5475">
        <v>139.300003</v>
      </c>
      <c r="J5475">
        <v>138.442657</v>
      </c>
      <c r="K5475">
        <v>6466300</v>
      </c>
      <c r="L5475">
        <v>2.0049999999999999</v>
      </c>
      <c r="M5475">
        <v>-7.8655113119256003E-3</v>
      </c>
      <c r="N5475">
        <v>-1.9337931576054498E-2</v>
      </c>
      <c r="O5475">
        <v>4.9142084039688803E-2</v>
      </c>
      <c r="P5475">
        <v>0.22971578812917401</v>
      </c>
      <c r="Q5475">
        <v>0.305475172272266</v>
      </c>
      <c r="R5475">
        <v>7.70693246136539E-3</v>
      </c>
      <c r="S5475">
        <v>1.26321764208287E-2</v>
      </c>
      <c r="T5475">
        <v>1.7564948289322899E-2</v>
      </c>
      <c r="U5475">
        <v>1.3817126205501301E-2</v>
      </c>
      <c r="V5475">
        <v>143.509995</v>
      </c>
      <c r="W5475">
        <v>100.349998</v>
      </c>
      <c r="X5475">
        <v>-0.118573357058742</v>
      </c>
      <c r="Y5475">
        <v>3.81588593721357E-3</v>
      </c>
      <c r="Z5475">
        <v>0.79437856792761996</v>
      </c>
      <c r="AA5475">
        <v>2.8877187473558701</v>
      </c>
      <c r="AB5475">
        <v>2.8109951774764101</v>
      </c>
      <c r="AC5475" t="s">
        <v>259</v>
      </c>
      <c r="AD5475" t="s">
        <v>400</v>
      </c>
      <c r="AE5475" t="s">
        <v>71</v>
      </c>
      <c r="AF5475" t="s">
        <v>72</v>
      </c>
      <c r="AG5475" t="s">
        <v>401</v>
      </c>
      <c r="AH5475" s="45">
        <v>27941</v>
      </c>
      <c r="AI5475">
        <v>1001039</v>
      </c>
      <c r="AK5475" t="s">
        <v>402</v>
      </c>
      <c r="AL5475" t="s">
        <v>276</v>
      </c>
      <c r="AM5475" t="s">
        <v>245</v>
      </c>
    </row>
    <row r="5476" spans="1:39" x14ac:dyDescent="0.3">
      <c r="A5476" s="1">
        <v>43563</v>
      </c>
      <c r="B5476" t="s">
        <v>47</v>
      </c>
      <c r="C5476" t="s">
        <v>239</v>
      </c>
      <c r="D5476">
        <v>1800</v>
      </c>
      <c r="E5476">
        <v>15</v>
      </c>
      <c r="F5476">
        <v>115</v>
      </c>
      <c r="G5476">
        <v>115.83000199999999</v>
      </c>
      <c r="H5476">
        <v>114.639999</v>
      </c>
      <c r="I5476">
        <v>114.959999</v>
      </c>
      <c r="J5476">
        <v>114.25245700000001</v>
      </c>
      <c r="K5476">
        <v>11054200</v>
      </c>
      <c r="L5476">
        <v>2.5190000000000001</v>
      </c>
      <c r="M5476">
        <v>-3.4784448587874098E-4</v>
      </c>
      <c r="N5476">
        <v>2.1542144015017702E-2</v>
      </c>
      <c r="O5476">
        <v>8.2980775205632098E-3</v>
      </c>
      <c r="P5476">
        <v>3.90259329873772E-2</v>
      </c>
      <c r="Q5476">
        <v>0.15165314897923499</v>
      </c>
      <c r="R5476">
        <v>9.3017196165043892E-3</v>
      </c>
      <c r="S5476">
        <v>1.0813341868138E-2</v>
      </c>
      <c r="T5476">
        <v>8.6849661433010799E-3</v>
      </c>
      <c r="U5476">
        <v>1.1941282426245601E-2</v>
      </c>
      <c r="V5476">
        <v>120.199997</v>
      </c>
      <c r="W5476">
        <v>97.68</v>
      </c>
      <c r="X5476">
        <v>-0.118573357058742</v>
      </c>
      <c r="Y5476">
        <v>1.0469119934194001E-3</v>
      </c>
      <c r="Z5476">
        <v>0.78231220130443102</v>
      </c>
      <c r="AA5476">
        <v>1.5426545050412199</v>
      </c>
      <c r="AB5476">
        <v>1.4173087048102899</v>
      </c>
      <c r="AC5476" t="s">
        <v>260</v>
      </c>
      <c r="AD5476" t="s">
        <v>400</v>
      </c>
      <c r="AE5476" t="s">
        <v>71</v>
      </c>
      <c r="AF5476" t="s">
        <v>72</v>
      </c>
      <c r="AG5476" t="s">
        <v>401</v>
      </c>
      <c r="AH5476" s="45">
        <v>27941</v>
      </c>
      <c r="AI5476">
        <v>1001039</v>
      </c>
      <c r="AK5476" t="s">
        <v>402</v>
      </c>
      <c r="AL5476" t="s">
        <v>276</v>
      </c>
      <c r="AM5476" t="s">
        <v>245</v>
      </c>
    </row>
    <row r="5477" spans="1:39" x14ac:dyDescent="0.3">
      <c r="A5477" s="1">
        <v>43601</v>
      </c>
      <c r="B5477" t="s">
        <v>47</v>
      </c>
      <c r="C5477" t="s">
        <v>239</v>
      </c>
      <c r="D5477">
        <v>1100</v>
      </c>
      <c r="E5477">
        <v>15</v>
      </c>
      <c r="F5477">
        <v>135.28999299999899</v>
      </c>
      <c r="G5477">
        <v>136.39999399999999</v>
      </c>
      <c r="H5477">
        <v>134.80999800000001</v>
      </c>
      <c r="I5477">
        <v>135.5</v>
      </c>
      <c r="J5477">
        <v>134.666031</v>
      </c>
      <c r="K5477">
        <v>9689400</v>
      </c>
      <c r="L5477">
        <v>2.4049999999999998</v>
      </c>
      <c r="M5477">
        <v>6.0700751433409002E-3</v>
      </c>
      <c r="N5477">
        <v>1.4196191478204299E-2</v>
      </c>
      <c r="O5477">
        <v>2.5866744342955598E-2</v>
      </c>
      <c r="P5477">
        <v>0.202509157920684</v>
      </c>
      <c r="Q5477">
        <v>0.29075271980707801</v>
      </c>
      <c r="R5477">
        <v>1.3617763533816499E-2</v>
      </c>
      <c r="S5477">
        <v>1.24049857214448E-2</v>
      </c>
      <c r="T5477">
        <v>1.72648274651096E-2</v>
      </c>
      <c r="U5477">
        <v>1.3855183878074599E-2</v>
      </c>
      <c r="V5477">
        <v>142.36999499999999</v>
      </c>
      <c r="W5477">
        <v>98.809997999999993</v>
      </c>
      <c r="X5477">
        <v>-0.118573357058742</v>
      </c>
      <c r="Y5477">
        <v>8.8559569696340101E-3</v>
      </c>
      <c r="Z5477">
        <v>0.825277493330701</v>
      </c>
      <c r="AA5477">
        <v>2.9580019669345199</v>
      </c>
      <c r="AB5477">
        <v>2.9527405640739799</v>
      </c>
      <c r="AC5477" t="s">
        <v>260</v>
      </c>
      <c r="AD5477" t="s">
        <v>400</v>
      </c>
      <c r="AE5477" t="s">
        <v>71</v>
      </c>
      <c r="AF5477" t="s">
        <v>72</v>
      </c>
      <c r="AG5477" t="s">
        <v>401</v>
      </c>
      <c r="AH5477" s="45">
        <v>27941</v>
      </c>
      <c r="AI5477">
        <v>1001039</v>
      </c>
      <c r="AK5477" t="s">
        <v>402</v>
      </c>
      <c r="AL5477" t="s">
        <v>276</v>
      </c>
      <c r="AM5477" t="s">
        <v>245</v>
      </c>
    </row>
    <row r="5478" spans="1:39" x14ac:dyDescent="0.3">
      <c r="A5478" s="1">
        <v>43602</v>
      </c>
      <c r="B5478" t="s">
        <v>47</v>
      </c>
      <c r="C5478" t="s">
        <v>239</v>
      </c>
      <c r="D5478">
        <v>1100</v>
      </c>
      <c r="E5478">
        <v>15</v>
      </c>
      <c r="F5478">
        <v>134.259995</v>
      </c>
      <c r="G5478">
        <v>135.979996</v>
      </c>
      <c r="H5478">
        <v>134.029999</v>
      </c>
      <c r="I5478">
        <v>135.03999299999899</v>
      </c>
      <c r="J5478">
        <v>134.20886200000001</v>
      </c>
      <c r="K5478">
        <v>8964200</v>
      </c>
      <c r="L5478">
        <v>2.3929999999999998</v>
      </c>
      <c r="M5478">
        <v>-3.4006108600427398E-3</v>
      </c>
      <c r="N5478">
        <v>7.4328036663083002E-3</v>
      </c>
      <c r="O5478">
        <v>3.8806133788459402E-2</v>
      </c>
      <c r="P5478">
        <v>0.18181814896699</v>
      </c>
      <c r="Q5478">
        <v>0.26696275458198598</v>
      </c>
      <c r="R5478">
        <v>1.38860260376582E-2</v>
      </c>
      <c r="S5478">
        <v>1.18283115040157E-2</v>
      </c>
      <c r="T5478">
        <v>1.71893792179789E-2</v>
      </c>
      <c r="U5478">
        <v>1.38045528456733E-2</v>
      </c>
      <c r="V5478">
        <v>142.36999499999999</v>
      </c>
      <c r="W5478">
        <v>98.809997999999993</v>
      </c>
      <c r="X5478">
        <v>-0.118573357058742</v>
      </c>
      <c r="Y5478">
        <v>-5.8544371529206298E-3</v>
      </c>
      <c r="Z5478">
        <v>0.82244602230688302</v>
      </c>
      <c r="AA5478">
        <v>2.6856115529829601</v>
      </c>
      <c r="AB5478">
        <v>2.8512067849483902</v>
      </c>
      <c r="AC5478" t="s">
        <v>260</v>
      </c>
      <c r="AD5478" t="s">
        <v>400</v>
      </c>
      <c r="AE5478" t="s">
        <v>71</v>
      </c>
      <c r="AF5478" t="s">
        <v>72</v>
      </c>
      <c r="AG5478" t="s">
        <v>401</v>
      </c>
      <c r="AH5478" s="45">
        <v>27941</v>
      </c>
      <c r="AI5478">
        <v>1001039</v>
      </c>
      <c r="AK5478" t="s">
        <v>402</v>
      </c>
      <c r="AL5478" t="s">
        <v>276</v>
      </c>
      <c r="AM5478" t="s">
        <v>245</v>
      </c>
    </row>
    <row r="5479" spans="1:39" x14ac:dyDescent="0.3">
      <c r="A5479" s="1">
        <v>43615</v>
      </c>
      <c r="B5479" t="s">
        <v>47</v>
      </c>
      <c r="C5479" t="s">
        <v>239</v>
      </c>
      <c r="D5479">
        <v>800</v>
      </c>
      <c r="E5479">
        <v>15</v>
      </c>
      <c r="F5479">
        <v>131.88000500000001</v>
      </c>
      <c r="G5479">
        <v>132.679993</v>
      </c>
      <c r="H5479">
        <v>131.33999599999899</v>
      </c>
      <c r="I5479">
        <v>132.199997</v>
      </c>
      <c r="J5479">
        <v>131.386337</v>
      </c>
      <c r="K5479">
        <v>5274000</v>
      </c>
      <c r="L5479">
        <v>2.2269999999999999</v>
      </c>
      <c r="M5479">
        <v>4.77671080068553E-3</v>
      </c>
      <c r="N5479">
        <v>-1.2403973354066299E-2</v>
      </c>
      <c r="O5479">
        <v>-5.2314090581801503E-2</v>
      </c>
      <c r="P5479">
        <v>0.15834498510272099</v>
      </c>
      <c r="Q5479">
        <v>0.29798344062454002</v>
      </c>
      <c r="R5479">
        <v>5.6497767877104199E-3</v>
      </c>
      <c r="S5479">
        <v>9.4734375986274006E-3</v>
      </c>
      <c r="T5479">
        <v>1.7162072696288801E-2</v>
      </c>
      <c r="U5479">
        <v>1.3702543803916899E-2</v>
      </c>
      <c r="V5479">
        <v>142.36999499999999</v>
      </c>
      <c r="W5479">
        <v>98.809997999999993</v>
      </c>
      <c r="X5479">
        <v>-0.118573357058742</v>
      </c>
      <c r="Y5479">
        <v>2.0962723552933101E-3</v>
      </c>
      <c r="Z5479">
        <v>0.81501207170504097</v>
      </c>
      <c r="AA5479">
        <v>2.98805822623267</v>
      </c>
      <c r="AB5479">
        <v>2.7387200533998901</v>
      </c>
      <c r="AC5479" t="s">
        <v>260</v>
      </c>
      <c r="AD5479" t="s">
        <v>400</v>
      </c>
      <c r="AE5479" t="s">
        <v>71</v>
      </c>
      <c r="AF5479" t="s">
        <v>72</v>
      </c>
      <c r="AG5479" t="s">
        <v>401</v>
      </c>
      <c r="AH5479" s="45">
        <v>27941</v>
      </c>
      <c r="AI5479">
        <v>1001039</v>
      </c>
      <c r="AK5479" t="s">
        <v>402</v>
      </c>
      <c r="AL5479" t="s">
        <v>276</v>
      </c>
      <c r="AM5479" t="s">
        <v>245</v>
      </c>
    </row>
    <row r="5480" spans="1:39" x14ac:dyDescent="0.3">
      <c r="A5480" s="1">
        <v>43623</v>
      </c>
      <c r="B5480" t="s">
        <v>47</v>
      </c>
      <c r="C5480" t="s">
        <v>246</v>
      </c>
      <c r="D5480">
        <v>1800</v>
      </c>
      <c r="E5480">
        <v>15</v>
      </c>
      <c r="F5480">
        <v>137.60000600000001</v>
      </c>
      <c r="G5480">
        <v>138.759995</v>
      </c>
      <c r="H5480">
        <v>137.33000200000001</v>
      </c>
      <c r="I5480">
        <v>138.03999299999899</v>
      </c>
      <c r="J5480">
        <v>137.19039899999899</v>
      </c>
      <c r="K5480">
        <v>7026300</v>
      </c>
      <c r="L5480">
        <v>2.0840000000000001</v>
      </c>
      <c r="M5480">
        <v>6.03077784630151E-3</v>
      </c>
      <c r="N5480">
        <v>4.4438610067175699E-2</v>
      </c>
      <c r="O5480">
        <v>3.3891543234096599E-2</v>
      </c>
      <c r="P5480">
        <v>0.19301311110351399</v>
      </c>
      <c r="Q5480">
        <v>0.319186334728842</v>
      </c>
      <c r="R5480">
        <v>5.3876929454867101E-3</v>
      </c>
      <c r="S5480">
        <v>9.0766699589985306E-3</v>
      </c>
      <c r="T5480">
        <v>1.72016950413609E-2</v>
      </c>
      <c r="U5480">
        <v>1.36962938062515E-2</v>
      </c>
      <c r="V5480">
        <v>142.36999499999999</v>
      </c>
      <c r="W5480">
        <v>100.349998</v>
      </c>
      <c r="X5480">
        <v>-0.118573357058742</v>
      </c>
      <c r="Y5480">
        <v>1.0442979367750601E-2</v>
      </c>
      <c r="Z5480">
        <v>0.812896730069676</v>
      </c>
      <c r="AA5480">
        <v>3.1764587090258098</v>
      </c>
      <c r="AB5480">
        <v>3.2006019299170299</v>
      </c>
      <c r="AC5480" t="s">
        <v>260</v>
      </c>
      <c r="AD5480" t="s">
        <v>400</v>
      </c>
      <c r="AE5480" t="s">
        <v>71</v>
      </c>
      <c r="AF5480" t="s">
        <v>72</v>
      </c>
      <c r="AG5480" t="s">
        <v>401</v>
      </c>
      <c r="AH5480" s="45">
        <v>27941</v>
      </c>
      <c r="AI5480">
        <v>1001039</v>
      </c>
      <c r="AK5480" t="s">
        <v>402</v>
      </c>
      <c r="AL5480" t="s">
        <v>276</v>
      </c>
      <c r="AM5480" t="s">
        <v>245</v>
      </c>
    </row>
    <row r="5481" spans="1:39" x14ac:dyDescent="0.3">
      <c r="A5481" s="1">
        <v>43630</v>
      </c>
      <c r="B5481" t="s">
        <v>47</v>
      </c>
      <c r="C5481" t="s">
        <v>239</v>
      </c>
      <c r="D5481">
        <v>2700</v>
      </c>
      <c r="E5481">
        <v>15</v>
      </c>
      <c r="F5481">
        <v>142.050003</v>
      </c>
      <c r="G5481">
        <v>142.949997</v>
      </c>
      <c r="H5481">
        <v>140.529999</v>
      </c>
      <c r="I5481">
        <v>141.64999399999999</v>
      </c>
      <c r="J5481">
        <v>140.77818300000001</v>
      </c>
      <c r="K5481">
        <v>11125200</v>
      </c>
      <c r="L5481">
        <v>2.093</v>
      </c>
      <c r="M5481">
        <v>-6.3517367472622698E-4</v>
      </c>
      <c r="N5481">
        <v>2.58157467247256E-2</v>
      </c>
      <c r="O5481">
        <v>6.1507486589945697E-2</v>
      </c>
      <c r="P5481">
        <v>0.20877494642028099</v>
      </c>
      <c r="Q5481">
        <v>0.30273289188764202</v>
      </c>
      <c r="R5481">
        <v>2.25646468078055E-2</v>
      </c>
      <c r="S5481">
        <v>1.1781943069518601E-2</v>
      </c>
      <c r="T5481">
        <v>1.8088929881855498E-2</v>
      </c>
      <c r="U5481">
        <v>1.3927118787682401E-2</v>
      </c>
      <c r="V5481">
        <v>142.949997</v>
      </c>
      <c r="W5481">
        <v>100.349998</v>
      </c>
      <c r="X5481">
        <v>-0.118573357058742</v>
      </c>
      <c r="Y5481">
        <v>-1.6128120944145399E-3</v>
      </c>
      <c r="Z5481">
        <v>0.81965130635954497</v>
      </c>
      <c r="AA5481">
        <v>2.9444340850175101</v>
      </c>
      <c r="AB5481">
        <v>2.9105320358522402</v>
      </c>
      <c r="AC5481" t="s">
        <v>260</v>
      </c>
      <c r="AD5481" t="s">
        <v>400</v>
      </c>
      <c r="AE5481" t="s">
        <v>71</v>
      </c>
      <c r="AF5481" t="s">
        <v>72</v>
      </c>
      <c r="AG5481" t="s">
        <v>401</v>
      </c>
      <c r="AH5481" s="45">
        <v>27941</v>
      </c>
      <c r="AI5481">
        <v>1001039</v>
      </c>
      <c r="AK5481" t="s">
        <v>402</v>
      </c>
      <c r="AL5481" t="s">
        <v>276</v>
      </c>
      <c r="AM5481" t="s">
        <v>245</v>
      </c>
    </row>
    <row r="5482" spans="1:39" x14ac:dyDescent="0.3">
      <c r="A5482" s="1">
        <v>43566</v>
      </c>
      <c r="B5482" t="s">
        <v>47</v>
      </c>
      <c r="C5482" t="s">
        <v>246</v>
      </c>
      <c r="D5482">
        <v>1500</v>
      </c>
      <c r="E5482">
        <v>16</v>
      </c>
      <c r="F5482">
        <v>117.730003</v>
      </c>
      <c r="G5482">
        <v>117.860001</v>
      </c>
      <c r="H5482">
        <v>116.32</v>
      </c>
      <c r="I5482">
        <v>116.599998</v>
      </c>
      <c r="J5482">
        <v>115.882362</v>
      </c>
      <c r="K5482">
        <v>12784500</v>
      </c>
      <c r="L5482">
        <v>2.504</v>
      </c>
      <c r="M5482">
        <v>-4.7912792346359702E-3</v>
      </c>
      <c r="N5482">
        <v>1.5993435451390099E-2</v>
      </c>
      <c r="O5482">
        <v>1.6167725866991101E-2</v>
      </c>
      <c r="P5482">
        <v>3.3132924677649597E-2</v>
      </c>
      <c r="Q5482">
        <v>0.16134384058175</v>
      </c>
      <c r="R5482">
        <v>7.9363000442869598E-3</v>
      </c>
      <c r="S5482">
        <v>1.1284654810016099E-2</v>
      </c>
      <c r="T5482">
        <v>8.7949144500523106E-3</v>
      </c>
      <c r="U5482">
        <v>1.19306402506502E-2</v>
      </c>
      <c r="V5482">
        <v>120.199997</v>
      </c>
      <c r="W5482">
        <v>97.68</v>
      </c>
      <c r="X5482">
        <v>-0.118573357058742</v>
      </c>
      <c r="Y5482" s="44">
        <v>3.8122194279549302E-5</v>
      </c>
      <c r="Z5482">
        <v>0.77480466126379999</v>
      </c>
      <c r="AA5482">
        <v>1.68326307461294</v>
      </c>
      <c r="AB5482">
        <v>1.61157961297077</v>
      </c>
      <c r="AC5482" t="s">
        <v>261</v>
      </c>
      <c r="AD5482" t="s">
        <v>400</v>
      </c>
      <c r="AE5482" t="s">
        <v>71</v>
      </c>
      <c r="AF5482" t="s">
        <v>72</v>
      </c>
      <c r="AG5482" t="s">
        <v>401</v>
      </c>
      <c r="AH5482" s="45">
        <v>27941</v>
      </c>
      <c r="AI5482">
        <v>1001039</v>
      </c>
      <c r="AK5482" t="s">
        <v>402</v>
      </c>
      <c r="AL5482" t="s">
        <v>276</v>
      </c>
      <c r="AM5482" t="s">
        <v>245</v>
      </c>
    </row>
    <row r="5483" spans="1:39" x14ac:dyDescent="0.3">
      <c r="A5483" s="1">
        <v>43595</v>
      </c>
      <c r="B5483" t="s">
        <v>47</v>
      </c>
      <c r="C5483" t="s">
        <v>239</v>
      </c>
      <c r="D5483">
        <v>1200</v>
      </c>
      <c r="E5483">
        <v>16</v>
      </c>
      <c r="F5483">
        <v>133.009995</v>
      </c>
      <c r="G5483">
        <v>134.320007</v>
      </c>
      <c r="H5483">
        <v>131.229996</v>
      </c>
      <c r="I5483">
        <v>134.03999299999899</v>
      </c>
      <c r="J5483">
        <v>133.215012</v>
      </c>
      <c r="K5483">
        <v>9858500</v>
      </c>
      <c r="L5483">
        <v>2.4550000000000001</v>
      </c>
      <c r="M5483">
        <v>3.3627769518532998E-3</v>
      </c>
      <c r="N5483">
        <v>-2.1612552979279301E-3</v>
      </c>
      <c r="O5483">
        <v>0.13716153348912599</v>
      </c>
      <c r="P5483">
        <v>0.18402387628820699</v>
      </c>
      <c r="Q5483">
        <v>0.30900107448960901</v>
      </c>
      <c r="R5483">
        <v>1.0152354395908E-2</v>
      </c>
      <c r="S5483">
        <v>2.5661424437271499E-2</v>
      </c>
      <c r="T5483">
        <v>1.7170691306986199E-2</v>
      </c>
      <c r="U5483">
        <v>1.37864410148032E-2</v>
      </c>
      <c r="V5483">
        <v>142.36999499999999</v>
      </c>
      <c r="W5483">
        <v>98.809997999999993</v>
      </c>
      <c r="X5483">
        <v>-0.118573357058742</v>
      </c>
      <c r="Y5483">
        <v>3.7133938472042301E-3</v>
      </c>
      <c r="Z5483">
        <v>0.821797062707183</v>
      </c>
      <c r="AA5483">
        <v>3.1932804486108899</v>
      </c>
      <c r="AB5483">
        <v>3.1280011522597699</v>
      </c>
      <c r="AC5483" t="s">
        <v>261</v>
      </c>
      <c r="AD5483" t="s">
        <v>400</v>
      </c>
      <c r="AE5483" t="s">
        <v>71</v>
      </c>
      <c r="AF5483" t="s">
        <v>72</v>
      </c>
      <c r="AG5483" t="s">
        <v>401</v>
      </c>
      <c r="AH5483" s="45">
        <v>27941</v>
      </c>
      <c r="AI5483">
        <v>1001039</v>
      </c>
      <c r="AK5483" t="s">
        <v>402</v>
      </c>
      <c r="AL5483" t="s">
        <v>276</v>
      </c>
      <c r="AM5483" t="s">
        <v>245</v>
      </c>
    </row>
    <row r="5484" spans="1:39" x14ac:dyDescent="0.3">
      <c r="A5484" s="1">
        <v>43599</v>
      </c>
      <c r="B5484" t="s">
        <v>47</v>
      </c>
      <c r="C5484" t="s">
        <v>239</v>
      </c>
      <c r="D5484">
        <v>1000</v>
      </c>
      <c r="E5484">
        <v>16</v>
      </c>
      <c r="F5484">
        <v>133.520004</v>
      </c>
      <c r="G5484">
        <v>134.66000399999999</v>
      </c>
      <c r="H5484">
        <v>132.050003</v>
      </c>
      <c r="I5484">
        <v>133.199997</v>
      </c>
      <c r="J5484">
        <v>132.38018799999901</v>
      </c>
      <c r="K5484">
        <v>12001700</v>
      </c>
      <c r="L5484">
        <v>2.419</v>
      </c>
      <c r="M5484">
        <v>1.4062414309407301E-2</v>
      </c>
      <c r="N5484">
        <v>-1.8001966311236199E-3</v>
      </c>
      <c r="O5484">
        <v>0.133102438995466</v>
      </c>
      <c r="P5484">
        <v>0.19867070284755001</v>
      </c>
      <c r="Q5484">
        <v>0.28192582376386999</v>
      </c>
      <c r="R5484">
        <v>1.4701622850973199E-2</v>
      </c>
      <c r="S5484">
        <v>2.6241412023562699E-2</v>
      </c>
      <c r="T5484">
        <v>1.7248914906425099E-2</v>
      </c>
      <c r="U5484">
        <v>1.38402318129092E-2</v>
      </c>
      <c r="V5484">
        <v>142.36999499999999</v>
      </c>
      <c r="W5484">
        <v>98.809997999999993</v>
      </c>
      <c r="X5484">
        <v>-0.118573357058742</v>
      </c>
      <c r="Y5484">
        <v>7.98398755130913E-3</v>
      </c>
      <c r="Z5484">
        <v>0.82198308281870602</v>
      </c>
      <c r="AA5484">
        <v>2.8800786449557698</v>
      </c>
      <c r="AB5484">
        <v>2.9627232443264702</v>
      </c>
      <c r="AC5484" t="s">
        <v>261</v>
      </c>
      <c r="AD5484" t="s">
        <v>400</v>
      </c>
      <c r="AE5484" t="s">
        <v>71</v>
      </c>
      <c r="AF5484" t="s">
        <v>72</v>
      </c>
      <c r="AG5484" t="s">
        <v>401</v>
      </c>
      <c r="AH5484" s="45">
        <v>27941</v>
      </c>
      <c r="AI5484">
        <v>1001039</v>
      </c>
      <c r="AK5484" t="s">
        <v>402</v>
      </c>
      <c r="AL5484" t="s">
        <v>276</v>
      </c>
      <c r="AM5484" t="s">
        <v>245</v>
      </c>
    </row>
    <row r="5485" spans="1:39" x14ac:dyDescent="0.3">
      <c r="A5485" s="1">
        <v>43620</v>
      </c>
      <c r="B5485" t="s">
        <v>47</v>
      </c>
      <c r="C5485" t="s">
        <v>239</v>
      </c>
      <c r="D5485">
        <v>1300</v>
      </c>
      <c r="E5485">
        <v>16</v>
      </c>
      <c r="F5485">
        <v>133.449997</v>
      </c>
      <c r="G5485">
        <v>134.88000500000001</v>
      </c>
      <c r="H5485">
        <v>132.91999799999999</v>
      </c>
      <c r="I5485">
        <v>134.820007</v>
      </c>
      <c r="J5485">
        <v>133.99023399999999</v>
      </c>
      <c r="K5485">
        <v>8247500</v>
      </c>
      <c r="L5485">
        <v>2.1190000000000002</v>
      </c>
      <c r="M5485">
        <v>1.75843762450669E-2</v>
      </c>
      <c r="N5485">
        <v>1.64527897247609E-2</v>
      </c>
      <c r="O5485">
        <v>5.0566158336042598E-3</v>
      </c>
      <c r="P5485">
        <v>0.16774219713556099</v>
      </c>
      <c r="Q5485">
        <v>0.32092402676655202</v>
      </c>
      <c r="R5485">
        <v>9.3955936351719192E-3</v>
      </c>
      <c r="S5485">
        <v>9.1331843809220499E-3</v>
      </c>
      <c r="T5485">
        <v>1.7232410020649298E-2</v>
      </c>
      <c r="U5485">
        <v>1.3735807975241401E-2</v>
      </c>
      <c r="V5485">
        <v>142.36999499999999</v>
      </c>
      <c r="W5485">
        <v>99.699996999999996</v>
      </c>
      <c r="X5485">
        <v>-0.118573357058742</v>
      </c>
      <c r="Y5485">
        <v>2.1205927310919401E-2</v>
      </c>
      <c r="Z5485">
        <v>0.81825081371901698</v>
      </c>
      <c r="AA5485">
        <v>3.2338871908493498</v>
      </c>
      <c r="AB5485">
        <v>2.9769058056388902</v>
      </c>
      <c r="AC5485" t="s">
        <v>261</v>
      </c>
      <c r="AD5485" t="s">
        <v>400</v>
      </c>
      <c r="AE5485" t="s">
        <v>71</v>
      </c>
      <c r="AF5485" t="s">
        <v>72</v>
      </c>
      <c r="AG5485" t="s">
        <v>401</v>
      </c>
      <c r="AH5485" s="45">
        <v>27941</v>
      </c>
      <c r="AI5485">
        <v>1001039</v>
      </c>
      <c r="AK5485" t="s">
        <v>402</v>
      </c>
      <c r="AL5485" t="s">
        <v>276</v>
      </c>
      <c r="AM5485" t="s">
        <v>245</v>
      </c>
    </row>
    <row r="5486" spans="1:39" x14ac:dyDescent="0.3">
      <c r="A5486" s="1">
        <v>43559</v>
      </c>
      <c r="B5486" t="s">
        <v>47</v>
      </c>
      <c r="C5486" t="s">
        <v>239</v>
      </c>
      <c r="D5486">
        <v>1600</v>
      </c>
      <c r="E5486">
        <v>17</v>
      </c>
      <c r="F5486">
        <v>113.239998</v>
      </c>
      <c r="G5486">
        <v>114.860001</v>
      </c>
      <c r="H5486">
        <v>113.029999</v>
      </c>
      <c r="I5486">
        <v>114.75</v>
      </c>
      <c r="J5486">
        <v>114.043747</v>
      </c>
      <c r="K5486">
        <v>14378400</v>
      </c>
      <c r="L5486">
        <v>2.512</v>
      </c>
      <c r="M5486">
        <v>1.9624892180326901E-2</v>
      </c>
      <c r="N5486">
        <v>3.5841697513283297E-2</v>
      </c>
      <c r="O5486">
        <v>6.5574008345987197E-3</v>
      </c>
      <c r="P5486">
        <v>7.6208398988177106E-2</v>
      </c>
      <c r="Q5486">
        <v>0.14386347407854599</v>
      </c>
      <c r="R5486">
        <v>9.4972512924910001E-3</v>
      </c>
      <c r="S5486">
        <v>1.10429498471642E-2</v>
      </c>
      <c r="T5486">
        <v>9.5048315943912498E-3</v>
      </c>
      <c r="U5486">
        <v>1.20139791055632E-2</v>
      </c>
      <c r="V5486">
        <v>120.199997</v>
      </c>
      <c r="W5486">
        <v>97.68</v>
      </c>
      <c r="X5486">
        <v>-0.118573357058742</v>
      </c>
      <c r="Y5486">
        <v>2.0824655091414399E-3</v>
      </c>
      <c r="Z5486">
        <v>0.78458552259236203</v>
      </c>
      <c r="AA5486">
        <v>1.43510082182842</v>
      </c>
      <c r="AB5486">
        <v>1.3525701361806599</v>
      </c>
      <c r="AC5486" t="s">
        <v>262</v>
      </c>
      <c r="AD5486" t="s">
        <v>400</v>
      </c>
      <c r="AE5486" t="s">
        <v>71</v>
      </c>
      <c r="AF5486" t="s">
        <v>72</v>
      </c>
      <c r="AG5486" t="s">
        <v>401</v>
      </c>
      <c r="AH5486" s="45">
        <v>27941</v>
      </c>
      <c r="AI5486">
        <v>1001039</v>
      </c>
      <c r="AK5486" t="s">
        <v>402</v>
      </c>
      <c r="AL5486" t="s">
        <v>276</v>
      </c>
      <c r="AM5486" t="s">
        <v>245</v>
      </c>
    </row>
    <row r="5487" spans="1:39" x14ac:dyDescent="0.3">
      <c r="A5487" s="1">
        <v>43580</v>
      </c>
      <c r="B5487" t="s">
        <v>47</v>
      </c>
      <c r="C5487" t="s">
        <v>239</v>
      </c>
      <c r="D5487">
        <v>1300</v>
      </c>
      <c r="E5487">
        <v>17</v>
      </c>
      <c r="F5487">
        <v>135.36000100000001</v>
      </c>
      <c r="G5487">
        <v>138.88000500000001</v>
      </c>
      <c r="H5487">
        <v>134.83999599999899</v>
      </c>
      <c r="I5487">
        <v>137.240005</v>
      </c>
      <c r="J5487">
        <v>136.39532500000001</v>
      </c>
      <c r="K5487">
        <v>16382500</v>
      </c>
      <c r="L5487">
        <v>2.5339999999999998</v>
      </c>
      <c r="M5487">
        <v>1.57158770964296E-2</v>
      </c>
      <c r="N5487">
        <v>4.0825011184895101E-2</v>
      </c>
      <c r="O5487">
        <v>0.24154627935115</v>
      </c>
      <c r="P5487">
        <v>0.21626328079191701</v>
      </c>
      <c r="Q5487">
        <v>0.33770858545622801</v>
      </c>
      <c r="R5487">
        <v>8.7248303325432597E-3</v>
      </c>
      <c r="S5487">
        <v>2.39230906260605E-2</v>
      </c>
      <c r="T5487">
        <v>1.6643645760414001E-2</v>
      </c>
      <c r="U5487">
        <v>1.3839550401211801E-2</v>
      </c>
      <c r="V5487">
        <v>138.88000500000001</v>
      </c>
      <c r="W5487">
        <v>97.68</v>
      </c>
      <c r="X5487">
        <v>-0.118573357058742</v>
      </c>
      <c r="Y5487">
        <v>-3.6904169755480902E-4</v>
      </c>
      <c r="Z5487">
        <v>0.80496345946145897</v>
      </c>
      <c r="AA5487">
        <v>3.6711708834509902</v>
      </c>
      <c r="AB5487">
        <v>3.31619573852169</v>
      </c>
      <c r="AC5487" t="s">
        <v>262</v>
      </c>
      <c r="AD5487" t="s">
        <v>400</v>
      </c>
      <c r="AE5487" t="s">
        <v>71</v>
      </c>
      <c r="AF5487" t="s">
        <v>72</v>
      </c>
      <c r="AG5487" t="s">
        <v>401</v>
      </c>
      <c r="AH5487" s="45">
        <v>27941</v>
      </c>
      <c r="AI5487">
        <v>1001039</v>
      </c>
      <c r="AK5487" t="s">
        <v>402</v>
      </c>
      <c r="AL5487" t="s">
        <v>276</v>
      </c>
      <c r="AM5487" t="s">
        <v>245</v>
      </c>
    </row>
    <row r="5488" spans="1:39" x14ac:dyDescent="0.3">
      <c r="A5488" s="1">
        <v>43607</v>
      </c>
      <c r="B5488" t="s">
        <v>47</v>
      </c>
      <c r="C5488" t="s">
        <v>239</v>
      </c>
      <c r="D5488">
        <v>1100</v>
      </c>
      <c r="E5488">
        <v>17</v>
      </c>
      <c r="F5488">
        <v>133.820007</v>
      </c>
      <c r="G5488">
        <v>134.16999799999999</v>
      </c>
      <c r="H5488">
        <v>133.38999899999999</v>
      </c>
      <c r="I5488">
        <v>133.85000600000001</v>
      </c>
      <c r="J5488">
        <v>133.02619899999999</v>
      </c>
      <c r="K5488">
        <v>5093700</v>
      </c>
      <c r="L5488">
        <v>2.3929999999999998</v>
      </c>
      <c r="M5488">
        <v>-1.7913496602013201E-3</v>
      </c>
      <c r="N5488">
        <v>-6.1817000563597199E-3</v>
      </c>
      <c r="O5488">
        <v>1.6345167586038802E-2</v>
      </c>
      <c r="P5488">
        <v>0.15798074588699601</v>
      </c>
      <c r="Q5488">
        <v>0.26748522474905501</v>
      </c>
      <c r="R5488">
        <v>5.3942242356515803E-3</v>
      </c>
      <c r="S5488">
        <v>1.1563417978300501E-2</v>
      </c>
      <c r="T5488">
        <v>1.7239545991111199E-2</v>
      </c>
      <c r="U5488">
        <v>1.38063916052505E-2</v>
      </c>
      <c r="V5488">
        <v>142.36999499999999</v>
      </c>
      <c r="W5488">
        <v>98.809997999999993</v>
      </c>
      <c r="X5488">
        <v>-0.118573357058742</v>
      </c>
      <c r="Y5488">
        <v>-2.8283920525026501E-3</v>
      </c>
      <c r="Z5488">
        <v>0.82242105585488501</v>
      </c>
      <c r="AA5488">
        <v>2.6636328722718101</v>
      </c>
      <c r="AB5488">
        <v>2.7324577103129299</v>
      </c>
      <c r="AC5488" t="s">
        <v>262</v>
      </c>
      <c r="AD5488" t="s">
        <v>400</v>
      </c>
      <c r="AE5488" t="s">
        <v>71</v>
      </c>
      <c r="AF5488" t="s">
        <v>72</v>
      </c>
      <c r="AG5488" t="s">
        <v>401</v>
      </c>
      <c r="AH5488" s="45">
        <v>27941</v>
      </c>
      <c r="AI5488">
        <v>1001039</v>
      </c>
      <c r="AK5488" t="s">
        <v>402</v>
      </c>
      <c r="AL5488" t="s">
        <v>276</v>
      </c>
      <c r="AM5488" t="s">
        <v>245</v>
      </c>
    </row>
    <row r="5489" spans="1:39" x14ac:dyDescent="0.3">
      <c r="A5489" s="1">
        <v>43615</v>
      </c>
      <c r="B5489" t="s">
        <v>47</v>
      </c>
      <c r="C5489" t="s">
        <v>246</v>
      </c>
      <c r="D5489">
        <v>1600</v>
      </c>
      <c r="E5489">
        <v>17</v>
      </c>
      <c r="F5489">
        <v>131.88000500000001</v>
      </c>
      <c r="G5489">
        <v>132.679993</v>
      </c>
      <c r="H5489">
        <v>131.33999599999899</v>
      </c>
      <c r="I5489">
        <v>132.199997</v>
      </c>
      <c r="J5489">
        <v>131.386337</v>
      </c>
      <c r="K5489">
        <v>5274000</v>
      </c>
      <c r="L5489">
        <v>2.2269999999999999</v>
      </c>
      <c r="M5489">
        <v>4.77671080068553E-3</v>
      </c>
      <c r="N5489">
        <v>-1.2403973354066299E-2</v>
      </c>
      <c r="O5489">
        <v>-5.2314090581801503E-2</v>
      </c>
      <c r="P5489">
        <v>0.15834498510272099</v>
      </c>
      <c r="Q5489">
        <v>0.29798344062454002</v>
      </c>
      <c r="R5489">
        <v>5.6497767877104199E-3</v>
      </c>
      <c r="S5489">
        <v>9.4734375986274006E-3</v>
      </c>
      <c r="T5489">
        <v>1.7162072696288801E-2</v>
      </c>
      <c r="U5489">
        <v>1.3702543803916899E-2</v>
      </c>
      <c r="V5489">
        <v>142.36999499999999</v>
      </c>
      <c r="W5489">
        <v>98.809997999999993</v>
      </c>
      <c r="X5489">
        <v>-0.118573357058742</v>
      </c>
      <c r="Y5489">
        <v>2.0962723552933101E-3</v>
      </c>
      <c r="Z5489">
        <v>0.81501207170504097</v>
      </c>
      <c r="AA5489">
        <v>2.98805822623267</v>
      </c>
      <c r="AB5489">
        <v>2.7387200533998901</v>
      </c>
      <c r="AC5489" t="s">
        <v>262</v>
      </c>
      <c r="AD5489" t="s">
        <v>400</v>
      </c>
      <c r="AE5489" t="s">
        <v>71</v>
      </c>
      <c r="AF5489" t="s">
        <v>72</v>
      </c>
      <c r="AG5489" t="s">
        <v>401</v>
      </c>
      <c r="AH5489" s="45">
        <v>27941</v>
      </c>
      <c r="AI5489">
        <v>1001039</v>
      </c>
      <c r="AK5489" t="s">
        <v>402</v>
      </c>
      <c r="AL5489" t="s">
        <v>276</v>
      </c>
      <c r="AM5489" t="s">
        <v>245</v>
      </c>
    </row>
    <row r="5490" spans="1:39" x14ac:dyDescent="0.3">
      <c r="A5490" s="1">
        <v>43626</v>
      </c>
      <c r="B5490" t="s">
        <v>47</v>
      </c>
      <c r="C5490" t="s">
        <v>246</v>
      </c>
      <c r="D5490">
        <v>1200</v>
      </c>
      <c r="E5490">
        <v>17</v>
      </c>
      <c r="F5490">
        <v>138.88000500000001</v>
      </c>
      <c r="G5490">
        <v>138.88000500000001</v>
      </c>
      <c r="H5490">
        <v>136.070007</v>
      </c>
      <c r="I5490">
        <v>137.070007</v>
      </c>
      <c r="J5490">
        <v>136.22637900000001</v>
      </c>
      <c r="K5490">
        <v>8479500</v>
      </c>
      <c r="L5490">
        <v>2.1429999999999998</v>
      </c>
      <c r="M5490">
        <v>-7.0516813328238004E-3</v>
      </c>
      <c r="N5490">
        <v>3.4135512923356301E-2</v>
      </c>
      <c r="O5490">
        <v>1.5291047984941099E-2</v>
      </c>
      <c r="P5490">
        <v>0.177735932979252</v>
      </c>
      <c r="Q5490">
        <v>0.30665471786986298</v>
      </c>
      <c r="R5490">
        <v>8.90470115129453E-3</v>
      </c>
      <c r="S5490">
        <v>8.9656448726995307E-3</v>
      </c>
      <c r="T5490">
        <v>1.7235404074306401E-2</v>
      </c>
      <c r="U5490">
        <v>1.37036830496473E-2</v>
      </c>
      <c r="V5490">
        <v>142.36999499999999</v>
      </c>
      <c r="W5490">
        <v>100.349998</v>
      </c>
      <c r="X5490">
        <v>-0.118573357058742</v>
      </c>
      <c r="Y5490">
        <v>4.6492198743191201E-3</v>
      </c>
      <c r="Z5490">
        <v>0.81079623498387998</v>
      </c>
      <c r="AA5490">
        <v>3.02519308659735</v>
      </c>
      <c r="AB5490">
        <v>3.1969400963549401</v>
      </c>
      <c r="AC5490" t="s">
        <v>262</v>
      </c>
      <c r="AD5490" t="s">
        <v>400</v>
      </c>
      <c r="AE5490" t="s">
        <v>71</v>
      </c>
      <c r="AF5490" t="s">
        <v>72</v>
      </c>
      <c r="AG5490" t="s">
        <v>401</v>
      </c>
      <c r="AH5490" s="45">
        <v>27941</v>
      </c>
      <c r="AI5490">
        <v>1001039</v>
      </c>
      <c r="AK5490" t="s">
        <v>402</v>
      </c>
      <c r="AL5490" t="s">
        <v>276</v>
      </c>
      <c r="AM5490" t="s">
        <v>245</v>
      </c>
    </row>
    <row r="5491" spans="1:39" x14ac:dyDescent="0.3">
      <c r="A5491" s="1">
        <v>43633</v>
      </c>
      <c r="B5491" t="s">
        <v>47</v>
      </c>
      <c r="C5491" t="s">
        <v>246</v>
      </c>
      <c r="D5491">
        <v>2100</v>
      </c>
      <c r="E5491">
        <v>17</v>
      </c>
      <c r="F5491">
        <v>140.80999800000001</v>
      </c>
      <c r="G5491">
        <v>141.479996</v>
      </c>
      <c r="H5491">
        <v>139.11000100000001</v>
      </c>
      <c r="I5491">
        <v>140.970001</v>
      </c>
      <c r="J5491">
        <v>140.10237100000001</v>
      </c>
      <c r="K5491">
        <v>8542700</v>
      </c>
      <c r="L5491">
        <v>2.0859999999999999</v>
      </c>
      <c r="M5491">
        <v>-4.81210460807578E-3</v>
      </c>
      <c r="N5491">
        <v>2.80553234494735E-2</v>
      </c>
      <c r="O5491">
        <v>4.5645582984210502E-2</v>
      </c>
      <c r="P5491">
        <v>0.220097878116915</v>
      </c>
      <c r="Q5491">
        <v>0.27522845025363002</v>
      </c>
      <c r="R5491">
        <v>2.2282019681816999E-2</v>
      </c>
      <c r="S5491">
        <v>1.17380395436558E-2</v>
      </c>
      <c r="T5491">
        <v>1.79482759811549E-2</v>
      </c>
      <c r="U5491">
        <v>1.38656644952245E-2</v>
      </c>
      <c r="V5491">
        <v>142.949997</v>
      </c>
      <c r="W5491">
        <v>100.349998</v>
      </c>
      <c r="X5491">
        <v>-0.118573357058742</v>
      </c>
      <c r="Y5491">
        <v>9.3131563797728401E-4</v>
      </c>
      <c r="Z5491">
        <v>0.81749947307441895</v>
      </c>
      <c r="AA5491">
        <v>2.6485652890339502</v>
      </c>
      <c r="AB5491">
        <v>2.8352064763395601</v>
      </c>
      <c r="AC5491" t="s">
        <v>262</v>
      </c>
      <c r="AD5491" t="s">
        <v>400</v>
      </c>
      <c r="AE5491" t="s">
        <v>71</v>
      </c>
      <c r="AF5491" t="s">
        <v>72</v>
      </c>
      <c r="AG5491" t="s">
        <v>401</v>
      </c>
      <c r="AH5491" s="45">
        <v>27941</v>
      </c>
      <c r="AI5491">
        <v>1001039</v>
      </c>
      <c r="AK5491" t="s">
        <v>402</v>
      </c>
      <c r="AL5491" t="s">
        <v>276</v>
      </c>
      <c r="AM5491" t="s">
        <v>245</v>
      </c>
    </row>
    <row r="5492" spans="1:39" x14ac:dyDescent="0.3">
      <c r="A5492" s="1">
        <v>43641</v>
      </c>
      <c r="B5492" t="s">
        <v>47</v>
      </c>
      <c r="C5492" t="s">
        <v>246</v>
      </c>
      <c r="D5492">
        <v>1500</v>
      </c>
      <c r="E5492">
        <v>17</v>
      </c>
      <c r="F5492">
        <v>139.020004</v>
      </c>
      <c r="G5492">
        <v>140.41000399999999</v>
      </c>
      <c r="H5492">
        <v>138.66999799999999</v>
      </c>
      <c r="I5492">
        <v>139.94000199999999</v>
      </c>
      <c r="J5492">
        <v>139.07870500000001</v>
      </c>
      <c r="K5492">
        <v>14675400</v>
      </c>
      <c r="L5492">
        <v>1.994</v>
      </c>
      <c r="M5492">
        <v>5.1582887672664904E-3</v>
      </c>
      <c r="N5492">
        <v>5.0146047550598599E-3</v>
      </c>
      <c r="O5492">
        <v>5.2896729582492703E-2</v>
      </c>
      <c r="P5492">
        <v>0.23946144257469601</v>
      </c>
      <c r="Q5492">
        <v>0.29030531932690701</v>
      </c>
      <c r="R5492">
        <v>1.0476272223920301E-2</v>
      </c>
      <c r="S5492">
        <v>1.2464815281804899E-2</v>
      </c>
      <c r="T5492">
        <v>1.7505871343592098E-2</v>
      </c>
      <c r="U5492">
        <v>1.38586048840272E-2</v>
      </c>
      <c r="V5492">
        <v>143.509995</v>
      </c>
      <c r="W5492">
        <v>100.349998</v>
      </c>
      <c r="X5492">
        <v>-0.118573357058742</v>
      </c>
      <c r="Y5492">
        <v>-9.5417756928269908E-3</v>
      </c>
      <c r="Z5492">
        <v>0.800697109053498</v>
      </c>
      <c r="AA5492">
        <v>2.7540890878953501</v>
      </c>
      <c r="AB5492">
        <v>2.7936287804111499</v>
      </c>
      <c r="AC5492" t="s">
        <v>262</v>
      </c>
      <c r="AD5492" t="s">
        <v>400</v>
      </c>
      <c r="AE5492" t="s">
        <v>71</v>
      </c>
      <c r="AF5492" t="s">
        <v>72</v>
      </c>
      <c r="AG5492" t="s">
        <v>401</v>
      </c>
      <c r="AH5492" s="45">
        <v>27941</v>
      </c>
      <c r="AI5492">
        <v>1001039</v>
      </c>
      <c r="AK5492" t="s">
        <v>402</v>
      </c>
      <c r="AL5492" t="s">
        <v>276</v>
      </c>
      <c r="AM5492" t="s">
        <v>245</v>
      </c>
    </row>
    <row r="5493" spans="1:39" x14ac:dyDescent="0.3">
      <c r="A5493" s="1">
        <v>43588</v>
      </c>
      <c r="B5493" t="s">
        <v>47</v>
      </c>
      <c r="C5493" t="s">
        <v>246</v>
      </c>
      <c r="D5493">
        <v>1500</v>
      </c>
      <c r="E5493">
        <v>18</v>
      </c>
      <c r="F5493">
        <v>135.220001</v>
      </c>
      <c r="G5493">
        <v>135.30999800000001</v>
      </c>
      <c r="H5493">
        <v>133.779999</v>
      </c>
      <c r="I5493">
        <v>134.33000200000001</v>
      </c>
      <c r="J5493">
        <v>133.50323499999999</v>
      </c>
      <c r="K5493">
        <v>8874400</v>
      </c>
      <c r="L5493">
        <v>2.5310000000000001</v>
      </c>
      <c r="M5493">
        <v>1.4154088920744E-3</v>
      </c>
      <c r="N5493">
        <v>-4.0771428774233898E-2</v>
      </c>
      <c r="O5493">
        <v>0.18215776144451101</v>
      </c>
      <c r="P5493">
        <v>0.188070159680717</v>
      </c>
      <c r="Q5493">
        <v>0.31466951278609001</v>
      </c>
      <c r="R5493">
        <v>8.1654483702395895E-3</v>
      </c>
      <c r="S5493">
        <v>2.53038353512079E-2</v>
      </c>
      <c r="T5493">
        <v>1.7080584594735E-2</v>
      </c>
      <c r="U5493">
        <v>1.38960359726362E-2</v>
      </c>
      <c r="V5493">
        <v>142.36999499999999</v>
      </c>
      <c r="W5493">
        <v>97.68</v>
      </c>
      <c r="X5493">
        <v>-0.118573357058742</v>
      </c>
      <c r="Y5493">
        <v>9.5921274614703799E-3</v>
      </c>
      <c r="Z5493">
        <v>0.82225518617804105</v>
      </c>
      <c r="AA5493">
        <v>3.3032299123564499</v>
      </c>
      <c r="AB5493">
        <v>3.4592111014443399</v>
      </c>
      <c r="AC5493" t="s">
        <v>263</v>
      </c>
      <c r="AD5493" t="s">
        <v>400</v>
      </c>
      <c r="AE5493" t="s">
        <v>71</v>
      </c>
      <c r="AF5493" t="s">
        <v>72</v>
      </c>
      <c r="AG5493" t="s">
        <v>401</v>
      </c>
      <c r="AH5493" s="45">
        <v>27941</v>
      </c>
      <c r="AI5493">
        <v>1001039</v>
      </c>
      <c r="AK5493" t="s">
        <v>402</v>
      </c>
      <c r="AL5493" t="s">
        <v>276</v>
      </c>
      <c r="AM5493" t="s">
        <v>245</v>
      </c>
    </row>
    <row r="5494" spans="1:39" x14ac:dyDescent="0.3">
      <c r="A5494" s="1">
        <v>43602</v>
      </c>
      <c r="B5494" t="s">
        <v>47</v>
      </c>
      <c r="C5494" t="s">
        <v>246</v>
      </c>
      <c r="D5494">
        <v>1000</v>
      </c>
      <c r="E5494">
        <v>18</v>
      </c>
      <c r="F5494">
        <v>134.259995</v>
      </c>
      <c r="G5494">
        <v>135.979996</v>
      </c>
      <c r="H5494">
        <v>134.029999</v>
      </c>
      <c r="I5494">
        <v>135.03999299999899</v>
      </c>
      <c r="J5494">
        <v>134.20886200000001</v>
      </c>
      <c r="K5494">
        <v>8964200</v>
      </c>
      <c r="L5494">
        <v>2.3929999999999998</v>
      </c>
      <c r="M5494">
        <v>-3.4006108600427398E-3</v>
      </c>
      <c r="N5494">
        <v>7.4328036663083002E-3</v>
      </c>
      <c r="O5494">
        <v>3.8806133788459402E-2</v>
      </c>
      <c r="P5494">
        <v>0.18181814896699</v>
      </c>
      <c r="Q5494">
        <v>0.26696275458198598</v>
      </c>
      <c r="R5494">
        <v>1.38860260376582E-2</v>
      </c>
      <c r="S5494">
        <v>1.18283115040157E-2</v>
      </c>
      <c r="T5494">
        <v>1.71893792179789E-2</v>
      </c>
      <c r="U5494">
        <v>1.38045528456733E-2</v>
      </c>
      <c r="V5494">
        <v>142.36999499999999</v>
      </c>
      <c r="W5494">
        <v>98.809997999999993</v>
      </c>
      <c r="X5494">
        <v>-0.118573357058742</v>
      </c>
      <c r="Y5494">
        <v>-5.8544371529206298E-3</v>
      </c>
      <c r="Z5494">
        <v>0.82244602230688302</v>
      </c>
      <c r="AA5494">
        <v>2.6856115529829601</v>
      </c>
      <c r="AB5494">
        <v>2.8512067849483902</v>
      </c>
      <c r="AC5494" t="s">
        <v>263</v>
      </c>
      <c r="AD5494" t="s">
        <v>400</v>
      </c>
      <c r="AE5494" t="s">
        <v>71</v>
      </c>
      <c r="AF5494" t="s">
        <v>72</v>
      </c>
      <c r="AG5494" t="s">
        <v>401</v>
      </c>
      <c r="AH5494" s="45">
        <v>27941</v>
      </c>
      <c r="AI5494">
        <v>1001039</v>
      </c>
      <c r="AK5494" t="s">
        <v>402</v>
      </c>
      <c r="AL5494" t="s">
        <v>276</v>
      </c>
      <c r="AM5494" t="s">
        <v>245</v>
      </c>
    </row>
    <row r="5495" spans="1:39" x14ac:dyDescent="0.3">
      <c r="A5495" s="1">
        <v>43613</v>
      </c>
      <c r="B5495" t="s">
        <v>47</v>
      </c>
      <c r="C5495" t="s">
        <v>246</v>
      </c>
      <c r="D5495">
        <v>1900</v>
      </c>
      <c r="E5495">
        <v>18</v>
      </c>
      <c r="F5495">
        <v>133.21000699999999</v>
      </c>
      <c r="G5495">
        <v>134.03999299999899</v>
      </c>
      <c r="H5495">
        <v>132.58999599999899</v>
      </c>
      <c r="I5495">
        <v>132.61999499999999</v>
      </c>
      <c r="J5495">
        <v>131.80375699999999</v>
      </c>
      <c r="K5495">
        <v>8938400</v>
      </c>
      <c r="L5495">
        <v>2.2679999999999998</v>
      </c>
      <c r="M5495">
        <v>-1.2809711961567799E-3</v>
      </c>
      <c r="N5495">
        <v>-9.6801389671032703E-3</v>
      </c>
      <c r="O5495">
        <v>-3.4243343655224003E-2</v>
      </c>
      <c r="P5495">
        <v>0.1556850486287</v>
      </c>
      <c r="Q5495">
        <v>0.277170167375345</v>
      </c>
      <c r="R5495">
        <v>3.8315985521415298E-3</v>
      </c>
      <c r="S5495">
        <v>1.0382012844162699E-2</v>
      </c>
      <c r="T5495">
        <v>1.7147048318338302E-2</v>
      </c>
      <c r="U5495">
        <v>1.37866926363138E-2</v>
      </c>
      <c r="V5495">
        <v>142.36999499999999</v>
      </c>
      <c r="W5495">
        <v>98.809997999999993</v>
      </c>
      <c r="X5495">
        <v>-0.118573357058742</v>
      </c>
      <c r="Y5495">
        <v>-8.4109499934704197E-3</v>
      </c>
      <c r="Z5495">
        <v>0.82196538624528304</v>
      </c>
      <c r="AA5495">
        <v>2.7651908216299401</v>
      </c>
      <c r="AB5495">
        <v>2.6802736397681901</v>
      </c>
      <c r="AC5495" t="s">
        <v>263</v>
      </c>
      <c r="AD5495" t="s">
        <v>400</v>
      </c>
      <c r="AE5495" t="s">
        <v>71</v>
      </c>
      <c r="AF5495" t="s">
        <v>72</v>
      </c>
      <c r="AG5495" t="s">
        <v>401</v>
      </c>
      <c r="AH5495" s="45">
        <v>27941</v>
      </c>
      <c r="AI5495">
        <v>1001039</v>
      </c>
      <c r="AK5495" t="s">
        <v>402</v>
      </c>
      <c r="AL5495" t="s">
        <v>276</v>
      </c>
      <c r="AM5495" t="s">
        <v>245</v>
      </c>
    </row>
    <row r="5496" spans="1:39" x14ac:dyDescent="0.3">
      <c r="A5496" s="1">
        <v>43626</v>
      </c>
      <c r="B5496" t="s">
        <v>47</v>
      </c>
      <c r="C5496" t="s">
        <v>239</v>
      </c>
      <c r="D5496">
        <v>1700</v>
      </c>
      <c r="E5496">
        <v>18</v>
      </c>
      <c r="F5496">
        <v>138.88000500000001</v>
      </c>
      <c r="G5496">
        <v>138.88000500000001</v>
      </c>
      <c r="H5496">
        <v>136.070007</v>
      </c>
      <c r="I5496">
        <v>137.070007</v>
      </c>
      <c r="J5496">
        <v>136.22637900000001</v>
      </c>
      <c r="K5496">
        <v>8479500</v>
      </c>
      <c r="L5496">
        <v>2.1429999999999998</v>
      </c>
      <c r="M5496">
        <v>-7.0516813328238004E-3</v>
      </c>
      <c r="N5496">
        <v>3.4135512923356301E-2</v>
      </c>
      <c r="O5496">
        <v>1.5291047984941099E-2</v>
      </c>
      <c r="P5496">
        <v>0.177735932979252</v>
      </c>
      <c r="Q5496">
        <v>0.30665471786986298</v>
      </c>
      <c r="R5496">
        <v>8.90470115129453E-3</v>
      </c>
      <c r="S5496">
        <v>8.9656448726995307E-3</v>
      </c>
      <c r="T5496">
        <v>1.7235404074306401E-2</v>
      </c>
      <c r="U5496">
        <v>1.37036830496473E-2</v>
      </c>
      <c r="V5496">
        <v>142.36999499999999</v>
      </c>
      <c r="W5496">
        <v>100.349998</v>
      </c>
      <c r="X5496">
        <v>-0.118573357058742</v>
      </c>
      <c r="Y5496">
        <v>4.6492198743191201E-3</v>
      </c>
      <c r="Z5496">
        <v>0.81079623498387998</v>
      </c>
      <c r="AA5496">
        <v>3.02519308659735</v>
      </c>
      <c r="AB5496">
        <v>3.1969400963549401</v>
      </c>
      <c r="AC5496" t="s">
        <v>263</v>
      </c>
      <c r="AD5496" t="s">
        <v>400</v>
      </c>
      <c r="AE5496" t="s">
        <v>71</v>
      </c>
      <c r="AF5496" t="s">
        <v>72</v>
      </c>
      <c r="AG5496" t="s">
        <v>401</v>
      </c>
      <c r="AH5496" s="45">
        <v>27941</v>
      </c>
      <c r="AI5496">
        <v>1001039</v>
      </c>
      <c r="AK5496" t="s">
        <v>402</v>
      </c>
      <c r="AL5496" t="s">
        <v>276</v>
      </c>
      <c r="AM5496" t="s">
        <v>245</v>
      </c>
    </row>
    <row r="5497" spans="1:39" x14ac:dyDescent="0.3">
      <c r="A5497" s="1">
        <v>43587</v>
      </c>
      <c r="B5497" t="s">
        <v>47</v>
      </c>
      <c r="C5497" t="s">
        <v>239</v>
      </c>
      <c r="D5497">
        <v>1700</v>
      </c>
      <c r="E5497">
        <v>19</v>
      </c>
      <c r="F5497">
        <v>135.38000500000001</v>
      </c>
      <c r="G5497">
        <v>135.69000199999999</v>
      </c>
      <c r="H5497">
        <v>132.38000500000001</v>
      </c>
      <c r="I5497">
        <v>134.13999899999999</v>
      </c>
      <c r="J5497">
        <v>133.31440699999999</v>
      </c>
      <c r="K5497">
        <v>16580400</v>
      </c>
      <c r="L5497">
        <v>2.552</v>
      </c>
      <c r="M5497">
        <v>-1.6561065750681E-2</v>
      </c>
      <c r="N5497">
        <v>-2.2847169764067199E-2</v>
      </c>
      <c r="O5497">
        <v>0.17584190986585599</v>
      </c>
      <c r="P5497">
        <v>0.18468008883855599</v>
      </c>
      <c r="Q5497">
        <v>0.30884704386711498</v>
      </c>
      <c r="R5497">
        <v>1.4720570710728799E-2</v>
      </c>
      <c r="S5497">
        <v>2.5420981908621298E-2</v>
      </c>
      <c r="T5497">
        <v>1.7090946851815201E-2</v>
      </c>
      <c r="U5497">
        <v>1.3900597442205301E-2</v>
      </c>
      <c r="V5497">
        <v>142.36999499999999</v>
      </c>
      <c r="W5497">
        <v>97.68</v>
      </c>
      <c r="X5497">
        <v>-0.118573357058742</v>
      </c>
      <c r="Y5497">
        <v>-2.1262443276895502E-3</v>
      </c>
      <c r="Z5497">
        <v>0.82509279297349902</v>
      </c>
      <c r="AA5497">
        <v>3.2414425654713201</v>
      </c>
      <c r="AB5497">
        <v>3.5327975433543402</v>
      </c>
      <c r="AC5497" t="s">
        <v>264</v>
      </c>
      <c r="AD5497" t="s">
        <v>400</v>
      </c>
      <c r="AE5497" t="s">
        <v>71</v>
      </c>
      <c r="AF5497" t="s">
        <v>72</v>
      </c>
      <c r="AG5497" t="s">
        <v>401</v>
      </c>
      <c r="AH5497" s="45">
        <v>27941</v>
      </c>
      <c r="AI5497">
        <v>1001039</v>
      </c>
      <c r="AK5497" t="s">
        <v>402</v>
      </c>
      <c r="AL5497" t="s">
        <v>276</v>
      </c>
      <c r="AM5497" t="s">
        <v>245</v>
      </c>
    </row>
    <row r="5498" spans="1:39" x14ac:dyDescent="0.3">
      <c r="A5498" s="1">
        <v>43595</v>
      </c>
      <c r="B5498" t="s">
        <v>47</v>
      </c>
      <c r="C5498" t="s">
        <v>239</v>
      </c>
      <c r="D5498">
        <v>1300</v>
      </c>
      <c r="E5498">
        <v>19</v>
      </c>
      <c r="F5498">
        <v>133.009995</v>
      </c>
      <c r="G5498">
        <v>134.320007</v>
      </c>
      <c r="H5498">
        <v>131.229996</v>
      </c>
      <c r="I5498">
        <v>134.03999299999899</v>
      </c>
      <c r="J5498">
        <v>133.215012</v>
      </c>
      <c r="K5498">
        <v>9858500</v>
      </c>
      <c r="L5498">
        <v>2.4550000000000001</v>
      </c>
      <c r="M5498">
        <v>3.3627769518532998E-3</v>
      </c>
      <c r="N5498">
        <v>-2.1612552979279301E-3</v>
      </c>
      <c r="O5498">
        <v>0.13716153348912599</v>
      </c>
      <c r="P5498">
        <v>0.18402387628820699</v>
      </c>
      <c r="Q5498">
        <v>0.30900107448960901</v>
      </c>
      <c r="R5498">
        <v>1.0152354395908E-2</v>
      </c>
      <c r="S5498">
        <v>2.5661424437271499E-2</v>
      </c>
      <c r="T5498">
        <v>1.7170691306986199E-2</v>
      </c>
      <c r="U5498">
        <v>1.37864410148032E-2</v>
      </c>
      <c r="V5498">
        <v>142.36999499999999</v>
      </c>
      <c r="W5498">
        <v>98.809997999999993</v>
      </c>
      <c r="X5498">
        <v>-0.118573357058742</v>
      </c>
      <c r="Y5498">
        <v>3.7133938472042301E-3</v>
      </c>
      <c r="Z5498">
        <v>0.821797062707183</v>
      </c>
      <c r="AA5498">
        <v>3.1932804486108899</v>
      </c>
      <c r="AB5498">
        <v>3.1280011522597699</v>
      </c>
      <c r="AC5498" t="s">
        <v>264</v>
      </c>
      <c r="AD5498" t="s">
        <v>400</v>
      </c>
      <c r="AE5498" t="s">
        <v>71</v>
      </c>
      <c r="AF5498" t="s">
        <v>72</v>
      </c>
      <c r="AG5498" t="s">
        <v>401</v>
      </c>
      <c r="AH5498" s="45">
        <v>27941</v>
      </c>
      <c r="AI5498">
        <v>1001039</v>
      </c>
      <c r="AK5498" t="s">
        <v>402</v>
      </c>
      <c r="AL5498" t="s">
        <v>276</v>
      </c>
      <c r="AM5498" t="s">
        <v>245</v>
      </c>
    </row>
    <row r="5499" spans="1:39" x14ac:dyDescent="0.3">
      <c r="A5499" s="1">
        <v>43599</v>
      </c>
      <c r="B5499" t="s">
        <v>47</v>
      </c>
      <c r="C5499" t="s">
        <v>239</v>
      </c>
      <c r="D5499">
        <v>2200</v>
      </c>
      <c r="E5499">
        <v>19</v>
      </c>
      <c r="F5499">
        <v>133.520004</v>
      </c>
      <c r="G5499">
        <v>134.66000399999999</v>
      </c>
      <c r="H5499">
        <v>132.050003</v>
      </c>
      <c r="I5499">
        <v>133.199997</v>
      </c>
      <c r="J5499">
        <v>132.38018799999901</v>
      </c>
      <c r="K5499">
        <v>12001700</v>
      </c>
      <c r="L5499">
        <v>2.419</v>
      </c>
      <c r="M5499">
        <v>1.4062414309407301E-2</v>
      </c>
      <c r="N5499">
        <v>-1.8001966311236199E-3</v>
      </c>
      <c r="O5499">
        <v>0.133102438995466</v>
      </c>
      <c r="P5499">
        <v>0.19867070284755001</v>
      </c>
      <c r="Q5499">
        <v>0.28192582376386999</v>
      </c>
      <c r="R5499">
        <v>1.4701622850973199E-2</v>
      </c>
      <c r="S5499">
        <v>2.6241412023562699E-2</v>
      </c>
      <c r="T5499">
        <v>1.7248914906425099E-2</v>
      </c>
      <c r="U5499">
        <v>1.38402318129092E-2</v>
      </c>
      <c r="V5499">
        <v>142.36999499999999</v>
      </c>
      <c r="W5499">
        <v>98.809997999999993</v>
      </c>
      <c r="X5499">
        <v>-0.118573357058742</v>
      </c>
      <c r="Y5499">
        <v>7.98398755130913E-3</v>
      </c>
      <c r="Z5499">
        <v>0.82198308281870602</v>
      </c>
      <c r="AA5499">
        <v>2.8800786449557698</v>
      </c>
      <c r="AB5499">
        <v>2.9627232443264702</v>
      </c>
      <c r="AC5499" t="s">
        <v>264</v>
      </c>
      <c r="AD5499" t="s">
        <v>400</v>
      </c>
      <c r="AE5499" t="s">
        <v>71</v>
      </c>
      <c r="AF5499" t="s">
        <v>72</v>
      </c>
      <c r="AG5499" t="s">
        <v>401</v>
      </c>
      <c r="AH5499" s="45">
        <v>27941</v>
      </c>
      <c r="AI5499">
        <v>1001039</v>
      </c>
      <c r="AK5499" t="s">
        <v>402</v>
      </c>
      <c r="AL5499" t="s">
        <v>276</v>
      </c>
      <c r="AM5499" t="s">
        <v>245</v>
      </c>
    </row>
    <row r="5500" spans="1:39" x14ac:dyDescent="0.3">
      <c r="A5500" s="1">
        <v>43605</v>
      </c>
      <c r="B5500" t="s">
        <v>47</v>
      </c>
      <c r="C5500" t="s">
        <v>239</v>
      </c>
      <c r="D5500">
        <v>1700</v>
      </c>
      <c r="E5500">
        <v>19</v>
      </c>
      <c r="F5500">
        <v>134.25</v>
      </c>
      <c r="G5500">
        <v>134.39999399999999</v>
      </c>
      <c r="H5500">
        <v>133.25</v>
      </c>
      <c r="I5500">
        <v>133.91000399999999</v>
      </c>
      <c r="J5500">
        <v>133.08583100000001</v>
      </c>
      <c r="K5500">
        <v>8009000</v>
      </c>
      <c r="L5500">
        <v>2.4159999999999999</v>
      </c>
      <c r="M5500">
        <v>-8.4029921845083892E-3</v>
      </c>
      <c r="N5500">
        <v>1.93786854058564E-2</v>
      </c>
      <c r="O5500">
        <v>1.6261806496774299E-2</v>
      </c>
      <c r="P5500">
        <v>0.165277063168948</v>
      </c>
      <c r="Q5500">
        <v>0.26524617483020801</v>
      </c>
      <c r="R5500">
        <v>9.5362873882660695E-3</v>
      </c>
      <c r="S5500">
        <v>1.1680572744232001E-2</v>
      </c>
      <c r="T5500">
        <v>1.7234131995095499E-2</v>
      </c>
      <c r="U5500">
        <v>1.38088130783342E-2</v>
      </c>
      <c r="V5500">
        <v>142.36999499999999</v>
      </c>
      <c r="W5500">
        <v>98.809997999999993</v>
      </c>
      <c r="X5500">
        <v>-0.118573357058742</v>
      </c>
      <c r="Y5500">
        <v>-6.7722580366252503E-3</v>
      </c>
      <c r="Z5500">
        <v>0.82326656431310496</v>
      </c>
      <c r="AA5500">
        <v>2.6539708997124398</v>
      </c>
      <c r="AB5500">
        <v>2.8269795672487898</v>
      </c>
      <c r="AC5500" t="s">
        <v>264</v>
      </c>
      <c r="AD5500" t="s">
        <v>400</v>
      </c>
      <c r="AE5500" t="s">
        <v>71</v>
      </c>
      <c r="AF5500" t="s">
        <v>72</v>
      </c>
      <c r="AG5500" t="s">
        <v>401</v>
      </c>
      <c r="AH5500" s="45">
        <v>27941</v>
      </c>
      <c r="AI5500">
        <v>1001039</v>
      </c>
      <c r="AK5500" t="s">
        <v>402</v>
      </c>
      <c r="AL5500" t="s">
        <v>276</v>
      </c>
      <c r="AM5500" t="s">
        <v>245</v>
      </c>
    </row>
    <row r="5501" spans="1:39" x14ac:dyDescent="0.3">
      <c r="A5501" s="1">
        <v>43608</v>
      </c>
      <c r="B5501" t="s">
        <v>47</v>
      </c>
      <c r="C5501" t="s">
        <v>246</v>
      </c>
      <c r="D5501">
        <v>1300</v>
      </c>
      <c r="E5501">
        <v>19</v>
      </c>
      <c r="F5501">
        <v>132.71000699999999</v>
      </c>
      <c r="G5501">
        <v>133.550003</v>
      </c>
      <c r="H5501">
        <v>131.949997</v>
      </c>
      <c r="I5501">
        <v>132.729996</v>
      </c>
      <c r="J5501">
        <v>131.91308599999999</v>
      </c>
      <c r="K5501">
        <v>6743300</v>
      </c>
      <c r="L5501">
        <v>2.2959999999999998</v>
      </c>
      <c r="M5501">
        <v>-8.4028274591564506E-3</v>
      </c>
      <c r="N5501">
        <v>-2.0654602658857001E-2</v>
      </c>
      <c r="O5501">
        <v>-4.7352975762233003E-3</v>
      </c>
      <c r="P5501">
        <v>0.14121329243146699</v>
      </c>
      <c r="Q5501">
        <v>0.25898624765825001</v>
      </c>
      <c r="R5501">
        <v>4.2565384527458901E-3</v>
      </c>
      <c r="S5501">
        <v>1.1399613538910201E-2</v>
      </c>
      <c r="T5501">
        <v>1.7277055314779001E-2</v>
      </c>
      <c r="U5501">
        <v>1.38191337463526E-2</v>
      </c>
      <c r="V5501">
        <v>142.36999499999999</v>
      </c>
      <c r="W5501">
        <v>98.809997999999993</v>
      </c>
      <c r="X5501">
        <v>-0.118573357058742</v>
      </c>
      <c r="Y5501">
        <v>-1.1985692488440201E-2</v>
      </c>
      <c r="Z5501">
        <v>0.82238939984297099</v>
      </c>
      <c r="AA5501">
        <v>2.57592965233572</v>
      </c>
      <c r="AB5501">
        <v>2.6560432473931699</v>
      </c>
      <c r="AC5501" t="s">
        <v>264</v>
      </c>
      <c r="AD5501" t="s">
        <v>400</v>
      </c>
      <c r="AE5501" t="s">
        <v>71</v>
      </c>
      <c r="AF5501" t="s">
        <v>72</v>
      </c>
      <c r="AG5501" t="s">
        <v>401</v>
      </c>
      <c r="AH5501" s="45">
        <v>27941</v>
      </c>
      <c r="AI5501">
        <v>1001039</v>
      </c>
      <c r="AK5501" t="s">
        <v>402</v>
      </c>
      <c r="AL5501" t="s">
        <v>276</v>
      </c>
      <c r="AM5501" t="s">
        <v>245</v>
      </c>
    </row>
    <row r="5502" spans="1:39" x14ac:dyDescent="0.3">
      <c r="A5502" s="1">
        <v>43614</v>
      </c>
      <c r="B5502" t="s">
        <v>47</v>
      </c>
      <c r="C5502" t="s">
        <v>239</v>
      </c>
      <c r="D5502">
        <v>1000</v>
      </c>
      <c r="E5502">
        <v>19</v>
      </c>
      <c r="F5502">
        <v>131.96000699999999</v>
      </c>
      <c r="G5502">
        <v>132.14999399999999</v>
      </c>
      <c r="H5502">
        <v>130.779999</v>
      </c>
      <c r="I5502">
        <v>131.570007</v>
      </c>
      <c r="J5502">
        <v>130.76023899999899</v>
      </c>
      <c r="K5502">
        <v>7749600</v>
      </c>
      <c r="L5502">
        <v>2.2360000000000002</v>
      </c>
      <c r="M5502">
        <v>-7.9487173427980895E-3</v>
      </c>
      <c r="N5502">
        <v>-1.8972033814953E-2</v>
      </c>
      <c r="O5502">
        <v>-6.1531728900263198E-2</v>
      </c>
      <c r="P5502">
        <v>0.154100144590048</v>
      </c>
      <c r="Q5502">
        <v>0.26834049419358103</v>
      </c>
      <c r="R5502">
        <v>4.0882751899198001E-3</v>
      </c>
      <c r="S5502">
        <v>9.3449037882683498E-3</v>
      </c>
      <c r="T5502">
        <v>1.7161376275639899E-2</v>
      </c>
      <c r="U5502">
        <v>1.37984663668042E-2</v>
      </c>
      <c r="V5502">
        <v>142.36999499999999</v>
      </c>
      <c r="W5502">
        <v>98.809997999999993</v>
      </c>
      <c r="X5502">
        <v>-0.118573357058742</v>
      </c>
      <c r="Y5502">
        <v>-6.9359101493404697E-3</v>
      </c>
      <c r="Z5502">
        <v>0.82314211841137896</v>
      </c>
      <c r="AA5502">
        <v>2.6688779738605</v>
      </c>
      <c r="AB5502">
        <v>2.6738349826077199</v>
      </c>
      <c r="AC5502" t="s">
        <v>264</v>
      </c>
      <c r="AD5502" t="s">
        <v>400</v>
      </c>
      <c r="AE5502" t="s">
        <v>71</v>
      </c>
      <c r="AF5502" t="s">
        <v>72</v>
      </c>
      <c r="AG5502" t="s">
        <v>401</v>
      </c>
      <c r="AH5502" s="45">
        <v>27941</v>
      </c>
      <c r="AI5502">
        <v>1001039</v>
      </c>
      <c r="AK5502" t="s">
        <v>402</v>
      </c>
      <c r="AL5502" t="s">
        <v>276</v>
      </c>
      <c r="AM5502" t="s">
        <v>245</v>
      </c>
    </row>
    <row r="5503" spans="1:39" x14ac:dyDescent="0.3">
      <c r="A5503" s="1">
        <v>43627</v>
      </c>
      <c r="B5503" t="s">
        <v>47</v>
      </c>
      <c r="C5503" t="s">
        <v>239</v>
      </c>
      <c r="D5503">
        <v>1800</v>
      </c>
      <c r="E5503">
        <v>19</v>
      </c>
      <c r="F5503">
        <v>137.58999599999899</v>
      </c>
      <c r="G5503">
        <v>137.75</v>
      </c>
      <c r="H5503">
        <v>134.94000199999999</v>
      </c>
      <c r="I5503">
        <v>135.08000200000001</v>
      </c>
      <c r="J5503">
        <v>134.248627</v>
      </c>
      <c r="K5503">
        <v>6352200</v>
      </c>
      <c r="L5503">
        <v>2.14</v>
      </c>
      <c r="M5503">
        <v>-1.46245472276721E-2</v>
      </c>
      <c r="N5503">
        <v>1.92658945061731E-3</v>
      </c>
      <c r="O5503">
        <v>1.10918286419283E-2</v>
      </c>
      <c r="P5503">
        <v>0.16328567616718101</v>
      </c>
      <c r="Q5503">
        <v>0.27740160683432102</v>
      </c>
      <c r="R5503">
        <v>1.0655353152144701E-2</v>
      </c>
      <c r="S5503">
        <v>9.2537360860975408E-3</v>
      </c>
      <c r="T5503">
        <v>1.7371525814896999E-2</v>
      </c>
      <c r="U5503">
        <v>1.3713518089380299E-2</v>
      </c>
      <c r="V5503">
        <v>142.36999499999999</v>
      </c>
      <c r="W5503">
        <v>100.349998</v>
      </c>
      <c r="X5503">
        <v>-0.118573357058742</v>
      </c>
      <c r="Y5503">
        <v>-3.4994119269314301E-4</v>
      </c>
      <c r="Z5503">
        <v>0.80973277539390798</v>
      </c>
      <c r="AA5503">
        <v>2.7070969198393899</v>
      </c>
      <c r="AB5503">
        <v>3.0915820421529498</v>
      </c>
      <c r="AC5503" t="s">
        <v>264</v>
      </c>
      <c r="AD5503" t="s">
        <v>400</v>
      </c>
      <c r="AE5503" t="s">
        <v>71</v>
      </c>
      <c r="AF5503" t="s">
        <v>72</v>
      </c>
      <c r="AG5503" t="s">
        <v>401</v>
      </c>
      <c r="AH5503" s="45">
        <v>27941</v>
      </c>
      <c r="AI5503">
        <v>1001039</v>
      </c>
      <c r="AK5503" t="s">
        <v>402</v>
      </c>
      <c r="AL5503" t="s">
        <v>276</v>
      </c>
      <c r="AM5503" t="s">
        <v>245</v>
      </c>
    </row>
    <row r="5504" spans="1:39" x14ac:dyDescent="0.3">
      <c r="A5504" s="1">
        <v>43634</v>
      </c>
      <c r="B5504" t="s">
        <v>47</v>
      </c>
      <c r="C5504" t="s">
        <v>239</v>
      </c>
      <c r="D5504">
        <v>2700</v>
      </c>
      <c r="E5504">
        <v>19</v>
      </c>
      <c r="F5504">
        <v>141.990005</v>
      </c>
      <c r="G5504">
        <v>143.509995</v>
      </c>
      <c r="H5504">
        <v>138.970001</v>
      </c>
      <c r="I5504">
        <v>139.240005</v>
      </c>
      <c r="J5504">
        <v>138.383026</v>
      </c>
      <c r="K5504">
        <v>11231400</v>
      </c>
      <c r="L5504">
        <v>2.06</v>
      </c>
      <c r="M5504">
        <v>-1.2347985672293799E-2</v>
      </c>
      <c r="N5504">
        <v>3.0331885004851698E-2</v>
      </c>
      <c r="O5504">
        <v>2.72275221685759E-2</v>
      </c>
      <c r="P5504">
        <v>0.235718743601606</v>
      </c>
      <c r="Q5504">
        <v>0.26196129190424999</v>
      </c>
      <c r="R5504">
        <v>2.17828175297279E-2</v>
      </c>
      <c r="S5504">
        <v>1.20910202746644E-2</v>
      </c>
      <c r="T5504">
        <v>1.76113572844643E-2</v>
      </c>
      <c r="U5504">
        <v>1.3891487428826199E-2</v>
      </c>
      <c r="V5504">
        <v>143.509995</v>
      </c>
      <c r="W5504">
        <v>100.349998</v>
      </c>
      <c r="X5504">
        <v>-0.118573357058742</v>
      </c>
      <c r="Y5504">
        <v>9.6704895497130797E-3</v>
      </c>
      <c r="Z5504">
        <v>0.80902196607023502</v>
      </c>
      <c r="AA5504">
        <v>2.5065302182300599</v>
      </c>
      <c r="AB5504">
        <v>2.79509313601769</v>
      </c>
      <c r="AC5504" t="s">
        <v>264</v>
      </c>
      <c r="AD5504" t="s">
        <v>400</v>
      </c>
      <c r="AE5504" t="s">
        <v>71</v>
      </c>
      <c r="AF5504" t="s">
        <v>72</v>
      </c>
      <c r="AG5504" t="s">
        <v>401</v>
      </c>
      <c r="AH5504" s="45">
        <v>27941</v>
      </c>
      <c r="AI5504">
        <v>1001039</v>
      </c>
      <c r="AK5504" t="s">
        <v>402</v>
      </c>
      <c r="AL5504" t="s">
        <v>276</v>
      </c>
      <c r="AM5504" t="s">
        <v>245</v>
      </c>
    </row>
    <row r="5505" spans="1:39" x14ac:dyDescent="0.3">
      <c r="A5505" s="1">
        <v>43643</v>
      </c>
      <c r="B5505" t="s">
        <v>47</v>
      </c>
      <c r="C5505" t="s">
        <v>239</v>
      </c>
      <c r="D5505">
        <v>1500</v>
      </c>
      <c r="E5505">
        <v>19</v>
      </c>
      <c r="F5505">
        <v>141</v>
      </c>
      <c r="G5505">
        <v>141.740005</v>
      </c>
      <c r="H5505">
        <v>138.91999799999999</v>
      </c>
      <c r="I5505">
        <v>139.300003</v>
      </c>
      <c r="J5505">
        <v>138.442657</v>
      </c>
      <c r="K5505">
        <v>6466300</v>
      </c>
      <c r="L5505">
        <v>2.0049999999999999</v>
      </c>
      <c r="M5505">
        <v>-7.8655113119256003E-3</v>
      </c>
      <c r="N5505">
        <v>-1.9337931576054498E-2</v>
      </c>
      <c r="O5505">
        <v>4.9142084039688803E-2</v>
      </c>
      <c r="P5505">
        <v>0.22971578812917401</v>
      </c>
      <c r="Q5505">
        <v>0.305475172272266</v>
      </c>
      <c r="R5505">
        <v>7.70693246136539E-3</v>
      </c>
      <c r="S5505">
        <v>1.26321764208287E-2</v>
      </c>
      <c r="T5505">
        <v>1.7564948289322899E-2</v>
      </c>
      <c r="U5505">
        <v>1.3817126205501301E-2</v>
      </c>
      <c r="V5505">
        <v>143.509995</v>
      </c>
      <c r="W5505">
        <v>100.349998</v>
      </c>
      <c r="X5505">
        <v>-0.118573357058742</v>
      </c>
      <c r="Y5505">
        <v>3.81588593721357E-3</v>
      </c>
      <c r="Z5505">
        <v>0.79437856792761996</v>
      </c>
      <c r="AA5505">
        <v>2.8877187473558701</v>
      </c>
      <c r="AB5505">
        <v>2.8109951774764101</v>
      </c>
      <c r="AC5505" t="s">
        <v>264</v>
      </c>
      <c r="AD5505" t="s">
        <v>400</v>
      </c>
      <c r="AE5505" t="s">
        <v>71</v>
      </c>
      <c r="AF5505" t="s">
        <v>72</v>
      </c>
      <c r="AG5505" t="s">
        <v>401</v>
      </c>
      <c r="AH5505" s="45">
        <v>27941</v>
      </c>
      <c r="AI5505">
        <v>1001039</v>
      </c>
      <c r="AK5505" t="s">
        <v>402</v>
      </c>
      <c r="AL5505" t="s">
        <v>276</v>
      </c>
      <c r="AM5505" t="s">
        <v>245</v>
      </c>
    </row>
    <row r="5506" spans="1:39" x14ac:dyDescent="0.3">
      <c r="A5506" s="1">
        <v>43559</v>
      </c>
      <c r="B5506" t="s">
        <v>47</v>
      </c>
      <c r="C5506" t="s">
        <v>239</v>
      </c>
      <c r="D5506">
        <v>1700</v>
      </c>
      <c r="E5506">
        <v>20</v>
      </c>
      <c r="F5506">
        <v>113.239998</v>
      </c>
      <c r="G5506">
        <v>114.860001</v>
      </c>
      <c r="H5506">
        <v>113.029999</v>
      </c>
      <c r="I5506">
        <v>114.75</v>
      </c>
      <c r="J5506">
        <v>114.043747</v>
      </c>
      <c r="K5506">
        <v>14378400</v>
      </c>
      <c r="L5506">
        <v>2.512</v>
      </c>
      <c r="M5506">
        <v>1.9624892180326901E-2</v>
      </c>
      <c r="N5506">
        <v>3.5841697513283297E-2</v>
      </c>
      <c r="O5506">
        <v>6.5574008345987197E-3</v>
      </c>
      <c r="P5506">
        <v>7.6208398988177106E-2</v>
      </c>
      <c r="Q5506">
        <v>0.14386347407854599</v>
      </c>
      <c r="R5506">
        <v>9.4972512924910001E-3</v>
      </c>
      <c r="S5506">
        <v>1.10429498471642E-2</v>
      </c>
      <c r="T5506">
        <v>9.5048315943912498E-3</v>
      </c>
      <c r="U5506">
        <v>1.20139791055632E-2</v>
      </c>
      <c r="V5506">
        <v>120.199997</v>
      </c>
      <c r="W5506">
        <v>97.68</v>
      </c>
      <c r="X5506">
        <v>-0.118573357058742</v>
      </c>
      <c r="Y5506">
        <v>2.0824655091414399E-3</v>
      </c>
      <c r="Z5506">
        <v>0.78458552259236203</v>
      </c>
      <c r="AA5506">
        <v>1.43510082182842</v>
      </c>
      <c r="AB5506">
        <v>1.3525701361806599</v>
      </c>
      <c r="AC5506" t="s">
        <v>265</v>
      </c>
      <c r="AD5506" t="s">
        <v>400</v>
      </c>
      <c r="AE5506" t="s">
        <v>71</v>
      </c>
      <c r="AF5506" t="s">
        <v>72</v>
      </c>
      <c r="AG5506" t="s">
        <v>401</v>
      </c>
      <c r="AH5506" s="45">
        <v>27941</v>
      </c>
      <c r="AI5506">
        <v>1001039</v>
      </c>
      <c r="AK5506" t="s">
        <v>402</v>
      </c>
      <c r="AL5506" t="s">
        <v>276</v>
      </c>
      <c r="AM5506" t="s">
        <v>245</v>
      </c>
    </row>
    <row r="5507" spans="1:39" x14ac:dyDescent="0.3">
      <c r="A5507" s="1">
        <v>43595</v>
      </c>
      <c r="B5507" t="s">
        <v>47</v>
      </c>
      <c r="C5507" t="s">
        <v>246</v>
      </c>
      <c r="D5507">
        <v>2700</v>
      </c>
      <c r="E5507">
        <v>20</v>
      </c>
      <c r="F5507">
        <v>133.009995</v>
      </c>
      <c r="G5507">
        <v>134.320007</v>
      </c>
      <c r="H5507">
        <v>131.229996</v>
      </c>
      <c r="I5507">
        <v>134.03999299999899</v>
      </c>
      <c r="J5507">
        <v>133.215012</v>
      </c>
      <c r="K5507">
        <v>9858500</v>
      </c>
      <c r="L5507">
        <v>2.4550000000000001</v>
      </c>
      <c r="M5507">
        <v>3.3627769518532998E-3</v>
      </c>
      <c r="N5507">
        <v>-2.1612552979279301E-3</v>
      </c>
      <c r="O5507">
        <v>0.13716153348912599</v>
      </c>
      <c r="P5507">
        <v>0.18402387628820699</v>
      </c>
      <c r="Q5507">
        <v>0.30900107448960901</v>
      </c>
      <c r="R5507">
        <v>1.0152354395908E-2</v>
      </c>
      <c r="S5507">
        <v>2.5661424437271499E-2</v>
      </c>
      <c r="T5507">
        <v>1.7170691306986199E-2</v>
      </c>
      <c r="U5507">
        <v>1.37864410148032E-2</v>
      </c>
      <c r="V5507">
        <v>142.36999499999999</v>
      </c>
      <c r="W5507">
        <v>98.809997999999993</v>
      </c>
      <c r="X5507">
        <v>-0.118573357058742</v>
      </c>
      <c r="Y5507">
        <v>3.7133938472042301E-3</v>
      </c>
      <c r="Z5507">
        <v>0.821797062707183</v>
      </c>
      <c r="AA5507">
        <v>3.1932804486108899</v>
      </c>
      <c r="AB5507">
        <v>3.1280011522597699</v>
      </c>
      <c r="AC5507" t="s">
        <v>265</v>
      </c>
      <c r="AD5507" t="s">
        <v>400</v>
      </c>
      <c r="AE5507" t="s">
        <v>71</v>
      </c>
      <c r="AF5507" t="s">
        <v>72</v>
      </c>
      <c r="AG5507" t="s">
        <v>401</v>
      </c>
      <c r="AH5507" s="45">
        <v>27941</v>
      </c>
      <c r="AI5507">
        <v>1001039</v>
      </c>
      <c r="AK5507" t="s">
        <v>402</v>
      </c>
      <c r="AL5507" t="s">
        <v>276</v>
      </c>
      <c r="AM5507" t="s">
        <v>245</v>
      </c>
    </row>
    <row r="5508" spans="1:39" x14ac:dyDescent="0.3">
      <c r="A5508" s="1">
        <v>43599</v>
      </c>
      <c r="B5508" t="s">
        <v>47</v>
      </c>
      <c r="C5508" t="s">
        <v>246</v>
      </c>
      <c r="D5508">
        <v>2300</v>
      </c>
      <c r="E5508">
        <v>20</v>
      </c>
      <c r="F5508">
        <v>133.520004</v>
      </c>
      <c r="G5508">
        <v>134.66000399999999</v>
      </c>
      <c r="H5508">
        <v>132.050003</v>
      </c>
      <c r="I5508">
        <v>133.199997</v>
      </c>
      <c r="J5508">
        <v>132.38018799999901</v>
      </c>
      <c r="K5508">
        <v>12001700</v>
      </c>
      <c r="L5508">
        <v>2.419</v>
      </c>
      <c r="M5508">
        <v>1.4062414309407301E-2</v>
      </c>
      <c r="N5508">
        <v>-1.8001966311236199E-3</v>
      </c>
      <c r="O5508">
        <v>0.133102438995466</v>
      </c>
      <c r="P5508">
        <v>0.19867070284755001</v>
      </c>
      <c r="Q5508">
        <v>0.28192582376386999</v>
      </c>
      <c r="R5508">
        <v>1.4701622850973199E-2</v>
      </c>
      <c r="S5508">
        <v>2.6241412023562699E-2</v>
      </c>
      <c r="T5508">
        <v>1.7248914906425099E-2</v>
      </c>
      <c r="U5508">
        <v>1.38402318129092E-2</v>
      </c>
      <c r="V5508">
        <v>142.36999499999999</v>
      </c>
      <c r="W5508">
        <v>98.809997999999993</v>
      </c>
      <c r="X5508">
        <v>-0.118573357058742</v>
      </c>
      <c r="Y5508">
        <v>7.98398755130913E-3</v>
      </c>
      <c r="Z5508">
        <v>0.82198308281870602</v>
      </c>
      <c r="AA5508">
        <v>2.8800786449557698</v>
      </c>
      <c r="AB5508">
        <v>2.9627232443264702</v>
      </c>
      <c r="AC5508" t="s">
        <v>265</v>
      </c>
      <c r="AD5508" t="s">
        <v>400</v>
      </c>
      <c r="AE5508" t="s">
        <v>71</v>
      </c>
      <c r="AF5508" t="s">
        <v>72</v>
      </c>
      <c r="AG5508" t="s">
        <v>401</v>
      </c>
      <c r="AH5508" s="45">
        <v>27941</v>
      </c>
      <c r="AI5508">
        <v>1001039</v>
      </c>
      <c r="AK5508" t="s">
        <v>402</v>
      </c>
      <c r="AL5508" t="s">
        <v>276</v>
      </c>
      <c r="AM5508" t="s">
        <v>245</v>
      </c>
    </row>
    <row r="5509" spans="1:39" x14ac:dyDescent="0.3">
      <c r="A5509" s="1">
        <v>43602</v>
      </c>
      <c r="B5509" t="s">
        <v>47</v>
      </c>
      <c r="C5509" t="s">
        <v>239</v>
      </c>
      <c r="D5509">
        <v>1200</v>
      </c>
      <c r="E5509">
        <v>20</v>
      </c>
      <c r="F5509">
        <v>134.259995</v>
      </c>
      <c r="G5509">
        <v>135.979996</v>
      </c>
      <c r="H5509">
        <v>134.029999</v>
      </c>
      <c r="I5509">
        <v>135.03999299999899</v>
      </c>
      <c r="J5509">
        <v>134.20886200000001</v>
      </c>
      <c r="K5509">
        <v>8964200</v>
      </c>
      <c r="L5509">
        <v>2.3929999999999998</v>
      </c>
      <c r="M5509">
        <v>-3.4006108600427398E-3</v>
      </c>
      <c r="N5509">
        <v>7.4328036663083002E-3</v>
      </c>
      <c r="O5509">
        <v>3.8806133788459402E-2</v>
      </c>
      <c r="P5509">
        <v>0.18181814896699</v>
      </c>
      <c r="Q5509">
        <v>0.26696275458198598</v>
      </c>
      <c r="R5509">
        <v>1.38860260376582E-2</v>
      </c>
      <c r="S5509">
        <v>1.18283115040157E-2</v>
      </c>
      <c r="T5509">
        <v>1.71893792179789E-2</v>
      </c>
      <c r="U5509">
        <v>1.38045528456733E-2</v>
      </c>
      <c r="V5509">
        <v>142.36999499999999</v>
      </c>
      <c r="W5509">
        <v>98.809997999999993</v>
      </c>
      <c r="X5509">
        <v>-0.118573357058742</v>
      </c>
      <c r="Y5509">
        <v>-5.8544371529206298E-3</v>
      </c>
      <c r="Z5509">
        <v>0.82244602230688302</v>
      </c>
      <c r="AA5509">
        <v>2.6856115529829601</v>
      </c>
      <c r="AB5509">
        <v>2.8512067849483902</v>
      </c>
      <c r="AC5509" t="s">
        <v>265</v>
      </c>
      <c r="AD5509" t="s">
        <v>400</v>
      </c>
      <c r="AE5509" t="s">
        <v>71</v>
      </c>
      <c r="AF5509" t="s">
        <v>72</v>
      </c>
      <c r="AG5509" t="s">
        <v>401</v>
      </c>
      <c r="AH5509" s="45">
        <v>27941</v>
      </c>
      <c r="AI5509">
        <v>1001039</v>
      </c>
      <c r="AK5509" t="s">
        <v>402</v>
      </c>
      <c r="AL5509" t="s">
        <v>276</v>
      </c>
      <c r="AM5509" t="s">
        <v>245</v>
      </c>
    </row>
    <row r="5510" spans="1:39" x14ac:dyDescent="0.3">
      <c r="A5510" s="1">
        <v>43605</v>
      </c>
      <c r="B5510" t="s">
        <v>47</v>
      </c>
      <c r="C5510" t="s">
        <v>239</v>
      </c>
      <c r="D5510">
        <v>2500</v>
      </c>
      <c r="E5510">
        <v>20</v>
      </c>
      <c r="F5510">
        <v>134.25</v>
      </c>
      <c r="G5510">
        <v>134.39999399999999</v>
      </c>
      <c r="H5510">
        <v>133.25</v>
      </c>
      <c r="I5510">
        <v>133.91000399999999</v>
      </c>
      <c r="J5510">
        <v>133.08583100000001</v>
      </c>
      <c r="K5510">
        <v>8009000</v>
      </c>
      <c r="L5510">
        <v>2.4159999999999999</v>
      </c>
      <c r="M5510">
        <v>-8.4029921845083892E-3</v>
      </c>
      <c r="N5510">
        <v>1.93786854058564E-2</v>
      </c>
      <c r="O5510">
        <v>1.6261806496774299E-2</v>
      </c>
      <c r="P5510">
        <v>0.165277063168948</v>
      </c>
      <c r="Q5510">
        <v>0.26524617483020801</v>
      </c>
      <c r="R5510">
        <v>9.5362873882660695E-3</v>
      </c>
      <c r="S5510">
        <v>1.1680572744232001E-2</v>
      </c>
      <c r="T5510">
        <v>1.7234131995095499E-2</v>
      </c>
      <c r="U5510">
        <v>1.38088130783342E-2</v>
      </c>
      <c r="V5510">
        <v>142.36999499999999</v>
      </c>
      <c r="W5510">
        <v>98.809997999999993</v>
      </c>
      <c r="X5510">
        <v>-0.118573357058742</v>
      </c>
      <c r="Y5510">
        <v>-6.7722580366252503E-3</v>
      </c>
      <c r="Z5510">
        <v>0.82326656431310496</v>
      </c>
      <c r="AA5510">
        <v>2.6539708997124398</v>
      </c>
      <c r="AB5510">
        <v>2.8269795672487898</v>
      </c>
      <c r="AC5510" t="s">
        <v>265</v>
      </c>
      <c r="AD5510" t="s">
        <v>400</v>
      </c>
      <c r="AE5510" t="s">
        <v>71</v>
      </c>
      <c r="AF5510" t="s">
        <v>72</v>
      </c>
      <c r="AG5510" t="s">
        <v>401</v>
      </c>
      <c r="AH5510" s="45">
        <v>27941</v>
      </c>
      <c r="AI5510">
        <v>1001039</v>
      </c>
      <c r="AK5510" t="s">
        <v>402</v>
      </c>
      <c r="AL5510" t="s">
        <v>276</v>
      </c>
      <c r="AM5510" t="s">
        <v>245</v>
      </c>
    </row>
    <row r="5511" spans="1:39" x14ac:dyDescent="0.3">
      <c r="A5511" s="1">
        <v>43588</v>
      </c>
      <c r="B5511" t="s">
        <v>48</v>
      </c>
      <c r="C5511" t="s">
        <v>246</v>
      </c>
      <c r="D5511">
        <v>100</v>
      </c>
      <c r="E5511">
        <v>2</v>
      </c>
      <c r="F5511">
        <v>76.709998999999996</v>
      </c>
      <c r="G5511">
        <v>76.75</v>
      </c>
      <c r="H5511">
        <v>75.010002</v>
      </c>
      <c r="I5511">
        <v>75.180000000000007</v>
      </c>
      <c r="J5511">
        <v>75.180000000000007</v>
      </c>
      <c r="K5511">
        <v>1472700</v>
      </c>
      <c r="L5511">
        <v>2.5310000000000001</v>
      </c>
      <c r="M5511">
        <v>-2.0668148331274502E-2</v>
      </c>
      <c r="N5511">
        <v>2.5304934929570198E-3</v>
      </c>
      <c r="O5511">
        <v>1.48746461108342E-2</v>
      </c>
      <c r="P5511">
        <v>0.13144338287462201</v>
      </c>
      <c r="Q5511">
        <v>1.2582176597742301E-2</v>
      </c>
      <c r="R5511">
        <v>1.3265704257474E-2</v>
      </c>
      <c r="S5511">
        <v>1.3213204497627E-2</v>
      </c>
      <c r="T5511">
        <v>1.5985708836193002E-2</v>
      </c>
      <c r="U5511">
        <v>2.2283226066274101E-2</v>
      </c>
      <c r="V5511">
        <v>86.5</v>
      </c>
      <c r="W5511">
        <v>54.735000999999997</v>
      </c>
      <c r="X5511">
        <v>-0.185941233412139</v>
      </c>
      <c r="Y5511">
        <v>9.5921274614703799E-3</v>
      </c>
      <c r="Z5511">
        <v>1.5405096751097</v>
      </c>
      <c r="AA5511">
        <v>-9.4472375978410794E-2</v>
      </c>
      <c r="AB5511">
        <v>0.41528526416939399</v>
      </c>
      <c r="AC5511" t="s">
        <v>247</v>
      </c>
      <c r="AD5511" t="s">
        <v>403</v>
      </c>
      <c r="AE5511" t="s">
        <v>56</v>
      </c>
      <c r="AF5511" t="s">
        <v>59</v>
      </c>
      <c r="AG5511" t="s">
        <v>404</v>
      </c>
      <c r="AH5511" s="45">
        <v>42166</v>
      </c>
      <c r="AI5511">
        <v>1604778</v>
      </c>
      <c r="AK5511" t="s">
        <v>405</v>
      </c>
      <c r="AL5511" t="s">
        <v>328</v>
      </c>
      <c r="AM5511" t="s">
        <v>245</v>
      </c>
    </row>
    <row r="5512" spans="1:39" x14ac:dyDescent="0.3">
      <c r="A5512" s="1">
        <v>43599</v>
      </c>
      <c r="B5512" t="s">
        <v>48</v>
      </c>
      <c r="C5512" t="s">
        <v>239</v>
      </c>
      <c r="D5512">
        <v>200</v>
      </c>
      <c r="E5512">
        <v>2</v>
      </c>
      <c r="F5512">
        <v>71.690002000000007</v>
      </c>
      <c r="G5512">
        <v>73.339995999999999</v>
      </c>
      <c r="H5512">
        <v>71.620002999999997</v>
      </c>
      <c r="I5512">
        <v>72.860000999999997</v>
      </c>
      <c r="J5512">
        <v>72.860000999999997</v>
      </c>
      <c r="K5512">
        <v>1037300</v>
      </c>
      <c r="L5512">
        <v>2.419</v>
      </c>
      <c r="M5512">
        <v>2.5155908538474599E-2</v>
      </c>
      <c r="N5512">
        <v>-1.11915866416819E-2</v>
      </c>
      <c r="O5512">
        <v>-4.28512528476633E-2</v>
      </c>
      <c r="P5512">
        <v>0.11138713189595401</v>
      </c>
      <c r="Q5512">
        <v>-0.113779520387376</v>
      </c>
      <c r="R5512">
        <v>3.51307963628784E-2</v>
      </c>
      <c r="S5512">
        <v>1.9974227348622201E-2</v>
      </c>
      <c r="T5512">
        <v>1.6839376746610402E-2</v>
      </c>
      <c r="U5512">
        <v>2.2483546067795498E-2</v>
      </c>
      <c r="V5512">
        <v>86.5</v>
      </c>
      <c r="W5512">
        <v>54.735000999999997</v>
      </c>
      <c r="X5512">
        <v>-0.185941233412139</v>
      </c>
      <c r="Y5512">
        <v>7.98398755130913E-3</v>
      </c>
      <c r="Z5512">
        <v>1.5452433818773099</v>
      </c>
      <c r="AA5512">
        <v>-1.0430052342721099</v>
      </c>
      <c r="AB5512">
        <v>-0.82927620626496201</v>
      </c>
      <c r="AC5512" t="s">
        <v>247</v>
      </c>
      <c r="AD5512" t="s">
        <v>403</v>
      </c>
      <c r="AE5512" t="s">
        <v>56</v>
      </c>
      <c r="AF5512" t="s">
        <v>59</v>
      </c>
      <c r="AG5512" t="s">
        <v>404</v>
      </c>
      <c r="AH5512" s="45">
        <v>42166</v>
      </c>
      <c r="AI5512">
        <v>1604778</v>
      </c>
      <c r="AK5512" t="s">
        <v>405</v>
      </c>
      <c r="AL5512" t="s">
        <v>328</v>
      </c>
      <c r="AM5512" t="s">
        <v>245</v>
      </c>
    </row>
    <row r="5513" spans="1:39" x14ac:dyDescent="0.3">
      <c r="A5513" s="1">
        <v>43629</v>
      </c>
      <c r="B5513" t="s">
        <v>48</v>
      </c>
      <c r="C5513" t="s">
        <v>239</v>
      </c>
      <c r="D5513">
        <v>100</v>
      </c>
      <c r="E5513">
        <v>2</v>
      </c>
      <c r="F5513">
        <v>63</v>
      </c>
      <c r="G5513">
        <v>63.825001</v>
      </c>
      <c r="H5513">
        <v>62.82</v>
      </c>
      <c r="I5513">
        <v>63.310001</v>
      </c>
      <c r="J5513">
        <v>63.310001</v>
      </c>
      <c r="K5513">
        <v>776800</v>
      </c>
      <c r="L5513">
        <v>2.0910000000000002</v>
      </c>
      <c r="M5513">
        <v>8.4067748661603402E-3</v>
      </c>
      <c r="N5513">
        <v>-2.2088995695097599E-3</v>
      </c>
      <c r="O5513">
        <v>-0.11534058641556599</v>
      </c>
      <c r="P5513">
        <v>-8.0977850995936296E-2</v>
      </c>
      <c r="Q5513">
        <v>-0.243066980216502</v>
      </c>
      <c r="R5513">
        <v>1.9331572044582801E-2</v>
      </c>
      <c r="S5513">
        <v>2.8444018729010999E-2</v>
      </c>
      <c r="T5513">
        <v>2.2985303170011601E-2</v>
      </c>
      <c r="U5513">
        <v>2.36788969710225E-2</v>
      </c>
      <c r="V5513">
        <v>86.5</v>
      </c>
      <c r="W5513">
        <v>54.735000999999997</v>
      </c>
      <c r="X5513">
        <v>-0.20034701249272999</v>
      </c>
      <c r="Y5513">
        <v>4.0890106107655602E-3</v>
      </c>
      <c r="Z5513">
        <v>1.51781065503771</v>
      </c>
      <c r="AA5513">
        <v>-1.8004773692723799</v>
      </c>
      <c r="AB5513">
        <v>-1.70359781883507</v>
      </c>
      <c r="AC5513" t="s">
        <v>247</v>
      </c>
      <c r="AD5513" t="s">
        <v>403</v>
      </c>
      <c r="AE5513" t="s">
        <v>56</v>
      </c>
      <c r="AF5513" t="s">
        <v>59</v>
      </c>
      <c r="AG5513" t="s">
        <v>404</v>
      </c>
      <c r="AH5513" s="45">
        <v>42166</v>
      </c>
      <c r="AI5513">
        <v>1604778</v>
      </c>
      <c r="AK5513" t="s">
        <v>405</v>
      </c>
      <c r="AL5513" t="s">
        <v>328</v>
      </c>
      <c r="AM5513" t="s">
        <v>245</v>
      </c>
    </row>
    <row r="5514" spans="1:39" x14ac:dyDescent="0.3">
      <c r="A5514" s="1">
        <v>43643</v>
      </c>
      <c r="B5514" t="s">
        <v>48</v>
      </c>
      <c r="C5514" t="s">
        <v>246</v>
      </c>
      <c r="D5514">
        <v>300</v>
      </c>
      <c r="E5514">
        <v>2</v>
      </c>
      <c r="F5514">
        <v>66.389999000000003</v>
      </c>
      <c r="G5514">
        <v>67.849997999999999</v>
      </c>
      <c r="H5514">
        <v>66.360000999999997</v>
      </c>
      <c r="I5514">
        <v>67.059997999999993</v>
      </c>
      <c r="J5514">
        <v>67.059997999999993</v>
      </c>
      <c r="K5514">
        <v>1260900</v>
      </c>
      <c r="L5514">
        <v>2.0049999999999999</v>
      </c>
      <c r="M5514">
        <v>2.14024602267666E-2</v>
      </c>
      <c r="N5514">
        <v>3.3665076036884803E-2</v>
      </c>
      <c r="O5514">
        <v>9.8820628993386006E-2</v>
      </c>
      <c r="P5514">
        <v>-4.6187901673671997E-2</v>
      </c>
      <c r="Q5514">
        <v>-0.19771107097228299</v>
      </c>
      <c r="R5514">
        <v>2.2280542025428601E-2</v>
      </c>
      <c r="S5514">
        <v>2.11974145934089E-2</v>
      </c>
      <c r="T5514">
        <v>2.3054971315984499E-2</v>
      </c>
      <c r="U5514">
        <v>2.39002326500647E-2</v>
      </c>
      <c r="V5514">
        <v>86.496002000000004</v>
      </c>
      <c r="W5514">
        <v>54.735000999999997</v>
      </c>
      <c r="X5514">
        <v>-0.20034701249272999</v>
      </c>
      <c r="Y5514">
        <v>3.81588593721357E-3</v>
      </c>
      <c r="Z5514">
        <v>1.5221107835044001</v>
      </c>
      <c r="AA5514">
        <v>-1.46842504203166</v>
      </c>
      <c r="AB5514">
        <v>-1.70529829754574</v>
      </c>
      <c r="AC5514" t="s">
        <v>247</v>
      </c>
      <c r="AD5514" t="s">
        <v>403</v>
      </c>
      <c r="AE5514" t="s">
        <v>56</v>
      </c>
      <c r="AF5514" t="s">
        <v>59</v>
      </c>
      <c r="AG5514" t="s">
        <v>404</v>
      </c>
      <c r="AH5514" s="45">
        <v>42166</v>
      </c>
      <c r="AI5514">
        <v>1604778</v>
      </c>
      <c r="AK5514" t="s">
        <v>405</v>
      </c>
      <c r="AL5514" t="s">
        <v>328</v>
      </c>
      <c r="AM5514" t="s">
        <v>245</v>
      </c>
    </row>
    <row r="5515" spans="1:39" x14ac:dyDescent="0.3">
      <c r="A5515" s="1">
        <v>43579</v>
      </c>
      <c r="B5515" t="s">
        <v>48</v>
      </c>
      <c r="C5515" t="s">
        <v>246</v>
      </c>
      <c r="D5515">
        <v>400</v>
      </c>
      <c r="E5515">
        <v>3</v>
      </c>
      <c r="F5515">
        <v>77.050003000000004</v>
      </c>
      <c r="G5515">
        <v>78.510002</v>
      </c>
      <c r="H5515">
        <v>76.660004000000001</v>
      </c>
      <c r="I5515">
        <v>77.25</v>
      </c>
      <c r="J5515">
        <v>77.25</v>
      </c>
      <c r="K5515">
        <v>1316200</v>
      </c>
      <c r="L5515">
        <v>2.5219999999999998</v>
      </c>
      <c r="M5515">
        <v>8.4498651409700906E-3</v>
      </c>
      <c r="N5515">
        <v>-1.36283674454686E-2</v>
      </c>
      <c r="O5515">
        <v>7.4974693677706303E-2</v>
      </c>
      <c r="P5515">
        <v>0.221365198246714</v>
      </c>
      <c r="Q5515">
        <v>0.117588879748579</v>
      </c>
      <c r="R5515">
        <v>1.3079521751318299E-2</v>
      </c>
      <c r="S5515">
        <v>1.200556565722E-2</v>
      </c>
      <c r="T5515">
        <v>1.6626679037614799E-2</v>
      </c>
      <c r="U5515">
        <v>2.2634476922438501E-2</v>
      </c>
      <c r="V5515">
        <v>86.5</v>
      </c>
      <c r="W5515">
        <v>54.735000999999997</v>
      </c>
      <c r="X5515">
        <v>-0.185941233412139</v>
      </c>
      <c r="Y5515">
        <v>-2.1941687255359501E-3</v>
      </c>
      <c r="Z5515">
        <v>1.5432353611649201</v>
      </c>
      <c r="AA5515">
        <v>0.68887759937536197</v>
      </c>
      <c r="AB5515">
        <v>0.36322369277755501</v>
      </c>
      <c r="AC5515" t="s">
        <v>248</v>
      </c>
      <c r="AD5515" t="s">
        <v>403</v>
      </c>
      <c r="AE5515" t="s">
        <v>56</v>
      </c>
      <c r="AF5515" t="s">
        <v>59</v>
      </c>
      <c r="AG5515" t="s">
        <v>404</v>
      </c>
      <c r="AH5515" s="45">
        <v>42166</v>
      </c>
      <c r="AI5515">
        <v>1604778</v>
      </c>
      <c r="AK5515" t="s">
        <v>405</v>
      </c>
      <c r="AL5515" t="s">
        <v>328</v>
      </c>
      <c r="AM5515" t="s">
        <v>245</v>
      </c>
    </row>
    <row r="5516" spans="1:39" x14ac:dyDescent="0.3">
      <c r="A5516" s="1">
        <v>43581</v>
      </c>
      <c r="B5516" t="s">
        <v>48</v>
      </c>
      <c r="C5516" t="s">
        <v>246</v>
      </c>
      <c r="D5516">
        <v>200</v>
      </c>
      <c r="E5516">
        <v>3</v>
      </c>
      <c r="F5516">
        <v>73.849997999999999</v>
      </c>
      <c r="G5516">
        <v>75.160004000000001</v>
      </c>
      <c r="H5516">
        <v>72.550003000000004</v>
      </c>
      <c r="I5516">
        <v>74.989998</v>
      </c>
      <c r="J5516">
        <v>74.989998</v>
      </c>
      <c r="K5516">
        <v>2006300</v>
      </c>
      <c r="L5516">
        <v>2.5049999999999999</v>
      </c>
      <c r="M5516">
        <v>-3.03392497601324E-2</v>
      </c>
      <c r="N5516">
        <v>-2.2286173534368799E-2</v>
      </c>
      <c r="O5516">
        <v>5.25643919975863E-2</v>
      </c>
      <c r="P5516">
        <v>0.13134296348152499</v>
      </c>
      <c r="Q5516">
        <v>0.102859522171389</v>
      </c>
      <c r="R5516">
        <v>1.6044919227266901E-2</v>
      </c>
      <c r="S5516">
        <v>1.3690567359404901E-2</v>
      </c>
      <c r="T5516">
        <v>1.6389890409234401E-2</v>
      </c>
      <c r="U5516">
        <v>2.2706248146356099E-2</v>
      </c>
      <c r="V5516">
        <v>86.5</v>
      </c>
      <c r="W5516">
        <v>54.735000999999997</v>
      </c>
      <c r="X5516">
        <v>-0.185941233412139</v>
      </c>
      <c r="Y5516">
        <v>4.6743503443647796E-3</v>
      </c>
      <c r="Z5516">
        <v>1.5439665304796499</v>
      </c>
      <c r="AA5516">
        <v>0.57905556017021398</v>
      </c>
      <c r="AB5516">
        <v>0.57523477559578295</v>
      </c>
      <c r="AC5516" t="s">
        <v>248</v>
      </c>
      <c r="AD5516" t="s">
        <v>403</v>
      </c>
      <c r="AE5516" t="s">
        <v>56</v>
      </c>
      <c r="AF5516" t="s">
        <v>59</v>
      </c>
      <c r="AG5516" t="s">
        <v>404</v>
      </c>
      <c r="AH5516" s="45">
        <v>42166</v>
      </c>
      <c r="AI5516">
        <v>1604778</v>
      </c>
      <c r="AK5516" t="s">
        <v>405</v>
      </c>
      <c r="AL5516" t="s">
        <v>328</v>
      </c>
      <c r="AM5516" t="s">
        <v>245</v>
      </c>
    </row>
    <row r="5517" spans="1:39" x14ac:dyDescent="0.3">
      <c r="A5517" s="1">
        <v>43615</v>
      </c>
      <c r="B5517" t="s">
        <v>48</v>
      </c>
      <c r="C5517" t="s">
        <v>246</v>
      </c>
      <c r="D5517">
        <v>100</v>
      </c>
      <c r="E5517">
        <v>3</v>
      </c>
      <c r="F5517">
        <v>62.18</v>
      </c>
      <c r="G5517">
        <v>63.73</v>
      </c>
      <c r="H5517">
        <v>61.41</v>
      </c>
      <c r="I5517">
        <v>61.869999</v>
      </c>
      <c r="J5517">
        <v>61.869999</v>
      </c>
      <c r="K5517">
        <v>1261100</v>
      </c>
      <c r="L5517">
        <v>2.2269999999999999</v>
      </c>
      <c r="M5517">
        <v>-3.3885147114826198E-3</v>
      </c>
      <c r="N5517">
        <v>2.7363024453904199E-2</v>
      </c>
      <c r="O5517">
        <v>-0.19843475207245001</v>
      </c>
      <c r="P5517">
        <v>-0.125457837074857</v>
      </c>
      <c r="Q5517">
        <v>-0.25624098492196601</v>
      </c>
      <c r="R5517">
        <v>2.0827321138544901E-2</v>
      </c>
      <c r="S5517">
        <v>2.91064848591003E-2</v>
      </c>
      <c r="T5517">
        <v>2.1959714146156099E-2</v>
      </c>
      <c r="U5517">
        <v>2.3523513028098499E-2</v>
      </c>
      <c r="V5517">
        <v>86.5</v>
      </c>
      <c r="W5517">
        <v>54.735000999999997</v>
      </c>
      <c r="X5517">
        <v>-0.20034701249272999</v>
      </c>
      <c r="Y5517">
        <v>2.0962723552933101E-3</v>
      </c>
      <c r="Z5517">
        <v>1.5087862769526801</v>
      </c>
      <c r="AA5517">
        <v>-1.98215291005627</v>
      </c>
      <c r="AB5517">
        <v>-2.1415660209605201</v>
      </c>
      <c r="AC5517" t="s">
        <v>248</v>
      </c>
      <c r="AD5517" t="s">
        <v>403</v>
      </c>
      <c r="AE5517" t="s">
        <v>56</v>
      </c>
      <c r="AF5517" t="s">
        <v>59</v>
      </c>
      <c r="AG5517" t="s">
        <v>404</v>
      </c>
      <c r="AH5517" s="45">
        <v>42166</v>
      </c>
      <c r="AI5517">
        <v>1604778</v>
      </c>
      <c r="AK5517" t="s">
        <v>405</v>
      </c>
      <c r="AL5517" t="s">
        <v>328</v>
      </c>
      <c r="AM5517" t="s">
        <v>245</v>
      </c>
    </row>
    <row r="5518" spans="1:39" x14ac:dyDescent="0.3">
      <c r="A5518" s="1">
        <v>43620</v>
      </c>
      <c r="B5518" t="s">
        <v>48</v>
      </c>
      <c r="C5518" t="s">
        <v>239</v>
      </c>
      <c r="D5518">
        <v>200</v>
      </c>
      <c r="E5518">
        <v>3</v>
      </c>
      <c r="F5518">
        <v>62.880001</v>
      </c>
      <c r="G5518">
        <v>64.300003000000004</v>
      </c>
      <c r="H5518">
        <v>62.779998999999997</v>
      </c>
      <c r="I5518">
        <v>64.180000000000007</v>
      </c>
      <c r="J5518">
        <v>64.180000000000007</v>
      </c>
      <c r="K5518">
        <v>1643400</v>
      </c>
      <c r="L5518">
        <v>2.1190000000000002</v>
      </c>
      <c r="M5518">
        <v>3.6494593816535303E-2</v>
      </c>
      <c r="N5518">
        <v>5.4924553461053099E-2</v>
      </c>
      <c r="O5518">
        <v>-0.17886175078559499</v>
      </c>
      <c r="P5518">
        <v>-8.4801618011317706E-2</v>
      </c>
      <c r="Q5518">
        <v>-0.242707825397006</v>
      </c>
      <c r="R5518">
        <v>1.9132570575839E-2</v>
      </c>
      <c r="S5518">
        <v>3.0451403053984399E-2</v>
      </c>
      <c r="T5518">
        <v>2.2556867799128199E-2</v>
      </c>
      <c r="U5518">
        <v>2.3609773623658199E-2</v>
      </c>
      <c r="V5518">
        <v>86.5</v>
      </c>
      <c r="W5518">
        <v>54.735000999999997</v>
      </c>
      <c r="X5518">
        <v>-0.20034701249272999</v>
      </c>
      <c r="Y5518">
        <v>2.1205927310919401E-2</v>
      </c>
      <c r="Z5518">
        <v>1.5081253036630999</v>
      </c>
      <c r="AA5518">
        <v>-1.84722368413286</v>
      </c>
      <c r="AB5518">
        <v>-2.0080262132069899</v>
      </c>
      <c r="AC5518" t="s">
        <v>248</v>
      </c>
      <c r="AD5518" t="s">
        <v>403</v>
      </c>
      <c r="AE5518" t="s">
        <v>56</v>
      </c>
      <c r="AF5518" t="s">
        <v>59</v>
      </c>
      <c r="AG5518" t="s">
        <v>404</v>
      </c>
      <c r="AH5518" s="45">
        <v>42166</v>
      </c>
      <c r="AI5518">
        <v>1604778</v>
      </c>
      <c r="AK5518" t="s">
        <v>405</v>
      </c>
      <c r="AL5518" t="s">
        <v>328</v>
      </c>
      <c r="AM5518" t="s">
        <v>245</v>
      </c>
    </row>
    <row r="5519" spans="1:39" x14ac:dyDescent="0.3">
      <c r="A5519" s="1">
        <v>43642</v>
      </c>
      <c r="B5519" t="s">
        <v>48</v>
      </c>
      <c r="C5519" t="s">
        <v>246</v>
      </c>
      <c r="D5519">
        <v>200</v>
      </c>
      <c r="E5519">
        <v>3</v>
      </c>
      <c r="F5519">
        <v>64.610000999999997</v>
      </c>
      <c r="G5519">
        <v>66.290001000000004</v>
      </c>
      <c r="H5519">
        <v>64.610000999999997</v>
      </c>
      <c r="I5519">
        <v>65.639999000000003</v>
      </c>
      <c r="J5519">
        <v>65.639999000000003</v>
      </c>
      <c r="K5519">
        <v>1142100</v>
      </c>
      <c r="L5519">
        <v>2.0489999999999999</v>
      </c>
      <c r="M5519">
        <v>3.3775480590185397E-2</v>
      </c>
      <c r="N5519">
        <v>7.6206666654101297E-4</v>
      </c>
      <c r="O5519">
        <v>5.2223841245234E-2</v>
      </c>
      <c r="P5519">
        <v>-7.2419874025461697E-2</v>
      </c>
      <c r="Q5519">
        <v>-0.20233130140345801</v>
      </c>
      <c r="R5519">
        <v>2.1716576954172898E-2</v>
      </c>
      <c r="S5519">
        <v>2.1748064529333599E-2</v>
      </c>
      <c r="T5519">
        <v>2.28849994765793E-2</v>
      </c>
      <c r="U5519">
        <v>2.3884912035573899E-2</v>
      </c>
      <c r="V5519">
        <v>86.496002000000004</v>
      </c>
      <c r="W5519">
        <v>54.735000999999997</v>
      </c>
      <c r="X5519">
        <v>-0.20034701249272999</v>
      </c>
      <c r="Y5519">
        <v>-1.2346958449604901E-3</v>
      </c>
      <c r="Z5519">
        <v>1.5207815740427999</v>
      </c>
      <c r="AA5519">
        <v>-1.4975221347046399</v>
      </c>
      <c r="AB5519">
        <v>-1.77955608884273</v>
      </c>
      <c r="AC5519" t="s">
        <v>248</v>
      </c>
      <c r="AD5519" t="s">
        <v>403</v>
      </c>
      <c r="AE5519" t="s">
        <v>56</v>
      </c>
      <c r="AF5519" t="s">
        <v>59</v>
      </c>
      <c r="AG5519" t="s">
        <v>404</v>
      </c>
      <c r="AH5519" s="45">
        <v>42166</v>
      </c>
      <c r="AI5519">
        <v>1604778</v>
      </c>
      <c r="AK5519" t="s">
        <v>405</v>
      </c>
      <c r="AL5519" t="s">
        <v>328</v>
      </c>
      <c r="AM5519" t="s">
        <v>245</v>
      </c>
    </row>
    <row r="5520" spans="1:39" x14ac:dyDescent="0.3">
      <c r="A5520" s="1">
        <v>43579</v>
      </c>
      <c r="B5520" t="s">
        <v>48</v>
      </c>
      <c r="C5520" t="s">
        <v>246</v>
      </c>
      <c r="D5520">
        <v>300</v>
      </c>
      <c r="E5520">
        <v>4</v>
      </c>
      <c r="F5520">
        <v>77.050003000000004</v>
      </c>
      <c r="G5520">
        <v>78.510002</v>
      </c>
      <c r="H5520">
        <v>76.660004000000001</v>
      </c>
      <c r="I5520">
        <v>77.25</v>
      </c>
      <c r="J5520">
        <v>77.25</v>
      </c>
      <c r="K5520">
        <v>1316200</v>
      </c>
      <c r="L5520">
        <v>2.5219999999999998</v>
      </c>
      <c r="M5520">
        <v>8.4498651409700906E-3</v>
      </c>
      <c r="N5520">
        <v>-1.36283674454686E-2</v>
      </c>
      <c r="O5520">
        <v>7.4974693677706303E-2</v>
      </c>
      <c r="P5520">
        <v>0.221365198246714</v>
      </c>
      <c r="Q5520">
        <v>0.117588879748579</v>
      </c>
      <c r="R5520">
        <v>1.3079521751318299E-2</v>
      </c>
      <c r="S5520">
        <v>1.200556565722E-2</v>
      </c>
      <c r="T5520">
        <v>1.6626679037614799E-2</v>
      </c>
      <c r="U5520">
        <v>2.2634476922438501E-2</v>
      </c>
      <c r="V5520">
        <v>86.5</v>
      </c>
      <c r="W5520">
        <v>54.735000999999997</v>
      </c>
      <c r="X5520">
        <v>-0.185941233412139</v>
      </c>
      <c r="Y5520">
        <v>-2.1941687255359501E-3</v>
      </c>
      <c r="Z5520">
        <v>1.5432353611649201</v>
      </c>
      <c r="AA5520">
        <v>0.68887759937536197</v>
      </c>
      <c r="AB5520">
        <v>0.36322369277755501</v>
      </c>
      <c r="AC5520" t="s">
        <v>249</v>
      </c>
      <c r="AD5520" t="s">
        <v>403</v>
      </c>
      <c r="AE5520" t="s">
        <v>56</v>
      </c>
      <c r="AF5520" t="s">
        <v>59</v>
      </c>
      <c r="AG5520" t="s">
        <v>404</v>
      </c>
      <c r="AH5520" s="45">
        <v>42166</v>
      </c>
      <c r="AI5520">
        <v>1604778</v>
      </c>
      <c r="AK5520" t="s">
        <v>405</v>
      </c>
      <c r="AL5520" t="s">
        <v>328</v>
      </c>
      <c r="AM5520" t="s">
        <v>245</v>
      </c>
    </row>
    <row r="5521" spans="1:39" x14ac:dyDescent="0.3">
      <c r="A5521" s="1">
        <v>43581</v>
      </c>
      <c r="B5521" t="s">
        <v>48</v>
      </c>
      <c r="C5521" t="s">
        <v>246</v>
      </c>
      <c r="D5521">
        <v>200</v>
      </c>
      <c r="E5521">
        <v>4</v>
      </c>
      <c r="F5521">
        <v>73.849997999999999</v>
      </c>
      <c r="G5521">
        <v>75.160004000000001</v>
      </c>
      <c r="H5521">
        <v>72.550003000000004</v>
      </c>
      <c r="I5521">
        <v>74.989998</v>
      </c>
      <c r="J5521">
        <v>74.989998</v>
      </c>
      <c r="K5521">
        <v>2006300</v>
      </c>
      <c r="L5521">
        <v>2.5049999999999999</v>
      </c>
      <c r="M5521">
        <v>-3.03392497601324E-2</v>
      </c>
      <c r="N5521">
        <v>-2.2286173534368799E-2</v>
      </c>
      <c r="O5521">
        <v>5.25643919975863E-2</v>
      </c>
      <c r="P5521">
        <v>0.13134296348152499</v>
      </c>
      <c r="Q5521">
        <v>0.102859522171389</v>
      </c>
      <c r="R5521">
        <v>1.6044919227266901E-2</v>
      </c>
      <c r="S5521">
        <v>1.3690567359404901E-2</v>
      </c>
      <c r="T5521">
        <v>1.6389890409234401E-2</v>
      </c>
      <c r="U5521">
        <v>2.2706248146356099E-2</v>
      </c>
      <c r="V5521">
        <v>86.5</v>
      </c>
      <c r="W5521">
        <v>54.735000999999997</v>
      </c>
      <c r="X5521">
        <v>-0.185941233412139</v>
      </c>
      <c r="Y5521">
        <v>4.6743503443647796E-3</v>
      </c>
      <c r="Z5521">
        <v>1.5439665304796499</v>
      </c>
      <c r="AA5521">
        <v>0.57905556017021398</v>
      </c>
      <c r="AB5521">
        <v>0.57523477559578295</v>
      </c>
      <c r="AC5521" t="s">
        <v>249</v>
      </c>
      <c r="AD5521" t="s">
        <v>403</v>
      </c>
      <c r="AE5521" t="s">
        <v>56</v>
      </c>
      <c r="AF5521" t="s">
        <v>59</v>
      </c>
      <c r="AG5521" t="s">
        <v>404</v>
      </c>
      <c r="AH5521" s="45">
        <v>42166</v>
      </c>
      <c r="AI5521">
        <v>1604778</v>
      </c>
      <c r="AK5521" t="s">
        <v>405</v>
      </c>
      <c r="AL5521" t="s">
        <v>328</v>
      </c>
      <c r="AM5521" t="s">
        <v>245</v>
      </c>
    </row>
    <row r="5522" spans="1:39" x14ac:dyDescent="0.3">
      <c r="A5522" s="1">
        <v>43608</v>
      </c>
      <c r="B5522" t="s">
        <v>48</v>
      </c>
      <c r="C5522" t="s">
        <v>239</v>
      </c>
      <c r="D5522">
        <v>100</v>
      </c>
      <c r="E5522">
        <v>4</v>
      </c>
      <c r="F5522">
        <v>59.279998999999997</v>
      </c>
      <c r="G5522">
        <v>60.77</v>
      </c>
      <c r="H5522">
        <v>58.52</v>
      </c>
      <c r="I5522">
        <v>60.66</v>
      </c>
      <c r="J5522">
        <v>60.66</v>
      </c>
      <c r="K5522">
        <v>2774500</v>
      </c>
      <c r="L5522">
        <v>2.2959999999999998</v>
      </c>
      <c r="M5522">
        <v>7.6121333343641502E-3</v>
      </c>
      <c r="N5522">
        <v>-0.115839557674923</v>
      </c>
      <c r="O5522">
        <v>-0.23331254837644899</v>
      </c>
      <c r="P5522">
        <v>-0.11127773693370099</v>
      </c>
      <c r="Q5522">
        <v>-0.28644489549552898</v>
      </c>
      <c r="R5522">
        <v>3.0395958459438099E-2</v>
      </c>
      <c r="S5522">
        <v>2.7868090362175899E-2</v>
      </c>
      <c r="T5522">
        <v>2.14313337619991E-2</v>
      </c>
      <c r="U5522">
        <v>2.33986100721554E-2</v>
      </c>
      <c r="V5522">
        <v>86.5</v>
      </c>
      <c r="W5522">
        <v>54.735000999999997</v>
      </c>
      <c r="X5522">
        <v>-0.20034701249272999</v>
      </c>
      <c r="Y5522">
        <v>-1.1985692488440201E-2</v>
      </c>
      <c r="Z5522">
        <v>1.5133186987857701</v>
      </c>
      <c r="AA5522">
        <v>-2.2610806264958101</v>
      </c>
      <c r="AB5522">
        <v>-2.1852250193182199</v>
      </c>
      <c r="AC5522" t="s">
        <v>249</v>
      </c>
      <c r="AD5522" t="s">
        <v>403</v>
      </c>
      <c r="AE5522" t="s">
        <v>56</v>
      </c>
      <c r="AF5522" t="s">
        <v>59</v>
      </c>
      <c r="AG5522" t="s">
        <v>404</v>
      </c>
      <c r="AH5522" s="45">
        <v>42166</v>
      </c>
      <c r="AI5522">
        <v>1604778</v>
      </c>
      <c r="AK5522" t="s">
        <v>405</v>
      </c>
      <c r="AL5522" t="s">
        <v>328</v>
      </c>
      <c r="AM5522" t="s">
        <v>245</v>
      </c>
    </row>
    <row r="5523" spans="1:39" x14ac:dyDescent="0.3">
      <c r="A5523" s="1">
        <v>43619</v>
      </c>
      <c r="B5523" t="s">
        <v>48</v>
      </c>
      <c r="C5523" t="s">
        <v>246</v>
      </c>
      <c r="D5523">
        <v>400</v>
      </c>
      <c r="E5523">
        <v>4</v>
      </c>
      <c r="F5523">
        <v>61.650002000000001</v>
      </c>
      <c r="G5523">
        <v>62.75</v>
      </c>
      <c r="H5523">
        <v>60.77</v>
      </c>
      <c r="I5523">
        <v>61.880001</v>
      </c>
      <c r="J5523">
        <v>61.880001</v>
      </c>
      <c r="K5523">
        <v>1619100</v>
      </c>
      <c r="L5523">
        <v>2.081</v>
      </c>
      <c r="M5523">
        <v>1.1376703142417999E-2</v>
      </c>
      <c r="N5523">
        <v>-6.7643678768674904E-3</v>
      </c>
      <c r="O5523">
        <v>-0.19999468251819399</v>
      </c>
      <c r="P5523">
        <v>-0.124012273744392</v>
      </c>
      <c r="Q5523">
        <v>-0.25994972014494899</v>
      </c>
      <c r="R5523">
        <v>1.84479658011612E-2</v>
      </c>
      <c r="S5523">
        <v>2.9287773591723298E-2</v>
      </c>
      <c r="T5523">
        <v>2.2030740735684701E-2</v>
      </c>
      <c r="U5523">
        <v>2.3525623324619199E-2</v>
      </c>
      <c r="V5523">
        <v>86.5</v>
      </c>
      <c r="W5523">
        <v>54.735000999999997</v>
      </c>
      <c r="X5523">
        <v>-0.20034701249272999</v>
      </c>
      <c r="Y5523">
        <v>-2.7690708645509302E-3</v>
      </c>
      <c r="Z5523">
        <v>1.5048720101112001</v>
      </c>
      <c r="AA5523">
        <v>-1.97419582577349</v>
      </c>
      <c r="AB5523">
        <v>-2.0898342070281601</v>
      </c>
      <c r="AC5523" t="s">
        <v>249</v>
      </c>
      <c r="AD5523" t="s">
        <v>403</v>
      </c>
      <c r="AE5523" t="s">
        <v>56</v>
      </c>
      <c r="AF5523" t="s">
        <v>59</v>
      </c>
      <c r="AG5523" t="s">
        <v>404</v>
      </c>
      <c r="AH5523" s="45">
        <v>42166</v>
      </c>
      <c r="AI5523">
        <v>1604778</v>
      </c>
      <c r="AK5523" t="s">
        <v>405</v>
      </c>
      <c r="AL5523" t="s">
        <v>328</v>
      </c>
      <c r="AM5523" t="s">
        <v>245</v>
      </c>
    </row>
    <row r="5524" spans="1:39" x14ac:dyDescent="0.3">
      <c r="A5524" s="1">
        <v>43557</v>
      </c>
      <c r="B5524" t="s">
        <v>48</v>
      </c>
      <c r="C5524" t="s">
        <v>239</v>
      </c>
      <c r="D5524">
        <v>300</v>
      </c>
      <c r="E5524">
        <v>5</v>
      </c>
      <c r="F5524">
        <v>75.080001999999993</v>
      </c>
      <c r="G5524">
        <v>75.510002</v>
      </c>
      <c r="H5524">
        <v>73.720000999999996</v>
      </c>
      <c r="I5524">
        <v>74.069999999999993</v>
      </c>
      <c r="J5524">
        <v>74.069999999999993</v>
      </c>
      <c r="K5524">
        <v>1149100</v>
      </c>
      <c r="L5524">
        <v>2.4809999999999999</v>
      </c>
      <c r="M5524">
        <v>1.16785820259826E-2</v>
      </c>
      <c r="N5524">
        <v>4.0220239379709199E-2</v>
      </c>
      <c r="O5524">
        <v>4.9397882206974698E-2</v>
      </c>
      <c r="P5524">
        <v>0.198572782115713</v>
      </c>
      <c r="Q5524">
        <v>7.7739001019614895E-2</v>
      </c>
      <c r="R5524">
        <v>1.3846456524252799E-2</v>
      </c>
      <c r="S5524">
        <v>1.87990854811938E-2</v>
      </c>
      <c r="T5524">
        <v>2.3032202356191401E-2</v>
      </c>
      <c r="U5524">
        <v>2.2824286834772001E-2</v>
      </c>
      <c r="V5524">
        <v>86.5</v>
      </c>
      <c r="W5524">
        <v>54.735000999999997</v>
      </c>
      <c r="X5524">
        <v>-0.185941233412139</v>
      </c>
      <c r="Y5524" s="44">
        <v>1.7455614805152698E-5</v>
      </c>
      <c r="Z5524">
        <v>1.52288224748268</v>
      </c>
      <c r="AA5524">
        <v>0.39704911534867698</v>
      </c>
      <c r="AB5524">
        <v>2.3319951518577901E-3</v>
      </c>
      <c r="AC5524" t="s">
        <v>250</v>
      </c>
      <c r="AD5524" t="s">
        <v>403</v>
      </c>
      <c r="AE5524" t="s">
        <v>56</v>
      </c>
      <c r="AF5524" t="s">
        <v>59</v>
      </c>
      <c r="AG5524" t="s">
        <v>404</v>
      </c>
      <c r="AH5524" s="45">
        <v>42166</v>
      </c>
      <c r="AI5524">
        <v>1604778</v>
      </c>
      <c r="AK5524" t="s">
        <v>405</v>
      </c>
      <c r="AL5524" t="s">
        <v>328</v>
      </c>
      <c r="AM5524" t="s">
        <v>245</v>
      </c>
    </row>
    <row r="5525" spans="1:39" x14ac:dyDescent="0.3">
      <c r="A5525" s="1">
        <v>43579</v>
      </c>
      <c r="B5525" t="s">
        <v>48</v>
      </c>
      <c r="C5525" t="s">
        <v>246</v>
      </c>
      <c r="D5525">
        <v>400</v>
      </c>
      <c r="E5525">
        <v>5</v>
      </c>
      <c r="F5525">
        <v>77.050003000000004</v>
      </c>
      <c r="G5525">
        <v>78.510002</v>
      </c>
      <c r="H5525">
        <v>76.660004000000001</v>
      </c>
      <c r="I5525">
        <v>77.25</v>
      </c>
      <c r="J5525">
        <v>77.25</v>
      </c>
      <c r="K5525">
        <v>1316200</v>
      </c>
      <c r="L5525">
        <v>2.5219999999999998</v>
      </c>
      <c r="M5525">
        <v>8.4498651409700906E-3</v>
      </c>
      <c r="N5525">
        <v>-1.36283674454686E-2</v>
      </c>
      <c r="O5525">
        <v>7.4974693677706303E-2</v>
      </c>
      <c r="P5525">
        <v>0.221365198246714</v>
      </c>
      <c r="Q5525">
        <v>0.117588879748579</v>
      </c>
      <c r="R5525">
        <v>1.3079521751318299E-2</v>
      </c>
      <c r="S5525">
        <v>1.200556565722E-2</v>
      </c>
      <c r="T5525">
        <v>1.6626679037614799E-2</v>
      </c>
      <c r="U5525">
        <v>2.2634476922438501E-2</v>
      </c>
      <c r="V5525">
        <v>86.5</v>
      </c>
      <c r="W5525">
        <v>54.735000999999997</v>
      </c>
      <c r="X5525">
        <v>-0.185941233412139</v>
      </c>
      <c r="Y5525">
        <v>-2.1941687255359501E-3</v>
      </c>
      <c r="Z5525">
        <v>1.5432353611649201</v>
      </c>
      <c r="AA5525">
        <v>0.68887759937536197</v>
      </c>
      <c r="AB5525">
        <v>0.36322369277755501</v>
      </c>
      <c r="AC5525" t="s">
        <v>250</v>
      </c>
      <c r="AD5525" t="s">
        <v>403</v>
      </c>
      <c r="AE5525" t="s">
        <v>56</v>
      </c>
      <c r="AF5525" t="s">
        <v>59</v>
      </c>
      <c r="AG5525" t="s">
        <v>404</v>
      </c>
      <c r="AH5525" s="45">
        <v>42166</v>
      </c>
      <c r="AI5525">
        <v>1604778</v>
      </c>
      <c r="AK5525" t="s">
        <v>405</v>
      </c>
      <c r="AL5525" t="s">
        <v>328</v>
      </c>
      <c r="AM5525" t="s">
        <v>245</v>
      </c>
    </row>
    <row r="5526" spans="1:39" x14ac:dyDescent="0.3">
      <c r="A5526" s="1">
        <v>43607</v>
      </c>
      <c r="B5526" t="s">
        <v>48</v>
      </c>
      <c r="C5526" t="s">
        <v>239</v>
      </c>
      <c r="D5526">
        <v>400</v>
      </c>
      <c r="E5526">
        <v>5</v>
      </c>
      <c r="F5526">
        <v>60.869999</v>
      </c>
      <c r="G5526">
        <v>61.18</v>
      </c>
      <c r="H5526">
        <v>59.470001000000003</v>
      </c>
      <c r="I5526">
        <v>60.200001</v>
      </c>
      <c r="J5526">
        <v>60.200001</v>
      </c>
      <c r="K5526">
        <v>2531700</v>
      </c>
      <c r="L5526">
        <v>2.3929999999999998</v>
      </c>
      <c r="M5526">
        <v>-2.2015017217418501E-2</v>
      </c>
      <c r="N5526">
        <v>-0.197570108396389</v>
      </c>
      <c r="O5526">
        <v>-0.23319256796420501</v>
      </c>
      <c r="P5526">
        <v>-9.2891020761064896E-2</v>
      </c>
      <c r="Q5526">
        <v>-0.298626949680246</v>
      </c>
      <c r="R5526">
        <v>3.1655266002879302E-2</v>
      </c>
      <c r="S5526">
        <v>2.7871836644097699E-2</v>
      </c>
      <c r="T5526">
        <v>2.16848062368999E-2</v>
      </c>
      <c r="U5526">
        <v>2.3393046404549301E-2</v>
      </c>
      <c r="V5526">
        <v>86.5</v>
      </c>
      <c r="W5526">
        <v>54.735000999999997</v>
      </c>
      <c r="X5526">
        <v>-0.20034701249272999</v>
      </c>
      <c r="Y5526">
        <v>-2.8283920525026501E-3</v>
      </c>
      <c r="Z5526">
        <v>1.5274361501445699</v>
      </c>
      <c r="AA5526">
        <v>-2.3759067023907701</v>
      </c>
      <c r="AB5526">
        <v>-2.0148687511869401</v>
      </c>
      <c r="AC5526" t="s">
        <v>250</v>
      </c>
      <c r="AD5526" t="s">
        <v>403</v>
      </c>
      <c r="AE5526" t="s">
        <v>56</v>
      </c>
      <c r="AF5526" t="s">
        <v>59</v>
      </c>
      <c r="AG5526" t="s">
        <v>404</v>
      </c>
      <c r="AH5526" s="45">
        <v>42166</v>
      </c>
      <c r="AI5526">
        <v>1604778</v>
      </c>
      <c r="AK5526" t="s">
        <v>405</v>
      </c>
      <c r="AL5526" t="s">
        <v>328</v>
      </c>
      <c r="AM5526" t="s">
        <v>245</v>
      </c>
    </row>
    <row r="5527" spans="1:39" x14ac:dyDescent="0.3">
      <c r="A5527" s="1">
        <v>43621</v>
      </c>
      <c r="B5527" t="s">
        <v>48</v>
      </c>
      <c r="C5527" t="s">
        <v>239</v>
      </c>
      <c r="D5527">
        <v>400</v>
      </c>
      <c r="E5527">
        <v>5</v>
      </c>
      <c r="F5527">
        <v>64.650002000000001</v>
      </c>
      <c r="G5527">
        <v>65</v>
      </c>
      <c r="H5527">
        <v>62.57</v>
      </c>
      <c r="I5527">
        <v>63.439999</v>
      </c>
      <c r="J5527">
        <v>63.439999</v>
      </c>
      <c r="K5527">
        <v>1207400</v>
      </c>
      <c r="L5527">
        <v>2.1230000000000002</v>
      </c>
      <c r="M5527">
        <v>-1.1597074118044099E-2</v>
      </c>
      <c r="N5527">
        <v>2.16706534722092E-2</v>
      </c>
      <c r="O5527">
        <v>-0.16979067657236499</v>
      </c>
      <c r="P5527">
        <v>-8.5025921537214499E-2</v>
      </c>
      <c r="Q5527">
        <v>-0.25283705827291098</v>
      </c>
      <c r="R5527">
        <v>2.02429797637095E-2</v>
      </c>
      <c r="S5527">
        <v>3.0334738526418801E-2</v>
      </c>
      <c r="T5527">
        <v>2.25584935838689E-2</v>
      </c>
      <c r="U5527">
        <v>2.3619256865256601E-2</v>
      </c>
      <c r="V5527">
        <v>86.5</v>
      </c>
      <c r="W5527">
        <v>54.735000999999997</v>
      </c>
      <c r="X5527">
        <v>-0.20034701249272999</v>
      </c>
      <c r="Y5527">
        <v>8.1287266899663802E-3</v>
      </c>
      <c r="Z5527">
        <v>1.5016684724645799</v>
      </c>
      <c r="AA5527">
        <v>-1.9090495918185499</v>
      </c>
      <c r="AB5527">
        <v>-1.96840254879625</v>
      </c>
      <c r="AC5527" t="s">
        <v>250</v>
      </c>
      <c r="AD5527" t="s">
        <v>403</v>
      </c>
      <c r="AE5527" t="s">
        <v>56</v>
      </c>
      <c r="AF5527" t="s">
        <v>59</v>
      </c>
      <c r="AG5527" t="s">
        <v>404</v>
      </c>
      <c r="AH5527" s="45">
        <v>42166</v>
      </c>
      <c r="AI5527">
        <v>1604778</v>
      </c>
      <c r="AK5527" t="s">
        <v>405</v>
      </c>
      <c r="AL5527" t="s">
        <v>328</v>
      </c>
      <c r="AM5527" t="s">
        <v>245</v>
      </c>
    </row>
    <row r="5528" spans="1:39" x14ac:dyDescent="0.3">
      <c r="A5528" s="1">
        <v>43629</v>
      </c>
      <c r="B5528" t="s">
        <v>48</v>
      </c>
      <c r="C5528" t="s">
        <v>246</v>
      </c>
      <c r="D5528">
        <v>800</v>
      </c>
      <c r="E5528">
        <v>5</v>
      </c>
      <c r="F5528">
        <v>63</v>
      </c>
      <c r="G5528">
        <v>63.825001</v>
      </c>
      <c r="H5528">
        <v>62.82</v>
      </c>
      <c r="I5528">
        <v>63.310001</v>
      </c>
      <c r="J5528">
        <v>63.310001</v>
      </c>
      <c r="K5528">
        <v>776800</v>
      </c>
      <c r="L5528">
        <v>2.0910000000000002</v>
      </c>
      <c r="M5528">
        <v>8.4067748661603402E-3</v>
      </c>
      <c r="N5528">
        <v>-2.2088995695097599E-3</v>
      </c>
      <c r="O5528">
        <v>-0.11534058641556599</v>
      </c>
      <c r="P5528">
        <v>-8.0977850995936296E-2</v>
      </c>
      <c r="Q5528">
        <v>-0.243066980216502</v>
      </c>
      <c r="R5528">
        <v>1.9331572044582801E-2</v>
      </c>
      <c r="S5528">
        <v>2.8444018729010999E-2</v>
      </c>
      <c r="T5528">
        <v>2.2985303170011601E-2</v>
      </c>
      <c r="U5528">
        <v>2.36788969710225E-2</v>
      </c>
      <c r="V5528">
        <v>86.5</v>
      </c>
      <c r="W5528">
        <v>54.735000999999997</v>
      </c>
      <c r="X5528">
        <v>-0.20034701249272999</v>
      </c>
      <c r="Y5528">
        <v>4.0890106107655602E-3</v>
      </c>
      <c r="Z5528">
        <v>1.51781065503771</v>
      </c>
      <c r="AA5528">
        <v>-1.8004773692723799</v>
      </c>
      <c r="AB5528">
        <v>-1.70359781883507</v>
      </c>
      <c r="AC5528" t="s">
        <v>250</v>
      </c>
      <c r="AD5528" t="s">
        <v>403</v>
      </c>
      <c r="AE5528" t="s">
        <v>56</v>
      </c>
      <c r="AF5528" t="s">
        <v>59</v>
      </c>
      <c r="AG5528" t="s">
        <v>404</v>
      </c>
      <c r="AH5528" s="45">
        <v>42166</v>
      </c>
      <c r="AI5528">
        <v>1604778</v>
      </c>
      <c r="AK5528" t="s">
        <v>405</v>
      </c>
      <c r="AL5528" t="s">
        <v>328</v>
      </c>
      <c r="AM5528" t="s">
        <v>245</v>
      </c>
    </row>
    <row r="5529" spans="1:39" x14ac:dyDescent="0.3">
      <c r="A5529" s="1">
        <v>43567</v>
      </c>
      <c r="B5529" t="s">
        <v>48</v>
      </c>
      <c r="C5529" t="s">
        <v>239</v>
      </c>
      <c r="D5529">
        <v>500</v>
      </c>
      <c r="E5529">
        <v>6</v>
      </c>
      <c r="F5529">
        <v>76.75</v>
      </c>
      <c r="G5529">
        <v>77.239998</v>
      </c>
      <c r="H5529">
        <v>75.930000000000007</v>
      </c>
      <c r="I5529">
        <v>77.190002000000007</v>
      </c>
      <c r="J5529">
        <v>77.190002000000007</v>
      </c>
      <c r="K5529">
        <v>986900</v>
      </c>
      <c r="L5529">
        <v>2.56</v>
      </c>
      <c r="M5529">
        <v>1.4878882718821399E-2</v>
      </c>
      <c r="N5529">
        <v>3.0249583963496099E-2</v>
      </c>
      <c r="O5529">
        <v>0.110859996266651</v>
      </c>
      <c r="P5529">
        <v>0.19224239218963099</v>
      </c>
      <c r="Q5529">
        <v>6.25454299059508E-2</v>
      </c>
      <c r="R5529">
        <v>7.8265559036555903E-3</v>
      </c>
      <c r="S5529">
        <v>1.84387394214433E-2</v>
      </c>
      <c r="T5529">
        <v>1.7254182109898202E-2</v>
      </c>
      <c r="U5529">
        <v>2.2679426112223001E-2</v>
      </c>
      <c r="V5529">
        <v>86.5</v>
      </c>
      <c r="W5529">
        <v>54.735000999999997</v>
      </c>
      <c r="X5529">
        <v>-0.185941233412139</v>
      </c>
      <c r="Y5529">
        <v>6.5875784763498903E-3</v>
      </c>
      <c r="Z5529">
        <v>1.54405121252875</v>
      </c>
      <c r="AA5529">
        <v>0.27636988039928001</v>
      </c>
      <c r="AB5529">
        <v>0.31554827064776297</v>
      </c>
      <c r="AC5529" t="s">
        <v>251</v>
      </c>
      <c r="AD5529" t="s">
        <v>403</v>
      </c>
      <c r="AE5529" t="s">
        <v>56</v>
      </c>
      <c r="AF5529" t="s">
        <v>59</v>
      </c>
      <c r="AG5529" t="s">
        <v>404</v>
      </c>
      <c r="AH5529" s="45">
        <v>42166</v>
      </c>
      <c r="AI5529">
        <v>1604778</v>
      </c>
      <c r="AK5529" t="s">
        <v>405</v>
      </c>
      <c r="AL5529" t="s">
        <v>328</v>
      </c>
      <c r="AM5529" t="s">
        <v>245</v>
      </c>
    </row>
    <row r="5530" spans="1:39" x14ac:dyDescent="0.3">
      <c r="A5530" s="1">
        <v>43580</v>
      </c>
      <c r="B5530" t="s">
        <v>48</v>
      </c>
      <c r="C5530" t="s">
        <v>246</v>
      </c>
      <c r="D5530">
        <v>300</v>
      </c>
      <c r="E5530">
        <v>6</v>
      </c>
      <c r="F5530">
        <v>77.209998999999996</v>
      </c>
      <c r="G5530">
        <v>77.813004000000006</v>
      </c>
      <c r="H5530">
        <v>76.125</v>
      </c>
      <c r="I5530">
        <v>77.300003000000004</v>
      </c>
      <c r="J5530">
        <v>77.300003000000004</v>
      </c>
      <c r="K5530">
        <v>1063200</v>
      </c>
      <c r="L5530">
        <v>2.5339999999999998</v>
      </c>
      <c r="M5530">
        <v>6.4707862535262899E-4</v>
      </c>
      <c r="N5530">
        <v>9.6192733818109694E-3</v>
      </c>
      <c r="O5530">
        <v>8.6846739250015001E-2</v>
      </c>
      <c r="P5530">
        <v>0.19854562436258399</v>
      </c>
      <c r="Q5530">
        <v>0.12730435471628401</v>
      </c>
      <c r="R5530">
        <v>6.9384661785583E-3</v>
      </c>
      <c r="S5530">
        <v>1.1575630199242201E-2</v>
      </c>
      <c r="T5530">
        <v>1.6432419462712601E-2</v>
      </c>
      <c r="U5530">
        <v>2.2626443943507199E-2</v>
      </c>
      <c r="V5530">
        <v>86.5</v>
      </c>
      <c r="W5530">
        <v>54.735000999999997</v>
      </c>
      <c r="X5530">
        <v>-0.185941233412139</v>
      </c>
      <c r="Y5530">
        <v>-3.6904169755480902E-4</v>
      </c>
      <c r="Z5530">
        <v>1.5505670598303301</v>
      </c>
      <c r="AA5530">
        <v>0.75933650830016497</v>
      </c>
      <c r="AB5530">
        <v>0.49223923634068201</v>
      </c>
      <c r="AC5530" t="s">
        <v>251</v>
      </c>
      <c r="AD5530" t="s">
        <v>403</v>
      </c>
      <c r="AE5530" t="s">
        <v>56</v>
      </c>
      <c r="AF5530" t="s">
        <v>59</v>
      </c>
      <c r="AG5530" t="s">
        <v>404</v>
      </c>
      <c r="AH5530" s="45">
        <v>42166</v>
      </c>
      <c r="AI5530">
        <v>1604778</v>
      </c>
      <c r="AK5530" t="s">
        <v>405</v>
      </c>
      <c r="AL5530" t="s">
        <v>328</v>
      </c>
      <c r="AM5530" t="s">
        <v>245</v>
      </c>
    </row>
    <row r="5531" spans="1:39" x14ac:dyDescent="0.3">
      <c r="A5531" s="1">
        <v>43581</v>
      </c>
      <c r="B5531" t="s">
        <v>48</v>
      </c>
      <c r="C5531" t="s">
        <v>246</v>
      </c>
      <c r="D5531">
        <v>200</v>
      </c>
      <c r="E5531">
        <v>6</v>
      </c>
      <c r="F5531">
        <v>73.849997999999999</v>
      </c>
      <c r="G5531">
        <v>75.160004000000001</v>
      </c>
      <c r="H5531">
        <v>72.550003000000004</v>
      </c>
      <c r="I5531">
        <v>74.989998</v>
      </c>
      <c r="J5531">
        <v>74.989998</v>
      </c>
      <c r="K5531">
        <v>2006300</v>
      </c>
      <c r="L5531">
        <v>2.5049999999999999</v>
      </c>
      <c r="M5531">
        <v>-3.03392497601324E-2</v>
      </c>
      <c r="N5531">
        <v>-2.2286173534368799E-2</v>
      </c>
      <c r="O5531">
        <v>5.25643919975863E-2</v>
      </c>
      <c r="P5531">
        <v>0.13134296348152499</v>
      </c>
      <c r="Q5531">
        <v>0.102859522171389</v>
      </c>
      <c r="R5531">
        <v>1.6044919227266901E-2</v>
      </c>
      <c r="S5531">
        <v>1.3690567359404901E-2</v>
      </c>
      <c r="T5531">
        <v>1.6389890409234401E-2</v>
      </c>
      <c r="U5531">
        <v>2.2706248146356099E-2</v>
      </c>
      <c r="V5531">
        <v>86.5</v>
      </c>
      <c r="W5531">
        <v>54.735000999999997</v>
      </c>
      <c r="X5531">
        <v>-0.185941233412139</v>
      </c>
      <c r="Y5531">
        <v>4.6743503443647796E-3</v>
      </c>
      <c r="Z5531">
        <v>1.5439665304796499</v>
      </c>
      <c r="AA5531">
        <v>0.57905556017021398</v>
      </c>
      <c r="AB5531">
        <v>0.57523477559578295</v>
      </c>
      <c r="AC5531" t="s">
        <v>251</v>
      </c>
      <c r="AD5531" t="s">
        <v>403</v>
      </c>
      <c r="AE5531" t="s">
        <v>56</v>
      </c>
      <c r="AF5531" t="s">
        <v>59</v>
      </c>
      <c r="AG5531" t="s">
        <v>404</v>
      </c>
      <c r="AH5531" s="45">
        <v>42166</v>
      </c>
      <c r="AI5531">
        <v>1604778</v>
      </c>
      <c r="AK5531" t="s">
        <v>405</v>
      </c>
      <c r="AL5531" t="s">
        <v>328</v>
      </c>
      <c r="AM5531" t="s">
        <v>245</v>
      </c>
    </row>
    <row r="5532" spans="1:39" x14ac:dyDescent="0.3">
      <c r="A5532" s="1">
        <v>43636</v>
      </c>
      <c r="B5532" t="s">
        <v>48</v>
      </c>
      <c r="C5532" t="s">
        <v>246</v>
      </c>
      <c r="D5532">
        <v>600</v>
      </c>
      <c r="E5532">
        <v>6</v>
      </c>
      <c r="F5532">
        <v>66.819999999999993</v>
      </c>
      <c r="G5532">
        <v>66.819999999999993</v>
      </c>
      <c r="H5532">
        <v>64.75</v>
      </c>
      <c r="I5532">
        <v>64.839995999999999</v>
      </c>
      <c r="J5532">
        <v>64.839995999999999</v>
      </c>
      <c r="K5532">
        <v>1472100</v>
      </c>
      <c r="L5532">
        <v>2.0009999999999999</v>
      </c>
      <c r="M5532">
        <v>-1.1500549143577199E-2</v>
      </c>
      <c r="N5532">
        <v>2.3879324825830699E-2</v>
      </c>
      <c r="O5532">
        <v>5.6632308439595401E-2</v>
      </c>
      <c r="P5532">
        <v>-0.13065485208976599</v>
      </c>
      <c r="Q5532">
        <v>-0.25304377393720601</v>
      </c>
      <c r="R5532">
        <v>3.10464540038154E-2</v>
      </c>
      <c r="S5532">
        <v>2.1190784278147599E-2</v>
      </c>
      <c r="T5532">
        <v>2.2600295469164599E-2</v>
      </c>
      <c r="U5532">
        <v>2.3785693721401002E-2</v>
      </c>
      <c r="V5532">
        <v>86.496002000000004</v>
      </c>
      <c r="W5532">
        <v>54.735000999999997</v>
      </c>
      <c r="X5532">
        <v>-0.20034701249272999</v>
      </c>
      <c r="Y5532">
        <v>9.4276054361659405E-3</v>
      </c>
      <c r="Z5532">
        <v>1.52290477701966</v>
      </c>
      <c r="AA5532">
        <v>-1.83971399851662</v>
      </c>
      <c r="AB5532">
        <v>-1.9811062972343401</v>
      </c>
      <c r="AC5532" t="s">
        <v>251</v>
      </c>
      <c r="AD5532" t="s">
        <v>403</v>
      </c>
      <c r="AE5532" t="s">
        <v>56</v>
      </c>
      <c r="AF5532" t="s">
        <v>59</v>
      </c>
      <c r="AG5532" t="s">
        <v>404</v>
      </c>
      <c r="AH5532" s="45">
        <v>42166</v>
      </c>
      <c r="AI5532">
        <v>1604778</v>
      </c>
      <c r="AK5532" t="s">
        <v>405</v>
      </c>
      <c r="AL5532" t="s">
        <v>328</v>
      </c>
      <c r="AM5532" t="s">
        <v>245</v>
      </c>
    </row>
    <row r="5533" spans="1:39" x14ac:dyDescent="0.3">
      <c r="A5533" s="1">
        <v>43563</v>
      </c>
      <c r="B5533" t="s">
        <v>48</v>
      </c>
      <c r="C5533" t="s">
        <v>246</v>
      </c>
      <c r="D5533">
        <v>700</v>
      </c>
      <c r="E5533">
        <v>7</v>
      </c>
      <c r="F5533">
        <v>74.510002</v>
      </c>
      <c r="G5533">
        <v>75.370002999999997</v>
      </c>
      <c r="H5533">
        <v>74.309997999999993</v>
      </c>
      <c r="I5533">
        <v>75.25</v>
      </c>
      <c r="J5533">
        <v>75.25</v>
      </c>
      <c r="K5533">
        <v>665500</v>
      </c>
      <c r="L5533">
        <v>2.5190000000000001</v>
      </c>
      <c r="M5533">
        <v>4.79554672062695E-3</v>
      </c>
      <c r="N5533">
        <v>2.7483893629769902E-2</v>
      </c>
      <c r="O5533">
        <v>9.6174369720182798E-2</v>
      </c>
      <c r="P5533">
        <v>0.230144763501196</v>
      </c>
      <c r="Q5533">
        <v>7.6328668634078403E-2</v>
      </c>
      <c r="R5533">
        <v>6.79036743834461E-3</v>
      </c>
      <c r="S5533">
        <v>1.8288160155092499E-2</v>
      </c>
      <c r="T5533">
        <v>1.7758507870837301E-2</v>
      </c>
      <c r="U5533">
        <v>2.2709052795935599E-2</v>
      </c>
      <c r="V5533">
        <v>86.5</v>
      </c>
      <c r="W5533">
        <v>54.735000999999997</v>
      </c>
      <c r="X5533">
        <v>-0.185941233412139</v>
      </c>
      <c r="Y5533">
        <v>1.0469119934194001E-3</v>
      </c>
      <c r="Z5533">
        <v>1.5334751646990299</v>
      </c>
      <c r="AA5533">
        <v>0.38321847165127898</v>
      </c>
      <c r="AB5533">
        <v>0.264475082734556</v>
      </c>
      <c r="AC5533" t="s">
        <v>252</v>
      </c>
      <c r="AD5533" t="s">
        <v>403</v>
      </c>
      <c r="AE5533" t="s">
        <v>56</v>
      </c>
      <c r="AF5533" t="s">
        <v>59</v>
      </c>
      <c r="AG5533" t="s">
        <v>404</v>
      </c>
      <c r="AH5533" s="45">
        <v>42166</v>
      </c>
      <c r="AI5533">
        <v>1604778</v>
      </c>
      <c r="AK5533" t="s">
        <v>405</v>
      </c>
      <c r="AL5533" t="s">
        <v>328</v>
      </c>
      <c r="AM5533" t="s">
        <v>245</v>
      </c>
    </row>
    <row r="5534" spans="1:39" x14ac:dyDescent="0.3">
      <c r="A5534" s="1">
        <v>43579</v>
      </c>
      <c r="B5534" t="s">
        <v>48</v>
      </c>
      <c r="C5534" t="s">
        <v>239</v>
      </c>
      <c r="D5534">
        <v>1000</v>
      </c>
      <c r="E5534">
        <v>7</v>
      </c>
      <c r="F5534">
        <v>77.050003000000004</v>
      </c>
      <c r="G5534">
        <v>78.510002</v>
      </c>
      <c r="H5534">
        <v>76.660004000000001</v>
      </c>
      <c r="I5534">
        <v>77.25</v>
      </c>
      <c r="J5534">
        <v>77.25</v>
      </c>
      <c r="K5534">
        <v>1316200</v>
      </c>
      <c r="L5534">
        <v>2.5219999999999998</v>
      </c>
      <c r="M5534">
        <v>8.4498651409700906E-3</v>
      </c>
      <c r="N5534">
        <v>-1.36283674454686E-2</v>
      </c>
      <c r="O5534">
        <v>7.4974693677706303E-2</v>
      </c>
      <c r="P5534">
        <v>0.221365198246714</v>
      </c>
      <c r="Q5534">
        <v>0.117588879748579</v>
      </c>
      <c r="R5534">
        <v>1.3079521751318299E-2</v>
      </c>
      <c r="S5534">
        <v>1.200556565722E-2</v>
      </c>
      <c r="T5534">
        <v>1.6626679037614799E-2</v>
      </c>
      <c r="U5534">
        <v>2.2634476922438501E-2</v>
      </c>
      <c r="V5534">
        <v>86.5</v>
      </c>
      <c r="W5534">
        <v>54.735000999999997</v>
      </c>
      <c r="X5534">
        <v>-0.185941233412139</v>
      </c>
      <c r="Y5534">
        <v>-2.1941687255359501E-3</v>
      </c>
      <c r="Z5534">
        <v>1.5432353611649201</v>
      </c>
      <c r="AA5534">
        <v>0.68887759937536197</v>
      </c>
      <c r="AB5534">
        <v>0.36322369277755501</v>
      </c>
      <c r="AC5534" t="s">
        <v>252</v>
      </c>
      <c r="AD5534" t="s">
        <v>403</v>
      </c>
      <c r="AE5534" t="s">
        <v>56</v>
      </c>
      <c r="AF5534" t="s">
        <v>59</v>
      </c>
      <c r="AG5534" t="s">
        <v>404</v>
      </c>
      <c r="AH5534" s="45">
        <v>42166</v>
      </c>
      <c r="AI5534">
        <v>1604778</v>
      </c>
      <c r="AK5534" t="s">
        <v>405</v>
      </c>
      <c r="AL5534" t="s">
        <v>328</v>
      </c>
      <c r="AM5534" t="s">
        <v>245</v>
      </c>
    </row>
    <row r="5535" spans="1:39" x14ac:dyDescent="0.3">
      <c r="A5535" s="1">
        <v>43628</v>
      </c>
      <c r="B5535" t="s">
        <v>48</v>
      </c>
      <c r="C5535" t="s">
        <v>239</v>
      </c>
      <c r="D5535">
        <v>1200</v>
      </c>
      <c r="E5535">
        <v>7</v>
      </c>
      <c r="F5535">
        <v>63.799999</v>
      </c>
      <c r="G5535">
        <v>64.230002999999996</v>
      </c>
      <c r="H5535">
        <v>62.650002000000001</v>
      </c>
      <c r="I5535">
        <v>62.779998999999997</v>
      </c>
      <c r="J5535">
        <v>62.779998999999997</v>
      </c>
      <c r="K5535">
        <v>1317700</v>
      </c>
      <c r="L5535">
        <v>2.1269999999999998</v>
      </c>
      <c r="M5535">
        <v>-2.40785735622411E-2</v>
      </c>
      <c r="N5535">
        <v>-1.0458026078499201E-2</v>
      </c>
      <c r="O5535">
        <v>-0.17878447609974299</v>
      </c>
      <c r="P5535">
        <v>-9.5773409120035596E-2</v>
      </c>
      <c r="Q5535">
        <v>-0.240262863225777</v>
      </c>
      <c r="R5535">
        <v>1.8730266187268401E-2</v>
      </c>
      <c r="S5535">
        <v>3.0158718747464199E-2</v>
      </c>
      <c r="T5535">
        <v>2.2960249894781699E-2</v>
      </c>
      <c r="U5535">
        <v>2.36839767192976E-2</v>
      </c>
      <c r="V5535">
        <v>86.5</v>
      </c>
      <c r="W5535">
        <v>54.735000999999997</v>
      </c>
      <c r="X5535">
        <v>-0.20034701249272999</v>
      </c>
      <c r="Y5535">
        <v>-2.0396578921351798E-3</v>
      </c>
      <c r="Z5535">
        <v>1.5179069456054199</v>
      </c>
      <c r="AA5535">
        <v>-1.78970182553521</v>
      </c>
      <c r="AB5535">
        <v>-1.7238885899998899</v>
      </c>
      <c r="AC5535" t="s">
        <v>252</v>
      </c>
      <c r="AD5535" t="s">
        <v>403</v>
      </c>
      <c r="AE5535" t="s">
        <v>56</v>
      </c>
      <c r="AF5535" t="s">
        <v>59</v>
      </c>
      <c r="AG5535" t="s">
        <v>404</v>
      </c>
      <c r="AH5535" s="45">
        <v>42166</v>
      </c>
      <c r="AI5535">
        <v>1604778</v>
      </c>
      <c r="AK5535" t="s">
        <v>405</v>
      </c>
      <c r="AL5535" t="s">
        <v>328</v>
      </c>
      <c r="AM5535" t="s">
        <v>245</v>
      </c>
    </row>
    <row r="5536" spans="1:39" x14ac:dyDescent="0.3">
      <c r="A5536" s="1">
        <v>43565</v>
      </c>
      <c r="B5536" t="s">
        <v>48</v>
      </c>
      <c r="C5536" t="s">
        <v>239</v>
      </c>
      <c r="D5536">
        <v>300</v>
      </c>
      <c r="E5536">
        <v>8</v>
      </c>
      <c r="F5536">
        <v>74.900002000000001</v>
      </c>
      <c r="G5536">
        <v>76.720000999999996</v>
      </c>
      <c r="H5536">
        <v>74.830001999999993</v>
      </c>
      <c r="I5536">
        <v>76.230002999999996</v>
      </c>
      <c r="J5536">
        <v>76.230002999999996</v>
      </c>
      <c r="K5536">
        <v>1309600</v>
      </c>
      <c r="L5536">
        <v>2.4769999999999999</v>
      </c>
      <c r="M5536">
        <v>1.3337959018239601E-2</v>
      </c>
      <c r="N5536">
        <v>2.4164730189382401E-2</v>
      </c>
      <c r="O5536">
        <v>9.4300584711197399E-2</v>
      </c>
      <c r="P5536">
        <v>0.231938531751367</v>
      </c>
      <c r="Q5536">
        <v>6.7700695007421499E-2</v>
      </c>
      <c r="R5536">
        <v>7.7365798618715797E-3</v>
      </c>
      <c r="S5536">
        <v>1.8355492407260799E-2</v>
      </c>
      <c r="T5536">
        <v>1.7664047851951602E-2</v>
      </c>
      <c r="U5536">
        <v>2.2676606115128901E-2</v>
      </c>
      <c r="V5536">
        <v>86.5</v>
      </c>
      <c r="W5536">
        <v>54.735000999999997</v>
      </c>
      <c r="X5536">
        <v>-0.185941233412139</v>
      </c>
      <c r="Y5536">
        <v>3.47183783585567E-3</v>
      </c>
      <c r="Z5536">
        <v>1.5340759122780401</v>
      </c>
      <c r="AA5536">
        <v>0.321330384581688</v>
      </c>
      <c r="AB5536">
        <v>0.26832126551569402</v>
      </c>
      <c r="AC5536" t="s">
        <v>253</v>
      </c>
      <c r="AD5536" t="s">
        <v>403</v>
      </c>
      <c r="AE5536" t="s">
        <v>56</v>
      </c>
      <c r="AF5536" t="s">
        <v>59</v>
      </c>
      <c r="AG5536" t="s">
        <v>404</v>
      </c>
      <c r="AH5536" s="45">
        <v>42166</v>
      </c>
      <c r="AI5536">
        <v>1604778</v>
      </c>
      <c r="AK5536" t="s">
        <v>405</v>
      </c>
      <c r="AL5536" t="s">
        <v>328</v>
      </c>
      <c r="AM5536" t="s">
        <v>245</v>
      </c>
    </row>
    <row r="5537" spans="1:39" x14ac:dyDescent="0.3">
      <c r="A5537" s="1">
        <v>43567</v>
      </c>
      <c r="B5537" t="s">
        <v>48</v>
      </c>
      <c r="C5537" t="s">
        <v>246</v>
      </c>
      <c r="D5537">
        <v>500</v>
      </c>
      <c r="E5537">
        <v>8</v>
      </c>
      <c r="F5537">
        <v>76.75</v>
      </c>
      <c r="G5537">
        <v>77.239998</v>
      </c>
      <c r="H5537">
        <v>75.930000000000007</v>
      </c>
      <c r="I5537">
        <v>77.190002000000007</v>
      </c>
      <c r="J5537">
        <v>77.190002000000007</v>
      </c>
      <c r="K5537">
        <v>986900</v>
      </c>
      <c r="L5537">
        <v>2.56</v>
      </c>
      <c r="M5537">
        <v>1.4878882718821399E-2</v>
      </c>
      <c r="N5537">
        <v>3.0249583963496099E-2</v>
      </c>
      <c r="O5537">
        <v>0.110859996266651</v>
      </c>
      <c r="P5537">
        <v>0.19224239218963099</v>
      </c>
      <c r="Q5537">
        <v>6.25454299059508E-2</v>
      </c>
      <c r="R5537">
        <v>7.8265559036555903E-3</v>
      </c>
      <c r="S5537">
        <v>1.84387394214433E-2</v>
      </c>
      <c r="T5537">
        <v>1.7254182109898202E-2</v>
      </c>
      <c r="U5537">
        <v>2.2679426112223001E-2</v>
      </c>
      <c r="V5537">
        <v>86.5</v>
      </c>
      <c r="W5537">
        <v>54.735000999999997</v>
      </c>
      <c r="X5537">
        <v>-0.185941233412139</v>
      </c>
      <c r="Y5537">
        <v>6.5875784763498903E-3</v>
      </c>
      <c r="Z5537">
        <v>1.54405121252875</v>
      </c>
      <c r="AA5537">
        <v>0.27636988039928001</v>
      </c>
      <c r="AB5537">
        <v>0.31554827064776297</v>
      </c>
      <c r="AC5537" t="s">
        <v>253</v>
      </c>
      <c r="AD5537" t="s">
        <v>403</v>
      </c>
      <c r="AE5537" t="s">
        <v>56</v>
      </c>
      <c r="AF5537" t="s">
        <v>59</v>
      </c>
      <c r="AG5537" t="s">
        <v>404</v>
      </c>
      <c r="AH5537" s="45">
        <v>42166</v>
      </c>
      <c r="AI5537">
        <v>1604778</v>
      </c>
      <c r="AK5537" t="s">
        <v>405</v>
      </c>
      <c r="AL5537" t="s">
        <v>328</v>
      </c>
      <c r="AM5537" t="s">
        <v>245</v>
      </c>
    </row>
    <row r="5538" spans="1:39" x14ac:dyDescent="0.3">
      <c r="A5538" s="1">
        <v>43592</v>
      </c>
      <c r="B5538" t="s">
        <v>48</v>
      </c>
      <c r="C5538" t="s">
        <v>239</v>
      </c>
      <c r="D5538">
        <v>800</v>
      </c>
      <c r="E5538">
        <v>8</v>
      </c>
      <c r="F5538">
        <v>73.610000999999997</v>
      </c>
      <c r="G5538">
        <v>74.459998999999996</v>
      </c>
      <c r="H5538">
        <v>72.699996999999996</v>
      </c>
      <c r="I5538">
        <v>73.680000000000007</v>
      </c>
      <c r="J5538">
        <v>73.680000000000007</v>
      </c>
      <c r="K5538">
        <v>2142800</v>
      </c>
      <c r="L5538">
        <v>2.448</v>
      </c>
      <c r="M5538">
        <v>-8.7832736971864903E-3</v>
      </c>
      <c r="N5538">
        <v>-2.58571708488907E-2</v>
      </c>
      <c r="O5538">
        <v>-4.8741092644580203E-3</v>
      </c>
      <c r="P5538">
        <v>0.109470757752786</v>
      </c>
      <c r="Q5538">
        <v>-7.5899810477571897E-2</v>
      </c>
      <c r="R5538">
        <v>1.356491482575E-2</v>
      </c>
      <c r="S5538">
        <v>1.35153413272173E-2</v>
      </c>
      <c r="T5538">
        <v>1.6130656830271602E-2</v>
      </c>
      <c r="U5538">
        <v>2.2089925001613501E-2</v>
      </c>
      <c r="V5538">
        <v>86.5</v>
      </c>
      <c r="W5538">
        <v>54.735000999999997</v>
      </c>
      <c r="X5538">
        <v>-0.185941233412139</v>
      </c>
      <c r="Y5538">
        <v>-1.6649488130547601E-2</v>
      </c>
      <c r="Z5538">
        <v>1.5232199224551499</v>
      </c>
      <c r="AA5538">
        <v>-0.74761576001228802</v>
      </c>
      <c r="AB5538">
        <v>-5.9028423557033603E-2</v>
      </c>
      <c r="AC5538" t="s">
        <v>253</v>
      </c>
      <c r="AD5538" t="s">
        <v>403</v>
      </c>
      <c r="AE5538" t="s">
        <v>56</v>
      </c>
      <c r="AF5538" t="s">
        <v>59</v>
      </c>
      <c r="AG5538" t="s">
        <v>404</v>
      </c>
      <c r="AH5538" s="45">
        <v>42166</v>
      </c>
      <c r="AI5538">
        <v>1604778</v>
      </c>
      <c r="AK5538" t="s">
        <v>405</v>
      </c>
      <c r="AL5538" t="s">
        <v>328</v>
      </c>
      <c r="AM5538" t="s">
        <v>245</v>
      </c>
    </row>
    <row r="5539" spans="1:39" x14ac:dyDescent="0.3">
      <c r="A5539" s="1">
        <v>43599</v>
      </c>
      <c r="B5539" t="s">
        <v>48</v>
      </c>
      <c r="C5539" t="s">
        <v>246</v>
      </c>
      <c r="D5539">
        <v>800</v>
      </c>
      <c r="E5539">
        <v>8</v>
      </c>
      <c r="F5539">
        <v>71.690002000000007</v>
      </c>
      <c r="G5539">
        <v>73.339995999999999</v>
      </c>
      <c r="H5539">
        <v>71.620002999999997</v>
      </c>
      <c r="I5539">
        <v>72.860000999999997</v>
      </c>
      <c r="J5539">
        <v>72.860000999999997</v>
      </c>
      <c r="K5539">
        <v>1037300</v>
      </c>
      <c r="L5539">
        <v>2.419</v>
      </c>
      <c r="M5539">
        <v>2.5155908538474599E-2</v>
      </c>
      <c r="N5539">
        <v>-1.11915866416819E-2</v>
      </c>
      <c r="O5539">
        <v>-4.28512528476633E-2</v>
      </c>
      <c r="P5539">
        <v>0.11138713189595401</v>
      </c>
      <c r="Q5539">
        <v>-0.113779520387376</v>
      </c>
      <c r="R5539">
        <v>3.51307963628784E-2</v>
      </c>
      <c r="S5539">
        <v>1.9974227348622201E-2</v>
      </c>
      <c r="T5539">
        <v>1.6839376746610402E-2</v>
      </c>
      <c r="U5539">
        <v>2.2483546067795498E-2</v>
      </c>
      <c r="V5539">
        <v>86.5</v>
      </c>
      <c r="W5539">
        <v>54.735000999999997</v>
      </c>
      <c r="X5539">
        <v>-0.185941233412139</v>
      </c>
      <c r="Y5539">
        <v>7.98398755130913E-3</v>
      </c>
      <c r="Z5539">
        <v>1.5452433818773099</v>
      </c>
      <c r="AA5539">
        <v>-1.0430052342721099</v>
      </c>
      <c r="AB5539">
        <v>-0.82927620626496201</v>
      </c>
      <c r="AC5539" t="s">
        <v>253</v>
      </c>
      <c r="AD5539" t="s">
        <v>403</v>
      </c>
      <c r="AE5539" t="s">
        <v>56</v>
      </c>
      <c r="AF5539" t="s">
        <v>59</v>
      </c>
      <c r="AG5539" t="s">
        <v>404</v>
      </c>
      <c r="AH5539" s="45">
        <v>42166</v>
      </c>
      <c r="AI5539">
        <v>1604778</v>
      </c>
      <c r="AK5539" t="s">
        <v>405</v>
      </c>
      <c r="AL5539" t="s">
        <v>328</v>
      </c>
      <c r="AM5539" t="s">
        <v>245</v>
      </c>
    </row>
    <row r="5540" spans="1:39" x14ac:dyDescent="0.3">
      <c r="A5540" s="1">
        <v>43605</v>
      </c>
      <c r="B5540" t="s">
        <v>48</v>
      </c>
      <c r="C5540" t="s">
        <v>239</v>
      </c>
      <c r="D5540">
        <v>400</v>
      </c>
      <c r="E5540">
        <v>8</v>
      </c>
      <c r="F5540">
        <v>61.549999</v>
      </c>
      <c r="G5540">
        <v>62.880001</v>
      </c>
      <c r="H5540">
        <v>60.700001</v>
      </c>
      <c r="I5540">
        <v>61.27</v>
      </c>
      <c r="J5540">
        <v>61.27</v>
      </c>
      <c r="K5540">
        <v>3119300</v>
      </c>
      <c r="L5540">
        <v>2.4159999999999999</v>
      </c>
      <c r="M5540">
        <v>-4.2498408041072099E-2</v>
      </c>
      <c r="N5540">
        <v>-0.14809357002933099</v>
      </c>
      <c r="O5540">
        <v>-0.22278439428383301</v>
      </c>
      <c r="P5540">
        <v>-5.7094986733738501E-2</v>
      </c>
      <c r="Q5540">
        <v>-0.27433239696335499</v>
      </c>
      <c r="R5540">
        <v>4.3595935431127497E-2</v>
      </c>
      <c r="S5540">
        <v>2.7692892932281998E-2</v>
      </c>
      <c r="T5540">
        <v>2.16176939206386E-2</v>
      </c>
      <c r="U5540">
        <v>2.3400725133698799E-2</v>
      </c>
      <c r="V5540">
        <v>86.5</v>
      </c>
      <c r="W5540">
        <v>54.735000999999997</v>
      </c>
      <c r="X5540">
        <v>-0.20034701249272999</v>
      </c>
      <c r="Y5540">
        <v>-6.7722580366252503E-3</v>
      </c>
      <c r="Z5540">
        <v>1.5317657511865499</v>
      </c>
      <c r="AA5540">
        <v>-2.2319096757141899</v>
      </c>
      <c r="AB5540">
        <v>-1.5290586070429999</v>
      </c>
      <c r="AC5540" t="s">
        <v>253</v>
      </c>
      <c r="AD5540" t="s">
        <v>403</v>
      </c>
      <c r="AE5540" t="s">
        <v>56</v>
      </c>
      <c r="AF5540" t="s">
        <v>59</v>
      </c>
      <c r="AG5540" t="s">
        <v>404</v>
      </c>
      <c r="AH5540" s="45">
        <v>42166</v>
      </c>
      <c r="AI5540">
        <v>1604778</v>
      </c>
      <c r="AK5540" t="s">
        <v>405</v>
      </c>
      <c r="AL5540" t="s">
        <v>328</v>
      </c>
      <c r="AM5540" t="s">
        <v>245</v>
      </c>
    </row>
    <row r="5541" spans="1:39" x14ac:dyDescent="0.3">
      <c r="A5541" s="1">
        <v>43622</v>
      </c>
      <c r="B5541" t="s">
        <v>48</v>
      </c>
      <c r="C5541" t="s">
        <v>239</v>
      </c>
      <c r="D5541">
        <v>900</v>
      </c>
      <c r="E5541">
        <v>8</v>
      </c>
      <c r="F5541">
        <v>62.220001000000003</v>
      </c>
      <c r="G5541">
        <v>63.84</v>
      </c>
      <c r="H5541">
        <v>62.060001</v>
      </c>
      <c r="I5541">
        <v>63.450001</v>
      </c>
      <c r="J5541">
        <v>63.450001</v>
      </c>
      <c r="K5541">
        <v>1022100</v>
      </c>
      <c r="L5541">
        <v>2.1240000000000001</v>
      </c>
      <c r="M5541">
        <v>1.5764835717103901E-4</v>
      </c>
      <c r="N5541">
        <v>2.5216816540862799E-2</v>
      </c>
      <c r="O5541">
        <v>-0.1582624557234</v>
      </c>
      <c r="P5541">
        <v>-7.4389323987964398E-2</v>
      </c>
      <c r="Q5541">
        <v>-0.25304657226548899</v>
      </c>
      <c r="R5541">
        <v>1.9964979445279901E-2</v>
      </c>
      <c r="S5541">
        <v>3.0368186407675E-2</v>
      </c>
      <c r="T5541">
        <v>2.2528849090384401E-2</v>
      </c>
      <c r="U5541">
        <v>2.3619212119057102E-2</v>
      </c>
      <c r="V5541">
        <v>86.5</v>
      </c>
      <c r="W5541">
        <v>54.735000999999997</v>
      </c>
      <c r="X5541">
        <v>-0.20034701249272999</v>
      </c>
      <c r="Y5541">
        <v>6.1168407152111899E-3</v>
      </c>
      <c r="Z5541">
        <v>1.4996556604499101</v>
      </c>
      <c r="AA5541">
        <v>-1.9019312250964799</v>
      </c>
      <c r="AB5541">
        <v>-1.9523582118042999</v>
      </c>
      <c r="AC5541" t="s">
        <v>253</v>
      </c>
      <c r="AD5541" t="s">
        <v>403</v>
      </c>
      <c r="AE5541" t="s">
        <v>56</v>
      </c>
      <c r="AF5541" t="s">
        <v>59</v>
      </c>
      <c r="AG5541" t="s">
        <v>404</v>
      </c>
      <c r="AH5541" s="45">
        <v>42166</v>
      </c>
      <c r="AI5541">
        <v>1604778</v>
      </c>
      <c r="AK5541" t="s">
        <v>405</v>
      </c>
      <c r="AL5541" t="s">
        <v>328</v>
      </c>
      <c r="AM5541" t="s">
        <v>245</v>
      </c>
    </row>
    <row r="5542" spans="1:39" x14ac:dyDescent="0.3">
      <c r="A5542" s="1">
        <v>43586</v>
      </c>
      <c r="B5542" t="s">
        <v>48</v>
      </c>
      <c r="C5542" t="s">
        <v>246</v>
      </c>
      <c r="D5542">
        <v>400</v>
      </c>
      <c r="E5542">
        <v>9</v>
      </c>
      <c r="F5542">
        <v>76.809997999999993</v>
      </c>
      <c r="G5542">
        <v>77.669997999999893</v>
      </c>
      <c r="H5542">
        <v>75.449996999999996</v>
      </c>
      <c r="I5542">
        <v>75.580001999999993</v>
      </c>
      <c r="J5542">
        <v>75.580001999999993</v>
      </c>
      <c r="K5542">
        <v>1743400</v>
      </c>
      <c r="L5542">
        <v>2.5110000000000001</v>
      </c>
      <c r="M5542">
        <v>-3.9683841257257202E-4</v>
      </c>
      <c r="N5542">
        <v>-2.18551913944851E-2</v>
      </c>
      <c r="O5542">
        <v>5.2282612421522698E-2</v>
      </c>
      <c r="P5542">
        <v>0.14268368659215</v>
      </c>
      <c r="Q5542">
        <v>0.114546676791518</v>
      </c>
      <c r="R5542">
        <v>1.4725846396754E-2</v>
      </c>
      <c r="S5542">
        <v>1.28034660532102E-2</v>
      </c>
      <c r="T5542">
        <v>1.5663358150332901E-2</v>
      </c>
      <c r="U5542">
        <v>2.2673283221158299E-2</v>
      </c>
      <c r="V5542">
        <v>86.5</v>
      </c>
      <c r="W5542">
        <v>54.735000999999997</v>
      </c>
      <c r="X5542">
        <v>-0.185941233412139</v>
      </c>
      <c r="Y5542">
        <v>-7.5304459681844096E-3</v>
      </c>
      <c r="Z5542">
        <v>1.54743141824243</v>
      </c>
      <c r="AA5542">
        <v>0.66363871962501397</v>
      </c>
      <c r="AB5542">
        <v>0.64080794630217797</v>
      </c>
      <c r="AC5542" t="s">
        <v>254</v>
      </c>
      <c r="AD5542" t="s">
        <v>403</v>
      </c>
      <c r="AE5542" t="s">
        <v>56</v>
      </c>
      <c r="AF5542" t="s">
        <v>59</v>
      </c>
      <c r="AG5542" t="s">
        <v>404</v>
      </c>
      <c r="AH5542" s="45">
        <v>42166</v>
      </c>
      <c r="AI5542">
        <v>1604778</v>
      </c>
      <c r="AK5542" t="s">
        <v>405</v>
      </c>
      <c r="AL5542" t="s">
        <v>328</v>
      </c>
      <c r="AM5542" t="s">
        <v>245</v>
      </c>
    </row>
    <row r="5543" spans="1:39" x14ac:dyDescent="0.3">
      <c r="A5543" s="1">
        <v>43598</v>
      </c>
      <c r="B5543" t="s">
        <v>48</v>
      </c>
      <c r="C5543" t="s">
        <v>239</v>
      </c>
      <c r="D5543">
        <v>200</v>
      </c>
      <c r="E5543">
        <v>9</v>
      </c>
      <c r="F5543">
        <v>72.5</v>
      </c>
      <c r="G5543">
        <v>73.010002</v>
      </c>
      <c r="H5543">
        <v>70.480002999999996</v>
      </c>
      <c r="I5543">
        <v>71.050003000000004</v>
      </c>
      <c r="J5543">
        <v>71.050003000000004</v>
      </c>
      <c r="K5543">
        <v>1923400</v>
      </c>
      <c r="L5543">
        <v>2.4049999999999998</v>
      </c>
      <c r="M5543">
        <v>-5.5037114818015903E-2</v>
      </c>
      <c r="N5543">
        <v>-4.5130768877343103E-2</v>
      </c>
      <c r="O5543">
        <v>-7.0371228587871495E-2</v>
      </c>
      <c r="P5543">
        <v>9.6718672965168007E-2</v>
      </c>
      <c r="Q5543">
        <v>-0.143213367447972</v>
      </c>
      <c r="R5543">
        <v>3.16176795370222E-2</v>
      </c>
      <c r="S5543">
        <v>1.9035684653191901E-2</v>
      </c>
      <c r="T5543">
        <v>1.6610639064793601E-2</v>
      </c>
      <c r="U5543">
        <v>2.2426367768367698E-2</v>
      </c>
      <c r="V5543">
        <v>86.5</v>
      </c>
      <c r="W5543">
        <v>54.735000999999997</v>
      </c>
      <c r="X5543">
        <v>-0.185941233412139</v>
      </c>
      <c r="Y5543">
        <v>-2.4426469085879299E-2</v>
      </c>
      <c r="Z5543">
        <v>1.5401538607057701</v>
      </c>
      <c r="AA5543">
        <v>-1.26085216296478</v>
      </c>
      <c r="AB5543">
        <v>-0.770198311412996</v>
      </c>
      <c r="AC5543" t="s">
        <v>254</v>
      </c>
      <c r="AD5543" t="s">
        <v>403</v>
      </c>
      <c r="AE5543" t="s">
        <v>56</v>
      </c>
      <c r="AF5543" t="s">
        <v>59</v>
      </c>
      <c r="AG5543" t="s">
        <v>404</v>
      </c>
      <c r="AH5543" s="45">
        <v>42166</v>
      </c>
      <c r="AI5543">
        <v>1604778</v>
      </c>
      <c r="AK5543" t="s">
        <v>405</v>
      </c>
      <c r="AL5543" t="s">
        <v>328</v>
      </c>
      <c r="AM5543" t="s">
        <v>245</v>
      </c>
    </row>
    <row r="5544" spans="1:39" x14ac:dyDescent="0.3">
      <c r="A5544" s="1">
        <v>43599</v>
      </c>
      <c r="B5544" t="s">
        <v>48</v>
      </c>
      <c r="C5544" t="s">
        <v>239</v>
      </c>
      <c r="D5544">
        <v>200</v>
      </c>
      <c r="E5544">
        <v>9</v>
      </c>
      <c r="F5544">
        <v>71.690002000000007</v>
      </c>
      <c r="G5544">
        <v>73.339995999999999</v>
      </c>
      <c r="H5544">
        <v>71.620002999999997</v>
      </c>
      <c r="I5544">
        <v>72.860000999999997</v>
      </c>
      <c r="J5544">
        <v>72.860000999999997</v>
      </c>
      <c r="K5544">
        <v>1037300</v>
      </c>
      <c r="L5544">
        <v>2.419</v>
      </c>
      <c r="M5544">
        <v>2.5155908538474599E-2</v>
      </c>
      <c r="N5544">
        <v>-1.11915866416819E-2</v>
      </c>
      <c r="O5544">
        <v>-4.28512528476633E-2</v>
      </c>
      <c r="P5544">
        <v>0.11138713189595401</v>
      </c>
      <c r="Q5544">
        <v>-0.113779520387376</v>
      </c>
      <c r="R5544">
        <v>3.51307963628784E-2</v>
      </c>
      <c r="S5544">
        <v>1.9974227348622201E-2</v>
      </c>
      <c r="T5544">
        <v>1.6839376746610402E-2</v>
      </c>
      <c r="U5544">
        <v>2.2483546067795498E-2</v>
      </c>
      <c r="V5544">
        <v>86.5</v>
      </c>
      <c r="W5544">
        <v>54.735000999999997</v>
      </c>
      <c r="X5544">
        <v>-0.185941233412139</v>
      </c>
      <c r="Y5544">
        <v>7.98398755130913E-3</v>
      </c>
      <c r="Z5544">
        <v>1.5452433818773099</v>
      </c>
      <c r="AA5544">
        <v>-1.0430052342721099</v>
      </c>
      <c r="AB5544">
        <v>-0.82927620626496201</v>
      </c>
      <c r="AC5544" t="s">
        <v>254</v>
      </c>
      <c r="AD5544" t="s">
        <v>403</v>
      </c>
      <c r="AE5544" t="s">
        <v>56</v>
      </c>
      <c r="AF5544" t="s">
        <v>59</v>
      </c>
      <c r="AG5544" t="s">
        <v>404</v>
      </c>
      <c r="AH5544" s="45">
        <v>42166</v>
      </c>
      <c r="AI5544">
        <v>1604778</v>
      </c>
      <c r="AK5544" t="s">
        <v>405</v>
      </c>
      <c r="AL5544" t="s">
        <v>328</v>
      </c>
      <c r="AM5544" t="s">
        <v>245</v>
      </c>
    </row>
    <row r="5545" spans="1:39" x14ac:dyDescent="0.3">
      <c r="A5545" s="1">
        <v>43609</v>
      </c>
      <c r="B5545" t="s">
        <v>48</v>
      </c>
      <c r="C5545" t="s">
        <v>239</v>
      </c>
      <c r="D5545">
        <v>300</v>
      </c>
      <c r="E5545">
        <v>9</v>
      </c>
      <c r="F5545">
        <v>61.25</v>
      </c>
      <c r="G5545">
        <v>62.310001</v>
      </c>
      <c r="H5545">
        <v>61.182999000000002</v>
      </c>
      <c r="I5545">
        <v>62.299999</v>
      </c>
      <c r="J5545">
        <v>62.299999</v>
      </c>
      <c r="K5545">
        <v>3575700</v>
      </c>
      <c r="L5545">
        <v>2.3239999999999998</v>
      </c>
      <c r="M5545">
        <v>2.6676907481608E-2</v>
      </c>
      <c r="N5545">
        <v>-2.5827325036592502E-2</v>
      </c>
      <c r="O5545">
        <v>-0.215085506035811</v>
      </c>
      <c r="P5545">
        <v>-9.77877458181374E-2</v>
      </c>
      <c r="Q5545">
        <v>-0.26618464371209</v>
      </c>
      <c r="R5545">
        <v>2.7139922731564601E-2</v>
      </c>
      <c r="S5545">
        <v>2.87194935391577E-2</v>
      </c>
      <c r="T5545">
        <v>2.1649427208428801E-2</v>
      </c>
      <c r="U5545">
        <v>2.34593950645678E-2</v>
      </c>
      <c r="V5545">
        <v>86.5</v>
      </c>
      <c r="W5545">
        <v>54.735000999999997</v>
      </c>
      <c r="X5545">
        <v>-0.20034701249272999</v>
      </c>
      <c r="Y5545">
        <v>1.3526439988342199E-3</v>
      </c>
      <c r="Z5545">
        <v>1.5143056825486401</v>
      </c>
      <c r="AA5545">
        <v>-2.1011650011395999</v>
      </c>
      <c r="AB5545">
        <v>-2.2121810816098</v>
      </c>
      <c r="AC5545" t="s">
        <v>254</v>
      </c>
      <c r="AD5545" t="s">
        <v>403</v>
      </c>
      <c r="AE5545" t="s">
        <v>56</v>
      </c>
      <c r="AF5545" t="s">
        <v>59</v>
      </c>
      <c r="AG5545" t="s">
        <v>404</v>
      </c>
      <c r="AH5545" s="45">
        <v>42166</v>
      </c>
      <c r="AI5545">
        <v>1604778</v>
      </c>
      <c r="AK5545" t="s">
        <v>405</v>
      </c>
      <c r="AL5545" t="s">
        <v>328</v>
      </c>
      <c r="AM5545" t="s">
        <v>245</v>
      </c>
    </row>
    <row r="5546" spans="1:39" x14ac:dyDescent="0.3">
      <c r="A5546" s="1">
        <v>43622</v>
      </c>
      <c r="B5546" t="s">
        <v>48</v>
      </c>
      <c r="C5546" t="s">
        <v>239</v>
      </c>
      <c r="D5546">
        <v>800</v>
      </c>
      <c r="E5546">
        <v>9</v>
      </c>
      <c r="F5546">
        <v>62.220001000000003</v>
      </c>
      <c r="G5546">
        <v>63.84</v>
      </c>
      <c r="H5546">
        <v>62.060001</v>
      </c>
      <c r="I5546">
        <v>63.450001</v>
      </c>
      <c r="J5546">
        <v>63.450001</v>
      </c>
      <c r="K5546">
        <v>1022100</v>
      </c>
      <c r="L5546">
        <v>2.1240000000000001</v>
      </c>
      <c r="M5546">
        <v>1.5764835717103901E-4</v>
      </c>
      <c r="N5546">
        <v>2.5216816540862799E-2</v>
      </c>
      <c r="O5546">
        <v>-0.1582624557234</v>
      </c>
      <c r="P5546">
        <v>-7.4389323987964398E-2</v>
      </c>
      <c r="Q5546">
        <v>-0.25304657226548899</v>
      </c>
      <c r="R5546">
        <v>1.9964979445279901E-2</v>
      </c>
      <c r="S5546">
        <v>3.0368186407675E-2</v>
      </c>
      <c r="T5546">
        <v>2.2528849090384401E-2</v>
      </c>
      <c r="U5546">
        <v>2.3619212119057102E-2</v>
      </c>
      <c r="V5546">
        <v>86.5</v>
      </c>
      <c r="W5546">
        <v>54.735000999999997</v>
      </c>
      <c r="X5546">
        <v>-0.20034701249272999</v>
      </c>
      <c r="Y5546">
        <v>6.1168407152111899E-3</v>
      </c>
      <c r="Z5546">
        <v>1.4996556604499101</v>
      </c>
      <c r="AA5546">
        <v>-1.9019312250964799</v>
      </c>
      <c r="AB5546">
        <v>-1.9523582118042999</v>
      </c>
      <c r="AC5546" t="s">
        <v>254</v>
      </c>
      <c r="AD5546" t="s">
        <v>403</v>
      </c>
      <c r="AE5546" t="s">
        <v>56</v>
      </c>
      <c r="AF5546" t="s">
        <v>59</v>
      </c>
      <c r="AG5546" t="s">
        <v>404</v>
      </c>
      <c r="AH5546" s="45">
        <v>42166</v>
      </c>
      <c r="AI5546">
        <v>1604778</v>
      </c>
      <c r="AK5546" t="s">
        <v>405</v>
      </c>
      <c r="AL5546" t="s">
        <v>328</v>
      </c>
      <c r="AM5546" t="s">
        <v>245</v>
      </c>
    </row>
    <row r="5547" spans="1:39" x14ac:dyDescent="0.3">
      <c r="A5547" s="1">
        <v>43623</v>
      </c>
      <c r="B5547" t="s">
        <v>48</v>
      </c>
      <c r="C5547" t="s">
        <v>246</v>
      </c>
      <c r="D5547">
        <v>1800</v>
      </c>
      <c r="E5547">
        <v>9</v>
      </c>
      <c r="F5547">
        <v>63.68</v>
      </c>
      <c r="G5547">
        <v>64.629997000000003</v>
      </c>
      <c r="H5547">
        <v>63.599997999999999</v>
      </c>
      <c r="I5547">
        <v>64.379997000000003</v>
      </c>
      <c r="J5547">
        <v>64.379997000000003</v>
      </c>
      <c r="K5547">
        <v>1053600</v>
      </c>
      <c r="L5547">
        <v>2.0840000000000001</v>
      </c>
      <c r="M5547">
        <v>1.45507693515007E-2</v>
      </c>
      <c r="N5547">
        <v>5.0982640549581203E-2</v>
      </c>
      <c r="O5547">
        <v>-0.13492841267471201</v>
      </c>
      <c r="P5547">
        <v>-6.3197996925456607E-2</v>
      </c>
      <c r="Q5547">
        <v>-0.21834797311943699</v>
      </c>
      <c r="R5547">
        <v>1.7942134032547099E-2</v>
      </c>
      <c r="S5547">
        <v>3.07155227714642E-2</v>
      </c>
      <c r="T5547">
        <v>2.2609204743490999E-2</v>
      </c>
      <c r="U5547">
        <v>2.3608304296084501E-2</v>
      </c>
      <c r="V5547">
        <v>86.5</v>
      </c>
      <c r="W5547">
        <v>54.735000999999997</v>
      </c>
      <c r="X5547">
        <v>-0.20034701249272999</v>
      </c>
      <c r="Y5547">
        <v>1.0442979367750601E-2</v>
      </c>
      <c r="Z5547">
        <v>1.5110171664119301</v>
      </c>
      <c r="AA5547">
        <v>-1.65308316354669</v>
      </c>
      <c r="AB5547">
        <v>-1.8570966980736101</v>
      </c>
      <c r="AC5547" t="s">
        <v>254</v>
      </c>
      <c r="AD5547" t="s">
        <v>403</v>
      </c>
      <c r="AE5547" t="s">
        <v>56</v>
      </c>
      <c r="AF5547" t="s">
        <v>59</v>
      </c>
      <c r="AG5547" t="s">
        <v>404</v>
      </c>
      <c r="AH5547" s="45">
        <v>42166</v>
      </c>
      <c r="AI5547">
        <v>1604778</v>
      </c>
      <c r="AK5547" t="s">
        <v>405</v>
      </c>
      <c r="AL5547" t="s">
        <v>328</v>
      </c>
      <c r="AM5547" t="s">
        <v>245</v>
      </c>
    </row>
    <row r="5548" spans="1:39" x14ac:dyDescent="0.3">
      <c r="A5548" s="1">
        <v>43630</v>
      </c>
      <c r="B5548" t="s">
        <v>48</v>
      </c>
      <c r="C5548" t="s">
        <v>246</v>
      </c>
      <c r="D5548">
        <v>800</v>
      </c>
      <c r="E5548">
        <v>9</v>
      </c>
      <c r="F5548">
        <v>60.93</v>
      </c>
      <c r="G5548">
        <v>61.82</v>
      </c>
      <c r="H5548">
        <v>60.369999</v>
      </c>
      <c r="I5548">
        <v>61.5</v>
      </c>
      <c r="J5548">
        <v>61.5</v>
      </c>
      <c r="K5548">
        <v>1273300</v>
      </c>
      <c r="L5548">
        <v>2.093</v>
      </c>
      <c r="M5548">
        <v>-2.9006135538855799E-2</v>
      </c>
      <c r="N5548">
        <v>-4.5765804459866402E-2</v>
      </c>
      <c r="O5548">
        <v>-0.16950263049289699</v>
      </c>
      <c r="P5548">
        <v>-0.12458914754714399</v>
      </c>
      <c r="Q5548">
        <v>-0.26797702624807002</v>
      </c>
      <c r="R5548">
        <v>2.06551676156802E-2</v>
      </c>
      <c r="S5548">
        <v>2.8028543036057601E-2</v>
      </c>
      <c r="T5548">
        <v>2.31551014821526E-2</v>
      </c>
      <c r="U5548">
        <v>2.3743927062920198E-2</v>
      </c>
      <c r="V5548">
        <v>86.5</v>
      </c>
      <c r="W5548">
        <v>54.735000999999997</v>
      </c>
      <c r="X5548">
        <v>-0.20034701249272999</v>
      </c>
      <c r="Y5548">
        <v>-1.6128120944145399E-3</v>
      </c>
      <c r="Z5548">
        <v>1.5202900811043301</v>
      </c>
      <c r="AA5548">
        <v>-1.9620295136623001</v>
      </c>
      <c r="AB5548">
        <v>-1.7653870888581999</v>
      </c>
      <c r="AC5548" t="s">
        <v>254</v>
      </c>
      <c r="AD5548" t="s">
        <v>403</v>
      </c>
      <c r="AE5548" t="s">
        <v>56</v>
      </c>
      <c r="AF5548" t="s">
        <v>59</v>
      </c>
      <c r="AG5548" t="s">
        <v>404</v>
      </c>
      <c r="AH5548" s="45">
        <v>42166</v>
      </c>
      <c r="AI5548">
        <v>1604778</v>
      </c>
      <c r="AK5548" t="s">
        <v>405</v>
      </c>
      <c r="AL5548" t="s">
        <v>328</v>
      </c>
      <c r="AM5548" t="s">
        <v>245</v>
      </c>
    </row>
    <row r="5549" spans="1:39" x14ac:dyDescent="0.3">
      <c r="A5549" s="1">
        <v>43635</v>
      </c>
      <c r="B5549" t="s">
        <v>48</v>
      </c>
      <c r="C5549" t="s">
        <v>246</v>
      </c>
      <c r="D5549">
        <v>1000</v>
      </c>
      <c r="E5549">
        <v>9</v>
      </c>
      <c r="F5549">
        <v>65.599997999999999</v>
      </c>
      <c r="G5549">
        <v>66.059997999999993</v>
      </c>
      <c r="H5549">
        <v>64.75</v>
      </c>
      <c r="I5549">
        <v>65.589995999999999</v>
      </c>
      <c r="J5549">
        <v>65.589995999999999</v>
      </c>
      <c r="K5549">
        <v>923200</v>
      </c>
      <c r="L5549">
        <v>2.0289999999999999</v>
      </c>
      <c r="M5549">
        <v>7.6523181898142598E-3</v>
      </c>
      <c r="N5549">
        <v>4.37866488355683E-2</v>
      </c>
      <c r="O5549">
        <v>2.5634449542100601E-2</v>
      </c>
      <c r="P5549">
        <v>-5.2420983577840898E-2</v>
      </c>
      <c r="Q5549">
        <v>-0.26847927692050799</v>
      </c>
      <c r="R5549">
        <v>2.96838793180246E-2</v>
      </c>
      <c r="S5549">
        <v>2.3114416748986299E-2</v>
      </c>
      <c r="T5549">
        <v>2.4168883702959498E-2</v>
      </c>
      <c r="U5549">
        <v>2.38326594376525E-2</v>
      </c>
      <c r="V5549">
        <v>86.496002000000004</v>
      </c>
      <c r="W5549">
        <v>54.735000999999997</v>
      </c>
      <c r="X5549">
        <v>-0.20034701249272999</v>
      </c>
      <c r="Y5549">
        <v>2.98071681438073E-3</v>
      </c>
      <c r="Z5549">
        <v>1.5359271805385599</v>
      </c>
      <c r="AA5549">
        <v>-1.9484975780952001</v>
      </c>
      <c r="AB5549">
        <v>-1.97325897138549</v>
      </c>
      <c r="AC5549" t="s">
        <v>254</v>
      </c>
      <c r="AD5549" t="s">
        <v>403</v>
      </c>
      <c r="AE5549" t="s">
        <v>56</v>
      </c>
      <c r="AF5549" t="s">
        <v>59</v>
      </c>
      <c r="AG5549" t="s">
        <v>404</v>
      </c>
      <c r="AH5549" s="45">
        <v>42166</v>
      </c>
      <c r="AI5549">
        <v>1604778</v>
      </c>
      <c r="AK5549" t="s">
        <v>405</v>
      </c>
      <c r="AL5549" t="s">
        <v>328</v>
      </c>
      <c r="AM5549" t="s">
        <v>245</v>
      </c>
    </row>
    <row r="5550" spans="1:39" x14ac:dyDescent="0.3">
      <c r="A5550" s="1">
        <v>43556</v>
      </c>
      <c r="B5550" t="s">
        <v>48</v>
      </c>
      <c r="C5550" t="s">
        <v>239</v>
      </c>
      <c r="D5550">
        <v>900</v>
      </c>
      <c r="E5550">
        <v>10</v>
      </c>
      <c r="F5550">
        <v>72.620002999999997</v>
      </c>
      <c r="G5550">
        <v>73.690002000000007</v>
      </c>
      <c r="H5550">
        <v>72.620002999999997</v>
      </c>
      <c r="I5550">
        <v>73.209998999999996</v>
      </c>
      <c r="J5550">
        <v>73.209998999999996</v>
      </c>
      <c r="K5550">
        <v>928300</v>
      </c>
      <c r="L5550">
        <v>2.4969999999999999</v>
      </c>
      <c r="M5550">
        <v>2.04228980373681E-2</v>
      </c>
      <c r="N5550">
        <v>3.2484754846022597E-2</v>
      </c>
      <c r="O5550">
        <v>4.28387795443829E-2</v>
      </c>
      <c r="P5550">
        <v>0.18590669178850899</v>
      </c>
      <c r="Q5550">
        <v>3.8428814237919197E-2</v>
      </c>
      <c r="R5550">
        <v>1.37707828796987E-2</v>
      </c>
      <c r="S5550">
        <v>1.8694074994217099E-2</v>
      </c>
      <c r="T5550">
        <v>2.30118449660267E-2</v>
      </c>
      <c r="U5550">
        <v>2.2880531843261599E-2</v>
      </c>
      <c r="V5550">
        <v>86.5</v>
      </c>
      <c r="W5550">
        <v>54.735000999999997</v>
      </c>
      <c r="X5550">
        <v>-0.185941233412139</v>
      </c>
      <c r="Y5550">
        <v>1.1502195497633099E-2</v>
      </c>
      <c r="Z5550">
        <v>1.51632570534071</v>
      </c>
      <c r="AA5550">
        <v>0.101030760543953</v>
      </c>
      <c r="AB5550">
        <v>-0.12172212326134201</v>
      </c>
      <c r="AC5550" t="s">
        <v>255</v>
      </c>
      <c r="AD5550" t="s">
        <v>403</v>
      </c>
      <c r="AE5550" t="s">
        <v>56</v>
      </c>
      <c r="AF5550" t="s">
        <v>59</v>
      </c>
      <c r="AG5550" t="s">
        <v>404</v>
      </c>
      <c r="AH5550" s="45">
        <v>42166</v>
      </c>
      <c r="AI5550">
        <v>1604778</v>
      </c>
      <c r="AK5550" t="s">
        <v>405</v>
      </c>
      <c r="AL5550" t="s">
        <v>328</v>
      </c>
      <c r="AM5550" t="s">
        <v>245</v>
      </c>
    </row>
    <row r="5551" spans="1:39" x14ac:dyDescent="0.3">
      <c r="A5551" s="1">
        <v>43559</v>
      </c>
      <c r="B5551" t="s">
        <v>48</v>
      </c>
      <c r="C5551" t="s">
        <v>246</v>
      </c>
      <c r="D5551">
        <v>700</v>
      </c>
      <c r="E5551">
        <v>10</v>
      </c>
      <c r="F5551">
        <v>74.349997999999999</v>
      </c>
      <c r="G5551">
        <v>74.410004000000001</v>
      </c>
      <c r="H5551">
        <v>73.574996999999996</v>
      </c>
      <c r="I5551">
        <v>74.040001000000004</v>
      </c>
      <c r="J5551">
        <v>74.040001000000004</v>
      </c>
      <c r="K5551">
        <v>1032600</v>
      </c>
      <c r="L5551">
        <v>2.512</v>
      </c>
      <c r="M5551">
        <v>-4.9848939538743699E-3</v>
      </c>
      <c r="N5551">
        <v>5.2829888323793803E-2</v>
      </c>
      <c r="O5551">
        <v>5.8112247518480702E-2</v>
      </c>
      <c r="P5551">
        <v>0.28570315212894898</v>
      </c>
      <c r="Q5551">
        <v>3.4768173183089002E-2</v>
      </c>
      <c r="R5551">
        <v>1.10423408973365E-2</v>
      </c>
      <c r="S5551">
        <v>1.87418244501051E-2</v>
      </c>
      <c r="T5551">
        <v>1.93449328785231E-2</v>
      </c>
      <c r="U5551">
        <v>2.2747671214239901E-2</v>
      </c>
      <c r="V5551">
        <v>86.5</v>
      </c>
      <c r="W5551">
        <v>54.735000999999997</v>
      </c>
      <c r="X5551">
        <v>-0.185941233412139</v>
      </c>
      <c r="Y5551">
        <v>2.0824655091414399E-3</v>
      </c>
      <c r="Z5551">
        <v>1.5193527573469701</v>
      </c>
      <c r="AA5551">
        <v>7.2351082846709006E-2</v>
      </c>
      <c r="AB5551">
        <v>0.206242694361679</v>
      </c>
      <c r="AC5551" t="s">
        <v>255</v>
      </c>
      <c r="AD5551" t="s">
        <v>403</v>
      </c>
      <c r="AE5551" t="s">
        <v>56</v>
      </c>
      <c r="AF5551" t="s">
        <v>59</v>
      </c>
      <c r="AG5551" t="s">
        <v>404</v>
      </c>
      <c r="AH5551" s="45">
        <v>42166</v>
      </c>
      <c r="AI5551">
        <v>1604778</v>
      </c>
      <c r="AK5551" t="s">
        <v>405</v>
      </c>
      <c r="AL5551" t="s">
        <v>328</v>
      </c>
      <c r="AM5551" t="s">
        <v>245</v>
      </c>
    </row>
    <row r="5552" spans="1:39" x14ac:dyDescent="0.3">
      <c r="A5552" s="1">
        <v>43578</v>
      </c>
      <c r="B5552" t="s">
        <v>48</v>
      </c>
      <c r="C5552" t="s">
        <v>239</v>
      </c>
      <c r="D5552">
        <v>1500</v>
      </c>
      <c r="E5552">
        <v>10</v>
      </c>
      <c r="F5552">
        <v>76.150002000000001</v>
      </c>
      <c r="G5552">
        <v>76.910004000000001</v>
      </c>
      <c r="H5552">
        <v>75.961997999999994</v>
      </c>
      <c r="I5552">
        <v>76.599997999999999</v>
      </c>
      <c r="J5552">
        <v>76.599997999999999</v>
      </c>
      <c r="K5552">
        <v>1651000</v>
      </c>
      <c r="L5552">
        <v>2.57</v>
      </c>
      <c r="M5552">
        <v>7.7321137466087198E-3</v>
      </c>
      <c r="N5552">
        <v>2.7452661743350899E-3</v>
      </c>
      <c r="O5552">
        <v>3.6019563369959498E-2</v>
      </c>
      <c r="P5552">
        <v>0.21243089223648401</v>
      </c>
      <c r="Q5552">
        <v>9.1817608301767994E-2</v>
      </c>
      <c r="R5552">
        <v>1.7781595888520199E-2</v>
      </c>
      <c r="S5552">
        <v>1.39429328301809E-2</v>
      </c>
      <c r="T5552">
        <v>1.6621999242642099E-2</v>
      </c>
      <c r="U5552">
        <v>2.2656472492094699E-2</v>
      </c>
      <c r="V5552">
        <v>86.5</v>
      </c>
      <c r="W5552">
        <v>54.735000999999997</v>
      </c>
      <c r="X5552">
        <v>-0.185941233412139</v>
      </c>
      <c r="Y5552">
        <v>8.8023511954049196E-3</v>
      </c>
      <c r="Z5552">
        <v>1.54484641918613</v>
      </c>
      <c r="AA5552">
        <v>0.49378637522205299</v>
      </c>
      <c r="AB5552">
        <v>0.30651474763310299</v>
      </c>
      <c r="AC5552" t="s">
        <v>255</v>
      </c>
      <c r="AD5552" t="s">
        <v>403</v>
      </c>
      <c r="AE5552" t="s">
        <v>56</v>
      </c>
      <c r="AF5552" t="s">
        <v>59</v>
      </c>
      <c r="AG5552" t="s">
        <v>404</v>
      </c>
      <c r="AH5552" s="45">
        <v>42166</v>
      </c>
      <c r="AI5552">
        <v>1604778</v>
      </c>
      <c r="AK5552" t="s">
        <v>405</v>
      </c>
      <c r="AL5552" t="s">
        <v>328</v>
      </c>
      <c r="AM5552" t="s">
        <v>245</v>
      </c>
    </row>
    <row r="5553" spans="1:39" x14ac:dyDescent="0.3">
      <c r="A5553" s="1">
        <v>43602</v>
      </c>
      <c r="B5553" t="s">
        <v>48</v>
      </c>
      <c r="C5553" t="s">
        <v>246</v>
      </c>
      <c r="D5553">
        <v>600</v>
      </c>
      <c r="E5553">
        <v>10</v>
      </c>
      <c r="F5553">
        <v>66.260002</v>
      </c>
      <c r="G5553">
        <v>66.622001999999995</v>
      </c>
      <c r="H5553">
        <v>63.400002000000001</v>
      </c>
      <c r="I5553">
        <v>63.93</v>
      </c>
      <c r="J5553">
        <v>63.93</v>
      </c>
      <c r="K5553">
        <v>3317300</v>
      </c>
      <c r="L5553">
        <v>2.3929999999999998</v>
      </c>
      <c r="M5553">
        <v>-6.3335325156723202E-2</v>
      </c>
      <c r="N5553">
        <v>-0.16063227680627501</v>
      </c>
      <c r="O5553">
        <v>-0.20288654844468801</v>
      </c>
      <c r="P5553">
        <v>-1.9057110342561301E-2</v>
      </c>
      <c r="Q5553">
        <v>-0.237277550417237</v>
      </c>
      <c r="R5553">
        <v>4.4864203693866803E-2</v>
      </c>
      <c r="S5553">
        <v>2.6898832033559899E-2</v>
      </c>
      <c r="T5553">
        <v>2.0958442466594399E-2</v>
      </c>
      <c r="U5553">
        <v>2.3255451701251598E-2</v>
      </c>
      <c r="V5553">
        <v>86.5</v>
      </c>
      <c r="W5553">
        <v>54.735000999999997</v>
      </c>
      <c r="X5553">
        <v>-0.20034701249272999</v>
      </c>
      <c r="Y5553">
        <v>-5.8544371529206298E-3</v>
      </c>
      <c r="Z5553">
        <v>1.5225378376536201</v>
      </c>
      <c r="AA5553">
        <v>-1.9663846896816799</v>
      </c>
      <c r="AB5553">
        <v>-1.3348471044931201</v>
      </c>
      <c r="AC5553" t="s">
        <v>255</v>
      </c>
      <c r="AD5553" t="s">
        <v>403</v>
      </c>
      <c r="AE5553" t="s">
        <v>56</v>
      </c>
      <c r="AF5553" t="s">
        <v>59</v>
      </c>
      <c r="AG5553" t="s">
        <v>404</v>
      </c>
      <c r="AH5553" s="45">
        <v>42166</v>
      </c>
      <c r="AI5553">
        <v>1604778</v>
      </c>
      <c r="AK5553" t="s">
        <v>405</v>
      </c>
      <c r="AL5553" t="s">
        <v>328</v>
      </c>
      <c r="AM5553" t="s">
        <v>245</v>
      </c>
    </row>
    <row r="5554" spans="1:39" x14ac:dyDescent="0.3">
      <c r="A5554" s="1">
        <v>43606</v>
      </c>
      <c r="B5554" t="s">
        <v>48</v>
      </c>
      <c r="C5554" t="s">
        <v>239</v>
      </c>
      <c r="D5554">
        <v>1300</v>
      </c>
      <c r="E5554">
        <v>10</v>
      </c>
      <c r="F5554">
        <v>64.980002999999996</v>
      </c>
      <c r="G5554">
        <v>67.952003000000005</v>
      </c>
      <c r="H5554">
        <v>61.474997999999999</v>
      </c>
      <c r="I5554">
        <v>61.540000999999997</v>
      </c>
      <c r="J5554">
        <v>61.540000999999997</v>
      </c>
      <c r="K5554">
        <v>4127100</v>
      </c>
      <c r="L5554">
        <v>2.4260000000000002</v>
      </c>
      <c r="M5554">
        <v>4.3970594059262597E-3</v>
      </c>
      <c r="N5554">
        <v>-0.16885241916188001</v>
      </c>
      <c r="O5554">
        <v>-0.21995353203395401</v>
      </c>
      <c r="P5554">
        <v>-6.7843905988451594E-2</v>
      </c>
      <c r="Q5554">
        <v>-0.25720102041669701</v>
      </c>
      <c r="R5554">
        <v>3.7659825898847303E-2</v>
      </c>
      <c r="S5554">
        <v>2.7756314944457398E-2</v>
      </c>
      <c r="T5554">
        <v>2.1531202966989099E-2</v>
      </c>
      <c r="U5554">
        <v>2.3391640822383299E-2</v>
      </c>
      <c r="V5554">
        <v>86.5</v>
      </c>
      <c r="W5554">
        <v>54.735000999999997</v>
      </c>
      <c r="X5554">
        <v>-0.20034701249272999</v>
      </c>
      <c r="Y5554">
        <v>8.4599491109458805E-3</v>
      </c>
      <c r="Z5554">
        <v>1.52827439460466</v>
      </c>
      <c r="AA5554">
        <v>-2.0908434023086602</v>
      </c>
      <c r="AB5554">
        <v>-1.7386262406503099</v>
      </c>
      <c r="AC5554" t="s">
        <v>255</v>
      </c>
      <c r="AD5554" t="s">
        <v>403</v>
      </c>
      <c r="AE5554" t="s">
        <v>56</v>
      </c>
      <c r="AF5554" t="s">
        <v>59</v>
      </c>
      <c r="AG5554" t="s">
        <v>404</v>
      </c>
      <c r="AH5554" s="45">
        <v>42166</v>
      </c>
      <c r="AI5554">
        <v>1604778</v>
      </c>
      <c r="AK5554" t="s">
        <v>405</v>
      </c>
      <c r="AL5554" t="s">
        <v>328</v>
      </c>
      <c r="AM5554" t="s">
        <v>245</v>
      </c>
    </row>
    <row r="5555" spans="1:39" x14ac:dyDescent="0.3">
      <c r="A5555" s="1">
        <v>43633</v>
      </c>
      <c r="B5555" t="s">
        <v>48</v>
      </c>
      <c r="C5555" t="s">
        <v>246</v>
      </c>
      <c r="D5555">
        <v>1400</v>
      </c>
      <c r="E5555">
        <v>10</v>
      </c>
      <c r="F5555">
        <v>61.709998999999897</v>
      </c>
      <c r="G5555">
        <v>62.349997999999999</v>
      </c>
      <c r="H5555">
        <v>60.77</v>
      </c>
      <c r="I5555">
        <v>61.66</v>
      </c>
      <c r="J5555">
        <v>61.66</v>
      </c>
      <c r="K5555">
        <v>741200</v>
      </c>
      <c r="L5555">
        <v>2.0859999999999999</v>
      </c>
      <c r="M5555">
        <v>2.5982476455319601E-3</v>
      </c>
      <c r="N5555">
        <v>-6.0414720183202E-2</v>
      </c>
      <c r="O5555">
        <v>-0.17360705486445499</v>
      </c>
      <c r="P5555">
        <v>-0.12442832304092399</v>
      </c>
      <c r="Q5555">
        <v>-0.30500602888397299</v>
      </c>
      <c r="R5555">
        <v>1.66188457187262E-2</v>
      </c>
      <c r="S5555">
        <v>2.79416029018324E-2</v>
      </c>
      <c r="T5555">
        <v>2.3155604934180299E-2</v>
      </c>
      <c r="U5555">
        <v>2.3605280799014802E-2</v>
      </c>
      <c r="V5555">
        <v>86.5</v>
      </c>
      <c r="W5555">
        <v>54.735000999999997</v>
      </c>
      <c r="X5555">
        <v>-0.20034701249272999</v>
      </c>
      <c r="Y5555">
        <v>9.3131563797728401E-4</v>
      </c>
      <c r="Z5555">
        <v>1.51670915884382</v>
      </c>
      <c r="AA5555">
        <v>-2.20405088880654</v>
      </c>
      <c r="AB5555">
        <v>-1.88326228681528</v>
      </c>
      <c r="AC5555" t="s">
        <v>255</v>
      </c>
      <c r="AD5555" t="s">
        <v>403</v>
      </c>
      <c r="AE5555" t="s">
        <v>56</v>
      </c>
      <c r="AF5555" t="s">
        <v>59</v>
      </c>
      <c r="AG5555" t="s">
        <v>404</v>
      </c>
      <c r="AH5555" s="45">
        <v>42166</v>
      </c>
      <c r="AI5555">
        <v>1604778</v>
      </c>
      <c r="AK5555" t="s">
        <v>405</v>
      </c>
      <c r="AL5555" t="s">
        <v>328</v>
      </c>
      <c r="AM5555" t="s">
        <v>245</v>
      </c>
    </row>
    <row r="5556" spans="1:39" x14ac:dyDescent="0.3">
      <c r="A5556" s="1">
        <v>43563</v>
      </c>
      <c r="B5556" t="s">
        <v>48</v>
      </c>
      <c r="C5556" t="s">
        <v>239</v>
      </c>
      <c r="D5556">
        <v>800</v>
      </c>
      <c r="E5556">
        <v>11</v>
      </c>
      <c r="F5556">
        <v>74.510002</v>
      </c>
      <c r="G5556">
        <v>75.370002999999997</v>
      </c>
      <c r="H5556">
        <v>74.309997999999993</v>
      </c>
      <c r="I5556">
        <v>75.25</v>
      </c>
      <c r="J5556">
        <v>75.25</v>
      </c>
      <c r="K5556">
        <v>665500</v>
      </c>
      <c r="L5556">
        <v>2.5190000000000001</v>
      </c>
      <c r="M5556">
        <v>4.79554672062695E-3</v>
      </c>
      <c r="N5556">
        <v>2.7483893629769902E-2</v>
      </c>
      <c r="O5556">
        <v>9.6174369720182798E-2</v>
      </c>
      <c r="P5556">
        <v>0.230144763501196</v>
      </c>
      <c r="Q5556">
        <v>7.6328668634078403E-2</v>
      </c>
      <c r="R5556">
        <v>6.79036743834461E-3</v>
      </c>
      <c r="S5556">
        <v>1.8288160155092499E-2</v>
      </c>
      <c r="T5556">
        <v>1.7758507870837301E-2</v>
      </c>
      <c r="U5556">
        <v>2.2709052795935599E-2</v>
      </c>
      <c r="V5556">
        <v>86.5</v>
      </c>
      <c r="W5556">
        <v>54.735000999999997</v>
      </c>
      <c r="X5556">
        <v>-0.185941233412139</v>
      </c>
      <c r="Y5556">
        <v>1.0469119934194001E-3</v>
      </c>
      <c r="Z5556">
        <v>1.5334751646990299</v>
      </c>
      <c r="AA5556">
        <v>0.38321847165127898</v>
      </c>
      <c r="AB5556">
        <v>0.264475082734556</v>
      </c>
      <c r="AC5556" t="s">
        <v>256</v>
      </c>
      <c r="AD5556" t="s">
        <v>403</v>
      </c>
      <c r="AE5556" t="s">
        <v>56</v>
      </c>
      <c r="AF5556" t="s">
        <v>59</v>
      </c>
      <c r="AG5556" t="s">
        <v>404</v>
      </c>
      <c r="AH5556" s="45">
        <v>42166</v>
      </c>
      <c r="AI5556">
        <v>1604778</v>
      </c>
      <c r="AK5556" t="s">
        <v>405</v>
      </c>
      <c r="AL5556" t="s">
        <v>328</v>
      </c>
      <c r="AM5556" t="s">
        <v>245</v>
      </c>
    </row>
    <row r="5557" spans="1:39" x14ac:dyDescent="0.3">
      <c r="A5557" s="1">
        <v>43565</v>
      </c>
      <c r="B5557" t="s">
        <v>48</v>
      </c>
      <c r="C5557" t="s">
        <v>246</v>
      </c>
      <c r="D5557">
        <v>1500</v>
      </c>
      <c r="E5557">
        <v>11</v>
      </c>
      <c r="F5557">
        <v>74.900002000000001</v>
      </c>
      <c r="G5557">
        <v>76.720000999999996</v>
      </c>
      <c r="H5557">
        <v>74.830001999999993</v>
      </c>
      <c r="I5557">
        <v>76.230002999999996</v>
      </c>
      <c r="J5557">
        <v>76.230002999999996</v>
      </c>
      <c r="K5557">
        <v>1309600</v>
      </c>
      <c r="L5557">
        <v>2.4769999999999999</v>
      </c>
      <c r="M5557">
        <v>1.3337959018239601E-2</v>
      </c>
      <c r="N5557">
        <v>2.4164730189382401E-2</v>
      </c>
      <c r="O5557">
        <v>9.4300584711197399E-2</v>
      </c>
      <c r="P5557">
        <v>0.231938531751367</v>
      </c>
      <c r="Q5557">
        <v>6.7700695007421499E-2</v>
      </c>
      <c r="R5557">
        <v>7.7365798618715797E-3</v>
      </c>
      <c r="S5557">
        <v>1.8355492407260799E-2</v>
      </c>
      <c r="T5557">
        <v>1.7664047851951602E-2</v>
      </c>
      <c r="U5557">
        <v>2.2676606115128901E-2</v>
      </c>
      <c r="V5557">
        <v>86.5</v>
      </c>
      <c r="W5557">
        <v>54.735000999999997</v>
      </c>
      <c r="X5557">
        <v>-0.185941233412139</v>
      </c>
      <c r="Y5557">
        <v>3.47183783585567E-3</v>
      </c>
      <c r="Z5557">
        <v>1.5340759122780401</v>
      </c>
      <c r="AA5557">
        <v>0.321330384581688</v>
      </c>
      <c r="AB5557">
        <v>0.26832126551569402</v>
      </c>
      <c r="AC5557" t="s">
        <v>256</v>
      </c>
      <c r="AD5557" t="s">
        <v>403</v>
      </c>
      <c r="AE5557" t="s">
        <v>56</v>
      </c>
      <c r="AF5557" t="s">
        <v>59</v>
      </c>
      <c r="AG5557" t="s">
        <v>404</v>
      </c>
      <c r="AH5557" s="45">
        <v>42166</v>
      </c>
      <c r="AI5557">
        <v>1604778</v>
      </c>
      <c r="AK5557" t="s">
        <v>405</v>
      </c>
      <c r="AL5557" t="s">
        <v>328</v>
      </c>
      <c r="AM5557" t="s">
        <v>245</v>
      </c>
    </row>
    <row r="5558" spans="1:39" x14ac:dyDescent="0.3">
      <c r="A5558" s="1">
        <v>43598</v>
      </c>
      <c r="B5558" t="s">
        <v>48</v>
      </c>
      <c r="C5558" t="s">
        <v>246</v>
      </c>
      <c r="D5558">
        <v>900</v>
      </c>
      <c r="E5558">
        <v>11</v>
      </c>
      <c r="F5558">
        <v>72.5</v>
      </c>
      <c r="G5558">
        <v>73.010002</v>
      </c>
      <c r="H5558">
        <v>70.480002999999996</v>
      </c>
      <c r="I5558">
        <v>71.050003000000004</v>
      </c>
      <c r="J5558">
        <v>71.050003000000004</v>
      </c>
      <c r="K5558">
        <v>1923400</v>
      </c>
      <c r="L5558">
        <v>2.4049999999999998</v>
      </c>
      <c r="M5558">
        <v>-5.5037114818015903E-2</v>
      </c>
      <c r="N5558">
        <v>-4.5130768877343103E-2</v>
      </c>
      <c r="O5558">
        <v>-7.0371228587871495E-2</v>
      </c>
      <c r="P5558">
        <v>9.6718672965168007E-2</v>
      </c>
      <c r="Q5558">
        <v>-0.143213367447972</v>
      </c>
      <c r="R5558">
        <v>3.16176795370222E-2</v>
      </c>
      <c r="S5558">
        <v>1.9035684653191901E-2</v>
      </c>
      <c r="T5558">
        <v>1.6610639064793601E-2</v>
      </c>
      <c r="U5558">
        <v>2.2426367768367698E-2</v>
      </c>
      <c r="V5558">
        <v>86.5</v>
      </c>
      <c r="W5558">
        <v>54.735000999999997</v>
      </c>
      <c r="X5558">
        <v>-0.185941233412139</v>
      </c>
      <c r="Y5558">
        <v>-2.4426469085879299E-2</v>
      </c>
      <c r="Z5558">
        <v>1.5401538607057701</v>
      </c>
      <c r="AA5558">
        <v>-1.26085216296478</v>
      </c>
      <c r="AB5558">
        <v>-0.770198311412996</v>
      </c>
      <c r="AC5558" t="s">
        <v>256</v>
      </c>
      <c r="AD5558" t="s">
        <v>403</v>
      </c>
      <c r="AE5558" t="s">
        <v>56</v>
      </c>
      <c r="AF5558" t="s">
        <v>59</v>
      </c>
      <c r="AG5558" t="s">
        <v>404</v>
      </c>
      <c r="AH5558" s="45">
        <v>42166</v>
      </c>
      <c r="AI5558">
        <v>1604778</v>
      </c>
      <c r="AK5558" t="s">
        <v>405</v>
      </c>
      <c r="AL5558" t="s">
        <v>328</v>
      </c>
      <c r="AM5558" t="s">
        <v>245</v>
      </c>
    </row>
    <row r="5559" spans="1:39" x14ac:dyDescent="0.3">
      <c r="A5559" s="1">
        <v>43600</v>
      </c>
      <c r="B5559" t="s">
        <v>48</v>
      </c>
      <c r="C5559" t="s">
        <v>246</v>
      </c>
      <c r="D5559">
        <v>1000</v>
      </c>
      <c r="E5559">
        <v>11</v>
      </c>
      <c r="F5559">
        <v>72</v>
      </c>
      <c r="G5559">
        <v>73.970000999999996</v>
      </c>
      <c r="H5559">
        <v>71.629997000000003</v>
      </c>
      <c r="I5559">
        <v>73.349997999999999</v>
      </c>
      <c r="J5559">
        <v>73.349997999999999</v>
      </c>
      <c r="K5559">
        <v>989200</v>
      </c>
      <c r="L5559">
        <v>2.379</v>
      </c>
      <c r="M5559">
        <v>6.7026720170904304E-3</v>
      </c>
      <c r="N5559">
        <v>-3.7856483727997998E-2</v>
      </c>
      <c r="O5559">
        <v>-5.1027463549394199E-2</v>
      </c>
      <c r="P5559">
        <v>0.122394822795775</v>
      </c>
      <c r="Q5559">
        <v>-0.107444235558927</v>
      </c>
      <c r="R5559">
        <v>3.0027696410648199E-2</v>
      </c>
      <c r="S5559">
        <v>1.9720692467047999E-2</v>
      </c>
      <c r="T5559">
        <v>1.68324527111051E-2</v>
      </c>
      <c r="U5559">
        <v>2.2488006825572799E-2</v>
      </c>
      <c r="V5559">
        <v>86.5</v>
      </c>
      <c r="W5559">
        <v>54.735000999999997</v>
      </c>
      <c r="X5559">
        <v>-0.185941233412139</v>
      </c>
      <c r="Y5559">
        <v>5.8219943882337104E-3</v>
      </c>
      <c r="Z5559">
        <v>1.5448560430598399</v>
      </c>
      <c r="AA5559">
        <v>-0.99469414970763903</v>
      </c>
      <c r="AB5559">
        <v>-0.92478803321329395</v>
      </c>
      <c r="AC5559" t="s">
        <v>256</v>
      </c>
      <c r="AD5559" t="s">
        <v>403</v>
      </c>
      <c r="AE5559" t="s">
        <v>56</v>
      </c>
      <c r="AF5559" t="s">
        <v>59</v>
      </c>
      <c r="AG5559" t="s">
        <v>404</v>
      </c>
      <c r="AH5559" s="45">
        <v>42166</v>
      </c>
      <c r="AI5559">
        <v>1604778</v>
      </c>
      <c r="AK5559" t="s">
        <v>405</v>
      </c>
      <c r="AL5559" t="s">
        <v>328</v>
      </c>
      <c r="AM5559" t="s">
        <v>245</v>
      </c>
    </row>
    <row r="5560" spans="1:39" x14ac:dyDescent="0.3">
      <c r="A5560" s="1">
        <v>43601</v>
      </c>
      <c r="B5560" t="s">
        <v>48</v>
      </c>
      <c r="C5560" t="s">
        <v>239</v>
      </c>
      <c r="D5560">
        <v>1200</v>
      </c>
      <c r="E5560">
        <v>11</v>
      </c>
      <c r="F5560">
        <v>69.650002000000001</v>
      </c>
      <c r="G5560">
        <v>70</v>
      </c>
      <c r="H5560">
        <v>68.050003000000004</v>
      </c>
      <c r="I5560">
        <v>68.110000999999997</v>
      </c>
      <c r="J5560">
        <v>68.110000999999997</v>
      </c>
      <c r="K5560">
        <v>3384200</v>
      </c>
      <c r="L5560">
        <v>2.4049999999999998</v>
      </c>
      <c r="M5560">
        <v>-7.4118417387101301E-2</v>
      </c>
      <c r="N5560">
        <v>-9.8362082877064203E-2</v>
      </c>
      <c r="O5560">
        <v>-0.11472772452719</v>
      </c>
      <c r="P5560">
        <v>5.1826675403098703E-2</v>
      </c>
      <c r="Q5560">
        <v>-0.16215176917016499</v>
      </c>
      <c r="R5560">
        <v>4.2621837081986899E-2</v>
      </c>
      <c r="S5560">
        <v>2.4949552122076401E-2</v>
      </c>
      <c r="T5560">
        <v>1.9361850073527202E-2</v>
      </c>
      <c r="U5560">
        <v>2.2931697740342899E-2</v>
      </c>
      <c r="V5560">
        <v>86.5</v>
      </c>
      <c r="W5560">
        <v>54.735000999999997</v>
      </c>
      <c r="X5560">
        <v>-0.18648066672137401</v>
      </c>
      <c r="Y5560">
        <v>8.8559569696340101E-3</v>
      </c>
      <c r="Z5560">
        <v>1.50953848859033</v>
      </c>
      <c r="AA5560">
        <v>-1.40929928583939</v>
      </c>
      <c r="AB5560">
        <v>-1.0781204793615999</v>
      </c>
      <c r="AC5560" t="s">
        <v>256</v>
      </c>
      <c r="AD5560" t="s">
        <v>403</v>
      </c>
      <c r="AE5560" t="s">
        <v>56</v>
      </c>
      <c r="AF5560" t="s">
        <v>59</v>
      </c>
      <c r="AG5560" t="s">
        <v>404</v>
      </c>
      <c r="AH5560" s="45">
        <v>42166</v>
      </c>
      <c r="AI5560">
        <v>1604778</v>
      </c>
      <c r="AK5560" t="s">
        <v>405</v>
      </c>
      <c r="AL5560" t="s">
        <v>328</v>
      </c>
      <c r="AM5560" t="s">
        <v>245</v>
      </c>
    </row>
    <row r="5561" spans="1:39" x14ac:dyDescent="0.3">
      <c r="A5561" s="1">
        <v>43615</v>
      </c>
      <c r="B5561" t="s">
        <v>48</v>
      </c>
      <c r="C5561" t="s">
        <v>246</v>
      </c>
      <c r="D5561">
        <v>400</v>
      </c>
      <c r="E5561">
        <v>11</v>
      </c>
      <c r="F5561">
        <v>62.18</v>
      </c>
      <c r="G5561">
        <v>63.73</v>
      </c>
      <c r="H5561">
        <v>61.41</v>
      </c>
      <c r="I5561">
        <v>61.869999</v>
      </c>
      <c r="J5561">
        <v>61.869999</v>
      </c>
      <c r="K5561">
        <v>1261100</v>
      </c>
      <c r="L5561">
        <v>2.2269999999999999</v>
      </c>
      <c r="M5561">
        <v>-3.3885147114826198E-3</v>
      </c>
      <c r="N5561">
        <v>2.7363024453904199E-2</v>
      </c>
      <c r="O5561">
        <v>-0.19843475207245001</v>
      </c>
      <c r="P5561">
        <v>-0.125457837074857</v>
      </c>
      <c r="Q5561">
        <v>-0.25624098492196601</v>
      </c>
      <c r="R5561">
        <v>2.0827321138544901E-2</v>
      </c>
      <c r="S5561">
        <v>2.91064848591003E-2</v>
      </c>
      <c r="T5561">
        <v>2.1959714146156099E-2</v>
      </c>
      <c r="U5561">
        <v>2.3523513028098499E-2</v>
      </c>
      <c r="V5561">
        <v>86.5</v>
      </c>
      <c r="W5561">
        <v>54.735000999999997</v>
      </c>
      <c r="X5561">
        <v>-0.20034701249272999</v>
      </c>
      <c r="Y5561">
        <v>2.0962723552933101E-3</v>
      </c>
      <c r="Z5561">
        <v>1.5087862769526801</v>
      </c>
      <c r="AA5561">
        <v>-1.98215291005627</v>
      </c>
      <c r="AB5561">
        <v>-2.1415660209605201</v>
      </c>
      <c r="AC5561" t="s">
        <v>256</v>
      </c>
      <c r="AD5561" t="s">
        <v>403</v>
      </c>
      <c r="AE5561" t="s">
        <v>56</v>
      </c>
      <c r="AF5561" t="s">
        <v>59</v>
      </c>
      <c r="AG5561" t="s">
        <v>404</v>
      </c>
      <c r="AH5561" s="45">
        <v>42166</v>
      </c>
      <c r="AI5561">
        <v>1604778</v>
      </c>
      <c r="AK5561" t="s">
        <v>405</v>
      </c>
      <c r="AL5561" t="s">
        <v>328</v>
      </c>
      <c r="AM5561" t="s">
        <v>245</v>
      </c>
    </row>
    <row r="5562" spans="1:39" x14ac:dyDescent="0.3">
      <c r="A5562" s="1">
        <v>43616</v>
      </c>
      <c r="B5562" t="s">
        <v>48</v>
      </c>
      <c r="C5562" t="s">
        <v>246</v>
      </c>
      <c r="D5562">
        <v>1000</v>
      </c>
      <c r="E5562">
        <v>11</v>
      </c>
      <c r="F5562">
        <v>61</v>
      </c>
      <c r="G5562">
        <v>62.201000000000001</v>
      </c>
      <c r="H5562">
        <v>60.950001</v>
      </c>
      <c r="I5562">
        <v>61.18</v>
      </c>
      <c r="J5562">
        <v>61.18</v>
      </c>
      <c r="K5562">
        <v>1284500</v>
      </c>
      <c r="L5562">
        <v>2.1419999999999999</v>
      </c>
      <c r="M5562">
        <v>-1.1215054657217701E-2</v>
      </c>
      <c r="N5562">
        <v>8.5358364623223902E-3</v>
      </c>
      <c r="O5562">
        <v>-0.21176822407318399</v>
      </c>
      <c r="P5562">
        <v>-0.141792371095465</v>
      </c>
      <c r="Q5562">
        <v>-0.27976424478485301</v>
      </c>
      <c r="R5562">
        <v>2.2012025241485801E-2</v>
      </c>
      <c r="S5562">
        <v>2.90021476930266E-2</v>
      </c>
      <c r="T5562">
        <v>2.19708300059142E-2</v>
      </c>
      <c r="U5562">
        <v>2.3517097570057901E-2</v>
      </c>
      <c r="V5562">
        <v>86.5</v>
      </c>
      <c r="W5562">
        <v>54.735000999999997</v>
      </c>
      <c r="X5562">
        <v>-0.20034701249272999</v>
      </c>
      <c r="Y5562">
        <v>-1.3283204951564801E-2</v>
      </c>
      <c r="Z5562">
        <v>1.5059757080328899</v>
      </c>
      <c r="AA5562">
        <v>-2.12939073220012</v>
      </c>
      <c r="AB5562">
        <v>-2.1152280421013798</v>
      </c>
      <c r="AC5562" t="s">
        <v>256</v>
      </c>
      <c r="AD5562" t="s">
        <v>403</v>
      </c>
      <c r="AE5562" t="s">
        <v>56</v>
      </c>
      <c r="AF5562" t="s">
        <v>59</v>
      </c>
      <c r="AG5562" t="s">
        <v>404</v>
      </c>
      <c r="AH5562" s="45">
        <v>42166</v>
      </c>
      <c r="AI5562">
        <v>1604778</v>
      </c>
      <c r="AK5562" t="s">
        <v>405</v>
      </c>
      <c r="AL5562" t="s">
        <v>328</v>
      </c>
      <c r="AM5562" t="s">
        <v>245</v>
      </c>
    </row>
    <row r="5563" spans="1:39" x14ac:dyDescent="0.3">
      <c r="A5563" s="1">
        <v>43637</v>
      </c>
      <c r="B5563" t="s">
        <v>48</v>
      </c>
      <c r="C5563" t="s">
        <v>239</v>
      </c>
      <c r="D5563">
        <v>1400</v>
      </c>
      <c r="E5563">
        <v>11</v>
      </c>
      <c r="F5563">
        <v>64.529999000000004</v>
      </c>
      <c r="G5563">
        <v>64.589995999999999</v>
      </c>
      <c r="H5563">
        <v>63.560001</v>
      </c>
      <c r="I5563">
        <v>63.889998999999897</v>
      </c>
      <c r="J5563">
        <v>63.889998999999897</v>
      </c>
      <c r="K5563">
        <v>2202800</v>
      </c>
      <c r="L5563">
        <v>2.0680000000000001</v>
      </c>
      <c r="M5563">
        <v>-1.47597962148088E-2</v>
      </c>
      <c r="N5563">
        <v>3.8125664149877898E-2</v>
      </c>
      <c r="O5563">
        <v>3.74754528188605E-2</v>
      </c>
      <c r="P5563">
        <v>-0.114909383137798</v>
      </c>
      <c r="Q5563">
        <v>-0.26720462421926799</v>
      </c>
      <c r="R5563">
        <v>2.7637637777593999E-2</v>
      </c>
      <c r="S5563">
        <v>2.15035981618075E-2</v>
      </c>
      <c r="T5563">
        <v>2.2366666516986999E-2</v>
      </c>
      <c r="U5563">
        <v>2.3801454956141398E-2</v>
      </c>
      <c r="V5563">
        <v>86.496002000000004</v>
      </c>
      <c r="W5563">
        <v>54.735000999999997</v>
      </c>
      <c r="X5563">
        <v>-0.20034701249272999</v>
      </c>
      <c r="Y5563">
        <v>-1.26001638019446E-3</v>
      </c>
      <c r="Z5563">
        <v>1.52374601238831</v>
      </c>
      <c r="AA5563">
        <v>-1.9372100274306301</v>
      </c>
      <c r="AB5563">
        <v>-1.9761423999880099</v>
      </c>
      <c r="AC5563" t="s">
        <v>256</v>
      </c>
      <c r="AD5563" t="s">
        <v>403</v>
      </c>
      <c r="AE5563" t="s">
        <v>56</v>
      </c>
      <c r="AF5563" t="s">
        <v>59</v>
      </c>
      <c r="AG5563" t="s">
        <v>404</v>
      </c>
      <c r="AH5563" s="45">
        <v>42166</v>
      </c>
      <c r="AI5563">
        <v>1604778</v>
      </c>
      <c r="AK5563" t="s">
        <v>405</v>
      </c>
      <c r="AL5563" t="s">
        <v>328</v>
      </c>
      <c r="AM5563" t="s">
        <v>245</v>
      </c>
    </row>
    <row r="5564" spans="1:39" x14ac:dyDescent="0.3">
      <c r="A5564" s="1">
        <v>43557</v>
      </c>
      <c r="B5564" t="s">
        <v>48</v>
      </c>
      <c r="C5564" t="s">
        <v>239</v>
      </c>
      <c r="D5564">
        <v>700</v>
      </c>
      <c r="E5564">
        <v>12</v>
      </c>
      <c r="F5564">
        <v>75.080001999999993</v>
      </c>
      <c r="G5564">
        <v>75.510002</v>
      </c>
      <c r="H5564">
        <v>73.720000999999996</v>
      </c>
      <c r="I5564">
        <v>74.069999999999993</v>
      </c>
      <c r="J5564">
        <v>74.069999999999993</v>
      </c>
      <c r="K5564">
        <v>1149100</v>
      </c>
      <c r="L5564">
        <v>2.4809999999999999</v>
      </c>
      <c r="M5564">
        <v>1.16785820259826E-2</v>
      </c>
      <c r="N5564">
        <v>4.0220239379709199E-2</v>
      </c>
      <c r="O5564">
        <v>4.9397882206974698E-2</v>
      </c>
      <c r="P5564">
        <v>0.198572782115713</v>
      </c>
      <c r="Q5564">
        <v>7.7739001019614895E-2</v>
      </c>
      <c r="R5564">
        <v>1.3846456524252799E-2</v>
      </c>
      <c r="S5564">
        <v>1.87990854811938E-2</v>
      </c>
      <c r="T5564">
        <v>2.3032202356191401E-2</v>
      </c>
      <c r="U5564">
        <v>2.2824286834772001E-2</v>
      </c>
      <c r="V5564">
        <v>86.5</v>
      </c>
      <c r="W5564">
        <v>54.735000999999997</v>
      </c>
      <c r="X5564">
        <v>-0.185941233412139</v>
      </c>
      <c r="Y5564" s="44">
        <v>1.7455614805152698E-5</v>
      </c>
      <c r="Z5564">
        <v>1.52288224748268</v>
      </c>
      <c r="AA5564">
        <v>0.39704911534867698</v>
      </c>
      <c r="AB5564">
        <v>2.3319951518577901E-3</v>
      </c>
      <c r="AC5564" t="s">
        <v>257</v>
      </c>
      <c r="AD5564" t="s">
        <v>403</v>
      </c>
      <c r="AE5564" t="s">
        <v>56</v>
      </c>
      <c r="AF5564" t="s">
        <v>59</v>
      </c>
      <c r="AG5564" t="s">
        <v>404</v>
      </c>
      <c r="AH5564" s="45">
        <v>42166</v>
      </c>
      <c r="AI5564">
        <v>1604778</v>
      </c>
      <c r="AK5564" t="s">
        <v>405</v>
      </c>
      <c r="AL5564" t="s">
        <v>328</v>
      </c>
      <c r="AM5564" t="s">
        <v>245</v>
      </c>
    </row>
    <row r="5565" spans="1:39" x14ac:dyDescent="0.3">
      <c r="A5565" s="1">
        <v>43559</v>
      </c>
      <c r="B5565" t="s">
        <v>48</v>
      </c>
      <c r="C5565" t="s">
        <v>239</v>
      </c>
      <c r="D5565">
        <v>500</v>
      </c>
      <c r="E5565">
        <v>12</v>
      </c>
      <c r="F5565">
        <v>74.349997999999999</v>
      </c>
      <c r="G5565">
        <v>74.410004000000001</v>
      </c>
      <c r="H5565">
        <v>73.574996999999996</v>
      </c>
      <c r="I5565">
        <v>74.040001000000004</v>
      </c>
      <c r="J5565">
        <v>74.040001000000004</v>
      </c>
      <c r="K5565">
        <v>1032600</v>
      </c>
      <c r="L5565">
        <v>2.512</v>
      </c>
      <c r="M5565">
        <v>-4.9848939538743699E-3</v>
      </c>
      <c r="N5565">
        <v>5.2829888323793803E-2</v>
      </c>
      <c r="O5565">
        <v>5.8112247518480702E-2</v>
      </c>
      <c r="P5565">
        <v>0.28570315212894898</v>
      </c>
      <c r="Q5565">
        <v>3.4768173183089002E-2</v>
      </c>
      <c r="R5565">
        <v>1.10423408973365E-2</v>
      </c>
      <c r="S5565">
        <v>1.87418244501051E-2</v>
      </c>
      <c r="T5565">
        <v>1.93449328785231E-2</v>
      </c>
      <c r="U5565">
        <v>2.2747671214239901E-2</v>
      </c>
      <c r="V5565">
        <v>86.5</v>
      </c>
      <c r="W5565">
        <v>54.735000999999997</v>
      </c>
      <c r="X5565">
        <v>-0.185941233412139</v>
      </c>
      <c r="Y5565">
        <v>2.0824655091414399E-3</v>
      </c>
      <c r="Z5565">
        <v>1.5193527573469701</v>
      </c>
      <c r="AA5565">
        <v>7.2351082846709006E-2</v>
      </c>
      <c r="AB5565">
        <v>0.206242694361679</v>
      </c>
      <c r="AC5565" t="s">
        <v>257</v>
      </c>
      <c r="AD5565" t="s">
        <v>403</v>
      </c>
      <c r="AE5565" t="s">
        <v>56</v>
      </c>
      <c r="AF5565" t="s">
        <v>59</v>
      </c>
      <c r="AG5565" t="s">
        <v>404</v>
      </c>
      <c r="AH5565" s="45">
        <v>42166</v>
      </c>
      <c r="AI5565">
        <v>1604778</v>
      </c>
      <c r="AK5565" t="s">
        <v>405</v>
      </c>
      <c r="AL5565" t="s">
        <v>328</v>
      </c>
      <c r="AM5565" t="s">
        <v>245</v>
      </c>
    </row>
    <row r="5566" spans="1:39" x14ac:dyDescent="0.3">
      <c r="A5566" s="1">
        <v>43564</v>
      </c>
      <c r="B5566" t="s">
        <v>48</v>
      </c>
      <c r="C5566" t="s">
        <v>239</v>
      </c>
      <c r="D5566">
        <v>800</v>
      </c>
      <c r="E5566">
        <v>12</v>
      </c>
      <c r="F5566">
        <v>74.989998</v>
      </c>
      <c r="G5566">
        <v>75.779999000000004</v>
      </c>
      <c r="H5566">
        <v>74.900002000000001</v>
      </c>
      <c r="I5566">
        <v>75.220000999999996</v>
      </c>
      <c r="J5566">
        <v>75.220000999999996</v>
      </c>
      <c r="K5566">
        <v>819400</v>
      </c>
      <c r="L5566">
        <v>2.4990000000000001</v>
      </c>
      <c r="M5566">
        <v>-3.98737292458249E-4</v>
      </c>
      <c r="N5566">
        <v>1.5406574311329101E-2</v>
      </c>
      <c r="O5566">
        <v>9.2416190138731494E-2</v>
      </c>
      <c r="P5566">
        <v>0.23662813489746601</v>
      </c>
      <c r="Q5566">
        <v>7.7796344959292593E-2</v>
      </c>
      <c r="R5566">
        <v>6.1604879776304203E-3</v>
      </c>
      <c r="S5566">
        <v>1.8315596026505201E-2</v>
      </c>
      <c r="T5566">
        <v>1.77152044124552E-2</v>
      </c>
      <c r="U5566">
        <v>2.2708682427097698E-2</v>
      </c>
      <c r="V5566">
        <v>86.5</v>
      </c>
      <c r="W5566">
        <v>54.735000999999997</v>
      </c>
      <c r="X5566">
        <v>-0.185941233412139</v>
      </c>
      <c r="Y5566">
        <v>-6.0859766572597396E-3</v>
      </c>
      <c r="Z5566">
        <v>1.53171205266674</v>
      </c>
      <c r="AA5566">
        <v>0.39544864587799899</v>
      </c>
      <c r="AB5566">
        <v>0.26415498884041999</v>
      </c>
      <c r="AC5566" t="s">
        <v>257</v>
      </c>
      <c r="AD5566" t="s">
        <v>403</v>
      </c>
      <c r="AE5566" t="s">
        <v>56</v>
      </c>
      <c r="AF5566" t="s">
        <v>59</v>
      </c>
      <c r="AG5566" t="s">
        <v>404</v>
      </c>
      <c r="AH5566" s="45">
        <v>42166</v>
      </c>
      <c r="AI5566">
        <v>1604778</v>
      </c>
      <c r="AK5566" t="s">
        <v>405</v>
      </c>
      <c r="AL5566" t="s">
        <v>328</v>
      </c>
      <c r="AM5566" t="s">
        <v>245</v>
      </c>
    </row>
    <row r="5567" spans="1:39" x14ac:dyDescent="0.3">
      <c r="A5567" s="1">
        <v>43565</v>
      </c>
      <c r="B5567" t="s">
        <v>48</v>
      </c>
      <c r="C5567" t="s">
        <v>246</v>
      </c>
      <c r="D5567">
        <v>400</v>
      </c>
      <c r="E5567">
        <v>12</v>
      </c>
      <c r="F5567">
        <v>74.900002000000001</v>
      </c>
      <c r="G5567">
        <v>76.720000999999996</v>
      </c>
      <c r="H5567">
        <v>74.830001999999993</v>
      </c>
      <c r="I5567">
        <v>76.230002999999996</v>
      </c>
      <c r="J5567">
        <v>76.230002999999996</v>
      </c>
      <c r="K5567">
        <v>1309600</v>
      </c>
      <c r="L5567">
        <v>2.4769999999999999</v>
      </c>
      <c r="M5567">
        <v>1.3337959018239601E-2</v>
      </c>
      <c r="N5567">
        <v>2.4164730189382401E-2</v>
      </c>
      <c r="O5567">
        <v>9.4300584711197399E-2</v>
      </c>
      <c r="P5567">
        <v>0.231938531751367</v>
      </c>
      <c r="Q5567">
        <v>6.7700695007421499E-2</v>
      </c>
      <c r="R5567">
        <v>7.7365798618715797E-3</v>
      </c>
      <c r="S5567">
        <v>1.8355492407260799E-2</v>
      </c>
      <c r="T5567">
        <v>1.7664047851951602E-2</v>
      </c>
      <c r="U5567">
        <v>2.2676606115128901E-2</v>
      </c>
      <c r="V5567">
        <v>86.5</v>
      </c>
      <c r="W5567">
        <v>54.735000999999997</v>
      </c>
      <c r="X5567">
        <v>-0.185941233412139</v>
      </c>
      <c r="Y5567">
        <v>3.47183783585567E-3</v>
      </c>
      <c r="Z5567">
        <v>1.5340759122780401</v>
      </c>
      <c r="AA5567">
        <v>0.321330384581688</v>
      </c>
      <c r="AB5567">
        <v>0.26832126551569402</v>
      </c>
      <c r="AC5567" t="s">
        <v>257</v>
      </c>
      <c r="AD5567" t="s">
        <v>403</v>
      </c>
      <c r="AE5567" t="s">
        <v>56</v>
      </c>
      <c r="AF5567" t="s">
        <v>59</v>
      </c>
      <c r="AG5567" t="s">
        <v>404</v>
      </c>
      <c r="AH5567" s="45">
        <v>42166</v>
      </c>
      <c r="AI5567">
        <v>1604778</v>
      </c>
      <c r="AK5567" t="s">
        <v>405</v>
      </c>
      <c r="AL5567" t="s">
        <v>328</v>
      </c>
      <c r="AM5567" t="s">
        <v>245</v>
      </c>
    </row>
    <row r="5568" spans="1:39" x14ac:dyDescent="0.3">
      <c r="A5568" s="1">
        <v>43585</v>
      </c>
      <c r="B5568" t="s">
        <v>48</v>
      </c>
      <c r="C5568" t="s">
        <v>246</v>
      </c>
      <c r="D5568">
        <v>700</v>
      </c>
      <c r="E5568">
        <v>12</v>
      </c>
      <c r="F5568">
        <v>75.610000999999997</v>
      </c>
      <c r="G5568">
        <v>76.248001000000002</v>
      </c>
      <c r="H5568">
        <v>74.669997999999893</v>
      </c>
      <c r="I5568">
        <v>75.610000999999997</v>
      </c>
      <c r="J5568">
        <v>75.610000999999997</v>
      </c>
      <c r="K5568">
        <v>1424400</v>
      </c>
      <c r="L5568">
        <v>2.5089999999999999</v>
      </c>
      <c r="M5568">
        <v>2.1184173435164202E-3</v>
      </c>
      <c r="N5568">
        <v>-1.3008487840942501E-2</v>
      </c>
      <c r="O5568">
        <v>7.3812949908226302E-2</v>
      </c>
      <c r="P5568">
        <v>0.17203214094199501</v>
      </c>
      <c r="Q5568">
        <v>0.11524036934113301</v>
      </c>
      <c r="R5568">
        <v>1.5814002304717099E-2</v>
      </c>
      <c r="S5568">
        <v>1.3390770218516E-2</v>
      </c>
      <c r="T5568">
        <v>1.6015394602031E-2</v>
      </c>
      <c r="U5568">
        <v>2.26732215530937E-2</v>
      </c>
      <c r="V5568">
        <v>86.5</v>
      </c>
      <c r="W5568">
        <v>54.735000999999997</v>
      </c>
      <c r="X5568">
        <v>-0.185941233412139</v>
      </c>
      <c r="Y5568">
        <v>9.5096475723260604E-4</v>
      </c>
      <c r="Z5568">
        <v>1.5463907550290601</v>
      </c>
      <c r="AA5568">
        <v>0.66979032964988705</v>
      </c>
      <c r="AB5568">
        <v>0.64585572225224697</v>
      </c>
      <c r="AC5568" t="s">
        <v>257</v>
      </c>
      <c r="AD5568" t="s">
        <v>403</v>
      </c>
      <c r="AE5568" t="s">
        <v>56</v>
      </c>
      <c r="AF5568" t="s">
        <v>59</v>
      </c>
      <c r="AG5568" t="s">
        <v>404</v>
      </c>
      <c r="AH5568" s="45">
        <v>42166</v>
      </c>
      <c r="AI5568">
        <v>1604778</v>
      </c>
      <c r="AK5568" t="s">
        <v>405</v>
      </c>
      <c r="AL5568" t="s">
        <v>328</v>
      </c>
      <c r="AM5568" t="s">
        <v>245</v>
      </c>
    </row>
    <row r="5569" spans="1:39" x14ac:dyDescent="0.3">
      <c r="A5569" s="1">
        <v>43587</v>
      </c>
      <c r="B5569" t="s">
        <v>48</v>
      </c>
      <c r="C5569" t="s">
        <v>246</v>
      </c>
      <c r="D5569">
        <v>900</v>
      </c>
      <c r="E5569">
        <v>12</v>
      </c>
      <c r="F5569">
        <v>75.529999000000004</v>
      </c>
      <c r="G5569">
        <v>77.239998</v>
      </c>
      <c r="H5569">
        <v>75.529999000000004</v>
      </c>
      <c r="I5569">
        <v>76.75</v>
      </c>
      <c r="J5569">
        <v>76.75</v>
      </c>
      <c r="K5569">
        <v>1198400</v>
      </c>
      <c r="L5569">
        <v>2.552</v>
      </c>
      <c r="M5569">
        <v>1.5361662083936901E-2</v>
      </c>
      <c r="N5569">
        <v>-7.1406079359008197E-3</v>
      </c>
      <c r="O5569">
        <v>4.7221376468091499E-2</v>
      </c>
      <c r="P5569">
        <v>0.160642920615681</v>
      </c>
      <c r="Q5569">
        <v>6.6668868630398906E-2</v>
      </c>
      <c r="R5569">
        <v>1.72358375302443E-2</v>
      </c>
      <c r="S5569">
        <v>1.2505772015496601E-2</v>
      </c>
      <c r="T5569">
        <v>1.5736691101548999E-2</v>
      </c>
      <c r="U5569">
        <v>2.2343274451885799E-2</v>
      </c>
      <c r="V5569">
        <v>86.5</v>
      </c>
      <c r="W5569">
        <v>54.735000999999997</v>
      </c>
      <c r="X5569">
        <v>-0.185941233412139</v>
      </c>
      <c r="Y5569">
        <v>-2.1262443276895502E-3</v>
      </c>
      <c r="Z5569">
        <v>1.53947964952839</v>
      </c>
      <c r="AA5569">
        <v>0.305251033784873</v>
      </c>
      <c r="AB5569">
        <v>0.54999085139911896</v>
      </c>
      <c r="AC5569" t="s">
        <v>257</v>
      </c>
      <c r="AD5569" t="s">
        <v>403</v>
      </c>
      <c r="AE5569" t="s">
        <v>56</v>
      </c>
      <c r="AF5569" t="s">
        <v>59</v>
      </c>
      <c r="AG5569" t="s">
        <v>404</v>
      </c>
      <c r="AH5569" s="45">
        <v>42166</v>
      </c>
      <c r="AI5569">
        <v>1604778</v>
      </c>
      <c r="AK5569" t="s">
        <v>405</v>
      </c>
      <c r="AL5569" t="s">
        <v>328</v>
      </c>
      <c r="AM5569" t="s">
        <v>245</v>
      </c>
    </row>
    <row r="5570" spans="1:39" x14ac:dyDescent="0.3">
      <c r="A5570" s="1">
        <v>43593</v>
      </c>
      <c r="B5570" t="s">
        <v>48</v>
      </c>
      <c r="C5570" t="s">
        <v>239</v>
      </c>
      <c r="D5570">
        <v>2200</v>
      </c>
      <c r="E5570">
        <v>12</v>
      </c>
      <c r="F5570">
        <v>78</v>
      </c>
      <c r="G5570">
        <v>78.669997999999893</v>
      </c>
      <c r="H5570">
        <v>74.504997000000003</v>
      </c>
      <c r="I5570">
        <v>76.180000000000007</v>
      </c>
      <c r="J5570">
        <v>76.180000000000007</v>
      </c>
      <c r="K5570">
        <v>4752600</v>
      </c>
      <c r="L5570">
        <v>2.4820000000000002</v>
      </c>
      <c r="M5570">
        <v>3.3367569103406401E-2</v>
      </c>
      <c r="N5570">
        <v>7.9072366670884797E-3</v>
      </c>
      <c r="O5570">
        <v>1.7078604142099899E-2</v>
      </c>
      <c r="P5570">
        <v>0.10436924784257701</v>
      </c>
      <c r="Q5570">
        <v>-4.4417505589033103E-2</v>
      </c>
      <c r="R5570">
        <v>2.2195036734505499E-2</v>
      </c>
      <c r="S5570">
        <v>1.51293957794165E-2</v>
      </c>
      <c r="T5570">
        <v>1.5955139821310301E-2</v>
      </c>
      <c r="U5570">
        <v>2.2191132169991901E-2</v>
      </c>
      <c r="V5570">
        <v>86.5</v>
      </c>
      <c r="W5570">
        <v>54.735000999999997</v>
      </c>
      <c r="X5570">
        <v>-0.185941233412139</v>
      </c>
      <c r="Y5570">
        <v>-1.60671540560346E-3</v>
      </c>
      <c r="Z5570">
        <v>1.5204671885458101</v>
      </c>
      <c r="AA5570">
        <v>-0.51713501496597603</v>
      </c>
      <c r="AB5570">
        <v>-0.29518317047523102</v>
      </c>
      <c r="AC5570" t="s">
        <v>257</v>
      </c>
      <c r="AD5570" t="s">
        <v>403</v>
      </c>
      <c r="AE5570" t="s">
        <v>56</v>
      </c>
      <c r="AF5570" t="s">
        <v>59</v>
      </c>
      <c r="AG5570" t="s">
        <v>404</v>
      </c>
      <c r="AH5570" s="45">
        <v>42166</v>
      </c>
      <c r="AI5570">
        <v>1604778</v>
      </c>
      <c r="AK5570" t="s">
        <v>405</v>
      </c>
      <c r="AL5570" t="s">
        <v>328</v>
      </c>
      <c r="AM5570" t="s">
        <v>245</v>
      </c>
    </row>
    <row r="5571" spans="1:39" x14ac:dyDescent="0.3">
      <c r="A5571" s="1">
        <v>43594</v>
      </c>
      <c r="B5571" t="s">
        <v>48</v>
      </c>
      <c r="C5571" t="s">
        <v>246</v>
      </c>
      <c r="D5571">
        <v>600</v>
      </c>
      <c r="E5571">
        <v>12</v>
      </c>
      <c r="F5571">
        <v>75.379997000000003</v>
      </c>
      <c r="G5571">
        <v>75.379997000000003</v>
      </c>
      <c r="H5571">
        <v>72.760002</v>
      </c>
      <c r="I5571">
        <v>75.150002000000001</v>
      </c>
      <c r="J5571">
        <v>75.150002000000001</v>
      </c>
      <c r="K5571">
        <v>2571300</v>
      </c>
      <c r="L5571">
        <v>2.4569999999999999</v>
      </c>
      <c r="M5571">
        <v>-1.3612818238035101E-2</v>
      </c>
      <c r="N5571">
        <v>-2.1067243654883501E-2</v>
      </c>
      <c r="O5571">
        <v>-1.3297608165621501E-3</v>
      </c>
      <c r="P5571">
        <v>0.12183318408943999</v>
      </c>
      <c r="Q5571">
        <v>-6.1164533164316401E-2</v>
      </c>
      <c r="R5571">
        <v>2.1468266745850301E-2</v>
      </c>
      <c r="S5571">
        <v>1.5403092221507E-2</v>
      </c>
      <c r="T5571">
        <v>1.55231158568518E-2</v>
      </c>
      <c r="U5571">
        <v>2.2206249976015498E-2</v>
      </c>
      <c r="V5571">
        <v>86.5</v>
      </c>
      <c r="W5571">
        <v>54.735000999999997</v>
      </c>
      <c r="X5571">
        <v>-0.185941233412139</v>
      </c>
      <c r="Y5571">
        <v>-3.0259986019249502E-3</v>
      </c>
      <c r="Z5571">
        <v>1.52181300277731</v>
      </c>
      <c r="AA5571">
        <v>-0.64263705509786895</v>
      </c>
      <c r="AB5571">
        <v>-0.48476078825177998</v>
      </c>
      <c r="AC5571" t="s">
        <v>257</v>
      </c>
      <c r="AD5571" t="s">
        <v>403</v>
      </c>
      <c r="AE5571" t="s">
        <v>56</v>
      </c>
      <c r="AF5571" t="s">
        <v>59</v>
      </c>
      <c r="AG5571" t="s">
        <v>404</v>
      </c>
      <c r="AH5571" s="45">
        <v>42166</v>
      </c>
      <c r="AI5571">
        <v>1604778</v>
      </c>
      <c r="AK5571" t="s">
        <v>405</v>
      </c>
      <c r="AL5571" t="s">
        <v>328</v>
      </c>
      <c r="AM5571" t="s">
        <v>245</v>
      </c>
    </row>
    <row r="5572" spans="1:39" x14ac:dyDescent="0.3">
      <c r="A5572" s="1">
        <v>43608</v>
      </c>
      <c r="B5572" t="s">
        <v>48</v>
      </c>
      <c r="C5572" t="s">
        <v>246</v>
      </c>
      <c r="D5572">
        <v>800</v>
      </c>
      <c r="E5572">
        <v>12</v>
      </c>
      <c r="F5572">
        <v>59.279998999999997</v>
      </c>
      <c r="G5572">
        <v>60.77</v>
      </c>
      <c r="H5572">
        <v>58.52</v>
      </c>
      <c r="I5572">
        <v>60.66</v>
      </c>
      <c r="J5572">
        <v>60.66</v>
      </c>
      <c r="K5572">
        <v>2774500</v>
      </c>
      <c r="L5572">
        <v>2.2959999999999998</v>
      </c>
      <c r="M5572">
        <v>7.6121333343641502E-3</v>
      </c>
      <c r="N5572">
        <v>-0.115839557674923</v>
      </c>
      <c r="O5572">
        <v>-0.23331254837644899</v>
      </c>
      <c r="P5572">
        <v>-0.11127773693370099</v>
      </c>
      <c r="Q5572">
        <v>-0.28644489549552898</v>
      </c>
      <c r="R5572">
        <v>3.0395958459438099E-2</v>
      </c>
      <c r="S5572">
        <v>2.7868090362175899E-2</v>
      </c>
      <c r="T5572">
        <v>2.14313337619991E-2</v>
      </c>
      <c r="U5572">
        <v>2.33986100721554E-2</v>
      </c>
      <c r="V5572">
        <v>86.5</v>
      </c>
      <c r="W5572">
        <v>54.735000999999997</v>
      </c>
      <c r="X5572">
        <v>-0.20034701249272999</v>
      </c>
      <c r="Y5572">
        <v>-1.1985692488440201E-2</v>
      </c>
      <c r="Z5572">
        <v>1.5133186987857701</v>
      </c>
      <c r="AA5572">
        <v>-2.2610806264958101</v>
      </c>
      <c r="AB5572">
        <v>-2.1852250193182199</v>
      </c>
      <c r="AC5572" t="s">
        <v>257</v>
      </c>
      <c r="AD5572" t="s">
        <v>403</v>
      </c>
      <c r="AE5572" t="s">
        <v>56</v>
      </c>
      <c r="AF5572" t="s">
        <v>59</v>
      </c>
      <c r="AG5572" t="s">
        <v>404</v>
      </c>
      <c r="AH5572" s="45">
        <v>42166</v>
      </c>
      <c r="AI5572">
        <v>1604778</v>
      </c>
      <c r="AK5572" t="s">
        <v>405</v>
      </c>
      <c r="AL5572" t="s">
        <v>328</v>
      </c>
      <c r="AM5572" t="s">
        <v>245</v>
      </c>
    </row>
    <row r="5573" spans="1:39" x14ac:dyDescent="0.3">
      <c r="A5573" s="1">
        <v>43609</v>
      </c>
      <c r="B5573" t="s">
        <v>48</v>
      </c>
      <c r="C5573" t="s">
        <v>246</v>
      </c>
      <c r="D5573">
        <v>1100</v>
      </c>
      <c r="E5573">
        <v>12</v>
      </c>
      <c r="F5573">
        <v>61.25</v>
      </c>
      <c r="G5573">
        <v>62.310001</v>
      </c>
      <c r="H5573">
        <v>61.182999000000002</v>
      </c>
      <c r="I5573">
        <v>62.299999</v>
      </c>
      <c r="J5573">
        <v>62.299999</v>
      </c>
      <c r="K5573">
        <v>3575700</v>
      </c>
      <c r="L5573">
        <v>2.3239999999999998</v>
      </c>
      <c r="M5573">
        <v>2.6676907481608E-2</v>
      </c>
      <c r="N5573">
        <v>-2.5827325036592502E-2</v>
      </c>
      <c r="O5573">
        <v>-0.215085506035811</v>
      </c>
      <c r="P5573">
        <v>-9.77877458181374E-2</v>
      </c>
      <c r="Q5573">
        <v>-0.26618464371209</v>
      </c>
      <c r="R5573">
        <v>2.7139922731564601E-2</v>
      </c>
      <c r="S5573">
        <v>2.87194935391577E-2</v>
      </c>
      <c r="T5573">
        <v>2.1649427208428801E-2</v>
      </c>
      <c r="U5573">
        <v>2.34593950645678E-2</v>
      </c>
      <c r="V5573">
        <v>86.5</v>
      </c>
      <c r="W5573">
        <v>54.735000999999997</v>
      </c>
      <c r="X5573">
        <v>-0.20034701249272999</v>
      </c>
      <c r="Y5573">
        <v>1.3526439988342199E-3</v>
      </c>
      <c r="Z5573">
        <v>1.5143056825486401</v>
      </c>
      <c r="AA5573">
        <v>-2.1011650011395999</v>
      </c>
      <c r="AB5573">
        <v>-2.2121810816098</v>
      </c>
      <c r="AC5573" t="s">
        <v>257</v>
      </c>
      <c r="AD5573" t="s">
        <v>403</v>
      </c>
      <c r="AE5573" t="s">
        <v>56</v>
      </c>
      <c r="AF5573" t="s">
        <v>59</v>
      </c>
      <c r="AG5573" t="s">
        <v>404</v>
      </c>
      <c r="AH5573" s="45">
        <v>42166</v>
      </c>
      <c r="AI5573">
        <v>1604778</v>
      </c>
      <c r="AK5573" t="s">
        <v>405</v>
      </c>
      <c r="AL5573" t="s">
        <v>328</v>
      </c>
      <c r="AM5573" t="s">
        <v>245</v>
      </c>
    </row>
    <row r="5574" spans="1:39" x14ac:dyDescent="0.3">
      <c r="A5574" s="1">
        <v>43621</v>
      </c>
      <c r="B5574" t="s">
        <v>48</v>
      </c>
      <c r="C5574" t="s">
        <v>239</v>
      </c>
      <c r="D5574">
        <v>900</v>
      </c>
      <c r="E5574">
        <v>12</v>
      </c>
      <c r="F5574">
        <v>64.650002000000001</v>
      </c>
      <c r="G5574">
        <v>65</v>
      </c>
      <c r="H5574">
        <v>62.57</v>
      </c>
      <c r="I5574">
        <v>63.439999</v>
      </c>
      <c r="J5574">
        <v>63.439999</v>
      </c>
      <c r="K5574">
        <v>1207400</v>
      </c>
      <c r="L5574">
        <v>2.1230000000000002</v>
      </c>
      <c r="M5574">
        <v>-1.1597074118044099E-2</v>
      </c>
      <c r="N5574">
        <v>2.16706534722092E-2</v>
      </c>
      <c r="O5574">
        <v>-0.16979067657236499</v>
      </c>
      <c r="P5574">
        <v>-8.5025921537214499E-2</v>
      </c>
      <c r="Q5574">
        <v>-0.25283705827291098</v>
      </c>
      <c r="R5574">
        <v>2.02429797637095E-2</v>
      </c>
      <c r="S5574">
        <v>3.0334738526418801E-2</v>
      </c>
      <c r="T5574">
        <v>2.25584935838689E-2</v>
      </c>
      <c r="U5574">
        <v>2.3619256865256601E-2</v>
      </c>
      <c r="V5574">
        <v>86.5</v>
      </c>
      <c r="W5574">
        <v>54.735000999999997</v>
      </c>
      <c r="X5574">
        <v>-0.20034701249272999</v>
      </c>
      <c r="Y5574">
        <v>8.1287266899663802E-3</v>
      </c>
      <c r="Z5574">
        <v>1.5016684724645799</v>
      </c>
      <c r="AA5574">
        <v>-1.9090495918185499</v>
      </c>
      <c r="AB5574">
        <v>-1.96840254879625</v>
      </c>
      <c r="AC5574" t="s">
        <v>257</v>
      </c>
      <c r="AD5574" t="s">
        <v>403</v>
      </c>
      <c r="AE5574" t="s">
        <v>56</v>
      </c>
      <c r="AF5574" t="s">
        <v>59</v>
      </c>
      <c r="AG5574" t="s">
        <v>404</v>
      </c>
      <c r="AH5574" s="45">
        <v>42166</v>
      </c>
      <c r="AI5574">
        <v>1604778</v>
      </c>
      <c r="AK5574" t="s">
        <v>405</v>
      </c>
      <c r="AL5574" t="s">
        <v>328</v>
      </c>
      <c r="AM5574" t="s">
        <v>245</v>
      </c>
    </row>
    <row r="5575" spans="1:39" x14ac:dyDescent="0.3">
      <c r="A5575" s="1">
        <v>43586</v>
      </c>
      <c r="B5575" t="s">
        <v>48</v>
      </c>
      <c r="C5575" t="s">
        <v>239</v>
      </c>
      <c r="D5575">
        <v>1500</v>
      </c>
      <c r="E5575">
        <v>13</v>
      </c>
      <c r="F5575">
        <v>76.809997999999993</v>
      </c>
      <c r="G5575">
        <v>77.669997999999893</v>
      </c>
      <c r="H5575">
        <v>75.449996999999996</v>
      </c>
      <c r="I5575">
        <v>75.580001999999993</v>
      </c>
      <c r="J5575">
        <v>75.580001999999993</v>
      </c>
      <c r="K5575">
        <v>1743400</v>
      </c>
      <c r="L5575">
        <v>2.5110000000000001</v>
      </c>
      <c r="M5575">
        <v>-3.9683841257257202E-4</v>
      </c>
      <c r="N5575">
        <v>-2.18551913944851E-2</v>
      </c>
      <c r="O5575">
        <v>5.2282612421522698E-2</v>
      </c>
      <c r="P5575">
        <v>0.14268368659215</v>
      </c>
      <c r="Q5575">
        <v>0.114546676791518</v>
      </c>
      <c r="R5575">
        <v>1.4725846396754E-2</v>
      </c>
      <c r="S5575">
        <v>1.28034660532102E-2</v>
      </c>
      <c r="T5575">
        <v>1.5663358150332901E-2</v>
      </c>
      <c r="U5575">
        <v>2.2673283221158299E-2</v>
      </c>
      <c r="V5575">
        <v>86.5</v>
      </c>
      <c r="W5575">
        <v>54.735000999999997</v>
      </c>
      <c r="X5575">
        <v>-0.185941233412139</v>
      </c>
      <c r="Y5575">
        <v>-7.5304459681844096E-3</v>
      </c>
      <c r="Z5575">
        <v>1.54743141824243</v>
      </c>
      <c r="AA5575">
        <v>0.66363871962501397</v>
      </c>
      <c r="AB5575">
        <v>0.64080794630217797</v>
      </c>
      <c r="AC5575" t="s">
        <v>258</v>
      </c>
      <c r="AD5575" t="s">
        <v>403</v>
      </c>
      <c r="AE5575" t="s">
        <v>56</v>
      </c>
      <c r="AF5575" t="s">
        <v>59</v>
      </c>
      <c r="AG5575" t="s">
        <v>404</v>
      </c>
      <c r="AH5575" s="45">
        <v>42166</v>
      </c>
      <c r="AI5575">
        <v>1604778</v>
      </c>
      <c r="AK5575" t="s">
        <v>405</v>
      </c>
      <c r="AL5575" t="s">
        <v>328</v>
      </c>
      <c r="AM5575" t="s">
        <v>245</v>
      </c>
    </row>
    <row r="5576" spans="1:39" x14ac:dyDescent="0.3">
      <c r="A5576" s="1">
        <v>43592</v>
      </c>
      <c r="B5576" t="s">
        <v>48</v>
      </c>
      <c r="C5576" t="s">
        <v>239</v>
      </c>
      <c r="D5576">
        <v>1300</v>
      </c>
      <c r="E5576">
        <v>13</v>
      </c>
      <c r="F5576">
        <v>73.610000999999997</v>
      </c>
      <c r="G5576">
        <v>74.459998999999996</v>
      </c>
      <c r="H5576">
        <v>72.699996999999996</v>
      </c>
      <c r="I5576">
        <v>73.680000000000007</v>
      </c>
      <c r="J5576">
        <v>73.680000000000007</v>
      </c>
      <c r="K5576">
        <v>2142800</v>
      </c>
      <c r="L5576">
        <v>2.448</v>
      </c>
      <c r="M5576">
        <v>-8.7832736971864903E-3</v>
      </c>
      <c r="N5576">
        <v>-2.58571708488907E-2</v>
      </c>
      <c r="O5576">
        <v>-4.8741092644580203E-3</v>
      </c>
      <c r="P5576">
        <v>0.109470757752786</v>
      </c>
      <c r="Q5576">
        <v>-7.5899810477571897E-2</v>
      </c>
      <c r="R5576">
        <v>1.356491482575E-2</v>
      </c>
      <c r="S5576">
        <v>1.35153413272173E-2</v>
      </c>
      <c r="T5576">
        <v>1.6130656830271602E-2</v>
      </c>
      <c r="U5576">
        <v>2.2089925001613501E-2</v>
      </c>
      <c r="V5576">
        <v>86.5</v>
      </c>
      <c r="W5576">
        <v>54.735000999999997</v>
      </c>
      <c r="X5576">
        <v>-0.185941233412139</v>
      </c>
      <c r="Y5576">
        <v>-1.6649488130547601E-2</v>
      </c>
      <c r="Z5576">
        <v>1.5232199224551499</v>
      </c>
      <c r="AA5576">
        <v>-0.74761576001228802</v>
      </c>
      <c r="AB5576">
        <v>-5.9028423557033603E-2</v>
      </c>
      <c r="AC5576" t="s">
        <v>258</v>
      </c>
      <c r="AD5576" t="s">
        <v>403</v>
      </c>
      <c r="AE5576" t="s">
        <v>56</v>
      </c>
      <c r="AF5576" t="s">
        <v>59</v>
      </c>
      <c r="AG5576" t="s">
        <v>404</v>
      </c>
      <c r="AH5576" s="45">
        <v>42166</v>
      </c>
      <c r="AI5576">
        <v>1604778</v>
      </c>
      <c r="AK5576" t="s">
        <v>405</v>
      </c>
      <c r="AL5576" t="s">
        <v>328</v>
      </c>
      <c r="AM5576" t="s">
        <v>245</v>
      </c>
    </row>
    <row r="5577" spans="1:39" x14ac:dyDescent="0.3">
      <c r="A5577" s="1">
        <v>43606</v>
      </c>
      <c r="B5577" t="s">
        <v>48</v>
      </c>
      <c r="C5577" t="s">
        <v>239</v>
      </c>
      <c r="D5577">
        <v>1900</v>
      </c>
      <c r="E5577">
        <v>13</v>
      </c>
      <c r="F5577">
        <v>64.980002999999996</v>
      </c>
      <c r="G5577">
        <v>67.952003000000005</v>
      </c>
      <c r="H5577">
        <v>61.474997999999999</v>
      </c>
      <c r="I5577">
        <v>61.540000999999997</v>
      </c>
      <c r="J5577">
        <v>61.540000999999997</v>
      </c>
      <c r="K5577">
        <v>4127100</v>
      </c>
      <c r="L5577">
        <v>2.4260000000000002</v>
      </c>
      <c r="M5577">
        <v>4.3970594059262597E-3</v>
      </c>
      <c r="N5577">
        <v>-0.16885241916188001</v>
      </c>
      <c r="O5577">
        <v>-0.21995353203395401</v>
      </c>
      <c r="P5577">
        <v>-6.7843905988451594E-2</v>
      </c>
      <c r="Q5577">
        <v>-0.25720102041669701</v>
      </c>
      <c r="R5577">
        <v>3.7659825898847303E-2</v>
      </c>
      <c r="S5577">
        <v>2.7756314944457398E-2</v>
      </c>
      <c r="T5577">
        <v>2.1531202966989099E-2</v>
      </c>
      <c r="U5577">
        <v>2.3391640822383299E-2</v>
      </c>
      <c r="V5577">
        <v>86.5</v>
      </c>
      <c r="W5577">
        <v>54.735000999999997</v>
      </c>
      <c r="X5577">
        <v>-0.20034701249272999</v>
      </c>
      <c r="Y5577">
        <v>8.4599491109458805E-3</v>
      </c>
      <c r="Z5577">
        <v>1.52827439460466</v>
      </c>
      <c r="AA5577">
        <v>-2.0908434023086602</v>
      </c>
      <c r="AB5577">
        <v>-1.7386262406503099</v>
      </c>
      <c r="AC5577" t="s">
        <v>258</v>
      </c>
      <c r="AD5577" t="s">
        <v>403</v>
      </c>
      <c r="AE5577" t="s">
        <v>56</v>
      </c>
      <c r="AF5577" t="s">
        <v>59</v>
      </c>
      <c r="AG5577" t="s">
        <v>404</v>
      </c>
      <c r="AH5577" s="45">
        <v>42166</v>
      </c>
      <c r="AI5577">
        <v>1604778</v>
      </c>
      <c r="AK5577" t="s">
        <v>405</v>
      </c>
      <c r="AL5577" t="s">
        <v>328</v>
      </c>
      <c r="AM5577" t="s">
        <v>245</v>
      </c>
    </row>
    <row r="5578" spans="1:39" x14ac:dyDescent="0.3">
      <c r="A5578" s="1">
        <v>43608</v>
      </c>
      <c r="B5578" t="s">
        <v>48</v>
      </c>
      <c r="C5578" t="s">
        <v>239</v>
      </c>
      <c r="D5578">
        <v>1200</v>
      </c>
      <c r="E5578">
        <v>13</v>
      </c>
      <c r="F5578">
        <v>59.279998999999997</v>
      </c>
      <c r="G5578">
        <v>60.77</v>
      </c>
      <c r="H5578">
        <v>58.52</v>
      </c>
      <c r="I5578">
        <v>60.66</v>
      </c>
      <c r="J5578">
        <v>60.66</v>
      </c>
      <c r="K5578">
        <v>2774500</v>
      </c>
      <c r="L5578">
        <v>2.2959999999999998</v>
      </c>
      <c r="M5578">
        <v>7.6121333343641502E-3</v>
      </c>
      <c r="N5578">
        <v>-0.115839557674923</v>
      </c>
      <c r="O5578">
        <v>-0.23331254837644899</v>
      </c>
      <c r="P5578">
        <v>-0.11127773693370099</v>
      </c>
      <c r="Q5578">
        <v>-0.28644489549552898</v>
      </c>
      <c r="R5578">
        <v>3.0395958459438099E-2</v>
      </c>
      <c r="S5578">
        <v>2.7868090362175899E-2</v>
      </c>
      <c r="T5578">
        <v>2.14313337619991E-2</v>
      </c>
      <c r="U5578">
        <v>2.33986100721554E-2</v>
      </c>
      <c r="V5578">
        <v>86.5</v>
      </c>
      <c r="W5578">
        <v>54.735000999999997</v>
      </c>
      <c r="X5578">
        <v>-0.20034701249272999</v>
      </c>
      <c r="Y5578">
        <v>-1.1985692488440201E-2</v>
      </c>
      <c r="Z5578">
        <v>1.5133186987857701</v>
      </c>
      <c r="AA5578">
        <v>-2.2610806264958101</v>
      </c>
      <c r="AB5578">
        <v>-2.1852250193182199</v>
      </c>
      <c r="AC5578" t="s">
        <v>258</v>
      </c>
      <c r="AD5578" t="s">
        <v>403</v>
      </c>
      <c r="AE5578" t="s">
        <v>56</v>
      </c>
      <c r="AF5578" t="s">
        <v>59</v>
      </c>
      <c r="AG5578" t="s">
        <v>404</v>
      </c>
      <c r="AH5578" s="45">
        <v>42166</v>
      </c>
      <c r="AI5578">
        <v>1604778</v>
      </c>
      <c r="AK5578" t="s">
        <v>405</v>
      </c>
      <c r="AL5578" t="s">
        <v>328</v>
      </c>
      <c r="AM5578" t="s">
        <v>245</v>
      </c>
    </row>
    <row r="5579" spans="1:39" x14ac:dyDescent="0.3">
      <c r="A5579" s="1">
        <v>43633</v>
      </c>
      <c r="B5579" t="s">
        <v>48</v>
      </c>
      <c r="C5579" t="s">
        <v>246</v>
      </c>
      <c r="D5579">
        <v>2100</v>
      </c>
      <c r="E5579">
        <v>13</v>
      </c>
      <c r="F5579">
        <v>61.709998999999897</v>
      </c>
      <c r="G5579">
        <v>62.349997999999999</v>
      </c>
      <c r="H5579">
        <v>60.77</v>
      </c>
      <c r="I5579">
        <v>61.66</v>
      </c>
      <c r="J5579">
        <v>61.66</v>
      </c>
      <c r="K5579">
        <v>741200</v>
      </c>
      <c r="L5579">
        <v>2.0859999999999999</v>
      </c>
      <c r="M5579">
        <v>2.5982476455319601E-3</v>
      </c>
      <c r="N5579">
        <v>-6.0414720183202E-2</v>
      </c>
      <c r="O5579">
        <v>-0.17360705486445499</v>
      </c>
      <c r="P5579">
        <v>-0.12442832304092399</v>
      </c>
      <c r="Q5579">
        <v>-0.30500602888397299</v>
      </c>
      <c r="R5579">
        <v>1.66188457187262E-2</v>
      </c>
      <c r="S5579">
        <v>2.79416029018324E-2</v>
      </c>
      <c r="T5579">
        <v>2.3155604934180299E-2</v>
      </c>
      <c r="U5579">
        <v>2.3605280799014802E-2</v>
      </c>
      <c r="V5579">
        <v>86.5</v>
      </c>
      <c r="W5579">
        <v>54.735000999999997</v>
      </c>
      <c r="X5579">
        <v>-0.20034701249272999</v>
      </c>
      <c r="Y5579">
        <v>9.3131563797728401E-4</v>
      </c>
      <c r="Z5579">
        <v>1.51670915884382</v>
      </c>
      <c r="AA5579">
        <v>-2.20405088880654</v>
      </c>
      <c r="AB5579">
        <v>-1.88326228681528</v>
      </c>
      <c r="AC5579" t="s">
        <v>258</v>
      </c>
      <c r="AD5579" t="s">
        <v>403</v>
      </c>
      <c r="AE5579" t="s">
        <v>56</v>
      </c>
      <c r="AF5579" t="s">
        <v>59</v>
      </c>
      <c r="AG5579" t="s">
        <v>404</v>
      </c>
      <c r="AH5579" s="45">
        <v>42166</v>
      </c>
      <c r="AI5579">
        <v>1604778</v>
      </c>
      <c r="AK5579" t="s">
        <v>405</v>
      </c>
      <c r="AL5579" t="s">
        <v>328</v>
      </c>
      <c r="AM5579" t="s">
        <v>245</v>
      </c>
    </row>
    <row r="5580" spans="1:39" x14ac:dyDescent="0.3">
      <c r="A5580" s="1">
        <v>43635</v>
      </c>
      <c r="B5580" t="s">
        <v>48</v>
      </c>
      <c r="C5580" t="s">
        <v>239</v>
      </c>
      <c r="D5580">
        <v>1700</v>
      </c>
      <c r="E5580">
        <v>13</v>
      </c>
      <c r="F5580">
        <v>65.599997999999999</v>
      </c>
      <c r="G5580">
        <v>66.059997999999993</v>
      </c>
      <c r="H5580">
        <v>64.75</v>
      </c>
      <c r="I5580">
        <v>65.589995999999999</v>
      </c>
      <c r="J5580">
        <v>65.589995999999999</v>
      </c>
      <c r="K5580">
        <v>923200</v>
      </c>
      <c r="L5580">
        <v>2.0289999999999999</v>
      </c>
      <c r="M5580">
        <v>7.6523181898142598E-3</v>
      </c>
      <c r="N5580">
        <v>4.37866488355683E-2</v>
      </c>
      <c r="O5580">
        <v>2.5634449542100601E-2</v>
      </c>
      <c r="P5580">
        <v>-5.2420983577840898E-2</v>
      </c>
      <c r="Q5580">
        <v>-0.26847927692050799</v>
      </c>
      <c r="R5580">
        <v>2.96838793180246E-2</v>
      </c>
      <c r="S5580">
        <v>2.3114416748986299E-2</v>
      </c>
      <c r="T5580">
        <v>2.4168883702959498E-2</v>
      </c>
      <c r="U5580">
        <v>2.38326594376525E-2</v>
      </c>
      <c r="V5580">
        <v>86.496002000000004</v>
      </c>
      <c r="W5580">
        <v>54.735000999999997</v>
      </c>
      <c r="X5580">
        <v>-0.20034701249272999</v>
      </c>
      <c r="Y5580">
        <v>2.98071681438073E-3</v>
      </c>
      <c r="Z5580">
        <v>1.5359271805385599</v>
      </c>
      <c r="AA5580">
        <v>-1.9484975780952001</v>
      </c>
      <c r="AB5580">
        <v>-1.97325897138549</v>
      </c>
      <c r="AC5580" t="s">
        <v>258</v>
      </c>
      <c r="AD5580" t="s">
        <v>403</v>
      </c>
      <c r="AE5580" t="s">
        <v>56</v>
      </c>
      <c r="AF5580" t="s">
        <v>59</v>
      </c>
      <c r="AG5580" t="s">
        <v>404</v>
      </c>
      <c r="AH5580" s="45">
        <v>42166</v>
      </c>
      <c r="AI5580">
        <v>1604778</v>
      </c>
      <c r="AK5580" t="s">
        <v>405</v>
      </c>
      <c r="AL5580" t="s">
        <v>328</v>
      </c>
      <c r="AM5580" t="s">
        <v>245</v>
      </c>
    </row>
    <row r="5581" spans="1:39" x14ac:dyDescent="0.3">
      <c r="A5581" s="1">
        <v>43560</v>
      </c>
      <c r="B5581" t="s">
        <v>48</v>
      </c>
      <c r="C5581" t="s">
        <v>239</v>
      </c>
      <c r="D5581">
        <v>1900</v>
      </c>
      <c r="E5581">
        <v>14</v>
      </c>
      <c r="F5581">
        <v>74.470000999999996</v>
      </c>
      <c r="G5581">
        <v>74.930000000000007</v>
      </c>
      <c r="H5581">
        <v>74.300003000000004</v>
      </c>
      <c r="I5581">
        <v>74.889999000000003</v>
      </c>
      <c r="J5581">
        <v>74.889999000000003</v>
      </c>
      <c r="K5581">
        <v>623700</v>
      </c>
      <c r="L5581">
        <v>2.5009999999999999</v>
      </c>
      <c r="M5581">
        <v>1.14148556968484E-2</v>
      </c>
      <c r="N5581">
        <v>4.3111244946511001E-2</v>
      </c>
      <c r="O5581">
        <v>8.0899873807476499E-2</v>
      </c>
      <c r="P5581">
        <v>0.23223132546929701</v>
      </c>
      <c r="Q5581">
        <v>4.7582385332777102E-2</v>
      </c>
      <c r="R5581">
        <v>9.4590016562112397E-3</v>
      </c>
      <c r="S5581">
        <v>1.8559230480180201E-2</v>
      </c>
      <c r="T5581">
        <v>1.7762618210387399E-2</v>
      </c>
      <c r="U5581">
        <v>2.2758540813131601E-2</v>
      </c>
      <c r="V5581">
        <v>86.5</v>
      </c>
      <c r="W5581">
        <v>54.735000999999997</v>
      </c>
      <c r="X5581">
        <v>-0.185941233412139</v>
      </c>
      <c r="Y5581">
        <v>4.62571739556182E-3</v>
      </c>
      <c r="Z5581">
        <v>1.5233995665060001</v>
      </c>
      <c r="AA5581">
        <v>0.16925774262078699</v>
      </c>
      <c r="AB5581">
        <v>0.20803754051309001</v>
      </c>
      <c r="AC5581" t="s">
        <v>259</v>
      </c>
      <c r="AD5581" t="s">
        <v>403</v>
      </c>
      <c r="AE5581" t="s">
        <v>56</v>
      </c>
      <c r="AF5581" t="s">
        <v>59</v>
      </c>
      <c r="AG5581" t="s">
        <v>404</v>
      </c>
      <c r="AH5581" s="45">
        <v>42166</v>
      </c>
      <c r="AI5581">
        <v>1604778</v>
      </c>
      <c r="AK5581" t="s">
        <v>405</v>
      </c>
      <c r="AL5581" t="s">
        <v>328</v>
      </c>
      <c r="AM5581" t="s">
        <v>245</v>
      </c>
    </row>
    <row r="5582" spans="1:39" x14ac:dyDescent="0.3">
      <c r="A5582" s="1">
        <v>43570</v>
      </c>
      <c r="B5582" t="s">
        <v>48</v>
      </c>
      <c r="C5582" t="s">
        <v>239</v>
      </c>
      <c r="D5582">
        <v>1400</v>
      </c>
      <c r="E5582">
        <v>14</v>
      </c>
      <c r="F5582">
        <v>77.160004000000001</v>
      </c>
      <c r="G5582">
        <v>77.260002</v>
      </c>
      <c r="H5582">
        <v>76.080001999999993</v>
      </c>
      <c r="I5582">
        <v>76.389999000000003</v>
      </c>
      <c r="J5582">
        <v>76.389999000000003</v>
      </c>
      <c r="K5582">
        <v>672700</v>
      </c>
      <c r="L5582">
        <v>2.5529999999999999</v>
      </c>
      <c r="M5582">
        <v>-1.04181564093046E-2</v>
      </c>
      <c r="N5582">
        <v>1.50358808335645E-2</v>
      </c>
      <c r="O5582">
        <v>0.106830623115285</v>
      </c>
      <c r="P5582">
        <v>0.222031445739792</v>
      </c>
      <c r="Q5582">
        <v>5.1575763781560903E-2</v>
      </c>
      <c r="R5582">
        <v>1.0820727186468201E-2</v>
      </c>
      <c r="S5582">
        <v>1.85771512664605E-2</v>
      </c>
      <c r="T5582">
        <v>1.64384746113505E-2</v>
      </c>
      <c r="U5582">
        <v>2.2689366915480399E-2</v>
      </c>
      <c r="V5582">
        <v>86.5</v>
      </c>
      <c r="W5582">
        <v>54.735000999999997</v>
      </c>
      <c r="X5582">
        <v>-0.185941233412139</v>
      </c>
      <c r="Y5582">
        <v>-6.2956724975841202E-4</v>
      </c>
      <c r="Z5582">
        <v>1.5452109142196799</v>
      </c>
      <c r="AA5582">
        <v>0.19483357022749601</v>
      </c>
      <c r="AB5582">
        <v>0.27787129036300701</v>
      </c>
      <c r="AC5582" t="s">
        <v>259</v>
      </c>
      <c r="AD5582" t="s">
        <v>403</v>
      </c>
      <c r="AE5582" t="s">
        <v>56</v>
      </c>
      <c r="AF5582" t="s">
        <v>59</v>
      </c>
      <c r="AG5582" t="s">
        <v>404</v>
      </c>
      <c r="AH5582" s="45">
        <v>42166</v>
      </c>
      <c r="AI5582">
        <v>1604778</v>
      </c>
      <c r="AK5582" t="s">
        <v>405</v>
      </c>
      <c r="AL5582" t="s">
        <v>328</v>
      </c>
      <c r="AM5582" t="s">
        <v>245</v>
      </c>
    </row>
    <row r="5583" spans="1:39" x14ac:dyDescent="0.3">
      <c r="A5583" s="1">
        <v>43592</v>
      </c>
      <c r="B5583" t="s">
        <v>48</v>
      </c>
      <c r="C5583" t="s">
        <v>246</v>
      </c>
      <c r="D5583">
        <v>1400</v>
      </c>
      <c r="E5583">
        <v>14</v>
      </c>
      <c r="F5583">
        <v>73.610000999999997</v>
      </c>
      <c r="G5583">
        <v>74.459998999999996</v>
      </c>
      <c r="H5583">
        <v>72.699996999999996</v>
      </c>
      <c r="I5583">
        <v>73.680000000000007</v>
      </c>
      <c r="J5583">
        <v>73.680000000000007</v>
      </c>
      <c r="K5583">
        <v>2142800</v>
      </c>
      <c r="L5583">
        <v>2.448</v>
      </c>
      <c r="M5583">
        <v>-8.7832736971864903E-3</v>
      </c>
      <c r="N5583">
        <v>-2.58571708488907E-2</v>
      </c>
      <c r="O5583">
        <v>-4.8741092644580203E-3</v>
      </c>
      <c r="P5583">
        <v>0.109470757752786</v>
      </c>
      <c r="Q5583">
        <v>-7.5899810477571897E-2</v>
      </c>
      <c r="R5583">
        <v>1.356491482575E-2</v>
      </c>
      <c r="S5583">
        <v>1.35153413272173E-2</v>
      </c>
      <c r="T5583">
        <v>1.6130656830271602E-2</v>
      </c>
      <c r="U5583">
        <v>2.2089925001613501E-2</v>
      </c>
      <c r="V5583">
        <v>86.5</v>
      </c>
      <c r="W5583">
        <v>54.735000999999997</v>
      </c>
      <c r="X5583">
        <v>-0.185941233412139</v>
      </c>
      <c r="Y5583">
        <v>-1.6649488130547601E-2</v>
      </c>
      <c r="Z5583">
        <v>1.5232199224551499</v>
      </c>
      <c r="AA5583">
        <v>-0.74761576001228802</v>
      </c>
      <c r="AB5583">
        <v>-5.9028423557033603E-2</v>
      </c>
      <c r="AC5583" t="s">
        <v>259</v>
      </c>
      <c r="AD5583" t="s">
        <v>403</v>
      </c>
      <c r="AE5583" t="s">
        <v>56</v>
      </c>
      <c r="AF5583" t="s">
        <v>59</v>
      </c>
      <c r="AG5583" t="s">
        <v>404</v>
      </c>
      <c r="AH5583" s="45">
        <v>42166</v>
      </c>
      <c r="AI5583">
        <v>1604778</v>
      </c>
      <c r="AK5583" t="s">
        <v>405</v>
      </c>
      <c r="AL5583" t="s">
        <v>328</v>
      </c>
      <c r="AM5583" t="s">
        <v>245</v>
      </c>
    </row>
    <row r="5584" spans="1:39" x14ac:dyDescent="0.3">
      <c r="A5584" s="1">
        <v>43619</v>
      </c>
      <c r="B5584" t="s">
        <v>48</v>
      </c>
      <c r="C5584" t="s">
        <v>239</v>
      </c>
      <c r="D5584">
        <v>1400</v>
      </c>
      <c r="E5584">
        <v>14</v>
      </c>
      <c r="F5584">
        <v>61.650002000000001</v>
      </c>
      <c r="G5584">
        <v>62.75</v>
      </c>
      <c r="H5584">
        <v>60.77</v>
      </c>
      <c r="I5584">
        <v>61.880001</v>
      </c>
      <c r="J5584">
        <v>61.880001</v>
      </c>
      <c r="K5584">
        <v>1619100</v>
      </c>
      <c r="L5584">
        <v>2.081</v>
      </c>
      <c r="M5584">
        <v>1.1376703142417999E-2</v>
      </c>
      <c r="N5584">
        <v>-6.7643678768674904E-3</v>
      </c>
      <c r="O5584">
        <v>-0.19999468251819399</v>
      </c>
      <c r="P5584">
        <v>-0.124012273744392</v>
      </c>
      <c r="Q5584">
        <v>-0.25994972014494899</v>
      </c>
      <c r="R5584">
        <v>1.84479658011612E-2</v>
      </c>
      <c r="S5584">
        <v>2.9287773591723298E-2</v>
      </c>
      <c r="T5584">
        <v>2.2030740735684701E-2</v>
      </c>
      <c r="U5584">
        <v>2.3525623324619199E-2</v>
      </c>
      <c r="V5584">
        <v>86.5</v>
      </c>
      <c r="W5584">
        <v>54.735000999999997</v>
      </c>
      <c r="X5584">
        <v>-0.20034701249272999</v>
      </c>
      <c r="Y5584">
        <v>-2.7690708645509302E-3</v>
      </c>
      <c r="Z5584">
        <v>1.5048720101112001</v>
      </c>
      <c r="AA5584">
        <v>-1.97419582577349</v>
      </c>
      <c r="AB5584">
        <v>-2.0898342070281601</v>
      </c>
      <c r="AC5584" t="s">
        <v>259</v>
      </c>
      <c r="AD5584" t="s">
        <v>403</v>
      </c>
      <c r="AE5584" t="s">
        <v>56</v>
      </c>
      <c r="AF5584" t="s">
        <v>59</v>
      </c>
      <c r="AG5584" t="s">
        <v>404</v>
      </c>
      <c r="AH5584" s="45">
        <v>42166</v>
      </c>
      <c r="AI5584">
        <v>1604778</v>
      </c>
      <c r="AK5584" t="s">
        <v>405</v>
      </c>
      <c r="AL5584" t="s">
        <v>328</v>
      </c>
      <c r="AM5584" t="s">
        <v>245</v>
      </c>
    </row>
    <row r="5585" spans="1:39" x14ac:dyDescent="0.3">
      <c r="A5585" s="1">
        <v>43623</v>
      </c>
      <c r="B5585" t="s">
        <v>48</v>
      </c>
      <c r="C5585" t="s">
        <v>246</v>
      </c>
      <c r="D5585">
        <v>1200</v>
      </c>
      <c r="E5585">
        <v>14</v>
      </c>
      <c r="F5585">
        <v>63.68</v>
      </c>
      <c r="G5585">
        <v>64.629997000000003</v>
      </c>
      <c r="H5585">
        <v>63.599997999999999</v>
      </c>
      <c r="I5585">
        <v>64.379997000000003</v>
      </c>
      <c r="J5585">
        <v>64.379997000000003</v>
      </c>
      <c r="K5585">
        <v>1053600</v>
      </c>
      <c r="L5585">
        <v>2.0840000000000001</v>
      </c>
      <c r="M5585">
        <v>1.45507693515007E-2</v>
      </c>
      <c r="N5585">
        <v>5.0982640549581203E-2</v>
      </c>
      <c r="O5585">
        <v>-0.13492841267471201</v>
      </c>
      <c r="P5585">
        <v>-6.3197996925456607E-2</v>
      </c>
      <c r="Q5585">
        <v>-0.21834797311943699</v>
      </c>
      <c r="R5585">
        <v>1.7942134032547099E-2</v>
      </c>
      <c r="S5585">
        <v>3.07155227714642E-2</v>
      </c>
      <c r="T5585">
        <v>2.2609204743490999E-2</v>
      </c>
      <c r="U5585">
        <v>2.3608304296084501E-2</v>
      </c>
      <c r="V5585">
        <v>86.5</v>
      </c>
      <c r="W5585">
        <v>54.735000999999997</v>
      </c>
      <c r="X5585">
        <v>-0.20034701249272999</v>
      </c>
      <c r="Y5585">
        <v>1.0442979367750601E-2</v>
      </c>
      <c r="Z5585">
        <v>1.5110171664119301</v>
      </c>
      <c r="AA5585">
        <v>-1.65308316354669</v>
      </c>
      <c r="AB5585">
        <v>-1.8570966980736101</v>
      </c>
      <c r="AC5585" t="s">
        <v>259</v>
      </c>
      <c r="AD5585" t="s">
        <v>403</v>
      </c>
      <c r="AE5585" t="s">
        <v>56</v>
      </c>
      <c r="AF5585" t="s">
        <v>59</v>
      </c>
      <c r="AG5585" t="s">
        <v>404</v>
      </c>
      <c r="AH5585" s="45">
        <v>42166</v>
      </c>
      <c r="AI5585">
        <v>1604778</v>
      </c>
      <c r="AK5585" t="s">
        <v>405</v>
      </c>
      <c r="AL5585" t="s">
        <v>328</v>
      </c>
      <c r="AM5585" t="s">
        <v>245</v>
      </c>
    </row>
    <row r="5586" spans="1:39" x14ac:dyDescent="0.3">
      <c r="A5586" s="1">
        <v>43627</v>
      </c>
      <c r="B5586" t="s">
        <v>48</v>
      </c>
      <c r="C5586" t="s">
        <v>239</v>
      </c>
      <c r="D5586">
        <v>2300</v>
      </c>
      <c r="E5586">
        <v>14</v>
      </c>
      <c r="F5586">
        <v>65.879997000000003</v>
      </c>
      <c r="G5586">
        <v>66</v>
      </c>
      <c r="H5586">
        <v>63.990001999999997</v>
      </c>
      <c r="I5586">
        <v>64.309997999999993</v>
      </c>
      <c r="J5586">
        <v>64.309997999999993</v>
      </c>
      <c r="K5586">
        <v>1891400</v>
      </c>
      <c r="L5586">
        <v>2.14</v>
      </c>
      <c r="M5586">
        <v>-1.8335033593797401E-2</v>
      </c>
      <c r="N5586">
        <v>2.0234733656978401E-3</v>
      </c>
      <c r="O5586">
        <v>-0.155771033765014</v>
      </c>
      <c r="P5586">
        <v>-7.3863592375561699E-2</v>
      </c>
      <c r="Q5586">
        <v>-0.22030957818934399</v>
      </c>
      <c r="R5586">
        <v>1.5644975887567299E-2</v>
      </c>
      <c r="S5586">
        <v>2.9977641226025899E-2</v>
      </c>
      <c r="T5586">
        <v>2.27782621160201E-2</v>
      </c>
      <c r="U5586">
        <v>2.3639669488325101E-2</v>
      </c>
      <c r="V5586">
        <v>86.5</v>
      </c>
      <c r="W5586">
        <v>54.735000999999997</v>
      </c>
      <c r="X5586">
        <v>-0.20034701249272999</v>
      </c>
      <c r="Y5586">
        <v>-3.4994119269314301E-4</v>
      </c>
      <c r="Z5586">
        <v>1.5158838644919499</v>
      </c>
      <c r="AA5586">
        <v>-1.6600518367999899</v>
      </c>
      <c r="AB5586">
        <v>-1.7477581432565601</v>
      </c>
      <c r="AC5586" t="s">
        <v>259</v>
      </c>
      <c r="AD5586" t="s">
        <v>403</v>
      </c>
      <c r="AE5586" t="s">
        <v>56</v>
      </c>
      <c r="AF5586" t="s">
        <v>59</v>
      </c>
      <c r="AG5586" t="s">
        <v>404</v>
      </c>
      <c r="AH5586" s="45">
        <v>42166</v>
      </c>
      <c r="AI5586">
        <v>1604778</v>
      </c>
      <c r="AK5586" t="s">
        <v>405</v>
      </c>
      <c r="AL5586" t="s">
        <v>328</v>
      </c>
      <c r="AM5586" t="s">
        <v>245</v>
      </c>
    </row>
    <row r="5587" spans="1:39" x14ac:dyDescent="0.3">
      <c r="A5587" s="1">
        <v>43630</v>
      </c>
      <c r="B5587" t="s">
        <v>48</v>
      </c>
      <c r="C5587" t="s">
        <v>239</v>
      </c>
      <c r="D5587">
        <v>1800</v>
      </c>
      <c r="E5587">
        <v>14</v>
      </c>
      <c r="F5587">
        <v>60.93</v>
      </c>
      <c r="G5587">
        <v>61.82</v>
      </c>
      <c r="H5587">
        <v>60.369999</v>
      </c>
      <c r="I5587">
        <v>61.5</v>
      </c>
      <c r="J5587">
        <v>61.5</v>
      </c>
      <c r="K5587">
        <v>1273300</v>
      </c>
      <c r="L5587">
        <v>2.093</v>
      </c>
      <c r="M5587">
        <v>-2.9006135538855799E-2</v>
      </c>
      <c r="N5587">
        <v>-4.5765804459866402E-2</v>
      </c>
      <c r="O5587">
        <v>-0.16950263049289699</v>
      </c>
      <c r="P5587">
        <v>-0.12458914754714399</v>
      </c>
      <c r="Q5587">
        <v>-0.26797702624807002</v>
      </c>
      <c r="R5587">
        <v>2.06551676156802E-2</v>
      </c>
      <c r="S5587">
        <v>2.8028543036057601E-2</v>
      </c>
      <c r="T5587">
        <v>2.31551014821526E-2</v>
      </c>
      <c r="U5587">
        <v>2.3743927062920198E-2</v>
      </c>
      <c r="V5587">
        <v>86.5</v>
      </c>
      <c r="W5587">
        <v>54.735000999999997</v>
      </c>
      <c r="X5587">
        <v>-0.20034701249272999</v>
      </c>
      <c r="Y5587">
        <v>-1.6128120944145399E-3</v>
      </c>
      <c r="Z5587">
        <v>1.5202900811043301</v>
      </c>
      <c r="AA5587">
        <v>-1.9620295136623001</v>
      </c>
      <c r="AB5587">
        <v>-1.7653870888581999</v>
      </c>
      <c r="AC5587" t="s">
        <v>259</v>
      </c>
      <c r="AD5587" t="s">
        <v>403</v>
      </c>
      <c r="AE5587" t="s">
        <v>56</v>
      </c>
      <c r="AF5587" t="s">
        <v>59</v>
      </c>
      <c r="AG5587" t="s">
        <v>404</v>
      </c>
      <c r="AH5587" s="45">
        <v>42166</v>
      </c>
      <c r="AI5587">
        <v>1604778</v>
      </c>
      <c r="AK5587" t="s">
        <v>405</v>
      </c>
      <c r="AL5587" t="s">
        <v>328</v>
      </c>
      <c r="AM5587" t="s">
        <v>245</v>
      </c>
    </row>
    <row r="5588" spans="1:39" x14ac:dyDescent="0.3">
      <c r="A5588" s="1">
        <v>43556</v>
      </c>
      <c r="B5588" t="s">
        <v>48</v>
      </c>
      <c r="C5588" t="s">
        <v>239</v>
      </c>
      <c r="D5588">
        <v>1800</v>
      </c>
      <c r="E5588">
        <v>15</v>
      </c>
      <c r="F5588">
        <v>72.620002999999997</v>
      </c>
      <c r="G5588">
        <v>73.690002000000007</v>
      </c>
      <c r="H5588">
        <v>72.620002999999997</v>
      </c>
      <c r="I5588">
        <v>73.209998999999996</v>
      </c>
      <c r="J5588">
        <v>73.209998999999996</v>
      </c>
      <c r="K5588">
        <v>928300</v>
      </c>
      <c r="L5588">
        <v>2.4969999999999999</v>
      </c>
      <c r="M5588">
        <v>2.04228980373681E-2</v>
      </c>
      <c r="N5588">
        <v>3.2484754846022597E-2</v>
      </c>
      <c r="O5588">
        <v>4.28387795443829E-2</v>
      </c>
      <c r="P5588">
        <v>0.18590669178850899</v>
      </c>
      <c r="Q5588">
        <v>3.8428814237919197E-2</v>
      </c>
      <c r="R5588">
        <v>1.37707828796987E-2</v>
      </c>
      <c r="S5588">
        <v>1.8694074994217099E-2</v>
      </c>
      <c r="T5588">
        <v>2.30118449660267E-2</v>
      </c>
      <c r="U5588">
        <v>2.2880531843261599E-2</v>
      </c>
      <c r="V5588">
        <v>86.5</v>
      </c>
      <c r="W5588">
        <v>54.735000999999997</v>
      </c>
      <c r="X5588">
        <v>-0.185941233412139</v>
      </c>
      <c r="Y5588">
        <v>1.1502195497633099E-2</v>
      </c>
      <c r="Z5588">
        <v>1.51632570534071</v>
      </c>
      <c r="AA5588">
        <v>0.101030760543953</v>
      </c>
      <c r="AB5588">
        <v>-0.12172212326134201</v>
      </c>
      <c r="AC5588" t="s">
        <v>260</v>
      </c>
      <c r="AD5588" t="s">
        <v>403</v>
      </c>
      <c r="AE5588" t="s">
        <v>56</v>
      </c>
      <c r="AF5588" t="s">
        <v>59</v>
      </c>
      <c r="AG5588" t="s">
        <v>404</v>
      </c>
      <c r="AH5588" s="45">
        <v>42166</v>
      </c>
      <c r="AI5588">
        <v>1604778</v>
      </c>
      <c r="AK5588" t="s">
        <v>405</v>
      </c>
      <c r="AL5588" t="s">
        <v>328</v>
      </c>
      <c r="AM5588" t="s">
        <v>245</v>
      </c>
    </row>
    <row r="5589" spans="1:39" x14ac:dyDescent="0.3">
      <c r="A5589" s="1">
        <v>43557</v>
      </c>
      <c r="B5589" t="s">
        <v>48</v>
      </c>
      <c r="C5589" t="s">
        <v>246</v>
      </c>
      <c r="D5589">
        <v>800</v>
      </c>
      <c r="E5589">
        <v>15</v>
      </c>
      <c r="F5589">
        <v>75.080001999999993</v>
      </c>
      <c r="G5589">
        <v>75.510002</v>
      </c>
      <c r="H5589">
        <v>73.720000999999996</v>
      </c>
      <c r="I5589">
        <v>74.069999999999993</v>
      </c>
      <c r="J5589">
        <v>74.069999999999993</v>
      </c>
      <c r="K5589">
        <v>1149100</v>
      </c>
      <c r="L5589">
        <v>2.4809999999999999</v>
      </c>
      <c r="M5589">
        <v>1.16785820259826E-2</v>
      </c>
      <c r="N5589">
        <v>4.0220239379709199E-2</v>
      </c>
      <c r="O5589">
        <v>4.9397882206974698E-2</v>
      </c>
      <c r="P5589">
        <v>0.198572782115713</v>
      </c>
      <c r="Q5589">
        <v>7.7739001019614895E-2</v>
      </c>
      <c r="R5589">
        <v>1.3846456524252799E-2</v>
      </c>
      <c r="S5589">
        <v>1.87990854811938E-2</v>
      </c>
      <c r="T5589">
        <v>2.3032202356191401E-2</v>
      </c>
      <c r="U5589">
        <v>2.2824286834772001E-2</v>
      </c>
      <c r="V5589">
        <v>86.5</v>
      </c>
      <c r="W5589">
        <v>54.735000999999997</v>
      </c>
      <c r="X5589">
        <v>-0.185941233412139</v>
      </c>
      <c r="Y5589" s="44">
        <v>1.7455614805152698E-5</v>
      </c>
      <c r="Z5589">
        <v>1.52288224748268</v>
      </c>
      <c r="AA5589">
        <v>0.39704911534867698</v>
      </c>
      <c r="AB5589">
        <v>2.3319951518577901E-3</v>
      </c>
      <c r="AC5589" t="s">
        <v>260</v>
      </c>
      <c r="AD5589" t="s">
        <v>403</v>
      </c>
      <c r="AE5589" t="s">
        <v>56</v>
      </c>
      <c r="AF5589" t="s">
        <v>59</v>
      </c>
      <c r="AG5589" t="s">
        <v>404</v>
      </c>
      <c r="AH5589" s="45">
        <v>42166</v>
      </c>
      <c r="AI5589">
        <v>1604778</v>
      </c>
      <c r="AK5589" t="s">
        <v>405</v>
      </c>
      <c r="AL5589" t="s">
        <v>328</v>
      </c>
      <c r="AM5589" t="s">
        <v>245</v>
      </c>
    </row>
    <row r="5590" spans="1:39" x14ac:dyDescent="0.3">
      <c r="A5590" s="1">
        <v>43579</v>
      </c>
      <c r="B5590" t="s">
        <v>48</v>
      </c>
      <c r="C5590" t="s">
        <v>246</v>
      </c>
      <c r="D5590">
        <v>900</v>
      </c>
      <c r="E5590">
        <v>15</v>
      </c>
      <c r="F5590">
        <v>77.050003000000004</v>
      </c>
      <c r="G5590">
        <v>78.510002</v>
      </c>
      <c r="H5590">
        <v>76.660004000000001</v>
      </c>
      <c r="I5590">
        <v>77.25</v>
      </c>
      <c r="J5590">
        <v>77.25</v>
      </c>
      <c r="K5590">
        <v>1316200</v>
      </c>
      <c r="L5590">
        <v>2.5219999999999998</v>
      </c>
      <c r="M5590">
        <v>8.4498651409700906E-3</v>
      </c>
      <c r="N5590">
        <v>-1.36283674454686E-2</v>
      </c>
      <c r="O5590">
        <v>7.4974693677706303E-2</v>
      </c>
      <c r="P5590">
        <v>0.221365198246714</v>
      </c>
      <c r="Q5590">
        <v>0.117588879748579</v>
      </c>
      <c r="R5590">
        <v>1.3079521751318299E-2</v>
      </c>
      <c r="S5590">
        <v>1.200556565722E-2</v>
      </c>
      <c r="T5590">
        <v>1.6626679037614799E-2</v>
      </c>
      <c r="U5590">
        <v>2.2634476922438501E-2</v>
      </c>
      <c r="V5590">
        <v>86.5</v>
      </c>
      <c r="W5590">
        <v>54.735000999999997</v>
      </c>
      <c r="X5590">
        <v>-0.185941233412139</v>
      </c>
      <c r="Y5590">
        <v>-2.1941687255359501E-3</v>
      </c>
      <c r="Z5590">
        <v>1.5432353611649201</v>
      </c>
      <c r="AA5590">
        <v>0.68887759937536197</v>
      </c>
      <c r="AB5590">
        <v>0.36322369277755501</v>
      </c>
      <c r="AC5590" t="s">
        <v>260</v>
      </c>
      <c r="AD5590" t="s">
        <v>403</v>
      </c>
      <c r="AE5590" t="s">
        <v>56</v>
      </c>
      <c r="AF5590" t="s">
        <v>59</v>
      </c>
      <c r="AG5590" t="s">
        <v>404</v>
      </c>
      <c r="AH5590" s="45">
        <v>42166</v>
      </c>
      <c r="AI5590">
        <v>1604778</v>
      </c>
      <c r="AK5590" t="s">
        <v>405</v>
      </c>
      <c r="AL5590" t="s">
        <v>328</v>
      </c>
      <c r="AM5590" t="s">
        <v>245</v>
      </c>
    </row>
    <row r="5591" spans="1:39" x14ac:dyDescent="0.3">
      <c r="A5591" s="1">
        <v>43592</v>
      </c>
      <c r="B5591" t="s">
        <v>48</v>
      </c>
      <c r="C5591" t="s">
        <v>246</v>
      </c>
      <c r="D5591">
        <v>900</v>
      </c>
      <c r="E5591">
        <v>15</v>
      </c>
      <c r="F5591">
        <v>73.610000999999997</v>
      </c>
      <c r="G5591">
        <v>74.459998999999996</v>
      </c>
      <c r="H5591">
        <v>72.699996999999996</v>
      </c>
      <c r="I5591">
        <v>73.680000000000007</v>
      </c>
      <c r="J5591">
        <v>73.680000000000007</v>
      </c>
      <c r="K5591">
        <v>2142800</v>
      </c>
      <c r="L5591">
        <v>2.448</v>
      </c>
      <c r="M5591">
        <v>-8.7832736971864903E-3</v>
      </c>
      <c r="N5591">
        <v>-2.58571708488907E-2</v>
      </c>
      <c r="O5591">
        <v>-4.8741092644580203E-3</v>
      </c>
      <c r="P5591">
        <v>0.109470757752786</v>
      </c>
      <c r="Q5591">
        <v>-7.5899810477571897E-2</v>
      </c>
      <c r="R5591">
        <v>1.356491482575E-2</v>
      </c>
      <c r="S5591">
        <v>1.35153413272173E-2</v>
      </c>
      <c r="T5591">
        <v>1.6130656830271602E-2</v>
      </c>
      <c r="U5591">
        <v>2.2089925001613501E-2</v>
      </c>
      <c r="V5591">
        <v>86.5</v>
      </c>
      <c r="W5591">
        <v>54.735000999999997</v>
      </c>
      <c r="X5591">
        <v>-0.185941233412139</v>
      </c>
      <c r="Y5591">
        <v>-1.6649488130547601E-2</v>
      </c>
      <c r="Z5591">
        <v>1.5232199224551499</v>
      </c>
      <c r="AA5591">
        <v>-0.74761576001228802</v>
      </c>
      <c r="AB5591">
        <v>-5.9028423557033603E-2</v>
      </c>
      <c r="AC5591" t="s">
        <v>260</v>
      </c>
      <c r="AD5591" t="s">
        <v>403</v>
      </c>
      <c r="AE5591" t="s">
        <v>56</v>
      </c>
      <c r="AF5591" t="s">
        <v>59</v>
      </c>
      <c r="AG5591" t="s">
        <v>404</v>
      </c>
      <c r="AH5591" s="45">
        <v>42166</v>
      </c>
      <c r="AI5591">
        <v>1604778</v>
      </c>
      <c r="AK5591" t="s">
        <v>405</v>
      </c>
      <c r="AL5591" t="s">
        <v>328</v>
      </c>
      <c r="AM5591" t="s">
        <v>245</v>
      </c>
    </row>
    <row r="5592" spans="1:39" x14ac:dyDescent="0.3">
      <c r="A5592" s="1">
        <v>43606</v>
      </c>
      <c r="B5592" t="s">
        <v>48</v>
      </c>
      <c r="C5592" t="s">
        <v>246</v>
      </c>
      <c r="D5592">
        <v>1300</v>
      </c>
      <c r="E5592">
        <v>15</v>
      </c>
      <c r="F5592">
        <v>64.980002999999996</v>
      </c>
      <c r="G5592">
        <v>67.952003000000005</v>
      </c>
      <c r="H5592">
        <v>61.474997999999999</v>
      </c>
      <c r="I5592">
        <v>61.540000999999997</v>
      </c>
      <c r="J5592">
        <v>61.540000999999997</v>
      </c>
      <c r="K5592">
        <v>4127100</v>
      </c>
      <c r="L5592">
        <v>2.4260000000000002</v>
      </c>
      <c r="M5592">
        <v>4.3970594059262597E-3</v>
      </c>
      <c r="N5592">
        <v>-0.16885241916188001</v>
      </c>
      <c r="O5592">
        <v>-0.21995353203395401</v>
      </c>
      <c r="P5592">
        <v>-6.7843905988451594E-2</v>
      </c>
      <c r="Q5592">
        <v>-0.25720102041669701</v>
      </c>
      <c r="R5592">
        <v>3.7659825898847303E-2</v>
      </c>
      <c r="S5592">
        <v>2.7756314944457398E-2</v>
      </c>
      <c r="T5592">
        <v>2.1531202966989099E-2</v>
      </c>
      <c r="U5592">
        <v>2.3391640822383299E-2</v>
      </c>
      <c r="V5592">
        <v>86.5</v>
      </c>
      <c r="W5592">
        <v>54.735000999999997</v>
      </c>
      <c r="X5592">
        <v>-0.20034701249272999</v>
      </c>
      <c r="Y5592">
        <v>8.4599491109458805E-3</v>
      </c>
      <c r="Z5592">
        <v>1.52827439460466</v>
      </c>
      <c r="AA5592">
        <v>-2.0908434023086602</v>
      </c>
      <c r="AB5592">
        <v>-1.7386262406503099</v>
      </c>
      <c r="AC5592" t="s">
        <v>260</v>
      </c>
      <c r="AD5592" t="s">
        <v>403</v>
      </c>
      <c r="AE5592" t="s">
        <v>56</v>
      </c>
      <c r="AF5592" t="s">
        <v>59</v>
      </c>
      <c r="AG5592" t="s">
        <v>404</v>
      </c>
      <c r="AH5592" s="45">
        <v>42166</v>
      </c>
      <c r="AI5592">
        <v>1604778</v>
      </c>
      <c r="AK5592" t="s">
        <v>405</v>
      </c>
      <c r="AL5592" t="s">
        <v>328</v>
      </c>
      <c r="AM5592" t="s">
        <v>245</v>
      </c>
    </row>
    <row r="5593" spans="1:39" x14ac:dyDescent="0.3">
      <c r="A5593" s="1">
        <v>43630</v>
      </c>
      <c r="B5593" t="s">
        <v>48</v>
      </c>
      <c r="C5593" t="s">
        <v>239</v>
      </c>
      <c r="D5593">
        <v>1500</v>
      </c>
      <c r="E5593">
        <v>15</v>
      </c>
      <c r="F5593">
        <v>60.93</v>
      </c>
      <c r="G5593">
        <v>61.82</v>
      </c>
      <c r="H5593">
        <v>60.369999</v>
      </c>
      <c r="I5593">
        <v>61.5</v>
      </c>
      <c r="J5593">
        <v>61.5</v>
      </c>
      <c r="K5593">
        <v>1273300</v>
      </c>
      <c r="L5593">
        <v>2.093</v>
      </c>
      <c r="M5593">
        <v>-2.9006135538855799E-2</v>
      </c>
      <c r="N5593">
        <v>-4.5765804459866402E-2</v>
      </c>
      <c r="O5593">
        <v>-0.16950263049289699</v>
      </c>
      <c r="P5593">
        <v>-0.12458914754714399</v>
      </c>
      <c r="Q5593">
        <v>-0.26797702624807002</v>
      </c>
      <c r="R5593">
        <v>2.06551676156802E-2</v>
      </c>
      <c r="S5593">
        <v>2.8028543036057601E-2</v>
      </c>
      <c r="T5593">
        <v>2.31551014821526E-2</v>
      </c>
      <c r="U5593">
        <v>2.3743927062920198E-2</v>
      </c>
      <c r="V5593">
        <v>86.5</v>
      </c>
      <c r="W5593">
        <v>54.735000999999997</v>
      </c>
      <c r="X5593">
        <v>-0.20034701249272999</v>
      </c>
      <c r="Y5593">
        <v>-1.6128120944145399E-3</v>
      </c>
      <c r="Z5593">
        <v>1.5202900811043301</v>
      </c>
      <c r="AA5593">
        <v>-1.9620295136623001</v>
      </c>
      <c r="AB5593">
        <v>-1.7653870888581999</v>
      </c>
      <c r="AC5593" t="s">
        <v>260</v>
      </c>
      <c r="AD5593" t="s">
        <v>403</v>
      </c>
      <c r="AE5593" t="s">
        <v>56</v>
      </c>
      <c r="AF5593" t="s">
        <v>59</v>
      </c>
      <c r="AG5593" t="s">
        <v>404</v>
      </c>
      <c r="AH5593" s="45">
        <v>42166</v>
      </c>
      <c r="AI5593">
        <v>1604778</v>
      </c>
      <c r="AK5593" t="s">
        <v>405</v>
      </c>
      <c r="AL5593" t="s">
        <v>328</v>
      </c>
      <c r="AM5593" t="s">
        <v>245</v>
      </c>
    </row>
    <row r="5594" spans="1:39" x14ac:dyDescent="0.3">
      <c r="A5594" s="1">
        <v>43633</v>
      </c>
      <c r="B5594" t="s">
        <v>48</v>
      </c>
      <c r="C5594" t="s">
        <v>246</v>
      </c>
      <c r="D5594">
        <v>1300</v>
      </c>
      <c r="E5594">
        <v>15</v>
      </c>
      <c r="F5594">
        <v>61.709998999999897</v>
      </c>
      <c r="G5594">
        <v>62.349997999999999</v>
      </c>
      <c r="H5594">
        <v>60.77</v>
      </c>
      <c r="I5594">
        <v>61.66</v>
      </c>
      <c r="J5594">
        <v>61.66</v>
      </c>
      <c r="K5594">
        <v>741200</v>
      </c>
      <c r="L5594">
        <v>2.0859999999999999</v>
      </c>
      <c r="M5594">
        <v>2.5982476455319601E-3</v>
      </c>
      <c r="N5594">
        <v>-6.0414720183202E-2</v>
      </c>
      <c r="O5594">
        <v>-0.17360705486445499</v>
      </c>
      <c r="P5594">
        <v>-0.12442832304092399</v>
      </c>
      <c r="Q5594">
        <v>-0.30500602888397299</v>
      </c>
      <c r="R5594">
        <v>1.66188457187262E-2</v>
      </c>
      <c r="S5594">
        <v>2.79416029018324E-2</v>
      </c>
      <c r="T5594">
        <v>2.3155604934180299E-2</v>
      </c>
      <c r="U5594">
        <v>2.3605280799014802E-2</v>
      </c>
      <c r="V5594">
        <v>86.5</v>
      </c>
      <c r="W5594">
        <v>54.735000999999997</v>
      </c>
      <c r="X5594">
        <v>-0.20034701249272999</v>
      </c>
      <c r="Y5594">
        <v>9.3131563797728401E-4</v>
      </c>
      <c r="Z5594">
        <v>1.51670915884382</v>
      </c>
      <c r="AA5594">
        <v>-2.20405088880654</v>
      </c>
      <c r="AB5594">
        <v>-1.88326228681528</v>
      </c>
      <c r="AC5594" t="s">
        <v>260</v>
      </c>
      <c r="AD5594" t="s">
        <v>403</v>
      </c>
      <c r="AE5594" t="s">
        <v>56</v>
      </c>
      <c r="AF5594" t="s">
        <v>59</v>
      </c>
      <c r="AG5594" t="s">
        <v>404</v>
      </c>
      <c r="AH5594" s="45">
        <v>42166</v>
      </c>
      <c r="AI5594">
        <v>1604778</v>
      </c>
      <c r="AK5594" t="s">
        <v>405</v>
      </c>
      <c r="AL5594" t="s">
        <v>328</v>
      </c>
      <c r="AM5594" t="s">
        <v>245</v>
      </c>
    </row>
    <row r="5595" spans="1:39" x14ac:dyDescent="0.3">
      <c r="A5595" s="1">
        <v>43640</v>
      </c>
      <c r="B5595" t="s">
        <v>48</v>
      </c>
      <c r="C5595" t="s">
        <v>239</v>
      </c>
      <c r="D5595">
        <v>1300</v>
      </c>
      <c r="E5595">
        <v>15</v>
      </c>
      <c r="F5595">
        <v>64.180000000000007</v>
      </c>
      <c r="G5595">
        <v>65.419997999999893</v>
      </c>
      <c r="H5595">
        <v>63.540000999999997</v>
      </c>
      <c r="I5595">
        <v>64.550003000000004</v>
      </c>
      <c r="J5595">
        <v>64.550003000000004</v>
      </c>
      <c r="K5595">
        <v>1198100</v>
      </c>
      <c r="L5595">
        <v>2.0209999999999999</v>
      </c>
      <c r="M5595">
        <v>1.0277324805900699E-2</v>
      </c>
      <c r="N5595">
        <v>4.5804741310246498E-2</v>
      </c>
      <c r="O5595">
        <v>6.9767794842179903E-2</v>
      </c>
      <c r="P5595">
        <v>-9.3407091384941507E-2</v>
      </c>
      <c r="Q5595">
        <v>-0.242080071697588</v>
      </c>
      <c r="R5595">
        <v>2.75014862785385E-2</v>
      </c>
      <c r="S5595">
        <v>2.0901180848418601E-2</v>
      </c>
      <c r="T5595">
        <v>2.23849477931133E-2</v>
      </c>
      <c r="U5595">
        <v>2.3796094543145199E-2</v>
      </c>
      <c r="V5595">
        <v>86.496002000000004</v>
      </c>
      <c r="W5595">
        <v>54.735000999999997</v>
      </c>
      <c r="X5595">
        <v>-0.20034701249272999</v>
      </c>
      <c r="Y5595">
        <v>-1.73338836506086E-3</v>
      </c>
      <c r="Z5595">
        <v>1.5214884907738899</v>
      </c>
      <c r="AA5595">
        <v>-1.76359332226447</v>
      </c>
      <c r="AB5595">
        <v>-1.8880508866796</v>
      </c>
      <c r="AC5595" t="s">
        <v>260</v>
      </c>
      <c r="AD5595" t="s">
        <v>403</v>
      </c>
      <c r="AE5595" t="s">
        <v>56</v>
      </c>
      <c r="AF5595" t="s">
        <v>59</v>
      </c>
      <c r="AG5595" t="s">
        <v>404</v>
      </c>
      <c r="AH5595" s="45">
        <v>42166</v>
      </c>
      <c r="AI5595">
        <v>1604778</v>
      </c>
      <c r="AK5595" t="s">
        <v>405</v>
      </c>
      <c r="AL5595" t="s">
        <v>328</v>
      </c>
      <c r="AM5595" t="s">
        <v>245</v>
      </c>
    </row>
    <row r="5596" spans="1:39" x14ac:dyDescent="0.3">
      <c r="A5596" s="1">
        <v>43592</v>
      </c>
      <c r="B5596" t="s">
        <v>48</v>
      </c>
      <c r="C5596" t="s">
        <v>246</v>
      </c>
      <c r="D5596">
        <v>1700</v>
      </c>
      <c r="E5596">
        <v>16</v>
      </c>
      <c r="F5596">
        <v>73.610000999999997</v>
      </c>
      <c r="G5596">
        <v>74.459998999999996</v>
      </c>
      <c r="H5596">
        <v>72.699996999999996</v>
      </c>
      <c r="I5596">
        <v>73.680000000000007</v>
      </c>
      <c r="J5596">
        <v>73.680000000000007</v>
      </c>
      <c r="K5596">
        <v>2142800</v>
      </c>
      <c r="L5596">
        <v>2.448</v>
      </c>
      <c r="M5596">
        <v>-8.7832736971864903E-3</v>
      </c>
      <c r="N5596">
        <v>-2.58571708488907E-2</v>
      </c>
      <c r="O5596">
        <v>-4.8741092644580203E-3</v>
      </c>
      <c r="P5596">
        <v>0.109470757752786</v>
      </c>
      <c r="Q5596">
        <v>-7.5899810477571897E-2</v>
      </c>
      <c r="R5596">
        <v>1.356491482575E-2</v>
      </c>
      <c r="S5596">
        <v>1.35153413272173E-2</v>
      </c>
      <c r="T5596">
        <v>1.6130656830271602E-2</v>
      </c>
      <c r="U5596">
        <v>2.2089925001613501E-2</v>
      </c>
      <c r="V5596">
        <v>86.5</v>
      </c>
      <c r="W5596">
        <v>54.735000999999997</v>
      </c>
      <c r="X5596">
        <v>-0.185941233412139</v>
      </c>
      <c r="Y5596">
        <v>-1.6649488130547601E-2</v>
      </c>
      <c r="Z5596">
        <v>1.5232199224551499</v>
      </c>
      <c r="AA5596">
        <v>-0.74761576001228802</v>
      </c>
      <c r="AB5596">
        <v>-5.9028423557033603E-2</v>
      </c>
      <c r="AC5596" t="s">
        <v>261</v>
      </c>
      <c r="AD5596" t="s">
        <v>403</v>
      </c>
      <c r="AE5596" t="s">
        <v>56</v>
      </c>
      <c r="AF5596" t="s">
        <v>59</v>
      </c>
      <c r="AG5596" t="s">
        <v>404</v>
      </c>
      <c r="AH5596" s="45">
        <v>42166</v>
      </c>
      <c r="AI5596">
        <v>1604778</v>
      </c>
      <c r="AK5596" t="s">
        <v>405</v>
      </c>
      <c r="AL5596" t="s">
        <v>328</v>
      </c>
      <c r="AM5596" t="s">
        <v>245</v>
      </c>
    </row>
    <row r="5597" spans="1:39" x14ac:dyDescent="0.3">
      <c r="A5597" s="1">
        <v>43615</v>
      </c>
      <c r="B5597" t="s">
        <v>48</v>
      </c>
      <c r="C5597" t="s">
        <v>239</v>
      </c>
      <c r="D5597">
        <v>2100</v>
      </c>
      <c r="E5597">
        <v>16</v>
      </c>
      <c r="F5597">
        <v>62.18</v>
      </c>
      <c r="G5597">
        <v>63.73</v>
      </c>
      <c r="H5597">
        <v>61.41</v>
      </c>
      <c r="I5597">
        <v>61.869999</v>
      </c>
      <c r="J5597">
        <v>61.869999</v>
      </c>
      <c r="K5597">
        <v>1261100</v>
      </c>
      <c r="L5597">
        <v>2.2269999999999999</v>
      </c>
      <c r="M5597">
        <v>-3.3885147114826198E-3</v>
      </c>
      <c r="N5597">
        <v>2.7363024453904199E-2</v>
      </c>
      <c r="O5597">
        <v>-0.19843475207245001</v>
      </c>
      <c r="P5597">
        <v>-0.125457837074857</v>
      </c>
      <c r="Q5597">
        <v>-0.25624098492196601</v>
      </c>
      <c r="R5597">
        <v>2.0827321138544901E-2</v>
      </c>
      <c r="S5597">
        <v>2.91064848591003E-2</v>
      </c>
      <c r="T5597">
        <v>2.1959714146156099E-2</v>
      </c>
      <c r="U5597">
        <v>2.3523513028098499E-2</v>
      </c>
      <c r="V5597">
        <v>86.5</v>
      </c>
      <c r="W5597">
        <v>54.735000999999997</v>
      </c>
      <c r="X5597">
        <v>-0.20034701249272999</v>
      </c>
      <c r="Y5597">
        <v>2.0962723552933101E-3</v>
      </c>
      <c r="Z5597">
        <v>1.5087862769526801</v>
      </c>
      <c r="AA5597">
        <v>-1.98215291005627</v>
      </c>
      <c r="AB5597">
        <v>-2.1415660209605201</v>
      </c>
      <c r="AC5597" t="s">
        <v>261</v>
      </c>
      <c r="AD5597" t="s">
        <v>403</v>
      </c>
      <c r="AE5597" t="s">
        <v>56</v>
      </c>
      <c r="AF5597" t="s">
        <v>59</v>
      </c>
      <c r="AG5597" t="s">
        <v>404</v>
      </c>
      <c r="AH5597" s="45">
        <v>42166</v>
      </c>
      <c r="AI5597">
        <v>1604778</v>
      </c>
      <c r="AK5597" t="s">
        <v>405</v>
      </c>
      <c r="AL5597" t="s">
        <v>328</v>
      </c>
      <c r="AM5597" t="s">
        <v>245</v>
      </c>
    </row>
    <row r="5598" spans="1:39" x14ac:dyDescent="0.3">
      <c r="A5598" s="1">
        <v>43622</v>
      </c>
      <c r="B5598" t="s">
        <v>48</v>
      </c>
      <c r="C5598" t="s">
        <v>246</v>
      </c>
      <c r="D5598">
        <v>1800</v>
      </c>
      <c r="E5598">
        <v>16</v>
      </c>
      <c r="F5598">
        <v>62.220001000000003</v>
      </c>
      <c r="G5598">
        <v>63.84</v>
      </c>
      <c r="H5598">
        <v>62.060001</v>
      </c>
      <c r="I5598">
        <v>63.450001</v>
      </c>
      <c r="J5598">
        <v>63.450001</v>
      </c>
      <c r="K5598">
        <v>1022100</v>
      </c>
      <c r="L5598">
        <v>2.1240000000000001</v>
      </c>
      <c r="M5598">
        <v>1.5764835717103901E-4</v>
      </c>
      <c r="N5598">
        <v>2.5216816540862799E-2</v>
      </c>
      <c r="O5598">
        <v>-0.1582624557234</v>
      </c>
      <c r="P5598">
        <v>-7.4389323987964398E-2</v>
      </c>
      <c r="Q5598">
        <v>-0.25304657226548899</v>
      </c>
      <c r="R5598">
        <v>1.9964979445279901E-2</v>
      </c>
      <c r="S5598">
        <v>3.0368186407675E-2</v>
      </c>
      <c r="T5598">
        <v>2.2528849090384401E-2</v>
      </c>
      <c r="U5598">
        <v>2.3619212119057102E-2</v>
      </c>
      <c r="V5598">
        <v>86.5</v>
      </c>
      <c r="W5598">
        <v>54.735000999999997</v>
      </c>
      <c r="X5598">
        <v>-0.20034701249272999</v>
      </c>
      <c r="Y5598">
        <v>6.1168407152111899E-3</v>
      </c>
      <c r="Z5598">
        <v>1.4996556604499101</v>
      </c>
      <c r="AA5598">
        <v>-1.9019312250964799</v>
      </c>
      <c r="AB5598">
        <v>-1.9523582118042999</v>
      </c>
      <c r="AC5598" t="s">
        <v>261</v>
      </c>
      <c r="AD5598" t="s">
        <v>403</v>
      </c>
      <c r="AE5598" t="s">
        <v>56</v>
      </c>
      <c r="AF5598" t="s">
        <v>59</v>
      </c>
      <c r="AG5598" t="s">
        <v>404</v>
      </c>
      <c r="AH5598" s="45">
        <v>42166</v>
      </c>
      <c r="AI5598">
        <v>1604778</v>
      </c>
      <c r="AK5598" t="s">
        <v>405</v>
      </c>
      <c r="AL5598" t="s">
        <v>328</v>
      </c>
      <c r="AM5598" t="s">
        <v>245</v>
      </c>
    </row>
    <row r="5599" spans="1:39" x14ac:dyDescent="0.3">
      <c r="A5599" s="1">
        <v>43557</v>
      </c>
      <c r="B5599" t="s">
        <v>48</v>
      </c>
      <c r="C5599" t="s">
        <v>246</v>
      </c>
      <c r="D5599">
        <v>2100</v>
      </c>
      <c r="E5599">
        <v>17</v>
      </c>
      <c r="F5599">
        <v>75.080001999999993</v>
      </c>
      <c r="G5599">
        <v>75.510002</v>
      </c>
      <c r="H5599">
        <v>73.720000999999996</v>
      </c>
      <c r="I5599">
        <v>74.069999999999993</v>
      </c>
      <c r="J5599">
        <v>74.069999999999993</v>
      </c>
      <c r="K5599">
        <v>1149100</v>
      </c>
      <c r="L5599">
        <v>2.4809999999999999</v>
      </c>
      <c r="M5599">
        <v>1.16785820259826E-2</v>
      </c>
      <c r="N5599">
        <v>4.0220239379709199E-2</v>
      </c>
      <c r="O5599">
        <v>4.9397882206974698E-2</v>
      </c>
      <c r="P5599">
        <v>0.198572782115713</v>
      </c>
      <c r="Q5599">
        <v>7.7739001019614895E-2</v>
      </c>
      <c r="R5599">
        <v>1.3846456524252799E-2</v>
      </c>
      <c r="S5599">
        <v>1.87990854811938E-2</v>
      </c>
      <c r="T5599">
        <v>2.3032202356191401E-2</v>
      </c>
      <c r="U5599">
        <v>2.2824286834772001E-2</v>
      </c>
      <c r="V5599">
        <v>86.5</v>
      </c>
      <c r="W5599">
        <v>54.735000999999997</v>
      </c>
      <c r="X5599">
        <v>-0.185941233412139</v>
      </c>
      <c r="Y5599" s="44">
        <v>1.7455614805152698E-5</v>
      </c>
      <c r="Z5599">
        <v>1.52288224748268</v>
      </c>
      <c r="AA5599">
        <v>0.39704911534867698</v>
      </c>
      <c r="AB5599">
        <v>2.3319951518577901E-3</v>
      </c>
      <c r="AC5599" t="s">
        <v>262</v>
      </c>
      <c r="AD5599" t="s">
        <v>403</v>
      </c>
      <c r="AE5599" t="s">
        <v>56</v>
      </c>
      <c r="AF5599" t="s">
        <v>59</v>
      </c>
      <c r="AG5599" t="s">
        <v>404</v>
      </c>
      <c r="AH5599" s="45">
        <v>42166</v>
      </c>
      <c r="AI5599">
        <v>1604778</v>
      </c>
      <c r="AK5599" t="s">
        <v>405</v>
      </c>
      <c r="AL5599" t="s">
        <v>328</v>
      </c>
      <c r="AM5599" t="s">
        <v>245</v>
      </c>
    </row>
    <row r="5600" spans="1:39" x14ac:dyDescent="0.3">
      <c r="A5600" s="1">
        <v>43563</v>
      </c>
      <c r="B5600" t="s">
        <v>48</v>
      </c>
      <c r="C5600" t="s">
        <v>246</v>
      </c>
      <c r="D5600">
        <v>1500</v>
      </c>
      <c r="E5600">
        <v>17</v>
      </c>
      <c r="F5600">
        <v>74.510002</v>
      </c>
      <c r="G5600">
        <v>75.370002999999997</v>
      </c>
      <c r="H5600">
        <v>74.309997999999993</v>
      </c>
      <c r="I5600">
        <v>75.25</v>
      </c>
      <c r="J5600">
        <v>75.25</v>
      </c>
      <c r="K5600">
        <v>665500</v>
      </c>
      <c r="L5600">
        <v>2.5190000000000001</v>
      </c>
      <c r="M5600">
        <v>4.79554672062695E-3</v>
      </c>
      <c r="N5600">
        <v>2.7483893629769902E-2</v>
      </c>
      <c r="O5600">
        <v>9.6174369720182798E-2</v>
      </c>
      <c r="P5600">
        <v>0.230144763501196</v>
      </c>
      <c r="Q5600">
        <v>7.6328668634078403E-2</v>
      </c>
      <c r="R5600">
        <v>6.79036743834461E-3</v>
      </c>
      <c r="S5600">
        <v>1.8288160155092499E-2</v>
      </c>
      <c r="T5600">
        <v>1.7758507870837301E-2</v>
      </c>
      <c r="U5600">
        <v>2.2709052795935599E-2</v>
      </c>
      <c r="V5600">
        <v>86.5</v>
      </c>
      <c r="W5600">
        <v>54.735000999999997</v>
      </c>
      <c r="X5600">
        <v>-0.185941233412139</v>
      </c>
      <c r="Y5600">
        <v>1.0469119934194001E-3</v>
      </c>
      <c r="Z5600">
        <v>1.5334751646990299</v>
      </c>
      <c r="AA5600">
        <v>0.38321847165127898</v>
      </c>
      <c r="AB5600">
        <v>0.264475082734556</v>
      </c>
      <c r="AC5600" t="s">
        <v>262</v>
      </c>
      <c r="AD5600" t="s">
        <v>403</v>
      </c>
      <c r="AE5600" t="s">
        <v>56</v>
      </c>
      <c r="AF5600" t="s">
        <v>59</v>
      </c>
      <c r="AG5600" t="s">
        <v>404</v>
      </c>
      <c r="AH5600" s="45">
        <v>42166</v>
      </c>
      <c r="AI5600">
        <v>1604778</v>
      </c>
      <c r="AK5600" t="s">
        <v>405</v>
      </c>
      <c r="AL5600" t="s">
        <v>328</v>
      </c>
      <c r="AM5600" t="s">
        <v>245</v>
      </c>
    </row>
    <row r="5601" spans="1:39" x14ac:dyDescent="0.3">
      <c r="A5601" s="1">
        <v>43565</v>
      </c>
      <c r="B5601" t="s">
        <v>48</v>
      </c>
      <c r="C5601" t="s">
        <v>246</v>
      </c>
      <c r="D5601">
        <v>1300</v>
      </c>
      <c r="E5601">
        <v>17</v>
      </c>
      <c r="F5601">
        <v>74.900002000000001</v>
      </c>
      <c r="G5601">
        <v>76.720000999999996</v>
      </c>
      <c r="H5601">
        <v>74.830001999999993</v>
      </c>
      <c r="I5601">
        <v>76.230002999999996</v>
      </c>
      <c r="J5601">
        <v>76.230002999999996</v>
      </c>
      <c r="K5601">
        <v>1309600</v>
      </c>
      <c r="L5601">
        <v>2.4769999999999999</v>
      </c>
      <c r="M5601">
        <v>1.3337959018239601E-2</v>
      </c>
      <c r="N5601">
        <v>2.4164730189382401E-2</v>
      </c>
      <c r="O5601">
        <v>9.4300584711197399E-2</v>
      </c>
      <c r="P5601">
        <v>0.231938531751367</v>
      </c>
      <c r="Q5601">
        <v>6.7700695007421499E-2</v>
      </c>
      <c r="R5601">
        <v>7.7365798618715797E-3</v>
      </c>
      <c r="S5601">
        <v>1.8355492407260799E-2</v>
      </c>
      <c r="T5601">
        <v>1.7664047851951602E-2</v>
      </c>
      <c r="U5601">
        <v>2.2676606115128901E-2</v>
      </c>
      <c r="V5601">
        <v>86.5</v>
      </c>
      <c r="W5601">
        <v>54.735000999999997</v>
      </c>
      <c r="X5601">
        <v>-0.185941233412139</v>
      </c>
      <c r="Y5601">
        <v>3.47183783585567E-3</v>
      </c>
      <c r="Z5601">
        <v>1.5340759122780401</v>
      </c>
      <c r="AA5601">
        <v>0.321330384581688</v>
      </c>
      <c r="AB5601">
        <v>0.26832126551569402</v>
      </c>
      <c r="AC5601" t="s">
        <v>262</v>
      </c>
      <c r="AD5601" t="s">
        <v>403</v>
      </c>
      <c r="AE5601" t="s">
        <v>56</v>
      </c>
      <c r="AF5601" t="s">
        <v>59</v>
      </c>
      <c r="AG5601" t="s">
        <v>404</v>
      </c>
      <c r="AH5601" s="45">
        <v>42166</v>
      </c>
      <c r="AI5601">
        <v>1604778</v>
      </c>
      <c r="AK5601" t="s">
        <v>405</v>
      </c>
      <c r="AL5601" t="s">
        <v>328</v>
      </c>
      <c r="AM5601" t="s">
        <v>245</v>
      </c>
    </row>
    <row r="5602" spans="1:39" x14ac:dyDescent="0.3">
      <c r="A5602" s="1">
        <v>43593</v>
      </c>
      <c r="B5602" t="s">
        <v>48</v>
      </c>
      <c r="C5602" t="s">
        <v>239</v>
      </c>
      <c r="D5602">
        <v>900</v>
      </c>
      <c r="E5602">
        <v>17</v>
      </c>
      <c r="F5602">
        <v>78</v>
      </c>
      <c r="G5602">
        <v>78.669997999999893</v>
      </c>
      <c r="H5602">
        <v>74.504997000000003</v>
      </c>
      <c r="I5602">
        <v>76.180000000000007</v>
      </c>
      <c r="J5602">
        <v>76.180000000000007</v>
      </c>
      <c r="K5602">
        <v>4752600</v>
      </c>
      <c r="L5602">
        <v>2.4820000000000002</v>
      </c>
      <c r="M5602">
        <v>3.3367569103406401E-2</v>
      </c>
      <c r="N5602">
        <v>7.9072366670884797E-3</v>
      </c>
      <c r="O5602">
        <v>1.7078604142099899E-2</v>
      </c>
      <c r="P5602">
        <v>0.10436924784257701</v>
      </c>
      <c r="Q5602">
        <v>-4.4417505589033103E-2</v>
      </c>
      <c r="R5602">
        <v>2.2195036734505499E-2</v>
      </c>
      <c r="S5602">
        <v>1.51293957794165E-2</v>
      </c>
      <c r="T5602">
        <v>1.5955139821310301E-2</v>
      </c>
      <c r="U5602">
        <v>2.2191132169991901E-2</v>
      </c>
      <c r="V5602">
        <v>86.5</v>
      </c>
      <c r="W5602">
        <v>54.735000999999997</v>
      </c>
      <c r="X5602">
        <v>-0.185941233412139</v>
      </c>
      <c r="Y5602">
        <v>-1.60671540560346E-3</v>
      </c>
      <c r="Z5602">
        <v>1.5204671885458101</v>
      </c>
      <c r="AA5602">
        <v>-0.51713501496597603</v>
      </c>
      <c r="AB5602">
        <v>-0.29518317047523102</v>
      </c>
      <c r="AC5602" t="s">
        <v>262</v>
      </c>
      <c r="AD5602" t="s">
        <v>403</v>
      </c>
      <c r="AE5602" t="s">
        <v>56</v>
      </c>
      <c r="AF5602" t="s">
        <v>59</v>
      </c>
      <c r="AG5602" t="s">
        <v>404</v>
      </c>
      <c r="AH5602" s="45">
        <v>42166</v>
      </c>
      <c r="AI5602">
        <v>1604778</v>
      </c>
      <c r="AK5602" t="s">
        <v>405</v>
      </c>
      <c r="AL5602" t="s">
        <v>328</v>
      </c>
      <c r="AM5602" t="s">
        <v>245</v>
      </c>
    </row>
    <row r="5603" spans="1:39" x14ac:dyDescent="0.3">
      <c r="A5603" s="1">
        <v>43599</v>
      </c>
      <c r="B5603" t="s">
        <v>48</v>
      </c>
      <c r="C5603" t="s">
        <v>239</v>
      </c>
      <c r="D5603">
        <v>1900</v>
      </c>
      <c r="E5603">
        <v>17</v>
      </c>
      <c r="F5603">
        <v>71.690002000000007</v>
      </c>
      <c r="G5603">
        <v>73.339995999999999</v>
      </c>
      <c r="H5603">
        <v>71.620002999999997</v>
      </c>
      <c r="I5603">
        <v>72.860000999999997</v>
      </c>
      <c r="J5603">
        <v>72.860000999999997</v>
      </c>
      <c r="K5603">
        <v>1037300</v>
      </c>
      <c r="L5603">
        <v>2.419</v>
      </c>
      <c r="M5603">
        <v>2.5155908538474599E-2</v>
      </c>
      <c r="N5603">
        <v>-1.11915866416819E-2</v>
      </c>
      <c r="O5603">
        <v>-4.28512528476633E-2</v>
      </c>
      <c r="P5603">
        <v>0.11138713189595401</v>
      </c>
      <c r="Q5603">
        <v>-0.113779520387376</v>
      </c>
      <c r="R5603">
        <v>3.51307963628784E-2</v>
      </c>
      <c r="S5603">
        <v>1.9974227348622201E-2</v>
      </c>
      <c r="T5603">
        <v>1.6839376746610402E-2</v>
      </c>
      <c r="U5603">
        <v>2.2483546067795498E-2</v>
      </c>
      <c r="V5603">
        <v>86.5</v>
      </c>
      <c r="W5603">
        <v>54.735000999999997</v>
      </c>
      <c r="X5603">
        <v>-0.185941233412139</v>
      </c>
      <c r="Y5603">
        <v>7.98398755130913E-3</v>
      </c>
      <c r="Z5603">
        <v>1.5452433818773099</v>
      </c>
      <c r="AA5603">
        <v>-1.0430052342721099</v>
      </c>
      <c r="AB5603">
        <v>-0.82927620626496201</v>
      </c>
      <c r="AC5603" t="s">
        <v>262</v>
      </c>
      <c r="AD5603" t="s">
        <v>403</v>
      </c>
      <c r="AE5603" t="s">
        <v>56</v>
      </c>
      <c r="AF5603" t="s">
        <v>59</v>
      </c>
      <c r="AG5603" t="s">
        <v>404</v>
      </c>
      <c r="AH5603" s="45">
        <v>42166</v>
      </c>
      <c r="AI5603">
        <v>1604778</v>
      </c>
      <c r="AK5603" t="s">
        <v>405</v>
      </c>
      <c r="AL5603" t="s">
        <v>328</v>
      </c>
      <c r="AM5603" t="s">
        <v>245</v>
      </c>
    </row>
    <row r="5604" spans="1:39" x14ac:dyDescent="0.3">
      <c r="A5604" s="1">
        <v>43600</v>
      </c>
      <c r="B5604" t="s">
        <v>48</v>
      </c>
      <c r="C5604" t="s">
        <v>246</v>
      </c>
      <c r="D5604">
        <v>1100</v>
      </c>
      <c r="E5604">
        <v>17</v>
      </c>
      <c r="F5604">
        <v>72</v>
      </c>
      <c r="G5604">
        <v>73.970000999999996</v>
      </c>
      <c r="H5604">
        <v>71.629997000000003</v>
      </c>
      <c r="I5604">
        <v>73.349997999999999</v>
      </c>
      <c r="J5604">
        <v>73.349997999999999</v>
      </c>
      <c r="K5604">
        <v>989200</v>
      </c>
      <c r="L5604">
        <v>2.379</v>
      </c>
      <c r="M5604">
        <v>6.7026720170904304E-3</v>
      </c>
      <c r="N5604">
        <v>-3.7856483727997998E-2</v>
      </c>
      <c r="O5604">
        <v>-5.1027463549394199E-2</v>
      </c>
      <c r="P5604">
        <v>0.122394822795775</v>
      </c>
      <c r="Q5604">
        <v>-0.107444235558927</v>
      </c>
      <c r="R5604">
        <v>3.0027696410648199E-2</v>
      </c>
      <c r="S5604">
        <v>1.9720692467047999E-2</v>
      </c>
      <c r="T5604">
        <v>1.68324527111051E-2</v>
      </c>
      <c r="U5604">
        <v>2.2488006825572799E-2</v>
      </c>
      <c r="V5604">
        <v>86.5</v>
      </c>
      <c r="W5604">
        <v>54.735000999999997</v>
      </c>
      <c r="X5604">
        <v>-0.185941233412139</v>
      </c>
      <c r="Y5604">
        <v>5.8219943882337104E-3</v>
      </c>
      <c r="Z5604">
        <v>1.5448560430598399</v>
      </c>
      <c r="AA5604">
        <v>-0.99469414970763903</v>
      </c>
      <c r="AB5604">
        <v>-0.92478803321329395</v>
      </c>
      <c r="AC5604" t="s">
        <v>262</v>
      </c>
      <c r="AD5604" t="s">
        <v>403</v>
      </c>
      <c r="AE5604" t="s">
        <v>56</v>
      </c>
      <c r="AF5604" t="s">
        <v>59</v>
      </c>
      <c r="AG5604" t="s">
        <v>404</v>
      </c>
      <c r="AH5604" s="45">
        <v>42166</v>
      </c>
      <c r="AI5604">
        <v>1604778</v>
      </c>
      <c r="AK5604" t="s">
        <v>405</v>
      </c>
      <c r="AL5604" t="s">
        <v>328</v>
      </c>
      <c r="AM5604" t="s">
        <v>245</v>
      </c>
    </row>
    <row r="5605" spans="1:39" x14ac:dyDescent="0.3">
      <c r="A5605" s="1">
        <v>43601</v>
      </c>
      <c r="B5605" t="s">
        <v>48</v>
      </c>
      <c r="C5605" t="s">
        <v>239</v>
      </c>
      <c r="D5605">
        <v>2100</v>
      </c>
      <c r="E5605">
        <v>17</v>
      </c>
      <c r="F5605">
        <v>69.650002000000001</v>
      </c>
      <c r="G5605">
        <v>70</v>
      </c>
      <c r="H5605">
        <v>68.050003000000004</v>
      </c>
      <c r="I5605">
        <v>68.110000999999997</v>
      </c>
      <c r="J5605">
        <v>68.110000999999997</v>
      </c>
      <c r="K5605">
        <v>3384200</v>
      </c>
      <c r="L5605">
        <v>2.4049999999999998</v>
      </c>
      <c r="M5605">
        <v>-7.4118417387101301E-2</v>
      </c>
      <c r="N5605">
        <v>-9.8362082877064203E-2</v>
      </c>
      <c r="O5605">
        <v>-0.11472772452719</v>
      </c>
      <c r="P5605">
        <v>5.1826675403098703E-2</v>
      </c>
      <c r="Q5605">
        <v>-0.16215176917016499</v>
      </c>
      <c r="R5605">
        <v>4.2621837081986899E-2</v>
      </c>
      <c r="S5605">
        <v>2.4949552122076401E-2</v>
      </c>
      <c r="T5605">
        <v>1.9361850073527202E-2</v>
      </c>
      <c r="U5605">
        <v>2.2931697740342899E-2</v>
      </c>
      <c r="V5605">
        <v>86.5</v>
      </c>
      <c r="W5605">
        <v>54.735000999999997</v>
      </c>
      <c r="X5605">
        <v>-0.18648066672137401</v>
      </c>
      <c r="Y5605">
        <v>8.8559569696340101E-3</v>
      </c>
      <c r="Z5605">
        <v>1.50953848859033</v>
      </c>
      <c r="AA5605">
        <v>-1.40929928583939</v>
      </c>
      <c r="AB5605">
        <v>-1.0781204793615999</v>
      </c>
      <c r="AC5605" t="s">
        <v>262</v>
      </c>
      <c r="AD5605" t="s">
        <v>403</v>
      </c>
      <c r="AE5605" t="s">
        <v>56</v>
      </c>
      <c r="AF5605" t="s">
        <v>59</v>
      </c>
      <c r="AG5605" t="s">
        <v>404</v>
      </c>
      <c r="AH5605" s="45">
        <v>42166</v>
      </c>
      <c r="AI5605">
        <v>1604778</v>
      </c>
      <c r="AK5605" t="s">
        <v>405</v>
      </c>
      <c r="AL5605" t="s">
        <v>328</v>
      </c>
      <c r="AM5605" t="s">
        <v>245</v>
      </c>
    </row>
    <row r="5606" spans="1:39" x14ac:dyDescent="0.3">
      <c r="A5606" s="1">
        <v>43609</v>
      </c>
      <c r="B5606" t="s">
        <v>48</v>
      </c>
      <c r="C5606" t="s">
        <v>246</v>
      </c>
      <c r="D5606">
        <v>900</v>
      </c>
      <c r="E5606">
        <v>17</v>
      </c>
      <c r="F5606">
        <v>61.25</v>
      </c>
      <c r="G5606">
        <v>62.310001</v>
      </c>
      <c r="H5606">
        <v>61.182999000000002</v>
      </c>
      <c r="I5606">
        <v>62.299999</v>
      </c>
      <c r="J5606">
        <v>62.299999</v>
      </c>
      <c r="K5606">
        <v>3575700</v>
      </c>
      <c r="L5606">
        <v>2.3239999999999998</v>
      </c>
      <c r="M5606">
        <v>2.6676907481608E-2</v>
      </c>
      <c r="N5606">
        <v>-2.5827325036592502E-2</v>
      </c>
      <c r="O5606">
        <v>-0.215085506035811</v>
      </c>
      <c r="P5606">
        <v>-9.77877458181374E-2</v>
      </c>
      <c r="Q5606">
        <v>-0.26618464371209</v>
      </c>
      <c r="R5606">
        <v>2.7139922731564601E-2</v>
      </c>
      <c r="S5606">
        <v>2.87194935391577E-2</v>
      </c>
      <c r="T5606">
        <v>2.1649427208428801E-2</v>
      </c>
      <c r="U5606">
        <v>2.34593950645678E-2</v>
      </c>
      <c r="V5606">
        <v>86.5</v>
      </c>
      <c r="W5606">
        <v>54.735000999999997</v>
      </c>
      <c r="X5606">
        <v>-0.20034701249272999</v>
      </c>
      <c r="Y5606">
        <v>1.3526439988342199E-3</v>
      </c>
      <c r="Z5606">
        <v>1.5143056825486401</v>
      </c>
      <c r="AA5606">
        <v>-2.1011650011395999</v>
      </c>
      <c r="AB5606">
        <v>-2.2121810816098</v>
      </c>
      <c r="AC5606" t="s">
        <v>262</v>
      </c>
      <c r="AD5606" t="s">
        <v>403</v>
      </c>
      <c r="AE5606" t="s">
        <v>56</v>
      </c>
      <c r="AF5606" t="s">
        <v>59</v>
      </c>
      <c r="AG5606" t="s">
        <v>404</v>
      </c>
      <c r="AH5606" s="45">
        <v>42166</v>
      </c>
      <c r="AI5606">
        <v>1604778</v>
      </c>
      <c r="AK5606" t="s">
        <v>405</v>
      </c>
      <c r="AL5606" t="s">
        <v>328</v>
      </c>
      <c r="AM5606" t="s">
        <v>245</v>
      </c>
    </row>
    <row r="5607" spans="1:39" x14ac:dyDescent="0.3">
      <c r="A5607" s="1">
        <v>43620</v>
      </c>
      <c r="B5607" t="s">
        <v>48</v>
      </c>
      <c r="C5607" t="s">
        <v>239</v>
      </c>
      <c r="D5607">
        <v>2300</v>
      </c>
      <c r="E5607">
        <v>17</v>
      </c>
      <c r="F5607">
        <v>62.880001</v>
      </c>
      <c r="G5607">
        <v>64.300003000000004</v>
      </c>
      <c r="H5607">
        <v>62.779998999999997</v>
      </c>
      <c r="I5607">
        <v>64.180000000000007</v>
      </c>
      <c r="J5607">
        <v>64.180000000000007</v>
      </c>
      <c r="K5607">
        <v>1643400</v>
      </c>
      <c r="L5607">
        <v>2.1190000000000002</v>
      </c>
      <c r="M5607">
        <v>3.6494593816535303E-2</v>
      </c>
      <c r="N5607">
        <v>5.4924553461053099E-2</v>
      </c>
      <c r="O5607">
        <v>-0.17886175078559499</v>
      </c>
      <c r="P5607">
        <v>-8.4801618011317706E-2</v>
      </c>
      <c r="Q5607">
        <v>-0.242707825397006</v>
      </c>
      <c r="R5607">
        <v>1.9132570575839E-2</v>
      </c>
      <c r="S5607">
        <v>3.0451403053984399E-2</v>
      </c>
      <c r="T5607">
        <v>2.2556867799128199E-2</v>
      </c>
      <c r="U5607">
        <v>2.3609773623658199E-2</v>
      </c>
      <c r="V5607">
        <v>86.5</v>
      </c>
      <c r="W5607">
        <v>54.735000999999997</v>
      </c>
      <c r="X5607">
        <v>-0.20034701249272999</v>
      </c>
      <c r="Y5607">
        <v>2.1205927310919401E-2</v>
      </c>
      <c r="Z5607">
        <v>1.5081253036630999</v>
      </c>
      <c r="AA5607">
        <v>-1.84722368413286</v>
      </c>
      <c r="AB5607">
        <v>-2.0080262132069899</v>
      </c>
      <c r="AC5607" t="s">
        <v>262</v>
      </c>
      <c r="AD5607" t="s">
        <v>403</v>
      </c>
      <c r="AE5607" t="s">
        <v>56</v>
      </c>
      <c r="AF5607" t="s">
        <v>59</v>
      </c>
      <c r="AG5607" t="s">
        <v>404</v>
      </c>
      <c r="AH5607" s="45">
        <v>42166</v>
      </c>
      <c r="AI5607">
        <v>1604778</v>
      </c>
      <c r="AK5607" t="s">
        <v>405</v>
      </c>
      <c r="AL5607" t="s">
        <v>328</v>
      </c>
      <c r="AM5607" t="s">
        <v>245</v>
      </c>
    </row>
    <row r="5608" spans="1:39" x14ac:dyDescent="0.3">
      <c r="A5608" s="1">
        <v>43626</v>
      </c>
      <c r="B5608" t="s">
        <v>48</v>
      </c>
      <c r="C5608" t="s">
        <v>239</v>
      </c>
      <c r="D5608">
        <v>2900</v>
      </c>
      <c r="E5608">
        <v>17</v>
      </c>
      <c r="F5608">
        <v>65.029999000000004</v>
      </c>
      <c r="G5608">
        <v>65.760002</v>
      </c>
      <c r="H5608">
        <v>64.949996999999996</v>
      </c>
      <c r="I5608">
        <v>65.5</v>
      </c>
      <c r="J5608">
        <v>65.5</v>
      </c>
      <c r="K5608">
        <v>1886400</v>
      </c>
      <c r="L5608">
        <v>2.1429999999999998</v>
      </c>
      <c r="M5608">
        <v>1.72471633688677E-2</v>
      </c>
      <c r="N5608">
        <v>5.6853100776030702E-2</v>
      </c>
      <c r="O5608">
        <v>-0.151048818409251</v>
      </c>
      <c r="P5608">
        <v>-5.74043980023628E-2</v>
      </c>
      <c r="Q5608">
        <v>-0.21289272963880701</v>
      </c>
      <c r="R5608">
        <v>1.82284590569314E-2</v>
      </c>
      <c r="S5608">
        <v>2.9910048882551901E-2</v>
      </c>
      <c r="T5608">
        <v>2.2672383355764301E-2</v>
      </c>
      <c r="U5608">
        <v>2.3622454595847098E-2</v>
      </c>
      <c r="V5608">
        <v>86.5</v>
      </c>
      <c r="W5608">
        <v>54.735000999999997</v>
      </c>
      <c r="X5608">
        <v>-0.20034701249272999</v>
      </c>
      <c r="Y5608">
        <v>4.6492198743191201E-3</v>
      </c>
      <c r="Z5608">
        <v>1.5136915703925999</v>
      </c>
      <c r="AA5608">
        <v>-1.6146748990211099</v>
      </c>
      <c r="AB5608">
        <v>-1.7851925127231301</v>
      </c>
      <c r="AC5608" t="s">
        <v>262</v>
      </c>
      <c r="AD5608" t="s">
        <v>403</v>
      </c>
      <c r="AE5608" t="s">
        <v>56</v>
      </c>
      <c r="AF5608" t="s">
        <v>59</v>
      </c>
      <c r="AG5608" t="s">
        <v>404</v>
      </c>
      <c r="AH5608" s="45">
        <v>42166</v>
      </c>
      <c r="AI5608">
        <v>1604778</v>
      </c>
      <c r="AK5608" t="s">
        <v>405</v>
      </c>
      <c r="AL5608" t="s">
        <v>328</v>
      </c>
      <c r="AM5608" t="s">
        <v>245</v>
      </c>
    </row>
    <row r="5609" spans="1:39" x14ac:dyDescent="0.3">
      <c r="A5609" s="1">
        <v>43630</v>
      </c>
      <c r="B5609" t="s">
        <v>48</v>
      </c>
      <c r="C5609" t="s">
        <v>246</v>
      </c>
      <c r="D5609">
        <v>2300</v>
      </c>
      <c r="E5609">
        <v>17</v>
      </c>
      <c r="F5609">
        <v>60.93</v>
      </c>
      <c r="G5609">
        <v>61.82</v>
      </c>
      <c r="H5609">
        <v>60.369999</v>
      </c>
      <c r="I5609">
        <v>61.5</v>
      </c>
      <c r="J5609">
        <v>61.5</v>
      </c>
      <c r="K5609">
        <v>1273300</v>
      </c>
      <c r="L5609">
        <v>2.093</v>
      </c>
      <c r="M5609">
        <v>-2.9006135538855799E-2</v>
      </c>
      <c r="N5609">
        <v>-4.5765804459866402E-2</v>
      </c>
      <c r="O5609">
        <v>-0.16950263049289699</v>
      </c>
      <c r="P5609">
        <v>-0.12458914754714399</v>
      </c>
      <c r="Q5609">
        <v>-0.26797702624807002</v>
      </c>
      <c r="R5609">
        <v>2.06551676156802E-2</v>
      </c>
      <c r="S5609">
        <v>2.8028543036057601E-2</v>
      </c>
      <c r="T5609">
        <v>2.31551014821526E-2</v>
      </c>
      <c r="U5609">
        <v>2.3743927062920198E-2</v>
      </c>
      <c r="V5609">
        <v>86.5</v>
      </c>
      <c r="W5609">
        <v>54.735000999999997</v>
      </c>
      <c r="X5609">
        <v>-0.20034701249272999</v>
      </c>
      <c r="Y5609">
        <v>-1.6128120944145399E-3</v>
      </c>
      <c r="Z5609">
        <v>1.5202900811043301</v>
      </c>
      <c r="AA5609">
        <v>-1.9620295136623001</v>
      </c>
      <c r="AB5609">
        <v>-1.7653870888581999</v>
      </c>
      <c r="AC5609" t="s">
        <v>262</v>
      </c>
      <c r="AD5609" t="s">
        <v>403</v>
      </c>
      <c r="AE5609" t="s">
        <v>56</v>
      </c>
      <c r="AF5609" t="s">
        <v>59</v>
      </c>
      <c r="AG5609" t="s">
        <v>404</v>
      </c>
      <c r="AH5609" s="45">
        <v>42166</v>
      </c>
      <c r="AI5609">
        <v>1604778</v>
      </c>
      <c r="AK5609" t="s">
        <v>405</v>
      </c>
      <c r="AL5609" t="s">
        <v>328</v>
      </c>
      <c r="AM5609" t="s">
        <v>245</v>
      </c>
    </row>
    <row r="5610" spans="1:39" x14ac:dyDescent="0.3">
      <c r="A5610" s="1">
        <v>43571</v>
      </c>
      <c r="B5610" t="s">
        <v>48</v>
      </c>
      <c r="C5610" t="s">
        <v>239</v>
      </c>
      <c r="D5610">
        <v>1600</v>
      </c>
      <c r="E5610">
        <v>18</v>
      </c>
      <c r="F5610">
        <v>76.779999000000004</v>
      </c>
      <c r="G5610">
        <v>78.760002</v>
      </c>
      <c r="H5610">
        <v>76.779999000000004</v>
      </c>
      <c r="I5610">
        <v>78.309997999999993</v>
      </c>
      <c r="J5610">
        <v>78.309997999999993</v>
      </c>
      <c r="K5610">
        <v>2131300</v>
      </c>
      <c r="L5610">
        <v>2.5920000000000001</v>
      </c>
      <c r="M5610">
        <v>2.4823498760773902E-2</v>
      </c>
      <c r="N5610">
        <v>4.0258116886796598E-2</v>
      </c>
      <c r="O5610">
        <v>0.117048960863707</v>
      </c>
      <c r="P5610">
        <v>0.24066295800833001</v>
      </c>
      <c r="Q5610">
        <v>8.0127831334381394E-2</v>
      </c>
      <c r="R5610">
        <v>1.41904192512736E-2</v>
      </c>
      <c r="S5610">
        <v>1.8956380465975999E-2</v>
      </c>
      <c r="T5610">
        <v>1.6653432606656901E-2</v>
      </c>
      <c r="U5610">
        <v>2.2740878100405499E-2</v>
      </c>
      <c r="V5610">
        <v>86.5</v>
      </c>
      <c r="W5610">
        <v>54.735000999999997</v>
      </c>
      <c r="X5610">
        <v>-0.185941233412139</v>
      </c>
      <c r="Y5610">
        <v>5.0922850790659495E-4</v>
      </c>
      <c r="Z5610">
        <v>1.55085654001169</v>
      </c>
      <c r="AA5610">
        <v>0.405332873653101</v>
      </c>
      <c r="AB5610">
        <v>0.27984813591802699</v>
      </c>
      <c r="AC5610" t="s">
        <v>263</v>
      </c>
      <c r="AD5610" t="s">
        <v>403</v>
      </c>
      <c r="AE5610" t="s">
        <v>56</v>
      </c>
      <c r="AF5610" t="s">
        <v>59</v>
      </c>
      <c r="AG5610" t="s">
        <v>404</v>
      </c>
      <c r="AH5610" s="45">
        <v>42166</v>
      </c>
      <c r="AI5610">
        <v>1604778</v>
      </c>
      <c r="AK5610" t="s">
        <v>405</v>
      </c>
      <c r="AL5610" t="s">
        <v>328</v>
      </c>
      <c r="AM5610" t="s">
        <v>245</v>
      </c>
    </row>
    <row r="5611" spans="1:39" x14ac:dyDescent="0.3">
      <c r="A5611" s="1">
        <v>43600</v>
      </c>
      <c r="B5611" t="s">
        <v>48</v>
      </c>
      <c r="C5611" t="s">
        <v>246</v>
      </c>
      <c r="D5611">
        <v>1300</v>
      </c>
      <c r="E5611">
        <v>18</v>
      </c>
      <c r="F5611">
        <v>72</v>
      </c>
      <c r="G5611">
        <v>73.970000999999996</v>
      </c>
      <c r="H5611">
        <v>71.629997000000003</v>
      </c>
      <c r="I5611">
        <v>73.349997999999999</v>
      </c>
      <c r="J5611">
        <v>73.349997999999999</v>
      </c>
      <c r="K5611">
        <v>989200</v>
      </c>
      <c r="L5611">
        <v>2.379</v>
      </c>
      <c r="M5611">
        <v>6.7026720170904304E-3</v>
      </c>
      <c r="N5611">
        <v>-3.7856483727997998E-2</v>
      </c>
      <c r="O5611">
        <v>-5.1027463549394199E-2</v>
      </c>
      <c r="P5611">
        <v>0.122394822795775</v>
      </c>
      <c r="Q5611">
        <v>-0.107444235558927</v>
      </c>
      <c r="R5611">
        <v>3.0027696410648199E-2</v>
      </c>
      <c r="S5611">
        <v>1.9720692467047999E-2</v>
      </c>
      <c r="T5611">
        <v>1.68324527111051E-2</v>
      </c>
      <c r="U5611">
        <v>2.2488006825572799E-2</v>
      </c>
      <c r="V5611">
        <v>86.5</v>
      </c>
      <c r="W5611">
        <v>54.735000999999997</v>
      </c>
      <c r="X5611">
        <v>-0.185941233412139</v>
      </c>
      <c r="Y5611">
        <v>5.8219943882337104E-3</v>
      </c>
      <c r="Z5611">
        <v>1.5448560430598399</v>
      </c>
      <c r="AA5611">
        <v>-0.99469414970763903</v>
      </c>
      <c r="AB5611">
        <v>-0.92478803321329395</v>
      </c>
      <c r="AC5611" t="s">
        <v>263</v>
      </c>
      <c r="AD5611" t="s">
        <v>403</v>
      </c>
      <c r="AE5611" t="s">
        <v>56</v>
      </c>
      <c r="AF5611" t="s">
        <v>59</v>
      </c>
      <c r="AG5611" t="s">
        <v>404</v>
      </c>
      <c r="AH5611" s="45">
        <v>42166</v>
      </c>
      <c r="AI5611">
        <v>1604778</v>
      </c>
      <c r="AK5611" t="s">
        <v>405</v>
      </c>
      <c r="AL5611" t="s">
        <v>328</v>
      </c>
      <c r="AM5611" t="s">
        <v>245</v>
      </c>
    </row>
    <row r="5612" spans="1:39" x14ac:dyDescent="0.3">
      <c r="A5612" s="1">
        <v>43622</v>
      </c>
      <c r="B5612" t="s">
        <v>48</v>
      </c>
      <c r="C5612" t="s">
        <v>246</v>
      </c>
      <c r="D5612">
        <v>1000</v>
      </c>
      <c r="E5612">
        <v>18</v>
      </c>
      <c r="F5612">
        <v>62.220001000000003</v>
      </c>
      <c r="G5612">
        <v>63.84</v>
      </c>
      <c r="H5612">
        <v>62.060001</v>
      </c>
      <c r="I5612">
        <v>63.450001</v>
      </c>
      <c r="J5612">
        <v>63.450001</v>
      </c>
      <c r="K5612">
        <v>1022100</v>
      </c>
      <c r="L5612">
        <v>2.1240000000000001</v>
      </c>
      <c r="M5612">
        <v>1.5764835717103901E-4</v>
      </c>
      <c r="N5612">
        <v>2.5216816540862799E-2</v>
      </c>
      <c r="O5612">
        <v>-0.1582624557234</v>
      </c>
      <c r="P5612">
        <v>-7.4389323987964398E-2</v>
      </c>
      <c r="Q5612">
        <v>-0.25304657226548899</v>
      </c>
      <c r="R5612">
        <v>1.9964979445279901E-2</v>
      </c>
      <c r="S5612">
        <v>3.0368186407675E-2</v>
      </c>
      <c r="T5612">
        <v>2.2528849090384401E-2</v>
      </c>
      <c r="U5612">
        <v>2.3619212119057102E-2</v>
      </c>
      <c r="V5612">
        <v>86.5</v>
      </c>
      <c r="W5612">
        <v>54.735000999999997</v>
      </c>
      <c r="X5612">
        <v>-0.20034701249272999</v>
      </c>
      <c r="Y5612">
        <v>6.1168407152111899E-3</v>
      </c>
      <c r="Z5612">
        <v>1.4996556604499101</v>
      </c>
      <c r="AA5612">
        <v>-1.9019312250964799</v>
      </c>
      <c r="AB5612">
        <v>-1.9523582118042999</v>
      </c>
      <c r="AC5612" t="s">
        <v>263</v>
      </c>
      <c r="AD5612" t="s">
        <v>403</v>
      </c>
      <c r="AE5612" t="s">
        <v>56</v>
      </c>
      <c r="AF5612" t="s">
        <v>59</v>
      </c>
      <c r="AG5612" t="s">
        <v>404</v>
      </c>
      <c r="AH5612" s="45">
        <v>42166</v>
      </c>
      <c r="AI5612">
        <v>1604778</v>
      </c>
      <c r="AK5612" t="s">
        <v>405</v>
      </c>
      <c r="AL5612" t="s">
        <v>328</v>
      </c>
      <c r="AM5612" t="s">
        <v>245</v>
      </c>
    </row>
    <row r="5613" spans="1:39" x14ac:dyDescent="0.3">
      <c r="A5613" s="1">
        <v>43629</v>
      </c>
      <c r="B5613" t="s">
        <v>48</v>
      </c>
      <c r="C5613" t="s">
        <v>239</v>
      </c>
      <c r="D5613">
        <v>1400</v>
      </c>
      <c r="E5613">
        <v>18</v>
      </c>
      <c r="F5613">
        <v>63</v>
      </c>
      <c r="G5613">
        <v>63.825001</v>
      </c>
      <c r="H5613">
        <v>62.82</v>
      </c>
      <c r="I5613">
        <v>63.310001</v>
      </c>
      <c r="J5613">
        <v>63.310001</v>
      </c>
      <c r="K5613">
        <v>776800</v>
      </c>
      <c r="L5613">
        <v>2.0910000000000002</v>
      </c>
      <c r="M5613">
        <v>8.4067748661603402E-3</v>
      </c>
      <c r="N5613">
        <v>-2.2088995695097599E-3</v>
      </c>
      <c r="O5613">
        <v>-0.11534058641556599</v>
      </c>
      <c r="P5613">
        <v>-8.0977850995936296E-2</v>
      </c>
      <c r="Q5613">
        <v>-0.243066980216502</v>
      </c>
      <c r="R5613">
        <v>1.9331572044582801E-2</v>
      </c>
      <c r="S5613">
        <v>2.8444018729010999E-2</v>
      </c>
      <c r="T5613">
        <v>2.2985303170011601E-2</v>
      </c>
      <c r="U5613">
        <v>2.36788969710225E-2</v>
      </c>
      <c r="V5613">
        <v>86.5</v>
      </c>
      <c r="W5613">
        <v>54.735000999999997</v>
      </c>
      <c r="X5613">
        <v>-0.20034701249272999</v>
      </c>
      <c r="Y5613">
        <v>4.0890106107655602E-3</v>
      </c>
      <c r="Z5613">
        <v>1.51781065503771</v>
      </c>
      <c r="AA5613">
        <v>-1.8004773692723799</v>
      </c>
      <c r="AB5613">
        <v>-1.70359781883507</v>
      </c>
      <c r="AC5613" t="s">
        <v>263</v>
      </c>
      <c r="AD5613" t="s">
        <v>403</v>
      </c>
      <c r="AE5613" t="s">
        <v>56</v>
      </c>
      <c r="AF5613" t="s">
        <v>59</v>
      </c>
      <c r="AG5613" t="s">
        <v>404</v>
      </c>
      <c r="AH5613" s="45">
        <v>42166</v>
      </c>
      <c r="AI5613">
        <v>1604778</v>
      </c>
      <c r="AK5613" t="s">
        <v>405</v>
      </c>
      <c r="AL5613" t="s">
        <v>328</v>
      </c>
      <c r="AM5613" t="s">
        <v>245</v>
      </c>
    </row>
    <row r="5614" spans="1:39" x14ac:dyDescent="0.3">
      <c r="A5614" s="1">
        <v>43640</v>
      </c>
      <c r="B5614" t="s">
        <v>48</v>
      </c>
      <c r="C5614" t="s">
        <v>246</v>
      </c>
      <c r="D5614">
        <v>1800</v>
      </c>
      <c r="E5614">
        <v>18</v>
      </c>
      <c r="F5614">
        <v>64.180000000000007</v>
      </c>
      <c r="G5614">
        <v>65.419997999999893</v>
      </c>
      <c r="H5614">
        <v>63.540000999999997</v>
      </c>
      <c r="I5614">
        <v>64.550003000000004</v>
      </c>
      <c r="J5614">
        <v>64.550003000000004</v>
      </c>
      <c r="K5614">
        <v>1198100</v>
      </c>
      <c r="L5614">
        <v>2.0209999999999999</v>
      </c>
      <c r="M5614">
        <v>1.0277324805900699E-2</v>
      </c>
      <c r="N5614">
        <v>4.5804741310246498E-2</v>
      </c>
      <c r="O5614">
        <v>6.9767794842179903E-2</v>
      </c>
      <c r="P5614">
        <v>-9.3407091384941507E-2</v>
      </c>
      <c r="Q5614">
        <v>-0.242080071697588</v>
      </c>
      <c r="R5614">
        <v>2.75014862785385E-2</v>
      </c>
      <c r="S5614">
        <v>2.0901180848418601E-2</v>
      </c>
      <c r="T5614">
        <v>2.23849477931133E-2</v>
      </c>
      <c r="U5614">
        <v>2.3796094543145199E-2</v>
      </c>
      <c r="V5614">
        <v>86.496002000000004</v>
      </c>
      <c r="W5614">
        <v>54.735000999999997</v>
      </c>
      <c r="X5614">
        <v>-0.20034701249272999</v>
      </c>
      <c r="Y5614">
        <v>-1.73338836506086E-3</v>
      </c>
      <c r="Z5614">
        <v>1.5214884907738899</v>
      </c>
      <c r="AA5614">
        <v>-1.76359332226447</v>
      </c>
      <c r="AB5614">
        <v>-1.8880508866796</v>
      </c>
      <c r="AC5614" t="s">
        <v>263</v>
      </c>
      <c r="AD5614" t="s">
        <v>403</v>
      </c>
      <c r="AE5614" t="s">
        <v>56</v>
      </c>
      <c r="AF5614" t="s">
        <v>59</v>
      </c>
      <c r="AG5614" t="s">
        <v>404</v>
      </c>
      <c r="AH5614" s="45">
        <v>42166</v>
      </c>
      <c r="AI5614">
        <v>1604778</v>
      </c>
      <c r="AK5614" t="s">
        <v>405</v>
      </c>
      <c r="AL5614" t="s">
        <v>328</v>
      </c>
      <c r="AM5614" t="s">
        <v>245</v>
      </c>
    </row>
    <row r="5615" spans="1:39" x14ac:dyDescent="0.3">
      <c r="A5615" s="1">
        <v>43558</v>
      </c>
      <c r="B5615" t="s">
        <v>48</v>
      </c>
      <c r="C5615" t="s">
        <v>239</v>
      </c>
      <c r="D5615">
        <v>1500</v>
      </c>
      <c r="E5615">
        <v>19</v>
      </c>
      <c r="F5615">
        <v>74.919997999999893</v>
      </c>
      <c r="G5615">
        <v>75.540001000000004</v>
      </c>
      <c r="H5615">
        <v>74.129997000000003</v>
      </c>
      <c r="I5615">
        <v>74.410004000000001</v>
      </c>
      <c r="J5615">
        <v>74.410004000000001</v>
      </c>
      <c r="K5615">
        <v>1177900</v>
      </c>
      <c r="L5615">
        <v>2.5169999999999999</v>
      </c>
      <c r="M5615">
        <v>4.5798031401862397E-3</v>
      </c>
      <c r="N5615">
        <v>5.29852701526453E-2</v>
      </c>
      <c r="O5615">
        <v>6.03810795558163E-2</v>
      </c>
      <c r="P5615">
        <v>0.19577005644262599</v>
      </c>
      <c r="Q5615">
        <v>6.5246630012220794E-2</v>
      </c>
      <c r="R5615">
        <v>1.09877185875581E-2</v>
      </c>
      <c r="S5615">
        <v>1.8704065532697399E-2</v>
      </c>
      <c r="T5615">
        <v>2.3026605120037399E-2</v>
      </c>
      <c r="U5615">
        <v>2.28012868449044E-2</v>
      </c>
      <c r="V5615">
        <v>86.5</v>
      </c>
      <c r="W5615">
        <v>54.735000999999997</v>
      </c>
      <c r="X5615">
        <v>-0.185941233412139</v>
      </c>
      <c r="Y5615">
        <v>2.1460723821998401E-3</v>
      </c>
      <c r="Z5615">
        <v>1.5238791390053901</v>
      </c>
      <c r="AA5615">
        <v>0.30049900120531797</v>
      </c>
      <c r="AB5615">
        <v>0.15589567857903</v>
      </c>
      <c r="AC5615" t="s">
        <v>264</v>
      </c>
      <c r="AD5615" t="s">
        <v>403</v>
      </c>
      <c r="AE5615" t="s">
        <v>56</v>
      </c>
      <c r="AF5615" t="s">
        <v>59</v>
      </c>
      <c r="AG5615" t="s">
        <v>404</v>
      </c>
      <c r="AH5615" s="45">
        <v>42166</v>
      </c>
      <c r="AI5615">
        <v>1604778</v>
      </c>
      <c r="AK5615" t="s">
        <v>405</v>
      </c>
      <c r="AL5615" t="s">
        <v>328</v>
      </c>
      <c r="AM5615" t="s">
        <v>245</v>
      </c>
    </row>
    <row r="5616" spans="1:39" x14ac:dyDescent="0.3">
      <c r="A5616" s="1">
        <v>43559</v>
      </c>
      <c r="B5616" t="s">
        <v>48</v>
      </c>
      <c r="C5616" t="s">
        <v>239</v>
      </c>
      <c r="D5616">
        <v>1300</v>
      </c>
      <c r="E5616">
        <v>19</v>
      </c>
      <c r="F5616">
        <v>74.349997999999999</v>
      </c>
      <c r="G5616">
        <v>74.410004000000001</v>
      </c>
      <c r="H5616">
        <v>73.574996999999996</v>
      </c>
      <c r="I5616">
        <v>74.040001000000004</v>
      </c>
      <c r="J5616">
        <v>74.040001000000004</v>
      </c>
      <c r="K5616">
        <v>1032600</v>
      </c>
      <c r="L5616">
        <v>2.512</v>
      </c>
      <c r="M5616">
        <v>-4.9848939538743699E-3</v>
      </c>
      <c r="N5616">
        <v>5.2829888323793803E-2</v>
      </c>
      <c r="O5616">
        <v>5.8112247518480702E-2</v>
      </c>
      <c r="P5616">
        <v>0.28570315212894898</v>
      </c>
      <c r="Q5616">
        <v>3.4768173183089002E-2</v>
      </c>
      <c r="R5616">
        <v>1.10423408973365E-2</v>
      </c>
      <c r="S5616">
        <v>1.87418244501051E-2</v>
      </c>
      <c r="T5616">
        <v>1.93449328785231E-2</v>
      </c>
      <c r="U5616">
        <v>2.2747671214239901E-2</v>
      </c>
      <c r="V5616">
        <v>86.5</v>
      </c>
      <c r="W5616">
        <v>54.735000999999997</v>
      </c>
      <c r="X5616">
        <v>-0.185941233412139</v>
      </c>
      <c r="Y5616">
        <v>2.0824655091414399E-3</v>
      </c>
      <c r="Z5616">
        <v>1.5193527573469701</v>
      </c>
      <c r="AA5616">
        <v>7.2351082846709006E-2</v>
      </c>
      <c r="AB5616">
        <v>0.206242694361679</v>
      </c>
      <c r="AC5616" t="s">
        <v>264</v>
      </c>
      <c r="AD5616" t="s">
        <v>403</v>
      </c>
      <c r="AE5616" t="s">
        <v>56</v>
      </c>
      <c r="AF5616" t="s">
        <v>59</v>
      </c>
      <c r="AG5616" t="s">
        <v>404</v>
      </c>
      <c r="AH5616" s="45">
        <v>42166</v>
      </c>
      <c r="AI5616">
        <v>1604778</v>
      </c>
      <c r="AK5616" t="s">
        <v>405</v>
      </c>
      <c r="AL5616" t="s">
        <v>328</v>
      </c>
      <c r="AM5616" t="s">
        <v>245</v>
      </c>
    </row>
    <row r="5617" spans="1:39" x14ac:dyDescent="0.3">
      <c r="A5617" s="1">
        <v>43565</v>
      </c>
      <c r="B5617" t="s">
        <v>48</v>
      </c>
      <c r="C5617" t="s">
        <v>239</v>
      </c>
      <c r="D5617">
        <v>1400</v>
      </c>
      <c r="E5617">
        <v>19</v>
      </c>
      <c r="F5617">
        <v>74.900002000000001</v>
      </c>
      <c r="G5617">
        <v>76.720000999999996</v>
      </c>
      <c r="H5617">
        <v>74.830001999999993</v>
      </c>
      <c r="I5617">
        <v>76.230002999999996</v>
      </c>
      <c r="J5617">
        <v>76.230002999999996</v>
      </c>
      <c r="K5617">
        <v>1309600</v>
      </c>
      <c r="L5617">
        <v>2.4769999999999999</v>
      </c>
      <c r="M5617">
        <v>1.3337959018239601E-2</v>
      </c>
      <c r="N5617">
        <v>2.4164730189382401E-2</v>
      </c>
      <c r="O5617">
        <v>9.4300584711197399E-2</v>
      </c>
      <c r="P5617">
        <v>0.231938531751367</v>
      </c>
      <c r="Q5617">
        <v>6.7700695007421499E-2</v>
      </c>
      <c r="R5617">
        <v>7.7365798618715797E-3</v>
      </c>
      <c r="S5617">
        <v>1.8355492407260799E-2</v>
      </c>
      <c r="T5617">
        <v>1.7664047851951602E-2</v>
      </c>
      <c r="U5617">
        <v>2.2676606115128901E-2</v>
      </c>
      <c r="V5617">
        <v>86.5</v>
      </c>
      <c r="W5617">
        <v>54.735000999999997</v>
      </c>
      <c r="X5617">
        <v>-0.185941233412139</v>
      </c>
      <c r="Y5617">
        <v>3.47183783585567E-3</v>
      </c>
      <c r="Z5617">
        <v>1.5340759122780401</v>
      </c>
      <c r="AA5617">
        <v>0.321330384581688</v>
      </c>
      <c r="AB5617">
        <v>0.26832126551569402</v>
      </c>
      <c r="AC5617" t="s">
        <v>264</v>
      </c>
      <c r="AD5617" t="s">
        <v>403</v>
      </c>
      <c r="AE5617" t="s">
        <v>56</v>
      </c>
      <c r="AF5617" t="s">
        <v>59</v>
      </c>
      <c r="AG5617" t="s">
        <v>404</v>
      </c>
      <c r="AH5617" s="45">
        <v>42166</v>
      </c>
      <c r="AI5617">
        <v>1604778</v>
      </c>
      <c r="AK5617" t="s">
        <v>405</v>
      </c>
      <c r="AL5617" t="s">
        <v>328</v>
      </c>
      <c r="AM5617" t="s">
        <v>245</v>
      </c>
    </row>
    <row r="5618" spans="1:39" x14ac:dyDescent="0.3">
      <c r="A5618" s="1">
        <v>43567</v>
      </c>
      <c r="B5618" t="s">
        <v>48</v>
      </c>
      <c r="C5618" t="s">
        <v>239</v>
      </c>
      <c r="D5618">
        <v>1300</v>
      </c>
      <c r="E5618">
        <v>19</v>
      </c>
      <c r="F5618">
        <v>76.75</v>
      </c>
      <c r="G5618">
        <v>77.239998</v>
      </c>
      <c r="H5618">
        <v>75.930000000000007</v>
      </c>
      <c r="I5618">
        <v>77.190002000000007</v>
      </c>
      <c r="J5618">
        <v>77.190002000000007</v>
      </c>
      <c r="K5618">
        <v>986900</v>
      </c>
      <c r="L5618">
        <v>2.56</v>
      </c>
      <c r="M5618">
        <v>1.4878882718821399E-2</v>
      </c>
      <c r="N5618">
        <v>3.0249583963496099E-2</v>
      </c>
      <c r="O5618">
        <v>0.110859996266651</v>
      </c>
      <c r="P5618">
        <v>0.19224239218963099</v>
      </c>
      <c r="Q5618">
        <v>6.25454299059508E-2</v>
      </c>
      <c r="R5618">
        <v>7.8265559036555903E-3</v>
      </c>
      <c r="S5618">
        <v>1.84387394214433E-2</v>
      </c>
      <c r="T5618">
        <v>1.7254182109898202E-2</v>
      </c>
      <c r="U5618">
        <v>2.2679426112223001E-2</v>
      </c>
      <c r="V5618">
        <v>86.5</v>
      </c>
      <c r="W5618">
        <v>54.735000999999997</v>
      </c>
      <c r="X5618">
        <v>-0.185941233412139</v>
      </c>
      <c r="Y5618">
        <v>6.5875784763498903E-3</v>
      </c>
      <c r="Z5618">
        <v>1.54405121252875</v>
      </c>
      <c r="AA5618">
        <v>0.27636988039928001</v>
      </c>
      <c r="AB5618">
        <v>0.31554827064776297</v>
      </c>
      <c r="AC5618" t="s">
        <v>264</v>
      </c>
      <c r="AD5618" t="s">
        <v>403</v>
      </c>
      <c r="AE5618" t="s">
        <v>56</v>
      </c>
      <c r="AF5618" t="s">
        <v>59</v>
      </c>
      <c r="AG5618" t="s">
        <v>404</v>
      </c>
      <c r="AH5618" s="45">
        <v>42166</v>
      </c>
      <c r="AI5618">
        <v>1604778</v>
      </c>
      <c r="AK5618" t="s">
        <v>405</v>
      </c>
      <c r="AL5618" t="s">
        <v>328</v>
      </c>
      <c r="AM5618" t="s">
        <v>245</v>
      </c>
    </row>
    <row r="5619" spans="1:39" x14ac:dyDescent="0.3">
      <c r="A5619" s="1">
        <v>43571</v>
      </c>
      <c r="B5619" t="s">
        <v>48</v>
      </c>
      <c r="C5619" t="s">
        <v>246</v>
      </c>
      <c r="D5619">
        <v>1000</v>
      </c>
      <c r="E5619">
        <v>19</v>
      </c>
      <c r="F5619">
        <v>76.779999000000004</v>
      </c>
      <c r="G5619">
        <v>78.760002</v>
      </c>
      <c r="H5619">
        <v>76.779999000000004</v>
      </c>
      <c r="I5619">
        <v>78.309997999999993</v>
      </c>
      <c r="J5619">
        <v>78.309997999999993</v>
      </c>
      <c r="K5619">
        <v>2131300</v>
      </c>
      <c r="L5619">
        <v>2.5920000000000001</v>
      </c>
      <c r="M5619">
        <v>2.4823498760773902E-2</v>
      </c>
      <c r="N5619">
        <v>4.0258116886796598E-2</v>
      </c>
      <c r="O5619">
        <v>0.117048960863707</v>
      </c>
      <c r="P5619">
        <v>0.24066295800833001</v>
      </c>
      <c r="Q5619">
        <v>8.0127831334381394E-2</v>
      </c>
      <c r="R5619">
        <v>1.41904192512736E-2</v>
      </c>
      <c r="S5619">
        <v>1.8956380465975999E-2</v>
      </c>
      <c r="T5619">
        <v>1.6653432606656901E-2</v>
      </c>
      <c r="U5619">
        <v>2.2740878100405499E-2</v>
      </c>
      <c r="V5619">
        <v>86.5</v>
      </c>
      <c r="W5619">
        <v>54.735000999999997</v>
      </c>
      <c r="X5619">
        <v>-0.185941233412139</v>
      </c>
      <c r="Y5619">
        <v>5.0922850790659495E-4</v>
      </c>
      <c r="Z5619">
        <v>1.55085654001169</v>
      </c>
      <c r="AA5619">
        <v>0.405332873653101</v>
      </c>
      <c r="AB5619">
        <v>0.27984813591802699</v>
      </c>
      <c r="AC5619" t="s">
        <v>264</v>
      </c>
      <c r="AD5619" t="s">
        <v>403</v>
      </c>
      <c r="AE5619" t="s">
        <v>56</v>
      </c>
      <c r="AF5619" t="s">
        <v>59</v>
      </c>
      <c r="AG5619" t="s">
        <v>404</v>
      </c>
      <c r="AH5619" s="45">
        <v>42166</v>
      </c>
      <c r="AI5619">
        <v>1604778</v>
      </c>
      <c r="AK5619" t="s">
        <v>405</v>
      </c>
      <c r="AL5619" t="s">
        <v>328</v>
      </c>
      <c r="AM5619" t="s">
        <v>245</v>
      </c>
    </row>
    <row r="5620" spans="1:39" x14ac:dyDescent="0.3">
      <c r="A5620" s="1">
        <v>43579</v>
      </c>
      <c r="B5620" t="s">
        <v>48</v>
      </c>
      <c r="C5620" t="s">
        <v>246</v>
      </c>
      <c r="D5620">
        <v>1300</v>
      </c>
      <c r="E5620">
        <v>19</v>
      </c>
      <c r="F5620">
        <v>77.050003000000004</v>
      </c>
      <c r="G5620">
        <v>78.510002</v>
      </c>
      <c r="H5620">
        <v>76.660004000000001</v>
      </c>
      <c r="I5620">
        <v>77.25</v>
      </c>
      <c r="J5620">
        <v>77.25</v>
      </c>
      <c r="K5620">
        <v>1316200</v>
      </c>
      <c r="L5620">
        <v>2.5219999999999998</v>
      </c>
      <c r="M5620">
        <v>8.4498651409700906E-3</v>
      </c>
      <c r="N5620">
        <v>-1.36283674454686E-2</v>
      </c>
      <c r="O5620">
        <v>7.4974693677706303E-2</v>
      </c>
      <c r="P5620">
        <v>0.221365198246714</v>
      </c>
      <c r="Q5620">
        <v>0.117588879748579</v>
      </c>
      <c r="R5620">
        <v>1.3079521751318299E-2</v>
      </c>
      <c r="S5620">
        <v>1.200556565722E-2</v>
      </c>
      <c r="T5620">
        <v>1.6626679037614799E-2</v>
      </c>
      <c r="U5620">
        <v>2.2634476922438501E-2</v>
      </c>
      <c r="V5620">
        <v>86.5</v>
      </c>
      <c r="W5620">
        <v>54.735000999999997</v>
      </c>
      <c r="X5620">
        <v>-0.185941233412139</v>
      </c>
      <c r="Y5620">
        <v>-2.1941687255359501E-3</v>
      </c>
      <c r="Z5620">
        <v>1.5432353611649201</v>
      </c>
      <c r="AA5620">
        <v>0.68887759937536197</v>
      </c>
      <c r="AB5620">
        <v>0.36322369277755501</v>
      </c>
      <c r="AC5620" t="s">
        <v>264</v>
      </c>
      <c r="AD5620" t="s">
        <v>403</v>
      </c>
      <c r="AE5620" t="s">
        <v>56</v>
      </c>
      <c r="AF5620" t="s">
        <v>59</v>
      </c>
      <c r="AG5620" t="s">
        <v>404</v>
      </c>
      <c r="AH5620" s="45">
        <v>42166</v>
      </c>
      <c r="AI5620">
        <v>1604778</v>
      </c>
      <c r="AK5620" t="s">
        <v>405</v>
      </c>
      <c r="AL5620" t="s">
        <v>328</v>
      </c>
      <c r="AM5620" t="s">
        <v>245</v>
      </c>
    </row>
    <row r="5621" spans="1:39" x14ac:dyDescent="0.3">
      <c r="A5621" s="1">
        <v>43601</v>
      </c>
      <c r="B5621" t="s">
        <v>48</v>
      </c>
      <c r="C5621" t="s">
        <v>246</v>
      </c>
      <c r="D5621">
        <v>2000</v>
      </c>
      <c r="E5621">
        <v>19</v>
      </c>
      <c r="F5621">
        <v>69.650002000000001</v>
      </c>
      <c r="G5621">
        <v>70</v>
      </c>
      <c r="H5621">
        <v>68.050003000000004</v>
      </c>
      <c r="I5621">
        <v>68.110000999999997</v>
      </c>
      <c r="J5621">
        <v>68.110000999999997</v>
      </c>
      <c r="K5621">
        <v>3384200</v>
      </c>
      <c r="L5621">
        <v>2.4049999999999998</v>
      </c>
      <c r="M5621">
        <v>-7.4118417387101301E-2</v>
      </c>
      <c r="N5621">
        <v>-9.8362082877064203E-2</v>
      </c>
      <c r="O5621">
        <v>-0.11472772452719</v>
      </c>
      <c r="P5621">
        <v>5.1826675403098703E-2</v>
      </c>
      <c r="Q5621">
        <v>-0.16215176917016499</v>
      </c>
      <c r="R5621">
        <v>4.2621837081986899E-2</v>
      </c>
      <c r="S5621">
        <v>2.4949552122076401E-2</v>
      </c>
      <c r="T5621">
        <v>1.9361850073527202E-2</v>
      </c>
      <c r="U5621">
        <v>2.2931697740342899E-2</v>
      </c>
      <c r="V5621">
        <v>86.5</v>
      </c>
      <c r="W5621">
        <v>54.735000999999997</v>
      </c>
      <c r="X5621">
        <v>-0.18648066672137401</v>
      </c>
      <c r="Y5621">
        <v>8.8559569696340101E-3</v>
      </c>
      <c r="Z5621">
        <v>1.50953848859033</v>
      </c>
      <c r="AA5621">
        <v>-1.40929928583939</v>
      </c>
      <c r="AB5621">
        <v>-1.0781204793615999</v>
      </c>
      <c r="AC5621" t="s">
        <v>264</v>
      </c>
      <c r="AD5621" t="s">
        <v>403</v>
      </c>
      <c r="AE5621" t="s">
        <v>56</v>
      </c>
      <c r="AF5621" t="s">
        <v>59</v>
      </c>
      <c r="AG5621" t="s">
        <v>404</v>
      </c>
      <c r="AH5621" s="45">
        <v>42166</v>
      </c>
      <c r="AI5621">
        <v>1604778</v>
      </c>
      <c r="AK5621" t="s">
        <v>405</v>
      </c>
      <c r="AL5621" t="s">
        <v>328</v>
      </c>
      <c r="AM5621" t="s">
        <v>245</v>
      </c>
    </row>
    <row r="5622" spans="1:39" x14ac:dyDescent="0.3">
      <c r="A5622" s="1">
        <v>43630</v>
      </c>
      <c r="B5622" t="s">
        <v>48</v>
      </c>
      <c r="C5622" t="s">
        <v>246</v>
      </c>
      <c r="D5622">
        <v>2200</v>
      </c>
      <c r="E5622">
        <v>19</v>
      </c>
      <c r="F5622">
        <v>60.93</v>
      </c>
      <c r="G5622">
        <v>61.82</v>
      </c>
      <c r="H5622">
        <v>60.369999</v>
      </c>
      <c r="I5622">
        <v>61.5</v>
      </c>
      <c r="J5622">
        <v>61.5</v>
      </c>
      <c r="K5622">
        <v>1273300</v>
      </c>
      <c r="L5622">
        <v>2.093</v>
      </c>
      <c r="M5622">
        <v>-2.9006135538855799E-2</v>
      </c>
      <c r="N5622">
        <v>-4.5765804459866402E-2</v>
      </c>
      <c r="O5622">
        <v>-0.16950263049289699</v>
      </c>
      <c r="P5622">
        <v>-0.12458914754714399</v>
      </c>
      <c r="Q5622">
        <v>-0.26797702624807002</v>
      </c>
      <c r="R5622">
        <v>2.06551676156802E-2</v>
      </c>
      <c r="S5622">
        <v>2.8028543036057601E-2</v>
      </c>
      <c r="T5622">
        <v>2.31551014821526E-2</v>
      </c>
      <c r="U5622">
        <v>2.3743927062920198E-2</v>
      </c>
      <c r="V5622">
        <v>86.5</v>
      </c>
      <c r="W5622">
        <v>54.735000999999997</v>
      </c>
      <c r="X5622">
        <v>-0.20034701249272999</v>
      </c>
      <c r="Y5622">
        <v>-1.6128120944145399E-3</v>
      </c>
      <c r="Z5622">
        <v>1.5202900811043301</v>
      </c>
      <c r="AA5622">
        <v>-1.9620295136623001</v>
      </c>
      <c r="AB5622">
        <v>-1.7653870888581999</v>
      </c>
      <c r="AC5622" t="s">
        <v>264</v>
      </c>
      <c r="AD5622" t="s">
        <v>403</v>
      </c>
      <c r="AE5622" t="s">
        <v>56</v>
      </c>
      <c r="AF5622" t="s">
        <v>59</v>
      </c>
      <c r="AG5622" t="s">
        <v>404</v>
      </c>
      <c r="AH5622" s="45">
        <v>42166</v>
      </c>
      <c r="AI5622">
        <v>1604778</v>
      </c>
      <c r="AK5622" t="s">
        <v>405</v>
      </c>
      <c r="AL5622" t="s">
        <v>328</v>
      </c>
      <c r="AM5622" t="s">
        <v>245</v>
      </c>
    </row>
    <row r="5623" spans="1:39" x14ac:dyDescent="0.3">
      <c r="A5623" s="1">
        <v>43642</v>
      </c>
      <c r="B5623" t="s">
        <v>48</v>
      </c>
      <c r="C5623" t="s">
        <v>239</v>
      </c>
      <c r="D5623">
        <v>1800</v>
      </c>
      <c r="E5623">
        <v>19</v>
      </c>
      <c r="F5623">
        <v>64.610000999999997</v>
      </c>
      <c r="G5623">
        <v>66.290001000000004</v>
      </c>
      <c r="H5623">
        <v>64.610000999999997</v>
      </c>
      <c r="I5623">
        <v>65.639999000000003</v>
      </c>
      <c r="J5623">
        <v>65.639999000000003</v>
      </c>
      <c r="K5623">
        <v>1142100</v>
      </c>
      <c r="L5623">
        <v>2.0489999999999999</v>
      </c>
      <c r="M5623">
        <v>3.3775480590185397E-2</v>
      </c>
      <c r="N5623">
        <v>7.6206666654101297E-4</v>
      </c>
      <c r="O5623">
        <v>5.2223841245234E-2</v>
      </c>
      <c r="P5623">
        <v>-7.2419874025461697E-2</v>
      </c>
      <c r="Q5623">
        <v>-0.20233130140345801</v>
      </c>
      <c r="R5623">
        <v>2.1716576954172898E-2</v>
      </c>
      <c r="S5623">
        <v>2.1748064529333599E-2</v>
      </c>
      <c r="T5623">
        <v>2.28849994765793E-2</v>
      </c>
      <c r="U5623">
        <v>2.3884912035573899E-2</v>
      </c>
      <c r="V5623">
        <v>86.496002000000004</v>
      </c>
      <c r="W5623">
        <v>54.735000999999997</v>
      </c>
      <c r="X5623">
        <v>-0.20034701249272999</v>
      </c>
      <c r="Y5623">
        <v>-1.2346958449604901E-3</v>
      </c>
      <c r="Z5623">
        <v>1.5207815740427999</v>
      </c>
      <c r="AA5623">
        <v>-1.4975221347046399</v>
      </c>
      <c r="AB5623">
        <v>-1.77955608884273</v>
      </c>
      <c r="AC5623" t="s">
        <v>264</v>
      </c>
      <c r="AD5623" t="s">
        <v>403</v>
      </c>
      <c r="AE5623" t="s">
        <v>56</v>
      </c>
      <c r="AF5623" t="s">
        <v>59</v>
      </c>
      <c r="AG5623" t="s">
        <v>404</v>
      </c>
      <c r="AH5623" s="45">
        <v>42166</v>
      </c>
      <c r="AI5623">
        <v>1604778</v>
      </c>
      <c r="AK5623" t="s">
        <v>405</v>
      </c>
      <c r="AL5623" t="s">
        <v>328</v>
      </c>
      <c r="AM5623" t="s">
        <v>245</v>
      </c>
    </row>
    <row r="5624" spans="1:39" x14ac:dyDescent="0.3">
      <c r="A5624" s="1">
        <v>43557</v>
      </c>
      <c r="B5624" t="s">
        <v>48</v>
      </c>
      <c r="C5624" t="s">
        <v>239</v>
      </c>
      <c r="D5624">
        <v>2100</v>
      </c>
      <c r="E5624">
        <v>20</v>
      </c>
      <c r="F5624">
        <v>75.080001999999993</v>
      </c>
      <c r="G5624">
        <v>75.510002</v>
      </c>
      <c r="H5624">
        <v>73.720000999999996</v>
      </c>
      <c r="I5624">
        <v>74.069999999999993</v>
      </c>
      <c r="J5624">
        <v>74.069999999999993</v>
      </c>
      <c r="K5624">
        <v>1149100</v>
      </c>
      <c r="L5624">
        <v>2.4809999999999999</v>
      </c>
      <c r="M5624">
        <v>1.16785820259826E-2</v>
      </c>
      <c r="N5624">
        <v>4.0220239379709199E-2</v>
      </c>
      <c r="O5624">
        <v>4.9397882206974698E-2</v>
      </c>
      <c r="P5624">
        <v>0.198572782115713</v>
      </c>
      <c r="Q5624">
        <v>7.7739001019614895E-2</v>
      </c>
      <c r="R5624">
        <v>1.3846456524252799E-2</v>
      </c>
      <c r="S5624">
        <v>1.87990854811938E-2</v>
      </c>
      <c r="T5624">
        <v>2.3032202356191401E-2</v>
      </c>
      <c r="U5624">
        <v>2.2824286834772001E-2</v>
      </c>
      <c r="V5624">
        <v>86.5</v>
      </c>
      <c r="W5624">
        <v>54.735000999999997</v>
      </c>
      <c r="X5624">
        <v>-0.185941233412139</v>
      </c>
      <c r="Y5624" s="44">
        <v>1.7455614805152698E-5</v>
      </c>
      <c r="Z5624">
        <v>1.52288224748268</v>
      </c>
      <c r="AA5624">
        <v>0.39704911534867698</v>
      </c>
      <c r="AB5624">
        <v>2.3319951518577901E-3</v>
      </c>
      <c r="AC5624" t="s">
        <v>265</v>
      </c>
      <c r="AD5624" t="s">
        <v>403</v>
      </c>
      <c r="AE5624" t="s">
        <v>56</v>
      </c>
      <c r="AF5624" t="s">
        <v>59</v>
      </c>
      <c r="AG5624" t="s">
        <v>404</v>
      </c>
      <c r="AH5624" s="45">
        <v>42166</v>
      </c>
      <c r="AI5624">
        <v>1604778</v>
      </c>
      <c r="AK5624" t="s">
        <v>405</v>
      </c>
      <c r="AL5624" t="s">
        <v>328</v>
      </c>
      <c r="AM5624" t="s">
        <v>245</v>
      </c>
    </row>
    <row r="5625" spans="1:39" x14ac:dyDescent="0.3">
      <c r="A5625" s="1">
        <v>43560</v>
      </c>
      <c r="B5625" t="s">
        <v>48</v>
      </c>
      <c r="C5625" t="s">
        <v>246</v>
      </c>
      <c r="D5625">
        <v>2000</v>
      </c>
      <c r="E5625">
        <v>20</v>
      </c>
      <c r="F5625">
        <v>74.470000999999996</v>
      </c>
      <c r="G5625">
        <v>74.930000000000007</v>
      </c>
      <c r="H5625">
        <v>74.300003000000004</v>
      </c>
      <c r="I5625">
        <v>74.889999000000003</v>
      </c>
      <c r="J5625">
        <v>74.889999000000003</v>
      </c>
      <c r="K5625">
        <v>623700</v>
      </c>
      <c r="L5625">
        <v>2.5009999999999999</v>
      </c>
      <c r="M5625">
        <v>1.14148556968484E-2</v>
      </c>
      <c r="N5625">
        <v>4.3111244946511001E-2</v>
      </c>
      <c r="O5625">
        <v>8.0899873807476499E-2</v>
      </c>
      <c r="P5625">
        <v>0.23223132546929701</v>
      </c>
      <c r="Q5625">
        <v>4.7582385332777102E-2</v>
      </c>
      <c r="R5625">
        <v>9.4590016562112397E-3</v>
      </c>
      <c r="S5625">
        <v>1.8559230480180201E-2</v>
      </c>
      <c r="T5625">
        <v>1.7762618210387399E-2</v>
      </c>
      <c r="U5625">
        <v>2.2758540813131601E-2</v>
      </c>
      <c r="V5625">
        <v>86.5</v>
      </c>
      <c r="W5625">
        <v>54.735000999999997</v>
      </c>
      <c r="X5625">
        <v>-0.185941233412139</v>
      </c>
      <c r="Y5625">
        <v>4.62571739556182E-3</v>
      </c>
      <c r="Z5625">
        <v>1.5233995665060001</v>
      </c>
      <c r="AA5625">
        <v>0.16925774262078699</v>
      </c>
      <c r="AB5625">
        <v>0.20803754051309001</v>
      </c>
      <c r="AC5625" t="s">
        <v>265</v>
      </c>
      <c r="AD5625" t="s">
        <v>403</v>
      </c>
      <c r="AE5625" t="s">
        <v>56</v>
      </c>
      <c r="AF5625" t="s">
        <v>59</v>
      </c>
      <c r="AG5625" t="s">
        <v>404</v>
      </c>
      <c r="AH5625" s="45">
        <v>42166</v>
      </c>
      <c r="AI5625">
        <v>1604778</v>
      </c>
      <c r="AK5625" t="s">
        <v>405</v>
      </c>
      <c r="AL5625" t="s">
        <v>328</v>
      </c>
      <c r="AM5625" t="s">
        <v>245</v>
      </c>
    </row>
    <row r="5626" spans="1:39" x14ac:dyDescent="0.3">
      <c r="A5626" s="1">
        <v>43567</v>
      </c>
      <c r="B5626" t="s">
        <v>48</v>
      </c>
      <c r="C5626" t="s">
        <v>239</v>
      </c>
      <c r="D5626">
        <v>2900</v>
      </c>
      <c r="E5626">
        <v>20</v>
      </c>
      <c r="F5626">
        <v>76.75</v>
      </c>
      <c r="G5626">
        <v>77.239998</v>
      </c>
      <c r="H5626">
        <v>75.930000000000007</v>
      </c>
      <c r="I5626">
        <v>77.190002000000007</v>
      </c>
      <c r="J5626">
        <v>77.190002000000007</v>
      </c>
      <c r="K5626">
        <v>986900</v>
      </c>
      <c r="L5626">
        <v>2.56</v>
      </c>
      <c r="M5626">
        <v>1.4878882718821399E-2</v>
      </c>
      <c r="N5626">
        <v>3.0249583963496099E-2</v>
      </c>
      <c r="O5626">
        <v>0.110859996266651</v>
      </c>
      <c r="P5626">
        <v>0.19224239218963099</v>
      </c>
      <c r="Q5626">
        <v>6.25454299059508E-2</v>
      </c>
      <c r="R5626">
        <v>7.8265559036555903E-3</v>
      </c>
      <c r="S5626">
        <v>1.84387394214433E-2</v>
      </c>
      <c r="T5626">
        <v>1.7254182109898202E-2</v>
      </c>
      <c r="U5626">
        <v>2.2679426112223001E-2</v>
      </c>
      <c r="V5626">
        <v>86.5</v>
      </c>
      <c r="W5626">
        <v>54.735000999999997</v>
      </c>
      <c r="X5626">
        <v>-0.185941233412139</v>
      </c>
      <c r="Y5626">
        <v>6.5875784763498903E-3</v>
      </c>
      <c r="Z5626">
        <v>1.54405121252875</v>
      </c>
      <c r="AA5626">
        <v>0.27636988039928001</v>
      </c>
      <c r="AB5626">
        <v>0.31554827064776297</v>
      </c>
      <c r="AC5626" t="s">
        <v>265</v>
      </c>
      <c r="AD5626" t="s">
        <v>403</v>
      </c>
      <c r="AE5626" t="s">
        <v>56</v>
      </c>
      <c r="AF5626" t="s">
        <v>59</v>
      </c>
      <c r="AG5626" t="s">
        <v>404</v>
      </c>
      <c r="AH5626" s="45">
        <v>42166</v>
      </c>
      <c r="AI5626">
        <v>1604778</v>
      </c>
      <c r="AK5626" t="s">
        <v>405</v>
      </c>
      <c r="AL5626" t="s">
        <v>328</v>
      </c>
      <c r="AM5626" t="s">
        <v>245</v>
      </c>
    </row>
    <row r="5627" spans="1:39" x14ac:dyDescent="0.3">
      <c r="A5627" s="1">
        <v>43614</v>
      </c>
      <c r="B5627" t="s">
        <v>48</v>
      </c>
      <c r="C5627" t="s">
        <v>246</v>
      </c>
      <c r="D5627">
        <v>2200</v>
      </c>
      <c r="E5627">
        <v>20</v>
      </c>
      <c r="F5627">
        <v>60.169998</v>
      </c>
      <c r="G5627">
        <v>62.580002</v>
      </c>
      <c r="H5627">
        <v>60.150002000000001</v>
      </c>
      <c r="I5627">
        <v>62.080002</v>
      </c>
      <c r="J5627">
        <v>62.080002</v>
      </c>
      <c r="K5627">
        <v>1566000</v>
      </c>
      <c r="L5627">
        <v>2.2360000000000002</v>
      </c>
      <c r="M5627">
        <v>2.16568258707996E-2</v>
      </c>
      <c r="N5627">
        <v>8.7365219479682704E-3</v>
      </c>
      <c r="O5627">
        <v>-0.18893083655161699</v>
      </c>
      <c r="P5627">
        <v>-0.110742209830161</v>
      </c>
      <c r="Q5627">
        <v>-0.27205638069778099</v>
      </c>
      <c r="R5627">
        <v>2.42010838221614E-2</v>
      </c>
      <c r="S5627">
        <v>2.9264144500150299E-2</v>
      </c>
      <c r="T5627">
        <v>2.2022786657511201E-2</v>
      </c>
      <c r="U5627">
        <v>2.3550947099045899E-2</v>
      </c>
      <c r="V5627">
        <v>86.5</v>
      </c>
      <c r="W5627">
        <v>54.735000999999997</v>
      </c>
      <c r="X5627">
        <v>-0.20034701249272999</v>
      </c>
      <c r="Y5627">
        <v>-6.9359101493404697E-3</v>
      </c>
      <c r="Z5627">
        <v>1.50945849043963</v>
      </c>
      <c r="AA5627">
        <v>-2.1071679138722099</v>
      </c>
      <c r="AB5627">
        <v>-2.2203167794274199</v>
      </c>
      <c r="AC5627" t="s">
        <v>265</v>
      </c>
      <c r="AD5627" t="s">
        <v>403</v>
      </c>
      <c r="AE5627" t="s">
        <v>56</v>
      </c>
      <c r="AF5627" t="s">
        <v>59</v>
      </c>
      <c r="AG5627" t="s">
        <v>404</v>
      </c>
      <c r="AH5627" s="45">
        <v>42166</v>
      </c>
      <c r="AI5627">
        <v>1604778</v>
      </c>
      <c r="AK5627" t="s">
        <v>405</v>
      </c>
      <c r="AL5627" t="s">
        <v>328</v>
      </c>
      <c r="AM5627" t="s">
        <v>245</v>
      </c>
    </row>
    <row r="5628" spans="1:39" x14ac:dyDescent="0.3">
      <c r="A5628" s="1">
        <v>43620</v>
      </c>
      <c r="B5628" t="s">
        <v>48</v>
      </c>
      <c r="C5628" t="s">
        <v>239</v>
      </c>
      <c r="D5628">
        <v>1100</v>
      </c>
      <c r="E5628">
        <v>20</v>
      </c>
      <c r="F5628">
        <v>62.880001</v>
      </c>
      <c r="G5628">
        <v>64.300003000000004</v>
      </c>
      <c r="H5628">
        <v>62.779998999999997</v>
      </c>
      <c r="I5628">
        <v>64.180000000000007</v>
      </c>
      <c r="J5628">
        <v>64.180000000000007</v>
      </c>
      <c r="K5628">
        <v>1643400</v>
      </c>
      <c r="L5628">
        <v>2.1190000000000002</v>
      </c>
      <c r="M5628">
        <v>3.6494593816535303E-2</v>
      </c>
      <c r="N5628">
        <v>5.4924553461053099E-2</v>
      </c>
      <c r="O5628">
        <v>-0.17886175078559499</v>
      </c>
      <c r="P5628">
        <v>-8.4801618011317706E-2</v>
      </c>
      <c r="Q5628">
        <v>-0.242707825397006</v>
      </c>
      <c r="R5628">
        <v>1.9132570575839E-2</v>
      </c>
      <c r="S5628">
        <v>3.0451403053984399E-2</v>
      </c>
      <c r="T5628">
        <v>2.2556867799128199E-2</v>
      </c>
      <c r="U5628">
        <v>2.3609773623658199E-2</v>
      </c>
      <c r="V5628">
        <v>86.5</v>
      </c>
      <c r="W5628">
        <v>54.735000999999997</v>
      </c>
      <c r="X5628">
        <v>-0.20034701249272999</v>
      </c>
      <c r="Y5628">
        <v>2.1205927310919401E-2</v>
      </c>
      <c r="Z5628">
        <v>1.5081253036630999</v>
      </c>
      <c r="AA5628">
        <v>-1.84722368413286</v>
      </c>
      <c r="AB5628">
        <v>-2.0080262132069899</v>
      </c>
      <c r="AC5628" t="s">
        <v>265</v>
      </c>
      <c r="AD5628" t="s">
        <v>403</v>
      </c>
      <c r="AE5628" t="s">
        <v>56</v>
      </c>
      <c r="AF5628" t="s">
        <v>59</v>
      </c>
      <c r="AG5628" t="s">
        <v>404</v>
      </c>
      <c r="AH5628" s="45">
        <v>42166</v>
      </c>
      <c r="AI5628">
        <v>1604778</v>
      </c>
      <c r="AK5628" t="s">
        <v>405</v>
      </c>
      <c r="AL5628" t="s">
        <v>328</v>
      </c>
      <c r="AM5628" t="s">
        <v>245</v>
      </c>
    </row>
    <row r="5629" spans="1:39" x14ac:dyDescent="0.3">
      <c r="A5629" s="1">
        <v>43643</v>
      </c>
      <c r="B5629" t="s">
        <v>48</v>
      </c>
      <c r="C5629" t="s">
        <v>239</v>
      </c>
      <c r="D5629">
        <v>2900</v>
      </c>
      <c r="E5629">
        <v>20</v>
      </c>
      <c r="F5629">
        <v>66.389999000000003</v>
      </c>
      <c r="G5629">
        <v>67.849997999999999</v>
      </c>
      <c r="H5629">
        <v>66.360000999999997</v>
      </c>
      <c r="I5629">
        <v>67.059997999999993</v>
      </c>
      <c r="J5629">
        <v>67.059997999999993</v>
      </c>
      <c r="K5629">
        <v>1260900</v>
      </c>
      <c r="L5629">
        <v>2.0049999999999999</v>
      </c>
      <c r="M5629">
        <v>2.14024602267666E-2</v>
      </c>
      <c r="N5629">
        <v>3.3665076036884803E-2</v>
      </c>
      <c r="O5629">
        <v>9.8820628993386006E-2</v>
      </c>
      <c r="P5629">
        <v>-4.6187901673671997E-2</v>
      </c>
      <c r="Q5629">
        <v>-0.19771107097228299</v>
      </c>
      <c r="R5629">
        <v>2.2280542025428601E-2</v>
      </c>
      <c r="S5629">
        <v>2.11974145934089E-2</v>
      </c>
      <c r="T5629">
        <v>2.3054971315984499E-2</v>
      </c>
      <c r="U5629">
        <v>2.39002326500647E-2</v>
      </c>
      <c r="V5629">
        <v>86.496002000000004</v>
      </c>
      <c r="W5629">
        <v>54.735000999999997</v>
      </c>
      <c r="X5629">
        <v>-0.20034701249272999</v>
      </c>
      <c r="Y5629">
        <v>3.81588593721357E-3</v>
      </c>
      <c r="Z5629">
        <v>1.5221107835044001</v>
      </c>
      <c r="AA5629">
        <v>-1.46842504203166</v>
      </c>
      <c r="AB5629">
        <v>-1.70529829754574</v>
      </c>
      <c r="AC5629" t="s">
        <v>265</v>
      </c>
      <c r="AD5629" t="s">
        <v>403</v>
      </c>
      <c r="AE5629" t="s">
        <v>56</v>
      </c>
      <c r="AF5629" t="s">
        <v>59</v>
      </c>
      <c r="AG5629" t="s">
        <v>404</v>
      </c>
      <c r="AH5629" s="45">
        <v>42166</v>
      </c>
      <c r="AI5629">
        <v>1604778</v>
      </c>
      <c r="AK5629" t="s">
        <v>405</v>
      </c>
      <c r="AL5629" t="s">
        <v>328</v>
      </c>
      <c r="AM5629" t="s">
        <v>245</v>
      </c>
    </row>
    <row r="5630" spans="1:39" x14ac:dyDescent="0.3">
      <c r="A5630" s="1">
        <v>43592</v>
      </c>
      <c r="B5630" t="s">
        <v>49</v>
      </c>
      <c r="C5630" t="s">
        <v>239</v>
      </c>
      <c r="D5630">
        <v>100</v>
      </c>
      <c r="E5630">
        <v>2</v>
      </c>
      <c r="F5630">
        <v>205.88000500000001</v>
      </c>
      <c r="G5630">
        <v>207.41999799999999</v>
      </c>
      <c r="H5630">
        <v>200.83000200000001</v>
      </c>
      <c r="I5630">
        <v>202.86000100000001</v>
      </c>
      <c r="J5630">
        <v>202.08178699999999</v>
      </c>
      <c r="K5630">
        <v>38763700</v>
      </c>
      <c r="L5630">
        <v>2.448</v>
      </c>
      <c r="M5630">
        <v>-2.7327000871843799E-2</v>
      </c>
      <c r="N5630">
        <v>1.08542996094107E-2</v>
      </c>
      <c r="O5630">
        <v>3.59842684115914E-2</v>
      </c>
      <c r="P5630">
        <v>0.15670656574185601</v>
      </c>
      <c r="Q5630">
        <v>0.113617059843894</v>
      </c>
      <c r="R5630">
        <v>2.9397702767082898E-2</v>
      </c>
      <c r="S5630">
        <v>1.5295478367397201E-2</v>
      </c>
      <c r="T5630">
        <v>1.27220847481887E-2</v>
      </c>
      <c r="U5630">
        <v>1.8698611617873801E-2</v>
      </c>
      <c r="V5630">
        <v>233.470000999999</v>
      </c>
      <c r="W5630">
        <v>142</v>
      </c>
      <c r="X5630">
        <v>-0.14233459732453499</v>
      </c>
      <c r="Y5630">
        <v>-1.6649488130547601E-2</v>
      </c>
      <c r="Z5630">
        <v>1.4654692620668599</v>
      </c>
      <c r="AA5630">
        <v>0.59406567110391495</v>
      </c>
      <c r="AB5630">
        <v>1.13191200507775</v>
      </c>
      <c r="AC5630" t="s">
        <v>247</v>
      </c>
      <c r="AD5630" t="s">
        <v>406</v>
      </c>
      <c r="AE5630" t="s">
        <v>56</v>
      </c>
      <c r="AF5630" t="s">
        <v>57</v>
      </c>
      <c r="AG5630" t="s">
        <v>407</v>
      </c>
      <c r="AH5630" s="45">
        <v>30285</v>
      </c>
      <c r="AI5630">
        <v>320193</v>
      </c>
      <c r="AJ5630">
        <v>1977</v>
      </c>
      <c r="AK5630" t="s">
        <v>408</v>
      </c>
      <c r="AL5630" t="s">
        <v>276</v>
      </c>
      <c r="AM5630" t="s">
        <v>245</v>
      </c>
    </row>
    <row r="5631" spans="1:39" x14ac:dyDescent="0.3">
      <c r="A5631" s="1">
        <v>43600</v>
      </c>
      <c r="B5631" t="s">
        <v>49</v>
      </c>
      <c r="C5631" t="s">
        <v>239</v>
      </c>
      <c r="D5631">
        <v>100</v>
      </c>
      <c r="E5631">
        <v>2</v>
      </c>
      <c r="F5631">
        <v>186.270004</v>
      </c>
      <c r="G5631">
        <v>191.75</v>
      </c>
      <c r="H5631">
        <v>186.020004</v>
      </c>
      <c r="I5631">
        <v>190.91999799999999</v>
      </c>
      <c r="J5631">
        <v>190.91999799999999</v>
      </c>
      <c r="K5631">
        <v>26544700</v>
      </c>
      <c r="L5631">
        <v>2.379</v>
      </c>
      <c r="M5631">
        <v>1.1908007238234101E-2</v>
      </c>
      <c r="N5631">
        <v>-5.7015153350183E-2</v>
      </c>
      <c r="O5631">
        <v>-3.6953241215902502E-2</v>
      </c>
      <c r="P5631">
        <v>0.118841420171214</v>
      </c>
      <c r="Q5631">
        <v>2.9722300104428102E-2</v>
      </c>
      <c r="R5631">
        <v>3.01449740361933E-2</v>
      </c>
      <c r="S5631">
        <v>2.0466166275029E-2</v>
      </c>
      <c r="T5631">
        <v>1.50237096704648E-2</v>
      </c>
      <c r="U5631">
        <v>1.9118633230492101E-2</v>
      </c>
      <c r="V5631">
        <v>233.470000999999</v>
      </c>
      <c r="W5631">
        <v>142</v>
      </c>
      <c r="X5631">
        <v>-0.15004593291725399</v>
      </c>
      <c r="Y5631">
        <v>5.8219943882337104E-3</v>
      </c>
      <c r="Z5631">
        <v>1.4942942933774599</v>
      </c>
      <c r="AA5631">
        <v>3.9278606245653297E-2</v>
      </c>
      <c r="AB5631">
        <v>0.108078781266621</v>
      </c>
      <c r="AC5631" t="s">
        <v>247</v>
      </c>
      <c r="AD5631" t="s">
        <v>406</v>
      </c>
      <c r="AE5631" t="s">
        <v>56</v>
      </c>
      <c r="AF5631" t="s">
        <v>57</v>
      </c>
      <c r="AG5631" t="s">
        <v>407</v>
      </c>
      <c r="AH5631" s="45">
        <v>30285</v>
      </c>
      <c r="AI5631">
        <v>320193</v>
      </c>
      <c r="AJ5631">
        <v>1977</v>
      </c>
      <c r="AK5631" t="s">
        <v>408</v>
      </c>
      <c r="AL5631" t="s">
        <v>276</v>
      </c>
      <c r="AM5631" t="s">
        <v>245</v>
      </c>
    </row>
    <row r="5632" spans="1:39" x14ac:dyDescent="0.3">
      <c r="A5632" s="1">
        <v>43602</v>
      </c>
      <c r="B5632" t="s">
        <v>49</v>
      </c>
      <c r="C5632" t="s">
        <v>239</v>
      </c>
      <c r="D5632">
        <v>300</v>
      </c>
      <c r="E5632">
        <v>2</v>
      </c>
      <c r="F5632">
        <v>186.929993</v>
      </c>
      <c r="G5632">
        <v>190.89999399999999</v>
      </c>
      <c r="H5632">
        <v>186.759995</v>
      </c>
      <c r="I5632">
        <v>189</v>
      </c>
      <c r="J5632">
        <v>189</v>
      </c>
      <c r="K5632">
        <v>32879100</v>
      </c>
      <c r="L5632">
        <v>2.3929999999999998</v>
      </c>
      <c r="M5632">
        <v>-5.6980316365232301E-3</v>
      </c>
      <c r="N5632">
        <v>-4.2369966586694403E-2</v>
      </c>
      <c r="O5632">
        <v>-4.8969744919631103E-2</v>
      </c>
      <c r="P5632">
        <v>0.1073246125461</v>
      </c>
      <c r="Q5632">
        <v>1.94553622028571E-2</v>
      </c>
      <c r="R5632">
        <v>3.0276184108932E-2</v>
      </c>
      <c r="S5632">
        <v>2.0468141441596002E-2</v>
      </c>
      <c r="T5632">
        <v>1.5063951968559801E-2</v>
      </c>
      <c r="U5632">
        <v>1.9106570659713901E-2</v>
      </c>
      <c r="V5632">
        <v>233.470000999999</v>
      </c>
      <c r="W5632">
        <v>142</v>
      </c>
      <c r="X5632">
        <v>-0.15004593291725399</v>
      </c>
      <c r="Y5632">
        <v>-5.8544371529206298E-3</v>
      </c>
      <c r="Z5632">
        <v>1.4866604326773301</v>
      </c>
      <c r="AA5632">
        <v>-2.9536716281177999E-2</v>
      </c>
      <c r="AB5632">
        <v>-3.3177694591195801E-2</v>
      </c>
      <c r="AC5632" t="s">
        <v>247</v>
      </c>
      <c r="AD5632" t="s">
        <v>406</v>
      </c>
      <c r="AE5632" t="s">
        <v>56</v>
      </c>
      <c r="AF5632" t="s">
        <v>57</v>
      </c>
      <c r="AG5632" t="s">
        <v>407</v>
      </c>
      <c r="AH5632" s="45">
        <v>30285</v>
      </c>
      <c r="AI5632">
        <v>320193</v>
      </c>
      <c r="AJ5632">
        <v>1977</v>
      </c>
      <c r="AK5632" t="s">
        <v>408</v>
      </c>
      <c r="AL5632" t="s">
        <v>276</v>
      </c>
      <c r="AM5632" t="s">
        <v>245</v>
      </c>
    </row>
    <row r="5633" spans="1:39" x14ac:dyDescent="0.3">
      <c r="A5633" s="1">
        <v>43614</v>
      </c>
      <c r="B5633" t="s">
        <v>49</v>
      </c>
      <c r="C5633" t="s">
        <v>239</v>
      </c>
      <c r="D5633">
        <v>200</v>
      </c>
      <c r="E5633">
        <v>2</v>
      </c>
      <c r="F5633">
        <v>176.41999799999999</v>
      </c>
      <c r="G5633">
        <v>179.35000600000001</v>
      </c>
      <c r="H5633">
        <v>176</v>
      </c>
      <c r="I5633">
        <v>177.38000500000001</v>
      </c>
      <c r="J5633">
        <v>177.38000500000001</v>
      </c>
      <c r="K5633">
        <v>28481200</v>
      </c>
      <c r="L5633">
        <v>2.2360000000000002</v>
      </c>
      <c r="M5633">
        <v>-4.7804764564719103E-3</v>
      </c>
      <c r="N5633">
        <v>-5.0672968431206999E-2</v>
      </c>
      <c r="O5633">
        <v>-0.13745158075587499</v>
      </c>
      <c r="P5633">
        <v>1.8095121254339999E-2</v>
      </c>
      <c r="Q5633">
        <v>-4.6120720335521198E-2</v>
      </c>
      <c r="R5633">
        <v>8.1476278436586197E-3</v>
      </c>
      <c r="S5633">
        <v>2.1255812017652299E-2</v>
      </c>
      <c r="T5633">
        <v>1.6128460870473899E-2</v>
      </c>
      <c r="U5633">
        <v>1.93124238472435E-2</v>
      </c>
      <c r="V5633">
        <v>233.470000999999</v>
      </c>
      <c r="W5633">
        <v>142</v>
      </c>
      <c r="X5633">
        <v>-0.15004593291725399</v>
      </c>
      <c r="Y5633">
        <v>-6.9359101493404697E-3</v>
      </c>
      <c r="Z5633">
        <v>1.49375591603533</v>
      </c>
      <c r="AA5633">
        <v>-0.44410258048725798</v>
      </c>
      <c r="AB5633">
        <v>-0.35623352255364399</v>
      </c>
      <c r="AC5633" t="s">
        <v>247</v>
      </c>
      <c r="AD5633" t="s">
        <v>406</v>
      </c>
      <c r="AE5633" t="s">
        <v>56</v>
      </c>
      <c r="AF5633" t="s">
        <v>57</v>
      </c>
      <c r="AG5633" t="s">
        <v>407</v>
      </c>
      <c r="AH5633" s="45">
        <v>30285</v>
      </c>
      <c r="AI5633">
        <v>320193</v>
      </c>
      <c r="AJ5633">
        <v>1977</v>
      </c>
      <c r="AK5633" t="s">
        <v>408</v>
      </c>
      <c r="AL5633" t="s">
        <v>276</v>
      </c>
      <c r="AM5633" t="s">
        <v>245</v>
      </c>
    </row>
    <row r="5634" spans="1:39" x14ac:dyDescent="0.3">
      <c r="A5634" s="1">
        <v>43641</v>
      </c>
      <c r="B5634" t="s">
        <v>49</v>
      </c>
      <c r="C5634" t="s">
        <v>239</v>
      </c>
      <c r="D5634">
        <v>100</v>
      </c>
      <c r="E5634">
        <v>2</v>
      </c>
      <c r="F5634">
        <v>198.429993</v>
      </c>
      <c r="G5634">
        <v>199.259995</v>
      </c>
      <c r="H5634">
        <v>195.28999299999899</v>
      </c>
      <c r="I5634">
        <v>195.570007</v>
      </c>
      <c r="J5634">
        <v>195.570007</v>
      </c>
      <c r="K5634">
        <v>21070300</v>
      </c>
      <c r="L5634">
        <v>1.994</v>
      </c>
      <c r="M5634">
        <v>-1.52736442795878E-2</v>
      </c>
      <c r="N5634">
        <v>-1.46187567145484E-2</v>
      </c>
      <c r="O5634">
        <v>8.4852209332030304E-2</v>
      </c>
      <c r="P5634">
        <v>4.97770535161157E-2</v>
      </c>
      <c r="Q5634">
        <v>7.1102410537462593E-2</v>
      </c>
      <c r="R5634">
        <v>8.3042460027330199E-3</v>
      </c>
      <c r="S5634">
        <v>1.36158994200287E-2</v>
      </c>
      <c r="T5634">
        <v>1.60704421502053E-2</v>
      </c>
      <c r="U5634">
        <v>1.9623410830613499E-2</v>
      </c>
      <c r="V5634">
        <v>233.470000999999</v>
      </c>
      <c r="W5634">
        <v>142</v>
      </c>
      <c r="X5634">
        <v>-0.15004593291725399</v>
      </c>
      <c r="Y5634">
        <v>-9.5417756928269908E-3</v>
      </c>
      <c r="Z5634">
        <v>1.5289469014149499</v>
      </c>
      <c r="AA5634">
        <v>0.32784475183447997</v>
      </c>
      <c r="AB5634">
        <v>0.35997885473236302</v>
      </c>
      <c r="AC5634" t="s">
        <v>247</v>
      </c>
      <c r="AD5634" t="s">
        <v>406</v>
      </c>
      <c r="AE5634" t="s">
        <v>56</v>
      </c>
      <c r="AF5634" t="s">
        <v>57</v>
      </c>
      <c r="AG5634" t="s">
        <v>407</v>
      </c>
      <c r="AH5634" s="45">
        <v>30285</v>
      </c>
      <c r="AI5634">
        <v>320193</v>
      </c>
      <c r="AJ5634">
        <v>1977</v>
      </c>
      <c r="AK5634" t="s">
        <v>408</v>
      </c>
      <c r="AL5634" t="s">
        <v>276</v>
      </c>
      <c r="AM5634" t="s">
        <v>245</v>
      </c>
    </row>
    <row r="5635" spans="1:39" x14ac:dyDescent="0.3">
      <c r="A5635" s="1">
        <v>43642</v>
      </c>
      <c r="B5635" t="s">
        <v>49</v>
      </c>
      <c r="C5635" t="s">
        <v>246</v>
      </c>
      <c r="D5635">
        <v>300</v>
      </c>
      <c r="E5635">
        <v>2</v>
      </c>
      <c r="F5635">
        <v>197.770004</v>
      </c>
      <c r="G5635">
        <v>200.990005</v>
      </c>
      <c r="H5635">
        <v>197.35000600000001</v>
      </c>
      <c r="I5635">
        <v>199.800003</v>
      </c>
      <c r="J5635">
        <v>199.800003</v>
      </c>
      <c r="K5635">
        <v>26067500</v>
      </c>
      <c r="L5635">
        <v>2.0489999999999999</v>
      </c>
      <c r="M5635">
        <v>2.1398473832100199E-2</v>
      </c>
      <c r="N5635">
        <v>9.7066570942359494E-3</v>
      </c>
      <c r="O5635">
        <v>0.110098681612622</v>
      </c>
      <c r="P5635">
        <v>6.2221601365859101E-2</v>
      </c>
      <c r="Q5635">
        <v>0.10748388783870801</v>
      </c>
      <c r="R5635">
        <v>1.36845486096401E-2</v>
      </c>
      <c r="S5635">
        <v>1.39942427852693E-2</v>
      </c>
      <c r="T5635">
        <v>1.6247909737980199E-2</v>
      </c>
      <c r="U5635">
        <v>1.9644475823632601E-2</v>
      </c>
      <c r="V5635">
        <v>233.470000999999</v>
      </c>
      <c r="W5635">
        <v>142</v>
      </c>
      <c r="X5635">
        <v>-0.15004593291725399</v>
      </c>
      <c r="Y5635">
        <v>-1.2346958449604901E-3</v>
      </c>
      <c r="Z5635">
        <v>1.53116687927997</v>
      </c>
      <c r="AA5635">
        <v>0.55779774147748096</v>
      </c>
      <c r="AB5635">
        <v>0.41780476323530602</v>
      </c>
      <c r="AC5635" t="s">
        <v>247</v>
      </c>
      <c r="AD5635" t="s">
        <v>406</v>
      </c>
      <c r="AE5635" t="s">
        <v>56</v>
      </c>
      <c r="AF5635" t="s">
        <v>57</v>
      </c>
      <c r="AG5635" t="s">
        <v>407</v>
      </c>
      <c r="AH5635" s="45">
        <v>30285</v>
      </c>
      <c r="AI5635">
        <v>320193</v>
      </c>
      <c r="AJ5635">
        <v>1977</v>
      </c>
      <c r="AK5635" t="s">
        <v>408</v>
      </c>
      <c r="AL5635" t="s">
        <v>276</v>
      </c>
      <c r="AM5635" t="s">
        <v>245</v>
      </c>
    </row>
    <row r="5636" spans="1:39" x14ac:dyDescent="0.3">
      <c r="A5636" s="1">
        <v>43577</v>
      </c>
      <c r="B5636" t="s">
        <v>49</v>
      </c>
      <c r="C5636" t="s">
        <v>239</v>
      </c>
      <c r="D5636">
        <v>300</v>
      </c>
      <c r="E5636">
        <v>3</v>
      </c>
      <c r="F5636">
        <v>202.83000200000001</v>
      </c>
      <c r="G5636">
        <v>204.94000199999999</v>
      </c>
      <c r="H5636">
        <v>202.33999599999899</v>
      </c>
      <c r="I5636">
        <v>204.529999</v>
      </c>
      <c r="J5636">
        <v>203.74537699999999</v>
      </c>
      <c r="K5636">
        <v>19439500</v>
      </c>
      <c r="L5636">
        <v>2.59</v>
      </c>
      <c r="M5636">
        <v>3.28113233926437E-3</v>
      </c>
      <c r="N5636">
        <v>2.80633394150013E-2</v>
      </c>
      <c r="O5636">
        <v>8.3421940568756098E-2</v>
      </c>
      <c r="P5636">
        <v>0.26989557797416103</v>
      </c>
      <c r="Q5636">
        <v>0.18369221808786801</v>
      </c>
      <c r="R5636">
        <v>7.7677113298466804E-3</v>
      </c>
      <c r="S5636">
        <v>1.17736845439812E-2</v>
      </c>
      <c r="T5636">
        <v>1.4165003232831401E-2</v>
      </c>
      <c r="U5636">
        <v>1.89175579906866E-2</v>
      </c>
      <c r="V5636">
        <v>233.470000999999</v>
      </c>
      <c r="W5636">
        <v>142</v>
      </c>
      <c r="X5636">
        <v>-0.14233459732453499</v>
      </c>
      <c r="Y5636">
        <v>1.0115060212163699E-3</v>
      </c>
      <c r="Z5636">
        <v>1.4698236841641299</v>
      </c>
      <c r="AA5636">
        <v>1.0548558127885299</v>
      </c>
      <c r="AB5636">
        <v>0.85360022622996101</v>
      </c>
      <c r="AC5636" t="s">
        <v>248</v>
      </c>
      <c r="AD5636" t="s">
        <v>406</v>
      </c>
      <c r="AE5636" t="s">
        <v>56</v>
      </c>
      <c r="AF5636" t="s">
        <v>57</v>
      </c>
      <c r="AG5636" t="s">
        <v>407</v>
      </c>
      <c r="AH5636" s="45">
        <v>30285</v>
      </c>
      <c r="AI5636">
        <v>320193</v>
      </c>
      <c r="AJ5636">
        <v>1977</v>
      </c>
      <c r="AK5636" t="s">
        <v>408</v>
      </c>
      <c r="AL5636" t="s">
        <v>276</v>
      </c>
      <c r="AM5636" t="s">
        <v>245</v>
      </c>
    </row>
    <row r="5637" spans="1:39" x14ac:dyDescent="0.3">
      <c r="A5637" s="1">
        <v>43586</v>
      </c>
      <c r="B5637" t="s">
        <v>49</v>
      </c>
      <c r="C5637" t="s">
        <v>246</v>
      </c>
      <c r="D5637">
        <v>100</v>
      </c>
      <c r="E5637">
        <v>3</v>
      </c>
      <c r="F5637">
        <v>209.88000499999899</v>
      </c>
      <c r="G5637">
        <v>215.30999800000001</v>
      </c>
      <c r="H5637">
        <v>209.229996</v>
      </c>
      <c r="I5637">
        <v>210.520004</v>
      </c>
      <c r="J5637">
        <v>209.712402</v>
      </c>
      <c r="K5637">
        <v>64827300</v>
      </c>
      <c r="L5637">
        <v>2.5110000000000001</v>
      </c>
      <c r="M5637">
        <v>4.7918875803844997E-2</v>
      </c>
      <c r="N5637">
        <v>1.6089202700266401E-2</v>
      </c>
      <c r="O5637">
        <v>0.102819779524965</v>
      </c>
      <c r="P5637">
        <v>0.24640084537257601</v>
      </c>
      <c r="Q5637">
        <v>0.25717312443129098</v>
      </c>
      <c r="R5637">
        <v>2.6128639216809399E-2</v>
      </c>
      <c r="S5637">
        <v>1.31127816384297E-2</v>
      </c>
      <c r="T5637">
        <v>1.23135491308846E-2</v>
      </c>
      <c r="U5637">
        <v>1.8961499533212401E-2</v>
      </c>
      <c r="V5637">
        <v>233.470000999999</v>
      </c>
      <c r="W5637">
        <v>142</v>
      </c>
      <c r="X5637">
        <v>-0.14233459732453499</v>
      </c>
      <c r="Y5637">
        <v>-7.5304459681844096E-3</v>
      </c>
      <c r="Z5637">
        <v>1.45533754065242</v>
      </c>
      <c r="AA5637">
        <v>1.5467537182677999</v>
      </c>
      <c r="AB5637">
        <v>1.4362636436263201</v>
      </c>
      <c r="AC5637" t="s">
        <v>248</v>
      </c>
      <c r="AD5637" t="s">
        <v>406</v>
      </c>
      <c r="AE5637" t="s">
        <v>56</v>
      </c>
      <c r="AF5637" t="s">
        <v>57</v>
      </c>
      <c r="AG5637" t="s">
        <v>407</v>
      </c>
      <c r="AH5637" s="45">
        <v>30285</v>
      </c>
      <c r="AI5637">
        <v>320193</v>
      </c>
      <c r="AJ5637">
        <v>1977</v>
      </c>
      <c r="AK5637" t="s">
        <v>408</v>
      </c>
      <c r="AL5637" t="s">
        <v>276</v>
      </c>
      <c r="AM5637" t="s">
        <v>245</v>
      </c>
    </row>
    <row r="5638" spans="1:39" x14ac:dyDescent="0.3">
      <c r="A5638" s="1">
        <v>43594</v>
      </c>
      <c r="B5638" t="s">
        <v>49</v>
      </c>
      <c r="C5638" t="s">
        <v>246</v>
      </c>
      <c r="D5638">
        <v>300</v>
      </c>
      <c r="E5638">
        <v>3</v>
      </c>
      <c r="F5638">
        <v>200.39999399999999</v>
      </c>
      <c r="G5638">
        <v>201.679993</v>
      </c>
      <c r="H5638">
        <v>196.66000399999999</v>
      </c>
      <c r="I5638">
        <v>200.720001</v>
      </c>
      <c r="J5638">
        <v>199.949997</v>
      </c>
      <c r="K5638">
        <v>34908600</v>
      </c>
      <c r="L5638">
        <v>2.4569999999999999</v>
      </c>
      <c r="M5638">
        <v>-1.08023147232104E-2</v>
      </c>
      <c r="N5638">
        <v>-4.1140787216124998E-2</v>
      </c>
      <c r="O5638">
        <v>3.0936275931938901E-3</v>
      </c>
      <c r="P5638">
        <v>0.16487794859756799</v>
      </c>
      <c r="Q5638">
        <v>9.1007836204019504E-2</v>
      </c>
      <c r="R5638">
        <v>1.51643723498217E-2</v>
      </c>
      <c r="S5638">
        <v>1.5118324761802899E-2</v>
      </c>
      <c r="T5638">
        <v>1.2536446554105201E-2</v>
      </c>
      <c r="U5638">
        <v>1.8705015972016299E-2</v>
      </c>
      <c r="V5638">
        <v>233.470000999999</v>
      </c>
      <c r="W5638">
        <v>142</v>
      </c>
      <c r="X5638">
        <v>-0.14233459732453499</v>
      </c>
      <c r="Y5638">
        <v>-3.0259986019249502E-3</v>
      </c>
      <c r="Z5638">
        <v>1.46601582210884</v>
      </c>
      <c r="AA5638">
        <v>0.44260932628226701</v>
      </c>
      <c r="AB5638">
        <v>0.75069090304888597</v>
      </c>
      <c r="AC5638" t="s">
        <v>248</v>
      </c>
      <c r="AD5638" t="s">
        <v>406</v>
      </c>
      <c r="AE5638" t="s">
        <v>56</v>
      </c>
      <c r="AF5638" t="s">
        <v>57</v>
      </c>
      <c r="AG5638" t="s">
        <v>407</v>
      </c>
      <c r="AH5638" s="45">
        <v>30285</v>
      </c>
      <c r="AI5638">
        <v>320193</v>
      </c>
      <c r="AJ5638">
        <v>1977</v>
      </c>
      <c r="AK5638" t="s">
        <v>408</v>
      </c>
      <c r="AL5638" t="s">
        <v>276</v>
      </c>
      <c r="AM5638" t="s">
        <v>245</v>
      </c>
    </row>
    <row r="5639" spans="1:39" x14ac:dyDescent="0.3">
      <c r="A5639" s="1">
        <v>43609</v>
      </c>
      <c r="B5639" t="s">
        <v>49</v>
      </c>
      <c r="C5639" t="s">
        <v>239</v>
      </c>
      <c r="D5639">
        <v>200</v>
      </c>
      <c r="E5639">
        <v>3</v>
      </c>
      <c r="F5639">
        <v>180.199997</v>
      </c>
      <c r="G5639">
        <v>182.13999899999999</v>
      </c>
      <c r="H5639">
        <v>178.61999499999999</v>
      </c>
      <c r="I5639">
        <v>178.970001</v>
      </c>
      <c r="J5639">
        <v>178.970001</v>
      </c>
      <c r="K5639">
        <v>23714700</v>
      </c>
      <c r="L5639">
        <v>2.3239999999999998</v>
      </c>
      <c r="M5639">
        <v>-3.8479984484918401E-3</v>
      </c>
      <c r="N5639">
        <v>-5.4528815442796703E-2</v>
      </c>
      <c r="O5639">
        <v>-0.142429675472866</v>
      </c>
      <c r="P5639">
        <v>3.0685533590555099E-2</v>
      </c>
      <c r="Q5639">
        <v>-3.6029477860583303E-2</v>
      </c>
      <c r="R5639">
        <v>1.9456811412642199E-2</v>
      </c>
      <c r="S5639">
        <v>2.1258791567692299E-2</v>
      </c>
      <c r="T5639">
        <v>1.61085103543386E-2</v>
      </c>
      <c r="U5639">
        <v>1.93093008104732E-2</v>
      </c>
      <c r="V5639">
        <v>233.470000999999</v>
      </c>
      <c r="W5639">
        <v>142</v>
      </c>
      <c r="X5639">
        <v>-0.15004593291725399</v>
      </c>
      <c r="Y5639">
        <v>1.3526439988342199E-3</v>
      </c>
      <c r="Z5639">
        <v>1.49792038708974</v>
      </c>
      <c r="AA5639">
        <v>-0.38670396890951098</v>
      </c>
      <c r="AB5639">
        <v>-0.23677640727920901</v>
      </c>
      <c r="AC5639" t="s">
        <v>248</v>
      </c>
      <c r="AD5639" t="s">
        <v>406</v>
      </c>
      <c r="AE5639" t="s">
        <v>56</v>
      </c>
      <c r="AF5639" t="s">
        <v>57</v>
      </c>
      <c r="AG5639" t="s">
        <v>407</v>
      </c>
      <c r="AH5639" s="45">
        <v>30285</v>
      </c>
      <c r="AI5639">
        <v>320193</v>
      </c>
      <c r="AJ5639">
        <v>1977</v>
      </c>
      <c r="AK5639" t="s">
        <v>408</v>
      </c>
      <c r="AL5639" t="s">
        <v>276</v>
      </c>
      <c r="AM5639" t="s">
        <v>245</v>
      </c>
    </row>
    <row r="5640" spans="1:39" x14ac:dyDescent="0.3">
      <c r="A5640" s="1">
        <v>43622</v>
      </c>
      <c r="B5640" t="s">
        <v>49</v>
      </c>
      <c r="C5640" t="s">
        <v>246</v>
      </c>
      <c r="D5640">
        <v>300</v>
      </c>
      <c r="E5640">
        <v>3</v>
      </c>
      <c r="F5640">
        <v>183.08000200000001</v>
      </c>
      <c r="G5640">
        <v>185.470001</v>
      </c>
      <c r="H5640">
        <v>182.14999399999999</v>
      </c>
      <c r="I5640">
        <v>185.220001</v>
      </c>
      <c r="J5640">
        <v>185.220001</v>
      </c>
      <c r="K5640">
        <v>22526300</v>
      </c>
      <c r="L5640">
        <v>2.1240000000000001</v>
      </c>
      <c r="M5640">
        <v>1.45750244001369E-2</v>
      </c>
      <c r="N5640">
        <v>3.8076771446438402E-2</v>
      </c>
      <c r="O5640">
        <v>-0.11445518932628</v>
      </c>
      <c r="P5640">
        <v>7.4990645028474703E-2</v>
      </c>
      <c r="Q5640">
        <v>-2.76435216588337E-2</v>
      </c>
      <c r="R5640">
        <v>2.1836972785955699E-2</v>
      </c>
      <c r="S5640">
        <v>2.05419387182646E-2</v>
      </c>
      <c r="T5640">
        <v>1.6974174174668601E-2</v>
      </c>
      <c r="U5640">
        <v>1.9492386294947501E-2</v>
      </c>
      <c r="V5640">
        <v>233.470000999999</v>
      </c>
      <c r="W5640">
        <v>142</v>
      </c>
      <c r="X5640">
        <v>-0.15004593291725399</v>
      </c>
      <c r="Y5640">
        <v>6.1168407152111899E-3</v>
      </c>
      <c r="Z5640">
        <v>1.5193201343557401</v>
      </c>
      <c r="AA5640">
        <v>-0.311941813556946</v>
      </c>
      <c r="AB5640">
        <v>-0.41573219439506698</v>
      </c>
      <c r="AC5640" t="s">
        <v>248</v>
      </c>
      <c r="AD5640" t="s">
        <v>406</v>
      </c>
      <c r="AE5640" t="s">
        <v>56</v>
      </c>
      <c r="AF5640" t="s">
        <v>57</v>
      </c>
      <c r="AG5640" t="s">
        <v>407</v>
      </c>
      <c r="AH5640" s="45">
        <v>30285</v>
      </c>
      <c r="AI5640">
        <v>320193</v>
      </c>
      <c r="AJ5640">
        <v>1977</v>
      </c>
      <c r="AK5640" t="s">
        <v>408</v>
      </c>
      <c r="AL5640" t="s">
        <v>276</v>
      </c>
      <c r="AM5640" t="s">
        <v>245</v>
      </c>
    </row>
    <row r="5641" spans="1:39" x14ac:dyDescent="0.3">
      <c r="A5641" s="1">
        <v>43636</v>
      </c>
      <c r="B5641" t="s">
        <v>49</v>
      </c>
      <c r="C5641" t="s">
        <v>246</v>
      </c>
      <c r="D5641">
        <v>100</v>
      </c>
      <c r="E5641">
        <v>3</v>
      </c>
      <c r="F5641">
        <v>200.36999499999999</v>
      </c>
      <c r="G5641">
        <v>200.61000100000001</v>
      </c>
      <c r="H5641">
        <v>198.029999</v>
      </c>
      <c r="I5641">
        <v>199.46000699999999</v>
      </c>
      <c r="J5641">
        <v>199.46000699999999</v>
      </c>
      <c r="K5641">
        <v>21514000</v>
      </c>
      <c r="L5641">
        <v>2.0009999999999999</v>
      </c>
      <c r="M5641">
        <v>8.0035259332449302E-3</v>
      </c>
      <c r="N5641">
        <v>2.6982724794741501E-2</v>
      </c>
      <c r="O5641">
        <v>8.5635936691143097E-2</v>
      </c>
      <c r="P5641">
        <v>2.5996402172194701E-2</v>
      </c>
      <c r="Q5641">
        <v>8.66424455857248E-2</v>
      </c>
      <c r="R5641">
        <v>1.1788882575778901E-2</v>
      </c>
      <c r="S5641">
        <v>1.50017022809193E-2</v>
      </c>
      <c r="T5641">
        <v>1.6307742884926899E-2</v>
      </c>
      <c r="U5641">
        <v>1.9603405678635999E-2</v>
      </c>
      <c r="V5641">
        <v>233.470000999999</v>
      </c>
      <c r="W5641">
        <v>142</v>
      </c>
      <c r="X5641">
        <v>-0.15004593291725399</v>
      </c>
      <c r="Y5641">
        <v>9.4276054361659405E-3</v>
      </c>
      <c r="Z5641">
        <v>1.52729198966154</v>
      </c>
      <c r="AA5641">
        <v>0.425971463101458</v>
      </c>
      <c r="AB5641">
        <v>0.21453098057039899</v>
      </c>
      <c r="AC5641" t="s">
        <v>248</v>
      </c>
      <c r="AD5641" t="s">
        <v>406</v>
      </c>
      <c r="AE5641" t="s">
        <v>56</v>
      </c>
      <c r="AF5641" t="s">
        <v>57</v>
      </c>
      <c r="AG5641" t="s">
        <v>407</v>
      </c>
      <c r="AH5641" s="45">
        <v>30285</v>
      </c>
      <c r="AI5641">
        <v>320193</v>
      </c>
      <c r="AJ5641">
        <v>1977</v>
      </c>
      <c r="AK5641" t="s">
        <v>408</v>
      </c>
      <c r="AL5641" t="s">
        <v>276</v>
      </c>
      <c r="AM5641" t="s">
        <v>245</v>
      </c>
    </row>
    <row r="5642" spans="1:39" x14ac:dyDescent="0.3">
      <c r="A5642" s="1">
        <v>43573</v>
      </c>
      <c r="B5642" t="s">
        <v>49</v>
      </c>
      <c r="C5642" t="s">
        <v>246</v>
      </c>
      <c r="D5642">
        <v>300</v>
      </c>
      <c r="E5642">
        <v>4</v>
      </c>
      <c r="F5642">
        <v>203.11999499999999</v>
      </c>
      <c r="G5642">
        <v>204.14999399999999</v>
      </c>
      <c r="H5642">
        <v>202.520004</v>
      </c>
      <c r="I5642">
        <v>203.86000100000001</v>
      </c>
      <c r="J5642">
        <v>203.077957</v>
      </c>
      <c r="K5642">
        <v>24195800</v>
      </c>
      <c r="L5642">
        <v>2.56</v>
      </c>
      <c r="M5642">
        <v>3.58733242186017E-3</v>
      </c>
      <c r="N5642">
        <v>2.4379995447908601E-2</v>
      </c>
      <c r="O5642">
        <v>8.8841480106698303E-2</v>
      </c>
      <c r="P5642">
        <v>0.272754971051066</v>
      </c>
      <c r="Q5642">
        <v>0.151661692615365</v>
      </c>
      <c r="R5642">
        <v>8.2063796859122191E-3</v>
      </c>
      <c r="S5642">
        <v>1.1819097997593999E-2</v>
      </c>
      <c r="T5642">
        <v>1.4166318794036899E-2</v>
      </c>
      <c r="U5642">
        <v>1.9007731820097198E-2</v>
      </c>
      <c r="V5642">
        <v>233.470000999999</v>
      </c>
      <c r="W5642">
        <v>142</v>
      </c>
      <c r="X5642">
        <v>-0.14233459732453499</v>
      </c>
      <c r="Y5642">
        <v>1.5778467813143101E-3</v>
      </c>
      <c r="Z5642">
        <v>1.47529086065073</v>
      </c>
      <c r="AA5642">
        <v>0.84255984557883501</v>
      </c>
      <c r="AB5642">
        <v>0.80587807457476202</v>
      </c>
      <c r="AC5642" t="s">
        <v>249</v>
      </c>
      <c r="AD5642" t="s">
        <v>406</v>
      </c>
      <c r="AE5642" t="s">
        <v>56</v>
      </c>
      <c r="AF5642" t="s">
        <v>57</v>
      </c>
      <c r="AG5642" t="s">
        <v>407</v>
      </c>
      <c r="AH5642" s="45">
        <v>30285</v>
      </c>
      <c r="AI5642">
        <v>320193</v>
      </c>
      <c r="AJ5642">
        <v>1977</v>
      </c>
      <c r="AK5642" t="s">
        <v>408</v>
      </c>
      <c r="AL5642" t="s">
        <v>276</v>
      </c>
      <c r="AM5642" t="s">
        <v>245</v>
      </c>
    </row>
    <row r="5643" spans="1:39" x14ac:dyDescent="0.3">
      <c r="A5643" s="1">
        <v>43581</v>
      </c>
      <c r="B5643" t="s">
        <v>49</v>
      </c>
      <c r="C5643" t="s">
        <v>239</v>
      </c>
      <c r="D5643">
        <v>500</v>
      </c>
      <c r="E5643">
        <v>4</v>
      </c>
      <c r="F5643">
        <v>204.89999399999999</v>
      </c>
      <c r="G5643">
        <v>205</v>
      </c>
      <c r="H5643">
        <v>202.11999499999999</v>
      </c>
      <c r="I5643">
        <v>204.300003</v>
      </c>
      <c r="J5643">
        <v>203.516266</v>
      </c>
      <c r="K5643">
        <v>18649100</v>
      </c>
      <c r="L5643">
        <v>2.5049999999999999</v>
      </c>
      <c r="M5643">
        <v>-4.7854062226790504E-3</v>
      </c>
      <c r="N5643">
        <v>2.1560029385090701E-3</v>
      </c>
      <c r="O5643">
        <v>8.9604579011000302E-2</v>
      </c>
      <c r="P5643">
        <v>0.26279425423296099</v>
      </c>
      <c r="Q5643">
        <v>0.23697199961714999</v>
      </c>
      <c r="R5643">
        <v>8.9902605074573001E-3</v>
      </c>
      <c r="S5643">
        <v>7.4768939497777904E-3</v>
      </c>
      <c r="T5643">
        <v>1.34139502380055E-2</v>
      </c>
      <c r="U5643">
        <v>1.8732432291100901E-2</v>
      </c>
      <c r="V5643">
        <v>233.470000999999</v>
      </c>
      <c r="W5643">
        <v>142</v>
      </c>
      <c r="X5643">
        <v>-0.14233459732453499</v>
      </c>
      <c r="Y5643">
        <v>4.6743503443647796E-3</v>
      </c>
      <c r="Z5643">
        <v>1.4594707645713201</v>
      </c>
      <c r="AA5643">
        <v>1.41422002650608</v>
      </c>
      <c r="AB5643">
        <v>1.3632438018992099</v>
      </c>
      <c r="AC5643" t="s">
        <v>249</v>
      </c>
      <c r="AD5643" t="s">
        <v>406</v>
      </c>
      <c r="AE5643" t="s">
        <v>56</v>
      </c>
      <c r="AF5643" t="s">
        <v>57</v>
      </c>
      <c r="AG5643" t="s">
        <v>407</v>
      </c>
      <c r="AH5643" s="45">
        <v>30285</v>
      </c>
      <c r="AI5643">
        <v>320193</v>
      </c>
      <c r="AJ5643">
        <v>1977</v>
      </c>
      <c r="AK5643" t="s">
        <v>408</v>
      </c>
      <c r="AL5643" t="s">
        <v>276</v>
      </c>
      <c r="AM5643" t="s">
        <v>245</v>
      </c>
    </row>
    <row r="5644" spans="1:39" x14ac:dyDescent="0.3">
      <c r="A5644" s="1">
        <v>43585</v>
      </c>
      <c r="B5644" t="s">
        <v>49</v>
      </c>
      <c r="C5644" t="s">
        <v>246</v>
      </c>
      <c r="D5644">
        <v>600</v>
      </c>
      <c r="E5644">
        <v>4</v>
      </c>
      <c r="F5644">
        <v>203.05999800000001</v>
      </c>
      <c r="G5644">
        <v>203.39999399999999</v>
      </c>
      <c r="H5644">
        <v>199.11000100000001</v>
      </c>
      <c r="I5644">
        <v>200.66999799999999</v>
      </c>
      <c r="J5644">
        <v>199.900192</v>
      </c>
      <c r="K5644">
        <v>46534900</v>
      </c>
      <c r="L5644">
        <v>2.5089999999999999</v>
      </c>
      <c r="M5644">
        <v>-1.9443938713151199E-2</v>
      </c>
      <c r="N5644">
        <v>-3.3373106427433602E-2</v>
      </c>
      <c r="O5644">
        <v>6.1397340442644402E-2</v>
      </c>
      <c r="P5644">
        <v>0.26458296144750298</v>
      </c>
      <c r="Q5644">
        <v>0.22720446185887799</v>
      </c>
      <c r="R5644">
        <v>8.1548500843412596E-3</v>
      </c>
      <c r="S5644">
        <v>8.9069934448154295E-3</v>
      </c>
      <c r="T5644">
        <v>1.35160039517599E-2</v>
      </c>
      <c r="U5644">
        <v>1.8759088088289601E-2</v>
      </c>
      <c r="V5644">
        <v>233.470000999999</v>
      </c>
      <c r="W5644">
        <v>142</v>
      </c>
      <c r="X5644">
        <v>-0.14233459732453499</v>
      </c>
      <c r="Y5644">
        <v>9.5096475723260604E-4</v>
      </c>
      <c r="Z5644">
        <v>1.46477217573398</v>
      </c>
      <c r="AA5644">
        <v>1.3480394226955701</v>
      </c>
      <c r="AB5644">
        <v>1.41541153150917</v>
      </c>
      <c r="AC5644" t="s">
        <v>249</v>
      </c>
      <c r="AD5644" t="s">
        <v>406</v>
      </c>
      <c r="AE5644" t="s">
        <v>56</v>
      </c>
      <c r="AF5644" t="s">
        <v>57</v>
      </c>
      <c r="AG5644" t="s">
        <v>407</v>
      </c>
      <c r="AH5644" s="45">
        <v>30285</v>
      </c>
      <c r="AI5644">
        <v>320193</v>
      </c>
      <c r="AJ5644">
        <v>1977</v>
      </c>
      <c r="AK5644" t="s">
        <v>408</v>
      </c>
      <c r="AL5644" t="s">
        <v>276</v>
      </c>
      <c r="AM5644" t="s">
        <v>245</v>
      </c>
    </row>
    <row r="5645" spans="1:39" x14ac:dyDescent="0.3">
      <c r="A5645" s="1">
        <v>43616</v>
      </c>
      <c r="B5645" t="s">
        <v>49</v>
      </c>
      <c r="C5645" t="s">
        <v>246</v>
      </c>
      <c r="D5645">
        <v>200</v>
      </c>
      <c r="E5645">
        <v>4</v>
      </c>
      <c r="F5645">
        <v>176.229996</v>
      </c>
      <c r="G5645">
        <v>177.990005</v>
      </c>
      <c r="H5645">
        <v>174.990005</v>
      </c>
      <c r="I5645">
        <v>175.070007</v>
      </c>
      <c r="J5645">
        <v>175.070007</v>
      </c>
      <c r="K5645">
        <v>27043600</v>
      </c>
      <c r="L5645">
        <v>2.1419999999999999</v>
      </c>
      <c r="M5645">
        <v>-1.8281607765822799E-2</v>
      </c>
      <c r="N5645">
        <v>-2.5880264136490701E-2</v>
      </c>
      <c r="O5645">
        <v>-0.13263226805728601</v>
      </c>
      <c r="P5645">
        <v>4.4149693790943396E-3</v>
      </c>
      <c r="Q5645">
        <v>-5.3485635749471301E-2</v>
      </c>
      <c r="R5645">
        <v>8.3941799630397208E-3</v>
      </c>
      <c r="S5645">
        <v>2.1300322317396699E-2</v>
      </c>
      <c r="T5645">
        <v>1.6207682152879498E-2</v>
      </c>
      <c r="U5645">
        <v>1.93475113624276E-2</v>
      </c>
      <c r="V5645">
        <v>233.470000999999</v>
      </c>
      <c r="W5645">
        <v>142</v>
      </c>
      <c r="X5645">
        <v>-0.15004593291725399</v>
      </c>
      <c r="Y5645">
        <v>-1.3283204951564801E-2</v>
      </c>
      <c r="Z5645">
        <v>1.51123575339417</v>
      </c>
      <c r="AA5645">
        <v>-0.48285844901235397</v>
      </c>
      <c r="AB5645">
        <v>-0.42015217041095798</v>
      </c>
      <c r="AC5645" t="s">
        <v>249</v>
      </c>
      <c r="AD5645" t="s">
        <v>406</v>
      </c>
      <c r="AE5645" t="s">
        <v>56</v>
      </c>
      <c r="AF5645" t="s">
        <v>57</v>
      </c>
      <c r="AG5645" t="s">
        <v>407</v>
      </c>
      <c r="AH5645" s="45">
        <v>30285</v>
      </c>
      <c r="AI5645">
        <v>320193</v>
      </c>
      <c r="AJ5645">
        <v>1977</v>
      </c>
      <c r="AK5645" t="s">
        <v>408</v>
      </c>
      <c r="AL5645" t="s">
        <v>276</v>
      </c>
      <c r="AM5645" t="s">
        <v>245</v>
      </c>
    </row>
    <row r="5646" spans="1:39" x14ac:dyDescent="0.3">
      <c r="A5646" s="1">
        <v>43628</v>
      </c>
      <c r="B5646" t="s">
        <v>49</v>
      </c>
      <c r="C5646" t="s">
        <v>239</v>
      </c>
      <c r="D5646">
        <v>500</v>
      </c>
      <c r="E5646">
        <v>4</v>
      </c>
      <c r="F5646">
        <v>193.949997</v>
      </c>
      <c r="G5646">
        <v>195.970001</v>
      </c>
      <c r="H5646">
        <v>193.38999899999999</v>
      </c>
      <c r="I5646">
        <v>194.19000199999999</v>
      </c>
      <c r="J5646">
        <v>194.19000199999999</v>
      </c>
      <c r="K5646">
        <v>18253200</v>
      </c>
      <c r="L5646">
        <v>2.1269999999999998</v>
      </c>
      <c r="M5646">
        <v>-3.1876428019793502E-3</v>
      </c>
      <c r="N5646">
        <v>6.1867782783748798E-2</v>
      </c>
      <c r="O5646">
        <v>-1.5279910121616801E-2</v>
      </c>
      <c r="P5646">
        <v>7.0268639493072299E-2</v>
      </c>
      <c r="Q5646">
        <v>3.0467462479959899E-2</v>
      </c>
      <c r="R5646">
        <v>1.04990916088236E-2</v>
      </c>
      <c r="S5646">
        <v>2.11369106538675E-2</v>
      </c>
      <c r="T5646">
        <v>1.6828729569092E-2</v>
      </c>
      <c r="U5646">
        <v>1.9582583868732201E-2</v>
      </c>
      <c r="V5646">
        <v>233.470000999999</v>
      </c>
      <c r="W5646">
        <v>142</v>
      </c>
      <c r="X5646">
        <v>-0.15004593291725399</v>
      </c>
      <c r="Y5646">
        <v>-2.0396578921351798E-3</v>
      </c>
      <c r="Z5646">
        <v>1.5299763966395299</v>
      </c>
      <c r="AA5646">
        <v>5.8530540565618301E-2</v>
      </c>
      <c r="AB5646">
        <v>-8.4794591486517995E-2</v>
      </c>
      <c r="AC5646" t="s">
        <v>249</v>
      </c>
      <c r="AD5646" t="s">
        <v>406</v>
      </c>
      <c r="AE5646" t="s">
        <v>56</v>
      </c>
      <c r="AF5646" t="s">
        <v>57</v>
      </c>
      <c r="AG5646" t="s">
        <v>407</v>
      </c>
      <c r="AH5646" s="45">
        <v>30285</v>
      </c>
      <c r="AI5646">
        <v>320193</v>
      </c>
      <c r="AJ5646">
        <v>1977</v>
      </c>
      <c r="AK5646" t="s">
        <v>408</v>
      </c>
      <c r="AL5646" t="s">
        <v>276</v>
      </c>
      <c r="AM5646" t="s">
        <v>245</v>
      </c>
    </row>
    <row r="5647" spans="1:39" x14ac:dyDescent="0.3">
      <c r="A5647" s="1">
        <v>43629</v>
      </c>
      <c r="B5647" t="s">
        <v>49</v>
      </c>
      <c r="C5647" t="s">
        <v>246</v>
      </c>
      <c r="D5647">
        <v>200</v>
      </c>
      <c r="E5647">
        <v>4</v>
      </c>
      <c r="F5647">
        <v>194.699997</v>
      </c>
      <c r="G5647">
        <v>196.78999299999899</v>
      </c>
      <c r="H5647">
        <v>193.60000600000001</v>
      </c>
      <c r="I5647">
        <v>194.14999399999999</v>
      </c>
      <c r="J5647">
        <v>194.14999399999999</v>
      </c>
      <c r="K5647">
        <v>21674600</v>
      </c>
      <c r="L5647">
        <v>2.0910000000000002</v>
      </c>
      <c r="M5647">
        <v>-2.0604625098441E-4</v>
      </c>
      <c r="N5647">
        <v>4.7086712132627703E-2</v>
      </c>
      <c r="O5647">
        <v>4.43908567375648E-2</v>
      </c>
      <c r="P5647">
        <v>5.90073846164378E-2</v>
      </c>
      <c r="Q5647">
        <v>2.4785668300595899E-2</v>
      </c>
      <c r="R5647">
        <v>1.1732728099829099E-2</v>
      </c>
      <c r="S5647">
        <v>1.65010832217454E-2</v>
      </c>
      <c r="T5647">
        <v>1.6781188358577E-2</v>
      </c>
      <c r="U5647">
        <v>1.95796646028574E-2</v>
      </c>
      <c r="V5647">
        <v>233.470000999999</v>
      </c>
      <c r="W5647">
        <v>142</v>
      </c>
      <c r="X5647">
        <v>-0.15004593291725399</v>
      </c>
      <c r="Y5647">
        <v>4.0890106107655602E-3</v>
      </c>
      <c r="Z5647">
        <v>1.52871284842288</v>
      </c>
      <c r="AA5647">
        <v>2.4677224547814101E-2</v>
      </c>
      <c r="AB5647">
        <v>-1.74707838655658E-2</v>
      </c>
      <c r="AC5647" t="s">
        <v>249</v>
      </c>
      <c r="AD5647" t="s">
        <v>406</v>
      </c>
      <c r="AE5647" t="s">
        <v>56</v>
      </c>
      <c r="AF5647" t="s">
        <v>57</v>
      </c>
      <c r="AG5647" t="s">
        <v>407</v>
      </c>
      <c r="AH5647" s="45">
        <v>30285</v>
      </c>
      <c r="AI5647">
        <v>320193</v>
      </c>
      <c r="AJ5647">
        <v>1977</v>
      </c>
      <c r="AK5647" t="s">
        <v>408</v>
      </c>
      <c r="AL5647" t="s">
        <v>276</v>
      </c>
      <c r="AM5647" t="s">
        <v>245</v>
      </c>
    </row>
    <row r="5648" spans="1:39" x14ac:dyDescent="0.3">
      <c r="A5648" s="1">
        <v>43636</v>
      </c>
      <c r="B5648" t="s">
        <v>49</v>
      </c>
      <c r="C5648" t="s">
        <v>246</v>
      </c>
      <c r="D5648">
        <v>400</v>
      </c>
      <c r="E5648">
        <v>4</v>
      </c>
      <c r="F5648">
        <v>200.36999499999999</v>
      </c>
      <c r="G5648">
        <v>200.61000100000001</v>
      </c>
      <c r="H5648">
        <v>198.029999</v>
      </c>
      <c r="I5648">
        <v>199.46000699999999</v>
      </c>
      <c r="J5648">
        <v>199.46000699999999</v>
      </c>
      <c r="K5648">
        <v>21514000</v>
      </c>
      <c r="L5648">
        <v>2.0009999999999999</v>
      </c>
      <c r="M5648">
        <v>8.0035259332449302E-3</v>
      </c>
      <c r="N5648">
        <v>2.6982724794741501E-2</v>
      </c>
      <c r="O5648">
        <v>8.5635936691143097E-2</v>
      </c>
      <c r="P5648">
        <v>2.5996402172194701E-2</v>
      </c>
      <c r="Q5648">
        <v>8.66424455857248E-2</v>
      </c>
      <c r="R5648">
        <v>1.1788882575778901E-2</v>
      </c>
      <c r="S5648">
        <v>1.50017022809193E-2</v>
      </c>
      <c r="T5648">
        <v>1.6307742884926899E-2</v>
      </c>
      <c r="U5648">
        <v>1.9603405678635999E-2</v>
      </c>
      <c r="V5648">
        <v>233.470000999999</v>
      </c>
      <c r="W5648">
        <v>142</v>
      </c>
      <c r="X5648">
        <v>-0.15004593291725399</v>
      </c>
      <c r="Y5648">
        <v>9.4276054361659405E-3</v>
      </c>
      <c r="Z5648">
        <v>1.52729198966154</v>
      </c>
      <c r="AA5648">
        <v>0.425971463101458</v>
      </c>
      <c r="AB5648">
        <v>0.21453098057039899</v>
      </c>
      <c r="AC5648" t="s">
        <v>249</v>
      </c>
      <c r="AD5648" t="s">
        <v>406</v>
      </c>
      <c r="AE5648" t="s">
        <v>56</v>
      </c>
      <c r="AF5648" t="s">
        <v>57</v>
      </c>
      <c r="AG5648" t="s">
        <v>407</v>
      </c>
      <c r="AH5648" s="45">
        <v>30285</v>
      </c>
      <c r="AI5648">
        <v>320193</v>
      </c>
      <c r="AJ5648">
        <v>1977</v>
      </c>
      <c r="AK5648" t="s">
        <v>408</v>
      </c>
      <c r="AL5648" t="s">
        <v>276</v>
      </c>
      <c r="AM5648" t="s">
        <v>245</v>
      </c>
    </row>
    <row r="5649" spans="1:39" x14ac:dyDescent="0.3">
      <c r="A5649" s="1">
        <v>43644</v>
      </c>
      <c r="B5649" t="s">
        <v>49</v>
      </c>
      <c r="C5649" t="s">
        <v>246</v>
      </c>
      <c r="D5649">
        <v>200</v>
      </c>
      <c r="E5649">
        <v>4</v>
      </c>
      <c r="F5649">
        <v>198.679993</v>
      </c>
      <c r="G5649">
        <v>199.5</v>
      </c>
      <c r="H5649">
        <v>197.050003</v>
      </c>
      <c r="I5649">
        <v>197.91999799999999</v>
      </c>
      <c r="J5649">
        <v>197.91999799999999</v>
      </c>
      <c r="K5649">
        <v>31110600</v>
      </c>
      <c r="L5649">
        <v>2</v>
      </c>
      <c r="M5649">
        <v>-9.1536473084458496E-3</v>
      </c>
      <c r="N5649">
        <v>-4.3357819700875896E-3</v>
      </c>
      <c r="O5649">
        <v>0.109568546402707</v>
      </c>
      <c r="P5649">
        <v>4.4945600274072003E-2</v>
      </c>
      <c r="Q5649">
        <v>8.7165290319763805E-2</v>
      </c>
      <c r="R5649">
        <v>1.3895249663635501E-2</v>
      </c>
      <c r="S5649">
        <v>1.4077621161438E-2</v>
      </c>
      <c r="T5649">
        <v>1.6282272978007901E-2</v>
      </c>
      <c r="U5649">
        <v>1.9638939428528401E-2</v>
      </c>
      <c r="V5649">
        <v>233.470000999999</v>
      </c>
      <c r="W5649">
        <v>142</v>
      </c>
      <c r="X5649">
        <v>-0.15004593291725399</v>
      </c>
      <c r="Y5649">
        <v>5.7409418775350302E-3</v>
      </c>
      <c r="Z5649">
        <v>1.5299220520244301</v>
      </c>
      <c r="AA5649">
        <v>0.43146001202019202</v>
      </c>
      <c r="AB5649">
        <v>0.44043396481556701</v>
      </c>
      <c r="AC5649" t="s">
        <v>249</v>
      </c>
      <c r="AD5649" t="s">
        <v>406</v>
      </c>
      <c r="AE5649" t="s">
        <v>56</v>
      </c>
      <c r="AF5649" t="s">
        <v>57</v>
      </c>
      <c r="AG5649" t="s">
        <v>407</v>
      </c>
      <c r="AH5649" s="45">
        <v>30285</v>
      </c>
      <c r="AI5649">
        <v>320193</v>
      </c>
      <c r="AJ5649">
        <v>1977</v>
      </c>
      <c r="AK5649" t="s">
        <v>408</v>
      </c>
      <c r="AL5649" t="s">
        <v>276</v>
      </c>
      <c r="AM5649" t="s">
        <v>245</v>
      </c>
    </row>
    <row r="5650" spans="1:39" x14ac:dyDescent="0.3">
      <c r="A5650" s="1">
        <v>43566</v>
      </c>
      <c r="B5650" t="s">
        <v>49</v>
      </c>
      <c r="C5650" t="s">
        <v>239</v>
      </c>
      <c r="D5650">
        <v>600</v>
      </c>
      <c r="E5650">
        <v>5</v>
      </c>
      <c r="F5650">
        <v>200.85000600000001</v>
      </c>
      <c r="G5650">
        <v>201</v>
      </c>
      <c r="H5650">
        <v>198.44000199999999</v>
      </c>
      <c r="I5650">
        <v>198.949997</v>
      </c>
      <c r="J5650">
        <v>198.18678299999999</v>
      </c>
      <c r="K5650">
        <v>20900800</v>
      </c>
      <c r="L5650">
        <v>2.504</v>
      </c>
      <c r="M5650">
        <v>-8.3590120458124605E-3</v>
      </c>
      <c r="N5650">
        <v>1.6521701321882101E-2</v>
      </c>
      <c r="O5650">
        <v>9.5053869626906998E-2</v>
      </c>
      <c r="P5650">
        <v>0.26168009369294898</v>
      </c>
      <c r="Q5650">
        <v>0.15811660206155201</v>
      </c>
      <c r="R5650">
        <v>9.27275978407552E-3</v>
      </c>
      <c r="S5650">
        <v>1.18894067555718E-2</v>
      </c>
      <c r="T5650">
        <v>1.45180734416459E-2</v>
      </c>
      <c r="U5650">
        <v>1.9001661471150001E-2</v>
      </c>
      <c r="V5650">
        <v>233.470000999999</v>
      </c>
      <c r="W5650">
        <v>142</v>
      </c>
      <c r="X5650">
        <v>-0.14233459732453499</v>
      </c>
      <c r="Y5650" s="44">
        <v>3.8122194279549302E-5</v>
      </c>
      <c r="Z5650">
        <v>1.4757914400932599</v>
      </c>
      <c r="AA5650">
        <v>0.88796664683618098</v>
      </c>
      <c r="AB5650">
        <v>0.93889104010739399</v>
      </c>
      <c r="AC5650" t="s">
        <v>250</v>
      </c>
      <c r="AD5650" t="s">
        <v>406</v>
      </c>
      <c r="AE5650" t="s">
        <v>56</v>
      </c>
      <c r="AF5650" t="s">
        <v>57</v>
      </c>
      <c r="AG5650" t="s">
        <v>407</v>
      </c>
      <c r="AH5650" s="45">
        <v>30285</v>
      </c>
      <c r="AI5650">
        <v>320193</v>
      </c>
      <c r="AJ5650">
        <v>1977</v>
      </c>
      <c r="AK5650" t="s">
        <v>408</v>
      </c>
      <c r="AL5650" t="s">
        <v>276</v>
      </c>
      <c r="AM5650" t="s">
        <v>245</v>
      </c>
    </row>
    <row r="5651" spans="1:39" x14ac:dyDescent="0.3">
      <c r="A5651" s="1">
        <v>43585</v>
      </c>
      <c r="B5651" t="s">
        <v>49</v>
      </c>
      <c r="C5651" t="s">
        <v>239</v>
      </c>
      <c r="D5651">
        <v>500</v>
      </c>
      <c r="E5651">
        <v>5</v>
      </c>
      <c r="F5651">
        <v>203.05999800000001</v>
      </c>
      <c r="G5651">
        <v>203.39999399999999</v>
      </c>
      <c r="H5651">
        <v>199.11000100000001</v>
      </c>
      <c r="I5651">
        <v>200.66999799999999</v>
      </c>
      <c r="J5651">
        <v>199.900192</v>
      </c>
      <c r="K5651">
        <v>46534900</v>
      </c>
      <c r="L5651">
        <v>2.5089999999999999</v>
      </c>
      <c r="M5651">
        <v>-1.9443938713151199E-2</v>
      </c>
      <c r="N5651">
        <v>-3.3373106427433602E-2</v>
      </c>
      <c r="O5651">
        <v>6.1397340442644402E-2</v>
      </c>
      <c r="P5651">
        <v>0.26458296144750298</v>
      </c>
      <c r="Q5651">
        <v>0.22720446185887799</v>
      </c>
      <c r="R5651">
        <v>8.1548500843412596E-3</v>
      </c>
      <c r="S5651">
        <v>8.9069934448154295E-3</v>
      </c>
      <c r="T5651">
        <v>1.35160039517599E-2</v>
      </c>
      <c r="U5651">
        <v>1.8759088088289601E-2</v>
      </c>
      <c r="V5651">
        <v>233.470000999999</v>
      </c>
      <c r="W5651">
        <v>142</v>
      </c>
      <c r="X5651">
        <v>-0.14233459732453499</v>
      </c>
      <c r="Y5651">
        <v>9.5096475723260604E-4</v>
      </c>
      <c r="Z5651">
        <v>1.46477217573398</v>
      </c>
      <c r="AA5651">
        <v>1.3480394226955701</v>
      </c>
      <c r="AB5651">
        <v>1.41541153150917</v>
      </c>
      <c r="AC5651" t="s">
        <v>250</v>
      </c>
      <c r="AD5651" t="s">
        <v>406</v>
      </c>
      <c r="AE5651" t="s">
        <v>56</v>
      </c>
      <c r="AF5651" t="s">
        <v>57</v>
      </c>
      <c r="AG5651" t="s">
        <v>407</v>
      </c>
      <c r="AH5651" s="45">
        <v>30285</v>
      </c>
      <c r="AI5651">
        <v>320193</v>
      </c>
      <c r="AJ5651">
        <v>1977</v>
      </c>
      <c r="AK5651" t="s">
        <v>408</v>
      </c>
      <c r="AL5651" t="s">
        <v>276</v>
      </c>
      <c r="AM5651" t="s">
        <v>245</v>
      </c>
    </row>
    <row r="5652" spans="1:39" x14ac:dyDescent="0.3">
      <c r="A5652" s="1">
        <v>43601</v>
      </c>
      <c r="B5652" t="s">
        <v>49</v>
      </c>
      <c r="C5652" t="s">
        <v>239</v>
      </c>
      <c r="D5652">
        <v>400</v>
      </c>
      <c r="E5652">
        <v>5</v>
      </c>
      <c r="F5652">
        <v>189.91000399999999</v>
      </c>
      <c r="G5652">
        <v>192.470001</v>
      </c>
      <c r="H5652">
        <v>188.83999599999899</v>
      </c>
      <c r="I5652">
        <v>190.08000200000001</v>
      </c>
      <c r="J5652">
        <v>190.08000200000001</v>
      </c>
      <c r="K5652">
        <v>33031400</v>
      </c>
      <c r="L5652">
        <v>2.4049999999999998</v>
      </c>
      <c r="M5652">
        <v>-4.4094349659382697E-3</v>
      </c>
      <c r="N5652">
        <v>-5.0622273592910702E-2</v>
      </c>
      <c r="O5652">
        <v>-4.3171313071516497E-2</v>
      </c>
      <c r="P5652">
        <v>0.110795354419405</v>
      </c>
      <c r="Q5652">
        <v>3.44428038618503E-2</v>
      </c>
      <c r="R5652">
        <v>3.0311934850304801E-2</v>
      </c>
      <c r="S5652">
        <v>2.0458632799939799E-2</v>
      </c>
      <c r="T5652">
        <v>1.50427782532949E-2</v>
      </c>
      <c r="U5652">
        <v>1.9111847525142299E-2</v>
      </c>
      <c r="V5652">
        <v>233.470000999999</v>
      </c>
      <c r="W5652">
        <v>142</v>
      </c>
      <c r="X5652">
        <v>-0.15004593291725399</v>
      </c>
      <c r="Y5652">
        <v>8.8559569696340101E-3</v>
      </c>
      <c r="Z5652">
        <v>1.4880961516220099</v>
      </c>
      <c r="AA5652">
        <v>6.8716366837597895E-2</v>
      </c>
      <c r="AB5652">
        <v>3.3300189377687701E-2</v>
      </c>
      <c r="AC5652" t="s">
        <v>250</v>
      </c>
      <c r="AD5652" t="s">
        <v>406</v>
      </c>
      <c r="AE5652" t="s">
        <v>56</v>
      </c>
      <c r="AF5652" t="s">
        <v>57</v>
      </c>
      <c r="AG5652" t="s">
        <v>407</v>
      </c>
      <c r="AH5652" s="45">
        <v>30285</v>
      </c>
      <c r="AI5652">
        <v>320193</v>
      </c>
      <c r="AJ5652">
        <v>1977</v>
      </c>
      <c r="AK5652" t="s">
        <v>408</v>
      </c>
      <c r="AL5652" t="s">
        <v>276</v>
      </c>
      <c r="AM5652" t="s">
        <v>245</v>
      </c>
    </row>
    <row r="5653" spans="1:39" x14ac:dyDescent="0.3">
      <c r="A5653" s="1">
        <v>43626</v>
      </c>
      <c r="B5653" t="s">
        <v>49</v>
      </c>
      <c r="C5653" t="s">
        <v>246</v>
      </c>
      <c r="D5653">
        <v>600</v>
      </c>
      <c r="E5653">
        <v>5</v>
      </c>
      <c r="F5653">
        <v>191.80999800000001</v>
      </c>
      <c r="G5653">
        <v>195.36999499999999</v>
      </c>
      <c r="H5653">
        <v>191.61999499999999</v>
      </c>
      <c r="I5653">
        <v>192.58000200000001</v>
      </c>
      <c r="J5653">
        <v>192.58000200000001</v>
      </c>
      <c r="K5653">
        <v>26220900</v>
      </c>
      <c r="L5653">
        <v>2.1429999999999998</v>
      </c>
      <c r="M5653">
        <v>1.2698459377200299E-2</v>
      </c>
      <c r="N5653">
        <v>0.10548744816485001</v>
      </c>
      <c r="O5653">
        <v>-4.8357972814854502E-2</v>
      </c>
      <c r="P5653">
        <v>7.7528275816859907E-2</v>
      </c>
      <c r="Q5653">
        <v>1.05481722560887E-2</v>
      </c>
      <c r="R5653">
        <v>9.8194829838895506E-3</v>
      </c>
      <c r="S5653">
        <v>2.1218878293216299E-2</v>
      </c>
      <c r="T5653">
        <v>1.6821326672453601E-2</v>
      </c>
      <c r="U5653">
        <v>1.95775051256236E-2</v>
      </c>
      <c r="V5653">
        <v>233.470000999999</v>
      </c>
      <c r="W5653">
        <v>142</v>
      </c>
      <c r="X5653">
        <v>-0.15004593291725399</v>
      </c>
      <c r="Y5653">
        <v>4.6492198743191201E-3</v>
      </c>
      <c r="Z5653">
        <v>1.5283520778112401</v>
      </c>
      <c r="AA5653">
        <v>-6.9290898818385405E-2</v>
      </c>
      <c r="AB5653">
        <v>-0.261550131850737</v>
      </c>
      <c r="AC5653" t="s">
        <v>250</v>
      </c>
      <c r="AD5653" t="s">
        <v>406</v>
      </c>
      <c r="AE5653" t="s">
        <v>56</v>
      </c>
      <c r="AF5653" t="s">
        <v>57</v>
      </c>
      <c r="AG5653" t="s">
        <v>407</v>
      </c>
      <c r="AH5653" s="45">
        <v>30285</v>
      </c>
      <c r="AI5653">
        <v>320193</v>
      </c>
      <c r="AJ5653">
        <v>1977</v>
      </c>
      <c r="AK5653" t="s">
        <v>408</v>
      </c>
      <c r="AL5653" t="s">
        <v>276</v>
      </c>
      <c r="AM5653" t="s">
        <v>245</v>
      </c>
    </row>
    <row r="5654" spans="1:39" x14ac:dyDescent="0.3">
      <c r="A5654" s="1">
        <v>43629</v>
      </c>
      <c r="B5654" t="s">
        <v>49</v>
      </c>
      <c r="C5654" t="s">
        <v>246</v>
      </c>
      <c r="D5654">
        <v>200</v>
      </c>
      <c r="E5654">
        <v>5</v>
      </c>
      <c r="F5654">
        <v>194.699997</v>
      </c>
      <c r="G5654">
        <v>196.78999299999899</v>
      </c>
      <c r="H5654">
        <v>193.60000600000001</v>
      </c>
      <c r="I5654">
        <v>194.14999399999999</v>
      </c>
      <c r="J5654">
        <v>194.14999399999999</v>
      </c>
      <c r="K5654">
        <v>21674600</v>
      </c>
      <c r="L5654">
        <v>2.0910000000000002</v>
      </c>
      <c r="M5654">
        <v>-2.0604625098441E-4</v>
      </c>
      <c r="N5654">
        <v>4.7086712132627703E-2</v>
      </c>
      <c r="O5654">
        <v>4.43908567375648E-2</v>
      </c>
      <c r="P5654">
        <v>5.90073846164378E-2</v>
      </c>
      <c r="Q5654">
        <v>2.4785668300595899E-2</v>
      </c>
      <c r="R5654">
        <v>1.1732728099829099E-2</v>
      </c>
      <c r="S5654">
        <v>1.65010832217454E-2</v>
      </c>
      <c r="T5654">
        <v>1.6781188358577E-2</v>
      </c>
      <c r="U5654">
        <v>1.95796646028574E-2</v>
      </c>
      <c r="V5654">
        <v>233.470000999999</v>
      </c>
      <c r="W5654">
        <v>142</v>
      </c>
      <c r="X5654">
        <v>-0.15004593291725399</v>
      </c>
      <c r="Y5654">
        <v>4.0890106107655602E-3</v>
      </c>
      <c r="Z5654">
        <v>1.52871284842288</v>
      </c>
      <c r="AA5654">
        <v>2.4677224547814101E-2</v>
      </c>
      <c r="AB5654">
        <v>-1.74707838655658E-2</v>
      </c>
      <c r="AC5654" t="s">
        <v>250</v>
      </c>
      <c r="AD5654" t="s">
        <v>406</v>
      </c>
      <c r="AE5654" t="s">
        <v>56</v>
      </c>
      <c r="AF5654" t="s">
        <v>57</v>
      </c>
      <c r="AG5654" t="s">
        <v>407</v>
      </c>
      <c r="AH5654" s="45">
        <v>30285</v>
      </c>
      <c r="AI5654">
        <v>320193</v>
      </c>
      <c r="AJ5654">
        <v>1977</v>
      </c>
      <c r="AK5654" t="s">
        <v>408</v>
      </c>
      <c r="AL5654" t="s">
        <v>276</v>
      </c>
      <c r="AM5654" t="s">
        <v>245</v>
      </c>
    </row>
    <row r="5655" spans="1:39" x14ac:dyDescent="0.3">
      <c r="A5655" s="1">
        <v>43565</v>
      </c>
      <c r="B5655" t="s">
        <v>49</v>
      </c>
      <c r="C5655" t="s">
        <v>246</v>
      </c>
      <c r="D5655">
        <v>300</v>
      </c>
      <c r="E5655">
        <v>6</v>
      </c>
      <c r="F5655">
        <v>198.679993</v>
      </c>
      <c r="G5655">
        <v>200.740005</v>
      </c>
      <c r="H5655">
        <v>198.179993</v>
      </c>
      <c r="I5655">
        <v>200.61999499999999</v>
      </c>
      <c r="J5655">
        <v>199.85037199999999</v>
      </c>
      <c r="K5655">
        <v>21695300</v>
      </c>
      <c r="L5655">
        <v>2.4769999999999999</v>
      </c>
      <c r="M5655">
        <v>5.5982777491638599E-3</v>
      </c>
      <c r="N5655">
        <v>2.66196884180777E-2</v>
      </c>
      <c r="O5655">
        <v>0.11458556017107401</v>
      </c>
      <c r="P5655">
        <v>0.27323016230303199</v>
      </c>
      <c r="Q5655">
        <v>0.161789180263918</v>
      </c>
      <c r="R5655">
        <v>6.8912808772259096E-3</v>
      </c>
      <c r="S5655">
        <v>1.1623774419487601E-2</v>
      </c>
      <c r="T5655">
        <v>1.4430175930085999E-2</v>
      </c>
      <c r="U5655">
        <v>1.8996149239286501E-2</v>
      </c>
      <c r="V5655">
        <v>233.470000999999</v>
      </c>
      <c r="W5655">
        <v>142</v>
      </c>
      <c r="X5655">
        <v>-0.14233459732453499</v>
      </c>
      <c r="Y5655">
        <v>3.47183783585567E-3</v>
      </c>
      <c r="Z5655">
        <v>1.4748056578051401</v>
      </c>
      <c r="AA5655">
        <v>0.91420525480422699</v>
      </c>
      <c r="AB5655">
        <v>0.92315049722962605</v>
      </c>
      <c r="AC5655" t="s">
        <v>251</v>
      </c>
      <c r="AD5655" t="s">
        <v>406</v>
      </c>
      <c r="AE5655" t="s">
        <v>56</v>
      </c>
      <c r="AF5655" t="s">
        <v>57</v>
      </c>
      <c r="AG5655" t="s">
        <v>407</v>
      </c>
      <c r="AH5655" s="45">
        <v>30285</v>
      </c>
      <c r="AI5655">
        <v>320193</v>
      </c>
      <c r="AJ5655">
        <v>1977</v>
      </c>
      <c r="AK5655" t="s">
        <v>408</v>
      </c>
      <c r="AL5655" t="s">
        <v>276</v>
      </c>
      <c r="AM5655" t="s">
        <v>245</v>
      </c>
    </row>
    <row r="5656" spans="1:39" x14ac:dyDescent="0.3">
      <c r="A5656" s="1">
        <v>43599</v>
      </c>
      <c r="B5656" t="s">
        <v>49</v>
      </c>
      <c r="C5656" t="s">
        <v>246</v>
      </c>
      <c r="D5656">
        <v>200</v>
      </c>
      <c r="E5656">
        <v>6</v>
      </c>
      <c r="F5656">
        <v>186.41000399999999</v>
      </c>
      <c r="G5656">
        <v>189.699997</v>
      </c>
      <c r="H5656">
        <v>185.41000399999999</v>
      </c>
      <c r="I5656">
        <v>188.66000399999999</v>
      </c>
      <c r="J5656">
        <v>188.66000399999999</v>
      </c>
      <c r="K5656">
        <v>36529700</v>
      </c>
      <c r="L5656">
        <v>2.419</v>
      </c>
      <c r="M5656">
        <v>1.5706305887698901E-2</v>
      </c>
      <c r="N5656">
        <v>-6.8726027171674503E-2</v>
      </c>
      <c r="O5656">
        <v>-4.9263460081964999E-2</v>
      </c>
      <c r="P5656">
        <v>0.10276995207537599</v>
      </c>
      <c r="Q5656">
        <v>1.54784188698523E-2</v>
      </c>
      <c r="R5656">
        <v>2.8278119827517999E-2</v>
      </c>
      <c r="S5656">
        <v>2.0244060056161799E-2</v>
      </c>
      <c r="T5656">
        <v>1.49872000562188E-2</v>
      </c>
      <c r="U5656">
        <v>1.9104688193489899E-2</v>
      </c>
      <c r="V5656">
        <v>233.470000999999</v>
      </c>
      <c r="W5656">
        <v>142</v>
      </c>
      <c r="X5656">
        <v>-0.15004593291725399</v>
      </c>
      <c r="Y5656">
        <v>7.98398755130913E-3</v>
      </c>
      <c r="Z5656">
        <v>1.49335086096132</v>
      </c>
      <c r="AA5656">
        <v>-5.7766128774034503E-2</v>
      </c>
      <c r="AB5656">
        <v>0.209235663449864</v>
      </c>
      <c r="AC5656" t="s">
        <v>251</v>
      </c>
      <c r="AD5656" t="s">
        <v>406</v>
      </c>
      <c r="AE5656" t="s">
        <v>56</v>
      </c>
      <c r="AF5656" t="s">
        <v>57</v>
      </c>
      <c r="AG5656" t="s">
        <v>407</v>
      </c>
      <c r="AH5656" s="45">
        <v>30285</v>
      </c>
      <c r="AI5656">
        <v>320193</v>
      </c>
      <c r="AJ5656">
        <v>1977</v>
      </c>
      <c r="AK5656" t="s">
        <v>408</v>
      </c>
      <c r="AL5656" t="s">
        <v>276</v>
      </c>
      <c r="AM5656" t="s">
        <v>245</v>
      </c>
    </row>
    <row r="5657" spans="1:39" x14ac:dyDescent="0.3">
      <c r="A5657" s="1">
        <v>43608</v>
      </c>
      <c r="B5657" t="s">
        <v>49</v>
      </c>
      <c r="C5657" t="s">
        <v>239</v>
      </c>
      <c r="D5657">
        <v>300</v>
      </c>
      <c r="E5657">
        <v>6</v>
      </c>
      <c r="F5657">
        <v>179.800003</v>
      </c>
      <c r="G5657">
        <v>180.53999299999899</v>
      </c>
      <c r="H5657">
        <v>177.80999800000001</v>
      </c>
      <c r="I5657">
        <v>179.66000399999999</v>
      </c>
      <c r="J5657">
        <v>179.66000399999999</v>
      </c>
      <c r="K5657">
        <v>36529700</v>
      </c>
      <c r="L5657">
        <v>2.2959999999999998</v>
      </c>
      <c r="M5657">
        <v>-1.7217040307660001E-2</v>
      </c>
      <c r="N5657">
        <v>-5.6378848630828197E-2</v>
      </c>
      <c r="O5657">
        <v>-0.140125110348229</v>
      </c>
      <c r="P5657">
        <v>4.17915740963027E-2</v>
      </c>
      <c r="Q5657">
        <v>-2.5790322392717401E-2</v>
      </c>
      <c r="R5657">
        <v>1.9306047899499499E-2</v>
      </c>
      <c r="S5657">
        <v>2.1278016983656601E-2</v>
      </c>
      <c r="T5657">
        <v>1.6121069122759998E-2</v>
      </c>
      <c r="U5657">
        <v>1.9312246096951199E-2</v>
      </c>
      <c r="V5657">
        <v>233.470000999999</v>
      </c>
      <c r="W5657">
        <v>142</v>
      </c>
      <c r="X5657">
        <v>-0.15004593291725399</v>
      </c>
      <c r="Y5657">
        <v>-1.1985692488440201E-2</v>
      </c>
      <c r="Z5657">
        <v>1.4984622041369899</v>
      </c>
      <c r="AA5657">
        <v>-0.31900936098150801</v>
      </c>
      <c r="AB5657">
        <v>-0.16534295675354299</v>
      </c>
      <c r="AC5657" t="s">
        <v>251</v>
      </c>
      <c r="AD5657" t="s">
        <v>406</v>
      </c>
      <c r="AE5657" t="s">
        <v>56</v>
      </c>
      <c r="AF5657" t="s">
        <v>57</v>
      </c>
      <c r="AG5657" t="s">
        <v>407</v>
      </c>
      <c r="AH5657" s="45">
        <v>30285</v>
      </c>
      <c r="AI5657">
        <v>320193</v>
      </c>
      <c r="AJ5657">
        <v>1977</v>
      </c>
      <c r="AK5657" t="s">
        <v>408</v>
      </c>
      <c r="AL5657" t="s">
        <v>276</v>
      </c>
      <c r="AM5657" t="s">
        <v>245</v>
      </c>
    </row>
    <row r="5658" spans="1:39" x14ac:dyDescent="0.3">
      <c r="A5658" s="1">
        <v>43626</v>
      </c>
      <c r="B5658" t="s">
        <v>49</v>
      </c>
      <c r="C5658" t="s">
        <v>239</v>
      </c>
      <c r="D5658">
        <v>200</v>
      </c>
      <c r="E5658">
        <v>6</v>
      </c>
      <c r="F5658">
        <v>191.80999800000001</v>
      </c>
      <c r="G5658">
        <v>195.36999499999999</v>
      </c>
      <c r="H5658">
        <v>191.61999499999999</v>
      </c>
      <c r="I5658">
        <v>192.58000200000001</v>
      </c>
      <c r="J5658">
        <v>192.58000200000001</v>
      </c>
      <c r="K5658">
        <v>26220900</v>
      </c>
      <c r="L5658">
        <v>2.1429999999999998</v>
      </c>
      <c r="M5658">
        <v>1.2698459377200299E-2</v>
      </c>
      <c r="N5658">
        <v>0.10548744816485001</v>
      </c>
      <c r="O5658">
        <v>-4.8357972814854502E-2</v>
      </c>
      <c r="P5658">
        <v>7.7528275816859907E-2</v>
      </c>
      <c r="Q5658">
        <v>1.05481722560887E-2</v>
      </c>
      <c r="R5658">
        <v>9.8194829838895506E-3</v>
      </c>
      <c r="S5658">
        <v>2.1218878293216299E-2</v>
      </c>
      <c r="T5658">
        <v>1.6821326672453601E-2</v>
      </c>
      <c r="U5658">
        <v>1.95775051256236E-2</v>
      </c>
      <c r="V5658">
        <v>233.470000999999</v>
      </c>
      <c r="W5658">
        <v>142</v>
      </c>
      <c r="X5658">
        <v>-0.15004593291725399</v>
      </c>
      <c r="Y5658">
        <v>4.6492198743191201E-3</v>
      </c>
      <c r="Z5658">
        <v>1.5283520778112401</v>
      </c>
      <c r="AA5658">
        <v>-6.9290898818385405E-2</v>
      </c>
      <c r="AB5658">
        <v>-0.261550131850737</v>
      </c>
      <c r="AC5658" t="s">
        <v>251</v>
      </c>
      <c r="AD5658" t="s">
        <v>406</v>
      </c>
      <c r="AE5658" t="s">
        <v>56</v>
      </c>
      <c r="AF5658" t="s">
        <v>57</v>
      </c>
      <c r="AG5658" t="s">
        <v>407</v>
      </c>
      <c r="AH5658" s="45">
        <v>30285</v>
      </c>
      <c r="AI5658">
        <v>320193</v>
      </c>
      <c r="AJ5658">
        <v>1977</v>
      </c>
      <c r="AK5658" t="s">
        <v>408</v>
      </c>
      <c r="AL5658" t="s">
        <v>276</v>
      </c>
      <c r="AM5658" t="s">
        <v>245</v>
      </c>
    </row>
    <row r="5659" spans="1:39" x14ac:dyDescent="0.3">
      <c r="A5659" s="1">
        <v>43627</v>
      </c>
      <c r="B5659" t="s">
        <v>49</v>
      </c>
      <c r="C5659" t="s">
        <v>239</v>
      </c>
      <c r="D5659">
        <v>600</v>
      </c>
      <c r="E5659">
        <v>6</v>
      </c>
      <c r="F5659">
        <v>194.86000100000001</v>
      </c>
      <c r="G5659">
        <v>196</v>
      </c>
      <c r="H5659">
        <v>193.60000600000001</v>
      </c>
      <c r="I5659">
        <v>194.80999800000001</v>
      </c>
      <c r="J5659">
        <v>194.80999800000001</v>
      </c>
      <c r="K5659">
        <v>26932900</v>
      </c>
      <c r="L5659">
        <v>2.14</v>
      </c>
      <c r="M5659">
        <v>1.15130521292669E-2</v>
      </c>
      <c r="N5659">
        <v>8.1069871673851004E-2</v>
      </c>
      <c r="O5659">
        <v>-2.6042605962377001E-2</v>
      </c>
      <c r="P5659">
        <v>7.7868649447771499E-2</v>
      </c>
      <c r="Q5659">
        <v>3.1200352293711001E-2</v>
      </c>
      <c r="R5659">
        <v>5.87972801222036E-3</v>
      </c>
      <c r="S5659">
        <v>2.13211097974021E-2</v>
      </c>
      <c r="T5659">
        <v>1.68246257573068E-2</v>
      </c>
      <c r="U5659">
        <v>1.9582144962303299E-2</v>
      </c>
      <c r="V5659">
        <v>233.470000999999</v>
      </c>
      <c r="W5659">
        <v>142</v>
      </c>
      <c r="X5659">
        <v>-0.15004593291725399</v>
      </c>
      <c r="Y5659">
        <v>-3.4994119269314301E-4</v>
      </c>
      <c r="Z5659">
        <v>1.52982227084968</v>
      </c>
      <c r="AA5659">
        <v>6.2367873842359298E-2</v>
      </c>
      <c r="AB5659">
        <v>-0.167801852833213</v>
      </c>
      <c r="AC5659" t="s">
        <v>251</v>
      </c>
      <c r="AD5659" t="s">
        <v>406</v>
      </c>
      <c r="AE5659" t="s">
        <v>56</v>
      </c>
      <c r="AF5659" t="s">
        <v>57</v>
      </c>
      <c r="AG5659" t="s">
        <v>407</v>
      </c>
      <c r="AH5659" s="45">
        <v>30285</v>
      </c>
      <c r="AI5659">
        <v>320193</v>
      </c>
      <c r="AJ5659">
        <v>1977</v>
      </c>
      <c r="AK5659" t="s">
        <v>408</v>
      </c>
      <c r="AL5659" t="s">
        <v>276</v>
      </c>
      <c r="AM5659" t="s">
        <v>245</v>
      </c>
    </row>
    <row r="5660" spans="1:39" x14ac:dyDescent="0.3">
      <c r="A5660" s="1">
        <v>43628</v>
      </c>
      <c r="B5660" t="s">
        <v>49</v>
      </c>
      <c r="C5660" t="s">
        <v>239</v>
      </c>
      <c r="D5660">
        <v>100</v>
      </c>
      <c r="E5660">
        <v>6</v>
      </c>
      <c r="F5660">
        <v>193.949997</v>
      </c>
      <c r="G5660">
        <v>195.970001</v>
      </c>
      <c r="H5660">
        <v>193.38999899999999</v>
      </c>
      <c r="I5660">
        <v>194.19000199999999</v>
      </c>
      <c r="J5660">
        <v>194.19000199999999</v>
      </c>
      <c r="K5660">
        <v>18253200</v>
      </c>
      <c r="L5660">
        <v>2.1269999999999998</v>
      </c>
      <c r="M5660">
        <v>-3.1876428019793502E-3</v>
      </c>
      <c r="N5660">
        <v>6.1867782783748798E-2</v>
      </c>
      <c r="O5660">
        <v>-1.5279910121616801E-2</v>
      </c>
      <c r="P5660">
        <v>7.0268639493072299E-2</v>
      </c>
      <c r="Q5660">
        <v>3.0467462479959899E-2</v>
      </c>
      <c r="R5660">
        <v>1.04990916088236E-2</v>
      </c>
      <c r="S5660">
        <v>2.11369106538675E-2</v>
      </c>
      <c r="T5660">
        <v>1.6828729569092E-2</v>
      </c>
      <c r="U5660">
        <v>1.9582583868732201E-2</v>
      </c>
      <c r="V5660">
        <v>233.470000999999</v>
      </c>
      <c r="W5660">
        <v>142</v>
      </c>
      <c r="X5660">
        <v>-0.15004593291725399</v>
      </c>
      <c r="Y5660">
        <v>-2.0396578921351798E-3</v>
      </c>
      <c r="Z5660">
        <v>1.5299763966395299</v>
      </c>
      <c r="AA5660">
        <v>5.8530540565618301E-2</v>
      </c>
      <c r="AB5660">
        <v>-8.4794591486517995E-2</v>
      </c>
      <c r="AC5660" t="s">
        <v>251</v>
      </c>
      <c r="AD5660" t="s">
        <v>406</v>
      </c>
      <c r="AE5660" t="s">
        <v>56</v>
      </c>
      <c r="AF5660" t="s">
        <v>57</v>
      </c>
      <c r="AG5660" t="s">
        <v>407</v>
      </c>
      <c r="AH5660" s="45">
        <v>30285</v>
      </c>
      <c r="AI5660">
        <v>320193</v>
      </c>
      <c r="AJ5660">
        <v>1977</v>
      </c>
      <c r="AK5660" t="s">
        <v>408</v>
      </c>
      <c r="AL5660" t="s">
        <v>276</v>
      </c>
      <c r="AM5660" t="s">
        <v>245</v>
      </c>
    </row>
    <row r="5661" spans="1:39" x14ac:dyDescent="0.3">
      <c r="A5661" s="1">
        <v>43565</v>
      </c>
      <c r="B5661" t="s">
        <v>49</v>
      </c>
      <c r="C5661" t="s">
        <v>239</v>
      </c>
      <c r="D5661">
        <v>400</v>
      </c>
      <c r="E5661">
        <v>7</v>
      </c>
      <c r="F5661">
        <v>198.679993</v>
      </c>
      <c r="G5661">
        <v>200.740005</v>
      </c>
      <c r="H5661">
        <v>198.179993</v>
      </c>
      <c r="I5661">
        <v>200.61999499999999</v>
      </c>
      <c r="J5661">
        <v>199.85037199999999</v>
      </c>
      <c r="K5661">
        <v>21695300</v>
      </c>
      <c r="L5661">
        <v>2.4769999999999999</v>
      </c>
      <c r="M5661">
        <v>5.5982777491638599E-3</v>
      </c>
      <c r="N5661">
        <v>2.66196884180777E-2</v>
      </c>
      <c r="O5661">
        <v>0.11458556017107401</v>
      </c>
      <c r="P5661">
        <v>0.27323016230303199</v>
      </c>
      <c r="Q5661">
        <v>0.161789180263918</v>
      </c>
      <c r="R5661">
        <v>6.8912808772259096E-3</v>
      </c>
      <c r="S5661">
        <v>1.1623774419487601E-2</v>
      </c>
      <c r="T5661">
        <v>1.4430175930085999E-2</v>
      </c>
      <c r="U5661">
        <v>1.8996149239286501E-2</v>
      </c>
      <c r="V5661">
        <v>233.470000999999</v>
      </c>
      <c r="W5661">
        <v>142</v>
      </c>
      <c r="X5661">
        <v>-0.14233459732453499</v>
      </c>
      <c r="Y5661">
        <v>3.47183783585567E-3</v>
      </c>
      <c r="Z5661">
        <v>1.4748056578051401</v>
      </c>
      <c r="AA5661">
        <v>0.91420525480422699</v>
      </c>
      <c r="AB5661">
        <v>0.92315049722962605</v>
      </c>
      <c r="AC5661" t="s">
        <v>252</v>
      </c>
      <c r="AD5661" t="s">
        <v>406</v>
      </c>
      <c r="AE5661" t="s">
        <v>56</v>
      </c>
      <c r="AF5661" t="s">
        <v>57</v>
      </c>
      <c r="AG5661" t="s">
        <v>407</v>
      </c>
      <c r="AH5661" s="45">
        <v>30285</v>
      </c>
      <c r="AI5661">
        <v>320193</v>
      </c>
      <c r="AJ5661">
        <v>1977</v>
      </c>
      <c r="AK5661" t="s">
        <v>408</v>
      </c>
      <c r="AL5661" t="s">
        <v>276</v>
      </c>
      <c r="AM5661" t="s">
        <v>245</v>
      </c>
    </row>
    <row r="5662" spans="1:39" x14ac:dyDescent="0.3">
      <c r="A5662" s="1">
        <v>43577</v>
      </c>
      <c r="B5662" t="s">
        <v>49</v>
      </c>
      <c r="C5662" t="s">
        <v>246</v>
      </c>
      <c r="D5662">
        <v>200</v>
      </c>
      <c r="E5662">
        <v>7</v>
      </c>
      <c r="F5662">
        <v>202.83000200000001</v>
      </c>
      <c r="G5662">
        <v>204.94000199999999</v>
      </c>
      <c r="H5662">
        <v>202.33999599999899</v>
      </c>
      <c r="I5662">
        <v>204.529999</v>
      </c>
      <c r="J5662">
        <v>203.74537699999999</v>
      </c>
      <c r="K5662">
        <v>19439500</v>
      </c>
      <c r="L5662">
        <v>2.59</v>
      </c>
      <c r="M5662">
        <v>3.28113233926437E-3</v>
      </c>
      <c r="N5662">
        <v>2.80633394150013E-2</v>
      </c>
      <c r="O5662">
        <v>8.3421940568756098E-2</v>
      </c>
      <c r="P5662">
        <v>0.26989557797416103</v>
      </c>
      <c r="Q5662">
        <v>0.18369221808786801</v>
      </c>
      <c r="R5662">
        <v>7.7677113298466804E-3</v>
      </c>
      <c r="S5662">
        <v>1.17736845439812E-2</v>
      </c>
      <c r="T5662">
        <v>1.4165003232831401E-2</v>
      </c>
      <c r="U5662">
        <v>1.89175579906866E-2</v>
      </c>
      <c r="V5662">
        <v>233.470000999999</v>
      </c>
      <c r="W5662">
        <v>142</v>
      </c>
      <c r="X5662">
        <v>-0.14233459732453499</v>
      </c>
      <c r="Y5662">
        <v>1.0115060212163699E-3</v>
      </c>
      <c r="Z5662">
        <v>1.4698236841641299</v>
      </c>
      <c r="AA5662">
        <v>1.0548558127885299</v>
      </c>
      <c r="AB5662">
        <v>0.85360022622996101</v>
      </c>
      <c r="AC5662" t="s">
        <v>252</v>
      </c>
      <c r="AD5662" t="s">
        <v>406</v>
      </c>
      <c r="AE5662" t="s">
        <v>56</v>
      </c>
      <c r="AF5662" t="s">
        <v>57</v>
      </c>
      <c r="AG5662" t="s">
        <v>407</v>
      </c>
      <c r="AH5662" s="45">
        <v>30285</v>
      </c>
      <c r="AI5662">
        <v>320193</v>
      </c>
      <c r="AJ5662">
        <v>1977</v>
      </c>
      <c r="AK5662" t="s">
        <v>408</v>
      </c>
      <c r="AL5662" t="s">
        <v>276</v>
      </c>
      <c r="AM5662" t="s">
        <v>245</v>
      </c>
    </row>
    <row r="5663" spans="1:39" x14ac:dyDescent="0.3">
      <c r="A5663" s="1">
        <v>43579</v>
      </c>
      <c r="B5663" t="s">
        <v>49</v>
      </c>
      <c r="C5663" t="s">
        <v>239</v>
      </c>
      <c r="D5663">
        <v>900</v>
      </c>
      <c r="E5663">
        <v>7</v>
      </c>
      <c r="F5663">
        <v>207.36000100000001</v>
      </c>
      <c r="G5663">
        <v>208.479996</v>
      </c>
      <c r="H5663">
        <v>207.050003</v>
      </c>
      <c r="I5663">
        <v>207.16000399999999</v>
      </c>
      <c r="J5663">
        <v>206.365295</v>
      </c>
      <c r="K5663">
        <v>17540600</v>
      </c>
      <c r="L5663">
        <v>2.5219999999999998</v>
      </c>
      <c r="M5663">
        <v>-1.54343332385524E-3</v>
      </c>
      <c r="N5663">
        <v>3.8931115110438098E-2</v>
      </c>
      <c r="O5663">
        <v>8.0956283486567707E-2</v>
      </c>
      <c r="P5663">
        <v>0.30133817754424103</v>
      </c>
      <c r="Q5663">
        <v>0.24120475033664501</v>
      </c>
      <c r="R5663">
        <v>8.6588625706351102E-3</v>
      </c>
      <c r="S5663">
        <v>8.1382668081391805E-3</v>
      </c>
      <c r="T5663">
        <v>1.38137500627572E-2</v>
      </c>
      <c r="U5663">
        <v>1.87432057644784E-2</v>
      </c>
      <c r="V5663">
        <v>233.470000999999</v>
      </c>
      <c r="W5663">
        <v>142</v>
      </c>
      <c r="X5663">
        <v>-0.14233459732453499</v>
      </c>
      <c r="Y5663">
        <v>-2.1941687255359501E-3</v>
      </c>
      <c r="Z5663">
        <v>1.45827370331328</v>
      </c>
      <c r="AA5663">
        <v>1.4424931576820701</v>
      </c>
      <c r="AB5663">
        <v>1.11437249174863</v>
      </c>
      <c r="AC5663" t="s">
        <v>252</v>
      </c>
      <c r="AD5663" t="s">
        <v>406</v>
      </c>
      <c r="AE5663" t="s">
        <v>56</v>
      </c>
      <c r="AF5663" t="s">
        <v>57</v>
      </c>
      <c r="AG5663" t="s">
        <v>407</v>
      </c>
      <c r="AH5663" s="45">
        <v>30285</v>
      </c>
      <c r="AI5663">
        <v>320193</v>
      </c>
      <c r="AJ5663">
        <v>1977</v>
      </c>
      <c r="AK5663" t="s">
        <v>408</v>
      </c>
      <c r="AL5663" t="s">
        <v>276</v>
      </c>
      <c r="AM5663" t="s">
        <v>245</v>
      </c>
    </row>
    <row r="5664" spans="1:39" x14ac:dyDescent="0.3">
      <c r="A5664" s="1">
        <v>43584</v>
      </c>
      <c r="B5664" t="s">
        <v>49</v>
      </c>
      <c r="C5664" t="s">
        <v>239</v>
      </c>
      <c r="D5664">
        <v>700</v>
      </c>
      <c r="E5664">
        <v>7</v>
      </c>
      <c r="F5664">
        <v>204.39999399999999</v>
      </c>
      <c r="G5664">
        <v>205.970001</v>
      </c>
      <c r="H5664">
        <v>203.86000100000001</v>
      </c>
      <c r="I5664">
        <v>204.61000100000001</v>
      </c>
      <c r="J5664">
        <v>203.825073</v>
      </c>
      <c r="K5664">
        <v>22204700</v>
      </c>
      <c r="L5664">
        <v>2.536</v>
      </c>
      <c r="M5664">
        <v>1.5162078070320099E-3</v>
      </c>
      <c r="N5664">
        <v>3.91078406276843E-4</v>
      </c>
      <c r="O5664">
        <v>8.2166860835675606E-2</v>
      </c>
      <c r="P5664">
        <v>0.27360806934694298</v>
      </c>
      <c r="Q5664">
        <v>0.23501112801097701</v>
      </c>
      <c r="R5664">
        <v>8.8844143577998993E-3</v>
      </c>
      <c r="S5664">
        <v>7.4135688446518603E-3</v>
      </c>
      <c r="T5664">
        <v>1.33075850644425E-2</v>
      </c>
      <c r="U5664">
        <v>1.8731781621534899E-2</v>
      </c>
      <c r="V5664">
        <v>233.470000999999</v>
      </c>
      <c r="W5664">
        <v>142</v>
      </c>
      <c r="X5664">
        <v>-0.14233459732453499</v>
      </c>
      <c r="Y5664">
        <v>1.07094833958194E-3</v>
      </c>
      <c r="Z5664">
        <v>1.46486405489474</v>
      </c>
      <c r="AA5664">
        <v>1.3985787516385499</v>
      </c>
      <c r="AB5664">
        <v>1.43198838966922</v>
      </c>
      <c r="AC5664" t="s">
        <v>252</v>
      </c>
      <c r="AD5664" t="s">
        <v>406</v>
      </c>
      <c r="AE5664" t="s">
        <v>56</v>
      </c>
      <c r="AF5664" t="s">
        <v>57</v>
      </c>
      <c r="AG5664" t="s">
        <v>407</v>
      </c>
      <c r="AH5664" s="45">
        <v>30285</v>
      </c>
      <c r="AI5664">
        <v>320193</v>
      </c>
      <c r="AJ5664">
        <v>1977</v>
      </c>
      <c r="AK5664" t="s">
        <v>408</v>
      </c>
      <c r="AL5664" t="s">
        <v>276</v>
      </c>
      <c r="AM5664" t="s">
        <v>245</v>
      </c>
    </row>
    <row r="5665" spans="1:39" x14ac:dyDescent="0.3">
      <c r="A5665" s="1">
        <v>43591</v>
      </c>
      <c r="B5665" t="s">
        <v>49</v>
      </c>
      <c r="C5665" t="s">
        <v>239</v>
      </c>
      <c r="D5665">
        <v>500</v>
      </c>
      <c r="E5665">
        <v>7</v>
      </c>
      <c r="F5665">
        <v>204.28999299999899</v>
      </c>
      <c r="G5665">
        <v>208.83999599999899</v>
      </c>
      <c r="H5665">
        <v>203.5</v>
      </c>
      <c r="I5665">
        <v>208.479996</v>
      </c>
      <c r="J5665">
        <v>207.68022199999999</v>
      </c>
      <c r="K5665">
        <v>32443100</v>
      </c>
      <c r="L5665">
        <v>2.5</v>
      </c>
      <c r="M5665">
        <v>-1.55632461546403E-2</v>
      </c>
      <c r="N5665">
        <v>1.8737361768103401E-2</v>
      </c>
      <c r="O5665">
        <v>6.5050244333818605E-2</v>
      </c>
      <c r="P5665">
        <v>0.200998253675501</v>
      </c>
      <c r="Q5665">
        <v>0.17942736420647401</v>
      </c>
      <c r="R5665">
        <v>2.7575110637830899E-2</v>
      </c>
      <c r="S5665">
        <v>1.38628641223036E-2</v>
      </c>
      <c r="T5665">
        <v>1.2263467371198E-2</v>
      </c>
      <c r="U5665">
        <v>1.8768544902656E-2</v>
      </c>
      <c r="V5665">
        <v>233.470000999999</v>
      </c>
      <c r="W5665">
        <v>142</v>
      </c>
      <c r="X5665">
        <v>-0.14233459732453499</v>
      </c>
      <c r="Y5665">
        <v>-4.4810132310555703E-3</v>
      </c>
      <c r="Z5665">
        <v>1.47421924118157</v>
      </c>
      <c r="AA5665">
        <v>1.02903603786395</v>
      </c>
      <c r="AB5665">
        <v>1.28270675539608</v>
      </c>
      <c r="AC5665" t="s">
        <v>252</v>
      </c>
      <c r="AD5665" t="s">
        <v>406</v>
      </c>
      <c r="AE5665" t="s">
        <v>56</v>
      </c>
      <c r="AF5665" t="s">
        <v>57</v>
      </c>
      <c r="AG5665" t="s">
        <v>407</v>
      </c>
      <c r="AH5665" s="45">
        <v>30285</v>
      </c>
      <c r="AI5665">
        <v>320193</v>
      </c>
      <c r="AJ5665">
        <v>1977</v>
      </c>
      <c r="AK5665" t="s">
        <v>408</v>
      </c>
      <c r="AL5665" t="s">
        <v>276</v>
      </c>
      <c r="AM5665" t="s">
        <v>245</v>
      </c>
    </row>
    <row r="5666" spans="1:39" x14ac:dyDescent="0.3">
      <c r="A5666" s="1">
        <v>43593</v>
      </c>
      <c r="B5666" t="s">
        <v>49</v>
      </c>
      <c r="C5666" t="s">
        <v>246</v>
      </c>
      <c r="D5666">
        <v>500</v>
      </c>
      <c r="E5666">
        <v>7</v>
      </c>
      <c r="F5666">
        <v>201.89999399999999</v>
      </c>
      <c r="G5666">
        <v>205.33999599999899</v>
      </c>
      <c r="H5666">
        <v>201.75</v>
      </c>
      <c r="I5666">
        <v>202.89999399999999</v>
      </c>
      <c r="J5666">
        <v>202.12162799999999</v>
      </c>
      <c r="K5666">
        <v>26339500</v>
      </c>
      <c r="L5666">
        <v>2.4820000000000002</v>
      </c>
      <c r="M5666">
        <v>1.97133416742729E-4</v>
      </c>
      <c r="N5666">
        <v>-3.6867442777691301E-2</v>
      </c>
      <c r="O5666">
        <v>2.9509511898084199E-2</v>
      </c>
      <c r="P5666">
        <v>0.15655922692280599</v>
      </c>
      <c r="Q5666">
        <v>0.10660530561878601</v>
      </c>
      <c r="R5666">
        <v>1.51033225799457E-2</v>
      </c>
      <c r="S5666">
        <v>1.5256200706699001E-2</v>
      </c>
      <c r="T5666">
        <v>1.2722498575253E-2</v>
      </c>
      <c r="U5666">
        <v>1.86937315639388E-2</v>
      </c>
      <c r="V5666">
        <v>233.470000999999</v>
      </c>
      <c r="W5666">
        <v>142</v>
      </c>
      <c r="X5666">
        <v>-0.14233459732453499</v>
      </c>
      <c r="Y5666">
        <v>-1.60671540560346E-3</v>
      </c>
      <c r="Z5666">
        <v>1.4649450688844099</v>
      </c>
      <c r="AA5666">
        <v>0.545063017161867</v>
      </c>
      <c r="AB5666">
        <v>0.93157386485656402</v>
      </c>
      <c r="AC5666" t="s">
        <v>252</v>
      </c>
      <c r="AD5666" t="s">
        <v>406</v>
      </c>
      <c r="AE5666" t="s">
        <v>56</v>
      </c>
      <c r="AF5666" t="s">
        <v>57</v>
      </c>
      <c r="AG5666" t="s">
        <v>407</v>
      </c>
      <c r="AH5666" s="45">
        <v>30285</v>
      </c>
      <c r="AI5666">
        <v>320193</v>
      </c>
      <c r="AJ5666">
        <v>1977</v>
      </c>
      <c r="AK5666" t="s">
        <v>408</v>
      </c>
      <c r="AL5666" t="s">
        <v>276</v>
      </c>
      <c r="AM5666" t="s">
        <v>245</v>
      </c>
    </row>
    <row r="5667" spans="1:39" x14ac:dyDescent="0.3">
      <c r="A5667" s="1">
        <v>43599</v>
      </c>
      <c r="B5667" t="s">
        <v>49</v>
      </c>
      <c r="C5667" t="s">
        <v>246</v>
      </c>
      <c r="D5667">
        <v>800</v>
      </c>
      <c r="E5667">
        <v>7</v>
      </c>
      <c r="F5667">
        <v>186.41000399999999</v>
      </c>
      <c r="G5667">
        <v>189.699997</v>
      </c>
      <c r="H5667">
        <v>185.41000399999999</v>
      </c>
      <c r="I5667">
        <v>188.66000399999999</v>
      </c>
      <c r="J5667">
        <v>188.66000399999999</v>
      </c>
      <c r="K5667">
        <v>36529700</v>
      </c>
      <c r="L5667">
        <v>2.419</v>
      </c>
      <c r="M5667">
        <v>1.5706305887698901E-2</v>
      </c>
      <c r="N5667">
        <v>-6.8726027171674503E-2</v>
      </c>
      <c r="O5667">
        <v>-4.9263460081964999E-2</v>
      </c>
      <c r="P5667">
        <v>0.10276995207537599</v>
      </c>
      <c r="Q5667">
        <v>1.54784188698523E-2</v>
      </c>
      <c r="R5667">
        <v>2.8278119827517999E-2</v>
      </c>
      <c r="S5667">
        <v>2.0244060056161799E-2</v>
      </c>
      <c r="T5667">
        <v>1.49872000562188E-2</v>
      </c>
      <c r="U5667">
        <v>1.9104688193489899E-2</v>
      </c>
      <c r="V5667">
        <v>233.470000999999</v>
      </c>
      <c r="W5667">
        <v>142</v>
      </c>
      <c r="X5667">
        <v>-0.15004593291725399</v>
      </c>
      <c r="Y5667">
        <v>7.98398755130913E-3</v>
      </c>
      <c r="Z5667">
        <v>1.49335086096132</v>
      </c>
      <c r="AA5667">
        <v>-5.7766128774034503E-2</v>
      </c>
      <c r="AB5667">
        <v>0.209235663449864</v>
      </c>
      <c r="AC5667" t="s">
        <v>252</v>
      </c>
      <c r="AD5667" t="s">
        <v>406</v>
      </c>
      <c r="AE5667" t="s">
        <v>56</v>
      </c>
      <c r="AF5667" t="s">
        <v>57</v>
      </c>
      <c r="AG5667" t="s">
        <v>407</v>
      </c>
      <c r="AH5667" s="45">
        <v>30285</v>
      </c>
      <c r="AI5667">
        <v>320193</v>
      </c>
      <c r="AJ5667">
        <v>1977</v>
      </c>
      <c r="AK5667" t="s">
        <v>408</v>
      </c>
      <c r="AL5667" t="s">
        <v>276</v>
      </c>
      <c r="AM5667" t="s">
        <v>245</v>
      </c>
    </row>
    <row r="5668" spans="1:39" x14ac:dyDescent="0.3">
      <c r="A5668" s="1">
        <v>43608</v>
      </c>
      <c r="B5668" t="s">
        <v>49</v>
      </c>
      <c r="C5668" t="s">
        <v>246</v>
      </c>
      <c r="D5668">
        <v>200</v>
      </c>
      <c r="E5668">
        <v>7</v>
      </c>
      <c r="F5668">
        <v>179.800003</v>
      </c>
      <c r="G5668">
        <v>180.53999299999899</v>
      </c>
      <c r="H5668">
        <v>177.80999800000001</v>
      </c>
      <c r="I5668">
        <v>179.66000399999999</v>
      </c>
      <c r="J5668">
        <v>179.66000399999999</v>
      </c>
      <c r="K5668">
        <v>36529700</v>
      </c>
      <c r="L5668">
        <v>2.2959999999999998</v>
      </c>
      <c r="M5668">
        <v>-1.7217040307660001E-2</v>
      </c>
      <c r="N5668">
        <v>-5.6378848630828197E-2</v>
      </c>
      <c r="O5668">
        <v>-0.140125110348229</v>
      </c>
      <c r="P5668">
        <v>4.17915740963027E-2</v>
      </c>
      <c r="Q5668">
        <v>-2.5790322392717401E-2</v>
      </c>
      <c r="R5668">
        <v>1.9306047899499499E-2</v>
      </c>
      <c r="S5668">
        <v>2.1278016983656601E-2</v>
      </c>
      <c r="T5668">
        <v>1.6121069122759998E-2</v>
      </c>
      <c r="U5668">
        <v>1.9312246096951199E-2</v>
      </c>
      <c r="V5668">
        <v>233.470000999999</v>
      </c>
      <c r="W5668">
        <v>142</v>
      </c>
      <c r="X5668">
        <v>-0.15004593291725399</v>
      </c>
      <c r="Y5668">
        <v>-1.1985692488440201E-2</v>
      </c>
      <c r="Z5668">
        <v>1.4984622041369899</v>
      </c>
      <c r="AA5668">
        <v>-0.31900936098150801</v>
      </c>
      <c r="AB5668">
        <v>-0.16534295675354299</v>
      </c>
      <c r="AC5668" t="s">
        <v>252</v>
      </c>
      <c r="AD5668" t="s">
        <v>406</v>
      </c>
      <c r="AE5668" t="s">
        <v>56</v>
      </c>
      <c r="AF5668" t="s">
        <v>57</v>
      </c>
      <c r="AG5668" t="s">
        <v>407</v>
      </c>
      <c r="AH5668" s="45">
        <v>30285</v>
      </c>
      <c r="AI5668">
        <v>320193</v>
      </c>
      <c r="AJ5668">
        <v>1977</v>
      </c>
      <c r="AK5668" t="s">
        <v>408</v>
      </c>
      <c r="AL5668" t="s">
        <v>276</v>
      </c>
      <c r="AM5668" t="s">
        <v>245</v>
      </c>
    </row>
    <row r="5669" spans="1:39" x14ac:dyDescent="0.3">
      <c r="A5669" s="1">
        <v>43621</v>
      </c>
      <c r="B5669" t="s">
        <v>49</v>
      </c>
      <c r="C5669" t="s">
        <v>239</v>
      </c>
      <c r="D5669">
        <v>500</v>
      </c>
      <c r="E5669">
        <v>7</v>
      </c>
      <c r="F5669">
        <v>184.279999</v>
      </c>
      <c r="G5669">
        <v>184.990005</v>
      </c>
      <c r="H5669">
        <v>181.13999899999999</v>
      </c>
      <c r="I5669">
        <v>182.53999299999899</v>
      </c>
      <c r="J5669">
        <v>182.53999299999899</v>
      </c>
      <c r="K5669">
        <v>29773400</v>
      </c>
      <c r="L5669">
        <v>2.1230000000000002</v>
      </c>
      <c r="M5669">
        <v>1.6014446088122702E-2</v>
      </c>
      <c r="N5669">
        <v>2.8674936604594199E-2</v>
      </c>
      <c r="O5669">
        <v>-0.14459345988105701</v>
      </c>
      <c r="P5669">
        <v>4.8773496727986698E-2</v>
      </c>
      <c r="Q5669">
        <v>-3.4532992670131303E-2</v>
      </c>
      <c r="R5669">
        <v>2.1489891709016801E-2</v>
      </c>
      <c r="S5669">
        <v>2.01616127256799E-2</v>
      </c>
      <c r="T5669">
        <v>1.6962107712957399E-2</v>
      </c>
      <c r="U5669">
        <v>1.9476533078642399E-2</v>
      </c>
      <c r="V5669">
        <v>233.470000999999</v>
      </c>
      <c r="W5669">
        <v>142</v>
      </c>
      <c r="X5669">
        <v>-0.15004593291725399</v>
      </c>
      <c r="Y5669">
        <v>8.1287266899663802E-3</v>
      </c>
      <c r="Z5669">
        <v>1.5180616463103001</v>
      </c>
      <c r="AA5669">
        <v>-0.35650576616785901</v>
      </c>
      <c r="AB5669">
        <v>-0.43043886193834402</v>
      </c>
      <c r="AC5669" t="s">
        <v>252</v>
      </c>
      <c r="AD5669" t="s">
        <v>406</v>
      </c>
      <c r="AE5669" t="s">
        <v>56</v>
      </c>
      <c r="AF5669" t="s">
        <v>57</v>
      </c>
      <c r="AG5669" t="s">
        <v>407</v>
      </c>
      <c r="AH5669" s="45">
        <v>30285</v>
      </c>
      <c r="AI5669">
        <v>320193</v>
      </c>
      <c r="AJ5669">
        <v>1977</v>
      </c>
      <c r="AK5669" t="s">
        <v>408</v>
      </c>
      <c r="AL5669" t="s">
        <v>276</v>
      </c>
      <c r="AM5669" t="s">
        <v>245</v>
      </c>
    </row>
    <row r="5670" spans="1:39" x14ac:dyDescent="0.3">
      <c r="A5670" s="1">
        <v>43627</v>
      </c>
      <c r="B5670" t="s">
        <v>49</v>
      </c>
      <c r="C5670" t="s">
        <v>239</v>
      </c>
      <c r="D5670">
        <v>400</v>
      </c>
      <c r="E5670">
        <v>7</v>
      </c>
      <c r="F5670">
        <v>194.86000100000001</v>
      </c>
      <c r="G5670">
        <v>196</v>
      </c>
      <c r="H5670">
        <v>193.60000600000001</v>
      </c>
      <c r="I5670">
        <v>194.80999800000001</v>
      </c>
      <c r="J5670">
        <v>194.80999800000001</v>
      </c>
      <c r="K5670">
        <v>26932900</v>
      </c>
      <c r="L5670">
        <v>2.14</v>
      </c>
      <c r="M5670">
        <v>1.15130521292669E-2</v>
      </c>
      <c r="N5670">
        <v>8.1069871673851004E-2</v>
      </c>
      <c r="O5670">
        <v>-2.6042605962377001E-2</v>
      </c>
      <c r="P5670">
        <v>7.7868649447771499E-2</v>
      </c>
      <c r="Q5670">
        <v>3.1200352293711001E-2</v>
      </c>
      <c r="R5670">
        <v>5.87972801222036E-3</v>
      </c>
      <c r="S5670">
        <v>2.13211097974021E-2</v>
      </c>
      <c r="T5670">
        <v>1.68246257573068E-2</v>
      </c>
      <c r="U5670">
        <v>1.9582144962303299E-2</v>
      </c>
      <c r="V5670">
        <v>233.470000999999</v>
      </c>
      <c r="W5670">
        <v>142</v>
      </c>
      <c r="X5670">
        <v>-0.15004593291725399</v>
      </c>
      <c r="Y5670">
        <v>-3.4994119269314301E-4</v>
      </c>
      <c r="Z5670">
        <v>1.52982227084968</v>
      </c>
      <c r="AA5670">
        <v>6.2367873842359298E-2</v>
      </c>
      <c r="AB5670">
        <v>-0.167801852833213</v>
      </c>
      <c r="AC5670" t="s">
        <v>252</v>
      </c>
      <c r="AD5670" t="s">
        <v>406</v>
      </c>
      <c r="AE5670" t="s">
        <v>56</v>
      </c>
      <c r="AF5670" t="s">
        <v>57</v>
      </c>
      <c r="AG5670" t="s">
        <v>407</v>
      </c>
      <c r="AH5670" s="45">
        <v>30285</v>
      </c>
      <c r="AI5670">
        <v>320193</v>
      </c>
      <c r="AJ5670">
        <v>1977</v>
      </c>
      <c r="AK5670" t="s">
        <v>408</v>
      </c>
      <c r="AL5670" t="s">
        <v>276</v>
      </c>
      <c r="AM5670" t="s">
        <v>245</v>
      </c>
    </row>
    <row r="5671" spans="1:39" x14ac:dyDescent="0.3">
      <c r="A5671" s="1">
        <v>43557</v>
      </c>
      <c r="B5671" t="s">
        <v>49</v>
      </c>
      <c r="C5671" t="s">
        <v>239</v>
      </c>
      <c r="D5671">
        <v>700</v>
      </c>
      <c r="E5671">
        <v>8</v>
      </c>
      <c r="F5671">
        <v>191.08999599999899</v>
      </c>
      <c r="G5671">
        <v>194.46000699999999</v>
      </c>
      <c r="H5671">
        <v>191.050003</v>
      </c>
      <c r="I5671">
        <v>194.020004</v>
      </c>
      <c r="J5671">
        <v>193.27569599999899</v>
      </c>
      <c r="K5671">
        <v>22765700</v>
      </c>
      <c r="L5671">
        <v>2.4809999999999999</v>
      </c>
      <c r="M5671">
        <v>1.44320507028505E-2</v>
      </c>
      <c r="N5671">
        <v>3.7976292405337099E-2</v>
      </c>
      <c r="O5671">
        <v>0.103346681736836</v>
      </c>
      <c r="P5671">
        <v>0.21129273649039901</v>
      </c>
      <c r="Q5671">
        <v>0.166997846750923</v>
      </c>
      <c r="R5671">
        <v>4.7378219277851904E-3</v>
      </c>
      <c r="S5671">
        <v>1.36853897890587E-2</v>
      </c>
      <c r="T5671">
        <v>2.0639488646690001E-2</v>
      </c>
      <c r="U5671">
        <v>1.9125942974659398E-2</v>
      </c>
      <c r="V5671">
        <v>233.470000999999</v>
      </c>
      <c r="W5671">
        <v>142</v>
      </c>
      <c r="X5671">
        <v>-0.14233459732453499</v>
      </c>
      <c r="Y5671" s="44">
        <v>1.7455614805152698E-5</v>
      </c>
      <c r="Z5671">
        <v>1.4617412510619401</v>
      </c>
      <c r="AA5671">
        <v>0.94862402488682396</v>
      </c>
      <c r="AB5671">
        <v>0.76048333481131902</v>
      </c>
      <c r="AC5671" t="s">
        <v>253</v>
      </c>
      <c r="AD5671" t="s">
        <v>406</v>
      </c>
      <c r="AE5671" t="s">
        <v>56</v>
      </c>
      <c r="AF5671" t="s">
        <v>57</v>
      </c>
      <c r="AG5671" t="s">
        <v>407</v>
      </c>
      <c r="AH5671" s="45">
        <v>30285</v>
      </c>
      <c r="AI5671">
        <v>320193</v>
      </c>
      <c r="AJ5671">
        <v>1977</v>
      </c>
      <c r="AK5671" t="s">
        <v>408</v>
      </c>
      <c r="AL5671" t="s">
        <v>276</v>
      </c>
      <c r="AM5671" t="s">
        <v>245</v>
      </c>
    </row>
    <row r="5672" spans="1:39" x14ac:dyDescent="0.3">
      <c r="A5672" s="1">
        <v>43614</v>
      </c>
      <c r="B5672" t="s">
        <v>49</v>
      </c>
      <c r="C5672" t="s">
        <v>239</v>
      </c>
      <c r="D5672">
        <v>200</v>
      </c>
      <c r="E5672">
        <v>8</v>
      </c>
      <c r="F5672">
        <v>176.41999799999999</v>
      </c>
      <c r="G5672">
        <v>179.35000600000001</v>
      </c>
      <c r="H5672">
        <v>176</v>
      </c>
      <c r="I5672">
        <v>177.38000500000001</v>
      </c>
      <c r="J5672">
        <v>177.38000500000001</v>
      </c>
      <c r="K5672">
        <v>28481200</v>
      </c>
      <c r="L5672">
        <v>2.2360000000000002</v>
      </c>
      <c r="M5672">
        <v>-4.7804764564719103E-3</v>
      </c>
      <c r="N5672">
        <v>-5.0672968431206999E-2</v>
      </c>
      <c r="O5672">
        <v>-0.13745158075587499</v>
      </c>
      <c r="P5672">
        <v>1.8095121254339999E-2</v>
      </c>
      <c r="Q5672">
        <v>-4.6120720335521198E-2</v>
      </c>
      <c r="R5672">
        <v>8.1476278436586197E-3</v>
      </c>
      <c r="S5672">
        <v>2.1255812017652299E-2</v>
      </c>
      <c r="T5672">
        <v>1.6128460870473899E-2</v>
      </c>
      <c r="U5672">
        <v>1.93124238472435E-2</v>
      </c>
      <c r="V5672">
        <v>233.470000999999</v>
      </c>
      <c r="W5672">
        <v>142</v>
      </c>
      <c r="X5672">
        <v>-0.15004593291725399</v>
      </c>
      <c r="Y5672">
        <v>-6.9359101493404697E-3</v>
      </c>
      <c r="Z5672">
        <v>1.49375591603533</v>
      </c>
      <c r="AA5672">
        <v>-0.44410258048725798</v>
      </c>
      <c r="AB5672">
        <v>-0.35623352255364399</v>
      </c>
      <c r="AC5672" t="s">
        <v>253</v>
      </c>
      <c r="AD5672" t="s">
        <v>406</v>
      </c>
      <c r="AE5672" t="s">
        <v>56</v>
      </c>
      <c r="AF5672" t="s">
        <v>57</v>
      </c>
      <c r="AG5672" t="s">
        <v>407</v>
      </c>
      <c r="AH5672" s="45">
        <v>30285</v>
      </c>
      <c r="AI5672">
        <v>320193</v>
      </c>
      <c r="AJ5672">
        <v>1977</v>
      </c>
      <c r="AK5672" t="s">
        <v>408</v>
      </c>
      <c r="AL5672" t="s">
        <v>276</v>
      </c>
      <c r="AM5672" t="s">
        <v>245</v>
      </c>
    </row>
    <row r="5673" spans="1:39" x14ac:dyDescent="0.3">
      <c r="A5673" s="1">
        <v>43619</v>
      </c>
      <c r="B5673" t="s">
        <v>49</v>
      </c>
      <c r="C5673" t="s">
        <v>246</v>
      </c>
      <c r="D5673">
        <v>200</v>
      </c>
      <c r="E5673">
        <v>8</v>
      </c>
      <c r="F5673">
        <v>175.60000600000001</v>
      </c>
      <c r="G5673">
        <v>177.91999799999999</v>
      </c>
      <c r="H5673">
        <v>170.270004</v>
      </c>
      <c r="I5673">
        <v>173.300003</v>
      </c>
      <c r="J5673">
        <v>173.300003</v>
      </c>
      <c r="K5673">
        <v>40396100</v>
      </c>
      <c r="L5673">
        <v>2.081</v>
      </c>
      <c r="M5673">
        <v>-1.0161719896264999E-2</v>
      </c>
      <c r="N5673">
        <v>-3.2193985584263902E-2</v>
      </c>
      <c r="O5673">
        <v>-0.19071286375739599</v>
      </c>
      <c r="P5673">
        <v>-1.0763629280721601E-2</v>
      </c>
      <c r="Q5673">
        <v>-6.0281665290302301E-2</v>
      </c>
      <c r="R5673">
        <v>8.6164023959116806E-3</v>
      </c>
      <c r="S5673">
        <v>1.75678010887531E-2</v>
      </c>
      <c r="T5673">
        <v>1.6245732671889501E-2</v>
      </c>
      <c r="U5673">
        <v>1.9356658750788399E-2</v>
      </c>
      <c r="V5673">
        <v>233.470000999999</v>
      </c>
      <c r="W5673">
        <v>142</v>
      </c>
      <c r="X5673">
        <v>-0.15004593291725399</v>
      </c>
      <c r="Y5673">
        <v>-2.7690708645509302E-3</v>
      </c>
      <c r="Z5673">
        <v>1.5141490311429999</v>
      </c>
      <c r="AA5673">
        <v>-0.52098142199289899</v>
      </c>
      <c r="AB5673">
        <v>-0.44700766102763501</v>
      </c>
      <c r="AC5673" t="s">
        <v>253</v>
      </c>
      <c r="AD5673" t="s">
        <v>406</v>
      </c>
      <c r="AE5673" t="s">
        <v>56</v>
      </c>
      <c r="AF5673" t="s">
        <v>57</v>
      </c>
      <c r="AG5673" t="s">
        <v>407</v>
      </c>
      <c r="AH5673" s="45">
        <v>30285</v>
      </c>
      <c r="AI5673">
        <v>320193</v>
      </c>
      <c r="AJ5673">
        <v>1977</v>
      </c>
      <c r="AK5673" t="s">
        <v>408</v>
      </c>
      <c r="AL5673" t="s">
        <v>276</v>
      </c>
      <c r="AM5673" t="s">
        <v>245</v>
      </c>
    </row>
    <row r="5674" spans="1:39" x14ac:dyDescent="0.3">
      <c r="A5674" s="1">
        <v>43621</v>
      </c>
      <c r="B5674" t="s">
        <v>49</v>
      </c>
      <c r="C5674" t="s">
        <v>239</v>
      </c>
      <c r="D5674">
        <v>1100</v>
      </c>
      <c r="E5674">
        <v>8</v>
      </c>
      <c r="F5674">
        <v>184.279999</v>
      </c>
      <c r="G5674">
        <v>184.990005</v>
      </c>
      <c r="H5674">
        <v>181.13999899999999</v>
      </c>
      <c r="I5674">
        <v>182.53999299999899</v>
      </c>
      <c r="J5674">
        <v>182.53999299999899</v>
      </c>
      <c r="K5674">
        <v>29773400</v>
      </c>
      <c r="L5674">
        <v>2.1230000000000002</v>
      </c>
      <c r="M5674">
        <v>1.6014446088122702E-2</v>
      </c>
      <c r="N5674">
        <v>2.8674936604594199E-2</v>
      </c>
      <c r="O5674">
        <v>-0.14459345988105701</v>
      </c>
      <c r="P5674">
        <v>4.8773496727986698E-2</v>
      </c>
      <c r="Q5674">
        <v>-3.4532992670131303E-2</v>
      </c>
      <c r="R5674">
        <v>2.1489891709016801E-2</v>
      </c>
      <c r="S5674">
        <v>2.01616127256799E-2</v>
      </c>
      <c r="T5674">
        <v>1.6962107712957399E-2</v>
      </c>
      <c r="U5674">
        <v>1.9476533078642399E-2</v>
      </c>
      <c r="V5674">
        <v>233.470000999999</v>
      </c>
      <c r="W5674">
        <v>142</v>
      </c>
      <c r="X5674">
        <v>-0.15004593291725399</v>
      </c>
      <c r="Y5674">
        <v>8.1287266899663802E-3</v>
      </c>
      <c r="Z5674">
        <v>1.5180616463103001</v>
      </c>
      <c r="AA5674">
        <v>-0.35650576616785901</v>
      </c>
      <c r="AB5674">
        <v>-0.43043886193834402</v>
      </c>
      <c r="AC5674" t="s">
        <v>253</v>
      </c>
      <c r="AD5674" t="s">
        <v>406</v>
      </c>
      <c r="AE5674" t="s">
        <v>56</v>
      </c>
      <c r="AF5674" t="s">
        <v>57</v>
      </c>
      <c r="AG5674" t="s">
        <v>407</v>
      </c>
      <c r="AH5674" s="45">
        <v>30285</v>
      </c>
      <c r="AI5674">
        <v>320193</v>
      </c>
      <c r="AJ5674">
        <v>1977</v>
      </c>
      <c r="AK5674" t="s">
        <v>408</v>
      </c>
      <c r="AL5674" t="s">
        <v>276</v>
      </c>
      <c r="AM5674" t="s">
        <v>245</v>
      </c>
    </row>
    <row r="5675" spans="1:39" x14ac:dyDescent="0.3">
      <c r="A5675" s="1">
        <v>43637</v>
      </c>
      <c r="B5675" t="s">
        <v>49</v>
      </c>
      <c r="C5675" t="s">
        <v>246</v>
      </c>
      <c r="D5675">
        <v>1000</v>
      </c>
      <c r="E5675">
        <v>8</v>
      </c>
      <c r="F5675">
        <v>198.800003</v>
      </c>
      <c r="G5675">
        <v>200.85000600000001</v>
      </c>
      <c r="H5675">
        <v>198.14999399999999</v>
      </c>
      <c r="I5675">
        <v>198.779999</v>
      </c>
      <c r="J5675">
        <v>198.779999</v>
      </c>
      <c r="K5675">
        <v>47800600</v>
      </c>
      <c r="L5675">
        <v>2.0680000000000001</v>
      </c>
      <c r="M5675">
        <v>-3.41506955930487E-3</v>
      </c>
      <c r="N5675">
        <v>3.08565241443482E-2</v>
      </c>
      <c r="O5675">
        <v>6.3231359941588502E-2</v>
      </c>
      <c r="P5675">
        <v>4.3507088906028502E-2</v>
      </c>
      <c r="Q5675">
        <v>7.8874770141331901E-2</v>
      </c>
      <c r="R5675">
        <v>1.08355268755287E-2</v>
      </c>
      <c r="S5675">
        <v>1.46851702955923E-2</v>
      </c>
      <c r="T5675">
        <v>1.6085903839399299E-2</v>
      </c>
      <c r="U5675">
        <v>1.9603184096524801E-2</v>
      </c>
      <c r="V5675">
        <v>233.470000999999</v>
      </c>
      <c r="W5675">
        <v>142</v>
      </c>
      <c r="X5675">
        <v>-0.15004593291725399</v>
      </c>
      <c r="Y5675">
        <v>-1.26001638019446E-3</v>
      </c>
      <c r="Z5675">
        <v>1.5272724624676199</v>
      </c>
      <c r="AA5675">
        <v>0.37237365764748198</v>
      </c>
      <c r="AB5675">
        <v>0.28286881170433498</v>
      </c>
      <c r="AC5675" t="s">
        <v>253</v>
      </c>
      <c r="AD5675" t="s">
        <v>406</v>
      </c>
      <c r="AE5675" t="s">
        <v>56</v>
      </c>
      <c r="AF5675" t="s">
        <v>57</v>
      </c>
      <c r="AG5675" t="s">
        <v>407</v>
      </c>
      <c r="AH5675" s="45">
        <v>30285</v>
      </c>
      <c r="AI5675">
        <v>320193</v>
      </c>
      <c r="AJ5675">
        <v>1977</v>
      </c>
      <c r="AK5675" t="s">
        <v>408</v>
      </c>
      <c r="AL5675" t="s">
        <v>276</v>
      </c>
      <c r="AM5675" t="s">
        <v>245</v>
      </c>
    </row>
    <row r="5676" spans="1:39" x14ac:dyDescent="0.3">
      <c r="A5676" s="1">
        <v>43579</v>
      </c>
      <c r="B5676" t="s">
        <v>49</v>
      </c>
      <c r="C5676" t="s">
        <v>246</v>
      </c>
      <c r="D5676">
        <v>1300</v>
      </c>
      <c r="E5676">
        <v>9</v>
      </c>
      <c r="F5676">
        <v>207.36000100000001</v>
      </c>
      <c r="G5676">
        <v>208.479996</v>
      </c>
      <c r="H5676">
        <v>207.050003</v>
      </c>
      <c r="I5676">
        <v>207.16000399999999</v>
      </c>
      <c r="J5676">
        <v>206.365295</v>
      </c>
      <c r="K5676">
        <v>17540600</v>
      </c>
      <c r="L5676">
        <v>2.5219999999999998</v>
      </c>
      <c r="M5676">
        <v>-1.54343332385524E-3</v>
      </c>
      <c r="N5676">
        <v>3.8931115110438098E-2</v>
      </c>
      <c r="O5676">
        <v>8.0956283486567707E-2</v>
      </c>
      <c r="P5676">
        <v>0.30133817754424103</v>
      </c>
      <c r="Q5676">
        <v>0.24120475033664501</v>
      </c>
      <c r="R5676">
        <v>8.6588625706351102E-3</v>
      </c>
      <c r="S5676">
        <v>8.1382668081391805E-3</v>
      </c>
      <c r="T5676">
        <v>1.38137500627572E-2</v>
      </c>
      <c r="U5676">
        <v>1.87432057644784E-2</v>
      </c>
      <c r="V5676">
        <v>233.470000999999</v>
      </c>
      <c r="W5676">
        <v>142</v>
      </c>
      <c r="X5676">
        <v>-0.14233459732453499</v>
      </c>
      <c r="Y5676">
        <v>-2.1941687255359501E-3</v>
      </c>
      <c r="Z5676">
        <v>1.45827370331328</v>
      </c>
      <c r="AA5676">
        <v>1.4424931576820701</v>
      </c>
      <c r="AB5676">
        <v>1.11437249174863</v>
      </c>
      <c r="AC5676" t="s">
        <v>254</v>
      </c>
      <c r="AD5676" t="s">
        <v>406</v>
      </c>
      <c r="AE5676" t="s">
        <v>56</v>
      </c>
      <c r="AF5676" t="s">
        <v>57</v>
      </c>
      <c r="AG5676" t="s">
        <v>407</v>
      </c>
      <c r="AH5676" s="45">
        <v>30285</v>
      </c>
      <c r="AI5676">
        <v>320193</v>
      </c>
      <c r="AJ5676">
        <v>1977</v>
      </c>
      <c r="AK5676" t="s">
        <v>408</v>
      </c>
      <c r="AL5676" t="s">
        <v>276</v>
      </c>
      <c r="AM5676" t="s">
        <v>245</v>
      </c>
    </row>
    <row r="5677" spans="1:39" x14ac:dyDescent="0.3">
      <c r="A5677" s="1">
        <v>43595</v>
      </c>
      <c r="B5677" t="s">
        <v>49</v>
      </c>
      <c r="C5677" t="s">
        <v>246</v>
      </c>
      <c r="D5677">
        <v>1000</v>
      </c>
      <c r="E5677">
        <v>9</v>
      </c>
      <c r="F5677">
        <v>197.41999799999999</v>
      </c>
      <c r="G5677">
        <v>198.85000600000001</v>
      </c>
      <c r="H5677">
        <v>192.770004</v>
      </c>
      <c r="I5677">
        <v>197.179993</v>
      </c>
      <c r="J5677">
        <v>197.179993</v>
      </c>
      <c r="K5677">
        <v>41208700</v>
      </c>
      <c r="L5677">
        <v>2.4550000000000001</v>
      </c>
      <c r="M5677">
        <v>-1.39503386427395E-2</v>
      </c>
      <c r="N5677">
        <v>-6.7445766975691407E-2</v>
      </c>
      <c r="O5677">
        <v>-7.8536871561465695E-3</v>
      </c>
      <c r="P5677">
        <v>0.14975327332729799</v>
      </c>
      <c r="Q5677">
        <v>7.0041060982515294E-2</v>
      </c>
      <c r="R5677">
        <v>9.8809681223846098E-3</v>
      </c>
      <c r="S5677">
        <v>1.5404179675453201E-2</v>
      </c>
      <c r="T5677">
        <v>1.27081649144914E-2</v>
      </c>
      <c r="U5677">
        <v>1.8721918075715702E-2</v>
      </c>
      <c r="V5677">
        <v>233.470000999999</v>
      </c>
      <c r="W5677">
        <v>142</v>
      </c>
      <c r="X5677">
        <v>-0.14233459732453499</v>
      </c>
      <c r="Y5677">
        <v>3.7133938472042301E-3</v>
      </c>
      <c r="Z5677">
        <v>1.4659872006357799</v>
      </c>
      <c r="AA5677">
        <v>0.30285270356323901</v>
      </c>
      <c r="AB5677">
        <v>0.58272535119504598</v>
      </c>
      <c r="AC5677" t="s">
        <v>254</v>
      </c>
      <c r="AD5677" t="s">
        <v>406</v>
      </c>
      <c r="AE5677" t="s">
        <v>56</v>
      </c>
      <c r="AF5677" t="s">
        <v>57</v>
      </c>
      <c r="AG5677" t="s">
        <v>407</v>
      </c>
      <c r="AH5677" s="45">
        <v>30285</v>
      </c>
      <c r="AI5677">
        <v>320193</v>
      </c>
      <c r="AJ5677">
        <v>1977</v>
      </c>
      <c r="AK5677" t="s">
        <v>408</v>
      </c>
      <c r="AL5677" t="s">
        <v>276</v>
      </c>
      <c r="AM5677" t="s">
        <v>245</v>
      </c>
    </row>
    <row r="5678" spans="1:39" x14ac:dyDescent="0.3">
      <c r="A5678" s="1">
        <v>43598</v>
      </c>
      <c r="B5678" t="s">
        <v>49</v>
      </c>
      <c r="C5678" t="s">
        <v>239</v>
      </c>
      <c r="D5678">
        <v>900</v>
      </c>
      <c r="E5678">
        <v>9</v>
      </c>
      <c r="F5678">
        <v>187.71000699999999</v>
      </c>
      <c r="G5678">
        <v>189.479996</v>
      </c>
      <c r="H5678">
        <v>182.85000600000001</v>
      </c>
      <c r="I5678">
        <v>185.720001</v>
      </c>
      <c r="J5678">
        <v>185.720001</v>
      </c>
      <c r="K5678">
        <v>57430600</v>
      </c>
      <c r="L5678">
        <v>2.4049999999999998</v>
      </c>
      <c r="M5678">
        <v>-5.9876813110166099E-2</v>
      </c>
      <c r="N5678">
        <v>-0.11175933393121699</v>
      </c>
      <c r="O5678">
        <v>-7.3328778015476395E-2</v>
      </c>
      <c r="P5678">
        <v>9.5643904985058897E-2</v>
      </c>
      <c r="Q5678">
        <v>-4.0383886511252401E-3</v>
      </c>
      <c r="R5678">
        <v>2.31587391384988E-2</v>
      </c>
      <c r="S5678">
        <v>1.9875020686963198E-2</v>
      </c>
      <c r="T5678">
        <v>1.49059297678264E-2</v>
      </c>
      <c r="U5678">
        <v>1.9080557336390799E-2</v>
      </c>
      <c r="V5678">
        <v>233.470000999999</v>
      </c>
      <c r="W5678">
        <v>142</v>
      </c>
      <c r="X5678">
        <v>-0.15004593291725399</v>
      </c>
      <c r="Y5678">
        <v>-2.4426469085879299E-2</v>
      </c>
      <c r="Z5678">
        <v>1.4915595928917</v>
      </c>
      <c r="AA5678">
        <v>-0.18658060098399801</v>
      </c>
      <c r="AB5678">
        <v>0.33960202342545398</v>
      </c>
      <c r="AC5678" t="s">
        <v>254</v>
      </c>
      <c r="AD5678" t="s">
        <v>406</v>
      </c>
      <c r="AE5678" t="s">
        <v>56</v>
      </c>
      <c r="AF5678" t="s">
        <v>57</v>
      </c>
      <c r="AG5678" t="s">
        <v>407</v>
      </c>
      <c r="AH5678" s="45">
        <v>30285</v>
      </c>
      <c r="AI5678">
        <v>320193</v>
      </c>
      <c r="AJ5678">
        <v>1977</v>
      </c>
      <c r="AK5678" t="s">
        <v>408</v>
      </c>
      <c r="AL5678" t="s">
        <v>276</v>
      </c>
      <c r="AM5678" t="s">
        <v>245</v>
      </c>
    </row>
    <row r="5679" spans="1:39" x14ac:dyDescent="0.3">
      <c r="A5679" s="1">
        <v>43616</v>
      </c>
      <c r="B5679" t="s">
        <v>49</v>
      </c>
      <c r="C5679" t="s">
        <v>239</v>
      </c>
      <c r="D5679">
        <v>700</v>
      </c>
      <c r="E5679">
        <v>9</v>
      </c>
      <c r="F5679">
        <v>176.229996</v>
      </c>
      <c r="G5679">
        <v>177.990005</v>
      </c>
      <c r="H5679">
        <v>174.990005</v>
      </c>
      <c r="I5679">
        <v>175.070007</v>
      </c>
      <c r="J5679">
        <v>175.070007</v>
      </c>
      <c r="K5679">
        <v>27043600</v>
      </c>
      <c r="L5679">
        <v>2.1419999999999999</v>
      </c>
      <c r="M5679">
        <v>-1.8281607765822799E-2</v>
      </c>
      <c r="N5679">
        <v>-2.5880264136490701E-2</v>
      </c>
      <c r="O5679">
        <v>-0.13263226805728601</v>
      </c>
      <c r="P5679">
        <v>4.4149693790943396E-3</v>
      </c>
      <c r="Q5679">
        <v>-5.3485635749471301E-2</v>
      </c>
      <c r="R5679">
        <v>8.3941799630397208E-3</v>
      </c>
      <c r="S5679">
        <v>2.1300322317396699E-2</v>
      </c>
      <c r="T5679">
        <v>1.6207682152879498E-2</v>
      </c>
      <c r="U5679">
        <v>1.93475113624276E-2</v>
      </c>
      <c r="V5679">
        <v>233.470000999999</v>
      </c>
      <c r="W5679">
        <v>142</v>
      </c>
      <c r="X5679">
        <v>-0.15004593291725399</v>
      </c>
      <c r="Y5679">
        <v>-1.3283204951564801E-2</v>
      </c>
      <c r="Z5679">
        <v>1.51123575339417</v>
      </c>
      <c r="AA5679">
        <v>-0.48285844901235397</v>
      </c>
      <c r="AB5679">
        <v>-0.42015217041095798</v>
      </c>
      <c r="AC5679" t="s">
        <v>254</v>
      </c>
      <c r="AD5679" t="s">
        <v>406</v>
      </c>
      <c r="AE5679" t="s">
        <v>56</v>
      </c>
      <c r="AF5679" t="s">
        <v>57</v>
      </c>
      <c r="AG5679" t="s">
        <v>407</v>
      </c>
      <c r="AH5679" s="45">
        <v>30285</v>
      </c>
      <c r="AI5679">
        <v>320193</v>
      </c>
      <c r="AJ5679">
        <v>1977</v>
      </c>
      <c r="AK5679" t="s">
        <v>408</v>
      </c>
      <c r="AL5679" t="s">
        <v>276</v>
      </c>
      <c r="AM5679" t="s">
        <v>245</v>
      </c>
    </row>
    <row r="5680" spans="1:39" x14ac:dyDescent="0.3">
      <c r="A5680" s="1">
        <v>43619</v>
      </c>
      <c r="B5680" t="s">
        <v>49</v>
      </c>
      <c r="C5680" t="s">
        <v>239</v>
      </c>
      <c r="D5680">
        <v>1200</v>
      </c>
      <c r="E5680">
        <v>9</v>
      </c>
      <c r="F5680">
        <v>175.60000600000001</v>
      </c>
      <c r="G5680">
        <v>177.91999799999999</v>
      </c>
      <c r="H5680">
        <v>170.270004</v>
      </c>
      <c r="I5680">
        <v>173.300003</v>
      </c>
      <c r="J5680">
        <v>173.300003</v>
      </c>
      <c r="K5680">
        <v>40396100</v>
      </c>
      <c r="L5680">
        <v>2.081</v>
      </c>
      <c r="M5680">
        <v>-1.0161719896264999E-2</v>
      </c>
      <c r="N5680">
        <v>-3.2193985584263902E-2</v>
      </c>
      <c r="O5680">
        <v>-0.19071286375739599</v>
      </c>
      <c r="P5680">
        <v>-1.0763629280721601E-2</v>
      </c>
      <c r="Q5680">
        <v>-6.0281665290302301E-2</v>
      </c>
      <c r="R5680">
        <v>8.6164023959116806E-3</v>
      </c>
      <c r="S5680">
        <v>1.75678010887531E-2</v>
      </c>
      <c r="T5680">
        <v>1.6245732671889501E-2</v>
      </c>
      <c r="U5680">
        <v>1.9356658750788399E-2</v>
      </c>
      <c r="V5680">
        <v>233.470000999999</v>
      </c>
      <c r="W5680">
        <v>142</v>
      </c>
      <c r="X5680">
        <v>-0.15004593291725399</v>
      </c>
      <c r="Y5680">
        <v>-2.7690708645509302E-3</v>
      </c>
      <c r="Z5680">
        <v>1.5141490311429999</v>
      </c>
      <c r="AA5680">
        <v>-0.52098142199289899</v>
      </c>
      <c r="AB5680">
        <v>-0.44700766102763501</v>
      </c>
      <c r="AC5680" t="s">
        <v>254</v>
      </c>
      <c r="AD5680" t="s">
        <v>406</v>
      </c>
      <c r="AE5680" t="s">
        <v>56</v>
      </c>
      <c r="AF5680" t="s">
        <v>57</v>
      </c>
      <c r="AG5680" t="s">
        <v>407</v>
      </c>
      <c r="AH5680" s="45">
        <v>30285</v>
      </c>
      <c r="AI5680">
        <v>320193</v>
      </c>
      <c r="AJ5680">
        <v>1977</v>
      </c>
      <c r="AK5680" t="s">
        <v>408</v>
      </c>
      <c r="AL5680" t="s">
        <v>276</v>
      </c>
      <c r="AM5680" t="s">
        <v>245</v>
      </c>
    </row>
    <row r="5681" spans="1:39" x14ac:dyDescent="0.3">
      <c r="A5681" s="1">
        <v>43564</v>
      </c>
      <c r="B5681" t="s">
        <v>49</v>
      </c>
      <c r="C5681" t="s">
        <v>246</v>
      </c>
      <c r="D5681">
        <v>1600</v>
      </c>
      <c r="E5681">
        <v>10</v>
      </c>
      <c r="F5681">
        <v>200.320007</v>
      </c>
      <c r="G5681">
        <v>202.85000600000001</v>
      </c>
      <c r="H5681">
        <v>199.229996</v>
      </c>
      <c r="I5681">
        <v>199.5</v>
      </c>
      <c r="J5681">
        <v>198.73468</v>
      </c>
      <c r="K5681">
        <v>35768200</v>
      </c>
      <c r="L5681">
        <v>2.4990000000000001</v>
      </c>
      <c r="M5681">
        <v>-3.0030238933989998E-3</v>
      </c>
      <c r="N5681">
        <v>2.78530225158942E-2</v>
      </c>
      <c r="O5681">
        <v>0.14304298115441899</v>
      </c>
      <c r="P5681">
        <v>0.28447108591389902</v>
      </c>
      <c r="Q5681">
        <v>0.174834181868051</v>
      </c>
      <c r="R5681">
        <v>6.9255433871145298E-3</v>
      </c>
      <c r="S5681">
        <v>1.31521448932927E-2</v>
      </c>
      <c r="T5681">
        <v>1.45152686156577E-2</v>
      </c>
      <c r="U5681">
        <v>1.9027457693227601E-2</v>
      </c>
      <c r="V5681">
        <v>233.470000999999</v>
      </c>
      <c r="W5681">
        <v>142</v>
      </c>
      <c r="X5681">
        <v>-0.14233459732453499</v>
      </c>
      <c r="Y5681">
        <v>-6.0859766572597396E-3</v>
      </c>
      <c r="Z5681">
        <v>1.4705427309377801</v>
      </c>
      <c r="AA5681">
        <v>0.99967567692297199</v>
      </c>
      <c r="AB5681">
        <v>0.92504977449880799</v>
      </c>
      <c r="AC5681" t="s">
        <v>255</v>
      </c>
      <c r="AD5681" t="s">
        <v>406</v>
      </c>
      <c r="AE5681" t="s">
        <v>56</v>
      </c>
      <c r="AF5681" t="s">
        <v>57</v>
      </c>
      <c r="AG5681" t="s">
        <v>407</v>
      </c>
      <c r="AH5681" s="45">
        <v>30285</v>
      </c>
      <c r="AI5681">
        <v>320193</v>
      </c>
      <c r="AJ5681">
        <v>1977</v>
      </c>
      <c r="AK5681" t="s">
        <v>408</v>
      </c>
      <c r="AL5681" t="s">
        <v>276</v>
      </c>
      <c r="AM5681" t="s">
        <v>245</v>
      </c>
    </row>
    <row r="5682" spans="1:39" x14ac:dyDescent="0.3">
      <c r="A5682" s="1">
        <v>43577</v>
      </c>
      <c r="B5682" t="s">
        <v>49</v>
      </c>
      <c r="C5682" t="s">
        <v>239</v>
      </c>
      <c r="D5682">
        <v>1300</v>
      </c>
      <c r="E5682">
        <v>10</v>
      </c>
      <c r="F5682">
        <v>202.83000200000001</v>
      </c>
      <c r="G5682">
        <v>204.94000199999999</v>
      </c>
      <c r="H5682">
        <v>202.33999599999899</v>
      </c>
      <c r="I5682">
        <v>204.529999</v>
      </c>
      <c r="J5682">
        <v>203.74537699999999</v>
      </c>
      <c r="K5682">
        <v>19439500</v>
      </c>
      <c r="L5682">
        <v>2.59</v>
      </c>
      <c r="M5682">
        <v>3.28113233926437E-3</v>
      </c>
      <c r="N5682">
        <v>2.80633394150013E-2</v>
      </c>
      <c r="O5682">
        <v>8.3421940568756098E-2</v>
      </c>
      <c r="P5682">
        <v>0.26989557797416103</v>
      </c>
      <c r="Q5682">
        <v>0.18369221808786801</v>
      </c>
      <c r="R5682">
        <v>7.7677113298466804E-3</v>
      </c>
      <c r="S5682">
        <v>1.17736845439812E-2</v>
      </c>
      <c r="T5682">
        <v>1.4165003232831401E-2</v>
      </c>
      <c r="U5682">
        <v>1.89175579906866E-2</v>
      </c>
      <c r="V5682">
        <v>233.470000999999</v>
      </c>
      <c r="W5682">
        <v>142</v>
      </c>
      <c r="X5682">
        <v>-0.14233459732453499</v>
      </c>
      <c r="Y5682">
        <v>1.0115060212163699E-3</v>
      </c>
      <c r="Z5682">
        <v>1.4698236841641299</v>
      </c>
      <c r="AA5682">
        <v>1.0548558127885299</v>
      </c>
      <c r="AB5682">
        <v>0.85360022622996101</v>
      </c>
      <c r="AC5682" t="s">
        <v>255</v>
      </c>
      <c r="AD5682" t="s">
        <v>406</v>
      </c>
      <c r="AE5682" t="s">
        <v>56</v>
      </c>
      <c r="AF5682" t="s">
        <v>57</v>
      </c>
      <c r="AG5682" t="s">
        <v>407</v>
      </c>
      <c r="AH5682" s="45">
        <v>30285</v>
      </c>
      <c r="AI5682">
        <v>320193</v>
      </c>
      <c r="AJ5682">
        <v>1977</v>
      </c>
      <c r="AK5682" t="s">
        <v>408</v>
      </c>
      <c r="AL5682" t="s">
        <v>276</v>
      </c>
      <c r="AM5682" t="s">
        <v>245</v>
      </c>
    </row>
    <row r="5683" spans="1:39" x14ac:dyDescent="0.3">
      <c r="A5683" s="1">
        <v>43588</v>
      </c>
      <c r="B5683" t="s">
        <v>49</v>
      </c>
      <c r="C5683" t="s">
        <v>239</v>
      </c>
      <c r="D5683">
        <v>1700</v>
      </c>
      <c r="E5683">
        <v>10</v>
      </c>
      <c r="F5683">
        <v>210.88999899999999</v>
      </c>
      <c r="G5683">
        <v>211.83999599999899</v>
      </c>
      <c r="H5683">
        <v>210.229996</v>
      </c>
      <c r="I5683">
        <v>211.75</v>
      </c>
      <c r="J5683">
        <v>210.93768299999999</v>
      </c>
      <c r="K5683">
        <v>20892400</v>
      </c>
      <c r="L5683">
        <v>2.5310000000000001</v>
      </c>
      <c r="M5683">
        <v>1.23546411168268E-2</v>
      </c>
      <c r="N5683">
        <v>3.58168157297757E-2</v>
      </c>
      <c r="O5683">
        <v>8.7445102335439104E-2</v>
      </c>
      <c r="P5683">
        <v>0.24457051367608901</v>
      </c>
      <c r="Q5683">
        <v>0.196801304247194</v>
      </c>
      <c r="R5683">
        <v>2.55699044259078E-2</v>
      </c>
      <c r="S5683">
        <v>1.3246712040701601E-2</v>
      </c>
      <c r="T5683">
        <v>1.2416474307485501E-2</v>
      </c>
      <c r="U5683">
        <v>1.8740410872051801E-2</v>
      </c>
      <c r="V5683">
        <v>233.470000999999</v>
      </c>
      <c r="W5683">
        <v>142</v>
      </c>
      <c r="X5683">
        <v>-0.14233459732453499</v>
      </c>
      <c r="Y5683">
        <v>9.5921274614703799E-3</v>
      </c>
      <c r="Z5683">
        <v>1.4715985901186099</v>
      </c>
      <c r="AA5683">
        <v>1.1426804628324401</v>
      </c>
      <c r="AB5683">
        <v>1.356615298151</v>
      </c>
      <c r="AC5683" t="s">
        <v>255</v>
      </c>
      <c r="AD5683" t="s">
        <v>406</v>
      </c>
      <c r="AE5683" t="s">
        <v>56</v>
      </c>
      <c r="AF5683" t="s">
        <v>57</v>
      </c>
      <c r="AG5683" t="s">
        <v>407</v>
      </c>
      <c r="AH5683" s="45">
        <v>30285</v>
      </c>
      <c r="AI5683">
        <v>320193</v>
      </c>
      <c r="AJ5683">
        <v>1977</v>
      </c>
      <c r="AK5683" t="s">
        <v>408</v>
      </c>
      <c r="AL5683" t="s">
        <v>276</v>
      </c>
      <c r="AM5683" t="s">
        <v>245</v>
      </c>
    </row>
    <row r="5684" spans="1:39" x14ac:dyDescent="0.3">
      <c r="A5684" s="1">
        <v>43600</v>
      </c>
      <c r="B5684" t="s">
        <v>49</v>
      </c>
      <c r="C5684" t="s">
        <v>246</v>
      </c>
      <c r="D5684">
        <v>400</v>
      </c>
      <c r="E5684">
        <v>10</v>
      </c>
      <c r="F5684">
        <v>186.270004</v>
      </c>
      <c r="G5684">
        <v>191.75</v>
      </c>
      <c r="H5684">
        <v>186.020004</v>
      </c>
      <c r="I5684">
        <v>190.91999799999999</v>
      </c>
      <c r="J5684">
        <v>190.91999799999999</v>
      </c>
      <c r="K5684">
        <v>26544700</v>
      </c>
      <c r="L5684">
        <v>2.379</v>
      </c>
      <c r="M5684">
        <v>1.1908007238234101E-2</v>
      </c>
      <c r="N5684">
        <v>-5.7015153350183E-2</v>
      </c>
      <c r="O5684">
        <v>-3.6953241215902502E-2</v>
      </c>
      <c r="P5684">
        <v>0.118841420171214</v>
      </c>
      <c r="Q5684">
        <v>2.9722300104428102E-2</v>
      </c>
      <c r="R5684">
        <v>3.01449740361933E-2</v>
      </c>
      <c r="S5684">
        <v>2.0466166275029E-2</v>
      </c>
      <c r="T5684">
        <v>1.50237096704648E-2</v>
      </c>
      <c r="U5684">
        <v>1.9118633230492101E-2</v>
      </c>
      <c r="V5684">
        <v>233.470000999999</v>
      </c>
      <c r="W5684">
        <v>142</v>
      </c>
      <c r="X5684">
        <v>-0.15004593291725399</v>
      </c>
      <c r="Y5684">
        <v>5.8219943882337104E-3</v>
      </c>
      <c r="Z5684">
        <v>1.4942942933774599</v>
      </c>
      <c r="AA5684">
        <v>3.9278606245653297E-2</v>
      </c>
      <c r="AB5684">
        <v>0.108078781266621</v>
      </c>
      <c r="AC5684" t="s">
        <v>255</v>
      </c>
      <c r="AD5684" t="s">
        <v>406</v>
      </c>
      <c r="AE5684" t="s">
        <v>56</v>
      </c>
      <c r="AF5684" t="s">
        <v>57</v>
      </c>
      <c r="AG5684" t="s">
        <v>407</v>
      </c>
      <c r="AH5684" s="45">
        <v>30285</v>
      </c>
      <c r="AI5684">
        <v>320193</v>
      </c>
      <c r="AJ5684">
        <v>1977</v>
      </c>
      <c r="AK5684" t="s">
        <v>408</v>
      </c>
      <c r="AL5684" t="s">
        <v>276</v>
      </c>
      <c r="AM5684" t="s">
        <v>245</v>
      </c>
    </row>
    <row r="5685" spans="1:39" x14ac:dyDescent="0.3">
      <c r="A5685" s="1">
        <v>43635</v>
      </c>
      <c r="B5685" t="s">
        <v>49</v>
      </c>
      <c r="C5685" t="s">
        <v>246</v>
      </c>
      <c r="D5685">
        <v>600</v>
      </c>
      <c r="E5685">
        <v>10</v>
      </c>
      <c r="F5685">
        <v>199.679993</v>
      </c>
      <c r="G5685">
        <v>199.88000500000001</v>
      </c>
      <c r="H5685">
        <v>197.30999800000001</v>
      </c>
      <c r="I5685">
        <v>197.86999499999999</v>
      </c>
      <c r="J5685">
        <v>197.86999499999999</v>
      </c>
      <c r="K5685">
        <v>21124200</v>
      </c>
      <c r="L5685">
        <v>2.0289999999999999</v>
      </c>
      <c r="M5685">
        <v>-2.9269399766840899E-3</v>
      </c>
      <c r="N5685">
        <v>1.87731526105121E-2</v>
      </c>
      <c r="O5685">
        <v>4.58632090755898E-2</v>
      </c>
      <c r="P5685">
        <v>5.4161102410980599E-2</v>
      </c>
      <c r="Q5685">
        <v>6.2347108177454799E-2</v>
      </c>
      <c r="R5685">
        <v>1.19061357387449E-2</v>
      </c>
      <c r="S5685">
        <v>1.67744549861619E-2</v>
      </c>
      <c r="T5685">
        <v>1.68946845432589E-2</v>
      </c>
      <c r="U5685">
        <v>1.9625315269012299E-2</v>
      </c>
      <c r="V5685">
        <v>233.470000999999</v>
      </c>
      <c r="W5685">
        <v>142</v>
      </c>
      <c r="X5685">
        <v>-0.15004593291725399</v>
      </c>
      <c r="Y5685">
        <v>2.98071681438073E-3</v>
      </c>
      <c r="Z5685">
        <v>1.5315725499931301</v>
      </c>
      <c r="AA5685">
        <v>0.268668198962764</v>
      </c>
      <c r="AB5685">
        <v>0.13427213285966999</v>
      </c>
      <c r="AC5685" t="s">
        <v>255</v>
      </c>
      <c r="AD5685" t="s">
        <v>406</v>
      </c>
      <c r="AE5685" t="s">
        <v>56</v>
      </c>
      <c r="AF5685" t="s">
        <v>57</v>
      </c>
      <c r="AG5685" t="s">
        <v>407</v>
      </c>
      <c r="AH5685" s="45">
        <v>30285</v>
      </c>
      <c r="AI5685">
        <v>320193</v>
      </c>
      <c r="AJ5685">
        <v>1977</v>
      </c>
      <c r="AK5685" t="s">
        <v>408</v>
      </c>
      <c r="AL5685" t="s">
        <v>276</v>
      </c>
      <c r="AM5685" t="s">
        <v>245</v>
      </c>
    </row>
    <row r="5686" spans="1:39" x14ac:dyDescent="0.3">
      <c r="A5686" s="1">
        <v>43557</v>
      </c>
      <c r="B5686" t="s">
        <v>49</v>
      </c>
      <c r="C5686" t="s">
        <v>239</v>
      </c>
      <c r="D5686">
        <v>1100</v>
      </c>
      <c r="E5686">
        <v>11</v>
      </c>
      <c r="F5686">
        <v>191.08999599999899</v>
      </c>
      <c r="G5686">
        <v>194.46000699999999</v>
      </c>
      <c r="H5686">
        <v>191.050003</v>
      </c>
      <c r="I5686">
        <v>194.020004</v>
      </c>
      <c r="J5686">
        <v>193.27569599999899</v>
      </c>
      <c r="K5686">
        <v>22765700</v>
      </c>
      <c r="L5686">
        <v>2.4809999999999999</v>
      </c>
      <c r="M5686">
        <v>1.44320507028505E-2</v>
      </c>
      <c r="N5686">
        <v>3.7976292405337099E-2</v>
      </c>
      <c r="O5686">
        <v>0.103346681736836</v>
      </c>
      <c r="P5686">
        <v>0.21129273649039901</v>
      </c>
      <c r="Q5686">
        <v>0.166997846750923</v>
      </c>
      <c r="R5686">
        <v>4.7378219277851904E-3</v>
      </c>
      <c r="S5686">
        <v>1.36853897890587E-2</v>
      </c>
      <c r="T5686">
        <v>2.0639488646690001E-2</v>
      </c>
      <c r="U5686">
        <v>1.9125942974659398E-2</v>
      </c>
      <c r="V5686">
        <v>233.470000999999</v>
      </c>
      <c r="W5686">
        <v>142</v>
      </c>
      <c r="X5686">
        <v>-0.14233459732453499</v>
      </c>
      <c r="Y5686" s="44">
        <v>1.7455614805152698E-5</v>
      </c>
      <c r="Z5686">
        <v>1.4617412510619401</v>
      </c>
      <c r="AA5686">
        <v>0.94862402488682396</v>
      </c>
      <c r="AB5686">
        <v>0.76048333481131902</v>
      </c>
      <c r="AC5686" t="s">
        <v>256</v>
      </c>
      <c r="AD5686" t="s">
        <v>406</v>
      </c>
      <c r="AE5686" t="s">
        <v>56</v>
      </c>
      <c r="AF5686" t="s">
        <v>57</v>
      </c>
      <c r="AG5686" t="s">
        <v>407</v>
      </c>
      <c r="AH5686" s="45">
        <v>30285</v>
      </c>
      <c r="AI5686">
        <v>320193</v>
      </c>
      <c r="AJ5686">
        <v>1977</v>
      </c>
      <c r="AK5686" t="s">
        <v>408</v>
      </c>
      <c r="AL5686" t="s">
        <v>276</v>
      </c>
      <c r="AM5686" t="s">
        <v>245</v>
      </c>
    </row>
    <row r="5687" spans="1:39" x14ac:dyDescent="0.3">
      <c r="A5687" s="1">
        <v>43581</v>
      </c>
      <c r="B5687" t="s">
        <v>49</v>
      </c>
      <c r="C5687" t="s">
        <v>246</v>
      </c>
      <c r="D5687">
        <v>1000</v>
      </c>
      <c r="E5687">
        <v>11</v>
      </c>
      <c r="F5687">
        <v>204.89999399999999</v>
      </c>
      <c r="G5687">
        <v>205</v>
      </c>
      <c r="H5687">
        <v>202.11999499999999</v>
      </c>
      <c r="I5687">
        <v>204.300003</v>
      </c>
      <c r="J5687">
        <v>203.516266</v>
      </c>
      <c r="K5687">
        <v>18649100</v>
      </c>
      <c r="L5687">
        <v>2.5049999999999999</v>
      </c>
      <c r="M5687">
        <v>-4.7854062226790504E-3</v>
      </c>
      <c r="N5687">
        <v>2.1560029385090701E-3</v>
      </c>
      <c r="O5687">
        <v>8.9604579011000302E-2</v>
      </c>
      <c r="P5687">
        <v>0.26279425423296099</v>
      </c>
      <c r="Q5687">
        <v>0.23697199961714999</v>
      </c>
      <c r="R5687">
        <v>8.9902605074573001E-3</v>
      </c>
      <c r="S5687">
        <v>7.4768939497777904E-3</v>
      </c>
      <c r="T5687">
        <v>1.34139502380055E-2</v>
      </c>
      <c r="U5687">
        <v>1.8732432291100901E-2</v>
      </c>
      <c r="V5687">
        <v>233.470000999999</v>
      </c>
      <c r="W5687">
        <v>142</v>
      </c>
      <c r="X5687">
        <v>-0.14233459732453499</v>
      </c>
      <c r="Y5687">
        <v>4.6743503443647796E-3</v>
      </c>
      <c r="Z5687">
        <v>1.4594707645713201</v>
      </c>
      <c r="AA5687">
        <v>1.41422002650608</v>
      </c>
      <c r="AB5687">
        <v>1.3632438018992099</v>
      </c>
      <c r="AC5687" t="s">
        <v>256</v>
      </c>
      <c r="AD5687" t="s">
        <v>406</v>
      </c>
      <c r="AE5687" t="s">
        <v>56</v>
      </c>
      <c r="AF5687" t="s">
        <v>57</v>
      </c>
      <c r="AG5687" t="s">
        <v>407</v>
      </c>
      <c r="AH5687" s="45">
        <v>30285</v>
      </c>
      <c r="AI5687">
        <v>320193</v>
      </c>
      <c r="AJ5687">
        <v>1977</v>
      </c>
      <c r="AK5687" t="s">
        <v>408</v>
      </c>
      <c r="AL5687" t="s">
        <v>276</v>
      </c>
      <c r="AM5687" t="s">
        <v>245</v>
      </c>
    </row>
    <row r="5688" spans="1:39" x14ac:dyDescent="0.3">
      <c r="A5688" s="1">
        <v>43640</v>
      </c>
      <c r="B5688" t="s">
        <v>49</v>
      </c>
      <c r="C5688" t="s">
        <v>246</v>
      </c>
      <c r="D5688">
        <v>700</v>
      </c>
      <c r="E5688">
        <v>11</v>
      </c>
      <c r="F5688">
        <v>198.53999299999899</v>
      </c>
      <c r="G5688">
        <v>200.16000399999999</v>
      </c>
      <c r="H5688">
        <v>198.16999799999999</v>
      </c>
      <c r="I5688">
        <v>198.58000200000001</v>
      </c>
      <c r="J5688">
        <v>198.58000200000001</v>
      </c>
      <c r="K5688">
        <v>18220400</v>
      </c>
      <c r="L5688">
        <v>2.0209999999999999</v>
      </c>
      <c r="M5688">
        <v>-1.00662883221658E-3</v>
      </c>
      <c r="N5688">
        <v>2.3901068891605599E-2</v>
      </c>
      <c r="O5688">
        <v>8.2908813303958301E-2</v>
      </c>
      <c r="P5688">
        <v>5.4665193514546899E-2</v>
      </c>
      <c r="Q5688">
        <v>8.3460196278704393E-2</v>
      </c>
      <c r="R5688">
        <v>1.13074326675799E-2</v>
      </c>
      <c r="S5688">
        <v>1.3751551762015E-2</v>
      </c>
      <c r="T5688">
        <v>1.6003293885431501E-2</v>
      </c>
      <c r="U5688">
        <v>1.9599808912503201E-2</v>
      </c>
      <c r="V5688">
        <v>233.470000999999</v>
      </c>
      <c r="W5688">
        <v>142</v>
      </c>
      <c r="X5688">
        <v>-0.15004593291725399</v>
      </c>
      <c r="Y5688">
        <v>-1.73338836506086E-3</v>
      </c>
      <c r="Z5688">
        <v>1.52830756835532</v>
      </c>
      <c r="AA5688">
        <v>0.405036202115652</v>
      </c>
      <c r="AB5688">
        <v>0.35073250576934201</v>
      </c>
      <c r="AC5688" t="s">
        <v>256</v>
      </c>
      <c r="AD5688" t="s">
        <v>406</v>
      </c>
      <c r="AE5688" t="s">
        <v>56</v>
      </c>
      <c r="AF5688" t="s">
        <v>57</v>
      </c>
      <c r="AG5688" t="s">
        <v>407</v>
      </c>
      <c r="AH5688" s="45">
        <v>30285</v>
      </c>
      <c r="AI5688">
        <v>320193</v>
      </c>
      <c r="AJ5688">
        <v>1977</v>
      </c>
      <c r="AK5688" t="s">
        <v>408</v>
      </c>
      <c r="AL5688" t="s">
        <v>276</v>
      </c>
      <c r="AM5688" t="s">
        <v>245</v>
      </c>
    </row>
    <row r="5689" spans="1:39" x14ac:dyDescent="0.3">
      <c r="A5689" s="1">
        <v>43593</v>
      </c>
      <c r="B5689" t="s">
        <v>49</v>
      </c>
      <c r="C5689" t="s">
        <v>246</v>
      </c>
      <c r="D5689">
        <v>1100</v>
      </c>
      <c r="E5689">
        <v>12</v>
      </c>
      <c r="F5689">
        <v>201.89999399999999</v>
      </c>
      <c r="G5689">
        <v>205.33999599999899</v>
      </c>
      <c r="H5689">
        <v>201.75</v>
      </c>
      <c r="I5689">
        <v>202.89999399999999</v>
      </c>
      <c r="J5689">
        <v>202.12162799999999</v>
      </c>
      <c r="K5689">
        <v>26339500</v>
      </c>
      <c r="L5689">
        <v>2.4820000000000002</v>
      </c>
      <c r="M5689">
        <v>1.97133416742729E-4</v>
      </c>
      <c r="N5689">
        <v>-3.6867442777691301E-2</v>
      </c>
      <c r="O5689">
        <v>2.9509511898084199E-2</v>
      </c>
      <c r="P5689">
        <v>0.15655922692280599</v>
      </c>
      <c r="Q5689">
        <v>0.10660530561878601</v>
      </c>
      <c r="R5689">
        <v>1.51033225799457E-2</v>
      </c>
      <c r="S5689">
        <v>1.5256200706699001E-2</v>
      </c>
      <c r="T5689">
        <v>1.2722498575253E-2</v>
      </c>
      <c r="U5689">
        <v>1.86937315639388E-2</v>
      </c>
      <c r="V5689">
        <v>233.470000999999</v>
      </c>
      <c r="W5689">
        <v>142</v>
      </c>
      <c r="X5689">
        <v>-0.14233459732453499</v>
      </c>
      <c r="Y5689">
        <v>-1.60671540560346E-3</v>
      </c>
      <c r="Z5689">
        <v>1.4649450688844099</v>
      </c>
      <c r="AA5689">
        <v>0.545063017161867</v>
      </c>
      <c r="AB5689">
        <v>0.93157386485656402</v>
      </c>
      <c r="AC5689" t="s">
        <v>257</v>
      </c>
      <c r="AD5689" t="s">
        <v>406</v>
      </c>
      <c r="AE5689" t="s">
        <v>56</v>
      </c>
      <c r="AF5689" t="s">
        <v>57</v>
      </c>
      <c r="AG5689" t="s">
        <v>407</v>
      </c>
      <c r="AH5689" s="45">
        <v>30285</v>
      </c>
      <c r="AI5689">
        <v>320193</v>
      </c>
      <c r="AJ5689">
        <v>1977</v>
      </c>
      <c r="AK5689" t="s">
        <v>408</v>
      </c>
      <c r="AL5689" t="s">
        <v>276</v>
      </c>
      <c r="AM5689" t="s">
        <v>245</v>
      </c>
    </row>
    <row r="5690" spans="1:39" x14ac:dyDescent="0.3">
      <c r="A5690" s="1">
        <v>43599</v>
      </c>
      <c r="B5690" t="s">
        <v>49</v>
      </c>
      <c r="C5690" t="s">
        <v>246</v>
      </c>
      <c r="D5690">
        <v>1400</v>
      </c>
      <c r="E5690">
        <v>12</v>
      </c>
      <c r="F5690">
        <v>186.41000399999999</v>
      </c>
      <c r="G5690">
        <v>189.699997</v>
      </c>
      <c r="H5690">
        <v>185.41000399999999</v>
      </c>
      <c r="I5690">
        <v>188.66000399999999</v>
      </c>
      <c r="J5690">
        <v>188.66000399999999</v>
      </c>
      <c r="K5690">
        <v>36529700</v>
      </c>
      <c r="L5690">
        <v>2.419</v>
      </c>
      <c r="M5690">
        <v>1.5706305887698901E-2</v>
      </c>
      <c r="N5690">
        <v>-6.8726027171674503E-2</v>
      </c>
      <c r="O5690">
        <v>-4.9263460081964999E-2</v>
      </c>
      <c r="P5690">
        <v>0.10276995207537599</v>
      </c>
      <c r="Q5690">
        <v>1.54784188698523E-2</v>
      </c>
      <c r="R5690">
        <v>2.8278119827517999E-2</v>
      </c>
      <c r="S5690">
        <v>2.0244060056161799E-2</v>
      </c>
      <c r="T5690">
        <v>1.49872000562188E-2</v>
      </c>
      <c r="U5690">
        <v>1.9104688193489899E-2</v>
      </c>
      <c r="V5690">
        <v>233.470000999999</v>
      </c>
      <c r="W5690">
        <v>142</v>
      </c>
      <c r="X5690">
        <v>-0.15004593291725399</v>
      </c>
      <c r="Y5690">
        <v>7.98398755130913E-3</v>
      </c>
      <c r="Z5690">
        <v>1.49335086096132</v>
      </c>
      <c r="AA5690">
        <v>-5.7766128774034503E-2</v>
      </c>
      <c r="AB5690">
        <v>0.209235663449864</v>
      </c>
      <c r="AC5690" t="s">
        <v>257</v>
      </c>
      <c r="AD5690" t="s">
        <v>406</v>
      </c>
      <c r="AE5690" t="s">
        <v>56</v>
      </c>
      <c r="AF5690" t="s">
        <v>57</v>
      </c>
      <c r="AG5690" t="s">
        <v>407</v>
      </c>
      <c r="AH5690" s="45">
        <v>30285</v>
      </c>
      <c r="AI5690">
        <v>320193</v>
      </c>
      <c r="AJ5690">
        <v>1977</v>
      </c>
      <c r="AK5690" t="s">
        <v>408</v>
      </c>
      <c r="AL5690" t="s">
        <v>276</v>
      </c>
      <c r="AM5690" t="s">
        <v>245</v>
      </c>
    </row>
    <row r="5691" spans="1:39" x14ac:dyDescent="0.3">
      <c r="A5691" s="1">
        <v>43622</v>
      </c>
      <c r="B5691" t="s">
        <v>49</v>
      </c>
      <c r="C5691" t="s">
        <v>239</v>
      </c>
      <c r="D5691">
        <v>1300</v>
      </c>
      <c r="E5691">
        <v>12</v>
      </c>
      <c r="F5691">
        <v>183.08000200000001</v>
      </c>
      <c r="G5691">
        <v>185.470001</v>
      </c>
      <c r="H5691">
        <v>182.14999399999999</v>
      </c>
      <c r="I5691">
        <v>185.220001</v>
      </c>
      <c r="J5691">
        <v>185.220001</v>
      </c>
      <c r="K5691">
        <v>22526300</v>
      </c>
      <c r="L5691">
        <v>2.1240000000000001</v>
      </c>
      <c r="M5691">
        <v>1.45750244001369E-2</v>
      </c>
      <c r="N5691">
        <v>3.8076771446438402E-2</v>
      </c>
      <c r="O5691">
        <v>-0.11445518932628</v>
      </c>
      <c r="P5691">
        <v>7.4990645028474703E-2</v>
      </c>
      <c r="Q5691">
        <v>-2.76435216588337E-2</v>
      </c>
      <c r="R5691">
        <v>2.1836972785955699E-2</v>
      </c>
      <c r="S5691">
        <v>2.05419387182646E-2</v>
      </c>
      <c r="T5691">
        <v>1.6974174174668601E-2</v>
      </c>
      <c r="U5691">
        <v>1.9492386294947501E-2</v>
      </c>
      <c r="V5691">
        <v>233.470000999999</v>
      </c>
      <c r="W5691">
        <v>142</v>
      </c>
      <c r="X5691">
        <v>-0.15004593291725399</v>
      </c>
      <c r="Y5691">
        <v>6.1168407152111899E-3</v>
      </c>
      <c r="Z5691">
        <v>1.5193201343557401</v>
      </c>
      <c r="AA5691">
        <v>-0.311941813556946</v>
      </c>
      <c r="AB5691">
        <v>-0.41573219439506698</v>
      </c>
      <c r="AC5691" t="s">
        <v>257</v>
      </c>
      <c r="AD5691" t="s">
        <v>406</v>
      </c>
      <c r="AE5691" t="s">
        <v>56</v>
      </c>
      <c r="AF5691" t="s">
        <v>57</v>
      </c>
      <c r="AG5691" t="s">
        <v>407</v>
      </c>
      <c r="AH5691" s="45">
        <v>30285</v>
      </c>
      <c r="AI5691">
        <v>320193</v>
      </c>
      <c r="AJ5691">
        <v>1977</v>
      </c>
      <c r="AK5691" t="s">
        <v>408</v>
      </c>
      <c r="AL5691" t="s">
        <v>276</v>
      </c>
      <c r="AM5691" t="s">
        <v>245</v>
      </c>
    </row>
    <row r="5692" spans="1:39" x14ac:dyDescent="0.3">
      <c r="A5692" s="1">
        <v>43635</v>
      </c>
      <c r="B5692" t="s">
        <v>49</v>
      </c>
      <c r="C5692" t="s">
        <v>246</v>
      </c>
      <c r="D5692">
        <v>500</v>
      </c>
      <c r="E5692">
        <v>12</v>
      </c>
      <c r="F5692">
        <v>199.679993</v>
      </c>
      <c r="G5692">
        <v>199.88000500000001</v>
      </c>
      <c r="H5692">
        <v>197.30999800000001</v>
      </c>
      <c r="I5692">
        <v>197.86999499999999</v>
      </c>
      <c r="J5692">
        <v>197.86999499999999</v>
      </c>
      <c r="K5692">
        <v>21124200</v>
      </c>
      <c r="L5692">
        <v>2.0289999999999999</v>
      </c>
      <c r="M5692">
        <v>-2.9269399766840899E-3</v>
      </c>
      <c r="N5692">
        <v>1.87731526105121E-2</v>
      </c>
      <c r="O5692">
        <v>4.58632090755898E-2</v>
      </c>
      <c r="P5692">
        <v>5.4161102410980599E-2</v>
      </c>
      <c r="Q5692">
        <v>6.2347108177454799E-2</v>
      </c>
      <c r="R5692">
        <v>1.19061357387449E-2</v>
      </c>
      <c r="S5692">
        <v>1.67744549861619E-2</v>
      </c>
      <c r="T5692">
        <v>1.68946845432589E-2</v>
      </c>
      <c r="U5692">
        <v>1.9625315269012299E-2</v>
      </c>
      <c r="V5692">
        <v>233.470000999999</v>
      </c>
      <c r="W5692">
        <v>142</v>
      </c>
      <c r="X5692">
        <v>-0.15004593291725399</v>
      </c>
      <c r="Y5692">
        <v>2.98071681438073E-3</v>
      </c>
      <c r="Z5692">
        <v>1.5315725499931301</v>
      </c>
      <c r="AA5692">
        <v>0.268668198962764</v>
      </c>
      <c r="AB5692">
        <v>0.13427213285966999</v>
      </c>
      <c r="AC5692" t="s">
        <v>257</v>
      </c>
      <c r="AD5692" t="s">
        <v>406</v>
      </c>
      <c r="AE5692" t="s">
        <v>56</v>
      </c>
      <c r="AF5692" t="s">
        <v>57</v>
      </c>
      <c r="AG5692" t="s">
        <v>407</v>
      </c>
      <c r="AH5692" s="45">
        <v>30285</v>
      </c>
      <c r="AI5692">
        <v>320193</v>
      </c>
      <c r="AJ5692">
        <v>1977</v>
      </c>
      <c r="AK5692" t="s">
        <v>408</v>
      </c>
      <c r="AL5692" t="s">
        <v>276</v>
      </c>
      <c r="AM5692" t="s">
        <v>245</v>
      </c>
    </row>
    <row r="5693" spans="1:39" x14ac:dyDescent="0.3">
      <c r="A5693" s="1">
        <v>43557</v>
      </c>
      <c r="B5693" t="s">
        <v>49</v>
      </c>
      <c r="C5693" t="s">
        <v>239</v>
      </c>
      <c r="D5693">
        <v>1000</v>
      </c>
      <c r="E5693">
        <v>13</v>
      </c>
      <c r="F5693">
        <v>191.08999599999899</v>
      </c>
      <c r="G5693">
        <v>194.46000699999999</v>
      </c>
      <c r="H5693">
        <v>191.050003</v>
      </c>
      <c r="I5693">
        <v>194.020004</v>
      </c>
      <c r="J5693">
        <v>193.27569599999899</v>
      </c>
      <c r="K5693">
        <v>22765700</v>
      </c>
      <c r="L5693">
        <v>2.4809999999999999</v>
      </c>
      <c r="M5693">
        <v>1.44320507028505E-2</v>
      </c>
      <c r="N5693">
        <v>3.7976292405337099E-2</v>
      </c>
      <c r="O5693">
        <v>0.103346681736836</v>
      </c>
      <c r="P5693">
        <v>0.21129273649039901</v>
      </c>
      <c r="Q5693">
        <v>0.166997846750923</v>
      </c>
      <c r="R5693">
        <v>4.7378219277851904E-3</v>
      </c>
      <c r="S5693">
        <v>1.36853897890587E-2</v>
      </c>
      <c r="T5693">
        <v>2.0639488646690001E-2</v>
      </c>
      <c r="U5693">
        <v>1.9125942974659398E-2</v>
      </c>
      <c r="V5693">
        <v>233.470000999999</v>
      </c>
      <c r="W5693">
        <v>142</v>
      </c>
      <c r="X5693">
        <v>-0.14233459732453499</v>
      </c>
      <c r="Y5693" s="44">
        <v>1.7455614805152698E-5</v>
      </c>
      <c r="Z5693">
        <v>1.4617412510619401</v>
      </c>
      <c r="AA5693">
        <v>0.94862402488682396</v>
      </c>
      <c r="AB5693">
        <v>0.76048333481131902</v>
      </c>
      <c r="AC5693" t="s">
        <v>258</v>
      </c>
      <c r="AD5693" t="s">
        <v>406</v>
      </c>
      <c r="AE5693" t="s">
        <v>56</v>
      </c>
      <c r="AF5693" t="s">
        <v>57</v>
      </c>
      <c r="AG5693" t="s">
        <v>407</v>
      </c>
      <c r="AH5693" s="45">
        <v>30285</v>
      </c>
      <c r="AI5693">
        <v>320193</v>
      </c>
      <c r="AJ5693">
        <v>1977</v>
      </c>
      <c r="AK5693" t="s">
        <v>408</v>
      </c>
      <c r="AL5693" t="s">
        <v>276</v>
      </c>
      <c r="AM5693" t="s">
        <v>245</v>
      </c>
    </row>
    <row r="5694" spans="1:39" x14ac:dyDescent="0.3">
      <c r="A5694" s="1">
        <v>43564</v>
      </c>
      <c r="B5694" t="s">
        <v>49</v>
      </c>
      <c r="C5694" t="s">
        <v>239</v>
      </c>
      <c r="D5694">
        <v>1000</v>
      </c>
      <c r="E5694">
        <v>13</v>
      </c>
      <c r="F5694">
        <v>200.320007</v>
      </c>
      <c r="G5694">
        <v>202.85000600000001</v>
      </c>
      <c r="H5694">
        <v>199.229996</v>
      </c>
      <c r="I5694">
        <v>199.5</v>
      </c>
      <c r="J5694">
        <v>198.73468</v>
      </c>
      <c r="K5694">
        <v>35768200</v>
      </c>
      <c r="L5694">
        <v>2.4990000000000001</v>
      </c>
      <c r="M5694">
        <v>-3.0030238933989998E-3</v>
      </c>
      <c r="N5694">
        <v>2.78530225158942E-2</v>
      </c>
      <c r="O5694">
        <v>0.14304298115441899</v>
      </c>
      <c r="P5694">
        <v>0.28447108591389902</v>
      </c>
      <c r="Q5694">
        <v>0.174834181868051</v>
      </c>
      <c r="R5694">
        <v>6.9255433871145298E-3</v>
      </c>
      <c r="S5694">
        <v>1.31521448932927E-2</v>
      </c>
      <c r="T5694">
        <v>1.45152686156577E-2</v>
      </c>
      <c r="U5694">
        <v>1.9027457693227601E-2</v>
      </c>
      <c r="V5694">
        <v>233.470000999999</v>
      </c>
      <c r="W5694">
        <v>142</v>
      </c>
      <c r="X5694">
        <v>-0.14233459732453499</v>
      </c>
      <c r="Y5694">
        <v>-6.0859766572597396E-3</v>
      </c>
      <c r="Z5694">
        <v>1.4705427309377801</v>
      </c>
      <c r="AA5694">
        <v>0.99967567692297199</v>
      </c>
      <c r="AB5694">
        <v>0.92504977449880799</v>
      </c>
      <c r="AC5694" t="s">
        <v>258</v>
      </c>
      <c r="AD5694" t="s">
        <v>406</v>
      </c>
      <c r="AE5694" t="s">
        <v>56</v>
      </c>
      <c r="AF5694" t="s">
        <v>57</v>
      </c>
      <c r="AG5694" t="s">
        <v>407</v>
      </c>
      <c r="AH5694" s="45">
        <v>30285</v>
      </c>
      <c r="AI5694">
        <v>320193</v>
      </c>
      <c r="AJ5694">
        <v>1977</v>
      </c>
      <c r="AK5694" t="s">
        <v>408</v>
      </c>
      <c r="AL5694" t="s">
        <v>276</v>
      </c>
      <c r="AM5694" t="s">
        <v>245</v>
      </c>
    </row>
    <row r="5695" spans="1:39" x14ac:dyDescent="0.3">
      <c r="A5695" s="1">
        <v>43570</v>
      </c>
      <c r="B5695" t="s">
        <v>49</v>
      </c>
      <c r="C5695" t="s">
        <v>246</v>
      </c>
      <c r="D5695">
        <v>1400</v>
      </c>
      <c r="E5695">
        <v>13</v>
      </c>
      <c r="F5695">
        <v>198.58000200000001</v>
      </c>
      <c r="G5695">
        <v>199.85000600000001</v>
      </c>
      <c r="H5695">
        <v>198.009995</v>
      </c>
      <c r="I5695">
        <v>199.229996</v>
      </c>
      <c r="J5695">
        <v>198.46571399999999</v>
      </c>
      <c r="K5695">
        <v>17536600</v>
      </c>
      <c r="L5695">
        <v>2.5529999999999999</v>
      </c>
      <c r="M5695">
        <v>1.80863688967579E-3</v>
      </c>
      <c r="N5695">
        <v>-4.3573329282002799E-3</v>
      </c>
      <c r="O5695">
        <v>8.0992719110384304E-2</v>
      </c>
      <c r="P5695">
        <v>0.28810438399553601</v>
      </c>
      <c r="Q5695">
        <v>0.14633039682726101</v>
      </c>
      <c r="R5695">
        <v>5.2408878109072498E-3</v>
      </c>
      <c r="S5695">
        <v>1.1837758704248901E-2</v>
      </c>
      <c r="T5695">
        <v>1.4206960799776999E-2</v>
      </c>
      <c r="U5695">
        <v>1.89922229640964E-2</v>
      </c>
      <c r="V5695">
        <v>233.470000999999</v>
      </c>
      <c r="W5695">
        <v>142</v>
      </c>
      <c r="X5695">
        <v>-0.14233459732453499</v>
      </c>
      <c r="Y5695">
        <v>-6.2956724975841202E-4</v>
      </c>
      <c r="Z5695">
        <v>1.4747832004663799</v>
      </c>
      <c r="AA5695">
        <v>0.80638199388780096</v>
      </c>
      <c r="AB5695">
        <v>0.88489492539273995</v>
      </c>
      <c r="AC5695" t="s">
        <v>258</v>
      </c>
      <c r="AD5695" t="s">
        <v>406</v>
      </c>
      <c r="AE5695" t="s">
        <v>56</v>
      </c>
      <c r="AF5695" t="s">
        <v>57</v>
      </c>
      <c r="AG5695" t="s">
        <v>407</v>
      </c>
      <c r="AH5695" s="45">
        <v>30285</v>
      </c>
      <c r="AI5695">
        <v>320193</v>
      </c>
      <c r="AJ5695">
        <v>1977</v>
      </c>
      <c r="AK5695" t="s">
        <v>408</v>
      </c>
      <c r="AL5695" t="s">
        <v>276</v>
      </c>
      <c r="AM5695" t="s">
        <v>245</v>
      </c>
    </row>
    <row r="5696" spans="1:39" x14ac:dyDescent="0.3">
      <c r="A5696" s="1">
        <v>43577</v>
      </c>
      <c r="B5696" t="s">
        <v>49</v>
      </c>
      <c r="C5696" t="s">
        <v>239</v>
      </c>
      <c r="D5696">
        <v>900</v>
      </c>
      <c r="E5696">
        <v>13</v>
      </c>
      <c r="F5696">
        <v>202.83000200000001</v>
      </c>
      <c r="G5696">
        <v>204.94000199999999</v>
      </c>
      <c r="H5696">
        <v>202.33999599999899</v>
      </c>
      <c r="I5696">
        <v>204.529999</v>
      </c>
      <c r="J5696">
        <v>203.74537699999999</v>
      </c>
      <c r="K5696">
        <v>19439500</v>
      </c>
      <c r="L5696">
        <v>2.59</v>
      </c>
      <c r="M5696">
        <v>3.28113233926437E-3</v>
      </c>
      <c r="N5696">
        <v>2.80633394150013E-2</v>
      </c>
      <c r="O5696">
        <v>8.3421940568756098E-2</v>
      </c>
      <c r="P5696">
        <v>0.26989557797416103</v>
      </c>
      <c r="Q5696">
        <v>0.18369221808786801</v>
      </c>
      <c r="R5696">
        <v>7.7677113298466804E-3</v>
      </c>
      <c r="S5696">
        <v>1.17736845439812E-2</v>
      </c>
      <c r="T5696">
        <v>1.4165003232831401E-2</v>
      </c>
      <c r="U5696">
        <v>1.89175579906866E-2</v>
      </c>
      <c r="V5696">
        <v>233.470000999999</v>
      </c>
      <c r="W5696">
        <v>142</v>
      </c>
      <c r="X5696">
        <v>-0.14233459732453499</v>
      </c>
      <c r="Y5696">
        <v>1.0115060212163699E-3</v>
      </c>
      <c r="Z5696">
        <v>1.4698236841641299</v>
      </c>
      <c r="AA5696">
        <v>1.0548558127885299</v>
      </c>
      <c r="AB5696">
        <v>0.85360022622996101</v>
      </c>
      <c r="AC5696" t="s">
        <v>258</v>
      </c>
      <c r="AD5696" t="s">
        <v>406</v>
      </c>
      <c r="AE5696" t="s">
        <v>56</v>
      </c>
      <c r="AF5696" t="s">
        <v>57</v>
      </c>
      <c r="AG5696" t="s">
        <v>407</v>
      </c>
      <c r="AH5696" s="45">
        <v>30285</v>
      </c>
      <c r="AI5696">
        <v>320193</v>
      </c>
      <c r="AJ5696">
        <v>1977</v>
      </c>
      <c r="AK5696" t="s">
        <v>408</v>
      </c>
      <c r="AL5696" t="s">
        <v>276</v>
      </c>
      <c r="AM5696" t="s">
        <v>245</v>
      </c>
    </row>
    <row r="5697" spans="1:39" x14ac:dyDescent="0.3">
      <c r="A5697" s="1">
        <v>43619</v>
      </c>
      <c r="B5697" t="s">
        <v>49</v>
      </c>
      <c r="C5697" t="s">
        <v>239</v>
      </c>
      <c r="D5697">
        <v>1200</v>
      </c>
      <c r="E5697">
        <v>13</v>
      </c>
      <c r="F5697">
        <v>175.60000600000001</v>
      </c>
      <c r="G5697">
        <v>177.91999799999999</v>
      </c>
      <c r="H5697">
        <v>170.270004</v>
      </c>
      <c r="I5697">
        <v>173.300003</v>
      </c>
      <c r="J5697">
        <v>173.300003</v>
      </c>
      <c r="K5697">
        <v>40396100</v>
      </c>
      <c r="L5697">
        <v>2.081</v>
      </c>
      <c r="M5697">
        <v>-1.0161719896264999E-2</v>
      </c>
      <c r="N5697">
        <v>-3.2193985584263902E-2</v>
      </c>
      <c r="O5697">
        <v>-0.19071286375739599</v>
      </c>
      <c r="P5697">
        <v>-1.0763629280721601E-2</v>
      </c>
      <c r="Q5697">
        <v>-6.0281665290302301E-2</v>
      </c>
      <c r="R5697">
        <v>8.6164023959116806E-3</v>
      </c>
      <c r="S5697">
        <v>1.75678010887531E-2</v>
      </c>
      <c r="T5697">
        <v>1.6245732671889501E-2</v>
      </c>
      <c r="U5697">
        <v>1.9356658750788399E-2</v>
      </c>
      <c r="V5697">
        <v>233.470000999999</v>
      </c>
      <c r="W5697">
        <v>142</v>
      </c>
      <c r="X5697">
        <v>-0.15004593291725399</v>
      </c>
      <c r="Y5697">
        <v>-2.7690708645509302E-3</v>
      </c>
      <c r="Z5697">
        <v>1.5141490311429999</v>
      </c>
      <c r="AA5697">
        <v>-0.52098142199289899</v>
      </c>
      <c r="AB5697">
        <v>-0.44700766102763501</v>
      </c>
      <c r="AC5697" t="s">
        <v>258</v>
      </c>
      <c r="AD5697" t="s">
        <v>406</v>
      </c>
      <c r="AE5697" t="s">
        <v>56</v>
      </c>
      <c r="AF5697" t="s">
        <v>57</v>
      </c>
      <c r="AG5697" t="s">
        <v>407</v>
      </c>
      <c r="AH5697" s="45">
        <v>30285</v>
      </c>
      <c r="AI5697">
        <v>320193</v>
      </c>
      <c r="AJ5697">
        <v>1977</v>
      </c>
      <c r="AK5697" t="s">
        <v>408</v>
      </c>
      <c r="AL5697" t="s">
        <v>276</v>
      </c>
      <c r="AM5697" t="s">
        <v>245</v>
      </c>
    </row>
    <row r="5698" spans="1:39" x14ac:dyDescent="0.3">
      <c r="A5698" s="1">
        <v>43633</v>
      </c>
      <c r="B5698" t="s">
        <v>49</v>
      </c>
      <c r="C5698" t="s">
        <v>246</v>
      </c>
      <c r="D5698">
        <v>800</v>
      </c>
      <c r="E5698">
        <v>13</v>
      </c>
      <c r="F5698">
        <v>192.89999399999999</v>
      </c>
      <c r="G5698">
        <v>194.96000699999999</v>
      </c>
      <c r="H5698">
        <v>192.16999799999999</v>
      </c>
      <c r="I5698">
        <v>193.88999899999999</v>
      </c>
      <c r="J5698">
        <v>193.88999899999999</v>
      </c>
      <c r="K5698">
        <v>14669100</v>
      </c>
      <c r="L5698">
        <v>2.0859999999999999</v>
      </c>
      <c r="M5698">
        <v>5.9488264205260497E-3</v>
      </c>
      <c r="N5698">
        <v>6.7793205879178404E-3</v>
      </c>
      <c r="O5698">
        <v>1.54365011232462E-2</v>
      </c>
      <c r="P5698">
        <v>3.4586201975814003E-2</v>
      </c>
      <c r="Q5698">
        <v>3.11725084423729E-2</v>
      </c>
      <c r="R5698">
        <v>7.4511441948194E-3</v>
      </c>
      <c r="S5698">
        <v>1.61787152513969E-2</v>
      </c>
      <c r="T5698">
        <v>1.6711166136240099E-2</v>
      </c>
      <c r="U5698">
        <v>1.9581571213647699E-2</v>
      </c>
      <c r="V5698">
        <v>233.470000999999</v>
      </c>
      <c r="W5698">
        <v>142</v>
      </c>
      <c r="X5698">
        <v>-0.15004593291725399</v>
      </c>
      <c r="Y5698">
        <v>9.3131563797728401E-4</v>
      </c>
      <c r="Z5698">
        <v>1.5291788096288099</v>
      </c>
      <c r="AA5698">
        <v>6.5717731790613701E-2</v>
      </c>
      <c r="AB5698">
        <v>4.8395574544837797E-2</v>
      </c>
      <c r="AC5698" t="s">
        <v>258</v>
      </c>
      <c r="AD5698" t="s">
        <v>406</v>
      </c>
      <c r="AE5698" t="s">
        <v>56</v>
      </c>
      <c r="AF5698" t="s">
        <v>57</v>
      </c>
      <c r="AG5698" t="s">
        <v>407</v>
      </c>
      <c r="AH5698" s="45">
        <v>30285</v>
      </c>
      <c r="AI5698">
        <v>320193</v>
      </c>
      <c r="AJ5698">
        <v>1977</v>
      </c>
      <c r="AK5698" t="s">
        <v>408</v>
      </c>
      <c r="AL5698" t="s">
        <v>276</v>
      </c>
      <c r="AM5698" t="s">
        <v>245</v>
      </c>
    </row>
    <row r="5699" spans="1:39" x14ac:dyDescent="0.3">
      <c r="A5699" s="1">
        <v>43637</v>
      </c>
      <c r="B5699" t="s">
        <v>49</v>
      </c>
      <c r="C5699" t="s">
        <v>239</v>
      </c>
      <c r="D5699">
        <v>700</v>
      </c>
      <c r="E5699">
        <v>13</v>
      </c>
      <c r="F5699">
        <v>198.800003</v>
      </c>
      <c r="G5699">
        <v>200.85000600000001</v>
      </c>
      <c r="H5699">
        <v>198.14999399999999</v>
      </c>
      <c r="I5699">
        <v>198.779999</v>
      </c>
      <c r="J5699">
        <v>198.779999</v>
      </c>
      <c r="K5699">
        <v>47800600</v>
      </c>
      <c r="L5699">
        <v>2.0680000000000001</v>
      </c>
      <c r="M5699">
        <v>-3.41506955930487E-3</v>
      </c>
      <c r="N5699">
        <v>3.08565241443482E-2</v>
      </c>
      <c r="O5699">
        <v>6.3231359941588502E-2</v>
      </c>
      <c r="P5699">
        <v>4.3507088906028502E-2</v>
      </c>
      <c r="Q5699">
        <v>7.8874770141331901E-2</v>
      </c>
      <c r="R5699">
        <v>1.08355268755287E-2</v>
      </c>
      <c r="S5699">
        <v>1.46851702955923E-2</v>
      </c>
      <c r="T5699">
        <v>1.6085903839399299E-2</v>
      </c>
      <c r="U5699">
        <v>1.9603184096524801E-2</v>
      </c>
      <c r="V5699">
        <v>233.470000999999</v>
      </c>
      <c r="W5699">
        <v>142</v>
      </c>
      <c r="X5699">
        <v>-0.15004593291725399</v>
      </c>
      <c r="Y5699">
        <v>-1.26001638019446E-3</v>
      </c>
      <c r="Z5699">
        <v>1.5272724624676199</v>
      </c>
      <c r="AA5699">
        <v>0.37237365764748198</v>
      </c>
      <c r="AB5699">
        <v>0.28286881170433498</v>
      </c>
      <c r="AC5699" t="s">
        <v>258</v>
      </c>
      <c r="AD5699" t="s">
        <v>406</v>
      </c>
      <c r="AE5699" t="s">
        <v>56</v>
      </c>
      <c r="AF5699" t="s">
        <v>57</v>
      </c>
      <c r="AG5699" t="s">
        <v>407</v>
      </c>
      <c r="AH5699" s="45">
        <v>30285</v>
      </c>
      <c r="AI5699">
        <v>320193</v>
      </c>
      <c r="AJ5699">
        <v>1977</v>
      </c>
      <c r="AK5699" t="s">
        <v>408</v>
      </c>
      <c r="AL5699" t="s">
        <v>276</v>
      </c>
      <c r="AM5699" t="s">
        <v>245</v>
      </c>
    </row>
    <row r="5700" spans="1:39" x14ac:dyDescent="0.3">
      <c r="A5700" s="1">
        <v>43641</v>
      </c>
      <c r="B5700" t="s">
        <v>49</v>
      </c>
      <c r="C5700" t="s">
        <v>246</v>
      </c>
      <c r="D5700">
        <v>900</v>
      </c>
      <c r="E5700">
        <v>13</v>
      </c>
      <c r="F5700">
        <v>198.429993</v>
      </c>
      <c r="G5700">
        <v>199.259995</v>
      </c>
      <c r="H5700">
        <v>195.28999299999899</v>
      </c>
      <c r="I5700">
        <v>195.570007</v>
      </c>
      <c r="J5700">
        <v>195.570007</v>
      </c>
      <c r="K5700">
        <v>21070300</v>
      </c>
      <c r="L5700">
        <v>1.994</v>
      </c>
      <c r="M5700">
        <v>-1.52736442795878E-2</v>
      </c>
      <c r="N5700">
        <v>-1.46187567145484E-2</v>
      </c>
      <c r="O5700">
        <v>8.4852209332030304E-2</v>
      </c>
      <c r="P5700">
        <v>4.97770535161157E-2</v>
      </c>
      <c r="Q5700">
        <v>7.1102410537462593E-2</v>
      </c>
      <c r="R5700">
        <v>8.3042460027330199E-3</v>
      </c>
      <c r="S5700">
        <v>1.36158994200287E-2</v>
      </c>
      <c r="T5700">
        <v>1.60704421502053E-2</v>
      </c>
      <c r="U5700">
        <v>1.9623410830613499E-2</v>
      </c>
      <c r="V5700">
        <v>233.470000999999</v>
      </c>
      <c r="W5700">
        <v>142</v>
      </c>
      <c r="X5700">
        <v>-0.15004593291725399</v>
      </c>
      <c r="Y5700">
        <v>-9.5417756928269908E-3</v>
      </c>
      <c r="Z5700">
        <v>1.5289469014149499</v>
      </c>
      <c r="AA5700">
        <v>0.32784475183447997</v>
      </c>
      <c r="AB5700">
        <v>0.35997885473236302</v>
      </c>
      <c r="AC5700" t="s">
        <v>258</v>
      </c>
      <c r="AD5700" t="s">
        <v>406</v>
      </c>
      <c r="AE5700" t="s">
        <v>56</v>
      </c>
      <c r="AF5700" t="s">
        <v>57</v>
      </c>
      <c r="AG5700" t="s">
        <v>407</v>
      </c>
      <c r="AH5700" s="45">
        <v>30285</v>
      </c>
      <c r="AI5700">
        <v>320193</v>
      </c>
      <c r="AJ5700">
        <v>1977</v>
      </c>
      <c r="AK5700" t="s">
        <v>408</v>
      </c>
      <c r="AL5700" t="s">
        <v>276</v>
      </c>
      <c r="AM5700" t="s">
        <v>245</v>
      </c>
    </row>
    <row r="5701" spans="1:39" x14ac:dyDescent="0.3">
      <c r="A5701" s="1">
        <v>43567</v>
      </c>
      <c r="B5701" t="s">
        <v>49</v>
      </c>
      <c r="C5701" t="s">
        <v>239</v>
      </c>
      <c r="D5701">
        <v>1000</v>
      </c>
      <c r="E5701">
        <v>14</v>
      </c>
      <c r="F5701">
        <v>199.199997</v>
      </c>
      <c r="G5701">
        <v>200.13999899999999</v>
      </c>
      <c r="H5701">
        <v>196.21000699999999</v>
      </c>
      <c r="I5701">
        <v>198.86999499999999</v>
      </c>
      <c r="J5701">
        <v>198.10708600000001</v>
      </c>
      <c r="K5701">
        <v>27760700</v>
      </c>
      <c r="L5701">
        <v>2.56</v>
      </c>
      <c r="M5701">
        <v>-4.0221162782820699E-4</v>
      </c>
      <c r="N5701">
        <v>9.4475997638038892E-3</v>
      </c>
      <c r="O5701">
        <v>9.0239290846358802E-2</v>
      </c>
      <c r="P5701">
        <v>0.27114437021071502</v>
      </c>
      <c r="Q5701">
        <v>0.14790409247295599</v>
      </c>
      <c r="R5701">
        <v>9.1695944520375494E-3</v>
      </c>
      <c r="S5701">
        <v>1.19318721448464E-2</v>
      </c>
      <c r="T5701">
        <v>1.44192893165898E-2</v>
      </c>
      <c r="U5701">
        <v>1.89928870493687E-2</v>
      </c>
      <c r="V5701">
        <v>233.470000999999</v>
      </c>
      <c r="W5701">
        <v>142</v>
      </c>
      <c r="X5701">
        <v>-0.14233459732453499</v>
      </c>
      <c r="Y5701">
        <v>6.5875784763498903E-3</v>
      </c>
      <c r="Z5701">
        <v>1.4738133238647499</v>
      </c>
      <c r="AA5701">
        <v>0.81624505451254104</v>
      </c>
      <c r="AB5701">
        <v>0.94045938073642399</v>
      </c>
      <c r="AC5701" t="s">
        <v>259</v>
      </c>
      <c r="AD5701" t="s">
        <v>406</v>
      </c>
      <c r="AE5701" t="s">
        <v>56</v>
      </c>
      <c r="AF5701" t="s">
        <v>57</v>
      </c>
      <c r="AG5701" t="s">
        <v>407</v>
      </c>
      <c r="AH5701" s="45">
        <v>30285</v>
      </c>
      <c r="AI5701">
        <v>320193</v>
      </c>
      <c r="AJ5701">
        <v>1977</v>
      </c>
      <c r="AK5701" t="s">
        <v>408</v>
      </c>
      <c r="AL5701" t="s">
        <v>276</v>
      </c>
      <c r="AM5701" t="s">
        <v>245</v>
      </c>
    </row>
    <row r="5702" spans="1:39" x14ac:dyDescent="0.3">
      <c r="A5702" s="1">
        <v>43570</v>
      </c>
      <c r="B5702" t="s">
        <v>49</v>
      </c>
      <c r="C5702" t="s">
        <v>239</v>
      </c>
      <c r="D5702">
        <v>900</v>
      </c>
      <c r="E5702">
        <v>14</v>
      </c>
      <c r="F5702">
        <v>198.58000200000001</v>
      </c>
      <c r="G5702">
        <v>199.85000600000001</v>
      </c>
      <c r="H5702">
        <v>198.009995</v>
      </c>
      <c r="I5702">
        <v>199.229996</v>
      </c>
      <c r="J5702">
        <v>198.46571399999999</v>
      </c>
      <c r="K5702">
        <v>17536600</v>
      </c>
      <c r="L5702">
        <v>2.5529999999999999</v>
      </c>
      <c r="M5702">
        <v>1.80863688967579E-3</v>
      </c>
      <c r="N5702">
        <v>-4.3573329282002799E-3</v>
      </c>
      <c r="O5702">
        <v>8.0992719110384304E-2</v>
      </c>
      <c r="P5702">
        <v>0.28810438399553601</v>
      </c>
      <c r="Q5702">
        <v>0.14633039682726101</v>
      </c>
      <c r="R5702">
        <v>5.2408878109072498E-3</v>
      </c>
      <c r="S5702">
        <v>1.1837758704248901E-2</v>
      </c>
      <c r="T5702">
        <v>1.4206960799776999E-2</v>
      </c>
      <c r="U5702">
        <v>1.89922229640964E-2</v>
      </c>
      <c r="V5702">
        <v>233.470000999999</v>
      </c>
      <c r="W5702">
        <v>142</v>
      </c>
      <c r="X5702">
        <v>-0.14233459732453499</v>
      </c>
      <c r="Y5702">
        <v>-6.2956724975841202E-4</v>
      </c>
      <c r="Z5702">
        <v>1.4747832004663799</v>
      </c>
      <c r="AA5702">
        <v>0.80638199388780096</v>
      </c>
      <c r="AB5702">
        <v>0.88489492539273995</v>
      </c>
      <c r="AC5702" t="s">
        <v>259</v>
      </c>
      <c r="AD5702" t="s">
        <v>406</v>
      </c>
      <c r="AE5702" t="s">
        <v>56</v>
      </c>
      <c r="AF5702" t="s">
        <v>57</v>
      </c>
      <c r="AG5702" t="s">
        <v>407</v>
      </c>
      <c r="AH5702" s="45">
        <v>30285</v>
      </c>
      <c r="AI5702">
        <v>320193</v>
      </c>
      <c r="AJ5702">
        <v>1977</v>
      </c>
      <c r="AK5702" t="s">
        <v>408</v>
      </c>
      <c r="AL5702" t="s">
        <v>276</v>
      </c>
      <c r="AM5702" t="s">
        <v>245</v>
      </c>
    </row>
    <row r="5703" spans="1:39" x14ac:dyDescent="0.3">
      <c r="A5703" s="1">
        <v>43577</v>
      </c>
      <c r="B5703" t="s">
        <v>49</v>
      </c>
      <c r="C5703" t="s">
        <v>239</v>
      </c>
      <c r="D5703">
        <v>1600</v>
      </c>
      <c r="E5703">
        <v>14</v>
      </c>
      <c r="F5703">
        <v>202.83000200000001</v>
      </c>
      <c r="G5703">
        <v>204.94000199999999</v>
      </c>
      <c r="H5703">
        <v>202.33999599999899</v>
      </c>
      <c r="I5703">
        <v>204.529999</v>
      </c>
      <c r="J5703">
        <v>203.74537699999999</v>
      </c>
      <c r="K5703">
        <v>19439500</v>
      </c>
      <c r="L5703">
        <v>2.59</v>
      </c>
      <c r="M5703">
        <v>3.28113233926437E-3</v>
      </c>
      <c r="N5703">
        <v>2.80633394150013E-2</v>
      </c>
      <c r="O5703">
        <v>8.3421940568756098E-2</v>
      </c>
      <c r="P5703">
        <v>0.26989557797416103</v>
      </c>
      <c r="Q5703">
        <v>0.18369221808786801</v>
      </c>
      <c r="R5703">
        <v>7.7677113298466804E-3</v>
      </c>
      <c r="S5703">
        <v>1.17736845439812E-2</v>
      </c>
      <c r="T5703">
        <v>1.4165003232831401E-2</v>
      </c>
      <c r="U5703">
        <v>1.89175579906866E-2</v>
      </c>
      <c r="V5703">
        <v>233.470000999999</v>
      </c>
      <c r="W5703">
        <v>142</v>
      </c>
      <c r="X5703">
        <v>-0.14233459732453499</v>
      </c>
      <c r="Y5703">
        <v>1.0115060212163699E-3</v>
      </c>
      <c r="Z5703">
        <v>1.4698236841641299</v>
      </c>
      <c r="AA5703">
        <v>1.0548558127885299</v>
      </c>
      <c r="AB5703">
        <v>0.85360022622996101</v>
      </c>
      <c r="AC5703" t="s">
        <v>259</v>
      </c>
      <c r="AD5703" t="s">
        <v>406</v>
      </c>
      <c r="AE5703" t="s">
        <v>56</v>
      </c>
      <c r="AF5703" t="s">
        <v>57</v>
      </c>
      <c r="AG5703" t="s">
        <v>407</v>
      </c>
      <c r="AH5703" s="45">
        <v>30285</v>
      </c>
      <c r="AI5703">
        <v>320193</v>
      </c>
      <c r="AJ5703">
        <v>1977</v>
      </c>
      <c r="AK5703" t="s">
        <v>408</v>
      </c>
      <c r="AL5703" t="s">
        <v>276</v>
      </c>
      <c r="AM5703" t="s">
        <v>245</v>
      </c>
    </row>
    <row r="5704" spans="1:39" x14ac:dyDescent="0.3">
      <c r="A5704" s="1">
        <v>43580</v>
      </c>
      <c r="B5704" t="s">
        <v>49</v>
      </c>
      <c r="C5704" t="s">
        <v>239</v>
      </c>
      <c r="D5704">
        <v>1600</v>
      </c>
      <c r="E5704">
        <v>14</v>
      </c>
      <c r="F5704">
        <v>206.83000200000001</v>
      </c>
      <c r="G5704">
        <v>207.759995</v>
      </c>
      <c r="H5704">
        <v>205.11999499999999</v>
      </c>
      <c r="I5704">
        <v>205.279999</v>
      </c>
      <c r="J5704">
        <v>204.49250799999999</v>
      </c>
      <c r="K5704">
        <v>18543200</v>
      </c>
      <c r="L5704">
        <v>2.5339999999999998</v>
      </c>
      <c r="M5704">
        <v>-9.1165359747801596E-3</v>
      </c>
      <c r="N5704">
        <v>1.0528741583048401E-2</v>
      </c>
      <c r="O5704">
        <v>8.4004480952522595E-2</v>
      </c>
      <c r="P5704">
        <v>0.30017930580234498</v>
      </c>
      <c r="Q5704">
        <v>0.24610529088918001</v>
      </c>
      <c r="R5704">
        <v>8.5443953417768097E-3</v>
      </c>
      <c r="S5704">
        <v>7.8774348109348896E-3</v>
      </c>
      <c r="T5704">
        <v>1.3831749606534299E-2</v>
      </c>
      <c r="U5704">
        <v>1.87301453571617E-2</v>
      </c>
      <c r="V5704">
        <v>233.470000999999</v>
      </c>
      <c r="W5704">
        <v>142</v>
      </c>
      <c r="X5704">
        <v>-0.14233459732453499</v>
      </c>
      <c r="Y5704">
        <v>-3.6904169755480902E-4</v>
      </c>
      <c r="Z5704">
        <v>1.4618396284031201</v>
      </c>
      <c r="AA5704">
        <v>1.47372629902362</v>
      </c>
      <c r="AB5704">
        <v>1.2489117657137601</v>
      </c>
      <c r="AC5704" t="s">
        <v>259</v>
      </c>
      <c r="AD5704" t="s">
        <v>406</v>
      </c>
      <c r="AE5704" t="s">
        <v>56</v>
      </c>
      <c r="AF5704" t="s">
        <v>57</v>
      </c>
      <c r="AG5704" t="s">
        <v>407</v>
      </c>
      <c r="AH5704" s="45">
        <v>30285</v>
      </c>
      <c r="AI5704">
        <v>320193</v>
      </c>
      <c r="AJ5704">
        <v>1977</v>
      </c>
      <c r="AK5704" t="s">
        <v>408</v>
      </c>
      <c r="AL5704" t="s">
        <v>276</v>
      </c>
      <c r="AM5704" t="s">
        <v>245</v>
      </c>
    </row>
    <row r="5705" spans="1:39" x14ac:dyDescent="0.3">
      <c r="A5705" s="1">
        <v>43630</v>
      </c>
      <c r="B5705" t="s">
        <v>49</v>
      </c>
      <c r="C5705" t="s">
        <v>246</v>
      </c>
      <c r="D5705">
        <v>1000</v>
      </c>
      <c r="E5705">
        <v>14</v>
      </c>
      <c r="F5705">
        <v>191.550003</v>
      </c>
      <c r="G5705">
        <v>193.58999599999899</v>
      </c>
      <c r="H5705">
        <v>190.300003</v>
      </c>
      <c r="I5705">
        <v>192.740005</v>
      </c>
      <c r="J5705">
        <v>192.740005</v>
      </c>
      <c r="K5705">
        <v>18761500</v>
      </c>
      <c r="L5705">
        <v>2.093</v>
      </c>
      <c r="M5705">
        <v>-7.2888689089114301E-3</v>
      </c>
      <c r="N5705">
        <v>1.35289535445923E-2</v>
      </c>
      <c r="O5705">
        <v>2.1395681940954401E-2</v>
      </c>
      <c r="P5705">
        <v>3.8794108935763599E-2</v>
      </c>
      <c r="Q5705">
        <v>2.5747983658449099E-2</v>
      </c>
      <c r="R5705">
        <v>8.9516179367926298E-3</v>
      </c>
      <c r="S5705">
        <v>1.63200179005249E-2</v>
      </c>
      <c r="T5705">
        <v>1.67414783483802E-2</v>
      </c>
      <c r="U5705">
        <v>1.9578123447668998E-2</v>
      </c>
      <c r="V5705">
        <v>233.470000999999</v>
      </c>
      <c r="W5705">
        <v>142</v>
      </c>
      <c r="X5705">
        <v>-0.15004593291725399</v>
      </c>
      <c r="Y5705">
        <v>-1.6128120944145399E-3</v>
      </c>
      <c r="Z5705">
        <v>1.5287172468992101</v>
      </c>
      <c r="AA5705">
        <v>3.0684501977804101E-2</v>
      </c>
      <c r="AB5705">
        <v>2.13938484230379E-2</v>
      </c>
      <c r="AC5705" t="s">
        <v>259</v>
      </c>
      <c r="AD5705" t="s">
        <v>406</v>
      </c>
      <c r="AE5705" t="s">
        <v>56</v>
      </c>
      <c r="AF5705" t="s">
        <v>57</v>
      </c>
      <c r="AG5705" t="s">
        <v>407</v>
      </c>
      <c r="AH5705" s="45">
        <v>30285</v>
      </c>
      <c r="AI5705">
        <v>320193</v>
      </c>
      <c r="AJ5705">
        <v>1977</v>
      </c>
      <c r="AK5705" t="s">
        <v>408</v>
      </c>
      <c r="AL5705" t="s">
        <v>276</v>
      </c>
      <c r="AM5705" t="s">
        <v>245</v>
      </c>
    </row>
    <row r="5706" spans="1:39" x14ac:dyDescent="0.3">
      <c r="A5706" s="1">
        <v>43564</v>
      </c>
      <c r="B5706" t="s">
        <v>49</v>
      </c>
      <c r="C5706" t="s">
        <v>246</v>
      </c>
      <c r="D5706">
        <v>1600</v>
      </c>
      <c r="E5706">
        <v>15</v>
      </c>
      <c r="F5706">
        <v>200.320007</v>
      </c>
      <c r="G5706">
        <v>202.85000600000001</v>
      </c>
      <c r="H5706">
        <v>199.229996</v>
      </c>
      <c r="I5706">
        <v>199.5</v>
      </c>
      <c r="J5706">
        <v>198.73468</v>
      </c>
      <c r="K5706">
        <v>35768200</v>
      </c>
      <c r="L5706">
        <v>2.4990000000000001</v>
      </c>
      <c r="M5706">
        <v>-3.0030238933989998E-3</v>
      </c>
      <c r="N5706">
        <v>2.78530225158942E-2</v>
      </c>
      <c r="O5706">
        <v>0.14304298115441899</v>
      </c>
      <c r="P5706">
        <v>0.28447108591389902</v>
      </c>
      <c r="Q5706">
        <v>0.174834181868051</v>
      </c>
      <c r="R5706">
        <v>6.9255433871145298E-3</v>
      </c>
      <c r="S5706">
        <v>1.31521448932927E-2</v>
      </c>
      <c r="T5706">
        <v>1.45152686156577E-2</v>
      </c>
      <c r="U5706">
        <v>1.9027457693227601E-2</v>
      </c>
      <c r="V5706">
        <v>233.470000999999</v>
      </c>
      <c r="W5706">
        <v>142</v>
      </c>
      <c r="X5706">
        <v>-0.14233459732453499</v>
      </c>
      <c r="Y5706">
        <v>-6.0859766572597396E-3</v>
      </c>
      <c r="Z5706">
        <v>1.4705427309377801</v>
      </c>
      <c r="AA5706">
        <v>0.99967567692297199</v>
      </c>
      <c r="AB5706">
        <v>0.92504977449880799</v>
      </c>
      <c r="AC5706" t="s">
        <v>260</v>
      </c>
      <c r="AD5706" t="s">
        <v>406</v>
      </c>
      <c r="AE5706" t="s">
        <v>56</v>
      </c>
      <c r="AF5706" t="s">
        <v>57</v>
      </c>
      <c r="AG5706" t="s">
        <v>407</v>
      </c>
      <c r="AH5706" s="45">
        <v>30285</v>
      </c>
      <c r="AI5706">
        <v>320193</v>
      </c>
      <c r="AJ5706">
        <v>1977</v>
      </c>
      <c r="AK5706" t="s">
        <v>408</v>
      </c>
      <c r="AL5706" t="s">
        <v>276</v>
      </c>
      <c r="AM5706" t="s">
        <v>245</v>
      </c>
    </row>
    <row r="5707" spans="1:39" x14ac:dyDescent="0.3">
      <c r="A5707" s="1">
        <v>43608</v>
      </c>
      <c r="B5707" t="s">
        <v>49</v>
      </c>
      <c r="C5707" t="s">
        <v>239</v>
      </c>
      <c r="D5707">
        <v>900</v>
      </c>
      <c r="E5707">
        <v>15</v>
      </c>
      <c r="F5707">
        <v>179.800003</v>
      </c>
      <c r="G5707">
        <v>180.53999299999899</v>
      </c>
      <c r="H5707">
        <v>177.80999800000001</v>
      </c>
      <c r="I5707">
        <v>179.66000399999999</v>
      </c>
      <c r="J5707">
        <v>179.66000399999999</v>
      </c>
      <c r="K5707">
        <v>36529700</v>
      </c>
      <c r="L5707">
        <v>2.2959999999999998</v>
      </c>
      <c r="M5707">
        <v>-1.7217040307660001E-2</v>
      </c>
      <c r="N5707">
        <v>-5.6378848630828197E-2</v>
      </c>
      <c r="O5707">
        <v>-0.140125110348229</v>
      </c>
      <c r="P5707">
        <v>4.17915740963027E-2</v>
      </c>
      <c r="Q5707">
        <v>-2.5790322392717401E-2</v>
      </c>
      <c r="R5707">
        <v>1.9306047899499499E-2</v>
      </c>
      <c r="S5707">
        <v>2.1278016983656601E-2</v>
      </c>
      <c r="T5707">
        <v>1.6121069122759998E-2</v>
      </c>
      <c r="U5707">
        <v>1.9312246096951199E-2</v>
      </c>
      <c r="V5707">
        <v>233.470000999999</v>
      </c>
      <c r="W5707">
        <v>142</v>
      </c>
      <c r="X5707">
        <v>-0.15004593291725399</v>
      </c>
      <c r="Y5707">
        <v>-1.1985692488440201E-2</v>
      </c>
      <c r="Z5707">
        <v>1.4984622041369899</v>
      </c>
      <c r="AA5707">
        <v>-0.31900936098150801</v>
      </c>
      <c r="AB5707">
        <v>-0.16534295675354299</v>
      </c>
      <c r="AC5707" t="s">
        <v>260</v>
      </c>
      <c r="AD5707" t="s">
        <v>406</v>
      </c>
      <c r="AE5707" t="s">
        <v>56</v>
      </c>
      <c r="AF5707" t="s">
        <v>57</v>
      </c>
      <c r="AG5707" t="s">
        <v>407</v>
      </c>
      <c r="AH5707" s="45">
        <v>30285</v>
      </c>
      <c r="AI5707">
        <v>320193</v>
      </c>
      <c r="AJ5707">
        <v>1977</v>
      </c>
      <c r="AK5707" t="s">
        <v>408</v>
      </c>
      <c r="AL5707" t="s">
        <v>276</v>
      </c>
      <c r="AM5707" t="s">
        <v>245</v>
      </c>
    </row>
    <row r="5708" spans="1:39" x14ac:dyDescent="0.3">
      <c r="A5708" s="1">
        <v>43630</v>
      </c>
      <c r="B5708" t="s">
        <v>49</v>
      </c>
      <c r="C5708" t="s">
        <v>239</v>
      </c>
      <c r="D5708">
        <v>1600</v>
      </c>
      <c r="E5708">
        <v>15</v>
      </c>
      <c r="F5708">
        <v>191.550003</v>
      </c>
      <c r="G5708">
        <v>193.58999599999899</v>
      </c>
      <c r="H5708">
        <v>190.300003</v>
      </c>
      <c r="I5708">
        <v>192.740005</v>
      </c>
      <c r="J5708">
        <v>192.740005</v>
      </c>
      <c r="K5708">
        <v>18761500</v>
      </c>
      <c r="L5708">
        <v>2.093</v>
      </c>
      <c r="M5708">
        <v>-7.2888689089114301E-3</v>
      </c>
      <c r="N5708">
        <v>1.35289535445923E-2</v>
      </c>
      <c r="O5708">
        <v>2.1395681940954401E-2</v>
      </c>
      <c r="P5708">
        <v>3.8794108935763599E-2</v>
      </c>
      <c r="Q5708">
        <v>2.5747983658449099E-2</v>
      </c>
      <c r="R5708">
        <v>8.9516179367926298E-3</v>
      </c>
      <c r="S5708">
        <v>1.63200179005249E-2</v>
      </c>
      <c r="T5708">
        <v>1.67414783483802E-2</v>
      </c>
      <c r="U5708">
        <v>1.9578123447668998E-2</v>
      </c>
      <c r="V5708">
        <v>233.470000999999</v>
      </c>
      <c r="W5708">
        <v>142</v>
      </c>
      <c r="X5708">
        <v>-0.15004593291725399</v>
      </c>
      <c r="Y5708">
        <v>-1.6128120944145399E-3</v>
      </c>
      <c r="Z5708">
        <v>1.5287172468992101</v>
      </c>
      <c r="AA5708">
        <v>3.0684501977804101E-2</v>
      </c>
      <c r="AB5708">
        <v>2.13938484230379E-2</v>
      </c>
      <c r="AC5708" t="s">
        <v>260</v>
      </c>
      <c r="AD5708" t="s">
        <v>406</v>
      </c>
      <c r="AE5708" t="s">
        <v>56</v>
      </c>
      <c r="AF5708" t="s">
        <v>57</v>
      </c>
      <c r="AG5708" t="s">
        <v>407</v>
      </c>
      <c r="AH5708" s="45">
        <v>30285</v>
      </c>
      <c r="AI5708">
        <v>320193</v>
      </c>
      <c r="AJ5708">
        <v>1977</v>
      </c>
      <c r="AK5708" t="s">
        <v>408</v>
      </c>
      <c r="AL5708" t="s">
        <v>276</v>
      </c>
      <c r="AM5708" t="s">
        <v>245</v>
      </c>
    </row>
    <row r="5709" spans="1:39" x14ac:dyDescent="0.3">
      <c r="A5709" s="1">
        <v>43641</v>
      </c>
      <c r="B5709" t="s">
        <v>49</v>
      </c>
      <c r="C5709" t="s">
        <v>239</v>
      </c>
      <c r="D5709">
        <v>1400</v>
      </c>
      <c r="E5709">
        <v>15</v>
      </c>
      <c r="F5709">
        <v>198.429993</v>
      </c>
      <c r="G5709">
        <v>199.259995</v>
      </c>
      <c r="H5709">
        <v>195.28999299999899</v>
      </c>
      <c r="I5709">
        <v>195.570007</v>
      </c>
      <c r="J5709">
        <v>195.570007</v>
      </c>
      <c r="K5709">
        <v>21070300</v>
      </c>
      <c r="L5709">
        <v>1.994</v>
      </c>
      <c r="M5709">
        <v>-1.52736442795878E-2</v>
      </c>
      <c r="N5709">
        <v>-1.46187567145484E-2</v>
      </c>
      <c r="O5709">
        <v>8.4852209332030304E-2</v>
      </c>
      <c r="P5709">
        <v>4.97770535161157E-2</v>
      </c>
      <c r="Q5709">
        <v>7.1102410537462593E-2</v>
      </c>
      <c r="R5709">
        <v>8.3042460027330199E-3</v>
      </c>
      <c r="S5709">
        <v>1.36158994200287E-2</v>
      </c>
      <c r="T5709">
        <v>1.60704421502053E-2</v>
      </c>
      <c r="U5709">
        <v>1.9623410830613499E-2</v>
      </c>
      <c r="V5709">
        <v>233.470000999999</v>
      </c>
      <c r="W5709">
        <v>142</v>
      </c>
      <c r="X5709">
        <v>-0.15004593291725399</v>
      </c>
      <c r="Y5709">
        <v>-9.5417756928269908E-3</v>
      </c>
      <c r="Z5709">
        <v>1.5289469014149499</v>
      </c>
      <c r="AA5709">
        <v>0.32784475183447997</v>
      </c>
      <c r="AB5709">
        <v>0.35997885473236302</v>
      </c>
      <c r="AC5709" t="s">
        <v>260</v>
      </c>
      <c r="AD5709" t="s">
        <v>406</v>
      </c>
      <c r="AE5709" t="s">
        <v>56</v>
      </c>
      <c r="AF5709" t="s">
        <v>57</v>
      </c>
      <c r="AG5709" t="s">
        <v>407</v>
      </c>
      <c r="AH5709" s="45">
        <v>30285</v>
      </c>
      <c r="AI5709">
        <v>320193</v>
      </c>
      <c r="AJ5709">
        <v>1977</v>
      </c>
      <c r="AK5709" t="s">
        <v>408</v>
      </c>
      <c r="AL5709" t="s">
        <v>276</v>
      </c>
      <c r="AM5709" t="s">
        <v>245</v>
      </c>
    </row>
    <row r="5710" spans="1:39" x14ac:dyDescent="0.3">
      <c r="A5710" s="1">
        <v>43642</v>
      </c>
      <c r="B5710" t="s">
        <v>49</v>
      </c>
      <c r="C5710" t="s">
        <v>246</v>
      </c>
      <c r="D5710">
        <v>1300</v>
      </c>
      <c r="E5710">
        <v>15</v>
      </c>
      <c r="F5710">
        <v>197.770004</v>
      </c>
      <c r="G5710">
        <v>200.990005</v>
      </c>
      <c r="H5710">
        <v>197.35000600000001</v>
      </c>
      <c r="I5710">
        <v>199.800003</v>
      </c>
      <c r="J5710">
        <v>199.800003</v>
      </c>
      <c r="K5710">
        <v>26067500</v>
      </c>
      <c r="L5710">
        <v>2.0489999999999999</v>
      </c>
      <c r="M5710">
        <v>2.1398473832100199E-2</v>
      </c>
      <c r="N5710">
        <v>9.7066570942359494E-3</v>
      </c>
      <c r="O5710">
        <v>0.110098681612622</v>
      </c>
      <c r="P5710">
        <v>6.2221601365859101E-2</v>
      </c>
      <c r="Q5710">
        <v>0.10748388783870801</v>
      </c>
      <c r="R5710">
        <v>1.36845486096401E-2</v>
      </c>
      <c r="S5710">
        <v>1.39942427852693E-2</v>
      </c>
      <c r="T5710">
        <v>1.6247909737980199E-2</v>
      </c>
      <c r="U5710">
        <v>1.9644475823632601E-2</v>
      </c>
      <c r="V5710">
        <v>233.470000999999</v>
      </c>
      <c r="W5710">
        <v>142</v>
      </c>
      <c r="X5710">
        <v>-0.15004593291725399</v>
      </c>
      <c r="Y5710">
        <v>-1.2346958449604901E-3</v>
      </c>
      <c r="Z5710">
        <v>1.53116687927997</v>
      </c>
      <c r="AA5710">
        <v>0.55779774147748096</v>
      </c>
      <c r="AB5710">
        <v>0.41780476323530602</v>
      </c>
      <c r="AC5710" t="s">
        <v>260</v>
      </c>
      <c r="AD5710" t="s">
        <v>406</v>
      </c>
      <c r="AE5710" t="s">
        <v>56</v>
      </c>
      <c r="AF5710" t="s">
        <v>57</v>
      </c>
      <c r="AG5710" t="s">
        <v>407</v>
      </c>
      <c r="AH5710" s="45">
        <v>30285</v>
      </c>
      <c r="AI5710">
        <v>320193</v>
      </c>
      <c r="AJ5710">
        <v>1977</v>
      </c>
      <c r="AK5710" t="s">
        <v>408</v>
      </c>
      <c r="AL5710" t="s">
        <v>276</v>
      </c>
      <c r="AM5710" t="s">
        <v>245</v>
      </c>
    </row>
    <row r="5711" spans="1:39" x14ac:dyDescent="0.3">
      <c r="A5711" s="1">
        <v>43644</v>
      </c>
      <c r="B5711" t="s">
        <v>49</v>
      </c>
      <c r="C5711" t="s">
        <v>246</v>
      </c>
      <c r="D5711">
        <v>1200</v>
      </c>
      <c r="E5711">
        <v>15</v>
      </c>
      <c r="F5711">
        <v>198.679993</v>
      </c>
      <c r="G5711">
        <v>199.5</v>
      </c>
      <c r="H5711">
        <v>197.050003</v>
      </c>
      <c r="I5711">
        <v>197.91999799999999</v>
      </c>
      <c r="J5711">
        <v>197.91999799999999</v>
      </c>
      <c r="K5711">
        <v>31110600</v>
      </c>
      <c r="L5711">
        <v>2</v>
      </c>
      <c r="M5711">
        <v>-9.1536473084458496E-3</v>
      </c>
      <c r="N5711">
        <v>-4.3357819700875896E-3</v>
      </c>
      <c r="O5711">
        <v>0.109568546402707</v>
      </c>
      <c r="P5711">
        <v>4.4945600274072003E-2</v>
      </c>
      <c r="Q5711">
        <v>8.7165290319763805E-2</v>
      </c>
      <c r="R5711">
        <v>1.3895249663635501E-2</v>
      </c>
      <c r="S5711">
        <v>1.4077621161438E-2</v>
      </c>
      <c r="T5711">
        <v>1.6282272978007901E-2</v>
      </c>
      <c r="U5711">
        <v>1.9638939428528401E-2</v>
      </c>
      <c r="V5711">
        <v>233.470000999999</v>
      </c>
      <c r="W5711">
        <v>142</v>
      </c>
      <c r="X5711">
        <v>-0.15004593291725399</v>
      </c>
      <c r="Y5711">
        <v>5.7409418775350302E-3</v>
      </c>
      <c r="Z5711">
        <v>1.5299220520244301</v>
      </c>
      <c r="AA5711">
        <v>0.43146001202019202</v>
      </c>
      <c r="AB5711">
        <v>0.44043396481556701</v>
      </c>
      <c r="AC5711" t="s">
        <v>260</v>
      </c>
      <c r="AD5711" t="s">
        <v>406</v>
      </c>
      <c r="AE5711" t="s">
        <v>56</v>
      </c>
      <c r="AF5711" t="s">
        <v>57</v>
      </c>
      <c r="AG5711" t="s">
        <v>407</v>
      </c>
      <c r="AH5711" s="45">
        <v>30285</v>
      </c>
      <c r="AI5711">
        <v>320193</v>
      </c>
      <c r="AJ5711">
        <v>1977</v>
      </c>
      <c r="AK5711" t="s">
        <v>408</v>
      </c>
      <c r="AL5711" t="s">
        <v>276</v>
      </c>
      <c r="AM5711" t="s">
        <v>245</v>
      </c>
    </row>
    <row r="5712" spans="1:39" x14ac:dyDescent="0.3">
      <c r="A5712" s="1">
        <v>43579</v>
      </c>
      <c r="B5712" t="s">
        <v>49</v>
      </c>
      <c r="C5712" t="s">
        <v>239</v>
      </c>
      <c r="D5712">
        <v>700</v>
      </c>
      <c r="E5712">
        <v>16</v>
      </c>
      <c r="F5712">
        <v>207.36000100000001</v>
      </c>
      <c r="G5712">
        <v>208.479996</v>
      </c>
      <c r="H5712">
        <v>207.050003</v>
      </c>
      <c r="I5712">
        <v>207.16000399999999</v>
      </c>
      <c r="J5712">
        <v>206.365295</v>
      </c>
      <c r="K5712">
        <v>17540600</v>
      </c>
      <c r="L5712">
        <v>2.5219999999999998</v>
      </c>
      <c r="M5712">
        <v>-1.54343332385524E-3</v>
      </c>
      <c r="N5712">
        <v>3.8931115110438098E-2</v>
      </c>
      <c r="O5712">
        <v>8.0956283486567707E-2</v>
      </c>
      <c r="P5712">
        <v>0.30133817754424103</v>
      </c>
      <c r="Q5712">
        <v>0.24120475033664501</v>
      </c>
      <c r="R5712">
        <v>8.6588625706351102E-3</v>
      </c>
      <c r="S5712">
        <v>8.1382668081391805E-3</v>
      </c>
      <c r="T5712">
        <v>1.38137500627572E-2</v>
      </c>
      <c r="U5712">
        <v>1.87432057644784E-2</v>
      </c>
      <c r="V5712">
        <v>233.470000999999</v>
      </c>
      <c r="W5712">
        <v>142</v>
      </c>
      <c r="X5712">
        <v>-0.14233459732453499</v>
      </c>
      <c r="Y5712">
        <v>-2.1941687255359501E-3</v>
      </c>
      <c r="Z5712">
        <v>1.45827370331328</v>
      </c>
      <c r="AA5712">
        <v>1.4424931576820701</v>
      </c>
      <c r="AB5712">
        <v>1.11437249174863</v>
      </c>
      <c r="AC5712" t="s">
        <v>261</v>
      </c>
      <c r="AD5712" t="s">
        <v>406</v>
      </c>
      <c r="AE5712" t="s">
        <v>56</v>
      </c>
      <c r="AF5712" t="s">
        <v>57</v>
      </c>
      <c r="AG5712" t="s">
        <v>407</v>
      </c>
      <c r="AH5712" s="45">
        <v>30285</v>
      </c>
      <c r="AI5712">
        <v>320193</v>
      </c>
      <c r="AJ5712">
        <v>1977</v>
      </c>
      <c r="AK5712" t="s">
        <v>408</v>
      </c>
      <c r="AL5712" t="s">
        <v>276</v>
      </c>
      <c r="AM5712" t="s">
        <v>245</v>
      </c>
    </row>
    <row r="5713" spans="1:39" x14ac:dyDescent="0.3">
      <c r="A5713" s="1">
        <v>43621</v>
      </c>
      <c r="B5713" t="s">
        <v>49</v>
      </c>
      <c r="C5713" t="s">
        <v>239</v>
      </c>
      <c r="D5713">
        <v>1700</v>
      </c>
      <c r="E5713">
        <v>16</v>
      </c>
      <c r="F5713">
        <v>184.279999</v>
      </c>
      <c r="G5713">
        <v>184.990005</v>
      </c>
      <c r="H5713">
        <v>181.13999899999999</v>
      </c>
      <c r="I5713">
        <v>182.53999299999899</v>
      </c>
      <c r="J5713">
        <v>182.53999299999899</v>
      </c>
      <c r="K5713">
        <v>29773400</v>
      </c>
      <c r="L5713">
        <v>2.1230000000000002</v>
      </c>
      <c r="M5713">
        <v>1.6014446088122702E-2</v>
      </c>
      <c r="N5713">
        <v>2.8674936604594199E-2</v>
      </c>
      <c r="O5713">
        <v>-0.14459345988105701</v>
      </c>
      <c r="P5713">
        <v>4.8773496727986698E-2</v>
      </c>
      <c r="Q5713">
        <v>-3.4532992670131303E-2</v>
      </c>
      <c r="R5713">
        <v>2.1489891709016801E-2</v>
      </c>
      <c r="S5713">
        <v>2.01616127256799E-2</v>
      </c>
      <c r="T5713">
        <v>1.6962107712957399E-2</v>
      </c>
      <c r="U5713">
        <v>1.9476533078642399E-2</v>
      </c>
      <c r="V5713">
        <v>233.470000999999</v>
      </c>
      <c r="W5713">
        <v>142</v>
      </c>
      <c r="X5713">
        <v>-0.15004593291725399</v>
      </c>
      <c r="Y5713">
        <v>8.1287266899663802E-3</v>
      </c>
      <c r="Z5713">
        <v>1.5180616463103001</v>
      </c>
      <c r="AA5713">
        <v>-0.35650576616785901</v>
      </c>
      <c r="AB5713">
        <v>-0.43043886193834402</v>
      </c>
      <c r="AC5713" t="s">
        <v>261</v>
      </c>
      <c r="AD5713" t="s">
        <v>406</v>
      </c>
      <c r="AE5713" t="s">
        <v>56</v>
      </c>
      <c r="AF5713" t="s">
        <v>57</v>
      </c>
      <c r="AG5713" t="s">
        <v>407</v>
      </c>
      <c r="AH5713" s="45">
        <v>30285</v>
      </c>
      <c r="AI5713">
        <v>320193</v>
      </c>
      <c r="AJ5713">
        <v>1977</v>
      </c>
      <c r="AK5713" t="s">
        <v>408</v>
      </c>
      <c r="AL5713" t="s">
        <v>276</v>
      </c>
      <c r="AM5713" t="s">
        <v>245</v>
      </c>
    </row>
    <row r="5714" spans="1:39" x14ac:dyDescent="0.3">
      <c r="A5714" s="1">
        <v>43559</v>
      </c>
      <c r="B5714" t="s">
        <v>49</v>
      </c>
      <c r="C5714" t="s">
        <v>246</v>
      </c>
      <c r="D5714">
        <v>2000</v>
      </c>
      <c r="E5714">
        <v>17</v>
      </c>
      <c r="F5714">
        <v>194.78999299999899</v>
      </c>
      <c r="G5714">
        <v>196.36999499999999</v>
      </c>
      <c r="H5714">
        <v>193.13999899999999</v>
      </c>
      <c r="I5714">
        <v>195.69000199999999</v>
      </c>
      <c r="J5714">
        <v>194.939301</v>
      </c>
      <c r="K5714">
        <v>19114300</v>
      </c>
      <c r="L5714">
        <v>2.512</v>
      </c>
      <c r="M5714">
        <v>1.73897505038313E-3</v>
      </c>
      <c r="N5714">
        <v>3.6267371640463703E-2</v>
      </c>
      <c r="O5714">
        <v>0.108721863615773</v>
      </c>
      <c r="P5714">
        <v>0.32364723338457002</v>
      </c>
      <c r="Q5714">
        <v>0.14641974453641399</v>
      </c>
      <c r="R5714">
        <v>4.55324421905242E-3</v>
      </c>
      <c r="S5714">
        <v>1.3632038467084599E-2</v>
      </c>
      <c r="T5714">
        <v>1.52910276193384E-2</v>
      </c>
      <c r="U5714">
        <v>1.90855218223283E-2</v>
      </c>
      <c r="V5714">
        <v>233.470000999999</v>
      </c>
      <c r="W5714">
        <v>142</v>
      </c>
      <c r="X5714">
        <v>-0.14233459732453499</v>
      </c>
      <c r="Y5714">
        <v>2.0824655091414399E-3</v>
      </c>
      <c r="Z5714">
        <v>1.46518359920298</v>
      </c>
      <c r="AA5714">
        <v>0.80926393244733896</v>
      </c>
      <c r="AB5714">
        <v>0.86173330716015595</v>
      </c>
      <c r="AC5714" t="s">
        <v>262</v>
      </c>
      <c r="AD5714" t="s">
        <v>406</v>
      </c>
      <c r="AE5714" t="s">
        <v>56</v>
      </c>
      <c r="AF5714" t="s">
        <v>57</v>
      </c>
      <c r="AG5714" t="s">
        <v>407</v>
      </c>
      <c r="AH5714" s="45">
        <v>30285</v>
      </c>
      <c r="AI5714">
        <v>320193</v>
      </c>
      <c r="AJ5714">
        <v>1977</v>
      </c>
      <c r="AK5714" t="s">
        <v>408</v>
      </c>
      <c r="AL5714" t="s">
        <v>276</v>
      </c>
      <c r="AM5714" t="s">
        <v>245</v>
      </c>
    </row>
    <row r="5715" spans="1:39" x14ac:dyDescent="0.3">
      <c r="A5715" s="1">
        <v>43570</v>
      </c>
      <c r="B5715" t="s">
        <v>49</v>
      </c>
      <c r="C5715" t="s">
        <v>239</v>
      </c>
      <c r="D5715">
        <v>1700</v>
      </c>
      <c r="E5715">
        <v>17</v>
      </c>
      <c r="F5715">
        <v>198.58000200000001</v>
      </c>
      <c r="G5715">
        <v>199.85000600000001</v>
      </c>
      <c r="H5715">
        <v>198.009995</v>
      </c>
      <c r="I5715">
        <v>199.229996</v>
      </c>
      <c r="J5715">
        <v>198.46571399999999</v>
      </c>
      <c r="K5715">
        <v>17536600</v>
      </c>
      <c r="L5715">
        <v>2.5529999999999999</v>
      </c>
      <c r="M5715">
        <v>1.80863688967579E-3</v>
      </c>
      <c r="N5715">
        <v>-4.3573329282002799E-3</v>
      </c>
      <c r="O5715">
        <v>8.0992719110384304E-2</v>
      </c>
      <c r="P5715">
        <v>0.28810438399553601</v>
      </c>
      <c r="Q5715">
        <v>0.14633039682726101</v>
      </c>
      <c r="R5715">
        <v>5.2408878109072498E-3</v>
      </c>
      <c r="S5715">
        <v>1.1837758704248901E-2</v>
      </c>
      <c r="T5715">
        <v>1.4206960799776999E-2</v>
      </c>
      <c r="U5715">
        <v>1.89922229640964E-2</v>
      </c>
      <c r="V5715">
        <v>233.470000999999</v>
      </c>
      <c r="W5715">
        <v>142</v>
      </c>
      <c r="X5715">
        <v>-0.14233459732453499</v>
      </c>
      <c r="Y5715">
        <v>-6.2956724975841202E-4</v>
      </c>
      <c r="Z5715">
        <v>1.4747832004663799</v>
      </c>
      <c r="AA5715">
        <v>0.80638199388780096</v>
      </c>
      <c r="AB5715">
        <v>0.88489492539273995</v>
      </c>
      <c r="AC5715" t="s">
        <v>262</v>
      </c>
      <c r="AD5715" t="s">
        <v>406</v>
      </c>
      <c r="AE5715" t="s">
        <v>56</v>
      </c>
      <c r="AF5715" t="s">
        <v>57</v>
      </c>
      <c r="AG5715" t="s">
        <v>407</v>
      </c>
      <c r="AH5715" s="45">
        <v>30285</v>
      </c>
      <c r="AI5715">
        <v>320193</v>
      </c>
      <c r="AJ5715">
        <v>1977</v>
      </c>
      <c r="AK5715" t="s">
        <v>408</v>
      </c>
      <c r="AL5715" t="s">
        <v>276</v>
      </c>
      <c r="AM5715" t="s">
        <v>245</v>
      </c>
    </row>
    <row r="5716" spans="1:39" x14ac:dyDescent="0.3">
      <c r="A5716" s="1">
        <v>43585</v>
      </c>
      <c r="B5716" t="s">
        <v>49</v>
      </c>
      <c r="C5716" t="s">
        <v>239</v>
      </c>
      <c r="D5716">
        <v>1100</v>
      </c>
      <c r="E5716">
        <v>17</v>
      </c>
      <c r="F5716">
        <v>203.05999800000001</v>
      </c>
      <c r="G5716">
        <v>203.39999399999999</v>
      </c>
      <c r="H5716">
        <v>199.11000100000001</v>
      </c>
      <c r="I5716">
        <v>200.66999799999999</v>
      </c>
      <c r="J5716">
        <v>199.900192</v>
      </c>
      <c r="K5716">
        <v>46534900</v>
      </c>
      <c r="L5716">
        <v>2.5089999999999999</v>
      </c>
      <c r="M5716">
        <v>-1.9443938713151199E-2</v>
      </c>
      <c r="N5716">
        <v>-3.3373106427433602E-2</v>
      </c>
      <c r="O5716">
        <v>6.1397340442644402E-2</v>
      </c>
      <c r="P5716">
        <v>0.26458296144750298</v>
      </c>
      <c r="Q5716">
        <v>0.22720446185887799</v>
      </c>
      <c r="R5716">
        <v>8.1548500843412596E-3</v>
      </c>
      <c r="S5716">
        <v>8.9069934448154295E-3</v>
      </c>
      <c r="T5716">
        <v>1.35160039517599E-2</v>
      </c>
      <c r="U5716">
        <v>1.8759088088289601E-2</v>
      </c>
      <c r="V5716">
        <v>233.470000999999</v>
      </c>
      <c r="W5716">
        <v>142</v>
      </c>
      <c r="X5716">
        <v>-0.14233459732453499</v>
      </c>
      <c r="Y5716">
        <v>9.5096475723260604E-4</v>
      </c>
      <c r="Z5716">
        <v>1.46477217573398</v>
      </c>
      <c r="AA5716">
        <v>1.3480394226955701</v>
      </c>
      <c r="AB5716">
        <v>1.41541153150917</v>
      </c>
      <c r="AC5716" t="s">
        <v>262</v>
      </c>
      <c r="AD5716" t="s">
        <v>406</v>
      </c>
      <c r="AE5716" t="s">
        <v>56</v>
      </c>
      <c r="AF5716" t="s">
        <v>57</v>
      </c>
      <c r="AG5716" t="s">
        <v>407</v>
      </c>
      <c r="AH5716" s="45">
        <v>30285</v>
      </c>
      <c r="AI5716">
        <v>320193</v>
      </c>
      <c r="AJ5716">
        <v>1977</v>
      </c>
      <c r="AK5716" t="s">
        <v>408</v>
      </c>
      <c r="AL5716" t="s">
        <v>276</v>
      </c>
      <c r="AM5716" t="s">
        <v>245</v>
      </c>
    </row>
    <row r="5717" spans="1:39" x14ac:dyDescent="0.3">
      <c r="A5717" s="1">
        <v>43587</v>
      </c>
      <c r="B5717" t="s">
        <v>49</v>
      </c>
      <c r="C5717" t="s">
        <v>239</v>
      </c>
      <c r="D5717">
        <v>1800</v>
      </c>
      <c r="E5717">
        <v>17</v>
      </c>
      <c r="F5717">
        <v>209.83999599999899</v>
      </c>
      <c r="G5717">
        <v>212.64999399999999</v>
      </c>
      <c r="H5717">
        <v>208.13000500000001</v>
      </c>
      <c r="I5717">
        <v>209.14999399999999</v>
      </c>
      <c r="J5717">
        <v>208.347656</v>
      </c>
      <c r="K5717">
        <v>31996300</v>
      </c>
      <c r="L5717">
        <v>2.552</v>
      </c>
      <c r="M5717">
        <v>-6.52897028477683E-3</v>
      </c>
      <c r="N5717">
        <v>1.86767683902699E-2</v>
      </c>
      <c r="O5717">
        <v>8.9522511921462794E-2</v>
      </c>
      <c r="P5717">
        <v>0.232696460577488</v>
      </c>
      <c r="Q5717">
        <v>0.227673867769418</v>
      </c>
      <c r="R5717">
        <v>2.58473766913303E-2</v>
      </c>
      <c r="S5717">
        <v>1.33165118801784E-2</v>
      </c>
      <c r="T5717">
        <v>1.2375844965148401E-2</v>
      </c>
      <c r="U5717">
        <v>1.8916455499007601E-2</v>
      </c>
      <c r="V5717">
        <v>233.470000999999</v>
      </c>
      <c r="W5717">
        <v>142</v>
      </c>
      <c r="X5717">
        <v>-0.14233459732453499</v>
      </c>
      <c r="Y5717">
        <v>-2.1262443276895502E-3</v>
      </c>
      <c r="Z5717">
        <v>1.4539312764464001</v>
      </c>
      <c r="AA5717">
        <v>1.34702413532065</v>
      </c>
      <c r="AB5717">
        <v>1.4109232108857299</v>
      </c>
      <c r="AC5717" t="s">
        <v>262</v>
      </c>
      <c r="AD5717" t="s">
        <v>406</v>
      </c>
      <c r="AE5717" t="s">
        <v>56</v>
      </c>
      <c r="AF5717" t="s">
        <v>57</v>
      </c>
      <c r="AG5717" t="s">
        <v>407</v>
      </c>
      <c r="AH5717" s="45">
        <v>30285</v>
      </c>
      <c r="AI5717">
        <v>320193</v>
      </c>
      <c r="AJ5717">
        <v>1977</v>
      </c>
      <c r="AK5717" t="s">
        <v>408</v>
      </c>
      <c r="AL5717" t="s">
        <v>276</v>
      </c>
      <c r="AM5717" t="s">
        <v>245</v>
      </c>
    </row>
    <row r="5718" spans="1:39" x14ac:dyDescent="0.3">
      <c r="A5718" s="1">
        <v>43595</v>
      </c>
      <c r="B5718" t="s">
        <v>49</v>
      </c>
      <c r="C5718" t="s">
        <v>239</v>
      </c>
      <c r="D5718">
        <v>1000</v>
      </c>
      <c r="E5718">
        <v>17</v>
      </c>
      <c r="F5718">
        <v>197.41999799999999</v>
      </c>
      <c r="G5718">
        <v>198.85000600000001</v>
      </c>
      <c r="H5718">
        <v>192.770004</v>
      </c>
      <c r="I5718">
        <v>197.179993</v>
      </c>
      <c r="J5718">
        <v>197.179993</v>
      </c>
      <c r="K5718">
        <v>41208700</v>
      </c>
      <c r="L5718">
        <v>2.4550000000000001</v>
      </c>
      <c r="M5718">
        <v>-1.39503386427395E-2</v>
      </c>
      <c r="N5718">
        <v>-6.7445766975691407E-2</v>
      </c>
      <c r="O5718">
        <v>-7.8536871561465695E-3</v>
      </c>
      <c r="P5718">
        <v>0.14975327332729799</v>
      </c>
      <c r="Q5718">
        <v>7.0041060982515294E-2</v>
      </c>
      <c r="R5718">
        <v>9.8809681223846098E-3</v>
      </c>
      <c r="S5718">
        <v>1.5404179675453201E-2</v>
      </c>
      <c r="T5718">
        <v>1.27081649144914E-2</v>
      </c>
      <c r="U5718">
        <v>1.8721918075715702E-2</v>
      </c>
      <c r="V5718">
        <v>233.470000999999</v>
      </c>
      <c r="W5718">
        <v>142</v>
      </c>
      <c r="X5718">
        <v>-0.14233459732453499</v>
      </c>
      <c r="Y5718">
        <v>3.7133938472042301E-3</v>
      </c>
      <c r="Z5718">
        <v>1.4659872006357799</v>
      </c>
      <c r="AA5718">
        <v>0.30285270356323901</v>
      </c>
      <c r="AB5718">
        <v>0.58272535119504598</v>
      </c>
      <c r="AC5718" t="s">
        <v>262</v>
      </c>
      <c r="AD5718" t="s">
        <v>406</v>
      </c>
      <c r="AE5718" t="s">
        <v>56</v>
      </c>
      <c r="AF5718" t="s">
        <v>57</v>
      </c>
      <c r="AG5718" t="s">
        <v>407</v>
      </c>
      <c r="AH5718" s="45">
        <v>30285</v>
      </c>
      <c r="AI5718">
        <v>320193</v>
      </c>
      <c r="AJ5718">
        <v>1977</v>
      </c>
      <c r="AK5718" t="s">
        <v>408</v>
      </c>
      <c r="AL5718" t="s">
        <v>276</v>
      </c>
      <c r="AM5718" t="s">
        <v>245</v>
      </c>
    </row>
    <row r="5719" spans="1:39" x14ac:dyDescent="0.3">
      <c r="A5719" s="1">
        <v>43599</v>
      </c>
      <c r="B5719" t="s">
        <v>49</v>
      </c>
      <c r="C5719" t="s">
        <v>246</v>
      </c>
      <c r="D5719">
        <v>1500</v>
      </c>
      <c r="E5719">
        <v>17</v>
      </c>
      <c r="F5719">
        <v>186.41000399999999</v>
      </c>
      <c r="G5719">
        <v>189.699997</v>
      </c>
      <c r="H5719">
        <v>185.41000399999999</v>
      </c>
      <c r="I5719">
        <v>188.66000399999999</v>
      </c>
      <c r="J5719">
        <v>188.66000399999999</v>
      </c>
      <c r="K5719">
        <v>36529700</v>
      </c>
      <c r="L5719">
        <v>2.419</v>
      </c>
      <c r="M5719">
        <v>1.5706305887698901E-2</v>
      </c>
      <c r="N5719">
        <v>-6.8726027171674503E-2</v>
      </c>
      <c r="O5719">
        <v>-4.9263460081964999E-2</v>
      </c>
      <c r="P5719">
        <v>0.10276995207537599</v>
      </c>
      <c r="Q5719">
        <v>1.54784188698523E-2</v>
      </c>
      <c r="R5719">
        <v>2.8278119827517999E-2</v>
      </c>
      <c r="S5719">
        <v>2.0244060056161799E-2</v>
      </c>
      <c r="T5719">
        <v>1.49872000562188E-2</v>
      </c>
      <c r="U5719">
        <v>1.9104688193489899E-2</v>
      </c>
      <c r="V5719">
        <v>233.470000999999</v>
      </c>
      <c r="W5719">
        <v>142</v>
      </c>
      <c r="X5719">
        <v>-0.15004593291725399</v>
      </c>
      <c r="Y5719">
        <v>7.98398755130913E-3</v>
      </c>
      <c r="Z5719">
        <v>1.49335086096132</v>
      </c>
      <c r="AA5719">
        <v>-5.7766128774034503E-2</v>
      </c>
      <c r="AB5719">
        <v>0.209235663449864</v>
      </c>
      <c r="AC5719" t="s">
        <v>262</v>
      </c>
      <c r="AD5719" t="s">
        <v>406</v>
      </c>
      <c r="AE5719" t="s">
        <v>56</v>
      </c>
      <c r="AF5719" t="s">
        <v>57</v>
      </c>
      <c r="AG5719" t="s">
        <v>407</v>
      </c>
      <c r="AH5719" s="45">
        <v>30285</v>
      </c>
      <c r="AI5719">
        <v>320193</v>
      </c>
      <c r="AJ5719">
        <v>1977</v>
      </c>
      <c r="AK5719" t="s">
        <v>408</v>
      </c>
      <c r="AL5719" t="s">
        <v>276</v>
      </c>
      <c r="AM5719" t="s">
        <v>245</v>
      </c>
    </row>
    <row r="5720" spans="1:39" x14ac:dyDescent="0.3">
      <c r="A5720" s="1">
        <v>43613</v>
      </c>
      <c r="B5720" t="s">
        <v>49</v>
      </c>
      <c r="C5720" t="s">
        <v>239</v>
      </c>
      <c r="D5720">
        <v>1500</v>
      </c>
      <c r="E5720">
        <v>17</v>
      </c>
      <c r="F5720">
        <v>178.91999799999999</v>
      </c>
      <c r="G5720">
        <v>180.58999599999899</v>
      </c>
      <c r="H5720">
        <v>177.91000399999999</v>
      </c>
      <c r="I5720">
        <v>178.229996</v>
      </c>
      <c r="J5720">
        <v>178.229996</v>
      </c>
      <c r="K5720">
        <v>27948200</v>
      </c>
      <c r="L5720">
        <v>2.2679999999999998</v>
      </c>
      <c r="M5720">
        <v>-4.1433710239968799E-3</v>
      </c>
      <c r="N5720">
        <v>-2.6902984784485301E-2</v>
      </c>
      <c r="O5720">
        <v>-0.13745651052208199</v>
      </c>
      <c r="P5720">
        <v>2.59683235965757E-2</v>
      </c>
      <c r="Q5720">
        <v>-3.9057352964826902E-2</v>
      </c>
      <c r="R5720">
        <v>1.5589095659754301E-2</v>
      </c>
      <c r="S5720">
        <v>2.12557958384103E-2</v>
      </c>
      <c r="T5720">
        <v>1.6119060460538098E-2</v>
      </c>
      <c r="U5720">
        <v>1.9310850379868499E-2</v>
      </c>
      <c r="V5720">
        <v>233.470000999999</v>
      </c>
      <c r="W5720">
        <v>142</v>
      </c>
      <c r="X5720">
        <v>-0.15004593291725399</v>
      </c>
      <c r="Y5720">
        <v>-8.4109499934704197E-3</v>
      </c>
      <c r="Z5720">
        <v>1.49489556329897</v>
      </c>
      <c r="AA5720">
        <v>-0.40162070237231301</v>
      </c>
      <c r="AB5720">
        <v>-0.27740595808760399</v>
      </c>
      <c r="AC5720" t="s">
        <v>262</v>
      </c>
      <c r="AD5720" t="s">
        <v>406</v>
      </c>
      <c r="AE5720" t="s">
        <v>56</v>
      </c>
      <c r="AF5720" t="s">
        <v>57</v>
      </c>
      <c r="AG5720" t="s">
        <v>407</v>
      </c>
      <c r="AH5720" s="45">
        <v>30285</v>
      </c>
      <c r="AI5720">
        <v>320193</v>
      </c>
      <c r="AJ5720">
        <v>1977</v>
      </c>
      <c r="AK5720" t="s">
        <v>408</v>
      </c>
      <c r="AL5720" t="s">
        <v>276</v>
      </c>
      <c r="AM5720" t="s">
        <v>245</v>
      </c>
    </row>
    <row r="5721" spans="1:39" x14ac:dyDescent="0.3">
      <c r="A5721" s="1">
        <v>43621</v>
      </c>
      <c r="B5721" t="s">
        <v>49</v>
      </c>
      <c r="C5721" t="s">
        <v>246</v>
      </c>
      <c r="D5721">
        <v>2000</v>
      </c>
      <c r="E5721">
        <v>17</v>
      </c>
      <c r="F5721">
        <v>184.279999</v>
      </c>
      <c r="G5721">
        <v>184.990005</v>
      </c>
      <c r="H5721">
        <v>181.13999899999999</v>
      </c>
      <c r="I5721">
        <v>182.53999299999899</v>
      </c>
      <c r="J5721">
        <v>182.53999299999899</v>
      </c>
      <c r="K5721">
        <v>29773400</v>
      </c>
      <c r="L5721">
        <v>2.1230000000000002</v>
      </c>
      <c r="M5721">
        <v>1.6014446088122702E-2</v>
      </c>
      <c r="N5721">
        <v>2.8674936604594199E-2</v>
      </c>
      <c r="O5721">
        <v>-0.14459345988105701</v>
      </c>
      <c r="P5721">
        <v>4.8773496727986698E-2</v>
      </c>
      <c r="Q5721">
        <v>-3.4532992670131303E-2</v>
      </c>
      <c r="R5721">
        <v>2.1489891709016801E-2</v>
      </c>
      <c r="S5721">
        <v>2.01616127256799E-2</v>
      </c>
      <c r="T5721">
        <v>1.6962107712957399E-2</v>
      </c>
      <c r="U5721">
        <v>1.9476533078642399E-2</v>
      </c>
      <c r="V5721">
        <v>233.470000999999</v>
      </c>
      <c r="W5721">
        <v>142</v>
      </c>
      <c r="X5721">
        <v>-0.15004593291725399</v>
      </c>
      <c r="Y5721">
        <v>8.1287266899663802E-3</v>
      </c>
      <c r="Z5721">
        <v>1.5180616463103001</v>
      </c>
      <c r="AA5721">
        <v>-0.35650576616785901</v>
      </c>
      <c r="AB5721">
        <v>-0.43043886193834402</v>
      </c>
      <c r="AC5721" t="s">
        <v>262</v>
      </c>
      <c r="AD5721" t="s">
        <v>406</v>
      </c>
      <c r="AE5721" t="s">
        <v>56</v>
      </c>
      <c r="AF5721" t="s">
        <v>57</v>
      </c>
      <c r="AG5721" t="s">
        <v>407</v>
      </c>
      <c r="AH5721" s="45">
        <v>30285</v>
      </c>
      <c r="AI5721">
        <v>320193</v>
      </c>
      <c r="AJ5721">
        <v>1977</v>
      </c>
      <c r="AK5721" t="s">
        <v>408</v>
      </c>
      <c r="AL5721" t="s">
        <v>276</v>
      </c>
      <c r="AM5721" t="s">
        <v>245</v>
      </c>
    </row>
    <row r="5722" spans="1:39" x14ac:dyDescent="0.3">
      <c r="A5722" s="1">
        <v>43573</v>
      </c>
      <c r="B5722" t="s">
        <v>49</v>
      </c>
      <c r="C5722" t="s">
        <v>246</v>
      </c>
      <c r="D5722">
        <v>1500</v>
      </c>
      <c r="E5722">
        <v>18</v>
      </c>
      <c r="F5722">
        <v>203.11999499999999</v>
      </c>
      <c r="G5722">
        <v>204.14999399999999</v>
      </c>
      <c r="H5722">
        <v>202.520004</v>
      </c>
      <c r="I5722">
        <v>203.86000100000001</v>
      </c>
      <c r="J5722">
        <v>203.077957</v>
      </c>
      <c r="K5722">
        <v>24195800</v>
      </c>
      <c r="L5722">
        <v>2.56</v>
      </c>
      <c r="M5722">
        <v>3.58733242186017E-3</v>
      </c>
      <c r="N5722">
        <v>2.4379995447908601E-2</v>
      </c>
      <c r="O5722">
        <v>8.8841480106698303E-2</v>
      </c>
      <c r="P5722">
        <v>0.272754971051066</v>
      </c>
      <c r="Q5722">
        <v>0.151661692615365</v>
      </c>
      <c r="R5722">
        <v>8.2063796859122191E-3</v>
      </c>
      <c r="S5722">
        <v>1.1819097997593999E-2</v>
      </c>
      <c r="T5722">
        <v>1.4166318794036899E-2</v>
      </c>
      <c r="U5722">
        <v>1.9007731820097198E-2</v>
      </c>
      <c r="V5722">
        <v>233.470000999999</v>
      </c>
      <c r="W5722">
        <v>142</v>
      </c>
      <c r="X5722">
        <v>-0.14233459732453499</v>
      </c>
      <c r="Y5722">
        <v>1.5778467813143101E-3</v>
      </c>
      <c r="Z5722">
        <v>1.47529086065073</v>
      </c>
      <c r="AA5722">
        <v>0.84255984557883501</v>
      </c>
      <c r="AB5722">
        <v>0.80587807457476202</v>
      </c>
      <c r="AC5722" t="s">
        <v>263</v>
      </c>
      <c r="AD5722" t="s">
        <v>406</v>
      </c>
      <c r="AE5722" t="s">
        <v>56</v>
      </c>
      <c r="AF5722" t="s">
        <v>57</v>
      </c>
      <c r="AG5722" t="s">
        <v>407</v>
      </c>
      <c r="AH5722" s="45">
        <v>30285</v>
      </c>
      <c r="AI5722">
        <v>320193</v>
      </c>
      <c r="AJ5722">
        <v>1977</v>
      </c>
      <c r="AK5722" t="s">
        <v>408</v>
      </c>
      <c r="AL5722" t="s">
        <v>276</v>
      </c>
      <c r="AM5722" t="s">
        <v>245</v>
      </c>
    </row>
    <row r="5723" spans="1:39" x14ac:dyDescent="0.3">
      <c r="A5723" s="1">
        <v>43578</v>
      </c>
      <c r="B5723" t="s">
        <v>49</v>
      </c>
      <c r="C5723" t="s">
        <v>246</v>
      </c>
      <c r="D5723">
        <v>1800</v>
      </c>
      <c r="E5723">
        <v>18</v>
      </c>
      <c r="F5723">
        <v>204.429993</v>
      </c>
      <c r="G5723">
        <v>207.75</v>
      </c>
      <c r="H5723">
        <v>203.89999399999999</v>
      </c>
      <c r="I5723">
        <v>207.479996</v>
      </c>
      <c r="J5723">
        <v>206.68405200000001</v>
      </c>
      <c r="K5723">
        <v>23323000</v>
      </c>
      <c r="L5723">
        <v>2.57</v>
      </c>
      <c r="M5723">
        <v>1.4320246120559099E-2</v>
      </c>
      <c r="N5723">
        <v>4.0574948645884699E-2</v>
      </c>
      <c r="O5723">
        <v>6.15739605172844E-2</v>
      </c>
      <c r="P5723">
        <v>0.30691775297340101</v>
      </c>
      <c r="Q5723">
        <v>0.23984777431340101</v>
      </c>
      <c r="R5723">
        <v>8.2369981041500399E-3</v>
      </c>
      <c r="S5723">
        <v>9.6410220927130898E-3</v>
      </c>
      <c r="T5723">
        <v>1.37904005231482E-2</v>
      </c>
      <c r="U5723">
        <v>1.87441219382865E-2</v>
      </c>
      <c r="V5723">
        <v>233.470000999999</v>
      </c>
      <c r="W5723">
        <v>142</v>
      </c>
      <c r="X5723">
        <v>-0.14233459732453499</v>
      </c>
      <c r="Y5723">
        <v>8.8023511954049196E-3</v>
      </c>
      <c r="Z5723">
        <v>1.4584628323936499</v>
      </c>
      <c r="AA5723">
        <v>1.43092371349579</v>
      </c>
      <c r="AB5723">
        <v>0.97850857015156001</v>
      </c>
      <c r="AC5723" t="s">
        <v>263</v>
      </c>
      <c r="AD5723" t="s">
        <v>406</v>
      </c>
      <c r="AE5723" t="s">
        <v>56</v>
      </c>
      <c r="AF5723" t="s">
        <v>57</v>
      </c>
      <c r="AG5723" t="s">
        <v>407</v>
      </c>
      <c r="AH5723" s="45">
        <v>30285</v>
      </c>
      <c r="AI5723">
        <v>320193</v>
      </c>
      <c r="AJ5723">
        <v>1977</v>
      </c>
      <c r="AK5723" t="s">
        <v>408</v>
      </c>
      <c r="AL5723" t="s">
        <v>276</v>
      </c>
      <c r="AM5723" t="s">
        <v>245</v>
      </c>
    </row>
    <row r="5724" spans="1:39" x14ac:dyDescent="0.3">
      <c r="A5724" s="1">
        <v>43585</v>
      </c>
      <c r="B5724" t="s">
        <v>49</v>
      </c>
      <c r="C5724" t="s">
        <v>246</v>
      </c>
      <c r="D5724">
        <v>1900</v>
      </c>
      <c r="E5724">
        <v>18</v>
      </c>
      <c r="F5724">
        <v>203.05999800000001</v>
      </c>
      <c r="G5724">
        <v>203.39999399999999</v>
      </c>
      <c r="H5724">
        <v>199.11000100000001</v>
      </c>
      <c r="I5724">
        <v>200.66999799999999</v>
      </c>
      <c r="J5724">
        <v>199.900192</v>
      </c>
      <c r="K5724">
        <v>46534900</v>
      </c>
      <c r="L5724">
        <v>2.5089999999999999</v>
      </c>
      <c r="M5724">
        <v>-1.9443938713151199E-2</v>
      </c>
      <c r="N5724">
        <v>-3.3373106427433602E-2</v>
      </c>
      <c r="O5724">
        <v>6.1397340442644402E-2</v>
      </c>
      <c r="P5724">
        <v>0.26458296144750298</v>
      </c>
      <c r="Q5724">
        <v>0.22720446185887799</v>
      </c>
      <c r="R5724">
        <v>8.1548500843412596E-3</v>
      </c>
      <c r="S5724">
        <v>8.9069934448154295E-3</v>
      </c>
      <c r="T5724">
        <v>1.35160039517599E-2</v>
      </c>
      <c r="U5724">
        <v>1.8759088088289601E-2</v>
      </c>
      <c r="V5724">
        <v>233.470000999999</v>
      </c>
      <c r="W5724">
        <v>142</v>
      </c>
      <c r="X5724">
        <v>-0.14233459732453499</v>
      </c>
      <c r="Y5724">
        <v>9.5096475723260604E-4</v>
      </c>
      <c r="Z5724">
        <v>1.46477217573398</v>
      </c>
      <c r="AA5724">
        <v>1.3480394226955701</v>
      </c>
      <c r="AB5724">
        <v>1.41541153150917</v>
      </c>
      <c r="AC5724" t="s">
        <v>263</v>
      </c>
      <c r="AD5724" t="s">
        <v>406</v>
      </c>
      <c r="AE5724" t="s">
        <v>56</v>
      </c>
      <c r="AF5724" t="s">
        <v>57</v>
      </c>
      <c r="AG5724" t="s">
        <v>407</v>
      </c>
      <c r="AH5724" s="45">
        <v>30285</v>
      </c>
      <c r="AI5724">
        <v>320193</v>
      </c>
      <c r="AJ5724">
        <v>1977</v>
      </c>
      <c r="AK5724" t="s">
        <v>408</v>
      </c>
      <c r="AL5724" t="s">
        <v>276</v>
      </c>
      <c r="AM5724" t="s">
        <v>245</v>
      </c>
    </row>
    <row r="5725" spans="1:39" x14ac:dyDescent="0.3">
      <c r="A5725" s="1">
        <v>43588</v>
      </c>
      <c r="B5725" t="s">
        <v>49</v>
      </c>
      <c r="C5725" t="s">
        <v>239</v>
      </c>
      <c r="D5725">
        <v>2900</v>
      </c>
      <c r="E5725">
        <v>18</v>
      </c>
      <c r="F5725">
        <v>210.88999899999999</v>
      </c>
      <c r="G5725">
        <v>211.83999599999899</v>
      </c>
      <c r="H5725">
        <v>210.229996</v>
      </c>
      <c r="I5725">
        <v>211.75</v>
      </c>
      <c r="J5725">
        <v>210.93768299999999</v>
      </c>
      <c r="K5725">
        <v>20892400</v>
      </c>
      <c r="L5725">
        <v>2.5310000000000001</v>
      </c>
      <c r="M5725">
        <v>1.23546411168268E-2</v>
      </c>
      <c r="N5725">
        <v>3.58168157297757E-2</v>
      </c>
      <c r="O5725">
        <v>8.7445102335439104E-2</v>
      </c>
      <c r="P5725">
        <v>0.24457051367608901</v>
      </c>
      <c r="Q5725">
        <v>0.196801304247194</v>
      </c>
      <c r="R5725">
        <v>2.55699044259078E-2</v>
      </c>
      <c r="S5725">
        <v>1.3246712040701601E-2</v>
      </c>
      <c r="T5725">
        <v>1.2416474307485501E-2</v>
      </c>
      <c r="U5725">
        <v>1.8740410872051801E-2</v>
      </c>
      <c r="V5725">
        <v>233.470000999999</v>
      </c>
      <c r="W5725">
        <v>142</v>
      </c>
      <c r="X5725">
        <v>-0.14233459732453499</v>
      </c>
      <c r="Y5725">
        <v>9.5921274614703799E-3</v>
      </c>
      <c r="Z5725">
        <v>1.4715985901186099</v>
      </c>
      <c r="AA5725">
        <v>1.1426804628324401</v>
      </c>
      <c r="AB5725">
        <v>1.356615298151</v>
      </c>
      <c r="AC5725" t="s">
        <v>263</v>
      </c>
      <c r="AD5725" t="s">
        <v>406</v>
      </c>
      <c r="AE5725" t="s">
        <v>56</v>
      </c>
      <c r="AF5725" t="s">
        <v>57</v>
      </c>
      <c r="AG5725" t="s">
        <v>407</v>
      </c>
      <c r="AH5725" s="45">
        <v>30285</v>
      </c>
      <c r="AI5725">
        <v>320193</v>
      </c>
      <c r="AJ5725">
        <v>1977</v>
      </c>
      <c r="AK5725" t="s">
        <v>408</v>
      </c>
      <c r="AL5725" t="s">
        <v>276</v>
      </c>
      <c r="AM5725" t="s">
        <v>245</v>
      </c>
    </row>
    <row r="5726" spans="1:39" x14ac:dyDescent="0.3">
      <c r="A5726" s="1">
        <v>43620</v>
      </c>
      <c r="B5726" t="s">
        <v>49</v>
      </c>
      <c r="C5726" t="s">
        <v>239</v>
      </c>
      <c r="D5726">
        <v>1900</v>
      </c>
      <c r="E5726">
        <v>18</v>
      </c>
      <c r="F5726">
        <v>175.44000199999999</v>
      </c>
      <c r="G5726">
        <v>179.83000200000001</v>
      </c>
      <c r="H5726">
        <v>174.520004</v>
      </c>
      <c r="I5726">
        <v>179.63999899999999</v>
      </c>
      <c r="J5726">
        <v>179.63999899999999</v>
      </c>
      <c r="K5726">
        <v>30968000</v>
      </c>
      <c r="L5726">
        <v>2.1190000000000002</v>
      </c>
      <c r="M5726">
        <v>3.5930628620266698E-2</v>
      </c>
      <c r="N5726">
        <v>7.8800140599996401E-3</v>
      </c>
      <c r="O5726">
        <v>-0.14825326485235299</v>
      </c>
      <c r="P5726">
        <v>2.6988473084669399E-2</v>
      </c>
      <c r="Q5726">
        <v>-4.2224377685097299E-2</v>
      </c>
      <c r="R5726">
        <v>2.1010019799139398E-2</v>
      </c>
      <c r="S5726">
        <v>1.9980658987854599E-2</v>
      </c>
      <c r="T5726">
        <v>1.68682021904102E-2</v>
      </c>
      <c r="U5726">
        <v>1.9457138373361299E-2</v>
      </c>
      <c r="V5726">
        <v>233.470000999999</v>
      </c>
      <c r="W5726">
        <v>142</v>
      </c>
      <c r="X5726">
        <v>-0.15004593291725399</v>
      </c>
      <c r="Y5726">
        <v>2.1205927310919401E-2</v>
      </c>
      <c r="Z5726">
        <v>1.5170397948370999</v>
      </c>
      <c r="AA5726">
        <v>-0.406373521245257</v>
      </c>
      <c r="AB5726">
        <v>-0.44795822480222403</v>
      </c>
      <c r="AC5726" t="s">
        <v>263</v>
      </c>
      <c r="AD5726" t="s">
        <v>406</v>
      </c>
      <c r="AE5726" t="s">
        <v>56</v>
      </c>
      <c r="AF5726" t="s">
        <v>57</v>
      </c>
      <c r="AG5726" t="s">
        <v>407</v>
      </c>
      <c r="AH5726" s="45">
        <v>30285</v>
      </c>
      <c r="AI5726">
        <v>320193</v>
      </c>
      <c r="AJ5726">
        <v>1977</v>
      </c>
      <c r="AK5726" t="s">
        <v>408</v>
      </c>
      <c r="AL5726" t="s">
        <v>276</v>
      </c>
      <c r="AM5726" t="s">
        <v>245</v>
      </c>
    </row>
    <row r="5727" spans="1:39" x14ac:dyDescent="0.3">
      <c r="A5727" s="1">
        <v>43640</v>
      </c>
      <c r="B5727" t="s">
        <v>49</v>
      </c>
      <c r="C5727" t="s">
        <v>246</v>
      </c>
      <c r="D5727">
        <v>2200</v>
      </c>
      <c r="E5727">
        <v>18</v>
      </c>
      <c r="F5727">
        <v>198.53999299999899</v>
      </c>
      <c r="G5727">
        <v>200.16000399999999</v>
      </c>
      <c r="H5727">
        <v>198.16999799999999</v>
      </c>
      <c r="I5727">
        <v>198.58000200000001</v>
      </c>
      <c r="J5727">
        <v>198.58000200000001</v>
      </c>
      <c r="K5727">
        <v>18220400</v>
      </c>
      <c r="L5727">
        <v>2.0209999999999999</v>
      </c>
      <c r="M5727">
        <v>-1.00662883221658E-3</v>
      </c>
      <c r="N5727">
        <v>2.3901068891605599E-2</v>
      </c>
      <c r="O5727">
        <v>8.2908813303958301E-2</v>
      </c>
      <c r="P5727">
        <v>5.4665193514546899E-2</v>
      </c>
      <c r="Q5727">
        <v>8.3460196278704393E-2</v>
      </c>
      <c r="R5727">
        <v>1.13074326675799E-2</v>
      </c>
      <c r="S5727">
        <v>1.3751551762015E-2</v>
      </c>
      <c r="T5727">
        <v>1.6003293885431501E-2</v>
      </c>
      <c r="U5727">
        <v>1.9599808912503201E-2</v>
      </c>
      <c r="V5727">
        <v>233.470000999999</v>
      </c>
      <c r="W5727">
        <v>142</v>
      </c>
      <c r="X5727">
        <v>-0.15004593291725399</v>
      </c>
      <c r="Y5727">
        <v>-1.73338836506086E-3</v>
      </c>
      <c r="Z5727">
        <v>1.52830756835532</v>
      </c>
      <c r="AA5727">
        <v>0.405036202115652</v>
      </c>
      <c r="AB5727">
        <v>0.35073250576934201</v>
      </c>
      <c r="AC5727" t="s">
        <v>263</v>
      </c>
      <c r="AD5727" t="s">
        <v>406</v>
      </c>
      <c r="AE5727" t="s">
        <v>56</v>
      </c>
      <c r="AF5727" t="s">
        <v>57</v>
      </c>
      <c r="AG5727" t="s">
        <v>407</v>
      </c>
      <c r="AH5727" s="45">
        <v>30285</v>
      </c>
      <c r="AI5727">
        <v>320193</v>
      </c>
      <c r="AJ5727">
        <v>1977</v>
      </c>
      <c r="AK5727" t="s">
        <v>408</v>
      </c>
      <c r="AL5727" t="s">
        <v>276</v>
      </c>
      <c r="AM5727" t="s">
        <v>245</v>
      </c>
    </row>
    <row r="5728" spans="1:39" x14ac:dyDescent="0.3">
      <c r="A5728" s="1">
        <v>43641</v>
      </c>
      <c r="B5728" t="s">
        <v>49</v>
      </c>
      <c r="C5728" t="s">
        <v>246</v>
      </c>
      <c r="D5728">
        <v>1100</v>
      </c>
      <c r="E5728">
        <v>18</v>
      </c>
      <c r="F5728">
        <v>198.429993</v>
      </c>
      <c r="G5728">
        <v>199.259995</v>
      </c>
      <c r="H5728">
        <v>195.28999299999899</v>
      </c>
      <c r="I5728">
        <v>195.570007</v>
      </c>
      <c r="J5728">
        <v>195.570007</v>
      </c>
      <c r="K5728">
        <v>21070300</v>
      </c>
      <c r="L5728">
        <v>1.994</v>
      </c>
      <c r="M5728">
        <v>-1.52736442795878E-2</v>
      </c>
      <c r="N5728">
        <v>-1.46187567145484E-2</v>
      </c>
      <c r="O5728">
        <v>8.4852209332030304E-2</v>
      </c>
      <c r="P5728">
        <v>4.97770535161157E-2</v>
      </c>
      <c r="Q5728">
        <v>7.1102410537462593E-2</v>
      </c>
      <c r="R5728">
        <v>8.3042460027330199E-3</v>
      </c>
      <c r="S5728">
        <v>1.36158994200287E-2</v>
      </c>
      <c r="T5728">
        <v>1.60704421502053E-2</v>
      </c>
      <c r="U5728">
        <v>1.9623410830613499E-2</v>
      </c>
      <c r="V5728">
        <v>233.470000999999</v>
      </c>
      <c r="W5728">
        <v>142</v>
      </c>
      <c r="X5728">
        <v>-0.15004593291725399</v>
      </c>
      <c r="Y5728">
        <v>-9.5417756928269908E-3</v>
      </c>
      <c r="Z5728">
        <v>1.5289469014149499</v>
      </c>
      <c r="AA5728">
        <v>0.32784475183447997</v>
      </c>
      <c r="AB5728">
        <v>0.35997885473236302</v>
      </c>
      <c r="AC5728" t="s">
        <v>263</v>
      </c>
      <c r="AD5728" t="s">
        <v>406</v>
      </c>
      <c r="AE5728" t="s">
        <v>56</v>
      </c>
      <c r="AF5728" t="s">
        <v>57</v>
      </c>
      <c r="AG5728" t="s">
        <v>407</v>
      </c>
      <c r="AH5728" s="45">
        <v>30285</v>
      </c>
      <c r="AI5728">
        <v>320193</v>
      </c>
      <c r="AJ5728">
        <v>1977</v>
      </c>
      <c r="AK5728" t="s">
        <v>408</v>
      </c>
      <c r="AL5728" t="s">
        <v>276</v>
      </c>
      <c r="AM5728" t="s">
        <v>245</v>
      </c>
    </row>
    <row r="5729" spans="1:39" x14ac:dyDescent="0.3">
      <c r="A5729" s="1">
        <v>43571</v>
      </c>
      <c r="B5729" t="s">
        <v>49</v>
      </c>
      <c r="C5729" t="s">
        <v>239</v>
      </c>
      <c r="D5729">
        <v>1400</v>
      </c>
      <c r="E5729">
        <v>19</v>
      </c>
      <c r="F5729">
        <v>199.46000699999999</v>
      </c>
      <c r="G5729">
        <v>201.36999499999999</v>
      </c>
      <c r="H5729">
        <v>198.55999800000001</v>
      </c>
      <c r="I5729">
        <v>199.25</v>
      </c>
      <c r="J5729">
        <v>198.48564099999999</v>
      </c>
      <c r="K5729">
        <v>25696400</v>
      </c>
      <c r="L5729">
        <v>2.5920000000000001</v>
      </c>
      <c r="M5729">
        <v>1.00400211591244E-4</v>
      </c>
      <c r="N5729">
        <v>-1.25390882320988E-3</v>
      </c>
      <c r="O5729">
        <v>6.8168712550213006E-2</v>
      </c>
      <c r="P5729">
        <v>0.26794462290024501</v>
      </c>
      <c r="Q5729">
        <v>0.14021187712802499</v>
      </c>
      <c r="R5729">
        <v>5.1074054192485497E-3</v>
      </c>
      <c r="S5729">
        <v>1.167557593715E-2</v>
      </c>
      <c r="T5729">
        <v>1.4074347001371199E-2</v>
      </c>
      <c r="U5729">
        <v>1.8988896958049398E-2</v>
      </c>
      <c r="V5729">
        <v>233.470000999999</v>
      </c>
      <c r="W5729">
        <v>142</v>
      </c>
      <c r="X5729">
        <v>-0.14233459732453499</v>
      </c>
      <c r="Y5729">
        <v>5.0922850790659495E-4</v>
      </c>
      <c r="Z5729">
        <v>1.47675130987693</v>
      </c>
      <c r="AA5729">
        <v>0.76317354969672202</v>
      </c>
      <c r="AB5729">
        <v>0.83759449994749002</v>
      </c>
      <c r="AC5729" t="s">
        <v>264</v>
      </c>
      <c r="AD5729" t="s">
        <v>406</v>
      </c>
      <c r="AE5729" t="s">
        <v>56</v>
      </c>
      <c r="AF5729" t="s">
        <v>57</v>
      </c>
      <c r="AG5729" t="s">
        <v>407</v>
      </c>
      <c r="AH5729" s="45">
        <v>30285</v>
      </c>
      <c r="AI5729">
        <v>320193</v>
      </c>
      <c r="AJ5729">
        <v>1977</v>
      </c>
      <c r="AK5729" t="s">
        <v>408</v>
      </c>
      <c r="AL5729" t="s">
        <v>276</v>
      </c>
      <c r="AM5729" t="s">
        <v>245</v>
      </c>
    </row>
    <row r="5730" spans="1:39" x14ac:dyDescent="0.3">
      <c r="A5730" s="1">
        <v>43614</v>
      </c>
      <c r="B5730" t="s">
        <v>49</v>
      </c>
      <c r="C5730" t="s">
        <v>246</v>
      </c>
      <c r="D5730">
        <v>900</v>
      </c>
      <c r="E5730">
        <v>19</v>
      </c>
      <c r="F5730">
        <v>176.41999799999999</v>
      </c>
      <c r="G5730">
        <v>179.35000600000001</v>
      </c>
      <c r="H5730">
        <v>176</v>
      </c>
      <c r="I5730">
        <v>177.38000500000001</v>
      </c>
      <c r="J5730">
        <v>177.38000500000001</v>
      </c>
      <c r="K5730">
        <v>28481200</v>
      </c>
      <c r="L5730">
        <v>2.2360000000000002</v>
      </c>
      <c r="M5730">
        <v>-4.7804764564719103E-3</v>
      </c>
      <c r="N5730">
        <v>-5.0672968431206999E-2</v>
      </c>
      <c r="O5730">
        <v>-0.13745158075587499</v>
      </c>
      <c r="P5730">
        <v>1.8095121254339999E-2</v>
      </c>
      <c r="Q5730">
        <v>-4.6120720335521198E-2</v>
      </c>
      <c r="R5730">
        <v>8.1476278436586197E-3</v>
      </c>
      <c r="S5730">
        <v>2.1255812017652299E-2</v>
      </c>
      <c r="T5730">
        <v>1.6128460870473899E-2</v>
      </c>
      <c r="U5730">
        <v>1.93124238472435E-2</v>
      </c>
      <c r="V5730">
        <v>233.470000999999</v>
      </c>
      <c r="W5730">
        <v>142</v>
      </c>
      <c r="X5730">
        <v>-0.15004593291725399</v>
      </c>
      <c r="Y5730">
        <v>-6.9359101493404697E-3</v>
      </c>
      <c r="Z5730">
        <v>1.49375591603533</v>
      </c>
      <c r="AA5730">
        <v>-0.44410258048725798</v>
      </c>
      <c r="AB5730">
        <v>-0.35623352255364399</v>
      </c>
      <c r="AC5730" t="s">
        <v>264</v>
      </c>
      <c r="AD5730" t="s">
        <v>406</v>
      </c>
      <c r="AE5730" t="s">
        <v>56</v>
      </c>
      <c r="AF5730" t="s">
        <v>57</v>
      </c>
      <c r="AG5730" t="s">
        <v>407</v>
      </c>
      <c r="AH5730" s="45">
        <v>30285</v>
      </c>
      <c r="AI5730">
        <v>320193</v>
      </c>
      <c r="AJ5730">
        <v>1977</v>
      </c>
      <c r="AK5730" t="s">
        <v>408</v>
      </c>
      <c r="AL5730" t="s">
        <v>276</v>
      </c>
      <c r="AM5730" t="s">
        <v>245</v>
      </c>
    </row>
    <row r="5731" spans="1:39" x14ac:dyDescent="0.3">
      <c r="A5731" s="1">
        <v>43557</v>
      </c>
      <c r="B5731" t="s">
        <v>49</v>
      </c>
      <c r="C5731" t="s">
        <v>246</v>
      </c>
      <c r="D5731">
        <v>1400</v>
      </c>
      <c r="E5731">
        <v>20</v>
      </c>
      <c r="F5731">
        <v>191.08999599999899</v>
      </c>
      <c r="G5731">
        <v>194.46000699999999</v>
      </c>
      <c r="H5731">
        <v>191.050003</v>
      </c>
      <c r="I5731">
        <v>194.020004</v>
      </c>
      <c r="J5731">
        <v>193.27569599999899</v>
      </c>
      <c r="K5731">
        <v>22765700</v>
      </c>
      <c r="L5731">
        <v>2.4809999999999999</v>
      </c>
      <c r="M5731">
        <v>1.44320507028505E-2</v>
      </c>
      <c r="N5731">
        <v>3.7976292405337099E-2</v>
      </c>
      <c r="O5731">
        <v>0.103346681736836</v>
      </c>
      <c r="P5731">
        <v>0.21129273649039901</v>
      </c>
      <c r="Q5731">
        <v>0.166997846750923</v>
      </c>
      <c r="R5731">
        <v>4.7378219277851904E-3</v>
      </c>
      <c r="S5731">
        <v>1.36853897890587E-2</v>
      </c>
      <c r="T5731">
        <v>2.0639488646690001E-2</v>
      </c>
      <c r="U5731">
        <v>1.9125942974659398E-2</v>
      </c>
      <c r="V5731">
        <v>233.470000999999</v>
      </c>
      <c r="W5731">
        <v>142</v>
      </c>
      <c r="X5731">
        <v>-0.14233459732453499</v>
      </c>
      <c r="Y5731" s="44">
        <v>1.7455614805152698E-5</v>
      </c>
      <c r="Z5731">
        <v>1.4617412510619401</v>
      </c>
      <c r="AA5731">
        <v>0.94862402488682396</v>
      </c>
      <c r="AB5731">
        <v>0.76048333481131902</v>
      </c>
      <c r="AC5731" t="s">
        <v>265</v>
      </c>
      <c r="AD5731" t="s">
        <v>406</v>
      </c>
      <c r="AE5731" t="s">
        <v>56</v>
      </c>
      <c r="AF5731" t="s">
        <v>57</v>
      </c>
      <c r="AG5731" t="s">
        <v>407</v>
      </c>
      <c r="AH5731" s="45">
        <v>30285</v>
      </c>
      <c r="AI5731">
        <v>320193</v>
      </c>
      <c r="AJ5731">
        <v>1977</v>
      </c>
      <c r="AK5731" t="s">
        <v>408</v>
      </c>
      <c r="AL5731" t="s">
        <v>276</v>
      </c>
      <c r="AM5731" t="s">
        <v>245</v>
      </c>
    </row>
    <row r="5732" spans="1:39" x14ac:dyDescent="0.3">
      <c r="A5732" s="1">
        <v>43579</v>
      </c>
      <c r="B5732" t="s">
        <v>49</v>
      </c>
      <c r="C5732" t="s">
        <v>239</v>
      </c>
      <c r="D5732">
        <v>1500</v>
      </c>
      <c r="E5732">
        <v>20</v>
      </c>
      <c r="F5732">
        <v>207.36000100000001</v>
      </c>
      <c r="G5732">
        <v>208.479996</v>
      </c>
      <c r="H5732">
        <v>207.050003</v>
      </c>
      <c r="I5732">
        <v>207.16000399999999</v>
      </c>
      <c r="J5732">
        <v>206.365295</v>
      </c>
      <c r="K5732">
        <v>17540600</v>
      </c>
      <c r="L5732">
        <v>2.5219999999999998</v>
      </c>
      <c r="M5732">
        <v>-1.54343332385524E-3</v>
      </c>
      <c r="N5732">
        <v>3.8931115110438098E-2</v>
      </c>
      <c r="O5732">
        <v>8.0956283486567707E-2</v>
      </c>
      <c r="P5732">
        <v>0.30133817754424103</v>
      </c>
      <c r="Q5732">
        <v>0.24120475033664501</v>
      </c>
      <c r="R5732">
        <v>8.6588625706351102E-3</v>
      </c>
      <c r="S5732">
        <v>8.1382668081391805E-3</v>
      </c>
      <c r="T5732">
        <v>1.38137500627572E-2</v>
      </c>
      <c r="U5732">
        <v>1.87432057644784E-2</v>
      </c>
      <c r="V5732">
        <v>233.470000999999</v>
      </c>
      <c r="W5732">
        <v>142</v>
      </c>
      <c r="X5732">
        <v>-0.14233459732453499</v>
      </c>
      <c r="Y5732">
        <v>-2.1941687255359501E-3</v>
      </c>
      <c r="Z5732">
        <v>1.45827370331328</v>
      </c>
      <c r="AA5732">
        <v>1.4424931576820701</v>
      </c>
      <c r="AB5732">
        <v>1.11437249174863</v>
      </c>
      <c r="AC5732" t="s">
        <v>265</v>
      </c>
      <c r="AD5732" t="s">
        <v>406</v>
      </c>
      <c r="AE5732" t="s">
        <v>56</v>
      </c>
      <c r="AF5732" t="s">
        <v>57</v>
      </c>
      <c r="AG5732" t="s">
        <v>407</v>
      </c>
      <c r="AH5732" s="45">
        <v>30285</v>
      </c>
      <c r="AI5732">
        <v>320193</v>
      </c>
      <c r="AJ5732">
        <v>1977</v>
      </c>
      <c r="AK5732" t="s">
        <v>408</v>
      </c>
      <c r="AL5732" t="s">
        <v>276</v>
      </c>
      <c r="AM5732" t="s">
        <v>245</v>
      </c>
    </row>
    <row r="5733" spans="1:39" x14ac:dyDescent="0.3">
      <c r="A5733" s="1">
        <v>43586</v>
      </c>
      <c r="B5733" t="s">
        <v>49</v>
      </c>
      <c r="C5733" t="s">
        <v>239</v>
      </c>
      <c r="D5733">
        <v>3600</v>
      </c>
      <c r="E5733">
        <v>20</v>
      </c>
      <c r="F5733">
        <v>209.88000499999899</v>
      </c>
      <c r="G5733">
        <v>215.30999800000001</v>
      </c>
      <c r="H5733">
        <v>209.229996</v>
      </c>
      <c r="I5733">
        <v>210.520004</v>
      </c>
      <c r="J5733">
        <v>209.712402</v>
      </c>
      <c r="K5733">
        <v>64827300</v>
      </c>
      <c r="L5733">
        <v>2.5110000000000001</v>
      </c>
      <c r="M5733">
        <v>4.7918875803844997E-2</v>
      </c>
      <c r="N5733">
        <v>1.6089202700266401E-2</v>
      </c>
      <c r="O5733">
        <v>0.102819779524965</v>
      </c>
      <c r="P5733">
        <v>0.24640084537257601</v>
      </c>
      <c r="Q5733">
        <v>0.25717312443129098</v>
      </c>
      <c r="R5733">
        <v>2.6128639216809399E-2</v>
      </c>
      <c r="S5733">
        <v>1.31127816384297E-2</v>
      </c>
      <c r="T5733">
        <v>1.23135491308846E-2</v>
      </c>
      <c r="U5733">
        <v>1.8961499533212401E-2</v>
      </c>
      <c r="V5733">
        <v>233.470000999999</v>
      </c>
      <c r="W5733">
        <v>142</v>
      </c>
      <c r="X5733">
        <v>-0.14233459732453499</v>
      </c>
      <c r="Y5733">
        <v>-7.5304459681844096E-3</v>
      </c>
      <c r="Z5733">
        <v>1.45533754065242</v>
      </c>
      <c r="AA5733">
        <v>1.5467537182677999</v>
      </c>
      <c r="AB5733">
        <v>1.4362636436263201</v>
      </c>
      <c r="AC5733" t="s">
        <v>265</v>
      </c>
      <c r="AD5733" t="s">
        <v>406</v>
      </c>
      <c r="AE5733" t="s">
        <v>56</v>
      </c>
      <c r="AF5733" t="s">
        <v>57</v>
      </c>
      <c r="AG5733" t="s">
        <v>407</v>
      </c>
      <c r="AH5733" s="45">
        <v>30285</v>
      </c>
      <c r="AI5733">
        <v>320193</v>
      </c>
      <c r="AJ5733">
        <v>1977</v>
      </c>
      <c r="AK5733" t="s">
        <v>408</v>
      </c>
      <c r="AL5733" t="s">
        <v>276</v>
      </c>
      <c r="AM5733" t="s">
        <v>245</v>
      </c>
    </row>
    <row r="5734" spans="1:39" x14ac:dyDescent="0.3">
      <c r="A5734" s="1">
        <v>43587</v>
      </c>
      <c r="B5734" t="s">
        <v>49</v>
      </c>
      <c r="C5734" t="s">
        <v>246</v>
      </c>
      <c r="D5734">
        <v>3200</v>
      </c>
      <c r="E5734">
        <v>20</v>
      </c>
      <c r="F5734">
        <v>209.83999599999899</v>
      </c>
      <c r="G5734">
        <v>212.64999399999999</v>
      </c>
      <c r="H5734">
        <v>208.13000500000001</v>
      </c>
      <c r="I5734">
        <v>209.14999399999999</v>
      </c>
      <c r="J5734">
        <v>208.347656</v>
      </c>
      <c r="K5734">
        <v>31996300</v>
      </c>
      <c r="L5734">
        <v>2.552</v>
      </c>
      <c r="M5734">
        <v>-6.52897028477683E-3</v>
      </c>
      <c r="N5734">
        <v>1.86767683902699E-2</v>
      </c>
      <c r="O5734">
        <v>8.9522511921462794E-2</v>
      </c>
      <c r="P5734">
        <v>0.232696460577488</v>
      </c>
      <c r="Q5734">
        <v>0.227673867769418</v>
      </c>
      <c r="R5734">
        <v>2.58473766913303E-2</v>
      </c>
      <c r="S5734">
        <v>1.33165118801784E-2</v>
      </c>
      <c r="T5734">
        <v>1.2375844965148401E-2</v>
      </c>
      <c r="U5734">
        <v>1.8916455499007601E-2</v>
      </c>
      <c r="V5734">
        <v>233.470000999999</v>
      </c>
      <c r="W5734">
        <v>142</v>
      </c>
      <c r="X5734">
        <v>-0.14233459732453499</v>
      </c>
      <c r="Y5734">
        <v>-2.1262443276895502E-3</v>
      </c>
      <c r="Z5734">
        <v>1.4539312764464001</v>
      </c>
      <c r="AA5734">
        <v>1.34702413532065</v>
      </c>
      <c r="AB5734">
        <v>1.4109232108857299</v>
      </c>
      <c r="AC5734" t="s">
        <v>265</v>
      </c>
      <c r="AD5734" t="s">
        <v>406</v>
      </c>
      <c r="AE5734" t="s">
        <v>56</v>
      </c>
      <c r="AF5734" t="s">
        <v>57</v>
      </c>
      <c r="AG5734" t="s">
        <v>407</v>
      </c>
      <c r="AH5734" s="45">
        <v>30285</v>
      </c>
      <c r="AI5734">
        <v>320193</v>
      </c>
      <c r="AJ5734">
        <v>1977</v>
      </c>
      <c r="AK5734" t="s">
        <v>408</v>
      </c>
      <c r="AL5734" t="s">
        <v>276</v>
      </c>
      <c r="AM5734" t="s">
        <v>245</v>
      </c>
    </row>
    <row r="5735" spans="1:39" x14ac:dyDescent="0.3">
      <c r="A5735" s="1">
        <v>43602</v>
      </c>
      <c r="B5735" t="s">
        <v>49</v>
      </c>
      <c r="C5735" t="s">
        <v>246</v>
      </c>
      <c r="D5735">
        <v>1700</v>
      </c>
      <c r="E5735">
        <v>20</v>
      </c>
      <c r="F5735">
        <v>186.929993</v>
      </c>
      <c r="G5735">
        <v>190.89999399999999</v>
      </c>
      <c r="H5735">
        <v>186.759995</v>
      </c>
      <c r="I5735">
        <v>189</v>
      </c>
      <c r="J5735">
        <v>189</v>
      </c>
      <c r="K5735">
        <v>32879100</v>
      </c>
      <c r="L5735">
        <v>2.3929999999999998</v>
      </c>
      <c r="M5735">
        <v>-5.6980316365232301E-3</v>
      </c>
      <c r="N5735">
        <v>-4.2369966586694403E-2</v>
      </c>
      <c r="O5735">
        <v>-4.8969744919631103E-2</v>
      </c>
      <c r="P5735">
        <v>0.1073246125461</v>
      </c>
      <c r="Q5735">
        <v>1.94553622028571E-2</v>
      </c>
      <c r="R5735">
        <v>3.0276184108932E-2</v>
      </c>
      <c r="S5735">
        <v>2.0468141441596002E-2</v>
      </c>
      <c r="T5735">
        <v>1.5063951968559801E-2</v>
      </c>
      <c r="U5735">
        <v>1.9106570659713901E-2</v>
      </c>
      <c r="V5735">
        <v>233.470000999999</v>
      </c>
      <c r="W5735">
        <v>142</v>
      </c>
      <c r="X5735">
        <v>-0.15004593291725399</v>
      </c>
      <c r="Y5735">
        <v>-5.8544371529206298E-3</v>
      </c>
      <c r="Z5735">
        <v>1.4866604326773301</v>
      </c>
      <c r="AA5735">
        <v>-2.9536716281177999E-2</v>
      </c>
      <c r="AB5735">
        <v>-3.3177694591195801E-2</v>
      </c>
      <c r="AC5735" t="s">
        <v>265</v>
      </c>
      <c r="AD5735" t="s">
        <v>406</v>
      </c>
      <c r="AE5735" t="s">
        <v>56</v>
      </c>
      <c r="AF5735" t="s">
        <v>57</v>
      </c>
      <c r="AG5735" t="s">
        <v>407</v>
      </c>
      <c r="AH5735" s="45">
        <v>30285</v>
      </c>
      <c r="AI5735">
        <v>320193</v>
      </c>
      <c r="AJ5735">
        <v>1977</v>
      </c>
      <c r="AK5735" t="s">
        <v>408</v>
      </c>
      <c r="AL5735" t="s">
        <v>276</v>
      </c>
      <c r="AM5735" t="s">
        <v>245</v>
      </c>
    </row>
    <row r="5736" spans="1:39" x14ac:dyDescent="0.3">
      <c r="A5736" s="1">
        <v>43605</v>
      </c>
      <c r="B5736" t="s">
        <v>49</v>
      </c>
      <c r="C5736" t="s">
        <v>246</v>
      </c>
      <c r="D5736">
        <v>1900</v>
      </c>
      <c r="E5736">
        <v>20</v>
      </c>
      <c r="F5736">
        <v>183.520004</v>
      </c>
      <c r="G5736">
        <v>184.35000600000001</v>
      </c>
      <c r="H5736">
        <v>180.279999</v>
      </c>
      <c r="I5736">
        <v>183.08999599999899</v>
      </c>
      <c r="J5736">
        <v>183.08999599999899</v>
      </c>
      <c r="K5736">
        <v>38612300</v>
      </c>
      <c r="L5736">
        <v>2.4159999999999999</v>
      </c>
      <c r="M5736">
        <v>-3.1769201682308401E-2</v>
      </c>
      <c r="N5736">
        <v>-1.4262355158836599E-2</v>
      </c>
      <c r="O5736">
        <v>-0.100024784154549</v>
      </c>
      <c r="P5736">
        <v>7.2567376297543201E-2</v>
      </c>
      <c r="Q5736">
        <v>-5.9699862921075699E-3</v>
      </c>
      <c r="R5736">
        <v>1.87683149408077E-2</v>
      </c>
      <c r="S5736">
        <v>2.0804544582069501E-2</v>
      </c>
      <c r="T5736">
        <v>1.56415518044302E-2</v>
      </c>
      <c r="U5736">
        <v>1.9207476957060401E-2</v>
      </c>
      <c r="V5736">
        <v>233.470000999999</v>
      </c>
      <c r="W5736">
        <v>142</v>
      </c>
      <c r="X5736">
        <v>-0.15004593291725399</v>
      </c>
      <c r="Y5736">
        <v>-6.7722580366252503E-3</v>
      </c>
      <c r="Z5736">
        <v>1.49294031178493</v>
      </c>
      <c r="AA5736">
        <v>-0.19847294833034099</v>
      </c>
      <c r="AB5736">
        <v>-3.5556164060464503E-2</v>
      </c>
      <c r="AC5736" t="s">
        <v>265</v>
      </c>
      <c r="AD5736" t="s">
        <v>406</v>
      </c>
      <c r="AE5736" t="s">
        <v>56</v>
      </c>
      <c r="AF5736" t="s">
        <v>57</v>
      </c>
      <c r="AG5736" t="s">
        <v>407</v>
      </c>
      <c r="AH5736" s="45">
        <v>30285</v>
      </c>
      <c r="AI5736">
        <v>320193</v>
      </c>
      <c r="AJ5736">
        <v>1977</v>
      </c>
      <c r="AK5736" t="s">
        <v>408</v>
      </c>
      <c r="AL5736" t="s">
        <v>276</v>
      </c>
      <c r="AM5736" t="s">
        <v>245</v>
      </c>
    </row>
    <row r="5737" spans="1:39" x14ac:dyDescent="0.3">
      <c r="A5737" s="1">
        <v>43616</v>
      </c>
      <c r="B5737" t="s">
        <v>49</v>
      </c>
      <c r="C5737" t="s">
        <v>239</v>
      </c>
      <c r="D5737">
        <v>800</v>
      </c>
      <c r="E5737">
        <v>20</v>
      </c>
      <c r="F5737">
        <v>176.229996</v>
      </c>
      <c r="G5737">
        <v>177.990005</v>
      </c>
      <c r="H5737">
        <v>174.990005</v>
      </c>
      <c r="I5737">
        <v>175.070007</v>
      </c>
      <c r="J5737">
        <v>175.070007</v>
      </c>
      <c r="K5737">
        <v>27043600</v>
      </c>
      <c r="L5737">
        <v>2.1419999999999999</v>
      </c>
      <c r="M5737">
        <v>-1.8281607765822799E-2</v>
      </c>
      <c r="N5737">
        <v>-2.5880264136490701E-2</v>
      </c>
      <c r="O5737">
        <v>-0.13263226805728601</v>
      </c>
      <c r="P5737">
        <v>4.4149693790943396E-3</v>
      </c>
      <c r="Q5737">
        <v>-5.3485635749471301E-2</v>
      </c>
      <c r="R5737">
        <v>8.3941799630397208E-3</v>
      </c>
      <c r="S5737">
        <v>2.1300322317396699E-2</v>
      </c>
      <c r="T5737">
        <v>1.6207682152879498E-2</v>
      </c>
      <c r="U5737">
        <v>1.93475113624276E-2</v>
      </c>
      <c r="V5737">
        <v>233.470000999999</v>
      </c>
      <c r="W5737">
        <v>142</v>
      </c>
      <c r="X5737">
        <v>-0.15004593291725399</v>
      </c>
      <c r="Y5737">
        <v>-1.3283204951564801E-2</v>
      </c>
      <c r="Z5737">
        <v>1.51123575339417</v>
      </c>
      <c r="AA5737">
        <v>-0.48285844901235397</v>
      </c>
      <c r="AB5737">
        <v>-0.42015217041095798</v>
      </c>
      <c r="AC5737" t="s">
        <v>265</v>
      </c>
      <c r="AD5737" t="s">
        <v>406</v>
      </c>
      <c r="AE5737" t="s">
        <v>56</v>
      </c>
      <c r="AF5737" t="s">
        <v>57</v>
      </c>
      <c r="AG5737" t="s">
        <v>407</v>
      </c>
      <c r="AH5737" s="45">
        <v>30285</v>
      </c>
      <c r="AI5737">
        <v>320193</v>
      </c>
      <c r="AJ5737">
        <v>1977</v>
      </c>
      <c r="AK5737" t="s">
        <v>408</v>
      </c>
      <c r="AL5737" t="s">
        <v>276</v>
      </c>
      <c r="AM5737" t="s">
        <v>245</v>
      </c>
    </row>
    <row r="5738" spans="1:39" x14ac:dyDescent="0.3">
      <c r="A5738" s="1">
        <v>43621</v>
      </c>
      <c r="B5738" t="s">
        <v>49</v>
      </c>
      <c r="C5738" t="s">
        <v>246</v>
      </c>
      <c r="D5738">
        <v>1600</v>
      </c>
      <c r="E5738">
        <v>20</v>
      </c>
      <c r="F5738">
        <v>184.279999</v>
      </c>
      <c r="G5738">
        <v>184.990005</v>
      </c>
      <c r="H5738">
        <v>181.13999899999999</v>
      </c>
      <c r="I5738">
        <v>182.53999299999899</v>
      </c>
      <c r="J5738">
        <v>182.53999299999899</v>
      </c>
      <c r="K5738">
        <v>29773400</v>
      </c>
      <c r="L5738">
        <v>2.1230000000000002</v>
      </c>
      <c r="M5738">
        <v>1.6014446088122702E-2</v>
      </c>
      <c r="N5738">
        <v>2.8674936604594199E-2</v>
      </c>
      <c r="O5738">
        <v>-0.14459345988105701</v>
      </c>
      <c r="P5738">
        <v>4.8773496727986698E-2</v>
      </c>
      <c r="Q5738">
        <v>-3.4532992670131303E-2</v>
      </c>
      <c r="R5738">
        <v>2.1489891709016801E-2</v>
      </c>
      <c r="S5738">
        <v>2.01616127256799E-2</v>
      </c>
      <c r="T5738">
        <v>1.6962107712957399E-2</v>
      </c>
      <c r="U5738">
        <v>1.9476533078642399E-2</v>
      </c>
      <c r="V5738">
        <v>233.470000999999</v>
      </c>
      <c r="W5738">
        <v>142</v>
      </c>
      <c r="X5738">
        <v>-0.15004593291725399</v>
      </c>
      <c r="Y5738">
        <v>8.1287266899663802E-3</v>
      </c>
      <c r="Z5738">
        <v>1.5180616463103001</v>
      </c>
      <c r="AA5738">
        <v>-0.35650576616785901</v>
      </c>
      <c r="AB5738">
        <v>-0.43043886193834402</v>
      </c>
      <c r="AC5738" t="s">
        <v>265</v>
      </c>
      <c r="AD5738" t="s">
        <v>406</v>
      </c>
      <c r="AE5738" t="s">
        <v>56</v>
      </c>
      <c r="AF5738" t="s">
        <v>57</v>
      </c>
      <c r="AG5738" t="s">
        <v>407</v>
      </c>
      <c r="AH5738" s="45">
        <v>30285</v>
      </c>
      <c r="AI5738">
        <v>320193</v>
      </c>
      <c r="AJ5738">
        <v>1977</v>
      </c>
      <c r="AK5738" t="s">
        <v>408</v>
      </c>
      <c r="AL5738" t="s">
        <v>276</v>
      </c>
      <c r="AM5738" t="s">
        <v>245</v>
      </c>
    </row>
    <row r="5739" spans="1:39" x14ac:dyDescent="0.3">
      <c r="A5739" s="1">
        <v>43602</v>
      </c>
      <c r="B5739" t="s">
        <v>50</v>
      </c>
      <c r="C5739" t="s">
        <v>239</v>
      </c>
      <c r="D5739">
        <v>300</v>
      </c>
      <c r="E5739">
        <v>2</v>
      </c>
      <c r="F5739">
        <v>53.389998999999897</v>
      </c>
      <c r="G5739">
        <v>53.889998999999897</v>
      </c>
      <c r="H5739">
        <v>53.240001999999997</v>
      </c>
      <c r="I5739">
        <v>53.68</v>
      </c>
      <c r="J5739">
        <v>53.170025000000003</v>
      </c>
      <c r="K5739">
        <v>3006700</v>
      </c>
      <c r="L5739">
        <v>2.3929999999999998</v>
      </c>
      <c r="M5739">
        <v>-4.6464554342949002E-3</v>
      </c>
      <c r="N5739">
        <v>-1.2220151919572601E-2</v>
      </c>
      <c r="O5739">
        <v>-2.0649707056373701E-2</v>
      </c>
      <c r="P5739">
        <v>-5.5854730303308099E-2</v>
      </c>
      <c r="Q5739">
        <v>-0.16560656751380001</v>
      </c>
      <c r="R5739">
        <v>1.7521411531367201E-2</v>
      </c>
      <c r="S5739">
        <v>1.3579312793462899E-2</v>
      </c>
      <c r="T5739">
        <v>1.6905114781430201E-2</v>
      </c>
      <c r="U5739">
        <v>1.76830102596763E-2</v>
      </c>
      <c r="V5739">
        <v>67.690002000000007</v>
      </c>
      <c r="W5739">
        <v>45.639998999999897</v>
      </c>
      <c r="X5739">
        <v>-0.147401280045934</v>
      </c>
      <c r="Y5739">
        <v>-5.8544371529206298E-3</v>
      </c>
      <c r="Z5739">
        <v>1.10051871519496</v>
      </c>
      <c r="AA5739">
        <v>-2.4239825577891101</v>
      </c>
      <c r="AB5739">
        <v>-2.2464364904441201</v>
      </c>
      <c r="AC5739" t="s">
        <v>247</v>
      </c>
      <c r="AD5739" t="s">
        <v>409</v>
      </c>
      <c r="AE5739" t="s">
        <v>62</v>
      </c>
      <c r="AF5739" t="s">
        <v>64</v>
      </c>
      <c r="AG5739" t="s">
        <v>410</v>
      </c>
      <c r="AH5739" s="45">
        <v>36151</v>
      </c>
      <c r="AI5739">
        <v>815097</v>
      </c>
      <c r="AK5739" t="s">
        <v>411</v>
      </c>
      <c r="AL5739" t="s">
        <v>318</v>
      </c>
      <c r="AM5739" t="s">
        <v>245</v>
      </c>
    </row>
    <row r="5740" spans="1:39" x14ac:dyDescent="0.3">
      <c r="A5740" s="1">
        <v>43619</v>
      </c>
      <c r="B5740" t="s">
        <v>50</v>
      </c>
      <c r="C5740" t="s">
        <v>239</v>
      </c>
      <c r="D5740">
        <v>500</v>
      </c>
      <c r="E5740">
        <v>2</v>
      </c>
      <c r="F5740">
        <v>50.990001999999997</v>
      </c>
      <c r="G5740">
        <v>51.490001999999997</v>
      </c>
      <c r="H5740">
        <v>50.689999</v>
      </c>
      <c r="I5740">
        <v>51.119999</v>
      </c>
      <c r="J5740">
        <v>51.119999</v>
      </c>
      <c r="K5740">
        <v>3544300</v>
      </c>
      <c r="L5740">
        <v>2.081</v>
      </c>
      <c r="M5740">
        <v>-1.36839042696242E-3</v>
      </c>
      <c r="N5740">
        <v>-9.5396810292617193E-3</v>
      </c>
      <c r="O5740">
        <v>-7.84107715454751E-2</v>
      </c>
      <c r="P5740">
        <v>-9.1580586188417801E-2</v>
      </c>
      <c r="Q5740">
        <v>-0.16288705716020899</v>
      </c>
      <c r="R5740">
        <v>5.6798594547506102E-3</v>
      </c>
      <c r="S5740">
        <v>1.2766473709776001E-2</v>
      </c>
      <c r="T5740">
        <v>1.67286363940293E-2</v>
      </c>
      <c r="U5740">
        <v>1.76702735353798E-2</v>
      </c>
      <c r="V5740">
        <v>67.690002000000007</v>
      </c>
      <c r="W5740">
        <v>45.639998999999897</v>
      </c>
      <c r="X5740">
        <v>-0.147401280045934</v>
      </c>
      <c r="Y5740">
        <v>-2.7690708645509302E-3</v>
      </c>
      <c r="Z5740">
        <v>1.0934138261351201</v>
      </c>
      <c r="AA5740">
        <v>-2.5748718676870799</v>
      </c>
      <c r="AB5740">
        <v>-2.70651974669748</v>
      </c>
      <c r="AC5740" t="s">
        <v>247</v>
      </c>
      <c r="AD5740" t="s">
        <v>409</v>
      </c>
      <c r="AE5740" t="s">
        <v>62</v>
      </c>
      <c r="AF5740" t="s">
        <v>64</v>
      </c>
      <c r="AG5740" t="s">
        <v>410</v>
      </c>
      <c r="AH5740" s="45">
        <v>36151</v>
      </c>
      <c r="AI5740">
        <v>815097</v>
      </c>
      <c r="AK5740" t="s">
        <v>411</v>
      </c>
      <c r="AL5740" t="s">
        <v>318</v>
      </c>
      <c r="AM5740" t="s">
        <v>245</v>
      </c>
    </row>
    <row r="5741" spans="1:39" x14ac:dyDescent="0.3">
      <c r="A5741" s="1">
        <v>43615</v>
      </c>
      <c r="B5741" t="s">
        <v>50</v>
      </c>
      <c r="C5741" t="s">
        <v>246</v>
      </c>
      <c r="D5741">
        <v>400</v>
      </c>
      <c r="E5741">
        <v>3</v>
      </c>
      <c r="F5741">
        <v>51.669998</v>
      </c>
      <c r="G5741">
        <v>51.91</v>
      </c>
      <c r="H5741">
        <v>51.259997999999896</v>
      </c>
      <c r="I5741">
        <v>51.549999</v>
      </c>
      <c r="J5741">
        <v>51.549999</v>
      </c>
      <c r="K5741">
        <v>1950900</v>
      </c>
      <c r="L5741">
        <v>2.2269999999999999</v>
      </c>
      <c r="M5741">
        <v>-9.69442663499718E-4</v>
      </c>
      <c r="N5741">
        <v>-1.1188426898499901E-2</v>
      </c>
      <c r="O5741">
        <v>-4.48175717633056E-2</v>
      </c>
      <c r="P5741">
        <v>-0.104198576053393</v>
      </c>
      <c r="Q5741">
        <v>-0.15883658565266501</v>
      </c>
      <c r="R5741">
        <v>6.4791633765082096E-3</v>
      </c>
      <c r="S5741">
        <v>1.3667281023339001E-2</v>
      </c>
      <c r="T5741">
        <v>1.6926333797963801E-2</v>
      </c>
      <c r="U5741">
        <v>1.76785914913987E-2</v>
      </c>
      <c r="V5741">
        <v>67.690002000000007</v>
      </c>
      <c r="W5741">
        <v>45.639998999999897</v>
      </c>
      <c r="X5741">
        <v>-0.147401280045934</v>
      </c>
      <c r="Y5741">
        <v>2.0962723552933101E-3</v>
      </c>
      <c r="Z5741">
        <v>1.0946753173877199</v>
      </c>
      <c r="AA5741">
        <v>-2.5120306654269902</v>
      </c>
      <c r="AB5741">
        <v>-2.7815847295556999</v>
      </c>
      <c r="AC5741" t="s">
        <v>248</v>
      </c>
      <c r="AD5741" t="s">
        <v>409</v>
      </c>
      <c r="AE5741" t="s">
        <v>62</v>
      </c>
      <c r="AF5741" t="s">
        <v>64</v>
      </c>
      <c r="AG5741" t="s">
        <v>410</v>
      </c>
      <c r="AH5741" s="45">
        <v>36151</v>
      </c>
      <c r="AI5741">
        <v>815097</v>
      </c>
      <c r="AK5741" t="s">
        <v>411</v>
      </c>
      <c r="AL5741" t="s">
        <v>318</v>
      </c>
      <c r="AM5741" t="s">
        <v>245</v>
      </c>
    </row>
    <row r="5742" spans="1:39" x14ac:dyDescent="0.3">
      <c r="A5742" s="1">
        <v>43616</v>
      </c>
      <c r="B5742" t="s">
        <v>50</v>
      </c>
      <c r="C5742" t="s">
        <v>239</v>
      </c>
      <c r="D5742">
        <v>400</v>
      </c>
      <c r="E5742">
        <v>3</v>
      </c>
      <c r="F5742">
        <v>50.91</v>
      </c>
      <c r="G5742">
        <v>51.27</v>
      </c>
      <c r="H5742">
        <v>50.82</v>
      </c>
      <c r="I5742">
        <v>51.189999</v>
      </c>
      <c r="J5742">
        <v>51.189999</v>
      </c>
      <c r="K5742">
        <v>2669500</v>
      </c>
      <c r="L5742">
        <v>2.1419999999999999</v>
      </c>
      <c r="M5742">
        <v>-7.0080101299004396E-3</v>
      </c>
      <c r="N5742">
        <v>-8.3649939837050196E-3</v>
      </c>
      <c r="O5742">
        <v>-5.9694670894920497E-2</v>
      </c>
      <c r="P5742">
        <v>-0.112590704794195</v>
      </c>
      <c r="Q5742">
        <v>-0.17110653237571399</v>
      </c>
      <c r="R5742">
        <v>5.7318129832709197E-3</v>
      </c>
      <c r="S5742">
        <v>1.35210613955441E-2</v>
      </c>
      <c r="T5742">
        <v>1.6935059250198101E-2</v>
      </c>
      <c r="U5742">
        <v>1.7679195359516901E-2</v>
      </c>
      <c r="V5742">
        <v>67.690002000000007</v>
      </c>
      <c r="W5742">
        <v>45.639998999999897</v>
      </c>
      <c r="X5742">
        <v>-0.147401280045934</v>
      </c>
      <c r="Y5742">
        <v>-1.3283204951564801E-2</v>
      </c>
      <c r="Z5742">
        <v>1.09410161163994</v>
      </c>
      <c r="AA5742">
        <v>-2.6857948628941202</v>
      </c>
      <c r="AB5742">
        <v>-2.7510372836837398</v>
      </c>
      <c r="AC5742" t="s">
        <v>248</v>
      </c>
      <c r="AD5742" t="s">
        <v>409</v>
      </c>
      <c r="AE5742" t="s">
        <v>62</v>
      </c>
      <c r="AF5742" t="s">
        <v>64</v>
      </c>
      <c r="AG5742" t="s">
        <v>410</v>
      </c>
      <c r="AH5742" s="45">
        <v>36151</v>
      </c>
      <c r="AI5742">
        <v>815097</v>
      </c>
      <c r="AK5742" t="s">
        <v>411</v>
      </c>
      <c r="AL5742" t="s">
        <v>318</v>
      </c>
      <c r="AM5742" t="s">
        <v>245</v>
      </c>
    </row>
    <row r="5743" spans="1:39" x14ac:dyDescent="0.3">
      <c r="A5743" s="1">
        <v>43644</v>
      </c>
      <c r="B5743" t="s">
        <v>50</v>
      </c>
      <c r="C5743" t="s">
        <v>239</v>
      </c>
      <c r="D5743">
        <v>500</v>
      </c>
      <c r="E5743">
        <v>3</v>
      </c>
      <c r="F5743">
        <v>46</v>
      </c>
      <c r="G5743">
        <v>46.610000999999997</v>
      </c>
      <c r="H5743">
        <v>45.799999</v>
      </c>
      <c r="I5743">
        <v>46.549999</v>
      </c>
      <c r="J5743">
        <v>46.549999</v>
      </c>
      <c r="K5743">
        <v>5950300</v>
      </c>
      <c r="L5743">
        <v>2</v>
      </c>
      <c r="M5743">
        <v>1.36262737834956E-2</v>
      </c>
      <c r="N5743">
        <v>-1.71715002485191E-3</v>
      </c>
      <c r="O5743">
        <v>-0.10299465148702699</v>
      </c>
      <c r="P5743">
        <v>-7.6247676182360405E-2</v>
      </c>
      <c r="Q5743">
        <v>-0.18654460362643299</v>
      </c>
      <c r="R5743">
        <v>1.2817098128444501E-2</v>
      </c>
      <c r="S5743">
        <v>2.3005516900713601E-2</v>
      </c>
      <c r="T5743">
        <v>1.7239571672504301E-2</v>
      </c>
      <c r="U5743">
        <v>1.75653693906824E-2</v>
      </c>
      <c r="V5743">
        <v>67.690002000000007</v>
      </c>
      <c r="W5743">
        <v>44.759997999999896</v>
      </c>
      <c r="X5743">
        <v>-0.156837223817923</v>
      </c>
      <c r="Y5743">
        <v>5.7409418775350302E-3</v>
      </c>
      <c r="Z5743">
        <v>1.00676948301643</v>
      </c>
      <c r="AA5743">
        <v>-3.0358363823396299</v>
      </c>
      <c r="AB5743">
        <v>-3.8574584242210799</v>
      </c>
      <c r="AC5743" t="s">
        <v>248</v>
      </c>
      <c r="AD5743" t="s">
        <v>409</v>
      </c>
      <c r="AE5743" t="s">
        <v>62</v>
      </c>
      <c r="AF5743" t="s">
        <v>64</v>
      </c>
      <c r="AG5743" t="s">
        <v>410</v>
      </c>
      <c r="AH5743" s="45">
        <v>36151</v>
      </c>
      <c r="AI5743">
        <v>815097</v>
      </c>
      <c r="AK5743" t="s">
        <v>411</v>
      </c>
      <c r="AL5743" t="s">
        <v>318</v>
      </c>
      <c r="AM5743" t="s">
        <v>245</v>
      </c>
    </row>
    <row r="5744" spans="1:39" x14ac:dyDescent="0.3">
      <c r="A5744" s="1">
        <v>43598</v>
      </c>
      <c r="B5744" t="s">
        <v>50</v>
      </c>
      <c r="C5744" t="s">
        <v>246</v>
      </c>
      <c r="D5744">
        <v>200</v>
      </c>
      <c r="E5744">
        <v>4</v>
      </c>
      <c r="F5744">
        <v>53</v>
      </c>
      <c r="G5744">
        <v>53.259997999999896</v>
      </c>
      <c r="H5744">
        <v>52.330002</v>
      </c>
      <c r="I5744">
        <v>52.779998999999997</v>
      </c>
      <c r="J5744">
        <v>52.278576000000001</v>
      </c>
      <c r="K5744">
        <v>4467400</v>
      </c>
      <c r="L5744">
        <v>2.4049999999999998</v>
      </c>
      <c r="M5744">
        <v>-2.9128299190106999E-2</v>
      </c>
      <c r="N5744">
        <v>-3.8469865752496397E-2</v>
      </c>
      <c r="O5744">
        <v>9.7097216483129408E-3</v>
      </c>
      <c r="P5744">
        <v>-6.5223580297793099E-2</v>
      </c>
      <c r="Q5744">
        <v>-0.160895527377617</v>
      </c>
      <c r="R5744">
        <v>1.6688535314627301E-2</v>
      </c>
      <c r="S5744">
        <v>1.43338538929029E-2</v>
      </c>
      <c r="T5744">
        <v>1.6747465688072099E-2</v>
      </c>
      <c r="U5744">
        <v>1.76605060443372E-2</v>
      </c>
      <c r="V5744">
        <v>67.690002000000007</v>
      </c>
      <c r="W5744">
        <v>45.639998999999897</v>
      </c>
      <c r="X5744">
        <v>-0.147401280045934</v>
      </c>
      <c r="Y5744">
        <v>-2.4426469085879299E-2</v>
      </c>
      <c r="Z5744">
        <v>1.09727567876498</v>
      </c>
      <c r="AA5744">
        <v>-2.2683714663996901</v>
      </c>
      <c r="AB5744">
        <v>-1.9267661741269799</v>
      </c>
      <c r="AC5744" t="s">
        <v>249</v>
      </c>
      <c r="AD5744" t="s">
        <v>409</v>
      </c>
      <c r="AE5744" t="s">
        <v>62</v>
      </c>
      <c r="AF5744" t="s">
        <v>64</v>
      </c>
      <c r="AG5744" t="s">
        <v>410</v>
      </c>
      <c r="AH5744" s="45">
        <v>36151</v>
      </c>
      <c r="AI5744">
        <v>815097</v>
      </c>
      <c r="AK5744" t="s">
        <v>411</v>
      </c>
      <c r="AL5744" t="s">
        <v>318</v>
      </c>
      <c r="AM5744" t="s">
        <v>245</v>
      </c>
    </row>
    <row r="5745" spans="1:39" x14ac:dyDescent="0.3">
      <c r="A5745" s="1">
        <v>43600</v>
      </c>
      <c r="B5745" t="s">
        <v>50</v>
      </c>
      <c r="C5745" t="s">
        <v>239</v>
      </c>
      <c r="D5745">
        <v>400</v>
      </c>
      <c r="E5745">
        <v>4</v>
      </c>
      <c r="F5745">
        <v>53.360000999999997</v>
      </c>
      <c r="G5745">
        <v>53.950001</v>
      </c>
      <c r="H5745">
        <v>53.110000999999997</v>
      </c>
      <c r="I5745">
        <v>53.790000999999997</v>
      </c>
      <c r="J5745">
        <v>53.278979999999997</v>
      </c>
      <c r="K5745">
        <v>3906800</v>
      </c>
      <c r="L5745">
        <v>2.379</v>
      </c>
      <c r="M5745">
        <v>-5.5760668787206095E-4</v>
      </c>
      <c r="N5745">
        <v>-4.2668293456566298E-3</v>
      </c>
      <c r="O5745">
        <v>4.0983863947003096E-3</v>
      </c>
      <c r="P5745">
        <v>-5.0308041834589097E-2</v>
      </c>
      <c r="Q5745">
        <v>-0.15373449775363199</v>
      </c>
      <c r="R5745">
        <v>1.7907137972618802E-2</v>
      </c>
      <c r="S5745">
        <v>1.42330672812035E-2</v>
      </c>
      <c r="T5745">
        <v>1.6899700008480501E-2</v>
      </c>
      <c r="U5745">
        <v>1.7687036812572401E-2</v>
      </c>
      <c r="V5745">
        <v>67.690002000000007</v>
      </c>
      <c r="W5745">
        <v>45.639998999999897</v>
      </c>
      <c r="X5745">
        <v>-0.147401280045934</v>
      </c>
      <c r="Y5745">
        <v>5.8219943882337104E-3</v>
      </c>
      <c r="Z5745">
        <v>1.09942550298612</v>
      </c>
      <c r="AA5745">
        <v>-2.2171422330141901</v>
      </c>
      <c r="AB5745">
        <v>-2.0434836284705802</v>
      </c>
      <c r="AC5745" t="s">
        <v>249</v>
      </c>
      <c r="AD5745" t="s">
        <v>409</v>
      </c>
      <c r="AE5745" t="s">
        <v>62</v>
      </c>
      <c r="AF5745" t="s">
        <v>64</v>
      </c>
      <c r="AG5745" t="s">
        <v>410</v>
      </c>
      <c r="AH5745" s="45">
        <v>36151</v>
      </c>
      <c r="AI5745">
        <v>815097</v>
      </c>
      <c r="AK5745" t="s">
        <v>411</v>
      </c>
      <c r="AL5745" t="s">
        <v>318</v>
      </c>
      <c r="AM5745" t="s">
        <v>245</v>
      </c>
    </row>
    <row r="5746" spans="1:39" x14ac:dyDescent="0.3">
      <c r="A5746" s="1">
        <v>43621</v>
      </c>
      <c r="B5746" t="s">
        <v>50</v>
      </c>
      <c r="C5746" t="s">
        <v>239</v>
      </c>
      <c r="D5746">
        <v>200</v>
      </c>
      <c r="E5746">
        <v>4</v>
      </c>
      <c r="F5746">
        <v>52.470001000000003</v>
      </c>
      <c r="G5746">
        <v>52.5</v>
      </c>
      <c r="H5746">
        <v>50.5</v>
      </c>
      <c r="I5746">
        <v>50.889998999999897</v>
      </c>
      <c r="J5746">
        <v>50.889998999999897</v>
      </c>
      <c r="K5746">
        <v>5599100</v>
      </c>
      <c r="L5746">
        <v>2.1230000000000002</v>
      </c>
      <c r="M5746">
        <v>-2.69474486777323E-2</v>
      </c>
      <c r="N5746">
        <v>-1.3855212777311301E-2</v>
      </c>
      <c r="O5746">
        <v>-7.1388497142863203E-2</v>
      </c>
      <c r="P5746">
        <v>-8.8814613647110296E-2</v>
      </c>
      <c r="Q5746">
        <v>-0.18427313263383099</v>
      </c>
      <c r="R5746">
        <v>1.7629262024173101E-2</v>
      </c>
      <c r="S5746">
        <v>1.3322174547870901E-2</v>
      </c>
      <c r="T5746">
        <v>1.7136570916435601E-2</v>
      </c>
      <c r="U5746">
        <v>1.7781710595927602E-2</v>
      </c>
      <c r="V5746">
        <v>67.690002000000007</v>
      </c>
      <c r="W5746">
        <v>45.639998999999897</v>
      </c>
      <c r="X5746">
        <v>-0.147401280045934</v>
      </c>
      <c r="Y5746">
        <v>8.1287266899663802E-3</v>
      </c>
      <c r="Z5746">
        <v>1.0802351276755999</v>
      </c>
      <c r="AA5746">
        <v>-2.9039587226955299</v>
      </c>
      <c r="AB5746">
        <v>-2.63044516914659</v>
      </c>
      <c r="AC5746" t="s">
        <v>249</v>
      </c>
      <c r="AD5746" t="s">
        <v>409</v>
      </c>
      <c r="AE5746" t="s">
        <v>62</v>
      </c>
      <c r="AF5746" t="s">
        <v>64</v>
      </c>
      <c r="AG5746" t="s">
        <v>410</v>
      </c>
      <c r="AH5746" s="45">
        <v>36151</v>
      </c>
      <c r="AI5746">
        <v>815097</v>
      </c>
      <c r="AK5746" t="s">
        <v>411</v>
      </c>
      <c r="AL5746" t="s">
        <v>318</v>
      </c>
      <c r="AM5746" t="s">
        <v>245</v>
      </c>
    </row>
    <row r="5747" spans="1:39" x14ac:dyDescent="0.3">
      <c r="A5747" s="1">
        <v>43622</v>
      </c>
      <c r="B5747" t="s">
        <v>50</v>
      </c>
      <c r="C5747" t="s">
        <v>239</v>
      </c>
      <c r="D5747">
        <v>200</v>
      </c>
      <c r="E5747">
        <v>4</v>
      </c>
      <c r="F5747">
        <v>50.470001000000003</v>
      </c>
      <c r="G5747">
        <v>51.299999</v>
      </c>
      <c r="H5747">
        <v>50.290000999999997</v>
      </c>
      <c r="I5747">
        <v>51.16</v>
      </c>
      <c r="J5747">
        <v>51.16</v>
      </c>
      <c r="K5747">
        <v>4086000</v>
      </c>
      <c r="L5747">
        <v>2.1240000000000001</v>
      </c>
      <c r="M5747">
        <v>5.29155576012676E-3</v>
      </c>
      <c r="N5747">
        <v>-7.59421435368477E-3</v>
      </c>
      <c r="O5747">
        <v>-6.0098539477413303E-2</v>
      </c>
      <c r="P5747">
        <v>-6.9714909425646607E-2</v>
      </c>
      <c r="Q5747">
        <v>-0.13459441713223999</v>
      </c>
      <c r="R5747">
        <v>1.80075208402177E-2</v>
      </c>
      <c r="S5747">
        <v>1.3428085827504601E-2</v>
      </c>
      <c r="T5747">
        <v>1.7082553291528801E-2</v>
      </c>
      <c r="U5747">
        <v>1.7569910285545401E-2</v>
      </c>
      <c r="V5747">
        <v>67.690002000000007</v>
      </c>
      <c r="W5747">
        <v>45.639998999999897</v>
      </c>
      <c r="X5747">
        <v>-0.147401280045934</v>
      </c>
      <c r="Y5747">
        <v>6.1168407152111899E-3</v>
      </c>
      <c r="Z5747">
        <v>1.08118844496391</v>
      </c>
      <c r="AA5747">
        <v>-2.2069347292496801</v>
      </c>
      <c r="AB5747">
        <v>-2.5694259819111198</v>
      </c>
      <c r="AC5747" t="s">
        <v>249</v>
      </c>
      <c r="AD5747" t="s">
        <v>409</v>
      </c>
      <c r="AE5747" t="s">
        <v>62</v>
      </c>
      <c r="AF5747" t="s">
        <v>64</v>
      </c>
      <c r="AG5747" t="s">
        <v>410</v>
      </c>
      <c r="AH5747" s="45">
        <v>36151</v>
      </c>
      <c r="AI5747">
        <v>815097</v>
      </c>
      <c r="AK5747" t="s">
        <v>411</v>
      </c>
      <c r="AL5747" t="s">
        <v>318</v>
      </c>
      <c r="AM5747" t="s">
        <v>245</v>
      </c>
    </row>
    <row r="5748" spans="1:39" x14ac:dyDescent="0.3">
      <c r="A5748" s="1">
        <v>43629</v>
      </c>
      <c r="B5748" t="s">
        <v>50</v>
      </c>
      <c r="C5748" t="s">
        <v>239</v>
      </c>
      <c r="D5748">
        <v>100</v>
      </c>
      <c r="E5748">
        <v>4</v>
      </c>
      <c r="F5748">
        <v>52.93</v>
      </c>
      <c r="G5748">
        <v>53.34</v>
      </c>
      <c r="H5748">
        <v>52.599997999999999</v>
      </c>
      <c r="I5748">
        <v>52.849997999999999</v>
      </c>
      <c r="J5748">
        <v>52.849997999999999</v>
      </c>
      <c r="K5748">
        <v>3030400</v>
      </c>
      <c r="L5748">
        <v>2.0910000000000002</v>
      </c>
      <c r="M5748">
        <v>-1.01657693087012E-2</v>
      </c>
      <c r="N5748">
        <v>3.2499697762652303E-2</v>
      </c>
      <c r="O5748">
        <v>1.0871024037735299E-2</v>
      </c>
      <c r="P5748">
        <v>-5.5997612080738599E-2</v>
      </c>
      <c r="Q5748">
        <v>-0.12783736923146799</v>
      </c>
      <c r="R5748">
        <v>1.2869988465851001E-2</v>
      </c>
      <c r="S5748">
        <v>1.27413150758176E-2</v>
      </c>
      <c r="T5748">
        <v>1.73208485418575E-2</v>
      </c>
      <c r="U5748">
        <v>1.7609303259154999E-2</v>
      </c>
      <c r="V5748">
        <v>67.690002000000007</v>
      </c>
      <c r="W5748">
        <v>45.639998999999897</v>
      </c>
      <c r="X5748">
        <v>-0.147401280045934</v>
      </c>
      <c r="Y5748">
        <v>4.0890106107655602E-3</v>
      </c>
      <c r="Z5748">
        <v>1.08320883299749</v>
      </c>
      <c r="AA5748">
        <v>-2.1539687076221998</v>
      </c>
      <c r="AB5748">
        <v>-1.9281399288149199</v>
      </c>
      <c r="AC5748" t="s">
        <v>249</v>
      </c>
      <c r="AD5748" t="s">
        <v>409</v>
      </c>
      <c r="AE5748" t="s">
        <v>62</v>
      </c>
      <c r="AF5748" t="s">
        <v>64</v>
      </c>
      <c r="AG5748" t="s">
        <v>410</v>
      </c>
      <c r="AH5748" s="45">
        <v>36151</v>
      </c>
      <c r="AI5748">
        <v>815097</v>
      </c>
      <c r="AK5748" t="s">
        <v>411</v>
      </c>
      <c r="AL5748" t="s">
        <v>318</v>
      </c>
      <c r="AM5748" t="s">
        <v>245</v>
      </c>
    </row>
    <row r="5749" spans="1:39" x14ac:dyDescent="0.3">
      <c r="A5749" s="1">
        <v>43633</v>
      </c>
      <c r="B5749" t="s">
        <v>50</v>
      </c>
      <c r="C5749" t="s">
        <v>246</v>
      </c>
      <c r="D5749">
        <v>300</v>
      </c>
      <c r="E5749">
        <v>4</v>
      </c>
      <c r="F5749">
        <v>53.189999</v>
      </c>
      <c r="G5749">
        <v>53.34</v>
      </c>
      <c r="H5749">
        <v>52.259997999999896</v>
      </c>
      <c r="I5749">
        <v>52.279998999999997</v>
      </c>
      <c r="J5749">
        <v>52.279998999999997</v>
      </c>
      <c r="K5749">
        <v>2467000</v>
      </c>
      <c r="L5749">
        <v>2.0859999999999999</v>
      </c>
      <c r="M5749">
        <v>-1.5939616714629502E-2</v>
      </c>
      <c r="N5749">
        <v>-1.70685161866263E-2</v>
      </c>
      <c r="O5749">
        <v>-1.8928012276490599E-2</v>
      </c>
      <c r="P5749">
        <v>-8.3013244231012098E-2</v>
      </c>
      <c r="Q5749">
        <v>-0.17081181169564</v>
      </c>
      <c r="R5749">
        <v>9.2493241393610398E-3</v>
      </c>
      <c r="S5749">
        <v>1.2530395434560601E-2</v>
      </c>
      <c r="T5749">
        <v>1.7340215627980798E-2</v>
      </c>
      <c r="U5749">
        <v>1.7552801852198902E-2</v>
      </c>
      <c r="V5749">
        <v>67.690002000000007</v>
      </c>
      <c r="W5749">
        <v>45.639998999999897</v>
      </c>
      <c r="X5749">
        <v>-0.147401280045934</v>
      </c>
      <c r="Y5749">
        <v>9.3131563797728401E-4</v>
      </c>
      <c r="Z5749">
        <v>1.0873157332176</v>
      </c>
      <c r="AA5749">
        <v>-2.8209690641067899</v>
      </c>
      <c r="AB5749">
        <v>-2.1962441529610199</v>
      </c>
      <c r="AC5749" t="s">
        <v>249</v>
      </c>
      <c r="AD5749" t="s">
        <v>409</v>
      </c>
      <c r="AE5749" t="s">
        <v>62</v>
      </c>
      <c r="AF5749" t="s">
        <v>64</v>
      </c>
      <c r="AG5749" t="s">
        <v>410</v>
      </c>
      <c r="AH5749" s="45">
        <v>36151</v>
      </c>
      <c r="AI5749">
        <v>815097</v>
      </c>
      <c r="AK5749" t="s">
        <v>411</v>
      </c>
      <c r="AL5749" t="s">
        <v>318</v>
      </c>
      <c r="AM5749" t="s">
        <v>245</v>
      </c>
    </row>
    <row r="5750" spans="1:39" x14ac:dyDescent="0.3">
      <c r="A5750" s="1">
        <v>43637</v>
      </c>
      <c r="B5750" t="s">
        <v>50</v>
      </c>
      <c r="C5750" t="s">
        <v>239</v>
      </c>
      <c r="D5750">
        <v>200</v>
      </c>
      <c r="E5750">
        <v>4</v>
      </c>
      <c r="F5750">
        <v>46.639998999999897</v>
      </c>
      <c r="G5750">
        <v>47.279998999999997</v>
      </c>
      <c r="H5750">
        <v>46.200001</v>
      </c>
      <c r="I5750">
        <v>46.630001</v>
      </c>
      <c r="J5750">
        <v>46.630001</v>
      </c>
      <c r="K5750">
        <v>12021200</v>
      </c>
      <c r="L5750">
        <v>2.0680000000000001</v>
      </c>
      <c r="M5750">
        <v>-4.5486160101647299E-2</v>
      </c>
      <c r="N5750">
        <v>-0.13030935407722599</v>
      </c>
      <c r="O5750">
        <v>-0.11206637889641401</v>
      </c>
      <c r="P5750">
        <v>-0.181033892051538</v>
      </c>
      <c r="Q5750">
        <v>-0.26631309976669398</v>
      </c>
      <c r="R5750">
        <v>3.6515005889786498E-2</v>
      </c>
      <c r="S5750">
        <v>2.2424781055960699E-2</v>
      </c>
      <c r="T5750">
        <v>2.05567478214429E-2</v>
      </c>
      <c r="U5750">
        <v>1.8401962535265898E-2</v>
      </c>
      <c r="V5750">
        <v>67.690002000000007</v>
      </c>
      <c r="W5750">
        <v>45.639998999999897</v>
      </c>
      <c r="X5750">
        <v>-0.156837223817923</v>
      </c>
      <c r="Y5750">
        <v>-1.26001638019446E-3</v>
      </c>
      <c r="Z5750">
        <v>1.05207183149709</v>
      </c>
      <c r="AA5750">
        <v>-4.2823392623729397</v>
      </c>
      <c r="AB5750">
        <v>-3.3214277750462</v>
      </c>
      <c r="AC5750" t="s">
        <v>249</v>
      </c>
      <c r="AD5750" t="s">
        <v>409</v>
      </c>
      <c r="AE5750" t="s">
        <v>62</v>
      </c>
      <c r="AF5750" t="s">
        <v>64</v>
      </c>
      <c r="AG5750" t="s">
        <v>410</v>
      </c>
      <c r="AH5750" s="45">
        <v>36151</v>
      </c>
      <c r="AI5750">
        <v>815097</v>
      </c>
      <c r="AK5750" t="s">
        <v>411</v>
      </c>
      <c r="AL5750" t="s">
        <v>318</v>
      </c>
      <c r="AM5750" t="s">
        <v>245</v>
      </c>
    </row>
    <row r="5751" spans="1:39" x14ac:dyDescent="0.3">
      <c r="A5751" s="1">
        <v>43560</v>
      </c>
      <c r="B5751" t="s">
        <v>50</v>
      </c>
      <c r="C5751" t="s">
        <v>246</v>
      </c>
      <c r="D5751">
        <v>100</v>
      </c>
      <c r="E5751">
        <v>5</v>
      </c>
      <c r="F5751">
        <v>53.110000999999997</v>
      </c>
      <c r="G5751">
        <v>53.360000999999997</v>
      </c>
      <c r="H5751">
        <v>52.810001</v>
      </c>
      <c r="I5751">
        <v>53.07</v>
      </c>
      <c r="J5751">
        <v>52.565818999999998</v>
      </c>
      <c r="K5751">
        <v>3821200</v>
      </c>
      <c r="L5751">
        <v>2.5009999999999999</v>
      </c>
      <c r="M5751">
        <v>-5.65150593076785E-4</v>
      </c>
      <c r="N5751">
        <v>4.5291421192854599E-2</v>
      </c>
      <c r="O5751">
        <v>-5.6414954981611497E-2</v>
      </c>
      <c r="P5751">
        <v>6.7121686982658496E-2</v>
      </c>
      <c r="Q5751">
        <v>-0.17779883055788201</v>
      </c>
      <c r="R5751">
        <v>1.28689369253727E-2</v>
      </c>
      <c r="S5751">
        <v>2.29454667876101E-2</v>
      </c>
      <c r="T5751">
        <v>1.6241156206148199E-2</v>
      </c>
      <c r="U5751">
        <v>1.76357947556471E-2</v>
      </c>
      <c r="V5751">
        <v>67.690002000000007</v>
      </c>
      <c r="W5751">
        <v>45.639998999999897</v>
      </c>
      <c r="X5751">
        <v>-0.147401280045934</v>
      </c>
      <c r="Y5751">
        <v>4.62571739556182E-3</v>
      </c>
      <c r="Z5751">
        <v>1.0175671996736699</v>
      </c>
      <c r="AA5751">
        <v>-2.0399762711356302</v>
      </c>
      <c r="AB5751">
        <v>-1.99239629172051</v>
      </c>
      <c r="AC5751" t="s">
        <v>250</v>
      </c>
      <c r="AD5751" t="s">
        <v>409</v>
      </c>
      <c r="AE5751" t="s">
        <v>62</v>
      </c>
      <c r="AF5751" t="s">
        <v>64</v>
      </c>
      <c r="AG5751" t="s">
        <v>410</v>
      </c>
      <c r="AH5751" s="45">
        <v>36151</v>
      </c>
      <c r="AI5751">
        <v>815097</v>
      </c>
      <c r="AK5751" t="s">
        <v>411</v>
      </c>
      <c r="AL5751" t="s">
        <v>318</v>
      </c>
      <c r="AM5751" t="s">
        <v>245</v>
      </c>
    </row>
    <row r="5752" spans="1:39" x14ac:dyDescent="0.3">
      <c r="A5752" s="1">
        <v>43573</v>
      </c>
      <c r="B5752" t="s">
        <v>50</v>
      </c>
      <c r="C5752" t="s">
        <v>239</v>
      </c>
      <c r="D5752">
        <v>1000</v>
      </c>
      <c r="E5752">
        <v>5</v>
      </c>
      <c r="F5752">
        <v>54.650002000000001</v>
      </c>
      <c r="G5752">
        <v>54.709998999999897</v>
      </c>
      <c r="H5752">
        <v>53.380001</v>
      </c>
      <c r="I5752">
        <v>53.630001</v>
      </c>
      <c r="J5752">
        <v>53.120502000000002</v>
      </c>
      <c r="K5752">
        <v>4114300</v>
      </c>
      <c r="L5752">
        <v>2.56</v>
      </c>
      <c r="M5752">
        <v>-1.6825787016898099E-2</v>
      </c>
      <c r="N5752">
        <v>2.1867021465291001E-2</v>
      </c>
      <c r="O5752">
        <v>-6.3045649289476702E-2</v>
      </c>
      <c r="P5752">
        <v>1.0212016419876501E-2</v>
      </c>
      <c r="Q5752">
        <v>-0.16363156877798499</v>
      </c>
      <c r="R5752">
        <v>1.6063247494916201E-2</v>
      </c>
      <c r="S5752">
        <v>2.3587466229105899E-2</v>
      </c>
      <c r="T5752">
        <v>1.63806891574916E-2</v>
      </c>
      <c r="U5752">
        <v>1.7588986705117899E-2</v>
      </c>
      <c r="V5752">
        <v>67.690002000000007</v>
      </c>
      <c r="W5752">
        <v>45.639998999999897</v>
      </c>
      <c r="X5752">
        <v>-0.147401280045934</v>
      </c>
      <c r="Y5752">
        <v>1.5778467813143101E-3</v>
      </c>
      <c r="Z5752">
        <v>1.0660647443879601</v>
      </c>
      <c r="AA5752">
        <v>-2.0546478224686102</v>
      </c>
      <c r="AB5752">
        <v>-1.7284255087957701</v>
      </c>
      <c r="AC5752" t="s">
        <v>250</v>
      </c>
      <c r="AD5752" t="s">
        <v>409</v>
      </c>
      <c r="AE5752" t="s">
        <v>62</v>
      </c>
      <c r="AF5752" t="s">
        <v>64</v>
      </c>
      <c r="AG5752" t="s">
        <v>410</v>
      </c>
      <c r="AH5752" s="45">
        <v>36151</v>
      </c>
      <c r="AI5752">
        <v>815097</v>
      </c>
      <c r="AK5752" t="s">
        <v>411</v>
      </c>
      <c r="AL5752" t="s">
        <v>318</v>
      </c>
      <c r="AM5752" t="s">
        <v>245</v>
      </c>
    </row>
    <row r="5753" spans="1:39" x14ac:dyDescent="0.3">
      <c r="A5753" s="1">
        <v>43586</v>
      </c>
      <c r="B5753" t="s">
        <v>50</v>
      </c>
      <c r="C5753" t="s">
        <v>246</v>
      </c>
      <c r="D5753">
        <v>600</v>
      </c>
      <c r="E5753">
        <v>5</v>
      </c>
      <c r="F5753">
        <v>55.599997999999999</v>
      </c>
      <c r="G5753">
        <v>56.040000999999997</v>
      </c>
      <c r="H5753">
        <v>54.860000999999997</v>
      </c>
      <c r="I5753">
        <v>55.82</v>
      </c>
      <c r="J5753">
        <v>55.289695999999999</v>
      </c>
      <c r="K5753">
        <v>6672100</v>
      </c>
      <c r="L5753">
        <v>2.5110000000000001</v>
      </c>
      <c r="M5753">
        <v>1.7347710223592099E-2</v>
      </c>
      <c r="N5753">
        <v>3.8160733216925299E-2</v>
      </c>
      <c r="O5753">
        <v>9.5811903629779899E-2</v>
      </c>
      <c r="P5753">
        <v>-1.99020998069818E-2</v>
      </c>
      <c r="Q5753">
        <v>-8.9162254234072202E-2</v>
      </c>
      <c r="R5753">
        <v>6.9629992043480802E-3</v>
      </c>
      <c r="S5753">
        <v>1.1659655964958901E-2</v>
      </c>
      <c r="T5753">
        <v>1.59454209843722E-2</v>
      </c>
      <c r="U5753">
        <v>1.75091503306136E-2</v>
      </c>
      <c r="V5753">
        <v>67.690002000000007</v>
      </c>
      <c r="W5753">
        <v>45.639998999999897</v>
      </c>
      <c r="X5753">
        <v>-0.147401280045934</v>
      </c>
      <c r="Y5753">
        <v>-7.5304459681844096E-3</v>
      </c>
      <c r="Z5753">
        <v>1.08412650543253</v>
      </c>
      <c r="AA5753">
        <v>-1.3422774571582901</v>
      </c>
      <c r="AB5753">
        <v>-1.85028627039479</v>
      </c>
      <c r="AC5753" t="s">
        <v>250</v>
      </c>
      <c r="AD5753" t="s">
        <v>409</v>
      </c>
      <c r="AE5753" t="s">
        <v>62</v>
      </c>
      <c r="AF5753" t="s">
        <v>64</v>
      </c>
      <c r="AG5753" t="s">
        <v>410</v>
      </c>
      <c r="AH5753" s="45">
        <v>36151</v>
      </c>
      <c r="AI5753">
        <v>815097</v>
      </c>
      <c r="AK5753" t="s">
        <v>411</v>
      </c>
      <c r="AL5753" t="s">
        <v>318</v>
      </c>
      <c r="AM5753" t="s">
        <v>245</v>
      </c>
    </row>
    <row r="5754" spans="1:39" x14ac:dyDescent="0.3">
      <c r="A5754" s="1">
        <v>43594</v>
      </c>
      <c r="B5754" t="s">
        <v>50</v>
      </c>
      <c r="C5754" t="s">
        <v>239</v>
      </c>
      <c r="D5754">
        <v>700</v>
      </c>
      <c r="E5754">
        <v>5</v>
      </c>
      <c r="F5754">
        <v>53.330002</v>
      </c>
      <c r="G5754">
        <v>54.119999</v>
      </c>
      <c r="H5754">
        <v>52.950001</v>
      </c>
      <c r="I5754">
        <v>53.939999</v>
      </c>
      <c r="J5754">
        <v>53.427554999999998</v>
      </c>
      <c r="K5754">
        <v>2749400</v>
      </c>
      <c r="L5754">
        <v>2.4569999999999999</v>
      </c>
      <c r="M5754">
        <v>-1.48208713630698E-3</v>
      </c>
      <c r="N5754">
        <v>-7.2043191975040104E-3</v>
      </c>
      <c r="O5754">
        <v>2.6868716934214401E-2</v>
      </c>
      <c r="P5754">
        <v>-4.5944518753715198E-2</v>
      </c>
      <c r="Q5754">
        <v>-0.124848384699074</v>
      </c>
      <c r="R5754">
        <v>1.3906508960225E-2</v>
      </c>
      <c r="S5754">
        <v>1.30385330398127E-2</v>
      </c>
      <c r="T5754">
        <v>1.63458411528857E-2</v>
      </c>
      <c r="U5754">
        <v>1.75812872249053E-2</v>
      </c>
      <c r="V5754">
        <v>67.690002000000007</v>
      </c>
      <c r="W5754">
        <v>45.639998999999897</v>
      </c>
      <c r="X5754">
        <v>-0.147401280045934</v>
      </c>
      <c r="Y5754">
        <v>-3.0259986019249502E-3</v>
      </c>
      <c r="Z5754">
        <v>1.09297218478778</v>
      </c>
      <c r="AA5754">
        <v>-1.8099132925916901</v>
      </c>
      <c r="AB5754">
        <v>-1.71109090216205</v>
      </c>
      <c r="AC5754" t="s">
        <v>250</v>
      </c>
      <c r="AD5754" t="s">
        <v>409</v>
      </c>
      <c r="AE5754" t="s">
        <v>62</v>
      </c>
      <c r="AF5754" t="s">
        <v>64</v>
      </c>
      <c r="AG5754" t="s">
        <v>410</v>
      </c>
      <c r="AH5754" s="45">
        <v>36151</v>
      </c>
      <c r="AI5754">
        <v>815097</v>
      </c>
      <c r="AK5754" t="s">
        <v>411</v>
      </c>
      <c r="AL5754" t="s">
        <v>318</v>
      </c>
      <c r="AM5754" t="s">
        <v>245</v>
      </c>
    </row>
    <row r="5755" spans="1:39" x14ac:dyDescent="0.3">
      <c r="A5755" s="1">
        <v>43602</v>
      </c>
      <c r="B5755" t="s">
        <v>50</v>
      </c>
      <c r="C5755" t="s">
        <v>239</v>
      </c>
      <c r="D5755">
        <v>1000</v>
      </c>
      <c r="E5755">
        <v>5</v>
      </c>
      <c r="F5755">
        <v>53.389998999999897</v>
      </c>
      <c r="G5755">
        <v>53.889998999999897</v>
      </c>
      <c r="H5755">
        <v>53.240001999999997</v>
      </c>
      <c r="I5755">
        <v>53.68</v>
      </c>
      <c r="J5755">
        <v>53.170025000000003</v>
      </c>
      <c r="K5755">
        <v>3006700</v>
      </c>
      <c r="L5755">
        <v>2.3929999999999998</v>
      </c>
      <c r="M5755">
        <v>-4.6464554342949002E-3</v>
      </c>
      <c r="N5755">
        <v>-1.2220151919572601E-2</v>
      </c>
      <c r="O5755">
        <v>-2.0649707056373701E-2</v>
      </c>
      <c r="P5755">
        <v>-5.5854730303308099E-2</v>
      </c>
      <c r="Q5755">
        <v>-0.16560656751380001</v>
      </c>
      <c r="R5755">
        <v>1.7521411531367201E-2</v>
      </c>
      <c r="S5755">
        <v>1.3579312793462899E-2</v>
      </c>
      <c r="T5755">
        <v>1.6905114781430201E-2</v>
      </c>
      <c r="U5755">
        <v>1.76830102596763E-2</v>
      </c>
      <c r="V5755">
        <v>67.690002000000007</v>
      </c>
      <c r="W5755">
        <v>45.639998999999897</v>
      </c>
      <c r="X5755">
        <v>-0.147401280045934</v>
      </c>
      <c r="Y5755">
        <v>-5.8544371529206298E-3</v>
      </c>
      <c r="Z5755">
        <v>1.10051871519496</v>
      </c>
      <c r="AA5755">
        <v>-2.4239825577891101</v>
      </c>
      <c r="AB5755">
        <v>-2.2464364904441201</v>
      </c>
      <c r="AC5755" t="s">
        <v>250</v>
      </c>
      <c r="AD5755" t="s">
        <v>409</v>
      </c>
      <c r="AE5755" t="s">
        <v>62</v>
      </c>
      <c r="AF5755" t="s">
        <v>64</v>
      </c>
      <c r="AG5755" t="s">
        <v>410</v>
      </c>
      <c r="AH5755" s="45">
        <v>36151</v>
      </c>
      <c r="AI5755">
        <v>815097</v>
      </c>
      <c r="AK5755" t="s">
        <v>411</v>
      </c>
      <c r="AL5755" t="s">
        <v>318</v>
      </c>
      <c r="AM5755" t="s">
        <v>245</v>
      </c>
    </row>
    <row r="5756" spans="1:39" x14ac:dyDescent="0.3">
      <c r="A5756" s="1">
        <v>43606</v>
      </c>
      <c r="B5756" t="s">
        <v>50</v>
      </c>
      <c r="C5756" t="s">
        <v>239</v>
      </c>
      <c r="D5756">
        <v>100</v>
      </c>
      <c r="E5756">
        <v>5</v>
      </c>
      <c r="F5756">
        <v>52.790000999999997</v>
      </c>
      <c r="G5756">
        <v>53.16</v>
      </c>
      <c r="H5756">
        <v>52.639998999999897</v>
      </c>
      <c r="I5756">
        <v>52.66</v>
      </c>
      <c r="J5756">
        <v>52.159717999999998</v>
      </c>
      <c r="K5756">
        <v>3220400</v>
      </c>
      <c r="L5756">
        <v>2.4260000000000002</v>
      </c>
      <c r="M5756">
        <v>5.3313162184088301E-3</v>
      </c>
      <c r="N5756">
        <v>-2.1788977430545298E-2</v>
      </c>
      <c r="O5756">
        <v>-1.8252444262664601E-2</v>
      </c>
      <c r="P5756">
        <v>-0.10260314058726799</v>
      </c>
      <c r="Q5756">
        <v>-0.175274272428597</v>
      </c>
      <c r="R5756">
        <v>1.1865317189970701E-2</v>
      </c>
      <c r="S5756">
        <v>1.41426487940348E-2</v>
      </c>
      <c r="T5756">
        <v>1.6949602968100001E-2</v>
      </c>
      <c r="U5756">
        <v>1.77414629656606E-2</v>
      </c>
      <c r="V5756">
        <v>67.690002000000007</v>
      </c>
      <c r="W5756">
        <v>45.639998999999897</v>
      </c>
      <c r="X5756">
        <v>-0.147401280045934</v>
      </c>
      <c r="Y5756">
        <v>8.4599491109458805E-3</v>
      </c>
      <c r="Z5756">
        <v>1.1044521527972899</v>
      </c>
      <c r="AA5756">
        <v>-2.61737027940387</v>
      </c>
      <c r="AB5756">
        <v>-2.438673668456</v>
      </c>
      <c r="AC5756" t="s">
        <v>250</v>
      </c>
      <c r="AD5756" t="s">
        <v>409</v>
      </c>
      <c r="AE5756" t="s">
        <v>62</v>
      </c>
      <c r="AF5756" t="s">
        <v>64</v>
      </c>
      <c r="AG5756" t="s">
        <v>410</v>
      </c>
      <c r="AH5756" s="45">
        <v>36151</v>
      </c>
      <c r="AI5756">
        <v>815097</v>
      </c>
      <c r="AK5756" t="s">
        <v>411</v>
      </c>
      <c r="AL5756" t="s">
        <v>318</v>
      </c>
      <c r="AM5756" t="s">
        <v>245</v>
      </c>
    </row>
    <row r="5757" spans="1:39" x14ac:dyDescent="0.3">
      <c r="A5757" s="1">
        <v>43615</v>
      </c>
      <c r="B5757" t="s">
        <v>50</v>
      </c>
      <c r="C5757" t="s">
        <v>239</v>
      </c>
      <c r="D5757">
        <v>900</v>
      </c>
      <c r="E5757">
        <v>5</v>
      </c>
      <c r="F5757">
        <v>51.669998</v>
      </c>
      <c r="G5757">
        <v>51.91</v>
      </c>
      <c r="H5757">
        <v>51.259997999999896</v>
      </c>
      <c r="I5757">
        <v>51.549999</v>
      </c>
      <c r="J5757">
        <v>51.549999</v>
      </c>
      <c r="K5757">
        <v>1950900</v>
      </c>
      <c r="L5757">
        <v>2.2269999999999999</v>
      </c>
      <c r="M5757">
        <v>-9.69442663499718E-4</v>
      </c>
      <c r="N5757">
        <v>-1.1188426898499901E-2</v>
      </c>
      <c r="O5757">
        <v>-4.48175717633056E-2</v>
      </c>
      <c r="P5757">
        <v>-0.104198576053393</v>
      </c>
      <c r="Q5757">
        <v>-0.15883658565266501</v>
      </c>
      <c r="R5757">
        <v>6.4791633765082096E-3</v>
      </c>
      <c r="S5757">
        <v>1.3667281023339001E-2</v>
      </c>
      <c r="T5757">
        <v>1.6926333797963801E-2</v>
      </c>
      <c r="U5757">
        <v>1.76785914913987E-2</v>
      </c>
      <c r="V5757">
        <v>67.690002000000007</v>
      </c>
      <c r="W5757">
        <v>45.639998999999897</v>
      </c>
      <c r="X5757">
        <v>-0.147401280045934</v>
      </c>
      <c r="Y5757">
        <v>2.0962723552933101E-3</v>
      </c>
      <c r="Z5757">
        <v>1.0946753173877199</v>
      </c>
      <c r="AA5757">
        <v>-2.5120306654269902</v>
      </c>
      <c r="AB5757">
        <v>-2.7815847295556999</v>
      </c>
      <c r="AC5757" t="s">
        <v>250</v>
      </c>
      <c r="AD5757" t="s">
        <v>409</v>
      </c>
      <c r="AE5757" t="s">
        <v>62</v>
      </c>
      <c r="AF5757" t="s">
        <v>64</v>
      </c>
      <c r="AG5757" t="s">
        <v>410</v>
      </c>
      <c r="AH5757" s="45">
        <v>36151</v>
      </c>
      <c r="AI5757">
        <v>815097</v>
      </c>
      <c r="AK5757" t="s">
        <v>411</v>
      </c>
      <c r="AL5757" t="s">
        <v>318</v>
      </c>
      <c r="AM5757" t="s">
        <v>245</v>
      </c>
    </row>
    <row r="5758" spans="1:39" x14ac:dyDescent="0.3">
      <c r="A5758" s="1">
        <v>43628</v>
      </c>
      <c r="B5758" t="s">
        <v>50</v>
      </c>
      <c r="C5758" t="s">
        <v>239</v>
      </c>
      <c r="D5758">
        <v>200</v>
      </c>
      <c r="E5758">
        <v>5</v>
      </c>
      <c r="F5758">
        <v>53.369999</v>
      </c>
      <c r="G5758">
        <v>53.709998999999897</v>
      </c>
      <c r="H5758">
        <v>53.029998999999997</v>
      </c>
      <c r="I5758">
        <v>53.389998999999897</v>
      </c>
      <c r="J5758">
        <v>53.389998999999897</v>
      </c>
      <c r="K5758">
        <v>2137700</v>
      </c>
      <c r="L5758">
        <v>2.1269999999999998</v>
      </c>
      <c r="M5758">
        <v>4.1291538809455301E-3</v>
      </c>
      <c r="N5758">
        <v>4.7957022831480199E-2</v>
      </c>
      <c r="O5758">
        <v>-8.0915058436706409E-3</v>
      </c>
      <c r="P5758">
        <v>-3.9788398902916702E-2</v>
      </c>
      <c r="Q5758">
        <v>-0.10096539636547799</v>
      </c>
      <c r="R5758">
        <v>9.1988446602043403E-3</v>
      </c>
      <c r="S5758">
        <v>1.4069003440700001E-2</v>
      </c>
      <c r="T5758">
        <v>1.7301200911866699E-2</v>
      </c>
      <c r="U5758">
        <v>1.7631930763116501E-2</v>
      </c>
      <c r="V5758">
        <v>67.690002000000007</v>
      </c>
      <c r="W5758">
        <v>45.639998999999897</v>
      </c>
      <c r="X5758">
        <v>-0.147401280045934</v>
      </c>
      <c r="Y5758">
        <v>-2.0396578921351798E-3</v>
      </c>
      <c r="Z5758">
        <v>1.08660372707665</v>
      </c>
      <c r="AA5758">
        <v>-1.7586943099068599</v>
      </c>
      <c r="AB5758">
        <v>-1.9387331331404101</v>
      </c>
      <c r="AC5758" t="s">
        <v>250</v>
      </c>
      <c r="AD5758" t="s">
        <v>409</v>
      </c>
      <c r="AE5758" t="s">
        <v>62</v>
      </c>
      <c r="AF5758" t="s">
        <v>64</v>
      </c>
      <c r="AG5758" t="s">
        <v>410</v>
      </c>
      <c r="AH5758" s="45">
        <v>36151</v>
      </c>
      <c r="AI5758">
        <v>815097</v>
      </c>
      <c r="AK5758" t="s">
        <v>411</v>
      </c>
      <c r="AL5758" t="s">
        <v>318</v>
      </c>
      <c r="AM5758" t="s">
        <v>245</v>
      </c>
    </row>
    <row r="5759" spans="1:39" x14ac:dyDescent="0.3">
      <c r="A5759" s="1">
        <v>43629</v>
      </c>
      <c r="B5759" t="s">
        <v>50</v>
      </c>
      <c r="C5759" t="s">
        <v>246</v>
      </c>
      <c r="D5759">
        <v>500</v>
      </c>
      <c r="E5759">
        <v>5</v>
      </c>
      <c r="F5759">
        <v>52.93</v>
      </c>
      <c r="G5759">
        <v>53.34</v>
      </c>
      <c r="H5759">
        <v>52.599997999999999</v>
      </c>
      <c r="I5759">
        <v>52.849997999999999</v>
      </c>
      <c r="J5759">
        <v>52.849997999999999</v>
      </c>
      <c r="K5759">
        <v>3030400</v>
      </c>
      <c r="L5759">
        <v>2.0910000000000002</v>
      </c>
      <c r="M5759">
        <v>-1.01657693087012E-2</v>
      </c>
      <c r="N5759">
        <v>3.2499697762652303E-2</v>
      </c>
      <c r="O5759">
        <v>1.0871024037735299E-2</v>
      </c>
      <c r="P5759">
        <v>-5.5997612080738599E-2</v>
      </c>
      <c r="Q5759">
        <v>-0.12783736923146799</v>
      </c>
      <c r="R5759">
        <v>1.2869988465851001E-2</v>
      </c>
      <c r="S5759">
        <v>1.27413150758176E-2</v>
      </c>
      <c r="T5759">
        <v>1.73208485418575E-2</v>
      </c>
      <c r="U5759">
        <v>1.7609303259154999E-2</v>
      </c>
      <c r="V5759">
        <v>67.690002000000007</v>
      </c>
      <c r="W5759">
        <v>45.639998999999897</v>
      </c>
      <c r="X5759">
        <v>-0.147401280045934</v>
      </c>
      <c r="Y5759">
        <v>4.0890106107655602E-3</v>
      </c>
      <c r="Z5759">
        <v>1.08320883299749</v>
      </c>
      <c r="AA5759">
        <v>-2.1539687076221998</v>
      </c>
      <c r="AB5759">
        <v>-1.9281399288149199</v>
      </c>
      <c r="AC5759" t="s">
        <v>250</v>
      </c>
      <c r="AD5759" t="s">
        <v>409</v>
      </c>
      <c r="AE5759" t="s">
        <v>62</v>
      </c>
      <c r="AF5759" t="s">
        <v>64</v>
      </c>
      <c r="AG5759" t="s">
        <v>410</v>
      </c>
      <c r="AH5759" s="45">
        <v>36151</v>
      </c>
      <c r="AI5759">
        <v>815097</v>
      </c>
      <c r="AK5759" t="s">
        <v>411</v>
      </c>
      <c r="AL5759" t="s">
        <v>318</v>
      </c>
      <c r="AM5759" t="s">
        <v>245</v>
      </c>
    </row>
    <row r="5760" spans="1:39" x14ac:dyDescent="0.3">
      <c r="A5760" s="1">
        <v>43633</v>
      </c>
      <c r="B5760" t="s">
        <v>50</v>
      </c>
      <c r="C5760" t="s">
        <v>239</v>
      </c>
      <c r="D5760">
        <v>800</v>
      </c>
      <c r="E5760">
        <v>5</v>
      </c>
      <c r="F5760">
        <v>53.189999</v>
      </c>
      <c r="G5760">
        <v>53.34</v>
      </c>
      <c r="H5760">
        <v>52.259997999999896</v>
      </c>
      <c r="I5760">
        <v>52.279998999999997</v>
      </c>
      <c r="J5760">
        <v>52.279998999999997</v>
      </c>
      <c r="K5760">
        <v>2467000</v>
      </c>
      <c r="L5760">
        <v>2.0859999999999999</v>
      </c>
      <c r="M5760">
        <v>-1.5939616714629502E-2</v>
      </c>
      <c r="N5760">
        <v>-1.70685161866263E-2</v>
      </c>
      <c r="O5760">
        <v>-1.8928012276490599E-2</v>
      </c>
      <c r="P5760">
        <v>-8.3013244231012098E-2</v>
      </c>
      <c r="Q5760">
        <v>-0.17081181169564</v>
      </c>
      <c r="R5760">
        <v>9.2493241393610398E-3</v>
      </c>
      <c r="S5760">
        <v>1.2530395434560601E-2</v>
      </c>
      <c r="T5760">
        <v>1.7340215627980798E-2</v>
      </c>
      <c r="U5760">
        <v>1.7552801852198902E-2</v>
      </c>
      <c r="V5760">
        <v>67.690002000000007</v>
      </c>
      <c r="W5760">
        <v>45.639998999999897</v>
      </c>
      <c r="X5760">
        <v>-0.147401280045934</v>
      </c>
      <c r="Y5760">
        <v>9.3131563797728401E-4</v>
      </c>
      <c r="Z5760">
        <v>1.0873157332176</v>
      </c>
      <c r="AA5760">
        <v>-2.8209690641067899</v>
      </c>
      <c r="AB5760">
        <v>-2.1962441529610199</v>
      </c>
      <c r="AC5760" t="s">
        <v>250</v>
      </c>
      <c r="AD5760" t="s">
        <v>409</v>
      </c>
      <c r="AE5760" t="s">
        <v>62</v>
      </c>
      <c r="AF5760" t="s">
        <v>64</v>
      </c>
      <c r="AG5760" t="s">
        <v>410</v>
      </c>
      <c r="AH5760" s="45">
        <v>36151</v>
      </c>
      <c r="AI5760">
        <v>815097</v>
      </c>
      <c r="AK5760" t="s">
        <v>411</v>
      </c>
      <c r="AL5760" t="s">
        <v>318</v>
      </c>
      <c r="AM5760" t="s">
        <v>245</v>
      </c>
    </row>
    <row r="5761" spans="1:39" x14ac:dyDescent="0.3">
      <c r="A5761" s="1">
        <v>43644</v>
      </c>
      <c r="B5761" t="s">
        <v>50</v>
      </c>
      <c r="C5761" t="s">
        <v>239</v>
      </c>
      <c r="D5761">
        <v>300</v>
      </c>
      <c r="E5761">
        <v>5</v>
      </c>
      <c r="F5761">
        <v>46</v>
      </c>
      <c r="G5761">
        <v>46.610000999999997</v>
      </c>
      <c r="H5761">
        <v>45.799999</v>
      </c>
      <c r="I5761">
        <v>46.549999</v>
      </c>
      <c r="J5761">
        <v>46.549999</v>
      </c>
      <c r="K5761">
        <v>5950300</v>
      </c>
      <c r="L5761">
        <v>2</v>
      </c>
      <c r="M5761">
        <v>1.36262737834956E-2</v>
      </c>
      <c r="N5761">
        <v>-1.71715002485191E-3</v>
      </c>
      <c r="O5761">
        <v>-0.10299465148702699</v>
      </c>
      <c r="P5761">
        <v>-7.6247676182360405E-2</v>
      </c>
      <c r="Q5761">
        <v>-0.18654460362643299</v>
      </c>
      <c r="R5761">
        <v>1.2817098128444501E-2</v>
      </c>
      <c r="S5761">
        <v>2.3005516900713601E-2</v>
      </c>
      <c r="T5761">
        <v>1.7239571672504301E-2</v>
      </c>
      <c r="U5761">
        <v>1.75653693906824E-2</v>
      </c>
      <c r="V5761">
        <v>67.690002000000007</v>
      </c>
      <c r="W5761">
        <v>44.759997999999896</v>
      </c>
      <c r="X5761">
        <v>-0.156837223817923</v>
      </c>
      <c r="Y5761">
        <v>5.7409418775350302E-3</v>
      </c>
      <c r="Z5761">
        <v>1.00676948301643</v>
      </c>
      <c r="AA5761">
        <v>-3.0358363823396299</v>
      </c>
      <c r="AB5761">
        <v>-3.8574584242210799</v>
      </c>
      <c r="AC5761" t="s">
        <v>250</v>
      </c>
      <c r="AD5761" t="s">
        <v>409</v>
      </c>
      <c r="AE5761" t="s">
        <v>62</v>
      </c>
      <c r="AF5761" t="s">
        <v>64</v>
      </c>
      <c r="AG5761" t="s">
        <v>410</v>
      </c>
      <c r="AH5761" s="45">
        <v>36151</v>
      </c>
      <c r="AI5761">
        <v>815097</v>
      </c>
      <c r="AK5761" t="s">
        <v>411</v>
      </c>
      <c r="AL5761" t="s">
        <v>318</v>
      </c>
      <c r="AM5761" t="s">
        <v>245</v>
      </c>
    </row>
    <row r="5762" spans="1:39" x14ac:dyDescent="0.3">
      <c r="A5762" s="1">
        <v>43558</v>
      </c>
      <c r="B5762" t="s">
        <v>50</v>
      </c>
      <c r="C5762" t="s">
        <v>239</v>
      </c>
      <c r="D5762">
        <v>600</v>
      </c>
      <c r="E5762">
        <v>6</v>
      </c>
      <c r="F5762">
        <v>52.91</v>
      </c>
      <c r="G5762">
        <v>53.669998</v>
      </c>
      <c r="H5762">
        <v>52.849997999999999</v>
      </c>
      <c r="I5762">
        <v>53.189999</v>
      </c>
      <c r="J5762">
        <v>52.684680999999998</v>
      </c>
      <c r="K5762">
        <v>4954100</v>
      </c>
      <c r="L5762">
        <v>2.5169999999999999</v>
      </c>
      <c r="M5762">
        <v>1.5536504623611801E-2</v>
      </c>
      <c r="N5762">
        <v>4.87337973803239E-2</v>
      </c>
      <c r="O5762">
        <v>-6.1431646517044303E-2</v>
      </c>
      <c r="P5762">
        <v>7.3384451825097105E-2</v>
      </c>
      <c r="Q5762">
        <v>-0.159847465460384</v>
      </c>
      <c r="R5762">
        <v>1.3145590026860301E-2</v>
      </c>
      <c r="S5762">
        <v>2.3306813852748898E-2</v>
      </c>
      <c r="T5762">
        <v>1.8824132896952998E-2</v>
      </c>
      <c r="U5762">
        <v>1.76520694513593E-2</v>
      </c>
      <c r="V5762">
        <v>67.690002000000007</v>
      </c>
      <c r="W5762">
        <v>45.639998999999897</v>
      </c>
      <c r="X5762">
        <v>-0.147401280045934</v>
      </c>
      <c r="Y5762">
        <v>2.1460723821998401E-3</v>
      </c>
      <c r="Z5762">
        <v>1.0176759675654099</v>
      </c>
      <c r="AA5762">
        <v>-1.8331710479049601</v>
      </c>
      <c r="AB5762">
        <v>-2.15219962480775</v>
      </c>
      <c r="AC5762" t="s">
        <v>251</v>
      </c>
      <c r="AD5762" t="s">
        <v>409</v>
      </c>
      <c r="AE5762" t="s">
        <v>62</v>
      </c>
      <c r="AF5762" t="s">
        <v>64</v>
      </c>
      <c r="AG5762" t="s">
        <v>410</v>
      </c>
      <c r="AH5762" s="45">
        <v>36151</v>
      </c>
      <c r="AI5762">
        <v>815097</v>
      </c>
      <c r="AK5762" t="s">
        <v>411</v>
      </c>
      <c r="AL5762" t="s">
        <v>318</v>
      </c>
      <c r="AM5762" t="s">
        <v>245</v>
      </c>
    </row>
    <row r="5763" spans="1:39" x14ac:dyDescent="0.3">
      <c r="A5763" s="1">
        <v>43571</v>
      </c>
      <c r="B5763" t="s">
        <v>50</v>
      </c>
      <c r="C5763" t="s">
        <v>239</v>
      </c>
      <c r="D5763">
        <v>200</v>
      </c>
      <c r="E5763">
        <v>6</v>
      </c>
      <c r="F5763">
        <v>53.900002000000001</v>
      </c>
      <c r="G5763">
        <v>54.849997999999999</v>
      </c>
      <c r="H5763">
        <v>53.790000999999997</v>
      </c>
      <c r="I5763">
        <v>54.799999</v>
      </c>
      <c r="J5763">
        <v>54.279384999999998</v>
      </c>
      <c r="K5763">
        <v>3464600</v>
      </c>
      <c r="L5763">
        <v>2.5920000000000001</v>
      </c>
      <c r="M5763">
        <v>1.9532539857707299E-2</v>
      </c>
      <c r="N5763">
        <v>5.4371380318282002E-2</v>
      </c>
      <c r="O5763">
        <v>-3.2495445096162E-2</v>
      </c>
      <c r="P5763">
        <v>4.3441297615645302E-2</v>
      </c>
      <c r="Q5763">
        <v>-0.12364997953069801</v>
      </c>
      <c r="R5763">
        <v>8.5997101550105409E-3</v>
      </c>
      <c r="S5763">
        <v>2.3599337168337901E-2</v>
      </c>
      <c r="T5763">
        <v>1.6336966293713399E-2</v>
      </c>
      <c r="U5763">
        <v>1.7592464451108399E-2</v>
      </c>
      <c r="V5763">
        <v>67.690002000000007</v>
      </c>
      <c r="W5763">
        <v>45.639998999999897</v>
      </c>
      <c r="X5763">
        <v>-0.147401280045934</v>
      </c>
      <c r="Y5763">
        <v>5.0922850790659495E-4</v>
      </c>
      <c r="Z5763">
        <v>1.06318164282391</v>
      </c>
      <c r="AA5763">
        <v>-1.5905104950764299</v>
      </c>
      <c r="AB5763">
        <v>-1.7357221781337899</v>
      </c>
      <c r="AC5763" t="s">
        <v>251</v>
      </c>
      <c r="AD5763" t="s">
        <v>409</v>
      </c>
      <c r="AE5763" t="s">
        <v>62</v>
      </c>
      <c r="AF5763" t="s">
        <v>64</v>
      </c>
      <c r="AG5763" t="s">
        <v>410</v>
      </c>
      <c r="AH5763" s="45">
        <v>36151</v>
      </c>
      <c r="AI5763">
        <v>815097</v>
      </c>
      <c r="AK5763" t="s">
        <v>411</v>
      </c>
      <c r="AL5763" t="s">
        <v>318</v>
      </c>
      <c r="AM5763" t="s">
        <v>245</v>
      </c>
    </row>
    <row r="5764" spans="1:39" x14ac:dyDescent="0.3">
      <c r="A5764" s="1">
        <v>43626</v>
      </c>
      <c r="B5764" t="s">
        <v>50</v>
      </c>
      <c r="C5764" t="s">
        <v>246</v>
      </c>
      <c r="D5764">
        <v>900</v>
      </c>
      <c r="E5764">
        <v>6</v>
      </c>
      <c r="F5764">
        <v>52.07</v>
      </c>
      <c r="G5764">
        <v>53.389998999999897</v>
      </c>
      <c r="H5764">
        <v>52</v>
      </c>
      <c r="I5764">
        <v>53.18</v>
      </c>
      <c r="J5764">
        <v>53.18</v>
      </c>
      <c r="K5764">
        <v>3067300</v>
      </c>
      <c r="L5764">
        <v>2.1429999999999998</v>
      </c>
      <c r="M5764">
        <v>1.8025343366666401E-2</v>
      </c>
      <c r="N5764">
        <v>3.9506595307409798E-2</v>
      </c>
      <c r="O5764">
        <v>-6.12632543552105E-3</v>
      </c>
      <c r="P5764">
        <v>-3.1892891566221597E-2</v>
      </c>
      <c r="Q5764">
        <v>-0.10800921423391099</v>
      </c>
      <c r="R5764">
        <v>2.0608511946339302E-2</v>
      </c>
      <c r="S5764">
        <v>1.4138166321854899E-2</v>
      </c>
      <c r="T5764">
        <v>1.7405109644925001E-2</v>
      </c>
      <c r="U5764">
        <v>1.7635150909642398E-2</v>
      </c>
      <c r="V5764">
        <v>67.690002000000007</v>
      </c>
      <c r="W5764">
        <v>45.639998999999897</v>
      </c>
      <c r="X5764">
        <v>-0.147401280045934</v>
      </c>
      <c r="Y5764">
        <v>4.6492198743191201E-3</v>
      </c>
      <c r="Z5764">
        <v>1.0862090089655101</v>
      </c>
      <c r="AA5764">
        <v>-1.84750499633898</v>
      </c>
      <c r="AB5764">
        <v>-2.3100272673916602</v>
      </c>
      <c r="AC5764" t="s">
        <v>251</v>
      </c>
      <c r="AD5764" t="s">
        <v>409</v>
      </c>
      <c r="AE5764" t="s">
        <v>62</v>
      </c>
      <c r="AF5764" t="s">
        <v>64</v>
      </c>
      <c r="AG5764" t="s">
        <v>410</v>
      </c>
      <c r="AH5764" s="45">
        <v>36151</v>
      </c>
      <c r="AI5764">
        <v>815097</v>
      </c>
      <c r="AK5764" t="s">
        <v>411</v>
      </c>
      <c r="AL5764" t="s">
        <v>318</v>
      </c>
      <c r="AM5764" t="s">
        <v>245</v>
      </c>
    </row>
    <row r="5765" spans="1:39" x14ac:dyDescent="0.3">
      <c r="A5765" s="1">
        <v>43630</v>
      </c>
      <c r="B5765" t="s">
        <v>50</v>
      </c>
      <c r="C5765" t="s">
        <v>246</v>
      </c>
      <c r="D5765">
        <v>400</v>
      </c>
      <c r="E5765">
        <v>6</v>
      </c>
      <c r="F5765">
        <v>52.869999</v>
      </c>
      <c r="G5765">
        <v>53.279998999999997</v>
      </c>
      <c r="H5765">
        <v>52.669998</v>
      </c>
      <c r="I5765">
        <v>53.119999</v>
      </c>
      <c r="J5765">
        <v>53.119999</v>
      </c>
      <c r="K5765">
        <v>1965200</v>
      </c>
      <c r="L5765">
        <v>2.093</v>
      </c>
      <c r="M5765">
        <v>5.0958118695828098E-3</v>
      </c>
      <c r="N5765">
        <v>1.6896443894669801E-2</v>
      </c>
      <c r="O5765">
        <v>-3.5460022497331599E-3</v>
      </c>
      <c r="P5765">
        <v>-5.4086463515752102E-2</v>
      </c>
      <c r="Q5765">
        <v>-0.149092396650749</v>
      </c>
      <c r="R5765">
        <v>1.01760809784794E-2</v>
      </c>
      <c r="S5765">
        <v>1.2069599712196601E-2</v>
      </c>
      <c r="T5765">
        <v>1.7329769248050401E-2</v>
      </c>
      <c r="U5765">
        <v>1.7530874382425302E-2</v>
      </c>
      <c r="V5765">
        <v>67.690002000000007</v>
      </c>
      <c r="W5765">
        <v>45.639998999999897</v>
      </c>
      <c r="X5765">
        <v>-0.147401280045934</v>
      </c>
      <c r="Y5765">
        <v>-1.6128120944145399E-3</v>
      </c>
      <c r="Z5765">
        <v>1.0882333252963601</v>
      </c>
      <c r="AA5765">
        <v>-2.4832252146075802</v>
      </c>
      <c r="AB5765">
        <v>-2.0015513394074498</v>
      </c>
      <c r="AC5765" t="s">
        <v>251</v>
      </c>
      <c r="AD5765" t="s">
        <v>409</v>
      </c>
      <c r="AE5765" t="s">
        <v>62</v>
      </c>
      <c r="AF5765" t="s">
        <v>64</v>
      </c>
      <c r="AG5765" t="s">
        <v>410</v>
      </c>
      <c r="AH5765" s="45">
        <v>36151</v>
      </c>
      <c r="AI5765">
        <v>815097</v>
      </c>
      <c r="AK5765" t="s">
        <v>411</v>
      </c>
      <c r="AL5765" t="s">
        <v>318</v>
      </c>
      <c r="AM5765" t="s">
        <v>245</v>
      </c>
    </row>
    <row r="5766" spans="1:39" x14ac:dyDescent="0.3">
      <c r="A5766" s="1">
        <v>43635</v>
      </c>
      <c r="B5766" t="s">
        <v>50</v>
      </c>
      <c r="C5766" t="s">
        <v>239</v>
      </c>
      <c r="D5766">
        <v>400</v>
      </c>
      <c r="E5766">
        <v>6</v>
      </c>
      <c r="F5766">
        <v>52.82</v>
      </c>
      <c r="G5766">
        <v>53.290000999999997</v>
      </c>
      <c r="H5766">
        <v>52.549999</v>
      </c>
      <c r="I5766">
        <v>52.84</v>
      </c>
      <c r="J5766">
        <v>52.84</v>
      </c>
      <c r="K5766">
        <v>3662000</v>
      </c>
      <c r="L5766">
        <v>2.0289999999999999</v>
      </c>
      <c r="M5766">
        <v>8.7436214833027399E-3</v>
      </c>
      <c r="N5766">
        <v>-1.0354964127870601E-2</v>
      </c>
      <c r="O5766">
        <v>-6.2263180519687598E-3</v>
      </c>
      <c r="P5766">
        <v>-5.7957310298710797E-2</v>
      </c>
      <c r="Q5766">
        <v>-0.164043666381925</v>
      </c>
      <c r="R5766">
        <v>1.05123651322192E-2</v>
      </c>
      <c r="S5766">
        <v>1.2655708980190399E-2</v>
      </c>
      <c r="T5766">
        <v>1.7345896711421099E-2</v>
      </c>
      <c r="U5766">
        <v>1.7522443480372699E-2</v>
      </c>
      <c r="V5766">
        <v>67.690002000000007</v>
      </c>
      <c r="W5766">
        <v>45.639998999999897</v>
      </c>
      <c r="X5766">
        <v>-0.147401280045934</v>
      </c>
      <c r="Y5766">
        <v>2.98071681438073E-3</v>
      </c>
      <c r="Z5766">
        <v>1.08503752297562</v>
      </c>
      <c r="AA5766">
        <v>-2.75428500629162</v>
      </c>
      <c r="AB5766">
        <v>-2.6496520438488398</v>
      </c>
      <c r="AC5766" t="s">
        <v>251</v>
      </c>
      <c r="AD5766" t="s">
        <v>409</v>
      </c>
      <c r="AE5766" t="s">
        <v>62</v>
      </c>
      <c r="AF5766" t="s">
        <v>64</v>
      </c>
      <c r="AG5766" t="s">
        <v>410</v>
      </c>
      <c r="AH5766" s="45">
        <v>36151</v>
      </c>
      <c r="AI5766">
        <v>815097</v>
      </c>
      <c r="AK5766" t="s">
        <v>411</v>
      </c>
      <c r="AL5766" t="s">
        <v>318</v>
      </c>
      <c r="AM5766" t="s">
        <v>245</v>
      </c>
    </row>
    <row r="5767" spans="1:39" x14ac:dyDescent="0.3">
      <c r="A5767" s="1">
        <v>43573</v>
      </c>
      <c r="B5767" t="s">
        <v>50</v>
      </c>
      <c r="C5767" t="s">
        <v>239</v>
      </c>
      <c r="D5767">
        <v>700</v>
      </c>
      <c r="E5767">
        <v>7</v>
      </c>
      <c r="F5767">
        <v>54.650002000000001</v>
      </c>
      <c r="G5767">
        <v>54.709998999999897</v>
      </c>
      <c r="H5767">
        <v>53.380001</v>
      </c>
      <c r="I5767">
        <v>53.630001</v>
      </c>
      <c r="J5767">
        <v>53.120502000000002</v>
      </c>
      <c r="K5767">
        <v>4114300</v>
      </c>
      <c r="L5767">
        <v>2.56</v>
      </c>
      <c r="M5767">
        <v>-1.6825787016898099E-2</v>
      </c>
      <c r="N5767">
        <v>2.1867021465291001E-2</v>
      </c>
      <c r="O5767">
        <v>-6.3045649289476702E-2</v>
      </c>
      <c r="P5767">
        <v>1.0212016419876501E-2</v>
      </c>
      <c r="Q5767">
        <v>-0.16363156877798499</v>
      </c>
      <c r="R5767">
        <v>1.6063247494916201E-2</v>
      </c>
      <c r="S5767">
        <v>2.3587466229105899E-2</v>
      </c>
      <c r="T5767">
        <v>1.63806891574916E-2</v>
      </c>
      <c r="U5767">
        <v>1.7588986705117899E-2</v>
      </c>
      <c r="V5767">
        <v>67.690002000000007</v>
      </c>
      <c r="W5767">
        <v>45.639998999999897</v>
      </c>
      <c r="X5767">
        <v>-0.147401280045934</v>
      </c>
      <c r="Y5767">
        <v>1.5778467813143101E-3</v>
      </c>
      <c r="Z5767">
        <v>1.0660647443879601</v>
      </c>
      <c r="AA5767">
        <v>-2.0546478224686102</v>
      </c>
      <c r="AB5767">
        <v>-1.7284255087957701</v>
      </c>
      <c r="AC5767" t="s">
        <v>252</v>
      </c>
      <c r="AD5767" t="s">
        <v>409</v>
      </c>
      <c r="AE5767" t="s">
        <v>62</v>
      </c>
      <c r="AF5767" t="s">
        <v>64</v>
      </c>
      <c r="AG5767" t="s">
        <v>410</v>
      </c>
      <c r="AH5767" s="45">
        <v>36151</v>
      </c>
      <c r="AI5767">
        <v>815097</v>
      </c>
      <c r="AK5767" t="s">
        <v>411</v>
      </c>
      <c r="AL5767" t="s">
        <v>318</v>
      </c>
      <c r="AM5767" t="s">
        <v>245</v>
      </c>
    </row>
    <row r="5768" spans="1:39" x14ac:dyDescent="0.3">
      <c r="A5768" s="1">
        <v>43586</v>
      </c>
      <c r="B5768" t="s">
        <v>50</v>
      </c>
      <c r="C5768" t="s">
        <v>246</v>
      </c>
      <c r="D5768">
        <v>400</v>
      </c>
      <c r="E5768">
        <v>7</v>
      </c>
      <c r="F5768">
        <v>55.599997999999999</v>
      </c>
      <c r="G5768">
        <v>56.040000999999997</v>
      </c>
      <c r="H5768">
        <v>54.860000999999997</v>
      </c>
      <c r="I5768">
        <v>55.82</v>
      </c>
      <c r="J5768">
        <v>55.289695999999999</v>
      </c>
      <c r="K5768">
        <v>6672100</v>
      </c>
      <c r="L5768">
        <v>2.5110000000000001</v>
      </c>
      <c r="M5768">
        <v>1.7347710223592099E-2</v>
      </c>
      <c r="N5768">
        <v>3.8160733216925299E-2</v>
      </c>
      <c r="O5768">
        <v>9.5811903629779899E-2</v>
      </c>
      <c r="P5768">
        <v>-1.99020998069818E-2</v>
      </c>
      <c r="Q5768">
        <v>-8.9162254234072202E-2</v>
      </c>
      <c r="R5768">
        <v>6.9629992043480802E-3</v>
      </c>
      <c r="S5768">
        <v>1.1659655964958901E-2</v>
      </c>
      <c r="T5768">
        <v>1.59454209843722E-2</v>
      </c>
      <c r="U5768">
        <v>1.75091503306136E-2</v>
      </c>
      <c r="V5768">
        <v>67.690002000000007</v>
      </c>
      <c r="W5768">
        <v>45.639998999999897</v>
      </c>
      <c r="X5768">
        <v>-0.147401280045934</v>
      </c>
      <c r="Y5768">
        <v>-7.5304459681844096E-3</v>
      </c>
      <c r="Z5768">
        <v>1.08412650543253</v>
      </c>
      <c r="AA5768">
        <v>-1.3422774571582901</v>
      </c>
      <c r="AB5768">
        <v>-1.85028627039479</v>
      </c>
      <c r="AC5768" t="s">
        <v>252</v>
      </c>
      <c r="AD5768" t="s">
        <v>409</v>
      </c>
      <c r="AE5768" t="s">
        <v>62</v>
      </c>
      <c r="AF5768" t="s">
        <v>64</v>
      </c>
      <c r="AG5768" t="s">
        <v>410</v>
      </c>
      <c r="AH5768" s="45">
        <v>36151</v>
      </c>
      <c r="AI5768">
        <v>815097</v>
      </c>
      <c r="AK5768" t="s">
        <v>411</v>
      </c>
      <c r="AL5768" t="s">
        <v>318</v>
      </c>
      <c r="AM5768" t="s">
        <v>245</v>
      </c>
    </row>
    <row r="5769" spans="1:39" x14ac:dyDescent="0.3">
      <c r="A5769" s="1">
        <v>43599</v>
      </c>
      <c r="B5769" t="s">
        <v>50</v>
      </c>
      <c r="C5769" t="s">
        <v>246</v>
      </c>
      <c r="D5769">
        <v>1600</v>
      </c>
      <c r="E5769">
        <v>7</v>
      </c>
      <c r="F5769">
        <v>52.740001999999997</v>
      </c>
      <c r="G5769">
        <v>54.25</v>
      </c>
      <c r="H5769">
        <v>52.630001</v>
      </c>
      <c r="I5769">
        <v>53.82</v>
      </c>
      <c r="J5769">
        <v>53.308696999999903</v>
      </c>
      <c r="K5769">
        <v>4244100</v>
      </c>
      <c r="L5769">
        <v>2.419</v>
      </c>
      <c r="M5769">
        <v>1.95128381570512E-2</v>
      </c>
      <c r="N5769">
        <v>2.60469088651692E-3</v>
      </c>
      <c r="O5769">
        <v>2.5403554633171899E-2</v>
      </c>
      <c r="P5769">
        <v>-4.1301158346713801E-2</v>
      </c>
      <c r="Q5769">
        <v>-0.14075814200634801</v>
      </c>
      <c r="R5769">
        <v>1.8196848793941699E-2</v>
      </c>
      <c r="S5769">
        <v>1.4889696821941399E-2</v>
      </c>
      <c r="T5769">
        <v>1.6939821253651701E-2</v>
      </c>
      <c r="U5769">
        <v>1.7706069358705001E-2</v>
      </c>
      <c r="V5769">
        <v>67.690002000000007</v>
      </c>
      <c r="W5769">
        <v>45.639998999999897</v>
      </c>
      <c r="X5769">
        <v>-0.147401280045934</v>
      </c>
      <c r="Y5769">
        <v>7.98398755130913E-3</v>
      </c>
      <c r="Z5769">
        <v>1.1013464607624299</v>
      </c>
      <c r="AA5769">
        <v>-2.0387611254602001</v>
      </c>
      <c r="AB5769">
        <v>-1.9487762398988999</v>
      </c>
      <c r="AC5769" t="s">
        <v>252</v>
      </c>
      <c r="AD5769" t="s">
        <v>409</v>
      </c>
      <c r="AE5769" t="s">
        <v>62</v>
      </c>
      <c r="AF5769" t="s">
        <v>64</v>
      </c>
      <c r="AG5769" t="s">
        <v>410</v>
      </c>
      <c r="AH5769" s="45">
        <v>36151</v>
      </c>
      <c r="AI5769">
        <v>815097</v>
      </c>
      <c r="AK5769" t="s">
        <v>411</v>
      </c>
      <c r="AL5769" t="s">
        <v>318</v>
      </c>
      <c r="AM5769" t="s">
        <v>245</v>
      </c>
    </row>
    <row r="5770" spans="1:39" x14ac:dyDescent="0.3">
      <c r="A5770" s="1">
        <v>43605</v>
      </c>
      <c r="B5770" t="s">
        <v>50</v>
      </c>
      <c r="C5770" t="s">
        <v>246</v>
      </c>
      <c r="D5770">
        <v>1200</v>
      </c>
      <c r="E5770">
        <v>7</v>
      </c>
      <c r="F5770">
        <v>52.869999</v>
      </c>
      <c r="G5770">
        <v>52.91</v>
      </c>
      <c r="H5770">
        <v>52.169998</v>
      </c>
      <c r="I5770">
        <v>52.380001</v>
      </c>
      <c r="J5770">
        <v>51.882378000000003</v>
      </c>
      <c r="K5770">
        <v>2876500</v>
      </c>
      <c r="L5770">
        <v>2.4159999999999999</v>
      </c>
      <c r="M5770">
        <v>-2.4515602762437399E-2</v>
      </c>
      <c r="N5770">
        <v>-7.6074554919029203E-3</v>
      </c>
      <c r="O5770">
        <v>-4.0409547497971703E-2</v>
      </c>
      <c r="P5770">
        <v>-9.8544722332104401E-2</v>
      </c>
      <c r="Q5770">
        <v>-0.18029718471471401</v>
      </c>
      <c r="R5770">
        <v>1.5802279583010899E-2</v>
      </c>
      <c r="S5770">
        <v>1.44682050239554E-2</v>
      </c>
      <c r="T5770">
        <v>1.6984158900725101E-2</v>
      </c>
      <c r="U5770">
        <v>1.7737486067489198E-2</v>
      </c>
      <c r="V5770">
        <v>67.690002000000007</v>
      </c>
      <c r="W5770">
        <v>45.639998999999897</v>
      </c>
      <c r="X5770">
        <v>-0.147401280045934</v>
      </c>
      <c r="Y5770">
        <v>-6.7722580366252503E-3</v>
      </c>
      <c r="Z5770">
        <v>1.1050557127259399</v>
      </c>
      <c r="AA5770">
        <v>-2.6509482025154298</v>
      </c>
      <c r="AB5770">
        <v>-2.32295183766727</v>
      </c>
      <c r="AC5770" t="s">
        <v>252</v>
      </c>
      <c r="AD5770" t="s">
        <v>409</v>
      </c>
      <c r="AE5770" t="s">
        <v>62</v>
      </c>
      <c r="AF5770" t="s">
        <v>64</v>
      </c>
      <c r="AG5770" t="s">
        <v>410</v>
      </c>
      <c r="AH5770" s="45">
        <v>36151</v>
      </c>
      <c r="AI5770">
        <v>815097</v>
      </c>
      <c r="AK5770" t="s">
        <v>411</v>
      </c>
      <c r="AL5770" t="s">
        <v>318</v>
      </c>
      <c r="AM5770" t="s">
        <v>245</v>
      </c>
    </row>
    <row r="5771" spans="1:39" x14ac:dyDescent="0.3">
      <c r="A5771" s="1">
        <v>43606</v>
      </c>
      <c r="B5771" t="s">
        <v>50</v>
      </c>
      <c r="C5771" t="s">
        <v>246</v>
      </c>
      <c r="D5771">
        <v>100</v>
      </c>
      <c r="E5771">
        <v>7</v>
      </c>
      <c r="F5771">
        <v>52.790000999999997</v>
      </c>
      <c r="G5771">
        <v>53.16</v>
      </c>
      <c r="H5771">
        <v>52.639998999999897</v>
      </c>
      <c r="I5771">
        <v>52.66</v>
      </c>
      <c r="J5771">
        <v>52.159717999999998</v>
      </c>
      <c r="K5771">
        <v>3220400</v>
      </c>
      <c r="L5771">
        <v>2.4260000000000002</v>
      </c>
      <c r="M5771">
        <v>5.3313162184088301E-3</v>
      </c>
      <c r="N5771">
        <v>-2.1788977430545298E-2</v>
      </c>
      <c r="O5771">
        <v>-1.8252444262664601E-2</v>
      </c>
      <c r="P5771">
        <v>-0.10260314058726799</v>
      </c>
      <c r="Q5771">
        <v>-0.175274272428597</v>
      </c>
      <c r="R5771">
        <v>1.1865317189970701E-2</v>
      </c>
      <c r="S5771">
        <v>1.41426487940348E-2</v>
      </c>
      <c r="T5771">
        <v>1.6949602968100001E-2</v>
      </c>
      <c r="U5771">
        <v>1.77414629656606E-2</v>
      </c>
      <c r="V5771">
        <v>67.690002000000007</v>
      </c>
      <c r="W5771">
        <v>45.639998999999897</v>
      </c>
      <c r="X5771">
        <v>-0.147401280045934</v>
      </c>
      <c r="Y5771">
        <v>8.4599491109458805E-3</v>
      </c>
      <c r="Z5771">
        <v>1.1044521527972899</v>
      </c>
      <c r="AA5771">
        <v>-2.61737027940387</v>
      </c>
      <c r="AB5771">
        <v>-2.438673668456</v>
      </c>
      <c r="AC5771" t="s">
        <v>252</v>
      </c>
      <c r="AD5771" t="s">
        <v>409</v>
      </c>
      <c r="AE5771" t="s">
        <v>62</v>
      </c>
      <c r="AF5771" t="s">
        <v>64</v>
      </c>
      <c r="AG5771" t="s">
        <v>410</v>
      </c>
      <c r="AH5771" s="45">
        <v>36151</v>
      </c>
      <c r="AI5771">
        <v>815097</v>
      </c>
      <c r="AK5771" t="s">
        <v>411</v>
      </c>
      <c r="AL5771" t="s">
        <v>318</v>
      </c>
      <c r="AM5771" t="s">
        <v>245</v>
      </c>
    </row>
    <row r="5772" spans="1:39" x14ac:dyDescent="0.3">
      <c r="A5772" s="1">
        <v>43629</v>
      </c>
      <c r="B5772" t="s">
        <v>50</v>
      </c>
      <c r="C5772" t="s">
        <v>246</v>
      </c>
      <c r="D5772">
        <v>900</v>
      </c>
      <c r="E5772">
        <v>7</v>
      </c>
      <c r="F5772">
        <v>52.93</v>
      </c>
      <c r="G5772">
        <v>53.34</v>
      </c>
      <c r="H5772">
        <v>52.599997999999999</v>
      </c>
      <c r="I5772">
        <v>52.849997999999999</v>
      </c>
      <c r="J5772">
        <v>52.849997999999999</v>
      </c>
      <c r="K5772">
        <v>3030400</v>
      </c>
      <c r="L5772">
        <v>2.0910000000000002</v>
      </c>
      <c r="M5772">
        <v>-1.01657693087012E-2</v>
      </c>
      <c r="N5772">
        <v>3.2499697762652303E-2</v>
      </c>
      <c r="O5772">
        <v>1.0871024037735299E-2</v>
      </c>
      <c r="P5772">
        <v>-5.5997612080738599E-2</v>
      </c>
      <c r="Q5772">
        <v>-0.12783736923146799</v>
      </c>
      <c r="R5772">
        <v>1.2869988465851001E-2</v>
      </c>
      <c r="S5772">
        <v>1.27413150758176E-2</v>
      </c>
      <c r="T5772">
        <v>1.73208485418575E-2</v>
      </c>
      <c r="U5772">
        <v>1.7609303259154999E-2</v>
      </c>
      <c r="V5772">
        <v>67.690002000000007</v>
      </c>
      <c r="W5772">
        <v>45.639998999999897</v>
      </c>
      <c r="X5772">
        <v>-0.147401280045934</v>
      </c>
      <c r="Y5772">
        <v>4.0890106107655602E-3</v>
      </c>
      <c r="Z5772">
        <v>1.08320883299749</v>
      </c>
      <c r="AA5772">
        <v>-2.1539687076221998</v>
      </c>
      <c r="AB5772">
        <v>-1.9281399288149199</v>
      </c>
      <c r="AC5772" t="s">
        <v>252</v>
      </c>
      <c r="AD5772" t="s">
        <v>409</v>
      </c>
      <c r="AE5772" t="s">
        <v>62</v>
      </c>
      <c r="AF5772" t="s">
        <v>64</v>
      </c>
      <c r="AG5772" t="s">
        <v>410</v>
      </c>
      <c r="AH5772" s="45">
        <v>36151</v>
      </c>
      <c r="AI5772">
        <v>815097</v>
      </c>
      <c r="AK5772" t="s">
        <v>411</v>
      </c>
      <c r="AL5772" t="s">
        <v>318</v>
      </c>
      <c r="AM5772" t="s">
        <v>245</v>
      </c>
    </row>
    <row r="5773" spans="1:39" x14ac:dyDescent="0.3">
      <c r="A5773" s="1">
        <v>43642</v>
      </c>
      <c r="B5773" t="s">
        <v>50</v>
      </c>
      <c r="C5773" t="s">
        <v>239</v>
      </c>
      <c r="D5773">
        <v>400</v>
      </c>
      <c r="E5773">
        <v>7</v>
      </c>
      <c r="F5773">
        <v>45.619999</v>
      </c>
      <c r="G5773">
        <v>45.93</v>
      </c>
      <c r="H5773">
        <v>45.25</v>
      </c>
      <c r="I5773">
        <v>45.380001</v>
      </c>
      <c r="J5773">
        <v>45.380001</v>
      </c>
      <c r="K5773">
        <v>7337000</v>
      </c>
      <c r="L5773">
        <v>2.0489999999999999</v>
      </c>
      <c r="M5773">
        <v>-1.5413412378531E-3</v>
      </c>
      <c r="N5773">
        <v>-0.152196978266289</v>
      </c>
      <c r="O5773">
        <v>-0.12864397014889001</v>
      </c>
      <c r="P5773">
        <v>-0.100519431410678</v>
      </c>
      <c r="Q5773">
        <v>-0.220061234302419</v>
      </c>
      <c r="R5773">
        <v>3.1994633223605601E-2</v>
      </c>
      <c r="S5773">
        <v>2.2481719437614098E-2</v>
      </c>
      <c r="T5773">
        <v>1.7100074087022899E-2</v>
      </c>
      <c r="U5773">
        <v>1.76636146392012E-2</v>
      </c>
      <c r="V5773">
        <v>67.690002000000007</v>
      </c>
      <c r="W5773">
        <v>45</v>
      </c>
      <c r="X5773">
        <v>-0.156837223817923</v>
      </c>
      <c r="Y5773">
        <v>-1.2346958449604901E-3</v>
      </c>
      <c r="Z5773">
        <v>1.0120890110148599</v>
      </c>
      <c r="AA5773">
        <v>-3.5444237338548201</v>
      </c>
      <c r="AB5773">
        <v>-4.1176411361089604</v>
      </c>
      <c r="AC5773" t="s">
        <v>252</v>
      </c>
      <c r="AD5773" t="s">
        <v>409</v>
      </c>
      <c r="AE5773" t="s">
        <v>62</v>
      </c>
      <c r="AF5773" t="s">
        <v>64</v>
      </c>
      <c r="AG5773" t="s">
        <v>410</v>
      </c>
      <c r="AH5773" s="45">
        <v>36151</v>
      </c>
      <c r="AI5773">
        <v>815097</v>
      </c>
      <c r="AK5773" t="s">
        <v>411</v>
      </c>
      <c r="AL5773" t="s">
        <v>318</v>
      </c>
      <c r="AM5773" t="s">
        <v>245</v>
      </c>
    </row>
    <row r="5774" spans="1:39" x14ac:dyDescent="0.3">
      <c r="A5774" s="1">
        <v>43577</v>
      </c>
      <c r="B5774" t="s">
        <v>50</v>
      </c>
      <c r="C5774" t="s">
        <v>246</v>
      </c>
      <c r="D5774">
        <v>1100</v>
      </c>
      <c r="E5774">
        <v>8</v>
      </c>
      <c r="F5774">
        <v>53.290000999999997</v>
      </c>
      <c r="G5774">
        <v>53.610000999999997</v>
      </c>
      <c r="H5774">
        <v>53.040000999999997</v>
      </c>
      <c r="I5774">
        <v>53.07</v>
      </c>
      <c r="J5774">
        <v>52.565818999999998</v>
      </c>
      <c r="K5774">
        <v>2463100</v>
      </c>
      <c r="L5774">
        <v>2.59</v>
      </c>
      <c r="M5774">
        <v>-1.0496875808715601E-2</v>
      </c>
      <c r="N5774">
        <v>-9.3774158940239799E-3</v>
      </c>
      <c r="O5774">
        <v>-6.3159710336821606E-2</v>
      </c>
      <c r="P5774">
        <v>-2.50047675785754E-2</v>
      </c>
      <c r="Q5774">
        <v>-0.170905878755999</v>
      </c>
      <c r="R5774">
        <v>1.40524100385148E-2</v>
      </c>
      <c r="S5774">
        <v>2.3589209661195099E-2</v>
      </c>
      <c r="T5774">
        <v>1.6128073117846701E-2</v>
      </c>
      <c r="U5774">
        <v>1.75991928001294E-2</v>
      </c>
      <c r="V5774">
        <v>67.690002000000007</v>
      </c>
      <c r="W5774">
        <v>45.639998999999897</v>
      </c>
      <c r="X5774">
        <v>-0.147401280045934</v>
      </c>
      <c r="Y5774">
        <v>1.0115060212163699E-3</v>
      </c>
      <c r="Z5774">
        <v>1.0667661564401001</v>
      </c>
      <c r="AA5774">
        <v>-2.15898862442506</v>
      </c>
      <c r="AB5774">
        <v>-1.81239512248871</v>
      </c>
      <c r="AC5774" t="s">
        <v>253</v>
      </c>
      <c r="AD5774" t="s">
        <v>409</v>
      </c>
      <c r="AE5774" t="s">
        <v>62</v>
      </c>
      <c r="AF5774" t="s">
        <v>64</v>
      </c>
      <c r="AG5774" t="s">
        <v>410</v>
      </c>
      <c r="AH5774" s="45">
        <v>36151</v>
      </c>
      <c r="AI5774">
        <v>815097</v>
      </c>
      <c r="AK5774" t="s">
        <v>411</v>
      </c>
      <c r="AL5774" t="s">
        <v>318</v>
      </c>
      <c r="AM5774" t="s">
        <v>245</v>
      </c>
    </row>
    <row r="5775" spans="1:39" x14ac:dyDescent="0.3">
      <c r="A5775" s="1">
        <v>43580</v>
      </c>
      <c r="B5775" t="s">
        <v>50</v>
      </c>
      <c r="C5775" t="s">
        <v>246</v>
      </c>
      <c r="D5775">
        <v>700</v>
      </c>
      <c r="E5775">
        <v>8</v>
      </c>
      <c r="F5775">
        <v>53.529998999999997</v>
      </c>
      <c r="G5775">
        <v>54.09</v>
      </c>
      <c r="H5775">
        <v>53.369999</v>
      </c>
      <c r="I5775">
        <v>53.830002</v>
      </c>
      <c r="J5775">
        <v>53.318604000000001</v>
      </c>
      <c r="K5775">
        <v>2482200</v>
      </c>
      <c r="L5775">
        <v>2.5339999999999998</v>
      </c>
      <c r="M5775">
        <v>1.8594845863654601E-3</v>
      </c>
      <c r="N5775">
        <v>-1.3103429019248601E-2</v>
      </c>
      <c r="O5775">
        <v>-5.1061047349416799E-2</v>
      </c>
      <c r="P5775">
        <v>-1.3333254013164699E-2</v>
      </c>
      <c r="Q5775">
        <v>-0.164037479059055</v>
      </c>
      <c r="R5775">
        <v>1.14526121521273E-2</v>
      </c>
      <c r="S5775">
        <v>2.34158988676425E-2</v>
      </c>
      <c r="T5775">
        <v>1.60880126182056E-2</v>
      </c>
      <c r="U5775">
        <v>1.75833865720788E-2</v>
      </c>
      <c r="V5775">
        <v>67.690002000000007</v>
      </c>
      <c r="W5775">
        <v>45.639998999999897</v>
      </c>
      <c r="X5775">
        <v>-0.147401280045934</v>
      </c>
      <c r="Y5775">
        <v>-3.6904169755480902E-4</v>
      </c>
      <c r="Z5775">
        <v>1.0798986387487399</v>
      </c>
      <c r="AA5775">
        <v>-2.1498198437385998</v>
      </c>
      <c r="AB5775">
        <v>-2.16252160067287</v>
      </c>
      <c r="AC5775" t="s">
        <v>253</v>
      </c>
      <c r="AD5775" t="s">
        <v>409</v>
      </c>
      <c r="AE5775" t="s">
        <v>62</v>
      </c>
      <c r="AF5775" t="s">
        <v>64</v>
      </c>
      <c r="AG5775" t="s">
        <v>410</v>
      </c>
      <c r="AH5775" s="45">
        <v>36151</v>
      </c>
      <c r="AI5775">
        <v>815097</v>
      </c>
      <c r="AK5775" t="s">
        <v>411</v>
      </c>
      <c r="AL5775" t="s">
        <v>318</v>
      </c>
      <c r="AM5775" t="s">
        <v>245</v>
      </c>
    </row>
    <row r="5776" spans="1:39" x14ac:dyDescent="0.3">
      <c r="A5776" s="1">
        <v>43595</v>
      </c>
      <c r="B5776" t="s">
        <v>50</v>
      </c>
      <c r="C5776" t="s">
        <v>239</v>
      </c>
      <c r="D5776">
        <v>700</v>
      </c>
      <c r="E5776">
        <v>8</v>
      </c>
      <c r="F5776">
        <v>53.470001000000003</v>
      </c>
      <c r="G5776">
        <v>54.389998999999897</v>
      </c>
      <c r="H5776">
        <v>52.900002000000001</v>
      </c>
      <c r="I5776">
        <v>54.34</v>
      </c>
      <c r="J5776">
        <v>53.823756999999901</v>
      </c>
      <c r="K5776">
        <v>2507300</v>
      </c>
      <c r="L5776">
        <v>2.4550000000000001</v>
      </c>
      <c r="M5776">
        <v>7.3883255115782002E-3</v>
      </c>
      <c r="N5776">
        <v>-1.5339968467712401E-2</v>
      </c>
      <c r="O5776">
        <v>4.5941825181480898E-2</v>
      </c>
      <c r="P5776">
        <v>-3.2745856979831997E-2</v>
      </c>
      <c r="Q5776">
        <v>-0.130048645223652</v>
      </c>
      <c r="R5776">
        <v>1.17311022839351E-2</v>
      </c>
      <c r="S5776">
        <v>1.27708739269605E-2</v>
      </c>
      <c r="T5776">
        <v>1.6364239930841702E-2</v>
      </c>
      <c r="U5776">
        <v>1.7568916275572E-2</v>
      </c>
      <c r="V5776">
        <v>67.690002000000007</v>
      </c>
      <c r="W5776">
        <v>45.639998999999897</v>
      </c>
      <c r="X5776">
        <v>-0.147401280045934</v>
      </c>
      <c r="Y5776">
        <v>3.7133938472042301E-3</v>
      </c>
      <c r="Z5776">
        <v>1.0924075666278099</v>
      </c>
      <c r="AA5776">
        <v>-1.8832300248871201</v>
      </c>
      <c r="AB5776">
        <v>-1.7964923530138499</v>
      </c>
      <c r="AC5776" t="s">
        <v>253</v>
      </c>
      <c r="AD5776" t="s">
        <v>409</v>
      </c>
      <c r="AE5776" t="s">
        <v>62</v>
      </c>
      <c r="AF5776" t="s">
        <v>64</v>
      </c>
      <c r="AG5776" t="s">
        <v>410</v>
      </c>
      <c r="AH5776" s="45">
        <v>36151</v>
      </c>
      <c r="AI5776">
        <v>815097</v>
      </c>
      <c r="AK5776" t="s">
        <v>411</v>
      </c>
      <c r="AL5776" t="s">
        <v>318</v>
      </c>
      <c r="AM5776" t="s">
        <v>245</v>
      </c>
    </row>
    <row r="5777" spans="1:39" x14ac:dyDescent="0.3">
      <c r="A5777" s="1">
        <v>43599</v>
      </c>
      <c r="B5777" t="s">
        <v>50</v>
      </c>
      <c r="C5777" t="s">
        <v>246</v>
      </c>
      <c r="D5777">
        <v>500</v>
      </c>
      <c r="E5777">
        <v>8</v>
      </c>
      <c r="F5777">
        <v>52.740001999999997</v>
      </c>
      <c r="G5777">
        <v>54.25</v>
      </c>
      <c r="H5777">
        <v>52.630001</v>
      </c>
      <c r="I5777">
        <v>53.82</v>
      </c>
      <c r="J5777">
        <v>53.308696999999903</v>
      </c>
      <c r="K5777">
        <v>4244100</v>
      </c>
      <c r="L5777">
        <v>2.419</v>
      </c>
      <c r="M5777">
        <v>1.95128381570512E-2</v>
      </c>
      <c r="N5777">
        <v>2.60469088651692E-3</v>
      </c>
      <c r="O5777">
        <v>2.5403554633171899E-2</v>
      </c>
      <c r="P5777">
        <v>-4.1301158346713801E-2</v>
      </c>
      <c r="Q5777">
        <v>-0.14075814200634801</v>
      </c>
      <c r="R5777">
        <v>1.8196848793941699E-2</v>
      </c>
      <c r="S5777">
        <v>1.4889696821941399E-2</v>
      </c>
      <c r="T5777">
        <v>1.6939821253651701E-2</v>
      </c>
      <c r="U5777">
        <v>1.7706069358705001E-2</v>
      </c>
      <c r="V5777">
        <v>67.690002000000007</v>
      </c>
      <c r="W5777">
        <v>45.639998999999897</v>
      </c>
      <c r="X5777">
        <v>-0.147401280045934</v>
      </c>
      <c r="Y5777">
        <v>7.98398755130913E-3</v>
      </c>
      <c r="Z5777">
        <v>1.1013464607624299</v>
      </c>
      <c r="AA5777">
        <v>-2.0387611254602001</v>
      </c>
      <c r="AB5777">
        <v>-1.9487762398988999</v>
      </c>
      <c r="AC5777" t="s">
        <v>253</v>
      </c>
      <c r="AD5777" t="s">
        <v>409</v>
      </c>
      <c r="AE5777" t="s">
        <v>62</v>
      </c>
      <c r="AF5777" t="s">
        <v>64</v>
      </c>
      <c r="AG5777" t="s">
        <v>410</v>
      </c>
      <c r="AH5777" s="45">
        <v>36151</v>
      </c>
      <c r="AI5777">
        <v>815097</v>
      </c>
      <c r="AK5777" t="s">
        <v>411</v>
      </c>
      <c r="AL5777" t="s">
        <v>318</v>
      </c>
      <c r="AM5777" t="s">
        <v>245</v>
      </c>
    </row>
    <row r="5778" spans="1:39" x14ac:dyDescent="0.3">
      <c r="A5778" s="1">
        <v>43607</v>
      </c>
      <c r="B5778" t="s">
        <v>50</v>
      </c>
      <c r="C5778" t="s">
        <v>239</v>
      </c>
      <c r="D5778">
        <v>1100</v>
      </c>
      <c r="E5778">
        <v>8</v>
      </c>
      <c r="F5778">
        <v>52.650002000000001</v>
      </c>
      <c r="G5778">
        <v>52.75</v>
      </c>
      <c r="H5778">
        <v>52.220001000000003</v>
      </c>
      <c r="I5778">
        <v>52.630001</v>
      </c>
      <c r="J5778">
        <v>52.130001</v>
      </c>
      <c r="K5778">
        <v>2211000</v>
      </c>
      <c r="L5778">
        <v>2.3929999999999998</v>
      </c>
      <c r="M5778">
        <v>-5.6989319923830795E-4</v>
      </c>
      <c r="N5778">
        <v>-2.1801263941911501E-2</v>
      </c>
      <c r="O5778">
        <v>-8.3254616531872397E-3</v>
      </c>
      <c r="P5778">
        <v>-0.101801073131187</v>
      </c>
      <c r="Q5778">
        <v>-0.17476397308241401</v>
      </c>
      <c r="R5778">
        <v>1.18643346496487E-2</v>
      </c>
      <c r="S5778">
        <v>1.3976916078964299E-2</v>
      </c>
      <c r="T5778">
        <v>1.69501000792994E-2</v>
      </c>
      <c r="U5778">
        <v>1.7741448008554501E-2</v>
      </c>
      <c r="V5778">
        <v>67.690002000000007</v>
      </c>
      <c r="W5778">
        <v>45.639998999999897</v>
      </c>
      <c r="X5778">
        <v>-0.147401280045934</v>
      </c>
      <c r="Y5778">
        <v>-2.8283920525026501E-3</v>
      </c>
      <c r="Z5778">
        <v>1.10658318453807</v>
      </c>
      <c r="AA5778">
        <v>-2.6350796929566198</v>
      </c>
      <c r="AB5778">
        <v>-2.52226116044449</v>
      </c>
      <c r="AC5778" t="s">
        <v>253</v>
      </c>
      <c r="AD5778" t="s">
        <v>409</v>
      </c>
      <c r="AE5778" t="s">
        <v>62</v>
      </c>
      <c r="AF5778" t="s">
        <v>64</v>
      </c>
      <c r="AG5778" t="s">
        <v>410</v>
      </c>
      <c r="AH5778" s="45">
        <v>36151</v>
      </c>
      <c r="AI5778">
        <v>815097</v>
      </c>
      <c r="AK5778" t="s">
        <v>411</v>
      </c>
      <c r="AL5778" t="s">
        <v>318</v>
      </c>
      <c r="AM5778" t="s">
        <v>245</v>
      </c>
    </row>
    <row r="5779" spans="1:39" x14ac:dyDescent="0.3">
      <c r="A5779" s="1">
        <v>43615</v>
      </c>
      <c r="B5779" t="s">
        <v>50</v>
      </c>
      <c r="C5779" t="s">
        <v>246</v>
      </c>
      <c r="D5779">
        <v>2000</v>
      </c>
      <c r="E5779">
        <v>8</v>
      </c>
      <c r="F5779">
        <v>51.669998</v>
      </c>
      <c r="G5779">
        <v>51.91</v>
      </c>
      <c r="H5779">
        <v>51.259997999999896</v>
      </c>
      <c r="I5779">
        <v>51.549999</v>
      </c>
      <c r="J5779">
        <v>51.549999</v>
      </c>
      <c r="K5779">
        <v>1950900</v>
      </c>
      <c r="L5779">
        <v>2.2269999999999999</v>
      </c>
      <c r="M5779">
        <v>-9.69442663499718E-4</v>
      </c>
      <c r="N5779">
        <v>-1.1188426898499901E-2</v>
      </c>
      <c r="O5779">
        <v>-4.48175717633056E-2</v>
      </c>
      <c r="P5779">
        <v>-0.104198576053393</v>
      </c>
      <c r="Q5779">
        <v>-0.15883658565266501</v>
      </c>
      <c r="R5779">
        <v>6.4791633765082096E-3</v>
      </c>
      <c r="S5779">
        <v>1.3667281023339001E-2</v>
      </c>
      <c r="T5779">
        <v>1.6926333797963801E-2</v>
      </c>
      <c r="U5779">
        <v>1.76785914913987E-2</v>
      </c>
      <c r="V5779">
        <v>67.690002000000007</v>
      </c>
      <c r="W5779">
        <v>45.639998999999897</v>
      </c>
      <c r="X5779">
        <v>-0.147401280045934</v>
      </c>
      <c r="Y5779">
        <v>2.0962723552933101E-3</v>
      </c>
      <c r="Z5779">
        <v>1.0946753173877199</v>
      </c>
      <c r="AA5779">
        <v>-2.5120306654269902</v>
      </c>
      <c r="AB5779">
        <v>-2.7815847295556999</v>
      </c>
      <c r="AC5779" t="s">
        <v>253</v>
      </c>
      <c r="AD5779" t="s">
        <v>409</v>
      </c>
      <c r="AE5779" t="s">
        <v>62</v>
      </c>
      <c r="AF5779" t="s">
        <v>64</v>
      </c>
      <c r="AG5779" t="s">
        <v>410</v>
      </c>
      <c r="AH5779" s="45">
        <v>36151</v>
      </c>
      <c r="AI5779">
        <v>815097</v>
      </c>
      <c r="AK5779" t="s">
        <v>411</v>
      </c>
      <c r="AL5779" t="s">
        <v>318</v>
      </c>
      <c r="AM5779" t="s">
        <v>245</v>
      </c>
    </row>
    <row r="5780" spans="1:39" x14ac:dyDescent="0.3">
      <c r="A5780" s="1">
        <v>43635</v>
      </c>
      <c r="B5780" t="s">
        <v>50</v>
      </c>
      <c r="C5780" t="s">
        <v>246</v>
      </c>
      <c r="D5780">
        <v>600</v>
      </c>
      <c r="E5780">
        <v>8</v>
      </c>
      <c r="F5780">
        <v>52.82</v>
      </c>
      <c r="G5780">
        <v>53.290000999999997</v>
      </c>
      <c r="H5780">
        <v>52.549999</v>
      </c>
      <c r="I5780">
        <v>52.84</v>
      </c>
      <c r="J5780">
        <v>52.84</v>
      </c>
      <c r="K5780">
        <v>3662000</v>
      </c>
      <c r="L5780">
        <v>2.0289999999999999</v>
      </c>
      <c r="M5780">
        <v>8.7436214833027399E-3</v>
      </c>
      <c r="N5780">
        <v>-1.0354964127870601E-2</v>
      </c>
      <c r="O5780">
        <v>-6.2263180519687598E-3</v>
      </c>
      <c r="P5780">
        <v>-5.7957310298710797E-2</v>
      </c>
      <c r="Q5780">
        <v>-0.164043666381925</v>
      </c>
      <c r="R5780">
        <v>1.05123651322192E-2</v>
      </c>
      <c r="S5780">
        <v>1.2655708980190399E-2</v>
      </c>
      <c r="T5780">
        <v>1.7345896711421099E-2</v>
      </c>
      <c r="U5780">
        <v>1.7522443480372699E-2</v>
      </c>
      <c r="V5780">
        <v>67.690002000000007</v>
      </c>
      <c r="W5780">
        <v>45.639998999999897</v>
      </c>
      <c r="X5780">
        <v>-0.147401280045934</v>
      </c>
      <c r="Y5780">
        <v>2.98071681438073E-3</v>
      </c>
      <c r="Z5780">
        <v>1.08503752297562</v>
      </c>
      <c r="AA5780">
        <v>-2.75428500629162</v>
      </c>
      <c r="AB5780">
        <v>-2.6496520438488398</v>
      </c>
      <c r="AC5780" t="s">
        <v>253</v>
      </c>
      <c r="AD5780" t="s">
        <v>409</v>
      </c>
      <c r="AE5780" t="s">
        <v>62</v>
      </c>
      <c r="AF5780" t="s">
        <v>64</v>
      </c>
      <c r="AG5780" t="s">
        <v>410</v>
      </c>
      <c r="AH5780" s="45">
        <v>36151</v>
      </c>
      <c r="AI5780">
        <v>815097</v>
      </c>
      <c r="AK5780" t="s">
        <v>411</v>
      </c>
      <c r="AL5780" t="s">
        <v>318</v>
      </c>
      <c r="AM5780" t="s">
        <v>245</v>
      </c>
    </row>
    <row r="5781" spans="1:39" x14ac:dyDescent="0.3">
      <c r="A5781" s="1">
        <v>43588</v>
      </c>
      <c r="B5781" t="s">
        <v>50</v>
      </c>
      <c r="C5781" t="s">
        <v>246</v>
      </c>
      <c r="D5781">
        <v>900</v>
      </c>
      <c r="E5781">
        <v>9</v>
      </c>
      <c r="F5781">
        <v>54.23</v>
      </c>
      <c r="G5781">
        <v>55.299999</v>
      </c>
      <c r="H5781">
        <v>54.209998999999897</v>
      </c>
      <c r="I5781">
        <v>55.18</v>
      </c>
      <c r="J5781">
        <v>54.655777</v>
      </c>
      <c r="K5781">
        <v>3826900</v>
      </c>
      <c r="L5781">
        <v>2.5310000000000001</v>
      </c>
      <c r="M5781">
        <v>1.55239747817865E-2</v>
      </c>
      <c r="N5781">
        <v>1.3868931514979499E-2</v>
      </c>
      <c r="O5781">
        <v>5.2266692538152797E-2</v>
      </c>
      <c r="P5781">
        <v>-3.6297387072205901E-2</v>
      </c>
      <c r="Q5781">
        <v>-9.7358123298653204E-2</v>
      </c>
      <c r="R5781">
        <v>1.8009929425580901E-2</v>
      </c>
      <c r="S5781">
        <v>1.25221044459779E-2</v>
      </c>
      <c r="T5781">
        <v>1.6417135399571001E-2</v>
      </c>
      <c r="U5781">
        <v>1.7543274520996601E-2</v>
      </c>
      <c r="V5781">
        <v>67.690002000000007</v>
      </c>
      <c r="W5781">
        <v>45.639998999999897</v>
      </c>
      <c r="X5781">
        <v>-0.147401280045934</v>
      </c>
      <c r="Y5781">
        <v>9.5921274614703799E-3</v>
      </c>
      <c r="Z5781">
        <v>1.08407359846041</v>
      </c>
      <c r="AA5781">
        <v>-1.4562227706281199</v>
      </c>
      <c r="AB5781">
        <v>-1.65789800936216</v>
      </c>
      <c r="AC5781" t="s">
        <v>254</v>
      </c>
      <c r="AD5781" t="s">
        <v>409</v>
      </c>
      <c r="AE5781" t="s">
        <v>62</v>
      </c>
      <c r="AF5781" t="s">
        <v>64</v>
      </c>
      <c r="AG5781" t="s">
        <v>410</v>
      </c>
      <c r="AH5781" s="45">
        <v>36151</v>
      </c>
      <c r="AI5781">
        <v>815097</v>
      </c>
      <c r="AK5781" t="s">
        <v>411</v>
      </c>
      <c r="AL5781" t="s">
        <v>318</v>
      </c>
      <c r="AM5781" t="s">
        <v>245</v>
      </c>
    </row>
    <row r="5782" spans="1:39" x14ac:dyDescent="0.3">
      <c r="A5782" s="1">
        <v>43636</v>
      </c>
      <c r="B5782" t="s">
        <v>50</v>
      </c>
      <c r="C5782" t="s">
        <v>246</v>
      </c>
      <c r="D5782">
        <v>1300</v>
      </c>
      <c r="E5782">
        <v>9</v>
      </c>
      <c r="F5782">
        <v>47.200001</v>
      </c>
      <c r="G5782">
        <v>49.080002</v>
      </c>
      <c r="H5782">
        <v>46.110000999999997</v>
      </c>
      <c r="I5782">
        <v>48.799999</v>
      </c>
      <c r="J5782">
        <v>48.799999</v>
      </c>
      <c r="K5782">
        <v>18522500</v>
      </c>
      <c r="L5782">
        <v>2.0009999999999999</v>
      </c>
      <c r="M5782">
        <v>-7.95381872868266E-2</v>
      </c>
      <c r="N5782">
        <v>-7.97273821059961E-2</v>
      </c>
      <c r="O5782">
        <v>-6.1248902576357803E-2</v>
      </c>
      <c r="P5782">
        <v>-0.15032632998361101</v>
      </c>
      <c r="Q5782">
        <v>-0.22825961007689399</v>
      </c>
      <c r="R5782">
        <v>3.6793931628910398E-2</v>
      </c>
      <c r="S5782">
        <v>2.06098190931794E-2</v>
      </c>
      <c r="T5782">
        <v>1.9883077971696899E-2</v>
      </c>
      <c r="U5782">
        <v>1.81908459251903E-2</v>
      </c>
      <c r="V5782">
        <v>67.690002000000007</v>
      </c>
      <c r="W5782">
        <v>45.639998999999897</v>
      </c>
      <c r="X5782">
        <v>-0.156837223817923</v>
      </c>
      <c r="Y5782">
        <v>9.4276054361659405E-3</v>
      </c>
      <c r="Z5782">
        <v>1.04882943077687</v>
      </c>
      <c r="AA5782">
        <v>-3.7137333158436601</v>
      </c>
      <c r="AB5782">
        <v>-2.9616049654931298</v>
      </c>
      <c r="AC5782" t="s">
        <v>254</v>
      </c>
      <c r="AD5782" t="s">
        <v>409</v>
      </c>
      <c r="AE5782" t="s">
        <v>62</v>
      </c>
      <c r="AF5782" t="s">
        <v>64</v>
      </c>
      <c r="AG5782" t="s">
        <v>410</v>
      </c>
      <c r="AH5782" s="45">
        <v>36151</v>
      </c>
      <c r="AI5782">
        <v>815097</v>
      </c>
      <c r="AK5782" t="s">
        <v>411</v>
      </c>
      <c r="AL5782" t="s">
        <v>318</v>
      </c>
      <c r="AM5782" t="s">
        <v>245</v>
      </c>
    </row>
    <row r="5783" spans="1:39" x14ac:dyDescent="0.3">
      <c r="A5783" s="1">
        <v>43643</v>
      </c>
      <c r="B5783" t="s">
        <v>50</v>
      </c>
      <c r="C5783" t="s">
        <v>246</v>
      </c>
      <c r="D5783">
        <v>1000</v>
      </c>
      <c r="E5783">
        <v>9</v>
      </c>
      <c r="F5783">
        <v>45.209998999999897</v>
      </c>
      <c r="G5783">
        <v>46.200001</v>
      </c>
      <c r="H5783">
        <v>44.759997999999896</v>
      </c>
      <c r="I5783">
        <v>45.919998</v>
      </c>
      <c r="J5783">
        <v>45.919998</v>
      </c>
      <c r="K5783">
        <v>6662700</v>
      </c>
      <c r="L5783">
        <v>2.0049999999999999</v>
      </c>
      <c r="M5783">
        <v>1.18292070694682E-2</v>
      </c>
      <c r="N5783">
        <v>-6.0829583909994898E-2</v>
      </c>
      <c r="O5783">
        <v>-0.10981490956121399</v>
      </c>
      <c r="P5783">
        <v>-8.2353567574610806E-2</v>
      </c>
      <c r="Q5783">
        <v>-0.22885834949029901</v>
      </c>
      <c r="R5783">
        <v>2.1218915537884801E-2</v>
      </c>
      <c r="S5783">
        <v>2.2792023476838199E-2</v>
      </c>
      <c r="T5783">
        <v>1.7171847226356E-2</v>
      </c>
      <c r="U5783">
        <v>1.76296153138716E-2</v>
      </c>
      <c r="V5783">
        <v>67.690002000000007</v>
      </c>
      <c r="W5783">
        <v>44.759997999999896</v>
      </c>
      <c r="X5783">
        <v>-0.156837223817923</v>
      </c>
      <c r="Y5783">
        <v>3.81588593721357E-3</v>
      </c>
      <c r="Z5783">
        <v>1.01186438841451</v>
      </c>
      <c r="AA5783">
        <v>-3.6593226364375502</v>
      </c>
      <c r="AB5783">
        <v>-4.1067590002277399</v>
      </c>
      <c r="AC5783" t="s">
        <v>254</v>
      </c>
      <c r="AD5783" t="s">
        <v>409</v>
      </c>
      <c r="AE5783" t="s">
        <v>62</v>
      </c>
      <c r="AF5783" t="s">
        <v>64</v>
      </c>
      <c r="AG5783" t="s">
        <v>410</v>
      </c>
      <c r="AH5783" s="45">
        <v>36151</v>
      </c>
      <c r="AI5783">
        <v>815097</v>
      </c>
      <c r="AK5783" t="s">
        <v>411</v>
      </c>
      <c r="AL5783" t="s">
        <v>318</v>
      </c>
      <c r="AM5783" t="s">
        <v>245</v>
      </c>
    </row>
    <row r="5784" spans="1:39" x14ac:dyDescent="0.3">
      <c r="A5784" s="1">
        <v>43573</v>
      </c>
      <c r="B5784" t="s">
        <v>50</v>
      </c>
      <c r="C5784" t="s">
        <v>239</v>
      </c>
      <c r="D5784">
        <v>700</v>
      </c>
      <c r="E5784">
        <v>10</v>
      </c>
      <c r="F5784">
        <v>54.650002000000001</v>
      </c>
      <c r="G5784">
        <v>54.709998999999897</v>
      </c>
      <c r="H5784">
        <v>53.380001</v>
      </c>
      <c r="I5784">
        <v>53.630001</v>
      </c>
      <c r="J5784">
        <v>53.120502000000002</v>
      </c>
      <c r="K5784">
        <v>4114300</v>
      </c>
      <c r="L5784">
        <v>2.56</v>
      </c>
      <c r="M5784">
        <v>-1.6825787016898099E-2</v>
      </c>
      <c r="N5784">
        <v>2.1867021465291001E-2</v>
      </c>
      <c r="O5784">
        <v>-6.3045649289476702E-2</v>
      </c>
      <c r="P5784">
        <v>1.0212016419876501E-2</v>
      </c>
      <c r="Q5784">
        <v>-0.16363156877798499</v>
      </c>
      <c r="R5784">
        <v>1.6063247494916201E-2</v>
      </c>
      <c r="S5784">
        <v>2.3587466229105899E-2</v>
      </c>
      <c r="T5784">
        <v>1.63806891574916E-2</v>
      </c>
      <c r="U5784">
        <v>1.7588986705117899E-2</v>
      </c>
      <c r="V5784">
        <v>67.690002000000007</v>
      </c>
      <c r="W5784">
        <v>45.639998999999897</v>
      </c>
      <c r="X5784">
        <v>-0.147401280045934</v>
      </c>
      <c r="Y5784">
        <v>1.5778467813143101E-3</v>
      </c>
      <c r="Z5784">
        <v>1.0660647443879601</v>
      </c>
      <c r="AA5784">
        <v>-2.0546478224686102</v>
      </c>
      <c r="AB5784">
        <v>-1.7284255087957701</v>
      </c>
      <c r="AC5784" t="s">
        <v>255</v>
      </c>
      <c r="AD5784" t="s">
        <v>409</v>
      </c>
      <c r="AE5784" t="s">
        <v>62</v>
      </c>
      <c r="AF5784" t="s">
        <v>64</v>
      </c>
      <c r="AG5784" t="s">
        <v>410</v>
      </c>
      <c r="AH5784" s="45">
        <v>36151</v>
      </c>
      <c r="AI5784">
        <v>815097</v>
      </c>
      <c r="AK5784" t="s">
        <v>411</v>
      </c>
      <c r="AL5784" t="s">
        <v>318</v>
      </c>
      <c r="AM5784" t="s">
        <v>245</v>
      </c>
    </row>
    <row r="5785" spans="1:39" x14ac:dyDescent="0.3">
      <c r="A5785" s="1">
        <v>43606</v>
      </c>
      <c r="B5785" t="s">
        <v>50</v>
      </c>
      <c r="C5785" t="s">
        <v>246</v>
      </c>
      <c r="D5785">
        <v>900</v>
      </c>
      <c r="E5785">
        <v>10</v>
      </c>
      <c r="F5785">
        <v>52.790000999999997</v>
      </c>
      <c r="G5785">
        <v>53.16</v>
      </c>
      <c r="H5785">
        <v>52.639998999999897</v>
      </c>
      <c r="I5785">
        <v>52.66</v>
      </c>
      <c r="J5785">
        <v>52.159717999999998</v>
      </c>
      <c r="K5785">
        <v>3220400</v>
      </c>
      <c r="L5785">
        <v>2.4260000000000002</v>
      </c>
      <c r="M5785">
        <v>5.3313162184088301E-3</v>
      </c>
      <c r="N5785">
        <v>-2.1788977430545298E-2</v>
      </c>
      <c r="O5785">
        <v>-1.8252444262664601E-2</v>
      </c>
      <c r="P5785">
        <v>-0.10260314058726799</v>
      </c>
      <c r="Q5785">
        <v>-0.175274272428597</v>
      </c>
      <c r="R5785">
        <v>1.1865317189970701E-2</v>
      </c>
      <c r="S5785">
        <v>1.41426487940348E-2</v>
      </c>
      <c r="T5785">
        <v>1.6949602968100001E-2</v>
      </c>
      <c r="U5785">
        <v>1.77414629656606E-2</v>
      </c>
      <c r="V5785">
        <v>67.690002000000007</v>
      </c>
      <c r="W5785">
        <v>45.639998999999897</v>
      </c>
      <c r="X5785">
        <v>-0.147401280045934</v>
      </c>
      <c r="Y5785">
        <v>8.4599491109458805E-3</v>
      </c>
      <c r="Z5785">
        <v>1.1044521527972899</v>
      </c>
      <c r="AA5785">
        <v>-2.61737027940387</v>
      </c>
      <c r="AB5785">
        <v>-2.438673668456</v>
      </c>
      <c r="AC5785" t="s">
        <v>255</v>
      </c>
      <c r="AD5785" t="s">
        <v>409</v>
      </c>
      <c r="AE5785" t="s">
        <v>62</v>
      </c>
      <c r="AF5785" t="s">
        <v>64</v>
      </c>
      <c r="AG5785" t="s">
        <v>410</v>
      </c>
      <c r="AH5785" s="45">
        <v>36151</v>
      </c>
      <c r="AI5785">
        <v>815097</v>
      </c>
      <c r="AK5785" t="s">
        <v>411</v>
      </c>
      <c r="AL5785" t="s">
        <v>318</v>
      </c>
      <c r="AM5785" t="s">
        <v>245</v>
      </c>
    </row>
    <row r="5786" spans="1:39" x14ac:dyDescent="0.3">
      <c r="A5786" s="1">
        <v>43614</v>
      </c>
      <c r="B5786" t="s">
        <v>50</v>
      </c>
      <c r="C5786" t="s">
        <v>239</v>
      </c>
      <c r="D5786">
        <v>700</v>
      </c>
      <c r="E5786">
        <v>10</v>
      </c>
      <c r="F5786">
        <v>51.049999</v>
      </c>
      <c r="G5786">
        <v>51.75</v>
      </c>
      <c r="H5786">
        <v>50.720001000000003</v>
      </c>
      <c r="I5786">
        <v>51.599997999999999</v>
      </c>
      <c r="J5786">
        <v>51.599997999999999</v>
      </c>
      <c r="K5786">
        <v>3485200</v>
      </c>
      <c r="L5786">
        <v>2.2360000000000002</v>
      </c>
      <c r="M5786">
        <v>6.8060157093089001E-3</v>
      </c>
      <c r="N5786">
        <v>-1.0788877434238399E-2</v>
      </c>
      <c r="O5786">
        <v>-4.3664352850572401E-2</v>
      </c>
      <c r="P5786">
        <v>-0.101843218862236</v>
      </c>
      <c r="Q5786">
        <v>-0.184682630405377</v>
      </c>
      <c r="R5786">
        <v>6.5011421199100998E-3</v>
      </c>
      <c r="S5786">
        <v>1.3673781088357199E-2</v>
      </c>
      <c r="T5786">
        <v>1.69304708358235E-2</v>
      </c>
      <c r="U5786">
        <v>1.7755374006294601E-2</v>
      </c>
      <c r="V5786">
        <v>67.690002000000007</v>
      </c>
      <c r="W5786">
        <v>45.639998999999897</v>
      </c>
      <c r="X5786">
        <v>-0.147401280045934</v>
      </c>
      <c r="Y5786">
        <v>-6.9359101493404697E-3</v>
      </c>
      <c r="Z5786">
        <v>1.101599467957</v>
      </c>
      <c r="AA5786">
        <v>-2.8543532201259199</v>
      </c>
      <c r="AB5786">
        <v>-2.8061945350616302</v>
      </c>
      <c r="AC5786" t="s">
        <v>255</v>
      </c>
      <c r="AD5786" t="s">
        <v>409</v>
      </c>
      <c r="AE5786" t="s">
        <v>62</v>
      </c>
      <c r="AF5786" t="s">
        <v>64</v>
      </c>
      <c r="AG5786" t="s">
        <v>410</v>
      </c>
      <c r="AH5786" s="45">
        <v>36151</v>
      </c>
      <c r="AI5786">
        <v>815097</v>
      </c>
      <c r="AK5786" t="s">
        <v>411</v>
      </c>
      <c r="AL5786" t="s">
        <v>318</v>
      </c>
      <c r="AM5786" t="s">
        <v>245</v>
      </c>
    </row>
    <row r="5787" spans="1:39" x14ac:dyDescent="0.3">
      <c r="A5787" s="1">
        <v>43558</v>
      </c>
      <c r="B5787" t="s">
        <v>50</v>
      </c>
      <c r="C5787" t="s">
        <v>246</v>
      </c>
      <c r="D5787">
        <v>1000</v>
      </c>
      <c r="E5787">
        <v>11</v>
      </c>
      <c r="F5787">
        <v>52.91</v>
      </c>
      <c r="G5787">
        <v>53.669998</v>
      </c>
      <c r="H5787">
        <v>52.849997999999999</v>
      </c>
      <c r="I5787">
        <v>53.189999</v>
      </c>
      <c r="J5787">
        <v>52.684680999999998</v>
      </c>
      <c r="K5787">
        <v>4954100</v>
      </c>
      <c r="L5787">
        <v>2.5169999999999999</v>
      </c>
      <c r="M5787">
        <v>1.5536504623611801E-2</v>
      </c>
      <c r="N5787">
        <v>4.87337973803239E-2</v>
      </c>
      <c r="O5787">
        <v>-6.1431646517044303E-2</v>
      </c>
      <c r="P5787">
        <v>7.3384451825097105E-2</v>
      </c>
      <c r="Q5787">
        <v>-0.159847465460384</v>
      </c>
      <c r="R5787">
        <v>1.3145590026860301E-2</v>
      </c>
      <c r="S5787">
        <v>2.3306813852748898E-2</v>
      </c>
      <c r="T5787">
        <v>1.8824132896952998E-2</v>
      </c>
      <c r="U5787">
        <v>1.76520694513593E-2</v>
      </c>
      <c r="V5787">
        <v>67.690002000000007</v>
      </c>
      <c r="W5787">
        <v>45.639998999999897</v>
      </c>
      <c r="X5787">
        <v>-0.147401280045934</v>
      </c>
      <c r="Y5787">
        <v>2.1460723821998401E-3</v>
      </c>
      <c r="Z5787">
        <v>1.0176759675654099</v>
      </c>
      <c r="AA5787">
        <v>-1.8331710479049601</v>
      </c>
      <c r="AB5787">
        <v>-2.15219962480775</v>
      </c>
      <c r="AC5787" t="s">
        <v>256</v>
      </c>
      <c r="AD5787" t="s">
        <v>409</v>
      </c>
      <c r="AE5787" t="s">
        <v>62</v>
      </c>
      <c r="AF5787" t="s">
        <v>64</v>
      </c>
      <c r="AG5787" t="s">
        <v>410</v>
      </c>
      <c r="AH5787" s="45">
        <v>36151</v>
      </c>
      <c r="AI5787">
        <v>815097</v>
      </c>
      <c r="AK5787" t="s">
        <v>411</v>
      </c>
      <c r="AL5787" t="s">
        <v>318</v>
      </c>
      <c r="AM5787" t="s">
        <v>245</v>
      </c>
    </row>
    <row r="5788" spans="1:39" x14ac:dyDescent="0.3">
      <c r="A5788" s="1">
        <v>43571</v>
      </c>
      <c r="B5788" t="s">
        <v>50</v>
      </c>
      <c r="C5788" t="s">
        <v>239</v>
      </c>
      <c r="D5788">
        <v>400</v>
      </c>
      <c r="E5788">
        <v>11</v>
      </c>
      <c r="F5788">
        <v>53.900002000000001</v>
      </c>
      <c r="G5788">
        <v>54.849997999999999</v>
      </c>
      <c r="H5788">
        <v>53.790000999999997</v>
      </c>
      <c r="I5788">
        <v>54.799999</v>
      </c>
      <c r="J5788">
        <v>54.279384999999998</v>
      </c>
      <c r="K5788">
        <v>3464600</v>
      </c>
      <c r="L5788">
        <v>2.5920000000000001</v>
      </c>
      <c r="M5788">
        <v>1.9532539857707299E-2</v>
      </c>
      <c r="N5788">
        <v>5.4371380318282002E-2</v>
      </c>
      <c r="O5788">
        <v>-3.2495445096162E-2</v>
      </c>
      <c r="P5788">
        <v>4.3441297615645302E-2</v>
      </c>
      <c r="Q5788">
        <v>-0.12364997953069801</v>
      </c>
      <c r="R5788">
        <v>8.5997101550105409E-3</v>
      </c>
      <c r="S5788">
        <v>2.3599337168337901E-2</v>
      </c>
      <c r="T5788">
        <v>1.6336966293713399E-2</v>
      </c>
      <c r="U5788">
        <v>1.7592464451108399E-2</v>
      </c>
      <c r="V5788">
        <v>67.690002000000007</v>
      </c>
      <c r="W5788">
        <v>45.639998999999897</v>
      </c>
      <c r="X5788">
        <v>-0.147401280045934</v>
      </c>
      <c r="Y5788">
        <v>5.0922850790659495E-4</v>
      </c>
      <c r="Z5788">
        <v>1.06318164282391</v>
      </c>
      <c r="AA5788">
        <v>-1.5905104950764299</v>
      </c>
      <c r="AB5788">
        <v>-1.7357221781337899</v>
      </c>
      <c r="AC5788" t="s">
        <v>256</v>
      </c>
      <c r="AD5788" t="s">
        <v>409</v>
      </c>
      <c r="AE5788" t="s">
        <v>62</v>
      </c>
      <c r="AF5788" t="s">
        <v>64</v>
      </c>
      <c r="AG5788" t="s">
        <v>410</v>
      </c>
      <c r="AH5788" s="45">
        <v>36151</v>
      </c>
      <c r="AI5788">
        <v>815097</v>
      </c>
      <c r="AK5788" t="s">
        <v>411</v>
      </c>
      <c r="AL5788" t="s">
        <v>318</v>
      </c>
      <c r="AM5788" t="s">
        <v>245</v>
      </c>
    </row>
    <row r="5789" spans="1:39" x14ac:dyDescent="0.3">
      <c r="A5789" s="1">
        <v>43601</v>
      </c>
      <c r="B5789" t="s">
        <v>50</v>
      </c>
      <c r="C5789" t="s">
        <v>239</v>
      </c>
      <c r="D5789">
        <v>600</v>
      </c>
      <c r="E5789">
        <v>11</v>
      </c>
      <c r="F5789">
        <v>53.650002000000001</v>
      </c>
      <c r="G5789">
        <v>54.18</v>
      </c>
      <c r="H5789">
        <v>53.52</v>
      </c>
      <c r="I5789">
        <v>53.93</v>
      </c>
      <c r="J5789">
        <v>53.417651999999997</v>
      </c>
      <c r="K5789">
        <v>2794400</v>
      </c>
      <c r="L5789">
        <v>2.4049999999999998</v>
      </c>
      <c r="M5789">
        <v>2.59937123565019E-3</v>
      </c>
      <c r="N5789">
        <v>-1.8537097369957699E-4</v>
      </c>
      <c r="O5789">
        <v>3.5292882356284402E-3</v>
      </c>
      <c r="P5789">
        <v>-4.8584689306738503E-2</v>
      </c>
      <c r="Q5789">
        <v>-0.15667362577056701</v>
      </c>
      <c r="R5789">
        <v>1.7964247855644901E-2</v>
      </c>
      <c r="S5789">
        <v>1.42279054021916E-2</v>
      </c>
      <c r="T5789">
        <v>1.6903848510304499E-2</v>
      </c>
      <c r="U5789">
        <v>1.7683934960373699E-2</v>
      </c>
      <c r="V5789">
        <v>67.690002000000007</v>
      </c>
      <c r="W5789">
        <v>45.639998999999897</v>
      </c>
      <c r="X5789">
        <v>-0.147401280045934</v>
      </c>
      <c r="Y5789">
        <v>8.8559569696340101E-3</v>
      </c>
      <c r="Z5789">
        <v>1.1013447447281799</v>
      </c>
      <c r="AA5789">
        <v>-2.2839250695573998</v>
      </c>
      <c r="AB5789">
        <v>-2.13828598386372</v>
      </c>
      <c r="AC5789" t="s">
        <v>256</v>
      </c>
      <c r="AD5789" t="s">
        <v>409</v>
      </c>
      <c r="AE5789" t="s">
        <v>62</v>
      </c>
      <c r="AF5789" t="s">
        <v>64</v>
      </c>
      <c r="AG5789" t="s">
        <v>410</v>
      </c>
      <c r="AH5789" s="45">
        <v>36151</v>
      </c>
      <c r="AI5789">
        <v>815097</v>
      </c>
      <c r="AK5789" t="s">
        <v>411</v>
      </c>
      <c r="AL5789" t="s">
        <v>318</v>
      </c>
      <c r="AM5789" t="s">
        <v>245</v>
      </c>
    </row>
    <row r="5790" spans="1:39" x14ac:dyDescent="0.3">
      <c r="A5790" s="1">
        <v>43626</v>
      </c>
      <c r="B5790" t="s">
        <v>50</v>
      </c>
      <c r="C5790" t="s">
        <v>246</v>
      </c>
      <c r="D5790">
        <v>1200</v>
      </c>
      <c r="E5790">
        <v>11</v>
      </c>
      <c r="F5790">
        <v>52.07</v>
      </c>
      <c r="G5790">
        <v>53.389998999999897</v>
      </c>
      <c r="H5790">
        <v>52</v>
      </c>
      <c r="I5790">
        <v>53.18</v>
      </c>
      <c r="J5790">
        <v>53.18</v>
      </c>
      <c r="K5790">
        <v>3067300</v>
      </c>
      <c r="L5790">
        <v>2.1429999999999998</v>
      </c>
      <c r="M5790">
        <v>1.8025343366666401E-2</v>
      </c>
      <c r="N5790">
        <v>3.9506595307409798E-2</v>
      </c>
      <c r="O5790">
        <v>-6.12632543552105E-3</v>
      </c>
      <c r="P5790">
        <v>-3.1892891566221597E-2</v>
      </c>
      <c r="Q5790">
        <v>-0.10800921423391099</v>
      </c>
      <c r="R5790">
        <v>2.0608511946339302E-2</v>
      </c>
      <c r="S5790">
        <v>1.4138166321854899E-2</v>
      </c>
      <c r="T5790">
        <v>1.7405109644925001E-2</v>
      </c>
      <c r="U5790">
        <v>1.7635150909642398E-2</v>
      </c>
      <c r="V5790">
        <v>67.690002000000007</v>
      </c>
      <c r="W5790">
        <v>45.639998999999897</v>
      </c>
      <c r="X5790">
        <v>-0.147401280045934</v>
      </c>
      <c r="Y5790">
        <v>4.6492198743191201E-3</v>
      </c>
      <c r="Z5790">
        <v>1.0862090089655101</v>
      </c>
      <c r="AA5790">
        <v>-1.84750499633898</v>
      </c>
      <c r="AB5790">
        <v>-2.3100272673916602</v>
      </c>
      <c r="AC5790" t="s">
        <v>256</v>
      </c>
      <c r="AD5790" t="s">
        <v>409</v>
      </c>
      <c r="AE5790" t="s">
        <v>62</v>
      </c>
      <c r="AF5790" t="s">
        <v>64</v>
      </c>
      <c r="AG5790" t="s">
        <v>410</v>
      </c>
      <c r="AH5790" s="45">
        <v>36151</v>
      </c>
      <c r="AI5790">
        <v>815097</v>
      </c>
      <c r="AK5790" t="s">
        <v>411</v>
      </c>
      <c r="AL5790" t="s">
        <v>318</v>
      </c>
      <c r="AM5790" t="s">
        <v>245</v>
      </c>
    </row>
    <row r="5791" spans="1:39" x14ac:dyDescent="0.3">
      <c r="A5791" s="1">
        <v>43563</v>
      </c>
      <c r="B5791" t="s">
        <v>50</v>
      </c>
      <c r="C5791" t="s">
        <v>246</v>
      </c>
      <c r="D5791">
        <v>900</v>
      </c>
      <c r="E5791">
        <v>12</v>
      </c>
      <c r="F5791">
        <v>52.990001999999997</v>
      </c>
      <c r="G5791">
        <v>53.049999</v>
      </c>
      <c r="H5791">
        <v>52.32</v>
      </c>
      <c r="I5791">
        <v>52.509997999999896</v>
      </c>
      <c r="J5791">
        <v>52.011139</v>
      </c>
      <c r="K5791">
        <v>3192100</v>
      </c>
      <c r="L5791">
        <v>2.5190000000000001</v>
      </c>
      <c r="M5791">
        <v>-1.0608172436140499E-2</v>
      </c>
      <c r="N5791">
        <v>6.1127045361022798E-3</v>
      </c>
      <c r="O5791">
        <v>-5.32149789564152E-2</v>
      </c>
      <c r="P5791">
        <v>4.4794237369630403E-2</v>
      </c>
      <c r="Q5791">
        <v>-0.17302451289967399</v>
      </c>
      <c r="R5791">
        <v>9.50637958313281E-3</v>
      </c>
      <c r="S5791">
        <v>2.2880848489273301E-2</v>
      </c>
      <c r="T5791">
        <v>1.62485309095113E-2</v>
      </c>
      <c r="U5791">
        <v>1.7622524333941798E-2</v>
      </c>
      <c r="V5791">
        <v>67.690002000000007</v>
      </c>
      <c r="W5791">
        <v>45.639998999999897</v>
      </c>
      <c r="X5791">
        <v>-0.147401280045934</v>
      </c>
      <c r="Y5791">
        <v>1.0469119934194001E-3</v>
      </c>
      <c r="Z5791">
        <v>1.0253689769752401</v>
      </c>
      <c r="AA5791">
        <v>-2.00742504383485</v>
      </c>
      <c r="AB5791">
        <v>-1.9619216712958001</v>
      </c>
      <c r="AC5791" t="s">
        <v>257</v>
      </c>
      <c r="AD5791" t="s">
        <v>409</v>
      </c>
      <c r="AE5791" t="s">
        <v>62</v>
      </c>
      <c r="AF5791" t="s">
        <v>64</v>
      </c>
      <c r="AG5791" t="s">
        <v>410</v>
      </c>
      <c r="AH5791" s="45">
        <v>36151</v>
      </c>
      <c r="AI5791">
        <v>815097</v>
      </c>
      <c r="AK5791" t="s">
        <v>411</v>
      </c>
      <c r="AL5791" t="s">
        <v>318</v>
      </c>
      <c r="AM5791" t="s">
        <v>245</v>
      </c>
    </row>
    <row r="5792" spans="1:39" x14ac:dyDescent="0.3">
      <c r="A5792" s="1">
        <v>43572</v>
      </c>
      <c r="B5792" t="s">
        <v>50</v>
      </c>
      <c r="C5792" t="s">
        <v>246</v>
      </c>
      <c r="D5792">
        <v>1000</v>
      </c>
      <c r="E5792">
        <v>12</v>
      </c>
      <c r="F5792">
        <v>55.119999</v>
      </c>
      <c r="G5792">
        <v>55.34</v>
      </c>
      <c r="H5792">
        <v>54.299999</v>
      </c>
      <c r="I5792">
        <v>54.540000999999997</v>
      </c>
      <c r="J5792">
        <v>54.021857999999902</v>
      </c>
      <c r="K5792">
        <v>4991900</v>
      </c>
      <c r="L5792">
        <v>2.5920000000000001</v>
      </c>
      <c r="M5792">
        <v>-4.7557623208394802E-3</v>
      </c>
      <c r="N5792">
        <v>4.2511813654381503E-2</v>
      </c>
      <c r="O5792">
        <v>-5.0238371417631801E-2</v>
      </c>
      <c r="P5792">
        <v>4.22823206817197E-2</v>
      </c>
      <c r="Q5792">
        <v>-0.12980913490465501</v>
      </c>
      <c r="R5792">
        <v>1.11554004591349E-2</v>
      </c>
      <c r="S5792">
        <v>2.3383683068709599E-2</v>
      </c>
      <c r="T5792">
        <v>1.6342522418261E-2</v>
      </c>
      <c r="U5792">
        <v>1.7594100912509E-2</v>
      </c>
      <c r="V5792">
        <v>67.690002000000007</v>
      </c>
      <c r="W5792">
        <v>45.639998999999897</v>
      </c>
      <c r="X5792">
        <v>-0.147401280045934</v>
      </c>
      <c r="Y5792">
        <v>-2.2764010197428601E-3</v>
      </c>
      <c r="Z5792">
        <v>1.06750546914873</v>
      </c>
      <c r="AA5792">
        <v>-1.67221490791711</v>
      </c>
      <c r="AB5792">
        <v>-1.70031954602635</v>
      </c>
      <c r="AC5792" t="s">
        <v>257</v>
      </c>
      <c r="AD5792" t="s">
        <v>409</v>
      </c>
      <c r="AE5792" t="s">
        <v>62</v>
      </c>
      <c r="AF5792" t="s">
        <v>64</v>
      </c>
      <c r="AG5792" t="s">
        <v>410</v>
      </c>
      <c r="AH5792" s="45">
        <v>36151</v>
      </c>
      <c r="AI5792">
        <v>815097</v>
      </c>
      <c r="AK5792" t="s">
        <v>411</v>
      </c>
      <c r="AL5792" t="s">
        <v>318</v>
      </c>
      <c r="AM5792" t="s">
        <v>245</v>
      </c>
    </row>
    <row r="5793" spans="1:39" x14ac:dyDescent="0.3">
      <c r="A5793" s="1">
        <v>43573</v>
      </c>
      <c r="B5793" t="s">
        <v>50</v>
      </c>
      <c r="C5793" t="s">
        <v>239</v>
      </c>
      <c r="D5793">
        <v>1600</v>
      </c>
      <c r="E5793">
        <v>12</v>
      </c>
      <c r="F5793">
        <v>54.650002000000001</v>
      </c>
      <c r="G5793">
        <v>54.709998999999897</v>
      </c>
      <c r="H5793">
        <v>53.380001</v>
      </c>
      <c r="I5793">
        <v>53.630001</v>
      </c>
      <c r="J5793">
        <v>53.120502000000002</v>
      </c>
      <c r="K5793">
        <v>4114300</v>
      </c>
      <c r="L5793">
        <v>2.56</v>
      </c>
      <c r="M5793">
        <v>-1.6825787016898099E-2</v>
      </c>
      <c r="N5793">
        <v>2.1867021465291001E-2</v>
      </c>
      <c r="O5793">
        <v>-6.3045649289476702E-2</v>
      </c>
      <c r="P5793">
        <v>1.0212016419876501E-2</v>
      </c>
      <c r="Q5793">
        <v>-0.16363156877798499</v>
      </c>
      <c r="R5793">
        <v>1.6063247494916201E-2</v>
      </c>
      <c r="S5793">
        <v>2.3587466229105899E-2</v>
      </c>
      <c r="T5793">
        <v>1.63806891574916E-2</v>
      </c>
      <c r="U5793">
        <v>1.7588986705117899E-2</v>
      </c>
      <c r="V5793">
        <v>67.690002000000007</v>
      </c>
      <c r="W5793">
        <v>45.639998999999897</v>
      </c>
      <c r="X5793">
        <v>-0.147401280045934</v>
      </c>
      <c r="Y5793">
        <v>1.5778467813143101E-3</v>
      </c>
      <c r="Z5793">
        <v>1.0660647443879601</v>
      </c>
      <c r="AA5793">
        <v>-2.0546478224686102</v>
      </c>
      <c r="AB5793">
        <v>-1.7284255087957701</v>
      </c>
      <c r="AC5793" t="s">
        <v>257</v>
      </c>
      <c r="AD5793" t="s">
        <v>409</v>
      </c>
      <c r="AE5793" t="s">
        <v>62</v>
      </c>
      <c r="AF5793" t="s">
        <v>64</v>
      </c>
      <c r="AG5793" t="s">
        <v>410</v>
      </c>
      <c r="AH5793" s="45">
        <v>36151</v>
      </c>
      <c r="AI5793">
        <v>815097</v>
      </c>
      <c r="AK5793" t="s">
        <v>411</v>
      </c>
      <c r="AL5793" t="s">
        <v>318</v>
      </c>
      <c r="AM5793" t="s">
        <v>245</v>
      </c>
    </row>
    <row r="5794" spans="1:39" x14ac:dyDescent="0.3">
      <c r="A5794" s="1">
        <v>43584</v>
      </c>
      <c r="B5794" t="s">
        <v>50</v>
      </c>
      <c r="C5794" t="s">
        <v>239</v>
      </c>
      <c r="D5794">
        <v>900</v>
      </c>
      <c r="E5794">
        <v>12</v>
      </c>
      <c r="F5794">
        <v>54.419998</v>
      </c>
      <c r="G5794">
        <v>54.889998999999897</v>
      </c>
      <c r="H5794">
        <v>54.200001</v>
      </c>
      <c r="I5794">
        <v>54.43</v>
      </c>
      <c r="J5794">
        <v>53.912898999999904</v>
      </c>
      <c r="K5794">
        <v>4796700</v>
      </c>
      <c r="L5794">
        <v>2.536</v>
      </c>
      <c r="M5794">
        <v>1.8377624923350501E-4</v>
      </c>
      <c r="N5794">
        <v>2.5303683211618501E-2</v>
      </c>
      <c r="O5794">
        <v>7.1778830029118806E-2</v>
      </c>
      <c r="P5794">
        <v>-2.7021311351853299E-2</v>
      </c>
      <c r="Q5794">
        <v>-0.13400745244113099</v>
      </c>
      <c r="R5794">
        <v>6.2550166368377999E-3</v>
      </c>
      <c r="S5794">
        <v>1.14887545055986E-2</v>
      </c>
      <c r="T5794">
        <v>1.5976580987298102E-2</v>
      </c>
      <c r="U5794">
        <v>1.7510790230322801E-2</v>
      </c>
      <c r="V5794">
        <v>67.690002000000007</v>
      </c>
      <c r="W5794">
        <v>45.639998999999897</v>
      </c>
      <c r="X5794">
        <v>-0.147401280045934</v>
      </c>
      <c r="Y5794">
        <v>1.07094833958194E-3</v>
      </c>
      <c r="Z5794">
        <v>1.0975078321292999</v>
      </c>
      <c r="AA5794">
        <v>-1.8456823604624399</v>
      </c>
      <c r="AB5794">
        <v>-2.1166066417123401</v>
      </c>
      <c r="AC5794" t="s">
        <v>257</v>
      </c>
      <c r="AD5794" t="s">
        <v>409</v>
      </c>
      <c r="AE5794" t="s">
        <v>62</v>
      </c>
      <c r="AF5794" t="s">
        <v>64</v>
      </c>
      <c r="AG5794" t="s">
        <v>410</v>
      </c>
      <c r="AH5794" s="45">
        <v>36151</v>
      </c>
      <c r="AI5794">
        <v>815097</v>
      </c>
      <c r="AK5794" t="s">
        <v>411</v>
      </c>
      <c r="AL5794" t="s">
        <v>318</v>
      </c>
      <c r="AM5794" t="s">
        <v>245</v>
      </c>
    </row>
    <row r="5795" spans="1:39" x14ac:dyDescent="0.3">
      <c r="A5795" s="1">
        <v>43587</v>
      </c>
      <c r="B5795" t="s">
        <v>50</v>
      </c>
      <c r="C5795" t="s">
        <v>239</v>
      </c>
      <c r="D5795">
        <v>1100</v>
      </c>
      <c r="E5795">
        <v>12</v>
      </c>
      <c r="F5795">
        <v>55.310001</v>
      </c>
      <c r="G5795">
        <v>55.369999</v>
      </c>
      <c r="H5795">
        <v>54.099997999999999</v>
      </c>
      <c r="I5795">
        <v>54.330002</v>
      </c>
      <c r="J5795">
        <v>53.813853999999999</v>
      </c>
      <c r="K5795">
        <v>7569800</v>
      </c>
      <c r="L5795">
        <v>2.552</v>
      </c>
      <c r="M5795">
        <v>-2.7055618741347199E-2</v>
      </c>
      <c r="N5795">
        <v>9.2456298892129203E-3</v>
      </c>
      <c r="O5795">
        <v>4.0185740667820803E-2</v>
      </c>
      <c r="P5795">
        <v>-4.9566248248153699E-2</v>
      </c>
      <c r="Q5795">
        <v>-0.13273157380749501</v>
      </c>
      <c r="R5795">
        <v>1.7296200679269201E-2</v>
      </c>
      <c r="S5795">
        <v>1.21782290121886E-2</v>
      </c>
      <c r="T5795">
        <v>1.6291890011738999E-2</v>
      </c>
      <c r="U5795">
        <v>1.7556975744587699E-2</v>
      </c>
      <c r="V5795">
        <v>67.690002000000007</v>
      </c>
      <c r="W5795">
        <v>45.639998999999897</v>
      </c>
      <c r="X5795">
        <v>-0.147401280045934</v>
      </c>
      <c r="Y5795">
        <v>-2.1262443276895502E-3</v>
      </c>
      <c r="Z5795">
        <v>1.0854081224399601</v>
      </c>
      <c r="AA5795">
        <v>-1.8700350595758799</v>
      </c>
      <c r="AB5795">
        <v>-1.79432931356225</v>
      </c>
      <c r="AC5795" t="s">
        <v>257</v>
      </c>
      <c r="AD5795" t="s">
        <v>409</v>
      </c>
      <c r="AE5795" t="s">
        <v>62</v>
      </c>
      <c r="AF5795" t="s">
        <v>64</v>
      </c>
      <c r="AG5795" t="s">
        <v>410</v>
      </c>
      <c r="AH5795" s="45">
        <v>36151</v>
      </c>
      <c r="AI5795">
        <v>815097</v>
      </c>
      <c r="AK5795" t="s">
        <v>411</v>
      </c>
      <c r="AL5795" t="s">
        <v>318</v>
      </c>
      <c r="AM5795" t="s">
        <v>245</v>
      </c>
    </row>
    <row r="5796" spans="1:39" x14ac:dyDescent="0.3">
      <c r="A5796" s="1">
        <v>43591</v>
      </c>
      <c r="B5796" t="s">
        <v>50</v>
      </c>
      <c r="C5796" t="s">
        <v>246</v>
      </c>
      <c r="D5796">
        <v>1000</v>
      </c>
      <c r="E5796">
        <v>12</v>
      </c>
      <c r="F5796">
        <v>54.189999</v>
      </c>
      <c r="G5796">
        <v>54.869999</v>
      </c>
      <c r="H5796">
        <v>54.060001</v>
      </c>
      <c r="I5796">
        <v>54.849997999999999</v>
      </c>
      <c r="J5796">
        <v>54.328910999999998</v>
      </c>
      <c r="K5796">
        <v>2969500</v>
      </c>
      <c r="L5796">
        <v>2.5</v>
      </c>
      <c r="M5796">
        <v>-5.9984019053230496E-3</v>
      </c>
      <c r="N5796">
        <v>7.6867533604228402E-3</v>
      </c>
      <c r="O5796">
        <v>3.0731786009217801E-2</v>
      </c>
      <c r="P5796">
        <v>-5.0406945230002997E-2</v>
      </c>
      <c r="Q5796">
        <v>-0.110490941934966</v>
      </c>
      <c r="R5796">
        <v>1.8439288897583998E-2</v>
      </c>
      <c r="S5796">
        <v>1.2283761608343701E-2</v>
      </c>
      <c r="T5796">
        <v>1.63929352962933E-2</v>
      </c>
      <c r="U5796">
        <v>1.7540350261698E-2</v>
      </c>
      <c r="V5796">
        <v>67.690002000000007</v>
      </c>
      <c r="W5796">
        <v>45.639998999999897</v>
      </c>
      <c r="X5796">
        <v>-0.147401280045934</v>
      </c>
      <c r="Y5796">
        <v>-4.4810132310555703E-3</v>
      </c>
      <c r="Z5796">
        <v>1.08540016515284</v>
      </c>
      <c r="AA5796">
        <v>-1.61700236083404</v>
      </c>
      <c r="AB5796">
        <v>-1.6121620094364799</v>
      </c>
      <c r="AC5796" t="s">
        <v>257</v>
      </c>
      <c r="AD5796" t="s">
        <v>409</v>
      </c>
      <c r="AE5796" t="s">
        <v>62</v>
      </c>
      <c r="AF5796" t="s">
        <v>64</v>
      </c>
      <c r="AG5796" t="s">
        <v>410</v>
      </c>
      <c r="AH5796" s="45">
        <v>36151</v>
      </c>
      <c r="AI5796">
        <v>815097</v>
      </c>
      <c r="AK5796" t="s">
        <v>411</v>
      </c>
      <c r="AL5796" t="s">
        <v>318</v>
      </c>
      <c r="AM5796" t="s">
        <v>245</v>
      </c>
    </row>
    <row r="5797" spans="1:39" x14ac:dyDescent="0.3">
      <c r="A5797" s="1">
        <v>43594</v>
      </c>
      <c r="B5797" t="s">
        <v>50</v>
      </c>
      <c r="C5797" t="s">
        <v>239</v>
      </c>
      <c r="D5797">
        <v>2000</v>
      </c>
      <c r="E5797">
        <v>12</v>
      </c>
      <c r="F5797">
        <v>53.330002</v>
      </c>
      <c r="G5797">
        <v>54.119999</v>
      </c>
      <c r="H5797">
        <v>52.950001</v>
      </c>
      <c r="I5797">
        <v>53.939999</v>
      </c>
      <c r="J5797">
        <v>53.427554999999998</v>
      </c>
      <c r="K5797">
        <v>2749400</v>
      </c>
      <c r="L5797">
        <v>2.4569999999999999</v>
      </c>
      <c r="M5797">
        <v>-1.48208713630698E-3</v>
      </c>
      <c r="N5797">
        <v>-7.2043191975040104E-3</v>
      </c>
      <c r="O5797">
        <v>2.6868716934214401E-2</v>
      </c>
      <c r="P5797">
        <v>-4.5944518753715198E-2</v>
      </c>
      <c r="Q5797">
        <v>-0.124848384699074</v>
      </c>
      <c r="R5797">
        <v>1.3906508960225E-2</v>
      </c>
      <c r="S5797">
        <v>1.30385330398127E-2</v>
      </c>
      <c r="T5797">
        <v>1.63458411528857E-2</v>
      </c>
      <c r="U5797">
        <v>1.75812872249053E-2</v>
      </c>
      <c r="V5797">
        <v>67.690002000000007</v>
      </c>
      <c r="W5797">
        <v>45.639998999999897</v>
      </c>
      <c r="X5797">
        <v>-0.147401280045934</v>
      </c>
      <c r="Y5797">
        <v>-3.0259986019249502E-3</v>
      </c>
      <c r="Z5797">
        <v>1.09297218478778</v>
      </c>
      <c r="AA5797">
        <v>-1.8099132925916901</v>
      </c>
      <c r="AB5797">
        <v>-1.71109090216205</v>
      </c>
      <c r="AC5797" t="s">
        <v>257</v>
      </c>
      <c r="AD5797" t="s">
        <v>409</v>
      </c>
      <c r="AE5797" t="s">
        <v>62</v>
      </c>
      <c r="AF5797" t="s">
        <v>64</v>
      </c>
      <c r="AG5797" t="s">
        <v>410</v>
      </c>
      <c r="AH5797" s="45">
        <v>36151</v>
      </c>
      <c r="AI5797">
        <v>815097</v>
      </c>
      <c r="AK5797" t="s">
        <v>411</v>
      </c>
      <c r="AL5797" t="s">
        <v>318</v>
      </c>
      <c r="AM5797" t="s">
        <v>245</v>
      </c>
    </row>
    <row r="5798" spans="1:39" x14ac:dyDescent="0.3">
      <c r="A5798" s="1">
        <v>43601</v>
      </c>
      <c r="B5798" t="s">
        <v>50</v>
      </c>
      <c r="C5798" t="s">
        <v>239</v>
      </c>
      <c r="D5798">
        <v>1600</v>
      </c>
      <c r="E5798">
        <v>12</v>
      </c>
      <c r="F5798">
        <v>53.650002000000001</v>
      </c>
      <c r="G5798">
        <v>54.18</v>
      </c>
      <c r="H5798">
        <v>53.52</v>
      </c>
      <c r="I5798">
        <v>53.93</v>
      </c>
      <c r="J5798">
        <v>53.417651999999997</v>
      </c>
      <c r="K5798">
        <v>2794400</v>
      </c>
      <c r="L5798">
        <v>2.4049999999999998</v>
      </c>
      <c r="M5798">
        <v>2.59937123565019E-3</v>
      </c>
      <c r="N5798">
        <v>-1.8537097369957699E-4</v>
      </c>
      <c r="O5798">
        <v>3.5292882356284402E-3</v>
      </c>
      <c r="P5798">
        <v>-4.8584689306738503E-2</v>
      </c>
      <c r="Q5798">
        <v>-0.15667362577056701</v>
      </c>
      <c r="R5798">
        <v>1.7964247855644901E-2</v>
      </c>
      <c r="S5798">
        <v>1.42279054021916E-2</v>
      </c>
      <c r="T5798">
        <v>1.6903848510304499E-2</v>
      </c>
      <c r="U5798">
        <v>1.7683934960373699E-2</v>
      </c>
      <c r="V5798">
        <v>67.690002000000007</v>
      </c>
      <c r="W5798">
        <v>45.639998999999897</v>
      </c>
      <c r="X5798">
        <v>-0.147401280045934</v>
      </c>
      <c r="Y5798">
        <v>8.8559569696340101E-3</v>
      </c>
      <c r="Z5798">
        <v>1.1013447447281799</v>
      </c>
      <c r="AA5798">
        <v>-2.2839250695573998</v>
      </c>
      <c r="AB5798">
        <v>-2.13828598386372</v>
      </c>
      <c r="AC5798" t="s">
        <v>257</v>
      </c>
      <c r="AD5798" t="s">
        <v>409</v>
      </c>
      <c r="AE5798" t="s">
        <v>62</v>
      </c>
      <c r="AF5798" t="s">
        <v>64</v>
      </c>
      <c r="AG5798" t="s">
        <v>410</v>
      </c>
      <c r="AH5798" s="45">
        <v>36151</v>
      </c>
      <c r="AI5798">
        <v>815097</v>
      </c>
      <c r="AK5798" t="s">
        <v>411</v>
      </c>
      <c r="AL5798" t="s">
        <v>318</v>
      </c>
      <c r="AM5798" t="s">
        <v>245</v>
      </c>
    </row>
    <row r="5799" spans="1:39" x14ac:dyDescent="0.3">
      <c r="A5799" s="1">
        <v>43606</v>
      </c>
      <c r="B5799" t="s">
        <v>50</v>
      </c>
      <c r="C5799" t="s">
        <v>239</v>
      </c>
      <c r="D5799">
        <v>1200</v>
      </c>
      <c r="E5799">
        <v>12</v>
      </c>
      <c r="F5799">
        <v>52.790000999999997</v>
      </c>
      <c r="G5799">
        <v>53.16</v>
      </c>
      <c r="H5799">
        <v>52.639998999999897</v>
      </c>
      <c r="I5799">
        <v>52.66</v>
      </c>
      <c r="J5799">
        <v>52.159717999999998</v>
      </c>
      <c r="K5799">
        <v>3220400</v>
      </c>
      <c r="L5799">
        <v>2.4260000000000002</v>
      </c>
      <c r="M5799">
        <v>5.3313162184088301E-3</v>
      </c>
      <c r="N5799">
        <v>-2.1788977430545298E-2</v>
      </c>
      <c r="O5799">
        <v>-1.8252444262664601E-2</v>
      </c>
      <c r="P5799">
        <v>-0.10260314058726799</v>
      </c>
      <c r="Q5799">
        <v>-0.175274272428597</v>
      </c>
      <c r="R5799">
        <v>1.1865317189970701E-2</v>
      </c>
      <c r="S5799">
        <v>1.41426487940348E-2</v>
      </c>
      <c r="T5799">
        <v>1.6949602968100001E-2</v>
      </c>
      <c r="U5799">
        <v>1.77414629656606E-2</v>
      </c>
      <c r="V5799">
        <v>67.690002000000007</v>
      </c>
      <c r="W5799">
        <v>45.639998999999897</v>
      </c>
      <c r="X5799">
        <v>-0.147401280045934</v>
      </c>
      <c r="Y5799">
        <v>8.4599491109458805E-3</v>
      </c>
      <c r="Z5799">
        <v>1.1044521527972899</v>
      </c>
      <c r="AA5799">
        <v>-2.61737027940387</v>
      </c>
      <c r="AB5799">
        <v>-2.438673668456</v>
      </c>
      <c r="AC5799" t="s">
        <v>257</v>
      </c>
      <c r="AD5799" t="s">
        <v>409</v>
      </c>
      <c r="AE5799" t="s">
        <v>62</v>
      </c>
      <c r="AF5799" t="s">
        <v>64</v>
      </c>
      <c r="AG5799" t="s">
        <v>410</v>
      </c>
      <c r="AH5799" s="45">
        <v>36151</v>
      </c>
      <c r="AI5799">
        <v>815097</v>
      </c>
      <c r="AK5799" t="s">
        <v>411</v>
      </c>
      <c r="AL5799" t="s">
        <v>318</v>
      </c>
      <c r="AM5799" t="s">
        <v>245</v>
      </c>
    </row>
    <row r="5800" spans="1:39" x14ac:dyDescent="0.3">
      <c r="A5800" s="1">
        <v>43607</v>
      </c>
      <c r="B5800" t="s">
        <v>50</v>
      </c>
      <c r="C5800" t="s">
        <v>246</v>
      </c>
      <c r="D5800">
        <v>800</v>
      </c>
      <c r="E5800">
        <v>12</v>
      </c>
      <c r="F5800">
        <v>52.650002000000001</v>
      </c>
      <c r="G5800">
        <v>52.75</v>
      </c>
      <c r="H5800">
        <v>52.220001000000003</v>
      </c>
      <c r="I5800">
        <v>52.630001</v>
      </c>
      <c r="J5800">
        <v>52.130001</v>
      </c>
      <c r="K5800">
        <v>2211000</v>
      </c>
      <c r="L5800">
        <v>2.3929999999999998</v>
      </c>
      <c r="M5800">
        <v>-5.6989319923830795E-4</v>
      </c>
      <c r="N5800">
        <v>-2.1801263941911501E-2</v>
      </c>
      <c r="O5800">
        <v>-8.3254616531872397E-3</v>
      </c>
      <c r="P5800">
        <v>-0.101801073131187</v>
      </c>
      <c r="Q5800">
        <v>-0.17476397308241401</v>
      </c>
      <c r="R5800">
        <v>1.18643346496487E-2</v>
      </c>
      <c r="S5800">
        <v>1.3976916078964299E-2</v>
      </c>
      <c r="T5800">
        <v>1.69501000792994E-2</v>
      </c>
      <c r="U5800">
        <v>1.7741448008554501E-2</v>
      </c>
      <c r="V5800">
        <v>67.690002000000007</v>
      </c>
      <c r="W5800">
        <v>45.639998999999897</v>
      </c>
      <c r="X5800">
        <v>-0.147401280045934</v>
      </c>
      <c r="Y5800">
        <v>-2.8283920525026501E-3</v>
      </c>
      <c r="Z5800">
        <v>1.10658318453807</v>
      </c>
      <c r="AA5800">
        <v>-2.6350796929566198</v>
      </c>
      <c r="AB5800">
        <v>-2.52226116044449</v>
      </c>
      <c r="AC5800" t="s">
        <v>257</v>
      </c>
      <c r="AD5800" t="s">
        <v>409</v>
      </c>
      <c r="AE5800" t="s">
        <v>62</v>
      </c>
      <c r="AF5800" t="s">
        <v>64</v>
      </c>
      <c r="AG5800" t="s">
        <v>410</v>
      </c>
      <c r="AH5800" s="45">
        <v>36151</v>
      </c>
      <c r="AI5800">
        <v>815097</v>
      </c>
      <c r="AK5800" t="s">
        <v>411</v>
      </c>
      <c r="AL5800" t="s">
        <v>318</v>
      </c>
      <c r="AM5800" t="s">
        <v>245</v>
      </c>
    </row>
    <row r="5801" spans="1:39" x14ac:dyDescent="0.3">
      <c r="A5801" s="1">
        <v>43622</v>
      </c>
      <c r="B5801" t="s">
        <v>50</v>
      </c>
      <c r="C5801" t="s">
        <v>239</v>
      </c>
      <c r="D5801">
        <v>1100</v>
      </c>
      <c r="E5801">
        <v>12</v>
      </c>
      <c r="F5801">
        <v>50.470001000000003</v>
      </c>
      <c r="G5801">
        <v>51.299999</v>
      </c>
      <c r="H5801">
        <v>50.290000999999997</v>
      </c>
      <c r="I5801">
        <v>51.16</v>
      </c>
      <c r="J5801">
        <v>51.16</v>
      </c>
      <c r="K5801">
        <v>4086000</v>
      </c>
      <c r="L5801">
        <v>2.1240000000000001</v>
      </c>
      <c r="M5801">
        <v>5.29155576012676E-3</v>
      </c>
      <c r="N5801">
        <v>-7.59421435368477E-3</v>
      </c>
      <c r="O5801">
        <v>-6.0098539477413303E-2</v>
      </c>
      <c r="P5801">
        <v>-6.9714909425646607E-2</v>
      </c>
      <c r="Q5801">
        <v>-0.13459441713223999</v>
      </c>
      <c r="R5801">
        <v>1.80075208402177E-2</v>
      </c>
      <c r="S5801">
        <v>1.3428085827504601E-2</v>
      </c>
      <c r="T5801">
        <v>1.7082553291528801E-2</v>
      </c>
      <c r="U5801">
        <v>1.7569910285545401E-2</v>
      </c>
      <c r="V5801">
        <v>67.690002000000007</v>
      </c>
      <c r="W5801">
        <v>45.639998999999897</v>
      </c>
      <c r="X5801">
        <v>-0.147401280045934</v>
      </c>
      <c r="Y5801">
        <v>6.1168407152111899E-3</v>
      </c>
      <c r="Z5801">
        <v>1.08118844496391</v>
      </c>
      <c r="AA5801">
        <v>-2.2069347292496801</v>
      </c>
      <c r="AB5801">
        <v>-2.5694259819111198</v>
      </c>
      <c r="AC5801" t="s">
        <v>257</v>
      </c>
      <c r="AD5801" t="s">
        <v>409</v>
      </c>
      <c r="AE5801" t="s">
        <v>62</v>
      </c>
      <c r="AF5801" t="s">
        <v>64</v>
      </c>
      <c r="AG5801" t="s">
        <v>410</v>
      </c>
      <c r="AH5801" s="45">
        <v>36151</v>
      </c>
      <c r="AI5801">
        <v>815097</v>
      </c>
      <c r="AK5801" t="s">
        <v>411</v>
      </c>
      <c r="AL5801" t="s">
        <v>318</v>
      </c>
      <c r="AM5801" t="s">
        <v>245</v>
      </c>
    </row>
    <row r="5802" spans="1:39" x14ac:dyDescent="0.3">
      <c r="A5802" s="1">
        <v>43559</v>
      </c>
      <c r="B5802" t="s">
        <v>50</v>
      </c>
      <c r="C5802" t="s">
        <v>246</v>
      </c>
      <c r="D5802">
        <v>1300</v>
      </c>
      <c r="E5802">
        <v>13</v>
      </c>
      <c r="F5802">
        <v>53.240001999999997</v>
      </c>
      <c r="G5802">
        <v>53.299999</v>
      </c>
      <c r="H5802">
        <v>52.779998999999997</v>
      </c>
      <c r="I5802">
        <v>53.099997999999999</v>
      </c>
      <c r="J5802">
        <v>52.595534999999998</v>
      </c>
      <c r="K5802">
        <v>2296700</v>
      </c>
      <c r="L5802">
        <v>2.512</v>
      </c>
      <c r="M5802">
        <v>-1.69349996974679E-3</v>
      </c>
      <c r="N5802">
        <v>5.3376954177176701E-2</v>
      </c>
      <c r="O5802">
        <v>-7.2802324453973694E-2</v>
      </c>
      <c r="P5802">
        <v>0.122720270122451</v>
      </c>
      <c r="Q5802">
        <v>-0.16911039614929099</v>
      </c>
      <c r="R5802">
        <v>1.18228341120246E-2</v>
      </c>
      <c r="S5802">
        <v>2.3142622486660599E-2</v>
      </c>
      <c r="T5802">
        <v>1.76044716259619E-2</v>
      </c>
      <c r="U5802">
        <v>1.7644561081317799E-2</v>
      </c>
      <c r="V5802">
        <v>67.690002000000007</v>
      </c>
      <c r="W5802">
        <v>45.639998999999897</v>
      </c>
      <c r="X5802">
        <v>-0.147401280045934</v>
      </c>
      <c r="Y5802">
        <v>2.0824655091414399E-3</v>
      </c>
      <c r="Z5802">
        <v>1.0189523288583</v>
      </c>
      <c r="AA5802">
        <v>-1.93831351958378</v>
      </c>
      <c r="AB5802">
        <v>-2.0396910670956001</v>
      </c>
      <c r="AC5802" t="s">
        <v>258</v>
      </c>
      <c r="AD5802" t="s">
        <v>409</v>
      </c>
      <c r="AE5802" t="s">
        <v>62</v>
      </c>
      <c r="AF5802" t="s">
        <v>64</v>
      </c>
      <c r="AG5802" t="s">
        <v>410</v>
      </c>
      <c r="AH5802" s="45">
        <v>36151</v>
      </c>
      <c r="AI5802">
        <v>815097</v>
      </c>
      <c r="AK5802" t="s">
        <v>411</v>
      </c>
      <c r="AL5802" t="s">
        <v>318</v>
      </c>
      <c r="AM5802" t="s">
        <v>245</v>
      </c>
    </row>
    <row r="5803" spans="1:39" x14ac:dyDescent="0.3">
      <c r="A5803" s="1">
        <v>43563</v>
      </c>
      <c r="B5803" t="s">
        <v>50</v>
      </c>
      <c r="C5803" t="s">
        <v>246</v>
      </c>
      <c r="D5803">
        <v>600</v>
      </c>
      <c r="E5803">
        <v>13</v>
      </c>
      <c r="F5803">
        <v>52.990001999999997</v>
      </c>
      <c r="G5803">
        <v>53.049999</v>
      </c>
      <c r="H5803">
        <v>52.32</v>
      </c>
      <c r="I5803">
        <v>52.509997999999896</v>
      </c>
      <c r="J5803">
        <v>52.011139</v>
      </c>
      <c r="K5803">
        <v>3192100</v>
      </c>
      <c r="L5803">
        <v>2.5190000000000001</v>
      </c>
      <c r="M5803">
        <v>-1.0608172436140499E-2</v>
      </c>
      <c r="N5803">
        <v>6.1127045361022798E-3</v>
      </c>
      <c r="O5803">
        <v>-5.32149789564152E-2</v>
      </c>
      <c r="P5803">
        <v>4.4794237369630403E-2</v>
      </c>
      <c r="Q5803">
        <v>-0.17302451289967399</v>
      </c>
      <c r="R5803">
        <v>9.50637958313281E-3</v>
      </c>
      <c r="S5803">
        <v>2.2880848489273301E-2</v>
      </c>
      <c r="T5803">
        <v>1.62485309095113E-2</v>
      </c>
      <c r="U5803">
        <v>1.7622524333941798E-2</v>
      </c>
      <c r="V5803">
        <v>67.690002000000007</v>
      </c>
      <c r="W5803">
        <v>45.639998999999897</v>
      </c>
      <c r="X5803">
        <v>-0.147401280045934</v>
      </c>
      <c r="Y5803">
        <v>1.0469119934194001E-3</v>
      </c>
      <c r="Z5803">
        <v>1.0253689769752401</v>
      </c>
      <c r="AA5803">
        <v>-2.00742504383485</v>
      </c>
      <c r="AB5803">
        <v>-1.9619216712958001</v>
      </c>
      <c r="AC5803" t="s">
        <v>258</v>
      </c>
      <c r="AD5803" t="s">
        <v>409</v>
      </c>
      <c r="AE5803" t="s">
        <v>62</v>
      </c>
      <c r="AF5803" t="s">
        <v>64</v>
      </c>
      <c r="AG5803" t="s">
        <v>410</v>
      </c>
      <c r="AH5803" s="45">
        <v>36151</v>
      </c>
      <c r="AI5803">
        <v>815097</v>
      </c>
      <c r="AK5803" t="s">
        <v>411</v>
      </c>
      <c r="AL5803" t="s">
        <v>318</v>
      </c>
      <c r="AM5803" t="s">
        <v>245</v>
      </c>
    </row>
    <row r="5804" spans="1:39" x14ac:dyDescent="0.3">
      <c r="A5804" s="1">
        <v>43567</v>
      </c>
      <c r="B5804" t="s">
        <v>50</v>
      </c>
      <c r="C5804" t="s">
        <v>246</v>
      </c>
      <c r="D5804">
        <v>1200</v>
      </c>
      <c r="E5804">
        <v>13</v>
      </c>
      <c r="F5804">
        <v>52.959998999999897</v>
      </c>
      <c r="G5804">
        <v>53.580002</v>
      </c>
      <c r="H5804">
        <v>52.880001</v>
      </c>
      <c r="I5804">
        <v>53.57</v>
      </c>
      <c r="J5804">
        <v>53.061068999999897</v>
      </c>
      <c r="K5804">
        <v>3395700</v>
      </c>
      <c r="L5804">
        <v>2.56</v>
      </c>
      <c r="M5804">
        <v>2.0747561550599501E-2</v>
      </c>
      <c r="N5804">
        <v>9.3774158940238706E-3</v>
      </c>
      <c r="O5804">
        <v>-4.5968347174874302E-2</v>
      </c>
      <c r="P5804">
        <v>3.06149812033009E-2</v>
      </c>
      <c r="Q5804">
        <v>-0.141187774340573</v>
      </c>
      <c r="R5804">
        <v>1.34813800405488E-2</v>
      </c>
      <c r="S5804">
        <v>2.31995047182285E-2</v>
      </c>
      <c r="T5804">
        <v>1.6250747363370899E-2</v>
      </c>
      <c r="U5804">
        <v>1.7601038999212299E-2</v>
      </c>
      <c r="V5804">
        <v>67.690002000000007</v>
      </c>
      <c r="W5804">
        <v>45.639998999999897</v>
      </c>
      <c r="X5804">
        <v>-0.147401280045934</v>
      </c>
      <c r="Y5804">
        <v>6.5875784763498903E-3</v>
      </c>
      <c r="Z5804">
        <v>1.06799377786273</v>
      </c>
      <c r="AA5804">
        <v>-1.7391405559603099</v>
      </c>
      <c r="AB5804">
        <v>-1.9405248140606699</v>
      </c>
      <c r="AC5804" t="s">
        <v>258</v>
      </c>
      <c r="AD5804" t="s">
        <v>409</v>
      </c>
      <c r="AE5804" t="s">
        <v>62</v>
      </c>
      <c r="AF5804" t="s">
        <v>64</v>
      </c>
      <c r="AG5804" t="s">
        <v>410</v>
      </c>
      <c r="AH5804" s="45">
        <v>36151</v>
      </c>
      <c r="AI5804">
        <v>815097</v>
      </c>
      <c r="AK5804" t="s">
        <v>411</v>
      </c>
      <c r="AL5804" t="s">
        <v>318</v>
      </c>
      <c r="AM5804" t="s">
        <v>245</v>
      </c>
    </row>
    <row r="5805" spans="1:39" x14ac:dyDescent="0.3">
      <c r="A5805" s="1">
        <v>43580</v>
      </c>
      <c r="B5805" t="s">
        <v>50</v>
      </c>
      <c r="C5805" t="s">
        <v>246</v>
      </c>
      <c r="D5805">
        <v>1400</v>
      </c>
      <c r="E5805">
        <v>13</v>
      </c>
      <c r="F5805">
        <v>53.529998999999997</v>
      </c>
      <c r="G5805">
        <v>54.09</v>
      </c>
      <c r="H5805">
        <v>53.369999</v>
      </c>
      <c r="I5805">
        <v>53.830002</v>
      </c>
      <c r="J5805">
        <v>53.318604000000001</v>
      </c>
      <c r="K5805">
        <v>2482200</v>
      </c>
      <c r="L5805">
        <v>2.5339999999999998</v>
      </c>
      <c r="M5805">
        <v>1.8594845863654601E-3</v>
      </c>
      <c r="N5805">
        <v>-1.3103429019248601E-2</v>
      </c>
      <c r="O5805">
        <v>-5.1061047349416799E-2</v>
      </c>
      <c r="P5805">
        <v>-1.3333254013164699E-2</v>
      </c>
      <c r="Q5805">
        <v>-0.164037479059055</v>
      </c>
      <c r="R5805">
        <v>1.14526121521273E-2</v>
      </c>
      <c r="S5805">
        <v>2.34158988676425E-2</v>
      </c>
      <c r="T5805">
        <v>1.60880126182056E-2</v>
      </c>
      <c r="U5805">
        <v>1.75833865720788E-2</v>
      </c>
      <c r="V5805">
        <v>67.690002000000007</v>
      </c>
      <c r="W5805">
        <v>45.639998999999897</v>
      </c>
      <c r="X5805">
        <v>-0.147401280045934</v>
      </c>
      <c r="Y5805">
        <v>-3.6904169755480902E-4</v>
      </c>
      <c r="Z5805">
        <v>1.0798986387487399</v>
      </c>
      <c r="AA5805">
        <v>-2.1498198437385998</v>
      </c>
      <c r="AB5805">
        <v>-2.16252160067287</v>
      </c>
      <c r="AC5805" t="s">
        <v>258</v>
      </c>
      <c r="AD5805" t="s">
        <v>409</v>
      </c>
      <c r="AE5805" t="s">
        <v>62</v>
      </c>
      <c r="AF5805" t="s">
        <v>64</v>
      </c>
      <c r="AG5805" t="s">
        <v>410</v>
      </c>
      <c r="AH5805" s="45">
        <v>36151</v>
      </c>
      <c r="AI5805">
        <v>815097</v>
      </c>
      <c r="AK5805" t="s">
        <v>411</v>
      </c>
      <c r="AL5805" t="s">
        <v>318</v>
      </c>
      <c r="AM5805" t="s">
        <v>245</v>
      </c>
    </row>
    <row r="5806" spans="1:39" x14ac:dyDescent="0.3">
      <c r="A5806" s="1">
        <v>43591</v>
      </c>
      <c r="B5806" t="s">
        <v>50</v>
      </c>
      <c r="C5806" t="s">
        <v>246</v>
      </c>
      <c r="D5806">
        <v>1500</v>
      </c>
      <c r="E5806">
        <v>13</v>
      </c>
      <c r="F5806">
        <v>54.189999</v>
      </c>
      <c r="G5806">
        <v>54.869999</v>
      </c>
      <c r="H5806">
        <v>54.060001</v>
      </c>
      <c r="I5806">
        <v>54.849997999999999</v>
      </c>
      <c r="J5806">
        <v>54.328910999999998</v>
      </c>
      <c r="K5806">
        <v>2969500</v>
      </c>
      <c r="L5806">
        <v>2.5</v>
      </c>
      <c r="M5806">
        <v>-5.9984019053230496E-3</v>
      </c>
      <c r="N5806">
        <v>7.6867533604228402E-3</v>
      </c>
      <c r="O5806">
        <v>3.0731786009217801E-2</v>
      </c>
      <c r="P5806">
        <v>-5.0406945230002997E-2</v>
      </c>
      <c r="Q5806">
        <v>-0.110490941934966</v>
      </c>
      <c r="R5806">
        <v>1.8439288897583998E-2</v>
      </c>
      <c r="S5806">
        <v>1.2283761608343701E-2</v>
      </c>
      <c r="T5806">
        <v>1.63929352962933E-2</v>
      </c>
      <c r="U5806">
        <v>1.7540350261698E-2</v>
      </c>
      <c r="V5806">
        <v>67.690002000000007</v>
      </c>
      <c r="W5806">
        <v>45.639998999999897</v>
      </c>
      <c r="X5806">
        <v>-0.147401280045934</v>
      </c>
      <c r="Y5806">
        <v>-4.4810132310555703E-3</v>
      </c>
      <c r="Z5806">
        <v>1.08540016515284</v>
      </c>
      <c r="AA5806">
        <v>-1.61700236083404</v>
      </c>
      <c r="AB5806">
        <v>-1.6121620094364799</v>
      </c>
      <c r="AC5806" t="s">
        <v>258</v>
      </c>
      <c r="AD5806" t="s">
        <v>409</v>
      </c>
      <c r="AE5806" t="s">
        <v>62</v>
      </c>
      <c r="AF5806" t="s">
        <v>64</v>
      </c>
      <c r="AG5806" t="s">
        <v>410</v>
      </c>
      <c r="AH5806" s="45">
        <v>36151</v>
      </c>
      <c r="AI5806">
        <v>815097</v>
      </c>
      <c r="AK5806" t="s">
        <v>411</v>
      </c>
      <c r="AL5806" t="s">
        <v>318</v>
      </c>
      <c r="AM5806" t="s">
        <v>245</v>
      </c>
    </row>
    <row r="5807" spans="1:39" x14ac:dyDescent="0.3">
      <c r="A5807" s="1">
        <v>43613</v>
      </c>
      <c r="B5807" t="s">
        <v>50</v>
      </c>
      <c r="C5807" t="s">
        <v>246</v>
      </c>
      <c r="D5807">
        <v>1300</v>
      </c>
      <c r="E5807">
        <v>13</v>
      </c>
      <c r="F5807">
        <v>51.810001</v>
      </c>
      <c r="G5807">
        <v>52.080002</v>
      </c>
      <c r="H5807">
        <v>51.25</v>
      </c>
      <c r="I5807">
        <v>51.25</v>
      </c>
      <c r="J5807">
        <v>51.25</v>
      </c>
      <c r="K5807">
        <v>3153000</v>
      </c>
      <c r="L5807">
        <v>2.2679999999999998</v>
      </c>
      <c r="M5807">
        <v>-6.9998535182080697E-3</v>
      </c>
      <c r="N5807">
        <v>-1.2263576925138299E-2</v>
      </c>
      <c r="O5807">
        <v>-3.9569695403861398E-2</v>
      </c>
      <c r="P5807">
        <v>-0.11848278427114101</v>
      </c>
      <c r="Q5807">
        <v>-0.18993105133841601</v>
      </c>
      <c r="R5807">
        <v>6.0075242341756704E-3</v>
      </c>
      <c r="S5807">
        <v>1.38261527320785E-2</v>
      </c>
      <c r="T5807">
        <v>1.69267475753807E-2</v>
      </c>
      <c r="U5807">
        <v>1.7749572912126199E-2</v>
      </c>
      <c r="V5807">
        <v>67.690002000000007</v>
      </c>
      <c r="W5807">
        <v>45.639998999999897</v>
      </c>
      <c r="X5807">
        <v>-0.147401280045934</v>
      </c>
      <c r="Y5807">
        <v>-8.4109499934704197E-3</v>
      </c>
      <c r="Z5807">
        <v>1.10571051548449</v>
      </c>
      <c r="AA5807">
        <v>-2.90554811735328</v>
      </c>
      <c r="AB5807">
        <v>-2.7587979469172201</v>
      </c>
      <c r="AC5807" t="s">
        <v>258</v>
      </c>
      <c r="AD5807" t="s">
        <v>409</v>
      </c>
      <c r="AE5807" t="s">
        <v>62</v>
      </c>
      <c r="AF5807" t="s">
        <v>64</v>
      </c>
      <c r="AG5807" t="s">
        <v>410</v>
      </c>
      <c r="AH5807" s="45">
        <v>36151</v>
      </c>
      <c r="AI5807">
        <v>815097</v>
      </c>
      <c r="AK5807" t="s">
        <v>411</v>
      </c>
      <c r="AL5807" t="s">
        <v>318</v>
      </c>
      <c r="AM5807" t="s">
        <v>245</v>
      </c>
    </row>
    <row r="5808" spans="1:39" x14ac:dyDescent="0.3">
      <c r="A5808" s="1">
        <v>43629</v>
      </c>
      <c r="B5808" t="s">
        <v>50</v>
      </c>
      <c r="C5808" t="s">
        <v>239</v>
      </c>
      <c r="D5808">
        <v>2000</v>
      </c>
      <c r="E5808">
        <v>13</v>
      </c>
      <c r="F5808">
        <v>52.93</v>
      </c>
      <c r="G5808">
        <v>53.34</v>
      </c>
      <c r="H5808">
        <v>52.599997999999999</v>
      </c>
      <c r="I5808">
        <v>52.849997999999999</v>
      </c>
      <c r="J5808">
        <v>52.849997999999999</v>
      </c>
      <c r="K5808">
        <v>3030400</v>
      </c>
      <c r="L5808">
        <v>2.0910000000000002</v>
      </c>
      <c r="M5808">
        <v>-1.01657693087012E-2</v>
      </c>
      <c r="N5808">
        <v>3.2499697762652303E-2</v>
      </c>
      <c r="O5808">
        <v>1.0871024037735299E-2</v>
      </c>
      <c r="P5808">
        <v>-5.5997612080738599E-2</v>
      </c>
      <c r="Q5808">
        <v>-0.12783736923146799</v>
      </c>
      <c r="R5808">
        <v>1.2869988465851001E-2</v>
      </c>
      <c r="S5808">
        <v>1.27413150758176E-2</v>
      </c>
      <c r="T5808">
        <v>1.73208485418575E-2</v>
      </c>
      <c r="U5808">
        <v>1.7609303259154999E-2</v>
      </c>
      <c r="V5808">
        <v>67.690002000000007</v>
      </c>
      <c r="W5808">
        <v>45.639998999999897</v>
      </c>
      <c r="X5808">
        <v>-0.147401280045934</v>
      </c>
      <c r="Y5808">
        <v>4.0890106107655602E-3</v>
      </c>
      <c r="Z5808">
        <v>1.08320883299749</v>
      </c>
      <c r="AA5808">
        <v>-2.1539687076221998</v>
      </c>
      <c r="AB5808">
        <v>-1.9281399288149199</v>
      </c>
      <c r="AC5808" t="s">
        <v>258</v>
      </c>
      <c r="AD5808" t="s">
        <v>409</v>
      </c>
      <c r="AE5808" t="s">
        <v>62</v>
      </c>
      <c r="AF5808" t="s">
        <v>64</v>
      </c>
      <c r="AG5808" t="s">
        <v>410</v>
      </c>
      <c r="AH5808" s="45">
        <v>36151</v>
      </c>
      <c r="AI5808">
        <v>815097</v>
      </c>
      <c r="AK5808" t="s">
        <v>411</v>
      </c>
      <c r="AL5808" t="s">
        <v>318</v>
      </c>
      <c r="AM5808" t="s">
        <v>245</v>
      </c>
    </row>
    <row r="5809" spans="1:39" x14ac:dyDescent="0.3">
      <c r="A5809" s="1">
        <v>43636</v>
      </c>
      <c r="B5809" t="s">
        <v>50</v>
      </c>
      <c r="C5809" t="s">
        <v>239</v>
      </c>
      <c r="D5809">
        <v>1200</v>
      </c>
      <c r="E5809">
        <v>13</v>
      </c>
      <c r="F5809">
        <v>47.200001</v>
      </c>
      <c r="G5809">
        <v>49.080002</v>
      </c>
      <c r="H5809">
        <v>46.110000999999997</v>
      </c>
      <c r="I5809">
        <v>48.799999</v>
      </c>
      <c r="J5809">
        <v>48.799999</v>
      </c>
      <c r="K5809">
        <v>18522500</v>
      </c>
      <c r="L5809">
        <v>2.0009999999999999</v>
      </c>
      <c r="M5809">
        <v>-7.95381872868266E-2</v>
      </c>
      <c r="N5809">
        <v>-7.97273821059961E-2</v>
      </c>
      <c r="O5809">
        <v>-6.1248902576357803E-2</v>
      </c>
      <c r="P5809">
        <v>-0.15032632998361101</v>
      </c>
      <c r="Q5809">
        <v>-0.22825961007689399</v>
      </c>
      <c r="R5809">
        <v>3.6793931628910398E-2</v>
      </c>
      <c r="S5809">
        <v>2.06098190931794E-2</v>
      </c>
      <c r="T5809">
        <v>1.9883077971696899E-2</v>
      </c>
      <c r="U5809">
        <v>1.81908459251903E-2</v>
      </c>
      <c r="V5809">
        <v>67.690002000000007</v>
      </c>
      <c r="W5809">
        <v>45.639998999999897</v>
      </c>
      <c r="X5809">
        <v>-0.156837223817923</v>
      </c>
      <c r="Y5809">
        <v>9.4276054361659405E-3</v>
      </c>
      <c r="Z5809">
        <v>1.04882943077687</v>
      </c>
      <c r="AA5809">
        <v>-3.7137333158436601</v>
      </c>
      <c r="AB5809">
        <v>-2.9616049654931298</v>
      </c>
      <c r="AC5809" t="s">
        <v>258</v>
      </c>
      <c r="AD5809" t="s">
        <v>409</v>
      </c>
      <c r="AE5809" t="s">
        <v>62</v>
      </c>
      <c r="AF5809" t="s">
        <v>64</v>
      </c>
      <c r="AG5809" t="s">
        <v>410</v>
      </c>
      <c r="AH5809" s="45">
        <v>36151</v>
      </c>
      <c r="AI5809">
        <v>815097</v>
      </c>
      <c r="AK5809" t="s">
        <v>411</v>
      </c>
      <c r="AL5809" t="s">
        <v>318</v>
      </c>
      <c r="AM5809" t="s">
        <v>245</v>
      </c>
    </row>
    <row r="5810" spans="1:39" x14ac:dyDescent="0.3">
      <c r="A5810" s="1">
        <v>43643</v>
      </c>
      <c r="B5810" t="s">
        <v>50</v>
      </c>
      <c r="C5810" t="s">
        <v>239</v>
      </c>
      <c r="D5810">
        <v>1800</v>
      </c>
      <c r="E5810">
        <v>13</v>
      </c>
      <c r="F5810">
        <v>45.209998999999897</v>
      </c>
      <c r="G5810">
        <v>46.200001</v>
      </c>
      <c r="H5810">
        <v>44.759997999999896</v>
      </c>
      <c r="I5810">
        <v>45.919998</v>
      </c>
      <c r="J5810">
        <v>45.919998</v>
      </c>
      <c r="K5810">
        <v>6662700</v>
      </c>
      <c r="L5810">
        <v>2.0049999999999999</v>
      </c>
      <c r="M5810">
        <v>1.18292070694682E-2</v>
      </c>
      <c r="N5810">
        <v>-6.0829583909994898E-2</v>
      </c>
      <c r="O5810">
        <v>-0.10981490956121399</v>
      </c>
      <c r="P5810">
        <v>-8.2353567574610806E-2</v>
      </c>
      <c r="Q5810">
        <v>-0.22885834949029901</v>
      </c>
      <c r="R5810">
        <v>2.1218915537884801E-2</v>
      </c>
      <c r="S5810">
        <v>2.2792023476838199E-2</v>
      </c>
      <c r="T5810">
        <v>1.7171847226356E-2</v>
      </c>
      <c r="U5810">
        <v>1.76296153138716E-2</v>
      </c>
      <c r="V5810">
        <v>67.690002000000007</v>
      </c>
      <c r="W5810">
        <v>44.759997999999896</v>
      </c>
      <c r="X5810">
        <v>-0.156837223817923</v>
      </c>
      <c r="Y5810">
        <v>3.81588593721357E-3</v>
      </c>
      <c r="Z5810">
        <v>1.01186438841451</v>
      </c>
      <c r="AA5810">
        <v>-3.6593226364375502</v>
      </c>
      <c r="AB5810">
        <v>-4.1067590002277399</v>
      </c>
      <c r="AC5810" t="s">
        <v>258</v>
      </c>
      <c r="AD5810" t="s">
        <v>409</v>
      </c>
      <c r="AE5810" t="s">
        <v>62</v>
      </c>
      <c r="AF5810" t="s">
        <v>64</v>
      </c>
      <c r="AG5810" t="s">
        <v>410</v>
      </c>
      <c r="AH5810" s="45">
        <v>36151</v>
      </c>
      <c r="AI5810">
        <v>815097</v>
      </c>
      <c r="AK5810" t="s">
        <v>411</v>
      </c>
      <c r="AL5810" t="s">
        <v>318</v>
      </c>
      <c r="AM5810" t="s">
        <v>245</v>
      </c>
    </row>
    <row r="5811" spans="1:39" x14ac:dyDescent="0.3">
      <c r="A5811" s="1">
        <v>43559</v>
      </c>
      <c r="B5811" t="s">
        <v>50</v>
      </c>
      <c r="C5811" t="s">
        <v>246</v>
      </c>
      <c r="D5811">
        <v>1500</v>
      </c>
      <c r="E5811">
        <v>14</v>
      </c>
      <c r="F5811">
        <v>53.240001999999997</v>
      </c>
      <c r="G5811">
        <v>53.299999</v>
      </c>
      <c r="H5811">
        <v>52.779998999999997</v>
      </c>
      <c r="I5811">
        <v>53.099997999999999</v>
      </c>
      <c r="J5811">
        <v>52.595534999999998</v>
      </c>
      <c r="K5811">
        <v>2296700</v>
      </c>
      <c r="L5811">
        <v>2.512</v>
      </c>
      <c r="M5811">
        <v>-1.69349996974679E-3</v>
      </c>
      <c r="N5811">
        <v>5.3376954177176701E-2</v>
      </c>
      <c r="O5811">
        <v>-7.2802324453973694E-2</v>
      </c>
      <c r="P5811">
        <v>0.122720270122451</v>
      </c>
      <c r="Q5811">
        <v>-0.16911039614929099</v>
      </c>
      <c r="R5811">
        <v>1.18228341120246E-2</v>
      </c>
      <c r="S5811">
        <v>2.3142622486660599E-2</v>
      </c>
      <c r="T5811">
        <v>1.76044716259619E-2</v>
      </c>
      <c r="U5811">
        <v>1.7644561081317799E-2</v>
      </c>
      <c r="V5811">
        <v>67.690002000000007</v>
      </c>
      <c r="W5811">
        <v>45.639998999999897</v>
      </c>
      <c r="X5811">
        <v>-0.147401280045934</v>
      </c>
      <c r="Y5811">
        <v>2.0824655091414399E-3</v>
      </c>
      <c r="Z5811">
        <v>1.0189523288583</v>
      </c>
      <c r="AA5811">
        <v>-1.93831351958378</v>
      </c>
      <c r="AB5811">
        <v>-2.0396910670956001</v>
      </c>
      <c r="AC5811" t="s">
        <v>259</v>
      </c>
      <c r="AD5811" t="s">
        <v>409</v>
      </c>
      <c r="AE5811" t="s">
        <v>62</v>
      </c>
      <c r="AF5811" t="s">
        <v>64</v>
      </c>
      <c r="AG5811" t="s">
        <v>410</v>
      </c>
      <c r="AH5811" s="45">
        <v>36151</v>
      </c>
      <c r="AI5811">
        <v>815097</v>
      </c>
      <c r="AK5811" t="s">
        <v>411</v>
      </c>
      <c r="AL5811" t="s">
        <v>318</v>
      </c>
      <c r="AM5811" t="s">
        <v>245</v>
      </c>
    </row>
    <row r="5812" spans="1:39" x14ac:dyDescent="0.3">
      <c r="A5812" s="1">
        <v>43564</v>
      </c>
      <c r="B5812" t="s">
        <v>50</v>
      </c>
      <c r="C5812" t="s">
        <v>239</v>
      </c>
      <c r="D5812">
        <v>600</v>
      </c>
      <c r="E5812">
        <v>14</v>
      </c>
      <c r="F5812">
        <v>52.5</v>
      </c>
      <c r="G5812">
        <v>52.689999</v>
      </c>
      <c r="H5812">
        <v>51.77</v>
      </c>
      <c r="I5812">
        <v>51.900002000000001</v>
      </c>
      <c r="J5812">
        <v>51.406936999999999</v>
      </c>
      <c r="K5812">
        <v>4108500</v>
      </c>
      <c r="L5812">
        <v>2.4990000000000001</v>
      </c>
      <c r="M5812">
        <v>-1.16847827356881E-2</v>
      </c>
      <c r="N5812">
        <v>-9.0151011110404505E-3</v>
      </c>
      <c r="O5812">
        <v>-5.7468824190187701E-2</v>
      </c>
      <c r="P5812">
        <v>8.5325059445712399E-3</v>
      </c>
      <c r="Q5812">
        <v>-0.19012009667188301</v>
      </c>
      <c r="R5812">
        <v>1.09245523211083E-2</v>
      </c>
      <c r="S5812">
        <v>2.2943109403138599E-2</v>
      </c>
      <c r="T5812">
        <v>1.6030272081347299E-2</v>
      </c>
      <c r="U5812">
        <v>1.7631861341639601E-2</v>
      </c>
      <c r="V5812">
        <v>67.690002000000007</v>
      </c>
      <c r="W5812">
        <v>45.639998999999897</v>
      </c>
      <c r="X5812">
        <v>-0.147401280045934</v>
      </c>
      <c r="Y5812">
        <v>-6.0859766572597396E-3</v>
      </c>
      <c r="Z5812">
        <v>1.02618870745527</v>
      </c>
      <c r="AA5812">
        <v>-2.1927123934323598</v>
      </c>
      <c r="AB5812">
        <v>-2.00231965517832</v>
      </c>
      <c r="AC5812" t="s">
        <v>259</v>
      </c>
      <c r="AD5812" t="s">
        <v>409</v>
      </c>
      <c r="AE5812" t="s">
        <v>62</v>
      </c>
      <c r="AF5812" t="s">
        <v>64</v>
      </c>
      <c r="AG5812" t="s">
        <v>410</v>
      </c>
      <c r="AH5812" s="45">
        <v>36151</v>
      </c>
      <c r="AI5812">
        <v>815097</v>
      </c>
      <c r="AK5812" t="s">
        <v>411</v>
      </c>
      <c r="AL5812" t="s">
        <v>318</v>
      </c>
      <c r="AM5812" t="s">
        <v>245</v>
      </c>
    </row>
    <row r="5813" spans="1:39" x14ac:dyDescent="0.3">
      <c r="A5813" s="1">
        <v>43578</v>
      </c>
      <c r="B5813" t="s">
        <v>50</v>
      </c>
      <c r="C5813" t="s">
        <v>246</v>
      </c>
      <c r="D5813">
        <v>800</v>
      </c>
      <c r="E5813">
        <v>14</v>
      </c>
      <c r="F5813">
        <v>53.380001</v>
      </c>
      <c r="G5813">
        <v>53.93</v>
      </c>
      <c r="H5813">
        <v>53.310001</v>
      </c>
      <c r="I5813">
        <v>53.75</v>
      </c>
      <c r="J5813">
        <v>53.239360999999903</v>
      </c>
      <c r="K5813">
        <v>2541200</v>
      </c>
      <c r="L5813">
        <v>2.57</v>
      </c>
      <c r="M5813">
        <v>1.27319115849248E-2</v>
      </c>
      <c r="N5813">
        <v>1.8602629617887699E-4</v>
      </c>
      <c r="O5813">
        <v>-6.3258631149970795E-2</v>
      </c>
      <c r="P5813">
        <v>-5.6914858567279096E-3</v>
      </c>
      <c r="Q5813">
        <v>-0.170698927144048</v>
      </c>
      <c r="R5813">
        <v>1.5488088572162301E-2</v>
      </c>
      <c r="S5813">
        <v>2.35860834132464E-2</v>
      </c>
      <c r="T5813">
        <v>1.6192048735007399E-2</v>
      </c>
      <c r="U5813">
        <v>1.7599816175231101E-2</v>
      </c>
      <c r="V5813">
        <v>67.690002000000007</v>
      </c>
      <c r="W5813">
        <v>45.639998999999897</v>
      </c>
      <c r="X5813">
        <v>-0.147401280045934</v>
      </c>
      <c r="Y5813">
        <v>8.8023511954049196E-3</v>
      </c>
      <c r="Z5813">
        <v>1.0774443978449599</v>
      </c>
      <c r="AA5813">
        <v>-2.1784397598476701</v>
      </c>
      <c r="AB5813">
        <v>-1.93096032194698</v>
      </c>
      <c r="AC5813" t="s">
        <v>259</v>
      </c>
      <c r="AD5813" t="s">
        <v>409</v>
      </c>
      <c r="AE5813" t="s">
        <v>62</v>
      </c>
      <c r="AF5813" t="s">
        <v>64</v>
      </c>
      <c r="AG5813" t="s">
        <v>410</v>
      </c>
      <c r="AH5813" s="45">
        <v>36151</v>
      </c>
      <c r="AI5813">
        <v>815097</v>
      </c>
      <c r="AK5813" t="s">
        <v>411</v>
      </c>
      <c r="AL5813" t="s">
        <v>318</v>
      </c>
      <c r="AM5813" t="s">
        <v>245</v>
      </c>
    </row>
    <row r="5814" spans="1:39" x14ac:dyDescent="0.3">
      <c r="A5814" s="1">
        <v>43622</v>
      </c>
      <c r="B5814" t="s">
        <v>50</v>
      </c>
      <c r="C5814" t="s">
        <v>239</v>
      </c>
      <c r="D5814">
        <v>1200</v>
      </c>
      <c r="E5814">
        <v>14</v>
      </c>
      <c r="F5814">
        <v>50.470001000000003</v>
      </c>
      <c r="G5814">
        <v>51.299999</v>
      </c>
      <c r="H5814">
        <v>50.290000999999997</v>
      </c>
      <c r="I5814">
        <v>51.16</v>
      </c>
      <c r="J5814">
        <v>51.16</v>
      </c>
      <c r="K5814">
        <v>4086000</v>
      </c>
      <c r="L5814">
        <v>2.1240000000000001</v>
      </c>
      <c r="M5814">
        <v>5.29155576012676E-3</v>
      </c>
      <c r="N5814">
        <v>-7.59421435368477E-3</v>
      </c>
      <c r="O5814">
        <v>-6.0098539477413303E-2</v>
      </c>
      <c r="P5814">
        <v>-6.9714909425646607E-2</v>
      </c>
      <c r="Q5814">
        <v>-0.13459441713223999</v>
      </c>
      <c r="R5814">
        <v>1.80075208402177E-2</v>
      </c>
      <c r="S5814">
        <v>1.3428085827504601E-2</v>
      </c>
      <c r="T5814">
        <v>1.7082553291528801E-2</v>
      </c>
      <c r="U5814">
        <v>1.7569910285545401E-2</v>
      </c>
      <c r="V5814">
        <v>67.690002000000007</v>
      </c>
      <c r="W5814">
        <v>45.639998999999897</v>
      </c>
      <c r="X5814">
        <v>-0.147401280045934</v>
      </c>
      <c r="Y5814">
        <v>6.1168407152111899E-3</v>
      </c>
      <c r="Z5814">
        <v>1.08118844496391</v>
      </c>
      <c r="AA5814">
        <v>-2.2069347292496801</v>
      </c>
      <c r="AB5814">
        <v>-2.5694259819111198</v>
      </c>
      <c r="AC5814" t="s">
        <v>259</v>
      </c>
      <c r="AD5814" t="s">
        <v>409</v>
      </c>
      <c r="AE5814" t="s">
        <v>62</v>
      </c>
      <c r="AF5814" t="s">
        <v>64</v>
      </c>
      <c r="AG5814" t="s">
        <v>410</v>
      </c>
      <c r="AH5814" s="45">
        <v>36151</v>
      </c>
      <c r="AI5814">
        <v>815097</v>
      </c>
      <c r="AK5814" t="s">
        <v>411</v>
      </c>
      <c r="AL5814" t="s">
        <v>318</v>
      </c>
      <c r="AM5814" t="s">
        <v>245</v>
      </c>
    </row>
    <row r="5815" spans="1:39" x14ac:dyDescent="0.3">
      <c r="A5815" s="1">
        <v>43634</v>
      </c>
      <c r="B5815" t="s">
        <v>50</v>
      </c>
      <c r="C5815" t="s">
        <v>246</v>
      </c>
      <c r="D5815">
        <v>2000</v>
      </c>
      <c r="E5815">
        <v>14</v>
      </c>
      <c r="F5815">
        <v>52.360000999999997</v>
      </c>
      <c r="G5815">
        <v>52.990001999999997</v>
      </c>
      <c r="H5815">
        <v>51.970001000000003</v>
      </c>
      <c r="I5815">
        <v>52.380001</v>
      </c>
      <c r="J5815">
        <v>52.380001</v>
      </c>
      <c r="K5815">
        <v>3331600</v>
      </c>
      <c r="L5815">
        <v>2.06</v>
      </c>
      <c r="M5815">
        <v>1.9109885425743899E-3</v>
      </c>
      <c r="N5815">
        <v>-1.4969431730228E-2</v>
      </c>
      <c r="O5815">
        <v>-1.9616394969566301E-2</v>
      </c>
      <c r="P5815">
        <v>-7.7083746543384304E-2</v>
      </c>
      <c r="Q5815">
        <v>-0.18405041016593199</v>
      </c>
      <c r="R5815">
        <v>9.4771640928913194E-3</v>
      </c>
      <c r="S5815">
        <v>1.2522201411214901E-2</v>
      </c>
      <c r="T5815">
        <v>1.7341411590711599E-2</v>
      </c>
      <c r="U5815">
        <v>1.75250320212927E-2</v>
      </c>
      <c r="V5815">
        <v>67.690002000000007</v>
      </c>
      <c r="W5815">
        <v>45.639998999999897</v>
      </c>
      <c r="X5815">
        <v>-0.147401280045934</v>
      </c>
      <c r="Y5815">
        <v>9.6704895497130797E-3</v>
      </c>
      <c r="Z5815">
        <v>1.0850761762385399</v>
      </c>
      <c r="AA5815">
        <v>-3.0358122266159802</v>
      </c>
      <c r="AB5815">
        <v>-2.4505339045718801</v>
      </c>
      <c r="AC5815" t="s">
        <v>259</v>
      </c>
      <c r="AD5815" t="s">
        <v>409</v>
      </c>
      <c r="AE5815" t="s">
        <v>62</v>
      </c>
      <c r="AF5815" t="s">
        <v>64</v>
      </c>
      <c r="AG5815" t="s">
        <v>410</v>
      </c>
      <c r="AH5815" s="45">
        <v>36151</v>
      </c>
      <c r="AI5815">
        <v>815097</v>
      </c>
      <c r="AK5815" t="s">
        <v>411</v>
      </c>
      <c r="AL5815" t="s">
        <v>318</v>
      </c>
      <c r="AM5815" t="s">
        <v>245</v>
      </c>
    </row>
    <row r="5816" spans="1:39" x14ac:dyDescent="0.3">
      <c r="A5816" s="1">
        <v>43566</v>
      </c>
      <c r="B5816" t="s">
        <v>50</v>
      </c>
      <c r="C5816" t="s">
        <v>246</v>
      </c>
      <c r="D5816">
        <v>1800</v>
      </c>
      <c r="E5816">
        <v>15</v>
      </c>
      <c r="F5816">
        <v>52.41</v>
      </c>
      <c r="G5816">
        <v>52.790000999999997</v>
      </c>
      <c r="H5816">
        <v>52.18</v>
      </c>
      <c r="I5816">
        <v>52.470001000000003</v>
      </c>
      <c r="J5816">
        <v>51.971522999999998</v>
      </c>
      <c r="K5816">
        <v>4584200</v>
      </c>
      <c r="L5816">
        <v>2.504</v>
      </c>
      <c r="M5816">
        <v>3.8190051721923102E-3</v>
      </c>
      <c r="N5816">
        <v>-1.19352962496523E-2</v>
      </c>
      <c r="O5816">
        <v>-5.1807643835205697E-2</v>
      </c>
      <c r="P5816">
        <v>1.19689157729408E-2</v>
      </c>
      <c r="Q5816">
        <v>-0.16020838876639901</v>
      </c>
      <c r="R5816">
        <v>8.4549607116809304E-3</v>
      </c>
      <c r="S5816">
        <v>2.2957933060877799E-2</v>
      </c>
      <c r="T5816">
        <v>1.6044263105612799E-2</v>
      </c>
      <c r="U5816">
        <v>1.75500096030436E-2</v>
      </c>
      <c r="V5816">
        <v>67.690002000000007</v>
      </c>
      <c r="W5816">
        <v>45.639998999999897</v>
      </c>
      <c r="X5816">
        <v>-0.147401280045934</v>
      </c>
      <c r="Y5816" s="44">
        <v>3.8122194279549302E-5</v>
      </c>
      <c r="Z5816">
        <v>1.06184249906386</v>
      </c>
      <c r="AA5816">
        <v>-1.9141180086215499</v>
      </c>
      <c r="AB5816">
        <v>-2.0006919570957402</v>
      </c>
      <c r="AC5816" t="s">
        <v>260</v>
      </c>
      <c r="AD5816" t="s">
        <v>409</v>
      </c>
      <c r="AE5816" t="s">
        <v>62</v>
      </c>
      <c r="AF5816" t="s">
        <v>64</v>
      </c>
      <c r="AG5816" t="s">
        <v>410</v>
      </c>
      <c r="AH5816" s="45">
        <v>36151</v>
      </c>
      <c r="AI5816">
        <v>815097</v>
      </c>
      <c r="AK5816" t="s">
        <v>411</v>
      </c>
      <c r="AL5816" t="s">
        <v>318</v>
      </c>
      <c r="AM5816" t="s">
        <v>245</v>
      </c>
    </row>
    <row r="5817" spans="1:39" x14ac:dyDescent="0.3">
      <c r="A5817" s="1">
        <v>43607</v>
      </c>
      <c r="B5817" t="s">
        <v>50</v>
      </c>
      <c r="C5817" t="s">
        <v>246</v>
      </c>
      <c r="D5817">
        <v>1900</v>
      </c>
      <c r="E5817">
        <v>15</v>
      </c>
      <c r="F5817">
        <v>52.650002000000001</v>
      </c>
      <c r="G5817">
        <v>52.75</v>
      </c>
      <c r="H5817">
        <v>52.220001000000003</v>
      </c>
      <c r="I5817">
        <v>52.630001</v>
      </c>
      <c r="J5817">
        <v>52.130001</v>
      </c>
      <c r="K5817">
        <v>2211000</v>
      </c>
      <c r="L5817">
        <v>2.3929999999999998</v>
      </c>
      <c r="M5817">
        <v>-5.6989319923830795E-4</v>
      </c>
      <c r="N5817">
        <v>-2.1801263941911501E-2</v>
      </c>
      <c r="O5817">
        <v>-8.3254616531872397E-3</v>
      </c>
      <c r="P5817">
        <v>-0.101801073131187</v>
      </c>
      <c r="Q5817">
        <v>-0.17476397308241401</v>
      </c>
      <c r="R5817">
        <v>1.18643346496487E-2</v>
      </c>
      <c r="S5817">
        <v>1.3976916078964299E-2</v>
      </c>
      <c r="T5817">
        <v>1.69501000792994E-2</v>
      </c>
      <c r="U5817">
        <v>1.7741448008554501E-2</v>
      </c>
      <c r="V5817">
        <v>67.690002000000007</v>
      </c>
      <c r="W5817">
        <v>45.639998999999897</v>
      </c>
      <c r="X5817">
        <v>-0.147401280045934</v>
      </c>
      <c r="Y5817">
        <v>-2.8283920525026501E-3</v>
      </c>
      <c r="Z5817">
        <v>1.10658318453807</v>
      </c>
      <c r="AA5817">
        <v>-2.6350796929566198</v>
      </c>
      <c r="AB5817">
        <v>-2.52226116044449</v>
      </c>
      <c r="AC5817" t="s">
        <v>260</v>
      </c>
      <c r="AD5817" t="s">
        <v>409</v>
      </c>
      <c r="AE5817" t="s">
        <v>62</v>
      </c>
      <c r="AF5817" t="s">
        <v>64</v>
      </c>
      <c r="AG5817" t="s">
        <v>410</v>
      </c>
      <c r="AH5817" s="45">
        <v>36151</v>
      </c>
      <c r="AI5817">
        <v>815097</v>
      </c>
      <c r="AK5817" t="s">
        <v>411</v>
      </c>
      <c r="AL5817" t="s">
        <v>318</v>
      </c>
      <c r="AM5817" t="s">
        <v>245</v>
      </c>
    </row>
    <row r="5818" spans="1:39" x14ac:dyDescent="0.3">
      <c r="A5818" s="1">
        <v>43615</v>
      </c>
      <c r="B5818" t="s">
        <v>50</v>
      </c>
      <c r="C5818" t="s">
        <v>239</v>
      </c>
      <c r="D5818">
        <v>1700</v>
      </c>
      <c r="E5818">
        <v>15</v>
      </c>
      <c r="F5818">
        <v>51.669998</v>
      </c>
      <c r="G5818">
        <v>51.91</v>
      </c>
      <c r="H5818">
        <v>51.259997999999896</v>
      </c>
      <c r="I5818">
        <v>51.549999</v>
      </c>
      <c r="J5818">
        <v>51.549999</v>
      </c>
      <c r="K5818">
        <v>1950900</v>
      </c>
      <c r="L5818">
        <v>2.2269999999999999</v>
      </c>
      <c r="M5818">
        <v>-9.69442663499718E-4</v>
      </c>
      <c r="N5818">
        <v>-1.1188426898499901E-2</v>
      </c>
      <c r="O5818">
        <v>-4.48175717633056E-2</v>
      </c>
      <c r="P5818">
        <v>-0.104198576053393</v>
      </c>
      <c r="Q5818">
        <v>-0.15883658565266501</v>
      </c>
      <c r="R5818">
        <v>6.4791633765082096E-3</v>
      </c>
      <c r="S5818">
        <v>1.3667281023339001E-2</v>
      </c>
      <c r="T5818">
        <v>1.6926333797963801E-2</v>
      </c>
      <c r="U5818">
        <v>1.76785914913987E-2</v>
      </c>
      <c r="V5818">
        <v>67.690002000000007</v>
      </c>
      <c r="W5818">
        <v>45.639998999999897</v>
      </c>
      <c r="X5818">
        <v>-0.147401280045934</v>
      </c>
      <c r="Y5818">
        <v>2.0962723552933101E-3</v>
      </c>
      <c r="Z5818">
        <v>1.0946753173877199</v>
      </c>
      <c r="AA5818">
        <v>-2.5120306654269902</v>
      </c>
      <c r="AB5818">
        <v>-2.7815847295556999</v>
      </c>
      <c r="AC5818" t="s">
        <v>260</v>
      </c>
      <c r="AD5818" t="s">
        <v>409</v>
      </c>
      <c r="AE5818" t="s">
        <v>62</v>
      </c>
      <c r="AF5818" t="s">
        <v>64</v>
      </c>
      <c r="AG5818" t="s">
        <v>410</v>
      </c>
      <c r="AH5818" s="45">
        <v>36151</v>
      </c>
      <c r="AI5818">
        <v>815097</v>
      </c>
      <c r="AK5818" t="s">
        <v>411</v>
      </c>
      <c r="AL5818" t="s">
        <v>318</v>
      </c>
      <c r="AM5818" t="s">
        <v>245</v>
      </c>
    </row>
    <row r="5819" spans="1:39" x14ac:dyDescent="0.3">
      <c r="A5819" s="1">
        <v>43616</v>
      </c>
      <c r="B5819" t="s">
        <v>50</v>
      </c>
      <c r="C5819" t="s">
        <v>246</v>
      </c>
      <c r="D5819">
        <v>1100</v>
      </c>
      <c r="E5819">
        <v>15</v>
      </c>
      <c r="F5819">
        <v>50.91</v>
      </c>
      <c r="G5819">
        <v>51.27</v>
      </c>
      <c r="H5819">
        <v>50.82</v>
      </c>
      <c r="I5819">
        <v>51.189999</v>
      </c>
      <c r="J5819">
        <v>51.189999</v>
      </c>
      <c r="K5819">
        <v>2669500</v>
      </c>
      <c r="L5819">
        <v>2.1419999999999999</v>
      </c>
      <c r="M5819">
        <v>-7.0080101299004396E-3</v>
      </c>
      <c r="N5819">
        <v>-8.3649939837050196E-3</v>
      </c>
      <c r="O5819">
        <v>-5.9694670894920497E-2</v>
      </c>
      <c r="P5819">
        <v>-0.112590704794195</v>
      </c>
      <c r="Q5819">
        <v>-0.17110653237571399</v>
      </c>
      <c r="R5819">
        <v>5.7318129832709197E-3</v>
      </c>
      <c r="S5819">
        <v>1.35210613955441E-2</v>
      </c>
      <c r="T5819">
        <v>1.6935059250198101E-2</v>
      </c>
      <c r="U5819">
        <v>1.7679195359516901E-2</v>
      </c>
      <c r="V5819">
        <v>67.690002000000007</v>
      </c>
      <c r="W5819">
        <v>45.639998999999897</v>
      </c>
      <c r="X5819">
        <v>-0.147401280045934</v>
      </c>
      <c r="Y5819">
        <v>-1.3283204951564801E-2</v>
      </c>
      <c r="Z5819">
        <v>1.09410161163994</v>
      </c>
      <c r="AA5819">
        <v>-2.6857948628941202</v>
      </c>
      <c r="AB5819">
        <v>-2.7510372836837398</v>
      </c>
      <c r="AC5819" t="s">
        <v>260</v>
      </c>
      <c r="AD5819" t="s">
        <v>409</v>
      </c>
      <c r="AE5819" t="s">
        <v>62</v>
      </c>
      <c r="AF5819" t="s">
        <v>64</v>
      </c>
      <c r="AG5819" t="s">
        <v>410</v>
      </c>
      <c r="AH5819" s="45">
        <v>36151</v>
      </c>
      <c r="AI5819">
        <v>815097</v>
      </c>
      <c r="AK5819" t="s">
        <v>411</v>
      </c>
      <c r="AL5819" t="s">
        <v>318</v>
      </c>
      <c r="AM5819" t="s">
        <v>245</v>
      </c>
    </row>
    <row r="5820" spans="1:39" x14ac:dyDescent="0.3">
      <c r="A5820" s="1">
        <v>43619</v>
      </c>
      <c r="B5820" t="s">
        <v>50</v>
      </c>
      <c r="C5820" t="s">
        <v>246</v>
      </c>
      <c r="D5820">
        <v>3000</v>
      </c>
      <c r="E5820">
        <v>15</v>
      </c>
      <c r="F5820">
        <v>50.990001999999997</v>
      </c>
      <c r="G5820">
        <v>51.490001999999997</v>
      </c>
      <c r="H5820">
        <v>50.689999</v>
      </c>
      <c r="I5820">
        <v>51.119999</v>
      </c>
      <c r="J5820">
        <v>51.119999</v>
      </c>
      <c r="K5820">
        <v>3544300</v>
      </c>
      <c r="L5820">
        <v>2.081</v>
      </c>
      <c r="M5820">
        <v>-1.36839042696242E-3</v>
      </c>
      <c r="N5820">
        <v>-9.5396810292617193E-3</v>
      </c>
      <c r="O5820">
        <v>-7.84107715454751E-2</v>
      </c>
      <c r="P5820">
        <v>-9.1580586188417801E-2</v>
      </c>
      <c r="Q5820">
        <v>-0.16288705716020899</v>
      </c>
      <c r="R5820">
        <v>5.6798594547506102E-3</v>
      </c>
      <c r="S5820">
        <v>1.2766473709776001E-2</v>
      </c>
      <c r="T5820">
        <v>1.67286363940293E-2</v>
      </c>
      <c r="U5820">
        <v>1.76702735353798E-2</v>
      </c>
      <c r="V5820">
        <v>67.690002000000007</v>
      </c>
      <c r="W5820">
        <v>45.639998999999897</v>
      </c>
      <c r="X5820">
        <v>-0.147401280045934</v>
      </c>
      <c r="Y5820">
        <v>-2.7690708645509302E-3</v>
      </c>
      <c r="Z5820">
        <v>1.0934138261351201</v>
      </c>
      <c r="AA5820">
        <v>-2.5748718676870799</v>
      </c>
      <c r="AB5820">
        <v>-2.70651974669748</v>
      </c>
      <c r="AC5820" t="s">
        <v>260</v>
      </c>
      <c r="AD5820" t="s">
        <v>409</v>
      </c>
      <c r="AE5820" t="s">
        <v>62</v>
      </c>
      <c r="AF5820" t="s">
        <v>64</v>
      </c>
      <c r="AG5820" t="s">
        <v>410</v>
      </c>
      <c r="AH5820" s="45">
        <v>36151</v>
      </c>
      <c r="AI5820">
        <v>815097</v>
      </c>
      <c r="AK5820" t="s">
        <v>411</v>
      </c>
      <c r="AL5820" t="s">
        <v>318</v>
      </c>
      <c r="AM5820" t="s">
        <v>245</v>
      </c>
    </row>
    <row r="5821" spans="1:39" x14ac:dyDescent="0.3">
      <c r="A5821" s="1">
        <v>43640</v>
      </c>
      <c r="B5821" t="s">
        <v>50</v>
      </c>
      <c r="C5821" t="s">
        <v>239</v>
      </c>
      <c r="D5821">
        <v>1300</v>
      </c>
      <c r="E5821">
        <v>15</v>
      </c>
      <c r="F5821">
        <v>45.490001999999997</v>
      </c>
      <c r="G5821">
        <v>46.259997999999896</v>
      </c>
      <c r="H5821">
        <v>45.32</v>
      </c>
      <c r="I5821">
        <v>46</v>
      </c>
      <c r="J5821">
        <v>46</v>
      </c>
      <c r="K5821">
        <v>8929500</v>
      </c>
      <c r="L5821">
        <v>2.0209999999999999</v>
      </c>
      <c r="M5821">
        <v>-1.3602735776555601E-2</v>
      </c>
      <c r="N5821">
        <v>-0.127972473139152</v>
      </c>
      <c r="O5821">
        <v>-0.12509922147373101</v>
      </c>
      <c r="P5821">
        <v>-0.19870496428269999</v>
      </c>
      <c r="Q5821">
        <v>-0.270346369359594</v>
      </c>
      <c r="R5821">
        <v>3.6691485510458102E-2</v>
      </c>
      <c r="S5821">
        <v>2.24716744403958E-2</v>
      </c>
      <c r="T5821">
        <v>2.0581044171592899E-2</v>
      </c>
      <c r="U5821">
        <v>1.8411147562306399E-2</v>
      </c>
      <c r="V5821">
        <v>67.690002000000007</v>
      </c>
      <c r="W5821">
        <v>45.32</v>
      </c>
      <c r="X5821">
        <v>-0.156837223817923</v>
      </c>
      <c r="Y5821">
        <v>-1.73338836506086E-3</v>
      </c>
      <c r="Z5821">
        <v>1.0525242311129099</v>
      </c>
      <c r="AA5821">
        <v>-4.3160890289787597</v>
      </c>
      <c r="AB5821">
        <v>-3.6204517680205899</v>
      </c>
      <c r="AC5821" t="s">
        <v>260</v>
      </c>
      <c r="AD5821" t="s">
        <v>409</v>
      </c>
      <c r="AE5821" t="s">
        <v>62</v>
      </c>
      <c r="AF5821" t="s">
        <v>64</v>
      </c>
      <c r="AG5821" t="s">
        <v>410</v>
      </c>
      <c r="AH5821" s="45">
        <v>36151</v>
      </c>
      <c r="AI5821">
        <v>815097</v>
      </c>
      <c r="AK5821" t="s">
        <v>411</v>
      </c>
      <c r="AL5821" t="s">
        <v>318</v>
      </c>
      <c r="AM5821" t="s">
        <v>245</v>
      </c>
    </row>
    <row r="5822" spans="1:39" x14ac:dyDescent="0.3">
      <c r="A5822" s="1">
        <v>43585</v>
      </c>
      <c r="B5822" t="s">
        <v>50</v>
      </c>
      <c r="C5822" t="s">
        <v>239</v>
      </c>
      <c r="D5822">
        <v>1700</v>
      </c>
      <c r="E5822">
        <v>16</v>
      </c>
      <c r="F5822">
        <v>54.25</v>
      </c>
      <c r="G5822">
        <v>54.93</v>
      </c>
      <c r="H5822">
        <v>53.970001000000003</v>
      </c>
      <c r="I5822">
        <v>54.860000999999997</v>
      </c>
      <c r="J5822">
        <v>54.338818000000003</v>
      </c>
      <c r="K5822">
        <v>4313700</v>
      </c>
      <c r="L5822">
        <v>2.5089999999999999</v>
      </c>
      <c r="M5822">
        <v>7.8690890017143501E-3</v>
      </c>
      <c r="N5822">
        <v>2.04408606284079E-2</v>
      </c>
      <c r="O5822">
        <v>8.5984575797432794E-2</v>
      </c>
      <c r="P5822">
        <v>-1.6666772941317801E-2</v>
      </c>
      <c r="Q5822">
        <v>-0.12691562175624099</v>
      </c>
      <c r="R5822">
        <v>5.0202450584562299E-3</v>
      </c>
      <c r="S5822">
        <v>1.13215347141515E-2</v>
      </c>
      <c r="T5822">
        <v>1.60083124883907E-2</v>
      </c>
      <c r="U5822">
        <v>1.75185994243841E-2</v>
      </c>
      <c r="V5822">
        <v>67.690002000000007</v>
      </c>
      <c r="W5822">
        <v>45.639998999999897</v>
      </c>
      <c r="X5822">
        <v>-0.147401280045934</v>
      </c>
      <c r="Y5822">
        <v>9.5096475723260604E-4</v>
      </c>
      <c r="Z5822">
        <v>1.0976880085935801</v>
      </c>
      <c r="AA5822">
        <v>-1.7752723989860699</v>
      </c>
      <c r="AB5822">
        <v>-2.0359731695400201</v>
      </c>
      <c r="AC5822" t="s">
        <v>261</v>
      </c>
      <c r="AD5822" t="s">
        <v>409</v>
      </c>
      <c r="AE5822" t="s">
        <v>62</v>
      </c>
      <c r="AF5822" t="s">
        <v>64</v>
      </c>
      <c r="AG5822" t="s">
        <v>410</v>
      </c>
      <c r="AH5822" s="45">
        <v>36151</v>
      </c>
      <c r="AI5822">
        <v>815097</v>
      </c>
      <c r="AK5822" t="s">
        <v>411</v>
      </c>
      <c r="AL5822" t="s">
        <v>318</v>
      </c>
      <c r="AM5822" t="s">
        <v>245</v>
      </c>
    </row>
    <row r="5823" spans="1:39" x14ac:dyDescent="0.3">
      <c r="A5823" s="1">
        <v>43622</v>
      </c>
      <c r="B5823" t="s">
        <v>50</v>
      </c>
      <c r="C5823" t="s">
        <v>239</v>
      </c>
      <c r="D5823">
        <v>700</v>
      </c>
      <c r="E5823">
        <v>16</v>
      </c>
      <c r="F5823">
        <v>50.470001000000003</v>
      </c>
      <c r="G5823">
        <v>51.299999</v>
      </c>
      <c r="H5823">
        <v>50.290000999999997</v>
      </c>
      <c r="I5823">
        <v>51.16</v>
      </c>
      <c r="J5823">
        <v>51.16</v>
      </c>
      <c r="K5823">
        <v>4086000</v>
      </c>
      <c r="L5823">
        <v>2.1240000000000001</v>
      </c>
      <c r="M5823">
        <v>5.29155576012676E-3</v>
      </c>
      <c r="N5823">
        <v>-7.59421435368477E-3</v>
      </c>
      <c r="O5823">
        <v>-6.0098539477413303E-2</v>
      </c>
      <c r="P5823">
        <v>-6.9714909425646607E-2</v>
      </c>
      <c r="Q5823">
        <v>-0.13459441713223999</v>
      </c>
      <c r="R5823">
        <v>1.80075208402177E-2</v>
      </c>
      <c r="S5823">
        <v>1.3428085827504601E-2</v>
      </c>
      <c r="T5823">
        <v>1.7082553291528801E-2</v>
      </c>
      <c r="U5823">
        <v>1.7569910285545401E-2</v>
      </c>
      <c r="V5823">
        <v>67.690002000000007</v>
      </c>
      <c r="W5823">
        <v>45.639998999999897</v>
      </c>
      <c r="X5823">
        <v>-0.147401280045934</v>
      </c>
      <c r="Y5823">
        <v>6.1168407152111899E-3</v>
      </c>
      <c r="Z5823">
        <v>1.08118844496391</v>
      </c>
      <c r="AA5823">
        <v>-2.2069347292496801</v>
      </c>
      <c r="AB5823">
        <v>-2.5694259819111198</v>
      </c>
      <c r="AC5823" t="s">
        <v>261</v>
      </c>
      <c r="AD5823" t="s">
        <v>409</v>
      </c>
      <c r="AE5823" t="s">
        <v>62</v>
      </c>
      <c r="AF5823" t="s">
        <v>64</v>
      </c>
      <c r="AG5823" t="s">
        <v>410</v>
      </c>
      <c r="AH5823" s="45">
        <v>36151</v>
      </c>
      <c r="AI5823">
        <v>815097</v>
      </c>
      <c r="AK5823" t="s">
        <v>411</v>
      </c>
      <c r="AL5823" t="s">
        <v>318</v>
      </c>
      <c r="AM5823" t="s">
        <v>245</v>
      </c>
    </row>
    <row r="5824" spans="1:39" x14ac:dyDescent="0.3">
      <c r="A5824" s="1">
        <v>43629</v>
      </c>
      <c r="B5824" t="s">
        <v>50</v>
      </c>
      <c r="C5824" t="s">
        <v>239</v>
      </c>
      <c r="D5824">
        <v>2200</v>
      </c>
      <c r="E5824">
        <v>16</v>
      </c>
      <c r="F5824">
        <v>52.93</v>
      </c>
      <c r="G5824">
        <v>53.34</v>
      </c>
      <c r="H5824">
        <v>52.599997999999999</v>
      </c>
      <c r="I5824">
        <v>52.849997999999999</v>
      </c>
      <c r="J5824">
        <v>52.849997999999999</v>
      </c>
      <c r="K5824">
        <v>3030400</v>
      </c>
      <c r="L5824">
        <v>2.0910000000000002</v>
      </c>
      <c r="M5824">
        <v>-1.01657693087012E-2</v>
      </c>
      <c r="N5824">
        <v>3.2499697762652303E-2</v>
      </c>
      <c r="O5824">
        <v>1.0871024037735299E-2</v>
      </c>
      <c r="P5824">
        <v>-5.5997612080738599E-2</v>
      </c>
      <c r="Q5824">
        <v>-0.12783736923146799</v>
      </c>
      <c r="R5824">
        <v>1.2869988465851001E-2</v>
      </c>
      <c r="S5824">
        <v>1.27413150758176E-2</v>
      </c>
      <c r="T5824">
        <v>1.73208485418575E-2</v>
      </c>
      <c r="U5824">
        <v>1.7609303259154999E-2</v>
      </c>
      <c r="V5824">
        <v>67.690002000000007</v>
      </c>
      <c r="W5824">
        <v>45.639998999999897</v>
      </c>
      <c r="X5824">
        <v>-0.147401280045934</v>
      </c>
      <c r="Y5824">
        <v>4.0890106107655602E-3</v>
      </c>
      <c r="Z5824">
        <v>1.08320883299749</v>
      </c>
      <c r="AA5824">
        <v>-2.1539687076221998</v>
      </c>
      <c r="AB5824">
        <v>-1.9281399288149199</v>
      </c>
      <c r="AC5824" t="s">
        <v>261</v>
      </c>
      <c r="AD5824" t="s">
        <v>409</v>
      </c>
      <c r="AE5824" t="s">
        <v>62</v>
      </c>
      <c r="AF5824" t="s">
        <v>64</v>
      </c>
      <c r="AG5824" t="s">
        <v>410</v>
      </c>
      <c r="AH5824" s="45">
        <v>36151</v>
      </c>
      <c r="AI5824">
        <v>815097</v>
      </c>
      <c r="AK5824" t="s">
        <v>411</v>
      </c>
      <c r="AL5824" t="s">
        <v>318</v>
      </c>
      <c r="AM5824" t="s">
        <v>245</v>
      </c>
    </row>
    <row r="5825" spans="1:39" x14ac:dyDescent="0.3">
      <c r="A5825" s="1">
        <v>43636</v>
      </c>
      <c r="B5825" t="s">
        <v>50</v>
      </c>
      <c r="C5825" t="s">
        <v>246</v>
      </c>
      <c r="D5825">
        <v>1900</v>
      </c>
      <c r="E5825">
        <v>16</v>
      </c>
      <c r="F5825">
        <v>47.200001</v>
      </c>
      <c r="G5825">
        <v>49.080002</v>
      </c>
      <c r="H5825">
        <v>46.110000999999997</v>
      </c>
      <c r="I5825">
        <v>48.799999</v>
      </c>
      <c r="J5825">
        <v>48.799999</v>
      </c>
      <c r="K5825">
        <v>18522500</v>
      </c>
      <c r="L5825">
        <v>2.0009999999999999</v>
      </c>
      <c r="M5825">
        <v>-7.95381872868266E-2</v>
      </c>
      <c r="N5825">
        <v>-7.97273821059961E-2</v>
      </c>
      <c r="O5825">
        <v>-6.1248902576357803E-2</v>
      </c>
      <c r="P5825">
        <v>-0.15032632998361101</v>
      </c>
      <c r="Q5825">
        <v>-0.22825961007689399</v>
      </c>
      <c r="R5825">
        <v>3.6793931628910398E-2</v>
      </c>
      <c r="S5825">
        <v>2.06098190931794E-2</v>
      </c>
      <c r="T5825">
        <v>1.9883077971696899E-2</v>
      </c>
      <c r="U5825">
        <v>1.81908459251903E-2</v>
      </c>
      <c r="V5825">
        <v>67.690002000000007</v>
      </c>
      <c r="W5825">
        <v>45.639998999999897</v>
      </c>
      <c r="X5825">
        <v>-0.156837223817923</v>
      </c>
      <c r="Y5825">
        <v>9.4276054361659405E-3</v>
      </c>
      <c r="Z5825">
        <v>1.04882943077687</v>
      </c>
      <c r="AA5825">
        <v>-3.7137333158436601</v>
      </c>
      <c r="AB5825">
        <v>-2.9616049654931298</v>
      </c>
      <c r="AC5825" t="s">
        <v>261</v>
      </c>
      <c r="AD5825" t="s">
        <v>409</v>
      </c>
      <c r="AE5825" t="s">
        <v>62</v>
      </c>
      <c r="AF5825" t="s">
        <v>64</v>
      </c>
      <c r="AG5825" t="s">
        <v>410</v>
      </c>
      <c r="AH5825" s="45">
        <v>36151</v>
      </c>
      <c r="AI5825">
        <v>815097</v>
      </c>
      <c r="AK5825" t="s">
        <v>411</v>
      </c>
      <c r="AL5825" t="s">
        <v>318</v>
      </c>
      <c r="AM5825" t="s">
        <v>245</v>
      </c>
    </row>
    <row r="5826" spans="1:39" x14ac:dyDescent="0.3">
      <c r="A5826" s="1">
        <v>43581</v>
      </c>
      <c r="B5826" t="s">
        <v>50</v>
      </c>
      <c r="C5826" t="s">
        <v>239</v>
      </c>
      <c r="D5826">
        <v>800</v>
      </c>
      <c r="E5826">
        <v>17</v>
      </c>
      <c r="F5826">
        <v>54.080002</v>
      </c>
      <c r="G5826">
        <v>54.650002000000001</v>
      </c>
      <c r="H5826">
        <v>53.959998999999897</v>
      </c>
      <c r="I5826">
        <v>54.419998</v>
      </c>
      <c r="J5826">
        <v>53.902991999999998</v>
      </c>
      <c r="K5826">
        <v>1794200</v>
      </c>
      <c r="L5826">
        <v>2.5049999999999999</v>
      </c>
      <c r="M5826">
        <v>1.0900673156019801E-2</v>
      </c>
      <c r="N5826">
        <v>1.46230311536694E-2</v>
      </c>
      <c r="O5826">
        <v>5.1080525399419298E-2</v>
      </c>
      <c r="P5826">
        <v>-1.12989866084281E-2</v>
      </c>
      <c r="Q5826">
        <v>-0.161190896304958</v>
      </c>
      <c r="R5826">
        <v>9.3800350390181898E-3</v>
      </c>
      <c r="S5826">
        <v>1.25512723685393E-2</v>
      </c>
      <c r="T5826">
        <v>1.6108555229744199E-2</v>
      </c>
      <c r="U5826">
        <v>1.7589914303914302E-2</v>
      </c>
      <c r="V5826">
        <v>67.690002000000007</v>
      </c>
      <c r="W5826">
        <v>45.639998999999897</v>
      </c>
      <c r="X5826">
        <v>-0.147401280045934</v>
      </c>
      <c r="Y5826">
        <v>4.6743503443647796E-3</v>
      </c>
      <c r="Z5826">
        <v>1.08077171894679</v>
      </c>
      <c r="AA5826">
        <v>-2.1383792916285498</v>
      </c>
      <c r="AB5826">
        <v>-2.1792678945048598</v>
      </c>
      <c r="AC5826" t="s">
        <v>262</v>
      </c>
      <c r="AD5826" t="s">
        <v>409</v>
      </c>
      <c r="AE5826" t="s">
        <v>62</v>
      </c>
      <c r="AF5826" t="s">
        <v>64</v>
      </c>
      <c r="AG5826" t="s">
        <v>410</v>
      </c>
      <c r="AH5826" s="45">
        <v>36151</v>
      </c>
      <c r="AI5826">
        <v>815097</v>
      </c>
      <c r="AK5826" t="s">
        <v>411</v>
      </c>
      <c r="AL5826" t="s">
        <v>318</v>
      </c>
      <c r="AM5826" t="s">
        <v>245</v>
      </c>
    </row>
    <row r="5827" spans="1:39" x14ac:dyDescent="0.3">
      <c r="A5827" s="1">
        <v>43584</v>
      </c>
      <c r="B5827" t="s">
        <v>50</v>
      </c>
      <c r="C5827" t="s">
        <v>246</v>
      </c>
      <c r="D5827">
        <v>1400</v>
      </c>
      <c r="E5827">
        <v>17</v>
      </c>
      <c r="F5827">
        <v>54.419998</v>
      </c>
      <c r="G5827">
        <v>54.889998999999897</v>
      </c>
      <c r="H5827">
        <v>54.200001</v>
      </c>
      <c r="I5827">
        <v>54.43</v>
      </c>
      <c r="J5827">
        <v>53.912898999999904</v>
      </c>
      <c r="K5827">
        <v>4796700</v>
      </c>
      <c r="L5827">
        <v>2.536</v>
      </c>
      <c r="M5827">
        <v>1.8377624923350501E-4</v>
      </c>
      <c r="N5827">
        <v>2.5303683211618501E-2</v>
      </c>
      <c r="O5827">
        <v>7.1778830029118806E-2</v>
      </c>
      <c r="P5827">
        <v>-2.7021311351853299E-2</v>
      </c>
      <c r="Q5827">
        <v>-0.13400745244113099</v>
      </c>
      <c r="R5827">
        <v>6.2550166368377999E-3</v>
      </c>
      <c r="S5827">
        <v>1.14887545055986E-2</v>
      </c>
      <c r="T5827">
        <v>1.5976580987298102E-2</v>
      </c>
      <c r="U5827">
        <v>1.7510790230322801E-2</v>
      </c>
      <c r="V5827">
        <v>67.690002000000007</v>
      </c>
      <c r="W5827">
        <v>45.639998999999897</v>
      </c>
      <c r="X5827">
        <v>-0.147401280045934</v>
      </c>
      <c r="Y5827">
        <v>1.07094833958194E-3</v>
      </c>
      <c r="Z5827">
        <v>1.0975078321292999</v>
      </c>
      <c r="AA5827">
        <v>-1.8456823604624399</v>
      </c>
      <c r="AB5827">
        <v>-2.1166066417123401</v>
      </c>
      <c r="AC5827" t="s">
        <v>262</v>
      </c>
      <c r="AD5827" t="s">
        <v>409</v>
      </c>
      <c r="AE5827" t="s">
        <v>62</v>
      </c>
      <c r="AF5827" t="s">
        <v>64</v>
      </c>
      <c r="AG5827" t="s">
        <v>410</v>
      </c>
      <c r="AH5827" s="45">
        <v>36151</v>
      </c>
      <c r="AI5827">
        <v>815097</v>
      </c>
      <c r="AK5827" t="s">
        <v>411</v>
      </c>
      <c r="AL5827" t="s">
        <v>318</v>
      </c>
      <c r="AM5827" t="s">
        <v>245</v>
      </c>
    </row>
    <row r="5828" spans="1:39" x14ac:dyDescent="0.3">
      <c r="A5828" s="1">
        <v>43599</v>
      </c>
      <c r="B5828" t="s">
        <v>50</v>
      </c>
      <c r="C5828" t="s">
        <v>239</v>
      </c>
      <c r="D5828">
        <v>2700</v>
      </c>
      <c r="E5828">
        <v>17</v>
      </c>
      <c r="F5828">
        <v>52.740001999999997</v>
      </c>
      <c r="G5828">
        <v>54.25</v>
      </c>
      <c r="H5828">
        <v>52.630001</v>
      </c>
      <c r="I5828">
        <v>53.82</v>
      </c>
      <c r="J5828">
        <v>53.308696999999903</v>
      </c>
      <c r="K5828">
        <v>4244100</v>
      </c>
      <c r="L5828">
        <v>2.419</v>
      </c>
      <c r="M5828">
        <v>1.95128381570512E-2</v>
      </c>
      <c r="N5828">
        <v>2.60469088651692E-3</v>
      </c>
      <c r="O5828">
        <v>2.5403554633171899E-2</v>
      </c>
      <c r="P5828">
        <v>-4.1301158346713801E-2</v>
      </c>
      <c r="Q5828">
        <v>-0.14075814200634801</v>
      </c>
      <c r="R5828">
        <v>1.8196848793941699E-2</v>
      </c>
      <c r="S5828">
        <v>1.4889696821941399E-2</v>
      </c>
      <c r="T5828">
        <v>1.6939821253651701E-2</v>
      </c>
      <c r="U5828">
        <v>1.7706069358705001E-2</v>
      </c>
      <c r="V5828">
        <v>67.690002000000007</v>
      </c>
      <c r="W5828">
        <v>45.639998999999897</v>
      </c>
      <c r="X5828">
        <v>-0.147401280045934</v>
      </c>
      <c r="Y5828">
        <v>7.98398755130913E-3</v>
      </c>
      <c r="Z5828">
        <v>1.1013464607624299</v>
      </c>
      <c r="AA5828">
        <v>-2.0387611254602001</v>
      </c>
      <c r="AB5828">
        <v>-1.9487762398988999</v>
      </c>
      <c r="AC5828" t="s">
        <v>262</v>
      </c>
      <c r="AD5828" t="s">
        <v>409</v>
      </c>
      <c r="AE5828" t="s">
        <v>62</v>
      </c>
      <c r="AF5828" t="s">
        <v>64</v>
      </c>
      <c r="AG5828" t="s">
        <v>410</v>
      </c>
      <c r="AH5828" s="45">
        <v>36151</v>
      </c>
      <c r="AI5828">
        <v>815097</v>
      </c>
      <c r="AK5828" t="s">
        <v>411</v>
      </c>
      <c r="AL5828" t="s">
        <v>318</v>
      </c>
      <c r="AM5828" t="s">
        <v>245</v>
      </c>
    </row>
    <row r="5829" spans="1:39" x14ac:dyDescent="0.3">
      <c r="A5829" s="1">
        <v>43606</v>
      </c>
      <c r="B5829" t="s">
        <v>50</v>
      </c>
      <c r="C5829" t="s">
        <v>239</v>
      </c>
      <c r="D5829">
        <v>1800</v>
      </c>
      <c r="E5829">
        <v>17</v>
      </c>
      <c r="F5829">
        <v>52.790000999999997</v>
      </c>
      <c r="G5829">
        <v>53.16</v>
      </c>
      <c r="H5829">
        <v>52.639998999999897</v>
      </c>
      <c r="I5829">
        <v>52.66</v>
      </c>
      <c r="J5829">
        <v>52.159717999999998</v>
      </c>
      <c r="K5829">
        <v>3220400</v>
      </c>
      <c r="L5829">
        <v>2.4260000000000002</v>
      </c>
      <c r="M5829">
        <v>5.3313162184088301E-3</v>
      </c>
      <c r="N5829">
        <v>-2.1788977430545298E-2</v>
      </c>
      <c r="O5829">
        <v>-1.8252444262664601E-2</v>
      </c>
      <c r="P5829">
        <v>-0.10260314058726799</v>
      </c>
      <c r="Q5829">
        <v>-0.175274272428597</v>
      </c>
      <c r="R5829">
        <v>1.1865317189970701E-2</v>
      </c>
      <c r="S5829">
        <v>1.41426487940348E-2</v>
      </c>
      <c r="T5829">
        <v>1.6949602968100001E-2</v>
      </c>
      <c r="U5829">
        <v>1.77414629656606E-2</v>
      </c>
      <c r="V5829">
        <v>67.690002000000007</v>
      </c>
      <c r="W5829">
        <v>45.639998999999897</v>
      </c>
      <c r="X5829">
        <v>-0.147401280045934</v>
      </c>
      <c r="Y5829">
        <v>8.4599491109458805E-3</v>
      </c>
      <c r="Z5829">
        <v>1.1044521527972899</v>
      </c>
      <c r="AA5829">
        <v>-2.61737027940387</v>
      </c>
      <c r="AB5829">
        <v>-2.438673668456</v>
      </c>
      <c r="AC5829" t="s">
        <v>262</v>
      </c>
      <c r="AD5829" t="s">
        <v>409</v>
      </c>
      <c r="AE5829" t="s">
        <v>62</v>
      </c>
      <c r="AF5829" t="s">
        <v>64</v>
      </c>
      <c r="AG5829" t="s">
        <v>410</v>
      </c>
      <c r="AH5829" s="45">
        <v>36151</v>
      </c>
      <c r="AI5829">
        <v>815097</v>
      </c>
      <c r="AK5829" t="s">
        <v>411</v>
      </c>
      <c r="AL5829" t="s">
        <v>318</v>
      </c>
      <c r="AM5829" t="s">
        <v>245</v>
      </c>
    </row>
    <row r="5830" spans="1:39" x14ac:dyDescent="0.3">
      <c r="A5830" s="1">
        <v>43619</v>
      </c>
      <c r="B5830" t="s">
        <v>50</v>
      </c>
      <c r="C5830" t="s">
        <v>246</v>
      </c>
      <c r="D5830">
        <v>2200</v>
      </c>
      <c r="E5830">
        <v>17</v>
      </c>
      <c r="F5830">
        <v>50.990001999999997</v>
      </c>
      <c r="G5830">
        <v>51.490001999999997</v>
      </c>
      <c r="H5830">
        <v>50.689999</v>
      </c>
      <c r="I5830">
        <v>51.119999</v>
      </c>
      <c r="J5830">
        <v>51.119999</v>
      </c>
      <c r="K5830">
        <v>3544300</v>
      </c>
      <c r="L5830">
        <v>2.081</v>
      </c>
      <c r="M5830">
        <v>-1.36839042696242E-3</v>
      </c>
      <c r="N5830">
        <v>-9.5396810292617193E-3</v>
      </c>
      <c r="O5830">
        <v>-7.84107715454751E-2</v>
      </c>
      <c r="P5830">
        <v>-9.1580586188417801E-2</v>
      </c>
      <c r="Q5830">
        <v>-0.16288705716020899</v>
      </c>
      <c r="R5830">
        <v>5.6798594547506102E-3</v>
      </c>
      <c r="S5830">
        <v>1.2766473709776001E-2</v>
      </c>
      <c r="T5830">
        <v>1.67286363940293E-2</v>
      </c>
      <c r="U5830">
        <v>1.76702735353798E-2</v>
      </c>
      <c r="V5830">
        <v>67.690002000000007</v>
      </c>
      <c r="W5830">
        <v>45.639998999999897</v>
      </c>
      <c r="X5830">
        <v>-0.147401280045934</v>
      </c>
      <c r="Y5830">
        <v>-2.7690708645509302E-3</v>
      </c>
      <c r="Z5830">
        <v>1.0934138261351201</v>
      </c>
      <c r="AA5830">
        <v>-2.5748718676870799</v>
      </c>
      <c r="AB5830">
        <v>-2.70651974669748</v>
      </c>
      <c r="AC5830" t="s">
        <v>262</v>
      </c>
      <c r="AD5830" t="s">
        <v>409</v>
      </c>
      <c r="AE5830" t="s">
        <v>62</v>
      </c>
      <c r="AF5830" t="s">
        <v>64</v>
      </c>
      <c r="AG5830" t="s">
        <v>410</v>
      </c>
      <c r="AH5830" s="45">
        <v>36151</v>
      </c>
      <c r="AI5830">
        <v>815097</v>
      </c>
      <c r="AK5830" t="s">
        <v>411</v>
      </c>
      <c r="AL5830" t="s">
        <v>318</v>
      </c>
      <c r="AM5830" t="s">
        <v>245</v>
      </c>
    </row>
    <row r="5831" spans="1:39" x14ac:dyDescent="0.3">
      <c r="A5831" s="1">
        <v>43643</v>
      </c>
      <c r="B5831" t="s">
        <v>50</v>
      </c>
      <c r="C5831" t="s">
        <v>246</v>
      </c>
      <c r="D5831">
        <v>2900</v>
      </c>
      <c r="E5831">
        <v>17</v>
      </c>
      <c r="F5831">
        <v>45.209998999999897</v>
      </c>
      <c r="G5831">
        <v>46.200001</v>
      </c>
      <c r="H5831">
        <v>44.759997999999896</v>
      </c>
      <c r="I5831">
        <v>45.919998</v>
      </c>
      <c r="J5831">
        <v>45.919998</v>
      </c>
      <c r="K5831">
        <v>6662700</v>
      </c>
      <c r="L5831">
        <v>2.0049999999999999</v>
      </c>
      <c r="M5831">
        <v>1.18292070694682E-2</v>
      </c>
      <c r="N5831">
        <v>-6.0829583909994898E-2</v>
      </c>
      <c r="O5831">
        <v>-0.10981490956121399</v>
      </c>
      <c r="P5831">
        <v>-8.2353567574610806E-2</v>
      </c>
      <c r="Q5831">
        <v>-0.22885834949029901</v>
      </c>
      <c r="R5831">
        <v>2.1218915537884801E-2</v>
      </c>
      <c r="S5831">
        <v>2.2792023476838199E-2</v>
      </c>
      <c r="T5831">
        <v>1.7171847226356E-2</v>
      </c>
      <c r="U5831">
        <v>1.76296153138716E-2</v>
      </c>
      <c r="V5831">
        <v>67.690002000000007</v>
      </c>
      <c r="W5831">
        <v>44.759997999999896</v>
      </c>
      <c r="X5831">
        <v>-0.156837223817923</v>
      </c>
      <c r="Y5831">
        <v>3.81588593721357E-3</v>
      </c>
      <c r="Z5831">
        <v>1.01186438841451</v>
      </c>
      <c r="AA5831">
        <v>-3.6593226364375502</v>
      </c>
      <c r="AB5831">
        <v>-4.1067590002277399</v>
      </c>
      <c r="AC5831" t="s">
        <v>262</v>
      </c>
      <c r="AD5831" t="s">
        <v>409</v>
      </c>
      <c r="AE5831" t="s">
        <v>62</v>
      </c>
      <c r="AF5831" t="s">
        <v>64</v>
      </c>
      <c r="AG5831" t="s">
        <v>410</v>
      </c>
      <c r="AH5831" s="45">
        <v>36151</v>
      </c>
      <c r="AI5831">
        <v>815097</v>
      </c>
      <c r="AK5831" t="s">
        <v>411</v>
      </c>
      <c r="AL5831" t="s">
        <v>318</v>
      </c>
      <c r="AM5831" t="s">
        <v>245</v>
      </c>
    </row>
    <row r="5832" spans="1:39" x14ac:dyDescent="0.3">
      <c r="A5832" s="1">
        <v>43644</v>
      </c>
      <c r="B5832" t="s">
        <v>50</v>
      </c>
      <c r="C5832" t="s">
        <v>239</v>
      </c>
      <c r="D5832">
        <v>1700</v>
      </c>
      <c r="E5832">
        <v>17</v>
      </c>
      <c r="F5832">
        <v>46</v>
      </c>
      <c r="G5832">
        <v>46.610000999999997</v>
      </c>
      <c r="H5832">
        <v>45.799999</v>
      </c>
      <c r="I5832">
        <v>46.549999</v>
      </c>
      <c r="J5832">
        <v>46.549999</v>
      </c>
      <c r="K5832">
        <v>5950300</v>
      </c>
      <c r="L5832">
        <v>2</v>
      </c>
      <c r="M5832">
        <v>1.36262737834956E-2</v>
      </c>
      <c r="N5832">
        <v>-1.71715002485191E-3</v>
      </c>
      <c r="O5832">
        <v>-0.10299465148702699</v>
      </c>
      <c r="P5832">
        <v>-7.6247676182360405E-2</v>
      </c>
      <c r="Q5832">
        <v>-0.18654460362643299</v>
      </c>
      <c r="R5832">
        <v>1.2817098128444501E-2</v>
      </c>
      <c r="S5832">
        <v>2.3005516900713601E-2</v>
      </c>
      <c r="T5832">
        <v>1.7239571672504301E-2</v>
      </c>
      <c r="U5832">
        <v>1.75653693906824E-2</v>
      </c>
      <c r="V5832">
        <v>67.690002000000007</v>
      </c>
      <c r="W5832">
        <v>44.759997999999896</v>
      </c>
      <c r="X5832">
        <v>-0.156837223817923</v>
      </c>
      <c r="Y5832">
        <v>5.7409418775350302E-3</v>
      </c>
      <c r="Z5832">
        <v>1.00676948301643</v>
      </c>
      <c r="AA5832">
        <v>-3.0358363823396299</v>
      </c>
      <c r="AB5832">
        <v>-3.8574584242210799</v>
      </c>
      <c r="AC5832" t="s">
        <v>262</v>
      </c>
      <c r="AD5832" t="s">
        <v>409</v>
      </c>
      <c r="AE5832" t="s">
        <v>62</v>
      </c>
      <c r="AF5832" t="s">
        <v>64</v>
      </c>
      <c r="AG5832" t="s">
        <v>410</v>
      </c>
      <c r="AH5832" s="45">
        <v>36151</v>
      </c>
      <c r="AI5832">
        <v>815097</v>
      </c>
      <c r="AK5832" t="s">
        <v>411</v>
      </c>
      <c r="AL5832" t="s">
        <v>318</v>
      </c>
      <c r="AM5832" t="s">
        <v>245</v>
      </c>
    </row>
    <row r="5833" spans="1:39" x14ac:dyDescent="0.3">
      <c r="A5833" s="1">
        <v>43585</v>
      </c>
      <c r="B5833" t="s">
        <v>50</v>
      </c>
      <c r="C5833" t="s">
        <v>239</v>
      </c>
      <c r="D5833">
        <v>2200</v>
      </c>
      <c r="E5833">
        <v>18</v>
      </c>
      <c r="F5833">
        <v>54.25</v>
      </c>
      <c r="G5833">
        <v>54.93</v>
      </c>
      <c r="H5833">
        <v>53.970001000000003</v>
      </c>
      <c r="I5833">
        <v>54.860000999999997</v>
      </c>
      <c r="J5833">
        <v>54.338818000000003</v>
      </c>
      <c r="K5833">
        <v>4313700</v>
      </c>
      <c r="L5833">
        <v>2.5089999999999999</v>
      </c>
      <c r="M5833">
        <v>7.8690890017143501E-3</v>
      </c>
      <c r="N5833">
        <v>2.04408606284079E-2</v>
      </c>
      <c r="O5833">
        <v>8.5984575797432794E-2</v>
      </c>
      <c r="P5833">
        <v>-1.6666772941317801E-2</v>
      </c>
      <c r="Q5833">
        <v>-0.12691562175624099</v>
      </c>
      <c r="R5833">
        <v>5.0202450584562299E-3</v>
      </c>
      <c r="S5833">
        <v>1.13215347141515E-2</v>
      </c>
      <c r="T5833">
        <v>1.60083124883907E-2</v>
      </c>
      <c r="U5833">
        <v>1.75185994243841E-2</v>
      </c>
      <c r="V5833">
        <v>67.690002000000007</v>
      </c>
      <c r="W5833">
        <v>45.639998999999897</v>
      </c>
      <c r="X5833">
        <v>-0.147401280045934</v>
      </c>
      <c r="Y5833">
        <v>9.5096475723260604E-4</v>
      </c>
      <c r="Z5833">
        <v>1.0976880085935801</v>
      </c>
      <c r="AA5833">
        <v>-1.7752723989860699</v>
      </c>
      <c r="AB5833">
        <v>-2.0359731695400201</v>
      </c>
      <c r="AC5833" t="s">
        <v>263</v>
      </c>
      <c r="AD5833" t="s">
        <v>409</v>
      </c>
      <c r="AE5833" t="s">
        <v>62</v>
      </c>
      <c r="AF5833" t="s">
        <v>64</v>
      </c>
      <c r="AG5833" t="s">
        <v>410</v>
      </c>
      <c r="AH5833" s="45">
        <v>36151</v>
      </c>
      <c r="AI5833">
        <v>815097</v>
      </c>
      <c r="AK5833" t="s">
        <v>411</v>
      </c>
      <c r="AL5833" t="s">
        <v>318</v>
      </c>
      <c r="AM5833" t="s">
        <v>245</v>
      </c>
    </row>
    <row r="5834" spans="1:39" x14ac:dyDescent="0.3">
      <c r="A5834" s="1">
        <v>43594</v>
      </c>
      <c r="B5834" t="s">
        <v>50</v>
      </c>
      <c r="C5834" t="s">
        <v>239</v>
      </c>
      <c r="D5834">
        <v>3100</v>
      </c>
      <c r="E5834">
        <v>18</v>
      </c>
      <c r="F5834">
        <v>53.330002</v>
      </c>
      <c r="G5834">
        <v>54.119999</v>
      </c>
      <c r="H5834">
        <v>52.950001</v>
      </c>
      <c r="I5834">
        <v>53.939999</v>
      </c>
      <c r="J5834">
        <v>53.427554999999998</v>
      </c>
      <c r="K5834">
        <v>2749400</v>
      </c>
      <c r="L5834">
        <v>2.4569999999999999</v>
      </c>
      <c r="M5834">
        <v>-1.48208713630698E-3</v>
      </c>
      <c r="N5834">
        <v>-7.2043191975040104E-3</v>
      </c>
      <c r="O5834">
        <v>2.6868716934214401E-2</v>
      </c>
      <c r="P5834">
        <v>-4.5944518753715198E-2</v>
      </c>
      <c r="Q5834">
        <v>-0.124848384699074</v>
      </c>
      <c r="R5834">
        <v>1.3906508960225E-2</v>
      </c>
      <c r="S5834">
        <v>1.30385330398127E-2</v>
      </c>
      <c r="T5834">
        <v>1.63458411528857E-2</v>
      </c>
      <c r="U5834">
        <v>1.75812872249053E-2</v>
      </c>
      <c r="V5834">
        <v>67.690002000000007</v>
      </c>
      <c r="W5834">
        <v>45.639998999999897</v>
      </c>
      <c r="X5834">
        <v>-0.147401280045934</v>
      </c>
      <c r="Y5834">
        <v>-3.0259986019249502E-3</v>
      </c>
      <c r="Z5834">
        <v>1.09297218478778</v>
      </c>
      <c r="AA5834">
        <v>-1.8099132925916901</v>
      </c>
      <c r="AB5834">
        <v>-1.71109090216205</v>
      </c>
      <c r="AC5834" t="s">
        <v>263</v>
      </c>
      <c r="AD5834" t="s">
        <v>409</v>
      </c>
      <c r="AE5834" t="s">
        <v>62</v>
      </c>
      <c r="AF5834" t="s">
        <v>64</v>
      </c>
      <c r="AG5834" t="s">
        <v>410</v>
      </c>
      <c r="AH5834" s="45">
        <v>36151</v>
      </c>
      <c r="AI5834">
        <v>815097</v>
      </c>
      <c r="AK5834" t="s">
        <v>411</v>
      </c>
      <c r="AL5834" t="s">
        <v>318</v>
      </c>
      <c r="AM5834" t="s">
        <v>245</v>
      </c>
    </row>
    <row r="5835" spans="1:39" x14ac:dyDescent="0.3">
      <c r="A5835" s="1">
        <v>43600</v>
      </c>
      <c r="B5835" t="s">
        <v>50</v>
      </c>
      <c r="C5835" t="s">
        <v>246</v>
      </c>
      <c r="D5835">
        <v>900</v>
      </c>
      <c r="E5835">
        <v>18</v>
      </c>
      <c r="F5835">
        <v>53.360000999999997</v>
      </c>
      <c r="G5835">
        <v>53.950001</v>
      </c>
      <c r="H5835">
        <v>53.110000999999997</v>
      </c>
      <c r="I5835">
        <v>53.790000999999997</v>
      </c>
      <c r="J5835">
        <v>53.278979999999997</v>
      </c>
      <c r="K5835">
        <v>3906800</v>
      </c>
      <c r="L5835">
        <v>2.379</v>
      </c>
      <c r="M5835">
        <v>-5.5760668787206095E-4</v>
      </c>
      <c r="N5835">
        <v>-4.2668293456566298E-3</v>
      </c>
      <c r="O5835">
        <v>4.0983863947003096E-3</v>
      </c>
      <c r="P5835">
        <v>-5.0308041834589097E-2</v>
      </c>
      <c r="Q5835">
        <v>-0.15373449775363199</v>
      </c>
      <c r="R5835">
        <v>1.7907137972618802E-2</v>
      </c>
      <c r="S5835">
        <v>1.42330672812035E-2</v>
      </c>
      <c r="T5835">
        <v>1.6899700008480501E-2</v>
      </c>
      <c r="U5835">
        <v>1.7687036812572401E-2</v>
      </c>
      <c r="V5835">
        <v>67.690002000000007</v>
      </c>
      <c r="W5835">
        <v>45.639998999999897</v>
      </c>
      <c r="X5835">
        <v>-0.147401280045934</v>
      </c>
      <c r="Y5835">
        <v>5.8219943882337104E-3</v>
      </c>
      <c r="Z5835">
        <v>1.09942550298612</v>
      </c>
      <c r="AA5835">
        <v>-2.2171422330141901</v>
      </c>
      <c r="AB5835">
        <v>-2.0434836284705802</v>
      </c>
      <c r="AC5835" t="s">
        <v>263</v>
      </c>
      <c r="AD5835" t="s">
        <v>409</v>
      </c>
      <c r="AE5835" t="s">
        <v>62</v>
      </c>
      <c r="AF5835" t="s">
        <v>64</v>
      </c>
      <c r="AG5835" t="s">
        <v>410</v>
      </c>
      <c r="AH5835" s="45">
        <v>36151</v>
      </c>
      <c r="AI5835">
        <v>815097</v>
      </c>
      <c r="AK5835" t="s">
        <v>411</v>
      </c>
      <c r="AL5835" t="s">
        <v>318</v>
      </c>
      <c r="AM5835" t="s">
        <v>245</v>
      </c>
    </row>
    <row r="5836" spans="1:39" x14ac:dyDescent="0.3">
      <c r="A5836" s="1">
        <v>43601</v>
      </c>
      <c r="B5836" t="s">
        <v>50</v>
      </c>
      <c r="C5836" t="s">
        <v>239</v>
      </c>
      <c r="D5836">
        <v>2000</v>
      </c>
      <c r="E5836">
        <v>18</v>
      </c>
      <c r="F5836">
        <v>53.650002000000001</v>
      </c>
      <c r="G5836">
        <v>54.18</v>
      </c>
      <c r="H5836">
        <v>53.52</v>
      </c>
      <c r="I5836">
        <v>53.93</v>
      </c>
      <c r="J5836">
        <v>53.417651999999997</v>
      </c>
      <c r="K5836">
        <v>2794400</v>
      </c>
      <c r="L5836">
        <v>2.4049999999999998</v>
      </c>
      <c r="M5836">
        <v>2.59937123565019E-3</v>
      </c>
      <c r="N5836">
        <v>-1.8537097369957699E-4</v>
      </c>
      <c r="O5836">
        <v>3.5292882356284402E-3</v>
      </c>
      <c r="P5836">
        <v>-4.8584689306738503E-2</v>
      </c>
      <c r="Q5836">
        <v>-0.15667362577056701</v>
      </c>
      <c r="R5836">
        <v>1.7964247855644901E-2</v>
      </c>
      <c r="S5836">
        <v>1.42279054021916E-2</v>
      </c>
      <c r="T5836">
        <v>1.6903848510304499E-2</v>
      </c>
      <c r="U5836">
        <v>1.7683934960373699E-2</v>
      </c>
      <c r="V5836">
        <v>67.690002000000007</v>
      </c>
      <c r="W5836">
        <v>45.639998999999897</v>
      </c>
      <c r="X5836">
        <v>-0.147401280045934</v>
      </c>
      <c r="Y5836">
        <v>8.8559569696340101E-3</v>
      </c>
      <c r="Z5836">
        <v>1.1013447447281799</v>
      </c>
      <c r="AA5836">
        <v>-2.2839250695573998</v>
      </c>
      <c r="AB5836">
        <v>-2.13828598386372</v>
      </c>
      <c r="AC5836" t="s">
        <v>263</v>
      </c>
      <c r="AD5836" t="s">
        <v>409</v>
      </c>
      <c r="AE5836" t="s">
        <v>62</v>
      </c>
      <c r="AF5836" t="s">
        <v>64</v>
      </c>
      <c r="AG5836" t="s">
        <v>410</v>
      </c>
      <c r="AH5836" s="45">
        <v>36151</v>
      </c>
      <c r="AI5836">
        <v>815097</v>
      </c>
      <c r="AK5836" t="s">
        <v>411</v>
      </c>
      <c r="AL5836" t="s">
        <v>318</v>
      </c>
      <c r="AM5836" t="s">
        <v>245</v>
      </c>
    </row>
    <row r="5837" spans="1:39" x14ac:dyDescent="0.3">
      <c r="A5837" s="1">
        <v>43606</v>
      </c>
      <c r="B5837" t="s">
        <v>50</v>
      </c>
      <c r="C5837" t="s">
        <v>246</v>
      </c>
      <c r="D5837">
        <v>1100</v>
      </c>
      <c r="E5837">
        <v>18</v>
      </c>
      <c r="F5837">
        <v>52.790000999999997</v>
      </c>
      <c r="G5837">
        <v>53.16</v>
      </c>
      <c r="H5837">
        <v>52.639998999999897</v>
      </c>
      <c r="I5837">
        <v>52.66</v>
      </c>
      <c r="J5837">
        <v>52.159717999999998</v>
      </c>
      <c r="K5837">
        <v>3220400</v>
      </c>
      <c r="L5837">
        <v>2.4260000000000002</v>
      </c>
      <c r="M5837">
        <v>5.3313162184088301E-3</v>
      </c>
      <c r="N5837">
        <v>-2.1788977430545298E-2</v>
      </c>
      <c r="O5837">
        <v>-1.8252444262664601E-2</v>
      </c>
      <c r="P5837">
        <v>-0.10260314058726799</v>
      </c>
      <c r="Q5837">
        <v>-0.175274272428597</v>
      </c>
      <c r="R5837">
        <v>1.1865317189970701E-2</v>
      </c>
      <c r="S5837">
        <v>1.41426487940348E-2</v>
      </c>
      <c r="T5837">
        <v>1.6949602968100001E-2</v>
      </c>
      <c r="U5837">
        <v>1.77414629656606E-2</v>
      </c>
      <c r="V5837">
        <v>67.690002000000007</v>
      </c>
      <c r="W5837">
        <v>45.639998999999897</v>
      </c>
      <c r="X5837">
        <v>-0.147401280045934</v>
      </c>
      <c r="Y5837">
        <v>8.4599491109458805E-3</v>
      </c>
      <c r="Z5837">
        <v>1.1044521527972899</v>
      </c>
      <c r="AA5837">
        <v>-2.61737027940387</v>
      </c>
      <c r="AB5837">
        <v>-2.438673668456</v>
      </c>
      <c r="AC5837" t="s">
        <v>263</v>
      </c>
      <c r="AD5837" t="s">
        <v>409</v>
      </c>
      <c r="AE5837" t="s">
        <v>62</v>
      </c>
      <c r="AF5837" t="s">
        <v>64</v>
      </c>
      <c r="AG5837" t="s">
        <v>410</v>
      </c>
      <c r="AH5837" s="45">
        <v>36151</v>
      </c>
      <c r="AI5837">
        <v>815097</v>
      </c>
      <c r="AK5837" t="s">
        <v>411</v>
      </c>
      <c r="AL5837" t="s">
        <v>318</v>
      </c>
      <c r="AM5837" t="s">
        <v>245</v>
      </c>
    </row>
    <row r="5838" spans="1:39" x14ac:dyDescent="0.3">
      <c r="A5838" s="1">
        <v>43620</v>
      </c>
      <c r="B5838" t="s">
        <v>50</v>
      </c>
      <c r="C5838" t="s">
        <v>246</v>
      </c>
      <c r="D5838">
        <v>1000</v>
      </c>
      <c r="E5838">
        <v>18</v>
      </c>
      <c r="F5838">
        <v>51.630001</v>
      </c>
      <c r="G5838">
        <v>52.330002</v>
      </c>
      <c r="H5838">
        <v>50.869999</v>
      </c>
      <c r="I5838">
        <v>52.279998999999997</v>
      </c>
      <c r="J5838">
        <v>52.279998999999997</v>
      </c>
      <c r="K5838">
        <v>4178100</v>
      </c>
      <c r="L5838">
        <v>2.1190000000000002</v>
      </c>
      <c r="M5838">
        <v>2.2438079120783602E-2</v>
      </c>
      <c r="N5838">
        <v>1.98982516097298E-2</v>
      </c>
      <c r="O5838">
        <v>-2.8917073683344299E-2</v>
      </c>
      <c r="P5838">
        <v>-7.8819685034816997E-2</v>
      </c>
      <c r="Q5838">
        <v>-0.15463807060628501</v>
      </c>
      <c r="R5838">
        <v>1.14294102916581E-2</v>
      </c>
      <c r="S5838">
        <v>1.2790542760602701E-2</v>
      </c>
      <c r="T5838">
        <v>1.6941486568287999E-2</v>
      </c>
      <c r="U5838">
        <v>1.77054711881134E-2</v>
      </c>
      <c r="V5838">
        <v>67.690002000000007</v>
      </c>
      <c r="W5838">
        <v>45.639998999999897</v>
      </c>
      <c r="X5838">
        <v>-0.147401280045934</v>
      </c>
      <c r="Y5838">
        <v>2.1205927310919401E-2</v>
      </c>
      <c r="Z5838">
        <v>1.0919618025872799</v>
      </c>
      <c r="AA5838">
        <v>-2.4755697270292001</v>
      </c>
      <c r="AB5838">
        <v>-2.6205240686326601</v>
      </c>
      <c r="AC5838" t="s">
        <v>263</v>
      </c>
      <c r="AD5838" t="s">
        <v>409</v>
      </c>
      <c r="AE5838" t="s">
        <v>62</v>
      </c>
      <c r="AF5838" t="s">
        <v>64</v>
      </c>
      <c r="AG5838" t="s">
        <v>410</v>
      </c>
      <c r="AH5838" s="45">
        <v>36151</v>
      </c>
      <c r="AI5838">
        <v>815097</v>
      </c>
      <c r="AK5838" t="s">
        <v>411</v>
      </c>
      <c r="AL5838" t="s">
        <v>318</v>
      </c>
      <c r="AM5838" t="s">
        <v>245</v>
      </c>
    </row>
    <row r="5839" spans="1:39" x14ac:dyDescent="0.3">
      <c r="A5839" s="1">
        <v>43641</v>
      </c>
      <c r="B5839" t="s">
        <v>50</v>
      </c>
      <c r="C5839" t="s">
        <v>239</v>
      </c>
      <c r="D5839">
        <v>1400</v>
      </c>
      <c r="E5839">
        <v>18</v>
      </c>
      <c r="F5839">
        <v>45.470001000000003</v>
      </c>
      <c r="G5839">
        <v>45.720001000000003</v>
      </c>
      <c r="H5839">
        <v>45</v>
      </c>
      <c r="I5839">
        <v>45.450001</v>
      </c>
      <c r="J5839">
        <v>45.450001</v>
      </c>
      <c r="K5839">
        <v>9504600</v>
      </c>
      <c r="L5839">
        <v>1.994</v>
      </c>
      <c r="M5839">
        <v>-1.2028553863407201E-2</v>
      </c>
      <c r="N5839">
        <v>-0.141912015545134</v>
      </c>
      <c r="O5839">
        <v>-0.127296332292443</v>
      </c>
      <c r="P5839">
        <v>-0.11949261855329101</v>
      </c>
      <c r="Q5839">
        <v>-0.300321863384787</v>
      </c>
      <c r="R5839">
        <v>3.4545916588452998E-2</v>
      </c>
      <c r="S5839">
        <v>2.2495842601933401E-2</v>
      </c>
      <c r="T5839">
        <v>1.72653802557028E-2</v>
      </c>
      <c r="U5839">
        <v>1.8384588995129601E-2</v>
      </c>
      <c r="V5839">
        <v>67.690002000000007</v>
      </c>
      <c r="W5839">
        <v>45</v>
      </c>
      <c r="X5839">
        <v>-0.156837223817923</v>
      </c>
      <c r="Y5839">
        <v>-9.5417756928269908E-3</v>
      </c>
      <c r="Z5839">
        <v>1.0515884910244</v>
      </c>
      <c r="AA5839">
        <v>-4.7316203394946301</v>
      </c>
      <c r="AB5839">
        <v>-3.9596133905963198</v>
      </c>
      <c r="AC5839" t="s">
        <v>263</v>
      </c>
      <c r="AD5839" t="s">
        <v>409</v>
      </c>
      <c r="AE5839" t="s">
        <v>62</v>
      </c>
      <c r="AF5839" t="s">
        <v>64</v>
      </c>
      <c r="AG5839" t="s">
        <v>410</v>
      </c>
      <c r="AH5839" s="45">
        <v>36151</v>
      </c>
      <c r="AI5839">
        <v>815097</v>
      </c>
      <c r="AK5839" t="s">
        <v>411</v>
      </c>
      <c r="AL5839" t="s">
        <v>318</v>
      </c>
      <c r="AM5839" t="s">
        <v>245</v>
      </c>
    </row>
    <row r="5840" spans="1:39" x14ac:dyDescent="0.3">
      <c r="A5840" s="1">
        <v>43642</v>
      </c>
      <c r="B5840" t="s">
        <v>50</v>
      </c>
      <c r="C5840" t="s">
        <v>239</v>
      </c>
      <c r="D5840">
        <v>1400</v>
      </c>
      <c r="E5840">
        <v>18</v>
      </c>
      <c r="F5840">
        <v>45.619999</v>
      </c>
      <c r="G5840">
        <v>45.93</v>
      </c>
      <c r="H5840">
        <v>45.25</v>
      </c>
      <c r="I5840">
        <v>45.380001</v>
      </c>
      <c r="J5840">
        <v>45.380001</v>
      </c>
      <c r="K5840">
        <v>7337000</v>
      </c>
      <c r="L5840">
        <v>2.0489999999999999</v>
      </c>
      <c r="M5840">
        <v>-1.5413412378531E-3</v>
      </c>
      <c r="N5840">
        <v>-0.152196978266289</v>
      </c>
      <c r="O5840">
        <v>-0.12864397014889001</v>
      </c>
      <c r="P5840">
        <v>-0.100519431410678</v>
      </c>
      <c r="Q5840">
        <v>-0.220061234302419</v>
      </c>
      <c r="R5840">
        <v>3.1994633223605601E-2</v>
      </c>
      <c r="S5840">
        <v>2.2481719437614098E-2</v>
      </c>
      <c r="T5840">
        <v>1.7100074087022899E-2</v>
      </c>
      <c r="U5840">
        <v>1.76636146392012E-2</v>
      </c>
      <c r="V5840">
        <v>67.690002000000007</v>
      </c>
      <c r="W5840">
        <v>45</v>
      </c>
      <c r="X5840">
        <v>-0.156837223817923</v>
      </c>
      <c r="Y5840">
        <v>-1.2346958449604901E-3</v>
      </c>
      <c r="Z5840">
        <v>1.0120890110148599</v>
      </c>
      <c r="AA5840">
        <v>-3.5444237338548201</v>
      </c>
      <c r="AB5840">
        <v>-4.1176411361089604</v>
      </c>
      <c r="AC5840" t="s">
        <v>263</v>
      </c>
      <c r="AD5840" t="s">
        <v>409</v>
      </c>
      <c r="AE5840" t="s">
        <v>62</v>
      </c>
      <c r="AF5840" t="s">
        <v>64</v>
      </c>
      <c r="AG5840" t="s">
        <v>410</v>
      </c>
      <c r="AH5840" s="45">
        <v>36151</v>
      </c>
      <c r="AI5840">
        <v>815097</v>
      </c>
      <c r="AK5840" t="s">
        <v>411</v>
      </c>
      <c r="AL5840" t="s">
        <v>318</v>
      </c>
      <c r="AM5840" t="s">
        <v>245</v>
      </c>
    </row>
    <row r="5841" spans="1:39" x14ac:dyDescent="0.3">
      <c r="A5841" s="1">
        <v>43559</v>
      </c>
      <c r="B5841" t="s">
        <v>50</v>
      </c>
      <c r="C5841" t="s">
        <v>239</v>
      </c>
      <c r="D5841">
        <v>2300</v>
      </c>
      <c r="E5841">
        <v>19</v>
      </c>
      <c r="F5841">
        <v>53.240001999999997</v>
      </c>
      <c r="G5841">
        <v>53.299999</v>
      </c>
      <c r="H5841">
        <v>52.779998999999997</v>
      </c>
      <c r="I5841">
        <v>53.099997999999999</v>
      </c>
      <c r="J5841">
        <v>52.595534999999998</v>
      </c>
      <c r="K5841">
        <v>2296700</v>
      </c>
      <c r="L5841">
        <v>2.512</v>
      </c>
      <c r="M5841">
        <v>-1.69349996974679E-3</v>
      </c>
      <c r="N5841">
        <v>5.3376954177176701E-2</v>
      </c>
      <c r="O5841">
        <v>-7.2802324453973694E-2</v>
      </c>
      <c r="P5841">
        <v>0.122720270122451</v>
      </c>
      <c r="Q5841">
        <v>-0.16911039614929099</v>
      </c>
      <c r="R5841">
        <v>1.18228341120246E-2</v>
      </c>
      <c r="S5841">
        <v>2.3142622486660599E-2</v>
      </c>
      <c r="T5841">
        <v>1.76044716259619E-2</v>
      </c>
      <c r="U5841">
        <v>1.7644561081317799E-2</v>
      </c>
      <c r="V5841">
        <v>67.690002000000007</v>
      </c>
      <c r="W5841">
        <v>45.639998999999897</v>
      </c>
      <c r="X5841">
        <v>-0.147401280045934</v>
      </c>
      <c r="Y5841">
        <v>2.0824655091414399E-3</v>
      </c>
      <c r="Z5841">
        <v>1.0189523288583</v>
      </c>
      <c r="AA5841">
        <v>-1.93831351958378</v>
      </c>
      <c r="AB5841">
        <v>-2.0396910670956001</v>
      </c>
      <c r="AC5841" t="s">
        <v>264</v>
      </c>
      <c r="AD5841" t="s">
        <v>409</v>
      </c>
      <c r="AE5841" t="s">
        <v>62</v>
      </c>
      <c r="AF5841" t="s">
        <v>64</v>
      </c>
      <c r="AG5841" t="s">
        <v>410</v>
      </c>
      <c r="AH5841" s="45">
        <v>36151</v>
      </c>
      <c r="AI5841">
        <v>815097</v>
      </c>
      <c r="AK5841" t="s">
        <v>411</v>
      </c>
      <c r="AL5841" t="s">
        <v>318</v>
      </c>
      <c r="AM5841" t="s">
        <v>245</v>
      </c>
    </row>
    <row r="5842" spans="1:39" x14ac:dyDescent="0.3">
      <c r="A5842" s="1">
        <v>43572</v>
      </c>
      <c r="B5842" t="s">
        <v>50</v>
      </c>
      <c r="C5842" t="s">
        <v>239</v>
      </c>
      <c r="D5842">
        <v>1800</v>
      </c>
      <c r="E5842">
        <v>19</v>
      </c>
      <c r="F5842">
        <v>55.119999</v>
      </c>
      <c r="G5842">
        <v>55.34</v>
      </c>
      <c r="H5842">
        <v>54.299999</v>
      </c>
      <c r="I5842">
        <v>54.540000999999997</v>
      </c>
      <c r="J5842">
        <v>54.021857999999902</v>
      </c>
      <c r="K5842">
        <v>4991900</v>
      </c>
      <c r="L5842">
        <v>2.5920000000000001</v>
      </c>
      <c r="M5842">
        <v>-4.7557623208394802E-3</v>
      </c>
      <c r="N5842">
        <v>4.2511813654381503E-2</v>
      </c>
      <c r="O5842">
        <v>-5.0238371417631801E-2</v>
      </c>
      <c r="P5842">
        <v>4.22823206817197E-2</v>
      </c>
      <c r="Q5842">
        <v>-0.12980913490465501</v>
      </c>
      <c r="R5842">
        <v>1.11554004591349E-2</v>
      </c>
      <c r="S5842">
        <v>2.3383683068709599E-2</v>
      </c>
      <c r="T5842">
        <v>1.6342522418261E-2</v>
      </c>
      <c r="U5842">
        <v>1.7594100912509E-2</v>
      </c>
      <c r="V5842">
        <v>67.690002000000007</v>
      </c>
      <c r="W5842">
        <v>45.639998999999897</v>
      </c>
      <c r="X5842">
        <v>-0.147401280045934</v>
      </c>
      <c r="Y5842">
        <v>-2.2764010197428601E-3</v>
      </c>
      <c r="Z5842">
        <v>1.06750546914873</v>
      </c>
      <c r="AA5842">
        <v>-1.67221490791711</v>
      </c>
      <c r="AB5842">
        <v>-1.70031954602635</v>
      </c>
      <c r="AC5842" t="s">
        <v>264</v>
      </c>
      <c r="AD5842" t="s">
        <v>409</v>
      </c>
      <c r="AE5842" t="s">
        <v>62</v>
      </c>
      <c r="AF5842" t="s">
        <v>64</v>
      </c>
      <c r="AG5842" t="s">
        <v>410</v>
      </c>
      <c r="AH5842" s="45">
        <v>36151</v>
      </c>
      <c r="AI5842">
        <v>815097</v>
      </c>
      <c r="AK5842" t="s">
        <v>411</v>
      </c>
      <c r="AL5842" t="s">
        <v>318</v>
      </c>
      <c r="AM5842" t="s">
        <v>245</v>
      </c>
    </row>
    <row r="5843" spans="1:39" x14ac:dyDescent="0.3">
      <c r="A5843" s="1">
        <v>43586</v>
      </c>
      <c r="B5843" t="s">
        <v>50</v>
      </c>
      <c r="C5843" t="s">
        <v>239</v>
      </c>
      <c r="D5843">
        <v>2000</v>
      </c>
      <c r="E5843">
        <v>19</v>
      </c>
      <c r="F5843">
        <v>55.599997999999999</v>
      </c>
      <c r="G5843">
        <v>56.040000999999997</v>
      </c>
      <c r="H5843">
        <v>54.860000999999997</v>
      </c>
      <c r="I5843">
        <v>55.82</v>
      </c>
      <c r="J5843">
        <v>55.289695999999999</v>
      </c>
      <c r="K5843">
        <v>6672100</v>
      </c>
      <c r="L5843">
        <v>2.5110000000000001</v>
      </c>
      <c r="M5843">
        <v>1.7347710223592099E-2</v>
      </c>
      <c r="N5843">
        <v>3.8160733216925299E-2</v>
      </c>
      <c r="O5843">
        <v>9.5811903629779899E-2</v>
      </c>
      <c r="P5843">
        <v>-1.99020998069818E-2</v>
      </c>
      <c r="Q5843">
        <v>-8.9162254234072202E-2</v>
      </c>
      <c r="R5843">
        <v>6.9629992043480802E-3</v>
      </c>
      <c r="S5843">
        <v>1.1659655964958901E-2</v>
      </c>
      <c r="T5843">
        <v>1.59454209843722E-2</v>
      </c>
      <c r="U5843">
        <v>1.75091503306136E-2</v>
      </c>
      <c r="V5843">
        <v>67.690002000000007</v>
      </c>
      <c r="W5843">
        <v>45.639998999999897</v>
      </c>
      <c r="X5843">
        <v>-0.147401280045934</v>
      </c>
      <c r="Y5843">
        <v>-7.5304459681844096E-3</v>
      </c>
      <c r="Z5843">
        <v>1.08412650543253</v>
      </c>
      <c r="AA5843">
        <v>-1.3422774571582901</v>
      </c>
      <c r="AB5843">
        <v>-1.85028627039479</v>
      </c>
      <c r="AC5843" t="s">
        <v>264</v>
      </c>
      <c r="AD5843" t="s">
        <v>409</v>
      </c>
      <c r="AE5843" t="s">
        <v>62</v>
      </c>
      <c r="AF5843" t="s">
        <v>64</v>
      </c>
      <c r="AG5843" t="s">
        <v>410</v>
      </c>
      <c r="AH5843" s="45">
        <v>36151</v>
      </c>
      <c r="AI5843">
        <v>815097</v>
      </c>
      <c r="AK5843" t="s">
        <v>411</v>
      </c>
      <c r="AL5843" t="s">
        <v>318</v>
      </c>
      <c r="AM5843" t="s">
        <v>245</v>
      </c>
    </row>
    <row r="5844" spans="1:39" x14ac:dyDescent="0.3">
      <c r="A5844" s="1">
        <v>43608</v>
      </c>
      <c r="B5844" t="s">
        <v>50</v>
      </c>
      <c r="C5844" t="s">
        <v>239</v>
      </c>
      <c r="D5844">
        <v>1300</v>
      </c>
      <c r="E5844">
        <v>19</v>
      </c>
      <c r="F5844">
        <v>51.669998</v>
      </c>
      <c r="G5844">
        <v>51.75</v>
      </c>
      <c r="H5844">
        <v>51.16</v>
      </c>
      <c r="I5844">
        <v>51.619999</v>
      </c>
      <c r="J5844">
        <v>51.619999</v>
      </c>
      <c r="K5844">
        <v>2930700</v>
      </c>
      <c r="L5844">
        <v>2.2959999999999998</v>
      </c>
      <c r="M5844">
        <v>-9.8314430446952497E-3</v>
      </c>
      <c r="N5844">
        <v>-3.42320782222569E-2</v>
      </c>
      <c r="O5844">
        <v>-3.0888816282807499E-2</v>
      </c>
      <c r="P5844">
        <v>-0.121027036410719</v>
      </c>
      <c r="Q5844">
        <v>-0.18890917093380799</v>
      </c>
      <c r="R5844">
        <v>1.13318387105295E-2</v>
      </c>
      <c r="S5844">
        <v>1.3795746593145501E-2</v>
      </c>
      <c r="T5844">
        <v>1.69217193223745E-2</v>
      </c>
      <c r="U5844">
        <v>1.77479181792294E-2</v>
      </c>
      <c r="V5844">
        <v>67.690002000000007</v>
      </c>
      <c r="W5844">
        <v>45.639998999999897</v>
      </c>
      <c r="X5844">
        <v>-0.147401280045934</v>
      </c>
      <c r="Y5844">
        <v>-1.1985692488440201E-2</v>
      </c>
      <c r="Z5844">
        <v>1.10554918668637</v>
      </c>
      <c r="AA5844">
        <v>-2.8385320922539101</v>
      </c>
      <c r="AB5844">
        <v>-2.6331825649837901</v>
      </c>
      <c r="AC5844" t="s">
        <v>264</v>
      </c>
      <c r="AD5844" t="s">
        <v>409</v>
      </c>
      <c r="AE5844" t="s">
        <v>62</v>
      </c>
      <c r="AF5844" t="s">
        <v>64</v>
      </c>
      <c r="AG5844" t="s">
        <v>410</v>
      </c>
      <c r="AH5844" s="45">
        <v>36151</v>
      </c>
      <c r="AI5844">
        <v>815097</v>
      </c>
      <c r="AK5844" t="s">
        <v>411</v>
      </c>
      <c r="AL5844" t="s">
        <v>318</v>
      </c>
      <c r="AM5844" t="s">
        <v>245</v>
      </c>
    </row>
    <row r="5845" spans="1:39" x14ac:dyDescent="0.3">
      <c r="A5845" s="1">
        <v>43641</v>
      </c>
      <c r="B5845" t="s">
        <v>50</v>
      </c>
      <c r="C5845" t="s">
        <v>246</v>
      </c>
      <c r="D5845">
        <v>3000</v>
      </c>
      <c r="E5845">
        <v>19</v>
      </c>
      <c r="F5845">
        <v>45.470001000000003</v>
      </c>
      <c r="G5845">
        <v>45.720001000000003</v>
      </c>
      <c r="H5845">
        <v>45</v>
      </c>
      <c r="I5845">
        <v>45.450001</v>
      </c>
      <c r="J5845">
        <v>45.450001</v>
      </c>
      <c r="K5845">
        <v>9504600</v>
      </c>
      <c r="L5845">
        <v>1.994</v>
      </c>
      <c r="M5845">
        <v>-1.2028553863407201E-2</v>
      </c>
      <c r="N5845">
        <v>-0.141912015545134</v>
      </c>
      <c r="O5845">
        <v>-0.127296332292443</v>
      </c>
      <c r="P5845">
        <v>-0.11949261855329101</v>
      </c>
      <c r="Q5845">
        <v>-0.300321863384787</v>
      </c>
      <c r="R5845">
        <v>3.4545916588452998E-2</v>
      </c>
      <c r="S5845">
        <v>2.2495842601933401E-2</v>
      </c>
      <c r="T5845">
        <v>1.72653802557028E-2</v>
      </c>
      <c r="U5845">
        <v>1.8384588995129601E-2</v>
      </c>
      <c r="V5845">
        <v>67.690002000000007</v>
      </c>
      <c r="W5845">
        <v>45</v>
      </c>
      <c r="X5845">
        <v>-0.156837223817923</v>
      </c>
      <c r="Y5845">
        <v>-9.5417756928269908E-3</v>
      </c>
      <c r="Z5845">
        <v>1.0515884910244</v>
      </c>
      <c r="AA5845">
        <v>-4.7316203394946301</v>
      </c>
      <c r="AB5845">
        <v>-3.9596133905963198</v>
      </c>
      <c r="AC5845" t="s">
        <v>264</v>
      </c>
      <c r="AD5845" t="s">
        <v>409</v>
      </c>
      <c r="AE5845" t="s">
        <v>62</v>
      </c>
      <c r="AF5845" t="s">
        <v>64</v>
      </c>
      <c r="AG5845" t="s">
        <v>410</v>
      </c>
      <c r="AH5845" s="45">
        <v>36151</v>
      </c>
      <c r="AI5845">
        <v>815097</v>
      </c>
      <c r="AK5845" t="s">
        <v>411</v>
      </c>
      <c r="AL5845" t="s">
        <v>318</v>
      </c>
      <c r="AM5845" t="s">
        <v>245</v>
      </c>
    </row>
    <row r="5846" spans="1:39" x14ac:dyDescent="0.3">
      <c r="A5846" s="1">
        <v>43644</v>
      </c>
      <c r="B5846" t="s">
        <v>50</v>
      </c>
      <c r="C5846" t="s">
        <v>239</v>
      </c>
      <c r="D5846">
        <v>1900</v>
      </c>
      <c r="E5846">
        <v>19</v>
      </c>
      <c r="F5846">
        <v>46</v>
      </c>
      <c r="G5846">
        <v>46.610000999999997</v>
      </c>
      <c r="H5846">
        <v>45.799999</v>
      </c>
      <c r="I5846">
        <v>46.549999</v>
      </c>
      <c r="J5846">
        <v>46.549999</v>
      </c>
      <c r="K5846">
        <v>5950300</v>
      </c>
      <c r="L5846">
        <v>2</v>
      </c>
      <c r="M5846">
        <v>1.36262737834956E-2</v>
      </c>
      <c r="N5846">
        <v>-1.71715002485191E-3</v>
      </c>
      <c r="O5846">
        <v>-0.10299465148702699</v>
      </c>
      <c r="P5846">
        <v>-7.6247676182360405E-2</v>
      </c>
      <c r="Q5846">
        <v>-0.18654460362643299</v>
      </c>
      <c r="R5846">
        <v>1.2817098128444501E-2</v>
      </c>
      <c r="S5846">
        <v>2.3005516900713601E-2</v>
      </c>
      <c r="T5846">
        <v>1.7239571672504301E-2</v>
      </c>
      <c r="U5846">
        <v>1.75653693906824E-2</v>
      </c>
      <c r="V5846">
        <v>67.690002000000007</v>
      </c>
      <c r="W5846">
        <v>44.759997999999896</v>
      </c>
      <c r="X5846">
        <v>-0.156837223817923</v>
      </c>
      <c r="Y5846">
        <v>5.7409418775350302E-3</v>
      </c>
      <c r="Z5846">
        <v>1.00676948301643</v>
      </c>
      <c r="AA5846">
        <v>-3.0358363823396299</v>
      </c>
      <c r="AB5846">
        <v>-3.8574584242210799</v>
      </c>
      <c r="AC5846" t="s">
        <v>264</v>
      </c>
      <c r="AD5846" t="s">
        <v>409</v>
      </c>
      <c r="AE5846" t="s">
        <v>62</v>
      </c>
      <c r="AF5846" t="s">
        <v>64</v>
      </c>
      <c r="AG5846" t="s">
        <v>410</v>
      </c>
      <c r="AH5846" s="45">
        <v>36151</v>
      </c>
      <c r="AI5846">
        <v>815097</v>
      </c>
      <c r="AK5846" t="s">
        <v>411</v>
      </c>
      <c r="AL5846" t="s">
        <v>318</v>
      </c>
      <c r="AM5846" t="s">
        <v>245</v>
      </c>
    </row>
    <row r="5847" spans="1:39" x14ac:dyDescent="0.3">
      <c r="A5847" s="1">
        <v>43578</v>
      </c>
      <c r="B5847" t="s">
        <v>50</v>
      </c>
      <c r="C5847" t="s">
        <v>246</v>
      </c>
      <c r="D5847">
        <v>900</v>
      </c>
      <c r="E5847">
        <v>20</v>
      </c>
      <c r="F5847">
        <v>53.380001</v>
      </c>
      <c r="G5847">
        <v>53.93</v>
      </c>
      <c r="H5847">
        <v>53.310001</v>
      </c>
      <c r="I5847">
        <v>53.75</v>
      </c>
      <c r="J5847">
        <v>53.239360999999903</v>
      </c>
      <c r="K5847">
        <v>2541200</v>
      </c>
      <c r="L5847">
        <v>2.57</v>
      </c>
      <c r="M5847">
        <v>1.27319115849248E-2</v>
      </c>
      <c r="N5847">
        <v>1.8602629617887699E-4</v>
      </c>
      <c r="O5847">
        <v>-6.3258631149970795E-2</v>
      </c>
      <c r="P5847">
        <v>-5.6914858567279096E-3</v>
      </c>
      <c r="Q5847">
        <v>-0.170698927144048</v>
      </c>
      <c r="R5847">
        <v>1.5488088572162301E-2</v>
      </c>
      <c r="S5847">
        <v>2.35860834132464E-2</v>
      </c>
      <c r="T5847">
        <v>1.6192048735007399E-2</v>
      </c>
      <c r="U5847">
        <v>1.7599816175231101E-2</v>
      </c>
      <c r="V5847">
        <v>67.690002000000007</v>
      </c>
      <c r="W5847">
        <v>45.639998999999897</v>
      </c>
      <c r="X5847">
        <v>-0.147401280045934</v>
      </c>
      <c r="Y5847">
        <v>8.8023511954049196E-3</v>
      </c>
      <c r="Z5847">
        <v>1.0774443978449599</v>
      </c>
      <c r="AA5847">
        <v>-2.1784397598476701</v>
      </c>
      <c r="AB5847">
        <v>-1.93096032194698</v>
      </c>
      <c r="AC5847" t="s">
        <v>265</v>
      </c>
      <c r="AD5847" t="s">
        <v>409</v>
      </c>
      <c r="AE5847" t="s">
        <v>62</v>
      </c>
      <c r="AF5847" t="s">
        <v>64</v>
      </c>
      <c r="AG5847" t="s">
        <v>410</v>
      </c>
      <c r="AH5847" s="45">
        <v>36151</v>
      </c>
      <c r="AI5847">
        <v>815097</v>
      </c>
      <c r="AK5847" t="s">
        <v>411</v>
      </c>
      <c r="AL5847" t="s">
        <v>318</v>
      </c>
      <c r="AM5847" t="s">
        <v>245</v>
      </c>
    </row>
    <row r="5848" spans="1:39" x14ac:dyDescent="0.3">
      <c r="A5848" s="1">
        <v>43585</v>
      </c>
      <c r="B5848" t="s">
        <v>50</v>
      </c>
      <c r="C5848" t="s">
        <v>239</v>
      </c>
      <c r="D5848">
        <v>1900</v>
      </c>
      <c r="E5848">
        <v>20</v>
      </c>
      <c r="F5848">
        <v>54.25</v>
      </c>
      <c r="G5848">
        <v>54.93</v>
      </c>
      <c r="H5848">
        <v>53.970001000000003</v>
      </c>
      <c r="I5848">
        <v>54.860000999999997</v>
      </c>
      <c r="J5848">
        <v>54.338818000000003</v>
      </c>
      <c r="K5848">
        <v>4313700</v>
      </c>
      <c r="L5848">
        <v>2.5089999999999999</v>
      </c>
      <c r="M5848">
        <v>7.8690890017143501E-3</v>
      </c>
      <c r="N5848">
        <v>2.04408606284079E-2</v>
      </c>
      <c r="O5848">
        <v>8.5984575797432794E-2</v>
      </c>
      <c r="P5848">
        <v>-1.6666772941317801E-2</v>
      </c>
      <c r="Q5848">
        <v>-0.12691562175624099</v>
      </c>
      <c r="R5848">
        <v>5.0202450584562299E-3</v>
      </c>
      <c r="S5848">
        <v>1.13215347141515E-2</v>
      </c>
      <c r="T5848">
        <v>1.60083124883907E-2</v>
      </c>
      <c r="U5848">
        <v>1.75185994243841E-2</v>
      </c>
      <c r="V5848">
        <v>67.690002000000007</v>
      </c>
      <c r="W5848">
        <v>45.639998999999897</v>
      </c>
      <c r="X5848">
        <v>-0.147401280045934</v>
      </c>
      <c r="Y5848">
        <v>9.5096475723260604E-4</v>
      </c>
      <c r="Z5848">
        <v>1.0976880085935801</v>
      </c>
      <c r="AA5848">
        <v>-1.7752723989860699</v>
      </c>
      <c r="AB5848">
        <v>-2.0359731695400201</v>
      </c>
      <c r="AC5848" t="s">
        <v>265</v>
      </c>
      <c r="AD5848" t="s">
        <v>409</v>
      </c>
      <c r="AE5848" t="s">
        <v>62</v>
      </c>
      <c r="AF5848" t="s">
        <v>64</v>
      </c>
      <c r="AG5848" t="s">
        <v>410</v>
      </c>
      <c r="AH5848" s="45">
        <v>36151</v>
      </c>
      <c r="AI5848">
        <v>815097</v>
      </c>
      <c r="AK5848" t="s">
        <v>411</v>
      </c>
      <c r="AL5848" t="s">
        <v>318</v>
      </c>
      <c r="AM5848" t="s">
        <v>245</v>
      </c>
    </row>
    <row r="5849" spans="1:39" x14ac:dyDescent="0.3">
      <c r="A5849" s="1">
        <v>43594</v>
      </c>
      <c r="B5849" t="s">
        <v>50</v>
      </c>
      <c r="C5849" t="s">
        <v>239</v>
      </c>
      <c r="D5849">
        <v>2700</v>
      </c>
      <c r="E5849">
        <v>20</v>
      </c>
      <c r="F5849">
        <v>53.330002</v>
      </c>
      <c r="G5849">
        <v>54.119999</v>
      </c>
      <c r="H5849">
        <v>52.950001</v>
      </c>
      <c r="I5849">
        <v>53.939999</v>
      </c>
      <c r="J5849">
        <v>53.427554999999998</v>
      </c>
      <c r="K5849">
        <v>2749400</v>
      </c>
      <c r="L5849">
        <v>2.4569999999999999</v>
      </c>
      <c r="M5849">
        <v>-1.48208713630698E-3</v>
      </c>
      <c r="N5849">
        <v>-7.2043191975040104E-3</v>
      </c>
      <c r="O5849">
        <v>2.6868716934214401E-2</v>
      </c>
      <c r="P5849">
        <v>-4.5944518753715198E-2</v>
      </c>
      <c r="Q5849">
        <v>-0.124848384699074</v>
      </c>
      <c r="R5849">
        <v>1.3906508960225E-2</v>
      </c>
      <c r="S5849">
        <v>1.30385330398127E-2</v>
      </c>
      <c r="T5849">
        <v>1.63458411528857E-2</v>
      </c>
      <c r="U5849">
        <v>1.75812872249053E-2</v>
      </c>
      <c r="V5849">
        <v>67.690002000000007</v>
      </c>
      <c r="W5849">
        <v>45.639998999999897</v>
      </c>
      <c r="X5849">
        <v>-0.147401280045934</v>
      </c>
      <c r="Y5849">
        <v>-3.0259986019249502E-3</v>
      </c>
      <c r="Z5849">
        <v>1.09297218478778</v>
      </c>
      <c r="AA5849">
        <v>-1.8099132925916901</v>
      </c>
      <c r="AB5849">
        <v>-1.71109090216205</v>
      </c>
      <c r="AC5849" t="s">
        <v>265</v>
      </c>
      <c r="AD5849" t="s">
        <v>409</v>
      </c>
      <c r="AE5849" t="s">
        <v>62</v>
      </c>
      <c r="AF5849" t="s">
        <v>64</v>
      </c>
      <c r="AG5849" t="s">
        <v>410</v>
      </c>
      <c r="AH5849" s="45">
        <v>36151</v>
      </c>
      <c r="AI5849">
        <v>815097</v>
      </c>
      <c r="AK5849" t="s">
        <v>411</v>
      </c>
      <c r="AL5849" t="s">
        <v>318</v>
      </c>
      <c r="AM5849" t="s">
        <v>245</v>
      </c>
    </row>
    <row r="5850" spans="1:39" x14ac:dyDescent="0.3">
      <c r="A5850" s="1">
        <v>43619</v>
      </c>
      <c r="B5850" t="s">
        <v>50</v>
      </c>
      <c r="C5850" t="s">
        <v>239</v>
      </c>
      <c r="D5850">
        <v>1500</v>
      </c>
      <c r="E5850">
        <v>20</v>
      </c>
      <c r="F5850">
        <v>50.990001999999997</v>
      </c>
      <c r="G5850">
        <v>51.490001999999997</v>
      </c>
      <c r="H5850">
        <v>50.689999</v>
      </c>
      <c r="I5850">
        <v>51.119999</v>
      </c>
      <c r="J5850">
        <v>51.119999</v>
      </c>
      <c r="K5850">
        <v>3544300</v>
      </c>
      <c r="L5850">
        <v>2.081</v>
      </c>
      <c r="M5850">
        <v>-1.36839042696242E-3</v>
      </c>
      <c r="N5850">
        <v>-9.5396810292617193E-3</v>
      </c>
      <c r="O5850">
        <v>-7.84107715454751E-2</v>
      </c>
      <c r="P5850">
        <v>-9.1580586188417801E-2</v>
      </c>
      <c r="Q5850">
        <v>-0.16288705716020899</v>
      </c>
      <c r="R5850">
        <v>5.6798594547506102E-3</v>
      </c>
      <c r="S5850">
        <v>1.2766473709776001E-2</v>
      </c>
      <c r="T5850">
        <v>1.67286363940293E-2</v>
      </c>
      <c r="U5850">
        <v>1.76702735353798E-2</v>
      </c>
      <c r="V5850">
        <v>67.690002000000007</v>
      </c>
      <c r="W5850">
        <v>45.639998999999897</v>
      </c>
      <c r="X5850">
        <v>-0.147401280045934</v>
      </c>
      <c r="Y5850">
        <v>-2.7690708645509302E-3</v>
      </c>
      <c r="Z5850">
        <v>1.0934138261351201</v>
      </c>
      <c r="AA5850">
        <v>-2.5748718676870799</v>
      </c>
      <c r="AB5850">
        <v>-2.70651974669748</v>
      </c>
      <c r="AC5850" t="s">
        <v>265</v>
      </c>
      <c r="AD5850" t="s">
        <v>409</v>
      </c>
      <c r="AE5850" t="s">
        <v>62</v>
      </c>
      <c r="AF5850" t="s">
        <v>64</v>
      </c>
      <c r="AG5850" t="s">
        <v>410</v>
      </c>
      <c r="AH5850" s="45">
        <v>36151</v>
      </c>
      <c r="AI5850">
        <v>815097</v>
      </c>
      <c r="AK5850" t="s">
        <v>411</v>
      </c>
      <c r="AL5850" t="s">
        <v>318</v>
      </c>
      <c r="AM5850" t="s">
        <v>245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52"/>
  <sheetViews>
    <sheetView topLeftCell="A24" workbookViewId="0">
      <selection activeCell="AO27" sqref="AO27"/>
    </sheetView>
  </sheetViews>
  <sheetFormatPr defaultRowHeight="14.4" x14ac:dyDescent="0.3"/>
  <cols>
    <col min="3" max="3" width="15.6640625" bestFit="1" customWidth="1"/>
    <col min="9" max="9" width="12.5546875" bestFit="1" customWidth="1"/>
    <col min="10" max="10" width="16.21875" bestFit="1" customWidth="1"/>
  </cols>
  <sheetData>
    <row r="1" spans="1:10" x14ac:dyDescent="0.3">
      <c r="A1" t="s">
        <v>53</v>
      </c>
      <c r="B1" t="s">
        <v>193</v>
      </c>
      <c r="C1" t="s">
        <v>192</v>
      </c>
      <c r="D1" t="s">
        <v>191</v>
      </c>
      <c r="E1" t="s">
        <v>190</v>
      </c>
      <c r="F1" t="s">
        <v>189</v>
      </c>
      <c r="I1" s="17" t="s">
        <v>54</v>
      </c>
      <c r="J1" t="s">
        <v>422</v>
      </c>
    </row>
    <row r="2" spans="1:10" x14ac:dyDescent="0.3">
      <c r="A2" t="s">
        <v>49</v>
      </c>
      <c r="B2">
        <v>951.37614678899001</v>
      </c>
      <c r="C2">
        <v>4.1465766634522602E-2</v>
      </c>
      <c r="D2">
        <v>118.922018348623</v>
      </c>
      <c r="E2">
        <v>4</v>
      </c>
      <c r="F2" t="s">
        <v>49</v>
      </c>
      <c r="I2" s="18" t="s">
        <v>38</v>
      </c>
      <c r="J2" s="24">
        <v>-0.19418960244648301</v>
      </c>
    </row>
    <row r="3" spans="1:10" x14ac:dyDescent="0.3">
      <c r="A3" t="s">
        <v>5</v>
      </c>
      <c r="B3">
        <v>1180.57553956834</v>
      </c>
      <c r="C3">
        <v>9.0798293723339404E-2</v>
      </c>
      <c r="D3">
        <v>147.57194244604301</v>
      </c>
      <c r="E3">
        <v>0</v>
      </c>
      <c r="F3" t="s">
        <v>5</v>
      </c>
      <c r="I3" s="18" t="s">
        <v>28</v>
      </c>
      <c r="J3" s="24">
        <v>-0.18430034129692799</v>
      </c>
    </row>
    <row r="4" spans="1:10" x14ac:dyDescent="0.3">
      <c r="A4" t="s">
        <v>36</v>
      </c>
      <c r="B4">
        <v>1110.3448275861999</v>
      </c>
      <c r="C4">
        <v>0.104037267080745</v>
      </c>
      <c r="D4">
        <v>138.79310344827499</v>
      </c>
      <c r="E4">
        <v>0</v>
      </c>
      <c r="F4" t="s">
        <v>36</v>
      </c>
      <c r="I4" s="18" t="s">
        <v>25</v>
      </c>
      <c r="J4" s="24">
        <v>-0.16850625459896901</v>
      </c>
    </row>
    <row r="5" spans="1:10" x14ac:dyDescent="0.3">
      <c r="A5" t="s">
        <v>27</v>
      </c>
      <c r="B5">
        <v>999.09090909090901</v>
      </c>
      <c r="C5">
        <v>1.54686078252957E-2</v>
      </c>
      <c r="D5">
        <v>124.886363636363</v>
      </c>
      <c r="E5">
        <v>4</v>
      </c>
      <c r="F5" t="s">
        <v>27</v>
      </c>
      <c r="I5" s="18" t="s">
        <v>2</v>
      </c>
      <c r="J5" s="24">
        <v>-0.16166666666666599</v>
      </c>
    </row>
    <row r="6" spans="1:10" x14ac:dyDescent="0.3">
      <c r="A6" t="s">
        <v>19</v>
      </c>
      <c r="B6">
        <v>1007.8125</v>
      </c>
      <c r="C6">
        <v>6.3565891472868202E-2</v>
      </c>
      <c r="D6">
        <v>125.9765625</v>
      </c>
      <c r="E6">
        <v>4</v>
      </c>
      <c r="F6" t="s">
        <v>19</v>
      </c>
      <c r="I6" s="18" t="s">
        <v>7</v>
      </c>
      <c r="J6" s="24">
        <v>-0.154111955770559</v>
      </c>
    </row>
    <row r="7" spans="1:10" x14ac:dyDescent="0.3">
      <c r="A7" t="s">
        <v>18</v>
      </c>
      <c r="B7">
        <v>1009.16666666666</v>
      </c>
      <c r="C7">
        <v>4.0462427745664699E-2</v>
      </c>
      <c r="D7">
        <v>126.145833333333</v>
      </c>
      <c r="E7">
        <v>4</v>
      </c>
      <c r="F7" t="s">
        <v>18</v>
      </c>
      <c r="I7" s="18" t="s">
        <v>34</v>
      </c>
      <c r="J7" s="24">
        <v>-0.15210355987054999</v>
      </c>
    </row>
    <row r="8" spans="1:10" x14ac:dyDescent="0.3">
      <c r="A8" t="s">
        <v>17</v>
      </c>
      <c r="B8">
        <v>1006.86274509803</v>
      </c>
      <c r="C8">
        <v>0.224926971762414</v>
      </c>
      <c r="D8">
        <v>125.85784313725399</v>
      </c>
      <c r="E8">
        <v>2</v>
      </c>
      <c r="F8" t="s">
        <v>17</v>
      </c>
      <c r="I8" s="18" t="s">
        <v>13</v>
      </c>
      <c r="J8" s="24">
        <v>-0.138959931798806</v>
      </c>
    </row>
    <row r="9" spans="1:10" x14ac:dyDescent="0.3">
      <c r="A9" t="s">
        <v>29</v>
      </c>
      <c r="B9">
        <v>1034.2857142857099</v>
      </c>
      <c r="C9">
        <v>4.9723756906077297E-2</v>
      </c>
      <c r="D9">
        <v>129.28571428571399</v>
      </c>
      <c r="E9">
        <v>2</v>
      </c>
      <c r="F9" t="s">
        <v>29</v>
      </c>
      <c r="I9" s="18" t="s">
        <v>44</v>
      </c>
      <c r="J9" s="24">
        <v>-0.13835376532399299</v>
      </c>
    </row>
    <row r="10" spans="1:10" x14ac:dyDescent="0.3">
      <c r="A10" t="s">
        <v>50</v>
      </c>
      <c r="B10">
        <v>1141.9642857142801</v>
      </c>
      <c r="C10">
        <v>0.105551211884284</v>
      </c>
      <c r="D10">
        <v>142.74553571428501</v>
      </c>
      <c r="E10">
        <v>0</v>
      </c>
      <c r="F10" t="s">
        <v>50</v>
      </c>
      <c r="I10" s="18" t="s">
        <v>15</v>
      </c>
      <c r="J10" s="24">
        <v>-0.13746065057712401</v>
      </c>
    </row>
    <row r="11" spans="1:10" x14ac:dyDescent="0.3">
      <c r="A11" t="s">
        <v>44</v>
      </c>
      <c r="B11">
        <v>1130.6930693069301</v>
      </c>
      <c r="C11">
        <v>-0.13835376532399299</v>
      </c>
      <c r="D11">
        <v>141.336633663366</v>
      </c>
      <c r="E11">
        <v>3</v>
      </c>
      <c r="F11" t="s">
        <v>44</v>
      </c>
      <c r="I11" s="18" t="s">
        <v>20</v>
      </c>
      <c r="J11" s="24">
        <v>-0.13247172859450701</v>
      </c>
    </row>
    <row r="12" spans="1:10" x14ac:dyDescent="0.3">
      <c r="A12" t="s">
        <v>23</v>
      </c>
      <c r="B12">
        <v>1061.8181818181799</v>
      </c>
      <c r="C12">
        <v>-3.5958904109588997E-2</v>
      </c>
      <c r="D12">
        <v>132.72727272727201</v>
      </c>
      <c r="E12">
        <v>1</v>
      </c>
      <c r="F12" t="s">
        <v>23</v>
      </c>
      <c r="I12" s="18" t="s">
        <v>11</v>
      </c>
      <c r="J12" s="24">
        <v>-7.0469798657718102E-2</v>
      </c>
    </row>
    <row r="13" spans="1:10" x14ac:dyDescent="0.3">
      <c r="A13" t="s">
        <v>10</v>
      </c>
      <c r="B13">
        <v>1048.12030075187</v>
      </c>
      <c r="C13">
        <v>-2.7259684361549401E-2</v>
      </c>
      <c r="D13">
        <v>131.015037593984</v>
      </c>
      <c r="E13">
        <v>1</v>
      </c>
      <c r="F13" t="s">
        <v>10</v>
      </c>
      <c r="I13" s="18" t="s">
        <v>42</v>
      </c>
      <c r="J13" s="24">
        <v>-7.0188679245283006E-2</v>
      </c>
    </row>
    <row r="14" spans="1:10" x14ac:dyDescent="0.3">
      <c r="A14" t="s">
        <v>30</v>
      </c>
      <c r="B14">
        <v>1083.0357142857099</v>
      </c>
      <c r="C14">
        <v>0.101401483924154</v>
      </c>
      <c r="D14">
        <v>135.37946428571399</v>
      </c>
      <c r="E14">
        <v>2</v>
      </c>
      <c r="F14" t="s">
        <v>30</v>
      </c>
      <c r="I14" s="18" t="s">
        <v>1</v>
      </c>
      <c r="J14" s="24">
        <v>-5.4911059551430698E-2</v>
      </c>
    </row>
    <row r="15" spans="1:10" x14ac:dyDescent="0.3">
      <c r="A15" t="s">
        <v>15</v>
      </c>
      <c r="B15">
        <v>982.47422680412296</v>
      </c>
      <c r="C15">
        <v>-0.13746065057712401</v>
      </c>
      <c r="D15">
        <v>122.809278350515</v>
      </c>
      <c r="E15">
        <v>4</v>
      </c>
      <c r="F15" t="s">
        <v>15</v>
      </c>
      <c r="I15" s="18" t="s">
        <v>31</v>
      </c>
      <c r="J15" s="24">
        <v>-5.3361053361053297E-2</v>
      </c>
    </row>
    <row r="16" spans="1:10" x14ac:dyDescent="0.3">
      <c r="A16" t="s">
        <v>13</v>
      </c>
      <c r="B16">
        <v>1011.20689655172</v>
      </c>
      <c r="C16">
        <v>-0.138959931798806</v>
      </c>
      <c r="D16">
        <v>126.400862068965</v>
      </c>
      <c r="E16">
        <v>1</v>
      </c>
      <c r="F16" t="s">
        <v>13</v>
      </c>
      <c r="I16" s="18" t="s">
        <v>33</v>
      </c>
      <c r="J16" s="24">
        <v>-4.7700170357751197E-2</v>
      </c>
    </row>
    <row r="17" spans="1:10" x14ac:dyDescent="0.3">
      <c r="A17" t="s">
        <v>47</v>
      </c>
      <c r="B17">
        <v>1060.5504587155899</v>
      </c>
      <c r="C17">
        <v>0.14186851211072601</v>
      </c>
      <c r="D17">
        <v>132.56880733944899</v>
      </c>
      <c r="E17">
        <v>2</v>
      </c>
      <c r="F17" t="s">
        <v>47</v>
      </c>
      <c r="I17" s="18" t="s">
        <v>23</v>
      </c>
      <c r="J17" s="24">
        <v>-3.5958904109588997E-2</v>
      </c>
    </row>
    <row r="18" spans="1:10" x14ac:dyDescent="0.3">
      <c r="A18" t="s">
        <v>4</v>
      </c>
      <c r="B18">
        <v>1134.1666666666599</v>
      </c>
      <c r="C18">
        <v>2.1307861866274799E-2</v>
      </c>
      <c r="D18">
        <v>141.770833333333</v>
      </c>
      <c r="E18">
        <v>0</v>
      </c>
      <c r="F18" t="s">
        <v>4</v>
      </c>
      <c r="I18" s="18" t="s">
        <v>8</v>
      </c>
      <c r="J18" s="24">
        <v>-2.9687499999999999E-2</v>
      </c>
    </row>
    <row r="19" spans="1:10" x14ac:dyDescent="0.3">
      <c r="A19" t="s">
        <v>28</v>
      </c>
      <c r="B19">
        <v>1126.9230769230701</v>
      </c>
      <c r="C19">
        <v>-0.18430034129692799</v>
      </c>
      <c r="D19">
        <v>140.86538461538399</v>
      </c>
      <c r="E19">
        <v>3</v>
      </c>
      <c r="F19" t="s">
        <v>28</v>
      </c>
      <c r="I19" s="18" t="s">
        <v>10</v>
      </c>
      <c r="J19" s="24">
        <v>-2.7259684361549401E-2</v>
      </c>
    </row>
    <row r="20" spans="1:10" x14ac:dyDescent="0.3">
      <c r="A20" t="s">
        <v>38</v>
      </c>
      <c r="B20">
        <v>1147.3684210526301</v>
      </c>
      <c r="C20">
        <v>-0.19418960244648301</v>
      </c>
      <c r="D20">
        <v>143.42105263157799</v>
      </c>
      <c r="E20">
        <v>3</v>
      </c>
      <c r="F20" t="s">
        <v>38</v>
      </c>
      <c r="I20" s="18" t="s">
        <v>46</v>
      </c>
      <c r="J20" s="24">
        <v>-1.6051364365971099E-2</v>
      </c>
    </row>
    <row r="21" spans="1:10" x14ac:dyDescent="0.3">
      <c r="A21" t="s">
        <v>22</v>
      </c>
      <c r="B21">
        <v>1056.3025210083999</v>
      </c>
      <c r="C21">
        <v>2.94351630867144E-2</v>
      </c>
      <c r="D21">
        <v>132.03781512604999</v>
      </c>
      <c r="E21">
        <v>2</v>
      </c>
      <c r="F21" t="s">
        <v>22</v>
      </c>
      <c r="I21" s="18" t="s">
        <v>40</v>
      </c>
      <c r="J21" s="24">
        <v>-8.58369098712446E-3</v>
      </c>
    </row>
    <row r="22" spans="1:10" x14ac:dyDescent="0.3">
      <c r="A22" t="s">
        <v>11</v>
      </c>
      <c r="B22">
        <v>1064.2857142857099</v>
      </c>
      <c r="C22">
        <v>-7.0469798657718102E-2</v>
      </c>
      <c r="D22">
        <v>133.03571428571399</v>
      </c>
      <c r="E22">
        <v>1</v>
      </c>
      <c r="F22" t="s">
        <v>11</v>
      </c>
      <c r="I22" s="18" t="s">
        <v>16</v>
      </c>
      <c r="J22" s="24">
        <v>-5.0000000000000001E-3</v>
      </c>
    </row>
    <row r="23" spans="1:10" x14ac:dyDescent="0.3">
      <c r="A23" t="s">
        <v>3</v>
      </c>
      <c r="B23">
        <v>1060</v>
      </c>
      <c r="C23">
        <v>0.180102915951972</v>
      </c>
      <c r="D23">
        <v>132.5</v>
      </c>
      <c r="E23">
        <v>2</v>
      </c>
      <c r="F23" t="s">
        <v>3</v>
      </c>
      <c r="I23" s="18" t="s">
        <v>41</v>
      </c>
      <c r="J23" s="24">
        <v>5.1635111876075701E-3</v>
      </c>
    </row>
    <row r="24" spans="1:10" x14ac:dyDescent="0.3">
      <c r="A24" t="s">
        <v>40</v>
      </c>
      <c r="B24">
        <v>1127.4193548387</v>
      </c>
      <c r="C24">
        <v>-8.58369098712446E-3</v>
      </c>
      <c r="D24">
        <v>140.92741935483801</v>
      </c>
      <c r="E24">
        <v>0</v>
      </c>
      <c r="F24" t="s">
        <v>40</v>
      </c>
      <c r="I24" s="18" t="s">
        <v>27</v>
      </c>
      <c r="J24" s="24">
        <v>1.54686078252957E-2</v>
      </c>
    </row>
    <row r="25" spans="1:10" x14ac:dyDescent="0.3">
      <c r="A25" t="s">
        <v>25</v>
      </c>
      <c r="B25">
        <v>1053.48837209302</v>
      </c>
      <c r="C25">
        <v>-0.16850625459896901</v>
      </c>
      <c r="D25">
        <v>131.68604651162701</v>
      </c>
      <c r="E25">
        <v>1</v>
      </c>
      <c r="F25" t="s">
        <v>25</v>
      </c>
      <c r="I25" s="18" t="s">
        <v>9</v>
      </c>
      <c r="J25" s="24">
        <v>1.6894609814963699E-2</v>
      </c>
    </row>
    <row r="26" spans="1:10" x14ac:dyDescent="0.3">
      <c r="A26" t="s">
        <v>24</v>
      </c>
      <c r="B26">
        <v>1116.8</v>
      </c>
      <c r="C26">
        <v>0.15759312320916899</v>
      </c>
      <c r="D26">
        <v>139.6</v>
      </c>
      <c r="E26">
        <v>0</v>
      </c>
      <c r="F26" t="s">
        <v>24</v>
      </c>
      <c r="I26" s="18" t="s">
        <v>4</v>
      </c>
      <c r="J26" s="24">
        <v>2.1307861866274799E-2</v>
      </c>
    </row>
    <row r="27" spans="1:10" x14ac:dyDescent="0.3">
      <c r="A27" t="s">
        <v>16</v>
      </c>
      <c r="B27">
        <v>1052.6315789473599</v>
      </c>
      <c r="C27">
        <v>-5.0000000000000001E-3</v>
      </c>
      <c r="D27">
        <v>131.57894736842101</v>
      </c>
      <c r="E27">
        <v>1</v>
      </c>
      <c r="F27" t="s">
        <v>16</v>
      </c>
      <c r="I27" s="18" t="s">
        <v>14</v>
      </c>
      <c r="J27" s="24">
        <v>2.24887556221889E-2</v>
      </c>
    </row>
    <row r="28" spans="1:10" x14ac:dyDescent="0.3">
      <c r="A28" t="s">
        <v>14</v>
      </c>
      <c r="B28">
        <v>1102.47933884297</v>
      </c>
      <c r="C28">
        <v>2.24887556221889E-2</v>
      </c>
      <c r="D28">
        <v>137.809917355371</v>
      </c>
      <c r="E28">
        <v>0</v>
      </c>
      <c r="F28" t="s">
        <v>14</v>
      </c>
      <c r="I28" s="18" t="s">
        <v>22</v>
      </c>
      <c r="J28" s="24">
        <v>2.94351630867144E-2</v>
      </c>
    </row>
    <row r="29" spans="1:10" x14ac:dyDescent="0.3">
      <c r="A29" t="s">
        <v>20</v>
      </c>
      <c r="B29">
        <v>1058.11965811965</v>
      </c>
      <c r="C29">
        <v>-0.13247172859450701</v>
      </c>
      <c r="D29">
        <v>132.26495726495699</v>
      </c>
      <c r="E29">
        <v>1</v>
      </c>
      <c r="F29" t="s">
        <v>20</v>
      </c>
      <c r="I29" s="18" t="s">
        <v>35</v>
      </c>
      <c r="J29" s="24">
        <v>3.2659409020217703E-2</v>
      </c>
    </row>
    <row r="30" spans="1:10" x14ac:dyDescent="0.3">
      <c r="A30" t="s">
        <v>43</v>
      </c>
      <c r="B30">
        <v>1025.95419847328</v>
      </c>
      <c r="C30">
        <v>4.3154761904761897E-2</v>
      </c>
      <c r="D30">
        <v>128.24427480916</v>
      </c>
      <c r="E30">
        <v>4</v>
      </c>
      <c r="F30" t="s">
        <v>43</v>
      </c>
      <c r="I30" s="18" t="s">
        <v>18</v>
      </c>
      <c r="J30" s="24">
        <v>4.0462427745664699E-2</v>
      </c>
    </row>
    <row r="31" spans="1:10" x14ac:dyDescent="0.3">
      <c r="A31" t="s">
        <v>32</v>
      </c>
      <c r="B31">
        <v>1123.4375</v>
      </c>
      <c r="C31">
        <v>8.7621696801112606E-2</v>
      </c>
      <c r="D31">
        <v>140.4296875</v>
      </c>
      <c r="E31">
        <v>0</v>
      </c>
      <c r="F31" t="s">
        <v>32</v>
      </c>
      <c r="I31" s="18" t="s">
        <v>49</v>
      </c>
      <c r="J31" s="24">
        <v>4.1465766634522602E-2</v>
      </c>
    </row>
    <row r="32" spans="1:10" x14ac:dyDescent="0.3">
      <c r="A32" t="s">
        <v>6</v>
      </c>
      <c r="B32">
        <v>1170.17543859649</v>
      </c>
      <c r="C32">
        <v>0.115442278860569</v>
      </c>
      <c r="D32">
        <v>146.271929824561</v>
      </c>
      <c r="E32">
        <v>0</v>
      </c>
      <c r="F32" t="s">
        <v>6</v>
      </c>
      <c r="I32" s="18" t="s">
        <v>43</v>
      </c>
      <c r="J32" s="24">
        <v>4.3154761904761897E-2</v>
      </c>
    </row>
    <row r="33" spans="1:10" x14ac:dyDescent="0.3">
      <c r="A33" t="s">
        <v>21</v>
      </c>
      <c r="B33">
        <v>1036.6972477064201</v>
      </c>
      <c r="C33">
        <v>0.14336283185840701</v>
      </c>
      <c r="D33">
        <v>129.587155963302</v>
      </c>
      <c r="E33">
        <v>2</v>
      </c>
      <c r="F33" t="s">
        <v>21</v>
      </c>
      <c r="I33" s="18" t="s">
        <v>29</v>
      </c>
      <c r="J33" s="24">
        <v>4.9723756906077297E-2</v>
      </c>
    </row>
    <row r="34" spans="1:10" x14ac:dyDescent="0.3">
      <c r="A34" t="s">
        <v>2</v>
      </c>
      <c r="B34">
        <v>1034.48275862068</v>
      </c>
      <c r="C34">
        <v>-0.16166666666666599</v>
      </c>
      <c r="D34">
        <v>129.31034482758599</v>
      </c>
      <c r="E34">
        <v>1</v>
      </c>
      <c r="F34" t="s">
        <v>2</v>
      </c>
      <c r="I34" s="18" t="s">
        <v>19</v>
      </c>
      <c r="J34" s="24">
        <v>6.3565891472868202E-2</v>
      </c>
    </row>
    <row r="35" spans="1:10" x14ac:dyDescent="0.3">
      <c r="A35" t="s">
        <v>9</v>
      </c>
      <c r="B35">
        <v>1027.27272727272</v>
      </c>
      <c r="C35">
        <v>1.6894609814963699E-2</v>
      </c>
      <c r="D35">
        <v>128.40909090909</v>
      </c>
      <c r="E35">
        <v>4</v>
      </c>
      <c r="F35" t="s">
        <v>9</v>
      </c>
      <c r="I35" s="18" t="s">
        <v>12</v>
      </c>
      <c r="J35" s="24">
        <v>8.6285195277020804E-2</v>
      </c>
    </row>
    <row r="36" spans="1:10" x14ac:dyDescent="0.3">
      <c r="A36" t="s">
        <v>39</v>
      </c>
      <c r="B36">
        <v>1027.13178294573</v>
      </c>
      <c r="C36">
        <v>0.12905660377358399</v>
      </c>
      <c r="D36">
        <v>128.39147286821699</v>
      </c>
      <c r="E36">
        <v>2</v>
      </c>
      <c r="F36" t="s">
        <v>39</v>
      </c>
      <c r="I36" s="18" t="s">
        <v>32</v>
      </c>
      <c r="J36" s="24">
        <v>8.7621696801112606E-2</v>
      </c>
    </row>
    <row r="37" spans="1:10" x14ac:dyDescent="0.3">
      <c r="A37" t="s">
        <v>41</v>
      </c>
      <c r="B37">
        <v>1117.3076923076901</v>
      </c>
      <c r="C37">
        <v>5.1635111876075701E-3</v>
      </c>
      <c r="D37">
        <v>139.66346153846101</v>
      </c>
      <c r="E37">
        <v>0</v>
      </c>
      <c r="F37" t="s">
        <v>41</v>
      </c>
      <c r="I37" s="18" t="s">
        <v>5</v>
      </c>
      <c r="J37" s="24">
        <v>9.0798293723339404E-2</v>
      </c>
    </row>
    <row r="38" spans="1:10" x14ac:dyDescent="0.3">
      <c r="A38" t="s">
        <v>12</v>
      </c>
      <c r="B38">
        <v>983.03571428571399</v>
      </c>
      <c r="C38">
        <v>8.6285195277020804E-2</v>
      </c>
      <c r="D38">
        <v>122.87946428571399</v>
      </c>
      <c r="E38">
        <v>4</v>
      </c>
      <c r="F38" t="s">
        <v>12</v>
      </c>
      <c r="I38" s="18" t="s">
        <v>48</v>
      </c>
      <c r="J38" s="24">
        <v>9.8570353649360398E-2</v>
      </c>
    </row>
    <row r="39" spans="1:10" x14ac:dyDescent="0.3">
      <c r="A39" t="s">
        <v>8</v>
      </c>
      <c r="B39">
        <v>1075.6302521008399</v>
      </c>
      <c r="C39">
        <v>-2.9687499999999999E-2</v>
      </c>
      <c r="D39">
        <v>134.45378151260499</v>
      </c>
      <c r="E39">
        <v>1</v>
      </c>
      <c r="F39" t="s">
        <v>8</v>
      </c>
      <c r="I39" s="18" t="s">
        <v>30</v>
      </c>
      <c r="J39" s="24">
        <v>0.101401483924154</v>
      </c>
    </row>
    <row r="40" spans="1:10" x14ac:dyDescent="0.3">
      <c r="A40" t="s">
        <v>48</v>
      </c>
      <c r="B40">
        <v>1116.8067226890701</v>
      </c>
      <c r="C40">
        <v>9.8570353649360398E-2</v>
      </c>
      <c r="D40">
        <v>139.60084033613401</v>
      </c>
      <c r="E40">
        <v>0</v>
      </c>
      <c r="F40" t="s">
        <v>48</v>
      </c>
      <c r="I40" s="18" t="s">
        <v>36</v>
      </c>
      <c r="J40" s="24">
        <v>0.104037267080745</v>
      </c>
    </row>
    <row r="41" spans="1:10" x14ac:dyDescent="0.3">
      <c r="A41" t="s">
        <v>45</v>
      </c>
      <c r="B41">
        <v>1202.6086956521699</v>
      </c>
      <c r="C41">
        <v>0.119305856832971</v>
      </c>
      <c r="D41">
        <v>150.32608695652101</v>
      </c>
      <c r="E41">
        <v>0</v>
      </c>
      <c r="F41" t="s">
        <v>45</v>
      </c>
      <c r="I41" s="18" t="s">
        <v>26</v>
      </c>
      <c r="J41" s="24">
        <v>0.105479452054794</v>
      </c>
    </row>
    <row r="42" spans="1:10" x14ac:dyDescent="0.3">
      <c r="A42" t="s">
        <v>26</v>
      </c>
      <c r="B42">
        <v>1050.3597122302101</v>
      </c>
      <c r="C42">
        <v>0.105479452054794</v>
      </c>
      <c r="D42">
        <v>131.29496402877601</v>
      </c>
      <c r="E42">
        <v>2</v>
      </c>
      <c r="F42" t="s">
        <v>26</v>
      </c>
      <c r="I42" s="18" t="s">
        <v>50</v>
      </c>
      <c r="J42" s="24">
        <v>0.105551211884284</v>
      </c>
    </row>
    <row r="43" spans="1:10" x14ac:dyDescent="0.3">
      <c r="A43" t="s">
        <v>35</v>
      </c>
      <c r="B43">
        <v>1128.07017543859</v>
      </c>
      <c r="C43">
        <v>3.2659409020217703E-2</v>
      </c>
      <c r="D43">
        <v>141.00877192982401</v>
      </c>
      <c r="E43">
        <v>0</v>
      </c>
      <c r="F43" t="s">
        <v>35</v>
      </c>
      <c r="I43" s="18" t="s">
        <v>6</v>
      </c>
      <c r="J43" s="24">
        <v>0.115442278860569</v>
      </c>
    </row>
    <row r="44" spans="1:10" x14ac:dyDescent="0.3">
      <c r="A44" t="s">
        <v>33</v>
      </c>
      <c r="B44">
        <v>1077.0642201834801</v>
      </c>
      <c r="C44">
        <v>-4.7700170357751197E-2</v>
      </c>
      <c r="D44">
        <v>134.63302752293501</v>
      </c>
      <c r="E44">
        <v>1</v>
      </c>
      <c r="F44" t="s">
        <v>33</v>
      </c>
      <c r="I44" s="18" t="s">
        <v>45</v>
      </c>
      <c r="J44" s="24">
        <v>0.119305856832971</v>
      </c>
    </row>
    <row r="45" spans="1:10" x14ac:dyDescent="0.3">
      <c r="A45" t="s">
        <v>7</v>
      </c>
      <c r="B45">
        <v>1130.46875</v>
      </c>
      <c r="C45">
        <v>-0.154111955770559</v>
      </c>
      <c r="D45">
        <v>141.30859375</v>
      </c>
      <c r="E45">
        <v>3</v>
      </c>
      <c r="F45" t="s">
        <v>7</v>
      </c>
      <c r="I45" s="18" t="s">
        <v>39</v>
      </c>
      <c r="J45" s="24">
        <v>0.12905660377358399</v>
      </c>
    </row>
    <row r="46" spans="1:10" x14ac:dyDescent="0.3">
      <c r="A46" t="s">
        <v>34</v>
      </c>
      <c r="B46">
        <v>1065.51724137931</v>
      </c>
      <c r="C46">
        <v>-0.15210355987054999</v>
      </c>
      <c r="D46">
        <v>133.18965517241301</v>
      </c>
      <c r="E46">
        <v>1</v>
      </c>
      <c r="F46" t="s">
        <v>34</v>
      </c>
      <c r="I46" s="18" t="s">
        <v>47</v>
      </c>
      <c r="J46" s="24">
        <v>0.14186851211072601</v>
      </c>
    </row>
    <row r="47" spans="1:10" x14ac:dyDescent="0.3">
      <c r="A47" t="s">
        <v>31</v>
      </c>
      <c r="B47">
        <v>1136.2204724409401</v>
      </c>
      <c r="C47">
        <v>-5.3361053361053297E-2</v>
      </c>
      <c r="D47">
        <v>142.02755905511799</v>
      </c>
      <c r="E47">
        <v>3</v>
      </c>
      <c r="F47" t="s">
        <v>31</v>
      </c>
      <c r="I47" s="18" t="s">
        <v>21</v>
      </c>
      <c r="J47" s="24">
        <v>0.14336283185840701</v>
      </c>
    </row>
    <row r="48" spans="1:10" x14ac:dyDescent="0.3">
      <c r="A48" t="s">
        <v>46</v>
      </c>
      <c r="B48">
        <v>1021.31147540983</v>
      </c>
      <c r="C48">
        <v>-1.6051364365971099E-2</v>
      </c>
      <c r="D48">
        <v>127.66393442622901</v>
      </c>
      <c r="E48">
        <v>4</v>
      </c>
      <c r="F48" t="s">
        <v>46</v>
      </c>
      <c r="I48" s="18" t="s">
        <v>24</v>
      </c>
      <c r="J48" s="24">
        <v>0.15759312320916899</v>
      </c>
    </row>
    <row r="49" spans="1:10" x14ac:dyDescent="0.3">
      <c r="A49" t="s">
        <v>37</v>
      </c>
      <c r="B49">
        <v>969.02654867256604</v>
      </c>
      <c r="C49">
        <v>0.17260273972602699</v>
      </c>
      <c r="D49">
        <v>121.12831858407</v>
      </c>
      <c r="E49">
        <v>4</v>
      </c>
      <c r="F49" t="s">
        <v>37</v>
      </c>
      <c r="I49" s="18" t="s">
        <v>37</v>
      </c>
      <c r="J49" s="24">
        <v>0.17260273972602699</v>
      </c>
    </row>
    <row r="50" spans="1:10" x14ac:dyDescent="0.3">
      <c r="A50" t="s">
        <v>1</v>
      </c>
      <c r="B50">
        <v>1059.8360655737699</v>
      </c>
      <c r="C50">
        <v>-5.4911059551430698E-2</v>
      </c>
      <c r="D50">
        <v>132.47950819672101</v>
      </c>
      <c r="E50">
        <v>1</v>
      </c>
      <c r="F50" t="s">
        <v>1</v>
      </c>
      <c r="I50" s="18" t="s">
        <v>3</v>
      </c>
      <c r="J50" s="24">
        <v>0.180102915951972</v>
      </c>
    </row>
    <row r="51" spans="1:10" x14ac:dyDescent="0.3">
      <c r="A51" t="s">
        <v>42</v>
      </c>
      <c r="B51">
        <v>1162.2807017543801</v>
      </c>
      <c r="C51">
        <v>-7.0188679245283006E-2</v>
      </c>
      <c r="D51">
        <v>145.28508771929799</v>
      </c>
      <c r="E51">
        <v>3</v>
      </c>
      <c r="F51" t="s">
        <v>42</v>
      </c>
      <c r="I51" s="18" t="s">
        <v>17</v>
      </c>
      <c r="J51" s="24">
        <v>0.224926971762414</v>
      </c>
    </row>
    <row r="52" spans="1:10" x14ac:dyDescent="0.3">
      <c r="I52" s="18" t="s">
        <v>55</v>
      </c>
      <c r="J52" s="24">
        <v>0.56450094962575137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Y64"/>
  <sheetViews>
    <sheetView workbookViewId="0">
      <selection activeCell="AO27" sqref="AO27"/>
    </sheetView>
  </sheetViews>
  <sheetFormatPr defaultRowHeight="14.4" x14ac:dyDescent="0.3"/>
  <cols>
    <col min="1" max="1" width="10.33203125" bestFit="1" customWidth="1"/>
  </cols>
  <sheetData>
    <row r="1" spans="1:5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row>
    <row r="2" spans="1:51" x14ac:dyDescent="0.3">
      <c r="A2" s="1">
        <v>43556</v>
      </c>
      <c r="B2">
        <v>133.23519899999999</v>
      </c>
      <c r="C2">
        <v>34.602061999999997</v>
      </c>
      <c r="D2">
        <v>37.359642000000001</v>
      </c>
      <c r="E2">
        <v>102.669997999999</v>
      </c>
      <c r="F2">
        <v>272.17001299999998</v>
      </c>
      <c r="G2">
        <v>140.82064800000001</v>
      </c>
      <c r="H2">
        <v>52.740001999999997</v>
      </c>
      <c r="I2">
        <v>57.286377000000002</v>
      </c>
      <c r="J2">
        <v>84.993431000000001</v>
      </c>
      <c r="K2">
        <v>161.179993</v>
      </c>
      <c r="L2">
        <v>33.687587999999998</v>
      </c>
      <c r="M2">
        <v>102.251396</v>
      </c>
      <c r="N2">
        <v>117.75123600000001</v>
      </c>
      <c r="O2">
        <v>44.388359000000001</v>
      </c>
      <c r="P2">
        <v>99.322456000000003</v>
      </c>
      <c r="Q2">
        <v>103.11537199999999</v>
      </c>
      <c r="R2">
        <v>71.539863999999994</v>
      </c>
      <c r="S2">
        <v>28.386614000000002</v>
      </c>
      <c r="T2">
        <v>302.886078</v>
      </c>
      <c r="U2">
        <v>183.63722200000001</v>
      </c>
      <c r="V2">
        <v>25.409369999999999</v>
      </c>
      <c r="W2">
        <v>50.045211999999999</v>
      </c>
      <c r="X2">
        <v>243.53233299999999</v>
      </c>
      <c r="Y2">
        <v>26.995408999999999</v>
      </c>
      <c r="Z2">
        <v>54.178199999999997</v>
      </c>
      <c r="AA2">
        <v>30.978670000000001</v>
      </c>
      <c r="AB2">
        <v>26.360001</v>
      </c>
      <c r="AC2">
        <v>119.922455</v>
      </c>
      <c r="AD2">
        <v>63.471214000000003</v>
      </c>
      <c r="AE2">
        <v>54.291462000000003</v>
      </c>
      <c r="AF2">
        <v>157.018494</v>
      </c>
      <c r="AG2">
        <v>118.58105500000001</v>
      </c>
      <c r="AH2">
        <v>52.977244999999897</v>
      </c>
      <c r="AI2">
        <v>107.28840599999999</v>
      </c>
      <c r="AJ2">
        <v>59.917912000000001</v>
      </c>
      <c r="AK2">
        <v>107.684021</v>
      </c>
      <c r="AL2">
        <v>48.750931000000001</v>
      </c>
      <c r="AM2">
        <v>249.05999800000001</v>
      </c>
      <c r="AN2">
        <v>182.07217399999999</v>
      </c>
      <c r="AO2">
        <v>194.27728300000001</v>
      </c>
      <c r="AP2">
        <v>121.11325100000001</v>
      </c>
      <c r="AQ2">
        <v>128.263779</v>
      </c>
      <c r="AR2">
        <v>238.427154999999</v>
      </c>
      <c r="AS2">
        <v>705.73999000000003</v>
      </c>
      <c r="AT2">
        <v>83.407409999999999</v>
      </c>
      <c r="AU2">
        <v>62.957892999999999</v>
      </c>
      <c r="AV2">
        <v>111.81753500000001</v>
      </c>
      <c r="AW2">
        <v>73.209998999999996</v>
      </c>
      <c r="AX2">
        <v>190.50636299999999</v>
      </c>
      <c r="AY2">
        <v>51.694179999999903</v>
      </c>
    </row>
    <row r="3" spans="1:51" x14ac:dyDescent="0.3">
      <c r="A3" s="1">
        <v>43557</v>
      </c>
      <c r="B3">
        <v>133.354095</v>
      </c>
      <c r="C3">
        <v>34.815837999999999</v>
      </c>
      <c r="D3">
        <v>37.409115</v>
      </c>
      <c r="E3">
        <v>100.839996</v>
      </c>
      <c r="F3">
        <v>271.35000600000001</v>
      </c>
      <c r="G3">
        <v>141.16940299999999</v>
      </c>
      <c r="H3">
        <v>52.560001</v>
      </c>
      <c r="I3">
        <v>57.563839000000002</v>
      </c>
      <c r="J3">
        <v>84.135818</v>
      </c>
      <c r="K3">
        <v>160.509995</v>
      </c>
      <c r="L3">
        <v>33.786906999999999</v>
      </c>
      <c r="M3">
        <v>102.359923999999</v>
      </c>
      <c r="N3">
        <v>117.313377</v>
      </c>
      <c r="O3">
        <v>43.439296999999897</v>
      </c>
      <c r="P3">
        <v>99.760825999999994</v>
      </c>
      <c r="Q3">
        <v>103.60807800000001</v>
      </c>
      <c r="R3">
        <v>70.904747</v>
      </c>
      <c r="S3">
        <v>28.714841999999901</v>
      </c>
      <c r="T3">
        <v>300.17205799999999</v>
      </c>
      <c r="U3">
        <v>183.19975299999999</v>
      </c>
      <c r="V3">
        <v>25.251056999999999</v>
      </c>
      <c r="W3">
        <v>50.035396999999897</v>
      </c>
      <c r="X3">
        <v>239.85226399999999</v>
      </c>
      <c r="Y3">
        <v>26.925934000000002</v>
      </c>
      <c r="Z3">
        <v>54.029114</v>
      </c>
      <c r="AA3">
        <v>30.668396000000001</v>
      </c>
      <c r="AB3">
        <v>26.75</v>
      </c>
      <c r="AC3">
        <v>120.11193799999999</v>
      </c>
      <c r="AD3">
        <v>63.530383999999998</v>
      </c>
      <c r="AE3">
        <v>54.597580000000001</v>
      </c>
      <c r="AF3">
        <v>157.537689</v>
      </c>
      <c r="AG3">
        <v>118.750435</v>
      </c>
      <c r="AH3">
        <v>52.847816000000002</v>
      </c>
      <c r="AI3">
        <v>108.90799699999999</v>
      </c>
      <c r="AJ3">
        <v>59.699562</v>
      </c>
      <c r="AK3">
        <v>107.514961</v>
      </c>
      <c r="AL3">
        <v>49.808799999999998</v>
      </c>
      <c r="AM3">
        <v>250.10000600000001</v>
      </c>
      <c r="AN3">
        <v>182.79135099999999</v>
      </c>
      <c r="AO3">
        <v>192.95654299999899</v>
      </c>
      <c r="AP3">
        <v>120.79557800000001</v>
      </c>
      <c r="AQ3">
        <v>133.90643299999999</v>
      </c>
      <c r="AR3">
        <v>238.63661200000001</v>
      </c>
      <c r="AS3">
        <v>704.79998799999998</v>
      </c>
      <c r="AT3">
        <v>83.705794999999995</v>
      </c>
      <c r="AU3">
        <v>54.896030000000003</v>
      </c>
      <c r="AV3">
        <v>111.27091999999899</v>
      </c>
      <c r="AW3">
        <v>74.069999999999993</v>
      </c>
      <c r="AX3">
        <v>193.27569599999899</v>
      </c>
      <c r="AY3">
        <v>51.872470999999997</v>
      </c>
    </row>
    <row r="4" spans="1:51" x14ac:dyDescent="0.3">
      <c r="A4" s="1">
        <v>43558</v>
      </c>
      <c r="B4">
        <v>131.55081200000001</v>
      </c>
      <c r="C4">
        <v>34.932437999999998</v>
      </c>
      <c r="D4">
        <v>37.982964000000003</v>
      </c>
      <c r="E4">
        <v>100.150002</v>
      </c>
      <c r="F4">
        <v>271.5</v>
      </c>
      <c r="G4">
        <v>141.78720100000001</v>
      </c>
      <c r="H4">
        <v>53.529998999999997</v>
      </c>
      <c r="I4">
        <v>57.157550999999998</v>
      </c>
      <c r="J4">
        <v>84.235541999999995</v>
      </c>
      <c r="K4">
        <v>162.61999499999999</v>
      </c>
      <c r="L4">
        <v>34.144440000000003</v>
      </c>
      <c r="M4">
        <v>102.30072800000001</v>
      </c>
      <c r="N4">
        <v>117.592018</v>
      </c>
      <c r="O4">
        <v>43.864395000000002</v>
      </c>
      <c r="P4">
        <v>102.10217299999999</v>
      </c>
      <c r="Q4">
        <v>103.81501799999999</v>
      </c>
      <c r="R4">
        <v>71.986427000000006</v>
      </c>
      <c r="S4">
        <v>28.685001</v>
      </c>
      <c r="T4">
        <v>301.31118800000002</v>
      </c>
      <c r="U4">
        <v>190.43786599999899</v>
      </c>
      <c r="V4">
        <v>24.736535999999901</v>
      </c>
      <c r="W4">
        <v>49.358181000000002</v>
      </c>
      <c r="X4">
        <v>241.82692</v>
      </c>
      <c r="Y4">
        <v>27.035107</v>
      </c>
      <c r="Z4">
        <v>55.142295999999902</v>
      </c>
      <c r="AA4">
        <v>30.9011</v>
      </c>
      <c r="AB4">
        <v>29.02</v>
      </c>
      <c r="AC4">
        <v>121.737495</v>
      </c>
      <c r="AD4">
        <v>64.161544999999904</v>
      </c>
      <c r="AE4">
        <v>54.933323000000001</v>
      </c>
      <c r="AF4">
        <v>158.21665999999999</v>
      </c>
      <c r="AG4">
        <v>119.527557</v>
      </c>
      <c r="AH4">
        <v>52.937419999999904</v>
      </c>
      <c r="AI4">
        <v>111.34726699999899</v>
      </c>
      <c r="AJ4">
        <v>59.39188</v>
      </c>
      <c r="AK4">
        <v>109.235435</v>
      </c>
      <c r="AL4">
        <v>51.420315000000002</v>
      </c>
      <c r="AM4">
        <v>249.970000999999</v>
      </c>
      <c r="AN4">
        <v>188.40495300000001</v>
      </c>
      <c r="AO4">
        <v>197.22659299999901</v>
      </c>
      <c r="AP4">
        <v>120.676445</v>
      </c>
      <c r="AQ4">
        <v>136.484802</v>
      </c>
      <c r="AR4">
        <v>238.30746499999901</v>
      </c>
      <c r="AS4">
        <v>705.64001499999995</v>
      </c>
      <c r="AT4">
        <v>84.899315000000001</v>
      </c>
      <c r="AU4">
        <v>54.380389999999998</v>
      </c>
      <c r="AV4">
        <v>111.82746899999999</v>
      </c>
      <c r="AW4">
        <v>74.410004000000001</v>
      </c>
      <c r="AX4">
        <v>194.60060100000001</v>
      </c>
      <c r="AY4">
        <v>52.684680999999998</v>
      </c>
    </row>
    <row r="5" spans="1:51" x14ac:dyDescent="0.3">
      <c r="A5" s="1">
        <v>43559</v>
      </c>
      <c r="B5">
        <v>133.23519899999999</v>
      </c>
      <c r="C5">
        <v>35.447432999999997</v>
      </c>
      <c r="D5">
        <v>38.378723000000001</v>
      </c>
      <c r="E5">
        <v>97.940002000000007</v>
      </c>
      <c r="F5">
        <v>267.89001500000001</v>
      </c>
      <c r="G5">
        <v>140.18289199999899</v>
      </c>
      <c r="H5">
        <v>53.700001</v>
      </c>
      <c r="I5">
        <v>57.335921999999997</v>
      </c>
      <c r="J5">
        <v>85.043289000000001</v>
      </c>
      <c r="K5">
        <v>158.520004</v>
      </c>
      <c r="L5">
        <v>34.372864</v>
      </c>
      <c r="M5">
        <v>102.04422</v>
      </c>
      <c r="N5">
        <v>119.572288999999</v>
      </c>
      <c r="O5">
        <v>45.030949</v>
      </c>
      <c r="P5">
        <v>99.641272999999998</v>
      </c>
      <c r="Q5">
        <v>104.817924</v>
      </c>
      <c r="R5">
        <v>74.000938000000005</v>
      </c>
      <c r="S5">
        <v>28.993335999999999</v>
      </c>
      <c r="T5">
        <v>299.13204999999999</v>
      </c>
      <c r="U5">
        <v>189.930801</v>
      </c>
      <c r="V5">
        <v>24.607906</v>
      </c>
      <c r="W5">
        <v>49.328734999999902</v>
      </c>
      <c r="X5">
        <v>243.74174500000001</v>
      </c>
      <c r="Y5">
        <v>26.717514000000001</v>
      </c>
      <c r="Z5">
        <v>55.579616999999999</v>
      </c>
      <c r="AA5">
        <v>31.007755</v>
      </c>
      <c r="AB5">
        <v>29.09</v>
      </c>
      <c r="AC5">
        <v>122.21619399999901</v>
      </c>
      <c r="AD5">
        <v>64.911049000000006</v>
      </c>
      <c r="AE5">
        <v>54.794201000000001</v>
      </c>
      <c r="AF5">
        <v>157.39790300000001</v>
      </c>
      <c r="AG5">
        <v>118.9198</v>
      </c>
      <c r="AH5">
        <v>54.012694999999901</v>
      </c>
      <c r="AI5">
        <v>111.831177</v>
      </c>
      <c r="AJ5">
        <v>60.304988999999999</v>
      </c>
      <c r="AK5">
        <v>109.93158699999999</v>
      </c>
      <c r="AL5">
        <v>50.817233999999999</v>
      </c>
      <c r="AM5">
        <v>248.32000699999901</v>
      </c>
      <c r="AN5">
        <v>188.04534899999999</v>
      </c>
      <c r="AO5">
        <v>199.05377200000001</v>
      </c>
      <c r="AP5">
        <v>120.58710499999999</v>
      </c>
      <c r="AQ5">
        <v>138.50782799999999</v>
      </c>
      <c r="AR5">
        <v>235.44494599999999</v>
      </c>
      <c r="AS5">
        <v>703.38000499999998</v>
      </c>
      <c r="AT5">
        <v>85.048507999999998</v>
      </c>
      <c r="AU5">
        <v>53.696174999999997</v>
      </c>
      <c r="AV5">
        <v>114.043747</v>
      </c>
      <c r="AW5">
        <v>74.040001000000004</v>
      </c>
      <c r="AX5">
        <v>194.939301</v>
      </c>
      <c r="AY5">
        <v>52.595534999999998</v>
      </c>
    </row>
    <row r="6" spans="1:51" x14ac:dyDescent="0.3">
      <c r="A6" s="1">
        <v>43560</v>
      </c>
      <c r="B6">
        <v>134.86013799999901</v>
      </c>
      <c r="C6">
        <v>35.466869000000003</v>
      </c>
      <c r="D6">
        <v>38.52713</v>
      </c>
      <c r="E6">
        <v>99.43</v>
      </c>
      <c r="F6">
        <v>267.45001200000002</v>
      </c>
      <c r="G6">
        <v>140.16297900000001</v>
      </c>
      <c r="H6">
        <v>52.900002000000001</v>
      </c>
      <c r="I6">
        <v>57.464744999999901</v>
      </c>
      <c r="J6">
        <v>85.162955999999994</v>
      </c>
      <c r="K6">
        <v>158.55999800000001</v>
      </c>
      <c r="L6">
        <v>34.452311999999999</v>
      </c>
      <c r="M6">
        <v>102.261269</v>
      </c>
      <c r="N6">
        <v>121.980446</v>
      </c>
      <c r="O6">
        <v>45.119923</v>
      </c>
      <c r="P6">
        <v>100.607697</v>
      </c>
      <c r="Q6">
        <v>104.56967899999999</v>
      </c>
      <c r="R6">
        <v>74.199409000000003</v>
      </c>
      <c r="S6">
        <v>28.923711999999998</v>
      </c>
      <c r="T6">
        <v>301.39041099999997</v>
      </c>
      <c r="U6">
        <v>194.027084</v>
      </c>
      <c r="V6">
        <v>25.458842999999899</v>
      </c>
      <c r="W6">
        <v>49.937252000000001</v>
      </c>
      <c r="X6">
        <v>245.20779400000001</v>
      </c>
      <c r="Y6">
        <v>26.826688999999998</v>
      </c>
      <c r="Z6">
        <v>55.261566000000002</v>
      </c>
      <c r="AA6">
        <v>31.366506999999999</v>
      </c>
      <c r="AB6">
        <v>28.98</v>
      </c>
      <c r="AC6">
        <v>122.16632799999999</v>
      </c>
      <c r="AD6">
        <v>64.644790999999998</v>
      </c>
      <c r="AE6">
        <v>54.863762000000001</v>
      </c>
      <c r="AF6">
        <v>157.407883</v>
      </c>
      <c r="AG6">
        <v>119.447845</v>
      </c>
      <c r="AH6">
        <v>53.873309999999996</v>
      </c>
      <c r="AI6">
        <v>112.216324</v>
      </c>
      <c r="AJ6">
        <v>60.175967999999997</v>
      </c>
      <c r="AK6">
        <v>110.846519</v>
      </c>
      <c r="AL6">
        <v>51.449978000000002</v>
      </c>
      <c r="AM6">
        <v>250.30999800000001</v>
      </c>
      <c r="AN6">
        <v>190.73228499999999</v>
      </c>
      <c r="AO6">
        <v>200.652557</v>
      </c>
      <c r="AP6">
        <v>120.73601499999999</v>
      </c>
      <c r="AQ6">
        <v>139.767258</v>
      </c>
      <c r="AR6">
        <v>236.013474</v>
      </c>
      <c r="AS6">
        <v>708.36999500000002</v>
      </c>
      <c r="AT6">
        <v>86.331542999999996</v>
      </c>
      <c r="AU6">
        <v>54.231643999999903</v>
      </c>
      <c r="AV6">
        <v>114.29220599999999</v>
      </c>
      <c r="AW6">
        <v>74.889999000000003</v>
      </c>
      <c r="AX6">
        <v>196.24426299999999</v>
      </c>
      <c r="AY6">
        <v>52.565818999999998</v>
      </c>
    </row>
    <row r="7" spans="1:51" x14ac:dyDescent="0.3">
      <c r="A7" s="1">
        <v>43563</v>
      </c>
      <c r="B7">
        <v>136.603973</v>
      </c>
      <c r="C7">
        <v>35.622340999999999</v>
      </c>
      <c r="D7">
        <v>38.645862999999999</v>
      </c>
      <c r="E7">
        <v>97.949996999999996</v>
      </c>
      <c r="F7">
        <v>268.80999800000001</v>
      </c>
      <c r="G7">
        <v>140.13308699999999</v>
      </c>
      <c r="H7">
        <v>52.209998999999897</v>
      </c>
      <c r="I7">
        <v>57.236823999999999</v>
      </c>
      <c r="J7">
        <v>84.494819999999905</v>
      </c>
      <c r="K7">
        <v>158.470001</v>
      </c>
      <c r="L7">
        <v>34.442383</v>
      </c>
      <c r="M7">
        <v>103.56358299999999</v>
      </c>
      <c r="N7">
        <v>122.020355</v>
      </c>
      <c r="O7">
        <v>44.556418999999998</v>
      </c>
      <c r="P7">
        <v>100.557884</v>
      </c>
      <c r="Q7">
        <v>104.907294999999</v>
      </c>
      <c r="R7">
        <v>74.249031000000002</v>
      </c>
      <c r="S7">
        <v>29.013227000000001</v>
      </c>
      <c r="T7">
        <v>301.58850099999898</v>
      </c>
      <c r="U7">
        <v>192.46612500000001</v>
      </c>
      <c r="V7">
        <v>25.201584</v>
      </c>
      <c r="W7">
        <v>50.359282999999998</v>
      </c>
      <c r="X7">
        <v>245.85604900000001</v>
      </c>
      <c r="Y7">
        <v>27.134356</v>
      </c>
      <c r="Z7">
        <v>55.341079999999998</v>
      </c>
      <c r="AA7">
        <v>31.405290999999998</v>
      </c>
      <c r="AB7">
        <v>28.530000999999999</v>
      </c>
      <c r="AC7">
        <v>122.874389999999</v>
      </c>
      <c r="AD7">
        <v>65.157600000000002</v>
      </c>
      <c r="AE7">
        <v>55.142006000000002</v>
      </c>
      <c r="AF7">
        <v>157.50773599999999</v>
      </c>
      <c r="AG7">
        <v>119.487701</v>
      </c>
      <c r="AH7">
        <v>54.092345999999999</v>
      </c>
      <c r="AI7">
        <v>113.78654499999899</v>
      </c>
      <c r="AJ7">
        <v>60.334769999999899</v>
      </c>
      <c r="AK7">
        <v>111.124977</v>
      </c>
      <c r="AL7">
        <v>51.005077</v>
      </c>
      <c r="AM7">
        <v>250.88000499999899</v>
      </c>
      <c r="AN7">
        <v>191.571335</v>
      </c>
      <c r="AO7">
        <v>202.13218699999999</v>
      </c>
      <c r="AP7">
        <v>121.11325100000001</v>
      </c>
      <c r="AQ7">
        <v>143.64473000000001</v>
      </c>
      <c r="AR7">
        <v>235.98350499999901</v>
      </c>
      <c r="AS7">
        <v>714.67999299999997</v>
      </c>
      <c r="AT7">
        <v>87.176956000000004</v>
      </c>
      <c r="AU7">
        <v>54.598544999999902</v>
      </c>
      <c r="AV7">
        <v>114.25245700000001</v>
      </c>
      <c r="AW7">
        <v>75.25</v>
      </c>
      <c r="AX7">
        <v>199.332382</v>
      </c>
      <c r="AY7">
        <v>52.011139</v>
      </c>
    </row>
    <row r="8" spans="1:51" x14ac:dyDescent="0.3">
      <c r="A8" s="1">
        <v>43564</v>
      </c>
      <c r="B8">
        <v>133.54234299999999</v>
      </c>
      <c r="C8">
        <v>35.564036999999999</v>
      </c>
      <c r="D8">
        <v>38.447983000000001</v>
      </c>
      <c r="E8">
        <v>98.25</v>
      </c>
      <c r="F8">
        <v>268.98998999999998</v>
      </c>
      <c r="G8">
        <v>140.28254699999999</v>
      </c>
      <c r="H8">
        <v>53.02</v>
      </c>
      <c r="I8">
        <v>56.919724000000002</v>
      </c>
      <c r="J8">
        <v>84.046065999999996</v>
      </c>
      <c r="K8">
        <v>156.970001</v>
      </c>
      <c r="L8">
        <v>34.055058000000002</v>
      </c>
      <c r="M8">
        <v>103.25773599999999</v>
      </c>
      <c r="N8">
        <v>121.142364999999</v>
      </c>
      <c r="O8">
        <v>43.666676000000002</v>
      </c>
      <c r="P8">
        <v>100.97633399999999</v>
      </c>
      <c r="Q8">
        <v>104.132774</v>
      </c>
      <c r="R8">
        <v>74.179564999999997</v>
      </c>
      <c r="S8">
        <v>28.734732000000001</v>
      </c>
      <c r="T8">
        <v>300.568297999999</v>
      </c>
      <c r="U8">
        <v>189.36409</v>
      </c>
      <c r="V8">
        <v>24.241806</v>
      </c>
      <c r="W8">
        <v>50.567374999999998</v>
      </c>
      <c r="X8">
        <v>244.250381</v>
      </c>
      <c r="Y8">
        <v>26.985484999999901</v>
      </c>
      <c r="Z8">
        <v>54.9832689999999</v>
      </c>
      <c r="AA8">
        <v>31.277227</v>
      </c>
      <c r="AB8">
        <v>27.24</v>
      </c>
      <c r="AC8">
        <v>123.60240899999999</v>
      </c>
      <c r="AD8">
        <v>64.299614000000005</v>
      </c>
      <c r="AE8">
        <v>54.833950000000002</v>
      </c>
      <c r="AF8">
        <v>157.24813799999899</v>
      </c>
      <c r="AG8">
        <v>118.840096</v>
      </c>
      <c r="AH8">
        <v>53.584575999999998</v>
      </c>
      <c r="AI8">
        <v>112.522469</v>
      </c>
      <c r="AJ8">
        <v>59.104053</v>
      </c>
      <c r="AK8">
        <v>109.88185900000001</v>
      </c>
      <c r="AL8">
        <v>49.541859000000002</v>
      </c>
      <c r="AM8">
        <v>250.279999</v>
      </c>
      <c r="AN8">
        <v>189.04422</v>
      </c>
      <c r="AO8">
        <v>199.500641</v>
      </c>
      <c r="AP8">
        <v>121.282012999999</v>
      </c>
      <c r="AQ8">
        <v>138.10122699999999</v>
      </c>
      <c r="AR8">
        <v>235.62394699999999</v>
      </c>
      <c r="AS8">
        <v>710.669983</v>
      </c>
      <c r="AT8">
        <v>86.600082</v>
      </c>
      <c r="AU8">
        <v>54.043239999999997</v>
      </c>
      <c r="AV8">
        <v>116.140762</v>
      </c>
      <c r="AW8">
        <v>75.220000999999996</v>
      </c>
      <c r="AX8">
        <v>198.73468</v>
      </c>
      <c r="AY8">
        <v>51.406936999999999</v>
      </c>
    </row>
    <row r="9" spans="1:51" x14ac:dyDescent="0.3">
      <c r="A9" s="1">
        <v>43565</v>
      </c>
      <c r="B9">
        <v>135.771683</v>
      </c>
      <c r="C9">
        <v>35.243381999999997</v>
      </c>
      <c r="D9">
        <v>38.833846999999999</v>
      </c>
      <c r="E9">
        <v>99.629997000000003</v>
      </c>
      <c r="F9">
        <v>271.57998700000002</v>
      </c>
      <c r="G9">
        <v>142.19575499999999</v>
      </c>
      <c r="H9">
        <v>53.369999</v>
      </c>
      <c r="I9">
        <v>55.819781999999996</v>
      </c>
      <c r="J9">
        <v>84.644401999999999</v>
      </c>
      <c r="K9">
        <v>160.240005</v>
      </c>
      <c r="L9">
        <v>34.164302999999997</v>
      </c>
      <c r="M9">
        <v>103.24787099999899</v>
      </c>
      <c r="N9">
        <v>121.531471</v>
      </c>
      <c r="O9">
        <v>44.427902000000003</v>
      </c>
      <c r="P9">
        <v>101.18555499999999</v>
      </c>
      <c r="Q9">
        <v>104.599464</v>
      </c>
      <c r="R9">
        <v>73.921547000000004</v>
      </c>
      <c r="S9">
        <v>28.913765000000001</v>
      </c>
      <c r="T9">
        <v>304.58975199999998</v>
      </c>
      <c r="U9">
        <v>189.74189799999999</v>
      </c>
      <c r="V9">
        <v>24.964110999999999</v>
      </c>
      <c r="W9">
        <v>51.082664000000001</v>
      </c>
      <c r="X9">
        <v>244.94850199999999</v>
      </c>
      <c r="Y9">
        <v>27.283225999999999</v>
      </c>
      <c r="Z9">
        <v>55.410651999999999</v>
      </c>
      <c r="AA9">
        <v>31.405290999999998</v>
      </c>
      <c r="AB9">
        <v>27.83</v>
      </c>
      <c r="AC9">
        <v>123.821808</v>
      </c>
      <c r="AD9">
        <v>64.615195999999997</v>
      </c>
      <c r="AE9">
        <v>55.469935999999997</v>
      </c>
      <c r="AF9">
        <v>158.316498</v>
      </c>
      <c r="AG9">
        <v>119.746742</v>
      </c>
      <c r="AH9">
        <v>54.201861999999998</v>
      </c>
      <c r="AI9">
        <v>113.490273</v>
      </c>
      <c r="AJ9">
        <v>58.955176999999999</v>
      </c>
      <c r="AK9">
        <v>111.45316299999899</v>
      </c>
      <c r="AL9">
        <v>50.115279999999998</v>
      </c>
      <c r="AM9">
        <v>250.14999399999999</v>
      </c>
      <c r="AN9">
        <v>191.88099700000001</v>
      </c>
      <c r="AO9">
        <v>198.04087799999999</v>
      </c>
      <c r="AP9">
        <v>121.152962</v>
      </c>
      <c r="AQ9">
        <v>139.826752</v>
      </c>
      <c r="AR9">
        <v>236.772537</v>
      </c>
      <c r="AS9">
        <v>718.84997599999997</v>
      </c>
      <c r="AT9">
        <v>87.574798999999999</v>
      </c>
      <c r="AU9">
        <v>54.053153999999999</v>
      </c>
      <c r="AV9">
        <v>116.438919</v>
      </c>
      <c r="AW9">
        <v>76.230002999999996</v>
      </c>
      <c r="AX9">
        <v>199.85037199999999</v>
      </c>
      <c r="AY9">
        <v>51.773421999999997</v>
      </c>
    </row>
    <row r="10" spans="1:51" x14ac:dyDescent="0.3">
      <c r="A10" s="1">
        <v>43566</v>
      </c>
      <c r="B10">
        <v>138.436981</v>
      </c>
      <c r="C10">
        <v>34.951873999999997</v>
      </c>
      <c r="D10">
        <v>38.912997999999902</v>
      </c>
      <c r="E10">
        <v>100.58000199999999</v>
      </c>
      <c r="F10">
        <v>271.89999399999999</v>
      </c>
      <c r="G10">
        <v>142.54452499999999</v>
      </c>
      <c r="H10">
        <v>53.880001</v>
      </c>
      <c r="I10">
        <v>55.393676999999997</v>
      </c>
      <c r="J10">
        <v>84.764068999999907</v>
      </c>
      <c r="K10">
        <v>160.729996</v>
      </c>
      <c r="L10">
        <v>34.362929999999999</v>
      </c>
      <c r="M10">
        <v>103.34652699999999</v>
      </c>
      <c r="N10">
        <v>122.130104</v>
      </c>
      <c r="O10">
        <v>43.360209999999903</v>
      </c>
      <c r="P10">
        <v>101.53427099999899</v>
      </c>
      <c r="Q10">
        <v>105.48321499999901</v>
      </c>
      <c r="R10">
        <v>73.415442999999996</v>
      </c>
      <c r="S10">
        <v>28.913765000000001</v>
      </c>
      <c r="T10">
        <v>306.47167999999999</v>
      </c>
      <c r="U10">
        <v>190.209183</v>
      </c>
      <c r="V10">
        <v>24.865165999999999</v>
      </c>
      <c r="W10">
        <v>51.092574999999997</v>
      </c>
      <c r="X10">
        <v>240.590271</v>
      </c>
      <c r="Y10">
        <v>27.303077999999999</v>
      </c>
      <c r="Z10">
        <v>55.460345999999902</v>
      </c>
      <c r="AA10">
        <v>31.720528000000002</v>
      </c>
      <c r="AB10">
        <v>27.790001</v>
      </c>
      <c r="AC10">
        <v>124.250626</v>
      </c>
      <c r="AD10">
        <v>64.999816999999993</v>
      </c>
      <c r="AE10">
        <v>55.251311999999999</v>
      </c>
      <c r="AF10">
        <v>157.617569</v>
      </c>
      <c r="AG10">
        <v>119.88623</v>
      </c>
      <c r="AH10">
        <v>53.654269999999997</v>
      </c>
      <c r="AI10">
        <v>113.450768</v>
      </c>
      <c r="AJ10">
        <v>59.620158999999902</v>
      </c>
      <c r="AK10">
        <v>111.204544</v>
      </c>
      <c r="AL10">
        <v>50.253695999999998</v>
      </c>
      <c r="AM10">
        <v>249.91999799999999</v>
      </c>
      <c r="AN10">
        <v>191.321609</v>
      </c>
      <c r="AO10">
        <v>200.07659899999999</v>
      </c>
      <c r="AP10">
        <v>120.785652</v>
      </c>
      <c r="AQ10">
        <v>139.846588</v>
      </c>
      <c r="AR10">
        <v>235.75376900000001</v>
      </c>
      <c r="AS10">
        <v>707.53002900000001</v>
      </c>
      <c r="AT10">
        <v>87.763770999999906</v>
      </c>
      <c r="AU10">
        <v>52.992118999999903</v>
      </c>
      <c r="AV10">
        <v>115.882362</v>
      </c>
      <c r="AW10">
        <v>76.050003000000004</v>
      </c>
      <c r="AX10">
        <v>198.18678299999999</v>
      </c>
      <c r="AY10">
        <v>51.971522999999998</v>
      </c>
    </row>
    <row r="11" spans="1:51" x14ac:dyDescent="0.3">
      <c r="A11" s="1">
        <v>43567</v>
      </c>
      <c r="B11">
        <v>138.59551999999999</v>
      </c>
      <c r="C11">
        <v>35.223945999999998</v>
      </c>
      <c r="D11">
        <v>39.288967</v>
      </c>
      <c r="E11">
        <v>101.83000199999999</v>
      </c>
      <c r="F11">
        <v>271.85998499999999</v>
      </c>
      <c r="G11">
        <v>142.72389200000001</v>
      </c>
      <c r="H11">
        <v>52.59</v>
      </c>
      <c r="I11">
        <v>56.434165999999998</v>
      </c>
      <c r="J11">
        <v>86.000625999999997</v>
      </c>
      <c r="K11">
        <v>160.71000699999999</v>
      </c>
      <c r="L11">
        <v>34.770122999999998</v>
      </c>
      <c r="M11">
        <v>103.65237399999999</v>
      </c>
      <c r="N11">
        <v>122.10016599999901</v>
      </c>
      <c r="O11">
        <v>43.330551</v>
      </c>
      <c r="P11">
        <v>101.892937</v>
      </c>
      <c r="Q11">
        <v>110.428207</v>
      </c>
      <c r="R11">
        <v>73.008567999999997</v>
      </c>
      <c r="S11">
        <v>30.007853000000001</v>
      </c>
      <c r="T11">
        <v>314.019318</v>
      </c>
      <c r="U11">
        <v>192.963257</v>
      </c>
      <c r="V11">
        <v>26.586829999999999</v>
      </c>
      <c r="W11">
        <v>51.112392</v>
      </c>
      <c r="X11">
        <v>241.29835499999999</v>
      </c>
      <c r="Y11">
        <v>27.590895</v>
      </c>
      <c r="Z11">
        <v>56.076571999999999</v>
      </c>
      <c r="AA11">
        <v>31.720528000000002</v>
      </c>
      <c r="AB11">
        <v>27.85</v>
      </c>
      <c r="AC11">
        <v>125.447364999999</v>
      </c>
      <c r="AD11">
        <v>66.488952999999995</v>
      </c>
      <c r="AE11">
        <v>55.936988999999997</v>
      </c>
      <c r="AF11">
        <v>159.394836</v>
      </c>
      <c r="AG11">
        <v>120.50393699999999</v>
      </c>
      <c r="AH11">
        <v>53.733920999999903</v>
      </c>
      <c r="AI11">
        <v>115.30738100000001</v>
      </c>
      <c r="AJ11">
        <v>59.530833999999999</v>
      </c>
      <c r="AK11">
        <v>113.581383</v>
      </c>
      <c r="AL11">
        <v>51.242359</v>
      </c>
      <c r="AM11">
        <v>251.38000499999899</v>
      </c>
      <c r="AN11">
        <v>189.79336499999999</v>
      </c>
      <c r="AO11">
        <v>202.43009900000001</v>
      </c>
      <c r="AP11">
        <v>121.341583</v>
      </c>
      <c r="AQ11">
        <v>142.583618</v>
      </c>
      <c r="AR11">
        <v>238.54039</v>
      </c>
      <c r="AS11">
        <v>712.44000199999903</v>
      </c>
      <c r="AT11">
        <v>90.190605000000005</v>
      </c>
      <c r="AU11">
        <v>53.002040999999998</v>
      </c>
      <c r="AV11">
        <v>129.25952100000001</v>
      </c>
      <c r="AW11">
        <v>77.190002000000007</v>
      </c>
      <c r="AX11">
        <v>198.10708600000001</v>
      </c>
      <c r="AY11">
        <v>53.061068999999897</v>
      </c>
    </row>
    <row r="12" spans="1:51" x14ac:dyDescent="0.3">
      <c r="A12" s="1">
        <v>43570</v>
      </c>
      <c r="B12">
        <v>135.11773700000001</v>
      </c>
      <c r="C12">
        <v>35.146205999999999</v>
      </c>
      <c r="D12">
        <v>39.150452000000001</v>
      </c>
      <c r="E12">
        <v>97.849997999999999</v>
      </c>
      <c r="F12">
        <v>272.220000999999</v>
      </c>
      <c r="G12">
        <v>143.06269800000001</v>
      </c>
      <c r="H12">
        <v>52.419998</v>
      </c>
      <c r="I12">
        <v>56.662082999999903</v>
      </c>
      <c r="J12">
        <v>86.588988999999998</v>
      </c>
      <c r="K12">
        <v>160.08999599999899</v>
      </c>
      <c r="L12">
        <v>34.720463000000002</v>
      </c>
      <c r="M12">
        <v>104.3134</v>
      </c>
      <c r="N12">
        <v>123.566811</v>
      </c>
      <c r="O12">
        <v>42.757159999999999</v>
      </c>
      <c r="P12">
        <v>101.87301600000001</v>
      </c>
      <c r="Q12">
        <v>109.167137</v>
      </c>
      <c r="R12">
        <v>72.681083999999998</v>
      </c>
      <c r="S12">
        <v>29.679625999999999</v>
      </c>
      <c r="T12">
        <v>313.39529399999998</v>
      </c>
      <c r="U12">
        <v>191.70056199999999</v>
      </c>
      <c r="V12">
        <v>26.181148999999898</v>
      </c>
      <c r="W12">
        <v>51.251125000000002</v>
      </c>
      <c r="X12">
        <v>245.66656499999999</v>
      </c>
      <c r="Y12">
        <v>27.392401</v>
      </c>
      <c r="Z12">
        <v>55.937424</v>
      </c>
      <c r="AA12">
        <v>31.543206999999999</v>
      </c>
      <c r="AB12">
        <v>27.33</v>
      </c>
      <c r="AC12">
        <v>125.108284</v>
      </c>
      <c r="AD12">
        <v>66.449508999999907</v>
      </c>
      <c r="AE12">
        <v>56.205295999999997</v>
      </c>
      <c r="AF12">
        <v>160.19361899999899</v>
      </c>
      <c r="AG12">
        <v>120.603577</v>
      </c>
      <c r="AH12">
        <v>54.002743000000002</v>
      </c>
      <c r="AI12">
        <v>113.658157</v>
      </c>
      <c r="AJ12">
        <v>59.997314000000003</v>
      </c>
      <c r="AK12">
        <v>112.318382</v>
      </c>
      <c r="AL12">
        <v>51.272018000000003</v>
      </c>
      <c r="AM12">
        <v>251.57000699999901</v>
      </c>
      <c r="AN12">
        <v>184.48940999999999</v>
      </c>
      <c r="AO12">
        <v>203.43306000000001</v>
      </c>
      <c r="AP12">
        <v>122.76119199999999</v>
      </c>
      <c r="AQ12">
        <v>140.639938</v>
      </c>
      <c r="AR12">
        <v>238.86000099999899</v>
      </c>
      <c r="AS12">
        <v>712.27002000000005</v>
      </c>
      <c r="AT12">
        <v>89.792762999999994</v>
      </c>
      <c r="AU12">
        <v>53.785418999999997</v>
      </c>
      <c r="AV12">
        <v>131.22732500000001</v>
      </c>
      <c r="AW12">
        <v>76.389999000000003</v>
      </c>
      <c r="AX12">
        <v>198.46571399999999</v>
      </c>
      <c r="AY12">
        <v>53.229457999999902</v>
      </c>
    </row>
    <row r="13" spans="1:51" x14ac:dyDescent="0.3">
      <c r="A13" s="1">
        <v>43571</v>
      </c>
      <c r="B13">
        <v>136.08876000000001</v>
      </c>
      <c r="C13">
        <v>34.648246999999998</v>
      </c>
      <c r="D13">
        <v>39.239497999999998</v>
      </c>
      <c r="E13">
        <v>93.830001999999993</v>
      </c>
      <c r="F13">
        <v>271.42999300000002</v>
      </c>
      <c r="G13">
        <v>144.29830899999999</v>
      </c>
      <c r="H13">
        <v>52.23</v>
      </c>
      <c r="I13">
        <v>69.811881999999997</v>
      </c>
      <c r="J13">
        <v>87.556297000000001</v>
      </c>
      <c r="K13">
        <v>158.69000199999999</v>
      </c>
      <c r="L13">
        <v>34.641013999999998</v>
      </c>
      <c r="M13">
        <v>104.994148</v>
      </c>
      <c r="N13">
        <v>123.417152</v>
      </c>
      <c r="O13">
        <v>42.974654999999998</v>
      </c>
      <c r="P13">
        <v>101.39478299999899</v>
      </c>
      <c r="Q13">
        <v>110.318977</v>
      </c>
      <c r="R13">
        <v>72.601699999999994</v>
      </c>
      <c r="S13">
        <v>29.719411999999998</v>
      </c>
      <c r="T13">
        <v>315.47537199999999</v>
      </c>
      <c r="U13">
        <v>193.500137</v>
      </c>
      <c r="V13">
        <v>26.814404999999901</v>
      </c>
      <c r="W13">
        <v>51.003391000000001</v>
      </c>
      <c r="X13">
        <v>244.67922999999999</v>
      </c>
      <c r="Y13">
        <v>27.719916999999999</v>
      </c>
      <c r="Z13">
        <v>56.3648069999999</v>
      </c>
      <c r="AA13">
        <v>31.769780999999998</v>
      </c>
      <c r="AB13">
        <v>27.93</v>
      </c>
      <c r="AC13">
        <v>125.646819999999</v>
      </c>
      <c r="AD13">
        <v>68.352858999999995</v>
      </c>
      <c r="AE13">
        <v>56.592849999999999</v>
      </c>
      <c r="AF13">
        <v>159.98393200000001</v>
      </c>
      <c r="AG13">
        <v>120.3246</v>
      </c>
      <c r="AH13">
        <v>54.251647999999904</v>
      </c>
      <c r="AI13">
        <v>114.922234</v>
      </c>
      <c r="AJ13">
        <v>59.084201999999998</v>
      </c>
      <c r="AK13">
        <v>113.969237999999</v>
      </c>
      <c r="AL13">
        <v>53.674468999999903</v>
      </c>
      <c r="AM13">
        <v>252.08999599999899</v>
      </c>
      <c r="AN13">
        <v>187.99542199999999</v>
      </c>
      <c r="AO13">
        <v>203.04577599999999</v>
      </c>
      <c r="AP13">
        <v>121.520279</v>
      </c>
      <c r="AQ13">
        <v>143.51580799999999</v>
      </c>
      <c r="AR13">
        <v>239.79885899999999</v>
      </c>
      <c r="AS13">
        <v>706.47997999999995</v>
      </c>
      <c r="AT13">
        <v>93.055060999999995</v>
      </c>
      <c r="AU13">
        <v>54.380389999999998</v>
      </c>
      <c r="AV13">
        <v>129.100494</v>
      </c>
      <c r="AW13">
        <v>78.309997999999993</v>
      </c>
      <c r="AX13">
        <v>198.48564099999999</v>
      </c>
      <c r="AY13">
        <v>54.279384999999998</v>
      </c>
    </row>
    <row r="14" spans="1:51" x14ac:dyDescent="0.3">
      <c r="A14" s="1">
        <v>43572</v>
      </c>
      <c r="B14">
        <v>135.62307699999999</v>
      </c>
      <c r="C14">
        <v>34.040733000000003</v>
      </c>
      <c r="D14">
        <v>39.566001999999997</v>
      </c>
      <c r="E14">
        <v>91.949996999999996</v>
      </c>
      <c r="F14">
        <v>269.45001200000002</v>
      </c>
      <c r="G14">
        <v>143.112503</v>
      </c>
      <c r="H14">
        <v>50.790000999999997</v>
      </c>
      <c r="I14">
        <v>78.363715999999997</v>
      </c>
      <c r="J14">
        <v>88.483718999999994</v>
      </c>
      <c r="K14">
        <v>155.33999599999899</v>
      </c>
      <c r="L14">
        <v>34.670807000000003</v>
      </c>
      <c r="M14">
        <v>105.16892199999999</v>
      </c>
      <c r="N14">
        <v>124.01578499999999</v>
      </c>
      <c r="O14">
        <v>43.330551</v>
      </c>
      <c r="P14">
        <v>99.830566000000005</v>
      </c>
      <c r="Q14">
        <v>113.496483</v>
      </c>
      <c r="R14">
        <v>72.839866999999998</v>
      </c>
      <c r="S14">
        <v>29.868607000000001</v>
      </c>
      <c r="T14">
        <v>317.48608400000001</v>
      </c>
      <c r="U14">
        <v>195.160538</v>
      </c>
      <c r="V14">
        <v>26.923244</v>
      </c>
      <c r="W14">
        <v>51.280848999999897</v>
      </c>
      <c r="X14">
        <v>244.89863599999899</v>
      </c>
      <c r="Y14">
        <v>27.680218</v>
      </c>
      <c r="Z14">
        <v>58.203547999999998</v>
      </c>
      <c r="AA14">
        <v>31.474249</v>
      </c>
      <c r="AB14">
        <v>27.49</v>
      </c>
      <c r="AC14">
        <v>124.480003</v>
      </c>
      <c r="AD14">
        <v>69.378493999999904</v>
      </c>
      <c r="AE14">
        <v>55.956862999999998</v>
      </c>
      <c r="AF14">
        <v>160.19361899999899</v>
      </c>
      <c r="AG14">
        <v>121.320914999999</v>
      </c>
      <c r="AH14">
        <v>54.819153</v>
      </c>
      <c r="AI14">
        <v>114.161812</v>
      </c>
      <c r="AJ14">
        <v>58.975025000000002</v>
      </c>
      <c r="AK14">
        <v>113.770339999999</v>
      </c>
      <c r="AL14">
        <v>53.832653000000001</v>
      </c>
      <c r="AM14">
        <v>251.16999799999999</v>
      </c>
      <c r="AN14">
        <v>187.07646199999999</v>
      </c>
      <c r="AO14">
        <v>205.11128199999999</v>
      </c>
      <c r="AP14">
        <v>126.08683799999901</v>
      </c>
      <c r="AQ14">
        <v>142.167114</v>
      </c>
      <c r="AR14">
        <v>240.707764</v>
      </c>
      <c r="AS14">
        <v>688.21002199999998</v>
      </c>
      <c r="AT14">
        <v>90.687904000000003</v>
      </c>
      <c r="AU14">
        <v>54.677875999999998</v>
      </c>
      <c r="AV14">
        <v>130.93911699999899</v>
      </c>
      <c r="AW14">
        <v>76.559997999999993</v>
      </c>
      <c r="AX14">
        <v>202.35075399999999</v>
      </c>
      <c r="AY14">
        <v>54.021857999999902</v>
      </c>
    </row>
    <row r="15" spans="1:51" x14ac:dyDescent="0.3">
      <c r="A15" s="1">
        <v>43573</v>
      </c>
      <c r="B15">
        <v>137.783051</v>
      </c>
      <c r="C15">
        <v>32.905380000000001</v>
      </c>
      <c r="D15">
        <v>39.872710999999903</v>
      </c>
      <c r="E15">
        <v>93.139999000000003</v>
      </c>
      <c r="F15">
        <v>270.57000699999998</v>
      </c>
      <c r="G15">
        <v>142.85343899999901</v>
      </c>
      <c r="H15">
        <v>51.720001000000003</v>
      </c>
      <c r="I15">
        <v>79.166381999999999</v>
      </c>
      <c r="J15">
        <v>88.952407999999906</v>
      </c>
      <c r="K15">
        <v>155.990005</v>
      </c>
      <c r="L15">
        <v>34.611216999999897</v>
      </c>
      <c r="M15">
        <v>105.367637999999</v>
      </c>
      <c r="N15">
        <v>123.26750199999999</v>
      </c>
      <c r="O15">
        <v>43.360209999999903</v>
      </c>
      <c r="P15">
        <v>99.740905999999995</v>
      </c>
      <c r="Q15">
        <v>112.662384</v>
      </c>
      <c r="R15">
        <v>73.078032999999905</v>
      </c>
      <c r="S15">
        <v>29.868607000000001</v>
      </c>
      <c r="T15">
        <v>315.59420799999998</v>
      </c>
      <c r="U15">
        <v>193.649292</v>
      </c>
      <c r="V15">
        <v>26.824300999999998</v>
      </c>
      <c r="W15">
        <v>51.251125000000002</v>
      </c>
      <c r="X15">
        <v>245.147964</v>
      </c>
      <c r="Y15">
        <v>27.799315999999902</v>
      </c>
      <c r="Z15">
        <v>58.133975999999997</v>
      </c>
      <c r="AA15">
        <v>31.553056999999999</v>
      </c>
      <c r="AB15">
        <v>27.68</v>
      </c>
      <c r="AC15">
        <v>124.17085299999999</v>
      </c>
      <c r="AD15">
        <v>68.707886000000002</v>
      </c>
      <c r="AE15">
        <v>56.046298999999998</v>
      </c>
      <c r="AF15">
        <v>159.91404700000001</v>
      </c>
      <c r="AG15">
        <v>122.91501599999999</v>
      </c>
      <c r="AH15">
        <v>54.878891000000003</v>
      </c>
      <c r="AI15">
        <v>114.072937</v>
      </c>
      <c r="AJ15">
        <v>60.940201000000002</v>
      </c>
      <c r="AK15">
        <v>114.158194999999</v>
      </c>
      <c r="AL15">
        <v>54.761992999999997</v>
      </c>
      <c r="AM15">
        <v>251.41999799999999</v>
      </c>
      <c r="AN15">
        <v>186.08760100000001</v>
      </c>
      <c r="AO15">
        <v>204.22749299999899</v>
      </c>
      <c r="AP15">
        <v>126.166252</v>
      </c>
      <c r="AQ15">
        <v>141.25477599999999</v>
      </c>
      <c r="AR15">
        <v>240.59790000000001</v>
      </c>
      <c r="AS15">
        <v>700</v>
      </c>
      <c r="AT15">
        <v>89.514274999999998</v>
      </c>
      <c r="AU15">
        <v>54.172150000000002</v>
      </c>
      <c r="AV15">
        <v>131.63481100000001</v>
      </c>
      <c r="AW15">
        <v>76.680000000000007</v>
      </c>
      <c r="AX15">
        <v>203.077957</v>
      </c>
      <c r="AY15">
        <v>53.120502000000002</v>
      </c>
    </row>
    <row r="16" spans="1:51" x14ac:dyDescent="0.3">
      <c r="A16" s="1">
        <v>43577</v>
      </c>
      <c r="B16">
        <v>138.08029199999999</v>
      </c>
      <c r="C16">
        <v>32.417374000000002</v>
      </c>
      <c r="D16">
        <v>39.081195999999998</v>
      </c>
      <c r="E16">
        <v>92.519997000000004</v>
      </c>
      <c r="F16">
        <v>272.209991</v>
      </c>
      <c r="G16">
        <v>143.610748</v>
      </c>
      <c r="H16">
        <v>51.860000999999997</v>
      </c>
      <c r="I16">
        <v>81.227538999999993</v>
      </c>
      <c r="J16">
        <v>87.117515999999995</v>
      </c>
      <c r="K16">
        <v>158.759995</v>
      </c>
      <c r="L16">
        <v>34.114643000000001</v>
      </c>
      <c r="M16">
        <v>105.327896</v>
      </c>
      <c r="N16">
        <v>123.277473</v>
      </c>
      <c r="O16">
        <v>41.669696999999999</v>
      </c>
      <c r="P16">
        <v>99.481856999999906</v>
      </c>
      <c r="Q16">
        <v>112.801399</v>
      </c>
      <c r="R16">
        <v>72.045967000000005</v>
      </c>
      <c r="S16">
        <v>29.888497999999998</v>
      </c>
      <c r="T16">
        <v>312.00860599999999</v>
      </c>
      <c r="U16">
        <v>194.09669499999899</v>
      </c>
      <c r="V16">
        <v>27.586184999999901</v>
      </c>
      <c r="W16">
        <v>51.280848999999897</v>
      </c>
      <c r="X16">
        <v>242.76438899999999</v>
      </c>
      <c r="Y16">
        <v>27.700067999999899</v>
      </c>
      <c r="Z16">
        <v>58.461964000000002</v>
      </c>
      <c r="AA16">
        <v>31.602314</v>
      </c>
      <c r="AB16">
        <v>28.18</v>
      </c>
      <c r="AC16">
        <v>124.011284</v>
      </c>
      <c r="AD16">
        <v>68.135894999999906</v>
      </c>
      <c r="AE16">
        <v>55.986674999999998</v>
      </c>
      <c r="AF16">
        <v>160.153671</v>
      </c>
      <c r="AG16">
        <v>123.30358099999999</v>
      </c>
      <c r="AH16">
        <v>54.171996999999998</v>
      </c>
      <c r="AI16">
        <v>113.519897</v>
      </c>
      <c r="AJ16">
        <v>60.701995999999902</v>
      </c>
      <c r="AK16">
        <v>112.984687999999</v>
      </c>
      <c r="AL16">
        <v>53.595370999999901</v>
      </c>
      <c r="AM16">
        <v>252.5</v>
      </c>
      <c r="AN16">
        <v>188.25512699999999</v>
      </c>
      <c r="AO16">
        <v>203.35360700000001</v>
      </c>
      <c r="AP16">
        <v>125.52098100000001</v>
      </c>
      <c r="AQ16">
        <v>138.835083</v>
      </c>
      <c r="AR16">
        <v>242.755279999999</v>
      </c>
      <c r="AS16">
        <v>701.669983</v>
      </c>
      <c r="AT16">
        <v>87.793610000000001</v>
      </c>
      <c r="AU16">
        <v>53.646586999999997</v>
      </c>
      <c r="AV16">
        <v>130.86953700000001</v>
      </c>
      <c r="AW16">
        <v>76.010002</v>
      </c>
      <c r="AX16">
        <v>203.74537699999999</v>
      </c>
      <c r="AY16">
        <v>52.565818999999998</v>
      </c>
    </row>
    <row r="17" spans="1:51" x14ac:dyDescent="0.3">
      <c r="A17" s="1">
        <v>43578</v>
      </c>
      <c r="B17">
        <v>138.64505</v>
      </c>
      <c r="C17">
        <v>32.238106000000002</v>
      </c>
      <c r="D17">
        <v>39.407699999999998</v>
      </c>
      <c r="E17">
        <v>94.629997000000003</v>
      </c>
      <c r="F17">
        <v>278.48998999999998</v>
      </c>
      <c r="G17">
        <v>145.55386399999901</v>
      </c>
      <c r="H17">
        <v>53.610000999999997</v>
      </c>
      <c r="I17">
        <v>85.934517</v>
      </c>
      <c r="J17">
        <v>87.187325000000001</v>
      </c>
      <c r="K17">
        <v>161.229996</v>
      </c>
      <c r="L17">
        <v>34.611216999999897</v>
      </c>
      <c r="M17">
        <v>102.49623099999999</v>
      </c>
      <c r="N17">
        <v>123.945945999999</v>
      </c>
      <c r="O17">
        <v>41.303908999999997</v>
      </c>
      <c r="P17">
        <v>100.508064</v>
      </c>
      <c r="Q17">
        <v>112.940413999999</v>
      </c>
      <c r="R17">
        <v>73.058188999999999</v>
      </c>
      <c r="S17">
        <v>29.908390000000001</v>
      </c>
      <c r="T17">
        <v>312.64254799999998</v>
      </c>
      <c r="U17">
        <v>193.65922499999999</v>
      </c>
      <c r="V17">
        <v>27.566396999999998</v>
      </c>
      <c r="W17">
        <v>50.547558000000002</v>
      </c>
      <c r="X17">
        <v>244.91857899999999</v>
      </c>
      <c r="Y17">
        <v>28.146684999999898</v>
      </c>
      <c r="Z17">
        <v>58.422206999999901</v>
      </c>
      <c r="AA17">
        <v>31.622012999999999</v>
      </c>
      <c r="AB17">
        <v>27.969998999999898</v>
      </c>
      <c r="AC17">
        <v>125.53711699999999</v>
      </c>
      <c r="AD17">
        <v>68.244377</v>
      </c>
      <c r="AE17">
        <v>56.334479999999999</v>
      </c>
      <c r="AF17">
        <v>161.411743</v>
      </c>
      <c r="AG17">
        <v>124.977379</v>
      </c>
      <c r="AH17">
        <v>54.948581999999902</v>
      </c>
      <c r="AI17">
        <v>114.932106</v>
      </c>
      <c r="AJ17">
        <v>60.821097999999999</v>
      </c>
      <c r="AK17">
        <v>113.481940999999</v>
      </c>
      <c r="AL17">
        <v>53.832653000000001</v>
      </c>
      <c r="AM17">
        <v>256.67001299999998</v>
      </c>
      <c r="AN17">
        <v>190.452606</v>
      </c>
      <c r="AO17">
        <v>204.614777</v>
      </c>
      <c r="AP17">
        <v>126.166252</v>
      </c>
      <c r="AQ17">
        <v>141.710938</v>
      </c>
      <c r="AR17">
        <v>243.194748</v>
      </c>
      <c r="AS17">
        <v>702.46002199999998</v>
      </c>
      <c r="AT17">
        <v>88.758368999999902</v>
      </c>
      <c r="AU17">
        <v>52.773968000000004</v>
      </c>
      <c r="AV17">
        <v>132.53921499999899</v>
      </c>
      <c r="AW17">
        <v>76.599997999999999</v>
      </c>
      <c r="AX17">
        <v>206.68405200000001</v>
      </c>
      <c r="AY17">
        <v>53.239360999999903</v>
      </c>
    </row>
    <row r="18" spans="1:51" x14ac:dyDescent="0.3">
      <c r="A18" s="1">
        <v>43579</v>
      </c>
      <c r="B18">
        <v>137.93167099999999</v>
      </c>
      <c r="C18">
        <v>32.068801999999998</v>
      </c>
      <c r="D18">
        <v>39.298862</v>
      </c>
      <c r="E18">
        <v>94.150002000000001</v>
      </c>
      <c r="F18">
        <v>275.45001200000002</v>
      </c>
      <c r="G18">
        <v>146.47061199999999</v>
      </c>
      <c r="H18">
        <v>53.049999</v>
      </c>
      <c r="I18">
        <v>86.043518000000006</v>
      </c>
      <c r="J18">
        <v>88.144660999999999</v>
      </c>
      <c r="K18">
        <v>159.55999800000001</v>
      </c>
      <c r="L18">
        <v>34.213959000000003</v>
      </c>
      <c r="M18">
        <v>103.02282</v>
      </c>
      <c r="N18">
        <v>125.751801</v>
      </c>
      <c r="O18">
        <v>41.521403999999997</v>
      </c>
      <c r="P18">
        <v>100.08961499999999</v>
      </c>
      <c r="Q18">
        <v>112.751762</v>
      </c>
      <c r="R18">
        <v>74.120025999999996</v>
      </c>
      <c r="S18">
        <v>29.858659999999901</v>
      </c>
      <c r="T18">
        <v>311.34494000000001</v>
      </c>
      <c r="U18">
        <v>194.31542999999999</v>
      </c>
      <c r="V18">
        <v>27.2893469999999</v>
      </c>
      <c r="W18">
        <v>50.220551</v>
      </c>
      <c r="X18">
        <v>247.29217499999999</v>
      </c>
      <c r="Y18">
        <v>28.503975000000001</v>
      </c>
      <c r="Z18">
        <v>58.362575999999997</v>
      </c>
      <c r="AA18">
        <v>30.3315219999999</v>
      </c>
      <c r="AB18">
        <v>28.459999</v>
      </c>
      <c r="AC18">
        <v>124.150902</v>
      </c>
      <c r="AD18">
        <v>67.879486</v>
      </c>
      <c r="AE18">
        <v>56.523288999999998</v>
      </c>
      <c r="AF18">
        <v>161.24200400000001</v>
      </c>
      <c r="AG18">
        <v>124.548965</v>
      </c>
      <c r="AH18">
        <v>55.177577999999997</v>
      </c>
      <c r="AI18">
        <v>116.956604</v>
      </c>
      <c r="AJ18">
        <v>62.041885000000001</v>
      </c>
      <c r="AK18">
        <v>116.64443199999999</v>
      </c>
      <c r="AL18">
        <v>53.328433999999902</v>
      </c>
      <c r="AM18">
        <v>256.33999599999999</v>
      </c>
      <c r="AN18">
        <v>190.95204200000001</v>
      </c>
      <c r="AO18">
        <v>205.28010599999999</v>
      </c>
      <c r="AP18">
        <v>125.997489999999</v>
      </c>
      <c r="AQ18">
        <v>143.19845599999999</v>
      </c>
      <c r="AR18">
        <v>244.99255400000001</v>
      </c>
      <c r="AS18">
        <v>709.75</v>
      </c>
      <c r="AT18">
        <v>89.414817999999997</v>
      </c>
      <c r="AU18">
        <v>53.021872999999999</v>
      </c>
      <c r="AV18">
        <v>134.26850899999999</v>
      </c>
      <c r="AW18">
        <v>77.25</v>
      </c>
      <c r="AX18">
        <v>206.365295</v>
      </c>
      <c r="AY18">
        <v>53.219551000000003</v>
      </c>
    </row>
    <row r="19" spans="1:51" x14ac:dyDescent="0.3">
      <c r="A19" s="1">
        <v>43580</v>
      </c>
      <c r="B19">
        <v>133.79995700000001</v>
      </c>
      <c r="C19">
        <v>31.501121999999999</v>
      </c>
      <c r="D19">
        <v>38.695332000000001</v>
      </c>
      <c r="E19">
        <v>92.980002999999996</v>
      </c>
      <c r="F19">
        <v>277.66000400000001</v>
      </c>
      <c r="G19">
        <v>145.02572599999999</v>
      </c>
      <c r="H19">
        <v>52.860000999999997</v>
      </c>
      <c r="I19">
        <v>84.299460999999994</v>
      </c>
      <c r="J19">
        <v>87.316963000000001</v>
      </c>
      <c r="K19">
        <v>163.08999599999899</v>
      </c>
      <c r="L19">
        <v>33.330058999999999</v>
      </c>
      <c r="M19">
        <v>102.61545599999999</v>
      </c>
      <c r="N19">
        <v>126.091026</v>
      </c>
      <c r="O19">
        <v>40.582229999999903</v>
      </c>
      <c r="P19">
        <v>99.153075999999999</v>
      </c>
      <c r="Q19">
        <v>112.811333</v>
      </c>
      <c r="R19">
        <v>73.226890999999995</v>
      </c>
      <c r="S19">
        <v>29.918337000000001</v>
      </c>
      <c r="T19">
        <v>308.85879499999999</v>
      </c>
      <c r="U19">
        <v>203.89996299999899</v>
      </c>
      <c r="V19">
        <v>26.962826</v>
      </c>
      <c r="W19">
        <v>49.764721000000002</v>
      </c>
      <c r="X19">
        <v>244.93853799999999</v>
      </c>
      <c r="Y19">
        <v>27.898562999999999</v>
      </c>
      <c r="Z19">
        <v>57.259331000000003</v>
      </c>
      <c r="AA19">
        <v>29.888221999999999</v>
      </c>
      <c r="AB19">
        <v>27.66</v>
      </c>
      <c r="AC19">
        <v>124.878922</v>
      </c>
      <c r="AD19">
        <v>67.780868999999996</v>
      </c>
      <c r="AE19">
        <v>55.976737999999997</v>
      </c>
      <c r="AF19">
        <v>160.77271999999999</v>
      </c>
      <c r="AG19">
        <v>128.67369099999999</v>
      </c>
      <c r="AH19">
        <v>54.839066000000003</v>
      </c>
      <c r="AI19">
        <v>115.71228000000001</v>
      </c>
      <c r="AJ19">
        <v>62.329715999999998</v>
      </c>
      <c r="AK19">
        <v>114.38692500000001</v>
      </c>
      <c r="AL19">
        <v>52.349659000000003</v>
      </c>
      <c r="AM19">
        <v>257.220000999999</v>
      </c>
      <c r="AN19">
        <v>186.696899</v>
      </c>
      <c r="AO19">
        <v>205.06163000000001</v>
      </c>
      <c r="AP19">
        <v>125.213234</v>
      </c>
      <c r="AQ19">
        <v>145.776825</v>
      </c>
      <c r="AR19">
        <v>245.31217999999899</v>
      </c>
      <c r="AS19">
        <v>678.07000700000003</v>
      </c>
      <c r="AT19">
        <v>88.052207999999993</v>
      </c>
      <c r="AU19">
        <v>52.238490999999897</v>
      </c>
      <c r="AV19">
        <v>136.39532500000001</v>
      </c>
      <c r="AW19">
        <v>77.300003000000004</v>
      </c>
      <c r="AX19">
        <v>204.49250799999999</v>
      </c>
      <c r="AY19">
        <v>53.318604000000001</v>
      </c>
    </row>
    <row r="20" spans="1:51" x14ac:dyDescent="0.3">
      <c r="A20" s="1">
        <v>43581</v>
      </c>
      <c r="B20">
        <v>135.80140700000001</v>
      </c>
      <c r="C20">
        <v>31.3318159999999</v>
      </c>
      <c r="D20">
        <v>39.259289000000003</v>
      </c>
      <c r="E20">
        <v>94.470000999999996</v>
      </c>
      <c r="F20">
        <v>281.959991</v>
      </c>
      <c r="G20">
        <v>145.743179</v>
      </c>
      <c r="H20">
        <v>53.389998999999897</v>
      </c>
      <c r="I20">
        <v>85.855239999999995</v>
      </c>
      <c r="J20">
        <v>88.064880000000002</v>
      </c>
      <c r="K20">
        <v>165.96000699999999</v>
      </c>
      <c r="L20">
        <v>33.419440999999999</v>
      </c>
      <c r="M20">
        <v>105.178856</v>
      </c>
      <c r="N20">
        <v>124.97358699999999</v>
      </c>
      <c r="O20">
        <v>40.918354000000001</v>
      </c>
      <c r="P20">
        <v>100.607697</v>
      </c>
      <c r="Q20">
        <v>113.665291</v>
      </c>
      <c r="R20">
        <v>72.244445999999996</v>
      </c>
      <c r="S20">
        <v>30.186885999999902</v>
      </c>
      <c r="T20">
        <v>307.46218900000002</v>
      </c>
      <c r="U20">
        <v>205.20242300000001</v>
      </c>
      <c r="V20">
        <v>26.794615</v>
      </c>
      <c r="W20">
        <v>50.626835</v>
      </c>
      <c r="X20">
        <v>243.16332999999901</v>
      </c>
      <c r="Y20">
        <v>27.035107</v>
      </c>
      <c r="Z20">
        <v>52.110863000000002</v>
      </c>
      <c r="AA20">
        <v>30.223159999999901</v>
      </c>
      <c r="AB20">
        <v>27.879998999999899</v>
      </c>
      <c r="AC20">
        <v>127.412003</v>
      </c>
      <c r="AD20">
        <v>68.550094999999999</v>
      </c>
      <c r="AE20">
        <v>55.529559999999996</v>
      </c>
      <c r="AF20">
        <v>162.679779</v>
      </c>
      <c r="AG20">
        <v>129.410965</v>
      </c>
      <c r="AH20">
        <v>54.819153</v>
      </c>
      <c r="AI20">
        <v>115.751785</v>
      </c>
      <c r="AJ20">
        <v>63.352004999999998</v>
      </c>
      <c r="AK20">
        <v>113.81012</v>
      </c>
      <c r="AL20">
        <v>50.342674000000002</v>
      </c>
      <c r="AM20">
        <v>257.86999500000002</v>
      </c>
      <c r="AN20">
        <v>177.88694799999999</v>
      </c>
      <c r="AO20">
        <v>202.191757</v>
      </c>
      <c r="AP20">
        <v>125.48126999999999</v>
      </c>
      <c r="AQ20">
        <v>148.057693</v>
      </c>
      <c r="AR20">
        <v>246.380875</v>
      </c>
      <c r="AS20">
        <v>676.78997800000002</v>
      </c>
      <c r="AT20">
        <v>86.550353999999999</v>
      </c>
      <c r="AU20">
        <v>52.407066</v>
      </c>
      <c r="AV20">
        <v>139.05883799999901</v>
      </c>
      <c r="AW20">
        <v>74.989998</v>
      </c>
      <c r="AX20">
        <v>203.516266</v>
      </c>
      <c r="AY20">
        <v>53.902991999999998</v>
      </c>
    </row>
    <row r="21" spans="1:51" x14ac:dyDescent="0.3">
      <c r="A21" s="1">
        <v>43584</v>
      </c>
      <c r="B21">
        <v>137.28762800000001</v>
      </c>
      <c r="C21">
        <v>30.634667999999898</v>
      </c>
      <c r="D21">
        <v>39.585784999999902</v>
      </c>
      <c r="E21">
        <v>94.730002999999996</v>
      </c>
      <c r="F21">
        <v>286.14001500000001</v>
      </c>
      <c r="G21">
        <v>144.74671899999899</v>
      </c>
      <c r="H21">
        <v>53.380001</v>
      </c>
      <c r="I21">
        <v>86.459716999999998</v>
      </c>
      <c r="J21">
        <v>88.015022000000002</v>
      </c>
      <c r="K21">
        <v>165.36000100000001</v>
      </c>
      <c r="L21">
        <v>33.498894</v>
      </c>
      <c r="M21">
        <v>104.10580400000001</v>
      </c>
      <c r="N21">
        <v>124.81395000000001</v>
      </c>
      <c r="O21">
        <v>40.354850999999996</v>
      </c>
      <c r="P21">
        <v>100.44828800000001</v>
      </c>
      <c r="Q21">
        <v>115.30368799999999</v>
      </c>
      <c r="R21">
        <v>72.829941000000005</v>
      </c>
      <c r="S21">
        <v>30.60463</v>
      </c>
      <c r="T21">
        <v>309.75024400000001</v>
      </c>
      <c r="U21">
        <v>204.933975</v>
      </c>
      <c r="V21">
        <v>27.131032999999999</v>
      </c>
      <c r="W21">
        <v>50.478190999999903</v>
      </c>
      <c r="X21">
        <v>243.622086</v>
      </c>
      <c r="Y21">
        <v>27.729842999999999</v>
      </c>
      <c r="Z21">
        <v>50.798896999999997</v>
      </c>
      <c r="AA21">
        <v>30.420180999999999</v>
      </c>
      <c r="AB21">
        <v>27.690000999999999</v>
      </c>
      <c r="AC21">
        <v>129.625946</v>
      </c>
      <c r="AD21">
        <v>70.049103000000002</v>
      </c>
      <c r="AE21">
        <v>55.777991999999998</v>
      </c>
      <c r="AF21">
        <v>163.89790300000001</v>
      </c>
      <c r="AG21">
        <v>129.29141200000001</v>
      </c>
      <c r="AH21">
        <v>54.540374999999997</v>
      </c>
      <c r="AI21">
        <v>115.248122999999</v>
      </c>
      <c r="AJ21">
        <v>63.401629999999997</v>
      </c>
      <c r="AK21">
        <v>113.253197</v>
      </c>
      <c r="AL21">
        <v>49.897778000000002</v>
      </c>
      <c r="AM21">
        <v>260.220000999999</v>
      </c>
      <c r="AN21">
        <v>179.12554900000001</v>
      </c>
      <c r="AO21">
        <v>200.75186199999999</v>
      </c>
      <c r="AP21">
        <v>125.76916499999901</v>
      </c>
      <c r="AQ21">
        <v>147.532104</v>
      </c>
      <c r="AR21">
        <v>246.83033799999899</v>
      </c>
      <c r="AS21">
        <v>677.90002400000003</v>
      </c>
      <c r="AT21">
        <v>86.331542999999996</v>
      </c>
      <c r="AU21">
        <v>53.111117999999998</v>
      </c>
      <c r="AV21">
        <v>138.442657</v>
      </c>
      <c r="AW21">
        <v>75.449996999999996</v>
      </c>
      <c r="AX21">
        <v>203.825073</v>
      </c>
      <c r="AY21">
        <v>53.912898999999904</v>
      </c>
    </row>
    <row r="22" spans="1:51" x14ac:dyDescent="0.3">
      <c r="A22" s="1">
        <v>43585</v>
      </c>
      <c r="B22">
        <v>137.54525799999999</v>
      </c>
      <c r="C22">
        <v>30.933444999999999</v>
      </c>
      <c r="D22">
        <v>38.537028999999997</v>
      </c>
      <c r="E22">
        <v>94.650002000000001</v>
      </c>
      <c r="F22">
        <v>289.25</v>
      </c>
      <c r="G22">
        <v>144.397964</v>
      </c>
      <c r="H22">
        <v>53.23</v>
      </c>
      <c r="I22">
        <v>85.349861000000004</v>
      </c>
      <c r="J22">
        <v>87.586212000000003</v>
      </c>
      <c r="K22">
        <v>165.35000600000001</v>
      </c>
      <c r="L22">
        <v>31.631775000000001</v>
      </c>
      <c r="M22">
        <v>105.79486799999999</v>
      </c>
      <c r="N22">
        <v>125.801682</v>
      </c>
      <c r="O22">
        <v>40.552570000000003</v>
      </c>
      <c r="P22">
        <v>100.58776899999999</v>
      </c>
      <c r="Q22">
        <v>115.234184</v>
      </c>
      <c r="R22">
        <v>73.842162999999999</v>
      </c>
      <c r="S22">
        <v>30.415648999999998</v>
      </c>
      <c r="T22">
        <v>315.37631199999998</v>
      </c>
      <c r="U22">
        <v>206.236435</v>
      </c>
      <c r="V22">
        <v>26.774827999999999</v>
      </c>
      <c r="W22">
        <v>51.003391000000001</v>
      </c>
      <c r="X22">
        <v>244.86871299999899</v>
      </c>
      <c r="Y22">
        <v>27.561121</v>
      </c>
      <c r="Z22">
        <v>50.729323999999998</v>
      </c>
      <c r="AA22">
        <v>30.498989000000002</v>
      </c>
      <c r="AB22">
        <v>27.629998999999899</v>
      </c>
      <c r="AC22">
        <v>129.48632799999999</v>
      </c>
      <c r="AD22">
        <v>69.723656000000005</v>
      </c>
      <c r="AE22">
        <v>55.599120999999997</v>
      </c>
      <c r="AF22">
        <v>164.17747499999999</v>
      </c>
      <c r="AG22">
        <v>130.11836199999999</v>
      </c>
      <c r="AH22">
        <v>54.639941999999998</v>
      </c>
      <c r="AI22">
        <v>116.364066999999</v>
      </c>
      <c r="AJ22">
        <v>63.709308999999998</v>
      </c>
      <c r="AK22">
        <v>115.600212</v>
      </c>
      <c r="AL22">
        <v>50.540405</v>
      </c>
      <c r="AM22">
        <v>260.95001200000002</v>
      </c>
      <c r="AN22">
        <v>180.79363999999899</v>
      </c>
      <c r="AO22">
        <v>202.281128</v>
      </c>
      <c r="AP22">
        <v>127.11927799999999</v>
      </c>
      <c r="AQ22">
        <v>143.24804699999899</v>
      </c>
      <c r="AR22">
        <v>253.93171699999999</v>
      </c>
      <c r="AS22">
        <v>688.03997800000002</v>
      </c>
      <c r="AT22">
        <v>87.704093999999998</v>
      </c>
      <c r="AU22">
        <v>53.121032999999997</v>
      </c>
      <c r="AV22">
        <v>136.12698399999999</v>
      </c>
      <c r="AW22">
        <v>75.610000999999997</v>
      </c>
      <c r="AX22">
        <v>199.900192</v>
      </c>
      <c r="AY22">
        <v>54.338818000000003</v>
      </c>
    </row>
    <row r="23" spans="1:51" x14ac:dyDescent="0.3">
      <c r="A23" s="1">
        <v>43586</v>
      </c>
      <c r="B23">
        <v>138.476608</v>
      </c>
      <c r="C23">
        <v>30.196460999999999</v>
      </c>
      <c r="D23">
        <v>38.339146</v>
      </c>
      <c r="E23">
        <v>94.860000999999997</v>
      </c>
      <c r="F23">
        <v>283.35000600000001</v>
      </c>
      <c r="G23">
        <v>142.22564700000001</v>
      </c>
      <c r="H23">
        <v>52.240001999999997</v>
      </c>
      <c r="I23">
        <v>85.587692000000004</v>
      </c>
      <c r="J23">
        <v>85.661574999999999</v>
      </c>
      <c r="K23">
        <v>162.14999399999999</v>
      </c>
      <c r="L23">
        <v>32.088622999999998</v>
      </c>
      <c r="M23">
        <v>104.25483699999999</v>
      </c>
      <c r="N23">
        <v>123.53688</v>
      </c>
      <c r="O23">
        <v>39.890205000000002</v>
      </c>
      <c r="P23">
        <v>100.408431999999</v>
      </c>
      <c r="Q23">
        <v>114.35044099999899</v>
      </c>
      <c r="R23">
        <v>73.266586000000004</v>
      </c>
      <c r="S23">
        <v>30.097370000000002</v>
      </c>
      <c r="T23">
        <v>315.87155200000001</v>
      </c>
      <c r="U23">
        <v>202.786407</v>
      </c>
      <c r="V23">
        <v>25.745788999999998</v>
      </c>
      <c r="W23">
        <v>50.844840999999903</v>
      </c>
      <c r="X23">
        <v>240.93931599999999</v>
      </c>
      <c r="Y23">
        <v>27.580971000000002</v>
      </c>
      <c r="Z23">
        <v>50.451022999999999</v>
      </c>
      <c r="AA23">
        <v>30.3315219999999</v>
      </c>
      <c r="AB23">
        <v>26.809998999999902</v>
      </c>
      <c r="AC23">
        <v>128.459137</v>
      </c>
      <c r="AD23">
        <v>68.993881000000002</v>
      </c>
      <c r="AE23">
        <v>55.231440999999997</v>
      </c>
      <c r="AF23">
        <v>162.53999299999899</v>
      </c>
      <c r="AG23">
        <v>127.408379</v>
      </c>
      <c r="AH23">
        <v>53.704051999999997</v>
      </c>
      <c r="AI23">
        <v>114.843231</v>
      </c>
      <c r="AJ23">
        <v>58.905547999999897</v>
      </c>
      <c r="AK23">
        <v>114.068687</v>
      </c>
      <c r="AL23">
        <v>50.224032999999999</v>
      </c>
      <c r="AM23">
        <v>257.57000699999998</v>
      </c>
      <c r="AN23">
        <v>180.264252</v>
      </c>
      <c r="AO23">
        <v>197.415268</v>
      </c>
      <c r="AP23">
        <v>126.315162999999</v>
      </c>
      <c r="AQ23">
        <v>144.923981</v>
      </c>
      <c r="AR23">
        <v>248.448364</v>
      </c>
      <c r="AS23">
        <v>688.55999799999995</v>
      </c>
      <c r="AT23">
        <v>88.002480000000006</v>
      </c>
      <c r="AU23">
        <v>53.230109999999897</v>
      </c>
      <c r="AV23">
        <v>135.54061899999999</v>
      </c>
      <c r="AW23">
        <v>75.580001999999993</v>
      </c>
      <c r="AX23">
        <v>209.712402</v>
      </c>
      <c r="AY23">
        <v>55.289695999999999</v>
      </c>
    </row>
    <row r="24" spans="1:51" x14ac:dyDescent="0.3">
      <c r="A24" s="1">
        <v>43587</v>
      </c>
      <c r="B24">
        <v>141.00320400000001</v>
      </c>
      <c r="C24">
        <v>29.977357999999999</v>
      </c>
      <c r="D24">
        <v>37.844448</v>
      </c>
      <c r="E24">
        <v>94.400002000000001</v>
      </c>
      <c r="F24">
        <v>279.64001500000001</v>
      </c>
      <c r="G24">
        <v>141.84700000000001</v>
      </c>
      <c r="H24">
        <v>52.439999</v>
      </c>
      <c r="I24">
        <v>86.350707999999997</v>
      </c>
      <c r="J24">
        <v>85.033317999999994</v>
      </c>
      <c r="K24">
        <v>161.83000200000001</v>
      </c>
      <c r="L24">
        <v>31.363624999999999</v>
      </c>
      <c r="M24">
        <v>104.88078299999999</v>
      </c>
      <c r="N24">
        <v>124.345024</v>
      </c>
      <c r="O24">
        <v>40.008839000000002</v>
      </c>
      <c r="P24">
        <v>98.884070999999906</v>
      </c>
      <c r="Q24">
        <v>114.598686</v>
      </c>
      <c r="R24">
        <v>74.606285</v>
      </c>
      <c r="S24">
        <v>30.336081</v>
      </c>
      <c r="T24">
        <v>312.820831</v>
      </c>
      <c r="U24">
        <v>205.64982599999999</v>
      </c>
      <c r="V24">
        <v>25.211476999999999</v>
      </c>
      <c r="W24">
        <v>50.795291999999897</v>
      </c>
      <c r="X24">
        <v>242.036362</v>
      </c>
      <c r="Y24">
        <v>27.66037</v>
      </c>
      <c r="Z24">
        <v>50.242305999999999</v>
      </c>
      <c r="AA24">
        <v>30.164054999999902</v>
      </c>
      <c r="AB24">
        <v>28.290001</v>
      </c>
      <c r="AC24">
        <v>127.880713999999</v>
      </c>
      <c r="AD24">
        <v>69.388351</v>
      </c>
      <c r="AE24">
        <v>54.595455000000001</v>
      </c>
      <c r="AF24">
        <v>160.872559</v>
      </c>
      <c r="AG24">
        <v>125.74453699999999</v>
      </c>
      <c r="AH24">
        <v>54.211822999999903</v>
      </c>
      <c r="AI24">
        <v>115.998672</v>
      </c>
      <c r="AJ24">
        <v>59.471279000000003</v>
      </c>
      <c r="AK24">
        <v>116.316245999999</v>
      </c>
      <c r="AL24">
        <v>49.195827000000001</v>
      </c>
      <c r="AM24">
        <v>256.83999599999999</v>
      </c>
      <c r="AN24">
        <v>182.98113999999899</v>
      </c>
      <c r="AO24">
        <v>199.60986299999999</v>
      </c>
      <c r="AP24">
        <v>125.90815000000001</v>
      </c>
      <c r="AQ24">
        <v>144.348816</v>
      </c>
      <c r="AR24">
        <v>246.89025899999999</v>
      </c>
      <c r="AS24">
        <v>707.86999500000002</v>
      </c>
      <c r="AT24">
        <v>90.300010999999998</v>
      </c>
      <c r="AU24">
        <v>53.339191</v>
      </c>
      <c r="AV24">
        <v>133.31440699999999</v>
      </c>
      <c r="AW24">
        <v>76.75</v>
      </c>
      <c r="AX24">
        <v>208.347656</v>
      </c>
      <c r="AY24">
        <v>53.813853999999999</v>
      </c>
    </row>
    <row r="25" spans="1:51" x14ac:dyDescent="0.3">
      <c r="A25" s="1">
        <v>43588</v>
      </c>
      <c r="B25">
        <v>141.151825</v>
      </c>
      <c r="C25">
        <v>30.096867</v>
      </c>
      <c r="D25">
        <v>38.388615000000001</v>
      </c>
      <c r="E25">
        <v>92.5</v>
      </c>
      <c r="F25">
        <v>285.57998700000002</v>
      </c>
      <c r="G25">
        <v>143.112503</v>
      </c>
      <c r="H25">
        <v>55.080002</v>
      </c>
      <c r="I25">
        <v>88.481239000000002</v>
      </c>
      <c r="J25">
        <v>85.462119999999999</v>
      </c>
      <c r="K25">
        <v>163.33999599999899</v>
      </c>
      <c r="L25">
        <v>31.770814999999999</v>
      </c>
      <c r="M25">
        <v>105.397446</v>
      </c>
      <c r="N25">
        <v>124.41486399999999</v>
      </c>
      <c r="O25">
        <v>39.830890999999902</v>
      </c>
      <c r="P25">
        <v>98.784447</v>
      </c>
      <c r="Q25">
        <v>115.30368799999999</v>
      </c>
      <c r="R25">
        <v>74.457427999999993</v>
      </c>
      <c r="S25">
        <v>30.54495</v>
      </c>
      <c r="T25">
        <v>312.711852999999</v>
      </c>
      <c r="U25">
        <v>206.58442700000001</v>
      </c>
      <c r="V25">
        <v>24.783996999999999</v>
      </c>
      <c r="W25">
        <v>50.716019000000003</v>
      </c>
      <c r="X25">
        <v>243.96116599999999</v>
      </c>
      <c r="Y25">
        <v>27.442021999999898</v>
      </c>
      <c r="Z25">
        <v>51.435001</v>
      </c>
      <c r="AA25">
        <v>30.242863</v>
      </c>
      <c r="AB25">
        <v>28.219998999999898</v>
      </c>
      <c r="AC25">
        <v>126.753791999999</v>
      </c>
      <c r="AD25">
        <v>70.142685</v>
      </c>
      <c r="AE25">
        <v>54.595455000000001</v>
      </c>
      <c r="AF25">
        <v>161.79115300000001</v>
      </c>
      <c r="AG25">
        <v>128.42460600000001</v>
      </c>
      <c r="AH25">
        <v>53.793655000000001</v>
      </c>
      <c r="AI25">
        <v>116.774055</v>
      </c>
      <c r="AJ25">
        <v>60.910423000000002</v>
      </c>
      <c r="AK25">
        <v>116.30630499999999</v>
      </c>
      <c r="AL25">
        <v>50.224032999999999</v>
      </c>
      <c r="AM25">
        <v>257.75</v>
      </c>
      <c r="AN25">
        <v>182.801346</v>
      </c>
      <c r="AO25">
        <v>199.16301000000001</v>
      </c>
      <c r="AP25">
        <v>126.742035</v>
      </c>
      <c r="AQ25">
        <v>146.133835</v>
      </c>
      <c r="AR25">
        <v>247.649338</v>
      </c>
      <c r="AS25">
        <v>709.52002000000005</v>
      </c>
      <c r="AT25">
        <v>87.127228000000002</v>
      </c>
      <c r="AU25">
        <v>53.626759</v>
      </c>
      <c r="AV25">
        <v>133.50323499999999</v>
      </c>
      <c r="AW25">
        <v>75.180000000000007</v>
      </c>
      <c r="AX25">
        <v>210.93768299999999</v>
      </c>
      <c r="AY25">
        <v>54.655777</v>
      </c>
    </row>
    <row r="26" spans="1:51" x14ac:dyDescent="0.3">
      <c r="A26" s="1">
        <v>43591</v>
      </c>
      <c r="B26">
        <v>138.69459499999999</v>
      </c>
      <c r="C26">
        <v>29.818009999999902</v>
      </c>
      <c r="D26">
        <v>37.686146000000001</v>
      </c>
      <c r="E26">
        <v>93.760002</v>
      </c>
      <c r="F26">
        <v>283.66000400000001</v>
      </c>
      <c r="G26">
        <v>141.777252</v>
      </c>
      <c r="H26">
        <v>56.220001000000003</v>
      </c>
      <c r="I26">
        <v>87.450660999999997</v>
      </c>
      <c r="J26">
        <v>83.338036000000002</v>
      </c>
      <c r="K26">
        <v>162.5</v>
      </c>
      <c r="L26">
        <v>31.284171999999899</v>
      </c>
      <c r="M26">
        <v>105.000014999999</v>
      </c>
      <c r="N26">
        <v>124.07564499999999</v>
      </c>
      <c r="O26">
        <v>40.157127000000003</v>
      </c>
      <c r="P26">
        <v>98.017280999999997</v>
      </c>
      <c r="Q26">
        <v>114.28093</v>
      </c>
      <c r="R26">
        <v>74.387962000000002</v>
      </c>
      <c r="S26">
        <v>30.306239999999999</v>
      </c>
      <c r="T26">
        <v>308.611176</v>
      </c>
      <c r="U26">
        <v>203.36305200000001</v>
      </c>
      <c r="V26">
        <v>24.624935000000001</v>
      </c>
      <c r="W26">
        <v>50.98357</v>
      </c>
      <c r="X26">
        <v>243.572204999999</v>
      </c>
      <c r="Y26">
        <v>27.025182999999998</v>
      </c>
      <c r="Z26">
        <v>51.220001000000003</v>
      </c>
      <c r="AA26">
        <v>30.134501</v>
      </c>
      <c r="AB26">
        <v>27.42</v>
      </c>
      <c r="AC26">
        <v>123.75199099999899</v>
      </c>
      <c r="AD26">
        <v>69.884628000000006</v>
      </c>
      <c r="AE26">
        <v>54.24765</v>
      </c>
      <c r="AF26">
        <v>162.030777</v>
      </c>
      <c r="AG26">
        <v>127.677376</v>
      </c>
      <c r="AH26">
        <v>53.952956999999998</v>
      </c>
      <c r="AI26">
        <v>115.173592</v>
      </c>
      <c r="AJ26">
        <v>60.523345999999997</v>
      </c>
      <c r="AK26">
        <v>114.297423999999</v>
      </c>
      <c r="AL26">
        <v>48.998095999999997</v>
      </c>
      <c r="AM26">
        <v>256.63000499999998</v>
      </c>
      <c r="AN26">
        <v>179.644958</v>
      </c>
      <c r="AO26">
        <v>198.239487</v>
      </c>
      <c r="AP26">
        <v>126.34493999999999</v>
      </c>
      <c r="AQ26">
        <v>140.183762</v>
      </c>
      <c r="AR26">
        <v>248.33850099999901</v>
      </c>
      <c r="AS26">
        <v>716.669983</v>
      </c>
      <c r="AT26">
        <v>86.053055000000001</v>
      </c>
      <c r="AU26">
        <v>53.468097999999998</v>
      </c>
      <c r="AV26">
        <v>134.16911299999899</v>
      </c>
      <c r="AW26">
        <v>74.330001999999993</v>
      </c>
      <c r="AX26">
        <v>207.68022199999999</v>
      </c>
      <c r="AY26">
        <v>54.328910999999998</v>
      </c>
    </row>
    <row r="27" spans="1:51" x14ac:dyDescent="0.3">
      <c r="A27" s="1">
        <v>43592</v>
      </c>
      <c r="B27">
        <v>136.48507699999999</v>
      </c>
      <c r="C27">
        <v>30.594829999999899</v>
      </c>
      <c r="D27">
        <v>38.121479000000001</v>
      </c>
      <c r="E27">
        <v>92.730002999999996</v>
      </c>
      <c r="F27">
        <v>277.07000699999998</v>
      </c>
      <c r="G27">
        <v>141.24911499999999</v>
      </c>
      <c r="H27">
        <v>54.939999</v>
      </c>
      <c r="I27">
        <v>84.428283999999906</v>
      </c>
      <c r="J27">
        <v>82.310897999999995</v>
      </c>
      <c r="K27">
        <v>156.89999399999999</v>
      </c>
      <c r="L27">
        <v>30.946501000000001</v>
      </c>
      <c r="M27">
        <v>104.026314</v>
      </c>
      <c r="N27">
        <v>121.970467</v>
      </c>
      <c r="O27">
        <v>38.921371000000001</v>
      </c>
      <c r="P27">
        <v>97.180381999999994</v>
      </c>
      <c r="Q27">
        <v>112.414146</v>
      </c>
      <c r="R27">
        <v>72.730705</v>
      </c>
      <c r="S27">
        <v>29.759196999999901</v>
      </c>
      <c r="T27">
        <v>304.371826</v>
      </c>
      <c r="U27">
        <v>198.789536</v>
      </c>
      <c r="V27">
        <v>24.137803999999999</v>
      </c>
      <c r="W27">
        <v>50.725924999999997</v>
      </c>
      <c r="X27">
        <v>239.53311199999999</v>
      </c>
      <c r="Y27">
        <v>26.479320999999999</v>
      </c>
      <c r="Z27">
        <v>50.48</v>
      </c>
      <c r="AA27">
        <v>30.075393999999999</v>
      </c>
      <c r="AB27">
        <v>26.66</v>
      </c>
      <c r="AC27">
        <v>122.535324</v>
      </c>
      <c r="AD27">
        <v>67.651420999999999</v>
      </c>
      <c r="AE27">
        <v>53.114798999999998</v>
      </c>
      <c r="AF27">
        <v>159.96397400000001</v>
      </c>
      <c r="AG27">
        <v>125.05708300000001</v>
      </c>
      <c r="AH27">
        <v>53.186324999999997</v>
      </c>
      <c r="AI27">
        <v>113.255028</v>
      </c>
      <c r="AJ27">
        <v>59.630085000000001</v>
      </c>
      <c r="AK27">
        <v>113.054306</v>
      </c>
      <c r="AL27">
        <v>46.67474</v>
      </c>
      <c r="AM27">
        <v>248.66000399999999</v>
      </c>
      <c r="AN27">
        <v>172.91262800000001</v>
      </c>
      <c r="AO27">
        <v>193.41334499999999</v>
      </c>
      <c r="AP27">
        <v>125.064323</v>
      </c>
      <c r="AQ27">
        <v>134.57086200000001</v>
      </c>
      <c r="AR27">
        <v>244.762833</v>
      </c>
      <c r="AS27">
        <v>706.52002000000005</v>
      </c>
      <c r="AT27">
        <v>83.099091000000001</v>
      </c>
      <c r="AU27">
        <v>52.496310999999999</v>
      </c>
      <c r="AV27">
        <v>132.61871299999899</v>
      </c>
      <c r="AW27">
        <v>73.680000000000007</v>
      </c>
      <c r="AX27">
        <v>202.08178699999999</v>
      </c>
      <c r="AY27">
        <v>53.170025000000003</v>
      </c>
    </row>
    <row r="28" spans="1:51" x14ac:dyDescent="0.3">
      <c r="A28" s="1">
        <v>43593</v>
      </c>
      <c r="B28">
        <v>135.722137</v>
      </c>
      <c r="C28">
        <v>30.07695</v>
      </c>
      <c r="D28">
        <v>37.804870999999999</v>
      </c>
      <c r="E28">
        <v>93.879997000000003</v>
      </c>
      <c r="F28">
        <v>276.76998900000001</v>
      </c>
      <c r="G28">
        <v>142.54452499999999</v>
      </c>
      <c r="H28">
        <v>48.669998</v>
      </c>
      <c r="I28">
        <v>83.774260999999996</v>
      </c>
      <c r="J28">
        <v>82.540253000000007</v>
      </c>
      <c r="K28">
        <v>156.86000100000001</v>
      </c>
      <c r="L28">
        <v>30.678349999999998</v>
      </c>
      <c r="M28">
        <v>104.393936</v>
      </c>
      <c r="N28">
        <v>122.000396999999</v>
      </c>
      <c r="O28">
        <v>39.474990999999903</v>
      </c>
      <c r="P28">
        <v>97.180381999999994</v>
      </c>
      <c r="Q28">
        <v>111.81836699999999</v>
      </c>
      <c r="R28">
        <v>72.919257999999999</v>
      </c>
      <c r="S28">
        <v>29.639840999999901</v>
      </c>
      <c r="T28">
        <v>300.50888099999997</v>
      </c>
      <c r="U28">
        <v>198.560867</v>
      </c>
      <c r="V28">
        <v>24.406220999999999</v>
      </c>
      <c r="W28">
        <v>50.408828999999997</v>
      </c>
      <c r="X28">
        <v>240.69000199999999</v>
      </c>
      <c r="Y28">
        <v>26.469394999999999</v>
      </c>
      <c r="Z28">
        <v>49.240001999999997</v>
      </c>
      <c r="AA28">
        <v>29.848817999999898</v>
      </c>
      <c r="AB28">
        <v>27.09</v>
      </c>
      <c r="AC28">
        <v>121.538048</v>
      </c>
      <c r="AD28">
        <v>67.710967999999994</v>
      </c>
      <c r="AE28">
        <v>53.134673999999997</v>
      </c>
      <c r="AF28">
        <v>160.51310699999999</v>
      </c>
      <c r="AG28">
        <v>125.047127</v>
      </c>
      <c r="AH28">
        <v>53.773743000000003</v>
      </c>
      <c r="AI28">
        <v>111.89314299999999</v>
      </c>
      <c r="AJ28">
        <v>58.736823999999999</v>
      </c>
      <c r="AK28">
        <v>109.941536</v>
      </c>
      <c r="AL28">
        <v>46.170521000000001</v>
      </c>
      <c r="AM28">
        <v>266.19000199999999</v>
      </c>
      <c r="AN28">
        <v>173.72171</v>
      </c>
      <c r="AO28">
        <v>193.81054699999899</v>
      </c>
      <c r="AP28">
        <v>125.104027</v>
      </c>
      <c r="AQ28">
        <v>134.82870500000001</v>
      </c>
      <c r="AR28">
        <v>245.03251599999999</v>
      </c>
      <c r="AS28">
        <v>709.57000700000003</v>
      </c>
      <c r="AT28">
        <v>83.606330999999997</v>
      </c>
      <c r="AU28">
        <v>53.0516199999999</v>
      </c>
      <c r="AV28">
        <v>134.15917999999999</v>
      </c>
      <c r="AW28">
        <v>76.180000000000007</v>
      </c>
      <c r="AX28">
        <v>202.12162799999999</v>
      </c>
      <c r="AY28">
        <v>53.506797999999897</v>
      </c>
    </row>
    <row r="29" spans="1:51" x14ac:dyDescent="0.3">
      <c r="A29" s="1">
        <v>43594</v>
      </c>
      <c r="B29">
        <v>132.60107400000001</v>
      </c>
      <c r="C29">
        <v>29.808050000000001</v>
      </c>
      <c r="D29">
        <v>37.181553000000001</v>
      </c>
      <c r="E29">
        <v>93.32</v>
      </c>
      <c r="F29">
        <v>275.790009</v>
      </c>
      <c r="G29">
        <v>144.716812</v>
      </c>
      <c r="H29">
        <v>48.830002</v>
      </c>
      <c r="I29">
        <v>83.021141</v>
      </c>
      <c r="J29">
        <v>82.749679999999998</v>
      </c>
      <c r="K29">
        <v>156.30999800000001</v>
      </c>
      <c r="L29">
        <v>30.420131999999999</v>
      </c>
      <c r="M29">
        <v>103.569275</v>
      </c>
      <c r="N29">
        <v>122.678848</v>
      </c>
      <c r="O29">
        <v>39.346474000000001</v>
      </c>
      <c r="P29">
        <v>96.512855999999999</v>
      </c>
      <c r="Q29">
        <v>111.728996</v>
      </c>
      <c r="R29">
        <v>71.738334999999907</v>
      </c>
      <c r="S29">
        <v>29.550325000000001</v>
      </c>
      <c r="T29">
        <v>301.17248499999999</v>
      </c>
      <c r="U29">
        <v>197.487076</v>
      </c>
      <c r="V29">
        <v>24.197452999999999</v>
      </c>
      <c r="W29">
        <v>50.943931999999997</v>
      </c>
      <c r="X29">
        <v>243.470000999999</v>
      </c>
      <c r="Y29">
        <v>26.231200999999999</v>
      </c>
      <c r="Z29">
        <v>46.619999</v>
      </c>
      <c r="AA29">
        <v>29.927626</v>
      </c>
      <c r="AB29">
        <v>27.209999</v>
      </c>
      <c r="AC29">
        <v>118.975044</v>
      </c>
      <c r="AD29">
        <v>67.125366</v>
      </c>
      <c r="AE29">
        <v>52.588119999999897</v>
      </c>
      <c r="AF29">
        <v>159.56457499999999</v>
      </c>
      <c r="AG29">
        <v>125.037155</v>
      </c>
      <c r="AH29">
        <v>53.604488000000003</v>
      </c>
      <c r="AI29">
        <v>111.485573</v>
      </c>
      <c r="AJ29">
        <v>57.913035999999998</v>
      </c>
      <c r="AK29">
        <v>109.941536</v>
      </c>
      <c r="AL29">
        <v>45.893695999999998</v>
      </c>
      <c r="AM29">
        <v>266.19000199999999</v>
      </c>
      <c r="AN29">
        <v>169.99597199999999</v>
      </c>
      <c r="AO29">
        <v>193.22467</v>
      </c>
      <c r="AP29">
        <v>125.13382</v>
      </c>
      <c r="AQ29">
        <v>135.195618</v>
      </c>
      <c r="AR29">
        <v>245.01254299999999</v>
      </c>
      <c r="AS29">
        <v>705.13000499999998</v>
      </c>
      <c r="AT29">
        <v>83.188598999999996</v>
      </c>
      <c r="AU29">
        <v>53.111117999999998</v>
      </c>
      <c r="AV29">
        <v>132.76779199999999</v>
      </c>
      <c r="AW29">
        <v>75.150002000000001</v>
      </c>
      <c r="AX29">
        <v>199.949997</v>
      </c>
      <c r="AY29">
        <v>53.427554999999998</v>
      </c>
    </row>
    <row r="30" spans="1:51" x14ac:dyDescent="0.3">
      <c r="A30" s="1">
        <v>43595</v>
      </c>
      <c r="B30">
        <v>133.086578</v>
      </c>
      <c r="C30">
        <v>30.027152999999998</v>
      </c>
      <c r="D30">
        <v>37.488265999999903</v>
      </c>
      <c r="E30">
        <v>93.879997000000003</v>
      </c>
      <c r="F30">
        <v>278.48001099999999</v>
      </c>
      <c r="G30">
        <v>147.90550200000001</v>
      </c>
      <c r="H30">
        <v>47.470001000000003</v>
      </c>
      <c r="I30">
        <v>85.062484999999995</v>
      </c>
      <c r="J30">
        <v>83.716980000000007</v>
      </c>
      <c r="K30">
        <v>159.94000199999999</v>
      </c>
      <c r="L30">
        <v>30.579039000000002</v>
      </c>
      <c r="M30">
        <v>105.327896</v>
      </c>
      <c r="N30">
        <v>121.561401</v>
      </c>
      <c r="O30">
        <v>38.921371000000001</v>
      </c>
      <c r="P30">
        <v>96.831672999999995</v>
      </c>
      <c r="Q30">
        <v>111.71907</v>
      </c>
      <c r="R30">
        <v>70.775741999999994</v>
      </c>
      <c r="S30">
        <v>29.421023999999999</v>
      </c>
      <c r="T30">
        <v>301.07342499999999</v>
      </c>
      <c r="U30">
        <v>196.76126099999999</v>
      </c>
      <c r="V30">
        <v>23.968800000000002</v>
      </c>
      <c r="W30">
        <v>51.072753999999897</v>
      </c>
      <c r="X30">
        <v>247.020004</v>
      </c>
      <c r="Y30">
        <v>26.211351000000001</v>
      </c>
      <c r="Z30">
        <v>46.200001</v>
      </c>
      <c r="AA30">
        <v>30.164054999999902</v>
      </c>
      <c r="AB30">
        <v>27.959999</v>
      </c>
      <c r="AC30">
        <v>118.436516</v>
      </c>
      <c r="AD30">
        <v>67.393355999999997</v>
      </c>
      <c r="AE30">
        <v>53.025364000000003</v>
      </c>
      <c r="AF30">
        <v>160.46319599999899</v>
      </c>
      <c r="AG30">
        <v>126.661148</v>
      </c>
      <c r="AH30">
        <v>54.002743000000002</v>
      </c>
      <c r="AI30">
        <v>111.932907</v>
      </c>
      <c r="AJ30">
        <v>58.200867000000002</v>
      </c>
      <c r="AK30">
        <v>109.991257</v>
      </c>
      <c r="AL30">
        <v>45.340046000000001</v>
      </c>
      <c r="AM30">
        <v>263.63000499999998</v>
      </c>
      <c r="AN30">
        <v>168.627533</v>
      </c>
      <c r="AO30">
        <v>193.22467</v>
      </c>
      <c r="AP30">
        <v>127.079559</v>
      </c>
      <c r="AQ30">
        <v>128.80920399999999</v>
      </c>
      <c r="AR30">
        <v>247.12995899999899</v>
      </c>
      <c r="AS30">
        <v>705.44000199999903</v>
      </c>
      <c r="AT30">
        <v>82.114425999999995</v>
      </c>
      <c r="AU30">
        <v>52.972285999999997</v>
      </c>
      <c r="AV30">
        <v>133.215012</v>
      </c>
      <c r="AW30">
        <v>75.069999999999993</v>
      </c>
      <c r="AX30">
        <v>197.179993</v>
      </c>
      <c r="AY30">
        <v>53.823756999999901</v>
      </c>
    </row>
    <row r="31" spans="1:51" x14ac:dyDescent="0.3">
      <c r="A31" s="1">
        <v>43598</v>
      </c>
      <c r="B31">
        <v>126.90387699999999</v>
      </c>
      <c r="C31">
        <v>30.784056</v>
      </c>
      <c r="D31">
        <v>36.172367000000001</v>
      </c>
      <c r="E31">
        <v>90.419997999999893</v>
      </c>
      <c r="F31">
        <v>267.70001200000002</v>
      </c>
      <c r="G31">
        <v>142.72389200000001</v>
      </c>
      <c r="H31">
        <v>46</v>
      </c>
      <c r="I31">
        <v>83.13015</v>
      </c>
      <c r="J31">
        <v>82.300926000000004</v>
      </c>
      <c r="K31">
        <v>153.14999399999999</v>
      </c>
      <c r="L31">
        <v>29.397189999999998</v>
      </c>
      <c r="M31">
        <v>105.427246</v>
      </c>
      <c r="N31">
        <v>117.989594</v>
      </c>
      <c r="O31">
        <v>37.171539000000003</v>
      </c>
      <c r="P31">
        <v>94.998451000000003</v>
      </c>
      <c r="Q31">
        <v>108.680573</v>
      </c>
      <c r="R31">
        <v>66.587943999999993</v>
      </c>
      <c r="S31">
        <v>28.098172999999999</v>
      </c>
      <c r="T31">
        <v>290.59393299999999</v>
      </c>
      <c r="U31">
        <v>187.216522</v>
      </c>
      <c r="V31">
        <v>23.352429999999998</v>
      </c>
      <c r="W31">
        <v>51.320487999999997</v>
      </c>
      <c r="X31">
        <v>241.91999799999999</v>
      </c>
      <c r="Y31">
        <v>25.258572000000001</v>
      </c>
      <c r="Z31">
        <v>44.759997999999896</v>
      </c>
      <c r="AA31">
        <v>30.016286999999998</v>
      </c>
      <c r="AB31">
        <v>26.24</v>
      </c>
      <c r="AC31">
        <v>116.451927</v>
      </c>
      <c r="AD31">
        <v>63.899619999999999</v>
      </c>
      <c r="AE31">
        <v>50.978282999999998</v>
      </c>
      <c r="AF31">
        <v>157.08839399999999</v>
      </c>
      <c r="AG31">
        <v>122.89508799999901</v>
      </c>
      <c r="AH31">
        <v>52.250439</v>
      </c>
      <c r="AI31">
        <v>106.475433</v>
      </c>
      <c r="AJ31">
        <v>57.436633999999998</v>
      </c>
      <c r="AK31">
        <v>103.656319</v>
      </c>
      <c r="AL31">
        <v>42.502586000000001</v>
      </c>
      <c r="AM31">
        <v>257.08999599999999</v>
      </c>
      <c r="AN31">
        <v>158.26934800000001</v>
      </c>
      <c r="AO31">
        <v>189.01419099999899</v>
      </c>
      <c r="AP31">
        <v>126.235748</v>
      </c>
      <c r="AQ31">
        <v>120.855942</v>
      </c>
      <c r="AR31">
        <v>241.087311</v>
      </c>
      <c r="AS31">
        <v>687.27002000000005</v>
      </c>
      <c r="AT31">
        <v>76.216431</v>
      </c>
      <c r="AU31">
        <v>51.683185999999999</v>
      </c>
      <c r="AV31">
        <v>130.531631</v>
      </c>
      <c r="AW31">
        <v>71.050003000000004</v>
      </c>
      <c r="AX31">
        <v>185.720001</v>
      </c>
      <c r="AY31">
        <v>52.278576000000001</v>
      </c>
    </row>
    <row r="32" spans="1:51" x14ac:dyDescent="0.3">
      <c r="A32" s="1">
        <v>43599</v>
      </c>
      <c r="B32">
        <v>127.89469099999999</v>
      </c>
      <c r="C32">
        <v>30.704381999999999</v>
      </c>
      <c r="D32">
        <v>36.647278</v>
      </c>
      <c r="E32">
        <v>94.57</v>
      </c>
      <c r="F32">
        <v>271.85998499999999</v>
      </c>
      <c r="G32">
        <v>144.118942</v>
      </c>
      <c r="H32">
        <v>47</v>
      </c>
      <c r="I32">
        <v>85.349861000000004</v>
      </c>
      <c r="J32">
        <v>83.437759</v>
      </c>
      <c r="K32">
        <v>158.070007</v>
      </c>
      <c r="L32">
        <v>29.854037999999999</v>
      </c>
      <c r="M32">
        <v>104.920525</v>
      </c>
      <c r="N32">
        <v>117.011833</v>
      </c>
      <c r="O32">
        <v>37.616413000000001</v>
      </c>
      <c r="P32">
        <v>95.466720999999893</v>
      </c>
      <c r="Q32">
        <v>109.544463999999</v>
      </c>
      <c r="R32">
        <v>67.103981000000005</v>
      </c>
      <c r="S32">
        <v>28.466184999999999</v>
      </c>
      <c r="T32">
        <v>299.13204999999999</v>
      </c>
      <c r="U32">
        <v>191.33268699999999</v>
      </c>
      <c r="V32">
        <v>23.929033</v>
      </c>
      <c r="W32">
        <v>51.498855999999897</v>
      </c>
      <c r="X32">
        <v>242.729996</v>
      </c>
      <c r="Y32">
        <v>25.298271</v>
      </c>
      <c r="Z32">
        <v>45.169998</v>
      </c>
      <c r="AA32">
        <v>30.627053999999902</v>
      </c>
      <c r="AB32">
        <v>27.32</v>
      </c>
      <c r="AC32">
        <v>119.234329</v>
      </c>
      <c r="AD32">
        <v>64.773055999999997</v>
      </c>
      <c r="AE32">
        <v>51.693767999999999</v>
      </c>
      <c r="AF32">
        <v>159.96397400000001</v>
      </c>
      <c r="AG32">
        <v>124.270004</v>
      </c>
      <c r="AH32">
        <v>52.350002000000003</v>
      </c>
      <c r="AI32">
        <v>108.393997</v>
      </c>
      <c r="AJ32">
        <v>57.982512999999997</v>
      </c>
      <c r="AK32">
        <v>106.162444999999</v>
      </c>
      <c r="AL32">
        <v>44.123992999999999</v>
      </c>
      <c r="AM32">
        <v>264.63000499999998</v>
      </c>
      <c r="AN32">
        <v>161.855255</v>
      </c>
      <c r="AO32">
        <v>190.28527800000001</v>
      </c>
      <c r="AP32">
        <v>126.483932</v>
      </c>
      <c r="AQ32">
        <v>122.293869</v>
      </c>
      <c r="AR32">
        <v>245.64176899999899</v>
      </c>
      <c r="AS32">
        <v>703.17999299999997</v>
      </c>
      <c r="AT32">
        <v>77.688445999999999</v>
      </c>
      <c r="AU32">
        <v>52.139332000000003</v>
      </c>
      <c r="AV32">
        <v>132.38018799999901</v>
      </c>
      <c r="AW32">
        <v>72.860000999999997</v>
      </c>
      <c r="AX32">
        <v>188.66000399999999</v>
      </c>
      <c r="AY32">
        <v>53.308696999999903</v>
      </c>
    </row>
    <row r="33" spans="1:51" x14ac:dyDescent="0.3">
      <c r="A33" s="1">
        <v>43600</v>
      </c>
      <c r="B33">
        <v>129.479996</v>
      </c>
      <c r="C33">
        <v>30.564952999999999</v>
      </c>
      <c r="D33">
        <v>36.973778000000003</v>
      </c>
      <c r="E33">
        <v>96.769997000000004</v>
      </c>
      <c r="F33">
        <v>276.82000699999998</v>
      </c>
      <c r="G33">
        <v>144.66699199999999</v>
      </c>
      <c r="H33">
        <v>47.200001</v>
      </c>
      <c r="I33">
        <v>85.478682999999904</v>
      </c>
      <c r="J33">
        <v>83.776816999999994</v>
      </c>
      <c r="K33">
        <v>155.05999800000001</v>
      </c>
      <c r="L33">
        <v>30.062601000000001</v>
      </c>
      <c r="M33">
        <v>106.013451</v>
      </c>
      <c r="N33">
        <v>117.770096</v>
      </c>
      <c r="O33">
        <v>37.003478999999999</v>
      </c>
      <c r="P33">
        <v>95.685912999999999</v>
      </c>
      <c r="Q33">
        <v>109.12741899999899</v>
      </c>
      <c r="R33">
        <v>67.342147999999995</v>
      </c>
      <c r="S33">
        <v>28.137958999999999</v>
      </c>
      <c r="T33">
        <v>301.47955299999899</v>
      </c>
      <c r="U33">
        <v>194.35519399999899</v>
      </c>
      <c r="V33">
        <v>24.018507</v>
      </c>
      <c r="W33">
        <v>51.934868000000002</v>
      </c>
      <c r="X33">
        <v>244.66999799999999</v>
      </c>
      <c r="Y33">
        <v>25.516614999999899</v>
      </c>
      <c r="Z33">
        <v>45.619999</v>
      </c>
      <c r="AA33">
        <v>30.784671999999901</v>
      </c>
      <c r="AB33">
        <v>27.58</v>
      </c>
      <c r="AC33">
        <v>118.81547500000001</v>
      </c>
      <c r="AD33">
        <v>64.385970999999998</v>
      </c>
      <c r="AE33">
        <v>52.111129999999903</v>
      </c>
      <c r="AF33">
        <v>162.53999299999899</v>
      </c>
      <c r="AG33">
        <v>126.019997</v>
      </c>
      <c r="AH33">
        <v>52.34</v>
      </c>
      <c r="AI33">
        <v>109.63658899999901</v>
      </c>
      <c r="AJ33">
        <v>57.863415000000003</v>
      </c>
      <c r="AK33">
        <v>107.296173</v>
      </c>
      <c r="AL33">
        <v>44.974243000000001</v>
      </c>
      <c r="AM33">
        <v>264.17999300000002</v>
      </c>
      <c r="AN33">
        <v>159.398056</v>
      </c>
      <c r="AO33">
        <v>190.42430100000001</v>
      </c>
      <c r="AP33">
        <v>128.40983600000001</v>
      </c>
      <c r="AQ33">
        <v>124.207809</v>
      </c>
      <c r="AR33">
        <v>248.84787</v>
      </c>
      <c r="AS33">
        <v>705.89001499999995</v>
      </c>
      <c r="AT33">
        <v>78.324989000000002</v>
      </c>
      <c r="AU33">
        <v>52.297989000000001</v>
      </c>
      <c r="AV33">
        <v>133.85107400000001</v>
      </c>
      <c r="AW33">
        <v>73.349997999999999</v>
      </c>
      <c r="AX33">
        <v>190.91999799999999</v>
      </c>
      <c r="AY33">
        <v>53.278979999999997</v>
      </c>
    </row>
    <row r="34" spans="1:51" x14ac:dyDescent="0.3">
      <c r="A34" s="1">
        <v>43601</v>
      </c>
      <c r="B34">
        <v>129.91999799999999</v>
      </c>
      <c r="C34">
        <v>30.425523999999999</v>
      </c>
      <c r="D34">
        <v>36.983672999999897</v>
      </c>
      <c r="E34">
        <v>99</v>
      </c>
      <c r="F34">
        <v>283.54998799999998</v>
      </c>
      <c r="G34">
        <v>147.86566199999999</v>
      </c>
      <c r="H34">
        <v>46.75</v>
      </c>
      <c r="I34">
        <v>82.059928999999997</v>
      </c>
      <c r="J34">
        <v>84.046065999999996</v>
      </c>
      <c r="K34">
        <v>158.479996</v>
      </c>
      <c r="L34">
        <v>30.291022999999999</v>
      </c>
      <c r="M34">
        <v>107.414383</v>
      </c>
      <c r="N34">
        <v>119.446259</v>
      </c>
      <c r="O34">
        <v>36.509177999999999</v>
      </c>
      <c r="P34">
        <v>96.223922999999999</v>
      </c>
      <c r="Q34">
        <v>110.52750399999999</v>
      </c>
      <c r="R34">
        <v>68.215423999999999</v>
      </c>
      <c r="S34">
        <v>28.436346</v>
      </c>
      <c r="T34">
        <v>294.46679699999999</v>
      </c>
      <c r="U34">
        <v>193.34108000000001</v>
      </c>
      <c r="V34">
        <v>24.356515999999999</v>
      </c>
      <c r="W34">
        <v>51.627678000000003</v>
      </c>
      <c r="X34">
        <v>247.44000199999999</v>
      </c>
      <c r="Y34">
        <v>25.665486999999999</v>
      </c>
      <c r="Z34">
        <v>45.529998999999997</v>
      </c>
      <c r="AA34">
        <v>31.149163999999999</v>
      </c>
      <c r="AB34">
        <v>28.01</v>
      </c>
      <c r="AC34">
        <v>117.848122</v>
      </c>
      <c r="AD34">
        <v>65.487685999999997</v>
      </c>
      <c r="AE34">
        <v>55.579246999999903</v>
      </c>
      <c r="AF34">
        <v>164.86999499999999</v>
      </c>
      <c r="AG34">
        <v>128.929993</v>
      </c>
      <c r="AH34">
        <v>52.689999</v>
      </c>
      <c r="AI34">
        <v>108.562987999999</v>
      </c>
      <c r="AJ34">
        <v>58.101616</v>
      </c>
      <c r="AK34">
        <v>104.123726</v>
      </c>
      <c r="AL34">
        <v>44.578772999999998</v>
      </c>
      <c r="AM34">
        <v>271.13000499999998</v>
      </c>
      <c r="AN34">
        <v>160.00737000000001</v>
      </c>
      <c r="AO34">
        <v>191.03999299999899</v>
      </c>
      <c r="AP34">
        <v>129.323151</v>
      </c>
      <c r="AQ34">
        <v>126.250671</v>
      </c>
      <c r="AR34">
        <v>253.11270099999999</v>
      </c>
      <c r="AS34">
        <v>708.92999299999997</v>
      </c>
      <c r="AT34">
        <v>73.590675000000005</v>
      </c>
      <c r="AU34">
        <v>52.060001</v>
      </c>
      <c r="AV34">
        <v>134.666031</v>
      </c>
      <c r="AW34">
        <v>68.110000999999997</v>
      </c>
      <c r="AX34">
        <v>190.08000200000001</v>
      </c>
      <c r="AY34">
        <v>53.417651999999997</v>
      </c>
    </row>
    <row r="35" spans="1:51" x14ac:dyDescent="0.3">
      <c r="A35" s="1">
        <v>43602</v>
      </c>
      <c r="B35">
        <v>128.63000500000001</v>
      </c>
      <c r="C35">
        <v>30.794015999999999</v>
      </c>
      <c r="D35">
        <v>36.607700000000001</v>
      </c>
      <c r="E35">
        <v>97.260002</v>
      </c>
      <c r="F35">
        <v>279.85000600000001</v>
      </c>
      <c r="G35">
        <v>146.43073999999999</v>
      </c>
      <c r="H35">
        <v>44.990001999999997</v>
      </c>
      <c r="I35">
        <v>80.761794999999907</v>
      </c>
      <c r="J35">
        <v>84.335257999999996</v>
      </c>
      <c r="K35">
        <v>154.570007</v>
      </c>
      <c r="L35">
        <v>29.705067</v>
      </c>
      <c r="M35">
        <v>106.758620999999</v>
      </c>
      <c r="N35">
        <v>119.915184</v>
      </c>
      <c r="O35">
        <v>36.667355000000001</v>
      </c>
      <c r="P35">
        <v>95.446799999999996</v>
      </c>
      <c r="Q35">
        <v>109.99129499999999</v>
      </c>
      <c r="R35">
        <v>68.403976</v>
      </c>
      <c r="S35">
        <v>28.2473659999999</v>
      </c>
      <c r="T35">
        <v>287.13708500000001</v>
      </c>
      <c r="U35">
        <v>193.042801</v>
      </c>
      <c r="V35">
        <v>23.710322999999999</v>
      </c>
      <c r="W35">
        <v>51.924960999999897</v>
      </c>
      <c r="X35">
        <v>248.35000600000001</v>
      </c>
      <c r="Y35">
        <v>24.990601999999999</v>
      </c>
      <c r="Z35">
        <v>44.889998999999897</v>
      </c>
      <c r="AA35">
        <v>31.326481000000001</v>
      </c>
      <c r="AB35">
        <v>27.5</v>
      </c>
      <c r="AC35">
        <v>115.943321</v>
      </c>
      <c r="AD35">
        <v>64.584473000000003</v>
      </c>
      <c r="AE35">
        <v>55.996608999999999</v>
      </c>
      <c r="AF35">
        <v>164.08999599999899</v>
      </c>
      <c r="AG35">
        <v>128.070007</v>
      </c>
      <c r="AH35">
        <v>53.040000999999997</v>
      </c>
      <c r="AI35">
        <v>106.157326</v>
      </c>
      <c r="AJ35">
        <v>58.220717999999998</v>
      </c>
      <c r="AK35">
        <v>100.275032</v>
      </c>
      <c r="AL35">
        <v>44.123992999999999</v>
      </c>
      <c r="AM35">
        <v>269.26001000000002</v>
      </c>
      <c r="AN35">
        <v>156.35153199999999</v>
      </c>
      <c r="AO35">
        <v>191.238586</v>
      </c>
      <c r="AP35">
        <v>129.561386</v>
      </c>
      <c r="AQ35">
        <v>120.409676</v>
      </c>
      <c r="AR35">
        <v>252.24375899999899</v>
      </c>
      <c r="AS35">
        <v>715.90997300000004</v>
      </c>
      <c r="AT35">
        <v>70.030006</v>
      </c>
      <c r="AU35">
        <v>52.27</v>
      </c>
      <c r="AV35">
        <v>134.20886200000001</v>
      </c>
      <c r="AW35">
        <v>63.93</v>
      </c>
      <c r="AX35">
        <v>189</v>
      </c>
      <c r="AY35">
        <v>53.170025000000003</v>
      </c>
    </row>
    <row r="36" spans="1:51" x14ac:dyDescent="0.3">
      <c r="A36" s="1">
        <v>43605</v>
      </c>
      <c r="B36">
        <v>129.520004</v>
      </c>
      <c r="C36">
        <v>31.0429969999999</v>
      </c>
      <c r="D36">
        <v>36.578021999999997</v>
      </c>
      <c r="E36">
        <v>92.690002000000007</v>
      </c>
      <c r="F36">
        <v>275.45001200000002</v>
      </c>
      <c r="G36">
        <v>146.38092</v>
      </c>
      <c r="H36">
        <v>44.939999</v>
      </c>
      <c r="I36">
        <v>75.926002999999994</v>
      </c>
      <c r="J36">
        <v>82.620032999999907</v>
      </c>
      <c r="K36">
        <v>155.979996</v>
      </c>
      <c r="L36">
        <v>29.397189999999998</v>
      </c>
      <c r="M36">
        <v>106.639397</v>
      </c>
      <c r="N36">
        <v>119.54602800000001</v>
      </c>
      <c r="O36">
        <v>37.033138000000001</v>
      </c>
      <c r="P36">
        <v>94.719481999999999</v>
      </c>
      <c r="Q36">
        <v>110.567223</v>
      </c>
      <c r="R36">
        <v>68.314658999999907</v>
      </c>
      <c r="S36">
        <v>28.2473659999999</v>
      </c>
      <c r="T36">
        <v>270.00134300000002</v>
      </c>
      <c r="U36">
        <v>182.61314400000001</v>
      </c>
      <c r="V36">
        <v>23.889268999999999</v>
      </c>
      <c r="W36">
        <v>52.232146999999998</v>
      </c>
      <c r="X36">
        <v>248.89999399999999</v>
      </c>
      <c r="Y36">
        <v>25.208947999999999</v>
      </c>
      <c r="Z36">
        <v>43.560001</v>
      </c>
      <c r="AA36">
        <v>31.710673999999901</v>
      </c>
      <c r="AB36">
        <v>26.68</v>
      </c>
      <c r="AC36">
        <v>116.162727</v>
      </c>
      <c r="AD36">
        <v>64.475296</v>
      </c>
      <c r="AE36">
        <v>55.658740999999999</v>
      </c>
      <c r="AF36">
        <v>163.470001</v>
      </c>
      <c r="AG36">
        <v>126.220001</v>
      </c>
      <c r="AH36">
        <v>52.970001000000003</v>
      </c>
      <c r="AI36">
        <v>104.10953499999999</v>
      </c>
      <c r="AJ36">
        <v>57.625214</v>
      </c>
      <c r="AK36">
        <v>96.963356000000005</v>
      </c>
      <c r="AL36">
        <v>41.474376999999997</v>
      </c>
      <c r="AM36">
        <v>272.07998700000002</v>
      </c>
      <c r="AN36">
        <v>151.57698099999999</v>
      </c>
      <c r="AO36">
        <v>189.61994899999999</v>
      </c>
      <c r="AP36">
        <v>129.04518100000001</v>
      </c>
      <c r="AQ36">
        <v>119.18</v>
      </c>
      <c r="AR36">
        <v>253.18261699999999</v>
      </c>
      <c r="AS36">
        <v>718</v>
      </c>
      <c r="AT36">
        <v>68.010002</v>
      </c>
      <c r="AU36">
        <v>52.259997999999896</v>
      </c>
      <c r="AV36">
        <v>133.08583100000001</v>
      </c>
      <c r="AW36">
        <v>61.27</v>
      </c>
      <c r="AX36">
        <v>183.08999599999899</v>
      </c>
      <c r="AY36">
        <v>51.882378000000003</v>
      </c>
    </row>
    <row r="37" spans="1:51" x14ac:dyDescent="0.3">
      <c r="A37" s="1">
        <v>43606</v>
      </c>
      <c r="B37">
        <v>132.5</v>
      </c>
      <c r="C37">
        <v>31.212304999999901</v>
      </c>
      <c r="D37">
        <v>36.736323999999897</v>
      </c>
      <c r="E37">
        <v>95.650002000000001</v>
      </c>
      <c r="F37">
        <v>278.07000699999998</v>
      </c>
      <c r="G37">
        <v>148.204453</v>
      </c>
      <c r="H37">
        <v>45.740001999999997</v>
      </c>
      <c r="I37">
        <v>77.045760999999999</v>
      </c>
      <c r="J37">
        <v>83.407844999999995</v>
      </c>
      <c r="K37">
        <v>155.779999</v>
      </c>
      <c r="L37">
        <v>30.122188999999999</v>
      </c>
      <c r="M37">
        <v>105.68557699999999</v>
      </c>
      <c r="N37">
        <v>121.27207199999999</v>
      </c>
      <c r="O37">
        <v>37.418694000000002</v>
      </c>
      <c r="P37">
        <v>95.307311999999996</v>
      </c>
      <c r="Q37">
        <v>110.944557</v>
      </c>
      <c r="R37">
        <v>69.416190999999998</v>
      </c>
      <c r="S37">
        <v>28.535809</v>
      </c>
      <c r="T37">
        <v>272.71530200000001</v>
      </c>
      <c r="U37">
        <v>185.834518</v>
      </c>
      <c r="V37">
        <v>24.127863000000001</v>
      </c>
      <c r="W37">
        <v>51.915046999999902</v>
      </c>
      <c r="X37">
        <v>249.929993</v>
      </c>
      <c r="Y37">
        <v>25.873906999999999</v>
      </c>
      <c r="Z37">
        <v>44.459998999999897</v>
      </c>
      <c r="AA37">
        <v>31.927398999999902</v>
      </c>
      <c r="AB37">
        <v>27.35</v>
      </c>
      <c r="AC37">
        <v>117.160004</v>
      </c>
      <c r="AD37">
        <v>65.586937000000006</v>
      </c>
      <c r="AE37">
        <v>56.165545999999999</v>
      </c>
      <c r="AF37">
        <v>163.86000100000001</v>
      </c>
      <c r="AG37">
        <v>126.900002</v>
      </c>
      <c r="AH37">
        <v>53.259997999999896</v>
      </c>
      <c r="AI37">
        <v>106.36608099999999</v>
      </c>
      <c r="AJ37">
        <v>58.329894999999901</v>
      </c>
      <c r="AK37">
        <v>99.330253999999996</v>
      </c>
      <c r="AL37">
        <v>42.957371000000002</v>
      </c>
      <c r="AM37">
        <v>273.54998799999998</v>
      </c>
      <c r="AN37">
        <v>154.88320899999999</v>
      </c>
      <c r="AO37">
        <v>190.116455</v>
      </c>
      <c r="AP37">
        <v>128.11201499999899</v>
      </c>
      <c r="AQ37">
        <v>120.870003</v>
      </c>
      <c r="AR37">
        <v>255.050354</v>
      </c>
      <c r="AS37">
        <v>715</v>
      </c>
      <c r="AT37">
        <v>69.739998</v>
      </c>
      <c r="AU37">
        <v>52.759997999999896</v>
      </c>
      <c r="AV37">
        <v>133.26470900000001</v>
      </c>
      <c r="AW37">
        <v>61.540000999999997</v>
      </c>
      <c r="AX37">
        <v>186.60000600000001</v>
      </c>
      <c r="AY37">
        <v>52.159717999999998</v>
      </c>
    </row>
    <row r="38" spans="1:51" x14ac:dyDescent="0.3">
      <c r="A38" s="1">
        <v>43607</v>
      </c>
      <c r="B38">
        <v>131</v>
      </c>
      <c r="C38">
        <v>31.192387</v>
      </c>
      <c r="D38">
        <v>35.173076999999999</v>
      </c>
      <c r="E38">
        <v>93.839995999999999</v>
      </c>
      <c r="F38">
        <v>281.82000699999998</v>
      </c>
      <c r="G38">
        <v>152.09068300000001</v>
      </c>
      <c r="H38">
        <v>46.509997999999896</v>
      </c>
      <c r="I38">
        <v>68.682204999999996</v>
      </c>
      <c r="J38">
        <v>82.969063000000006</v>
      </c>
      <c r="K38">
        <v>157.63999899999999</v>
      </c>
      <c r="L38">
        <v>30.151983000000001</v>
      </c>
      <c r="M38">
        <v>106.033325</v>
      </c>
      <c r="N38">
        <v>121.770927</v>
      </c>
      <c r="O38">
        <v>33.958576000000001</v>
      </c>
      <c r="P38">
        <v>95.775574000000006</v>
      </c>
      <c r="Q38">
        <v>110.040947</v>
      </c>
      <c r="R38">
        <v>68.642143000000004</v>
      </c>
      <c r="S38">
        <v>28.336881999999999</v>
      </c>
      <c r="T38">
        <v>266.66336100000001</v>
      </c>
      <c r="U38">
        <v>186.10295099999999</v>
      </c>
      <c r="V38">
        <v>23.253015999999999</v>
      </c>
      <c r="W38">
        <v>52.232146999999998</v>
      </c>
      <c r="X38">
        <v>249.509995</v>
      </c>
      <c r="Y38">
        <v>25.665486999999999</v>
      </c>
      <c r="Z38">
        <v>44</v>
      </c>
      <c r="AA38">
        <v>31.799334000000002</v>
      </c>
      <c r="AB38">
        <v>27.41</v>
      </c>
      <c r="AC38">
        <v>116.709999</v>
      </c>
      <c r="AD38">
        <v>64.177536000000003</v>
      </c>
      <c r="AE38">
        <v>55.340752000000002</v>
      </c>
      <c r="AF38">
        <v>164.240005</v>
      </c>
      <c r="AG38">
        <v>127.669997999999</v>
      </c>
      <c r="AH38">
        <v>51.720001000000003</v>
      </c>
      <c r="AI38">
        <v>106.147385</v>
      </c>
      <c r="AJ38">
        <v>58.806300999999998</v>
      </c>
      <c r="AK38">
        <v>100.881676</v>
      </c>
      <c r="AL38">
        <v>41.711655</v>
      </c>
      <c r="AM38">
        <v>274.98998999999998</v>
      </c>
      <c r="AN38">
        <v>152.02647400000001</v>
      </c>
      <c r="AO38">
        <v>187.59416200000001</v>
      </c>
      <c r="AP38">
        <v>129.12460300000001</v>
      </c>
      <c r="AQ38">
        <v>119.919997999999</v>
      </c>
      <c r="AR38">
        <v>256.58846999999997</v>
      </c>
      <c r="AS38">
        <v>706.03997800000002</v>
      </c>
      <c r="AT38">
        <v>68.540001000000004</v>
      </c>
      <c r="AU38">
        <v>52.939999</v>
      </c>
      <c r="AV38">
        <v>133.02619899999999</v>
      </c>
      <c r="AW38">
        <v>60.200001</v>
      </c>
      <c r="AX38">
        <v>182.779999</v>
      </c>
      <c r="AY38">
        <v>52.130001</v>
      </c>
    </row>
    <row r="39" spans="1:51" x14ac:dyDescent="0.3">
      <c r="A39" s="1">
        <v>43608</v>
      </c>
      <c r="B39">
        <v>126.050003</v>
      </c>
      <c r="C39">
        <v>31.511081999999998</v>
      </c>
      <c r="D39">
        <v>34.757529999999903</v>
      </c>
      <c r="E39">
        <v>92.110000999999997</v>
      </c>
      <c r="F39">
        <v>274.25</v>
      </c>
      <c r="G39">
        <v>149.948273</v>
      </c>
      <c r="H39">
        <v>45.549999</v>
      </c>
      <c r="I39">
        <v>67.641723999999996</v>
      </c>
      <c r="J39">
        <v>82.410622000000004</v>
      </c>
      <c r="K39">
        <v>153.71000699999999</v>
      </c>
      <c r="L39">
        <v>29.426984999999998</v>
      </c>
      <c r="M39">
        <v>106.07306699999999</v>
      </c>
      <c r="N39">
        <v>120.36415100000001</v>
      </c>
      <c r="O39">
        <v>33.424731999999999</v>
      </c>
      <c r="P39">
        <v>94.839043000000004</v>
      </c>
      <c r="Q39">
        <v>107.876274</v>
      </c>
      <c r="R39">
        <v>65.317711000000003</v>
      </c>
      <c r="S39">
        <v>27.610806</v>
      </c>
      <c r="T39">
        <v>257.62005599999998</v>
      </c>
      <c r="U39">
        <v>184.382904</v>
      </c>
      <c r="V39">
        <v>21.642503999999999</v>
      </c>
      <c r="W39">
        <v>52.945620999999903</v>
      </c>
      <c r="X39">
        <v>248.529999</v>
      </c>
      <c r="Y39">
        <v>24.960826999999998</v>
      </c>
      <c r="Z39">
        <v>44.529998999999997</v>
      </c>
      <c r="AA39">
        <v>31.661418999999999</v>
      </c>
      <c r="AB39">
        <v>26.360001</v>
      </c>
      <c r="AC39">
        <v>116.44000200000001</v>
      </c>
      <c r="AD39">
        <v>63.423206</v>
      </c>
      <c r="AE39">
        <v>53.850155000000001</v>
      </c>
      <c r="AF39">
        <v>161.509995</v>
      </c>
      <c r="AG39">
        <v>126.18</v>
      </c>
      <c r="AH39">
        <v>52.16</v>
      </c>
      <c r="AI39">
        <v>105.203018</v>
      </c>
      <c r="AJ39">
        <v>58.975025000000002</v>
      </c>
      <c r="AK39">
        <v>98.186592000000005</v>
      </c>
      <c r="AL39">
        <v>41.019591999999903</v>
      </c>
      <c r="AM39">
        <v>266.67001299999998</v>
      </c>
      <c r="AN39">
        <v>147.152039</v>
      </c>
      <c r="AO39">
        <v>190.66262800000001</v>
      </c>
      <c r="AP39">
        <v>129.02533</v>
      </c>
      <c r="AQ39">
        <v>113.860001</v>
      </c>
      <c r="AR39">
        <v>249.42716999999999</v>
      </c>
      <c r="AS39">
        <v>667.11999500000002</v>
      </c>
      <c r="AT39">
        <v>68.459998999999996</v>
      </c>
      <c r="AU39">
        <v>51.610000999999997</v>
      </c>
      <c r="AV39">
        <v>131.91308599999999</v>
      </c>
      <c r="AW39">
        <v>60.66</v>
      </c>
      <c r="AX39">
        <v>179.66000399999999</v>
      </c>
      <c r="AY39">
        <v>51.619999</v>
      </c>
    </row>
    <row r="40" spans="1:51" x14ac:dyDescent="0.3">
      <c r="A40" s="1">
        <v>43609</v>
      </c>
      <c r="B40">
        <v>124.889999</v>
      </c>
      <c r="C40">
        <v>31.789942</v>
      </c>
      <c r="D40">
        <v>34.747634999999903</v>
      </c>
      <c r="E40">
        <v>92.269997000000004</v>
      </c>
      <c r="F40">
        <v>274.76998900000001</v>
      </c>
      <c r="G40">
        <v>150.097748</v>
      </c>
      <c r="H40">
        <v>45.240001999999997</v>
      </c>
      <c r="I40">
        <v>65.610291000000004</v>
      </c>
      <c r="J40">
        <v>81.931952999999993</v>
      </c>
      <c r="K40">
        <v>154.509995</v>
      </c>
      <c r="L40">
        <v>29.496506</v>
      </c>
      <c r="M40">
        <v>106.00351699999899</v>
      </c>
      <c r="N40">
        <v>121.681129</v>
      </c>
      <c r="O40">
        <v>33.118262999999999</v>
      </c>
      <c r="P40">
        <v>94.301032999999904</v>
      </c>
      <c r="Q40">
        <v>108.938751</v>
      </c>
      <c r="R40">
        <v>65.436797999999996</v>
      </c>
      <c r="S40">
        <v>28.028548999999899</v>
      </c>
      <c r="T40">
        <v>253.50945999999999</v>
      </c>
      <c r="U40">
        <v>180.85333299999999</v>
      </c>
      <c r="V40">
        <v>21.572914000000001</v>
      </c>
      <c r="W40">
        <v>52.331241999999897</v>
      </c>
      <c r="X40">
        <v>247.30000299999901</v>
      </c>
      <c r="Y40">
        <v>25.000527999999999</v>
      </c>
      <c r="Z40">
        <v>44.57</v>
      </c>
      <c r="AA40">
        <v>31.789484000000002</v>
      </c>
      <c r="AB40">
        <v>26.440000999999999</v>
      </c>
      <c r="AC40">
        <v>115.919997999999</v>
      </c>
      <c r="AD40">
        <v>63.909545999999999</v>
      </c>
      <c r="AE40">
        <v>54.029029999999999</v>
      </c>
      <c r="AF40">
        <v>162.63999899999999</v>
      </c>
      <c r="AG40">
        <v>126.239998</v>
      </c>
      <c r="AH40">
        <v>51.619999</v>
      </c>
      <c r="AI40">
        <v>104.43757600000001</v>
      </c>
      <c r="AJ40">
        <v>58.280269999999902</v>
      </c>
      <c r="AK40">
        <v>97.878295999999906</v>
      </c>
      <c r="AL40">
        <v>40.515372999999997</v>
      </c>
      <c r="AM40">
        <v>266.79998799999998</v>
      </c>
      <c r="AN40">
        <v>144.984512</v>
      </c>
      <c r="AO40">
        <v>192.241547</v>
      </c>
      <c r="AP40">
        <v>128.55873099999999</v>
      </c>
      <c r="AQ40">
        <v>114.199997</v>
      </c>
      <c r="AR40">
        <v>251.175049</v>
      </c>
      <c r="AS40">
        <v>662.55999799999995</v>
      </c>
      <c r="AT40">
        <v>69.529999000000004</v>
      </c>
      <c r="AU40">
        <v>51.77</v>
      </c>
      <c r="AV40">
        <v>131.972702</v>
      </c>
      <c r="AW40">
        <v>62.299999</v>
      </c>
      <c r="AX40">
        <v>178.970001</v>
      </c>
      <c r="AY40">
        <v>51.610000999999997</v>
      </c>
    </row>
    <row r="41" spans="1:51" x14ac:dyDescent="0.3">
      <c r="A41" s="1">
        <v>43613</v>
      </c>
      <c r="B41">
        <v>122.5</v>
      </c>
      <c r="C41">
        <v>31.540959999999998</v>
      </c>
      <c r="D41">
        <v>34.480494999999998</v>
      </c>
      <c r="E41">
        <v>93.5</v>
      </c>
      <c r="F41">
        <v>278.25</v>
      </c>
      <c r="G41">
        <v>149.878525</v>
      </c>
      <c r="H41">
        <v>44.220001000000003</v>
      </c>
      <c r="I41">
        <v>64.777901</v>
      </c>
      <c r="J41">
        <v>80.974609000000001</v>
      </c>
      <c r="K41">
        <v>155.19000199999999</v>
      </c>
      <c r="L41">
        <v>29.436915999999901</v>
      </c>
      <c r="M41">
        <v>103.787865</v>
      </c>
      <c r="N41">
        <v>119.68570699999999</v>
      </c>
      <c r="O41">
        <v>32.604186999999897</v>
      </c>
      <c r="P41">
        <v>94.639778000000007</v>
      </c>
      <c r="Q41">
        <v>107.75711099999999</v>
      </c>
      <c r="R41">
        <v>64.900917000000007</v>
      </c>
      <c r="S41">
        <v>27.750053000000001</v>
      </c>
      <c r="T41">
        <v>252.06332399999999</v>
      </c>
      <c r="U41">
        <v>177.89048799999901</v>
      </c>
      <c r="V41">
        <v>21.553032000000002</v>
      </c>
      <c r="W41">
        <v>50.626835</v>
      </c>
      <c r="X41">
        <v>246.30999800000001</v>
      </c>
      <c r="Y41">
        <v>24.792107000000001</v>
      </c>
      <c r="Z41">
        <v>43.57</v>
      </c>
      <c r="AA41">
        <v>31.454546000000001</v>
      </c>
      <c r="AB41">
        <v>29.049999</v>
      </c>
      <c r="AC41">
        <v>115.989998</v>
      </c>
      <c r="AD41">
        <v>63.314025999999998</v>
      </c>
      <c r="AE41">
        <v>53.591788999999999</v>
      </c>
      <c r="AF41">
        <v>163.71000699999999</v>
      </c>
      <c r="AG41">
        <v>126.160004</v>
      </c>
      <c r="AH41">
        <v>50.07</v>
      </c>
      <c r="AI41">
        <v>102.598534</v>
      </c>
      <c r="AJ41">
        <v>56.811356000000004</v>
      </c>
      <c r="AK41">
        <v>96.575507999999999</v>
      </c>
      <c r="AL41">
        <v>39.131247999999999</v>
      </c>
      <c r="AM41">
        <v>267.720000999999</v>
      </c>
      <c r="AN41">
        <v>143.166595</v>
      </c>
      <c r="AO41">
        <v>190.21577500000001</v>
      </c>
      <c r="AP41">
        <v>126.702324</v>
      </c>
      <c r="AQ41">
        <v>114.110001</v>
      </c>
      <c r="AR41">
        <v>253.122681</v>
      </c>
      <c r="AS41">
        <v>680.07000700000003</v>
      </c>
      <c r="AT41">
        <v>68.010002</v>
      </c>
      <c r="AU41">
        <v>51.720001000000003</v>
      </c>
      <c r="AV41">
        <v>131.80375699999999</v>
      </c>
      <c r="AW41">
        <v>60.75</v>
      </c>
      <c r="AX41">
        <v>178.229996</v>
      </c>
      <c r="AY41">
        <v>51.25</v>
      </c>
    </row>
    <row r="42" spans="1:51" x14ac:dyDescent="0.3">
      <c r="A42" s="1">
        <v>43614</v>
      </c>
      <c r="B42">
        <v>120.300003</v>
      </c>
      <c r="C42">
        <v>31.471245</v>
      </c>
      <c r="D42">
        <v>34.421135</v>
      </c>
      <c r="E42">
        <v>92.550003000000004</v>
      </c>
      <c r="F42">
        <v>273.38000499999998</v>
      </c>
      <c r="G42">
        <v>148.74255400000001</v>
      </c>
      <c r="H42">
        <v>43.32</v>
      </c>
      <c r="I42">
        <v>65.164367999999996</v>
      </c>
      <c r="J42">
        <v>78.651084999999995</v>
      </c>
      <c r="K42">
        <v>152.88999899999999</v>
      </c>
      <c r="L42">
        <v>28.99</v>
      </c>
      <c r="M42">
        <v>103.519607999999</v>
      </c>
      <c r="N42">
        <v>118.23902099999999</v>
      </c>
      <c r="O42">
        <v>32.050567999999998</v>
      </c>
      <c r="P42">
        <v>94.041991999999993</v>
      </c>
      <c r="Q42">
        <v>107.45922899999999</v>
      </c>
      <c r="R42">
        <v>64.047477999999998</v>
      </c>
      <c r="S42">
        <v>27.600859</v>
      </c>
      <c r="T42">
        <v>251.70674099999999</v>
      </c>
      <c r="U42">
        <v>176.578079</v>
      </c>
      <c r="V42">
        <v>21.712092999999999</v>
      </c>
      <c r="W42">
        <v>47.812579999999997</v>
      </c>
      <c r="X42">
        <v>240.69000199999999</v>
      </c>
      <c r="Y42">
        <v>24.821881999999999</v>
      </c>
      <c r="Z42">
        <v>44.23</v>
      </c>
      <c r="AA42">
        <v>31.434844999999999</v>
      </c>
      <c r="AB42">
        <v>28.09</v>
      </c>
      <c r="AC42">
        <v>116.019997</v>
      </c>
      <c r="AD42">
        <v>63.234618999999903</v>
      </c>
      <c r="AE42">
        <v>52.846493000000002</v>
      </c>
      <c r="AF42">
        <v>162.729996</v>
      </c>
      <c r="AG42">
        <v>124.94000200000001</v>
      </c>
      <c r="AH42">
        <v>49.73</v>
      </c>
      <c r="AI42">
        <v>103.532967</v>
      </c>
      <c r="AJ42">
        <v>55.044681999999902</v>
      </c>
      <c r="AK42">
        <v>97.57</v>
      </c>
      <c r="AL42">
        <v>39.210338999999998</v>
      </c>
      <c r="AM42">
        <v>260</v>
      </c>
      <c r="AN42">
        <v>140.179993</v>
      </c>
      <c r="AO42">
        <v>188.666641</v>
      </c>
      <c r="AP42">
        <v>127.23840300000001</v>
      </c>
      <c r="AQ42">
        <v>114.389999</v>
      </c>
      <c r="AR42">
        <v>253.252533</v>
      </c>
      <c r="AS42">
        <v>667.96997099999999</v>
      </c>
      <c r="AT42">
        <v>68.540001000000004</v>
      </c>
      <c r="AU42">
        <v>51.130001</v>
      </c>
      <c r="AV42">
        <v>130.76023899999899</v>
      </c>
      <c r="AW42">
        <v>62.080002</v>
      </c>
      <c r="AX42">
        <v>177.38000500000001</v>
      </c>
      <c r="AY42">
        <v>51.599997999999999</v>
      </c>
    </row>
    <row r="43" spans="1:51" x14ac:dyDescent="0.3">
      <c r="A43" s="1">
        <v>43615</v>
      </c>
      <c r="B43">
        <v>119.790001</v>
      </c>
      <c r="C43">
        <v>31.959249</v>
      </c>
      <c r="D43">
        <v>34.450817000000001</v>
      </c>
      <c r="E43">
        <v>92.129997000000003</v>
      </c>
      <c r="F43">
        <v>274.51001000000002</v>
      </c>
      <c r="G43">
        <v>150.755402</v>
      </c>
      <c r="H43">
        <v>43.029998999999997</v>
      </c>
      <c r="I43">
        <v>65.986846999999997</v>
      </c>
      <c r="J43">
        <v>79.040001000000004</v>
      </c>
      <c r="K43">
        <v>155.66000399999999</v>
      </c>
      <c r="L43">
        <v>29.18</v>
      </c>
      <c r="M43">
        <v>104.65226699999999</v>
      </c>
      <c r="N43">
        <v>126.70961</v>
      </c>
      <c r="O43">
        <v>32.100002000000003</v>
      </c>
      <c r="P43">
        <v>94.390701000000007</v>
      </c>
      <c r="Q43">
        <v>106.30738100000001</v>
      </c>
      <c r="R43">
        <v>64.513892999999996</v>
      </c>
      <c r="S43">
        <v>27.014029999999899</v>
      </c>
      <c r="T43">
        <v>254.182999</v>
      </c>
      <c r="U43">
        <v>177.592209</v>
      </c>
      <c r="V43">
        <v>21.592796</v>
      </c>
      <c r="W43">
        <v>48.377414999999999</v>
      </c>
      <c r="X43">
        <v>241.53999300000001</v>
      </c>
      <c r="Y43">
        <v>25.070001999999999</v>
      </c>
      <c r="Z43">
        <v>44.73</v>
      </c>
      <c r="AA43">
        <v>31.385590000000001</v>
      </c>
      <c r="AB43">
        <v>28.030000999999999</v>
      </c>
      <c r="AC43">
        <v>116.099998</v>
      </c>
      <c r="AD43">
        <v>63.135368</v>
      </c>
      <c r="AE43">
        <v>53.234046999999997</v>
      </c>
      <c r="AF43">
        <v>162.759995</v>
      </c>
      <c r="AG43">
        <v>125.730003</v>
      </c>
      <c r="AH43">
        <v>50.560001</v>
      </c>
      <c r="AI43">
        <v>104.815331</v>
      </c>
      <c r="AJ43">
        <v>54.34</v>
      </c>
      <c r="AK43">
        <v>98.059997999999993</v>
      </c>
      <c r="AL43">
        <v>39.012608</v>
      </c>
      <c r="AM43">
        <v>260.69000199999999</v>
      </c>
      <c r="AN43">
        <v>139.11000100000001</v>
      </c>
      <c r="AO43">
        <v>189.74903899999899</v>
      </c>
      <c r="AP43">
        <v>127.675209</v>
      </c>
      <c r="AQ43">
        <v>111.43</v>
      </c>
      <c r="AR43">
        <v>253.881775</v>
      </c>
      <c r="AS43">
        <v>678</v>
      </c>
      <c r="AT43">
        <v>68.269997000000004</v>
      </c>
      <c r="AU43">
        <v>50.549999</v>
      </c>
      <c r="AV43">
        <v>131.386337</v>
      </c>
      <c r="AW43">
        <v>61.869999</v>
      </c>
      <c r="AX43">
        <v>178.300003</v>
      </c>
      <c r="AY43">
        <v>51.549999</v>
      </c>
    </row>
    <row r="44" spans="1:51" x14ac:dyDescent="0.3">
      <c r="A44" s="1">
        <v>43616</v>
      </c>
      <c r="B44">
        <v>114.879997</v>
      </c>
      <c r="C44">
        <v>32.955172999999903</v>
      </c>
      <c r="D44">
        <v>32.986507000000003</v>
      </c>
      <c r="E44">
        <v>93.080001999999993</v>
      </c>
      <c r="F44">
        <v>270.89999399999999</v>
      </c>
      <c r="G44">
        <v>149.42013499999999</v>
      </c>
      <c r="H44">
        <v>42.27</v>
      </c>
      <c r="I44">
        <v>66.214766999999995</v>
      </c>
      <c r="J44">
        <v>77.139999000000003</v>
      </c>
      <c r="K44">
        <v>151.41000399999999</v>
      </c>
      <c r="L44">
        <v>28.84</v>
      </c>
      <c r="M44">
        <v>102.24784099999999</v>
      </c>
      <c r="N44">
        <v>126.988968</v>
      </c>
      <c r="O44">
        <v>31.299999</v>
      </c>
      <c r="P44">
        <v>93.772994999999995</v>
      </c>
      <c r="Q44">
        <v>105.21511099999999</v>
      </c>
      <c r="R44">
        <v>62.191749999999999</v>
      </c>
      <c r="S44">
        <v>26.457040999999901</v>
      </c>
      <c r="T44">
        <v>249.250304999999</v>
      </c>
      <c r="U44">
        <v>173.60528600000001</v>
      </c>
      <c r="V44">
        <v>21.27467</v>
      </c>
      <c r="W44">
        <v>48.991790999999999</v>
      </c>
      <c r="X44">
        <v>239.58000200000001</v>
      </c>
      <c r="Y44">
        <v>24.610001</v>
      </c>
      <c r="Z44">
        <v>44.040000999999997</v>
      </c>
      <c r="AA44">
        <v>30.124648999999899</v>
      </c>
      <c r="AB44">
        <v>27.41</v>
      </c>
      <c r="AC44">
        <v>115</v>
      </c>
      <c r="AD44">
        <v>61.686264000000001</v>
      </c>
      <c r="AE44">
        <v>51.703701000000002</v>
      </c>
      <c r="AF44">
        <v>161.33000200000001</v>
      </c>
      <c r="AG44">
        <v>123.68</v>
      </c>
      <c r="AH44">
        <v>50.290000999999997</v>
      </c>
      <c r="AI44">
        <v>103.69201700000001</v>
      </c>
      <c r="AJ44">
        <v>54.98</v>
      </c>
      <c r="AK44">
        <v>96.620002999999997</v>
      </c>
      <c r="AL44">
        <v>36.798003999999999</v>
      </c>
      <c r="AM44">
        <v>258.209991</v>
      </c>
      <c r="AN44">
        <v>135.46000699999999</v>
      </c>
      <c r="AO44">
        <v>188.52761799999999</v>
      </c>
      <c r="AP44">
        <v>127.069640999999</v>
      </c>
      <c r="AQ44">
        <v>107.33000199999999</v>
      </c>
      <c r="AR44">
        <v>251.18504300000001</v>
      </c>
      <c r="AS44">
        <v>659.96997099999999</v>
      </c>
      <c r="AT44">
        <v>66.629997000000003</v>
      </c>
      <c r="AU44">
        <v>49.34</v>
      </c>
      <c r="AV44">
        <v>131.22732500000001</v>
      </c>
      <c r="AW44">
        <v>61.18</v>
      </c>
      <c r="AX44">
        <v>175.070007</v>
      </c>
      <c r="AY44">
        <v>51.189999</v>
      </c>
    </row>
    <row r="45" spans="1:51" x14ac:dyDescent="0.3">
      <c r="A45" s="1">
        <v>43619</v>
      </c>
      <c r="B45">
        <v>117.30999799999999</v>
      </c>
      <c r="C45">
        <v>33.492972999999999</v>
      </c>
      <c r="D45">
        <v>33.342689999999997</v>
      </c>
      <c r="E45">
        <v>91.309997999999993</v>
      </c>
      <c r="F45">
        <v>259.02999899999998</v>
      </c>
      <c r="G45">
        <v>151.552582</v>
      </c>
      <c r="H45">
        <v>42.66</v>
      </c>
      <c r="I45">
        <v>66.056220999999994</v>
      </c>
      <c r="J45">
        <v>77.959998999999996</v>
      </c>
      <c r="K45">
        <v>145.10000600000001</v>
      </c>
      <c r="L45">
        <v>28.85</v>
      </c>
      <c r="M45">
        <v>103.13211099999999</v>
      </c>
      <c r="N45">
        <v>128.70503199999999</v>
      </c>
      <c r="O45">
        <v>32.099997999999999</v>
      </c>
      <c r="P45">
        <v>93.135352999999995</v>
      </c>
      <c r="Q45">
        <v>105.711593999999</v>
      </c>
      <c r="R45">
        <v>62.737552999999998</v>
      </c>
      <c r="S45">
        <v>26.5366099999999</v>
      </c>
      <c r="T45">
        <v>250.775665</v>
      </c>
      <c r="U45">
        <v>171.43781999999999</v>
      </c>
      <c r="V45">
        <v>21.384027</v>
      </c>
      <c r="W45">
        <v>50.180911999999999</v>
      </c>
      <c r="X45">
        <v>241.07000699999901</v>
      </c>
      <c r="Y45">
        <v>24.879998999999899</v>
      </c>
      <c r="Z45">
        <v>43.459998999999897</v>
      </c>
      <c r="AA45">
        <v>30.627053999999902</v>
      </c>
      <c r="AB45">
        <v>27.58</v>
      </c>
      <c r="AC45">
        <v>116.169997999999</v>
      </c>
      <c r="AD45">
        <v>62.142829999999996</v>
      </c>
      <c r="AE45">
        <v>51.455269000000001</v>
      </c>
      <c r="AF45">
        <v>158.60000600000001</v>
      </c>
      <c r="AG45">
        <v>119.839996</v>
      </c>
      <c r="AH45">
        <v>49.889998999999897</v>
      </c>
      <c r="AI45">
        <v>104.546921</v>
      </c>
      <c r="AJ45">
        <v>55.900002000000001</v>
      </c>
      <c r="AK45">
        <v>96.07</v>
      </c>
      <c r="AL45">
        <v>36.659591999999897</v>
      </c>
      <c r="AM45">
        <v>250.270004</v>
      </c>
      <c r="AN45">
        <v>133.779999</v>
      </c>
      <c r="AO45">
        <v>188.249573</v>
      </c>
      <c r="AP45">
        <v>128.04251099999999</v>
      </c>
      <c r="AQ45">
        <v>103.57</v>
      </c>
      <c r="AR45">
        <v>241.96623199999999</v>
      </c>
      <c r="AS45">
        <v>641.65997300000004</v>
      </c>
      <c r="AT45">
        <v>66.919997999999893</v>
      </c>
      <c r="AU45">
        <v>49.91</v>
      </c>
      <c r="AV45">
        <v>131.65469400000001</v>
      </c>
      <c r="AW45">
        <v>61.880001</v>
      </c>
      <c r="AX45">
        <v>173.300003</v>
      </c>
      <c r="AY45">
        <v>51.119999</v>
      </c>
    </row>
    <row r="46" spans="1:51" x14ac:dyDescent="0.3">
      <c r="A46" s="1">
        <v>43620</v>
      </c>
      <c r="B46">
        <v>125.80999799999999</v>
      </c>
      <c r="C46">
        <v>34.220001000000003</v>
      </c>
      <c r="D46">
        <v>35.351165999999999</v>
      </c>
      <c r="E46">
        <v>94.129997000000003</v>
      </c>
      <c r="F46">
        <v>268.709991</v>
      </c>
      <c r="G46">
        <v>156.38545199999999</v>
      </c>
      <c r="H46">
        <v>45.360000999999997</v>
      </c>
      <c r="I46">
        <v>67.829993999999999</v>
      </c>
      <c r="J46">
        <v>81.620002999999997</v>
      </c>
      <c r="K46">
        <v>150.80999800000001</v>
      </c>
      <c r="L46">
        <v>29.870000999999998</v>
      </c>
      <c r="M46">
        <v>104.00644699999999</v>
      </c>
      <c r="N46">
        <v>129.702744</v>
      </c>
      <c r="O46">
        <v>32.909999999999997</v>
      </c>
      <c r="P46">
        <v>94.012107999999998</v>
      </c>
      <c r="Q46">
        <v>108.968536</v>
      </c>
      <c r="R46">
        <v>63.452056999999897</v>
      </c>
      <c r="S46">
        <v>27.769945</v>
      </c>
      <c r="T46">
        <v>263.17678799999999</v>
      </c>
      <c r="U46">
        <v>179.38185100000001</v>
      </c>
      <c r="V46">
        <v>21.384027</v>
      </c>
      <c r="W46">
        <v>50.418739000000002</v>
      </c>
      <c r="X46">
        <v>245.61000099999899</v>
      </c>
      <c r="Y46">
        <v>25.879998999999899</v>
      </c>
      <c r="Z46">
        <v>44.790000999999997</v>
      </c>
      <c r="AA46">
        <v>31.011247999999998</v>
      </c>
      <c r="AB46">
        <v>29.57</v>
      </c>
      <c r="AC46">
        <v>120.150002</v>
      </c>
      <c r="AD46">
        <v>65.388428000000005</v>
      </c>
      <c r="AE46">
        <v>52.896178999999997</v>
      </c>
      <c r="AF46">
        <v>162.33000200000001</v>
      </c>
      <c r="AG46">
        <v>123.160004</v>
      </c>
      <c r="AH46">
        <v>50.700001</v>
      </c>
      <c r="AI46">
        <v>108.47352600000001</v>
      </c>
      <c r="AJ46">
        <v>57.98</v>
      </c>
      <c r="AK46">
        <v>100.970001</v>
      </c>
      <c r="AL46">
        <v>38.696235999999999</v>
      </c>
      <c r="AM46">
        <v>253.64999399999999</v>
      </c>
      <c r="AN46">
        <v>143</v>
      </c>
      <c r="AO46">
        <v>193.88999899999999</v>
      </c>
      <c r="AP46">
        <v>128.131866</v>
      </c>
      <c r="AQ46">
        <v>112.870003</v>
      </c>
      <c r="AR46">
        <v>248.877838</v>
      </c>
      <c r="AS46">
        <v>662.17999299999997</v>
      </c>
      <c r="AT46">
        <v>69.400002000000001</v>
      </c>
      <c r="AU46">
        <v>51.5</v>
      </c>
      <c r="AV46">
        <v>133.99023399999999</v>
      </c>
      <c r="AW46">
        <v>64.180000000000007</v>
      </c>
      <c r="AX46">
        <v>179.63999899999999</v>
      </c>
      <c r="AY46">
        <v>52.279998999999997</v>
      </c>
    </row>
    <row r="47" spans="1:51" x14ac:dyDescent="0.3">
      <c r="A47" s="1">
        <v>43621</v>
      </c>
      <c r="B47">
        <v>125.589996</v>
      </c>
      <c r="C47">
        <v>34.490001999999997</v>
      </c>
      <c r="D47">
        <v>35.460003</v>
      </c>
      <c r="E47">
        <v>95.25</v>
      </c>
      <c r="F47">
        <v>272.85998499999999</v>
      </c>
      <c r="G47">
        <v>160.062408</v>
      </c>
      <c r="H47">
        <v>45.049999</v>
      </c>
      <c r="I47">
        <v>67.019997000000004</v>
      </c>
      <c r="J47">
        <v>82.720000999999996</v>
      </c>
      <c r="K47">
        <v>158.44000199999999</v>
      </c>
      <c r="L47">
        <v>30.360001</v>
      </c>
      <c r="M47">
        <v>106.04325900000001</v>
      </c>
      <c r="N47">
        <v>130.101822</v>
      </c>
      <c r="O47">
        <v>31.959999</v>
      </c>
      <c r="P47">
        <v>94.580001999999993</v>
      </c>
      <c r="Q47">
        <v>109.355797</v>
      </c>
      <c r="R47">
        <v>62.737552999999998</v>
      </c>
      <c r="S47">
        <v>27.76</v>
      </c>
      <c r="T47">
        <v>263.196594</v>
      </c>
      <c r="U47">
        <v>181.27093500000001</v>
      </c>
      <c r="V47">
        <v>20.658301999999999</v>
      </c>
      <c r="W47">
        <v>50.815109</v>
      </c>
      <c r="X47">
        <v>247.96000699999999</v>
      </c>
      <c r="Y47">
        <v>26.48</v>
      </c>
      <c r="Z47">
        <v>44.549999</v>
      </c>
      <c r="AA47">
        <v>31.208269000000001</v>
      </c>
      <c r="AB47">
        <v>29.5</v>
      </c>
      <c r="AC47">
        <v>120.57</v>
      </c>
      <c r="AD47">
        <v>65.289176999999995</v>
      </c>
      <c r="AE47">
        <v>54.406647</v>
      </c>
      <c r="AF47">
        <v>165.38999899999999</v>
      </c>
      <c r="AG47">
        <v>125.83000199999999</v>
      </c>
      <c r="AH47">
        <v>51.16</v>
      </c>
      <c r="AI47">
        <v>108.831389999999</v>
      </c>
      <c r="AJ47">
        <v>57.419998</v>
      </c>
      <c r="AK47">
        <v>99.870002999999997</v>
      </c>
      <c r="AL47">
        <v>37.470295</v>
      </c>
      <c r="AM47">
        <v>251.64999399999999</v>
      </c>
      <c r="AN47">
        <v>141.279999</v>
      </c>
      <c r="AO47">
        <v>196.69000199999999</v>
      </c>
      <c r="AP47">
        <v>130.43499800000001</v>
      </c>
      <c r="AQ47">
        <v>110.459999</v>
      </c>
      <c r="AR47">
        <v>255.949265</v>
      </c>
      <c r="AS47">
        <v>679.47997999999995</v>
      </c>
      <c r="AT47">
        <v>67.959998999999996</v>
      </c>
      <c r="AU47">
        <v>50.799999</v>
      </c>
      <c r="AV47">
        <v>135.10333299999999</v>
      </c>
      <c r="AW47">
        <v>63.439999</v>
      </c>
      <c r="AX47">
        <v>182.53999299999899</v>
      </c>
      <c r="AY47">
        <v>50.889998999999897</v>
      </c>
    </row>
    <row r="48" spans="1:51" x14ac:dyDescent="0.3">
      <c r="A48" s="1">
        <v>43622</v>
      </c>
      <c r="B48">
        <v>128.16999799999999</v>
      </c>
      <c r="C48">
        <v>35.310001</v>
      </c>
      <c r="D48">
        <v>35.189999</v>
      </c>
      <c r="E48">
        <v>96.389999000000003</v>
      </c>
      <c r="F48">
        <v>274.79998799999998</v>
      </c>
      <c r="G48">
        <v>160.41116299999999</v>
      </c>
      <c r="H48">
        <v>44.84</v>
      </c>
      <c r="I48">
        <v>67.589995999999999</v>
      </c>
      <c r="J48">
        <v>82.449996999999996</v>
      </c>
      <c r="K48">
        <v>159.30999800000001</v>
      </c>
      <c r="L48">
        <v>30.49</v>
      </c>
      <c r="M48">
        <v>106.689072</v>
      </c>
      <c r="N48">
        <v>131.159424</v>
      </c>
      <c r="O48">
        <v>31.049999</v>
      </c>
      <c r="P48">
        <v>95.360000999999997</v>
      </c>
      <c r="Q48">
        <v>109.594115999999</v>
      </c>
      <c r="R48">
        <v>61.824573999999998</v>
      </c>
      <c r="S48">
        <v>27.879998999999899</v>
      </c>
      <c r="T48">
        <v>270.19946299999998</v>
      </c>
      <c r="U48">
        <v>183.57757599999999</v>
      </c>
      <c r="V48">
        <v>20.608595000000001</v>
      </c>
      <c r="W48">
        <v>50.864657999999999</v>
      </c>
      <c r="X48">
        <v>251.21000699999999</v>
      </c>
      <c r="Y48">
        <v>26.6</v>
      </c>
      <c r="Z48">
        <v>45.099997999999999</v>
      </c>
      <c r="AA48">
        <v>31.622012999999999</v>
      </c>
      <c r="AB48">
        <v>31.82</v>
      </c>
      <c r="AC48">
        <v>120.519997</v>
      </c>
      <c r="AD48">
        <v>65.974029999999999</v>
      </c>
      <c r="AE48">
        <v>54.754447999999996</v>
      </c>
      <c r="AF48">
        <v>166.91999799999999</v>
      </c>
      <c r="AG48">
        <v>127.82</v>
      </c>
      <c r="AH48">
        <v>50.900002000000001</v>
      </c>
      <c r="AI48">
        <v>109.53718600000001</v>
      </c>
      <c r="AJ48">
        <v>57.709998999999897</v>
      </c>
      <c r="AK48">
        <v>99.970000999999996</v>
      </c>
      <c r="AL48">
        <v>37.559277000000002</v>
      </c>
      <c r="AM48">
        <v>251.33000200000001</v>
      </c>
      <c r="AN48">
        <v>143.779999</v>
      </c>
      <c r="AO48">
        <v>197.16999799999999</v>
      </c>
      <c r="AP48">
        <v>131.979996</v>
      </c>
      <c r="AQ48">
        <v>109.980003</v>
      </c>
      <c r="AR48">
        <v>257.51733400000001</v>
      </c>
      <c r="AS48">
        <v>692.17999299999997</v>
      </c>
      <c r="AT48">
        <v>69.430000000000007</v>
      </c>
      <c r="AU48">
        <v>50.98</v>
      </c>
      <c r="AV48">
        <v>136.36552399999999</v>
      </c>
      <c r="AW48">
        <v>63.450001</v>
      </c>
      <c r="AX48">
        <v>185.220001</v>
      </c>
      <c r="AY48">
        <v>51.16</v>
      </c>
    </row>
    <row r="49" spans="1:51" x14ac:dyDescent="0.3">
      <c r="A49" s="1">
        <v>43623</v>
      </c>
      <c r="B49">
        <v>128.740005</v>
      </c>
      <c r="C49">
        <v>35.669998</v>
      </c>
      <c r="D49">
        <v>35.490001999999997</v>
      </c>
      <c r="E49">
        <v>96.989998</v>
      </c>
      <c r="F49">
        <v>278.16000400000001</v>
      </c>
      <c r="G49">
        <v>163.00198399999999</v>
      </c>
      <c r="H49">
        <v>45.27</v>
      </c>
      <c r="I49">
        <v>68.690002000000007</v>
      </c>
      <c r="J49">
        <v>83.410004000000001</v>
      </c>
      <c r="K49">
        <v>161.270004</v>
      </c>
      <c r="L49">
        <v>30.58</v>
      </c>
      <c r="M49">
        <v>108.07012899999999</v>
      </c>
      <c r="N49">
        <v>132.84553500000001</v>
      </c>
      <c r="O49">
        <v>31.67</v>
      </c>
      <c r="P49">
        <v>95.860000999999997</v>
      </c>
      <c r="Q49">
        <v>108.392624</v>
      </c>
      <c r="R49">
        <v>63.233738000000002</v>
      </c>
      <c r="S49">
        <v>27.530000999999999</v>
      </c>
      <c r="T49">
        <v>272.259705</v>
      </c>
      <c r="U49">
        <v>185.60581999999999</v>
      </c>
      <c r="V49">
        <v>20.568829000000001</v>
      </c>
      <c r="W49">
        <v>51.340308999999998</v>
      </c>
      <c r="X49">
        <v>256.01001000000002</v>
      </c>
      <c r="Y49">
        <v>26.74</v>
      </c>
      <c r="Z49">
        <v>46.029998999999997</v>
      </c>
      <c r="AA49">
        <v>32.006209999999903</v>
      </c>
      <c r="AB49">
        <v>32.409999999999997</v>
      </c>
      <c r="AC49">
        <v>122.599998</v>
      </c>
      <c r="AD49">
        <v>65.199852000000007</v>
      </c>
      <c r="AE49">
        <v>55.579246999999903</v>
      </c>
      <c r="AF49">
        <v>170.050003</v>
      </c>
      <c r="AG49">
        <v>131.39999399999999</v>
      </c>
      <c r="AH49">
        <v>51.919998</v>
      </c>
      <c r="AI49">
        <v>110.511375</v>
      </c>
      <c r="AJ49">
        <v>56.970001000000003</v>
      </c>
      <c r="AK49">
        <v>100.69000200000001</v>
      </c>
      <c r="AL49">
        <v>36.521178999999997</v>
      </c>
      <c r="AM49">
        <v>258.98998999999998</v>
      </c>
      <c r="AN49">
        <v>145.5</v>
      </c>
      <c r="AO49">
        <v>197.300003</v>
      </c>
      <c r="AP49">
        <v>133.470001</v>
      </c>
      <c r="AQ49">
        <v>111.019997</v>
      </c>
      <c r="AR49">
        <v>265.47769199999999</v>
      </c>
      <c r="AS49">
        <v>709.86999500000002</v>
      </c>
      <c r="AT49">
        <v>70.150002000000001</v>
      </c>
      <c r="AU49">
        <v>51.970001000000003</v>
      </c>
      <c r="AV49">
        <v>137.19039899999899</v>
      </c>
      <c r="AW49">
        <v>64.379997000000003</v>
      </c>
      <c r="AX49">
        <v>190.14999399999999</v>
      </c>
      <c r="AY49">
        <v>52.23</v>
      </c>
    </row>
    <row r="50" spans="1:51" x14ac:dyDescent="0.3">
      <c r="A50" s="1">
        <v>43626</v>
      </c>
      <c r="B50">
        <v>130.240005</v>
      </c>
      <c r="C50">
        <v>35.290000999999997</v>
      </c>
      <c r="D50">
        <v>36.009997999999896</v>
      </c>
      <c r="E50">
        <v>95.510002</v>
      </c>
      <c r="F50">
        <v>280.33999599999999</v>
      </c>
      <c r="G50">
        <v>160.93928500000001</v>
      </c>
      <c r="H50">
        <v>45.650002000000001</v>
      </c>
      <c r="I50">
        <v>70.540001000000004</v>
      </c>
      <c r="J50">
        <v>82.580001999999993</v>
      </c>
      <c r="K50">
        <v>152.78999299999899</v>
      </c>
      <c r="L50">
        <v>30.940000999999999</v>
      </c>
      <c r="M50">
        <v>108.020454</v>
      </c>
      <c r="N50">
        <v>134.66139200000001</v>
      </c>
      <c r="O50">
        <v>32.540000999999997</v>
      </c>
      <c r="P50">
        <v>95.980002999999996</v>
      </c>
      <c r="Q50">
        <v>109.564315999999</v>
      </c>
      <c r="R50">
        <v>64.692520000000002</v>
      </c>
      <c r="S50">
        <v>28.07</v>
      </c>
      <c r="T50">
        <v>277.54898100000003</v>
      </c>
      <c r="U50">
        <v>190.06999199999899</v>
      </c>
      <c r="V50">
        <v>20.916779999999999</v>
      </c>
      <c r="W50">
        <v>50.874569000000001</v>
      </c>
      <c r="X50">
        <v>256.85000600000001</v>
      </c>
      <c r="Y50">
        <v>26.860001</v>
      </c>
      <c r="Z50">
        <v>46.799999</v>
      </c>
      <c r="AA50">
        <v>31.454546000000001</v>
      </c>
      <c r="AB50">
        <v>33.229999999999997</v>
      </c>
      <c r="AC50">
        <v>121.75</v>
      </c>
      <c r="AD50">
        <v>66.619179000000003</v>
      </c>
      <c r="AE50">
        <v>56.0661699999999</v>
      </c>
      <c r="AF50">
        <v>170.820007</v>
      </c>
      <c r="AG50">
        <v>132.60000600000001</v>
      </c>
      <c r="AH50">
        <v>51.630001</v>
      </c>
      <c r="AI50">
        <v>111.962723</v>
      </c>
      <c r="AJ50">
        <v>54.740001999999997</v>
      </c>
      <c r="AK50">
        <v>106.550003</v>
      </c>
      <c r="AL50">
        <v>37.549388999999998</v>
      </c>
      <c r="AM50">
        <v>266.220000999999</v>
      </c>
      <c r="AN50">
        <v>148.429993</v>
      </c>
      <c r="AO50">
        <v>198.050003</v>
      </c>
      <c r="AP50">
        <v>133.58999599999899</v>
      </c>
      <c r="AQ50">
        <v>116.669997999999</v>
      </c>
      <c r="AR50">
        <v>265.777343999999</v>
      </c>
      <c r="AS50">
        <v>720.52002000000005</v>
      </c>
      <c r="AT50">
        <v>73.099997999999999</v>
      </c>
      <c r="AU50">
        <v>52.290000999999997</v>
      </c>
      <c r="AV50">
        <v>136.22637900000001</v>
      </c>
      <c r="AW50">
        <v>65.5</v>
      </c>
      <c r="AX50">
        <v>192.58000200000001</v>
      </c>
      <c r="AY50">
        <v>53.18</v>
      </c>
    </row>
    <row r="51" spans="1:51" x14ac:dyDescent="0.3">
      <c r="A51" s="1">
        <v>43627</v>
      </c>
      <c r="B51">
        <v>130.30999800000001</v>
      </c>
      <c r="C51">
        <v>34.919998</v>
      </c>
      <c r="D51">
        <v>36.200001</v>
      </c>
      <c r="E51">
        <v>94.580001999999993</v>
      </c>
      <c r="F51">
        <v>275.98998999999998</v>
      </c>
      <c r="G51">
        <v>159.99264499999899</v>
      </c>
      <c r="H51">
        <v>45.810001</v>
      </c>
      <c r="I51">
        <v>71.239998</v>
      </c>
      <c r="J51">
        <v>83.260002</v>
      </c>
      <c r="K51">
        <v>150.14999399999999</v>
      </c>
      <c r="L51">
        <v>30.959999</v>
      </c>
      <c r="M51">
        <v>108.67620100000001</v>
      </c>
      <c r="N51">
        <v>135.20015000000001</v>
      </c>
      <c r="O51">
        <v>32.830002</v>
      </c>
      <c r="P51">
        <v>95.839995999999999</v>
      </c>
      <c r="Q51">
        <v>109.901932</v>
      </c>
      <c r="R51">
        <v>65.019997000000004</v>
      </c>
      <c r="S51">
        <v>28.24</v>
      </c>
      <c r="T51">
        <v>280.78793300000001</v>
      </c>
      <c r="U51">
        <v>189.91999799999999</v>
      </c>
      <c r="V51">
        <v>21.165316000000001</v>
      </c>
      <c r="W51">
        <v>51.895229</v>
      </c>
      <c r="X51">
        <v>257.10998499999999</v>
      </c>
      <c r="Y51">
        <v>26.93</v>
      </c>
      <c r="Z51">
        <v>46.849997999999999</v>
      </c>
      <c r="AA51">
        <v>31.631865999999999</v>
      </c>
      <c r="AB51">
        <v>32.409999999999997</v>
      </c>
      <c r="AC51">
        <v>123.05999799999999</v>
      </c>
      <c r="AD51">
        <v>67.373504999999994</v>
      </c>
      <c r="AE51">
        <v>56.751845999999901</v>
      </c>
      <c r="AF51">
        <v>170.30999800000001</v>
      </c>
      <c r="AG51">
        <v>132.10000600000001</v>
      </c>
      <c r="AH51">
        <v>52.060001</v>
      </c>
      <c r="AI51">
        <v>112.260948</v>
      </c>
      <c r="AJ51">
        <v>54.630001</v>
      </c>
      <c r="AK51">
        <v>105.169997999999</v>
      </c>
      <c r="AL51">
        <v>37.974509999999903</v>
      </c>
      <c r="AM51">
        <v>266.720000999999</v>
      </c>
      <c r="AN51">
        <v>150.75</v>
      </c>
      <c r="AO51">
        <v>198.009995</v>
      </c>
      <c r="AP51">
        <v>133.199997</v>
      </c>
      <c r="AQ51">
        <v>118.150002</v>
      </c>
      <c r="AR51">
        <v>263.34030200000001</v>
      </c>
      <c r="AS51">
        <v>729.23999000000003</v>
      </c>
      <c r="AT51">
        <v>73.970000999999996</v>
      </c>
      <c r="AU51">
        <v>52.880001</v>
      </c>
      <c r="AV51">
        <v>134.248627</v>
      </c>
      <c r="AW51">
        <v>64.309997999999993</v>
      </c>
      <c r="AX51">
        <v>194.80999800000001</v>
      </c>
      <c r="AY51">
        <v>53.169998</v>
      </c>
    </row>
    <row r="52" spans="1:51" x14ac:dyDescent="0.3">
      <c r="A52" s="1">
        <v>43628</v>
      </c>
      <c r="B52">
        <v>130.16999799999999</v>
      </c>
      <c r="C52">
        <v>35.470001000000003</v>
      </c>
      <c r="D52">
        <v>35.669998</v>
      </c>
      <c r="E52">
        <v>92.669997999999893</v>
      </c>
      <c r="F52">
        <v>276.83999599999999</v>
      </c>
      <c r="G52">
        <v>160.740005</v>
      </c>
      <c r="H52">
        <v>45.450001</v>
      </c>
      <c r="I52">
        <v>69.589995999999999</v>
      </c>
      <c r="J52">
        <v>82.629997000000003</v>
      </c>
      <c r="K52">
        <v>151.279999</v>
      </c>
      <c r="L52">
        <v>31.209999</v>
      </c>
      <c r="M52">
        <v>108.97427399999999</v>
      </c>
      <c r="N52">
        <v>135.728928</v>
      </c>
      <c r="O52">
        <v>32.139998999999897</v>
      </c>
      <c r="P52">
        <v>96.540001000000004</v>
      </c>
      <c r="Q52">
        <v>108.50183899999899</v>
      </c>
      <c r="R52">
        <v>64.449996999999996</v>
      </c>
      <c r="S52">
        <v>27.950001</v>
      </c>
      <c r="T52">
        <v>277.07354700000002</v>
      </c>
      <c r="U52">
        <v>179.88000500000001</v>
      </c>
      <c r="V52">
        <v>20.240763000000001</v>
      </c>
      <c r="W52">
        <v>52.133057000000001</v>
      </c>
      <c r="X52">
        <v>257.23001099999999</v>
      </c>
      <c r="Y52">
        <v>26.950001</v>
      </c>
      <c r="Z52">
        <v>46.32</v>
      </c>
      <c r="AA52">
        <v>31.700824999999998</v>
      </c>
      <c r="AB52">
        <v>32.18</v>
      </c>
      <c r="AC52">
        <v>124.220001</v>
      </c>
      <c r="AD52">
        <v>66.311485000000005</v>
      </c>
      <c r="AE52">
        <v>55.509686000000002</v>
      </c>
      <c r="AF52">
        <v>171.58999599999899</v>
      </c>
      <c r="AG52">
        <v>131.490005</v>
      </c>
      <c r="AH52">
        <v>52.130001</v>
      </c>
      <c r="AI52">
        <v>109.686295</v>
      </c>
      <c r="AJ52">
        <v>54.849997999999999</v>
      </c>
      <c r="AK52">
        <v>104.370003</v>
      </c>
      <c r="AL52">
        <v>35.829116999999997</v>
      </c>
      <c r="AM52">
        <v>267.459991</v>
      </c>
      <c r="AN52">
        <v>146.199997</v>
      </c>
      <c r="AO52">
        <v>198.94000199999999</v>
      </c>
      <c r="AP52">
        <v>133.13999899999999</v>
      </c>
      <c r="AQ52">
        <v>114.739998</v>
      </c>
      <c r="AR52">
        <v>263.53005999999999</v>
      </c>
      <c r="AS52">
        <v>737.73999000000003</v>
      </c>
      <c r="AT52">
        <v>72.660004000000001</v>
      </c>
      <c r="AU52">
        <v>52.119999</v>
      </c>
      <c r="AV52">
        <v>134.88468899999901</v>
      </c>
      <c r="AW52">
        <v>62.779998999999997</v>
      </c>
      <c r="AX52">
        <v>194.19000199999999</v>
      </c>
      <c r="AY52">
        <v>53.389998999999897</v>
      </c>
    </row>
    <row r="53" spans="1:51" x14ac:dyDescent="0.3">
      <c r="A53" s="1">
        <v>43629</v>
      </c>
      <c r="B53">
        <v>135.08000200000001</v>
      </c>
      <c r="C53">
        <v>35.549999</v>
      </c>
      <c r="D53">
        <v>36.020000000000003</v>
      </c>
      <c r="E53">
        <v>93.57</v>
      </c>
      <c r="F53">
        <v>276.29998799999998</v>
      </c>
      <c r="G53">
        <v>159.949997</v>
      </c>
      <c r="H53">
        <v>46.279998999999997</v>
      </c>
      <c r="I53">
        <v>69.930000000000007</v>
      </c>
      <c r="J53">
        <v>83.610000999999997</v>
      </c>
      <c r="K53">
        <v>151.33999599999899</v>
      </c>
      <c r="L53">
        <v>31.290001</v>
      </c>
      <c r="M53">
        <v>110.19636499999901</v>
      </c>
      <c r="N53">
        <v>135.649124</v>
      </c>
      <c r="O53">
        <v>32.659999999999997</v>
      </c>
      <c r="P53">
        <v>96.75</v>
      </c>
      <c r="Q53">
        <v>108.769943</v>
      </c>
      <c r="R53">
        <v>65.839995999999999</v>
      </c>
      <c r="S53">
        <v>27.940000999999999</v>
      </c>
      <c r="T53">
        <v>278.93566900000002</v>
      </c>
      <c r="U53">
        <v>180.19000199999999</v>
      </c>
      <c r="V53">
        <v>20.648360999999898</v>
      </c>
      <c r="W53">
        <v>52.509608999999998</v>
      </c>
      <c r="X53">
        <v>259.709991</v>
      </c>
      <c r="Y53">
        <v>26.91</v>
      </c>
      <c r="Z53">
        <v>46.700001</v>
      </c>
      <c r="AA53">
        <v>31.809186999999898</v>
      </c>
      <c r="AB53">
        <v>31.389999</v>
      </c>
      <c r="AC53">
        <v>125.629997</v>
      </c>
      <c r="AD53">
        <v>66.579475000000002</v>
      </c>
      <c r="AE53">
        <v>55.817737999999999</v>
      </c>
      <c r="AF53">
        <v>169.35000600000001</v>
      </c>
      <c r="AG53">
        <v>132.320007</v>
      </c>
      <c r="AH53">
        <v>52.82</v>
      </c>
      <c r="AI53">
        <v>110.521317</v>
      </c>
      <c r="AJ53">
        <v>55.110000999999997</v>
      </c>
      <c r="AK53">
        <v>105.779999</v>
      </c>
      <c r="AL53">
        <v>36.916645000000003</v>
      </c>
      <c r="AM53">
        <v>272.88000499999998</v>
      </c>
      <c r="AN53">
        <v>148.259995</v>
      </c>
      <c r="AO53">
        <v>202.35000600000001</v>
      </c>
      <c r="AP53">
        <v>132.94000199999999</v>
      </c>
      <c r="AQ53">
        <v>117.209999</v>
      </c>
      <c r="AR53">
        <v>260.88326999999998</v>
      </c>
      <c r="AS53">
        <v>732.28997800000002</v>
      </c>
      <c r="AT53">
        <v>73.349997999999999</v>
      </c>
      <c r="AU53">
        <v>52.889998999999897</v>
      </c>
      <c r="AV53">
        <v>140.86762999999999</v>
      </c>
      <c r="AW53">
        <v>63.310001</v>
      </c>
      <c r="AX53">
        <v>194.14999399999999</v>
      </c>
      <c r="AY53">
        <v>52.849997999999999</v>
      </c>
    </row>
    <row r="54" spans="1:51" x14ac:dyDescent="0.3">
      <c r="A54" s="1">
        <v>43630</v>
      </c>
      <c r="B54">
        <v>135.679993</v>
      </c>
      <c r="C54">
        <v>35.93</v>
      </c>
      <c r="D54">
        <v>35.659999999999997</v>
      </c>
      <c r="E54">
        <v>92.730002999999996</v>
      </c>
      <c r="F54">
        <v>274.27999899999998</v>
      </c>
      <c r="G54">
        <v>160.35000600000001</v>
      </c>
      <c r="H54">
        <v>45.549999</v>
      </c>
      <c r="I54">
        <v>68.720000999999996</v>
      </c>
      <c r="J54">
        <v>83.440002000000007</v>
      </c>
      <c r="K54">
        <v>150.009995</v>
      </c>
      <c r="L54">
        <v>30.91</v>
      </c>
      <c r="M54">
        <v>110.484496999999</v>
      </c>
      <c r="N54">
        <v>135.37974499999899</v>
      </c>
      <c r="O54">
        <v>32.610000999999997</v>
      </c>
      <c r="P54">
        <v>96.790001000000004</v>
      </c>
      <c r="Q54">
        <v>109.047974</v>
      </c>
      <c r="R54">
        <v>66.029999000000004</v>
      </c>
      <c r="S54">
        <v>28.040001</v>
      </c>
      <c r="T54">
        <v>263.40457199999997</v>
      </c>
      <c r="U54">
        <v>176.800003</v>
      </c>
      <c r="V54">
        <v>19.614450000000001</v>
      </c>
      <c r="W54">
        <v>52.925800000000002</v>
      </c>
      <c r="X54">
        <v>260.14999399999999</v>
      </c>
      <c r="Y54">
        <v>26.639999</v>
      </c>
      <c r="Z54">
        <v>46.189999</v>
      </c>
      <c r="AA54">
        <v>31.868291999999901</v>
      </c>
      <c r="AB54">
        <v>30.360001</v>
      </c>
      <c r="AC54">
        <v>126.80999799999999</v>
      </c>
      <c r="AD54">
        <v>66.976493999999903</v>
      </c>
      <c r="AE54">
        <v>54.406647</v>
      </c>
      <c r="AF54">
        <v>169.66000399999999</v>
      </c>
      <c r="AG54">
        <v>132.449997</v>
      </c>
      <c r="AH54">
        <v>53.34</v>
      </c>
      <c r="AI54">
        <v>106.67424</v>
      </c>
      <c r="AJ54">
        <v>54</v>
      </c>
      <c r="AK54">
        <v>104.019997</v>
      </c>
      <c r="AL54">
        <v>35.918098000000001</v>
      </c>
      <c r="AM54">
        <v>272.66000400000001</v>
      </c>
      <c r="AN54">
        <v>144.63999899999999</v>
      </c>
      <c r="AO54">
        <v>205.770004</v>
      </c>
      <c r="AP54">
        <v>132.729996</v>
      </c>
      <c r="AQ54">
        <v>115.610001</v>
      </c>
      <c r="AR54">
        <v>259.78460699999999</v>
      </c>
      <c r="AS54">
        <v>740.59002699999996</v>
      </c>
      <c r="AT54">
        <v>71.800003000000004</v>
      </c>
      <c r="AU54">
        <v>52.57</v>
      </c>
      <c r="AV54">
        <v>140.77818300000001</v>
      </c>
      <c r="AW54">
        <v>61.5</v>
      </c>
      <c r="AX54">
        <v>192.740005</v>
      </c>
      <c r="AY54">
        <v>53.119999</v>
      </c>
    </row>
    <row r="55" spans="1:51" x14ac:dyDescent="0.3">
      <c r="A55" s="1">
        <v>43633</v>
      </c>
      <c r="B55">
        <v>138.05999800000001</v>
      </c>
      <c r="C55">
        <v>36.220001000000003</v>
      </c>
      <c r="D55">
        <v>36.139998999999897</v>
      </c>
      <c r="E55">
        <v>92.440002000000007</v>
      </c>
      <c r="F55">
        <v>275.60000600000001</v>
      </c>
      <c r="G55">
        <v>163.83999599999899</v>
      </c>
      <c r="H55">
        <v>45.68</v>
      </c>
      <c r="I55">
        <v>69.110000999999997</v>
      </c>
      <c r="J55">
        <v>82.110000999999997</v>
      </c>
      <c r="K55">
        <v>150.28999299999899</v>
      </c>
      <c r="L55">
        <v>31.370000999999998</v>
      </c>
      <c r="M55">
        <v>110.275848</v>
      </c>
      <c r="N55">
        <v>135.589249</v>
      </c>
      <c r="O55">
        <v>32.470001000000003</v>
      </c>
      <c r="P55">
        <v>97.110000999999997</v>
      </c>
      <c r="Q55">
        <v>108.452193999999</v>
      </c>
      <c r="R55">
        <v>66.629997000000003</v>
      </c>
      <c r="S55">
        <v>27.93</v>
      </c>
      <c r="T55">
        <v>263.44421399999999</v>
      </c>
      <c r="U55">
        <v>172.509995</v>
      </c>
      <c r="V55">
        <v>20.101579999999998</v>
      </c>
      <c r="W55">
        <v>52.499699</v>
      </c>
      <c r="X55">
        <v>261.42999300000002</v>
      </c>
      <c r="Y55">
        <v>26.6</v>
      </c>
      <c r="Z55">
        <v>46.130001</v>
      </c>
      <c r="AA55">
        <v>31.819035999999901</v>
      </c>
      <c r="AB55">
        <v>29.200001</v>
      </c>
      <c r="AC55">
        <v>127.05999799999999</v>
      </c>
      <c r="AD55">
        <v>66.043503000000001</v>
      </c>
      <c r="AE55">
        <v>55.052569999999903</v>
      </c>
      <c r="AF55">
        <v>169.55999800000001</v>
      </c>
      <c r="AG55">
        <v>132.85000600000001</v>
      </c>
      <c r="AH55">
        <v>53.560001</v>
      </c>
      <c r="AI55">
        <v>106.087746</v>
      </c>
      <c r="AJ55">
        <v>53.66</v>
      </c>
      <c r="AK55">
        <v>105.099998</v>
      </c>
      <c r="AL55">
        <v>35.858775999999999</v>
      </c>
      <c r="AM55">
        <v>268.48001099999999</v>
      </c>
      <c r="AN55">
        <v>145.029999</v>
      </c>
      <c r="AO55">
        <v>206.979996</v>
      </c>
      <c r="AP55">
        <v>132.520004</v>
      </c>
      <c r="AQ55">
        <v>115.68</v>
      </c>
      <c r="AR55">
        <v>258.88571200000001</v>
      </c>
      <c r="AS55">
        <v>731.65002400000003</v>
      </c>
      <c r="AT55">
        <v>72.440002000000007</v>
      </c>
      <c r="AU55">
        <v>52.810001</v>
      </c>
      <c r="AV55">
        <v>140.10237100000001</v>
      </c>
      <c r="AW55">
        <v>61.66</v>
      </c>
      <c r="AX55">
        <v>193.88999899999999</v>
      </c>
      <c r="AY55">
        <v>52.279998999999997</v>
      </c>
    </row>
    <row r="56" spans="1:51" x14ac:dyDescent="0.3">
      <c r="A56" s="1">
        <v>43634</v>
      </c>
      <c r="B56">
        <v>141.78999299999899</v>
      </c>
      <c r="C56">
        <v>36.009997999999896</v>
      </c>
      <c r="D56">
        <v>36.700001</v>
      </c>
      <c r="E56">
        <v>92.029999000000004</v>
      </c>
      <c r="F56">
        <v>276.77999899999998</v>
      </c>
      <c r="G56">
        <v>165.08999599999899</v>
      </c>
      <c r="H56">
        <v>46.310001</v>
      </c>
      <c r="I56">
        <v>71.959998999999996</v>
      </c>
      <c r="J56">
        <v>84.300003000000004</v>
      </c>
      <c r="K56">
        <v>150.58999599999899</v>
      </c>
      <c r="L56">
        <v>32.520000000000003</v>
      </c>
      <c r="M56">
        <v>108.894791</v>
      </c>
      <c r="N56">
        <v>136.73663300000001</v>
      </c>
      <c r="O56">
        <v>32.130001</v>
      </c>
      <c r="P56">
        <v>97.699996999999996</v>
      </c>
      <c r="Q56">
        <v>109.931716999999</v>
      </c>
      <c r="R56">
        <v>68.650002000000001</v>
      </c>
      <c r="S56">
        <v>28.620000999999998</v>
      </c>
      <c r="T56">
        <v>275.40948500000002</v>
      </c>
      <c r="U56">
        <v>180.44000199999999</v>
      </c>
      <c r="V56">
        <v>20.230820000000001</v>
      </c>
      <c r="W56">
        <v>51.974505999999998</v>
      </c>
      <c r="X56">
        <v>262.73998999999998</v>
      </c>
      <c r="Y56">
        <v>26.860001</v>
      </c>
      <c r="Z56">
        <v>47.369999</v>
      </c>
      <c r="AA56">
        <v>31.956951</v>
      </c>
      <c r="AB56">
        <v>30.450001</v>
      </c>
      <c r="AC56">
        <v>127.589996</v>
      </c>
      <c r="AD56">
        <v>67.472763</v>
      </c>
      <c r="AE56">
        <v>55.698493999999997</v>
      </c>
      <c r="AF56">
        <v>169.279999</v>
      </c>
      <c r="AG56">
        <v>135.16000399999999</v>
      </c>
      <c r="AH56">
        <v>53.830002</v>
      </c>
      <c r="AI56">
        <v>110.382149</v>
      </c>
      <c r="AJ56">
        <v>54.110000999999997</v>
      </c>
      <c r="AK56">
        <v>109.94000200000001</v>
      </c>
      <c r="AL56">
        <v>37.677914000000001</v>
      </c>
      <c r="AM56">
        <v>273.30999800000001</v>
      </c>
      <c r="AN56">
        <v>152.88000500000001</v>
      </c>
      <c r="AO56">
        <v>207.479996</v>
      </c>
      <c r="AP56">
        <v>132.05999800000001</v>
      </c>
      <c r="AQ56">
        <v>122</v>
      </c>
      <c r="AR56">
        <v>258.49615499999999</v>
      </c>
      <c r="AS56">
        <v>732.53997800000002</v>
      </c>
      <c r="AT56">
        <v>75.720000999999996</v>
      </c>
      <c r="AU56">
        <v>52.799999</v>
      </c>
      <c r="AV56">
        <v>138.383026</v>
      </c>
      <c r="AW56">
        <v>65.089995999999999</v>
      </c>
      <c r="AX56">
        <v>198.449997</v>
      </c>
      <c r="AY56">
        <v>52.380001</v>
      </c>
    </row>
    <row r="57" spans="1:51" x14ac:dyDescent="0.3">
      <c r="A57" s="1">
        <v>43635</v>
      </c>
      <c r="B57">
        <v>141.979996</v>
      </c>
      <c r="C57">
        <v>36.360000999999997</v>
      </c>
      <c r="D57">
        <v>36.779998999999997</v>
      </c>
      <c r="E57">
        <v>92.580001999999993</v>
      </c>
      <c r="F57">
        <v>291.209991</v>
      </c>
      <c r="G57">
        <v>166.53999299999899</v>
      </c>
      <c r="H57">
        <v>47.189999</v>
      </c>
      <c r="I57">
        <v>71.800003000000004</v>
      </c>
      <c r="J57">
        <v>83.550003000000004</v>
      </c>
      <c r="K57">
        <v>154.13999899999999</v>
      </c>
      <c r="L57">
        <v>32.700001</v>
      </c>
      <c r="M57">
        <v>109.70951100000001</v>
      </c>
      <c r="N57">
        <v>137.85406499999999</v>
      </c>
      <c r="O57">
        <v>33.169998</v>
      </c>
      <c r="P57">
        <v>98.940002000000007</v>
      </c>
      <c r="Q57">
        <v>109.13735200000001</v>
      </c>
      <c r="R57">
        <v>67.620002999999997</v>
      </c>
      <c r="S57">
        <v>28.32</v>
      </c>
      <c r="T57">
        <v>274.85479700000002</v>
      </c>
      <c r="U57">
        <v>181.41999799999999</v>
      </c>
      <c r="V57">
        <v>20.369999</v>
      </c>
      <c r="W57">
        <v>52.836616999999997</v>
      </c>
      <c r="X57">
        <v>263.66000400000001</v>
      </c>
      <c r="Y57">
        <v>26.85</v>
      </c>
      <c r="Z57">
        <v>47.07</v>
      </c>
      <c r="AA57">
        <v>31.927398999999902</v>
      </c>
      <c r="AB57">
        <v>30.5</v>
      </c>
      <c r="AC57">
        <v>129.63999899999999</v>
      </c>
      <c r="AD57">
        <v>67.085662999999997</v>
      </c>
      <c r="AE57">
        <v>55.777991999999998</v>
      </c>
      <c r="AF57">
        <v>170.69000199999999</v>
      </c>
      <c r="AG57">
        <v>135.69000199999999</v>
      </c>
      <c r="AH57">
        <v>54.139998999999897</v>
      </c>
      <c r="AI57">
        <v>110.64061</v>
      </c>
      <c r="AJ57">
        <v>54.66</v>
      </c>
      <c r="AK57">
        <v>111.040001</v>
      </c>
      <c r="AL57">
        <v>38.399634999999897</v>
      </c>
      <c r="AM57">
        <v>277.63000499999998</v>
      </c>
      <c r="AN57">
        <v>153.11999499999999</v>
      </c>
      <c r="AO57">
        <v>207.94000199999999</v>
      </c>
      <c r="AP57">
        <v>132.85000600000001</v>
      </c>
      <c r="AQ57">
        <v>122.32</v>
      </c>
      <c r="AR57">
        <v>259.55487099999999</v>
      </c>
      <c r="AS57">
        <v>736.34997599999997</v>
      </c>
      <c r="AT57">
        <v>75.529999000000004</v>
      </c>
      <c r="AU57">
        <v>52.900002000000001</v>
      </c>
      <c r="AV57">
        <v>140.052673</v>
      </c>
      <c r="AW57">
        <v>65.589995999999999</v>
      </c>
      <c r="AX57">
        <v>197.86999499999999</v>
      </c>
      <c r="AY57">
        <v>52.84</v>
      </c>
    </row>
    <row r="58" spans="1:51" x14ac:dyDescent="0.3">
      <c r="A58" s="1">
        <v>43636</v>
      </c>
      <c r="B58">
        <v>141.240005</v>
      </c>
      <c r="C58">
        <v>37.580002</v>
      </c>
      <c r="D58">
        <v>36.959998999999897</v>
      </c>
      <c r="E58">
        <v>93.190002000000007</v>
      </c>
      <c r="F58">
        <v>302.10998499999999</v>
      </c>
      <c r="G58">
        <v>166.86000100000001</v>
      </c>
      <c r="H58">
        <v>46.75</v>
      </c>
      <c r="I58">
        <v>72.739998</v>
      </c>
      <c r="J58">
        <v>85.239998</v>
      </c>
      <c r="K58">
        <v>157.199997</v>
      </c>
      <c r="L58">
        <v>33.119999</v>
      </c>
      <c r="M58">
        <v>111.021019</v>
      </c>
      <c r="N58">
        <v>138.49259900000001</v>
      </c>
      <c r="O58">
        <v>33.209998999999897</v>
      </c>
      <c r="P58">
        <v>99.379997000000003</v>
      </c>
      <c r="Q58">
        <v>109.41538199999999</v>
      </c>
      <c r="R58">
        <v>68.389999000000003</v>
      </c>
      <c r="S58">
        <v>28.27</v>
      </c>
      <c r="T58">
        <v>276.39999399999999</v>
      </c>
      <c r="U58">
        <v>183.96000699999999</v>
      </c>
      <c r="V58">
        <v>21.622622</v>
      </c>
      <c r="W58">
        <v>53.530273000000001</v>
      </c>
      <c r="X58">
        <v>267.35000600000001</v>
      </c>
      <c r="Y58">
        <v>26.940000999999999</v>
      </c>
      <c r="Z58">
        <v>47.189999</v>
      </c>
      <c r="AA58">
        <v>32.055465999999903</v>
      </c>
      <c r="AB58">
        <v>30.01</v>
      </c>
      <c r="AC58">
        <v>129.60000600000001</v>
      </c>
      <c r="AD58">
        <v>67.591865999999996</v>
      </c>
      <c r="AE58">
        <v>57.049965</v>
      </c>
      <c r="AF58">
        <v>173.740005</v>
      </c>
      <c r="AG58">
        <v>136.949997</v>
      </c>
      <c r="AH58">
        <v>53.830002</v>
      </c>
      <c r="AI58">
        <v>112.042252</v>
      </c>
      <c r="AJ58">
        <v>54.98</v>
      </c>
      <c r="AK58">
        <v>112.55999799999999</v>
      </c>
      <c r="AL58">
        <v>39.190567000000001</v>
      </c>
      <c r="AM58">
        <v>277.76998900000001</v>
      </c>
      <c r="AN58">
        <v>154.10000600000001</v>
      </c>
      <c r="AO58">
        <v>211.25</v>
      </c>
      <c r="AP58">
        <v>134.16000399999999</v>
      </c>
      <c r="AQ58">
        <v>122.449997</v>
      </c>
      <c r="AR58">
        <v>266.46649200000002</v>
      </c>
      <c r="AS58">
        <v>738.79998799999998</v>
      </c>
      <c r="AT58">
        <v>75.839995999999999</v>
      </c>
      <c r="AU58">
        <v>52.880001</v>
      </c>
      <c r="AV58">
        <v>141.145905</v>
      </c>
      <c r="AW58">
        <v>64.839995999999999</v>
      </c>
      <c r="AX58">
        <v>199.46000699999999</v>
      </c>
      <c r="AY58">
        <v>48.799999</v>
      </c>
    </row>
    <row r="59" spans="1:51" x14ac:dyDescent="0.3">
      <c r="A59" s="1">
        <v>43637</v>
      </c>
      <c r="B59">
        <v>141.66999799999999</v>
      </c>
      <c r="C59">
        <v>37.490001999999997</v>
      </c>
      <c r="D59">
        <v>36.919998</v>
      </c>
      <c r="E59">
        <v>95.330001999999993</v>
      </c>
      <c r="F59">
        <v>299.32998700000002</v>
      </c>
      <c r="G59">
        <v>165.08999599999899</v>
      </c>
      <c r="H59">
        <v>47.299999</v>
      </c>
      <c r="I59">
        <v>72.720000999999996</v>
      </c>
      <c r="J59">
        <v>85.75</v>
      </c>
      <c r="K59">
        <v>156.83999599999899</v>
      </c>
      <c r="L59">
        <v>33.25</v>
      </c>
      <c r="M59">
        <v>110.484496999999</v>
      </c>
      <c r="N59">
        <v>138.46267700000001</v>
      </c>
      <c r="O59">
        <v>33.400002000000001</v>
      </c>
      <c r="P59">
        <v>99.790001000000004</v>
      </c>
      <c r="Q59">
        <v>108.670654</v>
      </c>
      <c r="R59">
        <v>67.540001000000004</v>
      </c>
      <c r="S59">
        <v>28.120000999999998</v>
      </c>
      <c r="T59">
        <v>273.98998999999998</v>
      </c>
      <c r="U59">
        <v>183.029999</v>
      </c>
      <c r="V59">
        <v>21.433733</v>
      </c>
      <c r="W59">
        <v>53.282539</v>
      </c>
      <c r="X59">
        <v>266.13000499999998</v>
      </c>
      <c r="Y59">
        <v>26.809998999999902</v>
      </c>
      <c r="Z59">
        <v>47.459998999999897</v>
      </c>
      <c r="AA59">
        <v>31.966804999999901</v>
      </c>
      <c r="AB59">
        <v>29.1</v>
      </c>
      <c r="AC59">
        <v>130.479996</v>
      </c>
      <c r="AD59">
        <v>67.462836999999993</v>
      </c>
      <c r="AE59">
        <v>56.672348</v>
      </c>
      <c r="AF59">
        <v>173.44000199999999</v>
      </c>
      <c r="AG59">
        <v>136.970001</v>
      </c>
      <c r="AH59">
        <v>52.93</v>
      </c>
      <c r="AI59">
        <v>111.65456399999999</v>
      </c>
      <c r="AJ59">
        <v>55.419998</v>
      </c>
      <c r="AK59">
        <v>113.669997999999</v>
      </c>
      <c r="AL59">
        <v>39.586033</v>
      </c>
      <c r="AM59">
        <v>279.10998499999999</v>
      </c>
      <c r="AN59">
        <v>151.759995</v>
      </c>
      <c r="AO59">
        <v>209.38999899999999</v>
      </c>
      <c r="AP59">
        <v>133.96000699999999</v>
      </c>
      <c r="AQ59">
        <v>121.5</v>
      </c>
      <c r="AR59">
        <v>264.149292</v>
      </c>
      <c r="AS59">
        <v>726.84997599999997</v>
      </c>
      <c r="AT59">
        <v>75.220000999999996</v>
      </c>
      <c r="AU59">
        <v>52.450001</v>
      </c>
      <c r="AV59">
        <v>139.36691299999899</v>
      </c>
      <c r="AW59">
        <v>63.889998999999897</v>
      </c>
      <c r="AX59">
        <v>198.779999</v>
      </c>
      <c r="AY59">
        <v>46.630001</v>
      </c>
    </row>
    <row r="60" spans="1:51" x14ac:dyDescent="0.3">
      <c r="A60" s="1">
        <v>43640</v>
      </c>
      <c r="B60">
        <v>140.10000600000001</v>
      </c>
      <c r="C60">
        <v>38.439999</v>
      </c>
      <c r="D60">
        <v>36.959998999999897</v>
      </c>
      <c r="E60">
        <v>99</v>
      </c>
      <c r="F60">
        <v>299.86999500000002</v>
      </c>
      <c r="G60">
        <v>165.61000100000001</v>
      </c>
      <c r="H60">
        <v>46.41</v>
      </c>
      <c r="I60">
        <v>73.160004000000001</v>
      </c>
      <c r="J60">
        <v>84.5</v>
      </c>
      <c r="K60">
        <v>152.55999800000001</v>
      </c>
      <c r="L60">
        <v>33.040000999999997</v>
      </c>
      <c r="M60">
        <v>111.607231</v>
      </c>
      <c r="N60">
        <v>136.82641599999999</v>
      </c>
      <c r="O60">
        <v>32.68</v>
      </c>
      <c r="P60">
        <v>99.580001999999993</v>
      </c>
      <c r="Q60">
        <v>107.89613300000001</v>
      </c>
      <c r="R60">
        <v>67.470000999999996</v>
      </c>
      <c r="S60">
        <v>27.98</v>
      </c>
      <c r="T60">
        <v>279.20001200000002</v>
      </c>
      <c r="U60">
        <v>181.270004</v>
      </c>
      <c r="V60">
        <v>21.135490000000001</v>
      </c>
      <c r="W60">
        <v>53.183441000000002</v>
      </c>
      <c r="X60">
        <v>266.76998900000001</v>
      </c>
      <c r="Y60">
        <v>26.620000999999998</v>
      </c>
      <c r="Z60">
        <v>47.630001</v>
      </c>
      <c r="AA60">
        <v>32.094867999999998</v>
      </c>
      <c r="AB60">
        <v>29.26</v>
      </c>
      <c r="AC60">
        <v>130.229996</v>
      </c>
      <c r="AD60">
        <v>66.907013000000006</v>
      </c>
      <c r="AE60">
        <v>56.821406999999901</v>
      </c>
      <c r="AF60">
        <v>173.85000600000001</v>
      </c>
      <c r="AG60">
        <v>137.779999</v>
      </c>
      <c r="AH60">
        <v>52.779998999999997</v>
      </c>
      <c r="AI60">
        <v>112.062141</v>
      </c>
      <c r="AJ60">
        <v>55.459998999999897</v>
      </c>
      <c r="AK60">
        <v>112.900002</v>
      </c>
      <c r="AL60">
        <v>40.564803999999903</v>
      </c>
      <c r="AM60">
        <v>279.19000199999999</v>
      </c>
      <c r="AN60">
        <v>152.66000399999999</v>
      </c>
      <c r="AO60">
        <v>205.5</v>
      </c>
      <c r="AP60">
        <v>134.13999899999999</v>
      </c>
      <c r="AQ60">
        <v>122.019997</v>
      </c>
      <c r="AR60">
        <v>264.97827100000001</v>
      </c>
      <c r="AS60">
        <v>724.13000499999998</v>
      </c>
      <c r="AT60">
        <v>75.910004000000001</v>
      </c>
      <c r="AU60">
        <v>51.950001</v>
      </c>
      <c r="AV60">
        <v>138.36314400000001</v>
      </c>
      <c r="AW60">
        <v>64.550003000000004</v>
      </c>
      <c r="AX60">
        <v>198.58000200000001</v>
      </c>
      <c r="AY60">
        <v>46</v>
      </c>
    </row>
    <row r="61" spans="1:51" x14ac:dyDescent="0.3">
      <c r="A61" s="1">
        <v>43641</v>
      </c>
      <c r="B61">
        <v>137.60000600000001</v>
      </c>
      <c r="C61">
        <v>37.939999</v>
      </c>
      <c r="D61">
        <v>37.68</v>
      </c>
      <c r="E61">
        <v>96.900002000000001</v>
      </c>
      <c r="F61">
        <v>287.970000999999</v>
      </c>
      <c r="G61">
        <v>164.19000199999999</v>
      </c>
      <c r="H61">
        <v>44.509997999999896</v>
      </c>
      <c r="I61">
        <v>72.550003000000004</v>
      </c>
      <c r="J61">
        <v>82.620002999999997</v>
      </c>
      <c r="K61">
        <v>149.33999599999899</v>
      </c>
      <c r="L61">
        <v>32.810001</v>
      </c>
      <c r="M61">
        <v>111.001152</v>
      </c>
      <c r="N61">
        <v>135.699005</v>
      </c>
      <c r="O61">
        <v>32.770000000000003</v>
      </c>
      <c r="P61">
        <v>98.160004000000001</v>
      </c>
      <c r="Q61">
        <v>107.00246399999899</v>
      </c>
      <c r="R61">
        <v>66.389999000000003</v>
      </c>
      <c r="S61">
        <v>27.76</v>
      </c>
      <c r="T61">
        <v>276.51001000000002</v>
      </c>
      <c r="U61">
        <v>175.820007</v>
      </c>
      <c r="V61">
        <v>21.065901</v>
      </c>
      <c r="W61">
        <v>53.213172999999998</v>
      </c>
      <c r="X61">
        <v>266.35998499999999</v>
      </c>
      <c r="Y61">
        <v>26.32</v>
      </c>
      <c r="Z61">
        <v>46.849997999999999</v>
      </c>
      <c r="AA61">
        <v>32.065314999999998</v>
      </c>
      <c r="AB61">
        <v>28.860001</v>
      </c>
      <c r="AC61">
        <v>129.75</v>
      </c>
      <c r="AD61">
        <v>66.043503000000001</v>
      </c>
      <c r="AE61">
        <v>55.728306000000003</v>
      </c>
      <c r="AF61">
        <v>171.279999</v>
      </c>
      <c r="AG61">
        <v>133.429993</v>
      </c>
      <c r="AH61">
        <v>53.049999</v>
      </c>
      <c r="AI61">
        <v>110.819542</v>
      </c>
      <c r="AJ61">
        <v>55.400002000000001</v>
      </c>
      <c r="AK61">
        <v>110.279999</v>
      </c>
      <c r="AL61">
        <v>40.634009999999897</v>
      </c>
      <c r="AM61">
        <v>277.32998700000002</v>
      </c>
      <c r="AN61">
        <v>151.479996</v>
      </c>
      <c r="AO61">
        <v>204.740005</v>
      </c>
      <c r="AP61">
        <v>133.80999800000001</v>
      </c>
      <c r="AQ61">
        <v>118.959999</v>
      </c>
      <c r="AR61">
        <v>259.41507000000001</v>
      </c>
      <c r="AS61">
        <v>733.21997099999999</v>
      </c>
      <c r="AT61">
        <v>74.319999999999993</v>
      </c>
      <c r="AU61">
        <v>52.950001</v>
      </c>
      <c r="AV61">
        <v>139.07870500000001</v>
      </c>
      <c r="AW61">
        <v>63.459998999999897</v>
      </c>
      <c r="AX61">
        <v>195.570007</v>
      </c>
      <c r="AY61">
        <v>45.450001</v>
      </c>
    </row>
    <row r="62" spans="1:51" x14ac:dyDescent="0.3">
      <c r="A62" s="1">
        <v>43642</v>
      </c>
      <c r="B62">
        <v>139.740005</v>
      </c>
      <c r="C62">
        <v>38.270000000000003</v>
      </c>
      <c r="D62">
        <v>38.130001</v>
      </c>
      <c r="E62">
        <v>97.32</v>
      </c>
      <c r="F62">
        <v>288.720000999999</v>
      </c>
      <c r="G62">
        <v>164.88000500000001</v>
      </c>
      <c r="H62">
        <v>44.049999</v>
      </c>
      <c r="I62">
        <v>74.949996999999996</v>
      </c>
      <c r="J62">
        <v>82.550003000000004</v>
      </c>
      <c r="K62">
        <v>149.03999299999899</v>
      </c>
      <c r="L62">
        <v>33.060001</v>
      </c>
      <c r="M62">
        <v>109.023956</v>
      </c>
      <c r="N62">
        <v>136.15795900000001</v>
      </c>
      <c r="O62">
        <v>32.200001</v>
      </c>
      <c r="P62">
        <v>97.400002000000001</v>
      </c>
      <c r="Q62">
        <v>107.7174</v>
      </c>
      <c r="R62">
        <v>68.139999000000003</v>
      </c>
      <c r="S62">
        <v>27.91</v>
      </c>
      <c r="T62">
        <v>281.44000199999999</v>
      </c>
      <c r="U62">
        <v>181.279999</v>
      </c>
      <c r="V62">
        <v>21.642503999999999</v>
      </c>
      <c r="W62">
        <v>50.844840999999903</v>
      </c>
      <c r="X62">
        <v>264.41000400000001</v>
      </c>
      <c r="Y62">
        <v>26.76</v>
      </c>
      <c r="Z62">
        <v>48.189999</v>
      </c>
      <c r="AA62">
        <v>32.045611999999998</v>
      </c>
      <c r="AB62">
        <v>29.92</v>
      </c>
      <c r="AC62">
        <v>127.660004</v>
      </c>
      <c r="AD62">
        <v>66.718429999999998</v>
      </c>
      <c r="AE62">
        <v>56.245041000000001</v>
      </c>
      <c r="AF62">
        <v>171.05999800000001</v>
      </c>
      <c r="AG62">
        <v>133.929993</v>
      </c>
      <c r="AH62">
        <v>52.849997999999999</v>
      </c>
      <c r="AI62">
        <v>113.75206799999999</v>
      </c>
      <c r="AJ62">
        <v>54.959998999999897</v>
      </c>
      <c r="AK62">
        <v>110.870003</v>
      </c>
      <c r="AL62">
        <v>43.599997999999999</v>
      </c>
      <c r="AM62">
        <v>277.11999500000002</v>
      </c>
      <c r="AN62">
        <v>159.259995</v>
      </c>
      <c r="AO62">
        <v>206.41999799999999</v>
      </c>
      <c r="AP62">
        <v>132.320007</v>
      </c>
      <c r="AQ62">
        <v>121.260002</v>
      </c>
      <c r="AR62">
        <v>260.98312399999998</v>
      </c>
      <c r="AS62">
        <v>727.48999000000003</v>
      </c>
      <c r="AT62">
        <v>75.839995999999999</v>
      </c>
      <c r="AU62">
        <v>52.380001</v>
      </c>
      <c r="AV62">
        <v>139.53587300000001</v>
      </c>
      <c r="AW62">
        <v>65.639999000000003</v>
      </c>
      <c r="AX62">
        <v>199.800003</v>
      </c>
      <c r="AY62">
        <v>45.380001</v>
      </c>
    </row>
    <row r="63" spans="1:51" x14ac:dyDescent="0.3">
      <c r="A63" s="1">
        <v>43643</v>
      </c>
      <c r="B63">
        <v>142.30999800000001</v>
      </c>
      <c r="C63">
        <v>38.080002</v>
      </c>
      <c r="D63">
        <v>38.32</v>
      </c>
      <c r="E63">
        <v>99.139999000000003</v>
      </c>
      <c r="F63">
        <v>293.23001099999999</v>
      </c>
      <c r="G63">
        <v>164.60000600000001</v>
      </c>
      <c r="H63">
        <v>46.580002</v>
      </c>
      <c r="I63">
        <v>75.430000000000007</v>
      </c>
      <c r="J63">
        <v>83.660004000000001</v>
      </c>
      <c r="K63">
        <v>150.69000199999999</v>
      </c>
      <c r="L63">
        <v>33.229999999999997</v>
      </c>
      <c r="M63">
        <v>109.07363100000001</v>
      </c>
      <c r="N63">
        <v>136.14797999999999</v>
      </c>
      <c r="O63">
        <v>31.450001</v>
      </c>
      <c r="P63">
        <v>97.720000999999996</v>
      </c>
      <c r="Q63">
        <v>108.07486</v>
      </c>
      <c r="R63">
        <v>68.470000999999996</v>
      </c>
      <c r="S63">
        <v>28.209999</v>
      </c>
      <c r="T63">
        <v>285.709991</v>
      </c>
      <c r="U63">
        <v>186.13000500000001</v>
      </c>
      <c r="V63">
        <v>21.692211</v>
      </c>
      <c r="W63">
        <v>51.746589999999998</v>
      </c>
      <c r="X63">
        <v>265.57998700000002</v>
      </c>
      <c r="Y63">
        <v>26.85</v>
      </c>
      <c r="Z63">
        <v>47.459998999999897</v>
      </c>
      <c r="AA63">
        <v>32.488911000000002</v>
      </c>
      <c r="AB63">
        <v>30.74</v>
      </c>
      <c r="AC63">
        <v>130.13999899999999</v>
      </c>
      <c r="AD63">
        <v>67.641494999999907</v>
      </c>
      <c r="AE63">
        <v>55.380501000000002</v>
      </c>
      <c r="AF63">
        <v>171.229996</v>
      </c>
      <c r="AG63">
        <v>134.14999399999999</v>
      </c>
      <c r="AH63">
        <v>52.880001</v>
      </c>
      <c r="AI63">
        <v>115.173592</v>
      </c>
      <c r="AJ63">
        <v>55.330002</v>
      </c>
      <c r="AK63">
        <v>112.839996</v>
      </c>
      <c r="AL63">
        <v>44.549999</v>
      </c>
      <c r="AM63">
        <v>279.209991</v>
      </c>
      <c r="AN63">
        <v>163.229996</v>
      </c>
      <c r="AO63">
        <v>207.020004</v>
      </c>
      <c r="AP63">
        <v>131.69000199999999</v>
      </c>
      <c r="AQ63">
        <v>123.949997</v>
      </c>
      <c r="AR63">
        <v>260.78338600000001</v>
      </c>
      <c r="AS63">
        <v>724.11999500000002</v>
      </c>
      <c r="AT63">
        <v>76.949996999999996</v>
      </c>
      <c r="AU63">
        <v>54.52</v>
      </c>
      <c r="AV63">
        <v>138.442657</v>
      </c>
      <c r="AW63">
        <v>67.059997999999993</v>
      </c>
      <c r="AX63">
        <v>199.740005</v>
      </c>
      <c r="AY63">
        <v>45.919998</v>
      </c>
    </row>
    <row r="64" spans="1:51" x14ac:dyDescent="0.3">
      <c r="A64" s="1">
        <v>43644</v>
      </c>
      <c r="B64">
        <v>142.36000100000001</v>
      </c>
      <c r="C64">
        <v>38.470001000000003</v>
      </c>
      <c r="D64">
        <v>38.529998999999997</v>
      </c>
      <c r="E64">
        <v>101.260002</v>
      </c>
      <c r="F64">
        <v>294.64999399999999</v>
      </c>
      <c r="G64">
        <v>166.729996</v>
      </c>
      <c r="H64">
        <v>46.290000999999997</v>
      </c>
      <c r="I64">
        <v>76.069999999999993</v>
      </c>
      <c r="J64">
        <v>83.949996999999996</v>
      </c>
      <c r="K64">
        <v>151.729996</v>
      </c>
      <c r="L64">
        <v>33.229999999999997</v>
      </c>
      <c r="M64">
        <v>108.944473</v>
      </c>
      <c r="N64">
        <v>134.85095200000001</v>
      </c>
      <c r="O64">
        <v>31.860001</v>
      </c>
      <c r="P64">
        <v>98.139999000000003</v>
      </c>
      <c r="Q64">
        <v>111.014061</v>
      </c>
      <c r="R64">
        <v>69.730002999999996</v>
      </c>
      <c r="S64">
        <v>29</v>
      </c>
      <c r="T64">
        <v>287.85998499999999</v>
      </c>
      <c r="U64">
        <v>187.83999599999899</v>
      </c>
      <c r="V64">
        <v>22.268813999999999</v>
      </c>
      <c r="W64">
        <v>52.043869000000001</v>
      </c>
      <c r="X64">
        <v>264.26001000000002</v>
      </c>
      <c r="Y64">
        <v>26.629998999999899</v>
      </c>
      <c r="Z64">
        <v>47.869999</v>
      </c>
      <c r="AA64">
        <v>33.011016999999903</v>
      </c>
      <c r="AB64">
        <v>30.370000999999998</v>
      </c>
      <c r="AC64">
        <v>133.029999</v>
      </c>
      <c r="AD64">
        <v>69.507462000000004</v>
      </c>
      <c r="AE64">
        <v>54.386772000000001</v>
      </c>
      <c r="AF64">
        <v>173.550003</v>
      </c>
      <c r="AG64">
        <v>133.96000699999999</v>
      </c>
      <c r="AH64">
        <v>52.880001</v>
      </c>
      <c r="AI64">
        <v>114.08010899999999</v>
      </c>
      <c r="AJ64">
        <v>56</v>
      </c>
      <c r="AK64">
        <v>112.870003</v>
      </c>
      <c r="AL64">
        <v>47.549999</v>
      </c>
      <c r="AM64">
        <v>280.85000600000001</v>
      </c>
      <c r="AN64">
        <v>164.229996</v>
      </c>
      <c r="AO64">
        <v>207.970001</v>
      </c>
      <c r="AP64">
        <v>131.13000500000001</v>
      </c>
      <c r="AQ64">
        <v>123.989998</v>
      </c>
      <c r="AR64">
        <v>264.20922899999999</v>
      </c>
      <c r="AS64">
        <v>732.88000499999998</v>
      </c>
      <c r="AT64">
        <v>77.269997000000004</v>
      </c>
      <c r="AU64">
        <v>54.669998</v>
      </c>
      <c r="AV64">
        <v>138.78054800000001</v>
      </c>
      <c r="AW64">
        <v>66.610000999999997</v>
      </c>
      <c r="AX64">
        <v>197.91999799999999</v>
      </c>
      <c r="AY64">
        <v>46.549999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Y127"/>
  <sheetViews>
    <sheetView workbookViewId="0">
      <selection activeCell="AO27" sqref="AO27"/>
    </sheetView>
  </sheetViews>
  <sheetFormatPr defaultRowHeight="14.4" x14ac:dyDescent="0.3"/>
  <cols>
    <col min="1" max="1" width="10.33203125" bestFit="1" customWidth="1"/>
  </cols>
  <sheetData>
    <row r="1" spans="1:51" x14ac:dyDescent="0.3">
      <c r="B1">
        <f>_xlfn.PERCENTILE.INC(B4:B65,0.01)</f>
        <v>-4.4082086392413747E-2</v>
      </c>
      <c r="C1">
        <f t="shared" ref="C1:AY1" si="0">_xlfn.PERCENTILE.INC(C4:C65,0.01)</f>
        <v>-2.7938519680870431E-2</v>
      </c>
      <c r="D1">
        <f t="shared" si="0"/>
        <v>-4.345399377822861E-2</v>
      </c>
      <c r="E1">
        <f t="shared" si="0"/>
        <v>-4.4359733558050035E-2</v>
      </c>
      <c r="F1">
        <f t="shared" si="0"/>
        <v>-4.2174838543556595E-2</v>
      </c>
      <c r="G1">
        <f t="shared" si="0"/>
        <v>-2.3154578963645724E-2</v>
      </c>
      <c r="H1">
        <f t="shared" si="0"/>
        <v>-7.2758443335154049E-2</v>
      </c>
      <c r="I1">
        <f t="shared" si="0"/>
        <v>-8.2478994170282843E-2</v>
      </c>
      <c r="J1">
        <f t="shared" si="0"/>
        <v>-2.6707130671600552E-2</v>
      </c>
      <c r="K1">
        <f t="shared" si="0"/>
        <v>-4.7528479434951004E-2</v>
      </c>
      <c r="L1">
        <f t="shared" si="0"/>
        <v>-4.6410171745868853E-2</v>
      </c>
      <c r="M1">
        <f t="shared" si="0"/>
        <v>-2.4806880953144875E-2</v>
      </c>
      <c r="N1">
        <f t="shared" si="0"/>
        <v>-2.2712850594916602E-2</v>
      </c>
      <c r="O1">
        <f t="shared" si="0"/>
        <v>-6.5901364136604093E-2</v>
      </c>
      <c r="P1">
        <f t="shared" si="0"/>
        <v>-2.1174309794151316E-2</v>
      </c>
      <c r="Q1">
        <f t="shared" si="0"/>
        <v>-2.2873225740874074E-2</v>
      </c>
      <c r="R1">
        <f t="shared" si="0"/>
        <v>-5.4069687214244114E-2</v>
      </c>
      <c r="S1">
        <f t="shared" si="0"/>
        <v>-3.3775699524300283E-2</v>
      </c>
      <c r="T1">
        <f t="shared" si="0"/>
        <v>-5.8944717674998946E-2</v>
      </c>
      <c r="U1">
        <f t="shared" si="0"/>
        <v>-5.4792261099082813E-2</v>
      </c>
      <c r="V1">
        <f t="shared" si="0"/>
        <v>-5.9327855036655164E-2</v>
      </c>
      <c r="W1">
        <f t="shared" si="0"/>
        <v>-5.0076927888028012E-2</v>
      </c>
      <c r="X1">
        <f t="shared" si="0"/>
        <v>-2.172758948183403E-2</v>
      </c>
      <c r="Y1">
        <f t="shared" si="0"/>
        <v>-3.361825129895038E-2</v>
      </c>
      <c r="Z1">
        <f t="shared" si="0"/>
        <v>-7.0097507761223643E-2</v>
      </c>
      <c r="AA1">
        <f t="shared" si="0"/>
        <v>-4.1262865539201894E-2</v>
      </c>
      <c r="AB1">
        <f t="shared" si="0"/>
        <v>-5.2985596421394471E-2</v>
      </c>
      <c r="AC1">
        <f t="shared" si="0"/>
        <v>-2.2348458505859113E-2</v>
      </c>
      <c r="AD1">
        <f t="shared" si="0"/>
        <v>-4.0572063205425675E-2</v>
      </c>
      <c r="AE1">
        <f t="shared" si="0"/>
        <v>-3.3147524949645166E-2</v>
      </c>
      <c r="AF1">
        <f t="shared" si="0"/>
        <v>-1.8700456765088455E-2</v>
      </c>
      <c r="AG1">
        <f t="shared" si="0"/>
        <v>-3.1751151303052914E-2</v>
      </c>
      <c r="AH1">
        <f t="shared" si="0"/>
        <v>-3.1461914681852665E-2</v>
      </c>
      <c r="AI1">
        <f t="shared" si="0"/>
        <v>-4.1105806403527276E-2</v>
      </c>
      <c r="AJ1">
        <f t="shared" si="0"/>
        <v>-5.4931565455510478E-2</v>
      </c>
      <c r="AK1">
        <f t="shared" si="0"/>
        <v>-4.6109342759681426E-2</v>
      </c>
      <c r="AL1">
        <f t="shared" si="0"/>
        <v>-6.2980043957971424E-2</v>
      </c>
      <c r="AM1">
        <f t="shared" si="0"/>
        <v>-3.1356076734410897E-2</v>
      </c>
      <c r="AN1">
        <f t="shared" si="0"/>
        <v>-5.4209979579058681E-2</v>
      </c>
      <c r="AO1">
        <f t="shared" si="0"/>
        <v>-2.4464916191651143E-2</v>
      </c>
      <c r="AP1">
        <f t="shared" si="0"/>
        <v>-1.2503240470766636E-2</v>
      </c>
      <c r="AQ1">
        <f t="shared" si="0"/>
        <v>-5.6487543535768618E-2</v>
      </c>
      <c r="AR1">
        <f t="shared" si="0"/>
        <v>-3.1849762120703159E-2</v>
      </c>
      <c r="AS1">
        <f t="shared" si="0"/>
        <v>-4.996772969507516E-2</v>
      </c>
      <c r="AT1">
        <f t="shared" si="0"/>
        <v>-6.7101801243994064E-2</v>
      </c>
      <c r="AU1">
        <f t="shared" si="0"/>
        <v>-6.8960451936076445E-2</v>
      </c>
      <c r="AV1">
        <f t="shared" si="0"/>
        <v>-1.8225574396662884E-2</v>
      </c>
      <c r="AW1">
        <f t="shared" si="0"/>
        <v>-6.7540731126570691E-2</v>
      </c>
      <c r="AX1">
        <f t="shared" si="0"/>
        <v>-4.2731170139176232E-2</v>
      </c>
      <c r="AY1">
        <f t="shared" si="0"/>
        <v>-5.8766450703867289E-2</v>
      </c>
    </row>
    <row r="3" spans="1:51" x14ac:dyDescent="0.3">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22</v>
      </c>
      <c r="X3" t="s">
        <v>23</v>
      </c>
      <c r="Y3" t="s">
        <v>24</v>
      </c>
      <c r="Z3" t="s">
        <v>25</v>
      </c>
      <c r="AA3" t="s">
        <v>26</v>
      </c>
      <c r="AB3" t="s">
        <v>27</v>
      </c>
      <c r="AC3" t="s">
        <v>28</v>
      </c>
      <c r="AD3" t="s">
        <v>29</v>
      </c>
      <c r="AE3" t="s">
        <v>30</v>
      </c>
      <c r="AF3" t="s">
        <v>31</v>
      </c>
      <c r="AG3" t="s">
        <v>32</v>
      </c>
      <c r="AH3" t="s">
        <v>33</v>
      </c>
      <c r="AI3" t="s">
        <v>34</v>
      </c>
      <c r="AJ3" t="s">
        <v>35</v>
      </c>
      <c r="AK3" t="s">
        <v>36</v>
      </c>
      <c r="AL3" t="s">
        <v>37</v>
      </c>
      <c r="AM3" t="s">
        <v>38</v>
      </c>
      <c r="AN3" t="s">
        <v>39</v>
      </c>
      <c r="AO3" t="s">
        <v>40</v>
      </c>
      <c r="AP3" t="s">
        <v>41</v>
      </c>
      <c r="AQ3" t="s">
        <v>42</v>
      </c>
      <c r="AR3" t="s">
        <v>43</v>
      </c>
      <c r="AS3" t="s">
        <v>44</v>
      </c>
      <c r="AT3" t="s">
        <v>45</v>
      </c>
      <c r="AU3" t="s">
        <v>46</v>
      </c>
      <c r="AV3" t="s">
        <v>47</v>
      </c>
      <c r="AW3" t="s">
        <v>48</v>
      </c>
      <c r="AX3" t="s">
        <v>49</v>
      </c>
      <c r="AY3" t="s">
        <v>50</v>
      </c>
    </row>
    <row r="4" spans="1:51" x14ac:dyDescent="0.3">
      <c r="A4" s="1">
        <v>43557</v>
      </c>
      <c r="B4">
        <f>LN(stock_prices!B3/stock_prices!B2)</f>
        <v>8.9197886456062814E-4</v>
      </c>
      <c r="C4">
        <f>LN(stock_prices!C3/stock_prices!C2)</f>
        <v>6.1591225258965897E-3</v>
      </c>
      <c r="D4">
        <f>LN(stock_prices!D3/stock_prices!D2)</f>
        <v>1.3233604303492944E-3</v>
      </c>
      <c r="E4">
        <f>LN(stock_prices!E3/stock_prices!E2)</f>
        <v>-1.7984879178057054E-2</v>
      </c>
      <c r="F4">
        <f>LN(stock_prices!F3/stock_prices!F2)</f>
        <v>-3.0173962080256929E-3</v>
      </c>
      <c r="G4">
        <f>LN(stock_prices!G3/stock_prices!G2)</f>
        <v>2.4735282438516529E-3</v>
      </c>
      <c r="H4">
        <f>LN(stock_prices!H3/stock_prices!H2)</f>
        <v>-3.4188256447907316E-3</v>
      </c>
      <c r="I4">
        <f>LN(stock_prices!I3/stock_prices!I2)</f>
        <v>4.8317286541786535E-3</v>
      </c>
      <c r="J4">
        <f>LN(stock_prices!J3/stock_prices!J2)</f>
        <v>-1.0141597099953216E-2</v>
      </c>
      <c r="K4">
        <f>LN(stock_prices!K3/stock_prices!K2)</f>
        <v>-4.1654946922396003E-3</v>
      </c>
      <c r="L4">
        <f>LN(stock_prices!L3/stock_prices!L2)</f>
        <v>2.9438996684412883E-3</v>
      </c>
      <c r="M4">
        <f>LN(stock_prices!M3/stock_prices!M2)</f>
        <v>1.0608211723240101E-3</v>
      </c>
      <c r="N4">
        <f>LN(stock_prices!N3/stock_prices!N2)</f>
        <v>-3.725439578748217E-3</v>
      </c>
      <c r="O4">
        <f>LN(stock_prices!O3/stock_prices!O2)</f>
        <v>-2.1612758123605986E-2</v>
      </c>
      <c r="P4">
        <f>LN(stock_prices!P3/stock_prices!P2)</f>
        <v>4.4038927235350491E-3</v>
      </c>
      <c r="Q4">
        <f>LN(stock_prices!Q3/stock_prices!Q2)</f>
        <v>4.7668218865613279E-3</v>
      </c>
      <c r="R4">
        <f>LN(stock_prices!R3/stock_prices!R2)</f>
        <v>-8.9174480423077438E-3</v>
      </c>
      <c r="S4">
        <f>LN(stock_prices!S3/stock_prices!S2)</f>
        <v>1.1496435926124001E-2</v>
      </c>
      <c r="T4">
        <f>LN(stock_prices!T3/stock_prices!T2)</f>
        <v>-9.0009176937674868E-3</v>
      </c>
      <c r="U4">
        <f>LN(stock_prices!U3/stock_prices!U2)</f>
        <v>-2.3850878575355661E-3</v>
      </c>
      <c r="V4">
        <f>LN(stock_prices!V3/stock_prices!V2)</f>
        <v>-6.2499874049377997E-3</v>
      </c>
      <c r="W4">
        <f>LN(stock_prices!W3/stock_prices!W2)</f>
        <v>-1.9614189261312156E-4</v>
      </c>
      <c r="X4">
        <f>LN(stock_prices!X3/stock_prices!X2)</f>
        <v>-1.5226550965450102E-2</v>
      </c>
      <c r="Y4">
        <f>LN(stock_prices!Y3/stock_prices!Y2)</f>
        <v>-2.576903117762206E-3</v>
      </c>
      <c r="Z4">
        <f>LN(stock_prices!Z3/stock_prices!Z2)</f>
        <v>-2.7555640894258121E-3</v>
      </c>
      <c r="AA4">
        <f>LN(stock_prices!AA3/stock_prices!AA2)</f>
        <v>-1.0066225048639195E-2</v>
      </c>
      <c r="AB4">
        <f>LN(stock_prices!AB3/stock_prices!AB2)</f>
        <v>1.4686725771442656E-2</v>
      </c>
      <c r="AC4">
        <f>LN(stock_prices!AC3/stock_prices!AC2)</f>
        <v>1.5787990795040946E-3</v>
      </c>
      <c r="AD4">
        <f>LN(stock_prices!AD3/stock_prices!AD2)</f>
        <v>9.3179936651187378E-4</v>
      </c>
      <c r="AE4">
        <f>LN(stock_prices!AE3/stock_prices!AE2)</f>
        <v>5.622582416566436E-3</v>
      </c>
      <c r="AF4">
        <f>LN(stock_prices!AF3/stock_prices!AF2)</f>
        <v>3.3011302880172977E-3</v>
      </c>
      <c r="AG4">
        <f>LN(stock_prices!AG3/stock_prices!AG2)</f>
        <v>1.4273708790832201E-3</v>
      </c>
      <c r="AH4">
        <f>LN(stock_prices!AH3/stock_prices!AH2)</f>
        <v>-2.4460947777790436E-3</v>
      </c>
      <c r="AI4">
        <f>LN(stock_prices!AI3/stock_prices!AI2)</f>
        <v>1.4982869977706434E-2</v>
      </c>
      <c r="AJ4">
        <f>LN(stock_prices!AJ3/stock_prices!AJ2)</f>
        <v>-3.6508084516370274E-3</v>
      </c>
      <c r="AK4">
        <f>LN(stock_prices!AK3/stock_prices!AK2)</f>
        <v>-1.5711973468287481E-3</v>
      </c>
      <c r="AL4">
        <f>LN(stock_prices!AL3/stock_prices!AL2)</f>
        <v>2.1467380549704058E-2</v>
      </c>
      <c r="AM4">
        <f>LN(stock_prices!AM3/stock_prices!AM2)</f>
        <v>4.1670386111680689E-3</v>
      </c>
      <c r="AN4">
        <f>LN(stock_prices!AN3/stock_prices!AN2)</f>
        <v>3.9421749892843139E-3</v>
      </c>
      <c r="AO4">
        <f>LN(stock_prices!AO3/stock_prices!AO2)</f>
        <v>-6.821434661461262E-3</v>
      </c>
      <c r="AP4">
        <f>LN(stock_prices!AP3/stock_prices!AP2)</f>
        <v>-2.6263876677827935E-3</v>
      </c>
      <c r="AQ4">
        <f>LN(stock_prices!AQ3/stock_prices!AQ2)</f>
        <v>4.3052377982733585E-2</v>
      </c>
      <c r="AR4">
        <f>LN(stock_prices!AR3/stock_prices!AR2)</f>
        <v>8.7810908288893266E-4</v>
      </c>
      <c r="AS4">
        <f>LN(stock_prices!AS3/stock_prices!AS2)</f>
        <v>-1.3328259444109305E-3</v>
      </c>
      <c r="AT4">
        <f>LN(stock_prices!AT3/stock_prices!AT2)</f>
        <v>3.5710561244362989E-3</v>
      </c>
      <c r="AU4">
        <f>LN(stock_prices!AU3/stock_prices!AU2)</f>
        <v>-0.13702510525280684</v>
      </c>
      <c r="AV4">
        <f>LN(stock_prices!AV3/stock_prices!AV2)</f>
        <v>-4.9004426865900778E-3</v>
      </c>
      <c r="AW4">
        <f>LN(stock_prices!AW3/stock_prices!AW2)</f>
        <v>1.167858202598262E-2</v>
      </c>
      <c r="AX4">
        <f>LN(stock_prices!AX3/stock_prices!AX2)</f>
        <v>1.4432050702845539E-2</v>
      </c>
      <c r="AY4">
        <f>LN(stock_prices!AY3/stock_prices!AY2)</f>
        <v>3.4430229114562716E-3</v>
      </c>
    </row>
    <row r="5" spans="1:51" x14ac:dyDescent="0.3">
      <c r="A5" s="1">
        <v>43558</v>
      </c>
      <c r="B5">
        <f>LN(stock_prices!B4/stock_prices!B3)</f>
        <v>-1.3614778792724871E-2</v>
      </c>
      <c r="C5">
        <f>LN(stock_prices!C4/stock_prices!C3)</f>
        <v>3.3434549298276568E-3</v>
      </c>
      <c r="D5">
        <f>LN(stock_prices!D4/stock_prices!D3)</f>
        <v>1.5223352109377458E-2</v>
      </c>
      <c r="E5">
        <f>LN(stock_prices!E4/stock_prices!E3)</f>
        <v>-6.8659805710473394E-3</v>
      </c>
      <c r="F5">
        <f>LN(stock_prices!F4/stock_prices!F3)</f>
        <v>5.5261675291258018E-4</v>
      </c>
      <c r="G5">
        <f>LN(stock_prices!G4/stock_prices!G3)</f>
        <v>4.3667401500360956E-3</v>
      </c>
      <c r="H5">
        <f>LN(stock_prices!H4/stock_prices!H3)</f>
        <v>1.8286832521946229E-2</v>
      </c>
      <c r="I5">
        <f>LN(stock_prices!I4/stock_prices!I3)</f>
        <v>-7.0830679198701499E-3</v>
      </c>
      <c r="J5">
        <f>LN(stock_prices!J4/stock_prices!J3)</f>
        <v>1.1845721464880082E-3</v>
      </c>
      <c r="K5">
        <f>LN(stock_prices!K4/stock_prices!K3)</f>
        <v>1.3059945258746427E-2</v>
      </c>
      <c r="L5">
        <f>LN(stock_prices!L4/stock_prices!L3)</f>
        <v>1.0526401055106343E-2</v>
      </c>
      <c r="M5">
        <f>LN(stock_prices!M4/stock_prices!M3)</f>
        <v>-5.7847955697675239E-4</v>
      </c>
      <c r="N5">
        <f>LN(stock_prices!N4/stock_prices!N3)</f>
        <v>2.372368933337823E-3</v>
      </c>
      <c r="O5">
        <f>LN(stock_prices!O4/stock_prices!O3)</f>
        <v>9.7384509144197006E-3</v>
      </c>
      <c r="P5">
        <f>LN(stock_prices!P4/stock_prices!P3)</f>
        <v>2.3198426790771436E-2</v>
      </c>
      <c r="Q5">
        <f>LN(stock_prices!Q4/stock_prices!Q3)</f>
        <v>1.9953425886487155E-3</v>
      </c>
      <c r="R5">
        <f>LN(stock_prices!R4/stock_prices!R3)</f>
        <v>1.5140202603819427E-2</v>
      </c>
      <c r="S5">
        <f>LN(stock_prices!S4/stock_prices!S3)</f>
        <v>-1.0397590351710448E-3</v>
      </c>
      <c r="T5">
        <f>LN(stock_prices!T4/stock_prices!T3)</f>
        <v>3.7877409537116187E-3</v>
      </c>
      <c r="U5">
        <f>LN(stock_prices!U4/stock_prices!U3)</f>
        <v>3.8748874648613825E-2</v>
      </c>
      <c r="V5">
        <f>LN(stock_prices!V4/stock_prices!V3)</f>
        <v>-2.058667523833372E-2</v>
      </c>
      <c r="W5">
        <f>LN(stock_prices!W4/stock_prices!W3)</f>
        <v>-1.3627167740518671E-2</v>
      </c>
      <c r="X5">
        <f>LN(stock_prices!X4/stock_prices!X3)</f>
        <v>8.1990965264770229E-3</v>
      </c>
      <c r="Y5">
        <f>LN(stock_prices!Y4/stock_prices!Y3)</f>
        <v>4.0463692669814918E-3</v>
      </c>
      <c r="Z5">
        <f>LN(stock_prices!Z4/stock_prices!Z3)</f>
        <v>2.0393994767656583E-2</v>
      </c>
      <c r="AA5">
        <f>LN(stock_prices!AA4/stock_prices!AA3)</f>
        <v>7.5591038802337949E-3</v>
      </c>
      <c r="AB5">
        <f>LN(stock_prices!AB4/stock_prices!AB3)</f>
        <v>8.1450774114026153E-2</v>
      </c>
      <c r="AC5">
        <f>LN(stock_prices!AC4/stock_prices!AC3)</f>
        <v>1.3442921569718993E-2</v>
      </c>
      <c r="AD5">
        <f>LN(stock_prices!AD4/stock_prices!AD3)</f>
        <v>9.8857640436164108E-3</v>
      </c>
      <c r="AE5">
        <f>LN(stock_prices!AE4/stock_prices!AE3)</f>
        <v>6.1305812761748724E-3</v>
      </c>
      <c r="AF5">
        <f>LN(stock_prices!AF4/stock_prices!AF3)</f>
        <v>4.3006346461417792E-3</v>
      </c>
      <c r="AG5">
        <f>LN(stock_prices!AG4/stock_prices!AG3)</f>
        <v>6.5228412314177137E-3</v>
      </c>
      <c r="AH5">
        <f>LN(stock_prices!AH4/stock_prices!AH3)</f>
        <v>1.6940742360182816E-3</v>
      </c>
      <c r="AI5">
        <f>LN(stock_prices!AI4/stock_prices!AI3)</f>
        <v>2.2150387586067573E-2</v>
      </c>
      <c r="AJ5">
        <f>LN(stock_prices!AJ4/stock_prices!AJ3)</f>
        <v>-5.1671670006694518E-3</v>
      </c>
      <c r="AK5">
        <f>LN(stock_prices!AK4/stock_prices!AK3)</f>
        <v>1.5875497033047931E-2</v>
      </c>
      <c r="AL5">
        <f>LN(stock_prices!AL4/stock_prices!AL3)</f>
        <v>3.1841652592879029E-2</v>
      </c>
      <c r="AM5">
        <f>LN(stock_prices!AM4/stock_prices!AM3)</f>
        <v>-5.1994721183052164E-4</v>
      </c>
      <c r="AN5">
        <f>LN(stock_prices!AN4/stock_prices!AN3)</f>
        <v>3.0248307709278555E-2</v>
      </c>
      <c r="AO5">
        <f>LN(stock_prices!AO4/stock_prices!AO3)</f>
        <v>2.1888288269719818E-2</v>
      </c>
      <c r="AP5">
        <f>LN(stock_prices!AP4/stock_prices!AP3)</f>
        <v>-9.8672308440375038E-4</v>
      </c>
      <c r="AQ5">
        <f>LN(stock_prices!AQ4/stock_prices!AQ3)</f>
        <v>1.9071972907851384E-2</v>
      </c>
      <c r="AR5">
        <f>LN(stock_prices!AR4/stock_prices!AR3)</f>
        <v>-1.3802333150864958E-3</v>
      </c>
      <c r="AS5">
        <f>LN(stock_prices!AS4/stock_prices!AS3)</f>
        <v>1.1911560896402276E-3</v>
      </c>
      <c r="AT5">
        <f>LN(stock_prices!AT4/stock_prices!AT3)</f>
        <v>1.4157814505918152E-2</v>
      </c>
      <c r="AU5">
        <f>LN(stock_prices!AU4/stock_prices!AU3)</f>
        <v>-9.4374216709198541E-3</v>
      </c>
      <c r="AV5">
        <f>LN(stock_prices!AV4/stock_prices!AV3)</f>
        <v>4.9892799047602581E-3</v>
      </c>
      <c r="AW5">
        <f>LN(stock_prices!AW4/stock_prices!AW3)</f>
        <v>4.579803140186244E-3</v>
      </c>
      <c r="AX5">
        <f>LN(stock_prices!AX4/stock_prices!AX3)</f>
        <v>6.8316118469853278E-3</v>
      </c>
      <c r="AY5">
        <f>LN(stock_prices!AY4/stock_prices!AY3)</f>
        <v>1.5536504623611868E-2</v>
      </c>
    </row>
    <row r="6" spans="1:51" x14ac:dyDescent="0.3">
      <c r="A6" s="1">
        <v>43559</v>
      </c>
      <c r="B6">
        <f>LN(stock_prices!B5/stock_prices!B4)</f>
        <v>1.2722799928164202E-2</v>
      </c>
      <c r="C6">
        <f>LN(stock_prices!C5/stock_prices!C4)</f>
        <v>1.4634985389207784E-2</v>
      </c>
      <c r="D6">
        <f>LN(stock_prices!D5/stock_prices!D4)</f>
        <v>1.0365474074887374E-2</v>
      </c>
      <c r="E6">
        <f>LN(stock_prices!E5/stock_prices!E4)</f>
        <v>-2.2314015387035094E-2</v>
      </c>
      <c r="F6">
        <f>LN(stock_prices!F5/stock_prices!F4)</f>
        <v>-1.3385634887935918E-2</v>
      </c>
      <c r="G6">
        <f>LN(stock_prices!G5/stock_prices!G4)</f>
        <v>-1.1379407616235298E-2</v>
      </c>
      <c r="H6">
        <f>LN(stock_prices!H5/stock_prices!H4)</f>
        <v>3.1707944126164616E-3</v>
      </c>
      <c r="I6">
        <f>LN(stock_prices!I5/stock_prices!I4)</f>
        <v>3.1158307916484078E-3</v>
      </c>
      <c r="J6">
        <f>LN(stock_prices!J5/stock_prices!J4)</f>
        <v>9.5434630055387954E-3</v>
      </c>
      <c r="K6">
        <f>LN(stock_prices!K5/stock_prices!K4)</f>
        <v>-2.5535366477522289E-2</v>
      </c>
      <c r="L6">
        <f>LN(stock_prices!L5/stock_prices!L4)</f>
        <v>6.6676542400107702E-3</v>
      </c>
      <c r="M6">
        <f>LN(stock_prices!M5/stock_prices!M4)</f>
        <v>-2.5105405074839016E-3</v>
      </c>
      <c r="N6">
        <f>LN(stock_prices!N5/stock_prices!N4)</f>
        <v>1.6699958334824048E-2</v>
      </c>
      <c r="O6">
        <f>LN(stock_prices!O5/stock_prices!O4)</f>
        <v>2.6247065762510187E-2</v>
      </c>
      <c r="P6">
        <f>LN(stock_prices!P5/stock_prices!P4)</f>
        <v>-2.4397541694022241E-2</v>
      </c>
      <c r="Q6">
        <f>LN(stock_prices!Q5/stock_prices!Q4)</f>
        <v>9.6141454499682928E-3</v>
      </c>
      <c r="R6">
        <f>LN(stock_prices!R5/stock_prices!R4)</f>
        <v>2.7600181443319761E-2</v>
      </c>
      <c r="S6">
        <f>LN(stock_prices!S5/stock_prices!S4)</f>
        <v>1.0691637561285602E-2</v>
      </c>
      <c r="T6">
        <f>LN(stock_prices!T5/stock_prices!T4)</f>
        <v>-7.2584631800538361E-3</v>
      </c>
      <c r="U6">
        <f>LN(stock_prices!U5/stock_prices!U4)</f>
        <v>-2.6661780759759958E-3</v>
      </c>
      <c r="V6">
        <f>LN(stock_prices!V5/stock_prices!V4)</f>
        <v>-5.213567573041541E-3</v>
      </c>
      <c r="W6">
        <f>LN(stock_prices!W5/stock_prices!W4)</f>
        <v>-5.9675592403666752E-4</v>
      </c>
      <c r="X6">
        <f>LN(stock_prices!X5/stock_prices!X4)</f>
        <v>7.8869789749469715E-3</v>
      </c>
      <c r="Y6">
        <f>LN(stock_prices!Y5/stock_prices!Y4)</f>
        <v>-1.1816975240675031E-2</v>
      </c>
      <c r="Z6">
        <f>LN(stock_prices!Z5/stock_prices!Z4)</f>
        <v>7.8994891307055098E-3</v>
      </c>
      <c r="AA6">
        <f>LN(stock_prices!AA5/stock_prices!AA4)</f>
        <v>3.4455525147680886E-3</v>
      </c>
      <c r="AB6">
        <f>LN(stock_prices!AB5/stock_prices!AB4)</f>
        <v>2.4092250510683992E-3</v>
      </c>
      <c r="AC6">
        <f>LN(stock_prices!AC5/stock_prices!AC4)</f>
        <v>3.9245122003535009E-3</v>
      </c>
      <c r="AD6">
        <f>LN(stock_prices!AD5/stock_prices!AD4)</f>
        <v>1.1613812060606899E-2</v>
      </c>
      <c r="AE6">
        <f>LN(stock_prices!AE5/stock_prices!AE4)</f>
        <v>-2.5357735138160304E-3</v>
      </c>
      <c r="AF6">
        <f>LN(stock_prices!AF5/stock_prices!AF4)</f>
        <v>-5.1883463734312667E-3</v>
      </c>
      <c r="AG6">
        <f>LN(stock_prices!AG5/stock_prices!AG4)</f>
        <v>-5.0976309717636519E-3</v>
      </c>
      <c r="AH6">
        <f>LN(stock_prices!AH5/stock_prices!AH4)</f>
        <v>2.010865033185923E-2</v>
      </c>
      <c r="AI6">
        <f>LN(stock_prices!AI5/stock_prices!AI4)</f>
        <v>4.3365367163350835E-3</v>
      </c>
      <c r="AJ6">
        <f>LN(stock_prices!AJ5/stock_prices!AJ4)</f>
        <v>1.5257319941531044E-2</v>
      </c>
      <c r="AK6">
        <f>LN(stock_prices!AK5/stock_prices!AK4)</f>
        <v>6.3527289358813605E-3</v>
      </c>
      <c r="AL6">
        <f>LN(stock_prices!AL5/stock_prices!AL4)</f>
        <v>-1.1797778819980139E-2</v>
      </c>
      <c r="AM6">
        <f>LN(stock_prices!AM5/stock_prices!AM4)</f>
        <v>-6.6226494778639068E-3</v>
      </c>
      <c r="AN6">
        <f>LN(stock_prices!AN5/stock_prices!AN4)</f>
        <v>-1.910499778958043E-3</v>
      </c>
      <c r="AO6">
        <f>LN(stock_prices!AO5/stock_prices!AO4)</f>
        <v>9.2217132614707108E-3</v>
      </c>
      <c r="AP6">
        <f>LN(stock_prices!AP5/stock_prices!AP4)</f>
        <v>-7.4060092445393637E-4</v>
      </c>
      <c r="AQ6">
        <f>LN(stock_prices!AQ5/stock_prices!AQ4)</f>
        <v>1.471357611895952E-2</v>
      </c>
      <c r="AR6">
        <f>LN(stock_prices!AR5/stock_prices!AR4)</f>
        <v>-1.2084598493701637E-2</v>
      </c>
      <c r="AS6">
        <f>LN(stock_prices!AS5/stock_prices!AS4)</f>
        <v>-3.2079202651781858E-3</v>
      </c>
      <c r="AT6">
        <f>LN(stock_prices!AT5/stock_prices!AT4)</f>
        <v>1.7557510969229237E-3</v>
      </c>
      <c r="AU6">
        <f>LN(stock_prices!AU5/stock_prices!AU4)</f>
        <v>-1.2661841005298815E-2</v>
      </c>
      <c r="AV6">
        <f>LN(stock_prices!AV5/stock_prices!AV4)</f>
        <v>1.9624892180326942E-2</v>
      </c>
      <c r="AW6">
        <f>LN(stock_prices!AW5/stock_prices!AW4)</f>
        <v>-4.9848939538743734E-3</v>
      </c>
      <c r="AX6">
        <f>LN(stock_prices!AX5/stock_prices!AX4)</f>
        <v>1.7389750503831332E-3</v>
      </c>
      <c r="AY6">
        <f>LN(stock_prices!AY5/stock_prices!AY4)</f>
        <v>-1.6934999697466855E-3</v>
      </c>
    </row>
    <row r="7" spans="1:51" x14ac:dyDescent="0.3">
      <c r="A7" s="1">
        <v>43560</v>
      </c>
      <c r="B7">
        <f>LN(stock_prices!B6/stock_prices!B5)</f>
        <v>1.2122246635931424E-2</v>
      </c>
      <c r="C7">
        <f>LN(stock_prices!C6/stock_prices!C5)</f>
        <v>5.4815460178043269E-4</v>
      </c>
      <c r="D7">
        <f>LN(stock_prices!D6/stock_prices!D5)</f>
        <v>3.859450963104583E-3</v>
      </c>
      <c r="E7">
        <f>LN(stock_prices!E6/stock_prices!E5)</f>
        <v>1.5098812297145306E-2</v>
      </c>
      <c r="F7">
        <f>LN(stock_prices!F6/stock_prices!F5)</f>
        <v>-1.6438266405963959E-3</v>
      </c>
      <c r="G7">
        <f>LN(stock_prices!G6/stock_prices!G5)</f>
        <v>-1.4206023410604545E-4</v>
      </c>
      <c r="H7">
        <f>LN(stock_prices!H6/stock_prices!H5)</f>
        <v>-1.5009643465356366E-2</v>
      </c>
      <c r="I7">
        <f>LN(stock_prices!I6/stock_prices!I5)</f>
        <v>2.2442910383380344E-3</v>
      </c>
      <c r="J7">
        <f>LN(stock_prices!J6/stock_prices!J5)</f>
        <v>1.40614135183424E-3</v>
      </c>
      <c r="K7">
        <f>LN(stock_prices!K6/stock_prices!K5)</f>
        <v>2.522644125131573E-4</v>
      </c>
      <c r="L7">
        <f>LN(stock_prices!L6/stock_prices!L5)</f>
        <v>2.3086910896822892E-3</v>
      </c>
      <c r="M7">
        <f>LN(stock_prices!M6/stock_prices!M5)</f>
        <v>2.124750369842394E-3</v>
      </c>
      <c r="N7">
        <f>LN(stock_prices!N6/stock_prices!N5)</f>
        <v>1.9939635852593878E-2</v>
      </c>
      <c r="O7">
        <f>LN(stock_prices!O6/stock_prices!O5)</f>
        <v>1.9738916976583701E-3</v>
      </c>
      <c r="P7">
        <f>LN(stock_prices!P6/stock_prices!P5)</f>
        <v>9.6522993672760703E-3</v>
      </c>
      <c r="Q7">
        <f>LN(stock_prices!Q6/stock_prices!Q5)</f>
        <v>-2.3711539055199442E-3</v>
      </c>
      <c r="R7">
        <f>LN(stock_prices!R6/stock_prices!R5)</f>
        <v>2.6784163825358171E-3</v>
      </c>
      <c r="S7">
        <f>LN(stock_prices!S6/stock_prices!S5)</f>
        <v>-2.4042673424400588E-3</v>
      </c>
      <c r="T7">
        <f>LN(stock_prices!T6/stock_prices!T5)</f>
        <v>7.5213561293598517E-3</v>
      </c>
      <c r="U7">
        <f>LN(stock_prices!U6/stock_prices!U5)</f>
        <v>2.1337957007942658E-2</v>
      </c>
      <c r="V7">
        <f>LN(stock_prices!V6/stock_prices!V5)</f>
        <v>3.3995374843221161E-2</v>
      </c>
      <c r="W7">
        <f>LN(stock_prices!W6/stock_prices!W5)</f>
        <v>1.2260486014129693E-2</v>
      </c>
      <c r="X7">
        <f>LN(stock_prices!X6/stock_prices!X5)</f>
        <v>5.9967472159817049E-3</v>
      </c>
      <c r="Y7">
        <f>LN(stock_prices!Y6/stock_prices!Y5)</f>
        <v>4.0779447700425506E-3</v>
      </c>
      <c r="Z7">
        <f>LN(stock_prices!Z6/stock_prices!Z5)</f>
        <v>-5.7388754666904017E-3</v>
      </c>
      <c r="AA7">
        <f>LN(stock_prices!AA6/stock_prices!AA5)</f>
        <v>1.1503333090480952E-2</v>
      </c>
      <c r="AB7">
        <f>LN(stock_prices!AB6/stock_prices!AB5)</f>
        <v>-3.7885356145739074E-3</v>
      </c>
      <c r="AC7">
        <f>LN(stock_prices!AC6/stock_prices!AC5)</f>
        <v>-4.0809793010555237E-4</v>
      </c>
      <c r="AD7">
        <f>LN(stock_prices!AD6/stock_prices!AD5)</f>
        <v>-4.1103260935841639E-3</v>
      </c>
      <c r="AE7">
        <f>LN(stock_prices!AE6/stock_prices!AE5)</f>
        <v>1.2686905251067403E-3</v>
      </c>
      <c r="AF7">
        <f>LN(stock_prices!AF6/stock_prices!AF5)</f>
        <v>6.3404171378984929E-5</v>
      </c>
      <c r="AG7">
        <f>LN(stock_prices!AG6/stock_prices!AG5)</f>
        <v>4.4305162621395226E-3</v>
      </c>
      <c r="AH7">
        <f>LN(stock_prices!AH6/stock_prices!AH5)</f>
        <v>-2.5839325045473914E-3</v>
      </c>
      <c r="AI7">
        <f>LN(stock_prices!AI6/stock_prices!AI5)</f>
        <v>3.4380868134196957E-3</v>
      </c>
      <c r="AJ7">
        <f>LN(stock_prices!AJ6/stock_prices!AJ5)</f>
        <v>-2.1417666747126926E-3</v>
      </c>
      <c r="AK7">
        <f>LN(stock_prices!AK6/stock_prices!AK5)</f>
        <v>8.2882968265374987E-3</v>
      </c>
      <c r="AL7">
        <f>LN(stock_prices!AL6/stock_prices!AL5)</f>
        <v>1.237448566035314E-2</v>
      </c>
      <c r="AM7">
        <f>LN(stock_prices!AM6/stock_prices!AM5)</f>
        <v>7.9818765228224682E-3</v>
      </c>
      <c r="AN7">
        <f>LN(stock_prices!AN6/stock_prices!AN5)</f>
        <v>1.4187643776189847E-2</v>
      </c>
      <c r="AO7">
        <f>LN(stock_prices!AO6/stock_prices!AO5)</f>
        <v>7.99984093574432E-3</v>
      </c>
      <c r="AP7">
        <f>LN(stock_prices!AP6/stock_prices!AP5)</f>
        <v>1.2341131583215215E-3</v>
      </c>
      <c r="AQ7">
        <f>LN(stock_prices!AQ6/stock_prices!AQ5)</f>
        <v>9.0517524748139466E-3</v>
      </c>
      <c r="AR7">
        <f>LN(stock_prices!AR6/stock_prices!AR5)</f>
        <v>2.4117854362646083E-3</v>
      </c>
      <c r="AS7">
        <f>LN(stock_prices!AS6/stock_prices!AS5)</f>
        <v>7.069255577760546E-3</v>
      </c>
      <c r="AT7">
        <f>LN(stock_prices!AT6/stock_prices!AT5)</f>
        <v>1.4973259298656637E-2</v>
      </c>
      <c r="AU7">
        <f>LN(stock_prices!AU6/stock_prices!AU5)</f>
        <v>9.9228057894586979E-3</v>
      </c>
      <c r="AV7">
        <f>LN(stock_prices!AV6/stock_prices!AV5)</f>
        <v>2.1762591023992638E-3</v>
      </c>
      <c r="AW7">
        <f>LN(stock_prices!AW6/stock_prices!AW5)</f>
        <v>1.1414855696848402E-2</v>
      </c>
      <c r="AX7">
        <f>LN(stock_prices!AX6/stock_prices!AX5)</f>
        <v>6.671889930250096E-3</v>
      </c>
      <c r="AY7">
        <f>LN(stock_prices!AY6/stock_prices!AY5)</f>
        <v>-5.65150593076785E-4</v>
      </c>
    </row>
    <row r="8" spans="1:51" x14ac:dyDescent="0.3">
      <c r="A8" s="1">
        <v>43563</v>
      </c>
      <c r="B8">
        <f>LN(stock_prices!B7/stock_prices!B6)</f>
        <v>1.2847805043894558E-2</v>
      </c>
      <c r="C8">
        <f>LN(stock_prices!C7/stock_prices!C6)</f>
        <v>4.374004096345141E-3</v>
      </c>
      <c r="D8">
        <f>LN(stock_prices!D7/stock_prices!D6)</f>
        <v>3.0770633370012113E-3</v>
      </c>
      <c r="E8">
        <f>LN(stock_prices!E7/stock_prices!E6)</f>
        <v>-1.4996765229304416E-2</v>
      </c>
      <c r="F8">
        <f>LN(stock_prices!F7/stock_prices!F6)</f>
        <v>5.0721250522981652E-3</v>
      </c>
      <c r="G8">
        <f>LN(stock_prices!G7/stock_prices!G6)</f>
        <v>-2.1328875956001431E-4</v>
      </c>
      <c r="H8">
        <f>LN(stock_prices!H7/stock_prices!H6)</f>
        <v>-1.312934840239639E-2</v>
      </c>
      <c r="I8">
        <f>LN(stock_prices!I7/stock_prices!I6)</f>
        <v>-3.9741618526793129E-3</v>
      </c>
      <c r="J8">
        <f>LN(stock_prices!J7/stock_prices!J6)</f>
        <v>-7.8763198458995879E-3</v>
      </c>
      <c r="K8">
        <f>LN(stock_prices!K7/stock_prices!K6)</f>
        <v>-5.677507030966047E-4</v>
      </c>
      <c r="L8">
        <f>LN(stock_prices!L7/stock_prices!L6)</f>
        <v>-2.882369990532159E-4</v>
      </c>
      <c r="M8">
        <f>LN(stock_prices!M7/stock_prices!M6)</f>
        <v>1.2654753466177258E-2</v>
      </c>
      <c r="N8">
        <f>LN(stock_prices!N7/stock_prices!N6)</f>
        <v>3.2712187986522597E-4</v>
      </c>
      <c r="O8">
        <f>LN(stock_prices!O7/stock_prices!O6)</f>
        <v>-1.2567671793116181E-2</v>
      </c>
      <c r="P8">
        <f>LN(stock_prices!P7/stock_prices!P6)</f>
        <v>-4.9524377649992201E-4</v>
      </c>
      <c r="Q8">
        <f>LN(stock_prices!Q7/stock_prices!Q6)</f>
        <v>3.2234215139149013E-3</v>
      </c>
      <c r="R8">
        <f>LN(stock_prices!R7/stock_prices!R6)</f>
        <v>6.6854191055431688E-4</v>
      </c>
      <c r="S8">
        <f>LN(stock_prices!S7/stock_prices!S6)</f>
        <v>3.0900863170840068E-3</v>
      </c>
      <c r="T8">
        <f>LN(stock_prices!T7/stock_prices!T6)</f>
        <v>6.5703792680996663E-4</v>
      </c>
      <c r="U8">
        <f>LN(stock_prices!U7/stock_prices!U6)</f>
        <v>-8.0775933498070836E-3</v>
      </c>
      <c r="V8">
        <f>LN(stock_prices!V7/stock_prices!V6)</f>
        <v>-1.0156298578382595E-2</v>
      </c>
      <c r="W8">
        <f>LN(stock_prices!W7/stock_prices!W6)</f>
        <v>8.4157142783186922E-3</v>
      </c>
      <c r="X8">
        <f>LN(stock_prices!X7/stock_prices!X6)</f>
        <v>2.6402081350789318E-3</v>
      </c>
      <c r="Y8">
        <f>LN(stock_prices!Y7/stock_prices!Y6)</f>
        <v>1.1403423859866533E-2</v>
      </c>
      <c r="Z8">
        <f>LN(stock_prices!Z7/stock_prices!Z6)</f>
        <v>1.4378320333976321E-3</v>
      </c>
      <c r="AA8">
        <f>LN(stock_prices!AA7/stock_prices!AA6)</f>
        <v>1.2357143230222261E-3</v>
      </c>
      <c r="AB8">
        <f>LN(stock_prices!AB7/stock_prices!AB6)</f>
        <v>-1.5649736616304664E-2</v>
      </c>
      <c r="AC8">
        <f>LN(stock_prices!AC7/stock_prices!AC6)</f>
        <v>5.7791535747036462E-3</v>
      </c>
      <c r="AD8">
        <f>LN(stock_prices!AD7/stock_prices!AD6)</f>
        <v>7.9014209836998257E-3</v>
      </c>
      <c r="AE8">
        <f>LN(stock_prices!AE7/stock_prices!AE6)</f>
        <v>5.0587273454938166E-3</v>
      </c>
      <c r="AF8">
        <f>LN(stock_prices!AF7/stock_prices!AF6)</f>
        <v>6.3415719844847759E-4</v>
      </c>
      <c r="AG8">
        <f>LN(stock_prices!AG7/stock_prices!AG6)</f>
        <v>3.3361298506553538E-4</v>
      </c>
      <c r="AH8">
        <f>LN(stock_prices!AH7/stock_prices!AH6)</f>
        <v>4.0575180779213963E-3</v>
      </c>
      <c r="AI8">
        <f>LN(stock_prices!AI7/stock_prices!AI6)</f>
        <v>1.3895808256650039E-2</v>
      </c>
      <c r="AJ8">
        <f>LN(stock_prices!AJ7/stock_prices!AJ6)</f>
        <v>2.635484514530979E-3</v>
      </c>
      <c r="AK8">
        <f>LN(stock_prices!AK7/stock_prices!AK6)</f>
        <v>2.508954087248719E-3</v>
      </c>
      <c r="AL8">
        <f>LN(stock_prices!AL7/stock_prices!AL6)</f>
        <v>-8.6848578910971759E-3</v>
      </c>
      <c r="AM8">
        <f>LN(stock_prices!AM7/stock_prices!AM6)</f>
        <v>2.2746153847806338E-3</v>
      </c>
      <c r="AN8">
        <f>LN(stock_prices!AN7/stock_prices!AN6)</f>
        <v>4.3894501819436342E-3</v>
      </c>
      <c r="AO8">
        <f>LN(stock_prices!AO7/stock_prices!AO6)</f>
        <v>7.3470342547473852E-3</v>
      </c>
      <c r="AP8">
        <f>LN(stock_prices!AP7/stock_prices!AP6)</f>
        <v>3.119598518318889E-3</v>
      </c>
      <c r="AQ8">
        <f>LN(stock_prices!AQ7/stock_prices!AQ6)</f>
        <v>2.7364502001188052E-2</v>
      </c>
      <c r="AR8">
        <f>LN(stock_prices!AR7/stock_prices!AR6)</f>
        <v>-1.269881010880904E-4</v>
      </c>
      <c r="AS8">
        <f>LN(stock_prices!AS7/stock_prices!AS6)</f>
        <v>8.8683312722875121E-3</v>
      </c>
      <c r="AT8">
        <f>LN(stock_prices!AT7/stock_prices!AT6)</f>
        <v>9.7449945707944238E-3</v>
      </c>
      <c r="AU8">
        <f>LN(stock_prices!AU7/stock_prices!AU6)</f>
        <v>6.7426583270466262E-3</v>
      </c>
      <c r="AV8">
        <f>LN(stock_prices!AV7/stock_prices!AV6)</f>
        <v>-3.4784448587863061E-4</v>
      </c>
      <c r="AW8">
        <f>LN(stock_prices!AW7/stock_prices!AW6)</f>
        <v>4.7955467206269569E-3</v>
      </c>
      <c r="AX8">
        <f>LN(stock_prices!AX7/stock_prices!AX6)</f>
        <v>1.5613569581679677E-2</v>
      </c>
      <c r="AY8">
        <f>LN(stock_prices!AY7/stock_prices!AY6)</f>
        <v>-1.0608172436140576E-2</v>
      </c>
    </row>
    <row r="9" spans="1:51" x14ac:dyDescent="0.3">
      <c r="A9" s="1">
        <v>43564</v>
      </c>
      <c r="B9">
        <f>LN(stock_prices!B8/stock_prices!B7)</f>
        <v>-2.2667428052621296E-2</v>
      </c>
      <c r="C9">
        <f>LN(stock_prices!C8/stock_prices!C7)</f>
        <v>-1.6380665704631508E-3</v>
      </c>
      <c r="D9">
        <f>LN(stock_prices!D8/stock_prices!D7)</f>
        <v>-5.1334949499598406E-3</v>
      </c>
      <c r="E9">
        <f>LN(stock_prices!E8/stock_prices!E7)</f>
        <v>3.0581369866927288E-3</v>
      </c>
      <c r="F9">
        <f>LN(stock_prices!F8/stock_prices!F7)</f>
        <v>6.6936411579252616E-4</v>
      </c>
      <c r="G9">
        <f>LN(stock_prices!G8/stock_prices!G7)</f>
        <v>1.065989167729736E-3</v>
      </c>
      <c r="H9">
        <f>LN(stock_prices!H8/stock_prices!H7)</f>
        <v>1.5395172591839486E-2</v>
      </c>
      <c r="I9">
        <f>LN(stock_prices!I8/stock_prices!I7)</f>
        <v>-5.5555431753658941E-3</v>
      </c>
      <c r="J9">
        <f>LN(stock_prices!J8/stock_prices!J7)</f>
        <v>-5.3251774226670285E-3</v>
      </c>
      <c r="K9">
        <f>LN(stock_prices!K8/stock_prices!K7)</f>
        <v>-9.510596607299901E-3</v>
      </c>
      <c r="L9">
        <f>LN(stock_prices!L8/stock_prices!L7)</f>
        <v>-1.1309302145764007E-2</v>
      </c>
      <c r="M9">
        <f>LN(stock_prices!M8/stock_prices!M7)</f>
        <v>-2.9575986114552489E-3</v>
      </c>
      <c r="N9">
        <f>LN(stock_prices!N8/stock_prices!N7)</f>
        <v>-7.2214508502660103E-3</v>
      </c>
      <c r="O9">
        <f>LN(stock_prices!O8/stock_prices!O7)</f>
        <v>-2.0170980561470337E-2</v>
      </c>
      <c r="P9">
        <f>LN(stock_prices!P8/stock_prices!P7)</f>
        <v>4.1526506563779224E-3</v>
      </c>
      <c r="Q9">
        <f>LN(stock_prices!Q8/stock_prices!Q7)</f>
        <v>-7.4102974414599803E-3</v>
      </c>
      <c r="R9">
        <f>LN(stock_prices!R8/stock_prices!R7)</f>
        <v>-9.3601916266571603E-4</v>
      </c>
      <c r="S9">
        <f>LN(stock_prices!S8/stock_prices!S7)</f>
        <v>-9.645264140162613E-3</v>
      </c>
      <c r="T9">
        <f>LN(stock_prices!T8/stock_prices!T7)</f>
        <v>-3.3884994003295942E-3</v>
      </c>
      <c r="U9">
        <f>LN(stock_prices!U8/stock_prices!U7)</f>
        <v>-1.6248600173593884E-2</v>
      </c>
      <c r="V9">
        <f>LN(stock_prices!V8/stock_prices!V7)</f>
        <v>-3.8828186308554564E-2</v>
      </c>
      <c r="W9">
        <f>LN(stock_prices!W8/stock_prices!W7)</f>
        <v>4.1236339138955433E-3</v>
      </c>
      <c r="X9">
        <f>LN(stock_prices!X8/stock_prices!X7)</f>
        <v>-6.55234719001151E-3</v>
      </c>
      <c r="Y9">
        <f>LN(stock_prices!Y8/stock_prices!Y7)</f>
        <v>-5.501545190784397E-3</v>
      </c>
      <c r="Z9">
        <f>LN(stock_prices!Z8/stock_prices!Z7)</f>
        <v>-6.4865509350844454E-3</v>
      </c>
      <c r="AA9">
        <f>LN(stock_prices!AA8/stock_prices!AA7)</f>
        <v>-4.0861210516071264E-3</v>
      </c>
      <c r="AB9">
        <f>LN(stock_prices!AB8/stock_prices!AB7)</f>
        <v>-4.6269718994920099E-2</v>
      </c>
      <c r="AC9">
        <f>LN(stock_prices!AC8/stock_prices!AC7)</f>
        <v>5.9074210646295894E-3</v>
      </c>
      <c r="AD9">
        <f>LN(stock_prices!AD8/stock_prices!AD7)</f>
        <v>-1.3255322527856335E-2</v>
      </c>
      <c r="AE9">
        <f>LN(stock_prices!AE8/stock_prices!AE7)</f>
        <v>-5.6022573825457072E-3</v>
      </c>
      <c r="AF9">
        <f>LN(stock_prices!AF8/stock_prices!AF7)</f>
        <v>-1.649520026832201E-3</v>
      </c>
      <c r="AG9">
        <f>LN(stock_prices!AG8/stock_prices!AG7)</f>
        <v>-5.434587169895826E-3</v>
      </c>
      <c r="AH9">
        <f>LN(stock_prices!AH8/stock_prices!AH7)</f>
        <v>-9.4314316287765036E-3</v>
      </c>
      <c r="AI9">
        <f>LN(stock_prices!AI8/stock_prices!AI7)</f>
        <v>-1.1171354812004484E-2</v>
      </c>
      <c r="AJ9">
        <f>LN(stock_prices!AJ8/stock_prices!AJ7)</f>
        <v>-2.0609053728060295E-2</v>
      </c>
      <c r="AK9">
        <f>LN(stock_prices!AK8/stock_prices!AK7)</f>
        <v>-1.1249707319463337E-2</v>
      </c>
      <c r="AL9">
        <f>LN(stock_prices!AL8/stock_prices!AL7)</f>
        <v>-2.9107228199963482E-2</v>
      </c>
      <c r="AM9">
        <f>LN(stock_prices!AM8/stock_prices!AM7)</f>
        <v>-2.3944699572479573E-3</v>
      </c>
      <c r="AN9">
        <f>LN(stock_prices!AN8/stock_prices!AN7)</f>
        <v>-1.3279289837477249E-2</v>
      </c>
      <c r="AO9">
        <f>LN(stock_prices!AO8/stock_prices!AO7)</f>
        <v>-1.3104425112490686E-2</v>
      </c>
      <c r="AP9">
        <f>LN(stock_prices!AP8/stock_prices!AP7)</f>
        <v>1.3924531732357821E-3</v>
      </c>
      <c r="AQ9">
        <f>LN(stock_prices!AQ8/stock_prices!AQ7)</f>
        <v>-3.9356153119988746E-2</v>
      </c>
      <c r="AR9">
        <f>LN(stock_prices!AR8/stock_prices!AR7)</f>
        <v>-1.5248192883330271E-3</v>
      </c>
      <c r="AS9">
        <f>LN(stock_prices!AS8/stock_prices!AS7)</f>
        <v>-5.6267171533166604E-3</v>
      </c>
      <c r="AT9">
        <f>LN(stock_prices!AT8/stock_prices!AT7)</f>
        <v>-6.6392674853029045E-3</v>
      </c>
      <c r="AU9">
        <f>LN(stock_prices!AU8/stock_prices!AU7)</f>
        <v>-1.0222767160948953E-2</v>
      </c>
      <c r="AV9">
        <f>LN(stock_prices!AV8/stock_prices!AV7)</f>
        <v>1.6392385955858166E-2</v>
      </c>
      <c r="AW9">
        <f>LN(stock_prices!AW8/stock_prices!AW7)</f>
        <v>-3.9873729245824943E-4</v>
      </c>
      <c r="AX9">
        <f>LN(stock_prices!AX8/stock_prices!AX7)</f>
        <v>-3.0030238933990037E-3</v>
      </c>
      <c r="AY9">
        <f>LN(stock_prices!AY8/stock_prices!AY7)</f>
        <v>-1.1684782735688168E-2</v>
      </c>
    </row>
    <row r="10" spans="1:51" x14ac:dyDescent="0.3">
      <c r="A10" s="1">
        <v>43565</v>
      </c>
      <c r="B10">
        <f>LN(stock_prices!B9/stock_prices!B8)</f>
        <v>1.655606991853964E-2</v>
      </c>
      <c r="C10">
        <f>LN(stock_prices!C9/stock_prices!C8)</f>
        <v>-9.0571636850738796E-3</v>
      </c>
      <c r="D10">
        <f>LN(stock_prices!D9/stock_prices!D8)</f>
        <v>9.9859748795978632E-3</v>
      </c>
      <c r="E10">
        <f>LN(stock_prices!E9/stock_prices!E8)</f>
        <v>1.3948043195981663E-2</v>
      </c>
      <c r="F10">
        <f>LN(stock_prices!F9/stock_prices!F8)</f>
        <v>9.5825403890675235E-3</v>
      </c>
      <c r="G10">
        <f>LN(stock_prices!G9/stock_prices!G8)</f>
        <v>1.3546082951671859E-2</v>
      </c>
      <c r="H10">
        <f>LN(stock_prices!H9/stock_prices!H8)</f>
        <v>6.5795707478554189E-3</v>
      </c>
      <c r="I10">
        <f>LN(stock_prices!I9/stock_prices!I8)</f>
        <v>-1.9513601608841032E-2</v>
      </c>
      <c r="J10">
        <f>LN(stock_prices!J9/stock_prices!J8)</f>
        <v>7.0939219779285381E-3</v>
      </c>
      <c r="K10">
        <f>LN(stock_prices!K9/stock_prices!K8)</f>
        <v>2.0618011902997883E-2</v>
      </c>
      <c r="L10">
        <f>LN(stock_prices!L9/stock_prices!L8)</f>
        <v>3.2027592103422526E-3</v>
      </c>
      <c r="M10">
        <f>LN(stock_prices!M9/stock_prices!M8)</f>
        <v>-9.554220005761464E-5</v>
      </c>
      <c r="N10">
        <f>LN(stock_prices!N9/stock_prices!N8)</f>
        <v>3.2068255883674155E-3</v>
      </c>
      <c r="O10">
        <f>LN(stock_prices!O9/stock_prices!O8)</f>
        <v>1.7282447212811733E-2</v>
      </c>
      <c r="P10">
        <f>LN(stock_prices!P9/stock_prices!P8)</f>
        <v>2.0698369581996288E-3</v>
      </c>
      <c r="Q10">
        <f>LN(stock_prices!Q9/stock_prices!Q8)</f>
        <v>4.4716693705368956E-3</v>
      </c>
      <c r="R10">
        <f>LN(stock_prices!R9/stock_prices!R8)</f>
        <v>-3.4843527851905658E-3</v>
      </c>
      <c r="S10">
        <f>LN(stock_prices!S9/stock_prices!S8)</f>
        <v>6.2112139915279207E-3</v>
      </c>
      <c r="T10">
        <f>LN(stock_prices!T9/stock_prices!T8)</f>
        <v>1.3290786422840935E-2</v>
      </c>
      <c r="U10">
        <f>LN(stock_prices!U9/stock_prices!U8)</f>
        <v>1.9931530338960579E-3</v>
      </c>
      <c r="V10">
        <f>LN(stock_prices!V9/stock_prices!V8)</f>
        <v>2.9360570088478526E-2</v>
      </c>
      <c r="W10">
        <f>LN(stock_prices!W9/stock_prices!W8)</f>
        <v>1.0138577790506245E-2</v>
      </c>
      <c r="X10">
        <f>LN(stock_prices!X9/stock_prices!X8)</f>
        <v>2.8541417332507506E-3</v>
      </c>
      <c r="Y10">
        <f>LN(stock_prices!Y9/stock_prices!Y8)</f>
        <v>1.0972952258614211E-2</v>
      </c>
      <c r="Z10">
        <f>LN(stock_prices!Z9/stock_prices!Z8)</f>
        <v>7.7429106848582009E-3</v>
      </c>
      <c r="AA10">
        <f>LN(stock_prices!AA9/stock_prices!AA8)</f>
        <v>4.0861210516070761E-3</v>
      </c>
      <c r="AB10">
        <f>LN(stock_prices!AB9/stock_prices!AB8)</f>
        <v>2.1428094256487687E-2</v>
      </c>
      <c r="AC10">
        <f>LN(stock_prices!AC9/stock_prices!AC8)</f>
        <v>1.7734647009435972E-3</v>
      </c>
      <c r="AD10">
        <f>LN(stock_prices!AD9/stock_prices!AD8)</f>
        <v>4.8959872088079944E-3</v>
      </c>
      <c r="AE10">
        <f>LN(stock_prices!AE9/stock_prices!AE8)</f>
        <v>1.153165261497449E-2</v>
      </c>
      <c r="AF10">
        <f>LN(stock_prices!AF9/stock_prices!AF8)</f>
        <v>6.7711267992616323E-3</v>
      </c>
      <c r="AG10">
        <f>LN(stock_prices!AG9/stock_prices!AG8)</f>
        <v>7.6001708374324748E-3</v>
      </c>
      <c r="AH10">
        <f>LN(stock_prices!AH9/stock_prices!AH8)</f>
        <v>1.1453996627519966E-2</v>
      </c>
      <c r="AI10">
        <f>LN(stock_prices!AI9/stock_prices!AI8)</f>
        <v>8.5642066617885541E-3</v>
      </c>
      <c r="AJ10">
        <f>LN(stock_prices!AJ9/stock_prices!AJ8)</f>
        <v>-2.5220574268334768E-3</v>
      </c>
      <c r="AK10">
        <f>LN(stock_prices!AK9/stock_prices!AK8)</f>
        <v>1.4198660328355206E-2</v>
      </c>
      <c r="AL10">
        <f>LN(stock_prices!AL9/stock_prices!AL8)</f>
        <v>1.1508003021482265E-2</v>
      </c>
      <c r="AM10">
        <f>LN(stock_prices!AM9/stock_prices!AM8)</f>
        <v>-5.1957318603262253E-4</v>
      </c>
      <c r="AN10">
        <f>LN(stock_prices!AN9/stock_prices!AN8)</f>
        <v>1.4894416628862744E-2</v>
      </c>
      <c r="AO10">
        <f>LN(stock_prices!AO9/stock_prices!AO8)</f>
        <v>-7.3439854261549429E-3</v>
      </c>
      <c r="AP10">
        <f>LN(stock_prices!AP9/stock_prices!AP8)</f>
        <v>-1.0646237176638474E-3</v>
      </c>
      <c r="AQ10">
        <f>LN(stock_prices!AQ9/stock_prices!AQ8)</f>
        <v>1.2417225335486731E-2</v>
      </c>
      <c r="AR10">
        <f>LN(stock_prices!AR9/stock_prices!AR8)</f>
        <v>4.8628315506426519E-3</v>
      </c>
      <c r="AS10">
        <f>LN(stock_prices!AS9/stock_prices!AS8)</f>
        <v>1.1444516364885257E-2</v>
      </c>
      <c r="AT10">
        <f>LN(stock_prices!AT9/stock_prices!AT8)</f>
        <v>1.1192511455194556E-2</v>
      </c>
      <c r="AU10">
        <f>LN(stock_prices!AU9/stock_prices!AU8)</f>
        <v>1.8342887604189088E-4</v>
      </c>
      <c r="AV10">
        <f>LN(stock_prices!AV9/stock_prices!AV8)</f>
        <v>2.5639141136475406E-3</v>
      </c>
      <c r="AW10">
        <f>LN(stock_prices!AW9/stock_prices!AW8)</f>
        <v>1.3337959018239651E-2</v>
      </c>
      <c r="AX10">
        <f>LN(stock_prices!AX9/stock_prices!AX8)</f>
        <v>5.5982777491638599E-3</v>
      </c>
      <c r="AY10">
        <f>LN(stock_prices!AY9/stock_prices!AY8)</f>
        <v>7.1038043430609503E-3</v>
      </c>
    </row>
    <row r="11" spans="1:51" x14ac:dyDescent="0.3">
      <c r="A11" s="1">
        <v>43566</v>
      </c>
      <c r="B11">
        <f>LN(stock_prices!B10/stock_prices!B9)</f>
        <v>1.9440537749105848E-2</v>
      </c>
      <c r="C11">
        <f>LN(stock_prices!C10/stock_prices!C9)</f>
        <v>-8.3056802524739907E-3</v>
      </c>
      <c r="D11">
        <f>LN(stock_prices!D10/stock_prices!D9)</f>
        <v>2.036121911961836E-3</v>
      </c>
      <c r="E11">
        <f>LN(stock_prices!E10/stock_prices!E9)</f>
        <v>9.4901566831350516E-3</v>
      </c>
      <c r="F11">
        <f>LN(stock_prices!F10/stock_prices!F9)</f>
        <v>1.177622168872316E-3</v>
      </c>
      <c r="G11">
        <f>LN(stock_prices!G10/stock_prices!G9)</f>
        <v>2.4497424419260968E-3</v>
      </c>
      <c r="H11">
        <f>LN(stock_prices!H10/stock_prices!H9)</f>
        <v>9.5105984931905477E-3</v>
      </c>
      <c r="I11">
        <f>LN(stock_prices!I10/stock_prices!I9)</f>
        <v>-7.6628690248038284E-3</v>
      </c>
      <c r="J11">
        <f>LN(stock_prices!J10/stock_prices!J9)</f>
        <v>1.4127631185989981E-3</v>
      </c>
      <c r="K11">
        <f>LN(stock_prices!K10/stock_prices!K9)</f>
        <v>3.0531911338361646E-3</v>
      </c>
      <c r="L11">
        <f>LN(stock_prices!L10/stock_prices!L9)</f>
        <v>5.7970400249252813E-3</v>
      </c>
      <c r="M11">
        <f>LN(stock_prices!M10/stock_prices!M9)</f>
        <v>9.5506953194492237E-4</v>
      </c>
      <c r="N11">
        <f>LN(stock_prices!N10/stock_prices!N9)</f>
        <v>4.9136529175630803E-3</v>
      </c>
      <c r="O11">
        <f>LN(stock_prices!O10/stock_prices!O9)</f>
        <v>-2.4325495193196708E-2</v>
      </c>
      <c r="P11">
        <f>LN(stock_prices!P10/stock_prices!P9)</f>
        <v>3.4403773013779856E-3</v>
      </c>
      <c r="Q11">
        <f>LN(stock_prices!Q10/stock_prices!Q9)</f>
        <v>8.4134133976627341E-3</v>
      </c>
      <c r="R11">
        <f>LN(stock_prices!R10/stock_prices!R9)</f>
        <v>-6.8700465588500507E-3</v>
      </c>
      <c r="S11">
        <f>LN(stock_prices!S10/stock_prices!S9)</f>
        <v>0</v>
      </c>
      <c r="T11">
        <f>LN(stock_prices!T10/stock_prices!T9)</f>
        <v>6.159557293245084E-3</v>
      </c>
      <c r="U11">
        <f>LN(stock_prices!U10/stock_prices!U9)</f>
        <v>2.459712625988133E-3</v>
      </c>
      <c r="V11">
        <f>LN(stock_prices!V10/stock_prices!V9)</f>
        <v>-3.971365269640671E-3</v>
      </c>
      <c r="W11">
        <f>LN(stock_prices!W10/stock_prices!W9)</f>
        <v>1.940000361746284E-4</v>
      </c>
      <c r="X11">
        <f>LN(stock_prices!X10/stock_prices!X9)</f>
        <v>-1.7952626218074134E-2</v>
      </c>
      <c r="Y11">
        <f>LN(stock_prices!Y10/stock_prices!Y9)</f>
        <v>7.2736197252817295E-4</v>
      </c>
      <c r="Z11">
        <f>LN(stock_prices!Z10/stock_prices!Z9)</f>
        <v>8.9642925966425117E-4</v>
      </c>
      <c r="AA11">
        <f>LN(stock_prices!AA10/stock_prices!AA9)</f>
        <v>9.9876603736886518E-3</v>
      </c>
      <c r="AB11">
        <f>LN(stock_prices!AB10/stock_prices!AB9)</f>
        <v>-1.4382957992206849E-3</v>
      </c>
      <c r="AC11">
        <f>LN(stock_prices!AC10/stock_prices!AC9)</f>
        <v>3.4572033675596917E-3</v>
      </c>
      <c r="AD11">
        <f>LN(stock_prices!AD10/stock_prices!AD9)</f>
        <v>5.9348391831153527E-3</v>
      </c>
      <c r="AE11">
        <f>LN(stock_prices!AE10/stock_prices!AE9)</f>
        <v>-3.9490935674103798E-3</v>
      </c>
      <c r="AF11">
        <f>LN(stock_prices!AF10/stock_prices!AF9)</f>
        <v>-4.4245316552948824E-3</v>
      </c>
      <c r="AG11">
        <f>LN(stock_prices!AG10/stock_prices!AG9)</f>
        <v>1.1641804931100022E-3</v>
      </c>
      <c r="AH11">
        <f>LN(stock_prices!AH10/stock_prices!AH9)</f>
        <v>-1.0154206254690419E-2</v>
      </c>
      <c r="AI11">
        <f>LN(stock_prices!AI10/stock_prices!AI9)</f>
        <v>-3.4815210351517691E-4</v>
      </c>
      <c r="AJ11">
        <f>LN(stock_prices!AJ10/stock_prices!AJ9)</f>
        <v>1.1216311822660953E-2</v>
      </c>
      <c r="AK11">
        <f>LN(stock_prices!AK10/stock_prices!AK9)</f>
        <v>-2.2331955778586098E-3</v>
      </c>
      <c r="AL11">
        <f>LN(stock_prices!AL10/stock_prices!AL9)</f>
        <v>2.7581448623803201E-3</v>
      </c>
      <c r="AM11">
        <f>LN(stock_prices!AM10/stock_prices!AM9)</f>
        <v>-9.1985529984484364E-4</v>
      </c>
      <c r="AN11">
        <f>LN(stock_prices!AN10/stock_prices!AN9)</f>
        <v>-2.9195438057098818E-3</v>
      </c>
      <c r="AO11">
        <f>LN(stock_prices!AO10/stock_prices!AO9)</f>
        <v>1.0226824292989831E-2</v>
      </c>
      <c r="AP11">
        <f>LN(stock_prices!AP10/stock_prices!AP9)</f>
        <v>-3.0363923818017336E-3</v>
      </c>
      <c r="AQ11">
        <f>LN(stock_prices!AQ10/stock_prices!AQ9)</f>
        <v>1.4185120421744744E-4</v>
      </c>
      <c r="AR11">
        <f>LN(stock_prices!AR10/stock_prices!AR9)</f>
        <v>-4.3120121169876484E-3</v>
      </c>
      <c r="AS11">
        <f>LN(stock_prices!AS10/stock_prices!AS9)</f>
        <v>-1.5872607049007802E-2</v>
      </c>
      <c r="AT11">
        <f>LN(stock_prices!AT10/stock_prices!AT9)</f>
        <v>2.1555106006296352E-3</v>
      </c>
      <c r="AU11">
        <f>LN(stock_prices!AU10/stock_prices!AU9)</f>
        <v>-1.9824691376976542E-2</v>
      </c>
      <c r="AV11">
        <f>LN(stock_prices!AV10/stock_prices!AV9)</f>
        <v>-4.7912792346360873E-3</v>
      </c>
      <c r="AW11">
        <f>LN(stock_prices!AW10/stock_prices!AW9)</f>
        <v>-2.3640672017335618E-3</v>
      </c>
      <c r="AX11">
        <f>LN(stock_prices!AX10/stock_prices!AX9)</f>
        <v>-8.3590120458125784E-3</v>
      </c>
      <c r="AY11">
        <f>LN(stock_prices!AY10/stock_prices!AY9)</f>
        <v>3.8190051721923189E-3</v>
      </c>
    </row>
    <row r="12" spans="1:51" x14ac:dyDescent="0.3">
      <c r="A12" s="1">
        <v>43567</v>
      </c>
      <c r="B12">
        <f>LN(stock_prices!B11/stock_prices!B10)</f>
        <v>1.1445517528439269E-3</v>
      </c>
      <c r="C12">
        <f>LN(stock_prices!C11/stock_prices!C10)</f>
        <v>7.7540487079131686E-3</v>
      </c>
      <c r="D12">
        <f>LN(stock_prices!D11/stock_prices!D10)</f>
        <v>9.6154079175280946E-3</v>
      </c>
      <c r="E12">
        <f>LN(stock_prices!E11/stock_prices!E10)</f>
        <v>1.2351325195663952E-2</v>
      </c>
      <c r="F12">
        <f>LN(stock_prices!F11/stock_prices!F10)</f>
        <v>-1.4715683984606648E-4</v>
      </c>
      <c r="G12">
        <f>LN(stock_prices!G11/stock_prices!G10)</f>
        <v>1.257531594444799E-3</v>
      </c>
      <c r="H12">
        <f>LN(stock_prices!H11/stock_prices!H10)</f>
        <v>-2.4233382500672564E-2</v>
      </c>
      <c r="I12">
        <f>LN(stock_prices!I11/stock_prices!I10)</f>
        <v>1.860930156963549E-2</v>
      </c>
      <c r="J12">
        <f>LN(stock_prices!J11/stock_prices!J10)</f>
        <v>1.4482836913974007E-2</v>
      </c>
      <c r="K12">
        <f>LN(stock_prices!K11/stock_prices!K10)</f>
        <v>-1.2437157689907017E-4</v>
      </c>
      <c r="L12">
        <f>LN(stock_prices!L11/stock_prices!L10)</f>
        <v>1.1780116491475288E-2</v>
      </c>
      <c r="M12">
        <f>LN(stock_prices!M11/stock_prices!M10)</f>
        <v>2.9550613175913835E-3</v>
      </c>
      <c r="N12">
        <f>LN(stock_prices!N11/stock_prices!N10)</f>
        <v>-2.4516207717369511E-4</v>
      </c>
      <c r="O12">
        <f>LN(stock_prices!O11/stock_prices!O10)</f>
        <v>-6.8424825932916842E-4</v>
      </c>
      <c r="P12">
        <f>LN(stock_prices!P11/stock_prices!P10)</f>
        <v>3.5262379617310058E-3</v>
      </c>
      <c r="Q12">
        <f>LN(stock_prices!Q11/stock_prices!Q10)</f>
        <v>4.5813758664923834E-2</v>
      </c>
      <c r="R12">
        <f>LN(stock_prices!R11/stock_prices!R10)</f>
        <v>-5.5575044617923028E-3</v>
      </c>
      <c r="S12">
        <f>LN(stock_prices!S11/stock_prices!S10)</f>
        <v>3.7141334771351293E-2</v>
      </c>
      <c r="T12">
        <f>LN(stock_prices!T11/stock_prices!T10)</f>
        <v>2.4329153243938806E-2</v>
      </c>
      <c r="U12">
        <f>LN(stock_prices!U11/stock_prices!U10)</f>
        <v>1.4375362839396858E-2</v>
      </c>
      <c r="V12">
        <f>LN(stock_prices!V11/stock_prices!V10)</f>
        <v>6.6948112201802509E-2</v>
      </c>
      <c r="W12">
        <f>LN(stock_prices!W11/stock_prices!W10)</f>
        <v>3.8778937717073348E-4</v>
      </c>
      <c r="X12">
        <f>LN(stock_prices!X11/stock_prices!X10)</f>
        <v>2.9387890537709922E-3</v>
      </c>
      <c r="Y12">
        <f>LN(stock_prices!Y11/stock_prices!Y10)</f>
        <v>1.0486383904482576E-2</v>
      </c>
      <c r="Z12">
        <f>LN(stock_prices!Z11/stock_prices!Z10)</f>
        <v>1.1049834997736135E-2</v>
      </c>
      <c r="AA12">
        <f>LN(stock_prices!AA11/stock_prices!AA10)</f>
        <v>0</v>
      </c>
      <c r="AB12">
        <f>LN(stock_prices!AB11/stock_prices!AB10)</f>
        <v>2.1566866347144972E-3</v>
      </c>
      <c r="AC12">
        <f>LN(stock_prices!AC11/stock_prices!AC10)</f>
        <v>9.5855650141888089E-3</v>
      </c>
      <c r="AD12">
        <f>LN(stock_prices!AD11/stock_prices!AD10)</f>
        <v>2.2651359054492639E-2</v>
      </c>
      <c r="AE12">
        <f>LN(stock_prices!AE11/stock_prices!AE10)</f>
        <v>1.2333774075566307E-2</v>
      </c>
      <c r="AF12">
        <f>LN(stock_prices!AF11/stock_prices!AF10)</f>
        <v>1.1212719707594942E-2</v>
      </c>
      <c r="AG12">
        <f>LN(stock_prices!AG11/stock_prices!AG10)</f>
        <v>5.139214862713468E-3</v>
      </c>
      <c r="AH12">
        <f>LN(stock_prices!AH11/stock_prices!AH10)</f>
        <v>1.4834222248177652E-3</v>
      </c>
      <c r="AI12">
        <f>LN(stock_prices!AI11/stock_prices!AI10)</f>
        <v>1.6232460132628954E-2</v>
      </c>
      <c r="AJ12">
        <f>LN(stock_prices!AJ11/stock_prices!AJ10)</f>
        <v>-1.4993583265229858E-3</v>
      </c>
      <c r="AK12">
        <f>LN(stock_prices!AK11/stock_prices!AK10)</f>
        <v>2.1148366523716076E-2</v>
      </c>
      <c r="AL12">
        <f>LN(stock_prices!AL11/stock_prices!AL10)</f>
        <v>1.9482417747014084E-2</v>
      </c>
      <c r="AM12">
        <f>LN(stock_prices!AM11/stock_prices!AM10)</f>
        <v>5.8248997381330856E-3</v>
      </c>
      <c r="AN12">
        <f>LN(stock_prices!AN11/stock_prices!AN10)</f>
        <v>-8.0199010560413741E-3</v>
      </c>
      <c r="AO12">
        <f>LN(stock_prices!AO11/stock_prices!AO10)</f>
        <v>1.1694348607139608E-2</v>
      </c>
      <c r="AP12">
        <f>LN(stock_prices!AP11/stock_prices!AP10)</f>
        <v>4.592064803549554E-3</v>
      </c>
      <c r="AQ12">
        <f>LN(stock_prices!AQ11/stock_prices!AQ10)</f>
        <v>1.938259881395946E-2</v>
      </c>
      <c r="AR12">
        <f>LN(stock_prices!AR11/stock_prices!AR10)</f>
        <v>1.1750737434680332E-2</v>
      </c>
      <c r="AS12">
        <f>LN(stock_prices!AS11/stock_prices!AS10)</f>
        <v>6.9156284449031968E-3</v>
      </c>
      <c r="AT12">
        <f>LN(stock_prices!AT11/stock_prices!AT10)</f>
        <v>2.7276479709896051E-2</v>
      </c>
      <c r="AU12">
        <f>LN(stock_prices!AU11/stock_prices!AU10)</f>
        <v>1.872178623629487E-4</v>
      </c>
      <c r="AV12">
        <f>LN(stock_prices!AV11/stock_prices!AV10)</f>
        <v>0.10924661827005645</v>
      </c>
      <c r="AW12">
        <f>LN(stock_prices!AW11/stock_prices!AW10)</f>
        <v>1.4878882718821413E-2</v>
      </c>
      <c r="AX12">
        <f>LN(stock_prices!AX11/stock_prices!AX10)</f>
        <v>-4.022116278280964E-4</v>
      </c>
      <c r="AY12">
        <f>LN(stock_prices!AY11/stock_prices!AY10)</f>
        <v>2.0747561550597555E-2</v>
      </c>
    </row>
    <row r="13" spans="1:51" x14ac:dyDescent="0.3">
      <c r="A13" s="1">
        <v>43570</v>
      </c>
      <c r="B13">
        <f>LN(stock_prices!B12/stock_prices!B11)</f>
        <v>-2.5413238717563048E-2</v>
      </c>
      <c r="C13">
        <f>LN(stock_prices!C12/stock_prices!C11)</f>
        <v>-2.2094603867097904E-3</v>
      </c>
      <c r="D13">
        <f>LN(stock_prices!D12/stock_prices!D11)</f>
        <v>-3.5317738388575023E-3</v>
      </c>
      <c r="E13">
        <f>LN(stock_prices!E12/stock_prices!E11)</f>
        <v>-3.9869102421514389E-2</v>
      </c>
      <c r="F13">
        <f>LN(stock_prices!F12/stock_prices!F11)</f>
        <v>1.3233938457809385E-3</v>
      </c>
      <c r="G13">
        <f>LN(stock_prices!G12/stock_prices!G11)</f>
        <v>2.3710430830657732E-3</v>
      </c>
      <c r="H13">
        <f>LN(stock_prices!H12/stock_prices!H11)</f>
        <v>-3.2378278593699159E-3</v>
      </c>
      <c r="I13">
        <f>LN(stock_prices!I12/stock_prices!I11)</f>
        <v>4.0305016400921431E-3</v>
      </c>
      <c r="J13">
        <f>LN(stock_prices!J12/stock_prices!J11)</f>
        <v>6.81808438163445E-3</v>
      </c>
      <c r="K13">
        <f>LN(stock_prices!K12/stock_prices!K11)</f>
        <v>-3.8654100136436553E-3</v>
      </c>
      <c r="L13">
        <f>LN(stock_prices!L12/stock_prices!L11)</f>
        <v>-1.4292585891763532E-3</v>
      </c>
      <c r="M13">
        <f>LN(stock_prices!M12/stock_prices!M11)</f>
        <v>6.3570866823892559E-3</v>
      </c>
      <c r="N13">
        <f>LN(stock_prices!N12/stock_prices!N11)</f>
        <v>1.1940248891234769E-2</v>
      </c>
      <c r="O13">
        <f>LN(stock_prices!O12/stock_prices!O11)</f>
        <v>-1.3321285294987169E-2</v>
      </c>
      <c r="P13">
        <f>LN(stock_prices!P12/stock_prices!P11)</f>
        <v>-1.9552824964296116E-4</v>
      </c>
      <c r="Q13">
        <f>LN(stock_prices!Q12/stock_prices!Q11)</f>
        <v>-1.1485524602434752E-2</v>
      </c>
      <c r="R13">
        <f>LN(stock_prices!R12/stock_prices!R11)</f>
        <v>-4.4956460128024456E-3</v>
      </c>
      <c r="S13">
        <f>LN(stock_prices!S12/stock_prices!S11)</f>
        <v>-1.0998296932287625E-2</v>
      </c>
      <c r="T13">
        <f>LN(stock_prices!T12/stock_prices!T11)</f>
        <v>-1.9891924537008528E-3</v>
      </c>
      <c r="U13">
        <f>LN(stock_prices!U12/stock_prices!U11)</f>
        <v>-6.5652108309465695E-3</v>
      </c>
      <c r="V13">
        <f>LN(stock_prices!V12/stock_prices!V11)</f>
        <v>-1.5376332413737086E-2</v>
      </c>
      <c r="W13">
        <f>LN(stock_prices!W12/stock_prices!W11)</f>
        <v>2.7105962946370717E-3</v>
      </c>
      <c r="X13">
        <f>LN(stock_prices!X12/stock_prices!X11)</f>
        <v>1.79410343134516E-2</v>
      </c>
      <c r="Y13">
        <f>LN(stock_prices!Y12/stock_prices!Y11)</f>
        <v>-7.2201878297244596E-3</v>
      </c>
      <c r="Z13">
        <f>LN(stock_prices!Z12/stock_prices!Z11)</f>
        <v>-2.4844765215889008E-3</v>
      </c>
      <c r="AA13">
        <f>LN(stock_prices!AA12/stock_prices!AA11)</f>
        <v>-5.6057855059184463E-3</v>
      </c>
      <c r="AB13">
        <f>LN(stock_prices!AB12/stock_prices!AB11)</f>
        <v>-1.8847966433316467E-2</v>
      </c>
      <c r="AC13">
        <f>LN(stock_prices!AC12/stock_prices!AC11)</f>
        <v>-2.7066339023485483E-3</v>
      </c>
      <c r="AD13">
        <f>LN(stock_prices!AD12/stock_prices!AD11)</f>
        <v>-5.9341744389355456E-4</v>
      </c>
      <c r="AE13">
        <f>LN(stock_prices!AE12/stock_prices!AE11)</f>
        <v>4.7851265374459339E-3</v>
      </c>
      <c r="AF13">
        <f>LN(stock_prices!AF12/stock_prices!AF11)</f>
        <v>4.9988330357731512E-3</v>
      </c>
      <c r="AG13">
        <f>LN(stock_prices!AG12/stock_prices!AG11)</f>
        <v>8.2651929024729848E-4</v>
      </c>
      <c r="AH13">
        <f>LN(stock_prices!AH12/stock_prices!AH11)</f>
        <v>4.9903635013058226E-3</v>
      </c>
      <c r="AI13">
        <f>LN(stock_prices!AI12/stock_prices!AI11)</f>
        <v>-1.4406120127313802E-2</v>
      </c>
      <c r="AJ13">
        <f>LN(stock_prices!AJ12/stock_prices!AJ11)</f>
        <v>7.805397743227081E-3</v>
      </c>
      <c r="AK13">
        <f>LN(stock_prices!AK12/stock_prices!AK11)</f>
        <v>-1.1182075911579435E-2</v>
      </c>
      <c r="AL13">
        <f>LN(stock_prices!AL12/stock_prices!AL11)</f>
        <v>5.7863105050170148E-4</v>
      </c>
      <c r="AM13">
        <f>LN(stock_prices!AM12/stock_prices!AM11)</f>
        <v>7.5555027142002135E-4</v>
      </c>
      <c r="AN13">
        <f>LN(stock_prices!AN12/stock_prices!AN11)</f>
        <v>-2.8343864255170381E-2</v>
      </c>
      <c r="AO13">
        <f>LN(stock_prices!AO12/stock_prices!AO11)</f>
        <v>4.942370448617216E-3</v>
      </c>
      <c r="AP13">
        <f>LN(stock_prices!AP12/stock_prices!AP11)</f>
        <v>1.163137129211411E-2</v>
      </c>
      <c r="AQ13">
        <f>LN(stock_prices!AQ12/stock_prices!AQ11)</f>
        <v>-1.3725627500575046E-2</v>
      </c>
      <c r="AR13">
        <f>LN(stock_prices!AR12/stock_prices!AR11)</f>
        <v>1.3389643317218707E-3</v>
      </c>
      <c r="AS13">
        <f>LN(stock_prices!AS12/stock_prices!AS11)</f>
        <v>-2.3861978673656514E-4</v>
      </c>
      <c r="AT13">
        <f>LN(stock_prices!AT12/stock_prices!AT11)</f>
        <v>-4.4208823557348419E-3</v>
      </c>
      <c r="AU13">
        <f>LN(stock_prices!AU12/stock_prices!AU11)</f>
        <v>1.4671985885109051E-2</v>
      </c>
      <c r="AV13">
        <f>LN(stock_prices!AV12/stock_prices!AV11)</f>
        <v>1.5108950523454038E-2</v>
      </c>
      <c r="AW13">
        <f>LN(stock_prices!AW12/stock_prices!AW11)</f>
        <v>-1.0418156409304604E-2</v>
      </c>
      <c r="AX13">
        <f>LN(stock_prices!AX12/stock_prices!AX11)</f>
        <v>1.8086368896757929E-3</v>
      </c>
      <c r="AY13">
        <f>LN(stock_prices!AY12/stock_prices!AY11)</f>
        <v>3.1684693947221319E-3</v>
      </c>
    </row>
    <row r="14" spans="1:51" x14ac:dyDescent="0.3">
      <c r="A14" s="1">
        <v>43571</v>
      </c>
      <c r="B14">
        <f>LN(stock_prices!B13/stock_prices!B12)</f>
        <v>7.1607956298935412E-3</v>
      </c>
      <c r="C14">
        <f>LN(stock_prices!C13/stock_prices!C12)</f>
        <v>-1.4269542294396234E-2</v>
      </c>
      <c r="D14">
        <f>LN(stock_prices!D13/stock_prices!D12)</f>
        <v>2.2718738384254668E-3</v>
      </c>
      <c r="E14">
        <f>LN(stock_prices!E13/stock_prices!E12)</f>
        <v>-4.1951017785534492E-2</v>
      </c>
      <c r="F14">
        <f>LN(stock_prices!F13/stock_prices!F12)</f>
        <v>-2.9063131234985224E-3</v>
      </c>
      <c r="G14">
        <f>LN(stock_prices!G13/stock_prices!G12)</f>
        <v>8.5997653471299555E-3</v>
      </c>
      <c r="H14">
        <f>LN(stock_prices!H13/stock_prices!H12)</f>
        <v>-3.631117293675685E-3</v>
      </c>
      <c r="I14">
        <f>LN(stock_prices!I13/stock_prices!I12)</f>
        <v>0.20869896763211057</v>
      </c>
      <c r="J14">
        <f>LN(stock_prices!J13/stock_prices!J12)</f>
        <v>1.1109321081498478E-2</v>
      </c>
      <c r="K14">
        <f>LN(stock_prices!K13/stock_prices!K12)</f>
        <v>-8.7835059261116514E-3</v>
      </c>
      <c r="L14">
        <f>LN(stock_prices!L13/stock_prices!L12)</f>
        <v>-2.2908691735684284E-3</v>
      </c>
      <c r="M14">
        <f>LN(stock_prices!M13/stock_prices!M12)</f>
        <v>6.5047859652856985E-3</v>
      </c>
      <c r="N14">
        <f>LN(stock_prices!N13/stock_prices!N12)</f>
        <v>-1.2118925981992482E-3</v>
      </c>
      <c r="O14">
        <f>LN(stock_prices!O13/stock_prices!O12)</f>
        <v>5.073856574701982E-3</v>
      </c>
      <c r="P14">
        <f>LN(stock_prices!P13/stock_prices!P12)</f>
        <v>-4.7054563954143725E-3</v>
      </c>
      <c r="Q14">
        <f>LN(stock_prices!Q13/stock_prices!Q12)</f>
        <v>1.0495885623258946E-2</v>
      </c>
      <c r="R14">
        <f>LN(stock_prices!R13/stock_prices!R12)</f>
        <v>-1.0928205767369078E-3</v>
      </c>
      <c r="S14">
        <f>LN(stock_prices!S13/stock_prices!S12)</f>
        <v>1.3396178554244611E-3</v>
      </c>
      <c r="T14">
        <f>LN(stock_prices!T13/stock_prices!T12)</f>
        <v>6.6153048574126034E-3</v>
      </c>
      <c r="U14">
        <f>LN(stock_prices!U13/stock_prices!U12)</f>
        <v>9.3436387685617781E-3</v>
      </c>
      <c r="V14">
        <f>LN(stock_prices!V13/stock_prices!V12)</f>
        <v>2.3899595132267602E-2</v>
      </c>
      <c r="W14">
        <f>LN(stock_prices!W13/stock_prices!W12)</f>
        <v>-4.8454482870761446E-3</v>
      </c>
      <c r="X14">
        <f>LN(stock_prices!X13/stock_prices!X12)</f>
        <v>-4.0271022793051869E-3</v>
      </c>
      <c r="Y14">
        <f>LN(stock_prices!Y13/stock_prices!Y12)</f>
        <v>1.1885540926300014E-2</v>
      </c>
      <c r="Z14">
        <f>LN(stock_prices!Z13/stock_prices!Z12)</f>
        <v>7.6113370049902176E-3</v>
      </c>
      <c r="AA14">
        <f>LN(stock_prices!AA13/stock_prices!AA12)</f>
        <v>7.157298190479864E-3</v>
      </c>
      <c r="AB14">
        <f>LN(stock_prices!AB13/stock_prices!AB12)</f>
        <v>2.1716380017108811E-2</v>
      </c>
      <c r="AC14">
        <f>LN(stock_prices!AC13/stock_prices!AC12)</f>
        <v>4.2953209677285466E-3</v>
      </c>
      <c r="AD14">
        <f>LN(stock_prices!AD13/stock_prices!AD12)</f>
        <v>2.8240994999738537E-2</v>
      </c>
      <c r="AE14">
        <f>LN(stock_prices!AE13/stock_prices!AE12)</f>
        <v>6.8716648058488577E-3</v>
      </c>
      <c r="AF14">
        <f>LN(stock_prices!AF13/stock_prices!AF12)</f>
        <v>-1.3098171893855986E-3</v>
      </c>
      <c r="AG14">
        <f>LN(stock_prices!AG13/stock_prices!AG12)</f>
        <v>-2.3158530326947437E-3</v>
      </c>
      <c r="AH14">
        <f>LN(stock_prices!AH13/stock_prices!AH12)</f>
        <v>4.5985282688704677E-3</v>
      </c>
      <c r="AI14">
        <f>LN(stock_prices!AI13/stock_prices!AI12)</f>
        <v>1.1060352822069528E-2</v>
      </c>
      <c r="AJ14">
        <f>LN(stock_prices!AJ13/stock_prices!AJ12)</f>
        <v>-1.5336215519585628E-2</v>
      </c>
      <c r="AK14">
        <f>LN(stock_prices!AK13/stock_prices!AK12)</f>
        <v>1.4591034972202965E-2</v>
      </c>
      <c r="AL14">
        <f>LN(stock_prices!AL13/stock_prices!AL12)</f>
        <v>4.5792305571457158E-2</v>
      </c>
      <c r="AM14">
        <f>LN(stock_prices!AM13/stock_prices!AM12)</f>
        <v>2.0648420825700301E-3</v>
      </c>
      <c r="AN14">
        <f>LN(stock_prices!AN13/stock_prices!AN12)</f>
        <v>1.8825548010379001E-2</v>
      </c>
      <c r="AO14">
        <f>LN(stock_prices!AO13/stock_prices!AO12)</f>
        <v>-1.9055561219445444E-3</v>
      </c>
      <c r="AP14">
        <f>LN(stock_prices!AP13/stock_prices!AP12)</f>
        <v>-1.0159785504402824E-2</v>
      </c>
      <c r="AQ14">
        <f>LN(stock_prices!AQ13/stock_prices!AQ12)</f>
        <v>2.0242196316319499E-2</v>
      </c>
      <c r="AR14">
        <f>LN(stock_prices!AR13/stock_prices!AR12)</f>
        <v>3.9228740234881427E-3</v>
      </c>
      <c r="AS14">
        <f>LN(stock_prices!AS13/stock_prices!AS12)</f>
        <v>-8.1622162399187584E-3</v>
      </c>
      <c r="AT14">
        <f>LN(stock_prices!AT13/stock_prices!AT12)</f>
        <v>3.5686989861869946E-2</v>
      </c>
      <c r="AU14">
        <f>LN(stock_prices!AU13/stock_prices!AU12)</f>
        <v>1.1001202803205238E-2</v>
      </c>
      <c r="AV14">
        <f>LN(stock_prices!AV13/stock_prices!AV12)</f>
        <v>-1.6340000305546443E-2</v>
      </c>
      <c r="AW14">
        <f>LN(stock_prices!AW13/stock_prices!AW12)</f>
        <v>2.4823498760773933E-2</v>
      </c>
      <c r="AX14">
        <f>LN(stock_prices!AX13/stock_prices!AX12)</f>
        <v>1.0040021159124491E-4</v>
      </c>
      <c r="AY14">
        <f>LN(stock_prices!AY13/stock_prices!AY12)</f>
        <v>1.9532539857709044E-2</v>
      </c>
    </row>
    <row r="15" spans="1:51" x14ac:dyDescent="0.3">
      <c r="A15" s="1">
        <v>43572</v>
      </c>
      <c r="B15">
        <f>LN(stock_prices!B14/stock_prices!B13)</f>
        <v>-3.4277745210426649E-3</v>
      </c>
      <c r="C15">
        <f>LN(stock_prices!C14/stock_prices!C13)</f>
        <v>-1.7689295762177915E-2</v>
      </c>
      <c r="D15">
        <f>LN(stock_prices!D14/stock_prices!D13)</f>
        <v>8.2863726073169226E-3</v>
      </c>
      <c r="E15">
        <f>LN(stock_prices!E14/stock_prices!E13)</f>
        <v>-2.0239737193200318E-2</v>
      </c>
      <c r="F15">
        <f>LN(stock_prices!F14/stock_prices!F13)</f>
        <v>-7.3213645392557584E-3</v>
      </c>
      <c r="G15">
        <f>LN(stock_prices!G14/stock_prices!G13)</f>
        <v>-8.2516918569825841E-3</v>
      </c>
      <c r="H15">
        <f>LN(stock_prices!H14/stock_prices!H13)</f>
        <v>-2.7957537946138741E-2</v>
      </c>
      <c r="I15">
        <f>LN(stock_prices!I14/stock_prices!I13)</f>
        <v>0.11555678959876825</v>
      </c>
      <c r="J15">
        <f>LN(stock_prices!J14/stock_prices!J13)</f>
        <v>1.0536588228434065E-2</v>
      </c>
      <c r="K15">
        <f>LN(stock_prices!K14/stock_prices!K13)</f>
        <v>-2.133638893641274E-2</v>
      </c>
      <c r="L15">
        <f>LN(stock_prices!L14/stock_prices!L13)</f>
        <v>8.5968025093097872E-4</v>
      </c>
      <c r="M15">
        <f>LN(stock_prices!M14/stock_prices!M13)</f>
        <v>1.6632231370613843E-3</v>
      </c>
      <c r="N15">
        <f>LN(stock_prices!N14/stock_prices!N13)</f>
        <v>4.8387589402597957E-3</v>
      </c>
      <c r="O15">
        <f>LN(stock_prices!O14/stock_prices!O13)</f>
        <v>8.2474287202851677E-3</v>
      </c>
      <c r="P15">
        <f>LN(stock_prices!P14/stock_prices!P13)</f>
        <v>-1.5547231158702657E-2</v>
      </c>
      <c r="Q15">
        <f>LN(stock_prices!Q14/stock_prices!Q13)</f>
        <v>2.8395889239094838E-2</v>
      </c>
      <c r="R15">
        <f>LN(stock_prices!R14/stock_prices!R13)</f>
        <v>3.2750914033538529E-3</v>
      </c>
      <c r="S15">
        <f>LN(stock_prices!S14/stock_prices!S13)</f>
        <v>5.0075607233567836E-3</v>
      </c>
      <c r="T15">
        <f>LN(stock_prices!T14/stock_prices!T13)</f>
        <v>6.3533687383874474E-3</v>
      </c>
      <c r="U15">
        <f>LN(stock_prices!U14/stock_prices!U13)</f>
        <v>8.5442711763560886E-3</v>
      </c>
      <c r="V15">
        <f>LN(stock_prices!V14/stock_prices!V13)</f>
        <v>4.0507596015292319E-3</v>
      </c>
      <c r="W15">
        <f>LN(stock_prices!W14/stock_prices!W13)</f>
        <v>5.4252479275783269E-3</v>
      </c>
      <c r="X15">
        <f>LN(stock_prices!X14/stock_prices!X13)</f>
        <v>8.9630692040967256E-4</v>
      </c>
      <c r="Y15">
        <f>LN(stock_prices!Y14/stock_prices!Y13)</f>
        <v>-1.4331736482267035E-3</v>
      </c>
      <c r="Z15">
        <f>LN(stock_prices!Z14/stock_prices!Z13)</f>
        <v>3.2101340698661794E-2</v>
      </c>
      <c r="AA15">
        <f>LN(stock_prices!AA14/stock_prices!AA13)</f>
        <v>-9.3458355228654474E-3</v>
      </c>
      <c r="AB15">
        <f>LN(stock_prices!AB14/stock_prices!AB13)</f>
        <v>-1.5879077779931097E-2</v>
      </c>
      <c r="AC15">
        <f>LN(stock_prices!AC14/stock_prices!AC13)</f>
        <v>-9.3298707426530316E-3</v>
      </c>
      <c r="AD15">
        <f>LN(stock_prices!AD14/stock_prices!AD13)</f>
        <v>1.489354364494308E-2</v>
      </c>
      <c r="AE15">
        <f>LN(stock_prices!AE14/stock_prices!AE13)</f>
        <v>-1.1301561813633244E-2</v>
      </c>
      <c r="AF15">
        <f>LN(stock_prices!AF14/stock_prices!AF13)</f>
        <v>1.3098171893857215E-3</v>
      </c>
      <c r="AG15">
        <f>LN(stock_prices!AG14/stock_prices!AG13)</f>
        <v>8.2461339758098783E-3</v>
      </c>
      <c r="AH15">
        <f>LN(stock_prices!AH14/stock_prices!AH13)</f>
        <v>1.040627035043843E-2</v>
      </c>
      <c r="AI15">
        <f>LN(stock_prices!AI14/stock_prices!AI13)</f>
        <v>-6.6388280299851535E-3</v>
      </c>
      <c r="AJ15">
        <f>LN(stock_prices!AJ14/stock_prices!AJ13)</f>
        <v>-1.8495298317065653E-3</v>
      </c>
      <c r="AK15">
        <f>LN(stock_prices!AK14/stock_prices!AK13)</f>
        <v>-1.7467148425999296E-3</v>
      </c>
      <c r="AL15">
        <f>LN(stock_prices!AL14/stock_prices!AL13)</f>
        <v>2.9427653017156659E-3</v>
      </c>
      <c r="AM15">
        <f>LN(stock_prices!AM14/stock_prices!AM13)</f>
        <v>-3.6561579931090227E-3</v>
      </c>
      <c r="AN15">
        <f>LN(stock_prices!AN14/stock_prices!AN13)</f>
        <v>-4.9001904863016713E-3</v>
      </c>
      <c r="AO15">
        <f>LN(stock_prices!AO14/stock_prices!AO13)</f>
        <v>1.0121219721008642E-2</v>
      </c>
      <c r="AP15">
        <f>LN(stock_prices!AP14/stock_prices!AP13)</f>
        <v>3.6889705841716802E-2</v>
      </c>
      <c r="AQ15">
        <f>LN(stock_prices!AQ14/stock_prices!AQ13)</f>
        <v>-9.4419646109319185E-3</v>
      </c>
      <c r="AR15">
        <f>LN(stock_prices!AR14/stock_prices!AR13)</f>
        <v>3.7831157387304012E-3</v>
      </c>
      <c r="AS15">
        <f>LN(stock_prices!AS14/stock_prices!AS13)</f>
        <v>-2.6200808966692295E-2</v>
      </c>
      <c r="AT15">
        <f>LN(stock_prices!AT14/stock_prices!AT13)</f>
        <v>-2.5767386228811771E-2</v>
      </c>
      <c r="AU15">
        <f>LN(stock_prices!AU14/stock_prices!AU13)</f>
        <v>5.4555559840194032E-3</v>
      </c>
      <c r="AV15">
        <f>LN(stock_prices!AV14/stock_prices!AV13)</f>
        <v>1.4141335107169114E-2</v>
      </c>
      <c r="AW15">
        <f>LN(stock_prices!AW14/stock_prices!AW13)</f>
        <v>-2.2600562201927098E-2</v>
      </c>
      <c r="AX15">
        <f>LN(stock_prices!AX14/stock_prices!AX13)</f>
        <v>1.928583755260968E-2</v>
      </c>
      <c r="AY15">
        <f>LN(stock_prices!AY14/stock_prices!AY13)</f>
        <v>-4.7557623208411602E-3</v>
      </c>
    </row>
    <row r="16" spans="1:51" x14ac:dyDescent="0.3">
      <c r="A16" s="1">
        <v>43573</v>
      </c>
      <c r="B16">
        <f>LN(stock_prices!B15/stock_prices!B14)</f>
        <v>1.5800808525192056E-2</v>
      </c>
      <c r="C16">
        <f>LN(stock_prices!C15/stock_prices!C14)</f>
        <v>-3.3921666725042481E-2</v>
      </c>
      <c r="D16">
        <f>LN(stock_prices!D15/stock_prices!D14)</f>
        <v>7.7219409142468658E-3</v>
      </c>
      <c r="E16">
        <f>LN(stock_prices!E15/stock_prices!E14)</f>
        <v>1.2858808393803276E-2</v>
      </c>
      <c r="F16">
        <f>LN(stock_prices!F15/stock_prices!F14)</f>
        <v>4.147981802365747E-3</v>
      </c>
      <c r="G16">
        <f>LN(stock_prices!G15/stock_prices!G14)</f>
        <v>-1.8118526217536916E-3</v>
      </c>
      <c r="H16">
        <f>LN(stock_prices!H15/stock_prices!H14)</f>
        <v>1.8145068736468303E-2</v>
      </c>
      <c r="I16">
        <f>LN(stock_prices!I15/stock_prices!I14)</f>
        <v>1.0190724904542202E-2</v>
      </c>
      <c r="J16">
        <f>LN(stock_prices!J15/stock_prices!J14)</f>
        <v>5.2829161454901255E-3</v>
      </c>
      <c r="K16">
        <f>LN(stock_prices!K15/stock_prices!K14)</f>
        <v>4.1756974425868777E-3</v>
      </c>
      <c r="L16">
        <f>LN(stock_prices!L15/stock_prices!L14)</f>
        <v>-1.7202157574009096E-3</v>
      </c>
      <c r="M16">
        <f>LN(stock_prices!M15/stock_prices!M14)</f>
        <v>1.8877107045786373E-3</v>
      </c>
      <c r="N16">
        <f>LN(stock_prices!N15/stock_prices!N14)</f>
        <v>-6.0520489924085989E-3</v>
      </c>
      <c r="O16">
        <f>LN(stock_prices!O15/stock_prices!O14)</f>
        <v>6.8424825932927229E-4</v>
      </c>
      <c r="P16">
        <f>LN(stock_prices!P15/stock_prices!P14)</f>
        <v>-8.9852527652089717E-4</v>
      </c>
      <c r="Q16">
        <f>LN(stock_prices!Q15/stock_prices!Q14)</f>
        <v>-7.3762553990945759E-3</v>
      </c>
      <c r="R16">
        <f>LN(stock_prices!R15/stock_prices!R14)</f>
        <v>3.2643865008423105E-3</v>
      </c>
      <c r="S16">
        <f>LN(stock_prices!S15/stock_prices!S14)</f>
        <v>0</v>
      </c>
      <c r="T16">
        <f>LN(stock_prices!T15/stock_prices!T14)</f>
        <v>-5.9767509923549017E-3</v>
      </c>
      <c r="U16">
        <f>LN(stock_prices!U15/stock_prices!U14)</f>
        <v>-7.7737417827578011E-3</v>
      </c>
      <c r="V16">
        <f>LN(stock_prices!V15/stock_prices!V14)</f>
        <v>-3.6817723216206115E-3</v>
      </c>
      <c r="W16">
        <f>LN(stock_prices!W15/stock_prices!W14)</f>
        <v>-5.7979964050203052E-4</v>
      </c>
      <c r="X16">
        <f>LN(stock_prices!X15/stock_prices!X14)</f>
        <v>1.0175686210854016E-3</v>
      </c>
      <c r="Y16">
        <f>LN(stock_prices!Y15/stock_prices!Y14)</f>
        <v>4.2934096363511174E-3</v>
      </c>
      <c r="Z16">
        <f>LN(stock_prices!Z15/stock_prices!Z14)</f>
        <v>-1.1960372870510093E-3</v>
      </c>
      <c r="AA16">
        <f>LN(stock_prices!AA15/stock_prices!AA14)</f>
        <v>2.500758673415102E-3</v>
      </c>
      <c r="AB16">
        <f>LN(stock_prices!AB15/stock_prices!AB14)</f>
        <v>6.8878285723145824E-3</v>
      </c>
      <c r="AC16">
        <f>LN(stock_prices!AC15/stock_prices!AC14)</f>
        <v>-2.4866205109447242E-3</v>
      </c>
      <c r="AD16">
        <f>LN(stock_prices!AD15/stock_prices!AD14)</f>
        <v>-9.7129531843725952E-3</v>
      </c>
      <c r="AE16">
        <f>LN(stock_prices!AE15/stock_prices!AE14)</f>
        <v>1.5970266805294476E-3</v>
      </c>
      <c r="AF16">
        <f>LN(stock_prices!AF15/stock_prices!AF14)</f>
        <v>-1.7467377434335907E-3</v>
      </c>
      <c r="AG16">
        <f>LN(stock_prices!AG15/stock_prices!AG14)</f>
        <v>1.3053964913687823E-2</v>
      </c>
      <c r="AH16">
        <f>LN(stock_prices!AH15/stock_prices!AH14)</f>
        <v>1.0891352977120184E-3</v>
      </c>
      <c r="AI16">
        <f>LN(stock_prices!AI15/stock_prices!AI14)</f>
        <v>-7.7880344585170257E-4</v>
      </c>
      <c r="AJ16">
        <f>LN(stock_prices!AJ15/stock_prices!AJ14)</f>
        <v>3.2779022676261274E-2</v>
      </c>
      <c r="AK16">
        <f>LN(stock_prices!AK15/stock_prices!AK14)</f>
        <v>3.4033068686263974E-3</v>
      </c>
      <c r="AL16">
        <f>LN(stock_prices!AL15/stock_prices!AL14)</f>
        <v>1.7116178793075892E-2</v>
      </c>
      <c r="AM16">
        <f>LN(stock_prices!AM15/stock_prices!AM14)</f>
        <v>9.9484678409391823E-4</v>
      </c>
      <c r="AN16">
        <f>LN(stock_prices!AN15/stock_prices!AN14)</f>
        <v>-5.299885024873119E-3</v>
      </c>
      <c r="AO16">
        <f>LN(stock_prices!AO15/stock_prices!AO14)</f>
        <v>-4.3181366010769523E-3</v>
      </c>
      <c r="AP16">
        <f>LN(stock_prices!AP15/stock_prices!AP14)</f>
        <v>6.2963750116681058E-4</v>
      </c>
      <c r="AQ16">
        <f>LN(stock_prices!AQ15/stock_prices!AQ14)</f>
        <v>-6.4380429559867305E-3</v>
      </c>
      <c r="AR16">
        <f>LN(stock_prices!AR15/stock_prices!AR14)</f>
        <v>-4.5652486611120693E-4</v>
      </c>
      <c r="AS16">
        <f>LN(stock_prices!AS15/stock_prices!AS14)</f>
        <v>1.6986279158915478E-2</v>
      </c>
      <c r="AT16">
        <f>LN(stock_prices!AT15/stock_prices!AT14)</f>
        <v>-1.3025875724015531E-2</v>
      </c>
      <c r="AU16">
        <f>LN(stock_prices!AU15/stock_prices!AU14)</f>
        <v>-9.2922281695238546E-3</v>
      </c>
      <c r="AV16">
        <f>LN(stock_prices!AV15/stock_prices!AV14)</f>
        <v>5.2990457446911001E-3</v>
      </c>
      <c r="AW16">
        <f>LN(stock_prices!AW15/stock_prices!AW14)</f>
        <v>1.5661971560474645E-3</v>
      </c>
      <c r="AX16">
        <f>LN(stock_prices!AX15/stock_prices!AX14)</f>
        <v>3.5873324218601769E-3</v>
      </c>
      <c r="AY16">
        <f>LN(stock_prices!AY15/stock_prices!AY14)</f>
        <v>-1.6825787016896451E-2</v>
      </c>
    </row>
    <row r="17" spans="1:51" x14ac:dyDescent="0.3">
      <c r="A17" s="1">
        <v>43577</v>
      </c>
      <c r="B17">
        <f>LN(stock_prices!B16/stock_prices!B15)</f>
        <v>2.154988131435844E-3</v>
      </c>
      <c r="C17">
        <f>LN(stock_prices!C16/stock_prices!C15)</f>
        <v>-1.4941656594494352E-2</v>
      </c>
      <c r="D17">
        <f>LN(stock_prices!D16/stock_prices!D15)</f>
        <v>-2.0050724472846445E-2</v>
      </c>
      <c r="E17">
        <f>LN(stock_prices!E16/stock_prices!E15)</f>
        <v>-6.6789218798890071E-3</v>
      </c>
      <c r="F17">
        <f>LN(stock_prices!F16/stock_prices!F15)</f>
        <v>6.0429234556819032E-3</v>
      </c>
      <c r="G17">
        <f>LN(stock_prices!G16/stock_prices!G15)</f>
        <v>5.2872980191931099E-3</v>
      </c>
      <c r="H17">
        <f>LN(stock_prices!H16/stock_prices!H15)</f>
        <v>2.7032261546654059E-3</v>
      </c>
      <c r="I17">
        <f>LN(stock_prices!I16/stock_prices!I15)</f>
        <v>2.5702600904845281E-2</v>
      </c>
      <c r="J17">
        <f>LN(stock_prices!J16/stock_prices!J15)</f>
        <v>-2.0843519312315432E-2</v>
      </c>
      <c r="K17">
        <f>LN(stock_prices!K16/stock_prices!K15)</f>
        <v>1.7601661736671426E-2</v>
      </c>
      <c r="L17">
        <f>LN(stock_prices!L16/stock_prices!L15)</f>
        <v>-1.4451114669033508E-2</v>
      </c>
      <c r="M17">
        <f>LN(stock_prices!M16/stock_prices!M15)</f>
        <v>-3.7724577940345834E-4</v>
      </c>
      <c r="N17">
        <f>LN(stock_prices!N16/stock_prices!N15)</f>
        <v>8.0885850587320273E-5</v>
      </c>
      <c r="O17">
        <f>LN(stock_prices!O16/stock_prices!O15)</f>
        <v>-3.9768026303453496E-2</v>
      </c>
      <c r="P17">
        <f>LN(stock_prices!P16/stock_prices!P15)</f>
        <v>-2.6005978643929102E-3</v>
      </c>
      <c r="Q17">
        <f>LN(stock_prices!Q16/stock_prices!Q15)</f>
        <v>1.2331472111963091E-3</v>
      </c>
      <c r="R17">
        <f>LN(stock_prices!R16/stock_prices!R15)</f>
        <v>-1.4223469577235822E-2</v>
      </c>
      <c r="S17">
        <f>LN(stock_prices!S16/stock_prices!S15)</f>
        <v>6.6572839278701025E-4</v>
      </c>
      <c r="T17">
        <f>LN(stock_prices!T16/stock_prices!T15)</f>
        <v>-1.1426465696170054E-2</v>
      </c>
      <c r="U17">
        <f>LN(stock_prices!U16/stock_prices!U15)</f>
        <v>2.3077128509605745E-3</v>
      </c>
      <c r="V17">
        <f>LN(stock_prices!V16/stock_prices!V15)</f>
        <v>2.8006873535802276E-2</v>
      </c>
      <c r="W17">
        <f>LN(stock_prices!W16/stock_prices!W15)</f>
        <v>5.797996405019955E-4</v>
      </c>
      <c r="X17">
        <f>LN(stock_prices!X16/stock_prices!X15)</f>
        <v>-9.7705825544440999E-3</v>
      </c>
      <c r="Y17">
        <f>LN(stock_prices!Y16/stock_prices!Y15)</f>
        <v>-3.576548013427753E-3</v>
      </c>
      <c r="Z17">
        <f>LN(stock_prices!Z16/stock_prices!Z15)</f>
        <v>5.6260769481825887E-3</v>
      </c>
      <c r="AA17">
        <f>LN(stock_prices!AA16/stock_prices!AA15)</f>
        <v>1.5598676472860049E-3</v>
      </c>
      <c r="AB17">
        <f>LN(stock_prices!AB16/stock_prices!AB15)</f>
        <v>1.7902375721065365E-2</v>
      </c>
      <c r="AC17">
        <f>LN(stock_prices!AC16/stock_prices!AC15)</f>
        <v>-1.2859025546054993E-3</v>
      </c>
      <c r="AD17">
        <f>LN(stock_prices!AD16/stock_prices!AD15)</f>
        <v>-8.3598147759517318E-3</v>
      </c>
      <c r="AE17">
        <f>LN(stock_prices!AE16/stock_prices!AE15)</f>
        <v>-1.0644010151734454E-3</v>
      </c>
      <c r="AF17">
        <f>LN(stock_prices!AF16/stock_prices!AF15)</f>
        <v>1.4973334159859293E-3</v>
      </c>
      <c r="AG17">
        <f>LN(stock_prices!AG16/stock_prices!AG15)</f>
        <v>3.1562629899441336E-3</v>
      </c>
      <c r="AH17">
        <f>LN(stock_prices!AH16/stock_prices!AH15)</f>
        <v>-1.2964661073542796E-2</v>
      </c>
      <c r="AI17">
        <f>LN(stock_prices!AI16/stock_prices!AI15)</f>
        <v>-4.8599165341981871E-3</v>
      </c>
      <c r="AJ17">
        <f>LN(stock_prices!AJ16/stock_prices!AJ15)</f>
        <v>-3.9164913222286416E-3</v>
      </c>
      <c r="AK17">
        <f>LN(stock_prices!AK16/stock_prices!AK15)</f>
        <v>-1.03328567953194E-2</v>
      </c>
      <c r="AL17">
        <f>LN(stock_prices!AL16/stock_prices!AL15)</f>
        <v>-2.1533692529873499E-2</v>
      </c>
      <c r="AM17">
        <f>LN(stock_prices!AM16/stock_prices!AM15)</f>
        <v>4.2864091835462231E-3</v>
      </c>
      <c r="AN17">
        <f>LN(stock_prices!AN16/stock_prices!AN15)</f>
        <v>1.1580565410443684E-2</v>
      </c>
      <c r="AO17">
        <f>LN(stock_prices!AO16/stock_prices!AO15)</f>
        <v>-4.2881641916607625E-3</v>
      </c>
      <c r="AP17">
        <f>LN(stock_prices!AP16/stock_prices!AP15)</f>
        <v>-5.1275736643246021E-3</v>
      </c>
      <c r="AQ17">
        <f>LN(stock_prices!AQ16/stock_prices!AQ15)</f>
        <v>-1.7278406343873315E-2</v>
      </c>
      <c r="AR17">
        <f>LN(stock_prices!AR16/stock_prices!AR15)</f>
        <v>8.9267823843484344E-3</v>
      </c>
      <c r="AS17">
        <f>LN(stock_prices!AS16/stock_prices!AS15)</f>
        <v>2.3828487595940273E-3</v>
      </c>
      <c r="AT17">
        <f>LN(stock_prices!AT16/stock_prices!AT15)</f>
        <v>-1.9409390819918756E-2</v>
      </c>
      <c r="AU17">
        <f>LN(stock_prices!AU16/stock_prices!AU15)</f>
        <v>-9.7490877241257438E-3</v>
      </c>
      <c r="AV17">
        <f>LN(stock_prices!AV16/stock_prices!AV15)</f>
        <v>-5.8305789890976418E-3</v>
      </c>
      <c r="AW17">
        <f>LN(stock_prices!AW16/stock_prices!AW15)</f>
        <v>-8.7759812871678056E-3</v>
      </c>
      <c r="AX17">
        <f>LN(stock_prices!AX16/stock_prices!AX15)</f>
        <v>3.2811323392643705E-3</v>
      </c>
      <c r="AY17">
        <f>LN(stock_prices!AY16/stock_prices!AY15)</f>
        <v>-1.0496875808715604E-2</v>
      </c>
    </row>
    <row r="18" spans="1:51" x14ac:dyDescent="0.3">
      <c r="A18" s="1">
        <v>43578</v>
      </c>
      <c r="B18">
        <f>LN(stock_prices!B17/stock_prices!B16)</f>
        <v>4.0817279690693719E-3</v>
      </c>
      <c r="C18">
        <f>LN(stock_prices!C17/stock_prices!C16)</f>
        <v>-5.5453446293081323E-3</v>
      </c>
      <c r="D18">
        <f>LN(stock_prices!D17/stock_prices!D16)</f>
        <v>8.3197980859767637E-3</v>
      </c>
      <c r="E18">
        <f>LN(stock_prices!E17/stock_prices!E16)</f>
        <v>2.2549713879904589E-2</v>
      </c>
      <c r="F18">
        <f>LN(stock_prices!F17/stock_prices!F16)</f>
        <v>2.2808321999301554E-2</v>
      </c>
      <c r="G18">
        <f>LN(stock_prices!G17/stock_prices!G16)</f>
        <v>1.3439716807497089E-2</v>
      </c>
      <c r="H18">
        <f>LN(stock_prices!H17/stock_prices!H16)</f>
        <v>3.3187837099480234E-2</v>
      </c>
      <c r="I18">
        <f>LN(stock_prices!I17/stock_prices!I16)</f>
        <v>5.6331236070220121E-2</v>
      </c>
      <c r="J18">
        <f>LN(stock_prices!J17/stock_prices!J16)</f>
        <v>8.0099902368695522E-4</v>
      </c>
      <c r="K18">
        <f>LN(stock_prices!K17/stock_prices!K16)</f>
        <v>1.5438295745584495E-2</v>
      </c>
      <c r="L18">
        <f>LN(stock_prices!L17/stock_prices!L16)</f>
        <v>1.445111466903347E-2</v>
      </c>
      <c r="M18">
        <f>LN(stock_prices!M17/stock_prices!M16)</f>
        <v>-2.7252276162571077E-2</v>
      </c>
      <c r="N18">
        <f>LN(stock_prices!N17/stock_prices!N16)</f>
        <v>5.4078584611669126E-3</v>
      </c>
      <c r="O18">
        <f>LN(stock_prices!O17/stock_prices!O16)</f>
        <v>-8.8170295911655754E-3</v>
      </c>
      <c r="P18">
        <f>LN(stock_prices!P17/stock_prices!P16)</f>
        <v>1.0262677256406899E-2</v>
      </c>
      <c r="Q18">
        <f>LN(stock_prices!Q17/stock_prices!Q16)</f>
        <v>1.2316284318292015E-3</v>
      </c>
      <c r="R18">
        <f>LN(stock_prices!R17/stock_prices!R16)</f>
        <v>1.3951887352783928E-2</v>
      </c>
      <c r="S18">
        <f>LN(stock_prices!S17/stock_prices!S16)</f>
        <v>6.6531892876329796E-4</v>
      </c>
      <c r="T18">
        <f>LN(stock_prices!T17/stock_prices!T16)</f>
        <v>2.0297480076277201E-3</v>
      </c>
      <c r="U18">
        <f>LN(stock_prices!U17/stock_prices!U16)</f>
        <v>-2.2564204080310164E-3</v>
      </c>
      <c r="V18">
        <f>LN(stock_prices!V17/stock_prices!V16)</f>
        <v>-7.1757296327454409E-4</v>
      </c>
      <c r="W18">
        <f>LN(stock_prices!W17/stock_prices!W16)</f>
        <v>-1.4402732943366352E-2</v>
      </c>
      <c r="X18">
        <f>LN(stock_prices!X17/stock_prices!X16)</f>
        <v>8.8344443094306672E-3</v>
      </c>
      <c r="Y18">
        <f>LN(stock_prices!Y17/stock_prices!Y16)</f>
        <v>1.5994717597943225E-2</v>
      </c>
      <c r="Z18">
        <f>LN(stock_prices!Z17/stock_prices!Z16)</f>
        <v>-6.8028033553552581E-4</v>
      </c>
      <c r="AA18">
        <f>LN(stock_prices!AA17/stock_prices!AA16)</f>
        <v>6.231462341211156E-4</v>
      </c>
      <c r="AB18">
        <f>LN(stock_prices!AB17/stock_prices!AB16)</f>
        <v>-7.4800350092621357E-3</v>
      </c>
      <c r="AC18">
        <f>LN(stock_prices!AC17/stock_prices!AC16)</f>
        <v>1.2228906368804649E-2</v>
      </c>
      <c r="AD18">
        <f>LN(stock_prices!AD17/stock_prices!AD16)</f>
        <v>1.5908755905652237E-3</v>
      </c>
      <c r="AE18">
        <f>LN(stock_prices!AE17/stock_prices!AE16)</f>
        <v>6.193065084553865E-3</v>
      </c>
      <c r="AF18">
        <f>LN(stock_prices!AF17/stock_prices!AF16)</f>
        <v>7.8247122614950888E-3</v>
      </c>
      <c r="AG18">
        <f>LN(stock_prices!AG17/stock_prices!AG16)</f>
        <v>1.3483300192467055E-2</v>
      </c>
      <c r="AH18">
        <f>LN(stock_prices!AH17/stock_prices!AH16)</f>
        <v>1.4233760825181019E-2</v>
      </c>
      <c r="AI18">
        <f>LN(stock_prices!AI17/stock_prices!AI16)</f>
        <v>1.2363445887848278E-2</v>
      </c>
      <c r="AJ18">
        <f>LN(stock_prices!AJ17/stock_prices!AJ16)</f>
        <v>1.9601548020927507E-3</v>
      </c>
      <c r="AK18">
        <f>LN(stock_prices!AK17/stock_prices!AK16)</f>
        <v>4.391409023931008E-3</v>
      </c>
      <c r="AL18">
        <f>LN(stock_prices!AL17/stock_prices!AL16)</f>
        <v>4.4175137367975029E-3</v>
      </c>
      <c r="AM18">
        <f>LN(stock_prices!AM17/stock_prices!AM16)</f>
        <v>1.6380015041553276E-2</v>
      </c>
      <c r="AN18">
        <f>LN(stock_prices!AN17/stock_prices!AN16)</f>
        <v>1.1605274843564991E-2</v>
      </c>
      <c r="AO18">
        <f>LN(stock_prices!AO17/stock_prices!AO16)</f>
        <v>6.1827046746707453E-3</v>
      </c>
      <c r="AP18">
        <f>LN(stock_prices!AP17/stock_prices!AP16)</f>
        <v>5.1275736643244902E-3</v>
      </c>
      <c r="AQ18">
        <f>LN(stock_prices!AQ17/stock_prices!AQ16)</f>
        <v>2.0502559466229898E-2</v>
      </c>
      <c r="AR18">
        <f>LN(stock_prices!AR17/stock_prices!AR16)</f>
        <v>1.808696756806014E-3</v>
      </c>
      <c r="AS18">
        <f>LN(stock_prices!AS17/stock_prices!AS16)</f>
        <v>1.1253076005167263E-3</v>
      </c>
      <c r="AT18">
        <f>LN(stock_prices!AT17/stock_prices!AT16)</f>
        <v>1.092900355197304E-2</v>
      </c>
      <c r="AU18">
        <f>LN(stock_prices!AU17/stock_prices!AU16)</f>
        <v>-1.639981219351656E-2</v>
      </c>
      <c r="AV18">
        <f>LN(stock_prices!AV17/stock_prices!AV16)</f>
        <v>1.2677637703098264E-2</v>
      </c>
      <c r="AW18">
        <f>LN(stock_prices!AW17/stock_prices!AW16)</f>
        <v>7.7321137466087242E-3</v>
      </c>
      <c r="AX18">
        <f>LN(stock_prices!AX17/stock_prices!AX16)</f>
        <v>1.4320246120559179E-2</v>
      </c>
      <c r="AY18">
        <f>LN(stock_prices!AY17/stock_prices!AY16)</f>
        <v>1.2731911584923299E-2</v>
      </c>
    </row>
    <row r="19" spans="1:51" x14ac:dyDescent="0.3">
      <c r="A19" s="1">
        <v>43579</v>
      </c>
      <c r="B19">
        <f>LN(stock_prices!B18/stock_prices!B17)</f>
        <v>-5.1586451631519259E-3</v>
      </c>
      <c r="C19">
        <f>LN(stock_prices!C18/stock_prices!C17)</f>
        <v>-5.265511791401124E-3</v>
      </c>
      <c r="D19">
        <f>LN(stock_prices!D18/stock_prices!D17)</f>
        <v>-2.7656669687684829E-3</v>
      </c>
      <c r="E19">
        <f>LN(stock_prices!E18/stock_prices!E17)</f>
        <v>-5.0852424718618476E-3</v>
      </c>
      <c r="F19">
        <f>LN(stock_prices!F18/stock_prices!F17)</f>
        <v>-1.0975948688218124E-2</v>
      </c>
      <c r="G19">
        <f>LN(stock_prices!G18/stock_prices!G17)</f>
        <v>6.2785902341233636E-3</v>
      </c>
      <c r="H19">
        <f>LN(stock_prices!H18/stock_prices!H17)</f>
        <v>-1.0500790282831924E-2</v>
      </c>
      <c r="I19">
        <f>LN(stock_prices!I18/stock_prices!I17)</f>
        <v>1.2676155370153299E-3</v>
      </c>
      <c r="J19">
        <f>LN(stock_prices!J18/stock_prices!J17)</f>
        <v>1.0920374949425223E-2</v>
      </c>
      <c r="K19">
        <f>LN(stock_prices!K18/stock_prices!K17)</f>
        <v>-1.0411877663633421E-2</v>
      </c>
      <c r="L19">
        <f>LN(stock_prices!L18/stock_prices!L17)</f>
        <v>-1.1544101587132422E-2</v>
      </c>
      <c r="M19">
        <f>LN(stock_prices!M18/stock_prices!M17)</f>
        <v>5.124489917668805E-3</v>
      </c>
      <c r="N19">
        <f>LN(stock_prices!N18/stock_prices!N17)</f>
        <v>1.4464579735156097E-2</v>
      </c>
      <c r="O19">
        <f>LN(stock_prices!O18/stock_prices!O17)</f>
        <v>5.2519089163464558E-3</v>
      </c>
      <c r="P19">
        <f>LN(stock_prices!P18/stock_prices!P17)</f>
        <v>-4.1720284007261115E-3</v>
      </c>
      <c r="Q19">
        <f>LN(stock_prices!Q18/stock_prices!Q17)</f>
        <v>-1.6717641460107439E-3</v>
      </c>
      <c r="R19">
        <f>LN(stock_prices!R18/stock_prices!R17)</f>
        <v>1.4429518985306023E-2</v>
      </c>
      <c r="S19">
        <f>LN(stock_prices!S18/stock_prices!S17)</f>
        <v>-1.6641280262831121E-3</v>
      </c>
      <c r="T19">
        <f>LN(stock_prices!T18/stock_prices!T17)</f>
        <v>-4.1590893902796675E-3</v>
      </c>
      <c r="U19">
        <f>LN(stock_prices!U18/stock_prices!U17)</f>
        <v>3.3827241923127215E-3</v>
      </c>
      <c r="V19">
        <f>LN(stock_prices!V18/stock_prices!V17)</f>
        <v>-1.0101124712720268E-2</v>
      </c>
      <c r="W19">
        <f>LN(stock_prices!W18/stock_prices!W17)</f>
        <v>-6.4903103005783131E-3</v>
      </c>
      <c r="X19">
        <f>LN(stock_prices!X18/stock_prices!X17)</f>
        <v>9.6447075976423581E-3</v>
      </c>
      <c r="Y19">
        <f>LN(stock_prices!Y18/stock_prices!Y17)</f>
        <v>1.2613965571399788E-2</v>
      </c>
      <c r="Z19">
        <f>LN(stock_prices!Z18/stock_prices!Z17)</f>
        <v>-1.0212119019342074E-3</v>
      </c>
      <c r="AA19">
        <f>LN(stock_prices!AA18/stock_prices!AA17)</f>
        <v>-4.1665990214006986E-2</v>
      </c>
      <c r="AB19">
        <f>LN(stock_prices!AB18/stock_prices!AB17)</f>
        <v>1.7367086063399265E-2</v>
      </c>
      <c r="AC19">
        <f>LN(stock_prices!AC18/stock_prices!AC17)</f>
        <v>-1.1103690501057563E-2</v>
      </c>
      <c r="AD19">
        <f>LN(stock_prices!AD18/stock_prices!AD17)</f>
        <v>-5.3611742414347678E-3</v>
      </c>
      <c r="AE19">
        <f>LN(stock_prices!AE18/stock_prices!AE17)</f>
        <v>3.3459668363779306E-3</v>
      </c>
      <c r="AF19">
        <f>LN(stock_prices!AF18/stock_prices!AF17)</f>
        <v>-1.0521434648548596E-3</v>
      </c>
      <c r="AG19">
        <f>LN(stock_prices!AG18/stock_prices!AG17)</f>
        <v>-3.4338211676514995E-3</v>
      </c>
      <c r="AH19">
        <f>LN(stock_prices!AH18/stock_prices!AH17)</f>
        <v>4.1587998719330912E-3</v>
      </c>
      <c r="AI19">
        <f>LN(stock_prices!AI18/stock_prices!AI17)</f>
        <v>1.7461388602093758E-2</v>
      </c>
      <c r="AJ19">
        <f>LN(stock_prices!AJ18/stock_prices!AJ17)</f>
        <v>1.9872986112023684E-2</v>
      </c>
      <c r="AK19">
        <f>LN(stock_prices!AK18/stock_prices!AK17)</f>
        <v>2.7486550665056168E-2</v>
      </c>
      <c r="AL19">
        <f>LN(stock_prices!AL18/stock_prices!AL17)</f>
        <v>-9.4105562977489406E-3</v>
      </c>
      <c r="AM19">
        <f>LN(stock_prices!AM18/stock_prices!AM17)</f>
        <v>-1.286591059565605E-3</v>
      </c>
      <c r="AN19">
        <f>LN(stock_prices!AN18/stock_prices!AN17)</f>
        <v>2.6189313008109028E-3</v>
      </c>
      <c r="AO19">
        <f>LN(stock_prices!AO18/stock_prices!AO17)</f>
        <v>3.2463424741538522E-3</v>
      </c>
      <c r="AP19">
        <f>LN(stock_prices!AP18/stock_prices!AP17)</f>
        <v>-1.3385114280018062E-3</v>
      </c>
      <c r="AQ19">
        <f>LN(stock_prices!AQ18/stock_prices!AQ17)</f>
        <v>1.0442137378851269E-2</v>
      </c>
      <c r="AR19">
        <f>LN(stock_prices!AR18/stock_prices!AR17)</f>
        <v>7.3652637820599068E-3</v>
      </c>
      <c r="AS19">
        <f>LN(stock_prices!AS18/stock_prices!AS17)</f>
        <v>1.0324303949565289E-2</v>
      </c>
      <c r="AT19">
        <f>LN(stock_prices!AT18/stock_prices!AT17)</f>
        <v>7.3686953840228393E-3</v>
      </c>
      <c r="AU19">
        <f>LN(stock_prices!AU18/stock_prices!AU17)</f>
        <v>4.6864876991035689E-3</v>
      </c>
      <c r="AV19">
        <f>LN(stock_prices!AV18/stock_prices!AV17)</f>
        <v>1.2963029629781327E-2</v>
      </c>
      <c r="AW19">
        <f>LN(stock_prices!AW18/stock_prices!AW17)</f>
        <v>8.4498651409700976E-3</v>
      </c>
      <c r="AX19">
        <f>LN(stock_prices!AX18/stock_prices!AX17)</f>
        <v>-1.5434333238552467E-3</v>
      </c>
      <c r="AY19">
        <f>LN(stock_prices!AY18/stock_prices!AY17)</f>
        <v>-3.7216236492344302E-4</v>
      </c>
    </row>
    <row r="20" spans="1:51" x14ac:dyDescent="0.3">
      <c r="A20" s="1">
        <v>43580</v>
      </c>
      <c r="B20">
        <f>LN(stock_prices!B19/stock_prices!B18)</f>
        <v>-3.0412598536016008E-2</v>
      </c>
      <c r="C20">
        <f>LN(stock_prices!C19/stock_prices!C18)</f>
        <v>-1.7860492978233673E-2</v>
      </c>
      <c r="D20">
        <f>LN(stock_prices!D19/stock_prices!D18)</f>
        <v>-1.5476589107456975E-2</v>
      </c>
      <c r="E20">
        <f>LN(stock_prices!E19/stock_prices!E18)</f>
        <v>-1.250482781841766E-2</v>
      </c>
      <c r="F20">
        <f>LN(stock_prices!F19/stock_prices!F18)</f>
        <v>7.9911905289644213E-3</v>
      </c>
      <c r="G20">
        <f>LN(stock_prices!G19/stock_prices!G18)</f>
        <v>-9.9136602784796364E-3</v>
      </c>
      <c r="H20">
        <f>LN(stock_prices!H19/stock_prices!H18)</f>
        <v>-3.5879181158112988E-3</v>
      </c>
      <c r="I20">
        <f>LN(stock_prices!I19/stock_prices!I18)</f>
        <v>-2.0477720366913227E-2</v>
      </c>
      <c r="J20">
        <f>LN(stock_prices!J19/stock_prices!J18)</f>
        <v>-9.4345888368382314E-3</v>
      </c>
      <c r="K20">
        <f>LN(stock_prices!K19/stock_prices!K18)</f>
        <v>2.1882156639748643E-2</v>
      </c>
      <c r="L20">
        <f>LN(stock_prices!L19/stock_prices!L18)</f>
        <v>-2.6174056194422077E-2</v>
      </c>
      <c r="M20">
        <f>LN(stock_prices!M19/stock_prices!M18)</f>
        <v>-3.9619524224001161E-3</v>
      </c>
      <c r="N20">
        <f>LN(stock_prices!N19/stock_prices!N18)</f>
        <v>2.6939437521140423E-3</v>
      </c>
      <c r="O20">
        <f>LN(stock_prices!O19/stock_prices!O18)</f>
        <v>-2.2878767248118138E-2</v>
      </c>
      <c r="P20">
        <f>LN(stock_prices!P19/stock_prices!P18)</f>
        <v>-9.4010564993714432E-3</v>
      </c>
      <c r="Q20">
        <f>LN(stock_prices!Q19/stock_prices!Q18)</f>
        <v>5.2819812021995E-4</v>
      </c>
      <c r="R20">
        <f>LN(stock_prices!R19/stock_prices!R18)</f>
        <v>-1.2123035305776417E-2</v>
      </c>
      <c r="S20">
        <f>LN(stock_prices!S19/stock_prices!S18)</f>
        <v>1.996654995096075E-3</v>
      </c>
      <c r="T20">
        <f>LN(stock_prices!T19/stock_prices!T18)</f>
        <v>-8.0172310365262209E-3</v>
      </c>
      <c r="U20">
        <f>LN(stock_prices!U19/stock_prices!U18)</f>
        <v>4.8146729610124991E-2</v>
      </c>
      <c r="V20">
        <f>LN(stock_prices!V19/stock_prices!V18)</f>
        <v>-1.2037303746014234E-2</v>
      </c>
      <c r="W20">
        <f>LN(stock_prices!W19/stock_prices!W18)</f>
        <v>-9.1180060611955847E-3</v>
      </c>
      <c r="X20">
        <f>LN(stock_prices!X19/stock_prices!X18)</f>
        <v>-9.5632185294288203E-3</v>
      </c>
      <c r="Y20">
        <f>LN(stock_prices!Y19/stock_prices!Y18)</f>
        <v>-2.1468369108736986E-2</v>
      </c>
      <c r="Z20">
        <f>LN(stock_prices!Z19/stock_prices!Z18)</f>
        <v>-1.9084246449256558E-2</v>
      </c>
      <c r="AA20">
        <f>LN(stock_prices!AA19/stock_prices!AA18)</f>
        <v>-1.4723012031014508E-2</v>
      </c>
      <c r="AB20">
        <f>LN(stock_prices!AB19/stock_prices!AB18)</f>
        <v>-2.8512231288059065E-2</v>
      </c>
      <c r="AC20">
        <f>LN(stock_prices!AC19/stock_prices!AC18)</f>
        <v>5.8468665503877875E-3</v>
      </c>
      <c r="AD20">
        <f>LN(stock_prices!AD19/stock_prices!AD18)</f>
        <v>-1.4538811633087938E-3</v>
      </c>
      <c r="AE20">
        <f>LN(stock_prices!AE19/stock_prices!AE18)</f>
        <v>-9.7165363352729479E-3</v>
      </c>
      <c r="AF20">
        <f>LN(stock_prices!AF19/stock_prices!AF18)</f>
        <v>-2.9146762383892837E-3</v>
      </c>
      <c r="AG20">
        <f>LN(stock_prices!AG19/stock_prices!AG18)</f>
        <v>3.2580740812846509E-2</v>
      </c>
      <c r="AH20">
        <f>LN(stock_prices!AH19/stock_prices!AH18)</f>
        <v>-6.1538519259644493E-3</v>
      </c>
      <c r="AI20">
        <f>LN(stock_prices!AI19/stock_prices!AI18)</f>
        <v>-1.0696194884598763E-2</v>
      </c>
      <c r="AJ20">
        <f>LN(stock_prices!AJ19/stock_prices!AJ18)</f>
        <v>4.6285729467548031E-3</v>
      </c>
      <c r="AK20">
        <f>LN(stock_prices!AK19/stock_prices!AK18)</f>
        <v>-1.9543484339154253E-2</v>
      </c>
      <c r="AL20">
        <f>LN(stock_prices!AL19/stock_prices!AL18)</f>
        <v>-1.8524236399859416E-2</v>
      </c>
      <c r="AM20">
        <f>LN(stock_prices!AM19/stock_prices!AM18)</f>
        <v>3.4270810282572813E-3</v>
      </c>
      <c r="AN20">
        <f>LN(stock_prices!AN19/stock_prices!AN18)</f>
        <v>-2.2535866637547034E-2</v>
      </c>
      <c r="AO20">
        <f>LN(stock_prices!AO19/stock_prices!AO18)</f>
        <v>-1.0648491317208704E-3</v>
      </c>
      <c r="AP20">
        <f>LN(stock_prices!AP19/stock_prices!AP18)</f>
        <v>-6.2438301628887343E-3</v>
      </c>
      <c r="AQ20">
        <f>LN(stock_prices!AQ19/stock_prices!AQ18)</f>
        <v>1.784538397777298E-2</v>
      </c>
      <c r="AR20">
        <f>LN(stock_prices!AR19/stock_prices!AR18)</f>
        <v>1.3037852711227911E-3</v>
      </c>
      <c r="AS20">
        <f>LN(stock_prices!AS19/stock_prices!AS18)</f>
        <v>-4.5662257580890382E-2</v>
      </c>
      <c r="AT20">
        <f>LN(stock_prices!AT19/stock_prices!AT18)</f>
        <v>-1.535650659647449E-2</v>
      </c>
      <c r="AU20">
        <f>LN(stock_prices!AU19/stock_prices!AU18)</f>
        <v>-1.4884927889097501E-2</v>
      </c>
      <c r="AV20">
        <f>LN(stock_prices!AV19/stock_prices!AV18)</f>
        <v>1.5715877096429621E-2</v>
      </c>
      <c r="AW20">
        <f>LN(stock_prices!AW19/stock_prices!AW18)</f>
        <v>6.4707862535262899E-4</v>
      </c>
      <c r="AX20">
        <f>LN(stock_prices!AX19/stock_prices!AX18)</f>
        <v>-9.1165359747803869E-3</v>
      </c>
      <c r="AY20">
        <f>LN(stock_prices!AY19/stock_prices!AY18)</f>
        <v>1.8594845863654612E-3</v>
      </c>
    </row>
    <row r="21" spans="1:51" x14ac:dyDescent="0.3">
      <c r="A21" s="1">
        <v>43581</v>
      </c>
      <c r="B21">
        <f>LN(stock_prices!B20/stock_prices!B19)</f>
        <v>1.4847749576775548E-2</v>
      </c>
      <c r="C21">
        <f>LN(stock_prices!C20/stock_prices!C19)</f>
        <v>-5.3890973474410141E-3</v>
      </c>
      <c r="D21">
        <f>LN(stock_prices!D20/stock_prices!D19)</f>
        <v>1.4469106043165293E-2</v>
      </c>
      <c r="E21">
        <f>LN(stock_prices!E20/stock_prices!E19)</f>
        <v>1.5897885838972593E-2</v>
      </c>
      <c r="F21">
        <f>LN(stock_prices!F20/stock_prices!F19)</f>
        <v>1.5367826973488742E-2</v>
      </c>
      <c r="G21">
        <f>LN(stock_prices!G20/stock_prices!G19)</f>
        <v>4.9348774485457646E-3</v>
      </c>
      <c r="H21">
        <f>LN(stock_prices!H20/stock_prices!H19)</f>
        <v>9.9765156879542266E-3</v>
      </c>
      <c r="I21">
        <f>LN(stock_prices!I20/stock_prices!I19)</f>
        <v>1.8287151016910849E-2</v>
      </c>
      <c r="J21">
        <f>LN(stock_prices!J20/stock_prices!J19)</f>
        <v>8.5290645956563743E-3</v>
      </c>
      <c r="K21">
        <f>LN(stock_prices!K20/stock_prices!K19)</f>
        <v>1.7444666501019702E-2</v>
      </c>
      <c r="L21">
        <f>LN(stock_prices!L20/stock_prices!L19)</f>
        <v>2.678134021187602E-3</v>
      </c>
      <c r="M21">
        <f>LN(stock_prices!M20/stock_prices!M19)</f>
        <v>2.4673726843575331E-2</v>
      </c>
      <c r="N21">
        <f>LN(stock_prices!N20/stock_prices!N19)</f>
        <v>-8.901663722531766E-3</v>
      </c>
      <c r="O21">
        <f>LN(stock_prices!O20/stock_prices!O19)</f>
        <v>8.2484293787495992E-3</v>
      </c>
      <c r="P21">
        <f>LN(stock_prices!P20/stock_prices!P19)</f>
        <v>1.4563887487177862E-2</v>
      </c>
      <c r="Q21">
        <f>LN(stock_prices!Q20/stock_prices!Q19)</f>
        <v>7.5412820275169807E-3</v>
      </c>
      <c r="R21">
        <f>LN(stock_prices!R20/stock_prices!R19)</f>
        <v>-1.3507264828414224E-2</v>
      </c>
      <c r="S21">
        <f>LN(stock_prices!S20/stock_prices!S19)</f>
        <v>8.9360216506607186E-3</v>
      </c>
      <c r="T21">
        <f>LN(stock_prices!T20/stock_prices!T19)</f>
        <v>-4.5320812587981187E-3</v>
      </c>
      <c r="U21">
        <f>LN(stock_prices!U20/stock_prices!U19)</f>
        <v>6.3674251002161439E-3</v>
      </c>
      <c r="V21">
        <f>LN(stock_prices!V20/stock_prices!V19)</f>
        <v>-6.258168017842348E-3</v>
      </c>
      <c r="W21">
        <f>LN(stock_prices!W20/stock_prices!W19)</f>
        <v>1.7175452350912907E-2</v>
      </c>
      <c r="X21">
        <f>LN(stock_prices!X20/stock_prices!X19)</f>
        <v>-7.2739562932676088E-3</v>
      </c>
      <c r="Y21">
        <f>LN(stock_prices!Y20/stock_prices!Y19)</f>
        <v>-3.1438901465952976E-2</v>
      </c>
      <c r="Z21">
        <f>LN(stock_prices!Z20/stock_prices!Z19)</f>
        <v>-9.4217186148295134E-2</v>
      </c>
      <c r="AA21">
        <f>LN(stock_prices!AA20/stock_prices!AA19)</f>
        <v>1.1144028141097825E-2</v>
      </c>
      <c r="AB21">
        <f>LN(stock_prices!AB20/stock_prices!AB19)</f>
        <v>7.9222237877010424E-3</v>
      </c>
      <c r="AC21">
        <f>LN(stock_prices!AC20/stock_prices!AC19)</f>
        <v>2.0081309887822817E-2</v>
      </c>
      <c r="AD21">
        <f>LN(stock_prices!AD20/stock_prices!AD19)</f>
        <v>1.1284804869271211E-2</v>
      </c>
      <c r="AE21">
        <f>LN(stock_prices!AE20/stock_prices!AE19)</f>
        <v>-8.0207200012468935E-3</v>
      </c>
      <c r="AF21">
        <f>LN(stock_prices!AF20/stock_prices!AF19)</f>
        <v>1.1792031931807849E-2</v>
      </c>
      <c r="AG21">
        <f>LN(stock_prices!AG20/stock_prices!AG19)</f>
        <v>5.7134431548313339E-3</v>
      </c>
      <c r="AH21">
        <f>LN(stock_prices!AH20/stock_prices!AH19)</f>
        <v>-3.6318299531893489E-4</v>
      </c>
      <c r="AI21">
        <f>LN(stock_prices!AI20/stock_prices!AI19)</f>
        <v>3.4134888613126678E-4</v>
      </c>
      <c r="AJ21">
        <f>LN(stock_prices!AJ20/stock_prices!AJ19)</f>
        <v>1.6268261415225981E-2</v>
      </c>
      <c r="AK21">
        <f>LN(stock_prices!AK20/stock_prices!AK19)</f>
        <v>-5.0553347736957159E-3</v>
      </c>
      <c r="AL21">
        <f>LN(stock_prices!AL20/stock_prices!AL19)</f>
        <v>-3.9092316357608341E-2</v>
      </c>
      <c r="AM21">
        <f>LN(stock_prices!AM20/stock_prices!AM19)</f>
        <v>2.5238088491952634E-3</v>
      </c>
      <c r="AN21">
        <f>LN(stock_prices!AN20/stock_prices!AN19)</f>
        <v>-4.8338215955576518E-2</v>
      </c>
      <c r="AO21">
        <f>LN(stock_prices!AO20/stock_prices!AO19)</f>
        <v>-1.4094028915722697E-2</v>
      </c>
      <c r="AP21">
        <f>LN(stock_prices!AP20/stock_prices!AP19)</f>
        <v>2.1383484508590675E-3</v>
      </c>
      <c r="AQ21">
        <f>LN(stock_prices!AQ20/stock_prices!AQ19)</f>
        <v>1.5525159049268386E-2</v>
      </c>
      <c r="AR21">
        <f>LN(stock_prices!AR20/stock_prices!AR19)</f>
        <v>4.3470074348765106E-3</v>
      </c>
      <c r="AS21">
        <f>LN(stock_prices!AS20/stock_prices!AS19)</f>
        <v>-1.8895375094366959E-3</v>
      </c>
      <c r="AT21">
        <f>LN(stock_prices!AT20/stock_prices!AT19)</f>
        <v>-1.7203539553618075E-2</v>
      </c>
      <c r="AU21">
        <f>LN(stock_prices!AU20/stock_prices!AU19)</f>
        <v>3.2218309243684522E-3</v>
      </c>
      <c r="AV21">
        <f>LN(stock_prices!AV20/stock_prices!AV19)</f>
        <v>1.9339667902234119E-2</v>
      </c>
      <c r="AW21">
        <f>LN(stock_prices!AW20/stock_prices!AW19)</f>
        <v>-3.0339249760132487E-2</v>
      </c>
      <c r="AX21">
        <f>LN(stock_prices!AX20/stock_prices!AX19)</f>
        <v>-4.7854062226789463E-3</v>
      </c>
      <c r="AY21">
        <f>LN(stock_prices!AY20/stock_prices!AY19)</f>
        <v>1.090067315601981E-2</v>
      </c>
    </row>
    <row r="22" spans="1:51" x14ac:dyDescent="0.3">
      <c r="A22" s="1">
        <v>43584</v>
      </c>
      <c r="B22">
        <f>LN(stock_prices!B21/stock_prices!B20)</f>
        <v>1.0884623568359968E-2</v>
      </c>
      <c r="C22">
        <f>LN(stock_prices!C21/stock_prices!C20)</f>
        <v>-2.2501758056155029E-2</v>
      </c>
      <c r="D22">
        <f>LN(stock_prices!D21/stock_prices!D20)</f>
        <v>8.282010522070055E-3</v>
      </c>
      <c r="E22">
        <f>LN(stock_prices!E21/stock_prices!E20)</f>
        <v>2.7484371899824615E-3</v>
      </c>
      <c r="F22">
        <f>LN(stock_prices!F21/stock_prices!F20)</f>
        <v>1.471606897382481E-2</v>
      </c>
      <c r="G22">
        <f>LN(stock_prices!G21/stock_prices!G20)</f>
        <v>-6.860575292047838E-3</v>
      </c>
      <c r="H22">
        <f>LN(stock_prices!H21/stock_prices!H20)</f>
        <v>-1.872810720075196E-4</v>
      </c>
      <c r="I22">
        <f>LN(stock_prices!I21/stock_prices!I20)</f>
        <v>7.0159838714884014E-3</v>
      </c>
      <c r="J22">
        <f>LN(stock_prices!J21/stock_prices!J20)</f>
        <v>-5.6631109815690915E-4</v>
      </c>
      <c r="K22">
        <f>LN(stock_prices!K21/stock_prices!K20)</f>
        <v>-3.6219162225798792E-3</v>
      </c>
      <c r="L22">
        <f>LN(stock_prices!L21/stock_prices!L20)</f>
        <v>2.3746268443562021E-3</v>
      </c>
      <c r="M22">
        <f>LN(stock_prices!M21/stock_prices!M20)</f>
        <v>-1.025456336020444E-2</v>
      </c>
      <c r="N22">
        <f>LN(stock_prices!N21/stock_prices!N20)</f>
        <v>-1.2781824397740534E-3</v>
      </c>
      <c r="O22">
        <f>LN(stock_prices!O21/stock_prices!O20)</f>
        <v>-1.3867104907377827E-2</v>
      </c>
      <c r="P22">
        <f>LN(stock_prices!P21/stock_prices!P20)</f>
        <v>-1.5857178626424487E-3</v>
      </c>
      <c r="Q22">
        <f>LN(stock_prices!Q21/stock_prices!Q20)</f>
        <v>1.4311326983751798E-2</v>
      </c>
      <c r="R22">
        <f>LN(stock_prices!R21/stock_prices!R20)</f>
        <v>8.0716960583484456E-3</v>
      </c>
      <c r="S22">
        <f>LN(stock_prices!S21/stock_prices!S20)</f>
        <v>1.3743713040676002E-2</v>
      </c>
      <c r="T22">
        <f>LN(stock_prices!T21/stock_prices!T20)</f>
        <v>7.4141911565573804E-3</v>
      </c>
      <c r="U22">
        <f>LN(stock_prices!U21/stock_prices!U20)</f>
        <v>-1.309067128129624E-3</v>
      </c>
      <c r="V22">
        <f>LN(stock_prices!V21/stock_prices!V20)</f>
        <v>1.2477267385391148E-2</v>
      </c>
      <c r="W22">
        <f>LN(stock_prices!W21/stock_prices!W20)</f>
        <v>-2.9403900671914158E-3</v>
      </c>
      <c r="X22">
        <f>LN(stock_prices!X21/stock_prices!X20)</f>
        <v>1.8848392771751441E-3</v>
      </c>
      <c r="Y22">
        <f>LN(stock_prices!Y21/stock_prices!Y20)</f>
        <v>2.537291721489374E-2</v>
      </c>
      <c r="Z22">
        <f>LN(stock_prices!Z21/stock_prices!Z20)</f>
        <v>-2.5498788154406586E-2</v>
      </c>
      <c r="AA22">
        <f>LN(stock_prices!AA21/stock_prices!AA20)</f>
        <v>6.4977189561814183E-3</v>
      </c>
      <c r="AB22">
        <f>LN(stock_prices!AB21/stock_prices!AB20)</f>
        <v>-6.8381767273227216E-3</v>
      </c>
      <c r="AC22">
        <f>LN(stock_prices!AC21/stock_prices!AC20)</f>
        <v>1.7227010727243374E-2</v>
      </c>
      <c r="AD22">
        <f>LN(stock_prices!AD21/stock_prices!AD20)</f>
        <v>2.1631675704735495E-2</v>
      </c>
      <c r="AE22">
        <f>LN(stock_prices!AE21/stock_prices!AE20)</f>
        <v>4.463891408337901E-3</v>
      </c>
      <c r="AF22">
        <f>LN(stock_prices!AF21/stock_prices!AF20)</f>
        <v>7.4599687382183068E-3</v>
      </c>
      <c r="AG22">
        <f>LN(stock_prices!AG21/stock_prices!AG20)</f>
        <v>-9.2425133388379383E-4</v>
      </c>
      <c r="AH22">
        <f>LN(stock_prices!AH21/stock_prices!AH20)</f>
        <v>-5.0983871084176804E-3</v>
      </c>
      <c r="AI22">
        <f>LN(stock_prices!AI21/stock_prices!AI20)</f>
        <v>-4.360718603676139E-3</v>
      </c>
      <c r="AJ22">
        <f>LN(stock_prices!AJ21/stock_prices!AJ20)</f>
        <v>7.8301505965450667E-4</v>
      </c>
      <c r="AK22">
        <f>LN(stock_prices!AK21/stock_prices!AK20)</f>
        <v>-4.9054521368661333E-3</v>
      </c>
      <c r="AL22">
        <f>LN(stock_prices!AL21/stock_prices!AL20)</f>
        <v>-8.876634380720852E-3</v>
      </c>
      <c r="AM22">
        <f>LN(stock_prices!AM21/stock_prices!AM20)</f>
        <v>9.0718683433734255E-3</v>
      </c>
      <c r="AN22">
        <f>LN(stock_prices!AN21/stock_prices!AN20)</f>
        <v>6.9387261223039292E-3</v>
      </c>
      <c r="AO22">
        <f>LN(stock_prices!AO21/stock_prices!AO20)</f>
        <v>-7.1469111858480728E-3</v>
      </c>
      <c r="AP22">
        <f>LN(stock_prices!AP21/stock_prices!AP20)</f>
        <v>2.2916985277913657E-3</v>
      </c>
      <c r="AQ22">
        <f>LN(stock_prices!AQ21/stock_prices!AQ20)</f>
        <v>-3.5562090386385046E-3</v>
      </c>
      <c r="AR22">
        <f>LN(stock_prices!AR21/stock_prices!AR20)</f>
        <v>1.822598970069805E-3</v>
      </c>
      <c r="AS22">
        <f>LN(stock_prices!AS21/stock_prices!AS20)</f>
        <v>1.6388195776177706E-3</v>
      </c>
      <c r="AT22">
        <f>LN(stock_prices!AT21/stock_prices!AT20)</f>
        <v>-2.5313363705042466E-3</v>
      </c>
      <c r="AU22">
        <f>LN(stock_prices!AU21/stock_prices!AU20)</f>
        <v>1.334485529818415E-2</v>
      </c>
      <c r="AV22">
        <f>LN(stock_prices!AV21/stock_prices!AV20)</f>
        <v>-4.4409275177692189E-3</v>
      </c>
      <c r="AW22">
        <f>LN(stock_prices!AW21/stock_prices!AW20)</f>
        <v>6.115400809350721E-3</v>
      </c>
      <c r="AX22">
        <f>LN(stock_prices!AX21/stock_prices!AX20)</f>
        <v>1.5162078070320162E-3</v>
      </c>
      <c r="AY22">
        <f>LN(stock_prices!AY21/stock_prices!AY20)</f>
        <v>1.8377624923195145E-4</v>
      </c>
    </row>
    <row r="23" spans="1:51" x14ac:dyDescent="0.3">
      <c r="A23" s="1">
        <v>43585</v>
      </c>
      <c r="B23">
        <f>LN(stock_prices!B22/stock_prices!B21)</f>
        <v>1.8748125758315211E-3</v>
      </c>
      <c r="C23">
        <f>LN(stock_prices!C22/stock_prices!C21)</f>
        <v>9.7056521900553399E-3</v>
      </c>
      <c r="D23">
        <f>LN(stock_prices!D22/stock_prices!D21)</f>
        <v>-2.6850517894978467E-2</v>
      </c>
      <c r="E23">
        <f>LN(stock_prices!E22/stock_prices!E21)</f>
        <v>-8.4487277058406735E-4</v>
      </c>
      <c r="F23">
        <f>LN(stock_prices!F22/stock_prices!F21)</f>
        <v>1.0810112113707844E-2</v>
      </c>
      <c r="G23">
        <f>LN(stock_prices!G22/stock_prices!G21)</f>
        <v>-2.4123228932061121E-3</v>
      </c>
      <c r="H23">
        <f>LN(stock_prices!H22/stock_prices!H21)</f>
        <v>-2.814015525319988E-3</v>
      </c>
      <c r="I23">
        <f>LN(stock_prices!I22/stock_prices!I21)</f>
        <v>-1.2919785393257298E-2</v>
      </c>
      <c r="J23">
        <f>LN(stock_prices!J22/stock_prices!J21)</f>
        <v>-4.8839161614749171E-3</v>
      </c>
      <c r="K23">
        <f>LN(stock_prices!K22/stock_prices!K21)</f>
        <v>-6.0445706458777838E-5</v>
      </c>
      <c r="L23">
        <f>LN(stock_prices!L22/stock_prices!L21)</f>
        <v>-5.7350270007755541E-2</v>
      </c>
      <c r="M23">
        <f>LN(stock_prices!M22/stock_prices!M21)</f>
        <v>1.609428348212286E-2</v>
      </c>
      <c r="N23">
        <f>LN(stock_prices!N22/stock_prices!N21)</f>
        <v>7.8824860715180512E-3</v>
      </c>
      <c r="O23">
        <f>LN(stock_prices!O22/stock_prices!O21)</f>
        <v>4.8875465600197697E-3</v>
      </c>
      <c r="P23">
        <f>LN(stock_prices!P22/stock_prices!P21)</f>
        <v>1.3876219466522342E-3</v>
      </c>
      <c r="Q23">
        <f>LN(stock_prices!Q22/stock_prices!Q21)</f>
        <v>-6.0297253117546214E-4</v>
      </c>
      <c r="R23">
        <f>LN(stock_prices!R22/stock_prices!R21)</f>
        <v>1.3802734707882097E-2</v>
      </c>
      <c r="S23">
        <f>LN(stock_prices!S22/stock_prices!S21)</f>
        <v>-6.1940590015705623E-3</v>
      </c>
      <c r="T23">
        <f>LN(stock_prices!T22/stock_prices!T21)</f>
        <v>1.8000258838418014E-2</v>
      </c>
      <c r="U23">
        <f>LN(stock_prices!U22/stock_prices!U21)</f>
        <v>6.335399263925433E-3</v>
      </c>
      <c r="V23">
        <f>LN(stock_prices!V22/stock_prices!V21)</f>
        <v>-1.3216009466389924E-2</v>
      </c>
      <c r="W23">
        <f>LN(stock_prices!W22/stock_prices!W21)</f>
        <v>1.0350739093840558E-2</v>
      </c>
      <c r="X23">
        <f>LN(stock_prices!X22/stock_prices!X21)</f>
        <v>5.1040048609276197E-3</v>
      </c>
      <c r="Y23">
        <f>LN(stock_prices!Y22/stock_prices!Y21)</f>
        <v>-6.1030776640657973E-3</v>
      </c>
      <c r="Z23">
        <f>LN(stock_prices!Z22/stock_prices!Z21)</f>
        <v>-1.3705157089276508E-3</v>
      </c>
      <c r="AA23">
        <f>LN(stock_prices!AA22/stock_prices!AA21)</f>
        <v>2.5872986766719668E-3</v>
      </c>
      <c r="AB23">
        <f>LN(stock_prices!AB22/stock_prices!AB21)</f>
        <v>-2.1692705542138684E-3</v>
      </c>
      <c r="AC23">
        <f>LN(stock_prices!AC22/stock_prices!AC21)</f>
        <v>-1.0776642214351264E-3</v>
      </c>
      <c r="AD23">
        <f>LN(stock_prices!AD22/stock_prices!AD21)</f>
        <v>-4.6568099601364283E-3</v>
      </c>
      <c r="AE23">
        <f>LN(stock_prices!AE22/stock_prices!AE21)</f>
        <v>-3.2119912065352576E-3</v>
      </c>
      <c r="AF23">
        <f>LN(stock_prices!AF22/stock_prices!AF21)</f>
        <v>1.7043160591742239E-3</v>
      </c>
      <c r="AG23">
        <f>LN(stock_prices!AG22/stock_prices!AG21)</f>
        <v>6.3756487542000768E-3</v>
      </c>
      <c r="AH23">
        <f>LN(stock_prices!AH22/stock_prices!AH21)</f>
        <v>1.8239006871861368E-3</v>
      </c>
      <c r="AI23">
        <f>LN(stock_prices!AI22/stock_prices!AI21)</f>
        <v>9.6363894796168484E-3</v>
      </c>
      <c r="AJ23">
        <f>LN(stock_prices!AJ22/stock_prices!AJ21)</f>
        <v>4.8411191566761847E-3</v>
      </c>
      <c r="AK23">
        <f>LN(stock_prices!AK22/stock_prices!AK21)</f>
        <v>2.0511796601359766E-2</v>
      </c>
      <c r="AL23">
        <f>LN(stock_prices!AL22/stock_prices!AL21)</f>
        <v>1.2796642674721151E-2</v>
      </c>
      <c r="AM23">
        <f>LN(stock_prices!AM22/stock_prices!AM21)</f>
        <v>2.8014331570142014E-3</v>
      </c>
      <c r="AN23">
        <f>LN(stock_prices!AN22/stock_prices!AN21)</f>
        <v>9.2693193057424798E-3</v>
      </c>
      <c r="AO23">
        <f>LN(stock_prices!AO22/stock_prices!AO21)</f>
        <v>7.5888246231575422E-3</v>
      </c>
      <c r="AP23">
        <f>LN(stock_prices!AP22/stock_prices!AP21)</f>
        <v>1.0677639605688434E-2</v>
      </c>
      <c r="AQ23">
        <f>LN(stock_prices!AQ22/stock_prices!AQ21)</f>
        <v>-2.9468084339864215E-2</v>
      </c>
      <c r="AR23">
        <f>LN(stock_prices!AR22/stock_prices!AR21)</f>
        <v>2.8364190246202538E-2</v>
      </c>
      <c r="AS23">
        <f>LN(stock_prices!AS22/stock_prices!AS21)</f>
        <v>1.4847123962933272E-2</v>
      </c>
      <c r="AT23">
        <f>LN(stock_prices!AT22/stock_prices!AT21)</f>
        <v>1.5773544793917516E-2</v>
      </c>
      <c r="AU23">
        <f>LN(stock_prices!AU22/stock_prices!AU21)</f>
        <v>1.8666665290039436E-4</v>
      </c>
      <c r="AV23">
        <f>LN(stock_prices!AV22/stock_prices!AV21)</f>
        <v>-1.6868055026690008E-2</v>
      </c>
      <c r="AW23">
        <f>LN(stock_prices!AW22/stock_prices!AW21)</f>
        <v>2.1184173435164237E-3</v>
      </c>
      <c r="AX23">
        <f>LN(stock_prices!AX22/stock_prices!AX21)</f>
        <v>-1.9443938713151209E-2</v>
      </c>
      <c r="AY23">
        <f>LN(stock_prices!AY22/stock_prices!AY21)</f>
        <v>7.8690890017161178E-3</v>
      </c>
    </row>
    <row r="24" spans="1:51" x14ac:dyDescent="0.3">
      <c r="A24" s="1">
        <v>43586</v>
      </c>
      <c r="B24">
        <f>LN(stock_prices!B23/stock_prices!B22)</f>
        <v>6.7484040162588705E-3</v>
      </c>
      <c r="C24">
        <f>LN(stock_prices!C23/stock_prices!C22)</f>
        <v>-2.4113228947711254E-2</v>
      </c>
      <c r="D24">
        <f>LN(stock_prices!D23/stock_prices!D22)</f>
        <v>-5.1481082934007388E-3</v>
      </c>
      <c r="E24">
        <f>LN(stock_prices!E23/stock_prices!E22)</f>
        <v>2.2162322054743366E-3</v>
      </c>
      <c r="F24">
        <f>LN(stock_prices!F23/stock_prices!F22)</f>
        <v>-2.0608462282932938E-2</v>
      </c>
      <c r="G24">
        <f>LN(stock_prices!G23/stock_prices!G22)</f>
        <v>-1.5158266880068426E-2</v>
      </c>
      <c r="H24">
        <f>LN(stock_prices!H23/stock_prices!H22)</f>
        <v>-1.8773623931651953E-2</v>
      </c>
      <c r="I24">
        <f>LN(stock_prices!I23/stock_prices!I22)</f>
        <v>2.7826671119494852E-3</v>
      </c>
      <c r="J24">
        <f>LN(stock_prices!J23/stock_prices!J22)</f>
        <v>-2.221922963075542E-2</v>
      </c>
      <c r="K24">
        <f>LN(stock_prices!K23/stock_prices!K22)</f>
        <v>-1.954267996391474E-2</v>
      </c>
      <c r="L24">
        <f>LN(stock_prices!L23/stock_prices!L22)</f>
        <v>1.4339390284154782E-2</v>
      </c>
      <c r="M24">
        <f>LN(stock_prices!M23/stock_prices!M22)</f>
        <v>-1.4663753947370028E-2</v>
      </c>
      <c r="N24">
        <f>LN(stock_prices!N23/stock_prices!N22)</f>
        <v>-1.8166979635513593E-2</v>
      </c>
      <c r="O24">
        <f>LN(stock_prices!O23/stock_prices!O22)</f>
        <v>-1.6468352061368319E-2</v>
      </c>
      <c r="P24">
        <f>LN(stock_prices!P23/stock_prices!P22)</f>
        <v>-1.7844819623301744E-3</v>
      </c>
      <c r="Q24">
        <f>LN(stock_prices!Q23/stock_prices!Q22)</f>
        <v>-7.6986633134315521E-3</v>
      </c>
      <c r="R24">
        <f>LN(stock_prices!R23/stock_prices!R22)</f>
        <v>-7.8252305317567522E-3</v>
      </c>
      <c r="S24">
        <f>LN(stock_prices!S23/stock_prices!S22)</f>
        <v>-1.0519453178435069E-2</v>
      </c>
      <c r="T24">
        <f>LN(stock_prices!T23/stock_prices!T22)</f>
        <v>1.5690828590514245E-3</v>
      </c>
      <c r="U24">
        <f>LN(stock_prices!U23/stock_prices!U22)</f>
        <v>-1.6870010511474947E-2</v>
      </c>
      <c r="V24">
        <f>LN(stock_prices!V23/stock_prices!V22)</f>
        <v>-3.9191112654261395E-2</v>
      </c>
      <c r="W24">
        <f>LN(stock_prices!W23/stock_prices!W22)</f>
        <v>-3.1134586229654647E-3</v>
      </c>
      <c r="X24">
        <f>LN(stock_prices!X23/stock_prices!X22)</f>
        <v>-1.6177100657847381E-2</v>
      </c>
      <c r="Y24">
        <f>LN(stock_prices!Y23/stock_prices!Y22)</f>
        <v>7.1995820751304021E-4</v>
      </c>
      <c r="Z24">
        <f>LN(stock_prices!Z23/stock_prices!Z22)</f>
        <v>-5.5011019448515429E-3</v>
      </c>
      <c r="AA24">
        <f>LN(stock_prices!AA23/stock_prices!AA22)</f>
        <v>-5.5060337429367135E-3</v>
      </c>
      <c r="AB24">
        <f>LN(stock_prices!AB23/stock_prices!AB22)</f>
        <v>-3.0127187794428047E-2</v>
      </c>
      <c r="AC24">
        <f>LN(stock_prices!AC23/stock_prices!AC22)</f>
        <v>-7.9644465140011229E-3</v>
      </c>
      <c r="AD24">
        <f>LN(stock_prices!AD23/stock_prices!AD22)</f>
        <v>-1.0521838096274253E-2</v>
      </c>
      <c r="AE24">
        <f>LN(stock_prices!AE23/stock_prices!AE22)</f>
        <v>-6.6350173136839859E-3</v>
      </c>
      <c r="AF24">
        <f>LN(stock_prices!AF23/stock_prices!AF22)</f>
        <v>-1.002392508155887E-2</v>
      </c>
      <c r="AG24">
        <f>LN(stock_prices!AG23/stock_prices!AG22)</f>
        <v>-2.1047002939828207E-2</v>
      </c>
      <c r="AH24">
        <f>LN(stock_prices!AH23/stock_prices!AH22)</f>
        <v>-1.7276698862058338E-2</v>
      </c>
      <c r="AI24">
        <f>LN(stock_prices!AI23/stock_prices!AI22)</f>
        <v>-1.3155795236360334E-2</v>
      </c>
      <c r="AJ24">
        <f>LN(stock_prices!AJ23/stock_prices!AJ22)</f>
        <v>-7.8395410278552777E-2</v>
      </c>
      <c r="AK24">
        <f>LN(stock_prices!AK23/stock_prices!AK22)</f>
        <v>-1.3337005649093188E-2</v>
      </c>
      <c r="AL24">
        <f>LN(stock_prices!AL23/stock_prices!AL22)</f>
        <v>-6.2794582268606899E-3</v>
      </c>
      <c r="AM24">
        <f>LN(stock_prices!AM23/stock_prices!AM22)</f>
        <v>-1.3037309077244309E-2</v>
      </c>
      <c r="AN24">
        <f>LN(stock_prices!AN23/stock_prices!AN22)</f>
        <v>-2.9324293476781639E-3</v>
      </c>
      <c r="AO24">
        <f>LN(stock_prices!AO23/stock_prices!AO22)</f>
        <v>-2.43489831251858E-2</v>
      </c>
      <c r="AP24">
        <f>LN(stock_prices!AP23/stock_prices!AP22)</f>
        <v>-6.3457649656244114E-3</v>
      </c>
      <c r="AQ24">
        <f>LN(stock_prices!AQ23/stock_prices!AQ22)</f>
        <v>1.1631613983979674E-2</v>
      </c>
      <c r="AR24">
        <f>LN(stock_prices!AR23/stock_prices!AR22)</f>
        <v>-2.1830366967693901E-2</v>
      </c>
      <c r="AS24">
        <f>LN(stock_prices!AS23/stock_prices!AS22)</f>
        <v>7.5551363330202809E-4</v>
      </c>
      <c r="AT24">
        <f>LN(stock_prices!AT23/stock_prices!AT22)</f>
        <v>3.3964157407043215E-3</v>
      </c>
      <c r="AU24">
        <f>LN(stock_prices!AU23/stock_prices!AU22)</f>
        <v>2.0512621711385255E-3</v>
      </c>
      <c r="AV24">
        <f>LN(stock_prices!AV23/stock_prices!AV22)</f>
        <v>-4.3167893711610417E-3</v>
      </c>
      <c r="AW24">
        <f>LN(stock_prices!AW23/stock_prices!AW22)</f>
        <v>-3.968384125726831E-4</v>
      </c>
      <c r="AX24">
        <f>LN(stock_prices!AX23/stock_prices!AX22)</f>
        <v>4.7918875803845039E-2</v>
      </c>
      <c r="AY24">
        <f>LN(stock_prices!AY23/stock_prices!AY22)</f>
        <v>1.7347710223592192E-2</v>
      </c>
    </row>
    <row r="25" spans="1:51" x14ac:dyDescent="0.3">
      <c r="A25" s="1">
        <v>43587</v>
      </c>
      <c r="B25">
        <f>LN(stock_prices!B24/stock_prices!B23)</f>
        <v>1.8081197468135513E-2</v>
      </c>
      <c r="C25">
        <f>LN(stock_prices!C24/stock_prices!C23)</f>
        <v>-7.2823687093770163E-3</v>
      </c>
      <c r="D25">
        <f>LN(stock_prices!D24/stock_prices!D23)</f>
        <v>-1.2987178138143676E-2</v>
      </c>
      <c r="E25">
        <f>LN(stock_prices!E24/stock_prices!E23)</f>
        <v>-4.8610366533912378E-3</v>
      </c>
      <c r="F25">
        <f>LN(stock_prices!F24/stock_prices!F23)</f>
        <v>-1.3179788506675285E-2</v>
      </c>
      <c r="G25">
        <f>LN(stock_prices!G24/stock_prices!G23)</f>
        <v>-2.6658478262118999E-3</v>
      </c>
      <c r="H25">
        <f>LN(stock_prices!H24/stock_prices!H23)</f>
        <v>3.8211165730721313E-3</v>
      </c>
      <c r="I25">
        <f>LN(stock_prices!I24/stock_prices!I23)</f>
        <v>8.8755159855133207E-3</v>
      </c>
      <c r="J25">
        <f>LN(stock_prices!J24/stock_prices!J23)</f>
        <v>-7.3612025048706382E-3</v>
      </c>
      <c r="K25">
        <f>LN(stock_prices!K24/stock_prices!K23)</f>
        <v>-1.9753818631090053E-3</v>
      </c>
      <c r="L25">
        <f>LN(stock_prices!L24/stock_prices!L23)</f>
        <v>-2.2852761722959251E-2</v>
      </c>
      <c r="M25">
        <f>LN(stock_prices!M24/stock_prices!M23)</f>
        <v>5.9860474185457133E-3</v>
      </c>
      <c r="N25">
        <f>LN(stock_prices!N24/stock_prices!N23)</f>
        <v>6.5204183944178595E-3</v>
      </c>
      <c r="O25">
        <f>LN(stock_prices!O24/stock_prices!O23)</f>
        <v>2.9695996658325205E-3</v>
      </c>
      <c r="P25">
        <f>LN(stock_prices!P24/stock_prices!P23)</f>
        <v>-1.5298023816522404E-2</v>
      </c>
      <c r="Q25">
        <f>LN(stock_prices!Q24/stock_prices!Q23)</f>
        <v>2.1685612042998477E-3</v>
      </c>
      <c r="R25">
        <f>LN(stock_prices!R24/stock_prices!R23)</f>
        <v>1.8120100690803099E-2</v>
      </c>
      <c r="S25">
        <f>LN(stock_prices!S24/stock_prices!S23)</f>
        <v>7.900003641889617E-3</v>
      </c>
      <c r="T25">
        <f>LN(stock_prices!T24/stock_prices!T23)</f>
        <v>-9.7050482161213595E-3</v>
      </c>
      <c r="U25">
        <f>LN(stock_prices!U24/stock_prices!U23)</f>
        <v>1.4021605734911754E-2</v>
      </c>
      <c r="V25">
        <f>LN(stock_prices!V24/stock_prices!V23)</f>
        <v>-2.0971752410437038E-2</v>
      </c>
      <c r="W25">
        <f>LN(stock_prices!W24/stock_prices!W23)</f>
        <v>-9.7498896277763028E-4</v>
      </c>
      <c r="X25">
        <f>LN(stock_prices!X24/stock_prices!X23)</f>
        <v>4.5428701140737731E-3</v>
      </c>
      <c r="Y25">
        <f>LN(stock_prices!Y24/stock_prices!Y23)</f>
        <v>2.8746244475094636E-3</v>
      </c>
      <c r="Z25">
        <f>LN(stock_prices!Z24/stock_prices!Z23)</f>
        <v>-4.1456033083961353E-3</v>
      </c>
      <c r="AA25">
        <f>LN(stock_prices!AA24/stock_prices!AA23)</f>
        <v>-5.536518075717479E-3</v>
      </c>
      <c r="AB25">
        <f>LN(stock_prices!AB24/stock_prices!AB23)</f>
        <v>5.373350571330629E-2</v>
      </c>
      <c r="AC25">
        <f>LN(stock_prices!AC24/stock_prices!AC23)</f>
        <v>-4.5129462271073792E-3</v>
      </c>
      <c r="AD25">
        <f>LN(stock_prices!AD24/stock_prices!AD23)</f>
        <v>5.7011808924938489E-3</v>
      </c>
      <c r="AE25">
        <f>LN(stock_prices!AE24/stock_prices!AE23)</f>
        <v>-1.1581736937535362E-2</v>
      </c>
      <c r="AF25">
        <f>LN(stock_prices!AF24/stock_prices!AF23)</f>
        <v>-1.0311589728727269E-2</v>
      </c>
      <c r="AG25">
        <f>LN(stock_prices!AG24/stock_prices!AG23)</f>
        <v>-1.3145145509932073E-2</v>
      </c>
      <c r="AH25">
        <f>LN(stock_prices!AH24/stock_prices!AH23)</f>
        <v>9.4105662821488412E-3</v>
      </c>
      <c r="AI25">
        <f>LN(stock_prices!AI24/stock_prices!AI23)</f>
        <v>1.0010753111645006E-2</v>
      </c>
      <c r="AJ25">
        <f>LN(stock_prices!AJ24/stock_prices!AJ23)</f>
        <v>9.5582103592495946E-3</v>
      </c>
      <c r="AK25">
        <f>LN(stock_prices!AK24/stock_prices!AK23)</f>
        <v>1.9511955726987978E-2</v>
      </c>
      <c r="AL25">
        <f>LN(stock_prices!AL24/stock_prices!AL23)</f>
        <v>-2.0684854327848869E-2</v>
      </c>
      <c r="AM25">
        <f>LN(stock_prices!AM24/stock_prices!AM23)</f>
        <v>-2.8382476460486901E-3</v>
      </c>
      <c r="AN25">
        <f>LN(stock_prices!AN24/stock_prices!AN23)</f>
        <v>1.4959246420550742E-2</v>
      </c>
      <c r="AO25">
        <f>LN(stock_prices!AO24/stock_prices!AO23)</f>
        <v>1.1055306984434949E-2</v>
      </c>
      <c r="AP25">
        <f>LN(stock_prices!AP24/stock_prices!AP23)</f>
        <v>-3.2274047029982661E-3</v>
      </c>
      <c r="AQ25">
        <f>LN(stock_prices!AQ24/stock_prices!AQ23)</f>
        <v>-3.9766321888359503E-3</v>
      </c>
      <c r="AR25">
        <f>LN(stock_prices!AR24/stock_prices!AR23)</f>
        <v>-6.2910908478208509E-3</v>
      </c>
      <c r="AS25">
        <f>LN(stock_prices!AS24/stock_prices!AS23)</f>
        <v>2.7657996515012197E-2</v>
      </c>
      <c r="AT25">
        <f>LN(stock_prices!AT24/stock_prices!AT23)</f>
        <v>2.577258633981229E-2</v>
      </c>
      <c r="AU25">
        <f>LN(stock_prices!AU24/stock_prices!AU23)</f>
        <v>2.0471380983271082E-3</v>
      </c>
      <c r="AV25">
        <f>LN(stock_prices!AV24/stock_prices!AV23)</f>
        <v>-1.656106575068126E-2</v>
      </c>
      <c r="AW25">
        <f>LN(stock_prices!AW24/stock_prices!AW23)</f>
        <v>1.5361662083937183E-2</v>
      </c>
      <c r="AX25">
        <f>LN(stock_prices!AX24/stock_prices!AX23)</f>
        <v>-6.5289702847768326E-3</v>
      </c>
      <c r="AY25">
        <f>LN(stock_prices!AY24/stock_prices!AY23)</f>
        <v>-2.7055618741347365E-2</v>
      </c>
    </row>
    <row r="26" spans="1:51" x14ac:dyDescent="0.3">
      <c r="A26" s="1">
        <v>43588</v>
      </c>
      <c r="B26">
        <f>LN(stock_prices!B25/stock_prices!B24)</f>
        <v>1.0534705992780011E-3</v>
      </c>
      <c r="C26">
        <f>LN(stock_prices!C25/stock_prices!C24)</f>
        <v>3.9787165844951573E-3</v>
      </c>
      <c r="D26">
        <f>LN(stock_prices!D25/stock_prices!D24)</f>
        <v>1.427664641428587E-2</v>
      </c>
      <c r="E26">
        <f>LN(stock_prices!E25/stock_prices!E24)</f>
        <v>-2.0332449819515978E-2</v>
      </c>
      <c r="F26">
        <f>LN(stock_prices!F25/stock_prices!F24)</f>
        <v>2.101903919657535E-2</v>
      </c>
      <c r="G26">
        <f>LN(stock_prices!G25/stock_prices!G24)</f>
        <v>8.8820432824082782E-3</v>
      </c>
      <c r="H26">
        <f>LN(stock_prices!H25/stock_prices!H24)</f>
        <v>4.9117070345187898E-2</v>
      </c>
      <c r="I26">
        <f>LN(stock_prices!I25/stock_prices!I24)</f>
        <v>2.4373537092118147E-2</v>
      </c>
      <c r="J26">
        <f>LN(stock_prices!J25/stock_prices!J24)</f>
        <v>5.0300806772125136E-3</v>
      </c>
      <c r="K26">
        <f>LN(stock_prices!K25/stock_prices!K24)</f>
        <v>9.2874795538847206E-3</v>
      </c>
      <c r="L26">
        <f>LN(stock_prices!L25/stock_prices!L24)</f>
        <v>1.2899319170191249E-2</v>
      </c>
      <c r="M26">
        <f>LN(stock_prices!M25/stock_prices!M24)</f>
        <v>4.9140992119896644E-3</v>
      </c>
      <c r="N26">
        <f>LN(stock_prices!N25/stock_prices!N24)</f>
        <v>5.6150533268442039E-4</v>
      </c>
      <c r="O26">
        <f>LN(stock_prices!O25/stock_prices!O24)</f>
        <v>-4.4576376864036808E-3</v>
      </c>
      <c r="P26">
        <f>LN(stock_prices!P25/stock_prices!P24)</f>
        <v>-1.0079906445710591E-3</v>
      </c>
      <c r="Q26">
        <f>LN(stock_prices!Q25/stock_prices!Q24)</f>
        <v>6.1330746403070475E-3</v>
      </c>
      <c r="R26">
        <f>LN(stock_prices!R25/stock_prices!R24)</f>
        <v>-1.9972271787100405E-3</v>
      </c>
      <c r="S26">
        <f>LN(stock_prices!S25/stock_prices!S24)</f>
        <v>6.8615730072861909E-3</v>
      </c>
      <c r="T26">
        <f>LN(stock_prices!T25/stock_prices!T24)</f>
        <v>-3.4843263634660619E-4</v>
      </c>
      <c r="U26">
        <f>LN(stock_prices!U25/stock_prices!U24)</f>
        <v>4.5343277250300884E-3</v>
      </c>
      <c r="V26">
        <f>LN(stock_prices!V25/stock_prices!V24)</f>
        <v>-1.7101164716916775E-2</v>
      </c>
      <c r="W26">
        <f>LN(stock_prices!W25/stock_prices!W24)</f>
        <v>-1.561855823431018E-3</v>
      </c>
      <c r="X26">
        <f>LN(stock_prices!X25/stock_prices!X24)</f>
        <v>7.9210858211769992E-3</v>
      </c>
      <c r="Y26">
        <f>LN(stock_prices!Y25/stock_prices!Y24)</f>
        <v>-7.9252146749286875E-3</v>
      </c>
      <c r="Z26">
        <f>LN(stock_prices!Z25/stock_prices!Z24)</f>
        <v>2.3461473236893651E-2</v>
      </c>
      <c r="AA26">
        <f>LN(stock_prices!AA25/stock_prices!AA24)</f>
        <v>2.6092390514391309E-3</v>
      </c>
      <c r="AB26">
        <f>LN(stock_prices!AB25/stock_prices!AB24)</f>
        <v>-2.477509672852189E-3</v>
      </c>
      <c r="AC26">
        <f>LN(stock_prices!AC25/stock_prices!AC24)</f>
        <v>-8.8513483519068615E-3</v>
      </c>
      <c r="AD26">
        <f>LN(stock_prices!AD25/stock_prices!AD24)</f>
        <v>1.0812524163116472E-2</v>
      </c>
      <c r="AE26">
        <f>LN(stock_prices!AE25/stock_prices!AE24)</f>
        <v>0</v>
      </c>
      <c r="AF26">
        <f>LN(stock_prices!AF25/stock_prices!AF24)</f>
        <v>5.6938319838844877E-3</v>
      </c>
      <c r="AG26">
        <f>LN(stock_prices!AG25/stock_prices!AG24)</f>
        <v>2.1089643713940998E-2</v>
      </c>
      <c r="AH26">
        <f>LN(stock_prices!AH25/stock_prices!AH24)</f>
        <v>-7.7434977789770385E-3</v>
      </c>
      <c r="AI26">
        <f>LN(stock_prices!AI25/stock_prices!AI24)</f>
        <v>6.6621711049076587E-3</v>
      </c>
      <c r="AJ26">
        <f>LN(stock_prices!AJ25/stock_prices!AJ24)</f>
        <v>2.3910819367504596E-2</v>
      </c>
      <c r="AK26">
        <f>LN(stock_prices!AK25/stock_prices!AK24)</f>
        <v>-8.5468927774398474E-5</v>
      </c>
      <c r="AL26">
        <f>LN(stock_prices!AL25/stock_prices!AL24)</f>
        <v>2.0684854327848893E-2</v>
      </c>
      <c r="AM26">
        <f>LN(stock_prices!AM25/stock_prices!AM24)</f>
        <v>3.5368155451200498E-3</v>
      </c>
      <c r="AN26">
        <f>LN(stock_prices!AN25/stock_prices!AN24)</f>
        <v>-9.83065189614687E-4</v>
      </c>
      <c r="AO26">
        <f>LN(stock_prices!AO25/stock_prices!AO24)</f>
        <v>-2.2411413478195109E-3</v>
      </c>
      <c r="AP26">
        <f>LN(stock_prices!AP25/stock_prices!AP24)</f>
        <v>6.6011273891176548E-3</v>
      </c>
      <c r="AQ26">
        <f>LN(stock_prices!AQ25/stock_prices!AQ24)</f>
        <v>1.2290176108564869E-2</v>
      </c>
      <c r="AR26">
        <f>LN(stock_prices!AR25/stock_prices!AR24)</f>
        <v>3.0698435503684193E-3</v>
      </c>
      <c r="AS26">
        <f>LN(stock_prices!AS25/stock_prices!AS24)</f>
        <v>2.3282593046487963E-3</v>
      </c>
      <c r="AT26">
        <f>LN(stock_prices!AT25/stock_prices!AT24)</f>
        <v>-3.5768141032010613E-2</v>
      </c>
      <c r="AU26">
        <f>LN(stock_prices!AU25/stock_prices!AU24)</f>
        <v>5.3768267903064855E-3</v>
      </c>
      <c r="AV26">
        <f>LN(stock_prices!AV25/stock_prices!AV24)</f>
        <v>1.4154088920744054E-3</v>
      </c>
      <c r="AW26">
        <f>LN(stock_prices!AW25/stock_prices!AW24)</f>
        <v>-2.0668148331274516E-2</v>
      </c>
      <c r="AX26">
        <f>LN(stock_prices!AX25/stock_prices!AX24)</f>
        <v>1.2354641116826831E-2</v>
      </c>
      <c r="AY26">
        <f>LN(stock_prices!AY25/stock_prices!AY24)</f>
        <v>1.5523974781786765E-2</v>
      </c>
    </row>
    <row r="27" spans="1:51" x14ac:dyDescent="0.3">
      <c r="A27" s="1">
        <v>43591</v>
      </c>
      <c r="B27">
        <f>LN(stock_prices!B26/stock_prices!B25)</f>
        <v>-1.7561726559891373E-2</v>
      </c>
      <c r="C27">
        <f>LN(stock_prices!C26/stock_prices!C25)</f>
        <v>-9.3085065846830618E-3</v>
      </c>
      <c r="D27">
        <f>LN(stock_prices!D26/stock_prices!D25)</f>
        <v>-1.8468384447995846E-2</v>
      </c>
      <c r="E27">
        <f>LN(stock_prices!E26/stock_prices!E25)</f>
        <v>1.3529702641380745E-2</v>
      </c>
      <c r="F27">
        <f>LN(stock_prices!F26/stock_prices!F25)</f>
        <v>-6.7458025129027207E-3</v>
      </c>
      <c r="G27">
        <f>LN(stock_prices!G26/stock_prices!G25)</f>
        <v>-9.3738771147703851E-3</v>
      </c>
      <c r="H27">
        <f>LN(stock_prices!H26/stock_prices!H25)</f>
        <v>2.0485873094376009E-2</v>
      </c>
      <c r="I27">
        <f>LN(stock_prices!I26/stock_prices!I25)</f>
        <v>-1.1715780799576202E-2</v>
      </c>
      <c r="J27">
        <f>LN(stock_prices!J26/stock_prices!J25)</f>
        <v>-2.5168177233498203E-2</v>
      </c>
      <c r="K27">
        <f>LN(stock_prices!K26/stock_prices!K25)</f>
        <v>-5.1558916715345599E-3</v>
      </c>
      <c r="L27">
        <f>LN(stock_prices!L26/stock_prices!L25)</f>
        <v>-1.543581834187025E-2</v>
      </c>
      <c r="M27">
        <f>LN(stock_prices!M26/stock_prices!M25)</f>
        <v>-3.7779112999768074E-3</v>
      </c>
      <c r="N27">
        <f>LN(stock_prices!N26/stock_prices!N25)</f>
        <v>-2.7302387691376545E-3</v>
      </c>
      <c r="O27">
        <f>LN(stock_prices!O26/stock_prices!O25)</f>
        <v>8.1571669636735997E-3</v>
      </c>
      <c r="P27">
        <f>LN(stock_prices!P26/stock_prices!P25)</f>
        <v>-7.7963734740351537E-3</v>
      </c>
      <c r="Q27">
        <f>LN(stock_prices!Q26/stock_prices!Q25)</f>
        <v>-8.909697650270049E-3</v>
      </c>
      <c r="R27">
        <f>LN(stock_prices!R26/stock_prices!R25)</f>
        <v>-9.3339813941709928E-4</v>
      </c>
      <c r="S27">
        <f>LN(stock_prices!S26/stock_prices!S25)</f>
        <v>-7.8457372647398223E-3</v>
      </c>
      <c r="T27">
        <f>LN(stock_prices!T26/stock_prices!T25)</f>
        <v>-1.3200014647415492E-2</v>
      </c>
      <c r="U27">
        <f>LN(stock_prices!U26/stock_prices!U25)</f>
        <v>-1.5716361107018566E-2</v>
      </c>
      <c r="V27">
        <f>LN(stock_prices!V26/stock_prices!V25)</f>
        <v>-6.4386151679092264E-3</v>
      </c>
      <c r="W27">
        <f>LN(stock_prices!W26/stock_prices!W25)</f>
        <v>5.261606657055779E-3</v>
      </c>
      <c r="X27">
        <f>LN(stock_prices!X26/stock_prices!X25)</f>
        <v>-1.5956285483749008E-3</v>
      </c>
      <c r="Y27">
        <f>LN(stock_prices!Y26/stock_prices!Y25)</f>
        <v>-1.5306353179288799E-2</v>
      </c>
      <c r="Z27">
        <f>LN(stock_prices!Z26/stock_prices!Z25)</f>
        <v>-4.1887937300047083E-3</v>
      </c>
      <c r="AA27">
        <f>LN(stock_prices!AA26/stock_prices!AA25)</f>
        <v>-3.5894947765162822E-3</v>
      </c>
      <c r="AB27">
        <f>LN(stock_prices!AB26/stock_prices!AB25)</f>
        <v>-2.8758236854634273E-2</v>
      </c>
      <c r="AC27">
        <f>LN(stock_prices!AC26/stock_prices!AC25)</f>
        <v>-2.3967068975282918E-2</v>
      </c>
      <c r="AD27">
        <f>LN(stock_prices!AD26/stock_prices!AD25)</f>
        <v>-3.6858136690337885E-3</v>
      </c>
      <c r="AE27">
        <f>LN(stock_prices!AE26/stock_prices!AE25)</f>
        <v>-6.3909640178619097E-3</v>
      </c>
      <c r="AF27">
        <f>LN(stock_prices!AF26/stock_prices!AF25)</f>
        <v>1.479974155782681E-3</v>
      </c>
      <c r="AG27">
        <f>LN(stock_prices!AG26/stock_prices!AG25)</f>
        <v>-5.8354262982699828E-3</v>
      </c>
      <c r="AH27">
        <f>LN(stock_prices!AH26/stock_prices!AH25)</f>
        <v>2.956976801724704E-3</v>
      </c>
      <c r="AI27">
        <f>LN(stock_prices!AI26/stock_prices!AI25)</f>
        <v>-1.3800427997811979E-2</v>
      </c>
      <c r="AJ27">
        <f>LN(stock_prices!AJ26/stock_prices!AJ25)</f>
        <v>-6.3751345966278237E-3</v>
      </c>
      <c r="AK27">
        <f>LN(stock_prices!AK26/stock_prices!AK25)</f>
        <v>-1.742323793281262E-2</v>
      </c>
      <c r="AL27">
        <f>LN(stock_prices!AL26/stock_prices!AL25)</f>
        <v>-2.47122169429582E-2</v>
      </c>
      <c r="AM27">
        <f>LN(stock_prices!AM26/stock_prices!AM25)</f>
        <v>-4.3547445820576571E-3</v>
      </c>
      <c r="AN27">
        <f>LN(stock_prices!AN26/stock_prices!AN25)</f>
        <v>-1.7417574749047073E-2</v>
      </c>
      <c r="AO27">
        <f>LN(stock_prices!AO26/stock_prices!AO25)</f>
        <v>-4.6478050312894724E-3</v>
      </c>
      <c r="AP27">
        <f>LN(stock_prices!AP26/stock_prices!AP25)</f>
        <v>-3.1380147149335054E-3</v>
      </c>
      <c r="AQ27">
        <f>LN(stock_prices!AQ26/stock_prices!AQ25)</f>
        <v>-4.156873226172994E-2</v>
      </c>
      <c r="AR27">
        <f>LN(stock_prices!AR26/stock_prices!AR25)</f>
        <v>2.7789529876302444E-3</v>
      </c>
      <c r="AS27">
        <f>LN(stock_prices!AS26/stock_prices!AS25)</f>
        <v>1.002674662848522E-2</v>
      </c>
      <c r="AT27">
        <f>LN(stock_prices!AT26/stock_prices!AT25)</f>
        <v>-1.240541656498563E-2</v>
      </c>
      <c r="AU27">
        <f>LN(stock_prices!AU26/stock_prices!AU25)</f>
        <v>-2.9630015954684838E-3</v>
      </c>
      <c r="AV27">
        <f>LN(stock_prices!AV26/stock_prices!AV25)</f>
        <v>4.9753318081978718E-3</v>
      </c>
      <c r="AW27">
        <f>LN(stock_prices!AW26/stock_prices!AW25)</f>
        <v>-1.1370572491794117E-2</v>
      </c>
      <c r="AX27">
        <f>LN(stock_prices!AX26/stock_prices!AX25)</f>
        <v>-1.5563246154640225E-2</v>
      </c>
      <c r="AY27">
        <f>LN(stock_prices!AY26/stock_prices!AY25)</f>
        <v>-5.9984019053230505E-3</v>
      </c>
    </row>
    <row r="28" spans="1:51" x14ac:dyDescent="0.3">
      <c r="A28" s="1">
        <v>43592</v>
      </c>
      <c r="B28">
        <f>LN(stock_prices!B27/stock_prices!B26)</f>
        <v>-1.605907492247283E-2</v>
      </c>
      <c r="C28">
        <f>LN(stock_prices!C27/stock_prices!C26)</f>
        <v>2.5718467061542578E-2</v>
      </c>
      <c r="D28">
        <f>LN(stock_prices!D27/stock_prices!D26)</f>
        <v>1.14853297538089E-2</v>
      </c>
      <c r="E28">
        <f>LN(stock_prices!E27/stock_prices!E26)</f>
        <v>-1.104626999563656E-2</v>
      </c>
      <c r="F28">
        <f>LN(stock_prices!F27/stock_prices!F26)</f>
        <v>-2.3506144860093722E-2</v>
      </c>
      <c r="G28">
        <f>LN(stock_prices!G27/stock_prices!G26)</f>
        <v>-3.7320735774933177E-3</v>
      </c>
      <c r="H28">
        <f>LN(stock_prices!H27/stock_prices!H26)</f>
        <v>-2.3030920800196922E-2</v>
      </c>
      <c r="I28">
        <f>LN(stock_prices!I27/stock_prices!I26)</f>
        <v>-3.5172296095296401E-2</v>
      </c>
      <c r="J28">
        <f>LN(stock_prices!J27/stock_prices!J26)</f>
        <v>-1.2401542702385431E-2</v>
      </c>
      <c r="K28">
        <f>LN(stock_prices!K27/stock_prices!K26)</f>
        <v>-3.506938027172387E-2</v>
      </c>
      <c r="L28">
        <f>LN(stock_prices!L27/stock_prices!L26)</f>
        <v>-1.0852343314599401E-2</v>
      </c>
      <c r="M28">
        <f>LN(stock_prices!M27/stock_prices!M26)</f>
        <v>-9.3166066464718915E-3</v>
      </c>
      <c r="N28">
        <f>LN(stock_prices!N27/stock_prices!N26)</f>
        <v>-1.711247827048033E-2</v>
      </c>
      <c r="O28">
        <f>LN(stock_prices!O27/stock_prices!O26)</f>
        <v>-3.1256451177617037E-2</v>
      </c>
      <c r="P28">
        <f>LN(stock_prices!P27/stock_prices!P26)</f>
        <v>-8.5749400397709657E-3</v>
      </c>
      <c r="Q28">
        <f>LN(stock_prices!Q27/stock_prices!Q26)</f>
        <v>-1.6469931603199532E-2</v>
      </c>
      <c r="R28">
        <f>LN(stock_prices!R27/stock_prices!R26)</f>
        <v>-2.253048016660451E-2</v>
      </c>
      <c r="S28">
        <f>LN(stock_prices!S27/stock_prices!S26)</f>
        <v>-1.8215404832558499E-2</v>
      </c>
      <c r="T28">
        <f>LN(stock_prices!T27/stock_prices!T26)</f>
        <v>-1.3832088582164661E-2</v>
      </c>
      <c r="U28">
        <f>LN(stock_prices!U27/stock_prices!U26)</f>
        <v>-2.2746158174076467E-2</v>
      </c>
      <c r="V28">
        <f>LN(stock_prices!V27/stock_prices!V26)</f>
        <v>-1.9980305274821343E-2</v>
      </c>
      <c r="W28">
        <f>LN(stock_prices!W27/stock_prices!W26)</f>
        <v>-5.0663028282671467E-3</v>
      </c>
      <c r="X28">
        <f>LN(stock_prices!X27/stock_prices!X26)</f>
        <v>-1.6721766348547506E-2</v>
      </c>
      <c r="Y28">
        <f>LN(stock_prices!Y27/stock_prices!Y26)</f>
        <v>-2.0405046264120236E-2</v>
      </c>
      <c r="Z28">
        <f>LN(stock_prices!Z27/stock_prices!Z26)</f>
        <v>-1.4552882062044961E-2</v>
      </c>
      <c r="AA28">
        <f>LN(stock_prices!AA27/stock_prices!AA26)</f>
        <v>-1.9633656224499994E-3</v>
      </c>
      <c r="AB28">
        <f>LN(stock_prices!AB27/stock_prices!AB26)</f>
        <v>-2.8108359383605785E-2</v>
      </c>
      <c r="AC28">
        <f>LN(stock_prices!AC27/stock_prices!AC26)</f>
        <v>-9.8801426073191357E-3</v>
      </c>
      <c r="AD28">
        <f>LN(stock_prices!AD27/stock_prices!AD26)</f>
        <v>-3.2477351322129616E-2</v>
      </c>
      <c r="AE28">
        <f>LN(stock_prices!AE27/stock_prices!AE26)</f>
        <v>-2.1104083526891363E-2</v>
      </c>
      <c r="AF28">
        <f>LN(stock_prices!AF27/stock_prices!AF26)</f>
        <v>-1.2837671288723677E-2</v>
      </c>
      <c r="AG28">
        <f>LN(stock_prices!AG27/stock_prices!AG26)</f>
        <v>-2.0736285048839634E-2</v>
      </c>
      <c r="AH28">
        <f>LN(stock_prices!AH27/stock_prices!AH26)</f>
        <v>-1.4311185778703437E-2</v>
      </c>
      <c r="AI28">
        <f>LN(stock_prices!AI27/stock_prices!AI26)</f>
        <v>-1.679832514346281E-2</v>
      </c>
      <c r="AJ28">
        <f>LN(stock_prices!AJ27/stock_prices!AJ26)</f>
        <v>-1.4868946309135576E-2</v>
      </c>
      <c r="AK28">
        <f>LN(stock_prices!AK27/stock_prices!AK26)</f>
        <v>-1.0935746024340116E-2</v>
      </c>
      <c r="AL28">
        <f>LN(stock_prices!AL27/stock_prices!AL26)</f>
        <v>-4.8578321234390751E-2</v>
      </c>
      <c r="AM28">
        <f>LN(stock_prices!AM27/stock_prices!AM26)</f>
        <v>-3.1548860703998191E-2</v>
      </c>
      <c r="AN28">
        <f>LN(stock_prices!AN27/stock_prices!AN26)</f>
        <v>-3.8196021022944879E-2</v>
      </c>
      <c r="AO28">
        <f>LN(stock_prices!AO27/stock_prices!AO26)</f>
        <v>-2.4646247398173855E-2</v>
      </c>
      <c r="AP28">
        <f>LN(stock_prices!AP27/stock_prices!AP26)</f>
        <v>-1.0187596595785111E-2</v>
      </c>
      <c r="AQ28">
        <f>LN(stock_prices!AQ27/stock_prices!AQ26)</f>
        <v>-4.0863232314925751E-2</v>
      </c>
      <c r="AR28">
        <f>LN(stock_prices!AR27/stock_prices!AR26)</f>
        <v>-1.4503025759858526E-2</v>
      </c>
      <c r="AS28">
        <f>LN(stock_prices!AS27/stock_prices!AS26)</f>
        <v>-1.4263921289748257E-2</v>
      </c>
      <c r="AT28">
        <f>LN(stock_prices!AT27/stock_prices!AT26)</f>
        <v>-3.4930261468687954E-2</v>
      </c>
      <c r="AU28">
        <f>LN(stock_prices!AU27/stock_prices!AU26)</f>
        <v>-1.8342276517451527E-2</v>
      </c>
      <c r="AV28">
        <f>LN(stock_prices!AV27/stock_prices!AV26)</f>
        <v>-1.1622850089658477E-2</v>
      </c>
      <c r="AW28">
        <f>LN(stock_prices!AW27/stock_prices!AW26)</f>
        <v>-8.7832736971863827E-3</v>
      </c>
      <c r="AX28">
        <f>LN(stock_prices!AX27/stock_prices!AX26)</f>
        <v>-2.7327000871844098E-2</v>
      </c>
      <c r="AY28">
        <f>LN(stock_prices!AY27/stock_prices!AY26)</f>
        <v>-2.1561718481961936E-2</v>
      </c>
    </row>
    <row r="29" spans="1:51" x14ac:dyDescent="0.3">
      <c r="A29" s="1">
        <v>43593</v>
      </c>
      <c r="B29">
        <f>LN(stock_prices!B28/stock_prices!B27)</f>
        <v>-5.6055971962822295E-3</v>
      </c>
      <c r="C29">
        <f>LN(stock_prices!C28/stock_prices!C27)</f>
        <v>-1.7071942771495603E-2</v>
      </c>
      <c r="D29">
        <f>LN(stock_prices!D28/stock_prices!D27)</f>
        <v>-8.3399198069585845E-3</v>
      </c>
      <c r="E29">
        <f>LN(stock_prices!E28/stock_prices!E27)</f>
        <v>1.232526186301053E-2</v>
      </c>
      <c r="F29">
        <f>LN(stock_prices!F28/stock_prices!F27)</f>
        <v>-1.0834104850245552E-3</v>
      </c>
      <c r="G29">
        <f>LN(stock_prices!G28/stock_prices!G27)</f>
        <v>9.1293025246058524E-3</v>
      </c>
      <c r="H29">
        <f>LN(stock_prices!H28/stock_prices!H27)</f>
        <v>-0.12117887971316686</v>
      </c>
      <c r="I29">
        <f>LN(stock_prices!I28/stock_prices!I27)</f>
        <v>-7.7766516085877955E-3</v>
      </c>
      <c r="J29">
        <f>LN(stock_prices!J28/stock_prices!J27)</f>
        <v>2.7825726007307729E-3</v>
      </c>
      <c r="K29">
        <f>LN(stock_prices!K28/stock_prices!K27)</f>
        <v>-2.5492733843632438E-4</v>
      </c>
      <c r="L29">
        <f>LN(stock_prices!L28/stock_prices!L27)</f>
        <v>-8.7027453397950441E-3</v>
      </c>
      <c r="M29">
        <f>LN(stock_prices!M28/stock_prices!M27)</f>
        <v>3.5277031022181936E-3</v>
      </c>
      <c r="N29">
        <f>LN(stock_prices!N28/stock_prices!N27)</f>
        <v>2.4535716813414655E-4</v>
      </c>
      <c r="O29">
        <f>LN(stock_prices!O28/stock_prices!O27)</f>
        <v>1.4123849347067025E-2</v>
      </c>
      <c r="P29">
        <f>LN(stock_prices!P28/stock_prices!P27)</f>
        <v>0</v>
      </c>
      <c r="Q29">
        <f>LN(stock_prices!Q28/stock_prices!Q27)</f>
        <v>-5.3139519688733105E-3</v>
      </c>
      <c r="R29">
        <f>LN(stock_prices!R28/stock_prices!R27)</f>
        <v>2.5891267178917688E-3</v>
      </c>
      <c r="S29">
        <f>LN(stock_prices!S28/stock_prices!S27)</f>
        <v>-4.0187910329462931E-3</v>
      </c>
      <c r="T29">
        <f>LN(stock_prices!T28/stock_prices!T27)</f>
        <v>-1.2772758241316885E-2</v>
      </c>
      <c r="U29">
        <f>LN(stock_prices!U28/stock_prices!U27)</f>
        <v>-1.1509691371507683E-3</v>
      </c>
      <c r="V29">
        <f>LN(stock_prices!V28/stock_prices!V27)</f>
        <v>1.105881663308402E-2</v>
      </c>
      <c r="W29">
        <f>LN(stock_prices!W28/stock_prices!W27)</f>
        <v>-6.2707828228664823E-3</v>
      </c>
      <c r="X29">
        <f>LN(stock_prices!X28/stock_prices!X27)</f>
        <v>4.8181447511618921E-3</v>
      </c>
      <c r="Y29">
        <f>LN(stock_prices!Y28/stock_prices!Y27)</f>
        <v>-3.7492883175017352E-4</v>
      </c>
      <c r="Z29">
        <f>LN(stock_prices!Z28/stock_prices!Z27)</f>
        <v>-2.4870876299321519E-2</v>
      </c>
      <c r="AA29">
        <f>LN(stock_prices!AA28/stock_prices!AA27)</f>
        <v>-7.5621212921724683E-3</v>
      </c>
      <c r="AB29">
        <f>LN(stock_prices!AB28/stock_prices!AB27)</f>
        <v>1.600034134644112E-2</v>
      </c>
      <c r="AC29">
        <f>LN(stock_prices!AC28/stock_prices!AC27)</f>
        <v>-8.1719815788949563E-3</v>
      </c>
      <c r="AD29">
        <f>LN(stock_prices!AD28/stock_prices!AD27)</f>
        <v>8.7981608896042611E-4</v>
      </c>
      <c r="AE29">
        <f>LN(stock_prices!AE28/stock_prices!AE27)</f>
        <v>3.7411950705521646E-4</v>
      </c>
      <c r="AF29">
        <f>LN(stock_prices!AF28/stock_prices!AF27)</f>
        <v>3.42697540624055E-3</v>
      </c>
      <c r="AG29">
        <f>LN(stock_prices!AG28/stock_prices!AG27)</f>
        <v>-7.961481340324637E-5</v>
      </c>
      <c r="AH29">
        <f>LN(stock_prices!AH28/stock_prices!AH27)</f>
        <v>1.0983985273558214E-2</v>
      </c>
      <c r="AI29">
        <f>LN(stock_prices!AI28/stock_prices!AI27)</f>
        <v>-1.2097825215013198E-2</v>
      </c>
      <c r="AJ29">
        <f>LN(stock_prices!AJ28/stock_prices!AJ27)</f>
        <v>-1.5093373059942718E-2</v>
      </c>
      <c r="AK29">
        <f>LN(stock_prices!AK28/stock_prices!AK27)</f>
        <v>-2.7919553747631345E-2</v>
      </c>
      <c r="AL29">
        <f>LN(stock_prices!AL28/stock_prices!AL27)</f>
        <v>-1.0861598139391845E-2</v>
      </c>
      <c r="AM29">
        <f>LN(stock_prices!AM28/stock_prices!AM27)</f>
        <v>6.8123829417772869E-2</v>
      </c>
      <c r="AN29">
        <f>LN(stock_prices!AN28/stock_prices!AN27)</f>
        <v>4.6682245849168028E-3</v>
      </c>
      <c r="AO29">
        <f>LN(stock_prices!AO28/stock_prices!AO27)</f>
        <v>2.0515373535430546E-3</v>
      </c>
      <c r="AP29">
        <f>LN(stock_prices!AP28/stock_prices!AP27)</f>
        <v>3.1741825321509291E-4</v>
      </c>
      <c r="AQ29">
        <f>LN(stock_prices!AQ28/stock_prices!AQ27)</f>
        <v>1.914205591369793E-3</v>
      </c>
      <c r="AR29">
        <f>LN(stock_prices!AR28/stock_prices!AR27)</f>
        <v>1.1012069747225557E-3</v>
      </c>
      <c r="AS29">
        <f>LN(stock_prices!AS28/stock_prices!AS27)</f>
        <v>4.3076240324369051E-3</v>
      </c>
      <c r="AT29">
        <f>LN(stock_prices!AT28/stock_prices!AT27)</f>
        <v>6.085483714964964E-3</v>
      </c>
      <c r="AU29">
        <f>LN(stock_prices!AU28/stock_prices!AU27)</f>
        <v>1.0522501360674225E-2</v>
      </c>
      <c r="AV29">
        <f>LN(stock_prices!AV28/stock_prices!AV27)</f>
        <v>1.1548813916338951E-2</v>
      </c>
      <c r="AW29">
        <f>LN(stock_prices!AW28/stock_prices!AW27)</f>
        <v>3.3367569103406484E-2</v>
      </c>
      <c r="AX29">
        <f>LN(stock_prices!AX28/stock_prices!AX27)</f>
        <v>1.971334167427296E-4</v>
      </c>
      <c r="AY29">
        <f>LN(stock_prices!AY28/stock_prices!AY27)</f>
        <v>6.3139135442996435E-3</v>
      </c>
    </row>
    <row r="30" spans="1:51" x14ac:dyDescent="0.3">
      <c r="A30" s="1">
        <v>43594</v>
      </c>
      <c r="B30">
        <f>LN(stock_prices!B29/stock_prices!B28)</f>
        <v>-2.3264508178410158E-2</v>
      </c>
      <c r="C30">
        <f>LN(stock_prices!C29/stock_prices!C28)</f>
        <v>-8.9806064042278286E-3</v>
      </c>
      <c r="D30">
        <f>LN(stock_prices!D29/stock_prices!D28)</f>
        <v>-1.6625205567695797E-2</v>
      </c>
      <c r="E30">
        <f>LN(stock_prices!E29/stock_prices!E28)</f>
        <v>-5.9828918739050106E-3</v>
      </c>
      <c r="F30">
        <f>LN(stock_prices!F29/stock_prices!F28)</f>
        <v>-3.5470574454342491E-3</v>
      </c>
      <c r="G30">
        <f>LN(stock_prices!G29/stock_prices!G28)</f>
        <v>1.5124405054438178E-2</v>
      </c>
      <c r="H30">
        <f>LN(stock_prices!H29/stock_prices!H28)</f>
        <v>3.2821362797090005E-3</v>
      </c>
      <c r="I30">
        <f>LN(stock_prices!I29/stock_prices!I28)</f>
        <v>-9.0305261304059834E-3</v>
      </c>
      <c r="J30">
        <f>LN(stock_prices!J29/stock_prices!J28)</f>
        <v>2.5340576799519755E-3</v>
      </c>
      <c r="K30">
        <f>LN(stock_prices!K29/stock_prices!K28)</f>
        <v>-3.5124920473389642E-3</v>
      </c>
      <c r="L30">
        <f>LN(stock_prices!L29/stock_prices!L28)</f>
        <v>-8.4525680157841437E-3</v>
      </c>
      <c r="M30">
        <f>LN(stock_prices!M29/stock_prices!M28)</f>
        <v>-7.9308769906591189E-3</v>
      </c>
      <c r="N30">
        <f>LN(stock_prices!N29/stock_prices!N28)</f>
        <v>5.545650091982636E-3</v>
      </c>
      <c r="O30">
        <f>LN(stock_prices!O29/stock_prices!O28)</f>
        <v>-3.2609673998417106E-3</v>
      </c>
      <c r="P30">
        <f>LN(stock_prices!P29/stock_prices!P28)</f>
        <v>-6.8926375505013694E-3</v>
      </c>
      <c r="Q30">
        <f>LN(stock_prices!Q29/stock_prices!Q28)</f>
        <v>-7.9957109367776954E-4</v>
      </c>
      <c r="R30">
        <f>LN(stock_prices!R29/stock_prices!R28)</f>
        <v>-1.6327511198641988E-2</v>
      </c>
      <c r="S30">
        <f>LN(stock_prices!S29/stock_prices!S28)</f>
        <v>-3.0246939414459622E-3</v>
      </c>
      <c r="T30">
        <f>LN(stock_prices!T29/stock_prices!T28)</f>
        <v>2.2058328762496054E-3</v>
      </c>
      <c r="U30">
        <f>LN(stock_prices!U29/stock_prices!U28)</f>
        <v>-5.422543659785087E-3</v>
      </c>
      <c r="V30">
        <f>LN(stock_prices!V29/stock_prices!V28)</f>
        <v>-8.5906791292190351E-3</v>
      </c>
      <c r="W30">
        <f>LN(stock_prices!W29/stock_prices!W28)</f>
        <v>1.0559317115254822E-2</v>
      </c>
      <c r="X30">
        <f>LN(stock_prices!X29/stock_prices!X28)</f>
        <v>1.1483929011235615E-2</v>
      </c>
      <c r="Y30">
        <f>LN(stock_prices!Y29/stock_prices!Y28)</f>
        <v>-9.0395798172718637E-3</v>
      </c>
      <c r="Z30">
        <f>LN(stock_prices!Z29/stock_prices!Z28)</f>
        <v>-5.4676729776046776E-2</v>
      </c>
      <c r="AA30">
        <f>LN(stock_prices!AA29/stock_prices!AA28)</f>
        <v>2.6367592444769467E-3</v>
      </c>
      <c r="AB30">
        <f>LN(stock_prices!AB29/stock_prices!AB28)</f>
        <v>4.4198599469560682E-3</v>
      </c>
      <c r="AC30">
        <f>LN(stock_prices!AC29/stock_prices!AC28)</f>
        <v>-2.1313609189342251E-2</v>
      </c>
      <c r="AD30">
        <f>LN(stock_prices!AD29/stock_prices!AD28)</f>
        <v>-8.6861703307095448E-3</v>
      </c>
      <c r="AE30">
        <f>LN(stock_prices!AE29/stock_prices!AE28)</f>
        <v>-1.033947076897525E-2</v>
      </c>
      <c r="AF30">
        <f>LN(stock_prices!AF29/stock_prices!AF28)</f>
        <v>-5.926903561382404E-3</v>
      </c>
      <c r="AG30">
        <f>LN(stock_prices!AG29/stock_prices!AG28)</f>
        <v>-7.9749114382860793E-5</v>
      </c>
      <c r="AH30">
        <f>LN(stock_prices!AH29/stock_prices!AH28)</f>
        <v>-3.152503791485971E-3</v>
      </c>
      <c r="AI30">
        <f>LN(stock_prices!AI29/stock_prices!AI28)</f>
        <v>-3.6491431195715897E-3</v>
      </c>
      <c r="AJ30">
        <f>LN(stock_prices!AJ29/stock_prices!AJ28)</f>
        <v>-1.4124349488993436E-2</v>
      </c>
      <c r="AK30">
        <f>LN(stock_prices!AK29/stock_prices!AK28)</f>
        <v>0</v>
      </c>
      <c r="AL30">
        <f>LN(stock_prices!AL29/stock_prices!AL28)</f>
        <v>-6.0137552527419133E-3</v>
      </c>
      <c r="AM30">
        <f>LN(stock_prices!AM29/stock_prices!AM28)</f>
        <v>0</v>
      </c>
      <c r="AN30">
        <f>LN(stock_prices!AN29/stock_prices!AN28)</f>
        <v>-2.1679908392473364E-2</v>
      </c>
      <c r="AO30">
        <f>LN(stock_prices!AO29/stock_prices!AO28)</f>
        <v>-3.0275149225183185E-3</v>
      </c>
      <c r="AP30">
        <f>LN(stock_prices!AP29/stock_prices!AP28)</f>
        <v>2.3811745903299351E-4</v>
      </c>
      <c r="AQ30">
        <f>LN(stock_prices!AQ29/stock_prices!AQ28)</f>
        <v>2.7176309285306547E-3</v>
      </c>
      <c r="AR30">
        <f>LN(stock_prices!AR29/stock_prices!AR28)</f>
        <v>-8.1514953142507458E-5</v>
      </c>
      <c r="AS30">
        <f>LN(stock_prices!AS29/stock_prices!AS28)</f>
        <v>-6.2769725602283095E-3</v>
      </c>
      <c r="AT30">
        <f>LN(stock_prices!AT29/stock_prices!AT28)</f>
        <v>-5.008939700857991E-3</v>
      </c>
      <c r="AU30">
        <f>LN(stock_prices!AU29/stock_prices!AU28)</f>
        <v>1.1208830395732429E-3</v>
      </c>
      <c r="AV30">
        <f>LN(stock_prices!AV29/stock_prices!AV28)</f>
        <v>-1.0425327884659396E-2</v>
      </c>
      <c r="AW30">
        <f>LN(stock_prices!AW29/stock_prices!AW28)</f>
        <v>-1.3612818238035149E-2</v>
      </c>
      <c r="AX30">
        <f>LN(stock_prices!AX29/stock_prices!AX28)</f>
        <v>-1.0802314723210372E-2</v>
      </c>
      <c r="AY30">
        <f>LN(stock_prices!AY29/stock_prices!AY28)</f>
        <v>-1.4820871363052034E-3</v>
      </c>
    </row>
    <row r="31" spans="1:51" x14ac:dyDescent="0.3">
      <c r="A31" s="1">
        <v>43595</v>
      </c>
      <c r="B31">
        <f>LN(stock_prices!B30/stock_prices!B29)</f>
        <v>3.6547015771734434E-3</v>
      </c>
      <c r="C31">
        <f>LN(stock_prices!C30/stock_prices!C29)</f>
        <v>7.3235810462714953E-3</v>
      </c>
      <c r="D31">
        <f>LN(stock_prices!D30/stock_prices!D29)</f>
        <v>8.215226154531843E-3</v>
      </c>
      <c r="E31">
        <f>LN(stock_prices!E30/stock_prices!E29)</f>
        <v>5.9828918739049707E-3</v>
      </c>
      <c r="F31">
        <f>LN(stock_prices!F30/stock_prices!F29)</f>
        <v>9.7065438260282785E-3</v>
      </c>
      <c r="G31">
        <f>LN(stock_prices!G30/stock_prices!G29)</f>
        <v>2.1794757736940021E-2</v>
      </c>
      <c r="H31">
        <f>LN(stock_prices!H30/stock_prices!H29)</f>
        <v>-2.8246965402832312E-2</v>
      </c>
      <c r="I31">
        <f>LN(stock_prices!I30/stock_prices!I29)</f>
        <v>2.4290817864071553E-2</v>
      </c>
      <c r="J31">
        <f>LN(stock_prices!J30/stock_prices!J29)</f>
        <v>1.1621677123928536E-2</v>
      </c>
      <c r="K31">
        <f>LN(stock_prices!K30/stock_prices!K29)</f>
        <v>2.2957555296139878E-2</v>
      </c>
      <c r="L31">
        <f>LN(stock_prices!L30/stock_prices!L29)</f>
        <v>5.2101481664149994E-3</v>
      </c>
      <c r="M31">
        <f>LN(stock_prices!M30/stock_prices!M29)</f>
        <v>1.6837590853532994E-2</v>
      </c>
      <c r="N31">
        <f>LN(stock_prices!N30/stock_prices!N29)</f>
        <v>-9.1504557633647256E-3</v>
      </c>
      <c r="O31">
        <f>LN(stock_prices!O30/stock_prices!O29)</f>
        <v>-1.086288194722527E-2</v>
      </c>
      <c r="P31">
        <f>LN(stock_prices!P30/stock_prices!P29)</f>
        <v>3.297918907874267E-3</v>
      </c>
      <c r="Q31">
        <f>LN(stock_prices!Q30/stock_prices!Q29)</f>
        <v>-8.8843910660894434E-5</v>
      </c>
      <c r="R31">
        <f>LN(stock_prices!R30/stock_prices!R29)</f>
        <v>-1.3508948154268549E-2</v>
      </c>
      <c r="S31">
        <f>LN(stock_prices!S30/stock_prices!S29)</f>
        <v>-4.3852212777622758E-3</v>
      </c>
      <c r="T31">
        <f>LN(stock_prices!T30/stock_prices!T29)</f>
        <v>-3.2896861314800894E-4</v>
      </c>
      <c r="U31">
        <f>LN(stock_prices!U30/stock_prices!U29)</f>
        <v>-3.6820234958012954E-3</v>
      </c>
      <c r="V31">
        <f>LN(stock_prices!V30/stock_prices!V29)</f>
        <v>-9.4943950749063408E-3</v>
      </c>
      <c r="W31">
        <f>LN(stock_prices!W30/stock_prices!W29)</f>
        <v>2.5255097675086326E-3</v>
      </c>
      <c r="X31">
        <f>LN(stock_prices!X30/stock_prices!X29)</f>
        <v>1.4475585448535604E-2</v>
      </c>
      <c r="Y31">
        <f>LN(stock_prices!Y30/stock_prices!Y29)</f>
        <v>-7.5701887840871332E-4</v>
      </c>
      <c r="Z31">
        <f>LN(stock_prices!Z30/stock_prices!Z29)</f>
        <v>-9.0497924248747856E-3</v>
      </c>
      <c r="AA31">
        <f>LN(stock_prices!AA30/stock_prices!AA29)</f>
        <v>7.8689833952226319E-3</v>
      </c>
      <c r="AB31">
        <f>LN(stock_prices!AB30/stock_prices!AB29)</f>
        <v>2.7190365556269844E-2</v>
      </c>
      <c r="AC31">
        <f>LN(stock_prices!AC30/stock_prices!AC29)</f>
        <v>-4.536669769886547E-3</v>
      </c>
      <c r="AD31">
        <f>LN(stock_prices!AD30/stock_prices!AD29)</f>
        <v>3.9844320635747605E-3</v>
      </c>
      <c r="AE31">
        <f>LN(stock_prices!AE30/stock_prices!AE29)</f>
        <v>8.2801263924961142E-3</v>
      </c>
      <c r="AF31">
        <f>LN(stock_prices!AF30/stock_prices!AF29)</f>
        <v>5.6159086378520266E-3</v>
      </c>
      <c r="AG31">
        <f>LN(stock_prices!AG30/stock_prices!AG29)</f>
        <v>1.2904461546893719E-2</v>
      </c>
      <c r="AH31">
        <f>LN(stock_prices!AH30/stock_prices!AH29)</f>
        <v>7.4020456557158248E-3</v>
      </c>
      <c r="AI31">
        <f>LN(stock_prices!AI30/stock_prices!AI29)</f>
        <v>4.0044547592877639E-3</v>
      </c>
      <c r="AJ31">
        <f>LN(stock_prices!AJ30/stock_prices!AJ29)</f>
        <v>4.9577454916036974E-3</v>
      </c>
      <c r="AK31">
        <f>LN(stock_prices!AK30/stock_prices!AK29)</f>
        <v>4.5214722342091319E-4</v>
      </c>
      <c r="AL31">
        <f>LN(stock_prices!AL30/stock_prices!AL29)</f>
        <v>-1.2137105950735286E-2</v>
      </c>
      <c r="AM31">
        <f>LN(stock_prices!AM30/stock_prices!AM29)</f>
        <v>-9.6637231089756557E-3</v>
      </c>
      <c r="AN31">
        <f>LN(stock_prices!AN30/stock_prices!AN29)</f>
        <v>-8.0824067394007475E-3</v>
      </c>
      <c r="AO31">
        <f>LN(stock_prices!AO30/stock_prices!AO29)</f>
        <v>0</v>
      </c>
      <c r="AP31">
        <f>LN(stock_prices!AP30/stock_prices!AP29)</f>
        <v>1.5429614478731167E-2</v>
      </c>
      <c r="AQ31">
        <f>LN(stock_prices!AQ30/stock_prices!AQ29)</f>
        <v>-4.8390481096539623E-2</v>
      </c>
      <c r="AR31">
        <f>LN(stock_prices!AR30/stock_prices!AR29)</f>
        <v>8.6049429046440081E-3</v>
      </c>
      <c r="AS31">
        <f>LN(stock_prices!AS30/stock_prices!AS29)</f>
        <v>4.3953437752308934E-4</v>
      </c>
      <c r="AT31">
        <f>LN(stock_prices!AT30/stock_prices!AT29)</f>
        <v>-1.2996593619106104E-2</v>
      </c>
      <c r="AU31">
        <f>LN(stock_prices!AU30/stock_prices!AU29)</f>
        <v>-2.617413733439591E-3</v>
      </c>
      <c r="AV31">
        <f>LN(stock_prices!AV30/stock_prices!AV29)</f>
        <v>3.3627769518533098E-3</v>
      </c>
      <c r="AW31">
        <f>LN(stock_prices!AW30/stock_prices!AW29)</f>
        <v>-1.0651312275120034E-3</v>
      </c>
      <c r="AX31">
        <f>LN(stock_prices!AX30/stock_prices!AX29)</f>
        <v>-1.3950338642739587E-2</v>
      </c>
      <c r="AY31">
        <f>LN(stock_prices!AY30/stock_prices!AY29)</f>
        <v>7.3883255115764429E-3</v>
      </c>
    </row>
    <row r="32" spans="1:51" x14ac:dyDescent="0.3">
      <c r="A32" s="1">
        <v>43598</v>
      </c>
      <c r="B32">
        <f>LN(stock_prices!B31/stock_prices!B30)</f>
        <v>-4.7569952974549815E-2</v>
      </c>
      <c r="C32">
        <f>LN(stock_prices!C31/stock_prices!C30)</f>
        <v>2.4894821302323351E-2</v>
      </c>
      <c r="D32">
        <f>LN(stock_prices!D31/stock_prices!D30)</f>
        <v>-3.5732492548168487E-2</v>
      </c>
      <c r="E32">
        <f>LN(stock_prices!E31/stock_prices!E30)</f>
        <v>-3.7551879279676771E-2</v>
      </c>
      <c r="F32">
        <f>LN(stock_prices!F31/stock_prices!F30)</f>
        <v>-3.9479287650722263E-2</v>
      </c>
      <c r="G32">
        <f>LN(stock_prices!G31/stock_prices!G30)</f>
        <v>-3.5661631196933288E-2</v>
      </c>
      <c r="H32">
        <f>LN(stock_prices!H31/stock_prices!H30)</f>
        <v>-3.1456557140067946E-2</v>
      </c>
      <c r="I32">
        <f>LN(stock_prices!I31/stock_prices!I30)</f>
        <v>-2.2978652126631961E-2</v>
      </c>
      <c r="J32">
        <f>LN(stock_prices!J31/stock_prices!J30)</f>
        <v>-1.7059465165577339E-2</v>
      </c>
      <c r="K32">
        <f>LN(stock_prices!K31/stock_prices!K30)</f>
        <v>-4.3380963306926687E-2</v>
      </c>
      <c r="L32">
        <f>LN(stock_prices!L31/stock_prices!L30)</f>
        <v>-3.9415682693187203E-2</v>
      </c>
      <c r="M32">
        <f>LN(stock_prices!M31/stock_prices!M30)</f>
        <v>9.4280031714826711E-4</v>
      </c>
      <c r="N32">
        <f>LN(stock_prices!N31/stock_prices!N30)</f>
        <v>-2.982305901859823E-2</v>
      </c>
      <c r="O32">
        <f>LN(stock_prices!O31/stock_prices!O30)</f>
        <v>-4.6000094991832559E-2</v>
      </c>
      <c r="P32">
        <f>LN(stock_prices!P31/stock_prices!P30)</f>
        <v>-1.9113554972922362E-2</v>
      </c>
      <c r="Q32">
        <f>LN(stock_prices!Q31/stock_prices!Q30)</f>
        <v>-2.7574359756475795E-2</v>
      </c>
      <c r="R32">
        <f>LN(stock_prices!R31/stock_prices!R30)</f>
        <v>-6.0992774731908145E-2</v>
      </c>
      <c r="S32">
        <f>LN(stock_prices!S31/stock_prices!S30)</f>
        <v>-4.6004964389459224E-2</v>
      </c>
      <c r="T32">
        <f>LN(stock_prices!T31/stock_prices!T30)</f>
        <v>-3.5427298454783387E-2</v>
      </c>
      <c r="U32">
        <f>LN(stock_prices!U31/stock_prices!U30)</f>
        <v>-4.9725302033590234E-2</v>
      </c>
      <c r="V32">
        <f>LN(stock_prices!V31/stock_prices!V30)</f>
        <v>-2.6051937392260433E-2</v>
      </c>
      <c r="W32">
        <f>LN(stock_prices!W31/stock_prices!W30)</f>
        <v>4.8388834760521972E-3</v>
      </c>
      <c r="X32">
        <f>LN(stock_prices!X31/stock_prices!X30)</f>
        <v>-2.0862236478916611E-2</v>
      </c>
      <c r="Y32">
        <f>LN(stock_prices!Y31/stock_prices!Y30)</f>
        <v>-3.7026977960818122E-2</v>
      </c>
      <c r="Z32">
        <f>LN(stock_prices!Z31/stock_prices!Z30)</f>
        <v>-3.1664980971745881E-2</v>
      </c>
      <c r="AA32">
        <f>LN(stock_prices!AA31/stock_prices!AA30)</f>
        <v>-4.9108493590696274E-3</v>
      </c>
      <c r="AB32">
        <f>LN(stock_prices!AB31/stock_prices!AB30)</f>
        <v>-6.3489917524341563E-2</v>
      </c>
      <c r="AC32">
        <f>LN(stock_prices!AC31/stock_prices!AC30)</f>
        <v>-1.6898542994753071E-2</v>
      </c>
      <c r="AD32">
        <f>LN(stock_prices!AD31/stock_prices!AD30)</f>
        <v>-5.3233022817760531E-2</v>
      </c>
      <c r="AE32">
        <f>LN(stock_prices!AE31/stock_prices!AE30)</f>
        <v>-3.9370646607323936E-2</v>
      </c>
      <c r="AF32">
        <f>LN(stock_prices!AF31/stock_prices!AF30)</f>
        <v>-2.1255941842860077E-2</v>
      </c>
      <c r="AG32">
        <f>LN(stock_prices!AG31/stock_prices!AG30)</f>
        <v>-3.0184346362090778E-2</v>
      </c>
      <c r="AH32">
        <f>LN(stock_prices!AH31/stock_prices!AH30)</f>
        <v>-3.2986548846982482E-2</v>
      </c>
      <c r="AI32">
        <f>LN(stock_prices!AI31/stock_prices!AI30)</f>
        <v>-4.9985364669978501E-2</v>
      </c>
      <c r="AJ32">
        <f>LN(stock_prices!AJ31/stock_prices!AJ30)</f>
        <v>-1.3217928789297059E-2</v>
      </c>
      <c r="AK32">
        <f>LN(stock_prices!AK31/stock_prices!AK30)</f>
        <v>-5.9320079006540537E-2</v>
      </c>
      <c r="AL32">
        <f>LN(stock_prices!AL31/stock_prices!AL30)</f>
        <v>-6.46257384974636E-2</v>
      </c>
      <c r="AM32">
        <f>LN(stock_prices!AM31/stock_prices!AM30)</f>
        <v>-2.5120421334616134E-2</v>
      </c>
      <c r="AN32">
        <f>LN(stock_prices!AN31/stock_prices!AN30)</f>
        <v>-6.3394020118351282E-2</v>
      </c>
      <c r="AO32">
        <f>LN(stock_prices!AO31/stock_prices!AO30)</f>
        <v>-2.2031508240927707E-2</v>
      </c>
      <c r="AP32">
        <f>LN(stock_prices!AP31/stock_prices!AP30)</f>
        <v>-6.6621644858116842E-3</v>
      </c>
      <c r="AQ32">
        <f>LN(stock_prices!AQ31/stock_prices!AQ30)</f>
        <v>-6.3732996413131682E-2</v>
      </c>
      <c r="AR32">
        <f>LN(stock_prices!AR31/stock_prices!AR30)</f>
        <v>-2.4755193869401376E-2</v>
      </c>
      <c r="AS32">
        <f>LN(stock_prices!AS31/stock_prices!AS30)</f>
        <v>-2.6094467230725588E-2</v>
      </c>
      <c r="AT32">
        <f>LN(stock_prices!AT31/stock_prices!AT30)</f>
        <v>-7.4536644199346844E-2</v>
      </c>
      <c r="AU32">
        <f>LN(stock_prices!AU31/stock_prices!AU30)</f>
        <v>-2.4636364947941171E-2</v>
      </c>
      <c r="AV32">
        <f>LN(stock_prices!AV31/stock_prices!AV30)</f>
        <v>-2.0348873924056356E-2</v>
      </c>
      <c r="AW32">
        <f>LN(stock_prices!AW31/stock_prices!AW30)</f>
        <v>-5.5037114818015986E-2</v>
      </c>
      <c r="AX32">
        <f>LN(stock_prices!AX31/stock_prices!AX30)</f>
        <v>-5.9876813110166148E-2</v>
      </c>
      <c r="AY32">
        <f>LN(stock_prices!AY31/stock_prices!AY30)</f>
        <v>-2.9128299190105324E-2</v>
      </c>
    </row>
    <row r="33" spans="1:51" x14ac:dyDescent="0.3">
      <c r="A33" s="1">
        <v>43599</v>
      </c>
      <c r="B33">
        <f>LN(stock_prices!B32/stock_prices!B31)</f>
        <v>7.7772728627793115E-3</v>
      </c>
      <c r="C33">
        <f>LN(stock_prices!C32/stock_prices!C31)</f>
        <v>-2.5915130447931962E-3</v>
      </c>
      <c r="D33">
        <f>LN(stock_prices!D32/stock_prices!D31)</f>
        <v>1.304367065569346E-2</v>
      </c>
      <c r="E33">
        <f>LN(stock_prices!E32/stock_prices!E31)</f>
        <v>4.4874841279963308E-2</v>
      </c>
      <c r="F33">
        <f>LN(stock_prices!F32/stock_prices!F31)</f>
        <v>1.5420177379038402E-2</v>
      </c>
      <c r="G33">
        <f>LN(stock_prices!G32/stock_prices!G31)</f>
        <v>9.7270061090645194E-3</v>
      </c>
      <c r="H33">
        <f>LN(stock_prices!H32/stock_prices!H31)</f>
        <v>2.1506205220963682E-2</v>
      </c>
      <c r="I33">
        <f>LN(stock_prices!I32/stock_prices!I31)</f>
        <v>2.6351368706845731E-2</v>
      </c>
      <c r="J33">
        <f>LN(stock_prices!J32/stock_prices!J31)</f>
        <v>1.3718593571041236E-2</v>
      </c>
      <c r="K33">
        <f>LN(stock_prices!K32/stock_prices!K31)</f>
        <v>3.1620223071974804E-2</v>
      </c>
      <c r="L33">
        <f>LN(stock_prices!L32/stock_prices!L31)</f>
        <v>1.5421015526042706E-2</v>
      </c>
      <c r="M33">
        <f>LN(stock_prices!M32/stock_prices!M31)</f>
        <v>-4.8179448518326914E-3</v>
      </c>
      <c r="N33">
        <f>LN(stock_prices!N32/stock_prices!N31)</f>
        <v>-8.321367700417609E-3</v>
      </c>
      <c r="O33">
        <f>LN(stock_prices!O32/stock_prices!O31)</f>
        <v>1.1897083297543997E-2</v>
      </c>
      <c r="P33">
        <f>LN(stock_prices!P32/stock_prices!P31)</f>
        <v>4.9171293478452406E-3</v>
      </c>
      <c r="Q33">
        <f>LN(stock_prices!Q32/stock_prices!Q31)</f>
        <v>7.917473858374274E-3</v>
      </c>
      <c r="R33">
        <f>LN(stock_prices!R32/stock_prices!R31)</f>
        <v>7.7198314378449139E-3</v>
      </c>
      <c r="S33">
        <f>LN(stock_prices!S32/stock_prices!S31)</f>
        <v>1.3012335176198622E-2</v>
      </c>
      <c r="T33">
        <f>LN(stock_prices!T32/stock_prices!T31)</f>
        <v>2.8958241269557188E-2</v>
      </c>
      <c r="U33">
        <f>LN(stock_prices!U32/stock_prices!U31)</f>
        <v>2.174791090102688E-2</v>
      </c>
      <c r="V33">
        <f>LN(stock_prices!V32/stock_prices!V31)</f>
        <v>2.4391444353368433E-2</v>
      </c>
      <c r="W33">
        <f>LN(stock_prices!W32/stock_prices!W31)</f>
        <v>3.4695451651370343E-3</v>
      </c>
      <c r="X33">
        <f>LN(stock_prices!X32/stock_prices!X31)</f>
        <v>3.3426132846699828E-3</v>
      </c>
      <c r="Y33">
        <f>LN(stock_prices!Y32/stock_prices!Y31)</f>
        <v>1.5704702194078914E-3</v>
      </c>
      <c r="Z33">
        <f>LN(stock_prices!Z32/stock_prices!Z31)</f>
        <v>9.1182666283680588E-3</v>
      </c>
      <c r="AA33">
        <f>LN(stock_prices!AA32/stock_prices!AA31)</f>
        <v>2.0143601658325416E-2</v>
      </c>
      <c r="AB33">
        <f>LN(stock_prices!AB32/stock_prices!AB31)</f>
        <v>4.0334070626701107E-2</v>
      </c>
      <c r="AC33">
        <f>LN(stock_prices!AC32/stock_prices!AC31)</f>
        <v>2.3612164067042696E-2</v>
      </c>
      <c r="AD33">
        <f>LN(stock_prices!AD32/stock_prices!AD31)</f>
        <v>1.3576299845331442E-2</v>
      </c>
      <c r="AE33">
        <f>LN(stock_prices!AE32/stock_prices!AE31)</f>
        <v>1.3937514156260029E-2</v>
      </c>
      <c r="AF33">
        <f>LN(stock_prices!AF32/stock_prices!AF31)</f>
        <v>1.8139961360150007E-2</v>
      </c>
      <c r="AG33">
        <f>LN(stock_prices!AG32/stock_prices!AG31)</f>
        <v>1.1125601685833417E-2</v>
      </c>
      <c r="AH33">
        <f>LN(stock_prices!AH32/stock_prices!AH31)</f>
        <v>1.9036827974385103E-3</v>
      </c>
      <c r="AI33">
        <f>LN(stock_prices!AI32/stock_prices!AI31)</f>
        <v>1.7858426760004847E-2</v>
      </c>
      <c r="AJ33">
        <f>LN(stock_prices!AJ32/stock_prices!AJ31)</f>
        <v>9.4591423418028311E-3</v>
      </c>
      <c r="AK33">
        <f>LN(stock_prices!AK32/stock_prices!AK31)</f>
        <v>2.3889619223429481E-2</v>
      </c>
      <c r="AL33">
        <f>LN(stock_prices!AL32/stock_prices!AL31)</f>
        <v>3.7438772325213192E-2</v>
      </c>
      <c r="AM33">
        <f>LN(stock_prices!AM32/stock_prices!AM31)</f>
        <v>2.8906440247895814E-2</v>
      </c>
      <c r="AN33">
        <f>LN(stock_prices!AN32/stock_prices!AN31)</f>
        <v>2.2404132385893637E-2</v>
      </c>
      <c r="AO33">
        <f>LN(stock_prices!AO32/stock_prices!AO31)</f>
        <v>6.7023123525898655E-3</v>
      </c>
      <c r="AP33">
        <f>LN(stock_prices!AP32/stock_prices!AP31)</f>
        <v>1.9641056825110167E-3</v>
      </c>
      <c r="AQ33">
        <f>LN(stock_prices!AQ32/stock_prices!AQ31)</f>
        <v>1.1827636279363514E-2</v>
      </c>
      <c r="AR33">
        <f>LN(stock_prices!AR32/stock_prices!AR31)</f>
        <v>1.8715096843223571E-2</v>
      </c>
      <c r="AS33">
        <f>LN(stock_prices!AS32/stock_prices!AS31)</f>
        <v>2.2885637387021041E-2</v>
      </c>
      <c r="AT33">
        <f>LN(stock_prices!AT32/stock_prices!AT31)</f>
        <v>1.9129476818871002E-2</v>
      </c>
      <c r="AU33">
        <f>LN(stock_prices!AU32/stock_prices!AU31)</f>
        <v>8.7870905814125318E-3</v>
      </c>
      <c r="AV33">
        <f>LN(stock_prices!AV32/stock_prices!AV31)</f>
        <v>1.4062414309400107E-2</v>
      </c>
      <c r="AW33">
        <f>LN(stock_prices!AW32/stock_prices!AW31)</f>
        <v>2.5155908538474662E-2</v>
      </c>
      <c r="AX33">
        <f>LN(stock_prices!AX32/stock_prices!AX31)</f>
        <v>1.5706305887698741E-2</v>
      </c>
      <c r="AY33">
        <f>LN(stock_prices!AY32/stock_prices!AY31)</f>
        <v>1.9512838157049527E-2</v>
      </c>
    </row>
    <row r="34" spans="1:51" x14ac:dyDescent="0.3">
      <c r="A34" s="1">
        <v>43600</v>
      </c>
      <c r="B34">
        <f>LN(stock_prices!B33/stock_prices!B32)</f>
        <v>1.2319199433365754E-2</v>
      </c>
      <c r="C34">
        <f>LN(stock_prices!C33/stock_prices!C32)</f>
        <v>-4.5513547906879245E-3</v>
      </c>
      <c r="D34">
        <f>LN(stock_prices!D33/stock_prices!D32)</f>
        <v>8.8698032413322362E-3</v>
      </c>
      <c r="E34">
        <f>LN(stock_prices!E33/stock_prices!E32)</f>
        <v>2.2996696864086605E-2</v>
      </c>
      <c r="F34">
        <f>LN(stock_prices!F33/stock_prices!F32)</f>
        <v>1.8080328024103254E-2</v>
      </c>
      <c r="G34">
        <f>LN(stock_prices!G33/stock_prices!G32)</f>
        <v>3.7955495293812091E-3</v>
      </c>
      <c r="H34">
        <f>LN(stock_prices!H33/stock_prices!H32)</f>
        <v>4.2463120678915304E-3</v>
      </c>
      <c r="I34">
        <f>LN(stock_prices!I33/stock_prices!I32)</f>
        <v>1.5082025685229316E-3</v>
      </c>
      <c r="J34">
        <f>LN(stock_prices!J33/stock_prices!J32)</f>
        <v>4.0553697266143638E-3</v>
      </c>
      <c r="K34">
        <f>LN(stock_prices!K33/stock_prices!K32)</f>
        <v>-1.9225891280901047E-2</v>
      </c>
      <c r="L34">
        <f>LN(stock_prices!L33/stock_prices!L32)</f>
        <v>6.9618004562000627E-3</v>
      </c>
      <c r="M34">
        <f>LN(stock_prices!M33/stock_prices!M32)</f>
        <v>1.0362823489254828E-2</v>
      </c>
      <c r="N34">
        <f>LN(stock_prices!N33/stock_prices!N32)</f>
        <v>6.4593185653785967E-3</v>
      </c>
      <c r="O34">
        <f>LN(stock_prices!O33/stock_prices!O32)</f>
        <v>-1.642853585693398E-2</v>
      </c>
      <c r="P34">
        <f>LN(stock_prices!P33/stock_prices!P32)</f>
        <v>2.2933724896636305E-3</v>
      </c>
      <c r="Q34">
        <f>LN(stock_prices!Q33/stock_prices!Q32)</f>
        <v>-3.8143496083703488E-3</v>
      </c>
      <c r="R34">
        <f>LN(stock_prices!R33/stock_prices!R32)</f>
        <v>3.5429394792163968E-3</v>
      </c>
      <c r="S34">
        <f>LN(stock_prices!S33/stock_prices!S32)</f>
        <v>-1.1597372758868029E-2</v>
      </c>
      <c r="T34">
        <f>LN(stock_prices!T33/stock_prices!T32)</f>
        <v>7.8170815957843906E-3</v>
      </c>
      <c r="U34">
        <f>LN(stock_prices!U33/stock_prices!U32)</f>
        <v>1.5673652324855424E-2</v>
      </c>
      <c r="V34">
        <f>LN(stock_prices!V33/stock_prices!V32)</f>
        <v>3.7321666078144505E-3</v>
      </c>
      <c r="W34">
        <f>LN(stock_prices!W33/stock_prices!W32)</f>
        <v>8.4308012072281825E-3</v>
      </c>
      <c r="X34">
        <f>LN(stock_prices!X33/stock_prices!X32)</f>
        <v>7.9606576488842097E-3</v>
      </c>
      <c r="Y34">
        <f>LN(stock_prices!Y33/stock_prices!Y32)</f>
        <v>8.5937551359031601E-3</v>
      </c>
      <c r="Z34">
        <f>LN(stock_prices!Z33/stock_prices!Z32)</f>
        <v>9.9130895466946565E-3</v>
      </c>
      <c r="AA34">
        <f>LN(stock_prices!AA33/stock_prices!AA32)</f>
        <v>5.133167763269662E-3</v>
      </c>
      <c r="AB34">
        <f>LN(stock_prices!AB33/stock_prices!AB32)</f>
        <v>9.4718376625663424E-3</v>
      </c>
      <c r="AC34">
        <f>LN(stock_prices!AC33/stock_prices!AC32)</f>
        <v>-3.5190487470169144E-3</v>
      </c>
      <c r="AD34">
        <f>LN(stock_prices!AD33/stock_prices!AD32)</f>
        <v>-5.9939466548061104E-3</v>
      </c>
      <c r="AE34">
        <f>LN(stock_prices!AE33/stock_prices!AE32)</f>
        <v>8.041320920750895E-3</v>
      </c>
      <c r="AF34">
        <f>LN(stock_prices!AF33/stock_prices!AF32)</f>
        <v>1.5975454877783853E-2</v>
      </c>
      <c r="AG34">
        <f>LN(stock_prices!AG33/stock_prices!AG32)</f>
        <v>1.3983950702283568E-2</v>
      </c>
      <c r="AH34">
        <f>LN(stock_prices!AH33/stock_prices!AH32)</f>
        <v>-1.9107841893885387E-4</v>
      </c>
      <c r="AI34">
        <f>LN(stock_prices!AI33/stock_prices!AI32)</f>
        <v>1.1398450798861251E-2</v>
      </c>
      <c r="AJ34">
        <f>LN(stock_prices!AJ33/stock_prices!AJ32)</f>
        <v>-2.0561455031815486E-3</v>
      </c>
      <c r="AK34">
        <f>LN(stock_prices!AK33/stock_prices!AK32)</f>
        <v>1.0622561612305677E-2</v>
      </c>
      <c r="AL34">
        <f>LN(stock_prices!AL33/stock_prices!AL32)</f>
        <v>1.9086254658547405E-2</v>
      </c>
      <c r="AM34">
        <f>LN(stock_prices!AM33/stock_prices!AM32)</f>
        <v>-1.7019803344583641E-3</v>
      </c>
      <c r="AN34">
        <f>LN(stock_prices!AN33/stock_prices!AN32)</f>
        <v>-1.5297877632302751E-2</v>
      </c>
      <c r="AO34">
        <f>LN(stock_prices!AO33/stock_prices!AO32)</f>
        <v>7.3033626600427107E-4</v>
      </c>
      <c r="AP34">
        <f>LN(stock_prices!AP33/stock_prices!AP32)</f>
        <v>1.511171234623151E-2</v>
      </c>
      <c r="AQ34">
        <f>LN(stock_prices!AQ33/stock_prices!AQ32)</f>
        <v>1.5529131308304966E-2</v>
      </c>
      <c r="AR34">
        <f>LN(stock_prices!AR33/stock_prices!AR32)</f>
        <v>1.2967494863721009E-2</v>
      </c>
      <c r="AS34">
        <f>LN(stock_prices!AS33/stock_prices!AS32)</f>
        <v>3.8465446373122528E-3</v>
      </c>
      <c r="AT34">
        <f>LN(stock_prices!AT33/stock_prices!AT32)</f>
        <v>8.1601502098318963E-3</v>
      </c>
      <c r="AU34">
        <f>LN(stock_prices!AU33/stock_prices!AU32)</f>
        <v>3.0383223264067341E-3</v>
      </c>
      <c r="AV34">
        <f>LN(stock_prices!AV33/stock_prices!AV32)</f>
        <v>1.1049798997666584E-2</v>
      </c>
      <c r="AW34">
        <f>LN(stock_prices!AW33/stock_prices!AW32)</f>
        <v>6.7026720170904365E-3</v>
      </c>
      <c r="AX34">
        <f>LN(stock_prices!AX33/stock_prices!AX32)</f>
        <v>1.1908007238234366E-2</v>
      </c>
      <c r="AY34">
        <f>LN(stock_prices!AY33/stock_prices!AY32)</f>
        <v>-5.5760668787039507E-4</v>
      </c>
    </row>
    <row r="35" spans="1:51" x14ac:dyDescent="0.3">
      <c r="A35" s="1">
        <v>43601</v>
      </c>
      <c r="B35">
        <f>LN(stock_prices!B34/stock_prices!B33)</f>
        <v>3.39246285403792E-3</v>
      </c>
      <c r="C35">
        <f>LN(stock_prices!C34/stock_prices!C33)</f>
        <v>-4.5721643689789959E-3</v>
      </c>
      <c r="D35">
        <f>LN(stock_prices!D34/stock_prices!D33)</f>
        <v>2.6758629252738111E-4</v>
      </c>
      <c r="E35">
        <f>LN(stock_prices!E34/stock_prices!E33)</f>
        <v>2.2782852243082519E-2</v>
      </c>
      <c r="F35">
        <f>LN(stock_prices!F34/stock_prices!F33)</f>
        <v>2.402093138371195E-2</v>
      </c>
      <c r="G35">
        <f>LN(stock_prices!G34/stock_prices!G33)</f>
        <v>2.1869678097949506E-2</v>
      </c>
      <c r="H35">
        <f>LN(stock_prices!H34/stock_prices!H33)</f>
        <v>-9.579658043254155E-3</v>
      </c>
      <c r="I35">
        <f>LN(stock_prices!I34/stock_prices!I33)</f>
        <v>-4.0817201426384654E-2</v>
      </c>
      <c r="J35">
        <f>LN(stock_prices!J34/stock_prices!J33)</f>
        <v>3.208730850066155E-3</v>
      </c>
      <c r="K35">
        <f>LN(stock_prices!K34/stock_prices!K33)</f>
        <v>2.1816251257937222E-2</v>
      </c>
      <c r="L35">
        <f>LN(stock_prices!L34/stock_prices!L33)</f>
        <v>7.5694904637520549E-3</v>
      </c>
      <c r="M35">
        <f>LN(stock_prices!M34/stock_prices!M33)</f>
        <v>1.3128110745966551E-2</v>
      </c>
      <c r="N35">
        <f>LN(stock_prices!N34/stock_prices!N33)</f>
        <v>1.4132169736764238E-2</v>
      </c>
      <c r="O35">
        <f>LN(stock_prices!O34/stock_prices!O33)</f>
        <v>-1.34482542165166E-2</v>
      </c>
      <c r="P35">
        <f>LN(stock_prices!P34/stock_prices!P33)</f>
        <v>5.6069185476765124E-3</v>
      </c>
      <c r="Q35">
        <f>LN(stock_prices!Q34/stock_prices!Q33)</f>
        <v>1.2748213810006657E-2</v>
      </c>
      <c r="R35">
        <f>LN(stock_prices!R34/stock_prices!R33)</f>
        <v>1.2884386581140283E-2</v>
      </c>
      <c r="S35">
        <f>LN(stock_prices!S34/stock_prices!S33)</f>
        <v>1.0548596818301411E-2</v>
      </c>
      <c r="T35">
        <f>LN(stock_prices!T34/stock_prices!T33)</f>
        <v>-2.3535943186424536E-2</v>
      </c>
      <c r="U35">
        <f>LN(stock_prices!U34/stock_prices!U33)</f>
        <v>-5.2314988866929285E-3</v>
      </c>
      <c r="V35">
        <f>LN(stock_prices!V34/stock_prices!V33)</f>
        <v>1.3974753082878434E-2</v>
      </c>
      <c r="W35">
        <f>LN(stock_prices!W34/stock_prices!W33)</f>
        <v>-5.9324710101656998E-3</v>
      </c>
      <c r="X35">
        <f>LN(stock_prices!X34/stock_prices!X33)</f>
        <v>1.1257780802055252E-2</v>
      </c>
      <c r="Y35">
        <f>LN(stock_prices!Y34/stock_prices!Y33)</f>
        <v>5.8173624772218996E-3</v>
      </c>
      <c r="Z35">
        <f>LN(stock_prices!Z34/stock_prices!Z33)</f>
        <v>-1.9747675528814243E-3</v>
      </c>
      <c r="AA35">
        <f>LN(stock_prices!AA34/stock_prices!AA33)</f>
        <v>1.177050322523809E-2</v>
      </c>
      <c r="AB35">
        <f>LN(stock_prices!AB34/stock_prices!AB33)</f>
        <v>1.5470716906861534E-2</v>
      </c>
      <c r="AC35">
        <f>LN(stock_prices!AC34/stock_prices!AC33)</f>
        <v>-8.1749656441601447E-3</v>
      </c>
      <c r="AD35">
        <f>LN(stock_prices!AD34/stock_prices!AD33)</f>
        <v>1.6966357202520981E-2</v>
      </c>
      <c r="AE35">
        <f>LN(stock_prices!AE34/stock_prices!AE33)</f>
        <v>6.4431322600377608E-2</v>
      </c>
      <c r="AF35">
        <f>LN(stock_prices!AF34/stock_prices!AF33)</f>
        <v>1.4233171987433086E-2</v>
      </c>
      <c r="AG35">
        <f>LN(stock_prices!AG34/stock_prices!AG33)</f>
        <v>2.2828966421553361E-2</v>
      </c>
      <c r="AH35">
        <f>LN(stock_prices!AH34/stock_prices!AH33)</f>
        <v>6.6647681402610681E-3</v>
      </c>
      <c r="AI35">
        <f>LN(stock_prices!AI34/stock_prices!AI33)</f>
        <v>-9.8406209444770881E-3</v>
      </c>
      <c r="AJ35">
        <f>LN(stock_prices!AJ34/stock_prices!AJ33)</f>
        <v>4.1081580016825402E-3</v>
      </c>
      <c r="AK35">
        <f>LN(stock_prices!AK34/stock_prices!AK33)</f>
        <v>-3.001311752654464E-2</v>
      </c>
      <c r="AL35">
        <f>LN(stock_prices!AL34/stock_prices!AL33)</f>
        <v>-8.8321440960681657E-3</v>
      </c>
      <c r="AM35">
        <f>LN(stock_prices!AM34/stock_prices!AM33)</f>
        <v>2.5967766597891597E-2</v>
      </c>
      <c r="AN35">
        <f>LN(stock_prices!AN34/stock_prices!AN33)</f>
        <v>3.8153061252389681E-3</v>
      </c>
      <c r="AO35">
        <f>LN(stock_prices!AO34/stock_prices!AO33)</f>
        <v>3.2280480470858936E-3</v>
      </c>
      <c r="AP35">
        <f>LN(stock_prices!AP34/stock_prices!AP33)</f>
        <v>7.0873257911327142E-3</v>
      </c>
      <c r="AQ35">
        <f>LN(stock_prices!AQ34/stock_prices!AQ33)</f>
        <v>1.63133410738289E-2</v>
      </c>
      <c r="AR35">
        <f>LN(stock_prices!AR34/stock_prices!AR33)</f>
        <v>1.6993102143546629E-2</v>
      </c>
      <c r="AS35">
        <f>LN(stock_prices!AS34/stock_prices!AS33)</f>
        <v>4.2973419390726596E-3</v>
      </c>
      <c r="AT35">
        <f>LN(stock_prices!AT34/stock_prices!AT33)</f>
        <v>-6.2348377059424247E-2</v>
      </c>
      <c r="AU35">
        <f>LN(stock_prices!AU34/stock_prices!AU33)</f>
        <v>-4.5610003137548372E-3</v>
      </c>
      <c r="AV35">
        <f>LN(stock_prices!AV34/stock_prices!AV33)</f>
        <v>6.0700751433409011E-3</v>
      </c>
      <c r="AW35">
        <f>LN(stock_prices!AW34/stock_prices!AW33)</f>
        <v>-7.4118417387101343E-2</v>
      </c>
      <c r="AX35">
        <f>LN(stock_prices!AX34/stock_prices!AX33)</f>
        <v>-4.4094349659382749E-3</v>
      </c>
      <c r="AY35">
        <f>LN(stock_prices!AY34/stock_prices!AY33)</f>
        <v>2.5993712356501904E-3</v>
      </c>
    </row>
    <row r="36" spans="1:51" x14ac:dyDescent="0.3">
      <c r="A36" s="1">
        <v>43602</v>
      </c>
      <c r="B36">
        <f>LN(stock_prices!B35/stock_prices!B34)</f>
        <v>-9.9787560574746657E-3</v>
      </c>
      <c r="C36">
        <f>LN(stock_prices!C35/stock_prices!C34)</f>
        <v>1.2038523985328363E-2</v>
      </c>
      <c r="D36">
        <f>LN(stock_prices!D35/stock_prices!D34)</f>
        <v>-1.0217944191890725E-2</v>
      </c>
      <c r="E36">
        <f>LN(stock_prices!E35/stock_prices!E34)</f>
        <v>-1.7732024595512232E-2</v>
      </c>
      <c r="F36">
        <f>LN(stock_prices!F35/stock_prices!F34)</f>
        <v>-1.313466536203212E-2</v>
      </c>
      <c r="G36">
        <f>LN(stock_prices!G35/stock_prices!G34)</f>
        <v>-9.7516202120129115E-3</v>
      </c>
      <c r="H36">
        <f>LN(stock_prices!H35/stock_prices!H34)</f>
        <v>-3.8373968427293015E-2</v>
      </c>
      <c r="I36">
        <f>LN(stock_prices!I35/stock_prices!I34)</f>
        <v>-1.5945802245783351E-2</v>
      </c>
      <c r="J36">
        <f>LN(stock_prices!J35/stock_prices!J34)</f>
        <v>3.434968647095432E-3</v>
      </c>
      <c r="K36">
        <f>LN(stock_prices!K35/stock_prices!K34)</f>
        <v>-2.4981263699366065E-2</v>
      </c>
      <c r="L36">
        <f>LN(stock_prices!L35/stock_prices!L34)</f>
        <v>-1.9533760673746993E-2</v>
      </c>
      <c r="M36">
        <f>LN(stock_prices!M35/stock_prices!M34)</f>
        <v>-6.1236854036927106E-3</v>
      </c>
      <c r="N36">
        <f>LN(stock_prices!N35/stock_prices!N34)</f>
        <v>3.9181381431066661E-3</v>
      </c>
      <c r="O36">
        <f>LN(stock_prices!O35/stock_prices!O34)</f>
        <v>4.3231686409028027E-3</v>
      </c>
      <c r="P36">
        <f>LN(stock_prices!P35/stock_prices!P34)</f>
        <v>-8.108982385840225E-3</v>
      </c>
      <c r="Q36">
        <f>LN(stock_prices!Q35/stock_prices!Q34)</f>
        <v>-4.8631686661457984E-3</v>
      </c>
      <c r="R36">
        <f>LN(stock_prices!R35/stock_prices!R34)</f>
        <v>2.760253956829258E-3</v>
      </c>
      <c r="S36">
        <f>LN(stock_prices!S35/stock_prices!S34)</f>
        <v>-6.6679013606162907E-3</v>
      </c>
      <c r="T36">
        <f>LN(stock_prices!T35/stock_prices!T34)</f>
        <v>-2.5206503296612743E-2</v>
      </c>
      <c r="U36">
        <f>LN(stock_prices!U35/stock_prices!U34)</f>
        <v>-1.5439518774998781E-3</v>
      </c>
      <c r="V36">
        <f>LN(stock_prices!V35/stock_prices!V34)</f>
        <v>-2.6888888338270404E-2</v>
      </c>
      <c r="W36">
        <f>LN(stock_prices!W35/stock_prices!W34)</f>
        <v>5.7416946508064169E-3</v>
      </c>
      <c r="X36">
        <f>LN(stock_prices!X35/stock_prices!X34)</f>
        <v>3.6709292532300115E-3</v>
      </c>
      <c r="Y36">
        <f>LN(stock_prices!Y35/stock_prices!Y34)</f>
        <v>-2.6647336897807464E-2</v>
      </c>
      <c r="Z36">
        <f>LN(stock_prices!Z35/stock_prices!Z34)</f>
        <v>-1.4156396865988049E-2</v>
      </c>
      <c r="AA36">
        <f>LN(stock_prices!AA35/stock_prices!AA34)</f>
        <v>5.6763712039620759E-3</v>
      </c>
      <c r="AB36">
        <f>LN(stock_prices!AB35/stock_prices!AB34)</f>
        <v>-1.8375584599491651E-2</v>
      </c>
      <c r="AC36">
        <f>LN(stock_prices!AC35/stock_prices!AC34)</f>
        <v>-1.6295234116301578E-2</v>
      </c>
      <c r="AD36">
        <f>LN(stock_prices!AD35/stock_prices!AD34)</f>
        <v>-1.3888099105728172E-2</v>
      </c>
      <c r="AE36">
        <f>LN(stock_prices!AE35/stock_prices!AE34)</f>
        <v>7.4812591465615507E-3</v>
      </c>
      <c r="AF36">
        <f>LN(stock_prices!AF35/stock_prices!AF34)</f>
        <v>-4.7422208359762814E-3</v>
      </c>
      <c r="AG36">
        <f>LN(stock_prices!AG35/stock_prices!AG34)</f>
        <v>-6.6925230341294594E-3</v>
      </c>
      <c r="AH36">
        <f>LN(stock_prices!AH35/stock_prices!AH34)</f>
        <v>6.6206994890413325E-3</v>
      </c>
      <c r="AI36">
        <f>LN(stock_prices!AI35/stock_prices!AI34)</f>
        <v>-2.2408337785873464E-2</v>
      </c>
      <c r="AJ36">
        <f>LN(stock_prices!AJ35/stock_prices!AJ34)</f>
        <v>2.0477931885506187E-3</v>
      </c>
      <c r="AK36">
        <f>LN(stock_prices!AK35/stock_prices!AK34)</f>
        <v>-3.7663134339558382E-2</v>
      </c>
      <c r="AL36">
        <f>LN(stock_prices!AL35/stock_prices!AL34)</f>
        <v>-1.0254110562479305E-2</v>
      </c>
      <c r="AM36">
        <f>LN(stock_prices!AM35/stock_prices!AM34)</f>
        <v>-6.9209364066102497E-3</v>
      </c>
      <c r="AN36">
        <f>LN(stock_prices!AN35/stock_prices!AN34)</f>
        <v>-2.3112994288196194E-2</v>
      </c>
      <c r="AO36">
        <f>LN(stock_prices!AO35/stock_prices!AO34)</f>
        <v>1.0389963172189327E-3</v>
      </c>
      <c r="AP36">
        <f>LN(stock_prices!AP35/stock_prices!AP34)</f>
        <v>1.8404735177259288E-3</v>
      </c>
      <c r="AQ36">
        <f>LN(stock_prices!AQ35/stock_prices!AQ34)</f>
        <v>-4.7369487898734484E-2</v>
      </c>
      <c r="AR36">
        <f>LN(stock_prices!AR35/stock_prices!AR34)</f>
        <v>-3.4389304387668694E-3</v>
      </c>
      <c r="AS36">
        <f>LN(stock_prices!AS35/stock_prices!AS34)</f>
        <v>9.7976418442716033E-3</v>
      </c>
      <c r="AT36">
        <f>LN(stock_prices!AT35/stock_prices!AT34)</f>
        <v>-4.9594511993359562E-2</v>
      </c>
      <c r="AU36">
        <f>LN(stock_prices!AU35/stock_prices!AU34)</f>
        <v>4.0256739498060233E-3</v>
      </c>
      <c r="AV36">
        <f>LN(stock_prices!AV35/stock_prices!AV34)</f>
        <v>-3.4006108600427485E-3</v>
      </c>
      <c r="AW36">
        <f>LN(stock_prices!AW35/stock_prices!AW34)</f>
        <v>-6.3335325156723229E-2</v>
      </c>
      <c r="AX36">
        <f>LN(stock_prices!AX35/stock_prices!AX34)</f>
        <v>-5.6980316365232361E-3</v>
      </c>
      <c r="AY36">
        <f>LN(stock_prices!AY35/stock_prices!AY34)</f>
        <v>-4.6464554342947962E-3</v>
      </c>
    </row>
    <row r="37" spans="1:51" x14ac:dyDescent="0.3">
      <c r="A37" s="1">
        <v>43605</v>
      </c>
      <c r="B37">
        <f>LN(stock_prices!B36/stock_prices!B35)</f>
        <v>6.8952352908361221E-3</v>
      </c>
      <c r="C37">
        <f>LN(stock_prices!C36/stock_prices!C35)</f>
        <v>8.0528580998126178E-3</v>
      </c>
      <c r="D37">
        <f>LN(stock_prices!D36/stock_prices!D35)</f>
        <v>-8.1103255705501436E-4</v>
      </c>
      <c r="E37">
        <f>LN(stock_prices!E36/stock_prices!E35)</f>
        <v>-4.8127212074035884E-2</v>
      </c>
      <c r="F37">
        <f>LN(stock_prices!F36/stock_prices!F35)</f>
        <v>-1.5847599293625555E-2</v>
      </c>
      <c r="G37">
        <f>LN(stock_prices!G36/stock_prices!G35)</f>
        <v>-3.402869986852335E-4</v>
      </c>
      <c r="H37">
        <f>LN(stock_prices!H36/stock_prices!H35)</f>
        <v>-1.1120428021115503E-3</v>
      </c>
      <c r="I37">
        <f>LN(stock_prices!I36/stock_prices!I35)</f>
        <v>-6.1744798297751265E-2</v>
      </c>
      <c r="J37">
        <f>LN(stock_prices!J36/stock_prices!J35)</f>
        <v>-2.05478405458124E-2</v>
      </c>
      <c r="K37">
        <f>LN(stock_prices!K36/stock_prices!K35)</f>
        <v>9.0806548068870455E-3</v>
      </c>
      <c r="L37">
        <f>LN(stock_prices!L36/stock_prices!L35)</f>
        <v>-1.0418545772247885E-2</v>
      </c>
      <c r="M37">
        <f>LN(stock_prices!M36/stock_prices!M35)</f>
        <v>-1.1173863142793661E-3</v>
      </c>
      <c r="N37">
        <f>LN(stock_prices!N36/stock_prices!N35)</f>
        <v>-3.0832241210017081E-3</v>
      </c>
      <c r="O37">
        <f>LN(stock_prices!O36/stock_prices!O35)</f>
        <v>9.926283760737795E-3</v>
      </c>
      <c r="P37">
        <f>LN(stock_prices!P36/stock_prices!P35)</f>
        <v>-7.6493218330540534E-3</v>
      </c>
      <c r="Q37">
        <f>LN(stock_prices!Q36/stock_prices!Q35)</f>
        <v>5.2224626300158535E-3</v>
      </c>
      <c r="R37">
        <f>LN(stock_prices!R36/stock_prices!R35)</f>
        <v>-1.3065813991865569E-3</v>
      </c>
      <c r="S37">
        <f>LN(stock_prices!S36/stock_prices!S35)</f>
        <v>0</v>
      </c>
      <c r="T37">
        <f>LN(stock_prices!T36/stock_prices!T35)</f>
        <v>-6.1532816745632497E-2</v>
      </c>
      <c r="U37">
        <f>LN(stock_prices!U36/stock_prices!U35)</f>
        <v>-5.5541983112023179E-2</v>
      </c>
      <c r="V37">
        <f>LN(stock_prices!V36/stock_prices!V35)</f>
        <v>7.5188393643336347E-3</v>
      </c>
      <c r="W37">
        <f>LN(stock_prices!W36/stock_prices!W35)</f>
        <v>5.8985295684450736E-3</v>
      </c>
      <c r="X37">
        <f>LN(stock_prices!X36/stock_prices!X35)</f>
        <v>2.2121195546676055E-3</v>
      </c>
      <c r="Y37">
        <f>LN(stock_prices!Y36/stock_prices!Y35)</f>
        <v>8.6991766641334334E-3</v>
      </c>
      <c r="Z37">
        <f>LN(stock_prices!Z36/stock_prices!Z35)</f>
        <v>-3.0075709495561292E-2</v>
      </c>
      <c r="AA37">
        <f>LN(stock_prices!AA36/stock_prices!AA35)</f>
        <v>1.2189565252870349E-2</v>
      </c>
      <c r="AB37">
        <f>LN(stock_prices!AB36/stock_prices!AB35)</f>
        <v>-3.0271783625102678E-2</v>
      </c>
      <c r="AC37">
        <f>LN(stock_prices!AC36/stock_prices!AC35)</f>
        <v>1.890567412969059E-3</v>
      </c>
      <c r="AD37">
        <f>LN(stock_prices!AD36/stock_prices!AD35)</f>
        <v>-1.6918831776768666E-3</v>
      </c>
      <c r="AE37">
        <f>LN(stock_prices!AE36/stock_prices!AE35)</f>
        <v>-6.05199896374494E-3</v>
      </c>
      <c r="AF37">
        <f>LN(stock_prices!AF36/stock_prices!AF35)</f>
        <v>-3.7855400297391942E-3</v>
      </c>
      <c r="AG37">
        <f>LN(stock_prices!AG36/stock_prices!AG35)</f>
        <v>-1.4550620016819891E-2</v>
      </c>
      <c r="AH37">
        <f>LN(stock_prices!AH36/stock_prices!AH35)</f>
        <v>-1.3206302962564405E-3</v>
      </c>
      <c r="AI37">
        <f>LN(stock_prices!AI36/stock_prices!AI35)</f>
        <v>-1.9478635264894309E-2</v>
      </c>
      <c r="AJ37">
        <f>LN(stock_prices!AJ36/stock_prices!AJ35)</f>
        <v>-1.0281055797347616E-2</v>
      </c>
      <c r="AK37">
        <f>LN(stock_prices!AK36/stock_prices!AK35)</f>
        <v>-3.3583596845242272E-2</v>
      </c>
      <c r="AL37">
        <f>LN(stock_prices!AL36/stock_prices!AL35)</f>
        <v>-6.192787859665675E-2</v>
      </c>
      <c r="AM37">
        <f>LN(stock_prices!AM36/stock_prices!AM35)</f>
        <v>1.0418600228961176E-2</v>
      </c>
      <c r="AN37">
        <f>LN(stock_prices!AN36/stock_prices!AN35)</f>
        <v>-3.1013261074824307E-2</v>
      </c>
      <c r="AO37">
        <f>LN(stock_prices!AO36/stock_prices!AO35)</f>
        <v>-8.4999893491028208E-3</v>
      </c>
      <c r="AP37">
        <f>LN(stock_prices!AP36/stock_prices!AP35)</f>
        <v>-3.9922086401962759E-3</v>
      </c>
      <c r="AQ37">
        <f>LN(stock_prices!AQ36/stock_prices!AQ35)</f>
        <v>-1.0264939775263167E-2</v>
      </c>
      <c r="AR37">
        <f>LN(stock_prices!AR36/stock_prices!AR35)</f>
        <v>3.7151170751380225E-3</v>
      </c>
      <c r="AS37">
        <f>LN(stock_prices!AS36/stock_prices!AS35)</f>
        <v>2.9151460265357202E-3</v>
      </c>
      <c r="AT37">
        <f>LN(stock_prices!AT36/stock_prices!AT35)</f>
        <v>-2.9269024750002429E-2</v>
      </c>
      <c r="AU37">
        <f>LN(stock_prices!AU36/stock_prices!AU35)</f>
        <v>-1.9137090255431574E-4</v>
      </c>
      <c r="AV37">
        <f>LN(stock_prices!AV36/stock_prices!AV35)</f>
        <v>-8.4029921845083927E-3</v>
      </c>
      <c r="AW37">
        <f>LN(stock_prices!AW36/stock_prices!AW35)</f>
        <v>-4.2498408041072175E-2</v>
      </c>
      <c r="AX37">
        <f>LN(stock_prices!AX36/stock_prices!AX35)</f>
        <v>-3.176920168231382E-2</v>
      </c>
      <c r="AY37">
        <f>LN(stock_prices!AY36/stock_prices!AY35)</f>
        <v>-2.4515602762437416E-2</v>
      </c>
    </row>
    <row r="38" spans="1:51" x14ac:dyDescent="0.3">
      <c r="A38" s="1">
        <v>43606</v>
      </c>
      <c r="B38">
        <f>LN(stock_prices!B37/stock_prices!B36)</f>
        <v>2.2747305173636458E-2</v>
      </c>
      <c r="C38">
        <f>LN(stock_prices!C37/stock_prices!C36)</f>
        <v>5.4391646002349778E-3</v>
      </c>
      <c r="D38">
        <f>LN(stock_prices!D37/stock_prices!D36)</f>
        <v>4.3184521079872593E-3</v>
      </c>
      <c r="E38">
        <f>LN(stock_prices!E37/stock_prices!E36)</f>
        <v>3.1435103330785967E-2</v>
      </c>
      <c r="F38">
        <f>LN(stock_prices!F37/stock_prices!F36)</f>
        <v>9.4667382455680543E-3</v>
      </c>
      <c r="G38">
        <f>LN(stock_prices!G37/stock_prices!G36)</f>
        <v>1.2380494479101683E-2</v>
      </c>
      <c r="H38">
        <f>LN(stock_prices!H37/stock_prices!H36)</f>
        <v>1.7644987814747149E-2</v>
      </c>
      <c r="I38">
        <f>LN(stock_prices!I37/stock_prices!I36)</f>
        <v>1.4640322779884387E-2</v>
      </c>
      <c r="J38">
        <f>LN(stock_prices!J37/stock_prices!J36)</f>
        <v>9.4901883015270048E-3</v>
      </c>
      <c r="K38">
        <f>LN(stock_prices!K37/stock_prices!K36)</f>
        <v>-1.283019185545134E-3</v>
      </c>
      <c r="L38">
        <f>LN(stock_prices!L37/stock_prices!L36)</f>
        <v>2.4362984708285306E-2</v>
      </c>
      <c r="M38">
        <f>LN(stock_prices!M37/stock_prices!M36)</f>
        <v>-8.9845899733647077E-3</v>
      </c>
      <c r="N38">
        <f>LN(stock_prices!N37/stock_prices!N36)</f>
        <v>1.4335081604085708E-2</v>
      </c>
      <c r="O38">
        <f>LN(stock_prices!O37/stock_prices!O36)</f>
        <v>1.035728567837938E-2</v>
      </c>
      <c r="P38">
        <f>LN(stock_prices!P37/stock_prices!P36)</f>
        <v>6.1868314741325182E-3</v>
      </c>
      <c r="Q38">
        <f>LN(stock_prices!Q37/stock_prices!Q36)</f>
        <v>3.4069011135702972E-3</v>
      </c>
      <c r="R38">
        <f>LN(stock_prices!R37/stock_prices!R36)</f>
        <v>1.5995769819544429E-2</v>
      </c>
      <c r="S38">
        <f>LN(stock_prices!S37/stock_prices!S36)</f>
        <v>1.0159540427125253E-2</v>
      </c>
      <c r="T38">
        <f>LN(stock_prices!T37/stock_prices!T36)</f>
        <v>1.0001468161819963E-2</v>
      </c>
      <c r="U38">
        <f>LN(stock_prices!U37/stock_prices!U36)</f>
        <v>1.7486641488127043E-2</v>
      </c>
      <c r="V38">
        <f>LN(stock_prices!V37/stock_prices!V36)</f>
        <v>9.9379514662657226E-3</v>
      </c>
      <c r="W38">
        <f>LN(stock_prices!W37/stock_prices!W36)</f>
        <v>-6.0894771660245095E-3</v>
      </c>
      <c r="X38">
        <f>LN(stock_prices!X37/stock_prices!X36)</f>
        <v>4.1296653796055738E-3</v>
      </c>
      <c r="Y38">
        <f>LN(stock_prices!Y37/stock_prices!Y36)</f>
        <v>2.6035998290741942E-2</v>
      </c>
      <c r="Z38">
        <f>LN(stock_prices!Z37/stock_prices!Z36)</f>
        <v>2.0450565022319563E-2</v>
      </c>
      <c r="AA38">
        <f>LN(stock_prices!AA37/stock_prices!AA36)</f>
        <v>6.8112005172240777E-3</v>
      </c>
      <c r="AB38">
        <f>LN(stock_prices!AB37/stock_prices!AB36)</f>
        <v>2.4802307820567249E-2</v>
      </c>
      <c r="AC38">
        <f>LN(stock_prices!AC37/stock_prices!AC36)</f>
        <v>8.54852906028453E-3</v>
      </c>
      <c r="AD38">
        <f>LN(stock_prices!AD37/stock_prices!AD36)</f>
        <v>1.7094402339667091E-2</v>
      </c>
      <c r="AE38">
        <f>LN(stock_prices!AE37/stock_prices!AE36)</f>
        <v>9.0643720364630698E-3</v>
      </c>
      <c r="AF38">
        <f>LN(stock_prices!AF37/stock_prices!AF36)</f>
        <v>2.3829174359923516E-3</v>
      </c>
      <c r="AG38">
        <f>LN(stock_prices!AG37/stock_prices!AG36)</f>
        <v>5.3729664020149594E-3</v>
      </c>
      <c r="AH38">
        <f>LN(stock_prices!AH37/stock_prices!AH36)</f>
        <v>5.4598083991042245E-3</v>
      </c>
      <c r="AI38">
        <f>LN(stock_prices!AI37/stock_prices!AI36)</f>
        <v>2.1443172443043199E-2</v>
      </c>
      <c r="AJ38">
        <f>LN(stock_prices!AJ37/stock_prices!AJ36)</f>
        <v>1.2154525685200902E-2</v>
      </c>
      <c r="AK38">
        <f>LN(stock_prices!AK37/stock_prices!AK36)</f>
        <v>2.4117063423548087E-2</v>
      </c>
      <c r="AL38">
        <f>LN(stock_prices!AL37/stock_prices!AL36)</f>
        <v>3.513243699956068E-2</v>
      </c>
      <c r="AM38">
        <f>LN(stock_prices!AM37/stock_prices!AM36)</f>
        <v>5.3882837232938439E-3</v>
      </c>
      <c r="AN38">
        <f>LN(stock_prices!AN37/stock_prices!AN36)</f>
        <v>2.1577721270192675E-2</v>
      </c>
      <c r="AO38">
        <f>LN(stock_prices!AO37/stock_prices!AO36)</f>
        <v>2.6150049229203571E-3</v>
      </c>
      <c r="AP38">
        <f>LN(stock_prices!AP37/stock_prices!AP36)</f>
        <v>-7.2575849366158787E-3</v>
      </c>
      <c r="AQ38">
        <f>LN(stock_prices!AQ37/stock_prices!AQ36)</f>
        <v>1.4080657372586899E-2</v>
      </c>
      <c r="AR38">
        <f>LN(stock_prices!AR37/stock_prices!AR36)</f>
        <v>7.3499576563837762E-3</v>
      </c>
      <c r="AS38">
        <f>LN(stock_prices!AS37/stock_prices!AS36)</f>
        <v>-4.1870263542165762E-3</v>
      </c>
      <c r="AT38">
        <f>LN(stock_prices!AT37/stock_prices!AT36)</f>
        <v>2.5119229974570962E-2</v>
      </c>
      <c r="AU38">
        <f>LN(stock_prices!AU37/stock_prices!AU36)</f>
        <v>9.52206811932922E-3</v>
      </c>
      <c r="AV38">
        <f>LN(stock_prices!AV37/stock_prices!AV36)</f>
        <v>1.3431775050517191E-3</v>
      </c>
      <c r="AW38">
        <f>LN(stock_prices!AW37/stock_prices!AW36)</f>
        <v>4.3970594059260385E-3</v>
      </c>
      <c r="AX38">
        <f>LN(stock_prices!AX37/stock_prices!AX36)</f>
        <v>1.8989507190255259E-2</v>
      </c>
      <c r="AY38">
        <f>LN(stock_prices!AY37/stock_prices!AY36)</f>
        <v>5.331316218408831E-3</v>
      </c>
    </row>
    <row r="39" spans="1:51" x14ac:dyDescent="0.3">
      <c r="A39" s="1">
        <v>43607</v>
      </c>
      <c r="B39">
        <f>LN(stock_prices!B38/stock_prices!B37)</f>
        <v>-1.1385322225125352E-2</v>
      </c>
      <c r="C39">
        <f>LN(stock_prices!C38/stock_prices!C37)</f>
        <v>-6.3834945860372127E-4</v>
      </c>
      <c r="D39">
        <f>LN(stock_prices!D38/stock_prices!D37)</f>
        <v>-4.3485088348190627E-2</v>
      </c>
      <c r="E39">
        <f>LN(stock_prices!E38/stock_prices!E37)</f>
        <v>-1.9104555076354668E-2</v>
      </c>
      <c r="F39">
        <f>LN(stock_prices!F38/stock_prices!F37)</f>
        <v>1.3395688376139614E-2</v>
      </c>
      <c r="G39">
        <f>LN(stock_prices!G38/stock_prices!G37)</f>
        <v>2.5884181992197108E-2</v>
      </c>
      <c r="H39">
        <f>LN(stock_prices!H38/stock_prices!H37)</f>
        <v>1.6694067914458859E-2</v>
      </c>
      <c r="I39">
        <f>LN(stock_prices!I38/stock_prices!I37)</f>
        <v>-0.11490940309911428</v>
      </c>
      <c r="J39">
        <f>LN(stock_prices!J38/stock_prices!J37)</f>
        <v>-5.2745663151864642E-3</v>
      </c>
      <c r="K39">
        <f>LN(stock_prices!K38/stock_prices!K37)</f>
        <v>1.1869196910742067E-2</v>
      </c>
      <c r="L39">
        <f>LN(stock_prices!L38/stock_prices!L37)</f>
        <v>9.8861590090790945E-4</v>
      </c>
      <c r="M39">
        <f>LN(stock_prices!M38/stock_prices!M37)</f>
        <v>3.2850001528809949E-3</v>
      </c>
      <c r="N39">
        <f>LN(stock_prices!N38/stock_prices!N37)</f>
        <v>4.1050818381805814E-3</v>
      </c>
      <c r="O39">
        <f>LN(stock_prices!O38/stock_prices!O37)</f>
        <v>-9.7028990234836465E-2</v>
      </c>
      <c r="P39">
        <f>LN(stock_prices!P38/stock_prices!P37)</f>
        <v>4.9011499371393874E-3</v>
      </c>
      <c r="Q39">
        <f>LN(stock_prices!Q38/stock_prices!Q37)</f>
        <v>-8.178048060107343E-3</v>
      </c>
      <c r="R39">
        <f>LN(stock_prices!R38/stock_prices!R37)</f>
        <v>-1.1213464459611848E-2</v>
      </c>
      <c r="S39">
        <f>LN(stock_prices!S38/stock_prices!S37)</f>
        <v>-6.9955476962262706E-3</v>
      </c>
      <c r="T39">
        <f>LN(stock_prices!T38/stock_prices!T37)</f>
        <v>-2.2441358548914787E-2</v>
      </c>
      <c r="U39">
        <f>LN(stock_prices!U38/stock_prices!U37)</f>
        <v>1.4434310548395908E-3</v>
      </c>
      <c r="V39">
        <f>LN(stock_prices!V38/stock_prices!V37)</f>
        <v>-3.6932469708522188E-2</v>
      </c>
      <c r="W39">
        <f>LN(stock_prices!W38/stock_prices!W37)</f>
        <v>6.089477166024598E-3</v>
      </c>
      <c r="X39">
        <f>LN(stock_prices!X38/stock_prices!X37)</f>
        <v>-1.6818761376563259E-3</v>
      </c>
      <c r="Y39">
        <f>LN(stock_prices!Y38/stock_prices!Y37)</f>
        <v>-8.0878380570679632E-3</v>
      </c>
      <c r="Z39">
        <f>LN(stock_prices!Z38/stock_prices!Z37)</f>
        <v>-1.0400252125659076E-2</v>
      </c>
      <c r="AA39">
        <f>LN(stock_prices!AA38/stock_prices!AA37)</f>
        <v>-4.0191977955676278E-3</v>
      </c>
      <c r="AB39">
        <f>LN(stock_prices!AB38/stock_prices!AB37)</f>
        <v>2.1913814467040657E-3</v>
      </c>
      <c r="AC39">
        <f>LN(stock_prices!AC38/stock_prices!AC37)</f>
        <v>-3.8483392448612108E-3</v>
      </c>
      <c r="AD39">
        <f>LN(stock_prices!AD38/stock_prices!AD37)</f>
        <v>-2.1723302100971564E-2</v>
      </c>
      <c r="AE39">
        <f>LN(stock_prices!AE38/stock_prices!AE37)</f>
        <v>-1.479394541229322E-2</v>
      </c>
      <c r="AF39">
        <f>LN(stock_prices!AF38/stock_prices!AF37)</f>
        <v>2.3163923374921371E-3</v>
      </c>
      <c r="AG39">
        <f>LN(stock_prices!AG38/stock_prices!AG37)</f>
        <v>6.0494036860809465E-3</v>
      </c>
      <c r="AH39">
        <f>LN(stock_prices!AH38/stock_prices!AH37)</f>
        <v>-2.9340969595613265E-2</v>
      </c>
      <c r="AI39">
        <f>LN(stock_prices!AI38/stock_prices!AI37)</f>
        <v>-2.0581855947143378E-3</v>
      </c>
      <c r="AJ39">
        <f>LN(stock_prices!AJ38/stock_prices!AJ37)</f>
        <v>8.1342683662573544E-3</v>
      </c>
      <c r="AK39">
        <f>LN(stock_prices!AK38/stock_prices!AK37)</f>
        <v>1.5498107960444327E-2</v>
      </c>
      <c r="AL39">
        <f>LN(stock_prices!AL38/stock_prices!AL37)</f>
        <v>-2.9427665710414216E-2</v>
      </c>
      <c r="AM39">
        <f>LN(stock_prices!AM38/stock_prices!AM37)</f>
        <v>5.2503203619072005E-3</v>
      </c>
      <c r="AN39">
        <f>LN(stock_prices!AN38/stock_prices!AN37)</f>
        <v>-1.8616665847263507E-2</v>
      </c>
      <c r="AO39">
        <f>LN(stock_prices!AO38/stock_prices!AO37)</f>
        <v>-1.3355888768805915E-2</v>
      </c>
      <c r="AP39">
        <f>LN(stock_prices!AP38/stock_prices!AP37)</f>
        <v>7.872854479588241E-3</v>
      </c>
      <c r="AQ39">
        <f>LN(stock_prices!AQ38/stock_prices!AQ37)</f>
        <v>-7.8907755748712644E-3</v>
      </c>
      <c r="AR39">
        <f>LN(stock_prices!AR38/stock_prices!AR37)</f>
        <v>6.0125250918422945E-3</v>
      </c>
      <c r="AS39">
        <f>LN(stock_prices!AS38/stock_prices!AS37)</f>
        <v>-1.2610680741637577E-2</v>
      </c>
      <c r="AT39">
        <f>LN(stock_prices!AT38/stock_prices!AT37)</f>
        <v>-1.7356481533074859E-2</v>
      </c>
      <c r="AU39">
        <f>LN(stock_prices!AU38/stock_prices!AU37)</f>
        <v>3.4058879680409619E-3</v>
      </c>
      <c r="AV39">
        <f>LN(stock_prices!AV38/stock_prices!AV37)</f>
        <v>-1.7913496602013266E-3</v>
      </c>
      <c r="AW39">
        <f>LN(stock_prices!AW38/stock_prices!AW37)</f>
        <v>-2.2015017217418463E-2</v>
      </c>
      <c r="AX39">
        <f>LN(stock_prices!AX38/stock_prices!AX37)</f>
        <v>-2.0684082194586277E-2</v>
      </c>
      <c r="AY39">
        <f>LN(stock_prices!AY38/stock_prices!AY37)</f>
        <v>-5.6989319923830806E-4</v>
      </c>
    </row>
    <row r="40" spans="1:51" x14ac:dyDescent="0.3">
      <c r="A40" s="1">
        <v>43608</v>
      </c>
      <c r="B40">
        <f>LN(stock_prices!B39/stock_prices!B38)</f>
        <v>-3.8518645767143672E-2</v>
      </c>
      <c r="C40">
        <f>LN(stock_prices!C39/stock_prices!C38)</f>
        <v>1.0165234854164382E-2</v>
      </c>
      <c r="D40">
        <f>LN(stock_prices!D39/stock_prices!D38)</f>
        <v>-1.1884692812172732E-2</v>
      </c>
      <c r="E40">
        <f>LN(stock_prices!E39/stock_prices!E38)</f>
        <v>-1.8607635862744557E-2</v>
      </c>
      <c r="F40">
        <f>LN(stock_prices!F39/stock_prices!F38)</f>
        <v>-2.7228494950168158E-2</v>
      </c>
      <c r="G40">
        <f>LN(stock_prices!G39/stock_prices!G38)</f>
        <v>-1.4186553679938627E-2</v>
      </c>
      <c r="H40">
        <f>LN(stock_prices!H39/stock_prices!H38)</f>
        <v>-2.0856698482427168E-2</v>
      </c>
      <c r="I40">
        <f>LN(stock_prices!I39/stock_prices!I38)</f>
        <v>-1.5265129347765959E-2</v>
      </c>
      <c r="J40">
        <f>LN(stock_prices!J39/stock_prices!J38)</f>
        <v>-6.7534669993808789E-3</v>
      </c>
      <c r="K40">
        <f>LN(stock_prices!K39/stock_prices!K38)</f>
        <v>-2.5246190206092374E-2</v>
      </c>
      <c r="L40">
        <f>LN(stock_prices!L39/stock_prices!L38)</f>
        <v>-2.4338581640444671E-2</v>
      </c>
      <c r="M40">
        <f>LN(stock_prices!M39/stock_prices!M38)</f>
        <v>3.747364715445312E-4</v>
      </c>
      <c r="N40">
        <f>LN(stock_prices!N39/stock_prices!N38)</f>
        <v>-1.1619892833229572E-2</v>
      </c>
      <c r="O40">
        <f>LN(stock_prices!O39/stock_prices!O38)</f>
        <v>-1.584532387442723E-2</v>
      </c>
      <c r="P40">
        <f>LN(stock_prices!P39/stock_prices!P38)</f>
        <v>-9.8265133147585979E-3</v>
      </c>
      <c r="Q40">
        <f>LN(stock_prices!Q39/stock_prices!Q38)</f>
        <v>-1.9867582681718877E-2</v>
      </c>
      <c r="R40">
        <f>LN(stock_prices!R39/stock_prices!R38)</f>
        <v>-4.9643450932458914E-2</v>
      </c>
      <c r="S40">
        <f>LN(stock_prices!S39/stock_prices!S38)</f>
        <v>-2.5956989200674071E-2</v>
      </c>
      <c r="T40">
        <f>LN(stock_prices!T39/stock_prices!T38)</f>
        <v>-3.4501194330637933E-2</v>
      </c>
      <c r="U40">
        <f>LN(stock_prices!U39/stock_prices!U38)</f>
        <v>-9.2854252608057554E-3</v>
      </c>
      <c r="V40">
        <f>LN(stock_prices!V39/stock_prices!V38)</f>
        <v>-7.1775685121199015E-2</v>
      </c>
      <c r="W40">
        <f>LN(stock_prices!W39/stock_prices!W38)</f>
        <v>1.3567219719480644E-2</v>
      </c>
      <c r="X40">
        <f>LN(stock_prices!X39/stock_prices!X38)</f>
        <v>-3.9354159369253544E-3</v>
      </c>
      <c r="Y40">
        <f>LN(stock_prices!Y39/stock_prices!Y38)</f>
        <v>-2.7839495125210917E-2</v>
      </c>
      <c r="Z40">
        <f>LN(stock_prices!Z39/stock_prices!Z38)</f>
        <v>1.19734629585788E-2</v>
      </c>
      <c r="AA40">
        <f>LN(stock_prices!AA39/stock_prices!AA38)</f>
        <v>-4.3464727600100042E-3</v>
      </c>
      <c r="AB40">
        <f>LN(stock_prices!AB39/stock_prices!AB38)</f>
        <v>-3.9060162744121621E-2</v>
      </c>
      <c r="AC40">
        <f>LN(stock_prices!AC39/stock_prices!AC38)</f>
        <v>-2.3160808023656577E-3</v>
      </c>
      <c r="AD40">
        <f>LN(stock_prices!AD39/stock_prices!AD38)</f>
        <v>-1.1823423213403484E-2</v>
      </c>
      <c r="AE40">
        <f>LN(stock_prices!AE39/stock_prices!AE38)</f>
        <v>-2.7304281026617951E-2</v>
      </c>
      <c r="AF40">
        <f>LN(stock_prices!AF39/stock_prices!AF38)</f>
        <v>-1.6761773861345503E-2</v>
      </c>
      <c r="AG40">
        <f>LN(stock_prices!AG39/stock_prices!AG38)</f>
        <v>-1.1739335224200639E-2</v>
      </c>
      <c r="AH40">
        <f>LN(stock_prices!AH39/stock_prices!AH38)</f>
        <v>8.4713443798607856E-3</v>
      </c>
      <c r="AI40">
        <f>LN(stock_prices!AI39/stock_prices!AI38)</f>
        <v>-8.9365647902396941E-3</v>
      </c>
      <c r="AJ40">
        <f>LN(stock_prices!AJ39/stock_prices!AJ38)</f>
        <v>2.8650401747660321E-3</v>
      </c>
      <c r="AK40">
        <f>LN(stock_prices!AK39/stock_prices!AK38)</f>
        <v>-2.7078636957133844E-2</v>
      </c>
      <c r="AL40">
        <f>LN(stock_prices!AL39/stock_prices!AL38)</f>
        <v>-1.6730779928649069E-2</v>
      </c>
      <c r="AM40">
        <f>LN(stock_prices!AM39/stock_prices!AM38)</f>
        <v>-3.0722709332992443E-2</v>
      </c>
      <c r="AN40">
        <f>LN(stock_prices!AN39/stock_prices!AN38)</f>
        <v>-3.2588345540508865E-2</v>
      </c>
      <c r="AO40">
        <f>LN(stock_prices!AO39/stock_prices!AO38)</f>
        <v>1.6224603984247847E-2</v>
      </c>
      <c r="AP40">
        <f>LN(stock_prices!AP39/stock_prices!AP38)</f>
        <v>-7.6911121951444379E-4</v>
      </c>
      <c r="AQ40">
        <f>LN(stock_prices!AQ39/stock_prices!AQ38)</f>
        <v>-5.185520481089715E-2</v>
      </c>
      <c r="AR40">
        <f>LN(stock_prices!AR39/stock_prices!AR38)</f>
        <v>-2.8306548651210045E-2</v>
      </c>
      <c r="AS40">
        <f>LN(stock_prices!AS39/stock_prices!AS38)</f>
        <v>-5.6701929668543649E-2</v>
      </c>
      <c r="AT40">
        <f>LN(stock_prices!AT39/stock_prices!AT38)</f>
        <v>-1.1679125415138857E-3</v>
      </c>
      <c r="AU40">
        <f>LN(stock_prices!AU39/stock_prices!AU38)</f>
        <v>-2.5443706372920916E-2</v>
      </c>
      <c r="AV40">
        <f>LN(stock_prices!AV39/stock_prices!AV38)</f>
        <v>-8.4028274591566778E-3</v>
      </c>
      <c r="AW40">
        <f>LN(stock_prices!AW39/stock_prices!AW38)</f>
        <v>7.6121333343641545E-3</v>
      </c>
      <c r="AX40">
        <f>LN(stock_prices!AX39/stock_prices!AX38)</f>
        <v>-1.7217040307660286E-2</v>
      </c>
      <c r="AY40">
        <f>LN(stock_prices!AY39/stock_prices!AY38)</f>
        <v>-9.8314430446952584E-3</v>
      </c>
    </row>
    <row r="41" spans="1:51" x14ac:dyDescent="0.3">
      <c r="A41" s="1">
        <v>43609</v>
      </c>
      <c r="B41">
        <f>LN(stock_prices!B40/stock_prices!B39)</f>
        <v>-9.2453355660603413E-3</v>
      </c>
      <c r="C41">
        <f>LN(stock_prices!C40/stock_prices!C39)</f>
        <v>8.8106569630053127E-3</v>
      </c>
      <c r="D41">
        <f>LN(stock_prices!D40/stock_prices!D39)</f>
        <v>-2.8472704343189662E-4</v>
      </c>
      <c r="E41">
        <f>LN(stock_prices!E40/stock_prices!E39)</f>
        <v>1.7355032204590165E-3</v>
      </c>
      <c r="F41">
        <f>LN(stock_prices!F40/stock_prices!F39)</f>
        <v>1.8942448941829018E-3</v>
      </c>
      <c r="G41">
        <f>LN(stock_prices!G40/stock_prices!G39)</f>
        <v>9.9634723944847046E-4</v>
      </c>
      <c r="H41">
        <f>LN(stock_prices!H40/stock_prices!H39)</f>
        <v>-6.8289062954866985E-3</v>
      </c>
      <c r="I41">
        <f>LN(stock_prices!I40/stock_prices!I39)</f>
        <v>-3.0492452936117655E-2</v>
      </c>
      <c r="J41">
        <f>LN(stock_prices!J40/stock_prices!J39)</f>
        <v>-5.8252750827180629E-3</v>
      </c>
      <c r="K41">
        <f>LN(stock_prices!K40/stock_prices!K39)</f>
        <v>5.1910310248184759E-3</v>
      </c>
      <c r="L41">
        <f>LN(stock_prices!L40/stock_prices!L39)</f>
        <v>2.3597051389554714E-3</v>
      </c>
      <c r="M41">
        <f>LN(stock_prices!M40/stock_prices!M39)</f>
        <v>-6.5589515997070246E-4</v>
      </c>
      <c r="N41">
        <f>LN(stock_prices!N40/stock_prices!N39)</f>
        <v>1.0882186974032272E-2</v>
      </c>
      <c r="O41">
        <f>LN(stock_prices!O40/stock_prices!O39)</f>
        <v>-9.2112225156634944E-3</v>
      </c>
      <c r="P41">
        <f>LN(stock_prices!P40/stock_prices!P39)</f>
        <v>-5.6890264869949901E-3</v>
      </c>
      <c r="Q41">
        <f>LN(stock_prices!Q40/stock_prices!Q39)</f>
        <v>9.8008475640919222E-3</v>
      </c>
      <c r="R41">
        <f>LN(stock_prices!R40/stock_prices!R39)</f>
        <v>1.8215361571581618E-3</v>
      </c>
      <c r="S41">
        <f>LN(stock_prices!S40/stock_prices!S39)</f>
        <v>1.5016380034153906E-2</v>
      </c>
      <c r="T41">
        <f>LN(stock_prices!T40/stock_prices!T39)</f>
        <v>-1.6084708453149677E-2</v>
      </c>
      <c r="U41">
        <f>LN(stock_prices!U40/stock_prices!U39)</f>
        <v>-1.9328207461666174E-2</v>
      </c>
      <c r="V41">
        <f>LN(stock_prices!V40/stock_prices!V39)</f>
        <v>-3.220612613347806E-3</v>
      </c>
      <c r="W41">
        <f>LN(stock_prices!W40/stock_prices!W39)</f>
        <v>-1.1671813868260944E-2</v>
      </c>
      <c r="X41">
        <f>LN(stock_prices!X40/stock_prices!X39)</f>
        <v>-4.9613719141219873E-3</v>
      </c>
      <c r="Y41">
        <f>LN(stock_prices!Y40/stock_prices!Y39)</f>
        <v>1.5892686800153752E-3</v>
      </c>
      <c r="Z41">
        <f>LN(stock_prices!Z40/stock_prices!Z39)</f>
        <v>8.9789008162440747E-4</v>
      </c>
      <c r="AA41">
        <f>LN(stock_prices!AA40/stock_prices!AA39)</f>
        <v>4.0366698610543447E-3</v>
      </c>
      <c r="AB41">
        <f>LN(stock_prices!AB40/stock_prices!AB39)</f>
        <v>3.0303052343946305E-3</v>
      </c>
      <c r="AC41">
        <f>LN(stock_prices!AC40/stock_prices!AC39)</f>
        <v>-4.4758552945104429E-3</v>
      </c>
      <c r="AD41">
        <f>LN(stock_prices!AD40/stock_prices!AD39)</f>
        <v>7.63892018844692E-3</v>
      </c>
      <c r="AE41">
        <f>LN(stock_prices!AE40/stock_prices!AE39)</f>
        <v>3.316212741651366E-3</v>
      </c>
      <c r="AF41">
        <f>LN(stock_prices!AF40/stock_prices!AF39)</f>
        <v>6.9721338789562456E-3</v>
      </c>
      <c r="AG41">
        <f>LN(stock_prices!AG40/stock_prices!AG39)</f>
        <v>4.7538231206156951E-4</v>
      </c>
      <c r="AH41">
        <f>LN(stock_prices!AH40/stock_prices!AH39)</f>
        <v>-1.0406742700266189E-2</v>
      </c>
      <c r="AI41">
        <f>LN(stock_prices!AI40/stock_prices!AI39)</f>
        <v>-7.302454041731265E-3</v>
      </c>
      <c r="AJ41">
        <f>LN(stock_prices!AJ40/stock_prices!AJ39)</f>
        <v>-1.1850435078675786E-2</v>
      </c>
      <c r="AK41">
        <f>LN(stock_prices!AK40/stock_prices!AK39)</f>
        <v>-3.1448390094982875E-3</v>
      </c>
      <c r="AL41">
        <f>LN(stock_prices!AL40/stock_prices!AL39)</f>
        <v>-1.2368323890091256E-2</v>
      </c>
      <c r="AM41">
        <f>LN(stock_prices!AM40/stock_prices!AM39)</f>
        <v>4.8728139287372812E-4</v>
      </c>
      <c r="AN41">
        <f>LN(stock_prices!AN40/stock_prices!AN39)</f>
        <v>-1.4839408269910842E-2</v>
      </c>
      <c r="AO41">
        <f>LN(stock_prices!AO40/stock_prices!AO39)</f>
        <v>8.2471179592920676E-3</v>
      </c>
      <c r="AP41">
        <f>LN(stock_prices!AP40/stock_prices!AP39)</f>
        <v>-3.6228911722591709E-3</v>
      </c>
      <c r="AQ41">
        <f>LN(stock_prices!AQ40/stock_prices!AQ39)</f>
        <v>2.9816386465557768E-3</v>
      </c>
      <c r="AR41">
        <f>LN(stock_prices!AR40/stock_prices!AR39)</f>
        <v>6.9831336597193164E-3</v>
      </c>
      <c r="AS41">
        <f>LN(stock_prices!AS40/stock_prices!AS39)</f>
        <v>-6.8588155051639756E-3</v>
      </c>
      <c r="AT41">
        <f>LN(stock_prices!AT40/stock_prices!AT39)</f>
        <v>1.550868123367599E-2</v>
      </c>
      <c r="AU41">
        <f>LN(stock_prices!AU40/stock_prices!AU39)</f>
        <v>3.0953593770845847E-3</v>
      </c>
      <c r="AV41">
        <f>LN(stock_prices!AV40/stock_prices!AV39)</f>
        <v>4.5183184335960625E-4</v>
      </c>
      <c r="AW41">
        <f>LN(stock_prices!AW40/stock_prices!AW39)</f>
        <v>2.6676907481608048E-2</v>
      </c>
      <c r="AX41">
        <f>LN(stock_prices!AX40/stock_prices!AX39)</f>
        <v>-3.8479984484916206E-3</v>
      </c>
      <c r="AY41">
        <f>LN(stock_prices!AY40/stock_prices!AY39)</f>
        <v>-1.9370338140582593E-4</v>
      </c>
    </row>
    <row r="42" spans="1:51" x14ac:dyDescent="0.3">
      <c r="A42" s="1">
        <v>43613</v>
      </c>
      <c r="B42">
        <f>LN(stock_prices!B41/stock_prices!B40)</f>
        <v>-1.9322311883165823E-2</v>
      </c>
      <c r="C42">
        <f>LN(stock_prices!C41/stock_prices!C40)</f>
        <v>-7.8629318366302478E-3</v>
      </c>
      <c r="D42">
        <f>LN(stock_prices!D41/stock_prices!D40)</f>
        <v>-7.7177102998854134E-3</v>
      </c>
      <c r="E42">
        <f>LN(stock_prices!E41/stock_prices!E40)</f>
        <v>1.3242407217453664E-2</v>
      </c>
      <c r="F42">
        <f>LN(stock_prices!F41/stock_prices!F40)</f>
        <v>1.2585646106131715E-2</v>
      </c>
      <c r="G42">
        <f>LN(stock_prices!G41/stock_prices!G40)</f>
        <v>-1.4616025249893745E-3</v>
      </c>
      <c r="H42">
        <f>LN(stock_prices!H41/stock_prices!H40)</f>
        <v>-2.2804497413081749E-2</v>
      </c>
      <c r="I42">
        <f>LN(stock_prices!I41/stock_prices!I40)</f>
        <v>-1.2768047404137986E-2</v>
      </c>
      <c r="J42">
        <f>LN(stock_prices!J41/stock_prices!J40)</f>
        <v>-1.1753424896889155E-2</v>
      </c>
      <c r="K42">
        <f>LN(stock_prices!K41/stock_prices!K40)</f>
        <v>4.391398769000329E-3</v>
      </c>
      <c r="L42">
        <f>LN(stock_prices!L41/stock_prices!L40)</f>
        <v>-2.0222827145012913E-3</v>
      </c>
      <c r="M42">
        <f>LN(stock_prices!M41/stock_prices!M40)</f>
        <v>-2.1123216423800436E-2</v>
      </c>
      <c r="N42">
        <f>LN(stock_prices!N41/stock_prices!N40)</f>
        <v>-1.6534727759330528E-2</v>
      </c>
      <c r="O42">
        <f>LN(stock_prices!O41/stock_prices!O40)</f>
        <v>-1.5644166781226095E-2</v>
      </c>
      <c r="P42">
        <f>LN(stock_prices!P41/stock_prices!P40)</f>
        <v>3.5857299559281983E-3</v>
      </c>
      <c r="Q42">
        <f>LN(stock_prices!Q41/stock_prices!Q40)</f>
        <v>-1.0906084697296353E-2</v>
      </c>
      <c r="R42">
        <f>LN(stock_prices!R41/stock_prices!R40)</f>
        <v>-8.2230077393990065E-3</v>
      </c>
      <c r="S42">
        <f>LN(stock_prices!S41/stock_prices!S40)</f>
        <v>-9.9858477712224149E-3</v>
      </c>
      <c r="T42">
        <f>LN(stock_prices!T41/stock_prices!T40)</f>
        <v>-5.7207982304538496E-3</v>
      </c>
      <c r="U42">
        <f>LN(stock_prices!U41/stock_prices!U40)</f>
        <v>-1.6518262864382616E-2</v>
      </c>
      <c r="V42">
        <f>LN(stock_prices!V41/stock_prices!V40)</f>
        <v>-9.2204360727904367E-4</v>
      </c>
      <c r="W42">
        <f>LN(stock_prices!W41/stock_prices!W40)</f>
        <v>-3.3111782414883599E-2</v>
      </c>
      <c r="X42">
        <f>LN(stock_prices!X41/stock_prices!X40)</f>
        <v>-4.0112895827124073E-3</v>
      </c>
      <c r="Y42">
        <f>LN(stock_prices!Y41/stock_prices!Y40)</f>
        <v>-8.3716082606854463E-3</v>
      </c>
      <c r="Z42">
        <f>LN(stock_prices!Z41/stock_prices!Z40)</f>
        <v>-2.2692146829113732E-2</v>
      </c>
      <c r="AA42">
        <f>LN(stock_prices!AA41/stock_prices!AA40)</f>
        <v>-1.0592023671239145E-2</v>
      </c>
      <c r="AB42">
        <f>LN(stock_prices!AB41/stock_prices!AB40)</f>
        <v>9.4140396069544316E-2</v>
      </c>
      <c r="AC42">
        <f>LN(stock_prices!AC41/stock_prices!AC40)</f>
        <v>6.036824917789455E-4</v>
      </c>
      <c r="AD42">
        <f>LN(stock_prices!AD41/stock_prices!AD40)</f>
        <v>-9.3618555135368941E-3</v>
      </c>
      <c r="AE42">
        <f>LN(stock_prices!AE41/stock_prices!AE40)</f>
        <v>-8.1256286623208416E-3</v>
      </c>
      <c r="AF42">
        <f>LN(stock_prices!AF41/stock_prices!AF40)</f>
        <v>6.5574494532434817E-3</v>
      </c>
      <c r="AG42">
        <f>LN(stock_prices!AG41/stock_prices!AG40)</f>
        <v>-6.3386689417208237E-4</v>
      </c>
      <c r="AH42">
        <f>LN(stock_prices!AH41/stock_prices!AH40)</f>
        <v>-3.0487148576277861E-2</v>
      </c>
      <c r="AI42">
        <f>LN(stock_prices!AI41/stock_prices!AI40)</f>
        <v>-1.7765889927744766E-2</v>
      </c>
      <c r="AJ42">
        <f>LN(stock_prices!AJ41/stock_prices!AJ40)</f>
        <v>-2.5527378802093E-2</v>
      </c>
      <c r="AK42">
        <f>LN(stock_prices!AK41/stock_prices!AK40)</f>
        <v>-1.3399660651589448E-2</v>
      </c>
      <c r="AL42">
        <f>LN(stock_prices!AL41/stock_prices!AL40)</f>
        <v>-3.4760152935614082E-2</v>
      </c>
      <c r="AM42">
        <f>LN(stock_prices!AM41/stock_prices!AM40)</f>
        <v>3.4423929037270674E-3</v>
      </c>
      <c r="AN42">
        <f>LN(stock_prices!AN41/stock_prices!AN40)</f>
        <v>-1.2617970748468521E-2</v>
      </c>
      <c r="AO42">
        <f>LN(stock_prices!AO41/stock_prices!AO40)</f>
        <v>-1.0593552944853429E-2</v>
      </c>
      <c r="AP42">
        <f>LN(stock_prices!AP41/stock_prices!AP40)</f>
        <v>-1.454542080282087E-2</v>
      </c>
      <c r="AQ42">
        <f>LN(stock_prices!AQ41/stock_prices!AQ40)</f>
        <v>-7.8836674214505806E-4</v>
      </c>
      <c r="AR42">
        <f>LN(stock_prices!AR41/stock_prices!AR40)</f>
        <v>7.7241739058871352E-3</v>
      </c>
      <c r="AS42">
        <f>LN(stock_prices!AS41/stock_prices!AS40)</f>
        <v>2.6084627562939257E-2</v>
      </c>
      <c r="AT42">
        <f>LN(stock_prices!AT41/stock_prices!AT40)</f>
        <v>-2.2103517133658421E-2</v>
      </c>
      <c r="AU42">
        <f>LN(stock_prices!AU41/stock_prices!AU40)</f>
        <v>-9.6625767527336141E-4</v>
      </c>
      <c r="AV42">
        <f>LN(stock_prices!AV41/stock_prices!AV40)</f>
        <v>-1.2809711961570037E-3</v>
      </c>
      <c r="AW42">
        <f>LN(stock_prices!AW41/stock_prices!AW40)</f>
        <v>-2.5194327521385167E-2</v>
      </c>
      <c r="AX42">
        <f>LN(stock_prices!AX41/stock_prices!AX40)</f>
        <v>-4.1433710239968799E-3</v>
      </c>
      <c r="AY42">
        <f>LN(stock_prices!AY41/stock_prices!AY40)</f>
        <v>-6.9998535182078476E-3</v>
      </c>
    </row>
    <row r="43" spans="1:51" x14ac:dyDescent="0.3">
      <c r="A43" s="1">
        <v>43614</v>
      </c>
      <c r="B43">
        <f>LN(stock_prices!B42/stock_prices!B41)</f>
        <v>-1.8122382066492873E-2</v>
      </c>
      <c r="C43">
        <f>LN(stock_prices!C42/stock_prices!C41)</f>
        <v>-2.2127468304009197E-3</v>
      </c>
      <c r="D43">
        <f>LN(stock_prices!D42/stock_prices!D41)</f>
        <v>-1.7230365866796799E-3</v>
      </c>
      <c r="E43">
        <f>LN(stock_prices!E42/stock_prices!E41)</f>
        <v>-1.0212364860224398E-2</v>
      </c>
      <c r="F43">
        <f>LN(stock_prices!F42/stock_prices!F41)</f>
        <v>-1.7657203141587217E-2</v>
      </c>
      <c r="G43">
        <f>LN(stock_prices!G42/stock_prices!G41)</f>
        <v>-7.6081466407816956E-3</v>
      </c>
      <c r="H43">
        <f>LN(stock_prices!H42/stock_prices!H41)</f>
        <v>-2.0562775910711897E-2</v>
      </c>
      <c r="I43">
        <f>LN(stock_prices!I42/stock_prices!I41)</f>
        <v>5.9483052355822222E-3</v>
      </c>
      <c r="J43">
        <f>LN(stock_prices!J42/stock_prices!J41)</f>
        <v>-2.911421169017089E-2</v>
      </c>
      <c r="K43">
        <f>LN(stock_prices!K42/stock_prices!K41)</f>
        <v>-1.4931483539089454E-2</v>
      </c>
      <c r="L43">
        <f>LN(stock_prices!L42/stock_prices!L41)</f>
        <v>-1.5298590005091681E-2</v>
      </c>
      <c r="M43">
        <f>LN(stock_prices!M42/stock_prices!M41)</f>
        <v>-2.5880123455926263E-3</v>
      </c>
      <c r="N43">
        <f>LN(stock_prices!N42/stock_prices!N41)</f>
        <v>-1.216102118824766E-2</v>
      </c>
      <c r="O43">
        <f>LN(stock_prices!O42/stock_prices!O41)</f>
        <v>-1.7125810189804514E-2</v>
      </c>
      <c r="P43">
        <f>LN(stock_prices!P42/stock_prices!P41)</f>
        <v>-6.3364680131227412E-3</v>
      </c>
      <c r="Q43">
        <f>LN(stock_prices!Q42/stock_prices!Q41)</f>
        <v>-2.7682116536537856E-3</v>
      </c>
      <c r="R43">
        <f>LN(stock_prices!R42/stock_prices!R41)</f>
        <v>-1.3237100960508797E-2</v>
      </c>
      <c r="S43">
        <f>LN(stock_prices!S42/stock_prices!S41)</f>
        <v>-5.3908546733358676E-3</v>
      </c>
      <c r="T43">
        <f>LN(stock_prices!T42/stock_prices!T41)</f>
        <v>-1.4156579929058011E-3</v>
      </c>
      <c r="U43">
        <f>LN(stock_prices!U42/stock_prices!U41)</f>
        <v>-7.404972509196678E-3</v>
      </c>
      <c r="V43">
        <f>LN(stock_prices!V42/stock_prices!V41)</f>
        <v>7.3528837202754853E-3</v>
      </c>
      <c r="W43">
        <f>LN(stock_prices!W42/stock_prices!W41)</f>
        <v>-5.7192986895410872E-2</v>
      </c>
      <c r="X43">
        <f>LN(stock_prices!X42/stock_prices!X41)</f>
        <v>-2.308109033255102E-2</v>
      </c>
      <c r="Y43">
        <f>LN(stock_prices!Y42/stock_prices!Y41)</f>
        <v>1.200266464145183E-3</v>
      </c>
      <c r="Z43">
        <f>LN(stock_prices!Z42/stock_prices!Z41)</f>
        <v>1.5034451750884636E-2</v>
      </c>
      <c r="AA43">
        <f>LN(stock_prices!AA42/stock_prices!AA41)</f>
        <v>-6.2652858713321878E-4</v>
      </c>
      <c r="AB43">
        <f>LN(stock_prices!AB42/stock_prices!AB41)</f>
        <v>-3.360480775835939E-2</v>
      </c>
      <c r="AC43">
        <f>LN(stock_prices!AC42/stock_prices!AC41)</f>
        <v>2.5860092938820338E-4</v>
      </c>
      <c r="AD43">
        <f>LN(stock_prices!AD42/stock_prices!AD41)</f>
        <v>-1.2549642143040772E-3</v>
      </c>
      <c r="AE43">
        <f>LN(stock_prices!AE42/stock_prices!AE41)</f>
        <v>-1.4004513544827941E-2</v>
      </c>
      <c r="AF43">
        <f>LN(stock_prices!AF42/stock_prices!AF41)</f>
        <v>-6.0042515328567149E-3</v>
      </c>
      <c r="AG43">
        <f>LN(stock_prices!AG42/stock_prices!AG41)</f>
        <v>-9.717336287445439E-3</v>
      </c>
      <c r="AH43">
        <f>LN(stock_prices!AH42/stock_prices!AH41)</f>
        <v>-6.8136536152063219E-3</v>
      </c>
      <c r="AI43">
        <f>LN(stock_prices!AI42/stock_prices!AI41)</f>
        <v>9.066439591712272E-3</v>
      </c>
      <c r="AJ43">
        <f>LN(stock_prices!AJ42/stock_prices!AJ41)</f>
        <v>-3.1590979907109365E-2</v>
      </c>
      <c r="AK43">
        <f>LN(stock_prices!AK42/stock_prices!AK41)</f>
        <v>1.0244900420851199E-2</v>
      </c>
      <c r="AL43">
        <f>LN(stock_prices!AL42/stock_prices!AL41)</f>
        <v>2.0191326190643656E-3</v>
      </c>
      <c r="AM43">
        <f>LN(stock_prices!AM42/stock_prices!AM41)</f>
        <v>-2.926003095215576E-2</v>
      </c>
      <c r="AN43">
        <f>LN(stock_prices!AN42/stock_prices!AN41)</f>
        <v>-2.1081691037622294E-2</v>
      </c>
      <c r="AO43">
        <f>LN(stock_prices!AO42/stock_prices!AO41)</f>
        <v>-8.1774321909458911E-3</v>
      </c>
      <c r="AP43">
        <f>LN(stock_prices!AP42/stock_prices!AP41)</f>
        <v>4.2220860173056863E-3</v>
      </c>
      <c r="AQ43">
        <f>LN(stock_prices!AQ42/stock_prices!AQ41)</f>
        <v>2.4507495854971567E-3</v>
      </c>
      <c r="AR43">
        <f>LN(stock_prices!AR42/stock_prices!AR41)</f>
        <v>5.1286871575155035E-4</v>
      </c>
      <c r="AS43">
        <f>LN(stock_prices!AS42/stock_prices!AS41)</f>
        <v>-1.795252540821338E-2</v>
      </c>
      <c r="AT43">
        <f>LN(stock_prices!AT42/stock_prices!AT41)</f>
        <v>7.7627484414961832E-3</v>
      </c>
      <c r="AU43">
        <f>LN(stock_prices!AU42/stock_prices!AU41)</f>
        <v>-1.1473144588639596E-2</v>
      </c>
      <c r="AV43">
        <f>LN(stock_prices!AV42/stock_prices!AV41)</f>
        <v>-7.948717342805476E-3</v>
      </c>
      <c r="AW43">
        <f>LN(stock_prices!AW42/stock_prices!AW41)</f>
        <v>2.1656825870799697E-2</v>
      </c>
      <c r="AX43">
        <f>LN(stock_prices!AX42/stock_prices!AX41)</f>
        <v>-4.7804764564719146E-3</v>
      </c>
      <c r="AY43">
        <f>LN(stock_prices!AY42/stock_prices!AY41)</f>
        <v>6.8060157093089019E-3</v>
      </c>
    </row>
    <row r="44" spans="1:51" x14ac:dyDescent="0.3">
      <c r="A44" s="1">
        <v>43615</v>
      </c>
      <c r="B44">
        <f>LN(stock_prices!B43/stock_prices!B42)</f>
        <v>-4.248429827106881E-3</v>
      </c>
      <c r="C44">
        <f>LN(stock_prices!C43/stock_prices!C42)</f>
        <v>1.5387350718424271E-2</v>
      </c>
      <c r="D44">
        <f>LN(stock_prices!D43/stock_prices!D42)</f>
        <v>8.6194745395624191E-4</v>
      </c>
      <c r="E44">
        <f>LN(stock_prices!E43/stock_prices!E42)</f>
        <v>-4.5484808762598751E-3</v>
      </c>
      <c r="F44">
        <f>LN(stock_prices!F43/stock_prices!F42)</f>
        <v>4.1249395730067959E-3</v>
      </c>
      <c r="G44">
        <f>LN(stock_prices!G43/stock_prices!G42)</f>
        <v>1.344168309780581E-2</v>
      </c>
      <c r="H44">
        <f>LN(stock_prices!H43/stock_prices!H42)</f>
        <v>-6.7168985218821935E-3</v>
      </c>
      <c r="I44">
        <f>LN(stock_prices!I43/stock_prices!I42)</f>
        <v>1.254261780927797E-2</v>
      </c>
      <c r="J44">
        <f>LN(stock_prices!J43/stock_prices!J42)</f>
        <v>4.9326413866881084E-3</v>
      </c>
      <c r="K44">
        <f>LN(stock_prices!K43/stock_prices!K42)</f>
        <v>1.7955465196401663E-2</v>
      </c>
      <c r="L44">
        <f>LN(stock_prices!L43/stock_prices!L42)</f>
        <v>6.5326001610755474E-3</v>
      </c>
      <c r="M44">
        <f>LN(stock_prices!M43/stock_prices!M42)</f>
        <v>1.0882067304988372E-2</v>
      </c>
      <c r="N44">
        <f>LN(stock_prices!N43/stock_prices!N42)</f>
        <v>6.9189755516020829E-2</v>
      </c>
      <c r="O44">
        <f>LN(stock_prices!O43/stock_prices!O42)</f>
        <v>1.5411869227312577E-3</v>
      </c>
      <c r="P44">
        <f>LN(stock_prices!P43/stock_prices!P42)</f>
        <v>3.7011560203876869E-3</v>
      </c>
      <c r="Q44">
        <f>LN(stock_prices!Q43/stock_prices!Q42)</f>
        <v>-1.0776792015132236E-2</v>
      </c>
      <c r="R44">
        <f>LN(stock_prices!R43/stock_prices!R42)</f>
        <v>7.2559438767081695E-3</v>
      </c>
      <c r="S44">
        <f>LN(stock_prices!S43/stock_prices!S42)</f>
        <v>-2.1490534753963734E-2</v>
      </c>
      <c r="T44">
        <f>LN(stock_prices!T43/stock_prices!T42)</f>
        <v>9.7897924437964044E-3</v>
      </c>
      <c r="U44">
        <f>LN(stock_prices!U43/stock_prices!U42)</f>
        <v>5.7268088600614829E-3</v>
      </c>
      <c r="V44">
        <f>LN(stock_prices!V43/stock_prices!V42)</f>
        <v>-5.5096458870248473E-3</v>
      </c>
      <c r="W44">
        <f>LN(stock_prices!W43/stock_prices!W42)</f>
        <v>1.1744287796511375E-2</v>
      </c>
      <c r="X44">
        <f>LN(stock_prices!X43/stock_prices!X42)</f>
        <v>3.5252551234036538E-3</v>
      </c>
      <c r="Y44">
        <f>LN(stock_prices!Y43/stock_prices!Y42)</f>
        <v>9.9463890981878033E-3</v>
      </c>
      <c r="Z44">
        <f>LN(stock_prices!Z43/stock_prices!Z42)</f>
        <v>1.1241125564521328E-2</v>
      </c>
      <c r="AA44">
        <f>LN(stock_prices!AA43/stock_prices!AA42)</f>
        <v>-1.5681206312302325E-3</v>
      </c>
      <c r="AB44">
        <f>LN(stock_prices!AB43/stock_prices!AB42)</f>
        <v>-2.1382402633947401E-3</v>
      </c>
      <c r="AC44">
        <f>LN(stock_prices!AC43/stock_prices!AC42)</f>
        <v>6.8930729700959412E-4</v>
      </c>
      <c r="AD44">
        <f>LN(stock_prices!AD43/stock_prices!AD42)</f>
        <v>-1.570800516228288E-3</v>
      </c>
      <c r="AE44">
        <f>LN(stock_prices!AE43/stock_prices!AE42)</f>
        <v>7.3068203513791015E-3</v>
      </c>
      <c r="AF44">
        <f>LN(stock_prices!AF43/stock_prices!AF42)</f>
        <v>1.8433132148116849E-4</v>
      </c>
      <c r="AG44">
        <f>LN(stock_prices!AG43/stock_prices!AG42)</f>
        <v>6.3031363926359238E-3</v>
      </c>
      <c r="AH44">
        <f>LN(stock_prices!AH43/stock_prices!AH42)</f>
        <v>1.6552396890435698E-2</v>
      </c>
      <c r="AI44">
        <f>LN(stock_prices!AI43/stock_prices!AI42)</f>
        <v>1.2309965628535695E-2</v>
      </c>
      <c r="AJ44">
        <f>LN(stock_prices!AJ43/stock_prices!AJ42)</f>
        <v>-1.2884651416004934E-2</v>
      </c>
      <c r="AK44">
        <f>LN(stock_prices!AK43/stock_prices!AK42)</f>
        <v>5.0094467075520984E-3</v>
      </c>
      <c r="AL44">
        <f>LN(stock_prices!AL43/stock_prices!AL42)</f>
        <v>-5.0555860839545047E-3</v>
      </c>
      <c r="AM44">
        <f>LN(stock_prices!AM43/stock_prices!AM42)</f>
        <v>2.6503385939722879E-3</v>
      </c>
      <c r="AN44">
        <f>LN(stock_prices!AN43/stock_prices!AN42)</f>
        <v>-7.6622668763455873E-3</v>
      </c>
      <c r="AO44">
        <f>LN(stock_prices!AO43/stock_prices!AO42)</f>
        <v>5.7206982116181351E-3</v>
      </c>
      <c r="AP44">
        <f>LN(stock_prices!AP43/stock_prices!AP42)</f>
        <v>3.4270937836207277E-3</v>
      </c>
      <c r="AQ44">
        <f>LN(stock_prices!AQ43/stock_prices!AQ42)</f>
        <v>-2.6217062736596478E-2</v>
      </c>
      <c r="AR44">
        <f>LN(stock_prices!AR43/stock_prices!AR42)</f>
        <v>2.4815608527655295E-3</v>
      </c>
      <c r="AS44">
        <f>LN(stock_prices!AS43/stock_prices!AS42)</f>
        <v>1.4904069007007199E-2</v>
      </c>
      <c r="AT44">
        <f>LN(stock_prices!AT43/stock_prices!AT42)</f>
        <v>-3.9471435494619778E-3</v>
      </c>
      <c r="AU44">
        <f>LN(stock_prices!AU43/stock_prices!AU42)</f>
        <v>-1.1408502965810599E-2</v>
      </c>
      <c r="AV44">
        <f>LN(stock_prices!AV43/stock_prices!AV42)</f>
        <v>4.7767108006930518E-3</v>
      </c>
      <c r="AW44">
        <f>LN(stock_prices!AW43/stock_prices!AW42)</f>
        <v>-3.3885147114826298E-3</v>
      </c>
      <c r="AX44">
        <f>LN(stock_prices!AX43/stock_prices!AX42)</f>
        <v>5.1731895582927366E-3</v>
      </c>
      <c r="AY44">
        <f>LN(stock_prices!AY43/stock_prices!AY42)</f>
        <v>-9.6944266349971854E-4</v>
      </c>
    </row>
    <row r="45" spans="1:51" x14ac:dyDescent="0.3">
      <c r="A45" s="1">
        <v>43616</v>
      </c>
      <c r="B45">
        <f>LN(stock_prices!B44/stock_prices!B43)</f>
        <v>-4.1852138905474297E-2</v>
      </c>
      <c r="C45">
        <f>LN(stock_prices!C44/stock_prices!C43)</f>
        <v>3.0686621574330167E-2</v>
      </c>
      <c r="D45">
        <f>LN(stock_prices!D44/stock_prices!D43)</f>
        <v>-4.3434113643334861E-2</v>
      </c>
      <c r="E45">
        <f>LN(stock_prices!E44/stock_prices!E43)</f>
        <v>1.0258769362826667E-2</v>
      </c>
      <c r="F45">
        <f>LN(stock_prices!F44/stock_prices!F43)</f>
        <v>-1.3237999644418942E-2</v>
      </c>
      <c r="G45">
        <f>LN(stock_prices!G44/stock_prices!G43)</f>
        <v>-8.8966330870320909E-3</v>
      </c>
      <c r="H45">
        <f>LN(stock_prices!H44/stock_prices!H43)</f>
        <v>-1.7819909032209008E-2</v>
      </c>
      <c r="I45">
        <f>LN(stock_prices!I44/stock_prices!I43)</f>
        <v>3.4480702454248802E-3</v>
      </c>
      <c r="J45">
        <f>LN(stock_prices!J44/stock_prices!J43)</f>
        <v>-2.4332126274795564E-2</v>
      </c>
      <c r="K45">
        <f>LN(stock_prices!K44/stock_prices!K43)</f>
        <v>-2.7682751789659121E-2</v>
      </c>
      <c r="L45">
        <f>LN(stock_prices!L44/stock_prices!L43)</f>
        <v>-1.1720230677891285E-2</v>
      </c>
      <c r="M45">
        <f>LN(stock_prices!M44/stock_prices!M43)</f>
        <v>-2.3243431556954353E-2</v>
      </c>
      <c r="N45">
        <f>LN(stock_prices!N44/stock_prices!N43)</f>
        <v>2.2022836321015571E-3</v>
      </c>
      <c r="O45">
        <f>LN(stock_prices!O44/stock_prices!O43)</f>
        <v>-2.5238026844039099E-2</v>
      </c>
      <c r="P45">
        <f>LN(stock_prices!P44/stock_prices!P43)</f>
        <v>-6.5656471691542219E-3</v>
      </c>
      <c r="Q45">
        <f>LN(stock_prices!Q44/stock_prices!Q43)</f>
        <v>-1.0327787824417269E-2</v>
      </c>
      <c r="R45">
        <f>LN(stock_prices!R44/stock_prices!R43)</f>
        <v>-3.6658241664150291E-2</v>
      </c>
      <c r="S45">
        <f>LN(stock_prices!S44/stock_prices!S43)</f>
        <v>-2.0834037415887588E-2</v>
      </c>
      <c r="T45">
        <f>LN(stock_prices!T44/stock_prices!T43)</f>
        <v>-1.9596843597424602E-2</v>
      </c>
      <c r="U45">
        <f>LN(stock_prices!U44/stock_prices!U43)</f>
        <v>-2.2705710281152126E-2</v>
      </c>
      <c r="V45">
        <f>LN(stock_prices!V44/stock_prices!V43)</f>
        <v>-1.4842577366129114E-2</v>
      </c>
      <c r="W45">
        <f>LN(stock_prices!W44/stock_prices!W43)</f>
        <v>1.2619680879080752E-2</v>
      </c>
      <c r="X45">
        <f>LN(stock_prices!X44/stock_prices!X43)</f>
        <v>-8.1476632153945523E-3</v>
      </c>
      <c r="Y45">
        <f>LN(stock_prices!Y44/stock_prices!Y43)</f>
        <v>-1.8519086909971935E-2</v>
      </c>
      <c r="Z45">
        <f>LN(stock_prices!Z44/stock_prices!Z43)</f>
        <v>-1.5546082883647469E-2</v>
      </c>
      <c r="AA45">
        <f>LN(stock_prices!AA44/stock_prices!AA43)</f>
        <v>-4.1005130091375692E-2</v>
      </c>
      <c r="AB45">
        <f>LN(stock_prices!AB44/stock_prices!AB43)</f>
        <v>-2.2367490538063164E-2</v>
      </c>
      <c r="AC45">
        <f>LN(stock_prices!AC44/stock_prices!AC43)</f>
        <v>-9.5197431140667376E-3</v>
      </c>
      <c r="AD45">
        <f>LN(stock_prices!AD44/stock_prices!AD43)</f>
        <v>-2.3219839134452195E-2</v>
      </c>
      <c r="AE45">
        <f>LN(stock_prices!AE44/stock_prices!AE43)</f>
        <v>-2.916880782424398E-2</v>
      </c>
      <c r="AF45">
        <f>LN(stock_prices!AF44/stock_prices!AF43)</f>
        <v>-8.8247233384071977E-3</v>
      </c>
      <c r="AG45">
        <f>LN(stock_prices!AG44/stock_prices!AG43)</f>
        <v>-1.6439189626631469E-2</v>
      </c>
      <c r="AH45">
        <f>LN(stock_prices!AH44/stock_prices!AH43)</f>
        <v>-5.3544995485407384E-3</v>
      </c>
      <c r="AI45">
        <f>LN(stock_prices!AI44/stock_prices!AI43)</f>
        <v>-1.0774918761486892E-2</v>
      </c>
      <c r="AJ45">
        <f>LN(stock_prices!AJ44/stock_prices!AJ43)</f>
        <v>1.1708878738897763E-2</v>
      </c>
      <c r="AK45">
        <f>LN(stock_prices!AK44/stock_prices!AK43)</f>
        <v>-1.4793725651678529E-2</v>
      </c>
      <c r="AL45">
        <f>LN(stock_prices!AL44/stock_prices!AL43)</f>
        <v>-5.8441271363090005E-2</v>
      </c>
      <c r="AM45">
        <f>LN(stock_prices!AM44/stock_prices!AM43)</f>
        <v>-9.558797135358078E-3</v>
      </c>
      <c r="AN45">
        <f>LN(stock_prices!AN44/stock_prices!AN43)</f>
        <v>-2.6588548797507407E-2</v>
      </c>
      <c r="AO45">
        <f>LN(stock_prices!AO44/stock_prices!AO43)</f>
        <v>-6.4578409595685265E-3</v>
      </c>
      <c r="AP45">
        <f>LN(stock_prices!AP44/stock_prices!AP43)</f>
        <v>-4.7543190032385135E-3</v>
      </c>
      <c r="AQ45">
        <f>LN(stock_prices!AQ44/stock_prices!AQ43)</f>
        <v>-3.7488371931410733E-2</v>
      </c>
      <c r="AR45">
        <f>LN(stock_prices!AR44/stock_prices!AR43)</f>
        <v>-1.0678815281988056E-2</v>
      </c>
      <c r="AS45">
        <f>LN(stock_prices!AS44/stock_prices!AS43)</f>
        <v>-2.69529524398603E-2</v>
      </c>
      <c r="AT45">
        <f>LN(stock_prices!AT44/stock_prices!AT43)</f>
        <v>-2.4315505937339967E-2</v>
      </c>
      <c r="AU45">
        <f>LN(stock_prices!AU44/stock_prices!AU43)</f>
        <v>-2.422781458287589E-2</v>
      </c>
      <c r="AV45">
        <f>LN(stock_prices!AV44/stock_prices!AV43)</f>
        <v>-1.21099578918874E-3</v>
      </c>
      <c r="AW45">
        <f>LN(stock_prices!AW44/stock_prices!AW43)</f>
        <v>-1.1215054657217701E-2</v>
      </c>
      <c r="AX45">
        <f>LN(stock_prices!AX44/stock_prices!AX43)</f>
        <v>-1.8281607765822858E-2</v>
      </c>
      <c r="AY45">
        <f>LN(stock_prices!AY44/stock_prices!AY43)</f>
        <v>-7.0080101299004405E-3</v>
      </c>
    </row>
    <row r="46" spans="1:51" x14ac:dyDescent="0.3">
      <c r="A46" s="1">
        <v>43619</v>
      </c>
      <c r="B46">
        <f>LN(stock_prices!B45/stock_prices!B44)</f>
        <v>2.0931907283076204E-2</v>
      </c>
      <c r="C46">
        <f>LN(stock_prices!C45/stock_prices!C44)</f>
        <v>1.6187411560369007E-2</v>
      </c>
      <c r="D46">
        <f>LN(stock_prices!D45/stock_prices!D44)</f>
        <v>1.0739958866230113E-2</v>
      </c>
      <c r="E46">
        <f>LN(stock_prices!E45/stock_prices!E44)</f>
        <v>-1.9199071196141206E-2</v>
      </c>
      <c r="F46">
        <f>LN(stock_prices!F45/stock_prices!F44)</f>
        <v>-4.4805845695633693E-2</v>
      </c>
      <c r="G46">
        <f>LN(stock_prices!G45/stock_prices!G44)</f>
        <v>1.4170604599349405E-2</v>
      </c>
      <c r="H46">
        <f>LN(stock_prices!H45/stock_prices!H44)</f>
        <v>9.1840984645057133E-3</v>
      </c>
      <c r="I46">
        <f>LN(stock_prices!I45/stock_prices!I44)</f>
        <v>-2.3972917769454114E-3</v>
      </c>
      <c r="J46">
        <f>LN(stock_prices!J45/stock_prices!J44)</f>
        <v>1.057392199563049E-2</v>
      </c>
      <c r="K46">
        <f>LN(stock_prices!K45/stock_prices!K44)</f>
        <v>-4.2568214197680643E-2</v>
      </c>
      <c r="L46">
        <f>LN(stock_prices!L45/stock_prices!L44)</f>
        <v>3.4668053736035221E-4</v>
      </c>
      <c r="M46">
        <f>LN(stock_prices!M45/stock_prices!M44)</f>
        <v>8.6111176435003621E-3</v>
      </c>
      <c r="N46">
        <f>LN(stock_prices!N45/stock_prices!N44)</f>
        <v>1.3422995973069002E-2</v>
      </c>
      <c r="O46">
        <f>LN(stock_prices!O45/stock_prices!O44)</f>
        <v>2.5237902233447039E-2</v>
      </c>
      <c r="P46">
        <f>LN(stock_prices!P45/stock_prices!P44)</f>
        <v>-6.8230710994900837E-3</v>
      </c>
      <c r="Q46">
        <f>LN(stock_prices!Q45/stock_prices!Q44)</f>
        <v>4.7076439838792975E-3</v>
      </c>
      <c r="R46">
        <f>LN(stock_prices!R45/stock_prices!R44)</f>
        <v>8.7378454783278835E-3</v>
      </c>
      <c r="S46">
        <f>LN(stock_prices!S45/stock_prices!S44)</f>
        <v>3.0029657626266374E-3</v>
      </c>
      <c r="T46">
        <f>LN(stock_prices!T45/stock_prices!T44)</f>
        <v>6.1011420333083426E-3</v>
      </c>
      <c r="U46">
        <f>LN(stock_prices!U45/stock_prices!U44)</f>
        <v>-1.2563615805905374E-2</v>
      </c>
      <c r="V46">
        <f>LN(stock_prices!V45/stock_prices!V44)</f>
        <v>5.1270782862821215E-3</v>
      </c>
      <c r="W46">
        <f>LN(stock_prices!W45/stock_prices!W44)</f>
        <v>2.3981961881101996E-2</v>
      </c>
      <c r="X46">
        <f>LN(stock_prices!X45/stock_prices!X44)</f>
        <v>6.1999781339647257E-3</v>
      </c>
      <c r="Y46">
        <f>LN(stock_prices!Y45/stock_prices!Y44)</f>
        <v>1.0911322641195327E-2</v>
      </c>
      <c r="Z46">
        <f>LN(stock_prices!Z45/stock_prices!Z44)</f>
        <v>-1.325738274249229E-2</v>
      </c>
      <c r="AA46">
        <f>LN(stock_prices!AA45/stock_prices!AA44)</f>
        <v>1.653999571293718E-2</v>
      </c>
      <c r="AB46">
        <f>LN(stock_prices!AB45/stock_prices!AB44)</f>
        <v>6.1829620504611571E-3</v>
      </c>
      <c r="AC46">
        <f>LN(stock_prices!AC45/stock_prices!AC44)</f>
        <v>1.0122489945975739E-2</v>
      </c>
      <c r="AD46">
        <f>LN(stock_prices!AD45/stock_prices!AD44)</f>
        <v>7.3741647328628224E-3</v>
      </c>
      <c r="AE46">
        <f>LN(stock_prices!AE45/stock_prices!AE44)</f>
        <v>-4.8164978823222685E-3</v>
      </c>
      <c r="AF46">
        <f>LN(stock_prices!AF45/stock_prices!AF44)</f>
        <v>-1.7066622043234468E-2</v>
      </c>
      <c r="AG46">
        <f>LN(stock_prices!AG45/stock_prices!AG44)</f>
        <v>-3.1540098448040177E-2</v>
      </c>
      <c r="AH46">
        <f>LN(stock_prices!AH45/stock_prices!AH44)</f>
        <v>-7.9857082396953393E-3</v>
      </c>
      <c r="AI46">
        <f>LN(stock_prices!AI45/stock_prices!AI44)</f>
        <v>8.2108448227469089E-3</v>
      </c>
      <c r="AJ46">
        <f>LN(stock_prices!AJ45/stock_prices!AJ44)</f>
        <v>1.6594933202128657E-2</v>
      </c>
      <c r="AK46">
        <f>LN(stock_prices!AK45/stock_prices!AK44)</f>
        <v>-5.708697754085214E-3</v>
      </c>
      <c r="AL46">
        <f>LN(stock_prices!AL45/stock_prices!AL44)</f>
        <v>-3.7684915200662523E-3</v>
      </c>
      <c r="AM46">
        <f>LN(stock_prices!AM45/stock_prices!AM44)</f>
        <v>-3.1232821409592788E-2</v>
      </c>
      <c r="AN46">
        <f>LN(stock_prices!AN45/stock_prices!AN44)</f>
        <v>-1.2479793247224537E-2</v>
      </c>
      <c r="AO46">
        <f>LN(stock_prices!AO45/stock_prices!AO44)</f>
        <v>-1.4759123275723985E-3</v>
      </c>
      <c r="AP46">
        <f>LN(stock_prices!AP45/stock_prices!AP44)</f>
        <v>7.6270354704165494E-3</v>
      </c>
      <c r="AQ46">
        <f>LN(stock_prices!AQ45/stock_prices!AQ44)</f>
        <v>-3.5660506526764488E-2</v>
      </c>
      <c r="AR46">
        <f>LN(stock_prices!AR45/stock_prices!AR44)</f>
        <v>-3.7391711393500081E-2</v>
      </c>
      <c r="AS46">
        <f>LN(stock_prices!AS45/stock_prices!AS44)</f>
        <v>-2.8135809189482434E-2</v>
      </c>
      <c r="AT46">
        <f>LN(stock_prices!AT45/stock_prices!AT44)</f>
        <v>4.3429646825084711E-3</v>
      </c>
      <c r="AU46">
        <f>LN(stock_prices!AU45/stock_prices!AU44)</f>
        <v>1.1486272380307184E-2</v>
      </c>
      <c r="AV46">
        <f>LN(stock_prices!AV45/stock_prices!AV44)</f>
        <v>3.2514158109954814E-3</v>
      </c>
      <c r="AW46">
        <f>LN(stock_prices!AW45/stock_prices!AW44)</f>
        <v>1.1376703142418084E-2</v>
      </c>
      <c r="AX46">
        <f>LN(stock_prices!AX45/stock_prices!AX44)</f>
        <v>-1.0161719896265022E-2</v>
      </c>
      <c r="AY46">
        <f>LN(stock_prices!AY45/stock_prices!AY44)</f>
        <v>-1.36839042696242E-3</v>
      </c>
    </row>
    <row r="47" spans="1:51" x14ac:dyDescent="0.3">
      <c r="A47" s="1">
        <v>43620</v>
      </c>
      <c r="B47">
        <f>LN(stock_prices!B46/stock_prices!B45)</f>
        <v>6.9952829997268082E-2</v>
      </c>
      <c r="C47">
        <f>LN(stock_prices!C46/stock_prices!C45)</f>
        <v>2.1474642052689168E-2</v>
      </c>
      <c r="D47">
        <f>LN(stock_prices!D46/stock_prices!D45)</f>
        <v>5.8492818308800876E-2</v>
      </c>
      <c r="E47">
        <f>LN(stock_prices!E46/stock_prices!E45)</f>
        <v>3.0416484963468996E-2</v>
      </c>
      <c r="F47">
        <f>LN(stock_prices!F46/stock_prices!F45)</f>
        <v>3.66888164148347E-2</v>
      </c>
      <c r="G47">
        <f>LN(stock_prices!G46/stock_prices!G45)</f>
        <v>3.1391165241859233E-2</v>
      </c>
      <c r="H47">
        <f>LN(stock_prices!H46/stock_prices!H45)</f>
        <v>6.1368968422147258E-2</v>
      </c>
      <c r="I47">
        <f>LN(stock_prices!I46/stock_prices!I45)</f>
        <v>2.6498273745899973E-2</v>
      </c>
      <c r="J47">
        <f>LN(stock_prices!J46/stock_prices!J45)</f>
        <v>4.587850492108702E-2</v>
      </c>
      <c r="K47">
        <f>LN(stock_prices!K46/stock_prices!K45)</f>
        <v>3.8597551869939489E-2</v>
      </c>
      <c r="L47">
        <f>LN(stock_prices!L46/stock_prices!L45)</f>
        <v>3.4744672752315693E-2</v>
      </c>
      <c r="M47">
        <f>LN(stock_prices!M46/stock_prices!M45)</f>
        <v>8.4420901756004311E-3</v>
      </c>
      <c r="N47">
        <f>LN(stock_prices!N46/stock_prices!N45)</f>
        <v>7.722035096790889E-3</v>
      </c>
      <c r="O47">
        <f>LN(stock_prices!O46/stock_prices!O45)</f>
        <v>2.4920595124576242E-2</v>
      </c>
      <c r="P47">
        <f>LN(stock_prices!P46/stock_prices!P45)</f>
        <v>9.3697388107293698E-3</v>
      </c>
      <c r="Q47">
        <f>LN(stock_prices!Q46/stock_prices!Q45)</f>
        <v>3.034460535164488E-2</v>
      </c>
      <c r="R47">
        <f>LN(stock_prices!R46/stock_prices!R45)</f>
        <v>1.1324413092147724E-2</v>
      </c>
      <c r="S47">
        <f>LN(stock_prices!S46/stock_prices!S45)</f>
        <v>4.5429031742222535E-2</v>
      </c>
      <c r="T47">
        <f>LN(stock_prices!T46/stock_prices!T45)</f>
        <v>4.8267229527185901E-2</v>
      </c>
      <c r="U47">
        <f>LN(stock_prices!U46/stock_prices!U45)</f>
        <v>4.5296144247217368E-2</v>
      </c>
      <c r="V47">
        <f>LN(stock_prices!V46/stock_prices!V45)</f>
        <v>0</v>
      </c>
      <c r="W47">
        <f>LN(stock_prices!W46/stock_prices!W45)</f>
        <v>4.7281961856577188E-3</v>
      </c>
      <c r="X47">
        <f>LN(stock_prices!X46/stock_prices!X45)</f>
        <v>1.8657539342865972E-2</v>
      </c>
      <c r="Y47">
        <f>LN(stock_prices!Y46/stock_prices!Y45)</f>
        <v>3.9406203314770967E-2</v>
      </c>
      <c r="Z47">
        <f>LN(stock_prices!Z46/stock_prices!Z45)</f>
        <v>3.0143970727003592E-2</v>
      </c>
      <c r="AA47">
        <f>LN(stock_prices!AA46/stock_prices!AA45)</f>
        <v>1.2466241381185333E-2</v>
      </c>
      <c r="AB47">
        <f>LN(stock_prices!AB46/stock_prices!AB45)</f>
        <v>6.9669461499230229E-2</v>
      </c>
      <c r="AC47">
        <f>LN(stock_prices!AC46/stock_prices!AC45)</f>
        <v>3.3686360519111169E-2</v>
      </c>
      <c r="AD47">
        <f>LN(stock_prices!AD46/stock_prices!AD45)</f>
        <v>5.0909855659398262E-2</v>
      </c>
      <c r="AE47">
        <f>LN(stock_prices!AE46/stock_prices!AE45)</f>
        <v>2.7618238488276423E-2</v>
      </c>
      <c r="AF47">
        <f>LN(stock_prices!AF46/stock_prices!AF45)</f>
        <v>2.3245965611566662E-2</v>
      </c>
      <c r="AG47">
        <f>LN(stock_prices!AG46/stock_prices!AG45)</f>
        <v>2.7326869143304688E-2</v>
      </c>
      <c r="AH47">
        <f>LN(stock_prices!AH46/stock_prices!AH45)</f>
        <v>1.6105368492156501E-2</v>
      </c>
      <c r="AI47">
        <f>LN(stock_prices!AI46/stock_prices!AI45)</f>
        <v>3.6870167790601004E-2</v>
      </c>
      <c r="AJ47">
        <f>LN(stock_prices!AJ46/stock_prices!AJ45)</f>
        <v>3.6533707554281258E-2</v>
      </c>
      <c r="AK47">
        <f>LN(stock_prices!AK46/stock_prices!AK45)</f>
        <v>4.9746360498514441E-2</v>
      </c>
      <c r="AL47">
        <f>LN(stock_prices!AL46/stock_prices!AL45)</f>
        <v>5.4067221270278527E-2</v>
      </c>
      <c r="AM47">
        <f>LN(stock_prices!AM46/stock_prices!AM45)</f>
        <v>1.3414989293507276E-2</v>
      </c>
      <c r="AN47">
        <f>LN(stock_prices!AN46/stock_prices!AN45)</f>
        <v>6.6647978044604192E-2</v>
      </c>
      <c r="AO47">
        <f>LN(stock_prices!AO46/stock_prices!AO45)</f>
        <v>2.9522384368211856E-2</v>
      </c>
      <c r="AP47">
        <f>LN(stock_prices!AP46/stock_prices!AP45)</f>
        <v>6.9761078114223519E-4</v>
      </c>
      <c r="AQ47">
        <f>LN(stock_prices!AQ46/stock_prices!AQ45)</f>
        <v>8.598902794599754E-2</v>
      </c>
      <c r="AR47">
        <f>LN(stock_prices!AR46/stock_prices!AR45)</f>
        <v>2.8163986403875921E-2</v>
      </c>
      <c r="AS47">
        <f>LN(stock_prices!AS46/stock_prices!AS45)</f>
        <v>3.1478885419065177E-2</v>
      </c>
      <c r="AT47">
        <f>LN(stock_prices!AT46/stock_prices!AT45)</f>
        <v>3.6389050099012554E-2</v>
      </c>
      <c r="AU47">
        <f>LN(stock_prices!AU46/stock_prices!AU45)</f>
        <v>3.1360424188172552E-2</v>
      </c>
      <c r="AV47">
        <f>LN(stock_prices!AV46/stock_prices!AV45)</f>
        <v>1.7584376245066747E-2</v>
      </c>
      <c r="AW47">
        <f>LN(stock_prices!AW46/stock_prices!AW45)</f>
        <v>3.6494593816535387E-2</v>
      </c>
      <c r="AX47">
        <f>LN(stock_prices!AX46/stock_prices!AX45)</f>
        <v>3.5930628620266733E-2</v>
      </c>
      <c r="AY47">
        <f>LN(stock_prices!AY46/stock_prices!AY45)</f>
        <v>2.2438079120783605E-2</v>
      </c>
    </row>
    <row r="48" spans="1:51" x14ac:dyDescent="0.3">
      <c r="A48" s="1">
        <v>43621</v>
      </c>
      <c r="B48">
        <f>LN(stock_prices!B47/stock_prices!B46)</f>
        <v>-1.7502152856865418E-3</v>
      </c>
      <c r="C48">
        <f>LN(stock_prices!C47/stock_prices!C46)</f>
        <v>7.859187249846385E-3</v>
      </c>
      <c r="D48">
        <f>LN(stock_prices!D47/stock_prices!D46)</f>
        <v>3.0740090085189294E-3</v>
      </c>
      <c r="E48">
        <f>LN(stock_prices!E47/stock_prices!E46)</f>
        <v>1.1828240318498865E-2</v>
      </c>
      <c r="F48">
        <f>LN(stock_prices!F47/stock_prices!F46)</f>
        <v>1.5326090499624329E-2</v>
      </c>
      <c r="G48">
        <f>LN(stock_prices!G47/stock_prices!G46)</f>
        <v>2.3239983302136637E-2</v>
      </c>
      <c r="H48">
        <f>LN(stock_prices!H47/stock_prices!H46)</f>
        <v>-6.8577196085633342E-3</v>
      </c>
      <c r="I48">
        <f>LN(stock_prices!I47/stock_prices!I46)</f>
        <v>-1.2013448955143075E-2</v>
      </c>
      <c r="J48">
        <f>LN(stock_prices!J47/stock_prices!J46)</f>
        <v>1.3387056115737607E-2</v>
      </c>
      <c r="K48">
        <f>LN(stock_prices!K47/stock_prices!K46)</f>
        <v>4.9355232265917197E-2</v>
      </c>
      <c r="L48">
        <f>LN(stock_prices!L47/stock_prices!L46)</f>
        <v>1.6271319759080895E-2</v>
      </c>
      <c r="M48">
        <f>LN(stock_prices!M47/stock_prices!M46)</f>
        <v>1.9394227029292995E-2</v>
      </c>
      <c r="N48">
        <f>LN(stock_prices!N47/stock_prices!N46)</f>
        <v>3.0721424185959742E-3</v>
      </c>
      <c r="O48">
        <f>LN(stock_prices!O47/stock_prices!O46)</f>
        <v>-2.929147334628638E-2</v>
      </c>
      <c r="P48">
        <f>LN(stock_prices!P47/stock_prices!P46)</f>
        <v>6.0224758763109208E-3</v>
      </c>
      <c r="Q48">
        <f>LN(stock_prices!Q47/stock_prices!Q46)</f>
        <v>3.5475789695884243E-3</v>
      </c>
      <c r="R48">
        <f>LN(stock_prices!R47/stock_prices!R46)</f>
        <v>-1.1324413092147659E-2</v>
      </c>
      <c r="S48">
        <f>LN(stock_prices!S47/stock_prices!S46)</f>
        <v>-3.5818512358781263E-4</v>
      </c>
      <c r="T48">
        <f>LN(stock_prices!T47/stock_prices!T46)</f>
        <v>7.5254565244648418E-5</v>
      </c>
      <c r="U48">
        <f>LN(stock_prices!U47/stock_prices!U46)</f>
        <v>1.0476011000303591E-2</v>
      </c>
      <c r="V48">
        <f>LN(stock_prices!V47/stock_prices!V46)</f>
        <v>-3.4526968950710377E-2</v>
      </c>
      <c r="W48">
        <f>LN(stock_prices!W47/stock_prices!W46)</f>
        <v>7.8308200930228573E-3</v>
      </c>
      <c r="X48">
        <f>LN(stock_prices!X47/stock_prices!X46)</f>
        <v>9.5225549361202203E-3</v>
      </c>
      <c r="Y48">
        <f>LN(stock_prices!Y47/stock_prices!Y46)</f>
        <v>2.2919300075988632E-2</v>
      </c>
      <c r="Z48">
        <f>LN(stock_prices!Z47/stock_prices!Z46)</f>
        <v>-5.3727910754915835E-3</v>
      </c>
      <c r="AA48">
        <f>LN(stock_prices!AA47/stock_prices!AA46)</f>
        <v>6.3331143671513873E-3</v>
      </c>
      <c r="AB48">
        <f>LN(stock_prices!AB47/stock_prices!AB46)</f>
        <v>-2.3700705186116772E-3</v>
      </c>
      <c r="AC48">
        <f>LN(stock_prices!AC47/stock_prices!AC46)</f>
        <v>3.4895183008822103E-3</v>
      </c>
      <c r="AD48">
        <f>LN(stock_prices!AD47/stock_prices!AD46)</f>
        <v>-1.5190210914032244E-3</v>
      </c>
      <c r="AE48">
        <f>LN(stock_prices!AE47/stock_prices!AE46)</f>
        <v>2.8155228265934432E-2</v>
      </c>
      <c r="AF48">
        <f>LN(stock_prices!AF47/stock_prices!AF46)</f>
        <v>1.8675002580051864E-2</v>
      </c>
      <c r="AG48">
        <f>LN(stock_prices!AG47/stock_prices!AG46)</f>
        <v>2.1447449963960703E-2</v>
      </c>
      <c r="AH48">
        <f>LN(stock_prices!AH47/stock_prices!AH46)</f>
        <v>9.0320463896386375E-3</v>
      </c>
      <c r="AI48">
        <f>LN(stock_prices!AI47/stock_prices!AI46)</f>
        <v>3.2936606322701246E-3</v>
      </c>
      <c r="AJ48">
        <f>LN(stock_prices!AJ47/stock_prices!AJ46)</f>
        <v>-9.7054836316614653E-3</v>
      </c>
      <c r="AK48">
        <f>LN(stock_prices!AK47/stock_prices!AK46)</f>
        <v>-1.0954082626067937E-2</v>
      </c>
      <c r="AL48">
        <f>LN(stock_prices!AL47/stock_prices!AL46)</f>
        <v>-3.2193848584024833E-2</v>
      </c>
      <c r="AM48">
        <f>LN(stock_prices!AM47/stock_prices!AM46)</f>
        <v>-7.9161309783263301E-3</v>
      </c>
      <c r="AN48">
        <f>LN(stock_prices!AN47/stock_prices!AN46)</f>
        <v>-1.2100900482400059E-2</v>
      </c>
      <c r="AO48">
        <f>LN(stock_prices!AO47/stock_prices!AO46)</f>
        <v>1.4337912644736248E-2</v>
      </c>
      <c r="AP48">
        <f>LN(stock_prices!AP47/stock_prices!AP46)</f>
        <v>1.781506630351274E-2</v>
      </c>
      <c r="AQ48">
        <f>LN(stock_prices!AQ47/stock_prices!AQ46)</f>
        <v>-2.1583285126794458E-2</v>
      </c>
      <c r="AR48">
        <f>LN(stock_prices!AR47/stock_prices!AR46)</f>
        <v>2.8017075610588808E-2</v>
      </c>
      <c r="AS48">
        <f>LN(stock_prices!AS47/stock_prices!AS46)</f>
        <v>2.5790358586718545E-2</v>
      </c>
      <c r="AT48">
        <f>LN(stock_prices!AT47/stock_prices!AT46)</f>
        <v>-2.0967614242009051E-2</v>
      </c>
      <c r="AU48">
        <f>LN(stock_prices!AU47/stock_prices!AU46)</f>
        <v>-1.3685472770293777E-2</v>
      </c>
      <c r="AV48">
        <f>LN(stock_prices!AV47/stock_prices!AV46)</f>
        <v>8.2729985782216096E-3</v>
      </c>
      <c r="AW48">
        <f>LN(stock_prices!AW47/stock_prices!AW46)</f>
        <v>-1.1597074118044132E-2</v>
      </c>
      <c r="AX48">
        <f>LN(stock_prices!AX47/stock_prices!AX46)</f>
        <v>1.6014446088117289E-2</v>
      </c>
      <c r="AY48">
        <f>LN(stock_prices!AY47/stock_prices!AY46)</f>
        <v>-2.6947448677734326E-2</v>
      </c>
    </row>
    <row r="49" spans="1:51" x14ac:dyDescent="0.3">
      <c r="A49" s="1">
        <v>43622</v>
      </c>
      <c r="B49">
        <f>LN(stock_prices!B48/stock_prices!B47)</f>
        <v>2.033489095709164E-2</v>
      </c>
      <c r="C49">
        <f>LN(stock_prices!C48/stock_prices!C47)</f>
        <v>2.3496753324313353E-2</v>
      </c>
      <c r="D49">
        <f>LN(stock_prices!D48/stock_prices!D47)</f>
        <v>-7.6434623320977019E-3</v>
      </c>
      <c r="E49">
        <f>LN(stock_prices!E48/stock_prices!E47)</f>
        <v>1.1897437414546177E-2</v>
      </c>
      <c r="F49">
        <f>LN(stock_prices!F48/stock_prices!F47)</f>
        <v>7.0847285185908042E-3</v>
      </c>
      <c r="G49">
        <f>LN(stock_prices!G48/stock_prices!G47)</f>
        <v>2.1764985898026553E-3</v>
      </c>
      <c r="H49">
        <f>LN(stock_prices!H48/stock_prices!H47)</f>
        <v>-4.6723636528291724E-3</v>
      </c>
      <c r="I49">
        <f>LN(stock_prices!I48/stock_prices!I47)</f>
        <v>8.468946385502869E-3</v>
      </c>
      <c r="J49">
        <f>LN(stock_prices!J48/stock_prices!J47)</f>
        <v>-3.2694102291747854E-3</v>
      </c>
      <c r="K49">
        <f>LN(stock_prices!K48/stock_prices!K47)</f>
        <v>5.4759916538729535E-3</v>
      </c>
      <c r="L49">
        <f>LN(stock_prices!L48/stock_prices!L47)</f>
        <v>4.2727755346582633E-3</v>
      </c>
      <c r="M49">
        <f>LN(stock_prices!M48/stock_prices!M47)</f>
        <v>6.0716204342934205E-3</v>
      </c>
      <c r="N49">
        <f>LN(stock_prices!N48/stock_prices!N47)</f>
        <v>8.0961703517718388E-3</v>
      </c>
      <c r="O49">
        <f>LN(stock_prices!O48/stock_prices!O47)</f>
        <v>-2.8886313435593908E-2</v>
      </c>
      <c r="P49">
        <f>LN(stock_prices!P48/stock_prices!P47)</f>
        <v>8.2131554417676396E-3</v>
      </c>
      <c r="Q49">
        <f>LN(stock_prices!Q48/stock_prices!Q47)</f>
        <v>2.1769279635699057E-3</v>
      </c>
      <c r="R49">
        <f>LN(stock_prices!R48/stock_prices!R47)</f>
        <v>-1.4659276803251315E-2</v>
      </c>
      <c r="S49">
        <f>LN(stock_prices!S48/stock_prices!S47)</f>
        <v>4.3134143857092005E-3</v>
      </c>
      <c r="T49">
        <f>LN(stock_prices!T48/stock_prices!T47)</f>
        <v>2.6259179469448259E-2</v>
      </c>
      <c r="U49">
        <f>LN(stock_prices!U48/stock_prices!U47)</f>
        <v>1.2644545137991174E-2</v>
      </c>
      <c r="V49">
        <f>LN(stock_prices!V48/stock_prices!V47)</f>
        <v>-2.4090507236174692E-3</v>
      </c>
      <c r="W49">
        <f>LN(stock_prices!W48/stock_prices!W47)</f>
        <v>9.7460891943360441E-4</v>
      </c>
      <c r="X49">
        <f>LN(stock_prices!X48/stock_prices!X47)</f>
        <v>1.3021799519941457E-2</v>
      </c>
      <c r="Y49">
        <f>LN(stock_prices!Y48/stock_prices!Y47)</f>
        <v>4.5214847188460574E-3</v>
      </c>
      <c r="Z49">
        <f>LN(stock_prices!Z48/stock_prices!Z47)</f>
        <v>1.2270070692604813E-2</v>
      </c>
      <c r="AA49">
        <f>LN(stock_prices!AA48/stock_prices!AA47)</f>
        <v>1.3170400242131961E-2</v>
      </c>
      <c r="AB49">
        <f>LN(stock_prices!AB48/stock_prices!AB47)</f>
        <v>7.5704759563866755E-2</v>
      </c>
      <c r="AC49">
        <f>LN(stock_prices!AC48/stock_prices!AC47)</f>
        <v>-4.1480775925329327E-4</v>
      </c>
      <c r="AD49">
        <f>LN(stock_prices!AD48/stock_prices!AD47)</f>
        <v>1.0434899922802639E-2</v>
      </c>
      <c r="AE49">
        <f>LN(stock_prices!AE48/stock_prices!AE47)</f>
        <v>6.3722735081769913E-3</v>
      </c>
      <c r="AF49">
        <f>LN(stock_prices!AF48/stock_prices!AF47)</f>
        <v>9.2083285181769718E-3</v>
      </c>
      <c r="AG49">
        <f>LN(stock_prices!AG48/stock_prices!AG47)</f>
        <v>1.5691218723798459E-2</v>
      </c>
      <c r="AH49">
        <f>LN(stock_prices!AH48/stock_prices!AH47)</f>
        <v>-5.0950138614347575E-3</v>
      </c>
      <c r="AI49">
        <f>LN(stock_prices!AI48/stock_prices!AI47)</f>
        <v>6.4642859397222108E-3</v>
      </c>
      <c r="AJ49">
        <f>LN(stock_prices!AJ48/stock_prices!AJ47)</f>
        <v>5.0378115330057677E-3</v>
      </c>
      <c r="AK49">
        <f>LN(stock_prices!AK48/stock_prices!AK47)</f>
        <v>1.000780687996626E-3</v>
      </c>
      <c r="AL49">
        <f>LN(stock_prices!AL48/stock_prices!AL47)</f>
        <v>2.3719192138728514E-3</v>
      </c>
      <c r="AM49">
        <f>LN(stock_prices!AM48/stock_prices!AM47)</f>
        <v>-1.2723847696370365E-3</v>
      </c>
      <c r="AN49">
        <f>LN(stock_prices!AN48/stock_prices!AN47)</f>
        <v>1.7540616823148145E-2</v>
      </c>
      <c r="AO49">
        <f>LN(stock_prices!AO48/stock_prices!AO47)</f>
        <v>2.437395204559112E-3</v>
      </c>
      <c r="AP49">
        <f>LN(stock_prices!AP48/stock_prices!AP47)</f>
        <v>1.1775362594585831E-2</v>
      </c>
      <c r="AQ49">
        <f>LN(stock_prices!AQ48/stock_prices!AQ47)</f>
        <v>-4.3548970626354454E-3</v>
      </c>
      <c r="AR49">
        <f>LN(stock_prices!AR48/stock_prices!AR47)</f>
        <v>6.107793098142013E-3</v>
      </c>
      <c r="AS49">
        <f>LN(stock_prices!AS48/stock_prices!AS47)</f>
        <v>1.851825697059381E-2</v>
      </c>
      <c r="AT49">
        <f>LN(stock_prices!AT48/stock_prices!AT47)</f>
        <v>2.1399768675989007E-2</v>
      </c>
      <c r="AU49">
        <f>LN(stock_prices!AU48/stock_prices!AU47)</f>
        <v>3.5370640485726836E-3</v>
      </c>
      <c r="AV49">
        <f>LN(stock_prices!AV48/stock_prices!AV47)</f>
        <v>9.2990415865904091E-3</v>
      </c>
      <c r="AW49">
        <f>LN(stock_prices!AW48/stock_prices!AW47)</f>
        <v>1.5764835717103903E-4</v>
      </c>
      <c r="AX49">
        <f>LN(stock_prices!AX48/stock_prices!AX47)</f>
        <v>1.4575024400142382E-2</v>
      </c>
      <c r="AY49">
        <f>LN(stock_prices!AY48/stock_prices!AY47)</f>
        <v>5.2915557601287576E-3</v>
      </c>
    </row>
    <row r="50" spans="1:51" x14ac:dyDescent="0.3">
      <c r="A50" s="1">
        <v>43623</v>
      </c>
      <c r="B50">
        <f>LN(stock_prices!B49/stock_prices!B48)</f>
        <v>4.4374133249802114E-3</v>
      </c>
      <c r="C50">
        <f>LN(stock_prices!C49/stock_prices!C48)</f>
        <v>1.0143705040388572E-2</v>
      </c>
      <c r="D50">
        <f>LN(stock_prices!D49/stock_prices!D48)</f>
        <v>8.4891000959764554E-3</v>
      </c>
      <c r="E50">
        <f>LN(stock_prices!E49/stock_prices!E48)</f>
        <v>6.2054083634120235E-3</v>
      </c>
      <c r="F50">
        <f>LN(stock_prices!F49/stock_prices!F48)</f>
        <v>1.2152985399747792E-2</v>
      </c>
      <c r="G50">
        <f>LN(stock_prices!G49/stock_prices!G48)</f>
        <v>1.6022084737924814E-2</v>
      </c>
      <c r="H50">
        <f>LN(stock_prices!H49/stock_prices!H48)</f>
        <v>9.5439632439080577E-3</v>
      </c>
      <c r="I50">
        <f>LN(stock_prices!I49/stock_prices!I48)</f>
        <v>1.6143673410200777E-2</v>
      </c>
      <c r="J50">
        <f>LN(stock_prices!J49/stock_prices!J48)</f>
        <v>1.1576241589480977E-2</v>
      </c>
      <c r="K50">
        <f>LN(stock_prices!K49/stock_prices!K48)</f>
        <v>1.2228026764885592E-2</v>
      </c>
      <c r="L50">
        <f>LN(stock_prices!L49/stock_prices!L48)</f>
        <v>2.947439500752855E-3</v>
      </c>
      <c r="M50">
        <f>LN(stock_prices!M49/stock_prices!M48)</f>
        <v>1.2861623916880715E-2</v>
      </c>
      <c r="N50">
        <f>LN(stock_prices!N49/stock_prices!N48)</f>
        <v>1.277350192317632E-2</v>
      </c>
      <c r="O50">
        <f>LN(stock_prices!O49/stock_prices!O48)</f>
        <v>1.9771084377180323E-2</v>
      </c>
      <c r="P50">
        <f>LN(stock_prices!P49/stock_prices!P48)</f>
        <v>5.2295903597483102E-3</v>
      </c>
      <c r="Q50">
        <f>LN(stock_prices!Q49/stock_prices!Q48)</f>
        <v>-1.1023644531381294E-2</v>
      </c>
      <c r="R50">
        <f>LN(stock_prices!R49/stock_prices!R48)</f>
        <v>2.2537064863420456E-2</v>
      </c>
      <c r="S50">
        <f>LN(stock_prices!S49/stock_prices!S48)</f>
        <v>-1.2633194545787704E-2</v>
      </c>
      <c r="T50">
        <f>LN(stock_prices!T49/stock_prices!T48)</f>
        <v>7.595970453241889E-3</v>
      </c>
      <c r="U50">
        <f>LN(stock_prices!U49/stock_prices!U48)</f>
        <v>1.0987841968034959E-2</v>
      </c>
      <c r="V50">
        <f>LN(stock_prices!V49/stock_prices!V48)</f>
        <v>-1.9314473077391694E-3</v>
      </c>
      <c r="W50">
        <f>LN(stock_prices!W49/stock_prices!W48)</f>
        <v>9.3078535809750333E-3</v>
      </c>
      <c r="X50">
        <f>LN(stock_prices!X49/stock_prices!X48)</f>
        <v>1.892727469359683E-2</v>
      </c>
      <c r="Y50">
        <f>LN(stock_prices!Y49/stock_prices!Y48)</f>
        <v>5.2493558861435238E-3</v>
      </c>
      <c r="Z50">
        <f>LN(stock_prices!Z49/stock_prices!Z48)</f>
        <v>2.0411133941454038E-2</v>
      </c>
      <c r="AA50">
        <f>LN(stock_prices!AA49/stock_prices!AA48)</f>
        <v>1.2076454477971508E-2</v>
      </c>
      <c r="AB50">
        <f>LN(stock_prices!AB49/stock_prices!AB48)</f>
        <v>1.8371994243815085E-2</v>
      </c>
      <c r="AC50">
        <f>LN(stock_prices!AC49/stock_prices!AC48)</f>
        <v>1.7111317818931167E-2</v>
      </c>
      <c r="AD50">
        <f>LN(stock_prices!AD49/stock_prices!AD48)</f>
        <v>-1.1803980751083187E-2</v>
      </c>
      <c r="AE50">
        <f>LN(stock_prices!AE49/stock_prices!AE48)</f>
        <v>1.4951268777928298E-2</v>
      </c>
      <c r="AF50">
        <f>LN(stock_prices!AF49/stock_prices!AF48)</f>
        <v>1.8577885353510352E-2</v>
      </c>
      <c r="AG50">
        <f>LN(stock_prices!AG49/stock_prices!AG48)</f>
        <v>2.7623036166272874E-2</v>
      </c>
      <c r="AH50">
        <f>LN(stock_prices!AH49/stock_prices!AH48)</f>
        <v>1.9841071025825403E-2</v>
      </c>
      <c r="AI50">
        <f>LN(stock_prices!AI49/stock_prices!AI48)</f>
        <v>8.8543670565354015E-3</v>
      </c>
      <c r="AJ50">
        <f>LN(stock_prices!AJ49/stock_prices!AJ48)</f>
        <v>-1.2905620349451509E-2</v>
      </c>
      <c r="AK50">
        <f>LN(stock_prices!AK49/stock_prices!AK48)</f>
        <v>7.1763588083788368E-3</v>
      </c>
      <c r="AL50">
        <f>LN(stock_prices!AL49/stock_prices!AL48)</f>
        <v>-2.8028066067679915E-2</v>
      </c>
      <c r="AM50">
        <f>LN(stock_prices!AM49/stock_prices!AM48)</f>
        <v>3.0022587693917597E-2</v>
      </c>
      <c r="AN50">
        <f>LN(stock_prices!AN49/stock_prices!AN48)</f>
        <v>1.1891740010892052E-2</v>
      </c>
      <c r="AO50">
        <f>LN(stock_prices!AO49/stock_prices!AO48)</f>
        <v>6.5913759919546144E-4</v>
      </c>
      <c r="AP50">
        <f>LN(stock_prices!AP49/stock_prices!AP48)</f>
        <v>1.1226375330727739E-2</v>
      </c>
      <c r="AQ50">
        <f>LN(stock_prices!AQ49/stock_prices!AQ48)</f>
        <v>9.4117798825016034E-3</v>
      </c>
      <c r="AR50">
        <f>LN(stock_prices!AR49/stock_prices!AR48)</f>
        <v>3.0443780210036096E-2</v>
      </c>
      <c r="AS50">
        <f>LN(stock_prices!AS49/stock_prices!AS48)</f>
        <v>2.5235820348244856E-2</v>
      </c>
      <c r="AT50">
        <f>LN(stock_prices!AT49/stock_prices!AT48)</f>
        <v>1.0316784293622422E-2</v>
      </c>
      <c r="AU50">
        <f>LN(stock_prices!AU49/stock_prices!AU48)</f>
        <v>1.9233249314251362E-2</v>
      </c>
      <c r="AV50">
        <f>LN(stock_prices!AV49/stock_prices!AV48)</f>
        <v>6.0307778462942276E-3</v>
      </c>
      <c r="AW50">
        <f>LN(stock_prices!AW49/stock_prices!AW48)</f>
        <v>1.4550769351500773E-2</v>
      </c>
      <c r="AX50">
        <f>LN(stock_prices!AX49/stock_prices!AX48)</f>
        <v>2.6268889679124031E-2</v>
      </c>
      <c r="AY50">
        <f>LN(stock_prices!AY49/stock_prices!AY48)</f>
        <v>2.0699065737565459E-2</v>
      </c>
    </row>
    <row r="51" spans="1:51" x14ac:dyDescent="0.3">
      <c r="A51" s="1">
        <v>43626</v>
      </c>
      <c r="B51">
        <f>LN(stock_prices!B50/stock_prices!B49)</f>
        <v>1.1584035182455862E-2</v>
      </c>
      <c r="C51">
        <f>LN(stock_prices!C50/stock_prices!C49)</f>
        <v>-1.0710277277454917E-2</v>
      </c>
      <c r="D51">
        <f>LN(stock_prices!D50/stock_prices!D49)</f>
        <v>1.4545599108345882E-2</v>
      </c>
      <c r="E51">
        <f>LN(stock_prices!E50/stock_prices!E49)</f>
        <v>-1.5376884797907026E-2</v>
      </c>
      <c r="F51">
        <f>LN(stock_prices!F50/stock_prices!F49)</f>
        <v>7.80663588670446E-3</v>
      </c>
      <c r="G51">
        <f>LN(stock_prices!G50/stock_prices!G49)</f>
        <v>-1.2735190453144186E-2</v>
      </c>
      <c r="H51">
        <f>LN(stock_prices!H50/stock_prices!H49)</f>
        <v>8.3590894047192582E-3</v>
      </c>
      <c r="I51">
        <f>LN(stock_prices!I50/stock_prices!I49)</f>
        <v>2.6576281642150149E-2</v>
      </c>
      <c r="J51">
        <f>LN(stock_prices!J50/stock_prices!J49)</f>
        <v>-1.0000709532516881E-2</v>
      </c>
      <c r="K51">
        <f>LN(stock_prices!K50/stock_prices!K49)</f>
        <v>-5.4015620045450574E-2</v>
      </c>
      <c r="L51">
        <f>LN(stock_prices!L50/stock_prices!L49)</f>
        <v>1.1703676964623802E-2</v>
      </c>
      <c r="M51">
        <f>LN(stock_prices!M50/stock_prices!M49)</f>
        <v>-4.5976090383374838E-4</v>
      </c>
      <c r="N51">
        <f>LN(stock_prices!N50/stock_prices!N49)</f>
        <v>1.3576357901929133E-2</v>
      </c>
      <c r="O51">
        <f>LN(stock_prices!O50/stock_prices!O49)</f>
        <v>2.7100271971750117E-2</v>
      </c>
      <c r="P51">
        <f>LN(stock_prices!P50/stock_prices!P49)</f>
        <v>1.2510635232456872E-3</v>
      </c>
      <c r="Q51">
        <f>LN(stock_prices!Q50/stock_prices!Q49)</f>
        <v>1.0751695148355346E-2</v>
      </c>
      <c r="R51">
        <f>LN(stock_prices!R50/stock_prices!R49)</f>
        <v>2.2807596482735292E-2</v>
      </c>
      <c r="S51">
        <f>LN(stock_prices!S50/stock_prices!S49)</f>
        <v>1.9425034895265821E-2</v>
      </c>
      <c r="T51">
        <f>LN(stock_prices!T50/stock_prices!T49)</f>
        <v>1.9241017158236919E-2</v>
      </c>
      <c r="U51">
        <f>LN(stock_prices!U50/stock_prices!U49)</f>
        <v>2.3767205653907057E-2</v>
      </c>
      <c r="V51">
        <f>LN(stock_prices!V50/stock_prices!V49)</f>
        <v>1.6774933175781239E-2</v>
      </c>
      <c r="W51">
        <f>LN(stock_prices!W50/stock_prices!W49)</f>
        <v>-9.1130221413503725E-3</v>
      </c>
      <c r="X51">
        <f>LN(stock_prices!X50/stock_prices!X49)</f>
        <v>3.2757349955979198E-3</v>
      </c>
      <c r="Y51">
        <f>LN(stock_prices!Y50/stock_prices!Y49)</f>
        <v>4.4776566513756921E-3</v>
      </c>
      <c r="Z51">
        <f>LN(stock_prices!Z50/stock_prices!Z49)</f>
        <v>1.6589845451891731E-2</v>
      </c>
      <c r="AA51">
        <f>LN(stock_prices!AA50/stock_prices!AA49)</f>
        <v>-1.7386426871638373E-2</v>
      </c>
      <c r="AB51">
        <f>LN(stock_prices!AB50/stock_prices!AB49)</f>
        <v>2.498606521304686E-2</v>
      </c>
      <c r="AC51">
        <f>LN(stock_prices!AC50/stock_prices!AC49)</f>
        <v>-6.9572452261979891E-3</v>
      </c>
      <c r="AD51">
        <f>LN(stock_prices!AD50/stock_prices!AD49)</f>
        <v>2.1535310071677794E-2</v>
      </c>
      <c r="AE51">
        <f>LN(stock_prices!AE50/stock_prices!AE49)</f>
        <v>8.7227241459984488E-3</v>
      </c>
      <c r="AF51">
        <f>LN(stock_prices!AF50/stock_prices!AF49)</f>
        <v>4.5178824017341425E-3</v>
      </c>
      <c r="AG51">
        <f>LN(stock_prices!AG50/stock_prices!AG49)</f>
        <v>9.0910626122214008E-3</v>
      </c>
      <c r="AH51">
        <f>LN(stock_prices!AH50/stock_prices!AH49)</f>
        <v>-5.6011156148908564E-3</v>
      </c>
      <c r="AI51">
        <f>LN(stock_prices!AI50/stock_prices!AI49)</f>
        <v>1.3047528701436507E-2</v>
      </c>
      <c r="AJ51">
        <f>LN(stock_prices!AJ50/stock_prices!AJ49)</f>
        <v>-3.9930090896516217E-2</v>
      </c>
      <c r="AK51">
        <f>LN(stock_prices!AK50/stock_prices!AK49)</f>
        <v>5.6567876909952221E-2</v>
      </c>
      <c r="AL51">
        <f>LN(stock_prices!AL50/stock_prices!AL49)</f>
        <v>2.7764767554106833E-2</v>
      </c>
      <c r="AM51">
        <f>LN(stock_prices!AM50/stock_prices!AM49)</f>
        <v>2.7533626071150452E-2</v>
      </c>
      <c r="AN51">
        <f>LN(stock_prices!AN50/stock_prices!AN49)</f>
        <v>1.9937332864847734E-2</v>
      </c>
      <c r="AO51">
        <f>LN(stock_prices!AO50/stock_prices!AO49)</f>
        <v>3.7941109817748648E-3</v>
      </c>
      <c r="AP51">
        <f>LN(stock_prices!AP50/stock_prices!AP49)</f>
        <v>8.986370809713649E-4</v>
      </c>
      <c r="AQ51">
        <f>LN(stock_prices!AQ50/stock_prices!AQ49)</f>
        <v>4.9639081453532713E-2</v>
      </c>
      <c r="AR51">
        <f>LN(stock_prices!AR50/stock_prices!AR49)</f>
        <v>1.1280910729168751E-3</v>
      </c>
      <c r="AS51">
        <f>LN(stock_prices!AS50/stock_prices!AS49)</f>
        <v>1.4891353677412874E-2</v>
      </c>
      <c r="AT51">
        <f>LN(stock_prices!AT50/stock_prices!AT49)</f>
        <v>4.1192504337146864E-2</v>
      </c>
      <c r="AU51">
        <f>LN(stock_prices!AU50/stock_prices!AU49)</f>
        <v>6.1385190619339131E-3</v>
      </c>
      <c r="AV51">
        <f>LN(stock_prices!AV50/stock_prices!AV49)</f>
        <v>-7.0516813328165388E-3</v>
      </c>
      <c r="AW51">
        <f>LN(stock_prices!AW50/stock_prices!AW49)</f>
        <v>1.7247163368867707E-2</v>
      </c>
      <c r="AX51">
        <f>LN(stock_prices!AX50/stock_prices!AX49)</f>
        <v>1.2698459377200398E-2</v>
      </c>
      <c r="AY51">
        <f>LN(stock_prices!AY50/stock_prices!AY49)</f>
        <v>1.8025343366666453E-2</v>
      </c>
    </row>
    <row r="52" spans="1:51" x14ac:dyDescent="0.3">
      <c r="A52" s="1">
        <v>43627</v>
      </c>
      <c r="B52">
        <f>LN(stock_prices!B51/stock_prices!B50)</f>
        <v>5.3727116390553744E-4</v>
      </c>
      <c r="C52">
        <f>LN(stock_prices!C51/stock_prices!C50)</f>
        <v>-1.0539992326186307E-2</v>
      </c>
      <c r="D52">
        <f>LN(stock_prices!D51/stock_prices!D50)</f>
        <v>5.2625243353826056E-3</v>
      </c>
      <c r="E52">
        <f>LN(stock_prices!E51/stock_prices!E50)</f>
        <v>-9.7849166250125758E-3</v>
      </c>
      <c r="F52">
        <f>LN(stock_prices!F51/stock_prices!F50)</f>
        <v>-1.5638541023019193E-2</v>
      </c>
      <c r="G52">
        <f>LN(stock_prices!G51/stock_prices!G50)</f>
        <v>-5.8993366314584531E-3</v>
      </c>
      <c r="H52">
        <f>LN(stock_prices!H51/stock_prices!H50)</f>
        <v>3.4987788753588138E-3</v>
      </c>
      <c r="I52">
        <f>LN(stock_prices!I51/stock_prices!I50)</f>
        <v>9.8744913630850108E-3</v>
      </c>
      <c r="J52">
        <f>LN(stock_prices!J51/stock_prices!J50)</f>
        <v>8.2007211110847692E-3</v>
      </c>
      <c r="K52">
        <f>LN(stock_prices!K51/stock_prices!K50)</f>
        <v>-1.7429629280800135E-2</v>
      </c>
      <c r="L52">
        <f>LN(stock_prices!L51/stock_prices!L50)</f>
        <v>6.4613895624418918E-4</v>
      </c>
      <c r="M52">
        <f>LN(stock_prices!M51/stock_prices!M50)</f>
        <v>6.0522300322406082E-3</v>
      </c>
      <c r="N52">
        <f>LN(stock_prices!N51/stock_prices!N50)</f>
        <v>3.9928528665937307E-3</v>
      </c>
      <c r="O52">
        <f>LN(stock_prices!O51/stock_prices!O50)</f>
        <v>8.8726599110910964E-3</v>
      </c>
      <c r="P52">
        <f>LN(stock_prices!P51/stock_prices!P50)</f>
        <v>-1.4597750556994684E-3</v>
      </c>
      <c r="Q52">
        <f>LN(stock_prices!Q51/stock_prices!Q50)</f>
        <v>3.076703314549198E-3</v>
      </c>
      <c r="R52">
        <f>LN(stock_prices!R51/stock_prices!R50)</f>
        <v>5.0492844227105153E-3</v>
      </c>
      <c r="S52">
        <f>LN(stock_prices!S51/stock_prices!S50)</f>
        <v>6.0380222512500343E-3</v>
      </c>
      <c r="T52">
        <f>LN(stock_prices!T51/stock_prices!T50)</f>
        <v>1.1602271862664821E-2</v>
      </c>
      <c r="U52">
        <f>LN(stock_prices!U51/stock_prices!U50)</f>
        <v>-7.8946294237562903E-4</v>
      </c>
      <c r="V52">
        <f>LN(stock_prices!V51/stock_prices!V50)</f>
        <v>1.1812096515106693E-2</v>
      </c>
      <c r="W52">
        <f>LN(stock_prices!W51/stock_prices!W50)</f>
        <v>1.9863687181641828E-2</v>
      </c>
      <c r="X52">
        <f>LN(stock_prices!X51/stock_prices!X50)</f>
        <v>1.0116702728852184E-3</v>
      </c>
      <c r="Y52">
        <f>LN(stock_prices!Y51/stock_prices!Y50)</f>
        <v>2.6026784983347344E-3</v>
      </c>
      <c r="Z52">
        <f>LN(stock_prices!Z51/stock_prices!Z50)</f>
        <v>1.0677844389163857E-3</v>
      </c>
      <c r="AA52">
        <f>LN(stock_prices!AA51/stock_prices!AA50)</f>
        <v>5.6215106024046519E-3</v>
      </c>
      <c r="AB52">
        <f>LN(stock_prices!AB51/stock_prices!AB50)</f>
        <v>-2.4986065213046884E-2</v>
      </c>
      <c r="AC52">
        <f>LN(stock_prices!AC51/stock_prices!AC50)</f>
        <v>1.0702263097410214E-2</v>
      </c>
      <c r="AD52">
        <f>LN(stock_prices!AD51/stock_prices!AD50)</f>
        <v>1.125933068058573E-2</v>
      </c>
      <c r="AE52">
        <f>LN(stock_prices!AE51/stock_prices!AE50)</f>
        <v>1.2155584137111094E-2</v>
      </c>
      <c r="AF52">
        <f>LN(stock_prices!AF51/stock_prices!AF50)</f>
        <v>-2.9901173893556285E-3</v>
      </c>
      <c r="AG52">
        <f>LN(stock_prices!AG51/stock_prices!AG50)</f>
        <v>-3.7778660522150521E-3</v>
      </c>
      <c r="AH52">
        <f>LN(stock_prices!AH51/stock_prices!AH50)</f>
        <v>8.2940005148828457E-3</v>
      </c>
      <c r="AI52">
        <f>LN(stock_prices!AI51/stock_prices!AI50)</f>
        <v>2.6600686227500185E-3</v>
      </c>
      <c r="AJ52">
        <f>LN(stock_prices!AJ51/stock_prices!AJ50)</f>
        <v>-2.0115394362991636E-3</v>
      </c>
      <c r="AK52">
        <f>LN(stock_prices!AK51/stock_prices!AK50)</f>
        <v>-1.3036317185323762E-2</v>
      </c>
      <c r="AL52">
        <f>LN(stock_prices!AL51/stock_prices!AL50)</f>
        <v>1.1258038732837303E-2</v>
      </c>
      <c r="AM52">
        <f>LN(stock_prices!AM51/stock_prices!AM50)</f>
        <v>1.8763843765691711E-3</v>
      </c>
      <c r="AN52">
        <f>LN(stock_prices!AN51/stock_prices!AN50)</f>
        <v>1.5509416130899867E-2</v>
      </c>
      <c r="AO52">
        <f>LN(stock_prices!AO51/stock_prices!AO50)</f>
        <v>-2.0202999716260303E-4</v>
      </c>
      <c r="AP52">
        <f>LN(stock_prices!AP51/stock_prices!AP50)</f>
        <v>-2.9236424755857511E-3</v>
      </c>
      <c r="AQ52">
        <f>LN(stock_prices!AQ51/stock_prices!AQ50)</f>
        <v>1.2605600867161556E-2</v>
      </c>
      <c r="AR52">
        <f>LN(stock_prices!AR51/stock_prices!AR50)</f>
        <v>-9.2117858919939111E-3</v>
      </c>
      <c r="AS52">
        <f>LN(stock_prices!AS51/stock_prices!AS50)</f>
        <v>1.2029680909269582E-2</v>
      </c>
      <c r="AT52">
        <f>LN(stock_prices!AT51/stock_prices!AT50)</f>
        <v>1.1831279722818989E-2</v>
      </c>
      <c r="AU52">
        <f>LN(stock_prices!AU51/stock_prices!AU50)</f>
        <v>1.1220047130017549E-2</v>
      </c>
      <c r="AV52">
        <f>LN(stock_prices!AV51/stock_prices!AV50)</f>
        <v>-1.4624547227672195E-2</v>
      </c>
      <c r="AW52">
        <f>LN(stock_prices!AW51/stock_prices!AW50)</f>
        <v>-1.833503359379746E-2</v>
      </c>
      <c r="AX52">
        <f>LN(stock_prices!AX51/stock_prices!AX50)</f>
        <v>1.1513052129266997E-2</v>
      </c>
      <c r="AY52">
        <f>LN(stock_prices!AY51/stock_prices!AY50)</f>
        <v>-1.8809591382383585E-4</v>
      </c>
    </row>
    <row r="53" spans="1:51" x14ac:dyDescent="0.3">
      <c r="A53" s="1">
        <v>43628</v>
      </c>
      <c r="B53">
        <f>LN(stock_prices!B52/stock_prices!B51)</f>
        <v>-1.0749386949527461E-3</v>
      </c>
      <c r="C53">
        <f>LN(stock_prices!C52/stock_prices!C51)</f>
        <v>1.5627623280738006E-2</v>
      </c>
      <c r="D53">
        <f>LN(stock_prices!D52/stock_prices!D51)</f>
        <v>-1.4749203154762001E-2</v>
      </c>
      <c r="E53">
        <f>LN(stock_prices!E52/stock_prices!E51)</f>
        <v>-2.0401284345207993E-2</v>
      </c>
      <c r="F53">
        <f>LN(stock_prices!F52/stock_prices!F51)</f>
        <v>3.0751105813794258E-3</v>
      </c>
      <c r="G53">
        <f>LN(stock_prices!G52/stock_prices!G51)</f>
        <v>4.6603384634807104E-3</v>
      </c>
      <c r="H53">
        <f>LN(stock_prices!H52/stock_prices!H51)</f>
        <v>-7.889587102257593E-3</v>
      </c>
      <c r="I53">
        <f>LN(stock_prices!I52/stock_prices!I51)</f>
        <v>-2.3433608970110788E-2</v>
      </c>
      <c r="J53">
        <f>LN(stock_prices!J52/stock_prices!J51)</f>
        <v>-7.595491381301606E-3</v>
      </c>
      <c r="K53">
        <f>LN(stock_prices!K52/stock_prices!K51)</f>
        <v>7.4976632706443775E-3</v>
      </c>
      <c r="L53">
        <f>LN(stock_prices!L52/stock_prices!L51)</f>
        <v>8.0425078198908921E-3</v>
      </c>
      <c r="M53">
        <f>LN(stock_prices!M52/stock_prices!M51)</f>
        <v>2.7390079102685345E-3</v>
      </c>
      <c r="N53">
        <f>LN(stock_prices!N52/stock_prices!N51)</f>
        <v>3.9034471701207408E-3</v>
      </c>
      <c r="O53">
        <f>LN(stock_prices!O52/stock_prices!O51)</f>
        <v>-2.1241463237903716E-2</v>
      </c>
      <c r="P53">
        <f>LN(stock_prices!P52/stock_prices!P51)</f>
        <v>7.2773479598361585E-3</v>
      </c>
      <c r="Q53">
        <f>LN(stock_prices!Q52/stock_prices!Q51)</f>
        <v>-1.2821318727267593E-2</v>
      </c>
      <c r="R53">
        <f>LN(stock_prices!R52/stock_prices!R51)</f>
        <v>-8.8051858986251223E-3</v>
      </c>
      <c r="S53">
        <f>LN(stock_prices!S52/stock_prices!S51)</f>
        <v>-1.0322177245758402E-2</v>
      </c>
      <c r="T53">
        <f>LN(stock_prices!T52/stock_prices!T51)</f>
        <v>-1.3316714001062976E-2</v>
      </c>
      <c r="U53">
        <f>LN(stock_prices!U52/stock_prices!U51)</f>
        <v>-5.4312930631793072E-2</v>
      </c>
      <c r="V53">
        <f>LN(stock_prices!V52/stock_prices!V51)</f>
        <v>-4.4665262833718695E-2</v>
      </c>
      <c r="W53">
        <f>LN(stock_prices!W52/stock_prices!W51)</f>
        <v>4.5723797535005845E-3</v>
      </c>
      <c r="X53">
        <f>LN(stock_prices!X52/stock_prices!X51)</f>
        <v>4.6671852514747246E-4</v>
      </c>
      <c r="Y53">
        <f>LN(stock_prices!Y52/stock_prices!Y51)</f>
        <v>7.4242763724944889E-4</v>
      </c>
      <c r="Z53">
        <f>LN(stock_prices!Z52/stock_prices!Z51)</f>
        <v>-1.1377132730256107E-2</v>
      </c>
      <c r="AA53">
        <f>LN(stock_prices!AA52/stock_prices!AA51)</f>
        <v>2.1776755783787008E-3</v>
      </c>
      <c r="AB53">
        <f>LN(stock_prices!AB52/stock_prices!AB51)</f>
        <v>-7.1218755892187586E-3</v>
      </c>
      <c r="AC53">
        <f>LN(stock_prices!AC52/stock_prices!AC51)</f>
        <v>9.3821701212808781E-3</v>
      </c>
      <c r="AD53">
        <f>LN(stock_prices!AD52/stock_prices!AD51)</f>
        <v>-1.5888729801382465E-2</v>
      </c>
      <c r="AE53">
        <f>LN(stock_prices!AE52/stock_prices!AE51)</f>
        <v>-2.2130656419199347E-2</v>
      </c>
      <c r="AF53">
        <f>LN(stock_prices!AF52/stock_prices!AF51)</f>
        <v>7.4875928786888798E-3</v>
      </c>
      <c r="AG53">
        <f>LN(stock_prices!AG52/stock_prices!AG51)</f>
        <v>-4.6284158238828216E-3</v>
      </c>
      <c r="AH53">
        <f>LN(stock_prices!AH52/stock_prices!AH51)</f>
        <v>1.3436991878019021E-3</v>
      </c>
      <c r="AI53">
        <f>LN(stock_prices!AI52/stock_prices!AI51)</f>
        <v>-2.3201626315529973E-2</v>
      </c>
      <c r="AJ53">
        <f>LN(stock_prices!AJ52/stock_prices!AJ51)</f>
        <v>4.0189495455706954E-3</v>
      </c>
      <c r="AK53">
        <f>LN(stock_prices!AK52/stock_prices!AK51)</f>
        <v>-7.6357629392456335E-3</v>
      </c>
      <c r="AL53">
        <f>LN(stock_prices!AL52/stock_prices!AL51)</f>
        <v>-5.8154258312534464E-2</v>
      </c>
      <c r="AM53">
        <f>LN(stock_prices!AM52/stock_prices!AM51)</f>
        <v>2.7705660430279904E-3</v>
      </c>
      <c r="AN53">
        <f>LN(stock_prices!AN52/stock_prices!AN51)</f>
        <v>-3.0647308811452747E-2</v>
      </c>
      <c r="AO53">
        <f>LN(stock_prices!AO52/stock_prices!AO51)</f>
        <v>4.6857725590971648E-3</v>
      </c>
      <c r="AP53">
        <f>LN(stock_prices!AP52/stock_prices!AP51)</f>
        <v>-4.5053692209930839E-4</v>
      </c>
      <c r="AQ53">
        <f>LN(stock_prices!AQ52/stock_prices!AQ51)</f>
        <v>-2.9286338817539177E-2</v>
      </c>
      <c r="AR53">
        <f>LN(stock_prices!AR52/stock_prices!AR51)</f>
        <v>7.2032143726780237E-4</v>
      </c>
      <c r="AS53">
        <f>LN(stock_prices!AS52/stock_prices!AS51)</f>
        <v>1.1588563226703031E-2</v>
      </c>
      <c r="AT53">
        <f>LN(stock_prices!AT52/stock_prices!AT51)</f>
        <v>-1.7868537274793907E-2</v>
      </c>
      <c r="AU53">
        <f>LN(stock_prices!AU52/stock_prices!AU51)</f>
        <v>-1.4476481384020471E-2</v>
      </c>
      <c r="AV53">
        <f>LN(stock_prices!AV52/stock_prices!AV51)</f>
        <v>4.7267517355572648E-3</v>
      </c>
      <c r="AW53">
        <f>LN(stock_prices!AW52/stock_prices!AW51)</f>
        <v>-2.4078573562241159E-2</v>
      </c>
      <c r="AX53">
        <f>LN(stock_prices!AX52/stock_prices!AX51)</f>
        <v>-3.1876428019793576E-3</v>
      </c>
      <c r="AY53">
        <f>LN(stock_prices!AY52/stock_prices!AY51)</f>
        <v>4.1291538809435473E-3</v>
      </c>
    </row>
    <row r="54" spans="1:51" x14ac:dyDescent="0.3">
      <c r="A54" s="1">
        <v>43629</v>
      </c>
      <c r="B54">
        <f>LN(stock_prices!B53/stock_prices!B52)</f>
        <v>3.7025937209562147E-2</v>
      </c>
      <c r="C54">
        <f>LN(stock_prices!C53/stock_prices!C52)</f>
        <v>2.2528311414850705E-3</v>
      </c>
      <c r="D54">
        <f>LN(stock_prices!D53/stock_prices!D52)</f>
        <v>9.7643964465377615E-3</v>
      </c>
      <c r="E54">
        <f>LN(stock_prices!E53/stock_prices!E52)</f>
        <v>9.6650452711804398E-3</v>
      </c>
      <c r="F54">
        <f>LN(stock_prices!F53/stock_prices!F52)</f>
        <v>-1.952519026566728E-3</v>
      </c>
      <c r="G54">
        <f>LN(stock_prices!G53/stock_prices!G52)</f>
        <v>-4.9269362510403897E-3</v>
      </c>
      <c r="H54">
        <f>LN(stock_prices!H53/stock_prices!H52)</f>
        <v>1.8097038092181807E-2</v>
      </c>
      <c r="I54">
        <f>LN(stock_prices!I53/stock_prices!I52)</f>
        <v>4.8739203385413672E-3</v>
      </c>
      <c r="J54">
        <f>LN(stock_prices!J53/stock_prices!J52)</f>
        <v>1.1790367715592097E-2</v>
      </c>
      <c r="K54">
        <f>LN(stock_prices!K53/stock_prices!K52)</f>
        <v>3.96517095871805E-4</v>
      </c>
      <c r="L54">
        <f>LN(stock_prices!L53/stock_prices!L52)</f>
        <v>2.5600653982075284E-3</v>
      </c>
      <c r="M54">
        <f>LN(stock_prices!M53/stock_prices!M52)</f>
        <v>1.1152074670022315E-2</v>
      </c>
      <c r="N54">
        <f>LN(stock_prices!N53/stock_prices!N52)</f>
        <v>-5.8813895753366421E-4</v>
      </c>
      <c r="O54">
        <f>LN(stock_prices!O53/stock_prices!O52)</f>
        <v>1.6049758346832858E-2</v>
      </c>
      <c r="P54">
        <f>LN(stock_prices!P53/stock_prices!P52)</f>
        <v>2.1728913191436236E-3</v>
      </c>
      <c r="Q54">
        <f>LN(stock_prices!Q53/stock_prices!Q52)</f>
        <v>2.4679149184430953E-3</v>
      </c>
      <c r="R54">
        <f>LN(stock_prices!R53/stock_prices!R52)</f>
        <v>2.1337812777987127E-2</v>
      </c>
      <c r="S54">
        <f>LN(stock_prices!S53/stock_prices!S52)</f>
        <v>-3.5784575948709016E-4</v>
      </c>
      <c r="T54">
        <f>LN(stock_prices!T53/stock_prices!T52)</f>
        <v>6.6981945929804349E-3</v>
      </c>
      <c r="U54">
        <f>LN(stock_prices!U53/stock_prices!U52)</f>
        <v>1.7218711393029507E-3</v>
      </c>
      <c r="V54">
        <f>LN(stock_prices!V53/stock_prices!V52)</f>
        <v>1.9937404459801179E-2</v>
      </c>
      <c r="W54">
        <f>LN(stock_prices!W53/stock_prices!W52)</f>
        <v>7.1969425037767751E-3</v>
      </c>
      <c r="X54">
        <f>LN(stock_prices!X53/stock_prices!X52)</f>
        <v>9.5949201705073303E-3</v>
      </c>
      <c r="Y54">
        <f>LN(stock_prices!Y53/stock_prices!Y52)</f>
        <v>-1.4853697219424521E-3</v>
      </c>
      <c r="Z54">
        <f>LN(stock_prices!Z53/stock_prices!Z52)</f>
        <v>8.1703528233878775E-3</v>
      </c>
      <c r="AA54">
        <f>LN(stock_prices!AA53/stock_prices!AA52)</f>
        <v>3.4124416526322534E-3</v>
      </c>
      <c r="AB54">
        <f>LN(stock_prices!AB53/stock_prices!AB52)</f>
        <v>-2.4855802567654878E-2</v>
      </c>
      <c r="AC54">
        <f>LN(stock_prices!AC53/stock_prices!AC52)</f>
        <v>1.1286859955289301E-2</v>
      </c>
      <c r="AD54">
        <f>LN(stock_prices!AD53/stock_prices!AD52)</f>
        <v>4.0332369227023953E-3</v>
      </c>
      <c r="AE54">
        <f>LN(stock_prices!AE53/stock_prices!AE52)</f>
        <v>5.5341761294685791E-3</v>
      </c>
      <c r="AF54">
        <f>LN(stock_prices!AF53/stock_prices!AF52)</f>
        <v>-1.3140272292777928E-2</v>
      </c>
      <c r="AG54">
        <f>LN(stock_prices!AG53/stock_prices!AG52)</f>
        <v>6.2924430529033891E-3</v>
      </c>
      <c r="AH54">
        <f>LN(stock_prices!AH53/stock_prices!AH52)</f>
        <v>1.3149288906159597E-2</v>
      </c>
      <c r="AI54">
        <f>LN(stock_prices!AI53/stock_prices!AI52)</f>
        <v>7.5839885345834E-3</v>
      </c>
      <c r="AJ54">
        <f>LN(stock_prices!AJ53/stock_prices!AJ52)</f>
        <v>4.729055782513503E-3</v>
      </c>
      <c r="AK54">
        <f>LN(stock_prices!AK53/stock_prices!AK52)</f>
        <v>1.341914960839917E-2</v>
      </c>
      <c r="AL54">
        <f>LN(stock_prices!AL53/stock_prices!AL52)</f>
        <v>2.9901646489268276E-2</v>
      </c>
      <c r="AM54">
        <f>LN(stock_prices!AM53/stock_prices!AM52)</f>
        <v>2.0062167638704099E-2</v>
      </c>
      <c r="AN54">
        <f>LN(stock_prices!AN53/stock_prices!AN52)</f>
        <v>1.3991928708193047E-2</v>
      </c>
      <c r="AO54">
        <f>LN(stock_prices!AO53/stock_prices!AO52)</f>
        <v>1.6995619195917792E-2</v>
      </c>
      <c r="AP54">
        <f>LN(stock_prices!AP53/stock_prices!AP52)</f>
        <v>-1.5032850038500718E-3</v>
      </c>
      <c r="AQ54">
        <f>LN(stock_prices!AQ53/stock_prices!AQ52)</f>
        <v>2.1298507460381741E-2</v>
      </c>
      <c r="AR54">
        <f>LN(stock_prices!AR53/stock_prices!AR52)</f>
        <v>-1.0094375270090399E-2</v>
      </c>
      <c r="AS54">
        <f>LN(stock_prices!AS53/stock_prices!AS52)</f>
        <v>-7.4148651236442655E-3</v>
      </c>
      <c r="AT54">
        <f>LN(stock_prices!AT53/stock_prices!AT52)</f>
        <v>9.4513954784834226E-3</v>
      </c>
      <c r="AU54">
        <f>LN(stock_prices!AU53/stock_prices!AU52)</f>
        <v>1.4665533100569087E-2</v>
      </c>
      <c r="AV54">
        <f>LN(stock_prices!AV53/stock_prices!AV52)</f>
        <v>4.3400397224390486E-2</v>
      </c>
      <c r="AW54">
        <f>LN(stock_prices!AW53/stock_prices!AW52)</f>
        <v>8.4067748661603471E-3</v>
      </c>
      <c r="AX54">
        <f>LN(stock_prices!AX53/stock_prices!AX52)</f>
        <v>-2.0604625098441081E-4</v>
      </c>
      <c r="AY54">
        <f>LN(stock_prices!AY53/stock_prices!AY52)</f>
        <v>-1.0165769308699302E-2</v>
      </c>
    </row>
    <row r="55" spans="1:51" x14ac:dyDescent="0.3">
      <c r="A55" s="1">
        <v>43630</v>
      </c>
      <c r="B55">
        <f>LN(stock_prices!B54/stock_prices!B53)</f>
        <v>4.4319101282026558E-3</v>
      </c>
      <c r="C55">
        <f>LN(stock_prices!C54/stock_prices!C53)</f>
        <v>1.0632473005573063E-2</v>
      </c>
      <c r="D55">
        <f>LN(stock_prices!D54/stock_prices!D53)</f>
        <v>-1.0044727312815886E-2</v>
      </c>
      <c r="E55">
        <f>LN(stock_prices!E54/stock_prices!E53)</f>
        <v>-9.0177421236978146E-3</v>
      </c>
      <c r="F55">
        <f>LN(stock_prices!F54/stock_prices!F53)</f>
        <v>-7.3377097280623079E-3</v>
      </c>
      <c r="G55">
        <f>LN(stock_prices!G54/stock_prices!G53)</f>
        <v>2.4977159176453809E-3</v>
      </c>
      <c r="H55">
        <f>LN(stock_prices!H54/stock_prices!H53)</f>
        <v>-1.5899278965799322E-2</v>
      </c>
      <c r="I55">
        <f>LN(stock_prices!I54/stock_prices!I53)</f>
        <v>-1.7454449487971341E-2</v>
      </c>
      <c r="J55">
        <f>LN(stock_prices!J54/stock_prices!J53)</f>
        <v>-2.0353074604221272E-3</v>
      </c>
      <c r="K55">
        <f>LN(stock_prices!K54/stock_prices!K53)</f>
        <v>-8.8270096261276257E-3</v>
      </c>
      <c r="L55">
        <f>LN(stock_prices!L54/stock_prices!L53)</f>
        <v>-1.2218833495857669E-2</v>
      </c>
      <c r="M55">
        <f>LN(stock_prices!M54/stock_prices!M53)</f>
        <v>2.6113017786608367E-3</v>
      </c>
      <c r="N55">
        <f>LN(stock_prices!N54/stock_prices!N53)</f>
        <v>-1.9878257965513613E-3</v>
      </c>
      <c r="O55">
        <f>LN(stock_prices!O54/stock_prices!O53)</f>
        <v>-1.5320670756517386E-3</v>
      </c>
      <c r="P55">
        <f>LN(stock_prices!P54/stock_prices!P53)</f>
        <v>4.1336158275186868E-4</v>
      </c>
      <c r="Q55">
        <f>LN(stock_prices!Q54/stock_prices!Q53)</f>
        <v>2.5528767773327207E-3</v>
      </c>
      <c r="R55">
        <f>LN(stock_prices!R54/stock_prices!R53)</f>
        <v>2.8816734463776093E-3</v>
      </c>
      <c r="S55">
        <f>LN(stock_prices!S54/stock_prices!S53)</f>
        <v>3.5727082099310322E-3</v>
      </c>
      <c r="T55">
        <f>LN(stock_prices!T54/stock_prices!T53)</f>
        <v>-5.729003138393815E-2</v>
      </c>
      <c r="U55">
        <f>LN(stock_prices!U54/stock_prices!U53)</f>
        <v>-1.8992693666249116E-2</v>
      </c>
      <c r="V55">
        <f>LN(stock_prices!V54/stock_prices!V53)</f>
        <v>-5.1369406294077942E-2</v>
      </c>
      <c r="W55">
        <f>LN(stock_prices!W54/stock_prices!W53)</f>
        <v>7.8947512151726022E-3</v>
      </c>
      <c r="X55">
        <f>LN(stock_prices!X54/stock_prices!X53)</f>
        <v>1.6927754309408638E-3</v>
      </c>
      <c r="Y55">
        <f>LN(stock_prices!Y54/stock_prices!Y53)</f>
        <v>-1.008415660416436E-2</v>
      </c>
      <c r="Z55">
        <f>LN(stock_prices!Z54/stock_prices!Z53)</f>
        <v>-1.0980883295321622E-2</v>
      </c>
      <c r="AA55">
        <f>LN(stock_prices!AA54/stock_prices!AA53)</f>
        <v>1.8563868388644822E-3</v>
      </c>
      <c r="AB55">
        <f>LN(stock_prices!AB54/stock_prices!AB53)</f>
        <v>-3.3363353531077167E-2</v>
      </c>
      <c r="AC55">
        <f>LN(stock_prices!AC54/stock_prices!AC53)</f>
        <v>9.3488323385014852E-3</v>
      </c>
      <c r="AD55">
        <f>LN(stock_prices!AD54/stock_prices!AD53)</f>
        <v>5.9453751478202536E-3</v>
      </c>
      <c r="AE55">
        <f>LN(stock_prices!AE54/stock_prices!AE53)</f>
        <v>-2.560537027948389E-2</v>
      </c>
      <c r="AF55">
        <f>LN(stock_prices!AF54/stock_prices!AF53)</f>
        <v>1.8288432627893692E-3</v>
      </c>
      <c r="AG55">
        <f>LN(stock_prices!AG54/stock_prices!AG53)</f>
        <v>9.8190889058645536E-4</v>
      </c>
      <c r="AH55">
        <f>LN(stock_prices!AH54/stock_prices!AH53)</f>
        <v>9.7966118848821192E-3</v>
      </c>
      <c r="AI55">
        <f>LN(stock_prices!AI54/stock_prices!AI53)</f>
        <v>-3.5428711774156824E-2</v>
      </c>
      <c r="AJ55">
        <f>LN(stock_prices!AJ54/stock_prices!AJ53)</f>
        <v>-2.0347159476396516E-2</v>
      </c>
      <c r="AK55">
        <f>LN(stock_prices!AK54/stock_prices!AK53)</f>
        <v>-1.6778296679932463E-2</v>
      </c>
      <c r="AL55">
        <f>LN(stock_prices!AL54/stock_prices!AL53)</f>
        <v>-2.7421242319696081E-2</v>
      </c>
      <c r="AM55">
        <f>LN(stock_prices!AM54/stock_prices!AM53)</f>
        <v>-8.0654400519359671E-4</v>
      </c>
      <c r="AN55">
        <f>LN(stock_prices!AN54/stock_prices!AN53)</f>
        <v>-2.4719565773885708E-2</v>
      </c>
      <c r="AO55">
        <f>LN(stock_prices!AO54/stock_prices!AO53)</f>
        <v>1.676015864505127E-2</v>
      </c>
      <c r="AP55">
        <f>LN(stock_prices!AP54/stock_prices!AP53)</f>
        <v>-1.5809541560731638E-3</v>
      </c>
      <c r="AQ55">
        <f>LN(stock_prices!AQ54/stock_prices!AQ53)</f>
        <v>-1.3744722866392577E-2</v>
      </c>
      <c r="AR55">
        <f>LN(stock_prices!AR54/stock_prices!AR53)</f>
        <v>-4.22021284257754E-3</v>
      </c>
      <c r="AS55">
        <f>LN(stock_prices!AS54/stock_prices!AS53)</f>
        <v>1.1270621954866569E-2</v>
      </c>
      <c r="AT55">
        <f>LN(stock_prices!AT54/stock_prices!AT53)</f>
        <v>-2.1357959485552521E-2</v>
      </c>
      <c r="AU55">
        <f>LN(stock_prices!AU54/stock_prices!AU53)</f>
        <v>-6.0686513393639575E-3</v>
      </c>
      <c r="AV55">
        <f>LN(stock_prices!AV54/stock_prices!AV53)</f>
        <v>-6.3517367472622763E-4</v>
      </c>
      <c r="AW55">
        <f>LN(stock_prices!AW54/stock_prices!AW53)</f>
        <v>-2.9006135538855813E-2</v>
      </c>
      <c r="AX55">
        <f>LN(stock_prices!AX54/stock_prices!AX53)</f>
        <v>-7.2888689089114318E-3</v>
      </c>
      <c r="AY55">
        <f>LN(stock_prices!AY54/stock_prices!AY53)</f>
        <v>5.0958118695828116E-3</v>
      </c>
    </row>
    <row r="56" spans="1:51" x14ac:dyDescent="0.3">
      <c r="A56" s="1">
        <v>43633</v>
      </c>
      <c r="B56">
        <f>LN(stock_prices!B55/stock_prices!B54)</f>
        <v>1.7389238337263874E-2</v>
      </c>
      <c r="C56">
        <f>LN(stock_prices!C55/stock_prices!C54)</f>
        <v>8.0388789388955197E-3</v>
      </c>
      <c r="D56">
        <f>LN(stock_prices!D55/stock_prices!D54)</f>
        <v>1.33706450589133E-2</v>
      </c>
      <c r="E56">
        <f>LN(stock_prices!E55/stock_prices!E54)</f>
        <v>-3.1322701222883656E-3</v>
      </c>
      <c r="F56">
        <f>LN(stock_prices!F55/stock_prices!F54)</f>
        <v>4.8010821399310753E-3</v>
      </c>
      <c r="G56">
        <f>LN(stock_prices!G55/stock_prices!G54)</f>
        <v>2.153135387976287E-2</v>
      </c>
      <c r="H56">
        <f>LN(stock_prices!H55/stock_prices!H54)</f>
        <v>2.8499635956845868E-3</v>
      </c>
      <c r="I56">
        <f>LN(stock_prices!I55/stock_prices!I54)</f>
        <v>5.6591603451846238E-3</v>
      </c>
      <c r="J56">
        <f>LN(stock_prices!J55/stock_prices!J54)</f>
        <v>-1.6068010762354284E-2</v>
      </c>
      <c r="K56">
        <f>LN(stock_prices!K55/stock_prices!K54)</f>
        <v>1.8647891596894367E-3</v>
      </c>
      <c r="L56">
        <f>LN(stock_prices!L55/stock_prices!L54)</f>
        <v>1.4772297936151403E-2</v>
      </c>
      <c r="M56">
        <f>LN(stock_prices!M55/stock_prices!M54)</f>
        <v>-1.890276644809283E-3</v>
      </c>
      <c r="N56">
        <f>LN(stock_prices!N55/stock_prices!N54)</f>
        <v>1.54633221059357E-3</v>
      </c>
      <c r="O56">
        <f>LN(stock_prices!O55/stock_prices!O54)</f>
        <v>-4.3024035542536723E-3</v>
      </c>
      <c r="P56">
        <f>LN(stock_prices!P55/stock_prices!P54)</f>
        <v>3.3006734112202927E-3</v>
      </c>
      <c r="Q56">
        <f>LN(stock_prices!Q55/stock_prices!Q54)</f>
        <v>-5.4784462521815071E-3</v>
      </c>
      <c r="R56">
        <f>LN(stock_prices!R55/stock_prices!R54)</f>
        <v>9.0457124878325218E-3</v>
      </c>
      <c r="S56">
        <f>LN(stock_prices!S55/stock_prices!S54)</f>
        <v>-3.9307178726414324E-3</v>
      </c>
      <c r="T56">
        <f>LN(stock_prices!T55/stock_prices!T54)</f>
        <v>1.5048720288713804E-4</v>
      </c>
      <c r="U56">
        <f>LN(stock_prices!U55/stock_prices!U54)</f>
        <v>-2.4563990350043276E-2</v>
      </c>
      <c r="V56">
        <f>LN(stock_prices!V55/stock_prices!V54)</f>
        <v>2.4531879437929768E-2</v>
      </c>
      <c r="W56">
        <f>LN(stock_prices!W55/stock_prices!W54)</f>
        <v>-8.08349638868462E-3</v>
      </c>
      <c r="X56">
        <f>LN(stock_prices!X55/stock_prices!X54)</f>
        <v>4.90816979759209E-3</v>
      </c>
      <c r="Y56">
        <f>LN(stock_prices!Y55/stock_prices!Y54)</f>
        <v>-1.5025923469966669E-3</v>
      </c>
      <c r="Z56">
        <f>LN(stock_prices!Z55/stock_prices!Z54)</f>
        <v>-1.2997835452102503E-3</v>
      </c>
      <c r="AA56">
        <f>LN(stock_prices!AA55/stock_prices!AA54)</f>
        <v>-1.5468072336423634E-3</v>
      </c>
      <c r="AB56">
        <f>LN(stock_prices!AB55/stock_prices!AB54)</f>
        <v>-3.8957241944694285E-2</v>
      </c>
      <c r="AC56">
        <f>LN(stock_prices!AC55/stock_prices!AC54)</f>
        <v>1.9695126226108957E-3</v>
      </c>
      <c r="AD56">
        <f>LN(stock_prices!AD55/stock_prices!AD54)</f>
        <v>-1.4028060757686261E-2</v>
      </c>
      <c r="AE56">
        <f>LN(stock_prices!AE55/stock_prices!AE54)</f>
        <v>1.1802213013342815E-2</v>
      </c>
      <c r="AF56">
        <f>LN(stock_prices!AF55/stock_prices!AF54)</f>
        <v>-5.8962326695160487E-4</v>
      </c>
      <c r="AG56">
        <f>LN(stock_prices!AG55/stock_prices!AG54)</f>
        <v>3.0155243015181354E-3</v>
      </c>
      <c r="AH56">
        <f>LN(stock_prices!AH55/stock_prices!AH54)</f>
        <v>4.1160207397530572E-3</v>
      </c>
      <c r="AI56">
        <f>LN(stock_prices!AI55/stock_prices!AI54)</f>
        <v>-5.5131604715954333E-3</v>
      </c>
      <c r="AJ56">
        <f>LN(stock_prices!AJ55/stock_prices!AJ54)</f>
        <v>-6.3162015667963629E-3</v>
      </c>
      <c r="AK56">
        <f>LN(stock_prices!AK55/stock_prices!AK54)</f>
        <v>1.0329099349091035E-2</v>
      </c>
      <c r="AL56">
        <f>LN(stock_prices!AL55/stock_prices!AL54)</f>
        <v>-1.6529561737935047E-3</v>
      </c>
      <c r="AM56">
        <f>LN(stock_prices!AM55/stock_prices!AM54)</f>
        <v>-1.5449148178033915E-2</v>
      </c>
      <c r="AN56">
        <f>LN(stock_prices!AN55/stock_prices!AN54)</f>
        <v>2.692720946884102E-3</v>
      </c>
      <c r="AO56">
        <f>LN(stock_prices!AO55/stock_prices!AO54)</f>
        <v>5.8630912959688978E-3</v>
      </c>
      <c r="AP56">
        <f>LN(stock_prices!AP55/stock_prices!AP54)</f>
        <v>-1.5833518859256347E-3</v>
      </c>
      <c r="AQ56">
        <f>LN(stock_prices!AQ55/stock_prices!AQ54)</f>
        <v>6.0529207345368205E-4</v>
      </c>
      <c r="AR56">
        <f>LN(stock_prices!AR55/stock_prices!AR54)</f>
        <v>-3.4661551549506242E-3</v>
      </c>
      <c r="AS56">
        <f>LN(stock_prices!AS55/stock_prices!AS54)</f>
        <v>-1.2144911939278207E-2</v>
      </c>
      <c r="AT56">
        <f>LN(stock_prices!AT55/stock_prices!AT54)</f>
        <v>8.8741427873606747E-3</v>
      </c>
      <c r="AU56">
        <f>LN(stock_prices!AU55/stock_prices!AU54)</f>
        <v>4.5549708232925272E-3</v>
      </c>
      <c r="AV56">
        <f>LN(stock_prices!AV55/stock_prices!AV54)</f>
        <v>-4.8121046080757887E-3</v>
      </c>
      <c r="AW56">
        <f>LN(stock_prices!AW55/stock_prices!AW54)</f>
        <v>2.5982476455319687E-3</v>
      </c>
      <c r="AX56">
        <f>LN(stock_prices!AX55/stock_prices!AX54)</f>
        <v>5.9488264205260558E-3</v>
      </c>
      <c r="AY56">
        <f>LN(stock_prices!AY55/stock_prices!AY54)</f>
        <v>-1.5939616714629578E-2</v>
      </c>
    </row>
    <row r="57" spans="1:51" x14ac:dyDescent="0.3">
      <c r="A57" s="1">
        <v>43634</v>
      </c>
      <c r="B57">
        <f>LN(stock_prices!B56/stock_prices!B55)</f>
        <v>2.6658681591799047E-2</v>
      </c>
      <c r="C57">
        <f>LN(stock_prices!C56/stock_prices!C55)</f>
        <v>-5.8148579436710663E-3</v>
      </c>
      <c r="D57">
        <f>LN(stock_prices!D56/stock_prices!D55)</f>
        <v>1.5376524814573059E-2</v>
      </c>
      <c r="E57">
        <f>LN(stock_prices!E56/stock_prices!E55)</f>
        <v>-4.4452070570918153E-3</v>
      </c>
      <c r="F57">
        <f>LN(stock_prices!F56/stock_prices!F55)</f>
        <v>4.2724022746207417E-3</v>
      </c>
      <c r="G57">
        <f>LN(stock_prices!G56/stock_prices!G55)</f>
        <v>7.6004380734883926E-3</v>
      </c>
      <c r="H57">
        <f>LN(stock_prices!H56/stock_prices!H55)</f>
        <v>1.3697376738513813E-2</v>
      </c>
      <c r="I57">
        <f>LN(stock_prices!I56/stock_prices!I55)</f>
        <v>4.0410942612734063E-2</v>
      </c>
      <c r="J57">
        <f>LN(stock_prices!J56/stock_prices!J55)</f>
        <v>2.6322076695516009E-2</v>
      </c>
      <c r="K57">
        <f>LN(stock_prices!K56/stock_prices!K55)</f>
        <v>1.9941711671555922E-3</v>
      </c>
      <c r="L57">
        <f>LN(stock_prices!L56/stock_prices!L55)</f>
        <v>3.6003230599433639E-2</v>
      </c>
      <c r="M57">
        <f>LN(stock_prices!M56/stock_prices!M55)</f>
        <v>-1.2602739906990125E-2</v>
      </c>
      <c r="N57">
        <f>LN(stock_prices!N56/stock_prices!N55)</f>
        <v>8.4266011073300586E-3</v>
      </c>
      <c r="O57">
        <f>LN(stock_prices!O56/stock_prices!O55)</f>
        <v>-1.0526412661086448E-2</v>
      </c>
      <c r="P57">
        <f>LN(stock_prices!P56/stock_prices!P55)</f>
        <v>6.0571614386296735E-3</v>
      </c>
      <c r="Q57">
        <f>LN(stock_prices!Q56/stock_prices!Q55)</f>
        <v>1.3549950909862222E-2</v>
      </c>
      <c r="R57">
        <f>LN(stock_prices!R56/stock_prices!R55)</f>
        <v>2.9866279797583283E-2</v>
      </c>
      <c r="S57">
        <f>LN(stock_prices!S56/stock_prices!S55)</f>
        <v>2.440442911181975E-2</v>
      </c>
      <c r="T57">
        <f>LN(stock_prices!T56/stock_prices!T55)</f>
        <v>4.4417392522440396E-2</v>
      </c>
      <c r="U57">
        <f>LN(stock_prices!U56/stock_prices!U55)</f>
        <v>4.4943146802386424E-2</v>
      </c>
      <c r="V57">
        <f>LN(stock_prices!V56/stock_prices!V55)</f>
        <v>6.4087652779440171E-3</v>
      </c>
      <c r="W57">
        <f>LN(stock_prices!W56/stock_prices!W55)</f>
        <v>-1.0054107118405804E-2</v>
      </c>
      <c r="X57">
        <f>LN(stock_prices!X56/stock_prices!X55)</f>
        <v>4.9983775106340281E-3</v>
      </c>
      <c r="Y57">
        <f>LN(stock_prices!Y56/stock_prices!Y55)</f>
        <v>9.7270125375192844E-3</v>
      </c>
      <c r="Z57">
        <f>LN(stock_prices!Z56/stock_prices!Z55)</f>
        <v>2.6525576577656886E-2</v>
      </c>
      <c r="AA57">
        <f>LN(stock_prices!AA56/stock_prices!AA55)</f>
        <v>4.3249888074993106E-3</v>
      </c>
      <c r="AB57">
        <f>LN(stock_prices!AB56/stock_prices!AB55)</f>
        <v>4.1917283475817066E-2</v>
      </c>
      <c r="AC57">
        <f>LN(stock_prices!AC56/stock_prices!AC55)</f>
        <v>4.1625664854399481E-3</v>
      </c>
      <c r="AD57">
        <f>LN(stock_prices!AD56/stock_prices!AD55)</f>
        <v>2.1410344079759804E-2</v>
      </c>
      <c r="AE57">
        <f>LN(stock_prices!AE56/stock_prices!AE55)</f>
        <v>1.1664561954782859E-2</v>
      </c>
      <c r="AF57">
        <f>LN(stock_prices!AF56/stock_prices!AF55)</f>
        <v>-1.6526919266395121E-3</v>
      </c>
      <c r="AG57">
        <f>LN(stock_prices!AG56/stock_prices!AG55)</f>
        <v>1.7238574071103331E-2</v>
      </c>
      <c r="AH57">
        <f>LN(stock_prices!AH56/stock_prices!AH55)</f>
        <v>5.0284302332472665E-3</v>
      </c>
      <c r="AI57">
        <f>LN(stock_prices!AI56/stock_prices!AI55)</f>
        <v>3.9681882794870386E-2</v>
      </c>
      <c r="AJ57">
        <f>LN(stock_prices!AJ56/stock_prices!AJ55)</f>
        <v>8.3511851380380607E-3</v>
      </c>
      <c r="AK57">
        <f>LN(stock_prices!AK56/stock_prices!AK55)</f>
        <v>4.5022521770845626E-2</v>
      </c>
      <c r="AL57">
        <f>LN(stock_prices!AL56/stock_prices!AL55)</f>
        <v>4.9485752385482383E-2</v>
      </c>
      <c r="AM57">
        <f>LN(stock_prices!AM56/stock_prices!AM55)</f>
        <v>1.7830210524725935E-2</v>
      </c>
      <c r="AN57">
        <f>LN(stock_prices!AN56/stock_prices!AN55)</f>
        <v>5.2712721960373479E-2</v>
      </c>
      <c r="AO57">
        <f>LN(stock_prices!AO56/stock_prices!AO55)</f>
        <v>2.4127792897446015E-3</v>
      </c>
      <c r="AP57">
        <f>LN(stock_prices!AP56/stock_prices!AP55)</f>
        <v>-3.4772579940238225E-3</v>
      </c>
      <c r="AQ57">
        <f>LN(stock_prices!AQ56/stock_prices!AQ55)</f>
        <v>5.3193286322802028E-2</v>
      </c>
      <c r="AR57">
        <f>LN(stock_prices!AR56/stock_prices!AR55)</f>
        <v>-1.5058783404002876E-3</v>
      </c>
      <c r="AS57">
        <f>LN(stock_prices!AS56/stock_prices!AS55)</f>
        <v>1.2156265353243196E-3</v>
      </c>
      <c r="AT57">
        <f>LN(stock_prices!AT56/stock_prices!AT55)</f>
        <v>4.4283678923404346E-2</v>
      </c>
      <c r="AU57">
        <f>LN(stock_prices!AU56/stock_prices!AU55)</f>
        <v>-1.8941388182754248E-4</v>
      </c>
      <c r="AV57">
        <f>LN(stock_prices!AV56/stock_prices!AV55)</f>
        <v>-1.2347985672293869E-2</v>
      </c>
      <c r="AW57">
        <f>LN(stock_prices!AW56/stock_prices!AW55)</f>
        <v>5.4135443672917602E-2</v>
      </c>
      <c r="AX57">
        <f>LN(stock_prices!AX56/stock_prices!AX55)</f>
        <v>2.3246181326566206E-2</v>
      </c>
      <c r="AY57">
        <f>LN(stock_prices!AY56/stock_prices!AY55)</f>
        <v>1.9109885425743981E-3</v>
      </c>
    </row>
    <row r="58" spans="1:51" x14ac:dyDescent="0.3">
      <c r="A58" s="1">
        <v>43635</v>
      </c>
      <c r="B58">
        <f>LN(stock_prices!B57/stock_prices!B56)</f>
        <v>1.3391340575840268E-3</v>
      </c>
      <c r="C58">
        <f>LN(stock_prices!C57/stock_prices!C56)</f>
        <v>9.6726746913762401E-3</v>
      </c>
      <c r="D58">
        <f>LN(stock_prices!D57/stock_prices!D56)</f>
        <v>2.1774096790043757E-3</v>
      </c>
      <c r="E58">
        <f>LN(stock_prices!E57/stock_prices!E56)</f>
        <v>5.958557221318694E-3</v>
      </c>
      <c r="F58">
        <f>LN(stock_prices!F57/stock_prices!F56)</f>
        <v>5.082166230190583E-2</v>
      </c>
      <c r="G58">
        <f>LN(stock_prices!G57/stock_prices!G56)</f>
        <v>8.7447232651596679E-3</v>
      </c>
      <c r="H58">
        <f>LN(stock_prices!H57/stock_prices!H56)</f>
        <v>1.8824042461096969E-2</v>
      </c>
      <c r="I58">
        <f>LN(stock_prices!I57/stock_prices!I56)</f>
        <v>-2.2258773488154733E-3</v>
      </c>
      <c r="J58">
        <f>LN(stock_prices!J57/stock_prices!J56)</f>
        <v>-8.9366096469530032E-3</v>
      </c>
      <c r="K58">
        <f>LN(stock_prices!K57/stock_prices!K56)</f>
        <v>2.3300388325706078E-2</v>
      </c>
      <c r="L58">
        <f>LN(stock_prices!L57/stock_prices!L56)</f>
        <v>5.5198238046370984E-3</v>
      </c>
      <c r="M58">
        <f>LN(stock_prices!M57/stock_prices!M56)</f>
        <v>7.4538676934168416E-3</v>
      </c>
      <c r="N58">
        <f>LN(stock_prices!N57/stock_prices!N56)</f>
        <v>8.1389367999003051E-3</v>
      </c>
      <c r="O58">
        <f>LN(stock_prices!O57/stock_prices!O56)</f>
        <v>3.1855588412184312E-2</v>
      </c>
      <c r="P58">
        <f>LN(stock_prices!P57/stock_prices!P56)</f>
        <v>1.2612097671340635E-2</v>
      </c>
      <c r="Q58">
        <f>LN(stock_prices!Q57/stock_prices!Q56)</f>
        <v>-7.2522194505771692E-3</v>
      </c>
      <c r="R58">
        <f>LN(stock_prices!R57/stock_prices!R56)</f>
        <v>-1.5117319701953185E-2</v>
      </c>
      <c r="S58">
        <f>LN(stock_prices!S57/stock_prices!S56)</f>
        <v>-1.0537540243386127E-2</v>
      </c>
      <c r="T58">
        <f>LN(stock_prices!T57/stock_prices!T56)</f>
        <v>-2.0160792042138464E-3</v>
      </c>
      <c r="U58">
        <f>LN(stock_prices!U57/stock_prices!U56)</f>
        <v>5.4164505384432715E-3</v>
      </c>
      <c r="V58">
        <f>LN(stock_prices!V57/stock_prices!V56)</f>
        <v>6.8559969281290429E-3</v>
      </c>
      <c r="W58">
        <f>LN(stock_prices!W57/stock_prices!W56)</f>
        <v>1.6451125008061229E-2</v>
      </c>
      <c r="X58">
        <f>LN(stock_prices!X57/stock_prices!X56)</f>
        <v>3.4954975199563321E-3</v>
      </c>
      <c r="Y58">
        <f>LN(stock_prices!Y57/stock_prices!Y56)</f>
        <v>-3.7240737029897426E-4</v>
      </c>
      <c r="Z58">
        <f>LN(stock_prices!Z57/stock_prices!Z56)</f>
        <v>-6.3532404122018391E-3</v>
      </c>
      <c r="AA58">
        <f>LN(stock_prices!AA57/stock_prices!AA56)</f>
        <v>-9.2517188037445023E-4</v>
      </c>
      <c r="AB58">
        <f>LN(stock_prices!AB57/stock_prices!AB56)</f>
        <v>1.6406566167379015E-3</v>
      </c>
      <c r="AC58">
        <f>LN(stock_prices!AC57/stock_prices!AC56)</f>
        <v>1.5939403976445932E-2</v>
      </c>
      <c r="AD58">
        <f>LN(stock_prices!AD57/stock_prices!AD56)</f>
        <v>-5.7536503569856987E-3</v>
      </c>
      <c r="AE58">
        <f>LN(stock_prices!AE57/stock_prices!AE56)</f>
        <v>1.4262741198465935E-3</v>
      </c>
      <c r="AF58">
        <f>LN(stock_prices!AF57/stock_prices!AF56)</f>
        <v>8.2949147308273002E-3</v>
      </c>
      <c r="AG58">
        <f>LN(stock_prices!AG57/stock_prices!AG56)</f>
        <v>3.9135954566976595E-3</v>
      </c>
      <c r="AH58">
        <f>LN(stock_prices!AH57/stock_prices!AH56)</f>
        <v>5.7422959886528849E-3</v>
      </c>
      <c r="AI58">
        <f>LN(stock_prices!AI57/stock_prices!AI56)</f>
        <v>2.3387737894644801E-3</v>
      </c>
      <c r="AJ58">
        <f>LN(stock_prices!AJ57/stock_prices!AJ56)</f>
        <v>1.0113150364405962E-2</v>
      </c>
      <c r="AK58">
        <f>LN(stock_prices!AK57/stock_prices!AK56)</f>
        <v>9.9557251400029141E-3</v>
      </c>
      <c r="AL58">
        <f>LN(stock_prices!AL57/stock_prices!AL56)</f>
        <v>1.8973867098663614E-2</v>
      </c>
      <c r="AM58">
        <f>LN(stock_prices!AM57/stock_prices!AM56)</f>
        <v>1.5682635192483023E-2</v>
      </c>
      <c r="AN58">
        <f>LN(stock_prices!AN57/stock_prices!AN56)</f>
        <v>1.5685624131091113E-3</v>
      </c>
      <c r="AO58">
        <f>LN(stock_prices!AO57/stock_prices!AO56)</f>
        <v>2.2146559637506147E-3</v>
      </c>
      <c r="AP58">
        <f>LN(stock_prices!AP57/stock_prices!AP56)</f>
        <v>5.9643677477459302E-3</v>
      </c>
      <c r="AQ58">
        <f>LN(stock_prices!AQ57/stock_prices!AQ56)</f>
        <v>2.6195168875501823E-3</v>
      </c>
      <c r="AR58">
        <f>LN(stock_prices!AR57/stock_prices!AR56)</f>
        <v>4.0873096308376607E-3</v>
      </c>
      <c r="AS58">
        <f>LN(stock_prices!AS57/stock_prices!AS56)</f>
        <v>5.1875997026454047E-3</v>
      </c>
      <c r="AT58">
        <f>LN(stock_prices!AT57/stock_prices!AT56)</f>
        <v>-2.5124244620881391E-3</v>
      </c>
      <c r="AU58">
        <f>LN(stock_prices!AU57/stock_prices!AU56)</f>
        <v>1.8922048986147928E-3</v>
      </c>
      <c r="AV58">
        <f>LN(stock_prices!AV57/stock_prices!AV56)</f>
        <v>1.1993196411235188E-2</v>
      </c>
      <c r="AW58">
        <f>LN(stock_prices!AW57/stock_prices!AW56)</f>
        <v>7.6523181898142676E-3</v>
      </c>
      <c r="AX58">
        <f>LN(stock_prices!AX57/stock_prices!AX56)</f>
        <v>-2.9269399766840955E-3</v>
      </c>
      <c r="AY58">
        <f>LN(stock_prices!AY57/stock_prices!AY56)</f>
        <v>8.7436214833027451E-3</v>
      </c>
    </row>
    <row r="59" spans="1:51" x14ac:dyDescent="0.3">
      <c r="A59" s="1">
        <v>43636</v>
      </c>
      <c r="B59">
        <f>LN(stock_prices!B58/stock_prices!B57)</f>
        <v>-5.2255679773359825E-3</v>
      </c>
      <c r="C59">
        <f>LN(stock_prices!C58/stock_prices!C57)</f>
        <v>3.3002750393087713E-2</v>
      </c>
      <c r="D59">
        <f>LN(stock_prices!D58/stock_prices!D57)</f>
        <v>4.8820277297180973E-3</v>
      </c>
      <c r="E59">
        <f>LN(stock_prices!E58/stock_prices!E57)</f>
        <v>6.5672840530320176E-3</v>
      </c>
      <c r="F59">
        <f>LN(stock_prices!F58/stock_prices!F57)</f>
        <v>3.6746514329256505E-2</v>
      </c>
      <c r="G59">
        <f>LN(stock_prices!G58/stock_prices!G57)</f>
        <v>1.9196646912544827E-3</v>
      </c>
      <c r="H59">
        <f>LN(stock_prices!H58/stock_prices!H57)</f>
        <v>-9.3677288126696647E-3</v>
      </c>
      <c r="I59">
        <f>LN(stock_prices!I58/stock_prices!I57)</f>
        <v>1.3006894226746739E-2</v>
      </c>
      <c r="J59">
        <f>LN(stock_prices!J58/stock_prices!J57)</f>
        <v>2.0025492819208353E-2</v>
      </c>
      <c r="K59">
        <f>LN(stock_prices!K58/stock_prices!K57)</f>
        <v>1.9657587048898056E-2</v>
      </c>
      <c r="L59">
        <f>LN(stock_prices!L58/stock_prices!L57)</f>
        <v>1.2762190839574805E-2</v>
      </c>
      <c r="M59">
        <f>LN(stock_prices!M58/stock_prices!M57)</f>
        <v>1.18834801321778E-2</v>
      </c>
      <c r="N59">
        <f>LN(stock_prices!N58/stock_prices!N57)</f>
        <v>4.6212617669268343E-3</v>
      </c>
      <c r="O59">
        <f>LN(stock_prices!O58/stock_prices!O57)</f>
        <v>1.2052126137278507E-3</v>
      </c>
      <c r="P59">
        <f>LN(stock_prices!P58/stock_prices!P57)</f>
        <v>4.4372299731800548E-3</v>
      </c>
      <c r="Q59">
        <f>LN(stock_prices!Q58/stock_prices!Q57)</f>
        <v>2.5442843463387428E-3</v>
      </c>
      <c r="R59">
        <f>LN(stock_prices!R58/stock_prices!R57)</f>
        <v>1.1322758842672727E-2</v>
      </c>
      <c r="S59">
        <f>LN(stock_prices!S58/stock_prices!S57)</f>
        <v>-1.7670971200200139E-3</v>
      </c>
      <c r="T59">
        <f>LN(stock_prices!T58/stock_prices!T57)</f>
        <v>5.6061228752126687E-3</v>
      </c>
      <c r="U59">
        <f>LN(stock_prices!U58/stock_prices!U57)</f>
        <v>1.3903606560817646E-2</v>
      </c>
      <c r="V59">
        <f>LN(stock_prices!V58/stock_prices!V57)</f>
        <v>5.9676900306483413E-2</v>
      </c>
      <c r="W59">
        <f>LN(stock_prices!W58/stock_prices!W57)</f>
        <v>1.3042890198777539E-2</v>
      </c>
      <c r="X59">
        <f>LN(stock_prices!X58/stock_prices!X57)</f>
        <v>1.3898274336354084E-2</v>
      </c>
      <c r="Y59">
        <f>LN(stock_prices!Y58/stock_prices!Y57)</f>
        <v>3.3463871468684212E-3</v>
      </c>
      <c r="Z59">
        <f>LN(stock_prices!Z58/stock_prices!Z57)</f>
        <v>2.5461291343147857E-3</v>
      </c>
      <c r="AA59">
        <f>LN(stock_prices!AA58/stock_prices!AA57)</f>
        <v>4.0031708810409619E-3</v>
      </c>
      <c r="AB59">
        <f>LN(stock_prices!AB58/stock_prices!AB57)</f>
        <v>-1.6196024161090169E-2</v>
      </c>
      <c r="AC59">
        <f>LN(stock_prices!AC58/stock_prices!AC57)</f>
        <v>-3.085403452083259E-4</v>
      </c>
      <c r="AD59">
        <f>LN(stock_prices!AD58/stock_prices!AD57)</f>
        <v>7.5172953875720884E-3</v>
      </c>
      <c r="AE59">
        <f>LN(stock_prices!AE58/stock_prices!AE57)</f>
        <v>2.2548079825379253E-2</v>
      </c>
      <c r="AF59">
        <f>LN(stock_prices!AF58/stock_prices!AF57)</f>
        <v>1.7710900117019333E-2</v>
      </c>
      <c r="AG59">
        <f>LN(stock_prices!AG58/stock_prices!AG57)</f>
        <v>9.2429869059409316E-3</v>
      </c>
      <c r="AH59">
        <f>LN(stock_prices!AH58/stock_prices!AH57)</f>
        <v>-5.7422959886527323E-3</v>
      </c>
      <c r="AI59">
        <f>LN(stock_prices!AI58/stock_prices!AI57)</f>
        <v>1.2588849436183379E-2</v>
      </c>
      <c r="AJ59">
        <f>LN(stock_prices!AJ58/stock_prices!AJ57)</f>
        <v>5.837302237177688E-3</v>
      </c>
      <c r="AK59">
        <f>LN(stock_prices!AK58/stock_prices!AK57)</f>
        <v>1.3595889273574049E-2</v>
      </c>
      <c r="AL59">
        <f>LN(stock_prices!AL58/stock_prices!AL57)</f>
        <v>2.0388125743234214E-2</v>
      </c>
      <c r="AM59">
        <f>LN(stock_prices!AM58/stock_prices!AM57)</f>
        <v>5.0408355951191673E-4</v>
      </c>
      <c r="AN59">
        <f>LN(stock_prices!AN58/stock_prices!AN57)</f>
        <v>6.3798862113093411E-3</v>
      </c>
      <c r="AO59">
        <f>LN(stock_prices!AO58/stock_prices!AO57)</f>
        <v>1.5792680069299989E-2</v>
      </c>
      <c r="AP59">
        <f>LN(stock_prices!AP58/stock_prices!AP57)</f>
        <v>9.8124299605590378E-3</v>
      </c>
      <c r="AQ59">
        <f>LN(stock_prices!AQ58/stock_prices!AQ57)</f>
        <v>1.0621972775737832E-3</v>
      </c>
      <c r="AR59">
        <f>LN(stock_prices!AR58/stock_prices!AR57)</f>
        <v>2.6280372923243176E-2</v>
      </c>
      <c r="AS59">
        <f>LN(stock_prices!AS58/stock_prices!AS57)</f>
        <v>3.3217155035547325E-3</v>
      </c>
      <c r="AT59">
        <f>LN(stock_prices!AT58/stock_prices!AT57)</f>
        <v>4.0958901185646586E-3</v>
      </c>
      <c r="AU59">
        <f>LN(stock_prices!AU58/stock_prices!AU57)</f>
        <v>-3.78162217264439E-4</v>
      </c>
      <c r="AV59">
        <f>LN(stock_prices!AV58/stock_prices!AV57)</f>
        <v>7.775555024278135E-3</v>
      </c>
      <c r="AW59">
        <f>LN(stock_prices!AW58/stock_prices!AW57)</f>
        <v>-1.1500549143577243E-2</v>
      </c>
      <c r="AX59">
        <f>LN(stock_prices!AX58/stock_prices!AX57)</f>
        <v>8.0035259332449336E-3</v>
      </c>
      <c r="AY59">
        <f>LN(stock_prices!AY58/stock_prices!AY57)</f>
        <v>-7.9538187286826614E-2</v>
      </c>
    </row>
    <row r="60" spans="1:51" x14ac:dyDescent="0.3">
      <c r="A60" s="1">
        <v>43637</v>
      </c>
      <c r="B60">
        <f>LN(stock_prices!B59/stock_prices!B58)</f>
        <v>3.0397888130231179E-3</v>
      </c>
      <c r="C60">
        <f>LN(stock_prices!C59/stock_prices!C58)</f>
        <v>-2.3977631097371332E-3</v>
      </c>
      <c r="D60">
        <f>LN(stock_prices!D59/stock_prices!D58)</f>
        <v>-1.0828642537342346E-3</v>
      </c>
      <c r="E60">
        <f>LN(stock_prices!E59/stock_prices!E58)</f>
        <v>2.2704136226146955E-2</v>
      </c>
      <c r="F60">
        <f>LN(stock_prices!F59/stock_prices!F58)</f>
        <v>-9.2445395316723047E-3</v>
      </c>
      <c r="G60">
        <f>LN(stock_prices!G59/stock_prices!G58)</f>
        <v>-1.0664387956414174E-2</v>
      </c>
      <c r="H60">
        <f>LN(stock_prices!H59/stock_prices!H58)</f>
        <v>1.1696018621541937E-2</v>
      </c>
      <c r="I60">
        <f>LN(stock_prices!I59/stock_prices!I58)</f>
        <v>-2.7494844305583541E-4</v>
      </c>
      <c r="J60">
        <f>LN(stock_prices!J59/stock_prices!J58)</f>
        <v>5.9653022787961151E-3</v>
      </c>
      <c r="K60">
        <f>LN(stock_prices!K59/stock_prices!K58)</f>
        <v>-2.2927089907103697E-3</v>
      </c>
      <c r="L60">
        <f>LN(stock_prices!L59/stock_prices!L58)</f>
        <v>3.9174677780412712E-3</v>
      </c>
      <c r="M60">
        <f>LN(stock_prices!M59/stock_prices!M58)</f>
        <v>-4.8443312737950616E-3</v>
      </c>
      <c r="N60">
        <f>LN(stock_prices!N59/stock_prices!N58)</f>
        <v>-2.16078209800294E-4</v>
      </c>
      <c r="O60">
        <f>LN(stock_prices!O59/stock_prices!O58)</f>
        <v>5.7049545856531275E-3</v>
      </c>
      <c r="P60">
        <f>LN(stock_prices!P59/stock_prices!P58)</f>
        <v>4.1171319302516192E-3</v>
      </c>
      <c r="Q60">
        <f>LN(stock_prices!Q59/stock_prices!Q58)</f>
        <v>-6.8296981178901919E-3</v>
      </c>
      <c r="R60">
        <f>LN(stock_prices!R59/stock_prices!R58)</f>
        <v>-1.2506570724521396E-2</v>
      </c>
      <c r="S60">
        <f>LN(stock_prices!S59/stock_prices!S58)</f>
        <v>-5.320069201157864E-3</v>
      </c>
      <c r="T60">
        <f>LN(stock_prices!T59/stock_prices!T58)</f>
        <v>-8.7574973118303527E-3</v>
      </c>
      <c r="U60">
        <f>LN(stock_prices!U59/stock_prices!U58)</f>
        <v>-5.0683123551870544E-3</v>
      </c>
      <c r="V60">
        <f>LN(stock_prices!V59/stock_prices!V58)</f>
        <v>-8.7740920844430071E-3</v>
      </c>
      <c r="W60">
        <f>LN(stock_prices!W59/stock_prices!W58)</f>
        <v>-4.638665335615513E-3</v>
      </c>
      <c r="X60">
        <f>LN(stock_prices!X59/stock_prices!X58)</f>
        <v>-4.5737538488160303E-3</v>
      </c>
      <c r="Y60">
        <f>LN(stock_prices!Y59/stock_prices!Y58)</f>
        <v>-4.8372931533936505E-3</v>
      </c>
      <c r="Z60">
        <f>LN(stock_prices!Z59/stock_prices!Z58)</f>
        <v>5.7052453898744004E-3</v>
      </c>
      <c r="AA60">
        <f>LN(stock_prices!AA59/stock_prices!AA58)</f>
        <v>-2.7696942108805128E-3</v>
      </c>
      <c r="AB60">
        <f>LN(stock_prices!AB59/stock_prices!AB58)</f>
        <v>-3.0792485274828901E-2</v>
      </c>
      <c r="AC60">
        <f>LN(stock_prices!AC59/stock_prices!AC58)</f>
        <v>6.7670974422491892E-3</v>
      </c>
      <c r="AD60">
        <f>LN(stock_prices!AD59/stock_prices!AD58)</f>
        <v>-1.9107670653631733E-3</v>
      </c>
      <c r="AE60">
        <f>LN(stock_prices!AE59/stock_prices!AE58)</f>
        <v>-6.6410606308623873E-3</v>
      </c>
      <c r="AF60">
        <f>LN(stock_prices!AF59/stock_prices!AF58)</f>
        <v>-1.7282278277621788E-3</v>
      </c>
      <c r="AG60">
        <f>LN(stock_prices!AG59/stock_prices!AG58)</f>
        <v>1.4605724431668602E-4</v>
      </c>
      <c r="AH60">
        <f>LN(stock_prices!AH59/stock_prices!AH58)</f>
        <v>-1.6860683856972342E-2</v>
      </c>
      <c r="AI60">
        <f>LN(stock_prices!AI59/stock_prices!AI58)</f>
        <v>-3.4661949605633178E-3</v>
      </c>
      <c r="AJ60">
        <f>LN(stock_prices!AJ59/stock_prices!AJ58)</f>
        <v>7.9710206096771843E-3</v>
      </c>
      <c r="AK60">
        <f>LN(stock_prices!AK59/stock_prices!AK58)</f>
        <v>9.8131010659861552E-3</v>
      </c>
      <c r="AL60">
        <f>LN(stock_prices!AL59/stock_prices!AL58)</f>
        <v>1.0040273942841595E-2</v>
      </c>
      <c r="AM60">
        <f>LN(stock_prices!AM59/stock_prices!AM58)</f>
        <v>4.8125220830170252E-3</v>
      </c>
      <c r="AN60">
        <f>LN(stock_prices!AN59/stock_prices!AN58)</f>
        <v>-1.5301488581825118E-2</v>
      </c>
      <c r="AO60">
        <f>LN(stock_prices!AO59/stock_prices!AO58)</f>
        <v>-8.8437292088354384E-3</v>
      </c>
      <c r="AP60">
        <f>LN(stock_prices!AP59/stock_prices!AP58)</f>
        <v>-1.491847149692267E-3</v>
      </c>
      <c r="AQ60">
        <f>LN(stock_prices!AQ59/stock_prices!AQ58)</f>
        <v>-7.7884961177774169E-3</v>
      </c>
      <c r="AR60">
        <f>LN(stock_prices!AR59/stock_prices!AR58)</f>
        <v>-8.7340588058339302E-3</v>
      </c>
      <c r="AS60">
        <f>LN(stock_prices!AS59/stock_prices!AS58)</f>
        <v>-1.6307136229388303E-2</v>
      </c>
      <c r="AT60">
        <f>LN(stock_prices!AT59/stock_prices!AT58)</f>
        <v>-8.2086388676221329E-3</v>
      </c>
      <c r="AU60">
        <f>LN(stock_prices!AU59/stock_prices!AU58)</f>
        <v>-8.1648605460890606E-3</v>
      </c>
      <c r="AV60">
        <f>LN(stock_prices!AV59/stock_prices!AV58)</f>
        <v>-1.2684025376386878E-2</v>
      </c>
      <c r="AW60">
        <f>LN(stock_prices!AW59/stock_prices!AW58)</f>
        <v>-1.4759796214810396E-2</v>
      </c>
      <c r="AX60">
        <f>LN(stock_prices!AX59/stock_prices!AX58)</f>
        <v>-3.4150695593047641E-3</v>
      </c>
      <c r="AY60">
        <f>LN(stock_prices!AY59/stock_prices!AY58)</f>
        <v>-4.5486160101647383E-2</v>
      </c>
    </row>
    <row r="61" spans="1:51" x14ac:dyDescent="0.3">
      <c r="A61" s="1">
        <v>43640</v>
      </c>
      <c r="B61">
        <f>LN(stock_prices!B60/stock_prices!B59)</f>
        <v>-1.1143899104431653E-2</v>
      </c>
      <c r="C61">
        <f>LN(stock_prices!C60/stock_prices!C59)</f>
        <v>2.5024273992144762E-2</v>
      </c>
      <c r="D61">
        <f>LN(stock_prices!D60/stock_prices!D59)</f>
        <v>1.0828642537340956E-3</v>
      </c>
      <c r="E61">
        <f>LN(stock_prices!E60/stock_prices!E59)</f>
        <v>3.7775272649348955E-2</v>
      </c>
      <c r="F61">
        <f>LN(stock_prices!F60/stock_prices!F59)</f>
        <v>1.802430448658377E-3</v>
      </c>
      <c r="G61">
        <f>LN(stock_prices!G60/stock_prices!G59)</f>
        <v>3.1448771291200267E-3</v>
      </c>
      <c r="H61">
        <f>LN(stock_prices!H60/stock_prices!H59)</f>
        <v>-1.8995321103153686E-2</v>
      </c>
      <c r="I61">
        <f>LN(stock_prices!I60/stock_prices!I59)</f>
        <v>6.0324145767508041E-3</v>
      </c>
      <c r="J61">
        <f>LN(stock_prices!J60/stock_prices!J59)</f>
        <v>-1.4684551682921182E-2</v>
      </c>
      <c r="K61">
        <f>LN(stock_prices!K60/stock_prices!K59)</f>
        <v>-2.7668203737858766E-2</v>
      </c>
      <c r="L61">
        <f>LN(stock_prices!L60/stock_prices!L59)</f>
        <v>-6.3357881827426016E-3</v>
      </c>
      <c r="M61">
        <f>LN(stock_prices!M60/stock_prices!M59)</f>
        <v>1.0110629282496701E-2</v>
      </c>
      <c r="N61">
        <f>LN(stock_prices!N60/stock_prices!N59)</f>
        <v>-1.1887723204327936E-2</v>
      </c>
      <c r="O61">
        <f>LN(stock_prices!O60/stock_prices!O59)</f>
        <v>-2.1792689871090391E-2</v>
      </c>
      <c r="P61">
        <f>LN(stock_prices!P60/stock_prices!P59)</f>
        <v>-2.1066266188746238E-3</v>
      </c>
      <c r="Q61">
        <f>LN(stock_prices!Q60/stock_prices!Q59)</f>
        <v>-7.1527523946584301E-3</v>
      </c>
      <c r="R61">
        <f>LN(stock_prices!R60/stock_prices!R59)</f>
        <v>-1.0369603027265229E-3</v>
      </c>
      <c r="S61">
        <f>LN(stock_prices!S60/stock_prices!S59)</f>
        <v>-4.9911332670060492E-3</v>
      </c>
      <c r="T61">
        <f>LN(stock_prices!T60/stock_prices!T59)</f>
        <v>1.8836840994145107E-2</v>
      </c>
      <c r="U61">
        <f>LN(stock_prices!U60/stock_prices!U59)</f>
        <v>-9.6624138269275298E-3</v>
      </c>
      <c r="V61">
        <f>LN(stock_prices!V60/stock_prices!V59)</f>
        <v>-1.4012371327490669E-2</v>
      </c>
      <c r="W61">
        <f>LN(stock_prices!W60/stock_prices!W59)</f>
        <v>-1.861590502784709E-3</v>
      </c>
      <c r="X61">
        <f>LN(stock_prices!X60/stock_prices!X59)</f>
        <v>2.401892718643996E-3</v>
      </c>
      <c r="Y61">
        <f>LN(stock_prices!Y60/stock_prices!Y59)</f>
        <v>-7.1120644156435833E-3</v>
      </c>
      <c r="Z61">
        <f>LN(stock_prices!Z60/stock_prices!Z59)</f>
        <v>3.5756058706998841E-3</v>
      </c>
      <c r="AA61">
        <f>LN(stock_prices!AA60/stock_prices!AA59)</f>
        <v>3.9981213288126831E-3</v>
      </c>
      <c r="AB61">
        <f>LN(stock_prices!AB60/stock_prices!AB59)</f>
        <v>5.4832214145314013E-3</v>
      </c>
      <c r="AC61">
        <f>LN(stock_prices!AC60/stock_prices!AC59)</f>
        <v>-1.9178403919963213E-3</v>
      </c>
      <c r="AD61">
        <f>LN(stock_prices!AD60/stock_prices!AD59)</f>
        <v>-8.273093558335564E-3</v>
      </c>
      <c r="AE61">
        <f>LN(stock_prices!AE60/stock_prices!AE59)</f>
        <v>2.6267363469582032E-3</v>
      </c>
      <c r="AF61">
        <f>LN(stock_prices!AF60/stock_prices!AF59)</f>
        <v>2.3611631837341411E-3</v>
      </c>
      <c r="AG61">
        <f>LN(stock_prices!AG60/stock_prices!AG59)</f>
        <v>5.8962718595037536E-3</v>
      </c>
      <c r="AH61">
        <f>LN(stock_prices!AH60/stock_prices!AH59)</f>
        <v>-2.8379737412890398E-3</v>
      </c>
      <c r="AI61">
        <f>LN(stock_prices!AI60/stock_prices!AI59)</f>
        <v>3.6436925971421877E-3</v>
      </c>
      <c r="AJ61">
        <f>LN(stock_prices!AJ60/stock_prices!AJ59)</f>
        <v>7.2151880983982832E-4</v>
      </c>
      <c r="AK61">
        <f>LN(stock_prices!AK60/stock_prices!AK59)</f>
        <v>-6.797007233410232E-3</v>
      </c>
      <c r="AL61">
        <f>LN(stock_prices!AL60/stock_prices!AL59)</f>
        <v>2.4424440057596877E-2</v>
      </c>
      <c r="AM61">
        <f>LN(stock_prices!AM60/stock_prices!AM59)</f>
        <v>2.8664518148328747E-4</v>
      </c>
      <c r="AN61">
        <f>LN(stock_prices!AN60/stock_prices!AN59)</f>
        <v>5.9129598923412241E-3</v>
      </c>
      <c r="AO61">
        <f>LN(stock_prices!AO60/stock_prices!AO59)</f>
        <v>-1.8752503092158444E-2</v>
      </c>
      <c r="AP61">
        <f>LN(stock_prices!AP60/stock_prices!AP59)</f>
        <v>1.342723036286594E-3</v>
      </c>
      <c r="AQ61">
        <f>LN(stock_prices!AQ60/stock_prices!AQ59)</f>
        <v>4.2706783569695312E-3</v>
      </c>
      <c r="AR61">
        <f>LN(stock_prices!AR60/stock_prices!AR59)</f>
        <v>3.1333830864867913E-3</v>
      </c>
      <c r="AS61">
        <f>LN(stock_prices!AS60/stock_prices!AS59)</f>
        <v>-3.7491546701475423E-3</v>
      </c>
      <c r="AT61">
        <f>LN(stock_prices!AT60/stock_prices!AT59)</f>
        <v>9.1313143861284415E-3</v>
      </c>
      <c r="AU61">
        <f>LN(stock_prices!AU60/stock_prices!AU59)</f>
        <v>-9.5786171135685289E-3</v>
      </c>
      <c r="AV61">
        <f>LN(stock_prices!AV60/stock_prices!AV59)</f>
        <v>-7.228410071333115E-3</v>
      </c>
      <c r="AW61">
        <f>LN(stock_prices!AW60/stock_prices!AW59)</f>
        <v>1.0277324805902262E-2</v>
      </c>
      <c r="AX61">
        <f>LN(stock_prices!AX60/stock_prices!AX59)</f>
        <v>-1.0066288322165805E-3</v>
      </c>
      <c r="AY61">
        <f>LN(stock_prices!AY60/stock_prices!AY59)</f>
        <v>-1.3602735776555625E-2</v>
      </c>
    </row>
    <row r="62" spans="1:51" x14ac:dyDescent="0.3">
      <c r="A62" s="1">
        <v>43641</v>
      </c>
      <c r="B62">
        <f>LN(stock_prices!B61/stock_prices!B60)</f>
        <v>-1.8005527065619368E-2</v>
      </c>
      <c r="C62">
        <f>LN(stock_prices!C61/stock_prices!C60)</f>
        <v>-1.3092619938061831E-2</v>
      </c>
      <c r="D62">
        <f>LN(stock_prices!D61/stock_prices!D60)</f>
        <v>1.9293229990959022E-2</v>
      </c>
      <c r="E62">
        <f>LN(stock_prices!E61/stock_prices!E60)</f>
        <v>-2.1440310598034657E-2</v>
      </c>
      <c r="F62">
        <f>LN(stock_prices!F61/stock_prices!F60)</f>
        <v>-4.0492719216818782E-2</v>
      </c>
      <c r="G62">
        <f>LN(stock_prices!G61/stock_prices!G60)</f>
        <v>-8.6113266347361567E-3</v>
      </c>
      <c r="H62">
        <f>LN(stock_prices!H61/stock_prices!H60)</f>
        <v>-4.1801115159047476E-2</v>
      </c>
      <c r="I62">
        <f>LN(stock_prices!I61/stock_prices!I60)</f>
        <v>-8.3728575163604588E-3</v>
      </c>
      <c r="J62">
        <f>LN(stock_prices!J61/stock_prices!J60)</f>
        <v>-2.2499716083689784E-2</v>
      </c>
      <c r="K62">
        <f>LN(stock_prices!K61/stock_prices!K60)</f>
        <v>-2.1332389359537414E-2</v>
      </c>
      <c r="L62">
        <f>LN(stock_prices!L61/stock_prices!L60)</f>
        <v>-6.9856014675981149E-3</v>
      </c>
      <c r="M62">
        <f>LN(stock_prices!M61/stock_prices!M60)</f>
        <v>-5.4452621181284612E-3</v>
      </c>
      <c r="N62">
        <f>LN(stock_prices!N61/stock_prices!N60)</f>
        <v>-8.2738514991944553E-3</v>
      </c>
      <c r="O62">
        <f>LN(stock_prices!O61/stock_prices!O60)</f>
        <v>2.7501927189212847E-3</v>
      </c>
      <c r="P62">
        <f>LN(stock_prices!P61/stock_prices!P60)</f>
        <v>-1.4362520145939257E-2</v>
      </c>
      <c r="Q62">
        <f>LN(stock_prices!Q61/stock_prices!Q60)</f>
        <v>-8.3171706481536614E-3</v>
      </c>
      <c r="R62">
        <f>LN(stock_prices!R61/stock_prices!R60)</f>
        <v>-1.6136641792177459E-2</v>
      </c>
      <c r="S62">
        <f>LN(stock_prices!S61/stock_prices!S60)</f>
        <v>-7.8938335987312827E-3</v>
      </c>
      <c r="T62">
        <f>LN(stock_prices!T61/stock_prices!T60)</f>
        <v>-9.6813910294199623E-3</v>
      </c>
      <c r="U62">
        <f>LN(stock_prices!U61/stock_prices!U60)</f>
        <v>-3.0526870304880719E-2</v>
      </c>
      <c r="V62">
        <f>LN(stock_prices!V61/stock_prices!V60)</f>
        <v>-3.2979511539614616E-3</v>
      </c>
      <c r="W62">
        <f>LN(stock_prices!W61/stock_prices!W60)</f>
        <v>5.588899807264314E-4</v>
      </c>
      <c r="X62">
        <f>LN(stock_prices!X61/stock_prices!X60)</f>
        <v>-1.538101779401505E-3</v>
      </c>
      <c r="Y62">
        <f>LN(stock_prices!Y61/stock_prices!Y60)</f>
        <v>-1.1333744075588369E-2</v>
      </c>
      <c r="Z62">
        <f>LN(stock_prices!Z61/stock_prices!Z60)</f>
        <v>-1.6511869812944013E-2</v>
      </c>
      <c r="AA62">
        <f>LN(stock_prices!AA61/stock_prices!AA60)</f>
        <v>-9.2122561714103436E-4</v>
      </c>
      <c r="AB62">
        <f>LN(stock_prices!AB61/stock_prices!AB60)</f>
        <v>-1.3764807596219421E-2</v>
      </c>
      <c r="AC62">
        <f>LN(stock_prices!AC61/stock_prices!AC60)</f>
        <v>-3.6925652187243447E-3</v>
      </c>
      <c r="AD62">
        <f>LN(stock_prices!AD61/stock_prices!AD60)</f>
        <v>-1.2990128486647507E-2</v>
      </c>
      <c r="AE62">
        <f>LN(stock_prices!AE61/stock_prices!AE60)</f>
        <v>-1.9424933962417242E-2</v>
      </c>
      <c r="AF62">
        <f>LN(stock_prices!AF61/stock_prices!AF60)</f>
        <v>-1.4893254523346543E-2</v>
      </c>
      <c r="AG62">
        <f>LN(stock_prices!AG61/stock_prices!AG60)</f>
        <v>-3.2081259614739496E-2</v>
      </c>
      <c r="AH62">
        <f>LN(stock_prices!AH61/stock_prices!AH60)</f>
        <v>5.102534081243522E-3</v>
      </c>
      <c r="AI62">
        <f>LN(stock_prices!AI61/stock_prices!AI60)</f>
        <v>-1.1150417188129447E-2</v>
      </c>
      <c r="AJ62">
        <f>LN(stock_prices!AJ61/stock_prices!AJ60)</f>
        <v>-1.082392302296098E-3</v>
      </c>
      <c r="AK62">
        <f>LN(stock_prices!AK61/stock_prices!AK60)</f>
        <v>-2.3479911782639369E-2</v>
      </c>
      <c r="AL62">
        <f>LN(stock_prices!AL61/stock_prices!AL60)</f>
        <v>1.7046065908686127E-3</v>
      </c>
      <c r="AM62">
        <f>LN(stock_prices!AM61/stock_prices!AM60)</f>
        <v>-6.6844748169224213E-3</v>
      </c>
      <c r="AN62">
        <f>LN(stock_prices!AN61/stock_prices!AN60)</f>
        <v>-7.759675944873934E-3</v>
      </c>
      <c r="AO62">
        <f>LN(stock_prices!AO61/stock_prices!AO60)</f>
        <v>-3.7051280234477704E-3</v>
      </c>
      <c r="AP62">
        <f>LN(stock_prices!AP61/stock_prices!AP60)</f>
        <v>-2.4631548463618347E-3</v>
      </c>
      <c r="AQ62">
        <f>LN(stock_prices!AQ61/stock_prices!AQ60)</f>
        <v>-2.5397647391860078E-2</v>
      </c>
      <c r="AR62">
        <f>LN(stock_prices!AR61/stock_prices!AR60)</f>
        <v>-2.1218460597830693E-2</v>
      </c>
      <c r="AS62">
        <f>LN(stock_prices!AS61/stock_prices!AS60)</f>
        <v>1.2474812545811549E-2</v>
      </c>
      <c r="AT62">
        <f>LN(stock_prices!AT61/stock_prices!AT60)</f>
        <v>-2.1168386217072139E-2</v>
      </c>
      <c r="AU62">
        <f>LN(stock_prices!AU61/stock_prices!AU60)</f>
        <v>1.9066354138642105E-2</v>
      </c>
      <c r="AV62">
        <f>LN(stock_prices!AV61/stock_prices!AV60)</f>
        <v>5.1582887672664939E-3</v>
      </c>
      <c r="AW62">
        <f>LN(stock_prices!AW61/stock_prices!AW60)</f>
        <v>-1.7030393371160805E-2</v>
      </c>
      <c r="AX62">
        <f>LN(stock_prices!AX61/stock_prices!AX60)</f>
        <v>-1.5273644279587896E-2</v>
      </c>
      <c r="AY62">
        <f>LN(stock_prices!AY61/stock_prices!AY60)</f>
        <v>-1.202855386340722E-2</v>
      </c>
    </row>
    <row r="63" spans="1:51" x14ac:dyDescent="0.3">
      <c r="A63" s="1">
        <v>43642</v>
      </c>
      <c r="B63">
        <f>LN(stock_prices!B62/stock_prices!B61)</f>
        <v>1.5432619801146154E-2</v>
      </c>
      <c r="C63">
        <f>LN(stock_prices!C62/stock_prices!C61)</f>
        <v>8.6603612881495026E-3</v>
      </c>
      <c r="D63">
        <f>LN(stock_prices!D62/stock_prices!D61)</f>
        <v>1.187195038737849E-2</v>
      </c>
      <c r="E63">
        <f>LN(stock_prices!E62/stock_prices!E61)</f>
        <v>4.3249783787664784E-3</v>
      </c>
      <c r="F63">
        <f>LN(stock_prices!F62/stock_prices!F61)</f>
        <v>2.6010522819573537E-3</v>
      </c>
      <c r="G63">
        <f>LN(stock_prices!G62/stock_prices!G61)</f>
        <v>4.1936609023418376E-3</v>
      </c>
      <c r="H63">
        <f>LN(stock_prices!H62/stock_prices!H61)</f>
        <v>-1.0388508413324197E-2</v>
      </c>
      <c r="I63">
        <f>LN(stock_prices!I62/stock_prices!I61)</f>
        <v>3.2545163840932742E-2</v>
      </c>
      <c r="J63">
        <f>LN(stock_prices!J62/stock_prices!J61)</f>
        <v>-8.4761157169086637E-4</v>
      </c>
      <c r="K63">
        <f>LN(stock_prices!K62/stock_prices!K61)</f>
        <v>-2.0108794969619201E-3</v>
      </c>
      <c r="L63">
        <f>LN(stock_prices!L62/stock_prices!L61)</f>
        <v>7.590745189389108E-3</v>
      </c>
      <c r="M63">
        <f>LN(stock_prices!M62/stock_prices!M61)</f>
        <v>-1.7972941739245935E-2</v>
      </c>
      <c r="N63">
        <f>LN(stock_prices!N62/stock_prices!N61)</f>
        <v>3.3764405315703586E-3</v>
      </c>
      <c r="O63">
        <f>LN(stock_prices!O62/stock_prices!O61)</f>
        <v>-1.754697910446051E-2</v>
      </c>
      <c r="P63">
        <f>LN(stock_prices!P62/stock_prices!P61)</f>
        <v>-7.7726099700812642E-3</v>
      </c>
      <c r="Q63">
        <f>LN(stock_prices!Q62/stock_prices!Q61)</f>
        <v>6.6592687673901587E-3</v>
      </c>
      <c r="R63">
        <f>LN(stock_prices!R62/stock_prices!R61)</f>
        <v>2.6017969888594197E-2</v>
      </c>
      <c r="S63">
        <f>LN(stock_prices!S62/stock_prices!S61)</f>
        <v>5.3889119096270609E-3</v>
      </c>
      <c r="T63">
        <f>LN(stock_prices!T62/stock_prices!T61)</f>
        <v>1.7672265256819166E-2</v>
      </c>
      <c r="U63">
        <f>LN(stock_prices!U62/stock_prices!U61)</f>
        <v>3.0582007526890533E-2</v>
      </c>
      <c r="V63">
        <f>LN(stock_prices!V62/stock_prices!V61)</f>
        <v>2.7003492041806437E-2</v>
      </c>
      <c r="W63">
        <f>LN(stock_prices!W62/stock_prices!W61)</f>
        <v>-4.5527316391504542E-2</v>
      </c>
      <c r="X63">
        <f>LN(stock_prices!X62/stock_prices!X61)</f>
        <v>-7.3477770547181465E-3</v>
      </c>
      <c r="Y63">
        <f>LN(stock_prices!Y62/stock_prices!Y61)</f>
        <v>1.6579128802911264E-2</v>
      </c>
      <c r="Z63">
        <f>LN(stock_prices!Z62/stock_prices!Z61)</f>
        <v>2.8200543906052113E-2</v>
      </c>
      <c r="AA63">
        <f>LN(stock_prices!AA62/stock_prices!AA61)</f>
        <v>-6.1465343092966115E-4</v>
      </c>
      <c r="AB63">
        <f>LN(stock_prices!AB62/stock_prices!AB61)</f>
        <v>3.6070565110517705E-2</v>
      </c>
      <c r="AC63">
        <f>LN(stock_prices!AC62/stock_prices!AC61)</f>
        <v>-1.623901088485831E-2</v>
      </c>
      <c r="AD63">
        <f>LN(stock_prices!AD62/stock_prices!AD61)</f>
        <v>1.0167565343470736E-2</v>
      </c>
      <c r="AE63">
        <f>LN(stock_prices!AE62/stock_prices!AE61)</f>
        <v>9.2296726335658746E-3</v>
      </c>
      <c r="AF63">
        <f>LN(stock_prices!AF62/stock_prices!AF61)</f>
        <v>-1.2852779822025314E-3</v>
      </c>
      <c r="AG63">
        <f>LN(stock_prices!AG62/stock_prices!AG61)</f>
        <v>3.7402798405573013E-3</v>
      </c>
      <c r="AH63">
        <f>LN(stock_prices!AH62/stock_prices!AH61)</f>
        <v>-3.7771717365564302E-3</v>
      </c>
      <c r="AI63">
        <f>LN(stock_prices!AI62/stock_prices!AI61)</f>
        <v>2.6118107282927763E-2</v>
      </c>
      <c r="AJ63">
        <f>LN(stock_prices!AJ62/stock_prices!AJ61)</f>
        <v>-7.974000135279628E-3</v>
      </c>
      <c r="AK63">
        <f>LN(stock_prices!AK62/stock_prices!AK61)</f>
        <v>5.3357937552086744E-3</v>
      </c>
      <c r="AL63">
        <f>LN(stock_prices!AL62/stock_prices!AL61)</f>
        <v>7.0451703808716362E-2</v>
      </c>
      <c r="AM63">
        <f>LN(stock_prices!AM62/stock_prices!AM61)</f>
        <v>-7.5747864318865209E-4</v>
      </c>
      <c r="AN63">
        <f>LN(stock_prices!AN62/stock_prices!AN61)</f>
        <v>5.0084478806627968E-2</v>
      </c>
      <c r="AO63">
        <f>LN(stock_prices!AO62/stock_prices!AO61)</f>
        <v>8.17201253596192E-3</v>
      </c>
      <c r="AP63">
        <f>LN(stock_prices!AP62/stock_prices!AP61)</f>
        <v>-1.1197584192895895E-2</v>
      </c>
      <c r="AQ63">
        <f>LN(stock_prices!AQ62/stock_prices!AQ61)</f>
        <v>1.9149723391357051E-2</v>
      </c>
      <c r="AR63">
        <f>LN(stock_prices!AR62/stock_prices!AR61)</f>
        <v>6.0263804282763315E-3</v>
      </c>
      <c r="AS63">
        <f>LN(stock_prices!AS62/stock_prices!AS61)</f>
        <v>-7.8455142279912037E-3</v>
      </c>
      <c r="AT63">
        <f>LN(stock_prices!AT62/stock_prices!AT61)</f>
        <v>2.0245710698566028E-2</v>
      </c>
      <c r="AU63">
        <f>LN(stock_prices!AU62/stock_prices!AU61)</f>
        <v>-1.0823232762334701E-2</v>
      </c>
      <c r="AV63">
        <f>LN(stock_prices!AV62/stock_prices!AV61)</f>
        <v>3.2817264163245582E-3</v>
      </c>
      <c r="AW63">
        <f>LN(stock_prices!AW62/stock_prices!AW61)</f>
        <v>3.3775480590186986E-2</v>
      </c>
      <c r="AX63">
        <f>LN(stock_prices!AX62/stock_prices!AX61)</f>
        <v>2.1398473832100296E-2</v>
      </c>
      <c r="AY63">
        <f>LN(stock_prices!AY62/stock_prices!AY61)</f>
        <v>-1.5413412378531067E-3</v>
      </c>
    </row>
    <row r="64" spans="1:51" x14ac:dyDescent="0.3">
      <c r="A64" s="1">
        <v>43643</v>
      </c>
      <c r="B64">
        <f>LN(stock_prices!B63/stock_prices!B62)</f>
        <v>1.822417373670282E-2</v>
      </c>
      <c r="C64">
        <f>LN(stock_prices!C63/stock_prices!C62)</f>
        <v>-4.9770369934393948E-3</v>
      </c>
      <c r="D64">
        <f>LN(stock_prices!D63/stock_prices!D62)</f>
        <v>4.9705530071190275E-3</v>
      </c>
      <c r="E64">
        <f>LN(stock_prices!E63/stock_prices!E62)</f>
        <v>1.8528464590360078E-2</v>
      </c>
      <c r="F64">
        <f>LN(stock_prices!F63/stock_prices!F62)</f>
        <v>1.5499957729377969E-2</v>
      </c>
      <c r="G64">
        <f>LN(stock_prices!G63/stock_prices!G62)</f>
        <v>-1.6996422123144205E-3</v>
      </c>
      <c r="H64">
        <f>LN(stock_prices!H63/stock_prices!H62)</f>
        <v>5.5845977712364082E-2</v>
      </c>
      <c r="I64">
        <f>LN(stock_prices!I63/stock_prices!I62)</f>
        <v>6.3838893436180917E-3</v>
      </c>
      <c r="J64">
        <f>LN(stock_prices!J63/stock_prices!J62)</f>
        <v>1.3356807118878402E-2</v>
      </c>
      <c r="K64">
        <f>LN(stock_prices!K63/stock_prices!K62)</f>
        <v>1.1010080376275712E-2</v>
      </c>
      <c r="L64">
        <f>LN(stock_prices!L63/stock_prices!L62)</f>
        <v>5.1289597255913056E-3</v>
      </c>
      <c r="M64">
        <f>LN(stock_prices!M63/stock_prices!M62)</f>
        <v>4.5553003627681103E-4</v>
      </c>
      <c r="N64">
        <f>LN(stock_prices!N63/stock_prices!N62)</f>
        <v>-7.3292562337242569E-5</v>
      </c>
      <c r="O64">
        <f>LN(stock_prices!O63/stock_prices!O62)</f>
        <v>-2.3567468663311296E-2</v>
      </c>
      <c r="P64">
        <f>LN(stock_prices!P63/stock_prices!P62)</f>
        <v>3.2800254404892659E-3</v>
      </c>
      <c r="Q64">
        <f>LN(stock_prices!Q63/stock_prices!Q62)</f>
        <v>3.3130041546123494E-3</v>
      </c>
      <c r="R64">
        <f>LN(stock_prices!R63/stock_prices!R62)</f>
        <v>4.8313101807551011E-3</v>
      </c>
      <c r="S64">
        <f>LN(stock_prices!S63/stock_prices!S62)</f>
        <v>1.0691442017250957E-2</v>
      </c>
      <c r="T64">
        <f>LN(stock_prices!T63/stock_prices!T62)</f>
        <v>1.5057990778236545E-2</v>
      </c>
      <c r="U64">
        <f>LN(stock_prices!U63/stock_prices!U62)</f>
        <v>2.640258940981895E-2</v>
      </c>
      <c r="V64">
        <f>LN(stock_prices!V63/stock_prices!V62)</f>
        <v>2.294097090527442E-3</v>
      </c>
      <c r="W64">
        <f>LN(stock_prices!W63/stock_prices!W62)</f>
        <v>1.7579874167521492E-2</v>
      </c>
      <c r="X64">
        <f>LN(stock_prices!X63/stock_prices!X62)</f>
        <v>4.4151207397712328E-3</v>
      </c>
      <c r="Y64">
        <f>LN(stock_prices!Y63/stock_prices!Y62)</f>
        <v>3.3575856948459474E-3</v>
      </c>
      <c r="Z64">
        <f>LN(stock_prices!Z63/stock_prices!Z62)</f>
        <v>-1.5264279963807938E-2</v>
      </c>
      <c r="AA64">
        <f>LN(stock_prices!AA63/stock_prices!AA62)</f>
        <v>1.3738568196669012E-2</v>
      </c>
      <c r="AB64">
        <f>LN(stock_prices!AB63/stock_prices!AB62)</f>
        <v>2.7037585004173255E-2</v>
      </c>
      <c r="AC64">
        <f>LN(stock_prices!AC63/stock_prices!AC62)</f>
        <v>1.9240275221665656E-2</v>
      </c>
      <c r="AD64">
        <f>LN(stock_prices!AD63/stock_prices!AD62)</f>
        <v>1.3740399493884451E-2</v>
      </c>
      <c r="AE64">
        <f>LN(stock_prices!AE63/stock_prices!AE62)</f>
        <v>-1.5490312909097033E-2</v>
      </c>
      <c r="AF64">
        <f>LN(stock_prices!AF63/stock_prices!AF62)</f>
        <v>9.9329817965549826E-4</v>
      </c>
      <c r="AG64">
        <f>LN(stock_prices!AG63/stock_prices!AG62)</f>
        <v>1.6413090126589694E-3</v>
      </c>
      <c r="AH64">
        <f>LN(stock_prices!AH63/stock_prices!AH62)</f>
        <v>5.6753998087788644E-4</v>
      </c>
      <c r="AI64">
        <f>LN(stock_prices!AI63/stock_prices!AI62)</f>
        <v>1.2419247986484524E-2</v>
      </c>
      <c r="AJ64">
        <f>LN(stock_prices!AJ63/stock_prices!AJ62)</f>
        <v>6.7096633377327275E-3</v>
      </c>
      <c r="AK64">
        <f>LN(stock_prices!AK63/stock_prices!AK62)</f>
        <v>1.7612479842395102E-2</v>
      </c>
      <c r="AL64">
        <f>LN(stock_prices!AL63/stock_prices!AL62)</f>
        <v>2.1555026986701083E-2</v>
      </c>
      <c r="AM64">
        <f>LN(stock_prices!AM63/stock_prices!AM62)</f>
        <v>7.5135473005806114E-3</v>
      </c>
      <c r="AN64">
        <f>LN(stock_prices!AN63/stock_prices!AN62)</f>
        <v>2.4622169226548554E-2</v>
      </c>
      <c r="AO64">
        <f>LN(stock_prices!AO63/stock_prices!AO62)</f>
        <v>2.9025078286049983E-3</v>
      </c>
      <c r="AP64">
        <f>LN(stock_prices!AP63/stock_prices!AP62)</f>
        <v>-4.7725932681248195E-3</v>
      </c>
      <c r="AQ64">
        <f>LN(stock_prices!AQ63/stock_prices!AQ62)</f>
        <v>2.1941217140821749E-2</v>
      </c>
      <c r="AR64">
        <f>LN(stock_prices!AR63/stock_prices!AR62)</f>
        <v>-7.6562219279578182E-4</v>
      </c>
      <c r="AS64">
        <f>LN(stock_prices!AS63/stock_prices!AS62)</f>
        <v>-4.6431218980034798E-3</v>
      </c>
      <c r="AT64">
        <f>LN(stock_prices!AT63/stock_prices!AT62)</f>
        <v>1.4530016094383622E-2</v>
      </c>
      <c r="AU64">
        <f>LN(stock_prices!AU63/stock_prices!AU62)</f>
        <v>4.0042748657510167E-2</v>
      </c>
      <c r="AV64">
        <f>LN(stock_prices!AV63/stock_prices!AV62)</f>
        <v>-7.8655113119256072E-3</v>
      </c>
      <c r="AW64">
        <f>LN(stock_prices!AW63/stock_prices!AW62)</f>
        <v>2.1402460226766628E-2</v>
      </c>
      <c r="AX64">
        <f>LN(stock_prices!AX63/stock_prices!AX62)</f>
        <v>-3.0033538193754213E-4</v>
      </c>
      <c r="AY64">
        <f>LN(stock_prices!AY63/stock_prices!AY62)</f>
        <v>1.1829207069468264E-2</v>
      </c>
    </row>
    <row r="65" spans="1:51" x14ac:dyDescent="0.3">
      <c r="A65" s="1">
        <v>43644</v>
      </c>
      <c r="B65">
        <f>LN(stock_prices!B64/stock_prices!B63)</f>
        <v>3.5130502469473513E-4</v>
      </c>
      <c r="C65">
        <f>LN(stock_prices!C64/stock_prices!C63)</f>
        <v>1.0189480314313217E-2</v>
      </c>
      <c r="D65">
        <f>LN(stock_prices!D64/stock_prices!D63)</f>
        <v>5.4651795816037692E-3</v>
      </c>
      <c r="E65">
        <f>LN(stock_prices!E64/stock_prices!E63)</f>
        <v>2.1158503787216849E-2</v>
      </c>
      <c r="F65">
        <f>LN(stock_prices!F64/stock_prices!F63)</f>
        <v>4.8308693933084238E-3</v>
      </c>
      <c r="G65">
        <f>LN(stock_prices!G64/stock_prices!G63)</f>
        <v>1.2857388886510147E-2</v>
      </c>
      <c r="H65">
        <f>LN(stock_prices!H64/stock_prices!H63)</f>
        <v>-6.2453307469599768E-3</v>
      </c>
      <c r="I65">
        <f>LN(stock_prices!I64/stock_prices!I63)</f>
        <v>8.4488951436700981E-3</v>
      </c>
      <c r="J65">
        <f>LN(stock_prices!J64/stock_prices!J63)</f>
        <v>3.4603339613662387E-3</v>
      </c>
      <c r="K65">
        <f>LN(stock_prices!K64/stock_prices!K63)</f>
        <v>6.8778394721879391E-3</v>
      </c>
      <c r="L65">
        <f>LN(stock_prices!L64/stock_prices!L63)</f>
        <v>0</v>
      </c>
      <c r="M65">
        <f>LN(stock_prices!M64/stock_prices!M63)</f>
        <v>-1.1848375225734851E-3</v>
      </c>
      <c r="N65">
        <f>LN(stock_prices!N64/stock_prices!N63)</f>
        <v>-9.5722731756230639E-3</v>
      </c>
      <c r="O65">
        <f>LN(stock_prices!O64/stock_prices!O63)</f>
        <v>1.2952320926270015E-2</v>
      </c>
      <c r="P65">
        <f>LN(stock_prices!P64/stock_prices!P63)</f>
        <v>4.2887638493729124E-3</v>
      </c>
      <c r="Q65">
        <f>LN(stock_prices!Q64/stock_prices!Q63)</f>
        <v>2.6832733809182621E-2</v>
      </c>
      <c r="R65">
        <f>LN(stock_prices!R64/stock_prices!R63)</f>
        <v>1.8234976518099699E-2</v>
      </c>
      <c r="S65">
        <f>LN(stock_prices!S64/stock_prices!S63)</f>
        <v>2.7619340420992219E-2</v>
      </c>
      <c r="T65">
        <f>LN(stock_prices!T64/stock_prices!T63)</f>
        <v>7.4969198520643621E-3</v>
      </c>
      <c r="U65">
        <f>LN(stock_prices!U64/stock_prices!U63)</f>
        <v>9.1451341718205223E-3</v>
      </c>
      <c r="V65">
        <f>LN(stock_prices!V64/stock_prices!V63)</f>
        <v>2.6233968330644258E-2</v>
      </c>
      <c r="W65">
        <f>LN(stock_prices!W64/stock_prices!W63)</f>
        <v>5.7284612825619389E-3</v>
      </c>
      <c r="X65">
        <f>LN(stock_prices!X64/stock_prices!X63)</f>
        <v>-4.9825597851213422E-3</v>
      </c>
      <c r="Y65">
        <f>LN(stock_prices!Y64/stock_prices!Y63)</f>
        <v>-8.2274586806708981E-3</v>
      </c>
      <c r="Z65">
        <f>LN(stock_prices!Z64/stock_prices!Z63)</f>
        <v>8.6017525772672833E-3</v>
      </c>
      <c r="AA65">
        <f>LN(stock_prices!AA64/stock_prices!AA63)</f>
        <v>1.5942523122592252E-2</v>
      </c>
      <c r="AB65">
        <f>LN(stock_prices!AB64/stock_prices!AB63)</f>
        <v>-1.2109426125562118E-2</v>
      </c>
      <c r="AC65">
        <f>LN(stock_prices!AC64/stock_prices!AC63)</f>
        <v>2.1963872795907564E-2</v>
      </c>
      <c r="AD65">
        <f>LN(stock_prices!AD64/stock_prices!AD63)</f>
        <v>2.7212487621354035E-2</v>
      </c>
      <c r="AE65">
        <f>LN(stock_prices!AE64/stock_prices!AE63)</f>
        <v>-1.8106601760535544E-2</v>
      </c>
      <c r="AF65">
        <f>LN(stock_prices!AF64/stock_prices!AF63)</f>
        <v>1.3458100953392707E-2</v>
      </c>
      <c r="AG65">
        <f>LN(stock_prices!AG64/stock_prices!AG63)</f>
        <v>-1.4172319651724594E-3</v>
      </c>
      <c r="AH65">
        <f>LN(stock_prices!AH64/stock_prices!AH63)</f>
        <v>0</v>
      </c>
      <c r="AI65">
        <f>LN(stock_prices!AI64/stock_prices!AI63)</f>
        <v>-9.5395737366913581E-3</v>
      </c>
      <c r="AJ65">
        <f>LN(stock_prices!AJ64/stock_prices!AJ63)</f>
        <v>1.2036397678375591E-2</v>
      </c>
      <c r="AK65">
        <f>LN(stock_prices!AK64/stock_prices!AK63)</f>
        <v>2.6588986141271666E-4</v>
      </c>
      <c r="AL65">
        <f>LN(stock_prices!AL64/stock_prices!AL63)</f>
        <v>6.5169636490776006E-2</v>
      </c>
      <c r="AM65">
        <f>LN(stock_prices!AM64/stock_prices!AM63)</f>
        <v>5.8565857102331085E-3</v>
      </c>
      <c r="AN65">
        <f>LN(stock_prices!AN64/stock_prices!AN63)</f>
        <v>6.1076353327392877E-3</v>
      </c>
      <c r="AO65">
        <f>LN(stock_prices!AO64/stock_prices!AO63)</f>
        <v>4.5784170608067064E-3</v>
      </c>
      <c r="AP65">
        <f>LN(stock_prices!AP64/stock_prices!AP63)</f>
        <v>-4.2614552358784833E-3</v>
      </c>
      <c r="AQ65">
        <f>LN(stock_prices!AQ64/stock_prices!AQ63)</f>
        <v>3.2266678352611144E-4</v>
      </c>
      <c r="AR65">
        <f>LN(stock_prices!AR64/stock_prices!AR63)</f>
        <v>1.3051199312334394E-2</v>
      </c>
      <c r="AS65">
        <f>LN(stock_prices!AS64/stock_prices!AS63)</f>
        <v>1.2024866926542361E-2</v>
      </c>
      <c r="AT65">
        <f>LN(stock_prices!AT64/stock_prices!AT63)</f>
        <v>4.1499218220593503E-3</v>
      </c>
      <c r="AU65">
        <f>LN(stock_prices!AU64/stock_prices!AU63)</f>
        <v>2.7474694954400204E-3</v>
      </c>
      <c r="AV65">
        <f>LN(stock_prices!AV64/stock_prices!AV63)</f>
        <v>2.4376831464796942E-3</v>
      </c>
      <c r="AW65">
        <f>LN(stock_prices!AW64/stock_prices!AW63)</f>
        <v>-6.7329797761950475E-3</v>
      </c>
      <c r="AX65">
        <f>LN(stock_prices!AX64/stock_prices!AX63)</f>
        <v>-9.1536473084458496E-3</v>
      </c>
      <c r="AY65">
        <f>LN(stock_prices!AY64/stock_prices!AY63)</f>
        <v>1.3626273783495648E-2</v>
      </c>
    </row>
    <row r="66" spans="1:51" x14ac:dyDescent="0.3">
      <c r="A66" s="1"/>
    </row>
    <row r="67" spans="1:51" x14ac:dyDescent="0.3">
      <c r="A67" s="1"/>
    </row>
    <row r="68" spans="1:51" x14ac:dyDescent="0.3">
      <c r="A68" s="1"/>
    </row>
    <row r="69" spans="1:51" x14ac:dyDescent="0.3">
      <c r="A69" s="1"/>
    </row>
    <row r="70" spans="1:51" x14ac:dyDescent="0.3">
      <c r="A70" s="1"/>
    </row>
    <row r="71" spans="1:51" x14ac:dyDescent="0.3">
      <c r="A71" s="1"/>
    </row>
    <row r="72" spans="1:51" x14ac:dyDescent="0.3">
      <c r="A72" s="1"/>
    </row>
    <row r="73" spans="1:51" x14ac:dyDescent="0.3">
      <c r="A73" s="1"/>
    </row>
    <row r="74" spans="1:51" x14ac:dyDescent="0.3">
      <c r="A74" s="1"/>
    </row>
    <row r="75" spans="1:51" x14ac:dyDescent="0.3">
      <c r="A75" s="1"/>
    </row>
    <row r="76" spans="1:51" x14ac:dyDescent="0.3">
      <c r="A76" s="1"/>
    </row>
    <row r="77" spans="1:51" x14ac:dyDescent="0.3">
      <c r="A77" s="1"/>
    </row>
    <row r="78" spans="1:51" x14ac:dyDescent="0.3">
      <c r="A78" s="1"/>
    </row>
    <row r="79" spans="1:51" x14ac:dyDescent="0.3">
      <c r="A79" s="1"/>
    </row>
    <row r="80" spans="1:51" x14ac:dyDescent="0.3">
      <c r="A80" s="1"/>
    </row>
    <row r="81" spans="1:1" x14ac:dyDescent="0.3">
      <c r="A81" s="1"/>
    </row>
    <row r="82" spans="1:1" x14ac:dyDescent="0.3">
      <c r="A82" s="1"/>
    </row>
    <row r="83" spans="1:1" x14ac:dyDescent="0.3">
      <c r="A83" s="1"/>
    </row>
    <row r="84" spans="1:1" x14ac:dyDescent="0.3">
      <c r="A84" s="1"/>
    </row>
    <row r="85" spans="1:1" x14ac:dyDescent="0.3">
      <c r="A85" s="1"/>
    </row>
    <row r="86" spans="1:1" x14ac:dyDescent="0.3">
      <c r="A86" s="1"/>
    </row>
    <row r="87" spans="1:1" x14ac:dyDescent="0.3">
      <c r="A87" s="1"/>
    </row>
    <row r="88" spans="1:1" x14ac:dyDescent="0.3">
      <c r="A88" s="1"/>
    </row>
    <row r="89" spans="1:1" x14ac:dyDescent="0.3">
      <c r="A89" s="1"/>
    </row>
    <row r="90" spans="1:1" x14ac:dyDescent="0.3">
      <c r="A90" s="1"/>
    </row>
    <row r="91" spans="1:1" x14ac:dyDescent="0.3">
      <c r="A91" s="1"/>
    </row>
    <row r="92" spans="1:1" x14ac:dyDescent="0.3">
      <c r="A92" s="1"/>
    </row>
    <row r="93" spans="1:1" x14ac:dyDescent="0.3">
      <c r="A93" s="1"/>
    </row>
    <row r="94" spans="1:1" x14ac:dyDescent="0.3">
      <c r="A94" s="1"/>
    </row>
    <row r="95" spans="1:1" x14ac:dyDescent="0.3">
      <c r="A95" s="1"/>
    </row>
    <row r="96" spans="1:1" x14ac:dyDescent="0.3">
      <c r="A96" s="1"/>
    </row>
    <row r="97" spans="1:1" x14ac:dyDescent="0.3">
      <c r="A97" s="1"/>
    </row>
    <row r="98" spans="1:1" x14ac:dyDescent="0.3">
      <c r="A98" s="1"/>
    </row>
    <row r="99" spans="1:1" x14ac:dyDescent="0.3">
      <c r="A99" s="1"/>
    </row>
    <row r="100" spans="1:1" x14ac:dyDescent="0.3">
      <c r="A100" s="1"/>
    </row>
    <row r="101" spans="1:1" x14ac:dyDescent="0.3">
      <c r="A101" s="1"/>
    </row>
    <row r="102" spans="1:1" x14ac:dyDescent="0.3">
      <c r="A102" s="1"/>
    </row>
    <row r="103" spans="1:1" x14ac:dyDescent="0.3">
      <c r="A103" s="1"/>
    </row>
    <row r="104" spans="1:1" x14ac:dyDescent="0.3">
      <c r="A104" s="1"/>
    </row>
    <row r="105" spans="1:1" x14ac:dyDescent="0.3">
      <c r="A105" s="1"/>
    </row>
    <row r="106" spans="1:1" x14ac:dyDescent="0.3">
      <c r="A106" s="1"/>
    </row>
    <row r="107" spans="1:1" x14ac:dyDescent="0.3">
      <c r="A107" s="1"/>
    </row>
    <row r="108" spans="1:1" x14ac:dyDescent="0.3">
      <c r="A108" s="1"/>
    </row>
    <row r="109" spans="1:1" x14ac:dyDescent="0.3">
      <c r="A109" s="1"/>
    </row>
    <row r="110" spans="1:1" x14ac:dyDescent="0.3">
      <c r="A110" s="1"/>
    </row>
    <row r="111" spans="1:1" x14ac:dyDescent="0.3">
      <c r="A111" s="1"/>
    </row>
    <row r="112" spans="1:1" x14ac:dyDescent="0.3">
      <c r="A112" s="1"/>
    </row>
    <row r="113" spans="1:1" x14ac:dyDescent="0.3">
      <c r="A113" s="1"/>
    </row>
    <row r="114" spans="1:1" x14ac:dyDescent="0.3">
      <c r="A114" s="1"/>
    </row>
    <row r="115" spans="1:1" x14ac:dyDescent="0.3">
      <c r="A115" s="1"/>
    </row>
    <row r="116" spans="1:1" x14ac:dyDescent="0.3">
      <c r="A116" s="1"/>
    </row>
    <row r="117" spans="1:1" x14ac:dyDescent="0.3">
      <c r="A117" s="1"/>
    </row>
    <row r="118" spans="1:1" x14ac:dyDescent="0.3">
      <c r="A118" s="1"/>
    </row>
    <row r="119" spans="1:1" x14ac:dyDescent="0.3">
      <c r="A119" s="1"/>
    </row>
    <row r="120" spans="1:1" x14ac:dyDescent="0.3">
      <c r="A120" s="1"/>
    </row>
    <row r="121" spans="1:1" x14ac:dyDescent="0.3">
      <c r="A121" s="1"/>
    </row>
    <row r="122" spans="1:1" x14ac:dyDescent="0.3">
      <c r="A122" s="1"/>
    </row>
    <row r="123" spans="1:1" x14ac:dyDescent="0.3">
      <c r="A123" s="1"/>
    </row>
    <row r="124" spans="1:1" x14ac:dyDescent="0.3">
      <c r="A124" s="1"/>
    </row>
    <row r="125" spans="1:1" x14ac:dyDescent="0.3">
      <c r="A125" s="1"/>
    </row>
    <row r="126" spans="1:1" x14ac:dyDescent="0.3">
      <c r="A126" s="1"/>
    </row>
    <row r="127" spans="1:1" x14ac:dyDescent="0.3">
      <c r="A127" s="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Y63"/>
  <sheetViews>
    <sheetView topLeftCell="AH1" workbookViewId="0">
      <selection activeCell="AO27" sqref="AO27"/>
    </sheetView>
  </sheetViews>
  <sheetFormatPr defaultRowHeight="14.4" x14ac:dyDescent="0.3"/>
  <cols>
    <col min="1" max="1" width="10.33203125" bestFit="1" customWidth="1"/>
  </cols>
  <sheetData>
    <row r="1" spans="1:51" x14ac:dyDescent="0.3">
      <c r="A1">
        <v>0.94</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row>
    <row r="2" spans="1:51" x14ac:dyDescent="0.3">
      <c r="A2" s="1">
        <v>43557</v>
      </c>
      <c r="B2">
        <f>_xlfn.VAR.P(return!B4:B65)</f>
        <v>3.5873838640237374E-4</v>
      </c>
      <c r="C2">
        <f>_xlfn.VAR.P(return!C4:C65)</f>
        <v>1.8858394392200071E-4</v>
      </c>
      <c r="D2">
        <f>_xlfn.VAR.P(return!D4:D65)</f>
        <v>2.370389707045292E-4</v>
      </c>
      <c r="E2">
        <f>_xlfn.VAR.P(return!E4:E65)</f>
        <v>3.6650746399963105E-4</v>
      </c>
      <c r="F2">
        <f>_xlfn.VAR.P(return!F4:F65)</f>
        <v>2.94833126503625E-4</v>
      </c>
      <c r="G2">
        <f>_xlfn.VAR.P(return!G4:G65)</f>
        <v>1.320602927331824E-4</v>
      </c>
      <c r="H2">
        <f>_xlfn.VAR.P(return!H4:H65)</f>
        <v>6.359727569447694E-4</v>
      </c>
      <c r="I2">
        <f>_xlfn.VAR.P(return!I4:I65)</f>
        <v>1.4860325320954408E-3</v>
      </c>
      <c r="J2">
        <f>_xlfn.VAR.P(return!J4:J65)</f>
        <v>1.7959328076695477E-4</v>
      </c>
      <c r="K2">
        <f>_xlfn.VAR.P(return!K4:K65)</f>
        <v>3.8341700055920458E-4</v>
      </c>
      <c r="L2">
        <f>_xlfn.VAR.P(return!L4:L65)</f>
        <v>2.290521192184157E-4</v>
      </c>
      <c r="M2">
        <f>_xlfn.VAR.P(return!M4:M65)</f>
        <v>9.6653092661970895E-5</v>
      </c>
      <c r="N2">
        <f>_xlfn.VAR.P(return!N4:N65)</f>
        <v>1.6052280075231788E-4</v>
      </c>
      <c r="O2">
        <f>_xlfn.VAR.P(return!O4:O65)</f>
        <v>4.3213368838274416E-4</v>
      </c>
      <c r="P2">
        <f>_xlfn.VAR.P(return!P4:P65)</f>
        <v>6.6803234263062633E-5</v>
      </c>
      <c r="Q2">
        <f>_xlfn.VAR.P(return!Q4:Q65)</f>
        <v>1.4052428405797002E-4</v>
      </c>
      <c r="R2">
        <f>_xlfn.VAR.P(return!R4:R65)</f>
        <v>2.7628284014278556E-4</v>
      </c>
      <c r="S2">
        <f>_xlfn.VAR.P(return!S4:S65)</f>
        <v>1.9468699252317998E-4</v>
      </c>
      <c r="T2">
        <f>_xlfn.VAR.P(return!T4:T65)</f>
        <v>3.596981744534984E-4</v>
      </c>
      <c r="U2">
        <f>_xlfn.VAR.P(return!U4:U65)</f>
        <v>4.2815152186347717E-4</v>
      </c>
      <c r="V2">
        <f>_xlfn.VAR.P(return!V4:V65)</f>
        <v>5.7098109274095297E-4</v>
      </c>
      <c r="W2">
        <f>_xlfn.VAR.P(return!W4:W65)</f>
        <v>1.8072936637352852E-4</v>
      </c>
      <c r="X2">
        <f>_xlfn.VAR.P(return!X4:X65)</f>
        <v>8.5277137830803184E-5</v>
      </c>
      <c r="Y2">
        <f>_xlfn.VAR.P(return!Y4:Y65)</f>
        <v>1.8526178649438241E-4</v>
      </c>
      <c r="Z2">
        <f>_xlfn.VAR.P(return!Z4:Z65)</f>
        <v>3.9607623981942282E-4</v>
      </c>
      <c r="AA2">
        <f>_xlfn.VAR.P(return!AA4:AA65)</f>
        <v>1.1621697804397563E-4</v>
      </c>
      <c r="AB2">
        <f>_xlfn.VAR.P(return!AB4:AB65)</f>
        <v>9.5706857508739529E-4</v>
      </c>
      <c r="AC2">
        <f>_xlfn.VAR.P(return!AC4:AC65)</f>
        <v>1.2200561922467592E-4</v>
      </c>
      <c r="AD2">
        <f>_xlfn.VAR.P(return!AD4:AD65)</f>
        <v>2.4391828632921848E-4</v>
      </c>
      <c r="AE2">
        <f>_xlfn.VAR.P(return!AE4:AE65)</f>
        <v>2.435741682573856E-4</v>
      </c>
      <c r="AF2">
        <f>_xlfn.VAR.P(return!AF4:AF65)</f>
        <v>8.5810723152868377E-5</v>
      </c>
      <c r="AG2">
        <f>_xlfn.VAR.P(return!AG4:AG65)</f>
        <v>1.7284014783525348E-4</v>
      </c>
      <c r="AH2">
        <f>_xlfn.VAR.P(return!AH4:AH65)</f>
        <v>1.1912798871208445E-4</v>
      </c>
      <c r="AI2">
        <f>_xlfn.VAR.P(return!AI4:AI65)</f>
        <v>2.4207848159361667E-4</v>
      </c>
      <c r="AJ2">
        <f>_xlfn.VAR.P(return!AJ4:AJ65)</f>
        <v>2.8407936301420411E-4</v>
      </c>
      <c r="AK2">
        <f>_xlfn.VAR.P(return!AK4:AK65)</f>
        <v>3.9879416678969648E-4</v>
      </c>
      <c r="AL2">
        <f>_xlfn.VAR.P(return!AL4:AL65)</f>
        <v>8.6921715861175961E-4</v>
      </c>
      <c r="AM2">
        <f>_xlfn.VAR.P(return!AM4:AM65)</f>
        <v>2.3897166622473642E-4</v>
      </c>
      <c r="AN2">
        <f>_xlfn.VAR.P(return!AN4:AN65)</f>
        <v>5.1754469773490316E-4</v>
      </c>
      <c r="AO2">
        <f>_xlfn.VAR.P(return!AO4:AO65)</f>
        <v>1.1159376284233931E-4</v>
      </c>
      <c r="AP2">
        <f>_xlfn.VAR.P(return!AP4:AP65)</f>
        <v>6.3394873064493473E-5</v>
      </c>
      <c r="AQ2">
        <f>_xlfn.VAR.P(return!AQ4:AQ65)</f>
        <v>7.1391892895062033E-4</v>
      </c>
      <c r="AR2">
        <f>_xlfn.VAR.P(return!AR4:AR65)</f>
        <v>1.6389250536209406E-4</v>
      </c>
      <c r="AS2">
        <f>_xlfn.VAR.P(return!AS4:AS65)</f>
        <v>2.7216936387488812E-4</v>
      </c>
      <c r="AT2">
        <f>_xlfn.VAR.P(return!AT4:AT65)</f>
        <v>5.2022271159641057E-4</v>
      </c>
      <c r="AU2">
        <f>_xlfn.VAR.P(return!AU4:AU65)</f>
        <v>4.5192479176737197E-4</v>
      </c>
      <c r="AV2">
        <f>_xlfn.VAR.P(return!AV4:AV65)</f>
        <v>3.0703037849080919E-4</v>
      </c>
      <c r="AW2">
        <f>_xlfn.VAR.P(return!AW4:AW65)</f>
        <v>5.1655603613100004E-4</v>
      </c>
      <c r="AX2">
        <f>_xlfn.VAR.P(return!AX4:AX65)</f>
        <v>2.6451156128041986E-4</v>
      </c>
      <c r="AY2">
        <f>_xlfn.VAR.P(return!AY4:AY65)</f>
        <v>2.8266731009231056E-4</v>
      </c>
    </row>
    <row r="3" spans="1:51" x14ac:dyDescent="0.3">
      <c r="A3" s="1">
        <v>43558</v>
      </c>
      <c r="B3">
        <f>(1-$A$1)*return!B5^2+std!$A$1*std!B2</f>
        <v>3.4833581531272116E-4</v>
      </c>
      <c r="C3">
        <f>(1-$A$1)*return!C5^2+std!$A$1*std!C2</f>
        <v>1.77939628738748E-4</v>
      </c>
      <c r="D3">
        <f>(1-$A$1)*return!D5^2+std!$A$1*std!D2</f>
        <v>2.3672165942902266E-4</v>
      </c>
      <c r="E3">
        <f>(1-$A$1)*return!E5^2+std!$A$1*std!E2</f>
        <v>3.4734551751177317E-4</v>
      </c>
      <c r="F3">
        <f>(1-$A$1)*return!F5^2+std!$A$1*std!F2</f>
        <v>2.7716146202994349E-4</v>
      </c>
      <c r="G3">
        <f>(1-$A$1)*return!G5^2+std!$A$1*std!G2</f>
        <v>1.2528078034146768E-4</v>
      </c>
      <c r="H3">
        <f>(1-$A$1)*return!H5^2+std!$A$1*std!H2</f>
        <v>6.1787888614922581E-4</v>
      </c>
      <c r="I3">
        <f>(1-$A$1)*return!I5^2+std!$A$1*std!I2</f>
        <v>1.3998807712391639E-3</v>
      </c>
      <c r="J3">
        <f>(1-$A$1)*return!J5^2+std!$A$1*std!J2</f>
        <v>1.6890187659115158E-4</v>
      </c>
      <c r="K3">
        <f>(1-$A$1)*return!K5^2+std!$A$1*std!K2</f>
        <v>3.7064571073533952E-4</v>
      </c>
      <c r="L3">
        <f>(1-$A$1)*return!L5^2+std!$A$1*std!L2</f>
        <v>2.2195729921568739E-4</v>
      </c>
      <c r="M3">
        <f>(1-$A$1)*return!M5^2+std!$A$1*std!M2</f>
        <v>9.0873985418123046E-5</v>
      </c>
      <c r="N3">
        <f>(1-$A$1)*return!N5^2+std!$A$1*std!N2</f>
        <v>1.5122912076853077E-4</v>
      </c>
      <c r="O3">
        <f>(1-$A$1)*return!O5^2+std!$A$1*std!O2</f>
        <v>4.118959126525332E-4</v>
      </c>
      <c r="P3">
        <f>(1-$A$1)*return!P5^2+std!$A$1*std!P2</f>
        <v>9.5085060541285813E-5</v>
      </c>
      <c r="Q3">
        <f>(1-$A$1)*return!Q5^2+std!$A$1*std!Q2</f>
        <v>1.3233171053725633E-4</v>
      </c>
      <c r="R3">
        <f>(1-$A$1)*return!R5^2+std!$A$1*std!R2</f>
        <v>2.7345941382730043E-4</v>
      </c>
      <c r="S3">
        <f>(1-$A$1)*return!S5^2+std!$A$1*std!S2</f>
        <v>1.8307063890286236E-4</v>
      </c>
      <c r="T3">
        <f>(1-$A$1)*return!T5^2+std!$A$1*std!T2</f>
        <v>3.3897710287823394E-4</v>
      </c>
      <c r="U3">
        <f>(1-$A$1)*return!U5^2+std!$A$1*std!U2</f>
        <v>4.9255094774370786E-4</v>
      </c>
      <c r="V3">
        <f>(1-$A$1)*return!V5^2+std!$A$1*std!V2</f>
        <v>5.6215089901861311E-4</v>
      </c>
      <c r="W3">
        <f>(1-$A$1)*return!W5^2+std!$A$1*std!W2</f>
        <v>1.8102758642881076E-4</v>
      </c>
      <c r="X3">
        <f>(1-$A$1)*return!X5^2+std!$A$1*std!X2</f>
        <v>8.4194020591984241E-5</v>
      </c>
      <c r="Y3">
        <f>(1-$A$1)*return!Y5^2+std!$A$1*std!Y2</f>
        <v>1.7512846555940579E-4</v>
      </c>
      <c r="Z3">
        <f>(1-$A$1)*return!Z5^2+std!$A$1*std!Z2</f>
        <v>3.9726656678524972E-4</v>
      </c>
      <c r="AA3">
        <f>(1-$A$1)*return!AA5^2+std!$A$1*std!AA2</f>
        <v>1.1267236244966702E-4</v>
      </c>
      <c r="AB3">
        <f>(1-$A$1)*return!AB5^2+std!$A$1*std!AB2</f>
        <v>1.2976981768085987E-3</v>
      </c>
      <c r="AC3">
        <f>(1-$A$1)*return!AC5^2+std!$A$1*std!AC2</f>
        <v>1.2552801049097234E-4</v>
      </c>
      <c r="AD3">
        <f>(1-$A$1)*return!AD5^2+std!$A$1*std!AD2</f>
        <v>2.3514688899302889E-4</v>
      </c>
      <c r="AE3">
        <f>(1-$A$1)*return!AE5^2+std!$A$1*std!AE2</f>
        <v>2.3121475976896959E-4</v>
      </c>
      <c r="AF3">
        <f>(1-$A$1)*return!AF5^2+std!$A$1*std!AF2</f>
        <v>8.1771807265271964E-5</v>
      </c>
      <c r="AG3">
        <f>(1-$A$1)*return!AG5^2+std!$A$1*std!AG2</f>
        <v>1.6502258642895525E-4</v>
      </c>
      <c r="AH3">
        <f>(1-$A$1)*return!AH5^2+std!$A$1*std!AH2</f>
        <v>1.1215250264038784E-4</v>
      </c>
      <c r="AI3">
        <f>(1-$A$1)*return!AI5^2+std!$A$1*std!AI2</f>
        <v>2.5699215291078066E-4</v>
      </c>
      <c r="AJ3">
        <f>(1-$A$1)*return!AJ5^2+std!$A$1*std!AJ2</f>
        <v>2.6863657812212027E-4</v>
      </c>
      <c r="AK3">
        <f>(1-$A$1)*return!AK5^2+std!$A$1*std!AK2</f>
        <v>3.8998840114509351E-4</v>
      </c>
      <c r="AL3">
        <f>(1-$A$1)*return!AL5^2+std!$A$1*std!AL2</f>
        <v>8.7789757948579007E-4</v>
      </c>
      <c r="AM3">
        <f>(1-$A$1)*return!AM5^2+std!$A$1*std!AM2</f>
        <v>2.2464958695743765E-4</v>
      </c>
      <c r="AN3">
        <f>(1-$A$1)*return!AN5^2+std!$A$1*std!AN2</f>
        <v>5.4138962302732101E-4</v>
      </c>
      <c r="AO3">
        <f>(1-$A$1)*return!AO5^2+std!$A$1*std!AO2</f>
        <v>1.3364396687450022E-4</v>
      </c>
      <c r="AP3">
        <f>(1-$A$1)*return!AP5^2+std!$A$1*std!AP2</f>
        <v>5.964959802734158E-5</v>
      </c>
      <c r="AQ3">
        <f>(1-$A$1)*return!AQ5^2+std!$A$1*std!AQ2</f>
        <v>6.929082022494521E-4</v>
      </c>
      <c r="AR3">
        <f>(1-$A$1)*return!AR5^2+std!$A$1*std!AR2</f>
        <v>1.5417325768061287E-4</v>
      </c>
      <c r="AS3">
        <f>(1-$A$1)*return!AS5^2+std!$A$1*std!AS2</f>
        <v>2.5592433321218802E-4</v>
      </c>
      <c r="AT3">
        <f>(1-$A$1)*return!AT5^2+std!$A$1*std!AT2</f>
        <v>5.0103597159566519E-4</v>
      </c>
      <c r="AU3">
        <f>(1-$A$1)*return!AU5^2+std!$A$1*std!AU2</f>
        <v>4.3015319992901449E-4</v>
      </c>
      <c r="AV3">
        <f>(1-$A$1)*return!AV5^2+std!$A$1*std!AV2</f>
        <v>2.901021306194433E-4</v>
      </c>
      <c r="AW3">
        <f>(1-$A$1)*return!AW5^2+std!$A$1*std!AW2</f>
        <v>4.8682114977131158E-4</v>
      </c>
      <c r="AX3">
        <f>(1-$A$1)*return!AX5^2+std!$A$1*std!AX2</f>
        <v>2.5144112282926687E-4</v>
      </c>
      <c r="AY3">
        <f>(1-$A$1)*return!AY5^2+std!$A$1*std!AY2</f>
        <v>2.801902500419427E-4</v>
      </c>
    </row>
    <row r="4" spans="1:51" x14ac:dyDescent="0.3">
      <c r="A4" s="1">
        <v>43559</v>
      </c>
      <c r="B4">
        <f>(1-$A$1)*return!B6^2+std!$A$1*std!B3</f>
        <v>3.3714784467468359E-4</v>
      </c>
      <c r="C4">
        <f>(1-$A$1)*return!C6^2+std!$A$1*std!C3</f>
        <v>1.8011421885496263E-4</v>
      </c>
      <c r="D4">
        <f>(1-$A$1)*return!D6^2+std!$A$1*std!D3</f>
        <v>2.2896494303111103E-4</v>
      </c>
      <c r="E4">
        <f>(1-$A$1)*return!E6^2+std!$A$1*std!E3</f>
        <v>3.5637970342263713E-4</v>
      </c>
      <c r="F4">
        <f>(1-$A$1)*return!F6^2+std!$A$1*std!F3</f>
        <v>2.7128228758933453E-4</v>
      </c>
      <c r="G4">
        <f>(1-$A$1)*return!G6^2+std!$A$1*std!G3</f>
        <v>1.2553338858276565E-4</v>
      </c>
      <c r="H4">
        <f>(1-$A$1)*return!H6^2+std!$A$1*std!H3</f>
        <v>5.8140938921269697E-4</v>
      </c>
      <c r="I4">
        <f>(1-$A$1)*return!I6^2+std!$A$1*std!I3</f>
        <v>1.3164704290561451E-3</v>
      </c>
      <c r="J4">
        <f>(1-$A$1)*return!J6^2+std!$A$1*std!J3</f>
        <v>1.6423242516396775E-4</v>
      </c>
      <c r="K4">
        <f>(1-$A$1)*return!K6^2+std!$A$1*std!K3</f>
        <v>3.8753026455970127E-4</v>
      </c>
      <c r="L4">
        <f>(1-$A$1)*return!L6^2+std!$A$1*std!L3</f>
        <v>2.1130731804660613E-4</v>
      </c>
      <c r="M4">
        <f>(1-$A$1)*return!M6^2+std!$A$1*std!M3</f>
        <v>8.5799715111418713E-5</v>
      </c>
      <c r="N4">
        <f>(1-$A$1)*return!N6^2+std!$A$1*std!N3</f>
        <v>1.5888869002551049E-4</v>
      </c>
      <c r="O4">
        <f>(1-$A$1)*return!O6^2+std!$A$1*std!O3</f>
        <v>4.2851666556187329E-4</v>
      </c>
      <c r="P4">
        <f>(1-$A$1)*return!P6^2+std!$A$1*std!P3</f>
        <v>1.2509435935150192E-4</v>
      </c>
      <c r="Q4">
        <f>(1-$A$1)*return!Q6^2+std!$A$1*std!Q3</f>
        <v>1.2993771546900972E-4</v>
      </c>
      <c r="R4">
        <f>(1-$A$1)*return!R6^2+std!$A$1*std!R3</f>
        <v>3.0275804993991275E-4</v>
      </c>
      <c r="S4">
        <f>(1-$A$1)*return!S6^2+std!$A$1*std!S3</f>
        <v>1.7894506739320421E-4</v>
      </c>
      <c r="T4">
        <f>(1-$A$1)*return!T6^2+std!$A$1*std!T3</f>
        <v>3.2179959396971174E-4</v>
      </c>
      <c r="U4">
        <f>(1-$A$1)*return!U6^2+std!$A$1*std!U3</f>
        <v>4.6342440121105427E-4</v>
      </c>
      <c r="V4">
        <f>(1-$A$1)*return!V6^2+std!$A$1*std!V3</f>
        <v>5.3005272228781651E-4</v>
      </c>
      <c r="W4">
        <f>(1-$A$1)*return!W6^2+std!$A$1*std!W3</f>
        <v>1.7018729830105449E-4</v>
      </c>
      <c r="X4">
        <f>(1-$A$1)*return!X6^2+std!$A$1*std!X3</f>
        <v>8.2874645597540522E-5</v>
      </c>
      <c r="Y4">
        <f>(1-$A$1)*return!Y6^2+std!$A$1*std!Y3</f>
        <v>1.7299921185616506E-4</v>
      </c>
      <c r="Z4">
        <f>(1-$A$1)*return!Z6^2+std!$A$1*std!Z3</f>
        <v>3.7717468848970278E-4</v>
      </c>
      <c r="AA4">
        <f>(1-$A$1)*return!AA6^2+std!$A$1*std!AA3</f>
        <v>1.0662433063060848E-4</v>
      </c>
      <c r="AB4">
        <f>(1-$A$1)*return!AB6^2+std!$A$1*std!AB3</f>
        <v>1.2201845481208844E-3</v>
      </c>
      <c r="AC4">
        <f>(1-$A$1)*return!AC6^2+std!$A$1*std!AC3</f>
        <v>1.189204376221574E-4</v>
      </c>
      <c r="AD4">
        <f>(1-$A$1)*return!AD6^2+std!$A$1*std!AD3</f>
        <v>2.2913091348819304E-4</v>
      </c>
      <c r="AE4">
        <f>(1-$A$1)*return!AE6^2+std!$A$1*std!AE3</f>
        <v>2.1772768302163363E-4</v>
      </c>
      <c r="AF4">
        <f>(1-$A$1)*return!AF6^2+std!$A$1*std!AF3</f>
        <v>7.8480635114797485E-5</v>
      </c>
      <c r="AG4">
        <f>(1-$A$1)*return!AG6^2+std!$A$1*std!AG3</f>
        <v>1.5668038173467495E-4</v>
      </c>
      <c r="AH4">
        <f>(1-$A$1)*return!AH6^2+std!$A$1*std!AH3</f>
        <v>1.2968482157210353E-4</v>
      </c>
      <c r="AI4">
        <f>(1-$A$1)*return!AI6^2+std!$A$1*std!AI3</f>
        <v>2.4270095677766113E-4</v>
      </c>
      <c r="AJ4">
        <f>(1-$A$1)*return!AJ6^2+std!$A$1*std!AJ3</f>
        <v>2.6648553214268751E-4</v>
      </c>
      <c r="AK4">
        <f>(1-$A$1)*return!AK6^2+std!$A$1*std!AK3</f>
        <v>3.6901052697235499E-4</v>
      </c>
      <c r="AL4">
        <f>(1-$A$1)*return!AL6^2+std!$A$1*std!AL3</f>
        <v>8.3357497982175293E-4</v>
      </c>
      <c r="AM4">
        <f>(1-$A$1)*return!AM6^2+std!$A$1*std!AM3</f>
        <v>2.1380218090639045E-4</v>
      </c>
      <c r="AN4">
        <f>(1-$A$1)*return!AN6^2+std!$A$1*std!AN3</f>
        <v>5.0912524621000565E-4</v>
      </c>
      <c r="AO4">
        <f>(1-$A$1)*return!AO6^2+std!$A$1*std!AO3</f>
        <v>1.3072772859063728E-4</v>
      </c>
      <c r="AP4">
        <f>(1-$A$1)*return!AP6^2+std!$A$1*std!AP3</f>
        <v>5.6103531529459201E-5</v>
      </c>
      <c r="AQ4">
        <f>(1-$A$1)*return!AQ6^2+std!$A$1*std!AQ3</f>
        <v>6.6432306944698991E-4</v>
      </c>
      <c r="AR4">
        <f>(1-$A$1)*return!AR6^2+std!$A$1*std!AR3</f>
        <v>1.5368511346501465E-4</v>
      </c>
      <c r="AS4">
        <f>(1-$A$1)*return!AS6^2+std!$A$1*std!AS3</f>
        <v>2.4118631836512119E-4</v>
      </c>
      <c r="AT4">
        <f>(1-$A$1)*return!AT6^2+std!$A$1*std!AT3</f>
        <v>4.7115877301478603E-4</v>
      </c>
      <c r="AU4">
        <f>(1-$A$1)*return!AU6^2+std!$A$1*std!AU3</f>
        <v>4.1396334099188159E-4</v>
      </c>
      <c r="AV4">
        <f>(1-$A$1)*return!AV6^2+std!$A$1*std!AV3</f>
        <v>2.9580418636764418E-4</v>
      </c>
      <c r="AW4">
        <f>(1-$A$1)*return!AW6^2+std!$A$1*std!AW3</f>
        <v>4.591028308489153E-4</v>
      </c>
      <c r="AX4">
        <f>(1-$A$1)*return!AX6^2+std!$A$1*std!AX3</f>
        <v>2.3653609751306213E-4</v>
      </c>
      <c r="AY4">
        <f>(1-$A$1)*return!AY6^2+std!$A$1*std!AY3</f>
        <v>2.6355091156827804E-4</v>
      </c>
    </row>
    <row r="5" spans="1:51" x14ac:dyDescent="0.3">
      <c r="A5" s="1">
        <v>43560</v>
      </c>
      <c r="B5">
        <f>(1-$A$1)*return!B7^2+std!$A$1*std!B4</f>
        <v>3.2573590580434365E-4</v>
      </c>
      <c r="C5">
        <f>(1-$A$1)*return!C7^2+std!$A$1*std!C4</f>
        <v>1.6932539413171206E-4</v>
      </c>
      <c r="D5">
        <f>(1-$A$1)*return!D7^2+std!$A$1*std!D4</f>
        <v>2.1612076815344088E-4</v>
      </c>
      <c r="E5">
        <f>(1-$A$1)*return!E7^2+std!$A$1*std!E4</f>
        <v>3.486753691843445E-4</v>
      </c>
      <c r="F5">
        <f>(1-$A$1)*return!F7^2+std!$A$1*std!F4</f>
        <v>2.5516748029543449E-4</v>
      </c>
      <c r="G5">
        <f>(1-$A$1)*return!G7^2+std!$A$1*std!G4</f>
        <v>1.1800259613440655E-4</v>
      </c>
      <c r="H5">
        <f>(1-$A$1)*return!H7^2+std!$A$1*std!H4</f>
        <v>5.6004218967736199E-4</v>
      </c>
      <c r="I5">
        <f>(1-$A$1)*return!I7^2+std!$A$1*std!I4</f>
        <v>1.2377844138486622E-3</v>
      </c>
      <c r="J5">
        <f>(1-$A$1)*return!J7^2+std!$A$1*std!J4</f>
        <v>1.5449711366420996E-4</v>
      </c>
      <c r="K5">
        <f>(1-$A$1)*return!K7^2+std!$A$1*std!K4</f>
        <v>3.642822669261484E-4</v>
      </c>
      <c r="L5">
        <f>(1-$A$1)*return!L7^2+std!$A$1*std!L4</f>
        <v>1.9894868223666447E-4</v>
      </c>
      <c r="M5">
        <f>(1-$A$1)*return!M7^2+std!$A$1*std!M4</f>
        <v>8.0922606052782309E-5</v>
      </c>
      <c r="N5">
        <f>(1-$A$1)*return!N7^2+std!$A$1*std!N4</f>
        <v>1.732107133000227E-4</v>
      </c>
      <c r="O5">
        <f>(1-$A$1)*return!O7^2+std!$A$1*std!O4</f>
        <v>4.0303944053420596E-4</v>
      </c>
      <c r="P5">
        <f>(1-$A$1)*return!P7^2+std!$A$1*std!P4</f>
        <v>1.2317871077494288E-4</v>
      </c>
      <c r="Q5">
        <f>(1-$A$1)*return!Q7^2+std!$A$1*std!Q4</f>
        <v>1.2247879479148886E-4</v>
      </c>
      <c r="R5">
        <f>(1-$A$1)*return!R7^2+std!$A$1*std!R4</f>
        <v>2.8502300180261212E-4</v>
      </c>
      <c r="S5">
        <f>(1-$A$1)*return!S7^2+std!$A$1*std!S4</f>
        <v>1.6855519343684738E-4</v>
      </c>
      <c r="T5">
        <f>(1-$A$1)*return!T7^2+std!$A$1*std!T4</f>
        <v>3.0588586621300854E-4</v>
      </c>
      <c r="U5">
        <f>(1-$A$1)*return!U7^2+std!$A$1*std!U4</f>
        <v>4.6293744169475956E-4</v>
      </c>
      <c r="V5">
        <f>(1-$A$1)*return!V7^2+std!$A$1*std!V4</f>
        <v>5.6759068959441443E-4</v>
      </c>
      <c r="W5">
        <f>(1-$A$1)*return!W7^2+std!$A$1*std!W4</f>
        <v>1.6899523144115142E-4</v>
      </c>
      <c r="X5">
        <f>(1-$A$1)*return!X7^2+std!$A$1*std!X4</f>
        <v>8.005982549203115E-5</v>
      </c>
      <c r="Y5">
        <f>(1-$A$1)*return!Y7^2+std!$A$1*std!Y4</f>
        <v>1.6361703715764617E-4</v>
      </c>
      <c r="Z5">
        <f>(1-$A$1)*return!Z7^2+std!$A$1*std!Z4</f>
        <v>3.5652028867765143E-4</v>
      </c>
      <c r="AA5">
        <f>(1-$A$1)*return!AA7^2+std!$A$1*std!AA4</f>
        <v>1.0816647112420522E-4</v>
      </c>
      <c r="AB5">
        <f>(1-$A$1)*return!AB7^2+std!$A$1*std!AB4</f>
        <v>1.147834655359805E-3</v>
      </c>
      <c r="AC5">
        <f>(1-$A$1)*return!AC7^2+std!$A$1*std!AC4</f>
        <v>1.1179520400006135E-4</v>
      </c>
      <c r="AD5">
        <f>(1-$A$1)*return!AD7^2+std!$A$1*std!AD4</f>
        <v>2.1639674551463738E-4</v>
      </c>
      <c r="AE5">
        <f>(1-$A$1)*return!AE7^2+std!$A$1*std!AE4</f>
        <v>2.0476059657924535E-4</v>
      </c>
      <c r="AF5">
        <f>(1-$A$1)*return!AF7^2+std!$A$1*std!AF4</f>
        <v>7.377203821324653E-5</v>
      </c>
      <c r="AG5">
        <f>(1-$A$1)*return!AG7^2+std!$A$1*std!AG4</f>
        <v>1.4845732729153942E-4</v>
      </c>
      <c r="AH5">
        <f>(1-$A$1)*return!AH7^2+std!$A$1*std!AH4</f>
        <v>1.2230433470906071E-4</v>
      </c>
      <c r="AI5">
        <f>(1-$A$1)*return!AI7^2+std!$A$1*std!AI4</f>
        <v>2.2884812582719808E-4</v>
      </c>
      <c r="AJ5">
        <f>(1-$A$1)*return!AJ7^2+std!$A$1*std!AJ4</f>
        <v>2.5077163008346083E-4</v>
      </c>
      <c r="AK5">
        <f>(1-$A$1)*return!AK7^2+std!$A$1*std!AK4</f>
        <v>3.5099164721110116E-4</v>
      </c>
      <c r="AL5">
        <f>(1-$A$1)*return!AL7^2+std!$A$1*std!AL4</f>
        <v>7.9274815475394481E-4</v>
      </c>
      <c r="AM5">
        <f>(1-$A$1)*return!AM7^2+std!$A$1*std!AM4</f>
        <v>2.0479667122154209E-4</v>
      </c>
      <c r="AN5">
        <f>(1-$A$1)*return!AN7^2+std!$A$1*std!AN4</f>
        <v>4.9065508559260874E-4</v>
      </c>
      <c r="AO5">
        <f>(1-$A$1)*return!AO7^2+std!$A$1*std!AO4</f>
        <v>1.2672391217503169E-4</v>
      </c>
      <c r="AP5">
        <f>(1-$A$1)*return!AP7^2+std!$A$1*std!AP4</f>
        <v>5.2828701754944183E-5</v>
      </c>
      <c r="AQ5">
        <f>(1-$A$1)*return!AQ7^2+std!$A$1*std!AQ4</f>
        <v>6.293797386520885E-4</v>
      </c>
      <c r="AR5">
        <f>(1-$A$1)*return!AR7^2+std!$A$1*std!AR4</f>
        <v>1.4481300919654845E-4</v>
      </c>
      <c r="AS5">
        <f>(1-$A$1)*return!AS7^2+std!$A$1*std!AS4</f>
        <v>2.2971360172863585E-4</v>
      </c>
      <c r="AT5">
        <f>(1-$A$1)*return!AT7^2+std!$A$1*std!AT4</f>
        <v>4.563411562753873E-4</v>
      </c>
      <c r="AU5">
        <f>(1-$A$1)*return!AU7^2+std!$A$1*std!AU4</f>
        <v>3.9503326501648758E-4</v>
      </c>
      <c r="AV5">
        <f>(1-$A$1)*return!AV7^2+std!$A$1*std!AV4</f>
        <v>2.7834010140643205E-4</v>
      </c>
      <c r="AW5">
        <f>(1-$A$1)*return!AW7^2+std!$A$1*std!AW4</f>
        <v>4.3937459683277268E-4</v>
      </c>
      <c r="AX5">
        <f>(1-$A$1)*return!AX7^2+std!$A$1*std!AX4</f>
        <v>2.2501477857676076E-4</v>
      </c>
      <c r="AY5">
        <f>(1-$A$1)*return!AY7^2+std!$A$1*std!AY4</f>
        <v>2.4775702058575265E-4</v>
      </c>
    </row>
    <row r="6" spans="1:51" x14ac:dyDescent="0.3">
      <c r="A6" s="1">
        <v>43563</v>
      </c>
      <c r="B6">
        <f>(1-$A$1)*return!B8^2+std!$A$1*std!B5</f>
        <v>3.1609571712283834E-4</v>
      </c>
      <c r="C6">
        <f>(1-$A$1)*return!C8^2+std!$A$1*std!C5</f>
        <v>1.6031378519389995E-4</v>
      </c>
      <c r="D6">
        <f>(1-$A$1)*return!D8^2+std!$A$1*std!D5</f>
        <v>2.0372162119102944E-4</v>
      </c>
      <c r="E6">
        <f>(1-$A$1)*return!E8^2+std!$A$1*std!E5</f>
        <v>3.4124902507385625E-4</v>
      </c>
      <c r="F6">
        <f>(1-$A$1)*return!F8^2+std!$A$1*std!F5</f>
        <v>2.4140101863047745E-4</v>
      </c>
      <c r="G6">
        <f>(1-$A$1)*return!G8^2+std!$A$1*std!G5</f>
        <v>1.1092516989203943E-4</v>
      </c>
      <c r="H6">
        <f>(1-$A$1)*return!H8^2+std!$A$1*std!H5</f>
        <v>5.3678244566501083E-4</v>
      </c>
      <c r="I6">
        <f>(1-$A$1)*return!I8^2+std!$A$1*std!I5</f>
        <v>1.1644649867636199E-3</v>
      </c>
      <c r="J6">
        <f>(1-$A$1)*return!J8^2+std!$A$1*std!J5</f>
        <v>1.4894947170325206E-4</v>
      </c>
      <c r="K6">
        <f>(1-$A$1)*return!K8^2+std!$A$1*std!K5</f>
        <v>3.4244467136223145E-4</v>
      </c>
      <c r="L6">
        <f>(1-$A$1)*return!L8^2+std!$A$1*std!L5</f>
        <v>1.8701674613652198E-4</v>
      </c>
      <c r="M6">
        <f>(1-$A$1)*return!M8^2+std!$A$1*std!M5</f>
        <v>8.5675816806998891E-5</v>
      </c>
      <c r="N6">
        <f>(1-$A$1)*return!N8^2+std!$A$1*std!N5</f>
        <v>1.6282449102547852E-4</v>
      </c>
      <c r="O6">
        <f>(1-$A$1)*return!O8^2+std!$A$1*std!O5</f>
        <v>3.8833385656012289E-4</v>
      </c>
      <c r="P6">
        <f>(1-$A$1)*return!P8^2+std!$A$1*std!P5</f>
        <v>1.1580270411233602E-4</v>
      </c>
      <c r="Q6">
        <f>(1-$A$1)*return!Q8^2+std!$A$1*std!Q5</f>
        <v>1.1575349387938169E-4</v>
      </c>
      <c r="R6">
        <f>(1-$A$1)*return!R8^2+std!$A$1*std!R5</f>
        <v>2.6794843859162542E-4</v>
      </c>
      <c r="S6">
        <f>(1-$A$1)*return!S8^2+std!$A$1*std!S5</f>
        <v>1.5901479983745833E-4</v>
      </c>
      <c r="T6">
        <f>(1-$A$1)*return!T8^2+std!$A$1*std!T5</f>
        <v>2.8755861617046403E-4</v>
      </c>
      <c r="U6">
        <f>(1-$A$1)*return!U8^2+std!$A$1*std!U5</f>
        <v>4.3907604605256486E-4</v>
      </c>
      <c r="V6">
        <f>(1-$A$1)*return!V8^2+std!$A$1*std!V5</f>
        <v>5.3972427226754488E-4</v>
      </c>
      <c r="W6">
        <f>(1-$A$1)*return!W8^2+std!$A$1*std!W5</f>
        <v>1.6310497236354015E-4</v>
      </c>
      <c r="X6">
        <f>(1-$A$1)*return!X8^2+std!$A$1*std!X5</f>
        <v>7.5674477902301507E-5</v>
      </c>
      <c r="Y6">
        <f>(1-$A$1)*return!Y8^2+std!$A$1*std!Y5</f>
        <v>1.6160229947185381E-4</v>
      </c>
      <c r="Z6">
        <f>(1-$A$1)*return!Z8^2+std!$A$1*std!Z5</f>
        <v>3.3525311301436819E-4</v>
      </c>
      <c r="AA6">
        <f>(1-$A$1)*return!AA8^2+std!$A$1*std!AA5</f>
        <v>1.0176810225004024E-4</v>
      </c>
      <c r="AB6">
        <f>(1-$A$1)*return!AB8^2+std!$A$1*std!AB5</f>
        <v>1.0936594314077991E-3</v>
      </c>
      <c r="AC6">
        <f>(1-$A$1)*return!AC8^2+std!$A$1*std!AC5</f>
        <v>1.0709140872245826E-4</v>
      </c>
      <c r="AD6">
        <f>(1-$A$1)*return!AD8^2+std!$A$1*std!AD5</f>
        <v>2.0715888799745824E-4</v>
      </c>
      <c r="AE6">
        <f>(1-$A$1)*return!AE8^2+std!$A$1*std!AE5</f>
        <v>1.9401040412585344E-4</v>
      </c>
      <c r="AF6">
        <f>(1-$A$1)*return!AF8^2+std!$A$1*std!AF5</f>
        <v>6.9369845241592381E-5</v>
      </c>
      <c r="AG6">
        <f>(1-$A$1)*return!AG8^2+std!$A$1*std!AG5</f>
        <v>1.3955656551147531E-4</v>
      </c>
      <c r="AH6">
        <f>(1-$A$1)*return!AH8^2+std!$A$1*std!AH5</f>
        <v>1.1595388180367659E-4</v>
      </c>
      <c r="AI6">
        <f>(1-$A$1)*return!AI8^2+std!$A$1*std!AI5</f>
        <v>2.2670284750390119E-4</v>
      </c>
      <c r="AJ6">
        <f>(1-$A$1)*return!AJ8^2+std!$A$1*std!AJ5</f>
        <v>2.3614207899603313E-4</v>
      </c>
      <c r="AK6">
        <f>(1-$A$1)*return!AK8^2+std!$A$1*std!AK5</f>
        <v>3.3030983941515044E-4</v>
      </c>
      <c r="AL6">
        <f>(1-$A$1)*return!AL8^2+std!$A$1*std!AL5</f>
        <v>7.4970887086402128E-4</v>
      </c>
      <c r="AM6">
        <f>(1-$A$1)*return!AM8^2+std!$A$1*std!AM5</f>
        <v>1.9281930345717041E-4</v>
      </c>
      <c r="AN6">
        <f>(1-$A$1)*return!AN8^2+std!$A$1*std!AN5</f>
        <v>4.6237181683103808E-4</v>
      </c>
      <c r="AO6">
        <f>(1-$A$1)*return!AO8^2+std!$A$1*std!AO5</f>
        <v>1.2235921218495567E-4</v>
      </c>
      <c r="AP6">
        <f>(1-$A$1)*return!AP8^2+std!$A$1*std!AP5</f>
        <v>5.0242893344577374E-5</v>
      </c>
      <c r="AQ6">
        <f>(1-$A$1)*return!AQ8^2+std!$A$1*std!AQ5</f>
        <v>6.3654591251934467E-4</v>
      </c>
      <c r="AR6">
        <f>(1-$A$1)*return!AR8^2+std!$A$1*std!AR5</f>
        <v>1.3612519620342462E-4</v>
      </c>
      <c r="AS6">
        <f>(1-$A$1)*return!AS8^2+std!$A$1*std!AS5</f>
        <v>2.2064962359821965E-4</v>
      </c>
      <c r="AT6">
        <f>(1-$A$1)*return!AT8^2+std!$A$1*std!AT5</f>
        <v>4.3465858204995282E-4</v>
      </c>
      <c r="AU6">
        <f>(1-$A$1)*return!AU8^2+std!$A$1*std!AU5</f>
        <v>3.7405907559441575E-4</v>
      </c>
      <c r="AV6">
        <f>(1-$A$1)*return!AV8^2+std!$A$1*std!AV5</f>
        <v>2.6164695506922752E-4</v>
      </c>
      <c r="AW6">
        <f>(1-$A$1)*return!AW8^2+std!$A$1*std!AW5</f>
        <v>4.1439195712378925E-4</v>
      </c>
      <c r="AX6">
        <f>(1-$A$1)*return!AX8^2+std!$A$1*std!AX5</f>
        <v>2.2614090516707229E-4</v>
      </c>
      <c r="AY6">
        <f>(1-$A$1)*return!AY8^2+std!$A$1*std!AY5</f>
        <v>2.3964359869670104E-4</v>
      </c>
    </row>
    <row r="7" spans="1:51" x14ac:dyDescent="0.3">
      <c r="A7" s="1">
        <v>43564</v>
      </c>
      <c r="B7">
        <f>(1-$A$1)*return!B9^2+std!$A$1*std!B6</f>
        <v>3.2795871176671381E-4</v>
      </c>
      <c r="C7">
        <f>(1-$A$1)*return!C9^2+std!$A$1*std!C6</f>
        <v>1.5085595380762208E-4</v>
      </c>
      <c r="D7">
        <f>(1-$A$1)*return!D9^2+std!$A$1*std!D6</f>
        <v>1.9307949014364347E-4</v>
      </c>
      <c r="E7">
        <f>(1-$A$1)*return!E9^2+std!$A$1*std!E6</f>
        <v>3.2133521567918752E-4</v>
      </c>
      <c r="F7">
        <f>(1-$A$1)*return!F9^2+std!$A$1*std!F6</f>
        <v>2.2694384041181941E-4</v>
      </c>
      <c r="G7">
        <f>(1-$A$1)*return!G9^2+std!$A$1*std!G6</f>
        <v>1.0433783967286009E-4</v>
      </c>
      <c r="H7">
        <f>(1-$A$1)*return!H9^2+std!$A$1*std!H6</f>
        <v>5.1879617927306175E-4</v>
      </c>
      <c r="I7">
        <f>(1-$A$1)*return!I9^2+std!$A$1*std!I6</f>
        <v>1.0964489311562039E-3</v>
      </c>
      <c r="J7">
        <f>(1-$A$1)*return!J9^2+std!$A$1*std!J6</f>
        <v>1.417139542760299E-4</v>
      </c>
      <c r="K7">
        <f>(1-$A$1)*return!K9^2+std!$A$1*std!K6</f>
        <v>3.273250779501046E-4</v>
      </c>
      <c r="L7">
        <f>(1-$A$1)*return!L9^2+std!$A$1*std!L6</f>
        <v>1.8346976026978161E-4</v>
      </c>
      <c r="M7">
        <f>(1-$A$1)*return!M9^2+std!$A$1*std!M6</f>
        <v>8.1060111171367874E-5</v>
      </c>
      <c r="N7">
        <f>(1-$A$1)*return!N9^2+std!$A$1*std!N6</f>
        <v>1.5618398270691826E-4</v>
      </c>
      <c r="O7">
        <f>(1-$A$1)*return!O9^2+std!$A$1*std!O6</f>
        <v>3.8944593257518833E-4</v>
      </c>
      <c r="P7">
        <f>(1-$A$1)*return!P9^2+std!$A$1*std!P6</f>
        <v>1.0988921231403081E-4</v>
      </c>
      <c r="Q7">
        <f>(1-$A$1)*return!Q9^2+std!$A$1*std!Q6</f>
        <v>1.1210303473687328E-4</v>
      </c>
      <c r="R7">
        <f>(1-$A$1)*return!R9^2+std!$A$1*std!R6</f>
        <v>2.519241001885005E-4</v>
      </c>
      <c r="S7">
        <f>(1-$A$1)*return!S9^2+std!$A$1*std!S6</f>
        <v>1.5505577906722122E-4</v>
      </c>
      <c r="T7">
        <f>(1-$A$1)*return!T9^2+std!$A$1*std!T6</f>
        <v>2.7099401489139821E-4</v>
      </c>
      <c r="U7">
        <f>(1-$A$1)*return!U9^2+std!$A$1*std!U6</f>
        <v>4.2857250374548988E-4</v>
      </c>
      <c r="V7">
        <f>(1-$A$1)*return!V9^2+std!$A$1*std!V6</f>
        <v>5.9779849905220177E-4</v>
      </c>
      <c r="W7">
        <f>(1-$A$1)*return!W9^2+std!$A$1*std!W6</f>
        <v>1.543389354210775E-4</v>
      </c>
      <c r="X7">
        <f>(1-$A$1)*return!X9^2+std!$A$1*std!X6</f>
        <v>7.3710004450070518E-5</v>
      </c>
      <c r="Y7">
        <f>(1-$A$1)*return!Y9^2+std!$A$1*std!Y6</f>
        <v>1.5372218147271716E-4</v>
      </c>
      <c r="Z7">
        <f>(1-$A$1)*return!Z9^2+std!$A$1*std!Z6</f>
        <v>3.1766244681551278E-4</v>
      </c>
      <c r="AA7">
        <f>(1-$A$1)*return!AA9^2+std!$A$1*std!AA6</f>
        <v>9.6663799229941037E-5</v>
      </c>
      <c r="AB7">
        <f>(1-$A$1)*return!AB9^2+std!$A$1*std!AB6</f>
        <v>1.1564930792754633E-3</v>
      </c>
      <c r="AC7">
        <f>(1-$A$1)*return!AC9^2+std!$A$1*std!AC6</f>
        <v>1.0275978161720052E-4</v>
      </c>
      <c r="AD7">
        <f>(1-$A$1)*return!AD9^2+std!$A$1*std!AD6</f>
        <v>2.052715692366605E-4</v>
      </c>
      <c r="AE7">
        <f>(1-$A$1)*return!AE9^2+std!$A$1*std!AE6</f>
        <v>1.8425289714511949E-4</v>
      </c>
      <c r="AF7">
        <f>(1-$A$1)*return!AF9^2+std!$A$1*std!AF6</f>
        <v>6.5370909506232066E-5</v>
      </c>
      <c r="AG7">
        <f>(1-$A$1)*return!AG9^2+std!$A$1*std!AG6</f>
        <v>1.3295525584321858E-4</v>
      </c>
      <c r="AH7">
        <f>(1-$A$1)*return!AH9^2+std!$A$1*std!AH6</f>
        <v>1.1433376304955314E-4</v>
      </c>
      <c r="AI7">
        <f>(1-$A$1)*return!AI9^2+std!$A$1*std!AI6</f>
        <v>2.2058862675380884E-4</v>
      </c>
      <c r="AJ7">
        <f>(1-$A$1)*return!AJ9^2+std!$A$1*std!AJ6</f>
        <v>2.4745753999023571E-4</v>
      </c>
      <c r="AK7">
        <f>(1-$A$1)*return!AK9^2+std!$A$1*std!AK6</f>
        <v>3.1808460393665665E-4</v>
      </c>
      <c r="AL7">
        <f>(1-$A$1)*return!AL9^2+std!$A$1*std!AL6</f>
        <v>7.5556018262126496E-4</v>
      </c>
      <c r="AM7">
        <f>(1-$A$1)*return!AM9^2+std!$A$1*std!AM6</f>
        <v>1.8159415443230997E-4</v>
      </c>
      <c r="AN7">
        <f>(1-$A$1)*return!AN9^2+std!$A$1*std!AN6</f>
        <v>4.4520988013643933E-4</v>
      </c>
      <c r="AO7">
        <f>(1-$A$1)*return!AO9^2+std!$A$1*std!AO6</f>
        <v>1.2532121690559092E-4</v>
      </c>
      <c r="AP7">
        <f>(1-$A$1)*return!AP9^2+std!$A$1*std!AP6</f>
        <v>4.7344655294281992E-5</v>
      </c>
      <c r="AQ7">
        <f>(1-$A$1)*return!AQ9^2+std!$A$1*std!AQ6</f>
        <v>6.9128756507242403E-4</v>
      </c>
      <c r="AR7">
        <f>(1-$A$1)*return!AR9^2+std!$A$1*std!AR6</f>
        <v>1.2809718886294349E-4</v>
      </c>
      <c r="AS7">
        <f>(1-$A$1)*return!AS9^2+std!$A$1*std!AS6</f>
        <v>2.0931024293773212E-4</v>
      </c>
      <c r="AT7">
        <f>(1-$A$1)*return!AT9^2+std!$A$1*std!AT6</f>
        <v>4.1122385949143967E-4</v>
      </c>
      <c r="AU7">
        <f>(1-$A$1)*return!AU9^2+std!$A$1*std!AU6</f>
        <v>3.5788582916436939E-4</v>
      </c>
      <c r="AV7">
        <f>(1-$A$1)*return!AV9^2+std!$A$1*std!AV6</f>
        <v>2.6207075680462281E-4</v>
      </c>
      <c r="AW7">
        <f>(1-$A$1)*return!AW9^2+std!$A$1*std!AW6</f>
        <v>3.8953797918206569E-4</v>
      </c>
      <c r="AX7">
        <f>(1-$A$1)*return!AX9^2+std!$A$1*std!AX6</f>
        <v>2.1311354000730747E-4</v>
      </c>
      <c r="AY7">
        <f>(1-$A$1)*return!AY9^2+std!$A$1*std!AY6</f>
        <v>2.3345703162971316E-4</v>
      </c>
    </row>
    <row r="8" spans="1:51" x14ac:dyDescent="0.3">
      <c r="A8" s="1">
        <v>43565</v>
      </c>
      <c r="B8">
        <f>(1-$A$1)*return!B10^2+std!$A$1*std!B7</f>
        <v>3.2472739612956537E-4</v>
      </c>
      <c r="C8">
        <f>(1-$A$1)*return!C10^2+std!$A$1*std!C7</f>
        <v>1.46726529420258E-4</v>
      </c>
      <c r="D8">
        <f>(1-$A$1)*return!D10^2+std!$A$1*std!D7</f>
        <v>1.8747790239278245E-4</v>
      </c>
      <c r="E8">
        <f>(1-$A$1)*return!E10^2+std!$A$1*std!E7</f>
        <v>3.137279772782545E-4</v>
      </c>
      <c r="F8">
        <f>(1-$A$1)*return!F10^2+std!$A$1*std!F7</f>
        <v>2.1883671480559688E-4</v>
      </c>
      <c r="G8">
        <f>(1-$A$1)*return!G10^2+std!$A$1*std!G7</f>
        <v>1.0908735109250299E-4</v>
      </c>
      <c r="H8">
        <f>(1-$A$1)*return!H10^2+std!$A$1*std!H7</f>
        <v>4.9026585359024009E-4</v>
      </c>
      <c r="I8">
        <f>(1-$A$1)*return!I10^2+std!$A$1*std!I7</f>
        <v>1.0535088341517454E-3</v>
      </c>
      <c r="J8">
        <f>(1-$A$1)*return!J10^2+std!$A$1*std!J7</f>
        <v>1.3623054076120436E-4</v>
      </c>
      <c r="K8">
        <f>(1-$A$1)*return!K10^2+std!$A$1*std!K7</f>
        <v>3.3319171816302806E-4</v>
      </c>
      <c r="L8">
        <f>(1-$A$1)*return!L10^2+std!$A$1*std!L7</f>
        <v>1.7307703464716063E-4</v>
      </c>
      <c r="M8">
        <f>(1-$A$1)*return!M10^2+std!$A$1*std!M7</f>
        <v>7.6197052199805299E-5</v>
      </c>
      <c r="N8">
        <f>(1-$A$1)*return!N10^2+std!$A$1*std!N7</f>
        <v>1.4742996756575565E-4</v>
      </c>
      <c r="O8">
        <f>(1-$A$1)*return!O10^2+std!$A$1*std!O7</f>
        <v>3.840001555204945E-4</v>
      </c>
      <c r="P8">
        <f>(1-$A$1)*return!P10^2+std!$A$1*std!P7</f>
        <v>1.0355291307720071E-4</v>
      </c>
      <c r="Q8">
        <f>(1-$A$1)*return!Q10^2+std!$A$1*std!Q7</f>
        <v>1.0657660227022476E-4</v>
      </c>
      <c r="R8">
        <f>(1-$A$1)*return!R10^2+std!$A$1*std!R7</f>
        <v>2.375370970370904E-4</v>
      </c>
      <c r="S8">
        <f>(1-$A$1)*return!S10^2+std!$A$1*std!S7</f>
        <v>1.4806718307810106E-4</v>
      </c>
      <c r="T8">
        <f>(1-$A$1)*return!T10^2+std!$A$1*std!T7</f>
        <v>2.653330742221687E-4</v>
      </c>
      <c r="U8">
        <f>(1-$A$1)*return!U10^2+std!$A$1*std!U7</f>
        <v>4.0309651306175224E-4</v>
      </c>
      <c r="V8">
        <f>(1-$A$1)*return!V10^2+std!$A$1*std!V7</f>
        <v>6.1365317366429727E-4</v>
      </c>
      <c r="W8">
        <f>(1-$A$1)*return!W10^2+std!$A$1*std!W7</f>
        <v>1.5124604487266161E-4</v>
      </c>
      <c r="X8">
        <f>(1-$A$1)*return!X10^2+std!$A$1*std!X7</f>
        <v>6.97761716850753E-5</v>
      </c>
      <c r="Y8">
        <f>(1-$A$1)*return!Y10^2+std!$A$1*std!Y7</f>
        <v>1.5172319146054375E-4</v>
      </c>
      <c r="Z8">
        <f>(1-$A$1)*return!Z10^2+std!$A$1*std!Z7</f>
        <v>3.0219985995900349E-4</v>
      </c>
      <c r="AA8">
        <f>(1-$A$1)*return!AA10^2+std!$A$1*std!AA7</f>
        <v>9.1865754391047761E-5</v>
      </c>
      <c r="AB8">
        <f>(1-$A$1)*return!AB10^2+std!$A$1*std!AB7</f>
        <v>1.1146532879268308E-3</v>
      </c>
      <c r="AC8">
        <f>(1-$A$1)*return!AC10^2+std!$A$1*std!AC7</f>
        <v>9.6782905342898072E-5</v>
      </c>
      <c r="AD8">
        <f>(1-$A$1)*return!AD10^2+std!$A$1*std!AD7</f>
        <v>1.9439351652738955E-4</v>
      </c>
      <c r="AE8">
        <f>(1-$A$1)*return!AE10^2+std!$A$1*std!AE7</f>
        <v>1.8117646403835921E-4</v>
      </c>
      <c r="AF8">
        <f>(1-$A$1)*return!AF10^2+std!$A$1*std!AF7</f>
        <v>6.4199544423758882E-5</v>
      </c>
      <c r="AG8">
        <f>(1-$A$1)*return!AG10^2+std!$A$1*std!AG7</f>
        <v>1.2844369629811498E-4</v>
      </c>
      <c r="AH8">
        <f>(1-$A$1)*return!AH10^2+std!$A$1*std!AH7</f>
        <v>1.1534537959117428E-4</v>
      </c>
      <c r="AI8">
        <f>(1-$A$1)*return!AI10^2+std!$A$1*std!AI7</f>
        <v>2.1175404729332971E-4</v>
      </c>
      <c r="AJ8">
        <f>(1-$A$1)*return!AJ10^2+std!$A$1*std!AJ7</f>
        <v>2.3299173401067632E-4</v>
      </c>
      <c r="AK8">
        <f>(1-$A$1)*return!AK10^2+std!$A$1*std!AK7</f>
        <v>3.1109564500765769E-4</v>
      </c>
      <c r="AL8">
        <f>(1-$A$1)*return!AL10^2+std!$A$1*std!AL7</f>
        <v>7.1817261967653577E-4</v>
      </c>
      <c r="AM8">
        <f>(1-$A$1)*return!AM10^2+std!$A$1*std!AM7</f>
        <v>1.7071470254411E-4</v>
      </c>
      <c r="AN8">
        <f>(1-$A$1)*return!AN10^2+std!$A$1*std!AN7</f>
        <v>4.318079061311015E-4</v>
      </c>
      <c r="AO8">
        <f>(1-$A$1)*return!AO10^2+std!$A$1*std!AO7</f>
        <v>1.2103799120763004E-4</v>
      </c>
      <c r="AP8">
        <f>(1-$A$1)*return!AP10^2+std!$A$1*std!AP7</f>
        <v>4.4571981396237812E-5</v>
      </c>
      <c r="AQ8">
        <f>(1-$A$1)*return!AQ10^2+std!$A$1*std!AQ7</f>
        <v>6.5906156027001372E-4</v>
      </c>
      <c r="AR8">
        <f>(1-$A$1)*return!AR10^2+std!$A$1*std!AR7</f>
        <v>1.2183018537256241E-4</v>
      </c>
      <c r="AS8">
        <f>(1-$A$1)*return!AS10^2+std!$A$1*std!AS7</f>
        <v>2.0461024565103579E-4</v>
      </c>
      <c r="AT8">
        <f>(1-$A$1)*return!AT10^2+std!$A$1*std!AT7</f>
        <v>3.9406676668243297E-4</v>
      </c>
      <c r="AU8">
        <f>(1-$A$1)*return!AU10^2+std!$A$1*std!AU7</f>
        <v>3.3641469818366116E-4</v>
      </c>
      <c r="AV8">
        <f>(1-$A$1)*return!AV10^2+std!$A$1*std!AV7</f>
        <v>2.467409307312751E-4</v>
      </c>
      <c r="AW8">
        <f>(1-$A$1)*return!AW10^2+std!$A$1*std!AW7</f>
        <v>3.7683976947747616E-4</v>
      </c>
      <c r="AX8">
        <f>(1-$A$1)*return!AX10^2+std!$A$1*std!AX7</f>
        <v>2.02207170432276E-4</v>
      </c>
      <c r="AY8">
        <f>(1-$A$1)*return!AY10^2+std!$A$1*std!AY7</f>
        <v>2.2247745190059984E-4</v>
      </c>
    </row>
    <row r="9" spans="1:51" x14ac:dyDescent="0.3">
      <c r="A9" s="1">
        <v>43566</v>
      </c>
      <c r="B9">
        <f>(1-$A$1)*return!B11^2+std!$A$1*std!B8</f>
        <v>3.2791982284025603E-4</v>
      </c>
      <c r="C9">
        <f>(1-$A$1)*return!C11^2+std!$A$1*std!C8</f>
        <v>1.4206199712242271E-4</v>
      </c>
      <c r="D9">
        <f>(1-$A$1)*return!D11^2+std!$A$1*std!D8</f>
        <v>1.7647797579563778E-4</v>
      </c>
      <c r="E9">
        <f>(1-$A$1)*return!E11^2+std!$A$1*std!E8</f>
        <v>3.003080830737864E-4</v>
      </c>
      <c r="F9">
        <f>(1-$A$1)*return!F11^2+std!$A$1*std!F8</f>
        <v>2.0578971955561822E-4</v>
      </c>
      <c r="G9">
        <f>(1-$A$1)*return!G11^2+std!$A$1*std!G8</f>
        <v>1.0290218430885926E-4</v>
      </c>
      <c r="H9">
        <f>(1-$A$1)*return!H11^2+std!$A$1*std!H8</f>
        <v>4.6627699139674639E-4</v>
      </c>
      <c r="I9">
        <f>(1-$A$1)*return!I11^2+std!$A$1*std!I8</f>
        <v>9.9382147780411852E-4</v>
      </c>
      <c r="J9">
        <f>(1-$A$1)*return!J11^2+std!$A$1*std!J8</f>
        <v>1.281764622932885E-4</v>
      </c>
      <c r="K9">
        <f>(1-$A$1)*return!K11^2+std!$A$1*std!K8</f>
        <v>3.137595336392305E-4</v>
      </c>
      <c r="L9">
        <f>(1-$A$1)*return!L11^2+std!$A$1*std!L8</f>
        <v>1.6470875295136614E-4</v>
      </c>
      <c r="M9">
        <f>(1-$A$1)*return!M11^2+std!$A$1*std!M8</f>
        <v>7.1679958536467948E-5</v>
      </c>
      <c r="N9">
        <f>(1-$A$1)*return!N11^2+std!$A$1*std!N8</f>
        <v>1.4003280861146688E-4</v>
      </c>
      <c r="O9">
        <f>(1-$A$1)*return!O11^2+std!$A$1*std!O8</f>
        <v>3.96463929172919E-4</v>
      </c>
      <c r="P9">
        <f>(1-$A$1)*return!P11^2+std!$A$1*std!P8</f>
        <v>9.8049910051118877E-5</v>
      </c>
      <c r="Q9">
        <f>(1-$A$1)*return!Q11^2+std!$A$1*std!Q8</f>
        <v>1.0442913763400952E-4</v>
      </c>
      <c r="R9">
        <f>(1-$A$1)*return!R11^2+std!$A$1*std!R8</f>
        <v>2.2611672359811101E-4</v>
      </c>
      <c r="S9">
        <f>(1-$A$1)*return!S11^2+std!$A$1*std!S8</f>
        <v>1.3918315209341498E-4</v>
      </c>
      <c r="T9">
        <f>(1-$A$1)*return!T11^2+std!$A$1*std!T8</f>
        <v>2.5168949853176468E-4</v>
      </c>
      <c r="U9">
        <f>(1-$A$1)*return!U11^2+std!$A$1*std!U8</f>
        <v>3.7927373345019382E-4</v>
      </c>
      <c r="V9">
        <f>(1-$A$1)*return!V11^2+std!$A$1*std!V8</f>
        <v>5.7778028777073396E-4</v>
      </c>
      <c r="W9">
        <f>(1-$A$1)*return!W11^2+std!$A$1*std!W8</f>
        <v>1.4217354034114406E-4</v>
      </c>
      <c r="X9">
        <f>(1-$A$1)*return!X11^2+std!$A$1*std!X8</f>
        <v>8.4927408671523768E-5</v>
      </c>
      <c r="Y9">
        <f>(1-$A$1)*return!Y11^2+std!$A$1*std!Y8</f>
        <v>1.4265154329925594E-4</v>
      </c>
      <c r="Z9">
        <f>(1-$A$1)*return!Z11^2+std!$A$1*std!Z8</f>
        <v>2.8411608348651816E-4</v>
      </c>
      <c r="AA9">
        <f>(1-$A$1)*return!AA11^2+std!$A$1*std!AA8</f>
        <v>9.2339010711993926E-5</v>
      </c>
      <c r="AB9">
        <f>(1-$A$1)*return!AB11^2+std!$A$1*std!AB8</f>
        <v>1.0478982123395843E-3</v>
      </c>
      <c r="AC9">
        <f>(1-$A$1)*return!AC11^2+std!$A$1*std!AC8</f>
        <v>9.1693066329804148E-5</v>
      </c>
      <c r="AD9">
        <f>(1-$A$1)*return!AD11^2+std!$A$1*std!AD8</f>
        <v>1.8484324450351267E-4</v>
      </c>
      <c r="AE9">
        <f>(1-$A$1)*return!AE11^2+std!$A$1*std!AE8</f>
        <v>1.7124159659630736E-4</v>
      </c>
      <c r="AF9">
        <f>(1-$A$1)*return!AF11^2+std!$A$1*std!AF8</f>
        <v>6.1522160580455737E-5</v>
      </c>
      <c r="AG9">
        <f>(1-$A$1)*return!AG11^2+std!$A$1*std!AG8</f>
        <v>1.2081839349346034E-4</v>
      </c>
      <c r="AH9">
        <f>(1-$A$1)*return!AH11^2+std!$A$1*std!AH8</f>
        <v>1.1461113109547146E-4</v>
      </c>
      <c r="AI9">
        <f>(1-$A$1)*return!AI11^2+std!$A$1*std!AI8</f>
        <v>1.9905607704896085E-4</v>
      </c>
      <c r="AJ9">
        <f>(1-$A$1)*return!AJ11^2+std!$A$1*std!AJ8</f>
        <v>2.2656056902422558E-4</v>
      </c>
      <c r="AK9">
        <f>(1-$A$1)*return!AK11^2+std!$A$1*std!AK8</f>
        <v>2.9272913605653624E-4</v>
      </c>
      <c r="AL9">
        <f>(1-$A$1)*return!AL11^2+std!$A$1*std!AL8</f>
        <v>6.7553870428085612E-4</v>
      </c>
      <c r="AM9">
        <f>(1-$A$1)*return!AM11^2+std!$A$1*std!AM8</f>
        <v>1.6052258841782254E-4</v>
      </c>
      <c r="AN9">
        <f>(1-$A$1)*return!AN11^2+std!$A$1*std!AN8</f>
        <v>4.0641085592524291E-4</v>
      </c>
      <c r="AO9">
        <f>(1-$A$1)*return!AO11^2+std!$A$1*std!AO8</f>
        <v>1.2005098784235345E-4</v>
      </c>
      <c r="AP9">
        <f>(1-$A$1)*return!AP11^2+std!$A$1*std!AP8</f>
        <v>4.2450843234239353E-5</v>
      </c>
      <c r="AQ9">
        <f>(1-$A$1)*return!AQ11^2+std!$A$1*std!AQ8</f>
        <v>6.1951907395966111E-4</v>
      </c>
      <c r="AR9">
        <f>(1-$A$1)*return!AR11^2+std!$A$1*std!AR8</f>
        <v>1.1563598116003156E-4</v>
      </c>
      <c r="AS9">
        <f>(1-$A$1)*return!AS11^2+std!$A$1*std!AS8</f>
        <v>2.0745001018390637E-4</v>
      </c>
      <c r="AT9">
        <f>(1-$A$1)*return!AT11^2+std!$A$1*std!AT8</f>
        <v>3.7070153423845255E-4</v>
      </c>
      <c r="AU9">
        <f>(1-$A$1)*return!AU11^2+std!$A$1*std!AU8</f>
        <v>3.3981091958418355E-4</v>
      </c>
      <c r="AV9">
        <f>(1-$A$1)*return!AV11^2+std!$A$1*std!AV8</f>
        <v>2.3331385628965387E-4</v>
      </c>
      <c r="AW9">
        <f>(1-$A$1)*return!AW11^2+std!$A$1*std!AW8</f>
        <v>3.5456471213288633E-4</v>
      </c>
      <c r="AX9">
        <f>(1-$A$1)*return!AX11^2+std!$A$1*std!AX8</f>
        <v>1.9426712514926183E-4</v>
      </c>
      <c r="AY9">
        <f>(1-$A$1)*return!AY11^2+std!$A$1*std!AY8</f>
        <v>2.1000389281687775E-4</v>
      </c>
    </row>
    <row r="10" spans="1:51" x14ac:dyDescent="0.3">
      <c r="A10" s="1">
        <v>43567</v>
      </c>
      <c r="B10">
        <f>(1-$A$1)*return!B12^2+std!$A$1*std!B9</f>
        <v>3.0832323339273694E-4</v>
      </c>
      <c r="C10">
        <f>(1-$A$1)*return!C12^2+std!$A$1*std!C9</f>
        <v>1.3714579357695873E-4</v>
      </c>
      <c r="D10">
        <f>(1-$A$1)*return!D12^2+std!$A$1*std!D9</f>
        <v>1.7143666141312722E-4</v>
      </c>
      <c r="E10">
        <f>(1-$A$1)*return!E12^2+std!$A$1*std!E9</f>
        <v>2.914429121347018E-4</v>
      </c>
      <c r="F10">
        <f>(1-$A$1)*return!F12^2+std!$A$1*std!F9</f>
        <v>1.9344363569041191E-4</v>
      </c>
      <c r="G10">
        <f>(1-$A$1)*return!G12^2+std!$A$1*std!G9</f>
        <v>9.6822936392989301E-5</v>
      </c>
      <c r="H10">
        <f>(1-$A$1)*return!H12^2+std!$A$1*std!H9</f>
        <v>4.7353578155837577E-4</v>
      </c>
      <c r="I10">
        <f>(1-$A$1)*return!I12^2+std!$A$1*std!I9</f>
        <v>9.5497055543044965E-4</v>
      </c>
      <c r="J10">
        <f>(1-$A$1)*return!J12^2+std!$A$1*std!J9</f>
        <v>1.3307102846029728E-4</v>
      </c>
      <c r="K10">
        <f>(1-$A$1)*return!K12^2+std!$A$1*std!K9</f>
        <v>2.949348897182251E-4</v>
      </c>
      <c r="L10">
        <f>(1-$A$1)*return!L12^2+std!$A$1*std!L9</f>
        <v>1.6315249644744786E-4</v>
      </c>
      <c r="M10">
        <f>(1-$A$1)*return!M12^2+std!$A$1*std!M9</f>
        <v>6.7903104267723365E-5</v>
      </c>
      <c r="N10">
        <f>(1-$A$1)*return!N12^2+std!$A$1*std!N9</f>
        <v>1.3163444636142389E-4</v>
      </c>
      <c r="O10">
        <f>(1-$A$1)*return!O12^2+std!$A$1*std!O9</f>
        <v>3.7270418516336756E-4</v>
      </c>
      <c r="P10">
        <f>(1-$A$1)*return!P12^2+std!$A$1*std!P9</f>
        <v>9.291297669781691E-5</v>
      </c>
      <c r="Q10">
        <f>(1-$A$1)*return!Q12^2+std!$A$1*std!Q9</f>
        <v>2.2409741835644208E-4</v>
      </c>
      <c r="R10">
        <f>(1-$A$1)*return!R12^2+std!$A$1*std!R9</f>
        <v>2.1440287153279484E-4</v>
      </c>
      <c r="S10">
        <f>(1-$A$1)*return!S12^2+std!$A$1*std!S9</f>
        <v>2.1360088788366548E-4</v>
      </c>
      <c r="T10">
        <f>(1-$A$1)*return!T12^2+std!$A$1*std!T9</f>
        <v>2.7210259047388228E-4</v>
      </c>
      <c r="U10">
        <f>(1-$A$1)*return!U12^2+std!$A$1*std!U9</f>
        <v>3.6891637284904092E-4</v>
      </c>
      <c r="V10">
        <f>(1-$A$1)*return!V12^2+std!$A$1*std!V9</f>
        <v>8.1203645414759835E-4</v>
      </c>
      <c r="W10">
        <f>(1-$A$1)*return!W12^2+std!$A$1*std!W9</f>
        <v>1.336521507567382E-4</v>
      </c>
      <c r="X10">
        <f>(1-$A$1)*return!X12^2+std!$A$1*std!X9</f>
        <v>8.0349953017386184E-5</v>
      </c>
      <c r="Y10">
        <f>(1-$A$1)*return!Y12^2+std!$A$1*std!Y9</f>
        <v>1.4069030554483204E-4</v>
      </c>
      <c r="Z10">
        <f>(1-$A$1)*return!Z12^2+std!$A$1*std!Z9</f>
        <v>2.7439504968595872E-4</v>
      </c>
      <c r="AA10">
        <f>(1-$A$1)*return!AA12^2+std!$A$1*std!AA9</f>
        <v>8.6798670069274282E-5</v>
      </c>
      <c r="AB10">
        <f>(1-$A$1)*return!AB12^2+std!$A$1*std!AB9</f>
        <v>9.8530339743363058E-4</v>
      </c>
      <c r="AC10">
        <f>(1-$A$1)*return!AC12^2+std!$A$1*std!AC9</f>
        <v>9.1704465748490327E-5</v>
      </c>
      <c r="AD10">
        <f>(1-$A$1)*return!AD12^2+std!$A$1*std!AD9</f>
        <v>2.0453769385423467E-4</v>
      </c>
      <c r="AE10">
        <f>(1-$A$1)*return!AE12^2+std!$A$1*std!AE9</f>
        <v>1.7009441977735559E-4</v>
      </c>
      <c r="AF10">
        <f>(1-$A$1)*return!AF12^2+std!$A$1*std!AF9</f>
        <v>6.537433594009367E-5</v>
      </c>
      <c r="AG10">
        <f>(1-$A$1)*return!AG12^2+std!$A$1*std!AG9</f>
        <v>1.1515398164816082E-4</v>
      </c>
      <c r="AH10">
        <f>(1-$A$1)*return!AH12^2+std!$A$1*std!AH9</f>
        <v>1.0786649571956818E-4</v>
      </c>
      <c r="AI10">
        <f>(1-$A$1)*return!AI12^2+std!$A$1*std!AI9</f>
        <v>2.029222781434665E-4</v>
      </c>
      <c r="AJ10">
        <f>(1-$A$1)*return!AJ12^2+std!$A$1*std!AJ9</f>
        <v>2.1310181940625085E-4</v>
      </c>
      <c r="AK10">
        <f>(1-$A$1)*return!AK12^2+std!$A$1*std!AK9</f>
        <v>3.0200059229043016E-4</v>
      </c>
      <c r="AL10">
        <f>(1-$A$1)*return!AL12^2+std!$A$1*std!AL9</f>
        <v>6.5778025810015492E-4</v>
      </c>
      <c r="AM10">
        <f>(1-$A$1)*return!AM12^2+std!$A$1*std!AM9</f>
        <v>1.5292700053031136E-4</v>
      </c>
      <c r="AN10">
        <f>(1-$A$1)*return!AN12^2+std!$A$1*std!AN9</f>
        <v>3.8588533334664996E-4</v>
      </c>
      <c r="AO10">
        <f>(1-$A$1)*return!AO12^2+std!$A$1*std!AO9</f>
        <v>1.2105339593253073E-4</v>
      </c>
      <c r="AP10">
        <f>(1-$A$1)*return!AP12^2+std!$A$1*std!AP9</f>
        <v>4.1169016189784903E-5</v>
      </c>
      <c r="AQ10">
        <f>(1-$A$1)*return!AQ12^2+std!$A$1*std!AQ9</f>
        <v>6.048890377290555E-4</v>
      </c>
      <c r="AR10">
        <f>(1-$A$1)*return!AR12^2+std!$A$1*std!AR9</f>
        <v>1.1698261210595753E-4</v>
      </c>
      <c r="AS10">
        <f>(1-$A$1)*return!AS12^2+std!$A$1*std!AS9</f>
        <v>1.9787256458014924E-4</v>
      </c>
      <c r="AT10">
        <f>(1-$A$1)*return!AT12^2+std!$A$1*std!AT9</f>
        <v>3.9309982290600771E-4</v>
      </c>
      <c r="AU10">
        <f>(1-$A$1)*return!AU12^2+std!$A$1*std!AU9</f>
        <v>3.1942436744081178E-4</v>
      </c>
      <c r="AV10">
        <f>(1-$A$1)*return!AV12^2+std!$A$1*std!AV9</f>
        <v>9.3540444111888125E-4</v>
      </c>
      <c r="AW10">
        <f>(1-$A$1)*return!AW12^2+std!$A$1*std!AW9</f>
        <v>3.4657369846253968E-4</v>
      </c>
      <c r="AX10">
        <f>(1-$A$1)*return!AX12^2+std!$A$1*std!AX9</f>
        <v>1.8262080409191971E-4</v>
      </c>
      <c r="AY10">
        <f>(1-$A$1)*return!AY12^2+std!$A$1*std!AY9</f>
        <v>2.2323133786561516E-4</v>
      </c>
    </row>
    <row r="11" spans="1:51" x14ac:dyDescent="0.3">
      <c r="A11" s="1">
        <v>43570</v>
      </c>
      <c r="B11">
        <f>(1-$A$1)*return!B13^2+std!$A$1*std!B10</f>
        <v>3.2857380151612346E-4</v>
      </c>
      <c r="C11">
        <f>(1-$A$1)*return!C13^2+std!$A$1*std!C10</f>
        <v>1.2920994887436759E-4</v>
      </c>
      <c r="D11">
        <f>(1-$A$1)*return!D13^2+std!$A$1*std!D10</f>
        <v>1.6189886731526987E-4</v>
      </c>
      <c r="E11">
        <f>(1-$A$1)*return!E13^2+std!$A$1*std!E10</f>
        <v>3.6932905708045207E-4</v>
      </c>
      <c r="F11">
        <f>(1-$A$1)*return!F13^2+std!$A$1*std!F10</f>
        <v>1.8194209982525024E-4</v>
      </c>
      <c r="G11">
        <f>(1-$A$1)*return!G13^2+std!$A$1*std!G10</f>
        <v>9.1350870927515176E-5</v>
      </c>
      <c r="H11">
        <f>(1-$A$1)*return!H13^2+std!$A$1*std!H10</f>
        <v>4.457526464196879E-4</v>
      </c>
      <c r="I11">
        <f>(1-$A$1)*return!I13^2+std!$A$1*std!I10</f>
        <v>8.9864701871286983E-4</v>
      </c>
      <c r="J11">
        <f>(1-$A$1)*return!J13^2+std!$A$1*std!J10</f>
        <v>1.2787594323078472E-4</v>
      </c>
      <c r="K11">
        <f>(1-$A$1)*return!K13^2+std!$A$1*std!K10</f>
        <v>2.781352800095462E-4</v>
      </c>
      <c r="L11">
        <f>(1-$A$1)*return!L13^2+std!$A$1*std!L10</f>
        <v>1.5348591346748503E-4</v>
      </c>
      <c r="M11">
        <f>(1-$A$1)*return!M13^2+std!$A$1*std!M10</f>
        <v>6.6253671076904608E-5</v>
      </c>
      <c r="N11">
        <f>(1-$A$1)*return!N13^2+std!$A$1*std!N10</f>
        <v>1.3229055219481645E-4</v>
      </c>
      <c r="O11">
        <f>(1-$A$1)*return!O13^2+std!$A$1*std!O10</f>
        <v>3.6098933256819199E-4</v>
      </c>
      <c r="P11">
        <f>(1-$A$1)*return!P13^2+std!$A$1*std!P10</f>
        <v>8.7340491973732397E-5</v>
      </c>
      <c r="Q11">
        <f>(1-$A$1)*return!Q13^2+std!$A$1*std!Q10</f>
        <v>2.185666097786436E-4</v>
      </c>
      <c r="R11">
        <f>(1-$A$1)*return!R13^2+std!$A$1*std!R10</f>
        <v>2.0275134922517272E-4</v>
      </c>
      <c r="S11">
        <f>(1-$A$1)*return!S13^2+std!$A$1*std!S10</f>
        <v>2.0804258673529159E-4</v>
      </c>
      <c r="T11">
        <f>(1-$A$1)*return!T13^2+std!$A$1*std!T10</f>
        <v>2.560138482425209E-4</v>
      </c>
      <c r="U11">
        <f>(1-$A$1)*return!U13^2+std!$A$1*std!U10</f>
        <v>3.4936751007338512E-4</v>
      </c>
      <c r="V11">
        <f>(1-$A$1)*return!V13^2+std!$A$1*std!V10</f>
        <v>7.7750016280860696E-4</v>
      </c>
      <c r="W11">
        <f>(1-$A$1)*return!W13^2+std!$A$1*std!W10</f>
        <v>1.260738616476839E-4</v>
      </c>
      <c r="X11">
        <f>(1-$A$1)*return!X13^2+std!$A$1*std!X10</f>
        <v>9.4841798570529875E-5</v>
      </c>
      <c r="Y11">
        <f>(1-$A$1)*return!Y13^2+std!$A$1*std!Y10</f>
        <v>1.353767539499322E-4</v>
      </c>
      <c r="Z11">
        <f>(1-$A$1)*return!Z13^2+std!$A$1*std!Z10</f>
        <v>2.5830170411998075E-4</v>
      </c>
      <c r="AA11">
        <f>(1-$A$1)*return!AA13^2+std!$A$1*std!AA10</f>
        <v>8.3476239733419732E-5</v>
      </c>
      <c r="AB11">
        <f>(1-$A$1)*return!AB13^2+std!$A$1*std!AB10</f>
        <v>9.4749994390789811E-4</v>
      </c>
      <c r="AC11">
        <f>(1-$A$1)*return!AC13^2+std!$A$1*std!AC10</f>
        <v>8.6641749828461447E-5</v>
      </c>
      <c r="AD11">
        <f>(1-$A$1)*return!AD13^2+std!$A$1*std!AD10</f>
        <v>1.922865608787436E-4</v>
      </c>
      <c r="AE11">
        <f>(1-$A$1)*return!AE13^2+std!$A$1*std!AE10</f>
        <v>1.6126260074947641E-4</v>
      </c>
      <c r="AF11">
        <f>(1-$A$1)*return!AF13^2+std!$A$1*std!AF10</f>
        <v>6.295117568686027E-5</v>
      </c>
      <c r="AG11">
        <f>(1-$A$1)*return!AG13^2+std!$A$1*std!AG10</f>
        <v>1.0828573079750022E-4</v>
      </c>
      <c r="AH11">
        <f>(1-$A$1)*return!AH13^2+std!$A$1*std!AH10</f>
        <v>1.0288872964890401E-4</v>
      </c>
      <c r="AI11">
        <f>(1-$A$1)*return!AI13^2+std!$A$1*std!AI10</f>
        <v>2.0319911928221428E-4</v>
      </c>
      <c r="AJ11">
        <f>(1-$A$1)*return!AJ13^2+std!$A$1*std!AJ10</f>
        <v>2.0397116427767426E-4</v>
      </c>
      <c r="AK11">
        <f>(1-$A$1)*return!AK13^2+std!$A$1*std!AK10</f>
        <v>2.9138288605454383E-4</v>
      </c>
      <c r="AL11">
        <f>(1-$A$1)*return!AL13^2+std!$A$1*std!AL10</f>
        <v>6.1833353144770192E-4</v>
      </c>
      <c r="AM11">
        <f>(1-$A$1)*return!AM13^2+std!$A$1*std!AM10</f>
        <v>1.4378563187125124E-4</v>
      </c>
      <c r="AN11">
        <f>(1-$A$1)*return!AN13^2+std!$A$1*std!AN10</f>
        <v>4.1093469180078252E-4</v>
      </c>
      <c r="AO11">
        <f>(1-$A$1)*return!AO13^2+std!$A$1*std!AO10</f>
        <v>1.1525581371566076E-4</v>
      </c>
      <c r="AP11">
        <f>(1-$A$1)*return!AP13^2+std!$A$1*std!AP10</f>
        <v>4.681620310649879E-5</v>
      </c>
      <c r="AQ11">
        <f>(1-$A$1)*return!AQ13^2+std!$A$1*std!AQ10</f>
        <v>5.798992664823847E-4</v>
      </c>
      <c r="AR11">
        <f>(1-$A$1)*return!AR13^2+std!$A$1*std!AR10</f>
        <v>1.1007122490849748E-4</v>
      </c>
      <c r="AS11">
        <f>(1-$A$1)*return!AS13^2+std!$A$1*std!AS10</f>
        <v>1.8600362706949761E-4</v>
      </c>
      <c r="AT11">
        <f>(1-$A$1)*return!AT13^2+std!$A$1*std!AT10</f>
        <v>3.7068648557984208E-4</v>
      </c>
      <c r="AU11">
        <f>(1-$A$1)*return!AU13^2+std!$A$1*std!AU10</f>
        <v>3.1317493558313342E-4</v>
      </c>
      <c r="AV11">
        <f>(1-$A$1)*return!AV13^2+std!$A$1*std!AV10</f>
        <v>8.9297699780695931E-4</v>
      </c>
      <c r="AW11">
        <f>(1-$A$1)*return!AW13^2+std!$A$1*std!AW10</f>
        <v>3.3229155553291136E-4</v>
      </c>
      <c r="AX11">
        <f>(1-$A$1)*return!AX13^2+std!$A$1*std!AX10</f>
        <v>1.7185982589032627E-4</v>
      </c>
      <c r="AY11">
        <f>(1-$A$1)*return!AY13^2+std!$A$1*std!AY10</f>
        <v>2.1043980949199569E-4</v>
      </c>
    </row>
    <row r="12" spans="1:51" x14ac:dyDescent="0.3">
      <c r="A12" s="1">
        <v>43571</v>
      </c>
      <c r="B12">
        <f>(1-$A$1)*return!B14^2+std!$A$1*std!B11</f>
        <v>3.1193599306834219E-4</v>
      </c>
      <c r="C12">
        <f>(1-$A$1)*return!C14^2+std!$A$1*std!C11</f>
        <v>1.336745421793993E-4</v>
      </c>
      <c r="D12">
        <f>(1-$A$1)*return!D14^2+std!$A$1*std!D11</f>
        <v>1.5249461992061699E-4</v>
      </c>
      <c r="E12">
        <f>(1-$A$1)*return!E14^2+std!$A$1*std!E11</f>
        <v>4.5276258725015893E-4</v>
      </c>
      <c r="F12">
        <f>(1-$A$1)*return!F14^2+std!$A$1*std!F11</f>
        <v>1.7153237319404442E-4</v>
      </c>
      <c r="G12">
        <f>(1-$A$1)*return!G14^2+std!$A$1*std!G11</f>
        <v>9.0307176513406093E-5</v>
      </c>
      <c r="H12">
        <f>(1-$A$1)*return!H14^2+std!$A$1*std!H11</f>
        <v>4.1979858840253246E-4</v>
      </c>
      <c r="I12">
        <f>(1-$A$1)*return!I14^2+std!$A$1*std!I11</f>
        <v>3.4580437430326242E-3</v>
      </c>
      <c r="J12">
        <f>(1-$A$1)*return!J14^2+std!$A$1*std!J11</f>
        <v>1.2760840753044722E-4</v>
      </c>
      <c r="K12">
        <f>(1-$A$1)*return!K14^2+std!$A$1*std!K11</f>
        <v>2.6607616179021574E-4</v>
      </c>
      <c r="L12">
        <f>(1-$A$1)*return!L14^2+std!$A$1*std!L11</f>
        <v>1.445916435536603E-4</v>
      </c>
      <c r="M12">
        <f>(1-$A$1)*return!M14^2+std!$A$1*std!M11</f>
        <v>6.4817185239541005E-5</v>
      </c>
      <c r="N12">
        <f>(1-$A$1)*return!N14^2+std!$A$1*std!N11</f>
        <v>1.2444124008330167E-4</v>
      </c>
      <c r="O12">
        <f>(1-$A$1)*return!O14^2+std!$A$1*std!O11</f>
        <v>3.4087461384653926E-4</v>
      </c>
      <c r="P12">
        <f>(1-$A$1)*return!P14^2+std!$A$1*std!P11</f>
        <v>8.3428541648657216E-5</v>
      </c>
      <c r="Q12">
        <f>(1-$A$1)*return!Q14^2+std!$A$1*std!Q11</f>
        <v>2.1206243009291701E-4</v>
      </c>
      <c r="R12">
        <f>(1-$A$1)*return!R14^2+std!$A$1*std!R11</f>
        <v>1.9065792368043872E-4</v>
      </c>
      <c r="S12">
        <f>(1-$A$1)*return!S14^2+std!$A$1*std!S11</f>
        <v>1.9566770609108841E-4</v>
      </c>
      <c r="T12">
        <f>(1-$A$1)*return!T14^2+std!$A$1*std!T11</f>
        <v>2.4327875284936007E-4</v>
      </c>
      <c r="U12">
        <f>(1-$A$1)*return!U14^2+std!$A$1*std!U11</f>
        <v>3.3364367459522425E-4</v>
      </c>
      <c r="V12">
        <f>(1-$A$1)*return!V14^2+std!$A$1*std!V11</f>
        <v>7.6512159188926905E-4</v>
      </c>
      <c r="W12">
        <f>(1-$A$1)*return!W14^2+std!$A$1*std!W11</f>
        <v>1.1991813209498661E-4</v>
      </c>
      <c r="X12">
        <f>(1-$A$1)*return!X14^2+std!$A$1*std!X11</f>
        <v>9.0124343822377178E-5</v>
      </c>
      <c r="Y12">
        <f>(1-$A$1)*return!Y14^2+std!$A$1*std!Y11</f>
        <v>1.3573011369958144E-4</v>
      </c>
      <c r="Z12">
        <f>(1-$A$1)*return!Z14^2+std!$A$1*std!Z11</f>
        <v>2.4627954893299391E-4</v>
      </c>
      <c r="AA12">
        <f>(1-$A$1)*return!AA14^2+std!$A$1*std!AA11</f>
        <v>8.1541280392661316E-5</v>
      </c>
      <c r="AB12">
        <f>(1-$A$1)*return!AB14^2+std!$A$1*std!AB11</f>
        <v>9.1894601693627315E-4</v>
      </c>
      <c r="AC12">
        <f>(1-$A$1)*return!AC14^2+std!$A$1*std!AC11</f>
        <v>8.2550231771702254E-5</v>
      </c>
      <c r="AD12">
        <f>(1-$A$1)*return!AD14^2+std!$A$1*std!AD11</f>
        <v>2.2860259514053443E-4</v>
      </c>
      <c r="AE12">
        <f>(1-$A$1)*return!AE14^2+std!$A$1*std!AE11</f>
        <v>1.5442003133674432E-4</v>
      </c>
      <c r="AF12">
        <f>(1-$A$1)*return!AF14^2+std!$A$1*std!AF11</f>
        <v>5.9277042409825247E-5</v>
      </c>
      <c r="AG12">
        <f>(1-$A$1)*return!AG14^2+std!$A$1*std!AG11</f>
        <v>1.0211037746579268E-4</v>
      </c>
      <c r="AH12">
        <f>(1-$A$1)*return!AH14^2+std!$A$1*std!AH11</f>
        <v>9.7984193604345814E-5</v>
      </c>
      <c r="AI12">
        <f>(1-$A$1)*return!AI14^2+std!$A$1*std!AI11</f>
        <v>1.9834705639820108E-4</v>
      </c>
      <c r="AJ12">
        <f>(1-$A$1)*return!AJ14^2+std!$A$1*std!AJ11</f>
        <v>2.0584486480880457E-4</v>
      </c>
      <c r="AK12">
        <f>(1-$A$1)*return!AK14^2+std!$A$1*std!AK11</f>
        <v>2.8667381098487418E-4</v>
      </c>
      <c r="AL12">
        <f>(1-$A$1)*return!AL14^2+std!$A$1*std!AL11</f>
        <v>7.0704963453382225E-4</v>
      </c>
      <c r="AM12">
        <f>(1-$A$1)*return!AM14^2+std!$A$1*std!AM11</f>
        <v>1.3541430832853327E-4</v>
      </c>
      <c r="AN12">
        <f>(1-$A$1)*return!AN14^2+std!$A$1*std!AN11</f>
        <v>4.0754268576620066E-4</v>
      </c>
      <c r="AO12">
        <f>(1-$A$1)*return!AO14^2+std!$A$1*std!AO11</f>
        <v>1.0855833354075394E-4</v>
      </c>
      <c r="AP12">
        <f>(1-$A$1)*return!AP14^2+std!$A$1*std!AP11</f>
        <v>5.0200505409837293E-5</v>
      </c>
      <c r="AQ12">
        <f>(1-$A$1)*return!AQ14^2+std!$A$1*std!AQ11</f>
        <v>5.6969010119594667E-4</v>
      </c>
      <c r="AR12">
        <f>(1-$A$1)*return!AR14^2+std!$A$1*std!AR11</f>
        <v>1.043902878502371E-4</v>
      </c>
      <c r="AS12">
        <f>(1-$A$1)*return!AS14^2+std!$A$1*std!AS11</f>
        <v>1.7884071588215934E-4</v>
      </c>
      <c r="AT12">
        <f>(1-$A$1)*return!AT14^2+std!$A$1*std!AT11</f>
        <v>4.2485897116912409E-4</v>
      </c>
      <c r="AU12">
        <f>(1-$A$1)*return!AU14^2+std!$A$1*std!AU11</f>
        <v>3.0164602723518045E-4</v>
      </c>
      <c r="AV12">
        <f>(1-$A$1)*return!AV14^2+std!$A$1*std!AV11</f>
        <v>8.5541811453765718E-4</v>
      </c>
      <c r="AW12">
        <f>(1-$A$1)*return!AW14^2+std!$A$1*std!AW11</f>
        <v>3.4932642764450537E-4</v>
      </c>
      <c r="AX12">
        <f>(1-$A$1)*return!AX14^2+std!$A$1*std!AX11</f>
        <v>1.6154884114905594E-4</v>
      </c>
      <c r="AY12">
        <f>(1-$A$1)*return!AY14^2+std!$A$1*std!AY11</f>
        <v>2.2070462772005549E-4</v>
      </c>
    </row>
    <row r="13" spans="1:51" x14ac:dyDescent="0.3">
      <c r="A13" s="1">
        <v>43572</v>
      </c>
      <c r="B13">
        <f>(1-$A$1)*return!B15^2+std!$A$1*std!B12</f>
        <v>2.9392481177426818E-4</v>
      </c>
      <c r="C13">
        <f>(1-$A$1)*return!C15^2+std!$A$1*std!C12</f>
        <v>1.4442874072234367E-4</v>
      </c>
      <c r="D13">
        <f>(1-$A$1)*return!D15^2+std!$A$1*std!D12</f>
        <v>1.4746478098461751E-4</v>
      </c>
      <c r="E13">
        <f>(1-$A$1)*return!E15^2+std!$A$1*std!E12</f>
        <v>4.5017564971413837E-4</v>
      </c>
      <c r="F13">
        <f>(1-$A$1)*return!F15^2+std!$A$1*std!F12</f>
        <v>1.6445657352540205E-4</v>
      </c>
      <c r="G13">
        <f>(1-$A$1)*return!G15^2+std!$A$1*std!G12</f>
        <v>8.8974171032757285E-5</v>
      </c>
      <c r="H13">
        <f>(1-$A$1)*return!H15^2+std!$A$1*std!H12</f>
        <v>4.4150810877896784E-4</v>
      </c>
      <c r="I13">
        <f>(1-$A$1)*return!I15^2+std!$A$1*std!I12</f>
        <v>4.0517634157931073E-3</v>
      </c>
      <c r="J13">
        <f>(1-$A$1)*return!J15^2+std!$A$1*std!J12</f>
        <v>1.266130845683549E-4</v>
      </c>
      <c r="K13">
        <f>(1-$A$1)*return!K15^2+std!$A$1*std!K12</f>
        <v>2.7742608165355539E-4</v>
      </c>
      <c r="L13">
        <f>(1-$A$1)*return!L15^2+std!$A$1*std!L12</f>
        <v>1.3596048794847112E-4</v>
      </c>
      <c r="M13">
        <f>(1-$A$1)*return!M15^2+std!$A$1*std!M12</f>
        <v>6.1094132797387922E-5</v>
      </c>
      <c r="N13">
        <f>(1-$A$1)*return!N15^2+std!$A$1*std!N12</f>
        <v>1.1837958096322021E-4</v>
      </c>
      <c r="O13">
        <f>(1-$A$1)*return!O15^2+std!$A$1*std!O12</f>
        <v>3.24503341845518E-4</v>
      </c>
      <c r="P13">
        <f>(1-$A$1)*return!P15^2+std!$A$1*std!P12</f>
        <v>9.2925812951865868E-5</v>
      </c>
      <c r="Q13">
        <f>(1-$A$1)*return!Q15^2+std!$A$1*std!Q12</f>
        <v>2.4771827582807855E-4</v>
      </c>
      <c r="R13">
        <f>(1-$A$1)*return!R15^2+std!$A$1*std!R12</f>
        <v>1.7986202168163173E-4</v>
      </c>
      <c r="S13">
        <f>(1-$A$1)*return!S15^2+std!$A$1*std!S12</f>
        <v>1.8543218358950942E-4</v>
      </c>
      <c r="T13">
        <f>(1-$A$1)*return!T15^2+std!$A$1*std!T12</f>
        <v>2.3110394533795359E-4</v>
      </c>
      <c r="U13">
        <f>(1-$A$1)*return!U15^2+std!$A$1*std!U12</f>
        <v>3.1800532831561737E-4</v>
      </c>
      <c r="V13">
        <f>(1-$A$1)*return!V15^2+std!$A$1*std!V12</f>
        <v>7.201988155768758E-4</v>
      </c>
      <c r="W13">
        <f>(1-$A$1)*return!W15^2+std!$A$1*std!W12</f>
        <v>1.1448904307382899E-4</v>
      </c>
      <c r="X13">
        <f>(1-$A$1)*return!X15^2+std!$A$1*std!X12</f>
        <v>8.4765085158768999E-5</v>
      </c>
      <c r="Y13">
        <f>(1-$A$1)*return!Y15^2+std!$A$1*std!Y12</f>
        <v>1.2770954607996482E-4</v>
      </c>
      <c r="Z13">
        <f>(1-$A$1)*return!Z15^2+std!$A$1*std!Z12</f>
        <v>2.9333254047610792E-4</v>
      </c>
      <c r="AA13">
        <f>(1-$A$1)*return!AA15^2+std!$A$1*std!AA12</f>
        <v>8.188948206632886E-5</v>
      </c>
      <c r="AB13">
        <f>(1-$A$1)*return!AB15^2+std!$A$1*std!AB12</f>
        <v>8.7893796258856289E-4</v>
      </c>
      <c r="AC13">
        <f>(1-$A$1)*return!AC15^2+std!$A$1*std!AC12</f>
        <v>8.2820007149876906E-5</v>
      </c>
      <c r="AD13">
        <f>(1-$A$1)*return!AD15^2+std!$A$1*std!AD12</f>
        <v>2.2819549797033182E-4</v>
      </c>
      <c r="AE13">
        <f>(1-$A$1)*return!AE15^2+std!$A$1*std!AE12</f>
        <v>1.5281834742218205E-4</v>
      </c>
      <c r="AF13">
        <f>(1-$A$1)*return!AF15^2+std!$A$1*std!AF12</f>
        <v>5.5823357129412344E-5</v>
      </c>
      <c r="AG13">
        <f>(1-$A$1)*return!AG15^2+std!$A$1*std!AG12</f>
        <v>1.0006367835066548E-4</v>
      </c>
      <c r="AH13">
        <f>(1-$A$1)*return!AH15^2+std!$A$1*std!AH12</f>
        <v>9.8602569744469894E-5</v>
      </c>
      <c r="AI13">
        <f>(1-$A$1)*return!AI15^2+std!$A$1*std!AI12</f>
        <v>1.8909067527101201E-4</v>
      </c>
      <c r="AJ13">
        <f>(1-$A$1)*return!AJ15^2+std!$A$1*std!AJ12</f>
        <v>1.9369941855617862E-4</v>
      </c>
      <c r="AK13">
        <f>(1-$A$1)*return!AK15^2+std!$A$1*std!AK12</f>
        <v>2.6965644309026322E-4</v>
      </c>
      <c r="AL13">
        <f>(1-$A$1)*return!AL15^2+std!$A$1*std!AL12</f>
        <v>6.6514624851905183E-4</v>
      </c>
      <c r="AM13">
        <f>(1-$A$1)*return!AM15^2+std!$A$1*std!AM12</f>
        <v>1.2809149930505576E-4</v>
      </c>
      <c r="AN13">
        <f>(1-$A$1)*return!AN15^2+std!$A$1*std!AN12</f>
        <v>3.8453083662835108E-4</v>
      </c>
      <c r="AO13">
        <f>(1-$A$1)*return!AO15^2+std!$A$1*std!AO12</f>
        <v>1.0819117884676476E-4</v>
      </c>
      <c r="AP13">
        <f>(1-$A$1)*return!AP15^2+std!$A$1*std!AP12</f>
        <v>1.2883949891055082E-4</v>
      </c>
      <c r="AQ13">
        <f>(1-$A$1)*return!AQ15^2+std!$A$1*std!AQ12</f>
        <v>5.4085773686703533E-4</v>
      </c>
      <c r="AR13">
        <f>(1-$A$1)*return!AR15^2+std!$A$1*std!AR12</f>
        <v>9.8985588460780662E-5</v>
      </c>
      <c r="AS13">
        <f>(1-$A$1)*return!AS15^2+std!$A$1*std!AS12</f>
        <v>2.0929921635977599E-4</v>
      </c>
      <c r="AT13">
        <f>(1-$A$1)*return!AT15^2+std!$A$1*std!AT12</f>
        <v>4.3920492448286218E-4</v>
      </c>
      <c r="AU13">
        <f>(1-$A$1)*return!AU15^2+std!$A$1*std!AU12</f>
        <v>2.8533305106675583E-4</v>
      </c>
      <c r="AV13">
        <f>(1-$A$1)*return!AV15^2+std!$A$1*std!AV12</f>
        <v>8.1609166918219297E-4</v>
      </c>
      <c r="AW13">
        <f>(1-$A$1)*return!AW15^2+std!$A$1*std!AW12</f>
        <v>3.5901396669642559E-4</v>
      </c>
      <c r="AX13">
        <f>(1-$A$1)*return!AX15^2+std!$A$1*std!AX12</f>
        <v>1.7417252248645156E-4</v>
      </c>
      <c r="AY13">
        <f>(1-$A$1)*return!AY15^2+std!$A$1*std!AY12</f>
        <v>2.0881938657199212E-4</v>
      </c>
    </row>
    <row r="14" spans="1:51" x14ac:dyDescent="0.3">
      <c r="A14" s="1">
        <v>43573</v>
      </c>
      <c r="B14">
        <f>(1-$A$1)*return!B16^2+std!$A$1*std!B13</f>
        <v>2.9126925607079898E-4</v>
      </c>
      <c r="C14">
        <f>(1-$A$1)*return!C16^2+std!$A$1*std!C13</f>
        <v>2.0480378468329437E-4</v>
      </c>
      <c r="D14">
        <f>(1-$A$1)*return!D16^2+std!$A$1*std!D13</f>
        <v>1.4219459641452763E-4</v>
      </c>
      <c r="E14">
        <f>(1-$A$1)*return!E16^2+std!$A$1*std!E13</f>
        <v>4.3308604792980282E-4</v>
      </c>
      <c r="F14">
        <f>(1-$A$1)*return!F16^2+std!$A$1*std!F13</f>
        <v>1.5562152429584336E-4</v>
      </c>
      <c r="G14">
        <f>(1-$A$1)*return!G16^2+std!$A$1*std!G13</f>
        <v>8.383268936616919E-5</v>
      </c>
      <c r="H14">
        <f>(1-$A$1)*return!H16^2+std!$A$1*std!H13</f>
        <v>4.3477223341929929E-4</v>
      </c>
      <c r="I14">
        <f>(1-$A$1)*return!I16^2+std!$A$1*std!I13</f>
        <v>3.8148886632903239E-3</v>
      </c>
      <c r="J14">
        <f>(1-$A$1)*return!J16^2+std!$A$1*std!J13</f>
        <v>1.2069085167427041E-4</v>
      </c>
      <c r="K14">
        <f>(1-$A$1)*return!K16^2+std!$A$1*std!K13</f>
        <v>2.6182670370226367E-4</v>
      </c>
      <c r="L14">
        <f>(1-$A$1)*return!L16^2+std!$A$1*std!L13</f>
        <v>1.2798040720668347E-4</v>
      </c>
      <c r="M14">
        <f>(1-$A$1)*return!M16^2+std!$A$1*std!M13</f>
        <v>5.7642291931795491E-5</v>
      </c>
      <c r="N14">
        <f>(1-$A$1)*return!N16^2+std!$A$1*std!N13</f>
        <v>1.1347444392581784E-4</v>
      </c>
      <c r="O14">
        <f>(1-$A$1)*return!O16^2+std!$A$1*std!O13</f>
        <v>3.050612330756106E-4</v>
      </c>
      <c r="P14">
        <f>(1-$A$1)*return!P16^2+std!$A$1*std!P13</f>
        <v>8.7398705035106732E-5</v>
      </c>
      <c r="Q14">
        <f>(1-$A$1)*return!Q16^2+std!$A$1*std!Q13</f>
        <v>2.3611972790115414E-4</v>
      </c>
      <c r="R14">
        <f>(1-$A$1)*return!R16^2+std!$A$1*std!R13</f>
        <v>1.6970967353434672E-4</v>
      </c>
      <c r="S14">
        <f>(1-$A$1)*return!S16^2+std!$A$1*std!S13</f>
        <v>1.7430625257413884E-4</v>
      </c>
      <c r="T14">
        <f>(1-$A$1)*return!T16^2+std!$A$1*std!T13</f>
        <v>2.1938100176315328E-4</v>
      </c>
      <c r="U14">
        <f>(1-$A$1)*return!U16^2+std!$A$1*std!U13</f>
        <v>3.0255087229497996E-4</v>
      </c>
      <c r="V14">
        <f>(1-$A$1)*return!V16^2+std!$A$1*std!V13</f>
        <v>6.7780021348795821E-4</v>
      </c>
      <c r="W14">
        <f>(1-$A$1)*return!W16^2+std!$A$1*std!W13</f>
        <v>1.0763987054678683E-4</v>
      </c>
      <c r="X14">
        <f>(1-$A$1)*return!X16^2+std!$A$1*std!X13</f>
        <v>7.9741306803159912E-5</v>
      </c>
      <c r="Y14">
        <f>(1-$A$1)*return!Y16^2+std!$A$1*std!Y13</f>
        <v>1.2115297529349769E-4</v>
      </c>
      <c r="Z14">
        <f>(1-$A$1)*return!Z16^2+std!$A$1*std!Z13</f>
        <v>2.7581841835906239E-4</v>
      </c>
      <c r="AA14">
        <f>(1-$A$1)*return!AA16^2+std!$A$1*std!AA13</f>
        <v>7.7351340778908779E-5</v>
      </c>
      <c r="AB14">
        <f>(1-$A$1)*return!AB16^2+std!$A$1*std!AB13</f>
        <v>8.2904821577974464E-4</v>
      </c>
      <c r="AC14">
        <f>(1-$A$1)*return!AC16^2+std!$A$1*std!AC13</f>
        <v>7.8221803614811355E-5</v>
      </c>
      <c r="AD14">
        <f>(1-$A$1)*return!AD16^2+std!$A$1*std!AD13</f>
        <v>2.2016425566582072E-4</v>
      </c>
      <c r="AE14">
        <f>(1-$A$1)*return!AE16^2+std!$A$1*std!AE13</f>
        <v>1.4380227622995048E-4</v>
      </c>
      <c r="AF14">
        <f>(1-$A$1)*return!AF16^2+std!$A$1*std!AF13</f>
        <v>5.2657021266307726E-5</v>
      </c>
      <c r="AG14">
        <f>(1-$A$1)*return!AG16^2+std!$A$1*std!AG13</f>
        <v>1.0428421764769311E-4</v>
      </c>
      <c r="AH14">
        <f>(1-$A$1)*return!AH16^2+std!$A$1*std!AH13</f>
        <v>9.2757588501605039E-5</v>
      </c>
      <c r="AI14">
        <f>(1-$A$1)*return!AI16^2+std!$A$1*std!AI13</f>
        <v>1.777816268431875E-4</v>
      </c>
      <c r="AJ14">
        <f>(1-$A$1)*return!AJ16^2+std!$A$1*std!AJ13</f>
        <v>2.4654531309945899E-4</v>
      </c>
      <c r="AK14">
        <f>(1-$A$1)*return!AK16^2+std!$A$1*std!AK13</f>
        <v>2.5417200636336978E-4</v>
      </c>
      <c r="AL14">
        <f>(1-$A$1)*return!AL16^2+std!$A$1*std!AL13</f>
        <v>6.428152881965012E-4</v>
      </c>
      <c r="AM14">
        <f>(1-$A$1)*return!AM16^2+std!$A$1*std!AM13</f>
        <v>1.2046539255418173E-4</v>
      </c>
      <c r="AN14">
        <f>(1-$A$1)*return!AN16^2+std!$A$1*std!AN13</f>
        <v>3.6314431330726244E-4</v>
      </c>
      <c r="AO14">
        <f>(1-$A$1)*return!AO16^2+std!$A$1*std!AO13</f>
        <v>1.0281848633829249E-4</v>
      </c>
      <c r="AP14">
        <f>(1-$A$1)*return!AP16^2+std!$A$1*std!AP13</f>
        <v>1.211329155788903E-4</v>
      </c>
      <c r="AQ14">
        <f>(1-$A$1)*return!AQ16^2+std!$A$1*std!AQ13</f>
        <v>5.1089317648120097E-4</v>
      </c>
      <c r="AR14">
        <f>(1-$A$1)*return!AR16^2+std!$A$1*std!AR13</f>
        <v>9.3058958050336495E-5</v>
      </c>
      <c r="AS14">
        <f>(1-$A$1)*return!AS16^2+std!$A$1*std!AS13</f>
        <v>2.140532841580658E-4</v>
      </c>
      <c r="AT14">
        <f>(1-$A$1)*return!AT16^2+std!$A$1*std!AT13</f>
        <v>4.2303303531654023E-4</v>
      </c>
      <c r="AU14">
        <f>(1-$A$1)*return!AU16^2+std!$A$1*std!AU13</f>
        <v>2.7339379826402002E-4</v>
      </c>
      <c r="AV14">
        <f>(1-$A$1)*return!AV16^2+std!$A$1*std!AV13</f>
        <v>7.6881096217952104E-4</v>
      </c>
      <c r="AW14">
        <f>(1-$A$1)*return!AW16^2+std!$A$1*std!AW13</f>
        <v>3.3762030710653672E-4</v>
      </c>
      <c r="AX14">
        <f>(1-$A$1)*return!AX16^2+std!$A$1*std!AX13</f>
        <v>1.6449430837156019E-4</v>
      </c>
      <c r="AY14">
        <f>(1-$A$1)*return!AY16^2+std!$A$1*std!AY13</f>
        <v>2.1327664990195024E-4</v>
      </c>
    </row>
    <row r="15" spans="1:51" x14ac:dyDescent="0.3">
      <c r="A15" s="1">
        <v>43577</v>
      </c>
      <c r="B15">
        <f>(1-$A$1)*return!B17^2+std!$A$1*std!B14</f>
        <v>2.7407173913734879E-4</v>
      </c>
      <c r="C15">
        <f>(1-$A$1)*return!C17^2+std!$A$1*std!C14</f>
        <v>2.0591074370956451E-4</v>
      </c>
      <c r="D15">
        <f>(1-$A$1)*return!D17^2+std!$A$1*std!D14</f>
        <v>1.5778481374281619E-4</v>
      </c>
      <c r="E15">
        <f>(1-$A$1)*return!E17^2+std!$A$1*std!E14</f>
        <v>4.0977736490267427E-4</v>
      </c>
      <c r="F15">
        <f>(1-$A$1)*return!F17^2+std!$A$1*std!F14</f>
        <v>1.4847524827156657E-4</v>
      </c>
      <c r="G15">
        <f>(1-$A$1)*return!G17^2+std!$A$1*std!G14</f>
        <v>8.0480059224824835E-5</v>
      </c>
      <c r="H15">
        <f>(1-$A$1)*return!H17^2+std!$A$1*std!H14</f>
        <v>4.0912434531273736E-4</v>
      </c>
      <c r="I15">
        <f>(1-$A$1)*return!I17^2+std!$A$1*std!I14</f>
        <v>3.6256327650893297E-3</v>
      </c>
      <c r="J15">
        <f>(1-$A$1)*return!J17^2+std!$A$1*std!J14</f>
        <v>1.3951653841318617E-4</v>
      </c>
      <c r="K15">
        <f>(1-$A$1)*return!K17^2+std!$A$1*std!K14</f>
        <v>2.6470621123365998E-4</v>
      </c>
      <c r="L15">
        <f>(1-$A$1)*return!L17^2+std!$A$1*std!L14</f>
        <v>1.3283166568493581E-4</v>
      </c>
      <c r="M15">
        <f>(1-$A$1)*return!M17^2+std!$A$1*std!M14</f>
        <v>5.419229327857242E-5</v>
      </c>
      <c r="N15">
        <f>(1-$A$1)*return!N17^2+std!$A$1*std!N14</f>
        <v>1.0666636984151826E-4</v>
      </c>
      <c r="O15">
        <f>(1-$A$1)*return!O17^2+std!$A$1*std!O14</f>
        <v>3.8164731405540417E-4</v>
      </c>
      <c r="P15">
        <f>(1-$A$1)*return!P17^2+std!$A$1*std!P14</f>
        <v>8.2560569288137419E-5</v>
      </c>
      <c r="Q15">
        <f>(1-$A$1)*return!Q17^2+std!$A$1*std!Q14</f>
        <v>2.2204378334975374E-4</v>
      </c>
      <c r="R15">
        <f>(1-$A$1)*return!R17^2+std!$A$1*std!R14</f>
        <v>1.716655183311591E-4</v>
      </c>
      <c r="S15">
        <f>(1-$A$1)*return!S17^2+std!$A$1*std!S14</f>
        <v>1.6387446907726829E-4</v>
      </c>
      <c r="T15">
        <f>(1-$A$1)*return!T17^2+std!$A$1*std!T14</f>
        <v>2.1405198875570913E-4</v>
      </c>
      <c r="U15">
        <f>(1-$A$1)*return!U17^2+std!$A$1*std!U14</f>
        <v>2.8471735227343046E-4</v>
      </c>
      <c r="V15">
        <f>(1-$A$1)*return!V17^2+std!$A$1*std!V14</f>
        <v>6.8419529859370604E-4</v>
      </c>
      <c r="W15">
        <f>(1-$A$1)*return!W17^2+std!$A$1*std!W14</f>
        <v>1.0120164837136718E-4</v>
      </c>
      <c r="X15">
        <f>(1-$A$1)*return!X17^2+std!$A$1*std!X14</f>
        <v>8.0684685402162762E-5</v>
      </c>
      <c r="Y15">
        <f>(1-$A$1)*return!Y17^2+std!$A$1*std!Y14</f>
        <v>1.1465129851742908E-4</v>
      </c>
      <c r="Z15">
        <f>(1-$A$1)*return!Z17^2+std!$A$1*std!Z14</f>
        <v>2.6116847776713092E-4</v>
      </c>
      <c r="AA15">
        <f>(1-$A$1)*return!AA17^2+std!$A$1*std!AA14</f>
        <v>7.2856251556797225E-5</v>
      </c>
      <c r="AB15">
        <f>(1-$A$1)*return!AB17^2+std!$A$1*std!AB14</f>
        <v>7.9853502622045133E-4</v>
      </c>
      <c r="AC15">
        <f>(1-$A$1)*return!AC17^2+std!$A$1*std!AC14</f>
        <v>7.3627708120719131E-5</v>
      </c>
      <c r="AD15">
        <f>(1-$A$1)*return!AD17^2+std!$A$1*std!AD14</f>
        <v>2.1114759051116472E-4</v>
      </c>
      <c r="AE15">
        <f>(1-$A$1)*return!AE17^2+std!$A$1*std!AE14</f>
        <v>1.352421166274196E-4</v>
      </c>
      <c r="AF15">
        <f>(1-$A$1)*return!AF17^2+std!$A$1*std!AF14</f>
        <v>4.9632120431846944E-5</v>
      </c>
      <c r="AG15">
        <f>(1-$A$1)*return!AG17^2+std!$A$1*std!AG14</f>
        <v>9.8624884352532986E-5</v>
      </c>
      <c r="AH15">
        <f>(1-$A$1)*return!AH17^2+std!$A$1*std!AH14</f>
        <v>9.7277079396618888E-5</v>
      </c>
      <c r="AI15">
        <f>(1-$A$1)*return!AI17^2+std!$A$1*std!AI14</f>
        <v>1.6853185655575862E-4</v>
      </c>
      <c r="AJ15">
        <f>(1-$A$1)*return!AJ17^2+std!$A$1*std!AJ14</f>
        <v>2.3267292857011697E-4</v>
      </c>
      <c r="AK15">
        <f>(1-$A$1)*return!AK17^2+std!$A$1*std!AK14</f>
        <v>2.4532776175472228E-4</v>
      </c>
      <c r="AL15">
        <f>(1-$A$1)*return!AL17^2+std!$A$1*std!AL14</f>
        <v>6.3206836574297893E-4</v>
      </c>
      <c r="AM15">
        <f>(1-$A$1)*return!AM17^2+std!$A$1*std!AM14</f>
        <v>1.1433986722225817E-4</v>
      </c>
      <c r="AN15">
        <f>(1-$A$1)*return!AN17^2+std!$A$1*std!AN14</f>
        <v>3.4940222422236058E-4</v>
      </c>
      <c r="AO15">
        <f>(1-$A$1)*return!AO17^2+std!$A$1*std!AO14</f>
        <v>9.7752678286073435E-5</v>
      </c>
      <c r="AP15">
        <f>(1-$A$1)*return!AP17^2+std!$A$1*std!AP14</f>
        <v>1.1544246134514139E-4</v>
      </c>
      <c r="AQ15">
        <f>(1-$A$1)*return!AQ17^2+std!$A$1*std!AQ14</f>
        <v>4.9815218543936902E-4</v>
      </c>
      <c r="AR15">
        <f>(1-$A$1)*return!AR17^2+std!$A$1*std!AR14</f>
        <v>9.2256667191567109E-5</v>
      </c>
      <c r="AS15">
        <f>(1-$A$1)*return!AS17^2+std!$A$1*std!AS14</f>
        <v>2.0155076520124779E-4</v>
      </c>
      <c r="AT15">
        <f>(1-$A$1)*return!AT17^2+std!$A$1*std!AT14</f>
        <v>4.202545203175686E-4</v>
      </c>
      <c r="AU15">
        <f>(1-$A$1)*return!AU17^2+std!$A$1*std!AU14</f>
        <v>2.6269285305534075E-4</v>
      </c>
      <c r="AV15">
        <f>(1-$A$1)*return!AV17^2+std!$A$1*std!AV14</f>
        <v>7.2472204352963619E-4</v>
      </c>
      <c r="AW15">
        <f>(1-$A$1)*return!AW17^2+std!$A$1*std!AW14</f>
        <v>3.2198415953330767E-4</v>
      </c>
      <c r="AX15">
        <f>(1-$A$1)*return!AX17^2+std!$A$1*std!AX14</f>
        <v>1.5527059963493255E-4</v>
      </c>
      <c r="AY15">
        <f>(1-$A$1)*return!AY17^2+std!$A$1*std!AY14</f>
        <v>2.0709111501244915E-4</v>
      </c>
    </row>
    <row r="16" spans="1:51" x14ac:dyDescent="0.3">
      <c r="A16" s="1">
        <v>43578</v>
      </c>
      <c r="B16">
        <f>(1-$A$1)*return!B18^2+std!$A$1*std!B15</f>
        <v>2.5862706498191681E-4</v>
      </c>
      <c r="C16">
        <f>(1-$A$1)*return!C18^2+std!$A$1*std!C15</f>
        <v>1.9540114991045842E-4</v>
      </c>
      <c r="D16">
        <f>(1-$A$1)*return!D18^2+std!$A$1*std!D15</f>
        <v>1.5247086732973257E-4</v>
      </c>
      <c r="E16">
        <f>(1-$A$1)*return!E18^2+std!$A$1*std!E15</f>
        <v>4.1570009877244749E-4</v>
      </c>
      <c r="F16">
        <f>(1-$A$1)*return!F18^2+std!$A$1*std!F15</f>
        <v>1.7077990652070201E-4</v>
      </c>
      <c r="G16">
        <f>(1-$A$1)*return!G18^2+std!$A$1*std!G15</f>
        <v>8.6488814943278539E-5</v>
      </c>
      <c r="H16">
        <f>(1-$A$1)*return!H18^2+std!$A$1*std!H15</f>
        <v>4.5066283647447134E-4</v>
      </c>
      <c r="I16">
        <f>(1-$A$1)*return!I18^2+std!$A$1*std!I15</f>
        <v>3.5984872886159021E-3</v>
      </c>
      <c r="J16">
        <f>(1-$A$1)*return!J18^2+std!$A$1*std!J15</f>
        <v>1.3118404207455183E-4</v>
      </c>
      <c r="K16">
        <f>(1-$A$1)*return!K18^2+std!$A$1*std!K15</f>
        <v>2.6312429709132831E-4</v>
      </c>
      <c r="L16">
        <f>(1-$A$1)*return!L18^2+std!$A$1*std!L15</f>
        <v>1.3739184865449293E-4</v>
      </c>
      <c r="M16">
        <f>(1-$A$1)*return!M18^2+std!$A$1*std!M15</f>
        <v>9.5501949044320486E-5</v>
      </c>
      <c r="N16">
        <f>(1-$A$1)*return!N18^2+std!$A$1*std!N15</f>
        <v>1.0202108363918803E-4</v>
      </c>
      <c r="O16">
        <f>(1-$A$1)*return!O18^2+std!$A$1*std!O15</f>
        <v>3.634128758607693E-4</v>
      </c>
      <c r="P16">
        <f>(1-$A$1)*return!P18^2+std!$A$1*std!P15</f>
        <v>8.3926287798999458E-5</v>
      </c>
      <c r="Q16">
        <f>(1-$A$1)*return!Q18^2+std!$A$1*std!Q15</f>
        <v>2.088121708644139E-4</v>
      </c>
      <c r="R16">
        <f>(1-$A$1)*return!R18^2+std!$A$1*std!R15</f>
        <v>1.7304489687357589E-4</v>
      </c>
      <c r="S16">
        <f>(1-$A$1)*return!S18^2+std!$A$1*std!S15</f>
        <v>1.5406855988925043E-4</v>
      </c>
      <c r="T16">
        <f>(1-$A$1)*return!T18^2+std!$A$1*std!T15</f>
        <v>2.0145606204883469E-4</v>
      </c>
      <c r="U16">
        <f>(1-$A$1)*return!U18^2+std!$A$1*std!U15</f>
        <v>2.6793979712049133E-4</v>
      </c>
      <c r="V16">
        <f>(1-$A$1)*return!V18^2+std!$A$1*std!V15</f>
        <v>6.4317447533554094E-4</v>
      </c>
      <c r="W16">
        <f>(1-$A$1)*return!W18^2+std!$A$1*std!W15</f>
        <v>1.0757587244336098E-4</v>
      </c>
      <c r="X16">
        <f>(1-$A$1)*return!X18^2+std!$A$1*std!X15</f>
        <v>8.0526448653418908E-5</v>
      </c>
      <c r="Y16">
        <f>(1-$A$1)*return!Y18^2+std!$A$1*std!Y15</f>
        <v>1.2312208006866061E-4</v>
      </c>
      <c r="Z16">
        <f>(1-$A$1)*return!Z18^2+std!$A$1*std!Z15</f>
        <v>2.4552613598119802E-4</v>
      </c>
      <c r="AA16">
        <f>(1-$A$1)*return!AA18^2+std!$A$1*std!AA15</f>
        <v>6.8508175137135346E-5</v>
      </c>
      <c r="AB16">
        <f>(1-$A$1)*return!AB18^2+std!$A$1*std!AB15</f>
        <v>7.5397998007161143E-4</v>
      </c>
      <c r="AC16">
        <f>(1-$A$1)*return!AC18^2+std!$A$1*std!AC15</f>
        <v>7.8182814692095447E-5</v>
      </c>
      <c r="AD16">
        <f>(1-$A$1)*return!AD18^2+std!$A$1*std!AD15</f>
        <v>1.9863058818917419E-4</v>
      </c>
      <c r="AE16">
        <f>(1-$A$1)*return!AE18^2+std!$A$1*std!AE15</f>
        <v>1.2942883293826562E-4</v>
      </c>
      <c r="AF16">
        <f>(1-$A$1)*return!AF18^2+std!$A$1*std!AF15</f>
        <v>5.0327760524447625E-5</v>
      </c>
      <c r="AG16">
        <f>(1-$A$1)*return!AG18^2+std!$A$1*std!AG15</f>
        <v>1.0361535433619194E-4</v>
      </c>
      <c r="AH16">
        <f>(1-$A$1)*return!AH18^2+std!$A$1*std!AH15</f>
        <v>1.0359645146652923E-4</v>
      </c>
      <c r="AI16">
        <f>(1-$A$1)*return!AI18^2+std!$A$1*std!AI15</f>
        <v>1.6759123281571826E-4</v>
      </c>
      <c r="AJ16">
        <f>(1-$A$1)*return!AJ18^2+std!$A$1*std!AJ15</f>
        <v>2.1894308526679998E-4</v>
      </c>
      <c r="AK16">
        <f>(1-$A$1)*return!AK18^2+std!$A$1*std!AK15</f>
        <v>2.3176516444236669E-4</v>
      </c>
      <c r="AL16">
        <f>(1-$A$1)*return!AL18^2+std!$A$1*std!AL15</f>
        <v>5.9531512945528776E-4</v>
      </c>
      <c r="AM16">
        <f>(1-$A$1)*return!AM18^2+std!$A$1*std!AM15</f>
        <v>1.2357776875461339E-4</v>
      </c>
      <c r="AN16">
        <f>(1-$A$1)*return!AN18^2+std!$A$1*std!AN15</f>
        <v>3.365190350206999E-4</v>
      </c>
      <c r="AO16">
        <f>(1-$A$1)*return!AO18^2+std!$A$1*std!AO15</f>
        <v>9.4181067814560755E-5</v>
      </c>
      <c r="AP16">
        <f>(1-$A$1)*return!AP18^2+std!$A$1*std!AP15</f>
        <v>1.1009343436541735E-4</v>
      </c>
      <c r="AQ16">
        <f>(1-$A$1)*return!AQ18^2+std!$A$1*std!AQ15</f>
        <v>4.9348435099298444E-4</v>
      </c>
      <c r="AR16">
        <f>(1-$A$1)*return!AR18^2+std!$A$1*std!AR15</f>
        <v>8.6917550197557905E-5</v>
      </c>
      <c r="AS16">
        <f>(1-$A$1)*return!AS18^2+std!$A$1*std!AS15</f>
        <v>1.8953369832091976E-4</v>
      </c>
      <c r="AT16">
        <f>(1-$A$1)*return!AT18^2+std!$A$1*std!AT15</f>
        <v>4.0220583621685682E-4</v>
      </c>
      <c r="AU16">
        <f>(1-$A$1)*return!AU18^2+std!$A$1*std!AU15</f>
        <v>2.6306851227097714E-4</v>
      </c>
      <c r="AV16">
        <f>(1-$A$1)*return!AV18^2+std!$A$1*std!AV15</f>
        <v>6.9088207078171911E-4</v>
      </c>
      <c r="AW16">
        <f>(1-$A$1)*return!AW18^2+std!$A$1*std!AW15</f>
        <v>3.0625224494073894E-4</v>
      </c>
      <c r="AX16">
        <f>(1-$A$1)*return!AX18^2+std!$A$1*std!AX15</f>
        <v>1.5825853059404002E-4</v>
      </c>
      <c r="AY16">
        <f>(1-$A$1)*return!AY18^2+std!$A$1*std!AY15</f>
        <v>2.0439174246808045E-4</v>
      </c>
    </row>
    <row r="17" spans="1:51" x14ac:dyDescent="0.3">
      <c r="A17" s="1">
        <v>43579</v>
      </c>
      <c r="B17">
        <f>(1-$A$1)*return!B19^2+std!$A$1*std!B16</f>
        <v>2.4470613827816043E-4</v>
      </c>
      <c r="C17">
        <f>(1-$A$1)*return!C19^2+std!$A$1*std!C16</f>
        <v>1.8534061778135397E-4</v>
      </c>
      <c r="D17">
        <f>(1-$A$1)*return!D19^2+std!$A$1*std!D16</f>
        <v>1.4378155011687683E-4</v>
      </c>
      <c r="E17">
        <f>(1-$A$1)*return!E19^2+std!$A$1*std!E16</f>
        <v>3.9230967430595827E-4</v>
      </c>
      <c r="F17">
        <f>(1-$A$1)*return!F19^2+std!$A$1*std!F16</f>
        <v>1.6776139910584372E-4</v>
      </c>
      <c r="G17">
        <f>(1-$A$1)*return!G19^2+std!$A$1*std!G16</f>
        <v>8.3664727766363575E-5</v>
      </c>
      <c r="H17">
        <f>(1-$A$1)*return!H19^2+std!$A$1*std!H16</f>
        <v>4.302390620798441E-4</v>
      </c>
      <c r="I17">
        <f>(1-$A$1)*return!I19^2+std!$A$1*std!I16</f>
        <v>3.3826744622479283E-3</v>
      </c>
      <c r="J17">
        <f>(1-$A$1)*return!J19^2+std!$A$1*std!J16</f>
        <v>1.3046827489224074E-4</v>
      </c>
      <c r="K17">
        <f>(1-$A$1)*return!K19^2+std!$A$1*std!K16</f>
        <v>2.5384127105479676E-4</v>
      </c>
      <c r="L17">
        <f>(1-$A$1)*return!L19^2+std!$A$1*std!L16</f>
        <v>1.3714431462246536E-4</v>
      </c>
      <c r="M17">
        <f>(1-$A$1)*return!M19^2+std!$A$1*std!M16</f>
        <v>9.1347455916638608E-5</v>
      </c>
      <c r="N17">
        <f>(1-$A$1)*return!N19^2+std!$A$1*std!N16</f>
        <v>1.0845326263571805E-4</v>
      </c>
      <c r="O17">
        <f>(1-$A$1)*return!O19^2+std!$A$1*std!O16</f>
        <v>3.432630561450591E-4</v>
      </c>
      <c r="P17">
        <f>(1-$A$1)*return!P19^2+std!$A$1*std!P16</f>
        <v>7.9935059789647408E-5</v>
      </c>
      <c r="Q17">
        <f>(1-$A$1)*return!Q19^2+std!$A$1*std!Q16</f>
        <v>1.9645112833414227E-4</v>
      </c>
      <c r="R17">
        <f>(1-$A$1)*return!R19^2+std!$A$1*std!R16</f>
        <v>1.7515486414999975E-4</v>
      </c>
      <c r="S17">
        <f>(1-$A$1)*return!S19^2+std!$A$1*std!S16</f>
        <v>1.4499060562116705E-4</v>
      </c>
      <c r="T17">
        <f>(1-$A$1)*return!T19^2+std!$A$1*std!T16</f>
        <v>1.9040657979928482E-4</v>
      </c>
      <c r="U17">
        <f>(1-$A$1)*return!U19^2+std!$A$1*std!U16</f>
        <v>2.5254997867093728E-4</v>
      </c>
      <c r="V17">
        <f>(1-$A$1)*return!V19^2+std!$A$1*std!V16</f>
        <v>6.1070597004312408E-4</v>
      </c>
      <c r="W17">
        <f>(1-$A$1)*return!W19^2+std!$A$1*std!W16</f>
        <v>1.0364876776462689E-4</v>
      </c>
      <c r="X17">
        <f>(1-$A$1)*return!X19^2+std!$A$1*std!X16</f>
        <v>8.127608481285498E-5</v>
      </c>
      <c r="Y17">
        <f>(1-$A$1)*return!Y19^2+std!$A$1*std!Y16</f>
        <v>1.2528148291072853E-4</v>
      </c>
      <c r="Z17">
        <f>(1-$A$1)*return!Z19^2+std!$A$1*std!Z16</f>
        <v>2.3085714024724524E-4</v>
      </c>
      <c r="AA17">
        <f>(1-$A$1)*return!AA19^2+std!$A$1*std!AA16</f>
        <v>1.6856096905973087E-4</v>
      </c>
      <c r="AB17">
        <f>(1-$A$1)*return!AB19^2+std!$A$1*std!AB16</f>
        <v>7.2683812196732572E-4</v>
      </c>
      <c r="AC17">
        <f>(1-$A$1)*return!AC19^2+std!$A$1*std!AC16</f>
        <v>8.0889362375166282E-5</v>
      </c>
      <c r="AD17">
        <f>(1-$A$1)*return!AD19^2+std!$A$1*std!AD16</f>
        <v>1.8843728425264517E-4</v>
      </c>
      <c r="AE17">
        <f>(1-$A$1)*return!AE19^2+std!$A$1*std!AE16</f>
        <v>1.2233483260617813E-4</v>
      </c>
      <c r="AF17">
        <f>(1-$A$1)*return!AF19^2+std!$A$1*std!AF16</f>
        <v>4.7374515245218972E-5</v>
      </c>
      <c r="AG17">
        <f>(1-$A$1)*return!AG19^2+std!$A$1*std!AG16</f>
        <v>9.8105900744705111E-5</v>
      </c>
      <c r="AH17">
        <f>(1-$A$1)*return!AH19^2+std!$A$1*std!AH16</f>
        <v>9.8418401361024919E-5</v>
      </c>
      <c r="AI17">
        <f>(1-$A$1)*return!AI19^2+std!$A$1*std!AI16</f>
        <v>1.7582976436157494E-4</v>
      </c>
      <c r="AJ17">
        <f>(1-$A$1)*return!AJ19^2+std!$A$1*std!AJ16</f>
        <v>2.2950263477131315E-4</v>
      </c>
      <c r="AK17">
        <f>(1-$A$1)*return!AK19^2+std!$A$1*std!AK16</f>
        <v>2.6318988262358668E-4</v>
      </c>
      <c r="AL17">
        <f>(1-$A$1)*return!AL19^2+std!$A$1*std!AL16</f>
        <v>5.649097358779566E-4</v>
      </c>
      <c r="AM17">
        <f>(1-$A$1)*return!AM19^2+std!$A$1*std!AM16</f>
        <v>1.1626242162260982E-4</v>
      </c>
      <c r="AN17">
        <f>(1-$A$1)*return!AN19^2+std!$A$1*std!AN16</f>
        <v>3.1673942098895991E-4</v>
      </c>
      <c r="AO17">
        <f>(1-$A$1)*return!AO19^2+std!$A$1*std!AO16</f>
        <v>8.9162528113256832E-5</v>
      </c>
      <c r="AP17">
        <f>(1-$A$1)*return!AP19^2+std!$A$1*std!AP16</f>
        <v>1.0359532507406578E-4</v>
      </c>
      <c r="AQ17">
        <f>(1-$A$1)*return!AQ19^2+std!$A$1*std!AQ16</f>
        <v>4.7041758391573352E-4</v>
      </c>
      <c r="AR17">
        <f>(1-$A$1)*return!AR19^2+std!$A$1*std!AR16</f>
        <v>8.4957323820463831E-5</v>
      </c>
      <c r="AS17">
        <f>(1-$A$1)*return!AS19^2+std!$A$1*std!AS16</f>
        <v>1.8455715154424513E-4</v>
      </c>
      <c r="AT17">
        <f>(1-$A$1)*return!AT19^2+std!$A$1*std!AT16</f>
        <v>3.813313463435966E-4</v>
      </c>
      <c r="AU17">
        <f>(1-$A$1)*return!AU19^2+std!$A$1*std!AU16</f>
        <v>2.4860219155194949E-4</v>
      </c>
      <c r="AV17">
        <f>(1-$A$1)*return!AV19^2+std!$A$1*std!AV16</f>
        <v>6.5951155476577129E-4</v>
      </c>
      <c r="AW17">
        <f>(1-$A$1)*return!AW19^2+std!$A$1*std!AW16</f>
        <v>2.9216112349832944E-4</v>
      </c>
      <c r="AX17">
        <f>(1-$A$1)*return!AX19^2+std!$A$1*std!AX16</f>
        <v>1.4890594994390881E-4</v>
      </c>
      <c r="AY17">
        <f>(1-$A$1)*return!AY19^2+std!$A$1*std!AY16</f>
        <v>1.9213654820954756E-4</v>
      </c>
    </row>
    <row r="18" spans="1:51" x14ac:dyDescent="0.3">
      <c r="A18" s="1">
        <v>43580</v>
      </c>
      <c r="B18">
        <f>(1-$A$1)*return!B20^2+std!$A$1*std!B17</f>
        <v>2.8551933896424386E-4</v>
      </c>
      <c r="C18">
        <f>(1-$A$1)*return!C20^2+std!$A$1*std!C17</f>
        <v>1.9336001328000481E-4</v>
      </c>
      <c r="D18">
        <f>(1-$A$1)*return!D20^2+std!$A$1*std!D17</f>
        <v>1.4952614573392756E-4</v>
      </c>
      <c r="E18">
        <f>(1-$A$1)*return!E20^2+std!$A$1*std!E17</f>
        <v>3.781533369736971E-4</v>
      </c>
      <c r="F18">
        <f>(1-$A$1)*return!F20^2+std!$A$1*std!F17</f>
        <v>1.6152726272370573E-4</v>
      </c>
      <c r="G18">
        <f>(1-$A$1)*return!G20^2+std!$A$1*std!G17</f>
        <v>8.4541683707408061E-5</v>
      </c>
      <c r="H18">
        <f>(1-$A$1)*return!H20^2+std!$A$1*std!H17</f>
        <v>4.0519710773939942E-4</v>
      </c>
      <c r="I18">
        <f>(1-$A$1)*return!I20^2+std!$A$1*std!I17</f>
        <v>3.2048742163985821E-3</v>
      </c>
      <c r="J18">
        <f>(1-$A$1)*return!J20^2+std!$A$1*std!J17</f>
        <v>1.2798086638991785E-4</v>
      </c>
      <c r="K18">
        <f>(1-$A$1)*return!K20^2+std!$A$1*std!K17</f>
        <v>2.673405215438987E-4</v>
      </c>
      <c r="L18">
        <f>(1-$A$1)*return!L20^2+std!$A$1*std!L17</f>
        <v>1.7002052880524333E-4</v>
      </c>
      <c r="M18">
        <f>(1-$A$1)*return!M20^2+std!$A$1*std!M17</f>
        <v>8.6808432581482014E-5</v>
      </c>
      <c r="N18">
        <f>(1-$A$1)*return!N20^2+std!$A$1*std!N17</f>
        <v>1.0238150685394821E-4</v>
      </c>
      <c r="O18">
        <f>(1-$A$1)*return!O20^2+std!$A$1*std!O17</f>
        <v>3.5407355222396935E-4</v>
      </c>
      <c r="P18">
        <f>(1-$A$1)*return!P20^2+std!$A$1*std!P17</f>
        <v>8.0441748000531006E-5</v>
      </c>
      <c r="Q18">
        <f>(1-$A$1)*return!Q20^2+std!$A$1*std!Q17</f>
        <v>1.8468080022934595E-4</v>
      </c>
      <c r="R18">
        <f>(1-$A$1)*return!R20^2+std!$A$1*std!R17</f>
        <v>1.7346365140250586E-4</v>
      </c>
      <c r="S18">
        <f>(1-$A$1)*return!S20^2+std!$A$1*std!S17</f>
        <v>1.3653036715406355E-4</v>
      </c>
      <c r="T18">
        <f>(1-$A$1)*return!T20^2+std!$A$1*std!T17</f>
        <v>1.8283874462091007E-4</v>
      </c>
      <c r="U18">
        <f>(1-$A$1)*return!U20^2+std!$A$1*std!U17</f>
        <v>3.7648343427971033E-4</v>
      </c>
      <c r="V18">
        <f>(1-$A$1)*return!V20^2+std!$A$1*std!V17</f>
        <v>5.8275741272896509E-4</v>
      </c>
      <c r="W18">
        <f>(1-$A$1)*return!W20^2+std!$A$1*std!W17</f>
        <v>1.0241812377066924E-4</v>
      </c>
      <c r="X18">
        <f>(1-$A$1)*return!X20^2+std!$A$1*std!X17</f>
        <v>8.1886828642580315E-5</v>
      </c>
      <c r="Y18">
        <f>(1-$A$1)*return!Y20^2+std!$A$1*std!Y17</f>
        <v>1.4541804626742318E-4</v>
      </c>
      <c r="Z18">
        <f>(1-$A$1)*return!Z20^2+std!$A$1*std!Z17</f>
        <v>2.3885821958456824E-4</v>
      </c>
      <c r="AA18">
        <f>(1-$A$1)*return!AA20^2+std!$A$1*std!AA17</f>
        <v>1.714533359120709E-4</v>
      </c>
      <c r="AB18">
        <f>(1-$A$1)*return!AB20^2+std!$A$1*std!AB17</f>
        <v>7.3200467463071259E-4</v>
      </c>
      <c r="AC18">
        <f>(1-$A$1)*return!AC20^2+std!$A$1*std!AC17</f>
        <v>7.8087151540138917E-5</v>
      </c>
      <c r="AD18">
        <f>(1-$A$1)*return!AD20^2+std!$A$1*std!AD17</f>
        <v>1.772578734237079E-4</v>
      </c>
      <c r="AE18">
        <f>(1-$A$1)*return!AE20^2+std!$A$1*std!AE17</f>
        <v>1.2065940735108822E-4</v>
      </c>
      <c r="AF18">
        <f>(1-$A$1)*return!AF20^2+std!$A$1*std!AF17</f>
        <v>4.5041764584983696E-5</v>
      </c>
      <c r="AG18">
        <f>(1-$A$1)*return!AG20^2+std!$A$1*std!AG17</f>
        <v>1.5590982701485577E-4</v>
      </c>
      <c r="AH18">
        <f>(1-$A$1)*return!AH20^2+std!$A$1*std!AH17</f>
        <v>9.4785490890965214E-5</v>
      </c>
      <c r="AI18">
        <f>(1-$A$1)*return!AI20^2+std!$A$1*std!AI17</f>
        <v>1.7214449360043944E-4</v>
      </c>
      <c r="AJ18">
        <f>(1-$A$1)*return!AJ20^2+std!$A$1*std!AJ17</f>
        <v>2.170178979364402E-4</v>
      </c>
      <c r="AK18">
        <f>(1-$A$1)*return!AK20^2+std!$A$1*std!AK17</f>
        <v>2.7031535647305754E-4</v>
      </c>
      <c r="AL18">
        <f>(1-$A$1)*return!AL20^2+std!$A$1*std!AL17</f>
        <v>5.5160399177715173E-4</v>
      </c>
      <c r="AM18">
        <f>(1-$A$1)*return!AM20^2+std!$A$1*std!AM17</f>
        <v>1.0999136938770769E-4</v>
      </c>
      <c r="AN18">
        <f>(1-$A$1)*return!AN20^2+std!$A$1*std!AN17</f>
        <v>3.2820697283594065E-4</v>
      </c>
      <c r="AO18">
        <f>(1-$A$1)*return!AO20^2+std!$A$1*std!AO17</f>
        <v>8.3880810646861016E-5</v>
      </c>
      <c r="AP18">
        <f>(1-$A$1)*return!AP20^2+std!$A$1*std!AP17</f>
        <v>9.9718730475801791E-5</v>
      </c>
      <c r="AQ18">
        <f>(1-$A$1)*return!AQ20^2+std!$A$1*std!AQ17</f>
        <v>4.6129999263963886E-4</v>
      </c>
      <c r="AR18">
        <f>(1-$A$1)*return!AR20^2+std!$A$1*std!AR17</f>
        <v>7.9961875753227791E-5</v>
      </c>
      <c r="AS18">
        <f>(1-$A$1)*return!AS20^2+std!$A$1*std!AS17</f>
        <v>2.9858622849460539E-4</v>
      </c>
      <c r="AT18">
        <f>(1-$A$1)*return!AT20^2+std!$A$1*std!AT17</f>
        <v>3.7260080325383465E-4</v>
      </c>
      <c r="AU18">
        <f>(1-$A$1)*return!AU20^2+std!$A$1*std!AU17</f>
        <v>2.4697972475465048E-4</v>
      </c>
      <c r="AV18">
        <f>(1-$A$1)*return!AV20^2+std!$A$1*std!AV17</f>
        <v>6.3476018905442994E-4</v>
      </c>
      <c r="AW18">
        <f>(1-$A$1)*return!AW20^2+std!$A$1*std!AW17</f>
        <v>2.7465657873327297E-4</v>
      </c>
      <c r="AX18">
        <f>(1-$A$1)*return!AX20^2+std!$A$1*std!AX17</f>
        <v>1.4495826663804217E-4</v>
      </c>
      <c r="AY18">
        <f>(1-$A$1)*return!AY20^2+std!$A$1*std!AY17</f>
        <v>1.8081581629259054E-4</v>
      </c>
    </row>
    <row r="19" spans="1:51" x14ac:dyDescent="0.3">
      <c r="A19" s="1">
        <v>43581</v>
      </c>
      <c r="B19">
        <f>(1-$A$1)*return!B21^2+std!$A$1*std!B18</f>
        <v>2.8161551867606757E-4</v>
      </c>
      <c r="C19">
        <f>(1-$A$1)*return!C21^2+std!$A$1*std!C18</f>
        <v>1.8350095469641626E-4</v>
      </c>
      <c r="D19">
        <f>(1-$A$1)*return!D21^2+std!$A$1*std!D18</f>
        <v>1.5311587877119367E-4</v>
      </c>
      <c r="E19">
        <f>(1-$A$1)*return!E21^2+std!$A$1*std!E18</f>
        <v>3.7062870320421558E-4</v>
      </c>
      <c r="F19">
        <f>(1-$A$1)*return!F21^2+std!$A$1*std!F18</f>
        <v>1.6600583331350869E-4</v>
      </c>
      <c r="G19">
        <f>(1-$A$1)*return!G21^2+std!$A$1*std!G18</f>
        <v>8.093036361089351E-5</v>
      </c>
      <c r="H19">
        <f>(1-$A$1)*return!H21^2+std!$A$1*std!H18</f>
        <v>3.868571331913553E-4</v>
      </c>
      <c r="I19">
        <f>(1-$A$1)*return!I21^2+std!$A$1*std!I18</f>
        <v>3.0326469569535849E-3</v>
      </c>
      <c r="J19">
        <f>(1-$A$1)*return!J21^2+std!$A$1*std!J18</f>
        <v>1.2466671097913551E-4</v>
      </c>
      <c r="K19">
        <f>(1-$A$1)*return!K21^2+std!$A$1*std!K18</f>
        <v>2.6955907361117271E-4</v>
      </c>
      <c r="L19">
        <f>(1-$A$1)*return!L21^2+std!$A$1*std!L18</f>
        <v>1.6024964118705525E-4</v>
      </c>
      <c r="M19">
        <f>(1-$A$1)*return!M21^2+std!$A$1*std!M18</f>
        <v>1.1812749440767531E-4</v>
      </c>
      <c r="N19">
        <f>(1-$A$1)*return!N21^2+std!$A$1*std!N18</f>
        <v>1.009929934644536E-4</v>
      </c>
      <c r="O19">
        <f>(1-$A$1)*return!O21^2+std!$A$1*std!O18</f>
        <v>3.3691133432350433E-4</v>
      </c>
      <c r="P19">
        <f>(1-$A$1)*return!P21^2+std!$A$1*std!P18</f>
        <v>8.834165224484971E-5</v>
      </c>
      <c r="Q19">
        <f>(1-$A$1)*return!Q21^2+std!$A$1*std!Q18</f>
        <v>1.7701220829269824E-4</v>
      </c>
      <c r="R19">
        <f>(1-$A$1)*return!R21^2+std!$A$1*std!R18</f>
        <v>1.7400260450705046E-4</v>
      </c>
      <c r="S19">
        <f>(1-$A$1)*return!S21^2+std!$A$1*std!S18</f>
        <v>1.3312969410128435E-4</v>
      </c>
      <c r="T19">
        <f>(1-$A$1)*return!T21^2+std!$A$1*std!T18</f>
        <v>1.731008055758364E-4</v>
      </c>
      <c r="U19">
        <f>(1-$A$1)*return!U21^2+std!$A$1*std!U18</f>
        <v>3.5632707436733947E-4</v>
      </c>
      <c r="V19">
        <f>(1-$A$1)*return!V21^2+std!$A$1*std!V18</f>
        <v>5.5014184798159985E-4</v>
      </c>
      <c r="W19">
        <f>(1-$A$1)*return!W21^2+std!$A$1*std!W18</f>
        <v>1.1397280615193789E-4</v>
      </c>
      <c r="X19">
        <f>(1-$A$1)*return!X21^2+std!$A$1*std!X18</f>
        <v>8.0148245333407553E-5</v>
      </c>
      <c r="Y19">
        <f>(1-$A$1)*return!Y21^2+std!$A$1*std!Y18</f>
        <v>1.9599723501453187E-4</v>
      </c>
      <c r="Z19">
        <f>(1-$A$1)*return!Z21^2+std!$A$1*std!Z18</f>
        <v>7.5713941635164445E-4</v>
      </c>
      <c r="AA19">
        <f>(1-$A$1)*return!AA21^2+std!$A$1*std!AA18</f>
        <v>1.6861749754992146E-4</v>
      </c>
      <c r="AB19">
        <f>(1-$A$1)*return!AB21^2+std!$A$1*std!AB18</f>
        <v>6.9185009193741475E-4</v>
      </c>
      <c r="AC19">
        <f>(1-$A$1)*return!AC21^2+std!$A$1*std!AC18</f>
        <v>9.7597462856376837E-5</v>
      </c>
      <c r="AD19">
        <f>(1-$A$1)*return!AD21^2+std!$A$1*std!AD18</f>
        <v>1.7426321027453706E-4</v>
      </c>
      <c r="AE19">
        <f>(1-$A$1)*return!AE21^2+std!$A$1*std!AE18</f>
        <v>1.1727975987032703E-4</v>
      </c>
      <c r="AF19">
        <f>(1-$A$1)*return!AF21^2+std!$A$1*std!AF18</f>
        <v>5.0682379734731236E-5</v>
      </c>
      <c r="AG19">
        <f>(1-$A$1)*return!AG21^2+std!$A$1*std!AG18</f>
        <v>1.4851384335497377E-4</v>
      </c>
      <c r="AH19">
        <f>(1-$A$1)*return!AH21^2+std!$A$1*std!AH18</f>
        <v>8.9106275550792616E-5</v>
      </c>
      <c r="AI19">
        <f>(1-$A$1)*return!AI21^2+std!$A$1*std!AI18</f>
        <v>1.6182281512813683E-4</v>
      </c>
      <c r="AJ19">
        <f>(1-$A$1)*return!AJ21^2+std!$A$1*std!AJ18</f>
        <v>2.1987620382870162E-4</v>
      </c>
      <c r="AK19">
        <f>(1-$A$1)*return!AK21^2+std!$A$1*std!AK18</f>
        <v>2.5562981966512229E-4</v>
      </c>
      <c r="AL19">
        <f>(1-$A$1)*return!AL21^2+std!$A$1*std!AL18</f>
        <v>6.1020030416272266E-4</v>
      </c>
      <c r="AM19">
        <f>(1-$A$1)*return!AM21^2+std!$A$1*std!AM18</f>
        <v>1.037740638908818E-4</v>
      </c>
      <c r="AN19">
        <f>(1-$A$1)*return!AN21^2+std!$A$1*std!AN18</f>
        <v>4.4870954177186147E-4</v>
      </c>
      <c r="AO19">
        <f>(1-$A$1)*return!AO21^2+std!$A$1*std!AO18</f>
        <v>9.0766461072683009E-5</v>
      </c>
      <c r="AP19">
        <f>(1-$A$1)*return!AP21^2+std!$A$1*std!AP18</f>
        <v>9.4009958693091168E-5</v>
      </c>
      <c r="AQ19">
        <f>(1-$A$1)*return!AQ21^2+std!$A$1*std!AQ18</f>
        <v>4.4808382689156531E-4</v>
      </c>
      <c r="AR19">
        <f>(1-$A$1)*return!AR21^2+std!$A$1*std!AR18</f>
        <v>7.6297951626366431E-5</v>
      </c>
      <c r="AS19">
        <f>(1-$A$1)*return!AS21^2+std!$A$1*std!AS18</f>
        <v>2.8088527590490318E-4</v>
      </c>
      <c r="AT19">
        <f>(1-$A$1)*return!AT21^2+std!$A$1*std!AT18</f>
        <v>3.6800246144897867E-4</v>
      </c>
      <c r="AU19">
        <f>(1-$A$1)*return!AU21^2+std!$A$1*std!AU18</f>
        <v>2.3278375293968445E-4</v>
      </c>
      <c r="AV19">
        <f>(1-$A$1)*return!AV21^2+std!$A$1*std!AV18</f>
        <v>6.1911594298528637E-4</v>
      </c>
      <c r="AW19">
        <f>(1-$A$1)*return!AW21^2+std!$A$1*std!AW18</f>
        <v>3.1340538856973856E-4</v>
      </c>
      <c r="AX19">
        <f>(1-$A$1)*return!AX21^2+std!$A$1*std!AX18</f>
        <v>1.376347774027229E-4</v>
      </c>
      <c r="AY19">
        <f>(1-$A$1)*return!AY21^2+std!$A$1*std!AY18</f>
        <v>1.7709634783029737E-4</v>
      </c>
    </row>
    <row r="20" spans="1:51" x14ac:dyDescent="0.3">
      <c r="A20" s="1">
        <v>43584</v>
      </c>
      <c r="B20">
        <f>(1-$A$1)*return!B22^2+std!$A$1*std!B19</f>
        <v>2.7182708936899732E-4</v>
      </c>
      <c r="C20">
        <f>(1-$A$1)*return!C22^2+std!$A$1*std!C19</f>
        <v>2.0287064435169555E-4</v>
      </c>
      <c r="D20">
        <f>(1-$A$1)*return!D22^2+std!$A$1*std!D19</f>
        <v>1.4804442794218278E-4</v>
      </c>
      <c r="E20">
        <f>(1-$A$1)*return!E22^2+std!$A$1*std!E19</f>
        <v>3.4884421543119931E-4</v>
      </c>
      <c r="F20">
        <f>(1-$A$1)*return!F22^2+std!$A$1*std!F19</f>
        <v>1.6903924447724032E-4</v>
      </c>
      <c r="G20">
        <f>(1-$A$1)*return!G22^2+std!$A$1*std!G19</f>
        <v>7.8898591394511341E-5</v>
      </c>
      <c r="H20">
        <f>(1-$A$1)*return!H22^2+std!$A$1*std!H19</f>
        <v>3.6364780965186989E-4</v>
      </c>
      <c r="I20">
        <f>(1-$A$1)*return!I22^2+std!$A$1*std!I19</f>
        <v>2.8536415813174686E-3</v>
      </c>
      <c r="J20">
        <f>(1-$A$1)*return!J22^2+std!$A$1*std!J19</f>
        <v>1.1720595081598111E-4</v>
      </c>
      <c r="K20">
        <f>(1-$A$1)*return!K22^2+std!$A$1*std!K19</f>
        <v>2.5417262582190557E-4</v>
      </c>
      <c r="L20">
        <f>(1-$A$1)*return!L22^2+std!$A$1*std!L19</f>
        <v>1.5097299387482814E-4</v>
      </c>
      <c r="M20">
        <f>(1-$A$1)*return!M22^2+std!$A$1*std!M19</f>
        <v>1.1734920892572163E-4</v>
      </c>
      <c r="N20">
        <f>(1-$A$1)*return!N22^2+std!$A$1*std!N19</f>
        <v>9.5031438877547184E-5</v>
      </c>
      <c r="O20">
        <f>(1-$A$1)*return!O22^2+std!$A$1*std!O19</f>
        <v>3.2823445017482743E-4</v>
      </c>
      <c r="P20">
        <f>(1-$A$1)*return!P22^2+std!$A$1*std!P19</f>
        <v>8.3192023178552921E-5</v>
      </c>
      <c r="Q20">
        <f>(1-$A$1)*return!Q22^2+std!$A$1*std!Q19</f>
        <v>1.786803205972881E-4</v>
      </c>
      <c r="R20">
        <f>(1-$A$1)*return!R22^2+std!$A$1*std!R19</f>
        <v>1.6747158487212887E-4</v>
      </c>
      <c r="S20">
        <f>(1-$A$1)*return!S22^2+std!$A$1*std!S19</f>
        <v>1.3647529134387415E-4</v>
      </c>
      <c r="T20">
        <f>(1-$A$1)*return!T22^2+std!$A$1*std!T19</f>
        <v>1.6601297107164464E-4</v>
      </c>
      <c r="U20">
        <f>(1-$A$1)*return!U22^2+std!$A$1*std!U19</f>
        <v>3.3505026931005607E-4</v>
      </c>
      <c r="V20">
        <f>(1-$A$1)*return!V22^2+std!$A$1*std!V19</f>
        <v>5.2647426918709663E-4</v>
      </c>
      <c r="W20">
        <f>(1-$A$1)*return!W22^2+std!$A$1*std!W19</f>
        <v>1.0765319140765589E-4</v>
      </c>
      <c r="X20">
        <f>(1-$A$1)*return!X22^2+std!$A$1*std!X19</f>
        <v>7.5552507759450016E-5</v>
      </c>
      <c r="Y20">
        <f>(1-$A$1)*return!Y22^2+std!$A$1*std!Y19</f>
        <v>2.2286449659329106E-4</v>
      </c>
      <c r="Z20">
        <f>(1-$A$1)*return!Z22^2+std!$A$1*std!Z19</f>
        <v>7.5072234321114407E-4</v>
      </c>
      <c r="AA20">
        <f>(1-$A$1)*return!AA22^2+std!$A$1*std!AA19</f>
        <v>1.6103366879493733E-4</v>
      </c>
      <c r="AB20">
        <f>(1-$A$1)*return!AB22^2+std!$A$1*std!AB19</f>
        <v>6.5314472607841574E-4</v>
      </c>
      <c r="AC20">
        <f>(1-$A$1)*return!AC22^2+std!$A$1*std!AC19</f>
        <v>1.0954780900078773E-4</v>
      </c>
      <c r="AD20">
        <f>(1-$A$1)*return!AD22^2+std!$A$1*std!AD19</f>
        <v>1.9188318128575548E-4</v>
      </c>
      <c r="AE20">
        <f>(1-$A$1)*return!AE22^2+std!$A$1*std!AE19</f>
        <v>1.1143855386843338E-4</v>
      </c>
      <c r="AF20">
        <f>(1-$A$1)*return!AF22^2+std!$A$1*std!AF19</f>
        <v>5.0980504965159026E-5</v>
      </c>
      <c r="AG20">
        <f>(1-$A$1)*return!AG22^2+std!$A$1*std!AG19</f>
        <v>1.3965426718536648E-4</v>
      </c>
      <c r="AH20">
        <f>(1-$A$1)*return!AH22^2+std!$A$1*std!AH19</f>
        <v>8.5319512084181822E-5</v>
      </c>
      <c r="AI20">
        <f>(1-$A$1)*return!AI22^2+std!$A$1*std!AI19</f>
        <v>1.5325439822487543E-4</v>
      </c>
      <c r="AJ20">
        <f>(1-$A$1)*return!AJ22^2+std!$A$1*std!AJ19</f>
        <v>2.0672041835399825E-4</v>
      </c>
      <c r="AK20">
        <f>(1-$A$1)*return!AK22^2+std!$A$1*std!AK19</f>
        <v>2.4173583812524E-4</v>
      </c>
      <c r="AL20">
        <f>(1-$A$1)*return!AL22^2+std!$A$1*std!AL19</f>
        <v>5.7831596418869908E-4</v>
      </c>
      <c r="AM20">
        <f>(1-$A$1)*return!AM22^2+std!$A$1*std!AM19</f>
        <v>1.0248554777179894E-4</v>
      </c>
      <c r="AN20">
        <f>(1-$A$1)*return!AN22^2+std!$A$1*std!AN19</f>
        <v>4.2467572447757034E-4</v>
      </c>
      <c r="AO20">
        <f>(1-$A$1)*return!AO22^2+std!$A$1*std!AO19</f>
        <v>8.838517377822605E-5</v>
      </c>
      <c r="AP20">
        <f>(1-$A$1)*return!AP22^2+std!$A$1*std!AP19</f>
        <v>8.8684474100042556E-5</v>
      </c>
      <c r="AQ20">
        <f>(1-$A$1)*return!AQ22^2+std!$A$1*std!AQ19</f>
        <v>4.2195759464166104E-4</v>
      </c>
      <c r="AR20">
        <f>(1-$A$1)*return!AR22^2+std!$A$1*std!AR19</f>
        <v>7.1919386549126408E-5</v>
      </c>
      <c r="AS20">
        <f>(1-$A$1)*return!AS22^2+std!$A$1*std!AS19</f>
        <v>2.6419330312708796E-4</v>
      </c>
      <c r="AT20">
        <f>(1-$A$1)*return!AT22^2+std!$A$1*std!AT19</f>
        <v>3.4630677359127817E-4</v>
      </c>
      <c r="AU20">
        <f>(1-$A$1)*return!AU22^2+std!$A$1*std!AU19</f>
        <v>2.2950183753907177E-4</v>
      </c>
      <c r="AV20">
        <f>(1-$A$1)*return!AV22^2+std!$A$1*std!AV19</f>
        <v>5.8315229663925394E-4</v>
      </c>
      <c r="AW20">
        <f>(1-$A$1)*return!AW22^2+std!$A$1*std!AW19</f>
        <v>2.9684495287909469E-4</v>
      </c>
      <c r="AX20">
        <f>(1-$A$1)*return!AX22^2+std!$A$1*std!AX19</f>
        <v>1.2951462392540581E-4</v>
      </c>
      <c r="AY20">
        <f>(1-$A$1)*return!AY22^2+std!$A$1*std!AY19</f>
        <v>1.6647259338306643E-4</v>
      </c>
    </row>
    <row r="21" spans="1:51" x14ac:dyDescent="0.3">
      <c r="A21" s="1">
        <v>43585</v>
      </c>
      <c r="B21">
        <f>(1-$A$1)*return!B23^2+std!$A$1*std!B20</f>
        <v>2.5572835933852724E-4</v>
      </c>
      <c r="C21">
        <f>(1-$A$1)*return!C23^2+std!$A$1*std!C20</f>
        <v>1.9635038675665337E-4</v>
      </c>
      <c r="D21">
        <f>(1-$A$1)*return!D23^2+std!$A$1*std!D20</f>
        <v>1.8241878093936537E-4</v>
      </c>
      <c r="E21">
        <f>(1-$A$1)*return!E23^2+std!$A$1*std!E20</f>
        <v>3.2795639110523583E-4</v>
      </c>
      <c r="F21">
        <f>(1-$A$1)*return!F23^2+std!$A$1*std!F20</f>
        <v>1.6590840124326188E-4</v>
      </c>
      <c r="G21">
        <f>(1-$A$1)*return!G23^2+std!$A$1*std!G20</f>
        <v>7.4513834015305842E-5</v>
      </c>
      <c r="H21">
        <f>(1-$A$1)*return!H23^2+std!$A$1*std!H20</f>
        <v>3.4230406207536219E-4</v>
      </c>
      <c r="I21">
        <f>(1-$A$1)*return!I23^2+std!$A$1*std!I20</f>
        <v>2.69243833771489E-3</v>
      </c>
      <c r="J21">
        <f>(1-$A$1)*return!J23^2+std!$A$1*std!J20</f>
        <v>1.1160475199136119E-4</v>
      </c>
      <c r="K21">
        <f>(1-$A$1)*return!K23^2+std!$A$1*std!K20</f>
        <v>2.38922487493597E-4</v>
      </c>
      <c r="L21">
        <f>(1-$A$1)*return!L23^2+std!$A$1*std!L20</f>
        <v>3.3925782244008656E-4</v>
      </c>
      <c r="M21">
        <f>(1-$A$1)*return!M23^2+std!$A$1*std!M20</f>
        <v>1.2584981403835431E-4</v>
      </c>
      <c r="N21">
        <f>(1-$A$1)*return!N23^2+std!$A$1*std!N20</f>
        <v>9.3057567744954918E-5</v>
      </c>
      <c r="O21">
        <f>(1-$A$1)*return!O23^2+std!$A$1*std!O20</f>
        <v>3.0997366984691942E-4</v>
      </c>
      <c r="P21">
        <f>(1-$A$1)*return!P23^2+std!$A$1*std!P20</f>
        <v>7.8316031467849607E-5</v>
      </c>
      <c r="Q21">
        <f>(1-$A$1)*return!Q23^2+std!$A$1*std!Q20</f>
        <v>1.6798131591385193E-4</v>
      </c>
      <c r="R21">
        <f>(1-$A$1)*return!R23^2+std!$A$1*std!R20</f>
        <v>1.6885421890477153E-4</v>
      </c>
      <c r="S21">
        <f>(1-$A$1)*return!S23^2+std!$A$1*std!S20</f>
        <v>1.3058875587813792E-4</v>
      </c>
      <c r="T21">
        <f>(1-$A$1)*return!T23^2+std!$A$1*std!T20</f>
        <v>1.7549275190234873E-4</v>
      </c>
      <c r="U21">
        <f>(1-$A$1)*return!U23^2+std!$A$1*std!U20</f>
        <v>3.1735549018145349E-4</v>
      </c>
      <c r="V21">
        <f>(1-$A$1)*return!V23^2+std!$A$1*std!V20</f>
        <v>5.0536558740881324E-4</v>
      </c>
      <c r="W21">
        <f>(1-$A$1)*return!W23^2+std!$A$1*std!W20</f>
        <v>1.0762226791052209E-4</v>
      </c>
      <c r="X21">
        <f>(1-$A$1)*return!X23^2+std!$A$1*std!X20</f>
        <v>7.2582409231105387E-5</v>
      </c>
      <c r="Y21">
        <f>(1-$A$1)*return!Y23^2+std!$A$1*std!Y20</f>
        <v>2.1172748021611073E-4</v>
      </c>
      <c r="Z21">
        <f>(1-$A$1)*return!Z23^2+std!$A$1*std!Z20</f>
        <v>7.0579170141698048E-4</v>
      </c>
      <c r="AA21">
        <f>(1-$A$1)*return!AA23^2+std!$A$1*std!AA20</f>
        <v>1.5177329553377962E-4</v>
      </c>
      <c r="AB21">
        <f>(1-$A$1)*return!AB23^2+std!$A$1*std!AB20</f>
        <v>6.1423838659795354E-4</v>
      </c>
      <c r="AC21">
        <f>(1-$A$1)*return!AC23^2+std!$A$1*std!AC20</f>
        <v>1.0304462207119014E-4</v>
      </c>
      <c r="AD21">
        <f>(1-$A$1)*return!AD23^2+std!$A$1*std!AD20</f>
        <v>1.8167134314889968E-4</v>
      </c>
      <c r="AE21">
        <f>(1-$A$1)*return!AE23^2+std!$A$1*std!AE20</f>
        <v>1.0537125388697896E-4</v>
      </c>
      <c r="AF21">
        <f>(1-$A$1)*return!AF23^2+std!$A$1*std!AF20</f>
        <v>4.809595626102303E-5</v>
      </c>
      <c r="AG21">
        <f>(1-$A$1)*return!AG23^2+std!$A$1*std!AG20</f>
        <v>1.3371394497646048E-4</v>
      </c>
      <c r="AH21">
        <f>(1-$A$1)*return!AH23^2+std!$A$1*std!AH20</f>
        <v>8.0399938182134005E-5</v>
      </c>
      <c r="AI21">
        <f>(1-$A$1)*return!AI23^2+std!$A$1*std!AI20</f>
        <v>1.4963073446355512E-4</v>
      </c>
      <c r="AJ21">
        <f>(1-$A$1)*return!AJ23^2+std!$A$1*std!AJ20</f>
        <v>1.9572337933410658E-4</v>
      </c>
      <c r="AK21">
        <f>(1-$A$1)*return!AK23^2+std!$A$1*std!AK20</f>
        <v>2.5247571582665885E-4</v>
      </c>
      <c r="AL21">
        <f>(1-$A$1)*return!AL23^2+std!$A$1*std!AL20</f>
        <v>5.5344225016204669E-4</v>
      </c>
      <c r="AM21">
        <f>(1-$A$1)*return!AM23^2+std!$A$1*std!AM20</f>
        <v>9.6807296569484109E-5</v>
      </c>
      <c r="AN21">
        <f>(1-$A$1)*return!AN23^2+std!$A$1*std!AN20</f>
        <v>4.0435039783242471E-4</v>
      </c>
      <c r="AO21">
        <f>(1-$A$1)*return!AO23^2+std!$A$1*std!AO20</f>
        <v>8.6537478901195015E-5</v>
      </c>
      <c r="AP21">
        <f>(1-$A$1)*return!AP23^2+std!$A$1*std!AP20</f>
        <v>9.0204124906977982E-5</v>
      </c>
      <c r="AQ21">
        <f>(1-$A$1)*return!AQ23^2+std!$A$1*std!AQ20</f>
        <v>4.4874221864284246E-4</v>
      </c>
      <c r="AR21">
        <f>(1-$A$1)*return!AR23^2+std!$A$1*std!AR20</f>
        <v>1.1587586065554513E-4</v>
      </c>
      <c r="AS21">
        <f>(1-$A$1)*return!AS23^2+std!$A$1*std!AS20</f>
        <v>2.6156793033770513E-4</v>
      </c>
      <c r="AT21">
        <f>(1-$A$1)*return!AT23^2+std!$A$1*std!AT20</f>
        <v>3.4045665009774478E-4</v>
      </c>
      <c r="AU21">
        <f>(1-$A$1)*return!AU23^2+std!$A$1*std!AU20</f>
        <v>2.1573381795308576E-4</v>
      </c>
      <c r="AV21">
        <f>(1-$A$1)*return!AV23^2+std!$A$1*std!AV20</f>
        <v>5.6523503566390529E-4</v>
      </c>
      <c r="AW21">
        <f>(1-$A$1)*return!AW23^2+std!$A$1*std!AW20</f>
        <v>2.7930351722882764E-4</v>
      </c>
      <c r="AX21">
        <f>(1-$A$1)*return!AX23^2+std!$A$1*std!AX20</f>
        <v>1.4442775165072829E-4</v>
      </c>
      <c r="AY21">
        <f>(1-$A$1)*return!AY23^2+std!$A$1*std!AY20</f>
        <v>1.6019959148309821E-4</v>
      </c>
    </row>
    <row r="22" spans="1:51" x14ac:dyDescent="0.3">
      <c r="A22" s="1">
        <v>43586</v>
      </c>
      <c r="B22">
        <f>(1-$A$1)*return!B24^2+std!$A$1*std!B21</f>
        <v>2.4311711518421511E-4</v>
      </c>
      <c r="C22">
        <f>(1-$A$1)*return!C24^2+std!$A$1*std!C21</f>
        <v>2.194562321683386E-4</v>
      </c>
      <c r="D22">
        <f>(1-$A$1)*return!D24^2+std!$A$1*std!D21</f>
        <v>1.7306383522303835E-4</v>
      </c>
      <c r="E22">
        <f>(1-$A$1)*return!E24^2+std!$A$1*std!E21</f>
        <v>3.0857370875023659E-4</v>
      </c>
      <c r="F22">
        <f>(1-$A$1)*return!F24^2+std!$A$1*std!F21</f>
        <v>1.8143642022869038E-4</v>
      </c>
      <c r="G22">
        <f>(1-$A$1)*return!G24^2+std!$A$1*std!G21</f>
        <v>8.382938726283027E-5</v>
      </c>
      <c r="H22">
        <f>(1-$A$1)*return!H24^2+std!$A$1*std!H21</f>
        <v>3.4291275568246616E-4</v>
      </c>
      <c r="I22">
        <f>(1-$A$1)*return!I24^2+std!$A$1*std!I21</f>
        <v>2.5313566316273522E-3</v>
      </c>
      <c r="J22">
        <f>(1-$A$1)*return!J24^2+std!$A$1*std!J21</f>
        <v>1.3453011679493391E-4</v>
      </c>
      <c r="K22">
        <f>(1-$A$1)*return!K24^2+std!$A$1*std!K21</f>
        <v>2.4750211865430088E-4</v>
      </c>
      <c r="L22">
        <f>(1-$A$1)*return!L24^2+std!$A$1*std!L21</f>
        <v>3.3123943991696011E-4</v>
      </c>
      <c r="M22">
        <f>(1-$A$1)*return!M24^2+std!$A$1*std!M21</f>
        <v>1.3120036598579366E-4</v>
      </c>
      <c r="N22">
        <f>(1-$A$1)*return!N24^2+std!$A$1*std!N21</f>
        <v>1.0727646262488757E-4</v>
      </c>
      <c r="O22">
        <f>(1-$A$1)*return!O24^2+std!$A$1*std!O21</f>
        <v>3.0764764683313472E-4</v>
      </c>
      <c r="P22">
        <f>(1-$A$1)*return!P24^2+std!$A$1*std!P21</f>
        <v>7.3808132132211526E-5</v>
      </c>
      <c r="Q22">
        <f>(1-$A$1)*return!Q24^2+std!$A$1*std!Q21</f>
        <v>1.6145860196783543E-4</v>
      </c>
      <c r="R22">
        <f>(1-$A$1)*return!R24^2+std!$A$1*std!R21</f>
        <v>1.6239701974299353E-4</v>
      </c>
      <c r="S22">
        <f>(1-$A$1)*return!S24^2+std!$A$1*std!S21</f>
        <v>1.2939296423584689E-4</v>
      </c>
      <c r="T22">
        <f>(1-$A$1)*return!T24^2+std!$A$1*std!T21</f>
        <v>1.6511090804932193E-4</v>
      </c>
      <c r="U22">
        <f>(1-$A$1)*return!U24^2+std!$A$1*std!U21</f>
        <v>3.153899960500028E-4</v>
      </c>
      <c r="V22">
        <f>(1-$A$1)*return!V24^2+std!$A$1*std!V21</f>
        <v>5.6720025082902499E-4</v>
      </c>
      <c r="W22">
        <f>(1-$A$1)*return!W24^2+std!$A$1*std!W21</f>
        <v>1.0174654931170583E-4</v>
      </c>
      <c r="X22">
        <f>(1-$A$1)*return!X24^2+std!$A$1*std!X21</f>
        <v>8.3929379818886645E-5</v>
      </c>
      <c r="Y22">
        <f>(1-$A$1)*return!Y24^2+std!$A$1*std!Y21</f>
        <v>1.9905493179237801E-4</v>
      </c>
      <c r="Z22">
        <f>(1-$A$1)*return!Z24^2+std!$A$1*std!Z21</f>
        <v>6.6525992668842063E-4</v>
      </c>
      <c r="AA22">
        <f>(1-$A$1)*return!AA24^2+std!$A$1*std!AA21</f>
        <v>1.444858822564543E-4</v>
      </c>
      <c r="AB22">
        <f>(1-$A$1)*return!AB24^2+std!$A$1*std!AB21</f>
        <v>6.3184293006612034E-4</v>
      </c>
      <c r="AC22">
        <f>(1-$A$1)*return!AC24^2+std!$A$1*std!AC21</f>
        <v>1.006678892433818E-4</v>
      </c>
      <c r="AD22">
        <f>(1-$A$1)*return!AD24^2+std!$A$1*std!AD21</f>
        <v>1.7741360717541817E-4</v>
      </c>
      <c r="AE22">
        <f>(1-$A$1)*return!AE24^2+std!$A$1*std!AE21</f>
        <v>1.016903859389334E-4</v>
      </c>
      <c r="AF22">
        <f>(1-$A$1)*return!AF24^2+std!$A$1*std!AF21</f>
        <v>5.1238943327803952E-5</v>
      </c>
      <c r="AG22">
        <f>(1-$A$1)*return!AG24^2+std!$A$1*std!AG21</f>
        <v>1.5226968824282109E-4</v>
      </c>
      <c r="AH22">
        <f>(1-$A$1)*return!AH24^2+std!$A$1*std!AH21</f>
        <v>9.3485001305420849E-5</v>
      </c>
      <c r="AI22">
        <f>(1-$A$1)*return!AI24^2+std!$A$1*std!AI21</f>
        <v>1.5103738729380431E-4</v>
      </c>
      <c r="AJ22">
        <f>(1-$A$1)*return!AJ24^2+std!$A$1*std!AJ21</f>
        <v>5.5273039773861762E-4</v>
      </c>
      <c r="AK22">
        <f>(1-$A$1)*return!AK24^2+std!$A$1*std!AK21</f>
        <v>2.4799971605809595E-4</v>
      </c>
      <c r="AL22">
        <f>(1-$A$1)*return!AL24^2+std!$A$1*std!AL21</f>
        <v>5.2260161088969715E-4</v>
      </c>
      <c r="AM22">
        <f>(1-$A$1)*return!AM24^2+std!$A$1*std!AM21</f>
        <v>1.0119714445385087E-4</v>
      </c>
      <c r="AN22">
        <f>(1-$A$1)*return!AN24^2+std!$A$1*std!AN21</f>
        <v>3.8060532247522665E-4</v>
      </c>
      <c r="AO22">
        <f>(1-$A$1)*return!AO24^2+std!$A$1*std!AO21</f>
        <v>1.169176089209583E-4</v>
      </c>
      <c r="AP22">
        <f>(1-$A$1)*return!AP24^2+std!$A$1*std!AP21</f>
        <v>8.7208001392496072E-5</v>
      </c>
      <c r="AQ22">
        <f>(1-$A$1)*return!AQ24^2+std!$A$1*std!AQ21</f>
        <v>4.2993535215661062E-4</v>
      </c>
      <c r="AR22">
        <f>(1-$A$1)*return!AR24^2+std!$A$1*std!AR21</f>
        <v>1.3751720433286332E-4</v>
      </c>
      <c r="AS22">
        <f>(1-$A$1)*return!AS24^2+std!$A$1*std!AS21</f>
        <v>2.4590810256844915E-4</v>
      </c>
      <c r="AT22">
        <f>(1-$A$1)*return!AT24^2+std!$A$1*std!AT21</f>
        <v>3.2072138948490233E-4</v>
      </c>
      <c r="AU22">
        <f>(1-$A$1)*return!AU24^2+std!$A$1*std!AU21</f>
        <v>2.0304224946558525E-4</v>
      </c>
      <c r="AV22">
        <f>(1-$A$1)*return!AV24^2+std!$A$1*std!AV21</f>
        <v>5.3243901375256907E-4</v>
      </c>
      <c r="AW22">
        <f>(1-$A$1)*return!AW24^2+std!$A$1*std!AW21</f>
        <v>2.6255475503863954E-4</v>
      </c>
      <c r="AX22">
        <f>(1-$A$1)*return!AX24^2+std!$A$1*std!AX21</f>
        <v>2.7353520604994424E-4</v>
      </c>
      <c r="AY22">
        <f>(1-$A$1)*return!AY24^2+std!$A$1*std!AY21</f>
        <v>1.6864419899421582E-4</v>
      </c>
    </row>
    <row r="23" spans="1:51" x14ac:dyDescent="0.3">
      <c r="A23" s="1">
        <v>43587</v>
      </c>
      <c r="B23">
        <f>(1-$A$1)*return!B25^2+std!$A$1*std!B22</f>
        <v>2.4814587038606483E-4</v>
      </c>
      <c r="C23">
        <f>(1-$A$1)*return!C25^2+std!$A$1*std!C22</f>
        <v>2.0947083187939709E-4</v>
      </c>
      <c r="D23">
        <f>(1-$A$1)*return!D25^2+std!$A$1*std!D22</f>
        <v>1.7280001286916867E-4</v>
      </c>
      <c r="E23">
        <f>(1-$A$1)*return!E25^2+std!$A$1*std!E22</f>
        <v>2.9147706686595911E-4</v>
      </c>
      <c r="F23">
        <f>(1-$A$1)*return!F25^2+std!$A$1*std!F22</f>
        <v>1.8097264451981035E-4</v>
      </c>
      <c r="G23">
        <f>(1-$A$1)*return!G25^2+std!$A$1*std!G22</f>
        <v>7.9226028705011583E-5</v>
      </c>
      <c r="H23">
        <f>(1-$A$1)*return!H25^2+std!$A$1*std!H22</f>
        <v>3.2321404625341857E-4</v>
      </c>
      <c r="I23">
        <f>(1-$A$1)*return!I25^2+std!$A$1*std!I22</f>
        <v>2.3842017207702567E-3</v>
      </c>
      <c r="J23">
        <f>(1-$A$1)*return!J25^2+std!$A$1*std!J22</f>
        <v>1.297095479263007E-4</v>
      </c>
      <c r="K23">
        <f>(1-$A$1)*return!K25^2+std!$A$1*std!K22</f>
        <v>2.3288611954534882E-4</v>
      </c>
      <c r="L23">
        <f>(1-$A$1)*return!L25^2+std!$A$1*std!L22</f>
        <v>3.426999966239236E-4</v>
      </c>
      <c r="M23">
        <f>(1-$A$1)*return!M25^2+std!$A$1*std!M22</f>
        <v>1.2547830984847071E-4</v>
      </c>
      <c r="N23">
        <f>(1-$A$1)*return!N25^2+std!$A$1*std!N22</f>
        <v>1.0339082622969008E-4</v>
      </c>
      <c r="O23">
        <f>(1-$A$1)*return!O25^2+std!$A$1*std!O22</f>
        <v>2.8971789935366537E-4</v>
      </c>
      <c r="P23">
        <f>(1-$A$1)*return!P25^2+std!$A$1*std!P22</f>
        <v>8.3421416165732043E-5</v>
      </c>
      <c r="Q23">
        <f>(1-$A$1)*return!Q25^2+std!$A$1*std!Q22</f>
        <v>1.5205324531157295E-4</v>
      </c>
      <c r="R23">
        <f>(1-$A$1)*return!R25^2+std!$A$1*std!R22</f>
        <v>1.7235348150110451E-4</v>
      </c>
      <c r="S23">
        <f>(1-$A$1)*return!S25^2+std!$A$1*std!S22</f>
        <v>1.2537398983420822E-4</v>
      </c>
      <c r="T23">
        <f>(1-$A$1)*return!T25^2+std!$A$1*std!T22</f>
        <v>1.6085553121899704E-4</v>
      </c>
      <c r="U23">
        <f>(1-$A$1)*return!U25^2+std!$A$1*std!U22</f>
        <v>3.0826292193012123E-4</v>
      </c>
      <c r="V23">
        <f>(1-$A$1)*return!V25^2+std!$A$1*std!V22</f>
        <v>5.5955709972916375E-4</v>
      </c>
      <c r="W23">
        <f>(1-$A$1)*return!W25^2+std!$A$1*std!W22</f>
        <v>9.5698792561655768E-5</v>
      </c>
      <c r="X23">
        <f>(1-$A$1)*return!X25^2+std!$A$1*std!X22</f>
        <v>8.0131877162154119E-5</v>
      </c>
      <c r="Y23">
        <f>(1-$A$1)*return!Y25^2+std!$A$1*std!Y22</f>
        <v>1.8760744382768848E-4</v>
      </c>
      <c r="Z23">
        <f>(1-$A$1)*return!Z25^2+std!$A$1*std!Z22</f>
        <v>6.2637549269455039E-4</v>
      </c>
      <c r="AA23">
        <f>(1-$A$1)*return!AA25^2+std!$A$1*std!AA22</f>
        <v>1.3765591126523182E-4</v>
      </c>
      <c r="AB23">
        <f>(1-$A$1)*return!AB25^2+std!$A$1*std!AB22</f>
        <v>7.6716973243666844E-4</v>
      </c>
      <c r="AC23">
        <f>(1-$A$1)*return!AC25^2+std!$A$1*std!AC22</f>
        <v>9.5849816907704659E-5</v>
      </c>
      <c r="AD23">
        <f>(1-$A$1)*return!AD25^2+std!$A$1*std!AD22</f>
        <v>1.6871899855902929E-4</v>
      </c>
      <c r="AE23">
        <f>(1-$A$1)*return!AE25^2+std!$A$1*std!AE22</f>
        <v>1.0363716061201365E-4</v>
      </c>
      <c r="AF23">
        <f>(1-$A$1)*return!AF25^2+std!$A$1*std!AF22</f>
        <v>5.4544339692151339E-5</v>
      </c>
      <c r="AG23">
        <f>(1-$A$1)*return!AG25^2+std!$A$1*std!AG22</f>
        <v>1.5350119797688907E-4</v>
      </c>
      <c r="AH23">
        <f>(1-$A$1)*return!AH25^2+std!$A$1*std!AH22</f>
        <v>9.3189426692138591E-5</v>
      </c>
      <c r="AI23">
        <f>(1-$A$1)*return!AI25^2+std!$A$1*std!AI22</f>
        <v>1.4798805472791466E-4</v>
      </c>
      <c r="AJ23">
        <f>(1-$A$1)*return!AJ25^2+std!$A$1*std!AJ22</f>
        <v>5.2504813699060058E-4</v>
      </c>
      <c r="AK23">
        <f>(1-$A$1)*return!AK25^2+std!$A$1*std!AK22</f>
        <v>2.5596271807212654E-4</v>
      </c>
      <c r="AL23">
        <f>(1-$A$1)*return!AL25^2+std!$A$1*std!AL22</f>
        <v>5.1691730615017497E-4</v>
      </c>
      <c r="AM23">
        <f>(1-$A$1)*return!AM25^2+std!$A$1*std!AM22</f>
        <v>9.5608654768637879E-5</v>
      </c>
      <c r="AN23">
        <f>(1-$A$1)*return!AN25^2+std!$A$1*std!AN22</f>
        <v>3.7119574633495868E-4</v>
      </c>
      <c r="AO23">
        <f>(1-$A$1)*return!AO25^2+std!$A$1*std!AO22</f>
        <v>1.1723574113690658E-4</v>
      </c>
      <c r="AP23">
        <f>(1-$A$1)*return!AP25^2+std!$A$1*std!AP22</f>
        <v>8.2600489775962424E-5</v>
      </c>
      <c r="AQ23">
        <f>(1-$A$1)*return!AQ25^2+std!$A$1*std!AQ22</f>
        <v>4.050880472411311E-4</v>
      </c>
      <c r="AR23">
        <f>(1-$A$1)*return!AR25^2+std!$A$1*std!AR22</f>
        <v>1.3164084151622363E-4</v>
      </c>
      <c r="AS23">
        <f>(1-$A$1)*return!AS25^2+std!$A$1*std!AS22</f>
        <v>2.7705150268780783E-4</v>
      </c>
      <c r="AT23">
        <f>(1-$A$1)*return!AT25^2+std!$A$1*std!AT22</f>
        <v>3.4133167851439295E-4</v>
      </c>
      <c r="AU23">
        <f>(1-$A$1)*return!AU25^2+std!$A$1*std!AU22</f>
        <v>1.9111116096126747E-4</v>
      </c>
      <c r="AV23">
        <f>(1-$A$1)*return!AV25^2+std!$A$1*std!AV22</f>
        <v>5.1694880685531817E-4</v>
      </c>
      <c r="AW23">
        <f>(1-$A$1)*return!AW25^2+std!$A$1*std!AW22</f>
        <v>2.6096030945518557E-4</v>
      </c>
      <c r="AX23">
        <f>(1-$A$1)*return!AX25^2+std!$A$1*std!AX22</f>
        <v>2.596807408657175E-4</v>
      </c>
      <c r="AY23">
        <f>(1-$A$1)*return!AY25^2+std!$A$1*std!AY22</f>
        <v>2.024459373831917E-4</v>
      </c>
    </row>
    <row r="24" spans="1:51" x14ac:dyDescent="0.3">
      <c r="A24" s="1">
        <v>43588</v>
      </c>
      <c r="B24">
        <f>(1-$A$1)*return!B26^2+std!$A$1*std!B23</f>
        <v>2.3332370618111352E-4</v>
      </c>
      <c r="C24">
        <f>(1-$A$1)*return!C26^2+std!$A$1*std!C23</f>
        <v>1.9785239310621746E-4</v>
      </c>
      <c r="D24">
        <f>(1-$A$1)*return!D26^2+std!$A$1*std!D23</f>
        <v>1.7466137006733105E-4</v>
      </c>
      <c r="E24">
        <f>(1-$A$1)*return!E26^2+std!$A$1*std!E23</f>
        <v>2.987929537937897E-4</v>
      </c>
      <c r="F24">
        <f>(1-$A$1)*return!F26^2+std!$A$1*std!F23</f>
        <v>1.96622286373452E-4</v>
      </c>
      <c r="G24">
        <f>(1-$A$1)*return!G26^2+std!$A$1*std!G23</f>
        <v>7.9205908554945333E-5</v>
      </c>
      <c r="H24">
        <f>(1-$A$1)*return!H26^2+std!$A$1*std!H23</f>
        <v>4.485703994358618E-4</v>
      </c>
      <c r="I24">
        <f>(1-$A$1)*return!I26^2+std!$A$1*std!I23</f>
        <v>2.2767937761468925E-3</v>
      </c>
      <c r="J24">
        <f>(1-$A$1)*return!J26^2+std!$A$1*std!J23</f>
        <v>1.2344507774787866E-4</v>
      </c>
      <c r="K24">
        <f>(1-$A$1)*return!K26^2+std!$A$1*std!K23</f>
        <v>2.2408838896045748E-4</v>
      </c>
      <c r="L24">
        <f>(1-$A$1)*return!L26^2+std!$A$1*std!L23</f>
        <v>3.32121542929756E-4</v>
      </c>
      <c r="M24">
        <f>(1-$A$1)*return!M26^2+std!$A$1*std!M23</f>
        <v>1.1939851352147911E-4</v>
      </c>
      <c r="N24">
        <f>(1-$A$1)*return!N26^2+std!$A$1*std!N23</f>
        <v>9.7206293950226645E-5</v>
      </c>
      <c r="O24">
        <f>(1-$A$1)*return!O26^2+std!$A$1*std!O23</f>
        <v>2.7352705741704022E-4</v>
      </c>
      <c r="P24">
        <f>(1-$A$1)*return!P26^2+std!$A$1*std!P23</f>
        <v>7.847709390416068E-5</v>
      </c>
      <c r="Q24">
        <f>(1-$A$1)*return!Q26^2+std!$A$1*std!Q23</f>
        <v>1.4518692686549321E-4</v>
      </c>
      <c r="R24">
        <f>(1-$A$1)*return!R26^2+std!$A$1*std!R23</f>
        <v>1.6225160759524091E-4</v>
      </c>
      <c r="S24">
        <f>(1-$A$1)*return!S26^2+std!$A$1*std!S23</f>
        <v>1.2067642149221482E-4</v>
      </c>
      <c r="T24">
        <f>(1-$A$1)*return!T26^2+std!$A$1*std!T23</f>
        <v>1.5121148366398148E-4</v>
      </c>
      <c r="U24">
        <f>(1-$A$1)*return!U26^2+std!$A$1*std!U23</f>
        <v>2.9100075428939253E-4</v>
      </c>
      <c r="V24">
        <f>(1-$A$1)*return!V26^2+std!$A$1*std!V23</f>
        <v>5.4353066382592107E-4</v>
      </c>
      <c r="W24">
        <f>(1-$A$1)*return!W26^2+std!$A$1*std!W23</f>
        <v>9.0103228624747539E-5</v>
      </c>
      <c r="X24">
        <f>(1-$A$1)*return!X26^2+std!$A$1*std!X23</f>
        <v>7.9088580567611956E-5</v>
      </c>
      <c r="Y24">
        <f>(1-$A$1)*return!Y26^2+std!$A$1*std!Y23</f>
        <v>1.8011953885664945E-4</v>
      </c>
      <c r="Z24">
        <f>(1-$A$1)*return!Z26^2+std!$A$1*std!Z23</f>
        <v>6.2181940671960604E-4</v>
      </c>
      <c r="AA24">
        <f>(1-$A$1)*return!AA26^2+std!$A$1*std!AA23</f>
        <v>1.2980504429497118E-4</v>
      </c>
      <c r="AB24">
        <f>(1-$A$1)*return!AB26^2+std!$A$1*std!AB23</f>
        <v>7.2150783174121283E-4</v>
      </c>
      <c r="AC24">
        <f>(1-$A$1)*return!AC26^2+std!$A$1*std!AC23</f>
        <v>9.4799609952050631E-5</v>
      </c>
      <c r="AD24">
        <f>(1-$A$1)*return!AD26^2+std!$A$1*std!AD23</f>
        <v>1.6561049937216619E-4</v>
      </c>
      <c r="AE24">
        <f>(1-$A$1)*return!AE26^2+std!$A$1*std!AE23</f>
        <v>9.7418930975292823E-5</v>
      </c>
      <c r="AF24">
        <f>(1-$A$1)*return!AF26^2+std!$A$1*std!AF23</f>
        <v>5.3216862670264616E-5</v>
      </c>
      <c r="AG24">
        <f>(1-$A$1)*return!AG26^2+std!$A$1*std!AG23</f>
        <v>1.7097751041713399E-4</v>
      </c>
      <c r="AH24">
        <f>(1-$A$1)*return!AH26^2+std!$A$1*std!AH23</f>
        <v>9.1195766561791606E-5</v>
      </c>
      <c r="AI24">
        <f>(1-$A$1)*return!AI26^2+std!$A$1*std!AI23</f>
        <v>1.4177184287410377E-4</v>
      </c>
      <c r="AJ24">
        <f>(1-$A$1)*return!AJ26^2+std!$A$1*std!AJ23</f>
        <v>5.2784888574069057E-4</v>
      </c>
      <c r="AK24">
        <f>(1-$A$1)*return!AK26^2+std!$A$1*std!AK23</f>
        <v>2.4060539328405584E-4</v>
      </c>
      <c r="AL24">
        <f>(1-$A$1)*return!AL26^2+std!$A$1*std!AL23</f>
        <v>5.115740596950242E-4</v>
      </c>
      <c r="AM24">
        <f>(1-$A$1)*return!AM26^2+std!$A$1*std!AM23</f>
        <v>9.0622679334531771E-5</v>
      </c>
      <c r="AN24">
        <f>(1-$A$1)*return!AN26^2+std!$A$1*std!AN23</f>
        <v>3.4898198658488307E-4</v>
      </c>
      <c r="AO24">
        <f>(1-$A$1)*return!AO26^2+std!$A$1*std!AO23</f>
        <v>1.1050295954114655E-4</v>
      </c>
      <c r="AP24">
        <f>(1-$A$1)*return!AP26^2+std!$A$1*std!AP23</f>
        <v>8.0258953357846229E-5</v>
      </c>
      <c r="AQ24">
        <f>(1-$A$1)*return!AQ26^2+std!$A$1*std!AQ23</f>
        <v>3.8984567013343555E-4</v>
      </c>
      <c r="AR24">
        <f>(1-$A$1)*return!AR26^2+std!$A$1*std!AR23</f>
        <v>1.2430782739067452E-4</v>
      </c>
      <c r="AS24">
        <f>(1-$A$1)*return!AS26^2+std!$A$1*std!AS23</f>
        <v>2.6075366000992038E-4</v>
      </c>
      <c r="AT24">
        <f>(1-$A$1)*return!AT26^2+std!$A$1*std!AT23</f>
        <v>3.9761337257667752E-4</v>
      </c>
      <c r="AU24">
        <f>(1-$A$1)*return!AU26^2+std!$A$1*std!AU23</f>
        <v>1.8137910728356887E-4</v>
      </c>
      <c r="AV24">
        <f>(1-$A$1)*return!AV26^2+std!$A$1*std!AV23</f>
        <v>4.8605208138390488E-4</v>
      </c>
      <c r="AW24">
        <f>(1-$A$1)*return!AW26^2+std!$A$1*std!AW23</f>
        <v>2.7093303221448835E-4</v>
      </c>
      <c r="AX24">
        <f>(1-$A$1)*return!AX26^2+std!$A$1*std!AX23</f>
        <v>2.5325812584130972E-4</v>
      </c>
      <c r="AY24">
        <f>(1-$A$1)*return!AY26^2+std!$A$1*std!AY23</f>
        <v>2.0475880872173331E-4</v>
      </c>
    </row>
    <row r="25" spans="1:51" x14ac:dyDescent="0.3">
      <c r="A25" s="1">
        <v>43591</v>
      </c>
      <c r="B25">
        <f>(1-$A$1)*return!B27^2+std!$A$1*std!B24</f>
        <v>2.3782913819611035E-4</v>
      </c>
      <c r="C25">
        <f>(1-$A$1)*return!C27^2+std!$A$1*std!C24</f>
        <v>1.9118014721006968E-4</v>
      </c>
      <c r="D25">
        <f>(1-$A$1)*return!D27^2+std!$A$1*std!D24</f>
        <v>1.8464656131042968E-4</v>
      </c>
      <c r="E25">
        <f>(1-$A$1)*return!E27^2+std!$A$1*std!E24</f>
        <v>2.9184854778001339E-4</v>
      </c>
      <c r="F25">
        <f>(1-$A$1)*return!F27^2+std!$A$1*std!F24</f>
        <v>1.8755530028362997E-4</v>
      </c>
      <c r="G25">
        <f>(1-$A$1)*return!G27^2+std!$A$1*std!G24</f>
        <v>7.9725728371417569E-5</v>
      </c>
      <c r="H25">
        <f>(1-$A$1)*return!H27^2+std!$A$1*std!H24</f>
        <v>4.4683643525604284E-4</v>
      </c>
      <c r="I25">
        <f>(1-$A$1)*return!I27^2+std!$A$1*std!I24</f>
        <v>2.1484217207627019E-3</v>
      </c>
      <c r="J25">
        <f>(1-$A$1)*return!J27^2+std!$A$1*std!J24</f>
        <v>1.5404460179841261E-4</v>
      </c>
      <c r="K25">
        <f>(1-$A$1)*return!K27^2+std!$A$1*std!K24</f>
        <v>2.12238078758546E-4</v>
      </c>
      <c r="L25">
        <f>(1-$A$1)*return!L27^2+std!$A$1*std!L24</f>
        <v>3.2649011962696374E-4</v>
      </c>
      <c r="M25">
        <f>(1-$A$1)*return!M27^2+std!$A$1*std!M24</f>
        <v>1.1309095953761991E-4</v>
      </c>
      <c r="N25">
        <f>(1-$A$1)*return!N27^2+std!$A$1*std!N24</f>
        <v>9.1821168537403177E-5</v>
      </c>
      <c r="O25">
        <f>(1-$A$1)*return!O27^2+std!$A$1*std!O24</f>
        <v>2.6110779634441267E-4</v>
      </c>
      <c r="P25">
        <f>(1-$A$1)*return!P27^2+std!$A$1*std!P24</f>
        <v>7.7415474630709372E-5</v>
      </c>
      <c r="Q25">
        <f>(1-$A$1)*return!Q27^2+std!$A$1*std!Q24</f>
        <v>1.4123867398671729E-4</v>
      </c>
      <c r="R25">
        <f>(1-$A$1)*return!R27^2+std!$A$1*std!R24</f>
        <v>1.525687850647265E-4</v>
      </c>
      <c r="S25">
        <f>(1-$A$1)*return!S27^2+std!$A$1*std!S24</f>
        <v>1.1712917179632156E-4</v>
      </c>
      <c r="T25">
        <f>(1-$A$1)*return!T27^2+std!$A$1*std!T24</f>
        <v>1.5259321784566159E-4</v>
      </c>
      <c r="U25">
        <f>(1-$A$1)*return!U27^2+std!$A$1*std!U24</f>
        <v>2.8836094941880132E-4</v>
      </c>
      <c r="V25">
        <f>(1-$A$1)*return!V27^2+std!$A$1*std!V24</f>
        <v>5.1340616991319159E-4</v>
      </c>
      <c r="W25">
        <f>(1-$A$1)*return!W27^2+std!$A$1*std!W24</f>
        <v>8.6358105184077108E-5</v>
      </c>
      <c r="X25">
        <f>(1-$A$1)*return!X27^2+std!$A$1*std!X24</f>
        <v>7.4496027561418574E-5</v>
      </c>
      <c r="Y25">
        <f>(1-$A$1)*return!Y27^2+std!$A$1*std!Y24</f>
        <v>1.8336943338419793E-4</v>
      </c>
      <c r="Z25">
        <f>(1-$A$1)*return!Z27^2+std!$A$1*std!Z24</f>
        <v>5.8556300189118121E-4</v>
      </c>
      <c r="AA25">
        <f>(1-$A$1)*return!AA27^2+std!$A$1*std!AA24</f>
        <v>1.2278981000231118E-4</v>
      </c>
      <c r="AB25">
        <f>(1-$A$1)*return!AB27^2+std!$A$1*std!AB24</f>
        <v>7.2783953305597478E-4</v>
      </c>
      <c r="AC25">
        <f>(1-$A$1)*return!AC27^2+std!$A$1*std!AC24</f>
        <v>1.2357685707088575E-4</v>
      </c>
      <c r="AD25">
        <f>(1-$A$1)*return!AD27^2+std!$A$1*std!AD24</f>
        <v>1.5648898275400638E-4</v>
      </c>
      <c r="AE25">
        <f>(1-$A$1)*return!AE27^2+std!$A$1*std!AE24</f>
        <v>9.4024460381431592E-5</v>
      </c>
      <c r="AF25">
        <f>(1-$A$1)*return!AF27^2+std!$A$1*std!AF24</f>
        <v>5.0155270320155817E-5</v>
      </c>
      <c r="AG25">
        <f>(1-$A$1)*return!AG27^2+std!$A$1*std!AG24</f>
        <v>1.6276199179705839E-4</v>
      </c>
      <c r="AH25">
        <f>(1-$A$1)*return!AH27^2+std!$A$1*std!AH24</f>
        <v>8.6248643276440394E-5</v>
      </c>
      <c r="AI25">
        <f>(1-$A$1)*return!AI27^2+std!$A$1*std!AI24</f>
        <v>1.446926410770251E-4</v>
      </c>
      <c r="AJ25">
        <f>(1-$A$1)*return!AJ27^2+std!$A$1*std!AJ24</f>
        <v>4.9861649306375639E-4</v>
      </c>
      <c r="AK25">
        <f>(1-$A$1)*return!AK27^2+std!$A$1*std!AK24</f>
        <v>2.4438322289081652E-4</v>
      </c>
      <c r="AL25">
        <f>(1-$A$1)*return!AL27^2+std!$A$1*std!AL24</f>
        <v>5.1752123608747255E-4</v>
      </c>
      <c r="AM25">
        <f>(1-$A$1)*return!AM27^2+std!$A$1*std!AM24</f>
        <v>8.632314659695748E-5</v>
      </c>
      <c r="AN25">
        <f>(1-$A$1)*return!AN27^2+std!$A$1*std!AN24</f>
        <v>3.4624538199810862E-4</v>
      </c>
      <c r="AO25">
        <f>(1-$A$1)*return!AO27^2+std!$A$1*std!AO24</f>
        <v>1.0516890746521054E-4</v>
      </c>
      <c r="AP25">
        <f>(1-$A$1)*return!AP27^2+std!$A$1*std!AP24</f>
        <v>7.6034244337443803E-5</v>
      </c>
      <c r="AQ25">
        <f>(1-$A$1)*return!AQ27^2+std!$A$1*std!AQ24</f>
        <v>4.7013250003627275E-4</v>
      </c>
      <c r="AR25">
        <f>(1-$A$1)*return!AR27^2+std!$A$1*std!AR24</f>
        <v>1.1731271252968158E-4</v>
      </c>
      <c r="AS25">
        <f>(1-$A$1)*return!AS27^2+std!$A$1*std!AS24</f>
        <v>2.5114057928643551E-4</v>
      </c>
      <c r="AT25">
        <f>(1-$A$1)*return!AT27^2+std!$A$1*std!AT24</f>
        <v>3.8299023183112606E-4</v>
      </c>
      <c r="AU25">
        <f>(1-$A$1)*return!AU27^2+std!$A$1*std!AU24</f>
        <v>1.7102312355383965E-4</v>
      </c>
      <c r="AV25">
        <f>(1-$A$1)*return!AV27^2+std!$A$1*std!AV24</f>
        <v>4.5837419209697049E-4</v>
      </c>
      <c r="AW25">
        <f>(1-$A$1)*return!AW27^2+std!$A$1*std!AW24</f>
        <v>2.6243444540908773E-4</v>
      </c>
      <c r="AX25">
        <f>(1-$A$1)*return!AX27^2+std!$A$1*std!AX24</f>
        <v>2.5259551614302653E-4</v>
      </c>
      <c r="AY25">
        <f>(1-$A$1)*return!AY27^2+std!$A$1*std!AY24</f>
        <v>1.946321297234963E-4</v>
      </c>
    </row>
    <row r="26" spans="1:51" x14ac:dyDescent="0.3">
      <c r="A26" s="1">
        <v>43592</v>
      </c>
      <c r="B26">
        <f>(1-$A$1)*return!B28^2+std!$A$1*std!B25</f>
        <v>2.3903302314627948E-4</v>
      </c>
      <c r="C26">
        <f>(1-$A$1)*return!C28^2+std!$A$1*std!C25</f>
        <v>2.1939571125720455E-4</v>
      </c>
      <c r="D26">
        <f>(1-$A$1)*return!D28^2+std!$A$1*std!D25</f>
        <v>1.8148253560502757E-4</v>
      </c>
      <c r="E26">
        <f>(1-$A$1)*return!E28^2+std!$A$1*std!E25</f>
        <v>2.8165883976220265E-4</v>
      </c>
      <c r="F26">
        <f>(1-$A$1)*return!F28^2+std!$A$1*std!F25</f>
        <v>2.0945431303763483E-4</v>
      </c>
      <c r="G26">
        <f>(1-$A$1)*return!G28^2+std!$A$1*std!G25</f>
        <v>7.5777887060401943E-5</v>
      </c>
      <c r="H26">
        <f>(1-$A$1)*return!H28^2+std!$A$1*std!H25</f>
        <v>4.5185164791497685E-4</v>
      </c>
      <c r="I26">
        <f>(1-$A$1)*return!I28^2+std!$A$1*std!I25</f>
        <v>2.0937418422738519E-3</v>
      </c>
      <c r="J26">
        <f>(1-$A$1)*return!J28^2+std!$A$1*std!J25</f>
        <v>1.5402982137445321E-4</v>
      </c>
      <c r="K26">
        <f>(1-$A$1)*return!K28^2+std!$A$1*std!K25</f>
        <v>2.732954799915998E-4</v>
      </c>
      <c r="L26">
        <f>(1-$A$1)*return!L28^2+std!$A$1*std!L25</f>
        <v>3.1396711377442175E-4</v>
      </c>
      <c r="M26">
        <f>(1-$A$1)*return!M28^2+std!$A$1*std!M25</f>
        <v>1.1151345152966777E-4</v>
      </c>
      <c r="N26">
        <f>(1-$A$1)*return!N28^2+std!$A$1*std!N25</f>
        <v>1.0388211317861869E-4</v>
      </c>
      <c r="O26">
        <f>(1-$A$1)*return!O28^2+std!$A$1*std!O25</f>
        <v>3.0405927297687339E-4</v>
      </c>
      <c r="P26">
        <f>(1-$A$1)*return!P28^2+std!$A$1*std!P25</f>
        <v>7.7182321954006851E-5</v>
      </c>
      <c r="Q26">
        <f>(1-$A$1)*return!Q28^2+std!$A$1*std!Q25</f>
        <v>1.4903987236835849E-4</v>
      </c>
      <c r="R26">
        <f>(1-$A$1)*return!R28^2+std!$A$1*std!R25</f>
        <v>1.7387201015310846E-4</v>
      </c>
      <c r="S26">
        <f>(1-$A$1)*return!S28^2+std!$A$1*std!S25</f>
        <v>1.3000947988138202E-4</v>
      </c>
      <c r="T26">
        <f>(1-$A$1)*return!T28^2+std!$A$1*std!T25</f>
        <v>1.549172252476129E-4</v>
      </c>
      <c r="U26">
        <f>(1-$A$1)*return!U28^2+std!$A$1*std!U25</f>
        <v>3.0210255515447963E-4</v>
      </c>
      <c r="V26">
        <f>(1-$A$1)*return!V28^2+std!$A$1*std!V25</f>
        <v>5.0655455565090332E-4</v>
      </c>
      <c r="W26">
        <f>(1-$A$1)*return!W28^2+std!$A$1*std!W25</f>
        <v>8.2716664333894942E-5</v>
      </c>
      <c r="X26">
        <f>(1-$A$1)*return!X28^2+std!$A$1*std!X25</f>
        <v>8.6803314096658421E-5</v>
      </c>
      <c r="Y26">
        <f>(1-$A$1)*return!Y28^2+std!$A$1*std!Y25</f>
        <v>1.973492221635993E-4</v>
      </c>
      <c r="Z26">
        <f>(1-$A$1)*return!Z28^2+std!$A$1*std!Z25</f>
        <v>5.631364043564177E-4</v>
      </c>
      <c r="AA26">
        <f>(1-$A$1)*return!AA28^2+std!$A$1*std!AA25</f>
        <v>1.156537096762176E-4</v>
      </c>
      <c r="AB26">
        <f>(1-$A$1)*return!AB28^2+std!$A$1*std!AB25</f>
        <v>7.3157395310689268E-4</v>
      </c>
      <c r="AC26">
        <f>(1-$A$1)*return!AC28^2+std!$A$1*std!AC25</f>
        <v>1.2201927872309038E-4</v>
      </c>
      <c r="AD26">
        <f>(1-$A$1)*return!AD28^2+std!$A$1*std!AD25</f>
        <v>2.103863447228281E-4</v>
      </c>
      <c r="AE26">
        <f>(1-$A$1)*return!AE28^2+std!$A$1*std!AE25</f>
        <v>1.1510593324914616E-4</v>
      </c>
      <c r="AF26">
        <f>(1-$A$1)*return!AF28^2+std!$A$1*std!AF25</f>
        <v>5.7034302347985688E-5</v>
      </c>
      <c r="AG26">
        <f>(1-$A$1)*return!AG28^2+std!$A$1*std!AG25</f>
        <v>1.7879588334683872E-4</v>
      </c>
      <c r="AH26">
        <f>(1-$A$1)*return!AH28^2+std!$A$1*std!AH25</f>
        <v>9.3362326983407789E-5</v>
      </c>
      <c r="AI26">
        <f>(1-$A$1)*return!AI28^2+std!$A$1*std!AI25</f>
        <v>1.529421062699333E-4</v>
      </c>
      <c r="AJ26">
        <f>(1-$A$1)*return!AJ28^2+std!$A$1*std!AJ25</f>
        <v>4.8196463734056838E-4</v>
      </c>
      <c r="AK26">
        <f>(1-$A$1)*return!AK28^2+std!$A$1*std!AK25</f>
        <v>2.3689566198389976E-4</v>
      </c>
      <c r="AL26">
        <f>(1-$A$1)*return!AL28^2+std!$A$1*std!AL25</f>
        <v>6.2806115955932383E-4</v>
      </c>
      <c r="AM26">
        <f>(1-$A$1)*return!AM28^2+std!$A$1*std!AM25</f>
        <v>1.4086359450435695E-4</v>
      </c>
      <c r="AN26">
        <f>(1-$A$1)*return!AN28^2+std!$A$1*std!AN25</f>
        <v>4.1300682039733697E-4</v>
      </c>
      <c r="AO26">
        <f>(1-$A$1)*return!AO28^2+std!$A$1*std!AO25</f>
        <v>1.3530502366601742E-4</v>
      </c>
      <c r="AP26">
        <f>(1-$A$1)*return!AP28^2+std!$A$1*std!AP25</f>
        <v>7.7699417141104322E-5</v>
      </c>
      <c r="AQ26">
        <f>(1-$A$1)*return!AQ28^2+std!$A$1*std!AQ25</f>
        <v>5.4211277534751197E-4</v>
      </c>
      <c r="AR26">
        <f>(1-$A$1)*return!AR28^2+std!$A$1*std!AR25</f>
        <v>1.2289421514936788E-4</v>
      </c>
      <c r="AS26">
        <f>(1-$A$1)*return!AS28^2+std!$A$1*std!AS25</f>
        <v>2.4827971156285737E-4</v>
      </c>
      <c r="AT26">
        <f>(1-$A$1)*return!AT28^2+std!$A$1*std!AT25</f>
        <v>4.3321820789751292E-4</v>
      </c>
      <c r="AU26">
        <f>(1-$A$1)*return!AU28^2+std!$A$1*std!AU25</f>
        <v>1.8094808261116851E-4</v>
      </c>
      <c r="AV26">
        <f>(1-$A$1)*return!AV28^2+std!$A$1*std!AV25</f>
        <v>4.3897717922355267E-4</v>
      </c>
      <c r="AW26">
        <f>(1-$A$1)*return!AW28^2+std!$A$1*std!AW25</f>
        <v>2.5131713249492359E-4</v>
      </c>
      <c r="AX26">
        <f>(1-$A$1)*return!AX28^2+std!$A$1*std!AX25</f>
        <v>2.8224568377343103E-4</v>
      </c>
      <c r="AY26">
        <f>(1-$A$1)*return!AY28^2+std!$A$1*std!AY25</f>
        <v>2.1084866417380929E-4</v>
      </c>
    </row>
    <row r="27" spans="1:51" x14ac:dyDescent="0.3">
      <c r="A27" s="1">
        <v>43593</v>
      </c>
      <c r="B27">
        <f>(1-$A$1)*return!B29^2+std!$A$1*std!B26</f>
        <v>2.2657640495312071E-4</v>
      </c>
      <c r="C27">
        <f>(1-$A$1)*return!C29^2+std!$A$1*std!C26</f>
        <v>2.2371904238136555E-4</v>
      </c>
      <c r="D27">
        <f>(1-$A$1)*return!D29^2+std!$A$1*std!D26</f>
        <v>1.7476683921191592E-4</v>
      </c>
      <c r="E27">
        <f>(1-$A$1)*return!E29^2+std!$A$1*std!E26</f>
        <v>2.7387403417597744E-4</v>
      </c>
      <c r="F27">
        <f>(1-$A$1)*return!F29^2+std!$A$1*std!F26</f>
        <v>1.9695748095212038E-4</v>
      </c>
      <c r="G27">
        <f>(1-$A$1)*return!G29^2+std!$A$1*std!G26</f>
        <v>7.6231863711924311E-5</v>
      </c>
      <c r="H27">
        <f>(1-$A$1)*return!H29^2+std!$A$1*std!H26</f>
        <v>1.3057998023523689E-3</v>
      </c>
      <c r="I27">
        <f>(1-$A$1)*return!I29^2+std!$A$1*std!I26</f>
        <v>1.9717459103519015E-3</v>
      </c>
      <c r="J27">
        <f>(1-$A$1)*return!J29^2+std!$A$1*std!J26</f>
        <v>1.4525259470868625E-4</v>
      </c>
      <c r="K27">
        <f>(1-$A$1)*return!K29^2+std!$A$1*std!K26</f>
        <v>2.5690165046897678E-4</v>
      </c>
      <c r="L27">
        <f>(1-$A$1)*return!L29^2+std!$A$1*std!L26</f>
        <v>2.9967335353491589E-4</v>
      </c>
      <c r="M27">
        <f>(1-$A$1)*return!M29^2+std!$A$1*std!M26</f>
        <v>1.0556932578853168E-4</v>
      </c>
      <c r="N27">
        <f>(1-$A$1)*return!N29^2+std!$A$1*std!N26</f>
        <v>9.7652798396298841E-5</v>
      </c>
      <c r="O27">
        <f>(1-$A$1)*return!O29^2+std!$A$1*std!O26</f>
        <v>2.9778470382097968E-4</v>
      </c>
      <c r="P27">
        <f>(1-$A$1)*return!P29^2+std!$A$1*std!P26</f>
        <v>7.2551382636766432E-5</v>
      </c>
      <c r="Q27">
        <f>(1-$A$1)*return!Q29^2+std!$A$1*std!Q26</f>
        <v>1.4179176515790652E-4</v>
      </c>
      <c r="R27">
        <f>(1-$A$1)*return!R29^2+std!$A$1*std!R26</f>
        <v>1.638419041736E-4</v>
      </c>
      <c r="S27">
        <f>(1-$A$1)*return!S29^2+std!$A$1*std!S26</f>
        <v>1.2317795197048844E-4</v>
      </c>
      <c r="T27">
        <f>(1-$A$1)*return!T29^2+std!$A$1*std!T26</f>
        <v>1.5541079291822384E-4</v>
      </c>
      <c r="U27">
        <f>(1-$A$1)*return!U29^2+std!$A$1*std!U26</f>
        <v>2.8405588564249122E-4</v>
      </c>
      <c r="V27">
        <f>(1-$A$1)*return!V29^2+std!$A$1*std!V26</f>
        <v>4.8349912783129966E-4</v>
      </c>
      <c r="W27">
        <f>(1-$A$1)*return!W29^2+std!$A$1*std!W26</f>
        <v>8.0113027506554689E-5</v>
      </c>
      <c r="X27">
        <f>(1-$A$1)*return!X29^2+std!$A$1*std!X26</f>
        <v>8.2987986381447844E-5</v>
      </c>
      <c r="Y27">
        <f>(1-$A$1)*return!Y29^2+std!$A$1*std!Y26</f>
        <v>1.8551670313151597E-4</v>
      </c>
      <c r="Z27">
        <f>(1-$A$1)*return!Z29^2+std!$A$1*std!Z26</f>
        <v>5.6646184936880184E-4</v>
      </c>
      <c r="AA27">
        <f>(1-$A$1)*return!AA29^2+std!$A$1*std!AA26</f>
        <v>1.1214562780189622E-4</v>
      </c>
      <c r="AB27">
        <f>(1-$A$1)*return!AB29^2+std!$A$1*std!AB26</f>
        <v>7.0304017131263708E-4</v>
      </c>
      <c r="AC27">
        <f>(1-$A$1)*return!AC29^2+std!$A$1*std!AC26</f>
        <v>1.1870499897525287E-4</v>
      </c>
      <c r="AD27">
        <f>(1-$A$1)*return!AD29^2+std!$A$1*std!AD26</f>
        <v>1.9780960862048202E-4</v>
      </c>
      <c r="AE27">
        <f>(1-$A$1)*return!AE29^2+std!$A$1*std!AE26</f>
        <v>1.0820797517853095E-4</v>
      </c>
      <c r="AF27">
        <f>(1-$A$1)*return!AF29^2+std!$A$1*std!AF26</f>
        <v>5.4316893833205198E-5</v>
      </c>
      <c r="AG27">
        <f>(1-$A$1)*return!AG29^2+std!$A$1*std!AG26</f>
        <v>1.6806851065713916E-4</v>
      </c>
      <c r="AH27">
        <f>(1-$A$1)*return!AH29^2+std!$A$1*std!AH26</f>
        <v>9.4999463313787946E-5</v>
      </c>
      <c r="AI27">
        <f>(1-$A$1)*return!AI29^2+std!$A$1*std!AI26</f>
        <v>1.5254702238971785E-4</v>
      </c>
      <c r="AJ27">
        <f>(1-$A$1)*return!AJ29^2+std!$A$1*std!AJ26</f>
        <v>4.6671535371973051E-4</v>
      </c>
      <c r="AK27">
        <f>(1-$A$1)*return!AK29^2+std!$A$1*std!AK26</f>
        <v>2.6945201115287831E-4</v>
      </c>
      <c r="AL27">
        <f>(1-$A$1)*return!AL29^2+std!$A$1*std!AL26</f>
        <v>5.9745594883426289E-4</v>
      </c>
      <c r="AM27">
        <f>(1-$A$1)*return!AM29^2+std!$A$1*std!AM26</f>
        <v>4.1086314690660475E-4</v>
      </c>
      <c r="AN27">
        <f>(1-$A$1)*return!AN29^2+std!$A$1*std!AN26</f>
        <v>3.8953395042001007E-4</v>
      </c>
      <c r="AO27">
        <f>(1-$A$1)*return!AO29^2+std!$A$1*std!AO26</f>
        <v>1.2743925057683532E-4</v>
      </c>
      <c r="AP27">
        <f>(1-$A$1)*return!AP29^2+std!$A$1*std!AP26</f>
        <v>7.3043497373486498E-5</v>
      </c>
      <c r="AQ27">
        <f>(1-$A$1)*return!AQ29^2+std!$A$1*std!AQ26</f>
        <v>5.098058598094231E-4</v>
      </c>
      <c r="AR27">
        <f>(1-$A$1)*return!AR29^2+std!$A$1*std!AR26</f>
        <v>1.1559332164847645E-4</v>
      </c>
      <c r="AS27">
        <f>(1-$A$1)*return!AS29^2+std!$A$1*std!AS26</f>
        <v>2.3449626635737561E-4</v>
      </c>
      <c r="AT27">
        <f>(1-$A$1)*return!AT29^2+std!$A$1*std!AT26</f>
        <v>4.0944710214636831E-4</v>
      </c>
      <c r="AU27">
        <f>(1-$A$1)*return!AU29^2+std!$A$1*std!AU26</f>
        <v>1.7673457974762185E-4</v>
      </c>
      <c r="AV27">
        <f>(1-$A$1)*return!AV29^2+std!$A$1*std!AV26</f>
        <v>4.2064105464259294E-4</v>
      </c>
      <c r="AW27">
        <f>(1-$A$1)*return!AW29^2+std!$A$1*std!AW26</f>
        <v>3.0304178461746463E-4</v>
      </c>
      <c r="AX27">
        <f>(1-$A$1)*return!AX29^2+std!$A$1*std!AX26</f>
        <v>2.6531327444206493E-4</v>
      </c>
      <c r="AY27">
        <f>(1-$A$1)*return!AY29^2+std!$A$1*std!AY26</f>
        <v>2.0058967457807416E-4</v>
      </c>
    </row>
    <row r="28" spans="1:51" x14ac:dyDescent="0.3">
      <c r="A28" s="1">
        <v>43594</v>
      </c>
      <c r="B28">
        <f>(1-$A$1)*return!B30^2+std!$A$1*std!B27</f>
        <v>2.4545606110293225E-4</v>
      </c>
      <c r="C28">
        <f>(1-$A$1)*return!C30^2+std!$A$1*std!C27</f>
        <v>2.1513497732174308E-4</v>
      </c>
      <c r="D28">
        <f>(1-$A$1)*return!D30^2+std!$A$1*std!D27</f>
        <v>1.8086467646928956E-4</v>
      </c>
      <c r="E28">
        <f>(1-$A$1)*return!E30^2+std!$A$1*std!E27</f>
        <v>2.5958929183590907E-4</v>
      </c>
      <c r="F28">
        <f>(1-$A$1)*return!F30^2+std!$A$1*std!F27</f>
        <v>1.8589492908626577E-4</v>
      </c>
      <c r="G28">
        <f>(1-$A$1)*return!G30^2+std!$A$1*std!G27</f>
        <v>8.5382809584251773E-5</v>
      </c>
      <c r="H28">
        <f>(1-$A$1)*return!H30^2+std!$A$1*std!H27</f>
        <v>1.2280981593247417E-3</v>
      </c>
      <c r="I28">
        <f>(1-$A$1)*return!I30^2+std!$A$1*std!I27</f>
        <v>1.858334179862304E-3</v>
      </c>
      <c r="J28">
        <f>(1-$A$1)*return!J30^2+std!$A$1*std!J27</f>
        <v>1.3692272592568446E-4</v>
      </c>
      <c r="K28">
        <f>(1-$A$1)*return!K30^2+std!$A$1*std!K27</f>
        <v>2.4222780746379531E-4</v>
      </c>
      <c r="L28">
        <f>(1-$A$1)*return!L30^2+std!$A$1*std!L27</f>
        <v>2.8597970668650836E-4</v>
      </c>
      <c r="M28">
        <f>(1-$A$1)*return!M30^2+std!$A$1*std!M27</f>
        <v>1.0300909483167775E-4</v>
      </c>
      <c r="N28">
        <f>(1-$A$1)*return!N30^2+std!$A$1*std!N27</f>
        <v>9.3638884589083339E-5</v>
      </c>
      <c r="O28">
        <f>(1-$A$1)*return!O30^2+std!$A$1*std!O27</f>
        <v>2.8055565609469072E-4</v>
      </c>
      <c r="P28">
        <f>(1-$A$1)*return!P30^2+std!$A$1*std!P27</f>
        <v>7.1048806822715329E-5</v>
      </c>
      <c r="Q28">
        <f>(1-$A$1)*return!Q30^2+std!$A$1*std!Q27</f>
        <v>1.3332261808446282E-4</v>
      </c>
      <c r="R28">
        <f>(1-$A$1)*return!R30^2+std!$A$1*std!R27</f>
        <v>1.7000664723969077E-4</v>
      </c>
      <c r="S28">
        <f>(1-$A$1)*return!S30^2+std!$A$1*std!S27</f>
        <v>1.1633620125862433E-4</v>
      </c>
      <c r="T28">
        <f>(1-$A$1)*return!T30^2+std!$A$1*std!T27</f>
        <v>1.4637808726380703E-4</v>
      </c>
      <c r="U28">
        <f>(1-$A$1)*return!U30^2+std!$A$1*std!U27</f>
        <v>2.6877677128847826E-4</v>
      </c>
      <c r="V28">
        <f>(1-$A$1)*return!V30^2+std!$A$1*std!V27</f>
        <v>4.5891716623549367E-4</v>
      </c>
      <c r="W28">
        <f>(1-$A$1)*return!W30^2+std!$A$1*std!W27</f>
        <v>8.1996196532592208E-5</v>
      </c>
      <c r="X28">
        <f>(1-$A$1)*return!X30^2+std!$A$1*std!X27</f>
        <v>8.5921544730666925E-5</v>
      </c>
      <c r="Y28">
        <f>(1-$A$1)*return!Y30^2+std!$A$1*std!Y27</f>
        <v>1.7928854113999473E-4</v>
      </c>
      <c r="Z28">
        <f>(1-$A$1)*return!Z30^2+std!$A$1*std!Z27</f>
        <v>7.1184682514684422E-4</v>
      </c>
      <c r="AA28">
        <f>(1-$A$1)*return!AA30^2+std!$A$1*std!AA27</f>
        <v>1.0583404009258252E-4</v>
      </c>
      <c r="AB28">
        <f>(1-$A$1)*return!AB30^2+std!$A$1*std!AB27</f>
        <v>6.620298707509213E-4</v>
      </c>
      <c r="AC28">
        <f>(1-$A$1)*return!AC30^2+std!$A$1*std!AC27</f>
        <v>1.3883889523729859E-4</v>
      </c>
      <c r="AD28">
        <f>(1-$A$1)*return!AD30^2+std!$A$1*std!AD27</f>
        <v>1.9046800540409902E-4</v>
      </c>
      <c r="AE28">
        <f>(1-$A$1)*return!AE30^2+std!$A$1*std!AE27</f>
        <v>1.081297760147687E-4</v>
      </c>
      <c r="AF28">
        <f>(1-$A$1)*return!AF30^2+std!$A$1*std!AF27</f>
        <v>5.3165571352768533E-5</v>
      </c>
      <c r="AG28">
        <f>(1-$A$1)*return!AG30^2+std!$A$1*std!AG27</f>
        <v>1.579847816129855E-4</v>
      </c>
      <c r="AH28">
        <f>(1-$A$1)*return!AH30^2+std!$A$1*std!AH27</f>
        <v>8.9895792324280667E-5</v>
      </c>
      <c r="AI28">
        <f>(1-$A$1)*return!AI30^2+std!$A$1*std!AI27</f>
        <v>1.4419317577676178E-4</v>
      </c>
      <c r="AJ28">
        <f>(1-$A$1)*return!AJ30^2+std!$A$1*std!AJ27</f>
        <v>4.5068226740578045E-4</v>
      </c>
      <c r="AK28">
        <f>(1-$A$1)*return!AK30^2+std!$A$1*std!AK27</f>
        <v>2.532848904837056E-4</v>
      </c>
      <c r="AL28">
        <f>(1-$A$1)*return!AL30^2+std!$A$1*std!AL27</f>
        <v>5.6377850703859993E-4</v>
      </c>
      <c r="AM28">
        <f>(1-$A$1)*return!AM30^2+std!$A$1*std!AM27</f>
        <v>3.8621135809220847E-4</v>
      </c>
      <c r="AN28">
        <f>(1-$A$1)*return!AN30^2+std!$A$1*std!AN27</f>
        <v>3.943630190691717E-4</v>
      </c>
      <c r="AO28">
        <f>(1-$A$1)*return!AO30^2+std!$A$1*std!AO27</f>
        <v>1.2034284633858947E-4</v>
      </c>
      <c r="AP28">
        <f>(1-$A$1)*return!AP30^2+std!$A$1*std!AP27</f>
        <v>6.8664289526535076E-5</v>
      </c>
      <c r="AQ28">
        <f>(1-$A$1)*return!AQ30^2+std!$A$1*std!AQ27</f>
        <v>4.7966063929268007E-4</v>
      </c>
      <c r="AR28">
        <f>(1-$A$1)*return!AR30^2+std!$A$1*std!AR27</f>
        <v>1.0865812103082301E-4</v>
      </c>
      <c r="AS28">
        <f>(1-$A$1)*return!AS30^2+std!$A$1*std!AS27</f>
        <v>2.227905134472446E-4</v>
      </c>
      <c r="AT28">
        <f>(1-$A$1)*return!AT30^2+std!$A$1*std!AT27</f>
        <v>3.8638564463319605E-4</v>
      </c>
      <c r="AU28">
        <f>(1-$A$1)*return!AU30^2+std!$A$1*std!AU27</f>
        <v>1.6620588769006872E-4</v>
      </c>
      <c r="AV28">
        <f>(1-$A$1)*return!AV30^2+std!$A$1*std!AV27</f>
        <v>4.0192383905419672E-4</v>
      </c>
      <c r="AW28">
        <f>(1-$A$1)*return!AW30^2+std!$A$1*std!AW27</f>
        <v>2.9597780676332368E-4</v>
      </c>
      <c r="AX28">
        <f>(1-$A$1)*return!AX30^2+std!$A$1*std!AX27</f>
        <v>2.5639587817829828E-4</v>
      </c>
      <c r="AY28">
        <f>(1-$A$1)*return!AY30^2+std!$A$1*std!AY27</f>
        <v>1.8868608904016579E-4</v>
      </c>
    </row>
    <row r="29" spans="1:51" x14ac:dyDescent="0.3">
      <c r="A29" s="1">
        <v>43595</v>
      </c>
      <c r="B29">
        <f>(1-$A$1)*return!B31^2+std!$A$1*std!B28</f>
        <v>2.3153010805384793E-4</v>
      </c>
      <c r="C29">
        <f>(1-$A$1)*return!C31^2+std!$A$1*std!C28</f>
        <v>2.0544496904291692E-4</v>
      </c>
      <c r="D29">
        <f>(1-$A$1)*return!D31^2+std!$A$1*std!D28</f>
        <v>1.7406219232733841E-4</v>
      </c>
      <c r="E29">
        <f>(1-$A$1)*return!E31^2+std!$A$1*std!E28</f>
        <v>2.4616163403624479E-4</v>
      </c>
      <c r="F29">
        <f>(1-$A$1)*return!F31^2+std!$A$1*std!F28</f>
        <v>1.803942529238863E-4</v>
      </c>
      <c r="G29">
        <f>(1-$A$1)*return!G31^2+std!$A$1*std!G28</f>
        <v>1.087605288979111E-4</v>
      </c>
      <c r="H29">
        <f>(1-$A$1)*return!H31^2+std!$A$1*std!H28</f>
        <v>1.2022857330333855E-3</v>
      </c>
      <c r="I29">
        <f>(1-$A$1)*return!I31^2+std!$A$1*std!I28</f>
        <v>1.7822367590208956E-3</v>
      </c>
      <c r="J29">
        <f>(1-$A$1)*return!J31^2+std!$A$1*std!J28</f>
        <v>1.3681116512051402E-4</v>
      </c>
      <c r="K29">
        <f>(1-$A$1)*return!K31^2+std!$A$1*std!K28</f>
        <v>2.5931709972648685E-4</v>
      </c>
      <c r="L29">
        <f>(1-$A$1)*return!L31^2+std!$A$1*std!L28</f>
        <v>2.7044966292027773E-4</v>
      </c>
      <c r="M29">
        <f>(1-$A$1)*return!M31^2+std!$A$1*std!M28</f>
        <v>1.1383881708683578E-4</v>
      </c>
      <c r="N29">
        <f>(1-$A$1)*return!N31^2+std!$A$1*std!N28</f>
        <v>9.3044401954376033E-5</v>
      </c>
      <c r="O29">
        <f>(1-$A$1)*return!O31^2+std!$A$1*std!O28</f>
        <v>2.7080244898097046E-4</v>
      </c>
      <c r="P29">
        <f>(1-$A$1)*return!P31^2+std!$A$1*std!P28</f>
        <v>6.7438454560727289E-5</v>
      </c>
      <c r="Q29">
        <f>(1-$A$1)*return!Q31^2+std!$A$1*std!Q28</f>
        <v>1.2532373459382275E-4</v>
      </c>
      <c r="R29">
        <f>(1-$A$1)*return!R31^2+std!$A$1*std!R28</f>
        <v>1.7075574921939226E-4</v>
      </c>
      <c r="S29">
        <f>(1-$A$1)*return!S31^2+std!$A$1*std!S28</f>
        <v>1.105098391224032E-4</v>
      </c>
      <c r="T29">
        <f>(1-$A$1)*return!T31^2+std!$A$1*std!T28</f>
        <v>1.3760189524888479E-4</v>
      </c>
      <c r="U29">
        <f>(1-$A$1)*return!U31^2+std!$A$1*std!U28</f>
        <v>2.534636028325875E-4</v>
      </c>
      <c r="V29">
        <f>(1-$A$1)*return!V31^2+std!$A$1*std!V28</f>
        <v>4.367907485316684E-4</v>
      </c>
      <c r="W29">
        <f>(1-$A$1)*return!W31^2+std!$A$1*std!W28</f>
        <v>7.7459116715783554E-5</v>
      </c>
      <c r="X29">
        <f>(1-$A$1)*return!X31^2+std!$A$1*std!X28</f>
        <v>9.3338806491498265E-5</v>
      </c>
      <c r="Y29">
        <f>(1-$A$1)*return!Y31^2+std!$A$1*std!Y28</f>
        <v>1.6856561332653108E-4</v>
      </c>
      <c r="Z29">
        <f>(1-$A$1)*return!Z31^2+std!$A$1*std!Z28</f>
        <v>6.7404994021403274E-4</v>
      </c>
      <c r="AA29">
        <f>(1-$A$1)*return!AA31^2+std!$A$1*std!AA28</f>
        <v>1.0319925166748493E-4</v>
      </c>
      <c r="AB29">
        <f>(1-$A$1)*return!AB31^2+std!$A$1*std!AB28</f>
        <v>6.6666703725088122E-4</v>
      </c>
      <c r="AC29">
        <f>(1-$A$1)*return!AC31^2+std!$A$1*std!AC28</f>
        <v>1.317434438791208E-4</v>
      </c>
      <c r="AD29">
        <f>(1-$A$1)*return!AD31^2+std!$A$1*std!AD28</f>
        <v>1.7999246701200765E-4</v>
      </c>
      <c r="AE29">
        <f>(1-$A$1)*return!AE31^2+std!$A$1*std!AE28</f>
        <v>1.0575561903842521E-4</v>
      </c>
      <c r="AF29">
        <f>(1-$A$1)*return!AF31^2+std!$A$1*std!AF28</f>
        <v>5.186794286132448E-5</v>
      </c>
      <c r="AG29">
        <f>(1-$A$1)*return!AG31^2+std!$A$1*std!AG28</f>
        <v>1.5849720238512188E-4</v>
      </c>
      <c r="AH29">
        <f>(1-$A$1)*return!AH31^2+std!$A$1*std!AH28</f>
        <v>8.7789461578181922E-5</v>
      </c>
      <c r="AI29">
        <f>(1-$A$1)*return!AI31^2+std!$A$1*std!AI28</f>
        <v>1.36503724705307E-4</v>
      </c>
      <c r="AJ29">
        <f>(1-$A$1)*return!AJ31^2+std!$A$1*std!AJ28</f>
        <v>4.2511608578300463E-4</v>
      </c>
      <c r="AK29">
        <f>(1-$A$1)*return!AK31^2+std!$A$1*std!AK28</f>
        <v>2.3810006328138207E-4</v>
      </c>
      <c r="AL29">
        <f>(1-$A$1)*return!AL31^2+std!$A$1*std!AL28</f>
        <v>5.3879035706784636E-4</v>
      </c>
      <c r="AM29">
        <f>(1-$A$1)*return!AM31^2+std!$A$1*std!AM28</f>
        <v>3.6864192926629294E-4</v>
      </c>
      <c r="AN29">
        <f>(1-$A$1)*return!AN31^2+std!$A$1*std!AN28</f>
        <v>3.7462075584708803E-4</v>
      </c>
      <c r="AO29">
        <f>(1-$A$1)*return!AO31^2+std!$A$1*std!AO28</f>
        <v>1.1312227555827409E-4</v>
      </c>
      <c r="AP29">
        <f>(1-$A$1)*return!AP31^2+std!$A$1*std!AP28</f>
        <v>7.8828812332679216E-5</v>
      </c>
      <c r="AQ29">
        <f>(1-$A$1)*return!AQ31^2+std!$A$1*std!AQ28</f>
        <v>5.9137932058039291E-4</v>
      </c>
      <c r="AR29">
        <f>(1-$A$1)*return!AR31^2+std!$A$1*std!AR28</f>
        <v>1.0658133631250462E-4</v>
      </c>
      <c r="AS29">
        <f>(1-$A$1)*return!AS31^2+std!$A$1*std!AS28</f>
        <v>2.0943467406855137E-4</v>
      </c>
      <c r="AT29">
        <f>(1-$A$1)*return!AT31^2+std!$A$1*std!AT28</f>
        <v>3.7333719269721561E-4</v>
      </c>
      <c r="AU29">
        <f>(1-$A$1)*return!AU31^2+std!$A$1*std!AU28</f>
        <v>1.5664458570778446E-4</v>
      </c>
      <c r="AV29">
        <f>(1-$A$1)*return!AV31^2+std!$A$1*std!AV28</f>
        <v>3.7848690484061984E-4</v>
      </c>
      <c r="AW29">
        <f>(1-$A$1)*return!AW31^2+std!$A$1*std!AW28</f>
        <v>2.782872086294335E-4</v>
      </c>
      <c r="AX29">
        <f>(1-$A$1)*return!AX31^2+std!$A$1*std!AX28</f>
        <v>2.526888423824272E-4</v>
      </c>
      <c r="AY29">
        <f>(1-$A$1)*return!AY31^2+std!$A$1*std!AY28</f>
        <v>1.806401649296565E-4</v>
      </c>
    </row>
    <row r="30" spans="1:51" x14ac:dyDescent="0.3">
      <c r="A30" s="1">
        <v>43598</v>
      </c>
      <c r="B30">
        <f>(1-$A$1)*return!B32^2+std!$A$1*std!B29</f>
        <v>3.5341232713066999E-4</v>
      </c>
      <c r="C30">
        <f>(1-$A$1)*return!C32^2+std!$A$1*std!C29</f>
        <v>2.3030339856081869E-4</v>
      </c>
      <c r="D30">
        <f>(1-$A$1)*return!D32^2+std!$A$1*std!D29</f>
        <v>2.4022712220999313E-4</v>
      </c>
      <c r="E30">
        <f>(1-$A$1)*return!E32^2+std!$A$1*std!E29</f>
        <v>3.1600055424019523E-4</v>
      </c>
      <c r="F30">
        <f>(1-$A$1)*return!F32^2+std!$A$1*std!F29</f>
        <v>2.6308744695296147E-4</v>
      </c>
      <c r="G30">
        <f>(1-$A$1)*return!G32^2+std!$A$1*std!G29</f>
        <v>1.7854001354160163E-4</v>
      </c>
      <c r="H30">
        <f>(1-$A$1)*return!H32^2+std!$A$1*std!H29</f>
        <v>1.1895194882777639E-3</v>
      </c>
      <c r="I30">
        <f>(1-$A$1)*return!I32^2+std!$A$1*std!I29</f>
        <v>1.7069836606930478E-3</v>
      </c>
      <c r="J30">
        <f>(1-$A$1)*return!J32^2+std!$A$1*std!J29</f>
        <v>1.4606401631741601E-4</v>
      </c>
      <c r="K30">
        <f>(1-$A$1)*return!K32^2+std!$A$1*std!K29</f>
        <v>3.566725523891129E-4</v>
      </c>
      <c r="L30">
        <f>(1-$A$1)*return!L32^2+std!$A$1*std!L29</f>
        <v>3.4743844567526215E-4</v>
      </c>
      <c r="M30">
        <f>(1-$A$1)*return!M32^2+std!$A$1*std!M29</f>
        <v>1.0706182040790651E-4</v>
      </c>
      <c r="N30">
        <f>(1-$A$1)*return!N32^2+std!$A$1*std!N29</f>
        <v>1.4082662879072111E-4</v>
      </c>
      <c r="O30">
        <f>(1-$A$1)*return!O32^2+std!$A$1*std!O29</f>
        <v>3.8151482639756952E-4</v>
      </c>
      <c r="P30">
        <f>(1-$A$1)*return!P32^2+std!$A$1*std!P29</f>
        <v>8.5311826309259173E-5</v>
      </c>
      <c r="Q30">
        <f>(1-$A$1)*return!Q32^2+std!$A$1*std!Q29</f>
        <v>1.6342502947696652E-4</v>
      </c>
      <c r="R30">
        <f>(1-$A$1)*return!R32^2+std!$A$1*std!R29</f>
        <v>3.8371751843606648E-4</v>
      </c>
      <c r="S30">
        <f>(1-$A$1)*return!S32^2+std!$A$1*std!S29</f>
        <v>2.3086665368358381E-4</v>
      </c>
      <c r="T30">
        <f>(1-$A$1)*return!T32^2+std!$A$1*std!T29</f>
        <v>2.0465139008220962E-4</v>
      </c>
      <c r="U30">
        <f>(1-$A$1)*return!U32^2+std!$A$1*std!U29</f>
        <v>3.8661212640253876E-4</v>
      </c>
      <c r="V30">
        <f>(1-$A$1)*return!V32^2+std!$A$1*std!V29</f>
        <v>4.5130551013318379E-4</v>
      </c>
      <c r="W30">
        <f>(1-$A$1)*return!W32^2+std!$A$1*std!W29</f>
        <v>7.4216457310525191E-5</v>
      </c>
      <c r="X30">
        <f>(1-$A$1)*return!X32^2+std!$A$1*std!X29</f>
        <v>1.1385245275614272E-4</v>
      </c>
      <c r="Y30">
        <f>(1-$A$1)*return!Y32^2+std!$A$1*std!Y29</f>
        <v>2.4071150234159395E-4</v>
      </c>
      <c r="Z30">
        <f>(1-$A$1)*return!Z32^2+std!$A$1*std!Z29</f>
        <v>6.9376720499765251E-4</v>
      </c>
      <c r="AA30">
        <f>(1-$A$1)*return!AA32^2+std!$A$1*std!AA29</f>
        <v>9.8454283053084297E-5</v>
      </c>
      <c r="AB30">
        <f>(1-$A$1)*return!AB32^2+std!$A$1*std!AB29</f>
        <v>8.685251926506902E-4</v>
      </c>
      <c r="AC30">
        <f>(1-$A$1)*return!AC32^2+std!$A$1*std!AC29</f>
        <v>1.4097248256710466E-4</v>
      </c>
      <c r="AD30">
        <f>(1-$A$1)*return!AD32^2+std!$A$1*std!AD29</f>
        <v>3.3921820209026013E-4</v>
      </c>
      <c r="AE30">
        <f>(1-$A$1)*return!AE32^2+std!$A$1*std!AE29</f>
        <v>1.9241315075284703E-4</v>
      </c>
      <c r="AF30">
        <f>(1-$A$1)*return!AF32^2+std!$A$1*std!AF29</f>
        <v>7.5864770107268026E-5</v>
      </c>
      <c r="AG30">
        <f>(1-$A$1)*return!AG32^2+std!$A$1*std!AG29</f>
        <v>2.0365305616041438E-4</v>
      </c>
      <c r="AH30">
        <f>(1-$A$1)*return!AH32^2+std!$A$1*std!AH29</f>
        <v>1.4780883817355273E-4</v>
      </c>
      <c r="AI30">
        <f>(1-$A$1)*return!AI32^2+std!$A$1*std!AI29</f>
        <v>2.7822570209443278E-4</v>
      </c>
      <c r="AJ30">
        <f>(1-$A$1)*return!AJ32^2+std!$A$1*std!AJ29</f>
        <v>4.1009193912476001E-4</v>
      </c>
      <c r="AK30">
        <f>(1-$A$1)*return!AK32^2+std!$A$1*std!AK29</f>
        <v>4.3494636588503198E-4</v>
      </c>
      <c r="AL30">
        <f>(1-$A$1)*return!AL32^2+std!$A$1*std!AL29</f>
        <v>7.5705210022432865E-4</v>
      </c>
      <c r="AM30">
        <f>(1-$A$1)*return!AM32^2+std!$A$1*std!AM29</f>
        <v>3.8438554759203362E-4</v>
      </c>
      <c r="AN30">
        <f>(1-$A$1)*return!AN32^2+std!$A$1*std!AN29</f>
        <v>5.9327161770221862E-4</v>
      </c>
      <c r="AO30">
        <f>(1-$A$1)*return!AO32^2+std!$A$1*std!AO29</f>
        <v>1.354581803469816E-4</v>
      </c>
      <c r="AP30">
        <f>(1-$A$1)*return!AP32^2+std!$A$1*std!AP29</f>
        <v>7.6762149730879098E-5</v>
      </c>
      <c r="AQ30">
        <f>(1-$A$1)*return!AQ32^2+std!$A$1*std!AQ29</f>
        <v>7.9961025125334481E-4</v>
      </c>
      <c r="AR30">
        <f>(1-$A$1)*return!AR32^2+std!$A$1*std!AR29</f>
        <v>1.3695563354445322E-4</v>
      </c>
      <c r="AS30">
        <f>(1-$A$1)*return!AS32^2+std!$A$1*std!AS29</f>
        <v>2.3772386682776301E-4</v>
      </c>
      <c r="AT30">
        <f>(1-$A$1)*return!AT32^2+std!$A$1*std!AT29</f>
        <v>6.8427964084538445E-4</v>
      </c>
      <c r="AU30">
        <f>(1-$A$1)*return!AU32^2+std!$A$1*std!AU29</f>
        <v>1.8366293923620608E-4</v>
      </c>
      <c r="AV30">
        <f>(1-$A$1)*return!AV32^2+std!$A$1*std!AV29</f>
        <v>3.806222907488111E-4</v>
      </c>
      <c r="AW30">
        <f>(1-$A$1)*return!AW32^2+std!$A$1*std!AW29</f>
        <v>4.4333501656115609E-4</v>
      </c>
      <c r="AX30">
        <f>(1-$A$1)*return!AX32^2+std!$A$1*std!AX29</f>
        <v>4.5264147673326765E-4</v>
      </c>
      <c r="AY30">
        <f>(1-$A$1)*return!AY32^2+std!$A$1*std!AY29</f>
        <v>2.2070922385637458E-4</v>
      </c>
    </row>
    <row r="31" spans="1:51" x14ac:dyDescent="0.3">
      <c r="A31" s="1">
        <v>43599</v>
      </c>
      <c r="B31">
        <f>(1-$A$1)*return!B33^2+std!$A$1*std!B30</f>
        <v>3.3583674589375719E-4</v>
      </c>
      <c r="C31">
        <f>(1-$A$1)*return!C33^2+std!$A$1*std!C30</f>
        <v>2.1688815103884955E-4</v>
      </c>
      <c r="D31">
        <f>(1-$A$1)*return!D33^2+std!$A$1*std!D30</f>
        <v>2.3602173552784547E-4</v>
      </c>
      <c r="E31">
        <f>(1-$A$1)*return!E33^2+std!$A$1*std!E30</f>
        <v>4.1786560377989751E-4</v>
      </c>
      <c r="F31">
        <f>(1-$A$1)*return!F33^2+std!$A$1*std!F30</f>
        <v>2.6156911235984426E-4</v>
      </c>
      <c r="G31">
        <f>(1-$A$1)*return!G33^2+std!$A$1*std!G30</f>
        <v>1.7350449159985224E-4</v>
      </c>
      <c r="H31">
        <f>(1-$A$1)*return!H33^2+std!$A$1*std!H30</f>
        <v>1.1458993307614704E-3</v>
      </c>
      <c r="I31">
        <f>(1-$A$1)*return!I33^2+std!$A$1*std!I30</f>
        <v>1.6462283190149126E-3</v>
      </c>
      <c r="J31">
        <f>(1-$A$1)*return!J33^2+std!$A$1*std!J30</f>
        <v>1.4859216391241588E-4</v>
      </c>
      <c r="K31">
        <f>(1-$A$1)*return!K33^2+std!$A$1*std!K30</f>
        <v>3.9526250967305301E-4</v>
      </c>
      <c r="L31">
        <f>(1-$A$1)*return!L33^2+std!$A$1*std!L30</f>
        <v>3.4086060212601345E-4</v>
      </c>
      <c r="M31">
        <f>(1-$A$1)*return!M33^2+std!$A$1*std!M30</f>
        <v>1.0203086673915018E-4</v>
      </c>
      <c r="N31">
        <f>(1-$A$1)*return!N33^2+std!$A$1*std!N30</f>
        <v>1.3653174068761103E-4</v>
      </c>
      <c r="O31">
        <f>(1-$A$1)*return!O33^2+std!$A$1*std!O30</f>
        <v>3.6711637227303739E-4</v>
      </c>
      <c r="P31">
        <f>(1-$A$1)*return!P33^2+std!$A$1*std!P30</f>
        <v>8.1643806392110073E-5</v>
      </c>
      <c r="Q31">
        <f>(1-$A$1)*return!Q33^2+std!$A$1*std!Q30</f>
        <v>1.5738071124623093E-4</v>
      </c>
      <c r="R31">
        <f>(1-$A$1)*return!R33^2+std!$A$1*std!R30</f>
        <v>3.6427021517562681E-4</v>
      </c>
      <c r="S31">
        <f>(1-$A$1)*return!S33^2+std!$A$1*std!S30</f>
        <v>2.2717390646683294E-4</v>
      </c>
      <c r="T31">
        <f>(1-$A$1)*return!T33^2+std!$A$1*std!T30</f>
        <v>2.4268709092283019E-4</v>
      </c>
      <c r="U31">
        <f>(1-$A$1)*return!U33^2+std!$A$1*std!U30</f>
        <v>3.9179369653192668E-4</v>
      </c>
      <c r="V31">
        <f>(1-$A$1)*return!V33^2+std!$A$1*std!V30</f>
        <v>4.5992373298380087E-4</v>
      </c>
      <c r="W31">
        <f>(1-$A$1)*return!W33^2+std!$A$1*std!W30</f>
        <v>7.0485734491069216E-5</v>
      </c>
      <c r="X31">
        <f>(1-$A$1)*return!X33^2+std!$A$1*std!X30</f>
        <v>1.0769168940502529E-4</v>
      </c>
      <c r="Y31">
        <f>(1-$A$1)*return!Y33^2+std!$A$1*std!Y30</f>
        <v>2.2641679480370113E-4</v>
      </c>
      <c r="Z31">
        <f>(1-$A$1)*return!Z33^2+std!$A$1*std!Z30</f>
        <v>6.5712973987615394E-4</v>
      </c>
      <c r="AA31">
        <f>(1-$A$1)*return!AA33^2+std!$A$1*std!AA30</f>
        <v>1.1689290733605668E-4</v>
      </c>
      <c r="AB31">
        <f>(1-$A$1)*return!AB33^2+std!$A$1*std!AB30</f>
        <v>9.1402391629083165E-4</v>
      </c>
      <c r="AC31">
        <f>(1-$A$1)*return!AC33^2+std!$A$1*std!AC30</f>
        <v>1.6596619112881493E-4</v>
      </c>
      <c r="AD31">
        <f>(1-$A$1)*return!AD33^2+std!$A$1*std!AD30</f>
        <v>3.2992406501426534E-4</v>
      </c>
      <c r="AE31">
        <f>(1-$A$1)*return!AE33^2+std!$A$1*std!AE30</f>
        <v>1.9252361975903313E-4</v>
      </c>
      <c r="AF31">
        <f>(1-$A$1)*return!AF33^2+std!$A$1*std!AF30</f>
        <v>9.1056375789696077E-5</v>
      </c>
      <c r="AG31">
        <f>(1-$A$1)*return!AG33^2+std!$A$1*std!AG30</f>
        <v>1.9886061356309866E-4</v>
      </c>
      <c r="AH31">
        <f>(1-$A$1)*return!AH33^2+std!$A$1*std!AH30</f>
        <v>1.3915774837473536E-4</v>
      </c>
      <c r="AI31">
        <f>(1-$A$1)*return!AI33^2+std!$A$1*std!AI30</f>
        <v>2.806675643493142E-4</v>
      </c>
      <c r="AJ31">
        <f>(1-$A$1)*return!AJ33^2+std!$A$1*std!AJ30</f>
        <v>3.9085494520782363E-4</v>
      </c>
      <c r="AK31">
        <f>(1-$A$1)*return!AK33^2+std!$A$1*std!AK30</f>
        <v>4.4309241833035714E-4</v>
      </c>
      <c r="AL31">
        <f>(1-$A$1)*return!AL33^2+std!$A$1*std!AL30</f>
        <v>7.9572867460401793E-4</v>
      </c>
      <c r="AM31">
        <f>(1-$A$1)*return!AM33^2+std!$A$1*std!AM30</f>
        <v>4.1145735200482188E-4</v>
      </c>
      <c r="AN31">
        <f>(1-$A$1)*return!AN33^2+std!$A$1*std!AN30</f>
        <v>5.8779202951796431E-4</v>
      </c>
      <c r="AO31">
        <f>(1-$A$1)*return!AO33^2+std!$A$1*std!AO30</f>
        <v>1.3002594897846341E-4</v>
      </c>
      <c r="AP31">
        <f>(1-$A$1)*return!AP33^2+std!$A$1*std!AP30</f>
        <v>7.2387883414950672E-5</v>
      </c>
      <c r="AQ31">
        <f>(1-$A$1)*return!AQ33^2+std!$A$1*std!AQ30</f>
        <v>7.6002721497555898E-4</v>
      </c>
      <c r="AR31">
        <f>(1-$A$1)*return!AR33^2+std!$A$1*std!AR30</f>
        <v>1.4975358652286026E-4</v>
      </c>
      <c r="AS31">
        <f>(1-$A$1)*return!AS33^2+std!$A$1*std!AS30</f>
        <v>2.5488557873471016E-4</v>
      </c>
      <c r="AT31">
        <f>(1-$A$1)*return!AT33^2+std!$A$1*std!AT30</f>
        <v>6.6517907539648475E-4</v>
      </c>
      <c r="AU31">
        <f>(1-$A$1)*return!AU33^2+std!$A$1*std!AU30</f>
        <v>1.7727594053519062E-4</v>
      </c>
      <c r="AV31">
        <f>(1-$A$1)*return!AV33^2+std!$A$1*std!AV30</f>
        <v>3.6965004307643572E-4</v>
      </c>
      <c r="AW31">
        <f>(1-$A$1)*return!AW33^2+std!$A$1*std!AW30</f>
        <v>4.547040996312529E-4</v>
      </c>
      <c r="AX31">
        <f>(1-$A$1)*return!AX33^2+std!$A$1*std!AX30</f>
        <v>4.4028427080754922E-4</v>
      </c>
      <c r="AY31">
        <f>(1-$A$1)*return!AY33^2+std!$A$1*std!AY30</f>
        <v>2.3031172160158458E-4</v>
      </c>
    </row>
    <row r="32" spans="1:51" x14ac:dyDescent="0.3">
      <c r="A32" s="1">
        <v>43600</v>
      </c>
      <c r="B32">
        <f>(1-$A$1)*return!B34^2+std!$A$1*std!B31</f>
        <v>3.2479230162087413E-4</v>
      </c>
      <c r="C32">
        <f>(1-$A$1)*return!C34^2+std!$A$1*std!C31</f>
        <v>2.0511775180236162E-4</v>
      </c>
      <c r="D32">
        <f>(1-$A$1)*return!D34^2+std!$A$1*std!D31</f>
        <v>2.2658083596857159E-4</v>
      </c>
      <c r="E32">
        <f>(1-$A$1)*return!E34^2+std!$A$1*std!E31</f>
        <v>4.2452455155262509E-4</v>
      </c>
      <c r="F32">
        <f>(1-$A$1)*return!F34^2+std!$A$1*std!F31</f>
        <v>2.65488861305804E-4</v>
      </c>
      <c r="G32">
        <f>(1-$A$1)*return!G34^2+std!$A$1*std!G31</f>
        <v>1.6395859387766026E-4</v>
      </c>
      <c r="H32">
        <f>(1-$A$1)*return!H34^2+std!$A$1*std!H31</f>
        <v>1.0782272408864574E-3</v>
      </c>
      <c r="I32">
        <f>(1-$A$1)*return!I34^2+std!$A$1*std!I31</f>
        <v>1.5475911003732796E-3</v>
      </c>
      <c r="J32">
        <f>(1-$A$1)*return!J34^2+std!$A$1*std!J31</f>
        <v>1.4066339549484333E-4</v>
      </c>
      <c r="K32">
        <f>(1-$A$1)*return!K34^2+std!$A$1*std!K31</f>
        <v>3.9372485282537144E-4</v>
      </c>
      <c r="L32">
        <f>(1-$A$1)*return!L34^2+std!$A$1*std!L31</f>
        <v>3.2331696593396945E-4</v>
      </c>
      <c r="M32">
        <f>(1-$A$1)*return!M34^2+std!$A$1*std!M31</f>
        <v>1.0235230137496826E-4</v>
      </c>
      <c r="N32">
        <f>(1-$A$1)*return!N34^2+std!$A$1*std!N31</f>
        <v>1.3084320402609702E-4</v>
      </c>
      <c r="O32">
        <f>(1-$A$1)*return!O34^2+std!$A$1*std!O31</f>
        <v>3.6128319736080912E-4</v>
      </c>
      <c r="P32">
        <f>(1-$A$1)*return!P34^2+std!$A$1*std!P31</f>
        <v>7.7060751451164231E-5</v>
      </c>
      <c r="Q32">
        <f>(1-$A$1)*return!Q34^2+std!$A$1*std!Q31</f>
        <v>1.4881082434754957E-4</v>
      </c>
      <c r="R32">
        <f>(1-$A$1)*return!R34^2+std!$A$1*std!R31</f>
        <v>3.4316714747429261E-4</v>
      </c>
      <c r="S32">
        <f>(1-$A$1)*return!S34^2+std!$A$1*std!S31</f>
        <v>2.2161341537331103E-4</v>
      </c>
      <c r="T32">
        <f>(1-$A$1)*return!T34^2+std!$A$1*std!T31</f>
        <v>2.3179227134796944E-4</v>
      </c>
      <c r="U32">
        <f>(1-$A$1)*return!U34^2+std!$A$1*std!U31</f>
        <v>3.8302587737203781E-4</v>
      </c>
      <c r="V32">
        <f>(1-$A$1)*return!V34^2+std!$A$1*std!V31</f>
        <v>4.3316405306008187E-4</v>
      </c>
      <c r="W32">
        <f>(1-$A$1)*return!W34^2+std!$A$1*std!W31</f>
        <v>7.0521294961353083E-5</v>
      </c>
      <c r="X32">
        <f>(1-$A$1)*return!X34^2+std!$A$1*std!X31</f>
        <v>1.0503251225288809E-4</v>
      </c>
      <c r="Y32">
        <f>(1-$A$1)*return!Y34^2+std!$A$1*std!Y31</f>
        <v>2.1726294475563076E-4</v>
      </c>
      <c r="Z32">
        <f>(1-$A$1)*return!Z34^2+std!$A$1*std!Z31</f>
        <v>6.2359811614523183E-4</v>
      </c>
      <c r="AA32">
        <f>(1-$A$1)*return!AA34^2+std!$A$1*std!AA31</f>
        <v>1.1146029757304553E-4</v>
      </c>
      <c r="AB32">
        <f>(1-$A$1)*return!AB34^2+std!$A$1*std!AB31</f>
        <v>8.645654238357423E-4</v>
      </c>
      <c r="AC32">
        <f>(1-$A$1)*return!AC34^2+std!$A$1*std!AC31</f>
        <v>1.5675124190611889E-4</v>
      </c>
      <c r="AD32">
        <f>(1-$A$1)*return!AD34^2+std!$A$1*std!AD31</f>
        <v>3.1228426490344908E-4</v>
      </c>
      <c r="AE32">
        <f>(1-$A$1)*return!AE34^2+std!$A$1*std!AE31</f>
        <v>1.848519731025215E-4</v>
      </c>
      <c r="AF32">
        <f>(1-$A$1)*return!AF34^2+std!$A$1*std!AF31</f>
        <v>1.0090590275544081E-4</v>
      </c>
      <c r="AG32">
        <f>(1-$A$1)*return!AG34^2+std!$A$1*std!AG31</f>
        <v>1.9866202938394656E-4</v>
      </c>
      <c r="AH32">
        <f>(1-$A$1)*return!AH34^2+std!$A$1*std!AH31</f>
        <v>1.3081047412998229E-4</v>
      </c>
      <c r="AI32">
        <f>(1-$A$1)*return!AI34^2+std!$A$1*std!AI31</f>
        <v>2.7162299132519897E-4</v>
      </c>
      <c r="AJ32">
        <f>(1-$A$1)*return!AJ34^2+std!$A$1*std!AJ31</f>
        <v>3.6765731255516943E-4</v>
      </c>
      <c r="AK32">
        <f>(1-$A$1)*return!AK34^2+std!$A$1*std!AK31</f>
        <v>4.2327720214296952E-4</v>
      </c>
      <c r="AL32">
        <f>(1-$A$1)*return!AL34^2+std!$A$1*std!AL31</f>
        <v>7.6984206114123223E-4</v>
      </c>
      <c r="AM32">
        <f>(1-$A$1)*return!AM34^2+std!$A$1*std!AM31</f>
        <v>3.8694371510806553E-4</v>
      </c>
      <c r="AN32">
        <f>(1-$A$1)*return!AN34^2+std!$A$1*std!AN31</f>
        <v>5.6656601135006098E-4</v>
      </c>
      <c r="AO32">
        <f>(1-$A$1)*return!AO34^2+std!$A$1*std!AO31</f>
        <v>1.2225639550344207E-4</v>
      </c>
      <c r="AP32">
        <f>(1-$A$1)*return!AP34^2+std!$A$1*std!AP31</f>
        <v>8.1746441412168386E-5</v>
      </c>
      <c r="AQ32">
        <f>(1-$A$1)*return!AQ34^2+std!$A$1*std!AQ31</f>
        <v>7.2889481722846015E-4</v>
      </c>
      <c r="AR32">
        <f>(1-$A$1)*return!AR34^2+std!$A$1*std!AR31</f>
        <v>1.5085772671392649E-4</v>
      </c>
      <c r="AS32">
        <f>(1-$A$1)*return!AS34^2+std!$A$1*std!AS31</f>
        <v>2.4048019834943768E-4</v>
      </c>
      <c r="AT32">
        <f>(1-$A$1)*return!AT34^2+std!$A$1*std!AT31</f>
        <v>6.2926361395951682E-4</v>
      </c>
      <c r="AU32">
        <f>(1-$A$1)*return!AU34^2+std!$A$1*std!AU31</f>
        <v>1.6719326825662768E-4</v>
      </c>
      <c r="AV32">
        <f>(1-$A$1)*return!AV34^2+std!$A$1*std!AV31</f>
        <v>3.5479692396517954E-4</v>
      </c>
      <c r="AW32">
        <f>(1-$A$1)*return!AW34^2+std!$A$1*std!AW31</f>
        <v>4.3011740238349891E-4</v>
      </c>
      <c r="AX32">
        <f>(1-$A$1)*return!AX34^2+std!$A$1*std!AX31</f>
        <v>4.2237525274224679E-4</v>
      </c>
      <c r="AY32">
        <f>(1-$A$1)*return!AY34^2+std!$A$1*std!AY31</f>
        <v>2.1651167381859097E-4</v>
      </c>
    </row>
    <row r="33" spans="1:51" x14ac:dyDescent="0.3">
      <c r="A33" s="1">
        <v>43601</v>
      </c>
      <c r="B33">
        <f>(1-$A$1)*return!B35^2+std!$A$1*std!B32</f>
        <v>3.059952917765833E-4</v>
      </c>
      <c r="C33">
        <f>(1-$A$1)*return!C35^2+std!$A$1*std!C32</f>
        <v>1.940649679152376E-4</v>
      </c>
      <c r="D33">
        <f>(1-$A$1)*return!D35^2+std!$A$1*std!D32</f>
        <v>2.1299028195589418E-4</v>
      </c>
      <c r="E33">
        <f>(1-$A$1)*return!E35^2+std!$A$1*std!E32</f>
        <v>4.3019657983927543E-4</v>
      </c>
      <c r="F33">
        <f>(1-$A$1)*return!F35^2+std!$A$1*std!F32</f>
        <v>2.8417983829991567E-4</v>
      </c>
      <c r="G33">
        <f>(1-$A$1)*return!G35^2+std!$A$1*std!G32</f>
        <v>1.828180474514766E-4</v>
      </c>
      <c r="H33">
        <f>(1-$A$1)*return!H35^2+std!$A$1*std!H32</f>
        <v>1.0190397973268109E-3</v>
      </c>
      <c r="I33">
        <f>(1-$A$1)*return!I35^2+std!$A$1*std!I32</f>
        <v>1.5546982702878062E-3</v>
      </c>
      <c r="J33">
        <f>(1-$A$1)*return!J35^2+std!$A$1*std!J32</f>
        <v>1.3284134898524269E-4</v>
      </c>
      <c r="K33">
        <f>(1-$A$1)*return!K35^2+std!$A$1*std!K32</f>
        <v>3.9865829079281596E-4</v>
      </c>
      <c r="L33">
        <f>(1-$A$1)*return!L35^2+std!$A$1*std!L32</f>
        <v>3.0735577913078126E-4</v>
      </c>
      <c r="M33">
        <f>(1-$A$1)*return!M35^2+std!$A$1*std!M32</f>
        <v>1.0655200079797191E-4</v>
      </c>
      <c r="N33">
        <f>(1-$A$1)*return!N35^2+std!$A$1*std!N32</f>
        <v>1.3497570507265411E-4</v>
      </c>
      <c r="O33">
        <f>(1-$A$1)*return!O35^2+std!$A$1*std!O32</f>
        <v>3.5045753800748398E-4</v>
      </c>
      <c r="P33">
        <f>(1-$A$1)*return!P35^2+std!$A$1*std!P32</f>
        <v>7.4323358500111107E-5</v>
      </c>
      <c r="Q33">
        <f>(1-$A$1)*return!Q35^2+std!$A$1*std!Q32</f>
        <v>1.4963319220743528E-4</v>
      </c>
      <c r="R33">
        <f>(1-$A$1)*return!R35^2+std!$A$1*std!R32</f>
        <v>3.3253756368017116E-4</v>
      </c>
      <c r="S33">
        <f>(1-$A$1)*return!S35^2+std!$A$1*std!S32</f>
        <v>2.1499298414101708E-4</v>
      </c>
      <c r="T33">
        <f>(1-$A$1)*return!T35^2+std!$A$1*std!T32</f>
        <v>2.5112117236756752E-4</v>
      </c>
      <c r="U33">
        <f>(1-$A$1)*return!U35^2+std!$A$1*std!U32</f>
        <v>3.6168643956580368E-4</v>
      </c>
      <c r="V33">
        <f>(1-$A$1)*return!V35^2+std!$A$1*std!V32</f>
        <v>4.1889183330012217E-4</v>
      </c>
      <c r="W33">
        <f>(1-$A$1)*return!W35^2+std!$A$1*std!W32</f>
        <v>6.8401670000859288E-5</v>
      </c>
      <c r="X33">
        <f>(1-$A$1)*return!X35^2+std!$A$1*std!X32</f>
        <v>1.0633481923294223E-4</v>
      </c>
      <c r="Y33">
        <f>(1-$A$1)*return!Y35^2+std!$A$1*std!Y32</f>
        <v>2.0625767044177626E-4</v>
      </c>
      <c r="Z33">
        <f>(1-$A$1)*return!Z35^2+std!$A$1*std!Z32</f>
        <v>5.8641621158979276E-4</v>
      </c>
      <c r="AA33">
        <f>(1-$A$1)*return!AA35^2+std!$A$1*std!AA32</f>
        <v>1.1308536448918321E-4</v>
      </c>
      <c r="AB33">
        <f>(1-$A$1)*return!AB35^2+std!$A$1*std!AB32</f>
        <v>8.270520833023328E-4</v>
      </c>
      <c r="AC33">
        <f>(1-$A$1)*return!AC35^2+std!$A$1*std!AC32</f>
        <v>1.5135597118874367E-4</v>
      </c>
      <c r="AD33">
        <f>(1-$A$1)*return!AD35^2+std!$A$1*std!AD32</f>
        <v>3.1081864561265424E-4</v>
      </c>
      <c r="AE33">
        <f>(1-$A$1)*return!AE35^2+std!$A$1*std!AE32</f>
        <v>4.2284457463840621E-4</v>
      </c>
      <c r="AF33">
        <f>(1-$A$1)*return!AF35^2+std!$A$1*std!AF32</f>
        <v>1.0700653967954535E-4</v>
      </c>
      <c r="AG33">
        <f>(1-$A$1)*return!AG35^2+std!$A$1*std!AG32</f>
        <v>2.1801201009349441E-4</v>
      </c>
      <c r="AH33">
        <f>(1-$A$1)*return!AH35^2+std!$A$1*std!AH32</f>
        <v>1.2562699374398968E-4</v>
      </c>
      <c r="AI33">
        <f>(1-$A$1)*return!AI35^2+std!$A$1*std!AI32</f>
        <v>2.6113588108005989E-4</v>
      </c>
      <c r="AJ33">
        <f>(1-$A$1)*return!AJ35^2+std!$A$1*std!AJ32</f>
        <v>3.4661049153186655E-4</v>
      </c>
      <c r="AK33">
        <f>(1-$A$1)*return!AK35^2+std!$A$1*std!AK32</f>
        <v>4.5192780343412226E-4</v>
      </c>
      <c r="AL33">
        <f>(1-$A$1)*return!AL35^2+std!$A$1*std!AL32</f>
        <v>7.2833194363278089E-4</v>
      </c>
      <c r="AM33">
        <f>(1-$A$1)*return!AM35^2+std!$A$1*std!AM32</f>
        <v>4.0418658632653611E-4</v>
      </c>
      <c r="AN33">
        <f>(1-$A$1)*return!AN35^2+std!$A$1*std!AN32</f>
        <v>5.334454443188145E-4</v>
      </c>
      <c r="AO33">
        <f>(1-$A$1)*return!AO35^2+std!$A$1*std!AO32</f>
        <v>1.1554622942489324E-4</v>
      </c>
      <c r="AP33">
        <f>(1-$A$1)*return!AP35^2+std!$A$1*std!AP32</f>
        <v>7.9855466139617588E-5</v>
      </c>
      <c r="AQ33">
        <f>(1-$A$1)*return!AQ35^2+std!$A$1*std!AQ32</f>
        <v>7.0112863401421697E-4</v>
      </c>
      <c r="AR33">
        <f>(1-$A$1)*return!AR35^2+std!$A$1*std!AR32</f>
        <v>1.5913219433875142E-4</v>
      </c>
      <c r="AS33">
        <f>(1-$A$1)*return!AS35^2+std!$A$1*std!AS32</f>
        <v>2.2715941531295018E-4</v>
      </c>
      <c r="AT33">
        <f>(1-$A$1)*return!AT35^2+std!$A$1*std!AT32</f>
        <v>8.2474700443859448E-4</v>
      </c>
      <c r="AU33">
        <f>(1-$A$1)*return!AU35^2+std!$A$1*std!AU32</f>
        <v>1.5840983559295432E-4</v>
      </c>
      <c r="AV33">
        <f>(1-$A$1)*return!AV35^2+std!$A$1*std!AV32</f>
        <v>3.3571985726201702E-4</v>
      </c>
      <c r="AW33">
        <f>(1-$A$1)*return!AW35^2+std!$A$1*std!AW32</f>
        <v>7.339227459986033E-4</v>
      </c>
      <c r="AX33">
        <f>(1-$A$1)*return!AX35^2+std!$A$1*std!AX32</f>
        <v>3.9819932458084231E-4</v>
      </c>
      <c r="AY33">
        <f>(1-$A$1)*return!AY35^2+std!$A$1*std!AY32</f>
        <v>2.0392637723871902E-4</v>
      </c>
    </row>
    <row r="34" spans="1:51" x14ac:dyDescent="0.3">
      <c r="A34" s="1">
        <v>43602</v>
      </c>
      <c r="B34">
        <f>(1-$A$1)*return!B36^2+std!$A$1*std!B33</f>
        <v>2.9361010861726354E-4</v>
      </c>
      <c r="C34">
        <f>(1-$A$1)*return!C36^2+std!$A$1*std!C33</f>
        <v>1.911166334250429E-4</v>
      </c>
      <c r="D34">
        <f>(1-$A$1)*return!D36^2+std!$A$1*std!D33</f>
        <v>2.0647524804905611E-4</v>
      </c>
      <c r="E34">
        <f>(1-$A$1)*return!E36^2+std!$A$1*std!E33</f>
        <v>4.2325026682426994E-4</v>
      </c>
      <c r="F34">
        <f>(1-$A$1)*return!F36^2+std!$A$1*std!F33</f>
        <v>2.7748021405227469E-4</v>
      </c>
      <c r="G34">
        <f>(1-$A$1)*return!G36^2+std!$A$1*std!G33</f>
        <v>1.7755461040994832E-4</v>
      </c>
      <c r="H34">
        <f>(1-$A$1)*return!H36^2+std!$A$1*std!H33</f>
        <v>1.0462510966587353E-3</v>
      </c>
      <c r="I34">
        <f>(1-$A$1)*return!I36^2+std!$A$1*std!I33</f>
        <v>1.4766724906262354E-3</v>
      </c>
      <c r="J34">
        <f>(1-$A$1)*return!J36^2+std!$A$1*std!J33</f>
        <v>1.2557880862251985E-4</v>
      </c>
      <c r="K34">
        <f>(1-$A$1)*return!K36^2+std!$A$1*std!K33</f>
        <v>4.121826055062829E-4</v>
      </c>
      <c r="L34">
        <f>(1-$A$1)*return!L36^2+std!$A$1*std!L33</f>
        <v>3.1180850074648785E-4</v>
      </c>
      <c r="M34">
        <f>(1-$A$1)*return!M36^2+std!$A$1*std!M33</f>
        <v>1.0240885212549754E-4</v>
      </c>
      <c r="N34">
        <f>(1-$A$1)*return!N36^2+std!$A$1*std!N33</f>
        <v>1.2779827115880292E-4</v>
      </c>
      <c r="O34">
        <f>(1-$A$1)*return!O36^2+std!$A$1*std!O33</f>
        <v>3.3055147295289603E-4</v>
      </c>
      <c r="P34">
        <f>(1-$A$1)*return!P36^2+std!$A$1*std!P33</f>
        <v>7.3809292710136454E-5</v>
      </c>
      <c r="Q34">
        <f>(1-$A$1)*return!Q36^2+std!$A$1*std!Q33</f>
        <v>1.4207422524351211E-4</v>
      </c>
      <c r="R34">
        <f>(1-$A$1)*return!R36^2+std!$A$1*std!R33</f>
        <v>3.1304244997373235E-4</v>
      </c>
      <c r="S34">
        <f>(1-$A$1)*return!S36^2+std!$A$1*std!S33</f>
        <v>2.0476105960585056E-4</v>
      </c>
      <c r="T34">
        <f>(1-$A$1)*return!T36^2+std!$A$1*std!T33</f>
        <v>2.7417597053204241E-4</v>
      </c>
      <c r="U34">
        <f>(1-$A$1)*return!U36^2+std!$A$1*std!U33</f>
        <v>3.4012828043585757E-4</v>
      </c>
      <c r="V34">
        <f>(1-$A$1)*return!V36^2+std!$A$1*std!V33</f>
        <v>4.371390622661933E-4</v>
      </c>
      <c r="W34">
        <f>(1-$A$1)*return!W36^2+std!$A$1*std!W33</f>
        <v>6.6275593248593681E-5</v>
      </c>
      <c r="X34">
        <f>(1-$A$1)*return!X36^2+std!$A$1*std!X33</f>
        <v>1.0076327337389889E-4</v>
      </c>
      <c r="Y34">
        <f>(1-$A$1)*return!Y36^2+std!$A$1*std!Y33</f>
        <v>2.3648704403998478E-4</v>
      </c>
      <c r="Z34">
        <f>(1-$A$1)*return!Z36^2+std!$A$1*std!Z33</f>
        <v>5.6325545322804648E-4</v>
      </c>
      <c r="AA34">
        <f>(1-$A$1)*return!AA36^2+std!$A$1*std!AA33</f>
        <v>1.0823351402254242E-4</v>
      </c>
      <c r="AB34">
        <f>(1-$A$1)*return!AB36^2+std!$A$1*std!AB33</f>
        <v>7.9768868486657725E-4</v>
      </c>
      <c r="AC34">
        <f>(1-$A$1)*return!AC36^2+std!$A$1*std!AC33</f>
        <v>1.582066922117238E-4</v>
      </c>
      <c r="AD34">
        <f>(1-$A$1)*return!AD36^2+std!$A$1*std!AD33</f>
        <v>3.0374228468212663E-4</v>
      </c>
      <c r="AE34">
        <f>(1-$A$1)*return!AE36^2+std!$A$1*std!AE33</f>
        <v>4.0083205446518247E-4</v>
      </c>
      <c r="AF34">
        <f>(1-$A$1)*return!AF36^2+std!$A$1*std!AF33</f>
        <v>1.0193546680620268E-4</v>
      </c>
      <c r="AG34">
        <f>(1-$A$1)*return!AG36^2+std!$A$1*std!AG33</f>
        <v>2.0761868136162596E-4</v>
      </c>
      <c r="AH34">
        <f>(1-$A$1)*return!AH36^2+std!$A$1*std!AH33</f>
        <v>1.2071939382280182E-4</v>
      </c>
      <c r="AI34">
        <f>(1-$A$1)*return!AI36^2+std!$A$1*std!AI33</f>
        <v>2.7559574435480458E-4</v>
      </c>
      <c r="AJ34">
        <f>(1-$A$1)*return!AJ36^2+std!$A$1*std!AJ33</f>
        <v>3.2606546945653902E-4</v>
      </c>
      <c r="AK34">
        <f>(1-$A$1)*return!AK36^2+std!$A$1*std!AK33</f>
        <v>5.0992283652485232E-4</v>
      </c>
      <c r="AL34">
        <f>(1-$A$1)*return!AL36^2+std!$A$1*std!AL33</f>
        <v>6.9094083402046697E-4</v>
      </c>
      <c r="AM34">
        <f>(1-$A$1)*return!AM36^2+std!$A$1*std!AM33</f>
        <v>3.8280935279160448E-4</v>
      </c>
      <c r="AN34">
        <f>(1-$A$1)*return!AN36^2+std!$A$1*std!AN33</f>
        <v>5.3349134795765702E-4</v>
      </c>
      <c r="AO34">
        <f>(1-$A$1)*return!AO36^2+std!$A$1*std!AO33</f>
        <v>1.0867822646023131E-4</v>
      </c>
      <c r="AP34">
        <f>(1-$A$1)*return!AP36^2+std!$A$1*std!AP33</f>
        <v>7.5267378737407562E-5</v>
      </c>
      <c r="AQ34">
        <f>(1-$A$1)*return!AQ36^2+std!$A$1*std!AQ33</f>
        <v>7.9369301900066524E-4</v>
      </c>
      <c r="AR34">
        <f>(1-$A$1)*return!AR36^2+std!$A$1*std!AR33</f>
        <v>1.5029383723218697E-4</v>
      </c>
      <c r="AS34">
        <f>(1-$A$1)*return!AS36^2+std!$A$1*std!AS33</f>
        <v>2.1928947753669048E-4</v>
      </c>
      <c r="AT34">
        <f>(1-$A$1)*return!AT36^2+std!$A$1*std!AT33</f>
        <v>9.2283912136384796E-4</v>
      </c>
      <c r="AU34">
        <f>(1-$A$1)*return!AU36^2+std!$A$1*std!AU33</f>
        <v>1.4987760850238588E-4</v>
      </c>
      <c r="AV34">
        <f>(1-$A$1)*return!AV36^2+std!$A$1*std!AV33</f>
        <v>3.162705150795824E-4</v>
      </c>
      <c r="AW34">
        <f>(1-$A$1)*return!AW36^2+std!$A$1*std!AW33</f>
        <v>9.3056918600115872E-4</v>
      </c>
      <c r="AX34">
        <f>(1-$A$1)*return!AX36^2+std!$A$1*std!AX33</f>
        <v>3.7625541897784096E-4</v>
      </c>
      <c r="AY34">
        <f>(1-$A$1)*return!AY36^2+std!$A$1*std!AY33</f>
        <v>1.9298616749056913E-4</v>
      </c>
    </row>
    <row r="35" spans="1:51" x14ac:dyDescent="0.3">
      <c r="A35" s="1">
        <v>43605</v>
      </c>
      <c r="B35">
        <f>(1-$A$1)*return!B37^2+std!$A$1*std!B34</f>
        <v>2.788461582831872E-4</v>
      </c>
      <c r="C35">
        <f>(1-$A$1)*return!C37^2+std!$A$1*std!C34</f>
        <v>1.8354054683408338E-4</v>
      </c>
      <c r="D35">
        <f>(1-$A$1)*return!D37^2+std!$A$1*std!D34</f>
        <v>1.9412619959462892E-4</v>
      </c>
      <c r="E35">
        <f>(1-$A$1)*return!E37^2+std!$A$1*std!E34</f>
        <v>5.3682896333596736E-4</v>
      </c>
      <c r="F35">
        <f>(1-$A$1)*return!F37^2+std!$A$1*std!F34</f>
        <v>2.7590018541141749E-4</v>
      </c>
      <c r="G35">
        <f>(1-$A$1)*return!G37^2+std!$A$1*std!G34</f>
        <v>1.6690828149983986E-4</v>
      </c>
      <c r="H35">
        <f>(1-$A$1)*return!H37^2+std!$A$1*std!H34</f>
        <v>9.8355022921083469E-4</v>
      </c>
      <c r="I35">
        <f>(1-$A$1)*return!I37^2+std!$A$1*std!I34</f>
        <v>1.6168173481984607E-3</v>
      </c>
      <c r="J35">
        <f>(1-$A$1)*return!J37^2+std!$A$1*std!J34</f>
        <v>1.4337690517093659E-4</v>
      </c>
      <c r="K35">
        <f>(1-$A$1)*return!K37^2+std!$A$1*std!K34</f>
        <v>3.9239914667921633E-4</v>
      </c>
      <c r="L35">
        <f>(1-$A$1)*return!L37^2+std!$A$1*std!L34</f>
        <v>2.9961275646220406E-4</v>
      </c>
      <c r="M35">
        <f>(1-$A$1)*return!M37^2+std!$A$1*std!M34</f>
        <v>9.6339234128488014E-5</v>
      </c>
      <c r="N35">
        <f>(1-$A$1)*return!N37^2+std!$A$1*std!N34</f>
        <v>1.2070075114809435E-4</v>
      </c>
      <c r="O35">
        <f>(1-$A$1)*return!O37^2+std!$A$1*std!O34</f>
        <v>3.1663025113364349E-4</v>
      </c>
      <c r="P35">
        <f>(1-$A$1)*return!P37^2+std!$A$1*std!P34</f>
        <v>7.2891462617866517E-5</v>
      </c>
      <c r="Q35">
        <f>(1-$A$1)*return!Q37^2+std!$A$1*std!Q34</f>
        <v>1.3518621868421611E-4</v>
      </c>
      <c r="R35">
        <f>(1-$A$1)*return!R37^2+std!$A$1*std!R34</f>
        <v>2.9436233227247044E-4</v>
      </c>
      <c r="S35">
        <f>(1-$A$1)*return!S37^2+std!$A$1*std!S34</f>
        <v>1.9247539602949951E-4</v>
      </c>
      <c r="T35">
        <f>(1-$A$1)*return!T37^2+std!$A$1*std!T34</f>
        <v>4.8490266449921553E-4</v>
      </c>
      <c r="U35">
        <f>(1-$A$1)*return!U37^2+std!$A$1*std!U34</f>
        <v>5.0481529689068232E-4</v>
      </c>
      <c r="V35">
        <f>(1-$A$1)*return!V37^2+std!$A$1*std!V34</f>
        <v>4.1430269525342083E-4</v>
      </c>
      <c r="W35">
        <f>(1-$A$1)*return!W37^2+std!$A$1*std!W34</f>
        <v>6.4386616717867302E-5</v>
      </c>
      <c r="X35">
        <f>(1-$A$1)*return!X37^2+std!$A$1*std!X34</f>
        <v>9.5011085346913512E-5</v>
      </c>
      <c r="Y35">
        <f>(1-$A$1)*return!Y37^2+std!$A$1*std!Y34</f>
        <v>2.2683836187561391E-4</v>
      </c>
      <c r="Z35">
        <f>(1-$A$1)*return!Z37^2+std!$A$1*std!Z34</f>
        <v>5.8373302413404742E-4</v>
      </c>
      <c r="AA35">
        <f>(1-$A$1)*return!AA37^2+std!$A$1*std!AA34</f>
        <v>1.1065463324442893E-4</v>
      </c>
      <c r="AB35">
        <f>(1-$A$1)*return!AB37^2+std!$A$1*std!AB34</f>
        <v>8.0481021680528476E-4</v>
      </c>
      <c r="AC35">
        <f>(1-$A$1)*return!AC37^2+std!$A$1*std!AC34</f>
        <v>1.4892874538759919E-4</v>
      </c>
      <c r="AD35">
        <f>(1-$A$1)*return!AD37^2+std!$A$1*std!AD34</f>
        <v>2.8568949572241342E-4</v>
      </c>
      <c r="AE35">
        <f>(1-$A$1)*return!AE37^2+std!$A$1*std!AE34</f>
        <v>3.7897973268470169E-4</v>
      </c>
      <c r="AF35">
        <f>(1-$A$1)*return!AF37^2+std!$A$1*std!AF34</f>
        <v>9.6679157596835986E-5</v>
      </c>
      <c r="AG35">
        <f>(1-$A$1)*return!AG37^2+std!$A$1*std!AG34</f>
        <v>2.0786479305236118E-4</v>
      </c>
      <c r="AH35">
        <f>(1-$A$1)*return!AH37^2+std!$A$1*std!AH34</f>
        <v>1.1358087405619714E-4</v>
      </c>
      <c r="AI35">
        <f>(1-$A$1)*return!AI37^2+std!$A$1*std!AI34</f>
        <v>2.8182503360048338E-4</v>
      </c>
      <c r="AJ35">
        <f>(1-$A$1)*return!AJ37^2+std!$A$1*std!AJ34</f>
        <v>3.1284354778763718E-4</v>
      </c>
      <c r="AK35">
        <f>(1-$A$1)*return!AK37^2+std!$A$1*std!AK34</f>
        <v>5.4699894495718719E-4</v>
      </c>
      <c r="AL35">
        <f>(1-$A$1)*return!AL37^2+std!$A$1*std!AL34</f>
        <v>8.7958811282817448E-4</v>
      </c>
      <c r="AM35">
        <f>(1-$A$1)*return!AM37^2+std!$A$1*std!AM34</f>
        <v>3.6635362546796278E-4</v>
      </c>
      <c r="AN35">
        <f>(1-$A$1)*return!AN37^2+std!$A$1*std!AN34</f>
        <v>5.591912088299104E-4</v>
      </c>
      <c r="AO35">
        <f>(1-$A$1)*return!AO37^2+std!$A$1*std!AO34</f>
        <v>1.0649252200870912E-4</v>
      </c>
      <c r="AP35">
        <f>(1-$A$1)*return!AP37^2+std!$A$1*std!AP34</f>
        <v>7.1707599802774583E-5</v>
      </c>
      <c r="AQ35">
        <f>(1-$A$1)*return!AQ37^2+std!$A$1*std!AQ34</f>
        <v>7.5239357717601213E-4</v>
      </c>
      <c r="AR35">
        <f>(1-$A$1)*return!AR37^2+std!$A$1*std!AR34</f>
        <v>1.4210433269117468E-4</v>
      </c>
      <c r="AS35">
        <f>(1-$A$1)*return!AS37^2+std!$A$1*std!AS34</f>
        <v>2.0664199346585066E-4</v>
      </c>
      <c r="AT35">
        <f>(1-$A$1)*return!AT37^2+std!$A$1*std!AT34</f>
        <v>9.1886932267099236E-4</v>
      </c>
      <c r="AU35">
        <f>(1-$A$1)*return!AU37^2+std!$A$1*std!AU34</f>
        <v>1.4088714936158337E-4</v>
      </c>
      <c r="AV35">
        <f>(1-$A$1)*return!AV37^2+std!$A$1*std!AV34</f>
        <v>3.0153090083398195E-4</v>
      </c>
      <c r="AW35">
        <f>(1-$A$1)*return!AW37^2+std!$A$1*std!AW34</f>
        <v>9.831019160026174E-4</v>
      </c>
      <c r="AX35">
        <f>(1-$A$1)*return!AX37^2+std!$A$1*std!AX34</f>
        <v>4.1423702437106243E-4</v>
      </c>
      <c r="AY35">
        <f>(1-$A$1)*return!AY37^2+std!$A$1*std!AY34</f>
        <v>2.1746788416947277E-4</v>
      </c>
    </row>
    <row r="36" spans="1:51" x14ac:dyDescent="0.3">
      <c r="A36" s="1">
        <v>43606</v>
      </c>
      <c r="B36">
        <f>(1-$A$1)*return!B38^2+std!$A$1*std!B35</f>
        <v>2.9316178234594883E-4</v>
      </c>
      <c r="C36">
        <f>(1-$A$1)*return!C38^2+std!$A$1*std!C35</f>
        <v>1.7430318471694533E-4</v>
      </c>
      <c r="D36">
        <f>(1-$A$1)*return!D38^2+std!$A$1*std!D35</f>
        <v>1.8359756933548994E-4</v>
      </c>
      <c r="E36">
        <f>(1-$A$1)*return!E38^2+std!$A$1*std!E35</f>
        <v>5.639091688208408E-4</v>
      </c>
      <c r="F36">
        <f>(1-$A$1)*return!F38^2+std!$A$1*std!F35</f>
        <v>2.6472332226733849E-4</v>
      </c>
      <c r="G36">
        <f>(1-$A$1)*return!G38^2+std!$A$1*std!G35</f>
        <v>1.6609038322267351E-4</v>
      </c>
      <c r="H36">
        <f>(1-$A$1)*return!H38^2+std!$A$1*std!H35</f>
        <v>9.4321795115713905E-4</v>
      </c>
      <c r="I36">
        <f>(1-$A$1)*return!I38^2+std!$A$1*std!I35</f>
        <v>1.532668650372505E-3</v>
      </c>
      <c r="J36">
        <f>(1-$A$1)*return!J38^2+std!$A$1*std!J35</f>
        <v>1.401781113005868E-4</v>
      </c>
      <c r="K36">
        <f>(1-$A$1)*return!K38^2+std!$A$1*std!K35</f>
        <v>3.689539661722919E-4</v>
      </c>
      <c r="L36">
        <f>(1-$A$1)*return!L38^2+std!$A$1*std!L35</f>
        <v>3.1724929250824047E-4</v>
      </c>
      <c r="M36">
        <f>(1-$A$1)*return!M38^2+std!$A$1*std!M35</f>
        <v>9.5402251500147875E-5</v>
      </c>
      <c r="N36">
        <f>(1-$A$1)*return!N38^2+std!$A$1*std!N35</f>
        <v>1.2578837995495646E-4</v>
      </c>
      <c r="O36">
        <f>(1-$A$1)*return!O38^2+std!$A$1*std!O35</f>
        <v>3.0406883806303862E-4</v>
      </c>
      <c r="P36">
        <f>(1-$A$1)*return!P38^2+std!$A$1*std!P35</f>
        <v>7.0814587882153538E-5</v>
      </c>
      <c r="Q36">
        <f>(1-$A$1)*return!Q38^2+std!$A$1*std!Q35</f>
        <v>1.2777146407502195E-4</v>
      </c>
      <c r="R36">
        <f>(1-$A$1)*return!R38^2+std!$A$1*std!R35</f>
        <v>2.9205247146331311E-4</v>
      </c>
      <c r="S36">
        <f>(1-$A$1)*return!S38^2+std!$A$1*std!S35</f>
        <v>1.8711984796915306E-4</v>
      </c>
      <c r="T36">
        <f>(1-$A$1)*return!T38^2+std!$A$1*std!T35</f>
        <v>4.6181026655277649E-4</v>
      </c>
      <c r="U36">
        <f>(1-$A$1)*return!U38^2+std!$A$1*std!U35</f>
        <v>4.9287333690929854E-4</v>
      </c>
      <c r="V36">
        <f>(1-$A$1)*return!V38^2+std!$A$1*std!V35</f>
        <v>3.9537030629896669E-4</v>
      </c>
      <c r="W36">
        <f>(1-$A$1)*return!W38^2+std!$A$1*std!W35</f>
        <v>6.2748323644127302E-5</v>
      </c>
      <c r="X36">
        <f>(1-$A$1)*return!X38^2+std!$A$1*std!X35</f>
        <v>9.0333668394949472E-5</v>
      </c>
      <c r="Y36">
        <f>(1-$A$1)*return!Y38^2+std!$A$1*std!Y35</f>
        <v>2.5390045258280814E-4</v>
      </c>
      <c r="Z36">
        <f>(1-$A$1)*return!Z38^2+std!$A$1*std!Z35</f>
        <v>5.7380257926993182E-4</v>
      </c>
      <c r="AA36">
        <f>(1-$A$1)*return!AA38^2+std!$A$1*std!AA35</f>
        <v>1.0679890239891321E-4</v>
      </c>
      <c r="AB36">
        <f>(1-$A$1)*return!AB38^2+std!$A$1*std!AB35</f>
        <v>7.9343087219053792E-4</v>
      </c>
      <c r="AC36">
        <f>(1-$A$1)*return!AC38^2+std!$A$1*std!AC35</f>
        <v>1.4437766161001496E-4</v>
      </c>
      <c r="AD36">
        <f>(1-$A$1)*return!AD38^2+std!$A$1*std!AD35</f>
        <v>2.8608124146009355E-4</v>
      </c>
      <c r="AE36">
        <f>(1-$A$1)*return!AE38^2+std!$A$1*std!AE35</f>
        <v>3.6117071914854444E-4</v>
      </c>
      <c r="AF36">
        <f>(1-$A$1)*return!AF38^2+std!$A$1*std!AF35</f>
        <v>9.1219105871431205E-5</v>
      </c>
      <c r="AG36">
        <f>(1-$A$1)*return!AG38^2+std!$A$1*std!AG35</f>
        <v>1.9712503154665039E-4</v>
      </c>
      <c r="AH36">
        <f>(1-$A$1)*return!AH38^2+std!$A$1*std!AH35</f>
        <v>1.0855459207812105E-4</v>
      </c>
      <c r="AI36">
        <f>(1-$A$1)*return!AI38^2+std!$A$1*std!AI35</f>
        <v>2.9250411024977965E-4</v>
      </c>
      <c r="AJ36">
        <f>(1-$A$1)*return!AJ38^2+std!$A$1*std!AJ35</f>
        <v>3.0293688459831145E-4</v>
      </c>
      <c r="AK36">
        <f>(1-$A$1)*return!AK38^2+std!$A$1*std!AK35</f>
        <v>5.4907697315028248E-4</v>
      </c>
      <c r="AL36">
        <f>(1-$A$1)*return!AL38^2+std!$A$1*std!AL35</f>
        <v>9.0087011383017013E-4</v>
      </c>
      <c r="AM36">
        <f>(1-$A$1)*return!AM38^2+std!$A$1*std!AM35</f>
        <v>3.461144240288478E-4</v>
      </c>
      <c r="AN36">
        <f>(1-$A$1)*return!AN38^2+std!$A$1*std!AN35</f>
        <v>5.5357561961296331E-4</v>
      </c>
      <c r="AO36">
        <f>(1-$A$1)*return!AO38^2+std!$A$1*std!AO35</f>
        <v>1.0051326573300043E-4</v>
      </c>
      <c r="AP36">
        <f>(1-$A$1)*return!AP38^2+std!$A$1*std!AP35</f>
        <v>7.0565496161339728E-5</v>
      </c>
      <c r="AQ36">
        <f>(1-$A$1)*return!AQ38^2+std!$A$1*std!AQ35</f>
        <v>7.1914585726810256E-4</v>
      </c>
      <c r="AR36">
        <f>(1-$A$1)*return!AR38^2+std!$A$1*std!AR35</f>
        <v>1.3681938538274226E-4</v>
      </c>
      <c r="AS36">
        <f>(1-$A$1)*return!AS38^2+std!$A$1*std!AS35</f>
        <v>1.9529534523935388E-4</v>
      </c>
      <c r="AT36">
        <f>(1-$A$1)*return!AT38^2+std!$A$1*std!AT35</f>
        <v>9.0159570618165584E-4</v>
      </c>
      <c r="AU36">
        <f>(1-$A$1)*return!AU38^2+std!$A$1*std!AU35</f>
        <v>1.3787410727603711E-4</v>
      </c>
      <c r="AV36">
        <f>(1-$A$1)*return!AV38^2+std!$A$1*std!AV35</f>
        <v>2.8354729433254763E-4</v>
      </c>
      <c r="AW36">
        <f>(1-$A$1)*return!AW38^2+std!$A$1*std!AW35</f>
        <v>9.2527584892761487E-4</v>
      </c>
      <c r="AX36">
        <f>(1-$A$1)*return!AX38^2+std!$A$1*std!AX35</f>
        <v>4.1101888590852403E-4</v>
      </c>
      <c r="AY36">
        <f>(1-$A$1)*return!AY38^2+std!$A$1*std!AY35</f>
        <v>2.0612518707654453E-4</v>
      </c>
    </row>
    <row r="37" spans="1:51" x14ac:dyDescent="0.3">
      <c r="A37" s="1">
        <v>43607</v>
      </c>
      <c r="B37">
        <f>(1-$A$1)*return!B39^2+std!$A$1*std!B36</f>
        <v>2.8334960913538787E-4</v>
      </c>
      <c r="C37">
        <f>(1-$A$1)*return!C39^2+std!$A$1*std!C36</f>
        <v>1.6386944303580658E-4</v>
      </c>
      <c r="D37">
        <f>(1-$A$1)*return!D39^2+std!$A$1*std!D36</f>
        <v>2.8603888969435726E-4</v>
      </c>
      <c r="E37">
        <f>(1-$A$1)*return!E39^2+std!$A$1*std!E36</f>
        <v>5.5197366017151845E-4</v>
      </c>
      <c r="F37">
        <f>(1-$A$1)*return!F39^2+std!$A$1*std!F36</f>
        <v>2.5960659095553668E-4</v>
      </c>
      <c r="G37">
        <f>(1-$A$1)*return!G39^2+std!$A$1*std!G36</f>
        <v>1.9632441287362401E-4</v>
      </c>
      <c r="H37">
        <f>(1-$A$1)*return!H39^2+std!$A$1*std!H36</f>
        <v>9.0334638829966452E-4</v>
      </c>
      <c r="I37">
        <f>(1-$A$1)*return!I39^2+std!$A$1*std!I36</f>
        <v>2.2329587865858392E-3</v>
      </c>
      <c r="J37">
        <f>(1-$A$1)*return!J39^2+std!$A$1*std!J36</f>
        <v>1.3343668761134957E-4</v>
      </c>
      <c r="K37">
        <f>(1-$A$1)*return!K39^2+std!$A$1*std!K36</f>
        <v>3.5526939832031251E-4</v>
      </c>
      <c r="L37">
        <f>(1-$A$1)*return!L39^2+std!$A$1*std!L36</f>
        <v>2.9827297664171773E-4</v>
      </c>
      <c r="M37">
        <f>(1-$A$1)*return!M39^2+std!$A$1*std!M36</f>
        <v>9.0325589970404683E-5</v>
      </c>
      <c r="N37">
        <f>(1-$A$1)*return!N39^2+std!$A$1*std!N36</f>
        <v>1.1925217897154867E-4</v>
      </c>
      <c r="O37">
        <f>(1-$A$1)*return!O39^2+std!$A$1*std!O36</f>
        <v>8.5070220453877616E-4</v>
      </c>
      <c r="P37">
        <f>(1-$A$1)*return!P39^2+std!$A$1*std!P36</f>
        <v>6.8006988851603613E-5</v>
      </c>
      <c r="Q37">
        <f>(1-$A$1)*return!Q39^2+std!$A$1*std!Q36</f>
        <v>1.2411800443492616E-4</v>
      </c>
      <c r="R37">
        <f>(1-$A$1)*return!R39^2+std!$A$1*std!R36</f>
        <v>2.8207383028673301E-4</v>
      </c>
      <c r="S37">
        <f>(1-$A$1)*return!S39^2+std!$A$1*std!S36</f>
        <v>1.7882891834521448E-4</v>
      </c>
      <c r="T37">
        <f>(1-$A$1)*return!T39^2+std!$A$1*std!T36</f>
        <v>4.6431852497086693E-4</v>
      </c>
      <c r="U37">
        <f>(1-$A$1)*return!U39^2+std!$A$1*std!U36</f>
        <v>4.6342594628734509E-4</v>
      </c>
      <c r="V37">
        <f>(1-$A$1)*return!V39^2+std!$A$1*std!V36</f>
        <v>4.5348852704728325E-4</v>
      </c>
      <c r="W37">
        <f>(1-$A$1)*return!W39^2+std!$A$1*std!W36</f>
        <v>6.1208328154811769E-5</v>
      </c>
      <c r="X37">
        <f>(1-$A$1)*return!X39^2+std!$A$1*std!X36</f>
        <v>8.5083370731797568E-5</v>
      </c>
      <c r="Y37">
        <f>(1-$A$1)*return!Y39^2+std!$A$1*std!Y36</f>
        <v>2.4259121289408106E-4</v>
      </c>
      <c r="Z37">
        <f>(1-$A$1)*return!Z39^2+std!$A$1*std!Z36</f>
        <v>5.4586433917037252E-4</v>
      </c>
      <c r="AA37">
        <f>(1-$A$1)*return!AA39^2+std!$A$1*std!AA36</f>
        <v>1.0136020531017215E-4</v>
      </c>
      <c r="AB37">
        <f>(1-$A$1)*return!AB39^2+std!$A$1*std!AB36</f>
        <v>7.4611314901780305E-4</v>
      </c>
      <c r="AC37">
        <f>(1-$A$1)*return!AC39^2+std!$A$1*std!AC36</f>
        <v>1.3660358481002639E-4</v>
      </c>
      <c r="AD37">
        <f>(1-$A$1)*return!AD39^2+std!$A$1*std!AD36</f>
        <v>2.9723047822269251E-4</v>
      </c>
      <c r="AE37">
        <f>(1-$A$1)*return!AE39^2+std!$A$1*std!AE36</f>
        <v>3.5263212525134648E-4</v>
      </c>
      <c r="AF37">
        <f>(1-$A$1)*return!AF39^2+std!$A$1*std!AF36</f>
        <v>8.6067899926816865E-5</v>
      </c>
      <c r="AG37">
        <f>(1-$A$1)*return!AG39^2+std!$A$1*std!AG36</f>
        <v>1.8749324675128155E-4</v>
      </c>
      <c r="AH37">
        <f>(1-$A$1)*return!AH39^2+std!$A$1*std!AH36</f>
        <v>1.5369486636207595E-4</v>
      </c>
      <c r="AI37">
        <f>(1-$A$1)*return!AI39^2+std!$A$1*std!AI36</f>
        <v>2.752080313113302E-4</v>
      </c>
      <c r="AJ37">
        <f>(1-$A$1)*return!AJ39^2+std!$A$1*std!AJ36</f>
        <v>2.8873065083367049E-4</v>
      </c>
      <c r="AK37">
        <f>(1-$A$1)*return!AK39^2+std!$A$1*std!AK36</f>
        <v>5.3054383578248073E-4</v>
      </c>
      <c r="AL37">
        <f>(1-$A$1)*return!AL39^2+std!$A$1*std!AL36</f>
        <v>8.9877715755019318E-4</v>
      </c>
      <c r="AM37">
        <f>(1-$A$1)*return!AM39^2+std!$A$1*std!AM36</f>
        <v>3.2700151042127637E-4</v>
      </c>
      <c r="AN37">
        <f>(1-$A$1)*return!AN39^2+std!$A$1*std!AN36</f>
        <v>5.4115589727230559E-4</v>
      </c>
      <c r="AO37">
        <f>(1-$A$1)*return!AO39^2+std!$A$1*std!AO36</f>
        <v>1.0518525567730336E-4</v>
      </c>
      <c r="AP37">
        <f>(1-$A$1)*return!AP39^2+std!$A$1*std!AP36</f>
        <v>7.0050476651065699E-5</v>
      </c>
      <c r="AQ37">
        <f>(1-$A$1)*return!AQ39^2+std!$A$1*std!AQ36</f>
        <v>6.7973296618239543E-4</v>
      </c>
      <c r="AR37">
        <f>(1-$A$1)*return!AR39^2+std!$A$1*std!AR36</f>
        <v>1.3077924973857973E-4</v>
      </c>
      <c r="AS37">
        <f>(1-$A$1)*return!AS39^2+std!$A$1*std!AS36</f>
        <v>1.9311938065104316E-4</v>
      </c>
      <c r="AT37">
        <f>(1-$A$1)*return!AT39^2+std!$A$1*std!AT36</f>
        <v>8.655748108832345E-4</v>
      </c>
      <c r="AU37">
        <f>(1-$A$1)*return!AU39^2+std!$A$1*std!AU36</f>
        <v>1.3029766521052566E-4</v>
      </c>
      <c r="AV37">
        <f>(1-$A$1)*return!AV39^2+std!$A$1*std!AV36</f>
        <v>2.6672699268890098E-4</v>
      </c>
      <c r="AW37">
        <f>(1-$A$1)*return!AW39^2+std!$A$1*std!AW36</f>
        <v>8.9883895697695189E-4</v>
      </c>
      <c r="AX37">
        <f>(1-$A$1)*return!AX39^2+std!$A$1*std!AX36</f>
        <v>4.1202762812795669E-4</v>
      </c>
      <c r="AY37">
        <f>(1-$A$1)*return!AY39^2+std!$A$1*std!AY36</f>
        <v>1.9377716254746413E-4</v>
      </c>
    </row>
    <row r="38" spans="1:51" x14ac:dyDescent="0.3">
      <c r="A38" s="1">
        <v>43608</v>
      </c>
      <c r="B38">
        <f>(1-$A$1)*return!B40^2+std!$A$1*std!B37</f>
        <v>3.5536979689134639E-4</v>
      </c>
      <c r="C38">
        <f>(1-$A$1)*return!C40^2+std!$A$1*std!C37</f>
        <v>1.6023719643207729E-4</v>
      </c>
      <c r="D38">
        <f>(1-$A$1)*return!D40^2+std!$A$1*std!D37</f>
        <v>2.7735131170707845E-4</v>
      </c>
      <c r="E38">
        <f>(1-$A$1)*return!E40^2+std!$A$1*std!E37</f>
        <v>5.3962988730525718E-4</v>
      </c>
      <c r="F38">
        <f>(1-$A$1)*return!F40^2+std!$A$1*std!F37</f>
        <v>2.8851365173328448E-4</v>
      </c>
      <c r="G38">
        <f>(1-$A$1)*return!G40^2+std!$A$1*std!G37</f>
        <v>1.966204464200334E-4</v>
      </c>
      <c r="H38">
        <f>(1-$A$1)*return!H40^2+std!$A$1*std!H37</f>
        <v>8.7524571729689742E-4</v>
      </c>
      <c r="I38">
        <f>(1-$A$1)*return!I40^2+std!$A$1*std!I37</f>
        <v>2.1129627098309305E-3</v>
      </c>
      <c r="J38">
        <f>(1-$A$1)*return!J40^2+std!$A$1*std!J37</f>
        <v>1.2816704534537217E-4</v>
      </c>
      <c r="K38">
        <f>(1-$A$1)*return!K40^2+std!$A$1*std!K37</f>
        <v>3.7219544161642547E-4</v>
      </c>
      <c r="L38">
        <f>(1-$A$1)*return!L40^2+std!$A$1*std!L37</f>
        <v>3.1591859141933011E-4</v>
      </c>
      <c r="M38">
        <f>(1-$A$1)*return!M40^2+std!$A$1*std!M37</f>
        <v>8.4914480217566728E-5</v>
      </c>
      <c r="N38">
        <f>(1-$A$1)*return!N40^2+std!$A$1*std!N37</f>
        <v>1.2019836280060015E-4</v>
      </c>
      <c r="O38">
        <f>(1-$A$1)*return!O40^2+std!$A$1*std!O37</f>
        <v>8.1472452958757915E-4</v>
      </c>
      <c r="P38">
        <f>(1-$A$1)*return!P40^2+std!$A$1*std!P37</f>
        <v>6.9720191356015089E-5</v>
      </c>
      <c r="Q38">
        <f>(1-$A$1)*return!Q40^2+std!$A$1*std!Q37</f>
        <v>1.4035417466572677E-4</v>
      </c>
      <c r="R38">
        <f>(1-$A$1)*return!R40^2+std!$A$1*std!R37</f>
        <v>4.130177336985365E-4</v>
      </c>
      <c r="S38">
        <f>(1-$A$1)*return!S40^2+std!$A$1*std!S37</f>
        <v>2.0852510054633627E-4</v>
      </c>
      <c r="T38">
        <f>(1-$A$1)*return!T40^2+std!$A$1*std!T37</f>
        <v>5.0787935808704161E-4</v>
      </c>
      <c r="U38">
        <f>(1-$A$1)*return!U40^2+std!$A$1*std!U37</f>
        <v>4.4079353684654495E-4</v>
      </c>
      <c r="V38">
        <f>(1-$A$1)*return!V40^2+std!$A$1*std!V37</f>
        <v>7.3538415390149707E-4</v>
      </c>
      <c r="W38">
        <f>(1-$A$1)*return!W40^2+std!$A$1*std!W37</f>
        <v>6.8579995520522932E-5</v>
      </c>
      <c r="X38">
        <f>(1-$A$1)*return!X40^2+std!$A$1*std!X37</f>
        <v>8.0907618403686077E-5</v>
      </c>
      <c r="Y38">
        <f>(1-$A$1)*return!Y40^2+std!$A$1*std!Y37</f>
        <v>2.7453798945003475E-4</v>
      </c>
      <c r="Z38">
        <f>(1-$A$1)*return!Z40^2+std!$A$1*std!Z37</f>
        <v>5.2171430773337768E-4</v>
      </c>
      <c r="AA38">
        <f>(1-$A$1)*return!AA40^2+std!$A$1*std!AA37</f>
        <v>9.6412102518772346E-5</v>
      </c>
      <c r="AB38">
        <f>(1-$A$1)*return!AB40^2+std!$A$1*std!AB37</f>
        <v>7.9288813889257089E-4</v>
      </c>
      <c r="AC38">
        <f>(1-$A$1)*return!AC40^2+std!$A$1*std!AC37</f>
        <v>1.2872922353841001E-4</v>
      </c>
      <c r="AD38">
        <f>(1-$A$1)*return!AD40^2+std!$A$1*std!AD37</f>
        <v>2.8778424971832585E-4</v>
      </c>
      <c r="AE38">
        <f>(1-$A$1)*return!AE40^2+std!$A$1*std!AE37</f>
        <v>3.7620562347909746E-4</v>
      </c>
      <c r="AF38">
        <f>(1-$A$1)*return!AF40^2+std!$A$1*std!AF37</f>
        <v>9.7761249709940986E-5</v>
      </c>
      <c r="AG38">
        <f>(1-$A$1)*return!AG40^2+std!$A$1*std!AG37</f>
        <v>1.8451237143657414E-4</v>
      </c>
      <c r="AH38">
        <f>(1-$A$1)*return!AH40^2+std!$A$1*std!AH37</f>
        <v>1.4877899491648331E-4</v>
      </c>
      <c r="AI38">
        <f>(1-$A$1)*return!AI40^2+std!$A$1*std!AI37</f>
        <v>2.6348728084765949E-4</v>
      </c>
      <c r="AJ38">
        <f>(1-$A$1)*return!AJ40^2+std!$A$1*std!AJ37</f>
        <v>2.7189931909583166E-4</v>
      </c>
      <c r="AK38">
        <f>(1-$A$1)*return!AK40^2+std!$A$1*std!AK37</f>
        <v>5.4270636040290718E-4</v>
      </c>
      <c r="AL38">
        <f>(1-$A$1)*return!AL40^2+std!$A$1*std!AL37</f>
        <v>8.6164566791843472E-4</v>
      </c>
      <c r="AM38">
        <f>(1-$A$1)*return!AM40^2+std!$A$1*std!AM37</f>
        <v>3.6401451192157231E-4</v>
      </c>
      <c r="AN38">
        <f>(1-$A$1)*return!AN40^2+std!$A$1*std!AN37</f>
        <v>5.7240655934002343E-4</v>
      </c>
      <c r="AO38">
        <f>(1-$A$1)*return!AO40^2+std!$A$1*std!AO37</f>
        <v>1.1466840680340544E-4</v>
      </c>
      <c r="AP38">
        <f>(1-$A$1)*return!AP40^2+std!$A$1*std!AP37</f>
        <v>6.588293997608074E-5</v>
      </c>
      <c r="AQ38">
        <f>(1-$A$1)*return!AQ40^2+std!$A$1*std!AQ37</f>
        <v>8.0028672417025728E-4</v>
      </c>
      <c r="AR38">
        <f>(1-$A$1)*return!AR40^2+std!$A$1*std!AR37</f>
        <v>1.7100813654686426E-4</v>
      </c>
      <c r="AS38">
        <f>(1-$A$1)*return!AS40^2+std!$A$1*std!AS37</f>
        <v>3.7443874750016896E-4</v>
      </c>
      <c r="AT38">
        <f>(1-$A$1)*return!AT40^2+std!$A$1*std!AT37</f>
        <v>8.1372216341251791E-4</v>
      </c>
      <c r="AU38">
        <f>(1-$A$1)*return!AU40^2+std!$A$1*std!AU37</f>
        <v>1.6132273693737913E-4</v>
      </c>
      <c r="AV38">
        <f>(1-$A$1)*return!AV40^2+std!$A$1*std!AV37</f>
        <v>2.5495982368606832E-4</v>
      </c>
      <c r="AW38">
        <f>(1-$A$1)*return!AW40^2+std!$A$1*std!AW37</f>
        <v>8.4838529399234306E-4</v>
      </c>
      <c r="AX38">
        <f>(1-$A$1)*return!AX40^2+std!$A$1*std!AX37</f>
        <v>4.050915590576152E-4</v>
      </c>
      <c r="AY38">
        <f>(1-$A$1)*return!AY40^2+std!$A$1*std!AY37</f>
        <v>1.8794996913508148E-4</v>
      </c>
    </row>
    <row r="39" spans="1:51" x14ac:dyDescent="0.3">
      <c r="A39" s="1">
        <v>43609</v>
      </c>
      <c r="B39">
        <f>(1-$A$1)*return!B41^2+std!$A$1*std!B38</f>
        <v>3.3917618286160922E-4</v>
      </c>
      <c r="C39">
        <f>(1-$A$1)*return!C41^2+std!$A$1*std!C38</f>
        <v>1.5528062521333788E-4</v>
      </c>
      <c r="D39">
        <f>(1-$A$1)*return!D41^2+std!$A$1*std!D38</f>
        <v>2.6071509717400947E-4</v>
      </c>
      <c r="E39">
        <f>(1-$A$1)*return!E41^2+std!$A$1*std!E38</f>
        <v>5.0743281235263518E-4</v>
      </c>
      <c r="F39">
        <f>(1-$A$1)*return!F41^2+std!$A$1*std!F38</f>
        <v>2.7141812245243572E-4</v>
      </c>
      <c r="G39">
        <f>(1-$A$1)*return!G41^2+std!$A$1*std!G38</f>
        <v>1.8488278210412477E-4</v>
      </c>
      <c r="H39">
        <f>(1-$A$1)*return!H41^2+std!$A$1*std!H38</f>
        <v>8.2552901193063571E-4</v>
      </c>
      <c r="I39">
        <f>(1-$A$1)*return!I41^2+std!$A$1*std!I38</f>
        <v>2.0419723284047556E-3</v>
      </c>
      <c r="J39">
        <f>(1-$A$1)*return!J41^2+std!$A$1*std!J38</f>
        <v>1.2251305241200999E-4</v>
      </c>
      <c r="K39">
        <f>(1-$A$1)*return!K41^2+std!$A$1*std!K38</f>
        <v>3.5148052330547761E-4</v>
      </c>
      <c r="L39">
        <f>(1-$A$1)*return!L41^2+std!$A$1*std!L38</f>
        <v>2.9729756843473908E-4</v>
      </c>
      <c r="M39">
        <f>(1-$A$1)*return!M41^2+std!$A$1*std!M38</f>
        <v>7.9845423312165098E-5</v>
      </c>
      <c r="N39">
        <f>(1-$A$1)*return!N41^2+std!$A$1*std!N38</f>
        <v>1.20091780632832E-4</v>
      </c>
      <c r="O39">
        <f>(1-$A$1)*return!O41^2+std!$A$1*std!O38</f>
        <v>7.7093185502630831E-4</v>
      </c>
      <c r="P39">
        <f>(1-$A$1)*return!P41^2+std!$A$1*std!P38</f>
        <v>6.7478881216838019E-5</v>
      </c>
      <c r="Q39">
        <f>(1-$A$1)*return!Q41^2+std!$A$1*std!Q38</f>
        <v>1.3769632096425716E-4</v>
      </c>
      <c r="R39">
        <f>(1-$A$1)*return!R41^2+std!$A$1*std!R38</f>
        <v>3.8843574931493439E-4</v>
      </c>
      <c r="S39">
        <f>(1-$A$1)*return!S41^2+std!$A$1*std!S38</f>
        <v>2.0954309467336428E-4</v>
      </c>
      <c r="T39">
        <f>(1-$A$1)*return!T41^2+std!$A$1*std!T38</f>
        <v>4.9292966736318861E-4</v>
      </c>
      <c r="U39">
        <f>(1-$A$1)*return!U41^2+std!$A$1*std!U38</f>
        <v>4.367607008566247E-4</v>
      </c>
      <c r="V39">
        <f>(1-$A$1)*return!V41^2+std!$A$1*std!V38</f>
        <v>6.9188344540372249E-4</v>
      </c>
      <c r="W39">
        <f>(1-$A$1)*return!W41^2+std!$A$1*std!W38</f>
        <v>7.263907012781128E-5</v>
      </c>
      <c r="X39">
        <f>(1-$A$1)*return!X41^2+std!$A$1*std!X38</f>
        <v>7.7530073975679218E-5</v>
      </c>
      <c r="Y39">
        <f>(1-$A$1)*return!Y41^2+std!$A$1*std!Y38</f>
        <v>2.5821725657926932E-4</v>
      </c>
      <c r="Z39">
        <f>(1-$A$1)*return!Z41^2+std!$A$1*std!Z38</f>
        <v>4.9045982166529575E-4</v>
      </c>
      <c r="AA39">
        <f>(1-$A$1)*return!AA41^2+std!$A$1*std!AA38</f>
        <v>9.1605058581674669E-5</v>
      </c>
      <c r="AB39">
        <f>(1-$A$1)*return!AB41^2+std!$A$1*std!AB38</f>
        <v>7.4586581554783257E-4</v>
      </c>
      <c r="AC39">
        <f>(1-$A$1)*return!AC41^2+std!$A$1*std!AC38</f>
        <v>1.2220746696314924E-4</v>
      </c>
      <c r="AD39">
        <f>(1-$A$1)*return!AD41^2+std!$A$1*std!AD38</f>
        <v>2.74018380833954E-4</v>
      </c>
      <c r="AE39">
        <f>(1-$A$1)*return!AE41^2+std!$A$1*std!AE38</f>
        <v>3.5429312208722503E-4</v>
      </c>
      <c r="AF39">
        <f>(1-$A$1)*return!AF41^2+std!$A$1*std!AF38</f>
        <v>9.4812213776909884E-5</v>
      </c>
      <c r="AG39">
        <f>(1-$A$1)*return!AG41^2+std!$A$1*std!AG38</f>
        <v>1.7345518845093694E-4</v>
      </c>
      <c r="AH39">
        <f>(1-$A$1)*return!AH41^2+std!$A$1*std!AH38</f>
        <v>1.4635027283926692E-4</v>
      </c>
      <c r="AI39">
        <f>(1-$A$1)*return!AI41^2+std!$A$1*std!AI38</f>
        <v>2.5087759409869574E-4</v>
      </c>
      <c r="AJ39">
        <f>(1-$A$1)*return!AJ41^2+std!$A$1*std!AJ38</f>
        <v>2.6401132864331631E-4</v>
      </c>
      <c r="AK39">
        <f>(1-$A$1)*return!AK41^2+std!$A$1*std!AK38</f>
        <v>5.1073737952247241E-4</v>
      </c>
      <c r="AL39">
        <f>(1-$A$1)*return!AL41^2+std!$A$1*std!AL38</f>
        <v>8.1912545399434079E-4</v>
      </c>
      <c r="AM39">
        <f>(1-$A$1)*return!AM41^2+std!$A$1*std!AM38</f>
        <v>3.4218788779562839E-4</v>
      </c>
      <c r="AN39">
        <f>(1-$A$1)*return!AN41^2+std!$A$1*std!AN38</f>
        <v>5.5127464804768792E-4</v>
      </c>
      <c r="AO39">
        <f>(1-$A$1)*return!AO41^2+std!$A$1*std!AO38</f>
        <v>1.1186919967326978E-4</v>
      </c>
      <c r="AP39">
        <f>(1-$A$1)*return!AP41^2+std!$A$1*std!AP38</f>
        <v>6.2717484004277903E-5</v>
      </c>
      <c r="AQ39">
        <f>(1-$A$1)*return!AQ41^2+std!$A$1*std!AQ38</f>
        <v>7.5280293086115986E-4</v>
      </c>
      <c r="AR39">
        <f>(1-$A$1)*return!AR41^2+std!$A$1*std!AR38</f>
        <v>1.6367349769662269E-4</v>
      </c>
      <c r="AS39">
        <f>(1-$A$1)*return!AS41^2+std!$A$1*std!AS38</f>
        <v>3.5479502365819143E-4</v>
      </c>
      <c r="AT39">
        <f>(1-$A$1)*return!AT41^2+std!$A$1*std!AT38</f>
        <v>7.7932998522423319E-4</v>
      </c>
      <c r="AU39">
        <f>(1-$A$1)*return!AU41^2+std!$A$1*std!AU38</f>
        <v>1.5221824770153471E-4</v>
      </c>
      <c r="AV39">
        <f>(1-$A$1)*return!AV41^2+std!$A$1*std!AV38</f>
        <v>2.3967448338578463E-4</v>
      </c>
      <c r="AW39">
        <f>(1-$A$1)*return!AW41^2+std!$A$1*std!AW38</f>
        <v>8.4018161991973898E-4</v>
      </c>
      <c r="AX39">
        <f>(1-$A$1)*return!AX41^2+std!$A$1*std!AX38</f>
        <v>3.8167449103773389E-4</v>
      </c>
      <c r="AY39">
        <f>(1-$A$1)*return!AY41^2+std!$A$1*std!AY38</f>
        <v>1.7667522224697467E-4</v>
      </c>
    </row>
    <row r="40" spans="1:51" x14ac:dyDescent="0.3">
      <c r="A40" s="1">
        <v>43613</v>
      </c>
      <c r="B40">
        <f>(1-$A$1)*return!B42^2+std!$A$1*std!B39</f>
        <v>3.4122671608053257E-4</v>
      </c>
      <c r="C40">
        <f>(1-$A$1)*return!C42^2+std!$A$1*std!C39</f>
        <v>1.4967332952458721E-4</v>
      </c>
      <c r="D40">
        <f>(1-$A$1)*return!D42^2+std!$A$1*std!D39</f>
        <v>2.4864597447994636E-4</v>
      </c>
      <c r="E40">
        <f>(1-$A$1)*return!E42^2+std!$A$1*std!E39</f>
        <v>4.8750852454624921E-4</v>
      </c>
      <c r="F40">
        <f>(1-$A$1)*return!F42^2+std!$A$1*std!F39</f>
        <v>2.6463694437981687E-4</v>
      </c>
      <c r="G40">
        <f>(1-$A$1)*return!G42^2+std!$A$1*std!G39</f>
        <v>1.7391799209434059E-4</v>
      </c>
      <c r="H40">
        <f>(1-$A$1)*return!H42^2+std!$A$1*std!H39</f>
        <v>8.0719997735059269E-4</v>
      </c>
      <c r="I40">
        <f>(1-$A$1)*return!I42^2+std!$A$1*std!I39</f>
        <v>1.9292353707713291E-3</v>
      </c>
      <c r="J40">
        <f>(1-$A$1)*return!J42^2+std!$A$1*std!J39</f>
        <v>1.2345084907569822E-4</v>
      </c>
      <c r="K40">
        <f>(1-$A$1)*return!K42^2+std!$A$1*std!K39</f>
        <v>3.3154875489605163E-4</v>
      </c>
      <c r="L40">
        <f>(1-$A$1)*return!L42^2+std!$A$1*std!L39</f>
        <v>2.79705091971297E-4</v>
      </c>
      <c r="M40">
        <f>(1-$A$1)*return!M42^2+std!$A$1*std!M39</f>
        <v>1.0182611423863796E-4</v>
      </c>
      <c r="N40">
        <f>(1-$A$1)*return!N42^2+std!$A$1*std!N39</f>
        <v>1.2929010711937262E-4</v>
      </c>
      <c r="O40">
        <f>(1-$A$1)*return!O42^2+std!$A$1*std!O39</f>
        <v>7.3936034098145888E-4</v>
      </c>
      <c r="P40">
        <f>(1-$A$1)*return!P42^2+std!$A$1*std!P39</f>
        <v>6.4201595902838187E-5</v>
      </c>
      <c r="Q40">
        <f>(1-$A$1)*return!Q42^2+std!$A$1*std!Q39</f>
        <v>1.3657110271187781E-4</v>
      </c>
      <c r="R40">
        <f>(1-$A$1)*return!R42^2+std!$A$1*std!R39</f>
        <v>3.6918667573297129E-4</v>
      </c>
      <c r="S40">
        <f>(1-$A$1)*return!S42^2+std!$A$1*std!S39</f>
        <v>2.0295353833556408E-4</v>
      </c>
      <c r="T40">
        <f>(1-$A$1)*return!T42^2+std!$A$1*std!T39</f>
        <v>4.6531753926501109E-4</v>
      </c>
      <c r="U40">
        <f>(1-$A$1)*return!U42^2+std!$A$1*std!U39</f>
        <v>4.2692623928863773E-4</v>
      </c>
      <c r="V40">
        <f>(1-$A$1)*return!V42^2+std!$A$1*std!V39</f>
        <v>6.5042144854432255E-4</v>
      </c>
      <c r="W40">
        <f>(1-$A$1)*return!W42^2+std!$A$1*std!W39</f>
        <v>1.3406413400157834E-4</v>
      </c>
      <c r="X40">
        <f>(1-$A$1)*return!X42^2+std!$A$1*std!X39</f>
        <v>7.3843696184121085E-5</v>
      </c>
      <c r="Y40">
        <f>(1-$A$1)*return!Y42^2+std!$A$1*std!Y39</f>
        <v>2.4692925067673572E-4</v>
      </c>
      <c r="Z40">
        <f>(1-$A$1)*return!Z42^2+std!$A$1*std!Z39</f>
        <v>4.9192824402822144E-4</v>
      </c>
      <c r="AA40">
        <f>(1-$A$1)*return!AA42^2+std!$A$1*std!AA39</f>
        <v>9.2840212993899616E-5</v>
      </c>
      <c r="AB40">
        <f>(1-$A$1)*return!AB42^2+std!$A$1*std!AB39</f>
        <v>1.2328587169428036E-3</v>
      </c>
      <c r="AC40">
        <f>(1-$A$1)*return!AC42^2+std!$A$1*std!AC39</f>
        <v>1.1489688489841311E-4</v>
      </c>
      <c r="AD40">
        <f>(1-$A$1)*return!AD42^2+std!$A$1*std!AD39</f>
        <v>2.628359383032972E-4</v>
      </c>
      <c r="AE40">
        <f>(1-$A$1)*return!AE42^2+std!$A$1*std!AE39</f>
        <v>3.369970852314673E-4</v>
      </c>
      <c r="AF40">
        <f>(1-$A$1)*return!AF42^2+std!$A$1*std!AF39</f>
        <v>9.1703489550205887E-5</v>
      </c>
      <c r="AG40">
        <f>(1-$A$1)*return!AG42^2+std!$A$1*std!AG39</f>
        <v>1.6307198437825234E-4</v>
      </c>
      <c r="AH40">
        <f>(1-$A$1)*return!AH42^2+std!$A$1*std!AH39</f>
        <v>1.9333723016763343E-4</v>
      </c>
      <c r="AI40">
        <f>(1-$A$1)*return!AI42^2+std!$A$1*std!AI39</f>
        <v>2.5476254914825856E-4</v>
      </c>
      <c r="AJ40">
        <f>(1-$A$1)*return!AJ42^2+std!$A$1*std!AJ39</f>
        <v>2.8726947303505019E-4</v>
      </c>
      <c r="AK40">
        <f>(1-$A$1)*return!AK42^2+std!$A$1*std!AK39</f>
        <v>4.9086619108578929E-4</v>
      </c>
      <c r="AL40">
        <f>(1-$A$1)*return!AL42^2+std!$A$1*std!AL39</f>
        <v>8.4247402068111715E-4</v>
      </c>
      <c r="AM40">
        <f>(1-$A$1)*return!AM42^2+std!$A$1*std!AM39</f>
        <v>3.2236761866210852E-4</v>
      </c>
      <c r="AN40">
        <f>(1-$A$1)*return!AN42^2+std!$A$1*std!AN39</f>
        <v>5.2775096031337906E-4</v>
      </c>
      <c r="AO40">
        <f>(1-$A$1)*return!AO42^2+std!$A$1*std!AO39</f>
        <v>1.1189044953259836E-4</v>
      </c>
      <c r="AP40">
        <f>(1-$A$1)*return!AP42^2+std!$A$1*std!AP39</f>
        <v>7.1648590943889284E-5</v>
      </c>
      <c r="AQ40">
        <f>(1-$A$1)*return!AQ42^2+std!$A$1*std!AQ39</f>
        <v>7.076720463366974E-4</v>
      </c>
      <c r="AR40">
        <f>(1-$A$1)*return!AR42^2+std!$A$1*std!AR39</f>
        <v>1.5743285958652858E-4</v>
      </c>
      <c r="AS40">
        <f>(1-$A$1)*return!AS42^2+std!$A$1*std!AS39</f>
        <v>3.7433178994453501E-4</v>
      </c>
      <c r="AT40">
        <f>(1-$A$1)*return!AT42^2+std!$A$1*std!AT39</f>
        <v>7.6188411429145499E-4</v>
      </c>
      <c r="AU40">
        <f>(1-$A$1)*return!AU42^2+std!$A$1*std!AU39</f>
        <v>1.4314117207314409E-4</v>
      </c>
      <c r="AV40">
        <f>(1-$A$1)*return!AV42^2+std!$A$1*std!AV39</f>
        <v>2.2539246761496057E-4</v>
      </c>
      <c r="AW40">
        <f>(1-$A$1)*return!AW42^2+std!$A$1*std!AW39</f>
        <v>8.278559710798442E-4</v>
      </c>
      <c r="AX40">
        <f>(1-$A$1)*return!AX42^2+std!$A$1*std!AX39</f>
        <v>3.5980407298201965E-4</v>
      </c>
      <c r="AY40">
        <f>(1-$A$1)*return!AY42^2+std!$A$1*std!AY39</f>
        <v>1.690145858687382E-4</v>
      </c>
    </row>
    <row r="41" spans="1:51" x14ac:dyDescent="0.3">
      <c r="A41" s="1">
        <v>43614</v>
      </c>
      <c r="B41">
        <f>(1-$A$1)*return!B43^2+std!$A$1*std!B40</f>
        <v>3.404583570215372E-4</v>
      </c>
      <c r="C41">
        <f>(1-$A$1)*return!C43^2+std!$A$1*std!C40</f>
        <v>1.4098670466523893E-4</v>
      </c>
      <c r="D41">
        <f>(1-$A$1)*return!D43^2+std!$A$1*std!D40</f>
        <v>2.3390534731589178E-4</v>
      </c>
      <c r="E41">
        <f>(1-$A$1)*return!E43^2+std!$A$1*std!E40</f>
        <v>4.6451555683577501E-4</v>
      </c>
      <c r="F41">
        <f>(1-$A$1)*return!F43^2+std!$A$1*std!F40</f>
        <v>2.6746533708402447E-4</v>
      </c>
      <c r="G41">
        <f>(1-$A$1)*return!G43^2+std!$A$1*std!G40</f>
        <v>1.6695594628713843E-4</v>
      </c>
      <c r="H41">
        <f>(1-$A$1)*return!H43^2+std!$A$1*std!H40</f>
        <v>7.8413764389880631E-4</v>
      </c>
      <c r="I41">
        <f>(1-$A$1)*return!I43^2+std!$A$1*std!I40</f>
        <v>1.8156041886355887E-3</v>
      </c>
      <c r="J41">
        <f>(1-$A$1)*return!J43^2+std!$A$1*std!J40</f>
        <v>1.6690203747156136E-4</v>
      </c>
      <c r="K41">
        <f>(1-$A$1)*return!K43^2+std!$A$1*std!K40</f>
        <v>3.2503278164297447E-4</v>
      </c>
      <c r="L41">
        <f>(1-$A$1)*return!L43^2+std!$A$1*std!L40</f>
        <v>2.7696559782165264E-4</v>
      </c>
      <c r="M41">
        <f>(1-$A$1)*return!M43^2+std!$A$1*std!M40</f>
        <v>9.6118415858376072E-5</v>
      </c>
      <c r="N41">
        <f>(1-$A$1)*return!N43^2+std!$A$1*std!N40</f>
        <v>1.3040612687267077E-4</v>
      </c>
      <c r="O41">
        <f>(1-$A$1)*return!O43^2+std!$A$1*std!O40</f>
        <v>7.1259632300200407E-4</v>
      </c>
      <c r="P41">
        <f>(1-$A$1)*return!P43^2+std!$A$1*std!P40</f>
        <v>6.2758549761547549E-5</v>
      </c>
      <c r="Q41">
        <f>(1-$A$1)*return!Q43^2+std!$A$1*std!Q40</f>
        <v>1.2883661629473059E-4</v>
      </c>
      <c r="R41">
        <f>(1-$A$1)*return!R43^2+std!$A$1*std!R40</f>
        <v>3.5754872569931522E-4</v>
      </c>
      <c r="S41">
        <f>(1-$A$1)*return!S43^2+std!$A$1*std!S40</f>
        <v>1.9252000488197184E-4</v>
      </c>
      <c r="T41">
        <f>(1-$A$1)*return!T43^2+std!$A$1*std!T40</f>
        <v>4.3751873216228308E-4</v>
      </c>
      <c r="U41">
        <f>(1-$A$1)*return!U43^2+std!$A$1*std!U40</f>
        <v>4.0460068200303697E-4</v>
      </c>
      <c r="V41">
        <f>(1-$A$1)*return!V43^2+std!$A$1*std!V40</f>
        <v>6.1464005557189676E-4</v>
      </c>
      <c r="W41">
        <f>(1-$A$1)*return!W43^2+std!$A$1*std!W40</f>
        <v>3.2228255096260222E-4</v>
      </c>
      <c r="X41">
        <f>(1-$A$1)*return!X43^2+std!$A$1*std!X40</f>
        <v>1.0137727826943664E-4</v>
      </c>
      <c r="Y41">
        <f>(1-$A$1)*return!Y43^2+std!$A$1*std!Y40</f>
        <v>2.3219993401122867E-4</v>
      </c>
      <c r="Z41">
        <f>(1-$A$1)*return!Z43^2+std!$A$1*std!Z40</f>
        <v>4.7597463375350881E-4</v>
      </c>
      <c r="AA41">
        <f>(1-$A$1)*return!AA43^2+std!$A$1*std!AA40</f>
        <v>8.7293352498495351E-5</v>
      </c>
      <c r="AB41">
        <f>(1-$A$1)*return!AB43^2+std!$A$1*std!AB40</f>
        <v>1.2266441801948129E-3</v>
      </c>
      <c r="AC41">
        <f>(1-$A$1)*return!AC43^2+std!$A$1*std!AC40</f>
        <v>1.0800708427094914E-4</v>
      </c>
      <c r="AD41">
        <f>(1-$A$1)*return!AD43^2+std!$A$1*std!AD40</f>
        <v>2.471602781158504E-4</v>
      </c>
      <c r="AE41">
        <f>(1-$A$1)*return!AE43^2+std!$A$1*std!AE40</f>
        <v>3.2854484409521539E-4</v>
      </c>
      <c r="AF41">
        <f>(1-$A$1)*return!AF43^2+std!$A$1*std!AF40</f>
        <v>8.836434236538227E-5</v>
      </c>
      <c r="AG41">
        <f>(1-$A$1)*return!AG43^2+std!$A$1*std!AG40</f>
        <v>1.5895326278695545E-4</v>
      </c>
      <c r="AH41">
        <f>(1-$A$1)*return!AH43^2+std!$A$1*std!AH40</f>
        <v>1.8452254889285625E-4</v>
      </c>
      <c r="AI41">
        <f>(1-$A$1)*return!AI43^2+std!$A$1*std!AI40</f>
        <v>2.4440881581157308E-4</v>
      </c>
      <c r="AJ41">
        <f>(1-$A$1)*return!AJ43^2+std!$A$1*std!AJ40</f>
        <v>3.2991270534243048E-4</v>
      </c>
      <c r="AK41">
        <f>(1-$A$1)*return!AK43^2+std!$A$1*std!AK40</f>
        <v>4.6771169869863134E-4</v>
      </c>
      <c r="AL41">
        <f>(1-$A$1)*return!AL43^2+std!$A$1*std!AL40</f>
        <v>7.9217019323225227E-4</v>
      </c>
      <c r="AM41">
        <f>(1-$A$1)*return!AM43^2+std!$A$1*std!AM40</f>
        <v>3.5439452622164884E-4</v>
      </c>
      <c r="AN41">
        <f>(1-$A$1)*return!AN43^2+std!$A$1*std!AN40</f>
        <v>5.2275216451492211E-4</v>
      </c>
      <c r="AO41">
        <f>(1-$A$1)*return!AO43^2+std!$A$1*std!AO40</f>
        <v>1.0918924639489354E-4</v>
      </c>
      <c r="AP41">
        <f>(1-$A$1)*return!AP43^2+std!$A$1*std!AP40</f>
        <v>6.8419236107507619E-5</v>
      </c>
      <c r="AQ41">
        <f>(1-$A$1)*return!AQ43^2+std!$A$1*std!AQ40</f>
        <v>6.6557209396834441E-4</v>
      </c>
      <c r="AR41">
        <f>(1-$A$1)*return!AR43^2+std!$A$1*std!AR40</f>
        <v>1.4800267007051264E-4</v>
      </c>
      <c r="AS41">
        <f>(1-$A$1)*return!AS43^2+std!$A$1*std!AS40</f>
        <v>3.712094726598157E-4</v>
      </c>
      <c r="AT41">
        <f>(1-$A$1)*return!AT43^2+std!$A$1*std!AT40</f>
        <v>7.1978668323592469E-4</v>
      </c>
      <c r="AU41">
        <f>(1-$A$1)*return!AU43^2+std!$A$1*std!AU40</f>
        <v>1.4245068455386527E-4</v>
      </c>
      <c r="AV41">
        <f>(1-$A$1)*return!AV43^2+std!$A$1*std!AV40</f>
        <v>2.1565984600181192E-4</v>
      </c>
      <c r="AW41">
        <f>(1-$A$1)*return!AW43^2+std!$A$1*std!AW40</f>
        <v>8.0632569922294191E-4</v>
      </c>
      <c r="AX41">
        <f>(1-$A$1)*return!AX43^2+std!$A$1*std!AX40</f>
        <v>3.3958700591215138E-4</v>
      </c>
      <c r="AY41">
        <f>(1-$A$1)*return!AY43^2+std!$A$1*std!AY40</f>
        <v>1.6165302170673547E-4</v>
      </c>
    </row>
    <row r="42" spans="1:51" x14ac:dyDescent="0.3">
      <c r="A42" s="1">
        <v>43615</v>
      </c>
      <c r="B42">
        <f>(1-$A$1)*return!B44^2+std!$A$1*std!B41</f>
        <v>3.2111380495999605E-4</v>
      </c>
      <c r="C42">
        <f>(1-$A$1)*return!C44^2+std!$A$1*std!C41</f>
        <v>1.4673373611323213E-4</v>
      </c>
      <c r="D42">
        <f>(1-$A$1)*return!D44^2+std!$A$1*std!D41</f>
        <v>2.1991560368174115E-4</v>
      </c>
      <c r="E42">
        <f>(1-$A$1)*return!E44^2+std!$A$1*std!E41</f>
        <v>4.3788594412253059E-4</v>
      </c>
      <c r="F42">
        <f>(1-$A$1)*return!F44^2+std!$A$1*std!F41</f>
        <v>2.524383244478404E-4</v>
      </c>
      <c r="G42">
        <f>(1-$A$1)*return!G44^2+std!$A$1*std!G41</f>
        <v>1.6777932018002044E-4</v>
      </c>
      <c r="H42">
        <f>(1-$A$1)*return!H44^2+std!$A$1*std!H41</f>
        <v>7.3979638881007369E-4</v>
      </c>
      <c r="I42">
        <f>(1-$A$1)*return!I44^2+std!$A$1*std!I41</f>
        <v>1.7161069730080303E-3</v>
      </c>
      <c r="J42">
        <f>(1-$A$1)*return!J44^2+std!$A$1*std!J41</f>
        <v>1.5834777228624779E-4</v>
      </c>
      <c r="K42">
        <f>(1-$A$1)*return!K44^2+std!$A$1*std!K41</f>
        <v>3.2487473856954743E-4</v>
      </c>
      <c r="L42">
        <f>(1-$A$1)*return!L44^2+std!$A$1*std!L41</f>
        <v>2.6290815384422253E-4</v>
      </c>
      <c r="M42">
        <f>(1-$A$1)*return!M44^2+std!$A$1*std!M41</f>
        <v>9.7456474236691322E-5</v>
      </c>
      <c r="N42">
        <f>(1-$A$1)*return!N44^2+std!$A$1*std!N41</f>
        <v>4.0981509536231489E-4</v>
      </c>
      <c r="O42">
        <f>(1-$A$1)*return!O44^2+std!$A$1*std!O41</f>
        <v>6.6998305904973166E-4</v>
      </c>
      <c r="P42">
        <f>(1-$A$1)*return!P44^2+std!$A$1*std!P41</f>
        <v>5.9814950129089819E-5</v>
      </c>
      <c r="Q42">
        <f>(1-$A$1)*return!Q44^2+std!$A$1*std!Q41</f>
        <v>1.2807477408529182E-4</v>
      </c>
      <c r="R42">
        <f>(1-$A$1)*return!R44^2+std!$A$1*std!R41</f>
        <v>3.3925472544987263E-4</v>
      </c>
      <c r="S42">
        <f>(1-$A$1)*return!S44^2+std!$A$1*std!S41</f>
        <v>2.0867938962973294E-4</v>
      </c>
      <c r="T42">
        <f>(1-$A$1)*return!T44^2+std!$A$1*std!T41</f>
        <v>4.1701801039810285E-4</v>
      </c>
      <c r="U42">
        <f>(1-$A$1)*return!U44^2+std!$A$1*std!U41</f>
        <v>3.8229242146603547E-4</v>
      </c>
      <c r="V42">
        <f>(1-$A$1)*return!V44^2+std!$A$1*std!V41</f>
        <v>5.7958302410560754E-4</v>
      </c>
      <c r="W42">
        <f>(1-$A$1)*return!W44^2+std!$A$1*std!W41</f>
        <v>3.1122129565568324E-4</v>
      </c>
      <c r="X42">
        <f>(1-$A$1)*return!X44^2+std!$A$1*std!X41</f>
        <v>9.6040286994375458E-5</v>
      </c>
      <c r="Y42">
        <f>(1-$A$1)*return!Y44^2+std!$A$1*std!Y41</f>
        <v>2.2420377733610791E-4</v>
      </c>
      <c r="Z42">
        <f>(1-$A$1)*return!Z44^2+std!$A$1*std!Z41</f>
        <v>4.5499792996573838E-4</v>
      </c>
      <c r="AA42">
        <f>(1-$A$1)*return!AA44^2+std!$A$1*std!AA41</f>
        <v>8.220329148743102E-5</v>
      </c>
      <c r="AB42">
        <f>(1-$A$1)*return!AB44^2+std!$A$1*std!AB41</f>
        <v>1.1533198536685641E-3</v>
      </c>
      <c r="AC42">
        <f>(1-$A$1)*return!AC44^2+std!$A$1*std!AC41</f>
        <v>1.0155516788767483E-4</v>
      </c>
      <c r="AD42">
        <f>(1-$A$1)*return!AD44^2+std!$A$1*std!AD41</f>
        <v>2.3247870628460634E-4</v>
      </c>
      <c r="AE42">
        <f>(1-$A$1)*return!AE44^2+std!$A$1*std!AE41</f>
        <v>3.1203553086834213E-4</v>
      </c>
      <c r="AF42">
        <f>(1-$A$1)*return!AF44^2+std!$A$1*std!AF41</f>
        <v>8.3064520505624065E-5</v>
      </c>
      <c r="AG42">
        <f>(1-$A$1)*return!AG44^2+std!$A$1*std!AG41</f>
        <v>1.5179983872278842E-4</v>
      </c>
      <c r="AH42">
        <f>(1-$A$1)*return!AH44^2+std!$A$1*std!AH41</f>
        <v>1.8989010652839519E-4</v>
      </c>
      <c r="AI42">
        <f>(1-$A$1)*return!AI44^2+std!$A$1*std!AI41</f>
        <v>2.388364020894225E-4</v>
      </c>
      <c r="AJ42">
        <f>(1-$A$1)*return!AJ44^2+std!$A$1*std!AJ41</f>
        <v>3.2007879754860215E-4</v>
      </c>
      <c r="AK42">
        <f>(1-$A$1)*return!AK44^2+std!$A$1*std!AK41</f>
        <v>4.4115467015566168E-4</v>
      </c>
      <c r="AL42">
        <f>(1-$A$1)*return!AL44^2+std!$A$1*std!AL41</f>
        <v>7.4617351867745357E-4</v>
      </c>
      <c r="AM42">
        <f>(1-$A$1)*return!AM44^2+std!$A$1*std!AM41</f>
        <v>3.3355231232811181E-4</v>
      </c>
      <c r="AN42">
        <f>(1-$A$1)*return!AN44^2+std!$A$1*std!AN41</f>
        <v>4.9490965466508731E-4</v>
      </c>
      <c r="AO42">
        <f>(1-$A$1)*return!AO44^2+std!$A$1*std!AO41</f>
        <v>1.0460147489290458E-4</v>
      </c>
      <c r="AP42">
        <f>(1-$A$1)*return!AP44^2+std!$A$1*std!AP41</f>
        <v>6.5018780249161077E-5</v>
      </c>
      <c r="AQ42">
        <f>(1-$A$1)*return!AQ44^2+std!$A$1*std!AQ41</f>
        <v>6.6687783104232184E-4</v>
      </c>
      <c r="AR42">
        <f>(1-$A$1)*return!AR44^2+std!$A$1*std!AR41</f>
        <v>1.3949199852224056E-4</v>
      </c>
      <c r="AS42">
        <f>(1-$A$1)*return!AS44^2+std!$A$1*std!AS41</f>
        <v>3.6226478067816469E-4</v>
      </c>
      <c r="AT42">
        <f>(1-$A$1)*return!AT44^2+std!$A$1*std!AT41</f>
        <v>6.7753427877377266E-4</v>
      </c>
      <c r="AU42">
        <f>(1-$A$1)*return!AU44^2+std!$A$1*std!AU41</f>
        <v>1.4171287987588792E-4</v>
      </c>
      <c r="AV42">
        <f>(1-$A$1)*return!AV44^2+std!$A$1*std!AV41</f>
        <v>2.0408927320611064E-4</v>
      </c>
      <c r="AW42">
        <f>(1-$A$1)*return!AW44^2+std!$A$1*std!AW41</f>
        <v>7.586350791865614E-4</v>
      </c>
      <c r="AX42">
        <f>(1-$A$1)*return!AX44^2+std!$A$1*std!AX41</f>
        <v>3.2081749896978404E-4</v>
      </c>
      <c r="AY42">
        <f>(1-$A$1)*return!AY44^2+std!$A$1*std!AY41</f>
        <v>1.5201022954900015E-4</v>
      </c>
    </row>
    <row r="43" spans="1:51" x14ac:dyDescent="0.3">
      <c r="A43" s="1">
        <v>43616</v>
      </c>
      <c r="B43">
        <f>(1-$A$1)*return!B45^2+std!$A$1*std!B42</f>
        <v>4.0694306852018328E-4</v>
      </c>
      <c r="C43">
        <f>(1-$A$1)*return!C45^2+std!$A$1*std!C42</f>
        <v>1.94429836565207E-4</v>
      </c>
      <c r="D43">
        <f>(1-$A$1)*return!D45^2+std!$A$1*std!D42</f>
        <v>3.1991200113976444E-4</v>
      </c>
      <c r="E43">
        <f>(1-$A$1)*return!E45^2+std!$A$1*std!E42</f>
        <v>4.17927328405559E-4</v>
      </c>
      <c r="F43">
        <f>(1-$A$1)*return!F45^2+std!$A$1*std!F42</f>
        <v>2.4780670305610811E-4</v>
      </c>
      <c r="G43">
        <f>(1-$A$1)*return!G45^2+std!$A$1*std!G42</f>
        <v>1.6246156578633567E-4</v>
      </c>
      <c r="H43">
        <f>(1-$A$1)*return!H45^2+std!$A$1*std!H42</f>
        <v>7.1446155495644148E-4</v>
      </c>
      <c r="I43">
        <f>(1-$A$1)*return!I45^2+std!$A$1*std!I42</f>
        <v>1.6138539059325915E-3</v>
      </c>
      <c r="J43">
        <f>(1-$A$1)*return!J45^2+std!$A$1*std!J42</f>
        <v>1.8437004809222877E-4</v>
      </c>
      <c r="K43">
        <f>(1-$A$1)*return!K45^2+std!$A$1*std!K42</f>
        <v>3.5136233905424711E-4</v>
      </c>
      <c r="L43">
        <f>(1-$A$1)*return!L45^2+std!$A$1*std!L42</f>
        <v>2.5537549304214819E-4</v>
      </c>
      <c r="M43">
        <f>(1-$A$1)*return!M45^2+std!$A$1*std!M42</f>
        <v>1.2402451241505915E-4</v>
      </c>
      <c r="N43">
        <f>(1-$A$1)*return!N45^2+std!$A$1*std!N42</f>
        <v>3.8551719283234936E-4</v>
      </c>
      <c r="O43">
        <f>(1-$A$1)*return!O45^2+std!$A$1*std!O42</f>
        <v>6.6800155544557407E-4</v>
      </c>
      <c r="P43">
        <f>(1-$A$1)*return!P45^2+std!$A$1*std!P42</f>
        <v>5.8812516486333803E-5</v>
      </c>
      <c r="Q43">
        <f>(1-$A$1)*return!Q45^2+std!$A$1*std!Q42</f>
        <v>1.267900797209452E-4</v>
      </c>
      <c r="R43">
        <f>(1-$A$1)*return!R45^2+std!$A$1*std!R42</f>
        <v>3.99529042837315E-4</v>
      </c>
      <c r="S43">
        <f>(1-$A$1)*return!S45^2+std!$A$1*std!S42</f>
        <v>2.2220205315474521E-4</v>
      </c>
      <c r="T43">
        <f>(1-$A$1)*return!T45^2+std!$A$1*std!T42</f>
        <v>4.1503910651313194E-4</v>
      </c>
      <c r="U43">
        <f>(1-$A$1)*return!U45^2+std!$A$1*std!U42</f>
        <v>3.9028783294037039E-4</v>
      </c>
      <c r="V43">
        <f>(1-$A$1)*return!V45^2+std!$A$1*std!V42</f>
        <v>5.5802616883144274E-4</v>
      </c>
      <c r="W43">
        <f>(1-$A$1)*return!W45^2+std!$A$1*std!W42</f>
        <v>3.0210339864573244E-4</v>
      </c>
      <c r="X43">
        <f>(1-$A$1)*return!X45^2+std!$A$1*std!X42</f>
        <v>9.4260934727002541E-5</v>
      </c>
      <c r="Y43">
        <f>(1-$A$1)*return!Y45^2+std!$A$1*std!Y42</f>
        <v>2.3132894549468707E-4</v>
      </c>
      <c r="Z43">
        <f>(1-$A$1)*return!Z45^2+std!$A$1*std!Z42</f>
        <v>4.4219889574930826E-4</v>
      </c>
      <c r="AA43">
        <f>(1-$A$1)*return!AA45^2+std!$A$1*std!AA42</f>
        <v>1.7815633562682392E-4</v>
      </c>
      <c r="AB43">
        <f>(1-$A$1)*return!AB45^2+std!$A$1*std!AB42</f>
        <v>1.1141389404266708E-3</v>
      </c>
      <c r="AC43">
        <f>(1-$A$1)*return!AC45^2+std!$A$1*std!AC42</f>
        <v>1.0089938835188361E-4</v>
      </c>
      <c r="AD43">
        <f>(1-$A$1)*return!AD45^2+std!$A$1*std!AD42</f>
        <v>2.5087963967332025E-4</v>
      </c>
      <c r="AE43">
        <f>(1-$A$1)*return!AE45^2+std!$A$1*std!AE42</f>
        <v>3.4436256000950222E-4</v>
      </c>
      <c r="AF43">
        <f>(1-$A$1)*return!AF45^2+std!$A$1*std!AF42</f>
        <v>8.2753193795252346E-5</v>
      </c>
      <c r="AG43">
        <f>(1-$A$1)*return!AG45^2+std!$A$1*std!AG42</f>
        <v>1.5890666573424198E-4</v>
      </c>
      <c r="AH43">
        <f>(1-$A$1)*return!AH45^2+std!$A$1*std!AH42</f>
        <v>1.8021694006161085E-4</v>
      </c>
      <c r="AI43">
        <f>(1-$A$1)*return!AI45^2+std!$A$1*std!AI42</f>
        <v>2.3147215042305569E-4</v>
      </c>
      <c r="AJ43">
        <f>(1-$A$1)*return!AJ45^2+std!$A$1*std!AJ42</f>
        <v>3.0909994017501869E-4</v>
      </c>
      <c r="AK43">
        <f>(1-$A$1)*return!AK45^2+std!$A$1*std!AK42</f>
        <v>4.2781664906574985E-4</v>
      </c>
      <c r="AL43">
        <f>(1-$A$1)*return!AL45^2+std!$A$1*std!AL42</f>
        <v>9.0632603946886594E-4</v>
      </c>
      <c r="AM43">
        <f>(1-$A$1)*return!AM45^2+std!$A$1*std!AM42</f>
        <v>3.1902140974892089E-4</v>
      </c>
      <c r="AN43">
        <f>(1-$A$1)*return!AN45^2+std!$A$1*std!AN42</f>
        <v>5.0763213101462801E-4</v>
      </c>
      <c r="AO43">
        <f>(1-$A$1)*return!AO45^2+std!$A$1*std!AO42</f>
        <v>1.0082760899087516E-4</v>
      </c>
      <c r="AP43">
        <f>(1-$A$1)*return!AP45^2+std!$A$1*std!AP42</f>
        <v>6.2473866385284705E-5</v>
      </c>
      <c r="AQ43">
        <f>(1-$A$1)*return!AQ45^2+std!$A$1*std!AQ42</f>
        <v>7.1118784298384967E-4</v>
      </c>
      <c r="AR43">
        <f>(1-$A$1)*return!AR45^2+std!$A$1*std!AR42</f>
        <v>1.3796470436051544E-4</v>
      </c>
      <c r="AS43">
        <f>(1-$A$1)*return!AS45^2+std!$A$1*std!AS42</f>
        <v>3.8411659255099709E-4</v>
      </c>
      <c r="AT43">
        <f>(1-$A$1)*return!AT45^2+std!$A$1*std!AT42</f>
        <v>6.7235685178667519E-4</v>
      </c>
      <c r="AU43">
        <f>(1-$A$1)*return!AU45^2+std!$A$1*std!AU42</f>
        <v>1.6842932705106749E-4</v>
      </c>
      <c r="AV43">
        <f>(1-$A$1)*return!AV45^2+std!$A$1*std!AV42</f>
        <v>1.9193190746182997E-4</v>
      </c>
      <c r="AW43">
        <f>(1-$A$1)*return!AW45^2+std!$A$1*std!AW42</f>
        <v>7.2066362149323044E-4</v>
      </c>
      <c r="AX43">
        <f>(1-$A$1)*return!AX45^2+std!$A$1*std!AX42</f>
        <v>3.2162147998180069E-4</v>
      </c>
      <c r="AY43">
        <f>(1-$A$1)*return!AY45^2+std!$A$1*std!AY42</f>
        <v>1.4583634813490737E-4</v>
      </c>
    </row>
    <row r="44" spans="1:51" x14ac:dyDescent="0.3">
      <c r="A44" s="1">
        <v>43619</v>
      </c>
      <c r="B44">
        <f>(1-$A$1)*return!B46^2+std!$A$1*std!B43</f>
        <v>4.0881516895941019E-4</v>
      </c>
      <c r="C44">
        <f>(1-$A$1)*return!C46^2+std!$A$1*std!C43</f>
        <v>1.9848598395278067E-4</v>
      </c>
      <c r="D44">
        <f>(1-$A$1)*return!D46^2+std!$A$1*std!D43</f>
        <v>3.0763808405827748E-4</v>
      </c>
      <c r="E44">
        <f>(1-$A$1)*return!E46^2+std!$A$1*std!E43</f>
        <v>4.149679487888954E-4</v>
      </c>
      <c r="F44">
        <f>(1-$A$1)*return!F46^2+std!$A$1*std!F43</f>
        <v>3.5339212938279789E-4</v>
      </c>
      <c r="G44">
        <f>(1-$A$1)*return!G46^2+std!$A$1*std!G43</f>
        <v>1.6476223392182168E-4</v>
      </c>
      <c r="H44">
        <f>(1-$A$1)*return!H46^2+std!$A$1*std!H43</f>
        <v>6.7665472153539909E-4</v>
      </c>
      <c r="I44">
        <f>(1-$A$1)*return!I46^2+std!$A$1*std!I43</f>
        <v>1.5173674920484646E-3</v>
      </c>
      <c r="J44">
        <f>(1-$A$1)*return!J46^2+std!$A$1*std!J43</f>
        <v>1.8001631478887573E-4</v>
      </c>
      <c r="K44">
        <f>(1-$A$1)*return!K46^2+std!$A$1*std!K43</f>
        <v>4.3900377030976951E-4</v>
      </c>
      <c r="L44">
        <f>(1-$A$1)*return!L46^2+std!$A$1*std!L43</f>
        <v>2.4006017470331836E-4</v>
      </c>
      <c r="M44">
        <f>(1-$A$1)*return!M46^2+std!$A$1*std!M43</f>
        <v>1.2103212249436779E-4</v>
      </c>
      <c r="N44">
        <f>(1-$A$1)*return!N46^2+std!$A$1*std!N43</f>
        <v>3.7319677051599E-4</v>
      </c>
      <c r="O44">
        <f>(1-$A$1)*return!O46^2+std!$A$1*std!O43</f>
        <v>6.6613856466754139E-4</v>
      </c>
      <c r="P44">
        <f>(1-$A$1)*return!P46^2+std!$A$1*std!P43</f>
        <v>5.807702345087558E-5</v>
      </c>
      <c r="Q44">
        <f>(1-$A$1)*return!Q46^2+std!$A$1*std!Q43</f>
        <v>1.2051238965042579E-4</v>
      </c>
      <c r="R44">
        <f>(1-$A$1)*return!R46^2+std!$A$1*std!R43</f>
        <v>3.8013829688326415E-4</v>
      </c>
      <c r="S44">
        <f>(1-$A$1)*return!S46^2+std!$A$1*std!S43</f>
        <v>2.0941099816775097E-4</v>
      </c>
      <c r="T44">
        <f>(1-$A$1)*return!T46^2+std!$A$1*std!T43</f>
        <v>3.9237019616898011E-4</v>
      </c>
      <c r="U44">
        <f>(1-$A$1)*return!U46^2+std!$A$1*std!U43</f>
        <v>3.7634122949105185E-4</v>
      </c>
      <c r="V44">
        <f>(1-$A$1)*return!V46^2+std!$A$1*std!V43</f>
        <v>5.2612181460677608E-4</v>
      </c>
      <c r="W44">
        <f>(1-$A$1)*return!W46^2+std!$A$1*std!W43</f>
        <v>3.1848526446698626E-4</v>
      </c>
      <c r="X44">
        <f>(1-$A$1)*return!X46^2+std!$A$1*std!X43</f>
        <v>9.0911662375080834E-5</v>
      </c>
      <c r="Y44">
        <f>(1-$A$1)*return!Y46^2+std!$A$1*std!Y43</f>
        <v>2.2459262647182154E-4</v>
      </c>
      <c r="Z44">
        <f>(1-$A$1)*return!Z46^2+std!$A$1*std!Z43</f>
        <v>4.2621245383520572E-4</v>
      </c>
      <c r="AA44">
        <f>(1-$A$1)*return!AA46^2+std!$A$1*std!AA43</f>
        <v>1.8388124298025332E-4</v>
      </c>
      <c r="AB44">
        <f>(1-$A$1)*return!AB46^2+std!$A$1*std!AB43</f>
        <v>1.0495843451841171E-3</v>
      </c>
      <c r="AC44">
        <f>(1-$A$1)*return!AC46^2+std!$A$1*std!AC43</f>
        <v>1.0099331321315338E-4</v>
      </c>
      <c r="AD44">
        <f>(1-$A$1)*return!AD46^2+std!$A$1*std!AD43</f>
        <v>2.390895596233649E-4</v>
      </c>
      <c r="AE44">
        <f>(1-$A$1)*return!AE46^2+std!$A$1*std!AE43</f>
        <v>3.2509272551995702E-4</v>
      </c>
      <c r="AF44">
        <f>(1-$A$1)*return!AF46^2+std!$A$1*std!AF43</f>
        <v>9.5264177445534206E-5</v>
      </c>
      <c r="AG44">
        <f>(1-$A$1)*return!AG46^2+std!$A$1*std!AG43</f>
        <v>2.0905893439691149E-4</v>
      </c>
      <c r="AH44">
        <f>(1-$A$1)*return!AH46^2+std!$A$1*std!AH43</f>
        <v>1.7323021582328648E-4</v>
      </c>
      <c r="AI44">
        <f>(1-$A$1)*return!AI46^2+std!$A$1*std!AI43</f>
        <v>2.2162889975986614E-4</v>
      </c>
      <c r="AJ44">
        <f>(1-$A$1)*return!AJ46^2+std!$A$1*std!AJ43</f>
        <v>3.0707745224350431E-4</v>
      </c>
      <c r="AK44">
        <f>(1-$A$1)*return!AK46^2+std!$A$1*std!AK43</f>
        <v>4.0410300392465471E-4</v>
      </c>
      <c r="AL44">
        <f>(1-$A$1)*return!AL46^2+std!$A$1*std!AL43</f>
        <v>8.5279856880094264E-4</v>
      </c>
      <c r="AM44">
        <f>(1-$A$1)*return!AM46^2+std!$A$1*std!AM43</f>
        <v>3.5840947315619669E-4</v>
      </c>
      <c r="AN44">
        <f>(1-$A$1)*return!AN46^2+std!$A$1*std!AN43</f>
        <v>4.8651891752335858E-4</v>
      </c>
      <c r="AO44">
        <f>(1-$A$1)*return!AO46^2+std!$A$1*std!AO43</f>
        <v>9.4908651483343448E-5</v>
      </c>
      <c r="AP44">
        <f>(1-$A$1)*return!AP46^2+std!$A$1*std!AP43</f>
        <v>6.2215734606187146E-5</v>
      </c>
      <c r="AQ44">
        <f>(1-$A$1)*return!AQ46^2+std!$A$1*std!AQ43</f>
        <v>7.448168759495434E-4</v>
      </c>
      <c r="AR44">
        <f>(1-$A$1)*return!AR46^2+std!$A$1*std!AR43</f>
        <v>2.135752269549728E-4</v>
      </c>
      <c r="AS44">
        <f>(1-$A$1)*return!AS46^2+std!$A$1*std!AS43</f>
        <v>4.0856702252275512E-4</v>
      </c>
      <c r="AT44">
        <f>(1-$A$1)*return!AT46^2+std!$A$1*std!AT43</f>
        <v>6.3314712121348567E-4</v>
      </c>
      <c r="AU44">
        <f>(1-$A$1)*return!AU46^2+std!$A$1*std!AU43</f>
        <v>1.6623963461967991E-4</v>
      </c>
      <c r="AV44">
        <f>(1-$A$1)*return!AV46^2+std!$A$1*std!AV43</f>
        <v>1.8105029530067964E-4</v>
      </c>
      <c r="AW44">
        <f>(1-$A$1)*return!AW46^2+std!$A$1*std!AW43</f>
        <v>6.8518956666707893E-4</v>
      </c>
      <c r="AX44">
        <f>(1-$A$1)*return!AX46^2+std!$A$1*std!AX43</f>
        <v>3.0851982425790151E-4</v>
      </c>
      <c r="AY44">
        <f>(1-$A$1)*return!AY46^2+std!$A$1*std!AY43</f>
        <v>1.3719851678844905E-4</v>
      </c>
    </row>
    <row r="45" spans="1:51" x14ac:dyDescent="0.3">
      <c r="A45" s="1">
        <v>43620</v>
      </c>
      <c r="B45">
        <f>(1-$A$1)*return!B47^2+std!$A$1*std!B44</f>
        <v>6.778901642994471E-4</v>
      </c>
      <c r="C45">
        <f>(1-$A$1)*return!C47^2+std!$A$1*std!C44</f>
        <v>2.1424643999308141E-4</v>
      </c>
      <c r="D45">
        <f>(1-$A$1)*return!D47^2+std!$A$1*std!D44</f>
        <v>4.9446438663716446E-4</v>
      </c>
      <c r="E45">
        <f>(1-$A$1)*return!E47^2+std!$A$1*std!E44</f>
        <v>4.4557962531353786E-4</v>
      </c>
      <c r="F45">
        <f>(1-$A$1)*return!F47^2+std!$A$1*std!F44</f>
        <v>4.1295275661511671E-4</v>
      </c>
      <c r="G45">
        <f>(1-$A$1)*return!G47^2+std!$A$1*std!G44</f>
        <v>2.1400081520101509E-4</v>
      </c>
      <c r="H45">
        <f>(1-$A$1)*return!H47^2+std!$A$1*std!H44</f>
        <v>8.6202445535518571E-4</v>
      </c>
      <c r="I45">
        <f>(1-$A$1)*return!I47^2+std!$A$1*std!I44</f>
        <v>1.4684549532163159E-3</v>
      </c>
      <c r="J45">
        <f>(1-$A$1)*return!J47^2+std!$A$1*std!J44</f>
        <v>2.9550556872919563E-4</v>
      </c>
      <c r="K45">
        <f>(1-$A$1)*return!K47^2+std!$A$1*std!K44</f>
        <v>5.020498047123436E-4</v>
      </c>
      <c r="L45">
        <f>(1-$A$1)*return!L47^2+std!$A$1*std!L44</f>
        <v>2.9808810130104981E-4</v>
      </c>
      <c r="M45">
        <f>(1-$A$1)*return!M47^2+std!$A$1*std!M44</f>
        <v>1.1804632833668388E-4</v>
      </c>
      <c r="N45">
        <f>(1-$A$1)*return!N47^2+std!$A$1*std!N44</f>
        <v>3.5438275384719483E-4</v>
      </c>
      <c r="O45">
        <f>(1-$A$1)*return!O47^2+std!$A$1*std!O44</f>
        <v>6.6343241446927209E-4</v>
      </c>
      <c r="P45">
        <f>(1-$A$1)*return!P47^2+std!$A$1*std!P44</f>
        <v>5.9859922366700335E-5</v>
      </c>
      <c r="Q45">
        <f>(1-$A$1)*return!Q47^2+std!$A$1*std!Q44</f>
        <v>1.6852935070822478E-4</v>
      </c>
      <c r="R45">
        <f>(1-$A$1)*return!R47^2+std!$A$1*std!R44</f>
        <v>3.6502453898316467E-4</v>
      </c>
      <c r="S45">
        <f>(1-$A$1)*return!S47^2+std!$A$1*std!S44</f>
        <v>3.2067415377983778E-4</v>
      </c>
      <c r="T45">
        <f>(1-$A$1)*return!T47^2+std!$A$1*std!T44</f>
        <v>5.086115111726441E-4</v>
      </c>
      <c r="U45">
        <f>(1-$A$1)*return!U47^2+std!$A$1*std!U44</f>
        <v>4.7686519674147222E-4</v>
      </c>
      <c r="V45">
        <f>(1-$A$1)*return!V47^2+std!$A$1*std!V44</f>
        <v>4.945545057303695E-4</v>
      </c>
      <c r="W45">
        <f>(1-$A$1)*return!W47^2+std!$A$1*std!W44</f>
        <v>3.0071749894917119E-4</v>
      </c>
      <c r="X45">
        <f>(1-$A$1)*return!X47^2+std!$A$1*std!X44</f>
        <v>1.063431890924115E-4</v>
      </c>
      <c r="Y45">
        <f>(1-$A$1)*return!Y47^2+std!$A$1*std!Y44</f>
        <v>3.042880004646163E-4</v>
      </c>
      <c r="Z45">
        <f>(1-$A$1)*return!Z47^2+std!$A$1*std!Z44</f>
        <v>4.5515924487652033E-4</v>
      </c>
      <c r="AA45">
        <f>(1-$A$1)*return!AA47^2+std!$A$1*std!AA44</f>
        <v>1.821727988518768E-4</v>
      </c>
      <c r="AB45">
        <f>(1-$A$1)*return!AB47^2+std!$A$1*std!AB44</f>
        <v>1.2778393164086337E-3</v>
      </c>
      <c r="AC45">
        <f>(1-$A$1)*return!AC47^2+std!$A$1*std!AC44</f>
        <v>1.6301996752177614E-4</v>
      </c>
      <c r="AD45">
        <f>(1-$A$1)*return!AD47^2+std!$A$1*std!AD44</f>
        <v>3.8025299024160907E-4</v>
      </c>
      <c r="AE45">
        <f>(1-$A$1)*return!AE47^2+std!$A$1*std!AE44</f>
        <v>3.5135318782047846E-4</v>
      </c>
      <c r="AF45">
        <f>(1-$A$1)*return!AF47^2+std!$A$1*std!AF44</f>
        <v>1.2197082183165057E-4</v>
      </c>
      <c r="AG45">
        <f>(1-$A$1)*return!AG47^2+std!$A$1*std!AG44</f>
        <v>2.413208649636147E-4</v>
      </c>
      <c r="AH45">
        <f>(1-$A$1)*return!AH47^2+std!$A$1*std!AH44</f>
        <v>1.7839937652997813E-4</v>
      </c>
      <c r="AI45">
        <f>(1-$A$1)*return!AI47^2+std!$A$1*std!AI44</f>
        <v>2.8989572214869856E-4</v>
      </c>
      <c r="AJ45">
        <f>(1-$A$1)*return!AJ47^2+std!$A$1*std!AJ44</f>
        <v>3.6873551236859896E-4</v>
      </c>
      <c r="AK45">
        <f>(1-$A$1)*return!AK47^2+std!$A$1*std!AK44</f>
        <v>5.2833884666006502E-4</v>
      </c>
      <c r="AL45">
        <f>(1-$A$1)*return!AL47^2+std!$A$1*std!AL44</f>
        <v>9.7702651962624175E-4</v>
      </c>
      <c r="AM45">
        <f>(1-$A$1)*return!AM47^2+std!$A$1*std!AM44</f>
        <v>3.477026210315198E-4</v>
      </c>
      <c r="AN45">
        <f>(1-$A$1)*return!AN47^2+std!$A$1*std!AN44</f>
        <v>7.2384496111799982E-4</v>
      </c>
      <c r="AO45">
        <f>(1-$A$1)*return!AO47^2+std!$A$1*std!AO44</f>
        <v>1.4150840312140926E-4</v>
      </c>
      <c r="AP45">
        <f>(1-$A$1)*return!AP47^2+std!$A$1*std!AP44</f>
        <v>5.8511990177933864E-5</v>
      </c>
      <c r="AQ45">
        <f>(1-$A$1)*return!AQ47^2+std!$A$1*std!AQ44</f>
        <v>1.1437746390184239E-3</v>
      </c>
      <c r="AR45">
        <f>(1-$A$1)*return!AR47^2+std!$A$1*std!AR44</f>
        <v>2.4835332114713692E-4</v>
      </c>
      <c r="AS45">
        <f>(1-$A$1)*return!AS47^2+std!$A$1*std!AS44</f>
        <v>4.4350821480498788E-4</v>
      </c>
      <c r="AT45">
        <f>(1-$A$1)*return!AT47^2+std!$A$1*std!AT44</f>
        <v>6.7460807196718334E-4</v>
      </c>
      <c r="AU45">
        <f>(1-$A$1)*return!AU47^2+std!$A$1*std!AU44</f>
        <v>2.1527382885822623E-4</v>
      </c>
      <c r="AV45">
        <f>(1-$A$1)*return!AV47^2+std!$A$1*std!AV44</f>
        <v>1.8873989485832291E-4</v>
      </c>
      <c r="AW45">
        <f>(1-$A$1)*return!AW47^2+std!$A$1*std!AW44</f>
        <v>7.239895153370884E-4</v>
      </c>
      <c r="AX45">
        <f>(1-$A$1)*return!AX47^2+std!$A$1*std!AX44</f>
        <v>3.6746923918527932E-4</v>
      </c>
      <c r="AY45">
        <f>(1-$A$1)*return!AY47^2+std!$A$1*std!AY44</f>
        <v>1.5917464945897482E-4</v>
      </c>
    </row>
    <row r="46" spans="1:51" x14ac:dyDescent="0.3">
      <c r="A46" s="1">
        <v>43621</v>
      </c>
      <c r="B46">
        <f>(1-$A$1)*return!B48^2+std!$A$1*std!B45</f>
        <v>6.3740054965425526E-4</v>
      </c>
      <c r="C46">
        <f>(1-$A$1)*return!C48^2+std!$A$1*std!C45</f>
        <v>2.0509766304718539E-4</v>
      </c>
      <c r="D46">
        <f>(1-$A$1)*return!D48^2+std!$A$1*std!D45</f>
        <v>4.6536349532200189E-4</v>
      </c>
      <c r="E46">
        <f>(1-$A$1)*return!E48^2+std!$A$1*std!E45</f>
        <v>4.2723928393665532E-4</v>
      </c>
      <c r="F46">
        <f>(1-$A$1)*return!F48^2+std!$A$1*std!F45</f>
        <v>4.022689342183702E-4</v>
      </c>
      <c r="G46">
        <f>(1-$A$1)*return!G48^2+std!$A$1*std!G45</f>
        <v>2.3356657572196958E-4</v>
      </c>
      <c r="H46">
        <f>(1-$A$1)*return!H48^2+std!$A$1*std!H45</f>
        <v>8.1312468712765493E-4</v>
      </c>
      <c r="I46">
        <f>(1-$A$1)*return!I48^2+std!$A$1*std!I45</f>
        <v>1.3890070333712067E-3</v>
      </c>
      <c r="J46">
        <f>(1-$A$1)*return!J48^2+std!$A$1*std!J45</f>
        <v>2.8852803089219833E-4</v>
      </c>
      <c r="K46">
        <f>(1-$A$1)*return!K48^2+std!$A$1*std!K45</f>
        <v>6.1808315355096118E-4</v>
      </c>
      <c r="L46">
        <f>(1-$A$1)*return!L48^2+std!$A$1*std!L45</f>
        <v>2.9608816602512216E-4</v>
      </c>
      <c r="M46">
        <f>(1-$A$1)*return!M48^2+std!$A$1*std!M45</f>
        <v>1.335317111603084E-4</v>
      </c>
      <c r="N46">
        <f>(1-$A$1)*return!N48^2+std!$A$1*std!N45</f>
        <v>3.3368607215877134E-4</v>
      </c>
      <c r="O46">
        <f>(1-$A$1)*return!O48^2+std!$A$1*std!O45</f>
        <v>6.7510589424888811E-4</v>
      </c>
      <c r="P46">
        <f>(1-$A$1)*return!P48^2+std!$A$1*std!P45</f>
        <v>5.8444539965543135E-5</v>
      </c>
      <c r="Q46">
        <f>(1-$A$1)*return!Q48^2+std!$A$1*std!Q45</f>
        <v>1.5917270865845924E-4</v>
      </c>
      <c r="R46">
        <f>(1-$A$1)*return!R48^2+std!$A$1*std!R45</f>
        <v>3.5081760655707108E-4</v>
      </c>
      <c r="S46">
        <f>(1-$A$1)*return!S48^2+std!$A$1*std!S45</f>
        <v>3.0144140234801309E-4</v>
      </c>
      <c r="T46">
        <f>(1-$A$1)*return!T48^2+std!$A$1*std!T45</f>
        <v>4.7809516029726087E-4</v>
      </c>
      <c r="U46">
        <f>(1-$A$1)*return!U48^2+std!$A$1*std!U45</f>
        <v>4.5483809332569277E-4</v>
      </c>
      <c r="V46">
        <f>(1-$A$1)*return!V48^2+std!$A$1*std!V45</f>
        <v>5.3640793048194651E-4</v>
      </c>
      <c r="W46">
        <f>(1-$A$1)*return!W48^2+std!$A$1*std!W45</f>
        <v>2.8635375361197836E-4</v>
      </c>
      <c r="X46">
        <f>(1-$A$1)*return!X48^2+std!$A$1*std!X45</f>
        <v>1.0540334089755246E-4</v>
      </c>
      <c r="Y46">
        <f>(1-$A$1)*return!Y48^2+std!$A$1*std!Y45</f>
        <v>3.1754837939513208E-4</v>
      </c>
      <c r="Z46">
        <f>(1-$A$1)*return!Z48^2+std!$A$1*std!Z45</f>
        <v>4.2958170322038205E-4</v>
      </c>
      <c r="AA46">
        <f>(1-$A$1)*return!AA48^2+std!$A$1*std!AA45</f>
        <v>1.7364893117600934E-4</v>
      </c>
      <c r="AB46">
        <f>(1-$A$1)*return!AB48^2+std!$A$1*std!AB45</f>
        <v>1.2015059914799071E-3</v>
      </c>
      <c r="AC46">
        <f>(1-$A$1)*return!AC48^2+std!$A$1*std!AC45</f>
        <v>1.5396937374880106E-4</v>
      </c>
      <c r="AD46">
        <f>(1-$A$1)*return!AD48^2+std!$A$1*std!AD45</f>
        <v>3.5757625633168013E-4</v>
      </c>
      <c r="AE46">
        <f>(1-$A$1)*return!AE48^2+std!$A$1*std!AE45</f>
        <v>3.7783500927366211E-4</v>
      </c>
      <c r="AF46">
        <f>(1-$A$1)*return!AF48^2+std!$A$1*std!AF45</f>
        <v>1.3557791580364817E-4</v>
      </c>
      <c r="AG46">
        <f>(1-$A$1)*return!AG48^2+std!$A$1*std!AG45</f>
        <v>2.5444119966319369E-4</v>
      </c>
      <c r="AH46">
        <f>(1-$A$1)*return!AH48^2+std!$A$1*std!AH45</f>
        <v>1.7259008565725448E-4</v>
      </c>
      <c r="AI46">
        <f>(1-$A$1)*return!AI48^2+std!$A$1*std!AI45</f>
        <v>2.7315287084141057E-4</v>
      </c>
      <c r="AJ46">
        <f>(1-$A$1)*return!AJ48^2+std!$A$1*std!AJ45</f>
        <v>3.5226316637794989E-4</v>
      </c>
      <c r="AK46">
        <f>(1-$A$1)*return!AK48^2+std!$A$1*std!AK45</f>
        <v>5.0383803143118453E-4</v>
      </c>
      <c r="AL46">
        <f>(1-$A$1)*return!AL48^2+std!$A$1*std!AL45</f>
        <v>9.8059156164773424E-4</v>
      </c>
      <c r="AM46">
        <f>(1-$A$1)*return!AM48^2+std!$A$1*std!AM45</f>
        <v>3.3060037154958966E-4</v>
      </c>
      <c r="AN46">
        <f>(1-$A$1)*return!AN48^2+std!$A$1*std!AN45</f>
        <v>6.8920017100001683E-4</v>
      </c>
      <c r="AO46">
        <f>(1-$A$1)*return!AO48^2+std!$A$1*std!AO45</f>
        <v>1.4535244327460998E-4</v>
      </c>
      <c r="AP46">
        <f>(1-$A$1)*return!AP48^2+std!$A$1*std!AP45</f>
        <v>7.404386601117115E-5</v>
      </c>
      <c r="AQ46">
        <f>(1-$A$1)*return!AQ48^2+std!$A$1*std!AQ45</f>
        <v>1.1030984524891888E-3</v>
      </c>
      <c r="AR46">
        <f>(1-$A$1)*return!AR48^2+std!$A$1*std!AR45</f>
        <v>2.8054951342447573E-4</v>
      </c>
      <c r="AS46">
        <f>(1-$A$1)*return!AS48^2+std!$A$1*std!AS45</f>
        <v>4.5680627767858025E-4</v>
      </c>
      <c r="AT46">
        <f>(1-$A$1)*return!AT48^2+std!$A$1*std!AT45</f>
        <v>6.6051003846925437E-4</v>
      </c>
      <c r="AU46">
        <f>(1-$A$1)*return!AU48^2+std!$A$1*std!AU45</f>
        <v>2.1359492902351982E-4</v>
      </c>
      <c r="AV46">
        <f>(1-$A$1)*return!AV48^2+std!$A$1*std!AV45</f>
        <v>1.8152205149533893E-4</v>
      </c>
      <c r="AW46">
        <f>(1-$A$1)*return!AW48^2+std!$A$1*std!AW45</f>
        <v>6.8861967210282762E-4</v>
      </c>
      <c r="AX46">
        <f>(1-$A$1)*return!AX48^2+std!$A$1*std!AX45</f>
        <v>3.6080883384471545E-4</v>
      </c>
      <c r="AY46">
        <f>(1-$A$1)*return!AY48^2+std!$A$1*std!AY45</f>
        <v>1.931940699057839E-4</v>
      </c>
    </row>
    <row r="47" spans="1:51" x14ac:dyDescent="0.3">
      <c r="A47" s="1">
        <v>43622</v>
      </c>
      <c r="B47">
        <f>(1-$A$1)*return!B49^2+std!$A$1*std!B46</f>
        <v>6.2396698408920834E-4</v>
      </c>
      <c r="C47">
        <f>(1-$A$1)*return!C49^2+std!$A$1*std!C46</f>
        <v>2.2591764827137212E-4</v>
      </c>
      <c r="D47">
        <f>(1-$A$1)*return!D49^2+std!$A$1*std!D46</f>
        <v>4.4094703658801351E-4</v>
      </c>
      <c r="E47">
        <f>(1-$A$1)*return!E49^2+std!$A$1*std!E46</f>
        <v>4.1009786792243856E-4</v>
      </c>
      <c r="F47">
        <f>(1-$A$1)*return!F49^2+std!$A$1*std!F46</f>
        <v>3.8114440085619598E-4</v>
      </c>
      <c r="G47">
        <f>(1-$A$1)*return!G49^2+std!$A$1*std!G46</f>
        <v>2.1983680994533614E-4</v>
      </c>
      <c r="H47">
        <f>(1-$A$1)*return!H49^2+std!$A$1*std!H46</f>
        <v>7.6564706482625238E-4</v>
      </c>
      <c r="I47">
        <f>(1-$A$1)*return!I49^2+std!$A$1*std!I46</f>
        <v>1.3099699945417656E-3</v>
      </c>
      <c r="J47">
        <f>(1-$A$1)*return!J49^2+std!$A$1*std!J46</f>
        <v>2.7185769163346439E-4</v>
      </c>
      <c r="K47">
        <f>(1-$A$1)*return!K49^2+std!$A$1*std!K46</f>
        <v>5.8279735341350075E-4</v>
      </c>
      <c r="L47">
        <f>(1-$A$1)*return!L49^2+std!$A$1*std!L46</f>
        <v>2.7941827270978929E-4</v>
      </c>
      <c r="M47">
        <f>(1-$A$1)*return!M49^2+std!$A$1*std!M46</f>
        <v>1.2773168297257765E-4</v>
      </c>
      <c r="N47">
        <f>(1-$A$1)*return!N49^2+std!$A$1*std!N46</f>
        <v>3.175977862911396E-4</v>
      </c>
      <c r="O47">
        <f>(1-$A$1)*return!O49^2+std!$A$1*std!O46</f>
        <v>6.8466468682791722E-4</v>
      </c>
      <c r="P47">
        <f>(1-$A$1)*return!P49^2+std!$A$1*std!P46</f>
        <v>5.8985222906248789E-5</v>
      </c>
      <c r="Q47">
        <f>(1-$A$1)*return!Q49^2+std!$A$1*std!Q46</f>
        <v>1.4990668706046603E-4</v>
      </c>
      <c r="R47">
        <f>(1-$A$1)*return!R49^2+std!$A$1*std!R46</f>
        <v>3.4266221394730733E-4</v>
      </c>
      <c r="S47">
        <f>(1-$A$1)*return!S49^2+std!$A$1*std!S46</f>
        <v>2.8447125082690288E-4</v>
      </c>
      <c r="T47">
        <f>(1-$A$1)*return!T49^2+std!$A$1*std!T46</f>
        <v>4.9078212106394678E-4</v>
      </c>
      <c r="U47">
        <f>(1-$A$1)*return!U49^2+std!$A$1*std!U46</f>
        <v>4.3714087903095293E-4</v>
      </c>
      <c r="V47">
        <f>(1-$A$1)*return!V49^2+std!$A$1*std!V46</f>
        <v>5.0457166617636742E-4</v>
      </c>
      <c r="W47">
        <f>(1-$A$1)*return!W49^2+std!$A$1*std!W46</f>
        <v>2.6922952014801001E-4</v>
      </c>
      <c r="X47">
        <f>(1-$A$1)*return!X49^2+std!$A$1*std!X46</f>
        <v>1.0925317620795217E-4</v>
      </c>
      <c r="Y47">
        <f>(1-$A$1)*return!Y49^2+std!$A$1*std!Y46</f>
        <v>2.9972210607518964E-4</v>
      </c>
      <c r="Z47">
        <f>(1-$A$1)*return!Z49^2+std!$A$1*std!Z46</f>
        <v>4.1284007911525025E-4</v>
      </c>
      <c r="AA47">
        <f>(1-$A$1)*return!AA49^2+std!$A$1*std!AA46</f>
        <v>1.7363756185772574E-4</v>
      </c>
      <c r="AB47">
        <f>(1-$A$1)*return!AB49^2+std!$A$1*std!AB46</f>
        <v>1.4732882692284853E-3</v>
      </c>
      <c r="AC47">
        <f>(1-$A$1)*return!AC49^2+std!$A$1*std!AC46</f>
        <v>1.4474153525250119E-4</v>
      </c>
      <c r="AD47">
        <f>(1-$A$1)*return!AD49^2+std!$A$1*std!AD46</f>
        <v>3.4265490913571372E-4</v>
      </c>
      <c r="AE47">
        <f>(1-$A$1)*return!AE49^2+std!$A$1*std!AE46</f>
        <v>3.576012608970232E-4</v>
      </c>
      <c r="AF47">
        <f>(1-$A$1)*return!AF49^2+std!$A$1*std!AF46</f>
        <v>1.3253083970134956E-4</v>
      </c>
      <c r="AG47">
        <f>(1-$A$1)*return!AG49^2+std!$A$1*std!AG46</f>
        <v>2.5394758838568704E-4</v>
      </c>
      <c r="AH47">
        <f>(1-$A$1)*return!AH49^2+std!$A$1*std!AH46</f>
        <v>1.6379223049271195E-4</v>
      </c>
      <c r="AI47">
        <f>(1-$A$1)*return!AI49^2+std!$A$1*std!AI46</f>
        <v>2.5927091815355533E-4</v>
      </c>
      <c r="AJ47">
        <f>(1-$A$1)*return!AJ49^2+std!$A$1*std!AJ46</f>
        <v>3.3265014909779805E-4</v>
      </c>
      <c r="AK47">
        <f>(1-$A$1)*return!AK49^2+std!$A$1*std!AK46</f>
        <v>4.7366784326444145E-4</v>
      </c>
      <c r="AL47">
        <f>(1-$A$1)*return!AL49^2+std!$A$1*std!AL46</f>
        <v>9.220936279942984E-4</v>
      </c>
      <c r="AM47">
        <f>(1-$A$1)*return!AM49^2+std!$A$1*std!AM46</f>
        <v>3.1086148703673457E-4</v>
      </c>
      <c r="AN47">
        <f>(1-$A$1)*return!AN49^2+std!$A$1*std!AN46</f>
        <v>6.6630855505220635E-4</v>
      </c>
      <c r="AO47">
        <f>(1-$A$1)*return!AO49^2+std!$A$1*std!AO46</f>
        <v>1.3698775040112585E-4</v>
      </c>
      <c r="AP47">
        <f>(1-$A$1)*return!AP49^2+std!$A$1*std!AP46</f>
        <v>7.7920783904539154E-5</v>
      </c>
      <c r="AQ47">
        <f>(1-$A$1)*return!AQ49^2+std!$A$1*std!AQ46</f>
        <v>1.0380504530454065E-3</v>
      </c>
      <c r="AR47">
        <f>(1-$A$1)*return!AR49^2+std!$A$1*std!AR46</f>
        <v>2.6595485081078987E-4</v>
      </c>
      <c r="AS47">
        <f>(1-$A$1)*return!AS49^2+std!$A$1*std!AS46</f>
        <v>4.4997345149160218E-4</v>
      </c>
      <c r="AT47">
        <f>(1-$A$1)*return!AT49^2+std!$A$1*std!AT46</f>
        <v>6.4835644212424953E-4</v>
      </c>
      <c r="AU47">
        <f>(1-$A$1)*return!AU49^2+std!$A$1*std!AU46</f>
        <v>2.0152988260713092E-4</v>
      </c>
      <c r="AV47">
        <f>(1-$A$1)*return!AV49^2+std!$A$1*std!AV46</f>
        <v>1.7581905887136684E-4</v>
      </c>
      <c r="AW47">
        <f>(1-$A$1)*return!AW49^2+std!$A$1*std!AW46</f>
        <v>6.4730398295692907E-4</v>
      </c>
      <c r="AX47">
        <f>(1-$A$1)*return!AX49^2+std!$A$1*std!AX46</f>
        <v>3.5190618398991724E-4</v>
      </c>
      <c r="AY47">
        <f>(1-$A$1)*return!AY49^2+std!$A$1*std!AY46</f>
        <v>1.8328245945318998E-4</v>
      </c>
    </row>
    <row r="48" spans="1:51" x14ac:dyDescent="0.3">
      <c r="A48" s="1">
        <v>43623</v>
      </c>
      <c r="B48">
        <f>(1-$A$1)*return!B50^2+std!$A$1*std!B47</f>
        <v>5.8771040326485854E-4</v>
      </c>
      <c r="C48">
        <f>(1-$A$1)*return!C50^2+std!$A$1*std!C47</f>
        <v>2.1853627449187405E-4</v>
      </c>
      <c r="D48">
        <f>(1-$A$1)*return!D50^2+std!$A$1*std!D47</f>
        <v>4.1881410361910314E-4</v>
      </c>
      <c r="E48">
        <f>(1-$A$1)*return!E50^2+std!$A$1*std!E47</f>
        <v>3.878024214244945E-4</v>
      </c>
      <c r="F48">
        <f>(1-$A$1)*return!F50^2+std!$A$1*std!F47</f>
        <v>3.671374400524132E-4</v>
      </c>
      <c r="G48">
        <f>(1-$A$1)*return!G50^2+std!$A$1*std!G47</f>
        <v>2.2204903330957056E-4</v>
      </c>
      <c r="H48">
        <f>(1-$A$1)*return!H50^2+std!$A$1*std!H47</f>
        <v>7.2517347500074129E-4</v>
      </c>
      <c r="I48">
        <f>(1-$A$1)*return!I50^2+std!$A$1*std!I47</f>
        <v>1.247008886339773E-3</v>
      </c>
      <c r="J48">
        <f>(1-$A$1)*return!J50^2+std!$A$1*std!J47</f>
        <v>2.635867922957383E-4</v>
      </c>
      <c r="K48">
        <f>(1-$A$1)*return!K50^2+std!$A$1*std!K47</f>
        <v>5.5680099052245625E-4</v>
      </c>
      <c r="L48">
        <f>(1-$A$1)*return!L50^2+std!$A$1*std!L47</f>
        <v>2.6317442032383783E-4</v>
      </c>
      <c r="M48">
        <f>(1-$A$1)*return!M50^2+std!$A$1*std!M47</f>
        <v>1.2999306418097966E-4</v>
      </c>
      <c r="N48">
        <f>(1-$A$1)*return!N50^2+std!$A$1*std!N47</f>
        <v>3.0833166019655456E-4</v>
      </c>
      <c r="O48">
        <f>(1-$A$1)*return!O50^2+std!$A$1*std!O47</f>
        <v>6.6703855226521718E-4</v>
      </c>
      <c r="P48">
        <f>(1-$A$1)*return!P50^2+std!$A$1*std!P47</f>
        <v>5.7087026451720206E-5</v>
      </c>
      <c r="Q48">
        <f>(1-$A$1)*return!Q50^2+std!$A$1*std!Q47</f>
        <v>1.4820353016209323E-4</v>
      </c>
      <c r="R48">
        <f>(1-$A$1)*return!R50^2+std!$A$1*std!R47</f>
        <v>3.5257763866995017E-4</v>
      </c>
      <c r="S48">
        <f>(1-$A$1)*return!S50^2+std!$A$1*std!S47</f>
        <v>2.7697883204319193E-4</v>
      </c>
      <c r="T48">
        <f>(1-$A$1)*return!T50^2+std!$A$1*std!T47</f>
        <v>4.6479711982770139E-4</v>
      </c>
      <c r="U48">
        <f>(1-$A$1)*return!U50^2+std!$A$1*std!U47</f>
        <v>4.1815638655596637E-4</v>
      </c>
      <c r="V48">
        <f>(1-$A$1)*return!V50^2+std!$A$1*std!V47</f>
        <v>4.7452119552793975E-4</v>
      </c>
      <c r="W48">
        <f>(1-$A$1)*return!W50^2+std!$A$1*std!W47</f>
        <v>2.582739172362216E-4</v>
      </c>
      <c r="X48">
        <f>(1-$A$1)*return!X50^2+std!$A$1*std!X47</f>
        <v>1.2419248927508732E-4</v>
      </c>
      <c r="Y48">
        <f>(1-$A$1)*return!Y50^2+std!$A$1*std!Y47</f>
        <v>2.8339212394384161E-4</v>
      </c>
      <c r="Z48">
        <f>(1-$A$1)*return!Z50^2+std!$A$1*std!Z47</f>
        <v>4.1306653769489384E-4</v>
      </c>
      <c r="AA48">
        <f>(1-$A$1)*return!AA50^2+std!$A$1*std!AA47</f>
        <v>1.7196975331177326E-4</v>
      </c>
      <c r="AB48">
        <f>(1-$A$1)*return!AB50^2+std!$A$1*std!AB47</f>
        <v>1.4051427834244625E-3</v>
      </c>
      <c r="AC48">
        <f>(1-$A$1)*return!AC50^2+std!$A$1*std!AC47</f>
        <v>1.5362487498737942E-4</v>
      </c>
      <c r="AD48">
        <f>(1-$A$1)*return!AD50^2+std!$A$1*std!AD47</f>
        <v>3.3045565228188742E-4</v>
      </c>
      <c r="AE48">
        <f>(1-$A$1)*return!AE50^2+std!$A$1*std!AE47</f>
        <v>3.4955761152739303E-4</v>
      </c>
      <c r="AF48">
        <f>(1-$A$1)*return!AF50^2+std!$A$1*std!AF47</f>
        <v>1.4528725877175906E-4</v>
      </c>
      <c r="AG48">
        <f>(1-$A$1)*return!AG50^2+std!$A$1*std!AG47</f>
        <v>2.84492660705139E-4</v>
      </c>
      <c r="AH48">
        <f>(1-$A$1)*return!AH50^2+std!$A$1*std!AH47</f>
        <v>1.7758478263026013E-4</v>
      </c>
      <c r="AI48">
        <f>(1-$A$1)*return!AI50^2+std!$A$1*std!AI47</f>
        <v>2.4841865202265357E-4</v>
      </c>
      <c r="AJ48">
        <f>(1-$A$1)*return!AJ50^2+std!$A$1*std!AJ47</f>
        <v>3.2268444234818077E-4</v>
      </c>
      <c r="AK48">
        <f>(1-$A$1)*return!AK50^2+std!$A$1*std!AK47</f>
        <v>4.4833778021337073E-4</v>
      </c>
      <c r="AL48">
        <f>(1-$A$1)*return!AL50^2+std!$A$1*std!AL47</f>
        <v>9.1390235956429432E-4</v>
      </c>
      <c r="AM48">
        <f>(1-$A$1)*return!AM50^2+std!$A$1*std!AM47</f>
        <v>3.4629114412486887E-4</v>
      </c>
      <c r="AN48">
        <f>(1-$A$1)*return!AN50^2+std!$A$1*std!AN47</f>
        <v>6.34814850578273E-4</v>
      </c>
      <c r="AO48">
        <f>(1-$A$1)*return!AO50^2+std!$A$1*std!AO47</f>
        <v>1.2879455311953867E-4</v>
      </c>
      <c r="AP48">
        <f>(1-$A$1)*return!AP50^2+std!$A$1*std!AP47</f>
        <v>8.0807427054249142E-5</v>
      </c>
      <c r="AQ48">
        <f>(1-$A$1)*return!AQ50^2+std!$A$1*std!AQ47</f>
        <v>9.8108232189608171E-4</v>
      </c>
      <c r="AR48">
        <f>(1-$A$1)*return!AR50^2+std!$A$1*std!AR47</f>
        <v>3.0560698497076162E-4</v>
      </c>
      <c r="AS48">
        <f>(1-$A$1)*return!AS50^2+std!$A$1*std!AS47</f>
        <v>4.6118584212103943E-4</v>
      </c>
      <c r="AT48">
        <f>(1-$A$1)*return!AT50^2+std!$A$1*std!AT47</f>
        <v>6.1584121788646256E-4</v>
      </c>
      <c r="AU48">
        <f>(1-$A$1)*return!AU50^2+std!$A$1*std!AU47</f>
        <v>2.1163316240175212E-4</v>
      </c>
      <c r="AV48">
        <f>(1-$A$1)*return!AV50^2+std!$A$1*std!AV47</f>
        <v>1.6745213222496601E-4</v>
      </c>
      <c r="AW48">
        <f>(1-$A$1)*return!AW50^2+std!$A$1*std!AW47</f>
        <v>6.2116923730274774E-4</v>
      </c>
      <c r="AX48">
        <f>(1-$A$1)*return!AX50^2+std!$A$1*std!AX47</f>
        <v>3.7219508684896159E-4</v>
      </c>
      <c r="AY48">
        <f>(1-$A$1)*return!AY50^2+std!$A$1*std!AY47</f>
        <v>1.9799259123048197E-4</v>
      </c>
    </row>
    <row r="49" spans="1:51" x14ac:dyDescent="0.3">
      <c r="A49" s="1">
        <v>43626</v>
      </c>
      <c r="B49">
        <f>(1-$A$1)*return!B51^2+std!$A$1*std!B48</f>
        <v>5.6049917133546947E-4</v>
      </c>
      <c r="C49">
        <f>(1-$A$1)*return!C51^2+std!$A$1*std!C48</f>
        <v>2.1230670038395965E-4</v>
      </c>
      <c r="D49">
        <f>(1-$A$1)*return!D51^2+std!$A$1*std!D48</f>
        <v>4.0637972460719966E-4</v>
      </c>
      <c r="E49">
        <f>(1-$A$1)*return!E51^2+std!$A$1*std!E48</f>
        <v>3.7872119130431109E-4</v>
      </c>
      <c r="F49">
        <f>(1-$A$1)*return!F51^2+std!$A$1*std!F48</f>
        <v>3.487658074813233E-4</v>
      </c>
      <c r="G49">
        <f>(1-$A$1)*return!G51^2+std!$A$1*std!G48</f>
        <v>2.1845719586366762E-4</v>
      </c>
      <c r="H49">
        <f>(1-$A$1)*return!H51^2+std!$A$1*std!H48</f>
        <v>6.8585552904126216E-4</v>
      </c>
      <c r="I49">
        <f>(1-$A$1)*return!I51^2+std!$A$1*std!I48</f>
        <v>1.2145662779147598E-3</v>
      </c>
      <c r="J49">
        <f>(1-$A$1)*return!J51^2+std!$A$1*std!J48</f>
        <v>2.537724362272204E-4</v>
      </c>
      <c r="K49">
        <f>(1-$A$1)*return!K51^2+std!$A$1*std!K48</f>
        <v>6.9845416362477794E-4</v>
      </c>
      <c r="L49">
        <f>(1-$A$1)*return!L51^2+std!$A$1*std!L48</f>
        <v>2.556025183739435E-4</v>
      </c>
      <c r="M49">
        <f>(1-$A$1)*return!M51^2+std!$A$1*std!M48</f>
        <v>1.2220616313544252E-4</v>
      </c>
      <c r="N49">
        <f>(1-$A$1)*return!N51^2+std!$A$1*std!N48</f>
        <v>3.0089081021763767E-4</v>
      </c>
      <c r="O49">
        <f>(1-$A$1)*return!O51^2+std!$A$1*std!O48</f>
        <v>6.7108172358587364E-4</v>
      </c>
      <c r="P49">
        <f>(1-$A$1)*return!P51^2+std!$A$1*std!P48</f>
        <v>5.375571446096875E-5</v>
      </c>
      <c r="Q49">
        <f>(1-$A$1)*return!Q51^2+std!$A$1*std!Q48</f>
        <v>1.462472552661577E-4</v>
      </c>
      <c r="R49">
        <f>(1-$A$1)*return!R51^2+std!$A$1*std!R48</f>
        <v>3.6263416778890991E-4</v>
      </c>
      <c r="S49">
        <f>(1-$A$1)*return!S51^2+std!$A$1*std!S48</f>
        <v>2.8300002096153811E-4</v>
      </c>
      <c r="T49">
        <f>(1-$A$1)*return!T51^2+std!$A$1*std!T48</f>
        <v>4.5912229711505333E-4</v>
      </c>
      <c r="U49">
        <f>(1-$A$1)*return!U51^2+std!$A$1*std!U48</f>
        <v>4.2695980723831507E-4</v>
      </c>
      <c r="V49">
        <f>(1-$A$1)*return!V51^2+std!$A$1*std!V48</f>
        <v>4.6293382677937891E-4</v>
      </c>
      <c r="W49">
        <f>(1-$A$1)*return!W51^2+std!$A$1*std!W48</f>
        <v>2.4776031255497282E-4</v>
      </c>
      <c r="X49">
        <f>(1-$A$1)*return!X51^2+std!$A$1*std!X48</f>
        <v>1.1738476630426517E-4</v>
      </c>
      <c r="Y49">
        <f>(1-$A$1)*return!Y51^2+std!$A$1*std!Y48</f>
        <v>2.6759156105246763E-4</v>
      </c>
      <c r="Z49">
        <f>(1-$A$1)*return!Z51^2+std!$A$1*std!Z48</f>
        <v>4.0479592376025937E-4</v>
      </c>
      <c r="AA49">
        <f>(1-$A$1)*return!AA51^2+std!$A$1*std!AA48</f>
        <v>1.7978883847483661E-4</v>
      </c>
      <c r="AB49">
        <f>(1-$A$1)*return!AB51^2+std!$A$1*std!AB48</f>
        <v>1.3582924237088324E-3</v>
      </c>
      <c r="AC49">
        <f>(1-$A$1)*return!AC51^2+std!$A$1*std!AC48</f>
        <v>1.4731157815638392E-4</v>
      </c>
      <c r="AD49">
        <f>(1-$A$1)*return!AD51^2+std!$A$1*std!AD48</f>
        <v>3.384544879379726E-4</v>
      </c>
      <c r="AE49">
        <f>(1-$A$1)*return!AE51^2+std!$A$1*std!AE48</f>
        <v>3.3314930982738047E-4</v>
      </c>
      <c r="AF49">
        <f>(1-$A$1)*return!AF51^2+std!$A$1*std!AF48</f>
        <v>1.3779469892920745E-4</v>
      </c>
      <c r="AG49">
        <f>(1-$A$1)*return!AG51^2+std!$A$1*std!AG48</f>
        <v>2.7238194622799047E-4</v>
      </c>
      <c r="AH49">
        <f>(1-$A$1)*return!AH51^2+std!$A$1*std!AH48</f>
        <v>1.6881204544032697E-4</v>
      </c>
      <c r="AI49">
        <f>(1-$A$1)*return!AI51^2+std!$A$1*std!AI48</f>
        <v>2.4372781321418293E-4</v>
      </c>
      <c r="AJ49">
        <f>(1-$A$1)*return!AJ51^2+std!$A$1*std!AJ48</f>
        <v>3.989881053475328E-4</v>
      </c>
      <c r="AK49">
        <f>(1-$A$1)*return!AK51^2+std!$A$1*std!AK48</f>
        <v>6.1343299528653897E-4</v>
      </c>
      <c r="AL49">
        <f>(1-$A$1)*return!AL51^2+std!$A$1*std!AL48</f>
        <v>9.0532115703045163E-4</v>
      </c>
      <c r="AM49">
        <f>(1-$A$1)*return!AM51^2+std!$A$1*std!AM48</f>
        <v>3.7099970935493292E-4</v>
      </c>
      <c r="AN49">
        <f>(1-$A$1)*return!AN51^2+std!$A$1*std!AN48</f>
        <v>6.2057579404940094E-4</v>
      </c>
      <c r="AO49">
        <f>(1-$A$1)*return!AO51^2+std!$A$1*std!AO48</f>
        <v>1.2193059662088782E-4</v>
      </c>
      <c r="AP49">
        <f>(1-$A$1)*return!AP51^2+std!$A$1*std!AP48</f>
        <v>7.6007434347191995E-5</v>
      </c>
      <c r="AQ49">
        <f>(1-$A$1)*return!AQ51^2+std!$A$1*std!AQ48</f>
        <v>1.0700596870353441E-3</v>
      </c>
      <c r="AR49">
        <f>(1-$A$1)*return!AR51^2+std!$A$1*std!AR48</f>
        <v>2.8734692124064357E-4</v>
      </c>
      <c r="AS49">
        <f>(1-$A$1)*return!AS51^2+std!$A$1*std!AS48</f>
        <v>4.4681983645452494E-4</v>
      </c>
      <c r="AT49">
        <f>(1-$A$1)*return!AT51^2+std!$A$1*std!AT48</f>
        <v>6.8070008962722666E-4</v>
      </c>
      <c r="AU49">
        <f>(1-$A$1)*return!AU51^2+std!$A$1*std!AU48</f>
        <v>2.0119605763407056E-4</v>
      </c>
      <c r="AV49">
        <f>(1-$A$1)*return!AV51^2+std!$A$1*std!AV48</f>
        <v>1.6038857686864364E-4</v>
      </c>
      <c r="AW49">
        <f>(1-$A$1)*return!AW51^2+std!$A$1*std!AW48</f>
        <v>6.0174696172092751E-4</v>
      </c>
      <c r="AX49">
        <f>(1-$A$1)*return!AX51^2+std!$A$1*std!AX48</f>
        <v>3.5953843387128841E-4</v>
      </c>
      <c r="AY49">
        <f>(1-$A$1)*return!AY51^2+std!$A$1*std!AY48</f>
        <v>2.0560781596582666E-4</v>
      </c>
    </row>
    <row r="50" spans="1:51" x14ac:dyDescent="0.3">
      <c r="A50" s="1">
        <v>43627</v>
      </c>
      <c r="B50">
        <f>(1-$A$1)*return!B52^2+std!$A$1*std!B49</f>
        <v>5.2688654067355515E-4</v>
      </c>
      <c r="C50">
        <f>(1-$A$1)*return!C52^2+std!$A$1*std!C49</f>
        <v>2.0623378465508603E-4</v>
      </c>
      <c r="D50">
        <f>(1-$A$1)*return!D52^2+std!$A$1*std!D49</f>
        <v>3.8365859087359733E-4</v>
      </c>
      <c r="E50">
        <f>(1-$A$1)*return!E52^2+std!$A$1*std!E49</f>
        <v>3.6174259542755922E-4</v>
      </c>
      <c r="F50">
        <f>(1-$A$1)*return!F52^2+std!$A$1*std!F49</f>
        <v>3.4251369695216316E-4</v>
      </c>
      <c r="G50">
        <f>(1-$A$1)*return!G52^2+std!$A$1*std!G49</f>
        <v>2.074378944733236E-4</v>
      </c>
      <c r="H50">
        <f>(1-$A$1)*return!H52^2+std!$A$1*std!H49</f>
        <v>6.4543868451590589E-4</v>
      </c>
      <c r="I50">
        <f>(1-$A$1)*return!I52^2+std!$A$1*std!I49</f>
        <v>1.1475426360206525E-3</v>
      </c>
      <c r="J50">
        <f>(1-$A$1)*return!J52^2+std!$A$1*std!J49</f>
        <v>2.4258119965809465E-4</v>
      </c>
      <c r="K50">
        <f>(1-$A$1)*return!K52^2+std!$A$1*std!K49</f>
        <v>6.7477443241925877E-4</v>
      </c>
      <c r="L50">
        <f>(1-$A$1)*return!L52^2+std!$A$1*std!L49</f>
        <v>2.4029141700455345E-4</v>
      </c>
      <c r="M50">
        <f>(1-$A$1)*return!M52^2+std!$A$1*std!M49</f>
        <v>1.1707156264910528E-4</v>
      </c>
      <c r="N50">
        <f>(1-$A$1)*return!N52^2+std!$A$1*std!N49</f>
        <v>2.837939340454353E-4</v>
      </c>
      <c r="O50">
        <f>(1-$A$1)*return!O52^2+std!$A$1*std!O49</f>
        <v>6.3554026580459413E-4</v>
      </c>
      <c r="P50">
        <f>(1-$A$1)*return!P52^2+std!$A$1*std!P49</f>
        <v>5.0658228186105158E-5</v>
      </c>
      <c r="Q50">
        <f>(1-$A$1)*return!Q52^2+std!$A$1*std!Q49</f>
        <v>1.3804038614733373E-4</v>
      </c>
      <c r="R50">
        <f>(1-$A$1)*return!R52^2+std!$A$1*std!R49</f>
        <v>3.4240583411246096E-4</v>
      </c>
      <c r="S50">
        <f>(1-$A$1)*return!S52^2+std!$A$1*std!S49</f>
        <v>2.6820748246624124E-4</v>
      </c>
      <c r="T50">
        <f>(1-$A$1)*return!T52^2+std!$A$1*std!T49</f>
        <v>4.3965172203066117E-4</v>
      </c>
      <c r="U50">
        <f>(1-$A$1)*return!U52^2+std!$A$1*std!U49</f>
        <v>4.0137961390825918E-4</v>
      </c>
      <c r="V50">
        <f>(1-$A$1)*return!V52^2+std!$A$1*std!V49</f>
        <v>4.4352933461754788E-4</v>
      </c>
      <c r="W50">
        <f>(1-$A$1)*return!W52^2+std!$A$1*std!W49</f>
        <v>2.5656865790868179E-4</v>
      </c>
      <c r="X50">
        <f>(1-$A$1)*return!X52^2+std!$A$1*std!X49</f>
        <v>1.1040308893047164E-4</v>
      </c>
      <c r="Y50">
        <f>(1-$A$1)*return!Y52^2+std!$A$1*std!Y49</f>
        <v>2.5194250351126118E-4</v>
      </c>
      <c r="Z50">
        <f>(1-$A$1)*return!Z52^2+std!$A$1*std!Z49</f>
        <v>3.8057657815112331E-4</v>
      </c>
      <c r="AA50">
        <f>(1-$A$1)*return!AA52^2+std!$A$1*std!AA49</f>
        <v>1.7089759105352328E-4</v>
      </c>
      <c r="AB50">
        <f>(1-$A$1)*return!AB52^2+std!$A$1*std!AB49</f>
        <v>1.3142530855761402E-3</v>
      </c>
      <c r="AC50">
        <f>(1-$A$1)*return!AC52^2+std!$A$1*std!AC49</f>
        <v>1.4534518959137221E-4</v>
      </c>
      <c r="AD50">
        <f>(1-$A$1)*return!AD52^2+std!$A$1*std!AD49</f>
        <v>3.2575357030418097E-4</v>
      </c>
      <c r="AE50">
        <f>(1-$A$1)*return!AE52^2+std!$A$1*std!AE49</f>
        <v>3.2202584478060081E-4</v>
      </c>
      <c r="AF50">
        <f>(1-$A$1)*return!AF52^2+std!$A$1*std!AF49</f>
        <v>1.3006346511358261E-4</v>
      </c>
      <c r="AG50">
        <f>(1-$A$1)*return!AG52^2+std!$A$1*std!AG49</f>
        <v>2.5689536576881973E-4</v>
      </c>
      <c r="AH50">
        <f>(1-$A$1)*return!AH52^2+std!$A$1*std!AH49</f>
        <v>1.6281074938635995E-4</v>
      </c>
      <c r="AI50">
        <f>(1-$A$1)*return!AI52^2+std!$A$1*std!AI49</f>
        <v>2.2952870232599627E-4</v>
      </c>
      <c r="AJ50">
        <f>(1-$A$1)*return!AJ52^2+std!$A$1*std!AJ49</f>
        <v>3.75291596480908E-4</v>
      </c>
      <c r="AK50">
        <f>(1-$A$1)*return!AK52^2+std!$A$1*std!AK49</f>
        <v>5.868237495147287E-4</v>
      </c>
      <c r="AL50">
        <f>(1-$A$1)*return!AL52^2+std!$A$1*std!AL49</f>
        <v>8.5860649377522843E-4</v>
      </c>
      <c r="AM50">
        <f>(1-$A$1)*return!AM52^2+std!$A$1*std!AM49</f>
        <v>3.4895097589335489E-4</v>
      </c>
      <c r="AN50">
        <f>(1-$A$1)*return!AN52^2+std!$A$1*std!AN49</f>
        <v>5.9777376572972183E-4</v>
      </c>
      <c r="AO50">
        <f>(1-$A$1)*return!AO52^2+std!$A$1*std!AO49</f>
        <v>1.1461720979081976E-4</v>
      </c>
      <c r="AP50">
        <f>(1-$A$1)*return!AP52^2+std!$A$1*std!AP49</f>
        <v>7.1959849405863415E-5</v>
      </c>
      <c r="AQ50">
        <f>(1-$A$1)*return!AQ52^2+std!$A$1*std!AQ49</f>
        <v>1.0153901762065545E-3</v>
      </c>
      <c r="AR50">
        <f>(1-$A$1)*return!AR52^2+std!$A$1*std!AR49</f>
        <v>2.7519752592540124E-4</v>
      </c>
      <c r="AS50">
        <f>(1-$A$1)*return!AS52^2+std!$A$1*std!AS49</f>
        <v>4.2869343963398412E-4</v>
      </c>
      <c r="AT50">
        <f>(1-$A$1)*return!AT52^2+std!$A$1*std!AT49</f>
        <v>6.4825683504236831E-4</v>
      </c>
      <c r="AU50">
        <f>(1-$A$1)*return!AU52^2+std!$A$1*std!AU49</f>
        <v>1.9667766163201524E-4</v>
      </c>
      <c r="AV50">
        <f>(1-$A$1)*return!AV52^2+std!$A$1*std!AV49</f>
        <v>1.6359790515338988E-4</v>
      </c>
      <c r="AW50">
        <f>(1-$A$1)*return!AW52^2+std!$A$1*std!AW49</f>
        <v>5.858125514308127E-4</v>
      </c>
      <c r="AX50">
        <f>(1-$A$1)*return!AX52^2+std!$A$1*std!AX49</f>
        <v>3.4591914999888422E-4</v>
      </c>
      <c r="AY50">
        <f>(1-$A$1)*return!AY52^2+std!$A$1*std!AY49</f>
        <v>1.9327346981224487E-4</v>
      </c>
    </row>
    <row r="51" spans="1:51" x14ac:dyDescent="0.3">
      <c r="A51" s="1">
        <v>43628</v>
      </c>
      <c r="B51">
        <f>(1-$A$1)*return!B53^2+std!$A$1*std!B50</f>
        <v>4.9534267782501624E-4</v>
      </c>
      <c r="C51">
        <f>(1-$A$1)*return!C53^2+std!$A$1*std!C50</f>
        <v>2.0851311414006075E-4</v>
      </c>
      <c r="D51">
        <f>(1-$A$1)*return!D53^2+std!$A$1*std!D50</f>
        <v>3.7369141504320797E-4</v>
      </c>
      <c r="E51">
        <f>(1-$A$1)*return!E53^2+std!$A$1*std!E50</f>
        <v>3.6501078387794739E-4</v>
      </c>
      <c r="F51">
        <f>(1-$A$1)*return!F53^2+std!$A$1*std!F50</f>
        <v>3.2253025344029606E-4</v>
      </c>
      <c r="G51">
        <f>(1-$A$1)*return!G53^2+std!$A$1*std!G50</f>
        <v>1.9629474608057602E-4</v>
      </c>
      <c r="H51">
        <f>(1-$A$1)*return!H53^2+std!$A$1*std!H50</f>
        <v>6.1044709852359799E-4</v>
      </c>
      <c r="I51">
        <f>(1-$A$1)*return!I53^2+std!$A$1*std!I50</f>
        <v>1.1116381196212568E-3</v>
      </c>
      <c r="J51">
        <f>(1-$A$1)*return!J53^2+std!$A$1*std!J50</f>
        <v>2.3148781703801458E-4</v>
      </c>
      <c r="K51">
        <f>(1-$A$1)*return!K53^2+std!$A$1*std!K50</f>
        <v>6.3766086374530137E-4</v>
      </c>
      <c r="L51">
        <f>(1-$A$1)*return!L53^2+std!$A$1*std!L50</f>
        <v>2.2975484790626059E-4</v>
      </c>
      <c r="M51">
        <f>(1-$A$1)*return!M53^2+std!$A$1*std!M50</f>
        <v>1.1049739875010978E-4</v>
      </c>
      <c r="N51">
        <f>(1-$A$1)*return!N53^2+std!$A$1*std!N50</f>
        <v>2.6768051199130462E-4</v>
      </c>
      <c r="O51">
        <f>(1-$A$1)*return!O53^2+std!$A$1*std!O50</f>
        <v>6.2447983548555134E-4</v>
      </c>
      <c r="P51">
        <f>(1-$A$1)*return!P53^2+std!$A$1*std!P50</f>
        <v>5.0796322094650735E-5</v>
      </c>
      <c r="Q51">
        <f>(1-$A$1)*return!Q53^2+std!$A$1*std!Q50</f>
        <v>1.3962113581286468E-4</v>
      </c>
      <c r="R51">
        <f>(1-$A$1)*return!R53^2+std!$A$1*std!R50</f>
        <v>3.2651336198827411E-4</v>
      </c>
      <c r="S51">
        <f>(1-$A$1)*return!S53^2+std!$A$1*std!S50</f>
        <v>2.5850787410383792E-4</v>
      </c>
      <c r="T51">
        <f>(1-$A$1)*return!T53^2+std!$A$1*std!T50</f>
        <v>4.2391271101598792E-4</v>
      </c>
      <c r="U51">
        <f>(1-$A$1)*return!U53^2+std!$A$1*std!U50</f>
        <v>5.5429050310260171E-4</v>
      </c>
      <c r="V51">
        <f>(1-$A$1)*return!V53^2+std!$A$1*std!V50</f>
        <v>5.3661671678080546E-4</v>
      </c>
      <c r="W51">
        <f>(1-$A$1)*return!W53^2+std!$A$1*std!W50</f>
        <v>2.4242893783077418E-4</v>
      </c>
      <c r="X51">
        <f>(1-$A$1)*return!X53^2+std!$A$1*std!X50</f>
        <v>1.0379197316554629E-4</v>
      </c>
      <c r="Y51">
        <f>(1-$A$1)*return!Y53^2+std!$A$1*std!Y50</f>
        <v>2.3685902522837859E-4</v>
      </c>
      <c r="Z51">
        <f>(1-$A$1)*return!Z53^2+std!$A$1*std!Z50</f>
        <v>3.6550833241176777E-4</v>
      </c>
      <c r="AA51">
        <f>(1-$A$1)*return!AA53^2+std!$A$1*std!AA50</f>
        <v>1.6092827184579188E-4</v>
      </c>
      <c r="AB51">
        <f>(1-$A$1)*return!AB53^2+std!$A$1*std!AB50</f>
        <v>1.2384411671560703E-3</v>
      </c>
      <c r="AC51">
        <f>(1-$A$1)*return!AC53^2+std!$A$1*std!AC50</f>
        <v>1.419059851869692E-4</v>
      </c>
      <c r="AD51">
        <f>(1-$A$1)*return!AD53^2+std!$A$1*std!AD50</f>
        <v>3.2135546016801047E-4</v>
      </c>
      <c r="AE51">
        <f>(1-$A$1)*return!AE53^2+std!$A$1*std!AE50</f>
        <v>3.320902513064437E-4</v>
      </c>
      <c r="AF51">
        <f>(1-$A$1)*return!AF53^2+std!$A$1*std!AF50</f>
        <v>1.2562350003378719E-4</v>
      </c>
      <c r="AG51">
        <f>(1-$A$1)*return!AG53^2+std!$A$1*std!AG50</f>
        <v>2.4276697780501667E-4</v>
      </c>
      <c r="AH51">
        <f>(1-$A$1)*return!AH53^2+std!$A$1*std!AH50</f>
        <v>1.5315043607361633E-4</v>
      </c>
      <c r="AI51">
        <f>(1-$A$1)*return!AI53^2+std!$A$1*std!AI50</f>
        <v>2.4805590800756612E-4</v>
      </c>
      <c r="AJ51">
        <f>(1-$A$1)*return!AJ53^2+std!$A$1*std!AJ50</f>
        <v>3.5374321801904407E-4</v>
      </c>
      <c r="AK51">
        <f>(1-$A$1)*return!AK53^2+std!$A$1*std!AK50</f>
        <v>5.5511261708370647E-4</v>
      </c>
      <c r="AL51">
        <f>(1-$A$1)*return!AL53^2+std!$A$1*std!AL50</f>
        <v>1.0100051697415739E-3</v>
      </c>
      <c r="AM51">
        <f>(1-$A$1)*return!AM53^2+std!$A$1*std!AM50</f>
        <v>3.2847447951168035E-4</v>
      </c>
      <c r="AN51">
        <f>(1-$A$1)*return!AN53^2+std!$A$1*std!AN50</f>
        <v>6.1826279202901145E-4</v>
      </c>
      <c r="AO51">
        <f>(1-$A$1)*return!AO53^2+std!$A$1*std!AO50</f>
        <v>1.0905756507190585E-4</v>
      </c>
      <c r="AP51">
        <f>(1-$A$1)*return!AP53^2+std!$A$1*std!AP50</f>
        <v>6.7654437452602083E-5</v>
      </c>
      <c r="AQ51">
        <f>(1-$A$1)*return!AQ53^2+std!$A$1*std!AQ50</f>
        <v>1.0059281441143033E-3</v>
      </c>
      <c r="AR51">
        <f>(1-$A$1)*return!AR53^2+std!$A$1*std!AR50</f>
        <v>2.5871680614825642E-4</v>
      </c>
      <c r="AS51">
        <f>(1-$A$1)*return!AS53^2+std!$A$1*std!AS50</f>
        <v>4.1102952111550268E-4</v>
      </c>
      <c r="AT51">
        <f>(1-$A$1)*return!AT53^2+std!$A$1*std!AT50</f>
        <v>6.2851850240026809E-4</v>
      </c>
      <c r="AU51">
        <f>(1-$A$1)*return!AU53^2+std!$A$1*std!AU50</f>
        <v>1.9745111272980779E-4</v>
      </c>
      <c r="AV51">
        <f>(1-$A$1)*return!AV53^2+std!$A$1*std!AV50</f>
        <v>1.551225617623621E-4</v>
      </c>
      <c r="AW51">
        <f>(1-$A$1)*return!AW53^2+std!$A$1*std!AW50</f>
        <v>5.8545046063249943E-4</v>
      </c>
      <c r="AX51">
        <f>(1-$A$1)*return!AX53^2+std!$A$1*std!AX50</f>
        <v>3.2577366499693183E-4</v>
      </c>
      <c r="AY51">
        <f>(1-$A$1)*return!AY53^2+std!$A$1*std!AY50</f>
        <v>1.8270005632986083E-4</v>
      </c>
    </row>
    <row r="52" spans="1:51" x14ac:dyDescent="0.3">
      <c r="A52" s="1">
        <v>43629</v>
      </c>
      <c r="B52">
        <f>(1-$A$1)*return!B54^2+std!$A$1*std!B51</f>
        <v>5.4787731873030159E-4</v>
      </c>
      <c r="C52">
        <f>(1-$A$1)*return!C54^2+std!$A$1*std!C51</f>
        <v>1.963068421807798E-4</v>
      </c>
      <c r="D52">
        <f>(1-$A$1)*return!D54^2+std!$A$1*std!D51</f>
        <v>3.5699053641852506E-4</v>
      </c>
      <c r="E52">
        <f>(1-$A$1)*return!E54^2+std!$A$1*std!E51</f>
        <v>3.4871492285090856E-4</v>
      </c>
      <c r="F52">
        <f>(1-$A$1)*return!F54^2+std!$A$1*std!F51</f>
        <v>3.0340717806682458E-4</v>
      </c>
      <c r="G52">
        <f>(1-$A$1)*return!G54^2+std!$A$1*std!G51</f>
        <v>1.8597354336505041E-4</v>
      </c>
      <c r="H52">
        <f>(1-$A$1)*return!H54^2+std!$A$1*std!H51</f>
        <v>5.9347043987477486E-4</v>
      </c>
      <c r="I52">
        <f>(1-$A$1)*return!I54^2+std!$A$1*std!I51</f>
        <v>1.0463651384119681E-3</v>
      </c>
      <c r="J52">
        <f>(1-$A$1)*return!J54^2+std!$A$1*std!J51</f>
        <v>2.2593931426786629E-4</v>
      </c>
      <c r="K52">
        <f>(1-$A$1)*return!K54^2+std!$A$1*std!K51</f>
        <v>5.994106454690224E-4</v>
      </c>
      <c r="L52">
        <f>(1-$A$1)*return!L54^2+std!$A$1*std!L51</f>
        <v>2.1636279312247091E-4</v>
      </c>
      <c r="M52">
        <f>(1-$A$1)*return!M54^2+std!$A$1*std!M51</f>
        <v>1.1132968099184838E-4</v>
      </c>
      <c r="N52">
        <f>(1-$A$1)*return!N54^2+std!$A$1*std!N51</f>
        <v>2.5164043571782849E-4</v>
      </c>
      <c r="O52">
        <f>(1-$A$1)*return!O54^2+std!$A$1*std!O51</f>
        <v>6.024667299359221E-4</v>
      </c>
      <c r="P52">
        <f>(1-$A$1)*return!P54^2+std!$A$1*std!P51</f>
        <v>4.8031830170060267E-5</v>
      </c>
      <c r="Q52">
        <f>(1-$A$1)*return!Q54^2+std!$A$1*std!Q51</f>
        <v>1.3160930390677323E-4</v>
      </c>
      <c r="R52">
        <f>(1-$A$1)*return!R54^2+std!$A$1*std!R51</f>
        <v>3.3424069551788349E-4</v>
      </c>
      <c r="S52">
        <f>(1-$A$1)*return!S54^2+std!$A$1*std!S51</f>
        <v>2.4300508487286259E-4</v>
      </c>
      <c r="T52">
        <f>(1-$A$1)*return!T54^2+std!$A$1*std!T51</f>
        <v>4.0116989700335456E-4</v>
      </c>
      <c r="U52">
        <f>(1-$A$1)*return!U54^2+std!$A$1*std!U51</f>
        <v>5.2121096332966748E-4</v>
      </c>
      <c r="V52">
        <f>(1-$A$1)*return!V54^2+std!$A$1*std!V51</f>
        <v>5.282697195695791E-4</v>
      </c>
      <c r="W52">
        <f>(1-$A$1)*return!W54^2+std!$A$1*std!W51</f>
        <v>2.3099096044508784E-4</v>
      </c>
      <c r="X52">
        <f>(1-$A$1)*return!X54^2+std!$A$1*std!X51</f>
        <v>1.0308820436031801E-4</v>
      </c>
      <c r="Y52">
        <f>(1-$A$1)*return!Y54^2+std!$A$1*std!Y51</f>
        <v>2.2277986310732768E-4</v>
      </c>
      <c r="Z52">
        <f>(1-$A$1)*return!Z54^2+std!$A$1*std!Z51</f>
        <v>3.4758311238258018E-4</v>
      </c>
      <c r="AA52">
        <f>(1-$A$1)*return!AA54^2+std!$A$1*std!AA51</f>
        <v>1.5197126101700154E-4</v>
      </c>
      <c r="AB52">
        <f>(1-$A$1)*return!AB54^2+std!$A$1*std!AB51</f>
        <v>1.2012033524036404E-3</v>
      </c>
      <c r="AC52">
        <f>(1-$A$1)*return!AC54^2+std!$A$1*std!AC51</f>
        <v>1.4103521853476984E-4</v>
      </c>
      <c r="AD52">
        <f>(1-$A$1)*return!AD54^2+std!$A$1*std!AD51</f>
        <v>3.0305015256240885E-4</v>
      </c>
      <c r="AE52">
        <f>(1-$A$1)*return!AE54^2+std!$A$1*std!AE51</f>
        <v>3.1400246255397583E-4</v>
      </c>
      <c r="AF52">
        <f>(1-$A$1)*return!AF54^2+std!$A$1*std!AF51</f>
        <v>1.2844609538746081E-4</v>
      </c>
      <c r="AG52">
        <f>(1-$A$1)*return!AG54^2+std!$A$1*std!AG51</f>
        <v>2.3057664951115758E-4</v>
      </c>
      <c r="AH52">
        <f>(1-$A$1)*return!AH54^2+std!$A$1*std!AH51</f>
        <v>1.5433563783345846E-4</v>
      </c>
      <c r="AI52">
        <f>(1-$A$1)*return!AI54^2+std!$A$1*std!AI51</f>
        <v>2.3662356645267368E-4</v>
      </c>
      <c r="AJ52">
        <f>(1-$A$1)*return!AJ54^2+std!$A$1*std!AJ51</f>
        <v>3.3386046305354885E-4</v>
      </c>
      <c r="AK52">
        <f>(1-$A$1)*return!AK54^2+std!$A$1*std!AK51</f>
        <v>5.3261027463144008E-4</v>
      </c>
      <c r="AL52">
        <f>(1-$A$1)*return!AL54^2+std!$A$1*std!AL51</f>
        <v>1.0030513673232296E-3</v>
      </c>
      <c r="AM52">
        <f>(1-$A$1)*return!AM54^2+std!$A$1*std!AM51</f>
        <v>3.3291544496278752E-4</v>
      </c>
      <c r="AN52">
        <f>(1-$A$1)*return!AN54^2+std!$A$1*std!AN51</f>
        <v>5.9291346864578009E-4</v>
      </c>
      <c r="AO52">
        <f>(1-$A$1)*return!AO54^2+std!$A$1*std!AO51</f>
        <v>1.1984517547875047E-4</v>
      </c>
      <c r="AP52">
        <f>(1-$A$1)*return!AP54^2+std!$A$1*std!AP51</f>
        <v>6.3730763153613981E-5</v>
      </c>
      <c r="AQ52">
        <f>(1-$A$1)*return!AQ54^2+std!$A$1*std!AQ51</f>
        <v>9.7279004066984126E-4</v>
      </c>
      <c r="AR52">
        <f>(1-$A$1)*return!AR54^2+std!$A$1*std!AR51</f>
        <v>2.493075825049658E-4</v>
      </c>
      <c r="AS52">
        <f>(1-$A$1)*return!AS54^2+std!$A$1*std!AS51</f>
        <v>3.8966656333668263E-4</v>
      </c>
      <c r="AT52">
        <f>(1-$A$1)*return!AT54^2+std!$A$1*std!AT51</f>
        <v>5.9616712484569377E-4</v>
      </c>
      <c r="AU52">
        <f>(1-$A$1)*return!AU54^2+std!$A$1*std!AU51</f>
        <v>1.9850871763345257E-4</v>
      </c>
      <c r="AV52">
        <f>(1-$A$1)*return!AV54^2+std!$A$1*std!AV51</f>
        <v>2.5883087681071338E-4</v>
      </c>
      <c r="AW52">
        <f>(1-$A$1)*return!AW54^2+std!$A$1*std!AW51</f>
        <v>5.5456386481356776E-4</v>
      </c>
      <c r="AX52">
        <f>(1-$A$1)*return!AX54^2+std!$A$1*std!AX51</f>
        <v>3.0622979240056859E-4</v>
      </c>
      <c r="AY52">
        <f>(1-$A$1)*return!AY54^2+std!$A$1*std!AY51</f>
        <v>1.7793862488833074E-4</v>
      </c>
    </row>
    <row r="53" spans="1:51" x14ac:dyDescent="0.3">
      <c r="A53" s="1">
        <v>43630</v>
      </c>
      <c r="B53">
        <f>(1-$A$1)*return!B55^2+std!$A$1*std!B52</f>
        <v>5.1618318924955139E-4</v>
      </c>
      <c r="C53">
        <f>(1-$A$1)*return!C55^2+std!$A$1*std!C52</f>
        <v>1.913114005827874E-4</v>
      </c>
      <c r="D53">
        <f>(1-$A$1)*return!D55^2+std!$A$1*std!D52</f>
        <v>3.4162489704074329E-4</v>
      </c>
      <c r="E53">
        <f>(1-$A$1)*return!E55^2+std!$A$1*std!E52</f>
        <v>3.3267120786042488E-4</v>
      </c>
      <c r="F53">
        <f>(1-$A$1)*return!F55^2+std!$A$1*std!F52</f>
        <v>2.8843326642601314E-4</v>
      </c>
      <c r="G53">
        <f>(1-$A$1)*return!G55^2+std!$A$1*std!G52</f>
        <v>1.7518944585146292E-4</v>
      </c>
      <c r="H53">
        <f>(1-$A$1)*return!H55^2+std!$A$1*std!H52</f>
        <v>5.7302943778022696E-4</v>
      </c>
      <c r="I53">
        <f>(1-$A$1)*return!I55^2+std!$A$1*std!I52</f>
        <v>1.0018626985229386E-3</v>
      </c>
      <c r="J53">
        <f>(1-$A$1)*return!J55^2+std!$A$1*std!J52</f>
        <v>2.126315039993013E-4</v>
      </c>
      <c r="K53">
        <f>(1-$A$1)*return!K55^2+std!$A$1*std!K52</f>
        <v>5.6812097267726607E-4</v>
      </c>
      <c r="L53">
        <f>(1-$A$1)*return!L55^2+std!$A$1*std!L52</f>
        <v>2.1233901905509225E-4</v>
      </c>
      <c r="M53">
        <f>(1-$A$1)*return!M55^2+std!$A$1*std!M52</f>
        <v>1.0505903395109171E-4</v>
      </c>
      <c r="N53">
        <f>(1-$A$1)*return!N55^2+std!$A$1*std!N52</f>
        <v>2.3677909665860484E-4</v>
      </c>
      <c r="O53">
        <f>(1-$A$1)*return!O55^2+std!$A$1*std!O52</f>
        <v>5.6645955991122443E-4</v>
      </c>
      <c r="P53">
        <f>(1-$A$1)*return!P55^2+std!$A$1*std!P52</f>
        <v>4.516017242774236E-5</v>
      </c>
      <c r="Q53">
        <f>(1-$A$1)*return!Q55^2+std!$A$1*std!Q52</f>
        <v>1.2410377646278152E-4</v>
      </c>
      <c r="R53">
        <f>(1-$A$1)*return!R55^2+std!$A$1*std!R52</f>
        <v>3.1468449629790395E-4</v>
      </c>
      <c r="S53">
        <f>(1-$A$1)*return!S55^2+std!$A$1*std!S52</f>
        <v>2.2919063441768933E-4</v>
      </c>
      <c r="T53">
        <f>(1-$A$1)*return!T55^2+std!$A$1*std!T52</f>
        <v>5.7402856494151054E-4</v>
      </c>
      <c r="U53">
        <f>(1-$A$1)*return!U55^2+std!$A$1*std!U52</f>
        <v>5.115816502918862E-4</v>
      </c>
      <c r="V53">
        <f>(1-$A$1)*return!V55^2+std!$A$1*std!V52</f>
        <v>6.5490249057576779E-4</v>
      </c>
      <c r="W53">
        <f>(1-$A$1)*return!W55^2+std!$A$1*std!W52</f>
        <v>2.2087112862335069E-4</v>
      </c>
      <c r="X53">
        <f>(1-$A$1)*return!X55^2+std!$A$1*std!X52</f>
        <v>9.7074841418274749E-5</v>
      </c>
      <c r="Y53">
        <f>(1-$A$1)*return!Y55^2+std!$A$1*std!Y52</f>
        <v>2.1551448418592671E-4</v>
      </c>
      <c r="Z53">
        <f>(1-$A$1)*return!Z55^2+std!$A$1*std!Z52</f>
        <v>3.339629135163538E-4</v>
      </c>
      <c r="AA53">
        <f>(1-$A$1)*return!AA55^2+std!$A$1*std!AA52</f>
        <v>1.4305975568171199E-4</v>
      </c>
      <c r="AB53">
        <f>(1-$A$1)*return!AB55^2+std!$A$1*std!AB52</f>
        <v>1.1959179527898003E-3</v>
      </c>
      <c r="AC53">
        <f>(1-$A$1)*return!AC55^2+std!$A$1*std!AC52</f>
        <v>1.3781714538828831E-4</v>
      </c>
      <c r="AD53">
        <f>(1-$A$1)*return!AD55^2+std!$A$1*std!AD52</f>
        <v>2.8698799254756339E-4</v>
      </c>
      <c r="AE53">
        <f>(1-$A$1)*return!AE55^2+std!$A$1*std!AE52</f>
        <v>3.3450041402970592E-4</v>
      </c>
      <c r="AF53">
        <f>(1-$A$1)*return!AF55^2+std!$A$1*std!AF52</f>
        <v>1.2094000972500417E-4</v>
      </c>
      <c r="AG53">
        <f>(1-$A$1)*return!AG55^2+std!$A$1*std!AG52</f>
        <v>2.1679989924465286E-4</v>
      </c>
      <c r="AH53">
        <f>(1-$A$1)*return!AH55^2+std!$A$1*std!AH52</f>
        <v>1.5083391582883178E-4</v>
      </c>
      <c r="AI53">
        <f>(1-$A$1)*return!AI55^2+std!$A$1*std!AI52</f>
        <v>2.9773776954408998E-4</v>
      </c>
      <c r="AJ53">
        <f>(1-$A$1)*return!AJ55^2+std!$A$1*std!AJ52</f>
        <v>3.3866924919581068E-4</v>
      </c>
      <c r="AK53">
        <f>(1-$A$1)*return!AK55^2+std!$A$1*std!AK52</f>
        <v>5.1754433252234363E-4</v>
      </c>
      <c r="AL53">
        <f>(1-$A$1)*return!AL55^2+std!$A$1*std!AL52</f>
        <v>9.8798375710516524E-4</v>
      </c>
      <c r="AM53">
        <f>(1-$A$1)*return!AM55^2+std!$A$1*std!AM52</f>
        <v>3.1297954905895906E-4</v>
      </c>
      <c r="AN53">
        <f>(1-$A$1)*return!AN55^2+std!$A$1*std!AN52</f>
        <v>5.94002076450001E-4</v>
      </c>
      <c r="AO53">
        <f>(1-$A$1)*return!AO55^2+std!$A$1*std!AO52</f>
        <v>1.2950864001846265E-4</v>
      </c>
      <c r="AP53">
        <f>(1-$A$1)*return!AP55^2+std!$A$1*std!AP52</f>
        <v>6.0056882327013442E-5</v>
      </c>
      <c r="AQ53">
        <f>(1-$A$1)*return!AQ55^2+std!$A$1*std!AQ52</f>
        <v>9.2575768263008682E-4</v>
      </c>
      <c r="AR53">
        <f>(1-$A$1)*return!AR55^2+std!$A$1*std!AR52</f>
        <v>2.3541773934086723E-4</v>
      </c>
      <c r="AS53">
        <f>(1-$A$1)*return!AS55^2+std!$A$1*std!AS52</f>
        <v>3.7390818469145289E-4</v>
      </c>
      <c r="AT53">
        <f>(1-$A$1)*return!AT55^2+std!$A$1*std!AT52</f>
        <v>5.8776684335814231E-4</v>
      </c>
      <c r="AU53">
        <f>(1-$A$1)*return!AU55^2+std!$A$1*std!AU52</f>
        <v>1.8880790632017127E-4</v>
      </c>
      <c r="AV53">
        <f>(1-$A$1)*return!AV55^2+std!$A$1*std!AV52</f>
        <v>2.4332523093789448E-4</v>
      </c>
      <c r="AW53">
        <f>(1-$A$1)*return!AW55^2+std!$A$1*std!AW52</f>
        <v>5.7177138685866207E-4</v>
      </c>
      <c r="AX53">
        <f>(1-$A$1)*return!AX55^2+std!$A$1*std!AX52</f>
        <v>2.910436614548122E-4</v>
      </c>
      <c r="AY53">
        <f>(1-$A$1)*return!AY55^2+std!$A$1*std!AY52</f>
        <v>1.6882034531164178E-4</v>
      </c>
    </row>
    <row r="54" spans="1:51" x14ac:dyDescent="0.3">
      <c r="A54" s="1">
        <v>43633</v>
      </c>
      <c r="B54">
        <f>(1-$A$1)*return!B56^2+std!$A$1*std!B53</f>
        <v>5.0335533449158833E-4</v>
      </c>
      <c r="C54">
        <f>(1-$A$1)*return!C56^2+std!$A$1*std!C53</f>
        <v>1.8371013102347323E-4</v>
      </c>
      <c r="D54">
        <f>(1-$A$1)*return!D56^2+std!$A$1*std!D53</f>
        <v>3.3185385217578524E-4</v>
      </c>
      <c r="E54">
        <f>(1-$A$1)*return!E56^2+std!$A$1*std!E53</f>
        <v>3.132996023559382E-4</v>
      </c>
      <c r="F54">
        <f>(1-$A$1)*return!F56^2+std!$A$1*std!F53</f>
        <v>2.7251029382331426E-4</v>
      </c>
      <c r="G54">
        <f>(1-$A$1)*return!G56^2+std!$A$1*std!G53</f>
        <v>1.9249403109410996E-4</v>
      </c>
      <c r="H54">
        <f>(1-$A$1)*return!H56^2+std!$A$1*std!H53</f>
        <v>5.3913500906321691E-4</v>
      </c>
      <c r="I54">
        <f>(1-$A$1)*return!I56^2+std!$A$1*std!I53</f>
        <v>9.4367250236031275E-4</v>
      </c>
      <c r="J54">
        <f>(1-$A$1)*return!J56^2+std!$A$1*std!J53</f>
        <v>2.1536447195089119E-4</v>
      </c>
      <c r="K54">
        <f>(1-$A$1)*return!K56^2+std!$A$1*std!K53</f>
        <v>5.3424236063323582E-4</v>
      </c>
      <c r="L54">
        <f>(1-$A$1)*return!L56^2+std!$A$1*std!L53</f>
        <v>2.126919250906521E-4</v>
      </c>
      <c r="M54">
        <f>(1-$A$1)*return!M56^2+std!$A$1*std!M53</f>
        <v>9.8969880661660886E-5</v>
      </c>
      <c r="N54">
        <f>(1-$A$1)*return!N56^2+std!$A$1*std!N53</f>
        <v>2.2271581945741968E-4</v>
      </c>
      <c r="O54">
        <f>(1-$A$1)*return!O56^2+std!$A$1*std!O53</f>
        <v>5.3358262689717024E-4</v>
      </c>
      <c r="P54">
        <f>(1-$A$1)*return!P56^2+std!$A$1*std!P53</f>
        <v>4.3104228780130012E-5</v>
      </c>
      <c r="Q54">
        <f>(1-$A$1)*return!Q56^2+std!$A$1*std!Q53</f>
        <v>1.1845835227529712E-4</v>
      </c>
      <c r="R54">
        <f>(1-$A$1)*return!R56^2+std!$A$1*std!R53</f>
        <v>3.0071292138478148E-4</v>
      </c>
      <c r="S54">
        <f>(1-$A$1)*return!S56^2+std!$A$1*std!S53</f>
        <v>2.1636622893228611E-4</v>
      </c>
      <c r="T54">
        <f>(1-$A$1)*return!T56^2+std!$A$1*std!T53</f>
        <v>5.3958820982891382E-4</v>
      </c>
      <c r="U54">
        <f>(1-$A$1)*return!U56^2+std!$A$1*std!U53</f>
        <v>5.1709012858939412E-4</v>
      </c>
      <c r="V54">
        <f>(1-$A$1)*return!V56^2+std!$A$1*std!V53</f>
        <v>6.5171712766664907E-4</v>
      </c>
      <c r="W54">
        <f>(1-$A$1)*return!W56^2+std!$A$1*std!W53</f>
        <v>2.1153943573790226E-4</v>
      </c>
      <c r="X54">
        <f>(1-$A$1)*return!X56^2+std!$A$1*std!X53</f>
        <v>9.2695758778897982E-5</v>
      </c>
      <c r="Y54">
        <f>(1-$A$1)*return!Y56^2+std!$A$1*std!Y53</f>
        <v>2.0271908216044627E-4</v>
      </c>
      <c r="Z54">
        <f>(1-$A$1)*return!Z56^2+std!$A$1*std!Z53</f>
        <v>3.1402650494123652E-4</v>
      </c>
      <c r="AA54">
        <f>(1-$A$1)*return!AA56^2+std!$A$1*std!AA53</f>
        <v>1.3461972709789217E-4</v>
      </c>
      <c r="AB54">
        <f>(1-$A$1)*return!AB56^2+std!$A$1*std!AB53</f>
        <v>1.2152228776186591E-3</v>
      </c>
      <c r="AC54">
        <f>(1-$A$1)*return!AC56^2+std!$A$1*std!AC53</f>
        <v>1.2978085546322843E-4</v>
      </c>
      <c r="AD54">
        <f>(1-$A$1)*return!AD56^2+std!$A$1*std!AD53</f>
        <v>2.8157590231198983E-4</v>
      </c>
      <c r="AE54">
        <f>(1-$A$1)*return!AE56^2+std!$A$1*std!AE53</f>
        <v>3.227879231086627E-4</v>
      </c>
      <c r="AF54">
        <f>(1-$A$1)*return!AF56^2+std!$A$1*std!AF53</f>
        <v>1.1370446847731976E-4</v>
      </c>
      <c r="AG54">
        <f>(1-$A$1)*return!AG56^2+std!$A$1*std!AG53</f>
        <v>2.0433750849875647E-4</v>
      </c>
      <c r="AH54">
        <f>(1-$A$1)*return!AH56^2+std!$A$1*std!AH53</f>
        <v>1.428003784829065E-4</v>
      </c>
      <c r="AI54">
        <f>(1-$A$1)*return!AI56^2+std!$A$1*std!AI53</f>
        <v>2.8169719967457827E-4</v>
      </c>
      <c r="AJ54">
        <f>(1-$A$1)*return!AJ56^2+std!$A$1*std!AJ53</f>
        <v>3.2074275837800612E-4</v>
      </c>
      <c r="AK54">
        <f>(1-$A$1)*return!AK56^2+std!$A$1*std!AK53</f>
        <v>4.9289309017280661E-4</v>
      </c>
      <c r="AL54">
        <f>(1-$A$1)*return!AL56^2+std!$A$1*std!AL53</f>
        <v>9.2886866752560414E-4</v>
      </c>
      <c r="AM54">
        <f>(1-$A$1)*return!AM56^2+std!$A$1*std!AM53</f>
        <v>3.0852134688103244E-4</v>
      </c>
      <c r="AN54">
        <f>(1-$A$1)*return!AN56^2+std!$A$1*std!AN53</f>
        <v>5.5879699662886827E-4</v>
      </c>
      <c r="AO54">
        <f>(1-$A$1)*return!AO56^2+std!$A$1*std!AO53</f>
        <v>1.2380067199004686E-4</v>
      </c>
      <c r="AP54">
        <f>(1-$A$1)*return!AP56^2+std!$A$1*std!AP53</f>
        <v>5.6603889579072487E-5</v>
      </c>
      <c r="AQ54">
        <f>(1-$A$1)*return!AQ56^2+std!$A$1*std!AQ53</f>
        <v>8.7023420438193271E-4</v>
      </c>
      <c r="AR54">
        <f>(1-$A$1)*return!AR56^2+std!$A$1*std!AR53</f>
        <v>2.2201352887390663E-4</v>
      </c>
      <c r="AS54">
        <f>(1-$A$1)*return!AS56^2+std!$A$1*std!AS53</f>
        <v>3.6032362677073504E-4</v>
      </c>
      <c r="AT54">
        <f>(1-$A$1)*return!AT56^2+std!$A$1*std!AT53</f>
        <v>5.5722585736928164E-4</v>
      </c>
      <c r="AU54">
        <f>(1-$A$1)*return!AU56^2+std!$A$1*std!AU53</f>
        <v>1.7872429749302374E-4</v>
      </c>
      <c r="AV54">
        <f>(1-$A$1)*return!AV56^2+std!$A$1*std!AV53</f>
        <v>2.3011509812716465E-4</v>
      </c>
      <c r="AW54">
        <f>(1-$A$1)*return!AW56^2+std!$A$1*std!AW53</f>
        <v>5.3787015709679301E-4</v>
      </c>
      <c r="AX54">
        <f>(1-$A$1)*return!AX56^2+std!$A$1*std!AX53</f>
        <v>2.7570435391441642E-4</v>
      </c>
      <c r="AY54">
        <f>(1-$A$1)*return!AY56^2+std!$A$1*std!AY53</f>
        <v>1.7393540745350118E-4</v>
      </c>
    </row>
    <row r="55" spans="1:51" x14ac:dyDescent="0.3">
      <c r="A55" s="1">
        <v>43634</v>
      </c>
      <c r="B55">
        <f>(1-$A$1)*return!B57^2+std!$A$1*std!B54</f>
        <v>5.1579513267486859E-4</v>
      </c>
      <c r="C55">
        <f>(1-$A$1)*return!C57^2+std!$A$1*std!C54</f>
        <v>1.7471627753636929E-4</v>
      </c>
      <c r="D55">
        <f>(1-$A$1)*return!D57^2+std!$A$1*std!D54</f>
        <v>3.2612887196762903E-4</v>
      </c>
      <c r="E55">
        <f>(1-$A$1)*return!E57^2+std!$A$1*std!E54</f>
        <v>2.9568721816140701E-4</v>
      </c>
      <c r="F55">
        <f>(1-$A$1)*return!F57^2+std!$A$1*std!F54</f>
        <v>2.5725488146568641E-4</v>
      </c>
      <c r="G55">
        <f>(1-$A$1)*return!G57^2+std!$A$1*std!G54</f>
        <v>1.8441038876299926E-4</v>
      </c>
      <c r="H55">
        <f>(1-$A$1)*return!H57^2+std!$A$1*std!H54</f>
        <v>5.1804399629043062E-4</v>
      </c>
      <c r="I55">
        <f>(1-$A$1)*return!I57^2+std!$A$1*std!I54</f>
        <v>9.850348091896752E-4</v>
      </c>
      <c r="J55">
        <f>(1-$A$1)*return!J57^2+std!$A$1*std!J54</f>
        <v>2.4401370692771538E-4</v>
      </c>
      <c r="K55">
        <f>(1-$A$1)*return!K57^2+std!$A$1*std!K54</f>
        <v>5.0242642211387645E-4</v>
      </c>
      <c r="L55">
        <f>(1-$A$1)*return!L57^2+std!$A$1*std!L54</f>
        <v>2.777043664009727E-4</v>
      </c>
      <c r="M55">
        <f>(1-$A$1)*return!M57^2+std!$A$1*std!M54</f>
        <v>1.0256143101175571E-4</v>
      </c>
      <c r="N55">
        <f>(1-$A$1)*return!N57^2+std!$A$1*std!N54</f>
        <v>2.1361332666329787E-4</v>
      </c>
      <c r="O55">
        <f>(1-$A$1)*return!O57^2+std!$A$1*std!O54</f>
        <v>5.082159910940288E-4</v>
      </c>
      <c r="P55">
        <f>(1-$A$1)*return!P57^2+std!$A$1*std!P54</f>
        <v>4.2719327334939545E-5</v>
      </c>
      <c r="Q55">
        <f>(1-$A$1)*return!Q57^2+std!$A$1*std!Q54</f>
        <v>1.2236692131835985E-4</v>
      </c>
      <c r="R55">
        <f>(1-$A$1)*return!R57^2+std!$A$1*std!R54</f>
        <v>3.3618982623854647E-4</v>
      </c>
      <c r="S55">
        <f>(1-$A$1)*return!S57^2+std!$A$1*std!S54</f>
        <v>2.3911882481277908E-4</v>
      </c>
      <c r="T55">
        <f>(1-$A$1)*return!T57^2+std!$A$1*std!T54</f>
        <v>6.2558720274873169E-4</v>
      </c>
      <c r="U55">
        <f>(1-$A$1)*return!U57^2+std!$A$1*std!U54</f>
        <v>6.0725790754408203E-4</v>
      </c>
      <c r="V55">
        <f>(1-$A$1)*return!V57^2+std!$A$1*std!V54</f>
        <v>6.1507843634991694E-4</v>
      </c>
      <c r="W55">
        <f>(1-$A$1)*return!W57^2+std!$A$1*std!W54</f>
        <v>2.0491217379053081E-4</v>
      </c>
      <c r="X55">
        <f>(1-$A$1)*return!X57^2+std!$A$1*std!X54</f>
        <v>8.8633039916492817E-5</v>
      </c>
      <c r="Y55">
        <f>(1-$A$1)*return!Y57^2+std!$A$1*std!Y54</f>
        <v>1.9623282360512292E-4</v>
      </c>
      <c r="Z55">
        <f>(1-$A$1)*return!Z57^2+std!$A$1*std!Z54</f>
        <v>3.3740128741139073E-4</v>
      </c>
      <c r="AA55">
        <f>(1-$A$1)*return!AA57^2+std!$A$1*std!AA54</f>
        <v>1.2766487516311829E-4</v>
      </c>
      <c r="AB55">
        <f>(1-$A$1)*return!AB57^2+std!$A$1*std!AB54</f>
        <v>1.24773302420106E-3</v>
      </c>
      <c r="AC55">
        <f>(1-$A$1)*return!AC57^2+std!$A$1*std!AC54</f>
        <v>1.230336217201772E-4</v>
      </c>
      <c r="AD55">
        <f>(1-$A$1)*return!AD57^2+std!$A$1*std!AD54</f>
        <v>2.9218551819009281E-4</v>
      </c>
      <c r="AE55">
        <f>(1-$A$1)*return!AE57^2+std!$A$1*std!AE54</f>
        <v>3.1158436805796096E-4</v>
      </c>
      <c r="AF55">
        <f>(1-$A$1)*return!AF57^2+std!$A$1*std!AF54</f>
        <v>1.0704608380494332E-4</v>
      </c>
      <c r="AG55">
        <f>(1-$A$1)*return!AG57^2+std!$A$1*std!AG54</f>
        <v>2.0990736414912604E-4</v>
      </c>
      <c r="AH55">
        <f>(1-$A$1)*return!AH57^2+std!$A$1*std!AH54</f>
        <v>1.3574946241057021E-4</v>
      </c>
      <c r="AI55">
        <f>(1-$A$1)*return!AI57^2+std!$A$1*std!AI54</f>
        <v>3.5927447702285349E-4</v>
      </c>
      <c r="AJ55">
        <f>(1-$A$1)*return!AJ57^2+std!$A$1*std!AJ54</f>
        <v>3.0568273046791298E-4</v>
      </c>
      <c r="AK55">
        <f>(1-$A$1)*return!AK57^2+std!$A$1*std!AK54</f>
        <v>5.8494115275881434E-4</v>
      </c>
      <c r="AL55">
        <f>(1-$A$1)*return!AL57^2+std!$A$1*std!AL54</f>
        <v>1.0200669288235045E-3</v>
      </c>
      <c r="AM55">
        <f>(1-$A$1)*return!AM57^2+std!$A$1*std!AM54</f>
        <v>3.0908505050953331E-4</v>
      </c>
      <c r="AN55">
        <f>(1-$A$1)*return!AN57^2+std!$A$1*std!AN54</f>
        <v>6.919870402194348E-4</v>
      </c>
      <c r="AO55">
        <f>(1-$A$1)*return!AO57^2+std!$A$1*std!AO54</f>
        <v>1.1672192190470527E-4</v>
      </c>
      <c r="AP55">
        <f>(1-$A$1)*return!AP57^2+std!$A$1*std!AP54</f>
        <v>5.3933135593748286E-5</v>
      </c>
      <c r="AQ55">
        <f>(1-$A$1)*return!AQ57^2+std!$A$1*std!AQ54</f>
        <v>9.8779169470819268E-4</v>
      </c>
      <c r="AR55">
        <f>(1-$A$1)*return!AR57^2+std!$A$1*std!AR54</f>
        <v>2.0882877731603742E-4</v>
      </c>
      <c r="AS55">
        <f>(1-$A$1)*return!AS57^2+std!$A$1*std!AS54</f>
        <v>3.38792874036894E-4</v>
      </c>
      <c r="AT55">
        <f>(1-$A$1)*return!AT57^2+std!$A$1*std!AT54</f>
        <v>6.4145495906659477E-4</v>
      </c>
      <c r="AU55">
        <f>(1-$A$1)*return!AU57^2+std!$A$1*std!AU54</f>
        <v>1.6800299230056005E-4</v>
      </c>
      <c r="AV55">
        <f>(1-$A$1)*return!AV57^2+std!$A$1*std!AV54</f>
        <v>2.2545655724932526E-4</v>
      </c>
      <c r="AW55">
        <f>(1-$A$1)*return!AW57^2+std!$A$1*std!AW54</f>
        <v>6.8143672337080369E-4</v>
      </c>
      <c r="AX55">
        <f>(1-$A$1)*return!AX57^2+std!$A$1*std!AX54</f>
        <v>2.915851894556072E-4</v>
      </c>
      <c r="AY55">
        <f>(1-$A$1)*return!AY57^2+std!$A$1*std!AY54</f>
        <v>1.6371839563888212E-4</v>
      </c>
    </row>
    <row r="56" spans="1:51" x14ac:dyDescent="0.3">
      <c r="A56" s="1">
        <v>43635</v>
      </c>
      <c r="B56">
        <f>(1-$A$1)*return!B58^2+std!$A$1*std!B55</f>
        <v>4.8495502151582734E-4</v>
      </c>
      <c r="C56">
        <f>(1-$A$1)*return!C58^2+std!$A$1*std!C55</f>
        <v>1.6984693902529854E-4</v>
      </c>
      <c r="D56">
        <f>(1-$A$1)*return!D58^2+std!$A$1*std!D55</f>
        <v>3.0684560642418456E-4</v>
      </c>
      <c r="E56">
        <f>(1-$A$1)*return!E58^2+std!$A$1*std!E55</f>
        <v>2.8007624932130631E-4</v>
      </c>
      <c r="F56">
        <f>(1-$A$1)*return!F58^2+std!$A$1*std!F55</f>
        <v>3.9679007012548273E-4</v>
      </c>
      <c r="G56">
        <f>(1-$A$1)*return!G58^2+std!$A$1*std!G55</f>
        <v>1.7793397653627279E-4</v>
      </c>
      <c r="H56">
        <f>(1-$A$1)*return!H58^2+std!$A$1*std!H55</f>
        <v>5.0822203098763565E-4</v>
      </c>
      <c r="I56">
        <f>(1-$A$1)*return!I58^2+std!$A$1*std!I55</f>
        <v>9.2622999243661291E-4</v>
      </c>
      <c r="J56">
        <f>(1-$A$1)*return!J58^2+std!$A$1*std!J55</f>
        <v>2.3416466403097328E-4</v>
      </c>
      <c r="K56">
        <f>(1-$A$1)*return!K58^2+std!$A$1*std!K55</f>
        <v>5.048553225547659E-4</v>
      </c>
      <c r="L56">
        <f>(1-$A$1)*return!L58^2+std!$A$1*std!L55</f>
        <v>2.6287021170696859E-4</v>
      </c>
      <c r="M56">
        <f>(1-$A$1)*return!M58^2+std!$A$1*std!M55</f>
        <v>9.9741353766508159E-5</v>
      </c>
      <c r="N56">
        <f>(1-$A$1)*return!N58^2+std!$A$1*std!N55</f>
        <v>2.0477106459746629E-4</v>
      </c>
      <c r="O56">
        <f>(1-$A$1)*return!O58^2+std!$A$1*std!O55</f>
        <v>5.3860974241357659E-4</v>
      </c>
      <c r="P56">
        <f>(1-$A$1)*return!P58^2+std!$A$1*std!P55</f>
        <v>4.9700068155129335E-5</v>
      </c>
      <c r="Q56">
        <f>(1-$A$1)*return!Q58^2+std!$A$1*std!Q55</f>
        <v>1.1818058725681805E-4</v>
      </c>
      <c r="R56">
        <f>(1-$A$1)*return!R58^2+std!$A$1*std!R55</f>
        <v>3.2973043796249741E-4</v>
      </c>
      <c r="S56">
        <f>(1-$A$1)*return!S58^2+std!$A$1*std!S55</f>
        <v>2.3143408058687128E-4</v>
      </c>
      <c r="T56">
        <f>(1-$A$1)*return!T58^2+std!$A$1*std!T55</f>
        <v>5.8829584510526763E-4</v>
      </c>
      <c r="U56">
        <f>(1-$A$1)*return!U58^2+std!$A$1*std!U55</f>
        <v>5.7258270927756125E-4</v>
      </c>
      <c r="V56">
        <f>(1-$A$1)*return!V58^2+std!$A$1*std!V55</f>
        <v>5.8099401180163285E-4</v>
      </c>
      <c r="W56">
        <f>(1-$A$1)*return!W58^2+std!$A$1*std!W55</f>
        <v>2.0885581420495043E-4</v>
      </c>
      <c r="X56">
        <f>(1-$A$1)*return!X58^2+std!$A$1*std!X55</f>
        <v>8.4048167696224493E-5</v>
      </c>
      <c r="Y56">
        <f>(1-$A$1)*return!Y58^2+std!$A$1*std!Y55</f>
        <v>1.8446717542378271E-4</v>
      </c>
      <c r="Z56">
        <f>(1-$A$1)*return!Z58^2+std!$A$1*std!Z55</f>
        <v>3.1957902999082136E-4</v>
      </c>
      <c r="AA56">
        <f>(1-$A$1)*return!AA58^2+std!$A$1*std!AA55</f>
        <v>1.2005633923382532E-4</v>
      </c>
      <c r="AB56">
        <f>(1-$A$1)*return!AB58^2+std!$A$1*std!AB55</f>
        <v>1.1730305479970391E-3</v>
      </c>
      <c r="AC56">
        <f>(1-$A$1)*return!AC58^2+std!$A$1*std!AC55</f>
        <v>1.3089548036442699E-4</v>
      </c>
      <c r="AD56">
        <f>(1-$A$1)*return!AD58^2+std!$A$1*std!AD55</f>
        <v>2.7664065664451375E-4</v>
      </c>
      <c r="AE56">
        <f>(1-$A$1)*return!AE58^2+std!$A$1*std!AE55</f>
        <v>2.9301136144637991E-4</v>
      </c>
      <c r="AF56">
        <f>(1-$A$1)*return!AF58^2+std!$A$1*std!AF55</f>
        <v>1.0475165540014847E-4</v>
      </c>
      <c r="AG56">
        <f>(1-$A$1)*return!AG58^2+std!$A$1*std!AG55</f>
        <v>1.9823189606409954E-4</v>
      </c>
      <c r="AH56">
        <f>(1-$A$1)*return!AH58^2+std!$A$1*std!AH55</f>
        <v>1.2958293245921395E-4</v>
      </c>
      <c r="AI56">
        <f>(1-$A$1)*return!AI58^2+std!$A$1*std!AI55</f>
        <v>3.3804620017177938E-4</v>
      </c>
      <c r="AJ56">
        <f>(1-$A$1)*return!AJ58^2+std!$A$1*std!AJ55</f>
        <v>2.9347831525742326E-4</v>
      </c>
      <c r="AK56">
        <f>(1-$A$1)*return!AK58^2+std!$A$1*std!AK55</f>
        <v>5.5579167137708265E-4</v>
      </c>
      <c r="AL56">
        <f>(1-$A$1)*return!AL58^2+std!$A$1*std!AL55</f>
        <v>9.8046337105475918E-4</v>
      </c>
      <c r="AM56">
        <f>(1-$A$1)*return!AM58^2+std!$A$1*std!AM55</f>
        <v>3.0529665027379178E-4</v>
      </c>
      <c r="AN56">
        <f>(1-$A$1)*return!AN58^2+std!$A$1*std!AN55</f>
        <v>6.5061544108889783E-4</v>
      </c>
      <c r="AO56">
        <f>(1-$A$1)*return!AO58^2+std!$A$1*std!AO55</f>
        <v>1.1001288865268952E-4</v>
      </c>
      <c r="AP56">
        <f>(1-$A$1)*return!AP58^2+std!$A$1*std!AP55</f>
        <v>5.2831568415944504E-5</v>
      </c>
      <c r="AQ56">
        <f>(1-$A$1)*return!AQ58^2+std!$A$1*std!AQ55</f>
        <v>9.289359051491506E-4</v>
      </c>
      <c r="AR56">
        <f>(1-$A$1)*return!AR58^2+std!$A$1*std!AR55</f>
        <v>1.9730141667817548E-4</v>
      </c>
      <c r="AS56">
        <f>(1-$A$1)*return!AS58^2+std!$A$1*std!AS55</f>
        <v>3.2007997303517356E-4</v>
      </c>
      <c r="AT56">
        <f>(1-$A$1)*return!AT58^2+std!$A$1*std!AT55</f>
        <v>6.0334639812326097E-4</v>
      </c>
      <c r="AU56">
        <f>(1-$A$1)*return!AU58^2+std!$A$1*std!AU55</f>
        <v>1.5813763912522692E-4</v>
      </c>
      <c r="AV56">
        <f>(1-$A$1)*return!AV58^2+std!$A$1*std!AV55</f>
        <v>2.2055936942387363E-4</v>
      </c>
      <c r="AW56">
        <f>(1-$A$1)*return!AW58^2+std!$A$1*std!AW55</f>
        <v>6.4406399838924514E-4</v>
      </c>
      <c r="AX56">
        <f>(1-$A$1)*return!AX58^2+std!$A$1*std!AX55</f>
        <v>2.7460409674589744E-4</v>
      </c>
      <c r="AY56">
        <f>(1-$A$1)*return!AY58^2+std!$A$1*std!AY55</f>
        <v>1.584823468991456E-4</v>
      </c>
    </row>
    <row r="57" spans="1:51" x14ac:dyDescent="0.3">
      <c r="A57" s="1">
        <v>43636</v>
      </c>
      <c r="B57">
        <f>(1-$A$1)*return!B59^2+std!$A$1*std!B56</f>
        <v>4.5749611386602322E-4</v>
      </c>
      <c r="C57">
        <f>(1-$A$1)*return!C59^2+std!$A$1*std!C56</f>
        <v>2.2500701469428777E-4</v>
      </c>
      <c r="D57">
        <f>(1-$A$1)*return!D59^2+std!$A$1*std!D56</f>
        <v>2.8986492172395766E-4</v>
      </c>
      <c r="E57">
        <f>(1-$A$1)*return!E59^2+std!$A$1*std!E56</f>
        <v>2.6585942755202044E-4</v>
      </c>
      <c r="F57">
        <f>(1-$A$1)*return!F59^2+std!$A$1*std!F56</f>
        <v>4.5400104483896906E-4</v>
      </c>
      <c r="G57">
        <f>(1-$A$1)*return!G59^2+std!$A$1*std!G56</f>
        <v>1.6747904469570737E-4</v>
      </c>
      <c r="H57">
        <f>(1-$A$1)*return!H59^2+std!$A$1*std!H56</f>
        <v>4.8299396971484079E-4</v>
      </c>
      <c r="I57">
        <f>(1-$A$1)*return!I59^2+std!$A$1*std!I56</f>
        <v>8.8080695073596276E-4</v>
      </c>
      <c r="J57">
        <f>(1-$A$1)*return!J59^2+std!$A$1*std!J56</f>
        <v>2.441760059482448E-4</v>
      </c>
      <c r="K57">
        <f>(1-$A$1)*return!K59^2+std!$A$1*std!K56</f>
        <v>4.9774924691658019E-4</v>
      </c>
      <c r="L57">
        <f>(1-$A$1)*return!L59^2+std!$A$1*std!L56</f>
        <v>2.5687040990609412E-4</v>
      </c>
      <c r="M57">
        <f>(1-$A$1)*return!M59^2+std!$A$1*std!M56</f>
        <v>1.0222989854362954E-4</v>
      </c>
      <c r="N57">
        <f>(1-$A$1)*return!N59^2+std!$A$1*std!N56</f>
        <v>1.937661643407259E-4</v>
      </c>
      <c r="O57">
        <f>(1-$A$1)*return!O59^2+std!$A$1*std!O56</f>
        <v>5.0638031011541931E-4</v>
      </c>
      <c r="P57">
        <f>(1-$A$1)*return!P59^2+std!$A$1*std!P56</f>
        <v>4.7899404655914825E-5</v>
      </c>
      <c r="Q57">
        <f>(1-$A$1)*return!Q59^2+std!$A$1*std!Q56</f>
        <v>1.1147815499151042E-4</v>
      </c>
      <c r="R57">
        <f>(1-$A$1)*return!R59^2+std!$A$1*std!R56</f>
        <v>3.1763890375330692E-4</v>
      </c>
      <c r="S57">
        <f>(1-$A$1)*return!S59^2+std!$A$1*std!S56</f>
        <v>2.1773539368555395E-4</v>
      </c>
      <c r="T57">
        <f>(1-$A$1)*return!T59^2+std!$A$1*std!T56</f>
        <v>5.5488381122047051E-4</v>
      </c>
      <c r="U57">
        <f>(1-$A$1)*return!U59^2+std!$A$1*std!U56</f>
        <v>5.498263632447882E-4</v>
      </c>
      <c r="V57">
        <f>(1-$A$1)*return!V59^2+std!$A$1*std!V56</f>
        <v>7.5981431690493257E-4</v>
      </c>
      <c r="W57">
        <f>(1-$A$1)*return!W59^2+std!$A$1*std!W56</f>
        <v>2.0653148443689542E-4</v>
      </c>
      <c r="X57">
        <f>(1-$A$1)*return!X59^2+std!$A$1*std!X56</f>
        <v>9.0594999406164536E-5</v>
      </c>
      <c r="Y57">
        <f>(1-$A$1)*return!Y59^2+std!$A$1*std!Y56</f>
        <v>1.740710433145593E-4</v>
      </c>
      <c r="Z57">
        <f>(1-$A$1)*return!Z59^2+std!$A$1*std!Z56</f>
        <v>3.0079325460548848E-4</v>
      </c>
      <c r="AA57">
        <f>(1-$A$1)*return!AA59^2+std!$A$1*std!AA56</f>
        <v>1.1381448150596465E-4</v>
      </c>
      <c r="AB57">
        <f>(1-$A$1)*return!AB59^2+std!$A$1*std!AB56</f>
        <v>1.1183873870348137E-3</v>
      </c>
      <c r="AC57">
        <f>(1-$A$1)*return!AC59^2+std!$A$1*std!AC56</f>
        <v>1.2304746337123864E-4</v>
      </c>
      <c r="AD57">
        <f>(1-$A$1)*return!AD59^2+std!$A$1*std!AD56</f>
        <v>2.6343280104248372E-4</v>
      </c>
      <c r="AE57">
        <f>(1-$A$1)*return!AE59^2+std!$A$1*std!AE56</f>
        <v>3.0593563398829764E-4</v>
      </c>
      <c r="AF57">
        <f>(1-$A$1)*return!AF59^2+std!$A$1*std!AF56</f>
        <v>1.172871150534417E-4</v>
      </c>
      <c r="AG57">
        <f>(1-$A$1)*return!AG59^2+std!$A$1*std!AG56</f>
        <v>1.914639507168573E-4</v>
      </c>
      <c r="AH57">
        <f>(1-$A$1)*return!AH59^2+std!$A$1*std!AH56</f>
        <v>1.2378639430493893E-4</v>
      </c>
      <c r="AI57">
        <f>(1-$A$1)*return!AI59^2+std!$A$1*std!AI56</f>
        <v>3.2727217596908623E-4</v>
      </c>
      <c r="AJ57">
        <f>(1-$A$1)*return!AJ59^2+std!$A$1*std!AJ56</f>
        <v>2.7791406218646744E-4</v>
      </c>
      <c r="AK57">
        <f>(1-$A$1)*return!AK59^2+std!$A$1*std!AK56</f>
        <v>5.3353506340281481E-4</v>
      </c>
      <c r="AL57">
        <f>(1-$A$1)*return!AL59^2+std!$A$1*std!AL56</f>
        <v>9.4657610907078937E-4</v>
      </c>
      <c r="AM57">
        <f>(1-$A$1)*return!AM59^2+std!$A$1*std!AM56</f>
        <v>2.8699409727146247E-4</v>
      </c>
      <c r="AN57">
        <f>(1-$A$1)*return!AN59^2+std!$A$1*std!AN56</f>
        <v>6.140206915077192E-4</v>
      </c>
      <c r="AO57">
        <f>(1-$A$1)*return!AO59^2+std!$A$1*std!AO56</f>
        <v>1.1837663995980407E-4</v>
      </c>
      <c r="AP57">
        <f>(1-$A$1)*return!AP59^2+std!$A$1*std!AP56</f>
        <v>5.5438701214840432E-5</v>
      </c>
      <c r="AQ57">
        <f>(1-$A$1)*return!AQ59^2+std!$A$1*std!AQ56</f>
        <v>8.732674466235906E-4</v>
      </c>
      <c r="AR57">
        <f>(1-$A$1)*return!AR59^2+std!$A$1*std!AR56</f>
        <v>2.2690281173656898E-4</v>
      </c>
      <c r="AS57">
        <f>(1-$A$1)*return!AS59^2+std!$A$1*std!AS56</f>
        <v>3.0153720228625648E-4</v>
      </c>
      <c r="AT57">
        <f>(1-$A$1)*return!AT59^2+std!$A$1*std!AT56</f>
        <v>5.6815219318766665E-4</v>
      </c>
      <c r="AU57">
        <f>(1-$A$1)*return!AU59^2+std!$A$1*std!AU56</f>
        <v>1.486579611774673E-4</v>
      </c>
      <c r="AV57">
        <f>(1-$A$1)*return!AV59^2+std!$A$1*std!AV56</f>
        <v>2.1095336261457582E-4</v>
      </c>
      <c r="AW57">
        <f>(1-$A$1)*return!AW59^2+std!$A$1*std!AW56</f>
        <v>6.133559163221205E-4</v>
      </c>
      <c r="AX57">
        <f>(1-$A$1)*return!AX59^2+std!$A$1*std!AX56</f>
        <v>2.6197123658299105E-4</v>
      </c>
      <c r="AY57">
        <f>(1-$A$1)*return!AY59^2+std!$A$1*std!AY56</f>
        <v>5.2855280029765557E-4</v>
      </c>
    </row>
    <row r="58" spans="1:51" x14ac:dyDescent="0.3">
      <c r="A58" s="1">
        <v>43637</v>
      </c>
      <c r="B58">
        <f>(1-$A$1)*return!B60^2+std!$A$1*std!B57</f>
        <v>4.3060076599572866E-4</v>
      </c>
      <c r="C58">
        <f>(1-$A$1)*return!C60^2+std!$A$1*std!C57</f>
        <v>2.1185154988845548E-4</v>
      </c>
      <c r="D58">
        <f>(1-$A$1)*return!D60^2+std!$A$1*std!D57</f>
        <v>2.725433821200411E-4</v>
      </c>
      <c r="E58">
        <f>(1-$A$1)*return!E60^2+std!$A$1*std!E57</f>
        <v>2.8083653000542553E-4</v>
      </c>
      <c r="F58">
        <f>(1-$A$1)*return!F60^2+std!$A$1*std!F57</f>
        <v>4.3188867281779004E-4</v>
      </c>
      <c r="G58">
        <f>(1-$A$1)*return!G60^2+std!$A$1*std!G57</f>
        <v>1.6425405224305961E-4</v>
      </c>
      <c r="H58">
        <f>(1-$A$1)*return!H60^2+std!$A$1*std!H57</f>
        <v>4.6222214262767766E-4</v>
      </c>
      <c r="I58">
        <f>(1-$A$1)*return!I60^2+std!$A$1*std!I57</f>
        <v>8.279630694905853E-4</v>
      </c>
      <c r="J58">
        <f>(1-$A$1)*return!J60^2+std!$A$1*std!J57</f>
        <v>2.3166053546799469E-4</v>
      </c>
      <c r="K58">
        <f>(1-$A$1)*return!K60^2+std!$A$1*std!K57</f>
        <v>4.681996829725504E-4</v>
      </c>
      <c r="L58">
        <f>(1-$A$1)*return!L60^2+std!$A$1*std!L57</f>
        <v>2.4237897853924794E-4</v>
      </c>
      <c r="M58">
        <f>(1-$A$1)*return!M60^2+std!$A$1*std!M57</f>
        <v>9.7504157360427904E-5</v>
      </c>
      <c r="N58">
        <f>(1-$A$1)*return!N60^2+std!$A$1*std!N57</f>
        <v>1.8214299586784738E-4</v>
      </c>
      <c r="O58">
        <f>(1-$A$1)*return!O60^2+std!$A$1*std!O57</f>
        <v>4.7795028191795604E-4</v>
      </c>
      <c r="P58">
        <f>(1-$A$1)*return!P60^2+std!$A$1*std!P57</f>
        <v>4.6042486896425783E-5</v>
      </c>
      <c r="Q58">
        <f>(1-$A$1)*return!Q60^2+std!$A$1*std!Q57</f>
        <v>1.0758815227491056E-4</v>
      </c>
      <c r="R58">
        <f>(1-$A$1)*return!R60^2+std!$A$1*std!R57</f>
        <v>3.0796542820535583E-4</v>
      </c>
      <c r="S58">
        <f>(1-$A$1)*return!S60^2+std!$A$1*std!S57</f>
        <v>2.0636945824272721E-4</v>
      </c>
      <c r="T58">
        <f>(1-$A$1)*return!T60^2+std!$A$1*std!T57</f>
        <v>5.2619240809724521E-4</v>
      </c>
      <c r="U58">
        <f>(1-$A$1)*return!U60^2+std!$A$1*std!U57</f>
        <v>5.1837804885788541E-4</v>
      </c>
      <c r="V58">
        <f>(1-$A$1)*return!V60^2+std!$A$1*std!V57</f>
        <v>7.1884453940501377E-4</v>
      </c>
      <c r="W58">
        <f>(1-$A$1)*return!W60^2+std!$A$1*std!W57</f>
        <v>1.9543062833643214E-4</v>
      </c>
      <c r="X58">
        <f>(1-$A$1)*return!X60^2+std!$A$1*std!X57</f>
        <v>8.6414452897968223E-5</v>
      </c>
      <c r="Y58">
        <f>(1-$A$1)*return!Y60^2+std!$A$1*std!Y57</f>
        <v>1.6503074501879789E-4</v>
      </c>
      <c r="Z58">
        <f>(1-$A$1)*return!Z60^2+std!$A$1*std!Z57</f>
        <v>2.8469864882668016E-4</v>
      </c>
      <c r="AA58">
        <f>(1-$A$1)*return!AA60^2+std!$A$1*std!AA57</f>
        <v>1.0744588497691387E-4</v>
      </c>
      <c r="AB58">
        <f>(1-$A$1)*return!AB60^2+std!$A$1*std!AB57</f>
        <v>1.1081747727767581E-3</v>
      </c>
      <c r="AC58">
        <f>(1-$A$1)*return!AC60^2+std!$A$1*std!AC57</f>
        <v>1.1841223203653805E-4</v>
      </c>
      <c r="AD58">
        <f>(1-$A$1)*return!AD60^2+std!$A$1*std!AD57</f>
        <v>2.4784589482661928E-4</v>
      </c>
      <c r="AE58">
        <f>(1-$A$1)*return!AE60^2+std!$A$1*std!AE57</f>
        <v>2.9022571712716719E-4</v>
      </c>
      <c r="AF58">
        <f>(1-$A$1)*return!AF60^2+std!$A$1*std!AF57</f>
        <v>1.1042909443571429E-4</v>
      </c>
      <c r="AG58">
        <f>(1-$A$1)*return!AG60^2+std!$A$1*std!AG57</f>
        <v>1.799773936369629E-4</v>
      </c>
      <c r="AH58">
        <f>(1-$A$1)*return!AH60^2+std!$A$1*std!AH57</f>
        <v>1.3341617025412866E-4</v>
      </c>
      <c r="AI58">
        <f>(1-$A$1)*return!AI60^2+std!$A$1*std!AI57</f>
        <v>3.0835671586121907E-4</v>
      </c>
      <c r="AJ58">
        <f>(1-$A$1)*return!AJ60^2+std!$A$1*std!AJ57</f>
        <v>2.6505144862887329E-4</v>
      </c>
      <c r="AK58">
        <f>(1-$A$1)*return!AK60^2+std!$A$1*std!AK57</f>
        <v>5.0730077675052146E-4</v>
      </c>
      <c r="AL58">
        <f>(1-$A$1)*return!AL60^2+std!$A$1*std!AL57</f>
        <v>8.958299685773802E-4</v>
      </c>
      <c r="AM58">
        <f>(1-$A$1)*return!AM60^2+std!$A$1*std!AM57</f>
        <v>2.7116407356314631E-4</v>
      </c>
      <c r="AN58">
        <f>(1-$A$1)*return!AN60^2+std!$A$1*std!AN57</f>
        <v>5.9122758318643951E-4</v>
      </c>
      <c r="AO58">
        <f>(1-$A$1)*return!AO60^2+std!$A$1*std!AO57</f>
        <v>1.1596673434136837E-4</v>
      </c>
      <c r="AP58">
        <f>(1-$A$1)*return!AP60^2+std!$A$1*std!AP57</f>
        <v>5.2245915617032699E-5</v>
      </c>
      <c r="AQ58">
        <f>(1-$A$1)*return!AQ60^2+std!$A$1*std!AQ57</f>
        <v>8.2451104013277318E-4</v>
      </c>
      <c r="AR58">
        <f>(1-$A$1)*return!AR60^2+std!$A$1*std!AR57</f>
        <v>2.1786567002580074E-4</v>
      </c>
      <c r="AS58">
        <f>(1-$A$1)*return!AS60^2+std!$A$1*std!AS57</f>
        <v>2.9940033166931079E-4</v>
      </c>
      <c r="AT58">
        <f>(1-$A$1)*return!AT60^2+std!$A$1*std!AT57</f>
        <v>5.3810596671994887E-4</v>
      </c>
      <c r="AU58">
        <f>(1-$A$1)*return!AU60^2+std!$A$1*std!AU57</f>
        <v>1.4373838037104415E-4</v>
      </c>
      <c r="AV58">
        <f>(1-$A$1)*return!AV60^2+std!$A$1*std!AV57</f>
        <v>2.0794923084263084E-4</v>
      </c>
      <c r="AW58">
        <f>(1-$A$1)*return!AW60^2+std!$A$1*std!AW57</f>
        <v>5.8962565640095711E-4</v>
      </c>
      <c r="AX58">
        <f>(1-$A$1)*return!AX60^2+std!$A$1*std!AX57</f>
        <v>2.46952724393705E-4</v>
      </c>
      <c r="AY58">
        <f>(1-$A$1)*return!AY60^2+std!$A$1*std!AY57</f>
        <v>6.2097907792735816E-4</v>
      </c>
    </row>
    <row r="59" spans="1:51" x14ac:dyDescent="0.3">
      <c r="A59" s="1">
        <v>43640</v>
      </c>
      <c r="B59">
        <f>(1-$A$1)*return!B61^2+std!$A$1*std!B58</f>
        <v>4.1221590927097011E-4</v>
      </c>
      <c r="C59">
        <f>(1-$A$1)*return!C61^2+std!$A$1*std!C58</f>
        <v>2.3671331422518414E-4</v>
      </c>
      <c r="D59">
        <f>(1-$A$1)*return!D61^2+std!$A$1*std!D58</f>
        <v>2.5626113489235952E-4</v>
      </c>
      <c r="E59">
        <f>(1-$A$1)*return!E61^2+std!$A$1*std!E58</f>
        <v>3.4960461162905914E-4</v>
      </c>
      <c r="F59">
        <f>(1-$A$1)*return!F61^2+std!$A$1*std!F58</f>
        <v>4.0617027778005766E-4</v>
      </c>
      <c r="G59">
        <f>(1-$A$1)*return!G61^2+std!$A$1*std!G58</f>
        <v>1.5499222423791175E-4</v>
      </c>
      <c r="H59">
        <f>(1-$A$1)*return!H61^2+std!$A$1*std!H58</f>
        <v>4.5613814749873195E-4</v>
      </c>
      <c r="I59">
        <f>(1-$A$1)*return!I61^2+std!$A$1*std!I58</f>
        <v>7.8046868685869794E-4</v>
      </c>
      <c r="J59">
        <f>(1-$A$1)*return!J61^2+std!$A$1*std!J58</f>
        <v>2.3069906682761802E-4</v>
      </c>
      <c r="K59">
        <f>(1-$A$1)*return!K61^2+std!$A$1*std!K58</f>
        <v>4.860394718789771E-4</v>
      </c>
      <c r="L59">
        <f>(1-$A$1)*return!L61^2+std!$A$1*std!L58</f>
        <v>2.3024477254068789E-4</v>
      </c>
      <c r="M59">
        <f>(1-$A$1)*return!M61^2+std!$A$1*std!M58</f>
        <v>9.7787397388087027E-5</v>
      </c>
      <c r="N59">
        <f>(1-$A$1)*return!N61^2+std!$A$1*std!N58</f>
        <v>1.7969349389473956E-4</v>
      </c>
      <c r="O59">
        <f>(1-$A$1)*return!O61^2+std!$A$1*std!O58</f>
        <v>4.7776854491193025E-4</v>
      </c>
      <c r="P59">
        <f>(1-$A$1)*return!P61^2+std!$A$1*std!P58</f>
        <v>4.3546210225321302E-5</v>
      </c>
      <c r="Q59">
        <f>(1-$A$1)*return!Q61^2+std!$A$1*std!Q58</f>
        <v>1.0420257514757344E-4</v>
      </c>
      <c r="R59">
        <f>(1-$A$1)*return!R61^2+std!$A$1*std!R58</f>
        <v>2.8955201971320031E-4</v>
      </c>
      <c r="S59">
        <f>(1-$A$1)*return!S61^2+std!$A$1*std!S58</f>
        <v>1.9548197542550443E-4</v>
      </c>
      <c r="T59">
        <f>(1-$A$1)*return!T61^2+std!$A$1*std!T58</f>
        <v>5.1591045832973285E-4</v>
      </c>
      <c r="U59">
        <f>(1-$A$1)*return!U61^2+std!$A$1*std!U58</f>
        <v>4.9287710038418021E-4</v>
      </c>
      <c r="V59">
        <f>(1-$A$1)*return!V61^2+std!$A$1*std!V58</f>
        <v>6.8749466005388186E-4</v>
      </c>
      <c r="W59">
        <f>(1-$A$1)*return!W61^2+std!$A$1*std!W58</f>
        <v>1.8391272178824969E-4</v>
      </c>
      <c r="X59">
        <f>(1-$A$1)*return!X61^2+std!$A$1*std!X58</f>
        <v>8.1575731042002626E-5</v>
      </c>
      <c r="Y59">
        <f>(1-$A$1)*return!Y61^2+std!$A$1*std!Y58</f>
        <v>1.5816378793280584E-4</v>
      </c>
      <c r="Z59">
        <f>(1-$A$1)*return!Z61^2+std!$A$1*std!Z58</f>
        <v>2.6838382733763435E-4</v>
      </c>
      <c r="AA59">
        <f>(1-$A$1)*return!AA61^2+std!$A$1*std!AA58</f>
        <v>1.0195823032789344E-4</v>
      </c>
      <c r="AB59">
        <f>(1-$A$1)*return!AB61^2+std!$A$1*std!AB58</f>
        <v>1.043488229434999E-3</v>
      </c>
      <c r="AC59">
        <f>(1-$A$1)*return!AC61^2+std!$A$1*std!AC58</f>
        <v>1.1152818482049611E-4</v>
      </c>
      <c r="AD59">
        <f>(1-$A$1)*return!AD61^2+std!$A$1*std!AD58</f>
        <v>2.3708178575852052E-4</v>
      </c>
      <c r="AE59">
        <f>(1-$A$1)*return!AE61^2+std!$A$1*std!AE58</f>
        <v>2.73226158729723E-4</v>
      </c>
      <c r="AF59">
        <f>(1-$A$1)*return!AF61^2+std!$A$1*std!AF58</f>
        <v>1.0413785426438473E-4</v>
      </c>
      <c r="AG59">
        <f>(1-$A$1)*return!AG61^2+std!$A$1*std!AG58</f>
        <v>1.7126471132921566E-4</v>
      </c>
      <c r="AH59">
        <f>(1-$A$1)*return!AH61^2+std!$A$1*std!AH58</f>
        <v>1.258944457362557E-4</v>
      </c>
      <c r="AI59">
        <f>(1-$A$1)*return!AI61^2+std!$A$1*std!AI58</f>
        <v>2.9065190265409405E-4</v>
      </c>
      <c r="AJ59">
        <f>(1-$A$1)*return!AJ61^2+std!$A$1*std!AJ58</f>
        <v>2.4917959707471804E-4</v>
      </c>
      <c r="AK59">
        <f>(1-$A$1)*return!AK61^2+std!$A$1*std!AK58</f>
        <v>4.7963468858535198E-4</v>
      </c>
      <c r="AL59">
        <f>(1-$A$1)*return!AL61^2+std!$A$1*std!AL58</f>
        <v>8.7787336679036592E-4</v>
      </c>
      <c r="AM59">
        <f>(1-$A$1)*return!AM61^2+std!$A$1*std!AM58</f>
        <v>2.5489915907696156E-4</v>
      </c>
      <c r="AN59">
        <f>(1-$A$1)*return!AN61^2+std!$A$1*std!AN58</f>
        <v>5.5785171387655926E-4</v>
      </c>
      <c r="AO59">
        <f>(1-$A$1)*return!AO61^2+std!$A$1*std!AO58</f>
        <v>1.3010811261417101E-4</v>
      </c>
      <c r="AP59">
        <f>(1-$A$1)*return!AP61^2+std!$A$1*std!AP58</f>
        <v>4.9219334989141221E-5</v>
      </c>
      <c r="AQ59">
        <f>(1-$A$1)*return!AQ61^2+std!$A$1*std!AQ58</f>
        <v>7.7613469934252805E-4</v>
      </c>
      <c r="AR59">
        <f>(1-$A$1)*return!AR61^2+std!$A$1*std!AR58</f>
        <v>2.0538281519825359E-4</v>
      </c>
      <c r="AS59">
        <f>(1-$A$1)*return!AS61^2+std!$A$1*std!AS58</f>
        <v>2.8227968141359349E-4</v>
      </c>
      <c r="AT59">
        <f>(1-$A$1)*return!AT61^2+std!$A$1*std!AT58</f>
        <v>5.1082246286185092E-4</v>
      </c>
      <c r="AU59">
        <f>(1-$A$1)*return!AU61^2+std!$A$1*std!AU58</f>
        <v>1.4061907189728237E-4</v>
      </c>
      <c r="AV59">
        <f>(1-$A$1)*return!AV61^2+std!$A$1*std!AV58</f>
        <v>1.9860727172163397E-4</v>
      </c>
      <c r="AW59">
        <f>(1-$A$1)*return!AW61^2+std!$A$1*std!AW58</f>
        <v>5.6058552132686053E-4</v>
      </c>
      <c r="AX59">
        <f>(1-$A$1)*return!AX61^2+std!$A$1*std!AX58</f>
        <v>2.3219635902643369E-4</v>
      </c>
      <c r="AY59">
        <f>(1-$A$1)*return!AY61^2+std!$A$1*std!AY58</f>
        <v>5.9482239848812385E-4</v>
      </c>
    </row>
    <row r="60" spans="1:51" x14ac:dyDescent="0.3">
      <c r="A60" s="1">
        <v>43641</v>
      </c>
      <c r="B60">
        <f>(1-$A$1)*return!B62^2+std!$A$1*std!B59</f>
        <v>4.0693489500935701E-4</v>
      </c>
      <c r="C60">
        <f>(1-$A$1)*return!C62^2+std!$A$1*std!C59</f>
        <v>2.3279551718222516E-4</v>
      </c>
      <c r="D60">
        <f>(1-$A$1)*return!D62^2+std!$A$1*std!D59</f>
        <v>2.632191902078604E-4</v>
      </c>
      <c r="E60">
        <f>(1-$A$1)*return!E62^2+std!$A$1*std!E59</f>
        <v>3.5620955004372743E-4</v>
      </c>
      <c r="F60">
        <f>(1-$A$1)*return!F62^2+std!$A$1*std!F59</f>
        <v>4.8017967968758178E-4</v>
      </c>
      <c r="G60">
        <f>(1-$A$1)*return!G62^2+std!$A$1*std!G59</f>
        <v>1.5014198756824402E-4</v>
      </c>
      <c r="H60">
        <f>(1-$A$1)*return!H62^2+std!$A$1*std!H59</f>
        <v>5.3360985236120505E-4</v>
      </c>
      <c r="I60">
        <f>(1-$A$1)*return!I62^2+std!$A$1*std!I59</f>
        <v>7.3784685022653253E-4</v>
      </c>
      <c r="J60">
        <f>(1-$A$1)*return!J62^2+std!$A$1*std!J59</f>
        <v>2.4723135624875987E-4</v>
      </c>
      <c r="K60">
        <f>(1-$A$1)*return!K62^2+std!$A$1*std!K59</f>
        <v>4.8418135371345277E-4</v>
      </c>
      <c r="L60">
        <f>(1-$A$1)*return!L62^2+std!$A$1*std!L59</f>
        <v>2.1935800386009314E-4</v>
      </c>
      <c r="M60">
        <f>(1-$A$1)*return!M62^2+std!$A$1*std!M59</f>
        <v>9.3699206316909302E-5</v>
      </c>
      <c r="N60">
        <f>(1-$A$1)*return!N62^2+std!$A$1*std!N59</f>
        <v>1.7301928137889854E-4</v>
      </c>
      <c r="O60">
        <f>(1-$A$1)*return!O62^2+std!$A$1*std!O59</f>
        <v>4.4955624581668682E-4</v>
      </c>
      <c r="P60">
        <f>(1-$A$1)*return!P62^2+std!$A$1*std!P59</f>
        <v>5.3310356708352691E-5</v>
      </c>
      <c r="Q60">
        <f>(1-$A$1)*return!Q62^2+std!$A$1*std!Q59</f>
        <v>1.0210094029414956E-4</v>
      </c>
      <c r="R60">
        <f>(1-$A$1)*return!R62^2+std!$A$1*std!R59</f>
        <v>2.8780237103015119E-4</v>
      </c>
      <c r="S60">
        <f>(1-$A$1)*return!S62^2+std!$A$1*std!S59</f>
        <v>1.8749181343304168E-4</v>
      </c>
      <c r="T60">
        <f>(1-$A$1)*return!T62^2+std!$A$1*std!T59</f>
        <v>4.9057959076582091E-4</v>
      </c>
      <c r="U60">
        <f>(1-$A$1)*return!U62^2+std!$A$1*std!U59</f>
        <v>5.1921786299778986E-4</v>
      </c>
      <c r="V60">
        <f>(1-$A$1)*return!V62^2+std!$A$1*std!V59</f>
        <v>6.4689756935948383E-4</v>
      </c>
      <c r="W60">
        <f>(1-$A$1)*return!W62^2+std!$A$1*std!W59</f>
        <v>1.7289669996158809E-4</v>
      </c>
      <c r="X60">
        <f>(1-$A$1)*return!X62^2+std!$A$1*std!X59</f>
        <v>7.6823132604510346E-5</v>
      </c>
      <c r="Y60">
        <f>(1-$A$1)*return!Y62^2+std!$A$1*std!Y59</f>
        <v>1.5638118594309356E-4</v>
      </c>
      <c r="Z60">
        <f>(1-$A$1)*return!Z62^2+std!$A$1*std!Z59</f>
        <v>2.6863930838055301E-4</v>
      </c>
      <c r="AA60">
        <f>(1-$A$1)*return!AA62^2+std!$A$1*std!AA59</f>
        <v>9.5891655906480436E-5</v>
      </c>
      <c r="AB60">
        <f>(1-$A$1)*return!AB62^2+std!$A$1*std!AB59</f>
        <v>9.9224713135855546E-4</v>
      </c>
      <c r="AC60">
        <f>(1-$A$1)*return!AC62^2+std!$A$1*std!AC59</f>
        <v>1.0565459600493832E-4</v>
      </c>
      <c r="AD60">
        <f>(1-$A$1)*return!AD62^2+std!$A$1*std!AD59</f>
        <v>2.3298148489898595E-4</v>
      </c>
      <c r="AE60">
        <f>(1-$A$1)*return!AE62^2+std!$A$1*std!AE59</f>
        <v>2.7947227277259586E-4</v>
      </c>
      <c r="AF60">
        <f>(1-$A$1)*return!AF62^2+std!$A$1*std!AF59</f>
        <v>1.1119812482635258E-4</v>
      </c>
      <c r="AG60">
        <f>(1-$A$1)*return!AG62^2+std!$A$1*std!AG59</f>
        <v>2.2274126175756169E-4</v>
      </c>
      <c r="AH60">
        <f>(1-$A$1)*return!AH62^2+std!$A$1*std!AH59</f>
        <v>1.1990293023509545E-4</v>
      </c>
      <c r="AI60">
        <f>(1-$A$1)*return!AI62^2+std!$A$1*std!AI59</f>
        <v>2.8067269670300837E-4</v>
      </c>
      <c r="AJ60">
        <f>(1-$A$1)*return!AJ62^2+std!$A$1*std!AJ59</f>
        <v>2.3429911563599914E-4</v>
      </c>
      <c r="AK60">
        <f>(1-$A$1)*return!AK62^2+std!$A$1*std!AK59</f>
        <v>4.8393498270946246E-4</v>
      </c>
      <c r="AL60">
        <f>(1-$A$1)*return!AL62^2+std!$A$1*std!AL59</f>
        <v>8.2537530580072192E-4</v>
      </c>
      <c r="AM60">
        <f>(1-$A$1)*return!AM62^2+std!$A$1*std!AM59</f>
        <v>2.4228614174702807E-4</v>
      </c>
      <c r="AN60">
        <f>(1-$A$1)*return!AN62^2+std!$A$1*std!AN59</f>
        <v>5.2799336529013303E-4</v>
      </c>
      <c r="AO60">
        <f>(1-$A$1)*return!AO62^2+std!$A$1*std!AO59</f>
        <v>1.2312530427752901E-4</v>
      </c>
      <c r="AP60">
        <f>(1-$A$1)*return!AP62^2+std!$A$1*std!AP59</f>
        <v>4.6630202797622092E-5</v>
      </c>
      <c r="AQ60">
        <f>(1-$A$1)*return!AQ62^2+std!$A$1*std!AQ59</f>
        <v>7.6826904696445178E-4</v>
      </c>
      <c r="AR60">
        <f>(1-$A$1)*return!AR62^2+std!$A$1*std!AR59</f>
        <v>2.2007323049486001E-4</v>
      </c>
      <c r="AS60">
        <f>(1-$A$1)*return!AS62^2+std!$A$1*std!AS59</f>
        <v>2.7468015741196608E-4</v>
      </c>
      <c r="AT60">
        <f>(1-$A$1)*return!AT62^2+std!$A$1*std!AT59</f>
        <v>5.0705914959224769E-4</v>
      </c>
      <c r="AU60">
        <f>(1-$A$1)*return!AU62^2+std!$A$1*std!AU59</f>
        <v>1.5399347919185235E-4</v>
      </c>
      <c r="AV60">
        <f>(1-$A$1)*return!AV62^2+std!$A$1*std!AV59</f>
        <v>1.882873119987264E-4</v>
      </c>
      <c r="AW60">
        <f>(1-$A$1)*return!AW62^2+std!$A$1*std!AW59</f>
        <v>5.443524479498375E-4</v>
      </c>
      <c r="AX60">
        <f>(1-$A$1)*return!AX62^2+std!$A$1*std!AX59</f>
        <v>2.3226163005961095E-4</v>
      </c>
      <c r="AY60">
        <f>(1-$A$1)*return!AY62^2+std!$A$1*std!AY59</f>
        <v>5.6781422106152979E-4</v>
      </c>
    </row>
    <row r="61" spans="1:51" x14ac:dyDescent="0.3">
      <c r="A61" s="1">
        <v>43642</v>
      </c>
      <c r="B61">
        <f>(1-$A$1)*return!B63^2+std!$A$1*std!B60</f>
        <v>3.9680874654439928E-4</v>
      </c>
      <c r="C61">
        <f>(1-$A$1)*return!C63^2+std!$A$1*std!C60</f>
        <v>2.2332789760976836E-4</v>
      </c>
      <c r="D61">
        <f>(1-$A$1)*return!D63^2+std!$A$1*std!D60</f>
        <v>2.5588263115541133E-4</v>
      </c>
      <c r="E61">
        <f>(1-$A$1)*return!E63^2+std!$A$1*std!E60</f>
        <v>3.3595930331971162E-4</v>
      </c>
      <c r="F61">
        <f>(1-$A$1)*return!F63^2+std!$A$1*std!F60</f>
        <v>4.517748272847354E-4</v>
      </c>
      <c r="G61">
        <f>(1-$A$1)*return!G63^2+std!$A$1*std!G60</f>
        <v>1.421886758199792E-4</v>
      </c>
      <c r="H61">
        <f>(1-$A$1)*return!H63^2+std!$A$1*std!H60</f>
        <v>5.080685276427552E-4</v>
      </c>
      <c r="I61">
        <f>(1-$A$1)*return!I63^2+std!$A$1*std!I60</f>
        <v>7.5712730057892993E-4</v>
      </c>
      <c r="J61">
        <f>(1-$A$1)*return!J63^2+std!$A$1*std!J60</f>
        <v>2.3244058159642211E-4</v>
      </c>
      <c r="K61">
        <f>(1-$A$1)*return!K63^2+std!$A$1*std!K60</f>
        <v>4.5537309067172367E-4</v>
      </c>
      <c r="L61">
        <f>(1-$A$1)*return!L63^2+std!$A$1*std!L60</f>
        <v>2.0965368838030157E-4</v>
      </c>
      <c r="M61">
        <f>(1-$A$1)*return!M63^2+std!$A$1*std!M60</f>
        <v>1.0745885202363448E-4</v>
      </c>
      <c r="N61">
        <f>(1-$A$1)*return!N63^2+std!$A$1*std!N60</f>
        <v>1.6332214553595848E-4</v>
      </c>
      <c r="O61">
        <f>(1-$A$1)*return!O63^2+std!$A$1*std!O60</f>
        <v>4.4105665960922802E-4</v>
      </c>
      <c r="P61">
        <f>(1-$A$1)*return!P63^2+std!$A$1*std!P60</f>
        <v>5.3736543250671934E-5</v>
      </c>
      <c r="Q61">
        <f>(1-$A$1)*return!Q63^2+std!$A$1*std!Q60</f>
        <v>9.8635635507480861E-5</v>
      </c>
      <c r="R61">
        <f>(1-$A$1)*return!R63^2+std!$A$1*std!R60</f>
        <v>3.1115031419576983E-4</v>
      </c>
      <c r="S61">
        <f>(1-$A$1)*return!S63^2+std!$A$1*std!S60</f>
        <v>1.7798472692124239E-4</v>
      </c>
      <c r="T61">
        <f>(1-$A$1)*return!T63^2+std!$A$1*std!T60</f>
        <v>4.7988335287831431E-4</v>
      </c>
      <c r="U61">
        <f>(1-$A$1)*return!U63^2+std!$A$1*std!U60</f>
        <v>5.4418034228040986E-4</v>
      </c>
      <c r="V61">
        <f>(1-$A$1)*return!V63^2+std!$A$1*std!V60</f>
        <v>6.5183503014502907E-4</v>
      </c>
      <c r="W61">
        <f>(1-$A$1)*return!W63^2+std!$A$1*std!W60</f>
        <v>2.8688709023262236E-4</v>
      </c>
      <c r="X61">
        <f>(1-$A$1)*return!X63^2+std!$A$1*std!X60</f>
        <v>7.5453134306990277E-5</v>
      </c>
      <c r="Y61">
        <f>(1-$A$1)*return!Y63^2+std!$A$1*std!Y60</f>
        <v>1.6349036549831927E-4</v>
      </c>
      <c r="Z61">
        <f>(1-$A$1)*return!Z63^2+std!$A$1*std!Z60</f>
        <v>3.0023719047355025E-4</v>
      </c>
      <c r="AA61">
        <f>(1-$A$1)*return!AA63^2+std!$A$1*std!AA60</f>
        <v>9.0160824482500817E-5</v>
      </c>
      <c r="AB61">
        <f>(1-$A$1)*return!AB63^2+std!$A$1*std!AB60</f>
        <v>1.010777443520568E-3</v>
      </c>
      <c r="AC61">
        <f>(1-$A$1)*return!AC63^2+std!$A$1*std!AC60</f>
        <v>1.1513764871575483E-4</v>
      </c>
      <c r="AD61">
        <f>(1-$A$1)*return!AD63^2+std!$A$1*std!AD60</f>
        <v>2.2520535890587163E-4</v>
      </c>
      <c r="AE61">
        <f>(1-$A$1)*return!AE63^2+std!$A$1*std!AE60</f>
        <v>2.6781514782160779E-4</v>
      </c>
      <c r="AF61">
        <f>(1-$A$1)*return!AF63^2+std!$A$1*std!AF60</f>
        <v>1.0462535370626349E-4</v>
      </c>
      <c r="AG61">
        <f>(1-$A$1)*return!AG63^2+std!$A$1*std!AG60</f>
        <v>2.1021616764924873E-4</v>
      </c>
      <c r="AH61">
        <f>(1-$A$1)*return!AH63^2+std!$A$1*std!AH60</f>
        <v>1.1356477600063616E-4</v>
      </c>
      <c r="AI61">
        <f>(1-$A$1)*return!AI63^2+std!$A$1*std!AI60</f>
        <v>3.0476166658337933E-4</v>
      </c>
      <c r="AJ61">
        <f>(1-$A$1)*return!AJ63^2+std!$A$1*std!AJ60</f>
        <v>2.2405624938728555E-4</v>
      </c>
      <c r="AK61">
        <f>(1-$A$1)*return!AK63^2+std!$A$1*std!AK60</f>
        <v>4.5660712544678213E-4</v>
      </c>
      <c r="AL61">
        <f>(1-$A$1)*return!AL63^2+std!$A$1*std!AL60</f>
        <v>1.0736593416257449E-3</v>
      </c>
      <c r="AM61">
        <f>(1-$A$1)*return!AM63^2+std!$A$1*std!AM60</f>
        <v>2.2778339967589959E-4</v>
      </c>
      <c r="AN61">
        <f>(1-$A$1)*return!AN63^2+std!$A$1*std!AN60</f>
        <v>6.4682106441261912E-4</v>
      </c>
      <c r="AO61">
        <f>(1-$A$1)*return!AO63^2+std!$A$1*std!AO60</f>
        <v>1.1974469335415238E-4</v>
      </c>
      <c r="AP61">
        <f>(1-$A$1)*return!AP63^2+std!$A$1*std!AP60</f>
        <v>5.135554413518429E-5</v>
      </c>
      <c r="AQ61">
        <f>(1-$A$1)*return!AQ63^2+std!$A$1*std!AQ60</f>
        <v>7.441756185045139E-4</v>
      </c>
      <c r="AR61">
        <f>(1-$A$1)*return!AR63^2+std!$A$1*std!AR60</f>
        <v>2.0904787232914714E-4</v>
      </c>
      <c r="AS61">
        <f>(1-$A$1)*return!AS63^2+std!$A$1*std!AS60</f>
        <v>2.6189247357734483E-4</v>
      </c>
      <c r="AT61">
        <f>(1-$A$1)*return!AT63^2+std!$A$1*std!AT60</f>
        <v>5.0122892871811472E-4</v>
      </c>
      <c r="AU61">
        <f>(1-$A$1)*return!AU63^2+std!$A$1*std!AU60</f>
        <v>1.5178241248600173E-4</v>
      </c>
      <c r="AV61">
        <f>(1-$A$1)*return!AV63^2+std!$A$1*std!AV60</f>
        <v>1.7763625697509895E-4</v>
      </c>
      <c r="AW61">
        <f>(1-$A$1)*return!AW63^2+std!$A$1*std!AW60</f>
        <v>5.8013828641873314E-4</v>
      </c>
      <c r="AX61">
        <f>(1-$A$1)*return!AX63^2+std!$A$1*std!AX60</f>
        <v>2.4579961319661918E-4</v>
      </c>
      <c r="AY61">
        <f>(1-$A$1)*return!AY63^2+std!$A$1*std!AY60</f>
        <v>5.338879117665283E-4</v>
      </c>
    </row>
    <row r="62" spans="1:51" x14ac:dyDescent="0.3">
      <c r="A62" s="1">
        <v>43643</v>
      </c>
      <c r="B62">
        <f>(1-$A$1)*return!B64^2+std!$A$1*std!B61</f>
        <v>3.9292745225486707E-4</v>
      </c>
      <c r="C62">
        <f>(1-$A$1)*return!C64^2+std!$A$1*std!C61</f>
        <v>2.1141447758722611E-4</v>
      </c>
      <c r="D62">
        <f>(1-$A$1)*return!D64^2+std!$A$1*std!D61</f>
        <v>2.4201205711788144E-4</v>
      </c>
      <c r="E62">
        <f>(1-$A$1)*return!E64^2+std!$A$1*std!E61</f>
        <v>3.3639998512510256E-4</v>
      </c>
      <c r="F62">
        <f>(1-$A$1)*return!F64^2+std!$A$1*std!F61</f>
        <v>4.3908325902440153E-4</v>
      </c>
      <c r="G62">
        <f>(1-$A$1)*return!G64^2+std!$A$1*std!G61</f>
        <v>1.3383068228977333E-4</v>
      </c>
      <c r="H62">
        <f>(1-$A$1)*return!H64^2+std!$A$1*std!H61</f>
        <v>6.6471080958318196E-4</v>
      </c>
      <c r="I62">
        <f>(1-$A$1)*return!I64^2+std!$A$1*std!I61</f>
        <v>7.1414490513328776E-4</v>
      </c>
      <c r="J62">
        <f>(1-$A$1)*return!J64^2+std!$A$1*std!J61</f>
        <v>2.29198404485292E-4</v>
      </c>
      <c r="K62">
        <f>(1-$A$1)*return!K64^2+std!$A$1*std!K61</f>
        <v>4.3532401742494333E-4</v>
      </c>
      <c r="L62">
        <f>(1-$A$1)*return!L64^2+std!$A$1*std!L61</f>
        <v>1.9865284074948772E-4</v>
      </c>
      <c r="M62">
        <f>(1-$A$1)*return!M64^2+std!$A$1*std!M61</f>
        <v>1.0102377135905342E-4</v>
      </c>
      <c r="N62">
        <f>(1-$A$1)*return!N64^2+std!$A$1*std!N61</f>
        <v>1.5352313911178259E-4</v>
      </c>
      <c r="O62">
        <f>(1-$A$1)*return!O64^2+std!$A$1*std!O61</f>
        <v>4.4791879478444394E-4</v>
      </c>
      <c r="P62">
        <f>(1-$A$1)*return!P64^2+std!$A$1*std!P61</f>
        <v>5.115786466904702E-5</v>
      </c>
      <c r="Q62">
        <f>(1-$A$1)*return!Q64^2+std!$A$1*std!Q61</f>
        <v>9.3376057168740724E-5</v>
      </c>
      <c r="R62">
        <f>(1-$A$1)*return!R64^2+std!$A$1*std!R61</f>
        <v>2.9388178882778371E-4</v>
      </c>
      <c r="S62">
        <f>(1-$A$1)*return!S64^2+std!$A$1*std!S61</f>
        <v>1.7416405925046221E-4</v>
      </c>
      <c r="T62">
        <f>(1-$A$1)*return!T64^2+std!$A$1*std!T61</f>
        <v>4.6469493688226288E-4</v>
      </c>
      <c r="U62">
        <f>(1-$A$1)*return!U64^2+std!$A$1*std!U61</f>
        <v>5.5335532539619431E-4</v>
      </c>
      <c r="V62">
        <f>(1-$A$1)*return!V64^2+std!$A$1*std!V61</f>
        <v>6.1304070122397334E-4</v>
      </c>
      <c r="W62">
        <f>(1-$A$1)*return!W64^2+std!$A$1*std!W61</f>
        <v>2.8821698336341836E-4</v>
      </c>
      <c r="X62">
        <f>(1-$A$1)*return!X64^2+std!$A$1*std!X61</f>
        <v>7.2095543717376346E-5</v>
      </c>
      <c r="Y62">
        <f>(1-$A$1)*return!Y64^2+std!$A$1*std!Y61</f>
        <v>1.5435734647031415E-4</v>
      </c>
      <c r="Z62">
        <f>(1-$A$1)*return!Z64^2+std!$A$1*std!Z61</f>
        <v>2.9620285361394778E-4</v>
      </c>
      <c r="AA62">
        <f>(1-$A$1)*return!AA64^2+std!$A$1*std!AA61</f>
        <v>9.6076070379222286E-5</v>
      </c>
      <c r="AB62">
        <f>(1-$A$1)*return!AB64^2+std!$A$1*std!AB61</f>
        <v>9.9399265708080748E-4</v>
      </c>
      <c r="AC62">
        <f>(1-$A$1)*return!AC64^2+std!$A$1*std!AC61</f>
        <v>1.3044068122913604E-4</v>
      </c>
      <c r="AD62">
        <f>(1-$A$1)*return!AD64^2+std!$A$1*std!AD61</f>
        <v>2.2302095206661173E-4</v>
      </c>
      <c r="AE62">
        <f>(1-$A$1)*return!AE64^2+std!$A$1*std!AE61</f>
        <v>2.6614322659361561E-4</v>
      </c>
      <c r="AF62">
        <f>(1-$A$1)*return!AF64^2+std!$A$1*std!AF61</f>
        <v>9.8407030960310089E-5</v>
      </c>
      <c r="AG62">
        <f>(1-$A$1)*return!AG64^2+std!$A$1*std!AG61</f>
        <v>1.9776483130679593E-4</v>
      </c>
      <c r="AH62">
        <f>(1-$A$1)*return!AH64^2+std!$A$1*std!AH61</f>
        <v>1.0677021553839167E-4</v>
      </c>
      <c r="AI62">
        <f>(1-$A$1)*return!AI64^2+std!$A$1*std!AI61</f>
        <v>2.9573022982136459E-4</v>
      </c>
      <c r="AJ62">
        <f>(1-$A$1)*return!AJ64^2+std!$A$1*std!AJ61</f>
        <v>2.133140493503913E-4</v>
      </c>
      <c r="AK62">
        <f>(1-$A$1)*return!AK64^2+std!$A$1*std!AK61</f>
        <v>4.4782266469190163E-4</v>
      </c>
      <c r="AL62">
        <f>(1-$A$1)*return!AL64^2+std!$A$1*std!AL61</f>
        <v>1.037116932432045E-3</v>
      </c>
      <c r="AM62">
        <f>(1-$A$1)*return!AM64^2+std!$A$1*std!AM61</f>
        <v>2.1750359927762933E-4</v>
      </c>
      <c r="AN62">
        <f>(1-$A$1)*return!AN64^2+std!$A$1*std!AN61</f>
        <v>6.4438687359310968E-4</v>
      </c>
      <c r="AO62">
        <f>(1-$A$1)*return!AO64^2+std!$A$1*std!AO61</f>
        <v>1.1306548485461004E-4</v>
      </c>
      <c r="AP62">
        <f>(1-$A$1)*return!AP64^2+std!$A$1*std!AP61</f>
        <v>4.9640870277250247E-5</v>
      </c>
      <c r="AQ62">
        <f>(1-$A$1)*return!AQ64^2+std!$A$1*std!AQ61</f>
        <v>7.284101019714844E-4</v>
      </c>
      <c r="AR62">
        <f>(1-$A$1)*return!AR64^2+std!$A$1*std!AR61</f>
        <v>1.9654017062992437E-4</v>
      </c>
      <c r="AS62">
        <f>(1-$A$1)*return!AS64^2+std!$A$1*std!AS61</f>
        <v>2.4747244002028729E-4</v>
      </c>
      <c r="AT62">
        <f>(1-$A$1)*return!AT64^2+std!$A$1*std!AT61</f>
        <v>4.8382247505721065E-4</v>
      </c>
      <c r="AU62">
        <f>(1-$A$1)*return!AU64^2+std!$A$1*std!AU61</f>
        <v>2.3888077093975365E-4</v>
      </c>
      <c r="AV62">
        <f>(1-$A$1)*return!AV64^2+std!$A$1*std!AV61</f>
        <v>1.7069005764847479E-4</v>
      </c>
      <c r="AW62">
        <f>(1-$A$1)*return!AW64^2+std!$A$1*std!AW61</f>
        <v>5.7281390745910876E-4</v>
      </c>
      <c r="AX62">
        <f>(1-$A$1)*return!AX64^2+std!$A$1*std!AX61</f>
        <v>2.3105704848532061E-4</v>
      </c>
      <c r="AY62">
        <f>(1-$A$1)*return!AY64^2+std!$A$1*std!AY61</f>
        <v>5.102504454540781E-4</v>
      </c>
    </row>
    <row r="63" spans="1:51" x14ac:dyDescent="0.3">
      <c r="A63" s="1">
        <v>43644</v>
      </c>
      <c r="B63">
        <f>(1-$A$1)*return!B65^2+std!$A$1*std!B62</f>
        <v>3.6935921003279756E-4</v>
      </c>
      <c r="C63">
        <f>(1-$A$1)*return!C65^2+std!$A$1*std!C62</f>
        <v>2.0495913947653912E-4</v>
      </c>
      <c r="D63">
        <f>(1-$A$1)*return!D65^2+std!$A$1*std!D62</f>
        <v>2.2928342496235927E-4</v>
      </c>
      <c r="E63">
        <f>(1-$A$1)*return!E65^2+std!$A$1*std!E62</f>
        <v>3.4307692296841664E-4</v>
      </c>
      <c r="F63">
        <f>(1-$A$1)*return!F65^2+std!$A$1*std!F62</f>
        <v>4.1413850142864967E-4</v>
      </c>
      <c r="G63">
        <f>(1-$A$1)*return!G65^2+std!$A$1*std!G62</f>
        <v>1.3571958829112422E-4</v>
      </c>
      <c r="H63">
        <f>(1-$A$1)*return!H65^2+std!$A$1*std!H62</f>
        <v>6.2716841037652638E-4</v>
      </c>
      <c r="I63">
        <f>(1-$A$1)*return!I65^2+std!$A$1*std!I62</f>
        <v>6.7557924057421435E-4</v>
      </c>
      <c r="J63">
        <f>(1-$A$1)*return!J65^2+std!$A$1*std!J62</f>
        <v>2.1616493488362554E-4</v>
      </c>
      <c r="K63">
        <f>(1-$A$1)*return!K65^2+std!$A$1*std!K62</f>
        <v>4.1204285692775792E-4</v>
      </c>
      <c r="L63">
        <f>(1-$A$1)*return!L65^2+std!$A$1*std!L62</f>
        <v>1.8673367030451845E-4</v>
      </c>
      <c r="M63">
        <f>(1-$A$1)*return!M65^2+std!$A$1*std!M62</f>
        <v>9.5046575474804106E-5</v>
      </c>
      <c r="N63">
        <f>(1-$A$1)*return!N65^2+std!$A$1*std!N62</f>
        <v>1.498094555900008E-4</v>
      </c>
      <c r="O63">
        <f>(1-$A$1)*return!O65^2+std!$A$1*std!O62</f>
        <v>4.3110942414000285E-4</v>
      </c>
      <c r="P63">
        <f>(1-$A$1)*return!P65^2+std!$A$1*std!P62</f>
        <v>4.9192002510245476E-5</v>
      </c>
      <c r="Q63">
        <f>(1-$A$1)*return!Q65^2+std!$A$1*std!Q62</f>
        <v>1.3097322995908345E-4</v>
      </c>
      <c r="R63">
        <f>(1-$A$1)*return!R65^2+std!$A$1*std!R62</f>
        <v>2.9619974361505552E-4</v>
      </c>
      <c r="S63">
        <f>(1-$A$1)*return!S65^2+std!$A$1*std!S62</f>
        <v>2.094838936128738E-4</v>
      </c>
      <c r="T63">
        <f>(1-$A$1)*return!T65^2+std!$A$1*std!T62</f>
        <v>4.4018546910542372E-4</v>
      </c>
      <c r="U63">
        <f>(1-$A$1)*return!U65^2+std!$A$1*std!U62</f>
        <v>5.2517201461365866E-4</v>
      </c>
      <c r="V63">
        <f>(1-$A$1)*return!V65^2+std!$A$1*std!V62</f>
        <v>6.175515248129297E-4</v>
      </c>
      <c r="W63">
        <f>(1-$A$1)*return!W65^2+std!$A$1*std!W62</f>
        <v>2.728928804815619E-4</v>
      </c>
      <c r="X63">
        <f>(1-$A$1)*return!X65^2+std!$A$1*std!X62</f>
        <v>6.9259365215072278E-5</v>
      </c>
      <c r="Y63">
        <f>(1-$A$1)*return!Y65^2+std!$A$1*std!Y62</f>
        <v>1.491573702626241E-4</v>
      </c>
      <c r="Z63">
        <f>(1-$A$1)*return!Z65^2+std!$A$1*std!Z62</f>
        <v>2.8287009124114236E-4</v>
      </c>
      <c r="AA63">
        <f>(1-$A$1)*return!AA65^2+std!$A$1*std!AA62</f>
        <v>1.0556134876733228E-4</v>
      </c>
      <c r="AB63">
        <f>(1-$A$1)*return!AB65^2+std!$A$1*std!AB62</f>
        <v>9.4315138972138584E-4</v>
      </c>
      <c r="AC63">
        <f>(1-$A$1)*return!AC65^2+std!$A$1*std!AC62</f>
        <v>1.5155894284707642E-4</v>
      </c>
      <c r="AD63">
        <f>(1-$A$1)*return!AD65^2+std!$A$1*std!AD62</f>
        <v>2.5407086389515584E-4</v>
      </c>
      <c r="AE63">
        <f>(1-$A$1)*return!AE65^2+std!$A$1*std!AE62</f>
        <v>2.6984557463687644E-4</v>
      </c>
      <c r="AF63">
        <f>(1-$A$1)*return!AF65^2+std!$A$1*std!AF62</f>
        <v>1.0336983797899408E-4</v>
      </c>
      <c r="AG63">
        <f>(1-$A$1)*return!AG65^2+std!$A$1*std!AG62</f>
        <v>1.8601945421497457E-4</v>
      </c>
      <c r="AH63">
        <f>(1-$A$1)*return!AH65^2+std!$A$1*std!AH62</f>
        <v>1.0036400260608816E-4</v>
      </c>
      <c r="AI63">
        <f>(1-$A$1)*return!AI65^2+std!$A$1*std!AI62</f>
        <v>2.8344662405674895E-4</v>
      </c>
      <c r="AJ63">
        <f>(1-$A$1)*return!AJ65^2+std!$A$1*std!AJ62</f>
        <v>2.0920769853368813E-4</v>
      </c>
      <c r="AK63">
        <f>(1-$A$1)*return!AK65^2+std!$A$1*std!AK62</f>
        <v>4.2095754665549161E-4</v>
      </c>
      <c r="AL63">
        <f>(1-$A$1)*return!AL65^2+std!$A$1*std!AL62</f>
        <v>1.2297148077065156E-3</v>
      </c>
      <c r="AM63">
        <f>(1-$A$1)*return!AM65^2+std!$A$1*std!AM62</f>
        <v>2.0651135909184997E-4</v>
      </c>
      <c r="AN63">
        <f>(1-$A$1)*return!AN65^2+std!$A$1*std!AN62</f>
        <v>6.0796185373898659E-4</v>
      </c>
      <c r="AO63">
        <f>(1-$A$1)*return!AO65^2+std!$A$1*std!AO62</f>
        <v>1.0753926993029459E-4</v>
      </c>
      <c r="AP63">
        <f>(1-$A$1)*return!AP65^2+std!$A$1*std!AP62</f>
        <v>4.7752018104258997E-5</v>
      </c>
      <c r="AQ63">
        <f>(1-$A$1)*return!AQ65^2+std!$A$1*std!AQ62</f>
        <v>6.8471174268438671E-4</v>
      </c>
      <c r="AR63">
        <f>(1-$A$1)*return!AR65^2+std!$A$1*std!AR62</f>
        <v>1.9496778860154557E-4</v>
      </c>
      <c r="AS63">
        <f>(1-$A$1)*return!AS65^2+std!$A$1*std!AS62</f>
        <v>2.4129993909513317E-4</v>
      </c>
      <c r="AT63">
        <f>(1-$A$1)*return!AT65^2+std!$A$1*std!AT62</f>
        <v>4.5582643762153026E-4</v>
      </c>
      <c r="AU63">
        <f>(1-$A$1)*return!AU65^2+std!$A$1*std!AU62</f>
        <v>2.2500084000107081E-4</v>
      </c>
      <c r="AV63">
        <f>(1-$A$1)*return!AV65^2+std!$A$1*std!AV62</f>
        <v>1.6080519213692416E-4</v>
      </c>
      <c r="AW63">
        <f>(1-$A$1)*return!AW65^2+std!$A$1*std!AW62</f>
        <v>5.4116505401156131E-4</v>
      </c>
      <c r="AX63">
        <f>(1-$A$1)*return!AX65^2+std!$A$1*std!AX62</f>
        <v>2.2222098111904646E-4</v>
      </c>
      <c r="AY63">
        <f>(1-$A$1)*return!AY65^2+std!$A$1*std!AY62</f>
        <v>4.9077593896020022E-4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Y64"/>
  <sheetViews>
    <sheetView topLeftCell="AC1" workbookViewId="0">
      <selection activeCell="AO27" sqref="AO27"/>
    </sheetView>
  </sheetViews>
  <sheetFormatPr defaultRowHeight="14.4" x14ac:dyDescent="0.3"/>
  <cols>
    <col min="1" max="1" width="10.33203125" bestFit="1" customWidth="1"/>
  </cols>
  <sheetData>
    <row r="1" spans="1:51" x14ac:dyDescent="0.3">
      <c r="A1" t="s">
        <v>115</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row>
    <row r="2" spans="1:51" x14ac:dyDescent="0.3">
      <c r="A2" s="1">
        <v>43556</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row>
    <row r="3" spans="1:51" x14ac:dyDescent="0.3">
      <c r="A3" s="1">
        <v>43557</v>
      </c>
      <c r="B3">
        <v>8.9237679601472664E-4</v>
      </c>
      <c r="C3">
        <v>6.1781289219122737E-3</v>
      </c>
      <c r="D3">
        <v>1.324236458154493E-3</v>
      </c>
      <c r="E3">
        <v>-1.7824116447328842E-2</v>
      </c>
      <c r="F3">
        <v>-3.0128484433734615E-3</v>
      </c>
      <c r="G3">
        <v>2.4765899387140244E-3</v>
      </c>
      <c r="H3">
        <v>-3.412988114789961E-3</v>
      </c>
      <c r="I3">
        <v>4.8434202777389856E-3</v>
      </c>
      <c r="J3">
        <v>-1.009034451144819E-2</v>
      </c>
      <c r="K3">
        <v>-4.1568310528465879E-3</v>
      </c>
      <c r="L3">
        <v>2.9482371964415499E-3</v>
      </c>
      <c r="M3">
        <v>1.0613840421209719E-3</v>
      </c>
      <c r="N3">
        <v>-3.7185087382013426E-3</v>
      </c>
      <c r="O3">
        <v>-2.1380876008507244E-2</v>
      </c>
      <c r="P3">
        <v>4.4136041098297163E-3</v>
      </c>
      <c r="Q3">
        <v>4.778201255968062E-3</v>
      </c>
      <c r="R3">
        <v>-8.8778055267199063E-3</v>
      </c>
      <c r="S3">
        <v>1.1562773918717406E-2</v>
      </c>
      <c r="T3">
        <v>-8.9605306982779576E-3</v>
      </c>
      <c r="U3">
        <v>-2.3822457954630893E-3</v>
      </c>
      <c r="V3">
        <v>-6.2304968600166433E-3</v>
      </c>
      <c r="W3">
        <v>-1.9612265804969109E-4</v>
      </c>
      <c r="X3">
        <v>-1.5111213179237248E-2</v>
      </c>
      <c r="Y3">
        <v>-2.5735857530440054E-3</v>
      </c>
      <c r="Z3">
        <v>-2.751771007526993E-3</v>
      </c>
      <c r="AA3">
        <v>-1.0015730178216109E-2</v>
      </c>
      <c r="AB3">
        <v>1.4795105660276642E-2</v>
      </c>
      <c r="AC3">
        <v>1.5800460389172599E-3</v>
      </c>
      <c r="AD3">
        <v>9.3223362641214891E-4</v>
      </c>
      <c r="AE3">
        <v>5.6384187996263435E-3</v>
      </c>
      <c r="AF3">
        <v>3.3065850192144364E-3</v>
      </c>
      <c r="AG3">
        <v>1.4283900577540809E-3</v>
      </c>
      <c r="AH3">
        <v>-2.4431055257760903E-3</v>
      </c>
      <c r="AI3">
        <v>1.5095675855226975E-2</v>
      </c>
      <c r="AJ3">
        <v>-3.6441523529725517E-3</v>
      </c>
      <c r="AK3">
        <v>-1.5699636624825208E-3</v>
      </c>
      <c r="AL3">
        <v>2.169946251898236E-2</v>
      </c>
      <c r="AM3">
        <v>4.175732788691322E-3</v>
      </c>
      <c r="AN3">
        <v>3.9499555819002552E-3</v>
      </c>
      <c r="AO3">
        <v>-6.7982214884126924E-3</v>
      </c>
      <c r="AP3">
        <v>-2.6229417291424584E-3</v>
      </c>
      <c r="AQ3">
        <v>4.3992575643666321E-2</v>
      </c>
      <c r="AR3">
        <v>8.7849473354251195E-4</v>
      </c>
      <c r="AS3">
        <v>-1.3319381263913188E-3</v>
      </c>
      <c r="AT3">
        <v>3.577439942086702E-3</v>
      </c>
      <c r="AU3">
        <v>-0.12805166462606998</v>
      </c>
      <c r="AV3">
        <v>-4.8884551068042459E-3</v>
      </c>
      <c r="AW3">
        <v>1.1747042914178829E-2</v>
      </c>
      <c r="AX3">
        <v>1.4536695553833079E-2</v>
      </c>
      <c r="AY3">
        <v>3.4489569231990203E-3</v>
      </c>
    </row>
    <row r="4" spans="1:51" x14ac:dyDescent="0.3">
      <c r="A4" s="1">
        <v>43558</v>
      </c>
      <c r="B4">
        <v>-1.2630140079076257E-2</v>
      </c>
      <c r="C4">
        <v>9.5271794316256209E-3</v>
      </c>
      <c r="D4">
        <v>1.6664054040046006E-2</v>
      </c>
      <c r="E4">
        <v>-2.4666580026958429E-2</v>
      </c>
      <c r="F4">
        <v>-2.4600789696923586E-3</v>
      </c>
      <c r="G4">
        <v>6.8528781914880543E-3</v>
      </c>
      <c r="H4">
        <v>1.5042072416886931E-2</v>
      </c>
      <c r="I4">
        <v>-2.2146218379024418E-3</v>
      </c>
      <c r="J4">
        <v>-8.9050704822588589E-3</v>
      </c>
      <c r="K4">
        <v>8.9887677617317419E-3</v>
      </c>
      <c r="L4">
        <v>1.3530235720307759E-2</v>
      </c>
      <c r="M4">
        <v>4.8307177218420705E-4</v>
      </c>
      <c r="N4">
        <v>-1.343323511029948E-3</v>
      </c>
      <c r="O4">
        <v>-1.1594852077224438E-2</v>
      </c>
      <c r="P4">
        <v>2.788320729856042E-2</v>
      </c>
      <c r="Q4">
        <v>6.7755358653407427E-3</v>
      </c>
      <c r="R4">
        <v>6.377590561217672E-3</v>
      </c>
      <c r="S4">
        <v>1.052355524567361E-2</v>
      </c>
      <c r="T4">
        <v>-5.1656071881088783E-3</v>
      </c>
      <c r="U4">
        <v>3.7127157909895625E-2</v>
      </c>
      <c r="V4">
        <v>-2.6606713190291398E-2</v>
      </c>
      <c r="W4">
        <v>-1.3730860875473927E-2</v>
      </c>
      <c r="X4">
        <v>-6.8784120079294908E-3</v>
      </c>
      <c r="Y4">
        <v>1.4809811191764943E-3</v>
      </c>
      <c r="Z4">
        <v>1.7851602203440398E-2</v>
      </c>
      <c r="AA4">
        <v>-2.4279841480684405E-3</v>
      </c>
      <c r="AB4">
        <v>9.9654918744388699E-2</v>
      </c>
      <c r="AC4">
        <v>1.5113729926359065E-2</v>
      </c>
      <c r="AD4">
        <v>1.0867023254000463E-2</v>
      </c>
      <c r="AE4">
        <v>1.1787830550110456E-2</v>
      </c>
      <c r="AF4">
        <v>7.6164806658365336E-3</v>
      </c>
      <c r="AG4">
        <v>7.9725513486159638E-3</v>
      </c>
      <c r="AH4">
        <v>-7.4759553535552747E-4</v>
      </c>
      <c r="AI4">
        <v>3.7493204661114277E-2</v>
      </c>
      <c r="AJ4">
        <v>-8.797992510124808E-3</v>
      </c>
      <c r="AK4">
        <v>1.4432218582646983E-2</v>
      </c>
      <c r="AL4">
        <v>5.4053484298266508E-2</v>
      </c>
      <c r="AM4">
        <v>3.6559207259878601E-3</v>
      </c>
      <c r="AN4">
        <v>3.4660391110110877E-2</v>
      </c>
      <c r="AO4">
        <v>1.5331372738407789E-2</v>
      </c>
      <c r="AP4">
        <v>-3.6091781624000285E-3</v>
      </c>
      <c r="AQ4">
        <v>6.3247580367748579E-2</v>
      </c>
      <c r="AR4">
        <v>-5.0078649762497207E-4</v>
      </c>
      <c r="AS4">
        <v>-1.4007232857304874E-4</v>
      </c>
      <c r="AT4">
        <v>1.7835950956766267E-2</v>
      </c>
      <c r="AU4">
        <v>-0.13744469359373856</v>
      </c>
      <c r="AV4">
        <v>1.132919804041066E-4</v>
      </c>
      <c r="AW4">
        <v>1.6337349381034594E-2</v>
      </c>
      <c r="AX4">
        <v>2.1391696091515922E-2</v>
      </c>
      <c r="AY4">
        <v>1.9106780511360055E-2</v>
      </c>
    </row>
    <row r="5" spans="1:51" x14ac:dyDescent="0.3">
      <c r="A5" s="1">
        <v>43559</v>
      </c>
      <c r="B5">
        <v>1.7393900178852562E-4</v>
      </c>
      <c r="C5">
        <v>2.4269780563559218E-2</v>
      </c>
      <c r="D5">
        <v>2.7083435739694295E-2</v>
      </c>
      <c r="E5">
        <v>-4.6733479236805597E-2</v>
      </c>
      <c r="F5">
        <v>-1.5756524641883818E-2</v>
      </c>
      <c r="G5">
        <v>-4.4620288571461941E-3</v>
      </c>
      <c r="H5">
        <v>1.8217899115482661E-2</v>
      </c>
      <c r="I5">
        <v>9.060682000594511E-4</v>
      </c>
      <c r="J5">
        <v>6.8407657872882055E-4</v>
      </c>
      <c r="K5">
        <v>-1.6223328696640338E-2</v>
      </c>
      <c r="L5">
        <v>2.022016825397932E-2</v>
      </c>
      <c r="M5">
        <v>-2.0243199640702647E-3</v>
      </c>
      <c r="N5">
        <v>1.5496858617649933E-2</v>
      </c>
      <c r="O5">
        <v>1.4999701432518497E-2</v>
      </c>
      <c r="P5">
        <v>3.7808799171441532E-3</v>
      </c>
      <c r="Q5">
        <v>1.6436045677129307E-2</v>
      </c>
      <c r="R5">
        <v>3.436218549048109E-2</v>
      </c>
      <c r="S5">
        <v>2.1272552604955641E-2</v>
      </c>
      <c r="T5">
        <v>-1.2397791344510023E-2</v>
      </c>
      <c r="U5">
        <v>3.4464530930033432E-2</v>
      </c>
      <c r="V5">
        <v>-3.1806713707740686E-2</v>
      </c>
      <c r="W5">
        <v>-1.4327438776108092E-2</v>
      </c>
      <c r="X5">
        <v>1.0397511146873484E-3</v>
      </c>
      <c r="Y5">
        <v>-1.0266447881196905E-2</v>
      </c>
      <c r="Z5">
        <v>2.5782374618141701E-2</v>
      </c>
      <c r="AA5">
        <v>1.0235111061457358E-3</v>
      </c>
      <c r="AB5">
        <v>0.1020670483102053</v>
      </c>
      <c r="AC5">
        <v>1.9045953108699054E-2</v>
      </c>
      <c r="AD5">
        <v>2.2548537469409435E-2</v>
      </c>
      <c r="AE5">
        <v>9.2552693941068132E-3</v>
      </c>
      <c r="AF5">
        <v>2.4415705141497268E-3</v>
      </c>
      <c r="AG5">
        <v>2.8878912480166941E-3</v>
      </c>
      <c r="AH5">
        <v>1.9564595727460166E-2</v>
      </c>
      <c r="AI5">
        <v>4.1839157759370416E-2</v>
      </c>
      <c r="AJ5">
        <v>6.5763145500322695E-3</v>
      </c>
      <c r="AK5">
        <v>2.0805168898631821E-2</v>
      </c>
      <c r="AL5">
        <v>4.2325026392086795E-2</v>
      </c>
      <c r="AM5">
        <v>-2.944847339776957E-3</v>
      </c>
      <c r="AN5">
        <v>3.2751715174186735E-2</v>
      </c>
      <c r="AO5">
        <v>2.4595737001907536E-2</v>
      </c>
      <c r="AP5">
        <v>-4.3495049096787808E-3</v>
      </c>
      <c r="AQ5">
        <v>7.8069933995077667E-2</v>
      </c>
      <c r="AR5">
        <v>-1.2512659478603694E-2</v>
      </c>
      <c r="AS5">
        <v>-3.3428527151132537E-3</v>
      </c>
      <c r="AT5">
        <v>1.9593244287106959E-2</v>
      </c>
      <c r="AU5">
        <v>-0.15002671075102636</v>
      </c>
      <c r="AV5">
        <v>1.9932018272063257E-2</v>
      </c>
      <c r="AW5">
        <v>1.1364859391650994E-2</v>
      </c>
      <c r="AX5">
        <v>2.3132184035846493E-2</v>
      </c>
      <c r="AY5">
        <v>1.7414713703553075E-2</v>
      </c>
    </row>
    <row r="6" spans="1:51" x14ac:dyDescent="0.3">
      <c r="A6" s="1">
        <v>43560</v>
      </c>
      <c r="B6">
        <v>1.236995786313333E-2</v>
      </c>
      <c r="C6">
        <v>2.4818085429528125E-2</v>
      </c>
      <c r="D6">
        <v>3.0950343974238681E-2</v>
      </c>
      <c r="E6">
        <v>-3.1520104011430461E-2</v>
      </c>
      <c r="F6">
        <v>-1.7399000939479325E-2</v>
      </c>
      <c r="G6">
        <v>-4.6040790011749877E-3</v>
      </c>
      <c r="H6">
        <v>3.3203388714894144E-3</v>
      </c>
      <c r="I6">
        <v>3.1528795446107427E-3</v>
      </c>
      <c r="J6">
        <v>2.0912070108549674E-3</v>
      </c>
      <c r="K6">
        <v>-1.5971032462784529E-2</v>
      </c>
      <c r="L6">
        <v>2.2531526423027914E-2</v>
      </c>
      <c r="M6">
        <v>1.0268928740908567E-4</v>
      </c>
      <c r="N6">
        <v>3.5636616919015318E-2</v>
      </c>
      <c r="O6">
        <v>1.6975542536822097E-2</v>
      </c>
      <c r="P6">
        <v>1.347991296743456E-2</v>
      </c>
      <c r="Q6">
        <v>1.4067700736429933E-2</v>
      </c>
      <c r="R6">
        <v>3.7044192034776491E-2</v>
      </c>
      <c r="S6">
        <v>1.8871173198322322E-2</v>
      </c>
      <c r="T6">
        <v>-4.8480787677399606E-3</v>
      </c>
      <c r="U6">
        <v>5.6031770042556217E-2</v>
      </c>
      <c r="V6">
        <v>2.7731079154360572E-3</v>
      </c>
      <c r="W6">
        <v>-1.9914848944588837E-3</v>
      </c>
      <c r="X6">
        <v>7.0545148146845538E-3</v>
      </c>
      <c r="Y6">
        <v>-6.1801769803939699E-3</v>
      </c>
      <c r="Z6">
        <v>2.0059935041057186E-2</v>
      </c>
      <c r="AA6">
        <v>1.2593261963632751E-2</v>
      </c>
      <c r="AB6">
        <v>9.8285680142450094E-2</v>
      </c>
      <c r="AC6">
        <v>1.8637938439227231E-2</v>
      </c>
      <c r="AD6">
        <v>1.8446647204163447E-2</v>
      </c>
      <c r="AE6">
        <v>1.0524765047488005E-2</v>
      </c>
      <c r="AF6">
        <v>2.5049766956156683E-3</v>
      </c>
      <c r="AG6">
        <v>7.3282367581840591E-3</v>
      </c>
      <c r="AH6">
        <v>1.6983998703003156E-2</v>
      </c>
      <c r="AI6">
        <v>4.5283161572367892E-2</v>
      </c>
      <c r="AJ6">
        <v>4.4368398210010707E-3</v>
      </c>
      <c r="AK6">
        <v>2.9127908749553844E-2</v>
      </c>
      <c r="AL6">
        <v>5.4776392792705964E-2</v>
      </c>
      <c r="AM6">
        <v>5.0689692835489408E-3</v>
      </c>
      <c r="AN6">
        <v>4.7040481231357401E-2</v>
      </c>
      <c r="AO6">
        <v>3.2627662164320337E-2</v>
      </c>
      <c r="AP6">
        <v>-3.1146299203504979E-3</v>
      </c>
      <c r="AQ6">
        <v>8.7162777469599551E-2</v>
      </c>
      <c r="AR6">
        <v>-1.0097963348324357E-2</v>
      </c>
      <c r="AS6">
        <v>3.7514490343372175E-3</v>
      </c>
      <c r="AT6">
        <v>3.4679164430468035E-2</v>
      </c>
      <c r="AU6">
        <v>-0.14005451068277364</v>
      </c>
      <c r="AV6">
        <v>2.2110647145069384E-2</v>
      </c>
      <c r="AW6">
        <v>2.2845113153397878E-2</v>
      </c>
      <c r="AX6">
        <v>2.9826380605269875E-2</v>
      </c>
      <c r="AY6">
        <v>1.6849722777992571E-2</v>
      </c>
    </row>
    <row r="7" spans="1:51" x14ac:dyDescent="0.3">
      <c r="A7" s="1">
        <v>43563</v>
      </c>
      <c r="B7">
        <v>2.530065054862507E-2</v>
      </c>
      <c r="C7">
        <v>2.9201669444232081E-2</v>
      </c>
      <c r="D7">
        <v>3.4032146330136959E-2</v>
      </c>
      <c r="E7">
        <v>-4.6404977791979718E-2</v>
      </c>
      <c r="F7">
        <v>-1.231399088533891E-2</v>
      </c>
      <c r="G7">
        <v>-4.8173450163045972E-3</v>
      </c>
      <c r="H7">
        <v>-9.7231956070178427E-3</v>
      </c>
      <c r="I7">
        <v>-8.1339577776129435E-4</v>
      </c>
      <c r="J7">
        <v>-5.7541759042247786E-3</v>
      </c>
      <c r="K7">
        <v>-1.6538622025947913E-2</v>
      </c>
      <c r="L7">
        <v>2.2243330960267649E-2</v>
      </c>
      <c r="M7">
        <v>1.283785297875728E-2</v>
      </c>
      <c r="N7">
        <v>3.5963792309077314E-2</v>
      </c>
      <c r="O7">
        <v>4.4865141313435997E-3</v>
      </c>
      <c r="P7">
        <v>1.2984791803891782E-2</v>
      </c>
      <c r="Q7">
        <v>1.7296323060105645E-2</v>
      </c>
      <c r="R7">
        <v>3.7712957469282826E-2</v>
      </c>
      <c r="S7">
        <v>2.1966038753614803E-2</v>
      </c>
      <c r="T7">
        <v>-4.1908249442298429E-3</v>
      </c>
      <c r="U7">
        <v>4.7986712786528996E-2</v>
      </c>
      <c r="V7">
        <v>-7.3317896244835534E-3</v>
      </c>
      <c r="W7">
        <v>6.4597410560598423E-3</v>
      </c>
      <c r="X7">
        <v>9.6982113686367999E-3</v>
      </c>
      <c r="Y7">
        <v>5.2885137700748874E-3</v>
      </c>
      <c r="Z7">
        <v>2.1498801250530719E-2</v>
      </c>
      <c r="AA7">
        <v>1.3829740096183429E-2</v>
      </c>
      <c r="AB7">
        <v>8.2757764338447282E-2</v>
      </c>
      <c r="AC7">
        <v>2.4433823537771016E-2</v>
      </c>
      <c r="AD7">
        <v>2.6379366794826331E-2</v>
      </c>
      <c r="AE7">
        <v>1.5596309357555516E-2</v>
      </c>
      <c r="AF7">
        <v>3.1393350142520093E-3</v>
      </c>
      <c r="AG7">
        <v>7.6619053982504015E-3</v>
      </c>
      <c r="AH7">
        <v>2.1049759652163269E-2</v>
      </c>
      <c r="AI7">
        <v>5.9275965328789315E-2</v>
      </c>
      <c r="AJ7">
        <v>7.075800277771771E-3</v>
      </c>
      <c r="AK7">
        <v>3.1640012896008929E-2</v>
      </c>
      <c r="AL7">
        <v>4.6129139338098035E-2</v>
      </c>
      <c r="AM7">
        <v>7.3461735684491325E-3</v>
      </c>
      <c r="AN7">
        <v>5.1439579160688087E-2</v>
      </c>
      <c r="AO7">
        <v>4.0001752094308007E-2</v>
      </c>
      <c r="AP7">
        <v>9.8396093090036274E-6</v>
      </c>
      <c r="AQ7">
        <v>0.11490512611036641</v>
      </c>
      <c r="AR7">
        <v>-1.0224943386764829E-2</v>
      </c>
      <c r="AS7">
        <v>1.2659220459635967E-2</v>
      </c>
      <c r="AT7">
        <v>4.4471796076122727E-2</v>
      </c>
      <c r="AU7">
        <v>-0.13328906945808938</v>
      </c>
      <c r="AV7">
        <v>2.1762863150069922E-2</v>
      </c>
      <c r="AW7">
        <v>2.7652176911003079E-2</v>
      </c>
      <c r="AX7">
        <v>4.55624788370943E-2</v>
      </c>
      <c r="AY7">
        <v>6.2976185674599172E-3</v>
      </c>
    </row>
    <row r="8" spans="1:51" x14ac:dyDescent="0.3">
      <c r="A8" s="1">
        <v>43564</v>
      </c>
      <c r="B8">
        <v>2.8881984598413402E-3</v>
      </c>
      <c r="C8">
        <v>2.7564943772553141E-2</v>
      </c>
      <c r="D8">
        <v>2.8911805247315292E-2</v>
      </c>
      <c r="E8">
        <v>-4.3342159934006697E-2</v>
      </c>
      <c r="F8">
        <v>-1.1644402695393685E-2</v>
      </c>
      <c r="G8">
        <v>-3.7507874801817609E-3</v>
      </c>
      <c r="H8">
        <v>5.7910931406242039E-3</v>
      </c>
      <c r="I8">
        <v>-6.353535461262938E-3</v>
      </c>
      <c r="J8">
        <v>-1.1065199704262563E-2</v>
      </c>
      <c r="K8">
        <v>-2.6004135943626272E-2</v>
      </c>
      <c r="L8">
        <v>1.0997738574862859E-2</v>
      </c>
      <c r="M8">
        <v>9.8846237533837256E-3</v>
      </c>
      <c r="N8">
        <v>2.876835348248985E-2</v>
      </c>
      <c r="O8">
        <v>-1.54823931544954E-2</v>
      </c>
      <c r="P8">
        <v>1.7146076661476717E-2</v>
      </c>
      <c r="Q8">
        <v>9.9134141785163221E-3</v>
      </c>
      <c r="R8">
        <v>3.6777376235906156E-2</v>
      </c>
      <c r="S8">
        <v>1.2367140981919156E-2</v>
      </c>
      <c r="T8">
        <v>-7.5735898593948248E-3</v>
      </c>
      <c r="U8">
        <v>3.1869409027231121E-2</v>
      </c>
      <c r="V8">
        <v>-4.5415824342301292E-2</v>
      </c>
      <c r="W8">
        <v>1.0591888846964714E-2</v>
      </c>
      <c r="X8">
        <v>3.1672839965792843E-3</v>
      </c>
      <c r="Y8">
        <v>-1.9792563538212349E-4</v>
      </c>
      <c r="Z8">
        <v>1.5033242573322059E-2</v>
      </c>
      <c r="AA8">
        <v>9.7519558782311888E-3</v>
      </c>
      <c r="AB8">
        <v>3.754216830674717E-2</v>
      </c>
      <c r="AC8">
        <v>3.0358727824181031E-2</v>
      </c>
      <c r="AD8">
        <v>1.3211509169622215E-2</v>
      </c>
      <c r="AE8">
        <v>1.0009715355153825E-2</v>
      </c>
      <c r="AF8">
        <v>1.4911746978533147E-3</v>
      </c>
      <c r="AG8">
        <v>2.2420588819968001E-3</v>
      </c>
      <c r="AH8">
        <v>1.166266447977049E-2</v>
      </c>
      <c r="AI8">
        <v>4.8166778385825171E-2</v>
      </c>
      <c r="AJ8">
        <v>-1.3322338307987347E-2</v>
      </c>
      <c r="AK8">
        <v>2.0453346913616888E-2</v>
      </c>
      <c r="AL8">
        <v>1.7441446150221918E-2</v>
      </c>
      <c r="AM8">
        <v>4.9545680676481574E-3</v>
      </c>
      <c r="AN8">
        <v>3.8248070107415488E-2</v>
      </c>
      <c r="AO8">
        <v>2.6982816124451858E-2</v>
      </c>
      <c r="AP8">
        <v>1.4032626955985394E-3</v>
      </c>
      <c r="AQ8">
        <v>7.6313365730434457E-2</v>
      </c>
      <c r="AR8">
        <v>-1.1748600728827885E-2</v>
      </c>
      <c r="AS8">
        <v>7.048303630738606E-3</v>
      </c>
      <c r="AT8">
        <v>3.785451983169863E-2</v>
      </c>
      <c r="AU8">
        <v>-0.14345976173569319</v>
      </c>
      <c r="AV8">
        <v>3.8290341416904905E-2</v>
      </c>
      <c r="AW8">
        <v>2.7253519103694113E-2</v>
      </c>
      <c r="AX8">
        <v>4.2563959509712812E-2</v>
      </c>
      <c r="AY8">
        <v>-5.3191622148259787E-3</v>
      </c>
    </row>
    <row r="9" spans="1:51" x14ac:dyDescent="0.3">
      <c r="A9" s="1">
        <v>43565</v>
      </c>
      <c r="B9">
        <v>1.9582079590862222E-2</v>
      </c>
      <c r="C9">
        <v>1.8548672644503106E-2</v>
      </c>
      <c r="D9">
        <v>3.8947806355617787E-2</v>
      </c>
      <c r="E9">
        <v>-2.9296388941640217E-2</v>
      </c>
      <c r="F9">
        <v>-2.0158027612473539E-3</v>
      </c>
      <c r="G9">
        <v>9.8874593360810392E-3</v>
      </c>
      <c r="H9">
        <v>1.2392356814709293E-2</v>
      </c>
      <c r="I9">
        <v>-2.5677979128628681E-2</v>
      </c>
      <c r="J9">
        <v>-3.9460562573818692E-3</v>
      </c>
      <c r="K9">
        <v>-5.1721044779451386E-3</v>
      </c>
      <c r="L9">
        <v>1.4205632098344467E-2</v>
      </c>
      <c r="M9">
        <v>9.7890861173367538E-3</v>
      </c>
      <c r="N9">
        <v>3.1980326436798601E-2</v>
      </c>
      <c r="O9">
        <v>1.9502596079910006E-3</v>
      </c>
      <c r="P9">
        <v>1.921805721089942E-2</v>
      </c>
      <c r="Q9">
        <v>1.4395096381662031E-2</v>
      </c>
      <c r="R9">
        <v>3.3299086763596719E-2</v>
      </c>
      <c r="S9">
        <v>1.8597684562419503E-2</v>
      </c>
      <c r="T9">
        <v>5.8059116607588335E-3</v>
      </c>
      <c r="U9">
        <v>3.3864549710979519E-2</v>
      </c>
      <c r="V9">
        <v>-1.5619983223863265E-2</v>
      </c>
      <c r="W9">
        <v>2.0782036150438499E-2</v>
      </c>
      <c r="X9">
        <v>6.0255026701458991E-3</v>
      </c>
      <c r="Y9">
        <v>1.0835450270224145E-2</v>
      </c>
      <c r="Z9">
        <v>2.2806207109135612E-2</v>
      </c>
      <c r="AA9">
        <v>1.3846436504662551E-2</v>
      </c>
      <c r="AB9">
        <v>5.9201492829507707E-2</v>
      </c>
      <c r="AC9">
        <v>3.2133766043703105E-2</v>
      </c>
      <c r="AD9">
        <v>1.8119501307802044E-2</v>
      </c>
      <c r="AE9">
        <v>2.1608113792618178E-2</v>
      </c>
      <c r="AF9">
        <v>8.2852774045004685E-3</v>
      </c>
      <c r="AG9">
        <v>9.8711843246420683E-3</v>
      </c>
      <c r="AH9">
        <v>2.3182509294815801E-2</v>
      </c>
      <c r="AI9">
        <v>5.6767762781217423E-2</v>
      </c>
      <c r="AJ9">
        <v>-1.5841218020009817E-2</v>
      </c>
      <c r="AK9">
        <v>3.475328699743907E-2</v>
      </c>
      <c r="AL9">
        <v>2.9015920979678755E-2</v>
      </c>
      <c r="AM9">
        <v>4.4351298363893843E-3</v>
      </c>
      <c r="AN9">
        <v>5.3253961321650944E-2</v>
      </c>
      <c r="AO9">
        <v>1.9665731865058378E-2</v>
      </c>
      <c r="AP9">
        <v>3.3920548870669531E-4</v>
      </c>
      <c r="AQ9">
        <v>8.8808004898267567E-2</v>
      </c>
      <c r="AR9">
        <v>-6.8739264241826081E-3</v>
      </c>
      <c r="AS9">
        <v>1.8558559017450071E-2</v>
      </c>
      <c r="AT9">
        <v>4.9109901783877419E-2</v>
      </c>
      <c r="AU9">
        <v>-0.14327631603554636</v>
      </c>
      <c r="AV9">
        <v>4.0857545169193044E-2</v>
      </c>
      <c r="AW9">
        <v>4.0680825492589334E-2</v>
      </c>
      <c r="AX9">
        <v>4.8177936899064355E-2</v>
      </c>
      <c r="AY9">
        <v>1.8099340003404629E-3</v>
      </c>
    </row>
    <row r="10" spans="1:51" x14ac:dyDescent="0.3">
      <c r="A10" s="1">
        <v>43566</v>
      </c>
      <c r="B10">
        <v>3.9212815110285626E-2</v>
      </c>
      <c r="C10">
        <v>1.0277389258589675E-2</v>
      </c>
      <c r="D10">
        <v>4.0986002571406055E-2</v>
      </c>
      <c r="E10">
        <v>-1.9761057930840487E-2</v>
      </c>
      <c r="F10">
        <v>-8.3748692312202166E-4</v>
      </c>
      <c r="G10">
        <v>1.2340204848772296E-2</v>
      </c>
      <c r="H10">
        <v>2.1948324765917349E-2</v>
      </c>
      <c r="I10">
        <v>-3.3311563222525709E-2</v>
      </c>
      <c r="J10">
        <v>-2.5322947188466394E-3</v>
      </c>
      <c r="K10">
        <v>-2.1142476088069628E-3</v>
      </c>
      <c r="L10">
        <v>2.0019507475810827E-2</v>
      </c>
      <c r="M10">
        <v>1.0744611873417464E-2</v>
      </c>
      <c r="N10">
        <v>3.6906071143698593E-2</v>
      </c>
      <c r="O10">
        <v>-2.2081755228093303E-2</v>
      </c>
      <c r="P10">
        <v>2.2664359402936651E-2</v>
      </c>
      <c r="Q10">
        <v>2.2844002008931885E-2</v>
      </c>
      <c r="R10">
        <v>2.6452585025747433E-2</v>
      </c>
      <c r="S10">
        <v>1.8597684562419503E-2</v>
      </c>
      <c r="T10">
        <v>1.1984478036163426E-2</v>
      </c>
      <c r="U10">
        <v>3.6327289911881389E-2</v>
      </c>
      <c r="V10">
        <v>-1.9583473051320022E-2</v>
      </c>
      <c r="W10">
        <v>2.0976055005837102E-2</v>
      </c>
      <c r="X10">
        <v>-1.1766935186853122E-2</v>
      </c>
      <c r="Y10">
        <v>1.1563076834619324E-2</v>
      </c>
      <c r="Z10">
        <v>2.3703038281595146E-2</v>
      </c>
      <c r="AA10">
        <v>2.38841400241111E-2</v>
      </c>
      <c r="AB10">
        <v>5.7764230881969136E-2</v>
      </c>
      <c r="AC10">
        <v>3.5596952431677709E-2</v>
      </c>
      <c r="AD10">
        <v>2.4071986540532664E-2</v>
      </c>
      <c r="AE10">
        <v>1.7666807640759674E-2</v>
      </c>
      <c r="AF10">
        <v>3.8705195692179117E-3</v>
      </c>
      <c r="AG10">
        <v>1.1036042738911012E-2</v>
      </c>
      <c r="AH10">
        <v>1.3079682938038628E-2</v>
      </c>
      <c r="AI10">
        <v>5.6419671275613203E-2</v>
      </c>
      <c r="AJ10">
        <v>-4.5617675317193296E-3</v>
      </c>
      <c r="AK10">
        <v>3.2522583145642603E-2</v>
      </c>
      <c r="AL10">
        <v>3.1777873023047576E-2</v>
      </c>
      <c r="AM10">
        <v>3.5156974737405866E-3</v>
      </c>
      <c r="AN10">
        <v>5.0338675239413155E-2</v>
      </c>
      <c r="AO10">
        <v>2.9945028849390987E-2</v>
      </c>
      <c r="AP10">
        <v>-2.6925817159676457E-3</v>
      </c>
      <c r="AQ10">
        <v>8.8949866163842817E-2</v>
      </c>
      <c r="AR10">
        <v>-1.1176655165058502E-2</v>
      </c>
      <c r="AS10">
        <v>2.811257942211598E-3</v>
      </c>
      <c r="AT10">
        <v>5.1267737167546512E-2</v>
      </c>
      <c r="AU10">
        <v>-0.16290579038592556</v>
      </c>
      <c r="AV10">
        <v>3.6077725803126959E-2</v>
      </c>
      <c r="AW10">
        <v>3.8319550496968557E-2</v>
      </c>
      <c r="AX10">
        <v>3.9853764252540613E-2</v>
      </c>
      <c r="AY10">
        <v>5.6362408648934492E-3</v>
      </c>
    </row>
    <row r="11" spans="1:51" x14ac:dyDescent="0.3">
      <c r="A11" s="1">
        <v>43567</v>
      </c>
      <c r="B11">
        <v>4.0358022112452097E-2</v>
      </c>
      <c r="C11">
        <v>1.8061578455426552E-2</v>
      </c>
      <c r="D11">
        <v>5.0647787047639281E-2</v>
      </c>
      <c r="E11">
        <v>-7.3331401028013943E-3</v>
      </c>
      <c r="F11">
        <v>-9.8463293593142875E-4</v>
      </c>
      <c r="G11">
        <v>1.359852746761725E-2</v>
      </c>
      <c r="H11">
        <v>-1.9937868906877432E-3</v>
      </c>
      <c r="I11">
        <v>-1.4528029498992567E-2</v>
      </c>
      <c r="J11">
        <v>1.2055926618192991E-2</v>
      </c>
      <c r="K11">
        <v>-2.2386114518820888E-3</v>
      </c>
      <c r="L11">
        <v>3.1869282800557674E-2</v>
      </c>
      <c r="M11">
        <v>1.3704043688673395E-2</v>
      </c>
      <c r="N11">
        <v>3.6660939116291202E-2</v>
      </c>
      <c r="O11">
        <v>-2.2765769442966821E-2</v>
      </c>
      <c r="P11">
        <v>2.6196821855944408E-2</v>
      </c>
      <c r="Q11">
        <v>6.972342258784614E-2</v>
      </c>
      <c r="R11">
        <v>2.0910494923532807E-2</v>
      </c>
      <c r="S11">
        <v>5.643737787112546E-2</v>
      </c>
      <c r="T11">
        <v>3.6611999900500236E-2</v>
      </c>
      <c r="U11">
        <v>5.0806475178136301E-2</v>
      </c>
      <c r="V11">
        <v>4.9656523174725686E-2</v>
      </c>
      <c r="W11">
        <v>2.1363919583028634E-2</v>
      </c>
      <c r="X11">
        <v>-8.8238236592884656E-3</v>
      </c>
      <c r="Y11">
        <v>2.2104635555581176E-2</v>
      </c>
      <c r="Z11">
        <v>3.4814148190647987E-2</v>
      </c>
      <c r="AA11">
        <v>2.38841400241111E-2</v>
      </c>
      <c r="AB11">
        <v>5.9923244838104073E-2</v>
      </c>
      <c r="AC11">
        <v>4.5228606118468795E-2</v>
      </c>
      <c r="AD11">
        <v>4.6981835655954041E-2</v>
      </c>
      <c r="AE11">
        <v>3.0076956380756914E-2</v>
      </c>
      <c r="AF11">
        <v>1.5146337431882761E-2</v>
      </c>
      <c r="AG11">
        <v>1.6188486017843062E-2</v>
      </c>
      <c r="AH11">
        <v>1.4564205977862121E-2</v>
      </c>
      <c r="AI11">
        <v>7.2784593547448373E-2</v>
      </c>
      <c r="AJ11">
        <v>-6.060002382114571E-3</v>
      </c>
      <c r="AK11">
        <v>5.3896161189360026E-2</v>
      </c>
      <c r="AL11">
        <v>5.1451311569736813E-2</v>
      </c>
      <c r="AM11">
        <v>9.3575949276570869E-3</v>
      </c>
      <c r="AN11">
        <v>4.2350847790188606E-2</v>
      </c>
      <c r="AO11">
        <v>4.1708023681185535E-2</v>
      </c>
      <c r="AP11">
        <v>1.9100427745636361E-3</v>
      </c>
      <c r="AQ11">
        <v>0.10852152707558416</v>
      </c>
      <c r="AR11">
        <v>6.4339340434527159E-4</v>
      </c>
      <c r="AS11">
        <v>9.7508545653240963E-3</v>
      </c>
      <c r="AT11">
        <v>7.8919625553246053E-2</v>
      </c>
      <c r="AU11">
        <v>-0.16271855499720489</v>
      </c>
      <c r="AV11">
        <v>0.15151512946944157</v>
      </c>
      <c r="AW11">
        <v>5.3309674823459496E-2</v>
      </c>
      <c r="AX11">
        <v>3.945163350096581E-2</v>
      </c>
      <c r="AY11">
        <v>2.6600529327248101E-2</v>
      </c>
    </row>
    <row r="12" spans="1:51" x14ac:dyDescent="0.3">
      <c r="A12" s="1">
        <v>43570</v>
      </c>
      <c r="B12">
        <v>1.5264981587044146E-2</v>
      </c>
      <c r="C12">
        <v>1.5854557129650115E-2</v>
      </c>
      <c r="D12">
        <v>4.7122242586264185E-2</v>
      </c>
      <c r="E12">
        <v>-4.6417927707931739E-2</v>
      </c>
      <c r="F12">
        <v>3.3963698190520031E-4</v>
      </c>
      <c r="G12">
        <v>1.5972383696257642E-2</v>
      </c>
      <c r="H12">
        <v>-5.2263786381683275E-3</v>
      </c>
      <c r="I12">
        <v>-1.0489394463615187E-2</v>
      </c>
      <c r="J12">
        <v>1.8897307051865653E-2</v>
      </c>
      <c r="K12">
        <v>-6.0965603847136229E-3</v>
      </c>
      <c r="L12">
        <v>3.0441045115002341E-2</v>
      </c>
      <c r="M12">
        <v>2.0081379532423616E-2</v>
      </c>
      <c r="N12">
        <v>4.8672757347570372E-2</v>
      </c>
      <c r="O12">
        <v>-3.5998719100126753E-2</v>
      </c>
      <c r="P12">
        <v>2.6001312720703829E-2</v>
      </c>
      <c r="Q12">
        <v>5.8303604823350508E-2</v>
      </c>
      <c r="R12">
        <v>1.6424939200812672E-2</v>
      </c>
      <c r="S12">
        <v>4.549934108455489E-2</v>
      </c>
      <c r="T12">
        <v>3.4624784578925594E-2</v>
      </c>
      <c r="U12">
        <v>4.4262768258844343E-2</v>
      </c>
      <c r="V12">
        <v>3.4397802973780256E-2</v>
      </c>
      <c r="W12">
        <v>2.4078192865327752E-2</v>
      </c>
      <c r="X12">
        <v>9.2791178216015124E-3</v>
      </c>
      <c r="Y12">
        <v>1.4910450662340091E-2</v>
      </c>
      <c r="Z12">
        <v>3.2332755426482618E-2</v>
      </c>
      <c r="AA12">
        <v>1.8294037614718595E-2</v>
      </c>
      <c r="AB12">
        <v>4.125179061907347E-2</v>
      </c>
      <c r="AC12">
        <v>4.2525631847155854E-2</v>
      </c>
      <c r="AD12">
        <v>4.638859424936892E-2</v>
      </c>
      <c r="AE12">
        <v>3.4873549919247071E-2</v>
      </c>
      <c r="AF12">
        <v>2.0157685478308762E-2</v>
      </c>
      <c r="AG12">
        <v>1.7015346969282308E-2</v>
      </c>
      <c r="AH12">
        <v>1.9567042082081931E-2</v>
      </c>
      <c r="AI12">
        <v>5.8481745059371093E-2</v>
      </c>
      <c r="AJ12">
        <v>1.7759368892890093E-3</v>
      </c>
      <c r="AK12">
        <v>4.2776372306352672E-2</v>
      </c>
      <c r="AL12">
        <v>5.203011005947844E-2</v>
      </c>
      <c r="AM12">
        <v>1.0113430699082104E-2</v>
      </c>
      <c r="AN12">
        <v>1.4404902472237135E-2</v>
      </c>
      <c r="AO12">
        <v>4.6662627788749633E-2</v>
      </c>
      <c r="AP12">
        <v>1.3609321495857363E-2</v>
      </c>
      <c r="AQ12">
        <v>9.4889666506581039E-2</v>
      </c>
      <c r="AR12">
        <v>1.9832545490301445E-3</v>
      </c>
      <c r="AS12">
        <v>9.5122632460244994E-3</v>
      </c>
      <c r="AT12">
        <v>7.4508500913379017E-2</v>
      </c>
      <c r="AU12">
        <v>-0.14793840719119877</v>
      </c>
      <c r="AV12">
        <v>0.16673879720994023</v>
      </c>
      <c r="AW12">
        <v>4.2945599434525028E-2</v>
      </c>
      <c r="AX12">
        <v>4.1261906960845973E-2</v>
      </c>
      <c r="AY12">
        <v>2.9774023626807034E-2</v>
      </c>
    </row>
    <row r="13" spans="1:51" x14ac:dyDescent="0.3">
      <c r="A13" s="1">
        <v>43571</v>
      </c>
      <c r="B13">
        <v>2.245147702102257E-2</v>
      </c>
      <c r="C13">
        <v>1.6863422162110009E-3</v>
      </c>
      <c r="D13">
        <v>4.9396699085514695E-2</v>
      </c>
      <c r="E13">
        <v>-8.7501178419904235E-2</v>
      </c>
      <c r="F13">
        <v>-2.5624569020742394E-3</v>
      </c>
      <c r="G13">
        <v>2.4609233254344276E-2</v>
      </c>
      <c r="H13">
        <v>-8.8509113975935305E-3</v>
      </c>
      <c r="I13">
        <v>0.22158465406721828</v>
      </c>
      <c r="J13">
        <v>3.0068565790086987E-2</v>
      </c>
      <c r="K13">
        <v>-1.4841604016290755E-2</v>
      </c>
      <c r="L13">
        <v>2.815279797958814E-2</v>
      </c>
      <c r="M13">
        <v>2.6607367564641771E-2</v>
      </c>
      <c r="N13">
        <v>4.7461598794647952E-2</v>
      </c>
      <c r="O13">
        <v>-3.091196871726698E-2</v>
      </c>
      <c r="P13">
        <v>2.1306909641472194E-2</v>
      </c>
      <c r="Q13">
        <v>6.8854765471632495E-2</v>
      </c>
      <c r="R13">
        <v>1.5332715535023578E-2</v>
      </c>
      <c r="S13">
        <v>4.6839856628787202E-2</v>
      </c>
      <c r="T13">
        <v>4.1262018895532826E-2</v>
      </c>
      <c r="U13">
        <v>5.3650195093826625E-2</v>
      </c>
      <c r="V13">
        <v>5.8585282293347363E-2</v>
      </c>
      <c r="W13">
        <v>1.9244464825211582E-2</v>
      </c>
      <c r="X13">
        <v>5.2601134446729203E-3</v>
      </c>
      <c r="Y13">
        <v>2.6866905300982458E-2</v>
      </c>
      <c r="Z13">
        <v>3.9973132287596136E-2</v>
      </c>
      <c r="AA13">
        <v>2.5477010481110951E-2</v>
      </c>
      <c r="AB13">
        <v>6.3205687435758495E-2</v>
      </c>
      <c r="AC13">
        <v>4.6830190928143667E-2</v>
      </c>
      <c r="AD13">
        <v>7.5032146754776985E-2</v>
      </c>
      <c r="AE13">
        <v>4.1768878786477059E-2</v>
      </c>
      <c r="AF13">
        <v>1.8848725725055582E-2</v>
      </c>
      <c r="AG13">
        <v>1.470217345536573E-2</v>
      </c>
      <c r="AH13">
        <v>2.4176159807822284E-2</v>
      </c>
      <c r="AI13">
        <v>6.960348971338659E-2</v>
      </c>
      <c r="AJ13">
        <v>-1.3443277757553385E-2</v>
      </c>
      <c r="AK13">
        <v>5.7474376057857879E-2</v>
      </c>
      <c r="AL13">
        <v>9.8887072077238347E-2</v>
      </c>
      <c r="AM13">
        <v>1.2180406036090274E-2</v>
      </c>
      <c r="AN13">
        <v>3.3408768330987493E-2</v>
      </c>
      <c r="AO13">
        <v>4.4758886086196381E-2</v>
      </c>
      <c r="AP13">
        <v>3.5009722709655744E-3</v>
      </c>
      <c r="AQ13">
        <v>0.11533812546423494</v>
      </c>
      <c r="AR13">
        <v>5.9138331141748157E-3</v>
      </c>
      <c r="AS13">
        <v>1.3832674474928419E-3</v>
      </c>
      <c r="AT13">
        <v>0.11083991439265906</v>
      </c>
      <c r="AU13">
        <v>-0.1368764686386702</v>
      </c>
      <c r="AV13">
        <v>0.15053157055192512</v>
      </c>
      <c r="AW13">
        <v>6.8079766539305253E-2</v>
      </c>
      <c r="AX13">
        <v>4.1362312212707142E-2</v>
      </c>
      <c r="AY13">
        <v>4.9498571639302269E-2</v>
      </c>
    </row>
    <row r="14" spans="1:51" x14ac:dyDescent="0.3">
      <c r="A14" s="1">
        <v>43572</v>
      </c>
      <c r="B14">
        <v>1.9029570612293378E-2</v>
      </c>
      <c r="C14">
        <v>-1.5847416418100169E-2</v>
      </c>
      <c r="D14">
        <v>5.7717498704306869E-2</v>
      </c>
      <c r="E14">
        <v>-0.10753746702618605</v>
      </c>
      <c r="F14">
        <v>-9.8570855395219148E-3</v>
      </c>
      <c r="G14">
        <v>1.6391493155948678E-2</v>
      </c>
      <c r="H14">
        <v>-3.6421254112508294E-2</v>
      </c>
      <c r="I14">
        <v>0.34408291303121519</v>
      </c>
      <c r="J14">
        <v>4.0660859340372557E-2</v>
      </c>
      <c r="K14">
        <v>-3.5951982476056576E-2</v>
      </c>
      <c r="L14">
        <v>2.9012847861499935E-2</v>
      </c>
      <c r="M14">
        <v>2.8271974624456075E-2</v>
      </c>
      <c r="N14">
        <v>5.2312083433930456E-2</v>
      </c>
      <c r="O14">
        <v>-2.2630436265173914E-2</v>
      </c>
      <c r="P14">
        <v>5.8799127712386712E-3</v>
      </c>
      <c r="Q14">
        <v>9.7657661278035768E-2</v>
      </c>
      <c r="R14">
        <v>1.86131759099184E-2</v>
      </c>
      <c r="S14">
        <v>5.1859976138554198E-2</v>
      </c>
      <c r="T14">
        <v>4.7635613091659312E-2</v>
      </c>
      <c r="U14">
        <v>6.2231072739406867E-2</v>
      </c>
      <c r="V14">
        <v>6.2644257310697227E-2</v>
      </c>
      <c r="W14">
        <v>2.4684456060302229E-2</v>
      </c>
      <c r="X14">
        <v>6.1568221681677082E-3</v>
      </c>
      <c r="Y14">
        <v>2.5434758155664539E-2</v>
      </c>
      <c r="Z14">
        <v>7.2595278940206787E-2</v>
      </c>
      <c r="AA14">
        <v>1.617471154489869E-2</v>
      </c>
      <c r="AB14">
        <v>4.7452017546750214E-2</v>
      </c>
      <c r="AC14">
        <v>3.7543708389238151E-2</v>
      </c>
      <c r="AD14">
        <v>9.0037151885577815E-2</v>
      </c>
      <c r="AE14">
        <v>3.0530939718202532E-2</v>
      </c>
      <c r="AF14">
        <v>2.0159401099623775E-2</v>
      </c>
      <c r="AG14">
        <v>2.298240044136024E-2</v>
      </c>
      <c r="AH14">
        <v>3.4636763695838679E-2</v>
      </c>
      <c r="AI14">
        <v>6.2986650016378931E-2</v>
      </c>
      <c r="AJ14">
        <v>-1.529109826293984E-2</v>
      </c>
      <c r="AK14">
        <v>5.5729185833808148E-2</v>
      </c>
      <c r="AL14">
        <v>0.10183417156321739</v>
      </c>
      <c r="AM14">
        <v>8.530923650446498E-3</v>
      </c>
      <c r="AN14">
        <v>2.8520564191633513E-2</v>
      </c>
      <c r="AO14">
        <v>5.4931498591073047E-2</v>
      </c>
      <c r="AP14">
        <v>4.1079547942265648E-2</v>
      </c>
      <c r="AQ14">
        <v>0.10594059623874363</v>
      </c>
      <c r="AR14">
        <v>9.7041138677624872E-3</v>
      </c>
      <c r="AS14">
        <v>-2.4477278522967549E-2</v>
      </c>
      <c r="AT14">
        <v>8.5401674123277149E-2</v>
      </c>
      <c r="AU14">
        <v>-0.13140600400978475</v>
      </c>
      <c r="AV14">
        <v>0.1647733673338877</v>
      </c>
      <c r="AW14">
        <v>4.5732683859006862E-2</v>
      </c>
      <c r="AX14">
        <v>6.0835322857341279E-2</v>
      </c>
      <c r="AY14">
        <v>4.4754100050316992E-2</v>
      </c>
    </row>
    <row r="15" spans="1:51" x14ac:dyDescent="0.3">
      <c r="A15" s="1">
        <v>43573</v>
      </c>
      <c r="B15">
        <v>3.4955872004201805E-2</v>
      </c>
      <c r="C15">
        <v>-4.9200194103586559E-2</v>
      </c>
      <c r="D15">
        <v>6.5469330693798899E-2</v>
      </c>
      <c r="E15">
        <v>-9.4595628648529551E-2</v>
      </c>
      <c r="F15">
        <v>-5.7004889534362224E-3</v>
      </c>
      <c r="G15">
        <v>1.4581280948277375E-2</v>
      </c>
      <c r="H15">
        <v>-1.8110563392104262E-2</v>
      </c>
      <c r="I15">
        <v>0.35432574020903818</v>
      </c>
      <c r="J15">
        <v>4.5957754693515485E-2</v>
      </c>
      <c r="K15">
        <v>-3.1767554661335851E-2</v>
      </c>
      <c r="L15">
        <v>2.7294110827195905E-2</v>
      </c>
      <c r="M15">
        <v>3.0161468176543749E-2</v>
      </c>
      <c r="N15">
        <v>4.6278311200823152E-2</v>
      </c>
      <c r="O15">
        <v>-2.194595385460163E-2</v>
      </c>
      <c r="P15">
        <v>4.9817910476774863E-3</v>
      </c>
      <c r="Q15">
        <v>9.0308543684673892E-2</v>
      </c>
      <c r="R15">
        <v>2.18828963227784E-2</v>
      </c>
      <c r="S15">
        <v>5.1859976138554198E-2</v>
      </c>
      <c r="T15">
        <v>4.1676687345483798E-2</v>
      </c>
      <c r="U15">
        <v>5.4487468343317302E-2</v>
      </c>
      <c r="V15">
        <v>5.8969254402429505E-2</v>
      </c>
      <c r="W15">
        <v>2.4104824471131492E-2</v>
      </c>
      <c r="X15">
        <v>7.1749086878533097E-3</v>
      </c>
      <c r="Y15">
        <v>2.9737397679670541E-2</v>
      </c>
      <c r="Z15">
        <v>7.1399956620680771E-2</v>
      </c>
      <c r="AA15">
        <v>1.8678599723453759E-2</v>
      </c>
      <c r="AB15">
        <v>5.4363621766466586E-2</v>
      </c>
      <c r="AC15">
        <v>3.5060176958089273E-2</v>
      </c>
      <c r="AD15">
        <v>8.0371217078749835E-2</v>
      </c>
      <c r="AE15">
        <v>3.2129242324980156E-2</v>
      </c>
      <c r="AF15">
        <v>1.8414188014706956E-2</v>
      </c>
      <c r="AG15">
        <v>3.6121940313780354E-2</v>
      </c>
      <c r="AH15">
        <v>3.5726492316782599E-2</v>
      </c>
      <c r="AI15">
        <v>6.2208149759217624E-2</v>
      </c>
      <c r="AJ15">
        <v>1.8031074979038331E-2</v>
      </c>
      <c r="AK15">
        <v>5.9138290526648096E-2</v>
      </c>
      <c r="AL15">
        <v>0.11909767146912009</v>
      </c>
      <c r="AM15">
        <v>9.5262654587464635E-3</v>
      </c>
      <c r="AN15">
        <v>2.3234698779019625E-2</v>
      </c>
      <c r="AO15">
        <v>5.0622671736775482E-2</v>
      </c>
      <c r="AP15">
        <v>4.170938370673305E-2</v>
      </c>
      <c r="AQ15">
        <v>9.9523233078371631E-2</v>
      </c>
      <c r="AR15">
        <v>9.2476931932720108E-3</v>
      </c>
      <c r="AS15">
        <v>-7.3459121913100889E-3</v>
      </c>
      <c r="AT15">
        <v>7.2460267957356606E-2</v>
      </c>
      <c r="AU15">
        <v>-0.14065519284074801</v>
      </c>
      <c r="AV15">
        <v>0.17008647785380238</v>
      </c>
      <c r="AW15">
        <v>4.7300108142377617E-2</v>
      </c>
      <c r="AX15">
        <v>6.4429097457261886E-2</v>
      </c>
      <c r="AY15">
        <v>2.8069075999498483E-2</v>
      </c>
    </row>
    <row r="16" spans="1:51" x14ac:dyDescent="0.3">
      <c r="A16" s="1">
        <v>43577</v>
      </c>
      <c r="B16">
        <v>3.7113183791411375E-2</v>
      </c>
      <c r="C16">
        <v>-6.4030778038493219E-2</v>
      </c>
      <c r="D16">
        <v>4.5618285200556552E-2</v>
      </c>
      <c r="E16">
        <v>-0.10125229610243403</v>
      </c>
      <c r="F16">
        <v>3.6072979798307259E-4</v>
      </c>
      <c r="G16">
        <v>1.9882581395101018E-2</v>
      </c>
      <c r="H16">
        <v>-1.5403680227117689E-2</v>
      </c>
      <c r="I16">
        <v>0.38036150119657453</v>
      </c>
      <c r="J16">
        <v>2.5329960109248484E-2</v>
      </c>
      <c r="K16">
        <v>-1.4010070776390826E-2</v>
      </c>
      <c r="L16">
        <v>1.2946912345273232E-2</v>
      </c>
      <c r="M16">
        <v>2.9784293545382257E-2</v>
      </c>
      <c r="N16">
        <v>4.6359200322759087E-2</v>
      </c>
      <c r="O16">
        <v>-6.0933610971573793E-2</v>
      </c>
      <c r="P16">
        <v>2.3845718084609668E-3</v>
      </c>
      <c r="Q16">
        <v>9.154245153452012E-2</v>
      </c>
      <c r="R16">
        <v>7.7601024046676237E-3</v>
      </c>
      <c r="S16">
        <v>5.2525926177670379E-2</v>
      </c>
      <c r="T16">
        <v>3.0315255769401195E-2</v>
      </c>
      <c r="U16">
        <v>5.6797846013063702E-2</v>
      </c>
      <c r="V16">
        <v>8.7372007562703913E-2</v>
      </c>
      <c r="W16">
        <v>2.4684792227934738E-2</v>
      </c>
      <c r="X16">
        <v>-2.5480968028225304E-3</v>
      </c>
      <c r="Y16">
        <v>2.6167237895882933E-2</v>
      </c>
      <c r="Z16">
        <v>7.7041889661696339E-2</v>
      </c>
      <c r="AA16">
        <v>2.0239684597100016E-2</v>
      </c>
      <c r="AB16">
        <v>7.2427205581495513E-2</v>
      </c>
      <c r="AC16">
        <v>3.3775100821904602E-2</v>
      </c>
      <c r="AD16">
        <v>7.2046248384470712E-2</v>
      </c>
      <c r="AE16">
        <v>3.1065407583635296E-2</v>
      </c>
      <c r="AF16">
        <v>1.9912642994087126E-2</v>
      </c>
      <c r="AG16">
        <v>3.9283189546339581E-2</v>
      </c>
      <c r="AH16">
        <v>2.2845510447086936E-2</v>
      </c>
      <c r="AI16">
        <v>5.7360023511709879E-2</v>
      </c>
      <c r="AJ16">
        <v>1.4122243106296395E-2</v>
      </c>
      <c r="AK16">
        <v>4.8858634300478654E-2</v>
      </c>
      <c r="AL16">
        <v>9.7794173621624014E-2</v>
      </c>
      <c r="AM16">
        <v>1.3821874434131187E-2</v>
      </c>
      <c r="AN16">
        <v>3.4882578532168584E-2</v>
      </c>
      <c r="AO16">
        <v>4.634368859321325E-2</v>
      </c>
      <c r="AP16">
        <v>3.6594933607985602E-2</v>
      </c>
      <c r="AQ16">
        <v>8.2393242372783115E-2</v>
      </c>
      <c r="AR16">
        <v>1.8214438123294152E-2</v>
      </c>
      <c r="AS16">
        <v>-4.960222191309982E-3</v>
      </c>
      <c r="AT16">
        <v>5.3238026588591669E-2</v>
      </c>
      <c r="AU16">
        <v>-0.15035691226668935</v>
      </c>
      <c r="AV16">
        <v>0.16427286370275529</v>
      </c>
      <c r="AW16">
        <v>3.8562523374511049E-2</v>
      </c>
      <c r="AX16">
        <v>6.7715618603424454E-2</v>
      </c>
      <c r="AY16">
        <v>1.7627100131122786E-2</v>
      </c>
    </row>
    <row r="17" spans="1:51" x14ac:dyDescent="0.3">
      <c r="A17" s="1">
        <v>43578</v>
      </c>
      <c r="B17">
        <v>4.1203253357602776E-2</v>
      </c>
      <c r="C17">
        <v>-6.9560775625589599E-2</v>
      </c>
      <c r="D17">
        <v>5.3972788988004505E-2</v>
      </c>
      <c r="E17">
        <v>-7.8446415553172777E-2</v>
      </c>
      <c r="F17">
        <v>2.3431150457157157E-2</v>
      </c>
      <c r="G17">
        <v>3.3413017153286817E-2</v>
      </c>
      <c r="H17">
        <v>1.8341016384052833E-2</v>
      </c>
      <c r="I17">
        <v>0.43830955745862632</v>
      </c>
      <c r="J17">
        <v>2.6131280018323988E-2</v>
      </c>
      <c r="K17">
        <v>1.5480110942971415E-3</v>
      </c>
      <c r="L17">
        <v>2.750294917672691E-2</v>
      </c>
      <c r="M17">
        <v>2.9000102022497254E-3</v>
      </c>
      <c r="N17">
        <v>5.1781707644911856E-2</v>
      </c>
      <c r="O17">
        <v>-6.9711884545293423E-2</v>
      </c>
      <c r="P17">
        <v>1.2700090948801313E-2</v>
      </c>
      <c r="Q17">
        <v>9.2774838732120224E-2</v>
      </c>
      <c r="R17">
        <v>2.1809771555475033E-2</v>
      </c>
      <c r="S17">
        <v>5.3191466480164151E-2</v>
      </c>
      <c r="T17">
        <v>3.2347065109942341E-2</v>
      </c>
      <c r="U17">
        <v>5.4543969407905624E-2</v>
      </c>
      <c r="V17">
        <v>8.6654691993338195E-2</v>
      </c>
      <c r="W17">
        <v>1.0385282483080571E-2</v>
      </c>
      <c r="X17">
        <v>6.3254863815710438E-3</v>
      </c>
      <c r="Y17">
        <v>4.2290555715896905E-2</v>
      </c>
      <c r="Z17">
        <v>7.636184066436702E-2</v>
      </c>
      <c r="AA17">
        <v>2.0863025027171078E-2</v>
      </c>
      <c r="AB17">
        <v>6.497507641186806E-2</v>
      </c>
      <c r="AC17">
        <v>4.6079085997963287E-2</v>
      </c>
      <c r="AD17">
        <v>7.363839008892914E-2</v>
      </c>
      <c r="AE17">
        <v>3.7277689345322274E-2</v>
      </c>
      <c r="AF17">
        <v>2.7768048319139038E-2</v>
      </c>
      <c r="AG17">
        <v>5.2857799354306123E-2</v>
      </c>
      <c r="AH17">
        <v>3.7181053587575286E-2</v>
      </c>
      <c r="AI17">
        <v>6.9800212741268575E-2</v>
      </c>
      <c r="AJ17">
        <v>1.6084320267648611E-2</v>
      </c>
      <c r="AK17">
        <v>5.3259699690861417E-2</v>
      </c>
      <c r="AL17">
        <v>0.10222145895565216</v>
      </c>
      <c r="AM17">
        <v>3.0336777404428084E-2</v>
      </c>
      <c r="AN17">
        <v>4.6555455839781046E-2</v>
      </c>
      <c r="AO17">
        <v>5.2545545637234015E-2</v>
      </c>
      <c r="AP17">
        <v>4.1735675776021885E-2</v>
      </c>
      <c r="AQ17">
        <v>0.10310742309610932</v>
      </c>
      <c r="AR17">
        <v>2.0024771558682208E-2</v>
      </c>
      <c r="AS17">
        <v>-3.8342811946291411E-3</v>
      </c>
      <c r="AT17">
        <v>6.4226969861341354E-2</v>
      </c>
      <c r="AU17">
        <v>-0.16662297966814388</v>
      </c>
      <c r="AV17">
        <v>0.17703120333070843</v>
      </c>
      <c r="AW17">
        <v>4.6324607106596805E-2</v>
      </c>
      <c r="AX17">
        <v>8.2138890646549223E-2</v>
      </c>
      <c r="AY17">
        <v>3.0440407577163153E-2</v>
      </c>
    </row>
    <row r="18" spans="1:51" x14ac:dyDescent="0.3">
      <c r="A18" s="1">
        <v>43579</v>
      </c>
      <c r="B18">
        <v>3.6057891153903454E-2</v>
      </c>
      <c r="C18">
        <v>-7.4812448909373774E-2</v>
      </c>
      <c r="D18">
        <v>5.1210942952838789E-2</v>
      </c>
      <c r="E18">
        <v>-8.3518750068833802E-2</v>
      </c>
      <c r="F18">
        <v>1.2515217715732718E-2</v>
      </c>
      <c r="G18">
        <v>3.9711359050970674E-2</v>
      </c>
      <c r="H18">
        <v>7.8951669239866185E-3</v>
      </c>
      <c r="I18">
        <v>0.43957797675980192</v>
      </c>
      <c r="J18">
        <v>3.7111499906937295E-2</v>
      </c>
      <c r="K18">
        <v>-8.8098506028525536E-3</v>
      </c>
      <c r="L18">
        <v>1.6025225062030302E-2</v>
      </c>
      <c r="M18">
        <v>8.03765277566304E-3</v>
      </c>
      <c r="N18">
        <v>6.6351405632460558E-2</v>
      </c>
      <c r="O18">
        <v>-6.444616018007665E-2</v>
      </c>
      <c r="P18">
        <v>8.5367533682464414E-3</v>
      </c>
      <c r="Q18">
        <v>9.1104471205408322E-2</v>
      </c>
      <c r="R18">
        <v>3.6343898592212875E-2</v>
      </c>
      <c r="S18">
        <v>5.1528722347159994E-2</v>
      </c>
      <c r="T18">
        <v>2.8196612753726313E-2</v>
      </c>
      <c r="U18">
        <v>5.7932421468477435E-2</v>
      </c>
      <c r="V18">
        <v>7.6604412299546509E-2</v>
      </c>
      <c r="W18">
        <v>3.9159887537969507E-3</v>
      </c>
      <c r="X18">
        <v>1.6016854058500063E-2</v>
      </c>
      <c r="Y18">
        <v>5.4984412914359182E-2</v>
      </c>
      <c r="Z18">
        <v>7.5341150021853265E-2</v>
      </c>
      <c r="AA18">
        <v>-1.9946869017211877E-2</v>
      </c>
      <c r="AB18">
        <v>8.2493847149046284E-2</v>
      </c>
      <c r="AC18">
        <v>3.5036813934315458E-2</v>
      </c>
      <c r="AD18">
        <v>6.829156129452163E-2</v>
      </c>
      <c r="AE18">
        <v>4.0629260177253212E-2</v>
      </c>
      <c r="AF18">
        <v>2.6716458163149048E-2</v>
      </c>
      <c r="AG18">
        <v>4.9429867008245254E-2</v>
      </c>
      <c r="AH18">
        <v>4.1348513268338105E-2</v>
      </c>
      <c r="AI18">
        <v>8.7414942606220181E-2</v>
      </c>
      <c r="AJ18">
        <v>3.6156088784553786E-2</v>
      </c>
      <c r="AK18">
        <v>8.1127490566953453E-2</v>
      </c>
      <c r="AL18">
        <v>9.2855043371413704E-2</v>
      </c>
      <c r="AM18">
        <v>2.9051013648301316E-2</v>
      </c>
      <c r="AN18">
        <v>4.9177819536920464E-2</v>
      </c>
      <c r="AO18">
        <v>5.5797163187807919E-2</v>
      </c>
      <c r="AP18">
        <v>4.0398059754892857E-2</v>
      </c>
      <c r="AQ18">
        <v>0.11360426985327354</v>
      </c>
      <c r="AR18">
        <v>2.7417225609540297E-2</v>
      </c>
      <c r="AS18">
        <v>6.5435022687548861E-3</v>
      </c>
      <c r="AT18">
        <v>7.1622880888053686E-2</v>
      </c>
      <c r="AU18">
        <v>-0.16192549321042671</v>
      </c>
      <c r="AV18">
        <v>0.19007861726024622</v>
      </c>
      <c r="AW18">
        <v>5.4810273124499265E-2</v>
      </c>
      <c r="AX18">
        <v>8.0596647803351962E-2</v>
      </c>
      <c r="AY18">
        <v>3.0068314456062395E-2</v>
      </c>
    </row>
    <row r="19" spans="1:51" x14ac:dyDescent="0.3">
      <c r="A19" s="1">
        <v>43580</v>
      </c>
      <c r="B19">
        <v>6.1031028877627236E-3</v>
      </c>
      <c r="C19">
        <v>-9.2514388632597644E-2</v>
      </c>
      <c r="D19">
        <v>3.5853500795862359E-2</v>
      </c>
      <c r="E19">
        <v>-9.5945717409737341E-2</v>
      </c>
      <c r="F19">
        <v>2.0538423029660913E-2</v>
      </c>
      <c r="G19">
        <v>2.9846677117368881E-2</v>
      </c>
      <c r="H19">
        <v>4.3136776953063283E-3</v>
      </c>
      <c r="I19">
        <v>0.41930850102776585</v>
      </c>
      <c r="J19">
        <v>2.7721277168432534E-2</v>
      </c>
      <c r="K19">
        <v>1.3313476322727946E-2</v>
      </c>
      <c r="L19">
        <v>-9.8092596288528178E-3</v>
      </c>
      <c r="M19">
        <v>4.0835385318479522E-3</v>
      </c>
      <c r="N19">
        <v>6.9048981311714552E-2</v>
      </c>
      <c r="O19">
        <v>-8.706519300469151E-2</v>
      </c>
      <c r="P19">
        <v>-8.2025135197349996E-4</v>
      </c>
      <c r="Q19">
        <v>9.1632808846819236E-2</v>
      </c>
      <c r="R19">
        <v>2.4294051227075619E-2</v>
      </c>
      <c r="S19">
        <v>5.3527371985157779E-2</v>
      </c>
      <c r="T19">
        <v>2.0211433999897777E-2</v>
      </c>
      <c r="U19">
        <v>0.10725703248881169</v>
      </c>
      <c r="V19">
        <v>6.4639267072733264E-2</v>
      </c>
      <c r="W19">
        <v>-5.160574344843627E-3</v>
      </c>
      <c r="X19">
        <v>6.4992176836330406E-3</v>
      </c>
      <c r="Y19">
        <v>3.3744848958805584E-2</v>
      </c>
      <c r="Z19">
        <v>5.6437854869151427E-2</v>
      </c>
      <c r="AA19">
        <v>-3.4562027465241729E-2</v>
      </c>
      <c r="AB19">
        <v>5.4384253750958012E-2</v>
      </c>
      <c r="AC19">
        <v>4.0900806771032916E-2</v>
      </c>
      <c r="AD19">
        <v>6.6838736504422291E-2</v>
      </c>
      <c r="AE19">
        <v>3.0959776860385313E-2</v>
      </c>
      <c r="AF19">
        <v>2.3806025469692682E-2</v>
      </c>
      <c r="AG19">
        <v>8.2547171515753637E-2</v>
      </c>
      <c r="AH19">
        <v>3.5213557507866033E-2</v>
      </c>
      <c r="AI19">
        <v>7.6775748602262994E-2</v>
      </c>
      <c r="AJ19">
        <v>4.0795390121062036E-2</v>
      </c>
      <c r="AK19">
        <v>6.1773742074269333E-2</v>
      </c>
      <c r="AL19">
        <v>7.4501326103063037E-2</v>
      </c>
      <c r="AM19">
        <v>3.2483973832942326E-2</v>
      </c>
      <c r="AN19">
        <v>2.6893988709910999E-2</v>
      </c>
      <c r="AO19">
        <v>5.4732880806737882E-2</v>
      </c>
      <c r="AP19">
        <v>3.4173681793085775E-2</v>
      </c>
      <c r="AQ19">
        <v>0.13160983410321214</v>
      </c>
      <c r="AR19">
        <v>2.8721861178174657E-2</v>
      </c>
      <c r="AS19">
        <v>-3.809192288094565E-2</v>
      </c>
      <c r="AT19">
        <v>5.6383684181306459E-2</v>
      </c>
      <c r="AU19">
        <v>-0.17670018817452393</v>
      </c>
      <c r="AV19">
        <v>0.20591863824387113</v>
      </c>
      <c r="AW19">
        <v>5.5457561150389356E-2</v>
      </c>
      <c r="AX19">
        <v>7.1521541448865245E-2</v>
      </c>
      <c r="AY19">
        <v>3.192952895597434E-2</v>
      </c>
    </row>
    <row r="20" spans="1:51" x14ac:dyDescent="0.3">
      <c r="A20" s="1">
        <v>43581</v>
      </c>
      <c r="B20">
        <v>2.1061627874433775E-2</v>
      </c>
      <c r="C20">
        <v>-9.7888990845182322E-2</v>
      </c>
      <c r="D20">
        <v>5.0427791048753945E-2</v>
      </c>
      <c r="E20">
        <v>-7.9920787834288687E-2</v>
      </c>
      <c r="F20">
        <v>3.602494229082176E-2</v>
      </c>
      <c r="G20">
        <v>3.4793751128224137E-2</v>
      </c>
      <c r="H20">
        <v>1.434012472469437E-2</v>
      </c>
      <c r="I20">
        <v>0.43776388593230287</v>
      </c>
      <c r="J20">
        <v>3.628681786411625E-2</v>
      </c>
      <c r="K20">
        <v>3.0911189673588635E-2</v>
      </c>
      <c r="L20">
        <v>-7.1275362031606448E-3</v>
      </c>
      <c r="M20">
        <v>2.9064180824174835E-2</v>
      </c>
      <c r="N20">
        <v>6.0186820098116378E-2</v>
      </c>
      <c r="O20">
        <v>-7.8782651606643661E-2</v>
      </c>
      <c r="P20">
        <v>1.3850206274575561E-2</v>
      </c>
      <c r="Q20">
        <v>9.9202597956571159E-2</v>
      </c>
      <c r="R20">
        <v>1.0877600158574086E-2</v>
      </c>
      <c r="S20">
        <v>6.2503439070701439E-2</v>
      </c>
      <c r="T20">
        <v>1.5689607124286353E-2</v>
      </c>
      <c r="U20">
        <v>0.11364477273573381</v>
      </c>
      <c r="V20">
        <v>5.8400640602347731E-2</v>
      </c>
      <c r="W20">
        <v>1.2163224174995269E-2</v>
      </c>
      <c r="X20">
        <v>-7.483474177842897E-4</v>
      </c>
      <c r="Y20">
        <v>2.7950111481628293E-3</v>
      </c>
      <c r="Z20">
        <v>-3.3477062229687937E-2</v>
      </c>
      <c r="AA20">
        <v>-2.3355673336852845E-2</v>
      </c>
      <c r="AB20">
        <v>6.2337941386529261E-2</v>
      </c>
      <c r="AC20">
        <v>6.1185102626821863E-2</v>
      </c>
      <c r="AD20">
        <v>7.8187454975411574E-2</v>
      </c>
      <c r="AE20">
        <v>2.2971137007880893E-2</v>
      </c>
      <c r="AF20">
        <v>3.5667857501893274E-2</v>
      </c>
      <c r="AG20">
        <v>8.8276967515776739E-2</v>
      </c>
      <c r="AH20">
        <v>3.4850440455507781E-2</v>
      </c>
      <c r="AI20">
        <v>7.71171557545548E-2</v>
      </c>
      <c r="AJ20">
        <v>5.7196700212062579E-2</v>
      </c>
      <c r="AK20">
        <v>5.6731163999895862E-2</v>
      </c>
      <c r="AL20">
        <v>3.6163254025076808E-2</v>
      </c>
      <c r="AM20">
        <v>3.5010970168662725E-2</v>
      </c>
      <c r="AN20">
        <v>-2.0294534758815819E-2</v>
      </c>
      <c r="AO20">
        <v>4.0737707745838958E-2</v>
      </c>
      <c r="AP20">
        <v>3.6314318141476898E-2</v>
      </c>
      <c r="AQ20">
        <v>0.14725613453539665</v>
      </c>
      <c r="AR20">
        <v>3.3078330555280311E-2</v>
      </c>
      <c r="AS20">
        <v>-3.9979676338237291E-2</v>
      </c>
      <c r="AT20">
        <v>3.9327280553131727E-2</v>
      </c>
      <c r="AU20">
        <v>-0.17347316157453851</v>
      </c>
      <c r="AV20">
        <v>0.22544652895419426</v>
      </c>
      <c r="AW20">
        <v>2.5573927122587214E-2</v>
      </c>
      <c r="AX20">
        <v>6.6747567039983746E-2</v>
      </c>
      <c r="AY20">
        <v>4.2889830917368532E-2</v>
      </c>
    </row>
    <row r="21" spans="1:51" x14ac:dyDescent="0.3">
      <c r="A21" s="1">
        <v>43584</v>
      </c>
      <c r="B21">
        <v>3.2005704470046581E-2</v>
      </c>
      <c r="C21">
        <v>-0.1201394725919156</v>
      </c>
      <c r="D21">
        <v>5.8744192295855036E-2</v>
      </c>
      <c r="E21">
        <v>-7.71685702281939E-2</v>
      </c>
      <c r="F21">
        <v>5.0849825726145714E-2</v>
      </c>
      <c r="G21">
        <v>2.7956655856677948E-2</v>
      </c>
      <c r="H21">
        <v>1.4152861188692079E-2</v>
      </c>
      <c r="I21">
        <v>0.44480453947890053</v>
      </c>
      <c r="J21">
        <v>3.5720667089823466E-2</v>
      </c>
      <c r="K21">
        <v>2.7295824677852187E-2</v>
      </c>
      <c r="L21">
        <v>-4.7500876994588381E-3</v>
      </c>
      <c r="M21">
        <v>1.8862016237026324E-2</v>
      </c>
      <c r="N21">
        <v>5.8909454185589682E-2</v>
      </c>
      <c r="O21">
        <v>-9.2554051111130242E-2</v>
      </c>
      <c r="P21">
        <v>1.2265744998218198E-2</v>
      </c>
      <c r="Q21">
        <v>0.11361682226010106</v>
      </c>
      <c r="R21">
        <v>1.8981960180935009E-2</v>
      </c>
      <c r="S21">
        <v>7.6342031100369634E-2</v>
      </c>
      <c r="T21">
        <v>2.3131351448821724E-2</v>
      </c>
      <c r="U21">
        <v>0.11233656206221754</v>
      </c>
      <c r="V21">
        <v>7.0956073848916001E-2</v>
      </c>
      <c r="W21">
        <v>9.2271528207402698E-3</v>
      </c>
      <c r="X21">
        <v>1.1382692854866594E-3</v>
      </c>
      <c r="Y21">
        <v>2.8492560634465813E-2</v>
      </c>
      <c r="Z21">
        <v>-5.8653501929026741E-2</v>
      </c>
      <c r="AA21">
        <v>-1.6836798407821596E-2</v>
      </c>
      <c r="AB21">
        <v>5.5523091787721857E-2</v>
      </c>
      <c r="AC21">
        <v>7.8561354062096744E-2</v>
      </c>
      <c r="AD21">
        <v>0.1000547915560539</v>
      </c>
      <c r="AE21">
        <v>2.7445006420856677E-2</v>
      </c>
      <c r="AF21">
        <v>4.3155721128755098E-2</v>
      </c>
      <c r="AG21">
        <v>8.7353143170598613E-2</v>
      </c>
      <c r="AH21">
        <v>2.9765028063236776E-2</v>
      </c>
      <c r="AI21">
        <v>7.2765931278828577E-2</v>
      </c>
      <c r="AJ21">
        <v>5.7980021908037305E-2</v>
      </c>
      <c r="AK21">
        <v>5.1837723943774283E-2</v>
      </c>
      <c r="AL21">
        <v>2.7325900649687984E-2</v>
      </c>
      <c r="AM21">
        <v>4.4124112626353407E-2</v>
      </c>
      <c r="AN21">
        <v>-1.333167990113393E-2</v>
      </c>
      <c r="AO21">
        <v>3.3616274996233764E-2</v>
      </c>
      <c r="AP21">
        <v>3.8608644617444288E-2</v>
      </c>
      <c r="AQ21">
        <v>0.14370624131910836</v>
      </c>
      <c r="AR21">
        <v>3.4902591468384814E-2</v>
      </c>
      <c r="AS21">
        <v>-3.8339513161943839E-2</v>
      </c>
      <c r="AT21">
        <v>3.6799145312922277E-2</v>
      </c>
      <c r="AU21">
        <v>-0.16003886628313635</v>
      </c>
      <c r="AV21">
        <v>0.22101544777401771</v>
      </c>
      <c r="AW21">
        <v>3.1708065171237365E-2</v>
      </c>
      <c r="AX21">
        <v>6.8264924871224597E-2</v>
      </c>
      <c r="AY21">
        <v>4.307362405448989E-2</v>
      </c>
    </row>
    <row r="22" spans="1:51" x14ac:dyDescent="0.3">
      <c r="A22" s="1">
        <v>43585</v>
      </c>
      <c r="B22">
        <v>3.388227560579371E-2</v>
      </c>
      <c r="C22">
        <v>-0.11038656781096279</v>
      </c>
      <c r="D22">
        <v>3.225094478289281E-2</v>
      </c>
      <c r="E22">
        <v>-7.8013086194270609E-2</v>
      </c>
      <c r="F22">
        <v>6.171857821432869E-2</v>
      </c>
      <c r="G22">
        <v>2.5547240276080241E-2</v>
      </c>
      <c r="H22">
        <v>1.1342801293788729E-2</v>
      </c>
      <c r="I22">
        <v>0.43196785624062439</v>
      </c>
      <c r="J22">
        <v>3.0848657854854467E-2</v>
      </c>
      <c r="K22">
        <v>2.7235380798198316E-2</v>
      </c>
      <c r="L22">
        <v>-6.0486823366015408E-2</v>
      </c>
      <c r="M22">
        <v>3.5086510310382568E-2</v>
      </c>
      <c r="N22">
        <v>6.6823088839408351E-2</v>
      </c>
      <c r="O22">
        <v>-8.7654541012579523E-2</v>
      </c>
      <c r="P22">
        <v>1.3654330137668147E-2</v>
      </c>
      <c r="Q22">
        <v>0.11301403148033007</v>
      </c>
      <c r="R22">
        <v>3.2880392420499782E-2</v>
      </c>
      <c r="S22">
        <v>7.0167115736256336E-2</v>
      </c>
      <c r="T22">
        <v>4.1294591378343681E-2</v>
      </c>
      <c r="U22">
        <v>0.11869207241622293</v>
      </c>
      <c r="V22">
        <v>5.7827012378974918E-2</v>
      </c>
      <c r="W22">
        <v>1.96316461196403E-2</v>
      </c>
      <c r="X22">
        <v>6.2553217681544648E-3</v>
      </c>
      <c r="Y22">
        <v>2.2408068919168356E-2</v>
      </c>
      <c r="Z22">
        <v>-6.0023078910196204E-2</v>
      </c>
      <c r="AA22">
        <v>-1.4246149785448137E-2</v>
      </c>
      <c r="AB22">
        <v>5.3356172400463642E-2</v>
      </c>
      <c r="AC22">
        <v>7.7484270312212167E-2</v>
      </c>
      <c r="AD22">
        <v>9.5408807723826983E-2</v>
      </c>
      <c r="AE22">
        <v>2.4238168139550265E-2</v>
      </c>
      <c r="AF22">
        <v>4.4861490359981659E-2</v>
      </c>
      <c r="AG22">
        <v>9.3749159636100532E-2</v>
      </c>
      <c r="AH22">
        <v>3.1590593068978046E-2</v>
      </c>
      <c r="AI22">
        <v>8.2448900258722646E-2</v>
      </c>
      <c r="AJ22">
        <v>6.2832878214728494E-2</v>
      </c>
      <c r="AK22">
        <v>7.2561333185462984E-2</v>
      </c>
      <c r="AL22">
        <v>4.0204770726828487E-2</v>
      </c>
      <c r="AM22">
        <v>4.6929473464089488E-2</v>
      </c>
      <c r="AN22">
        <v>-4.0192674099431835E-3</v>
      </c>
      <c r="AO22">
        <v>4.1233967727771215E-2</v>
      </c>
      <c r="AP22">
        <v>4.9343493656165416E-2</v>
      </c>
      <c r="AQ22">
        <v>0.11466810735471367</v>
      </c>
      <c r="AR22">
        <v>6.3672875775984905E-2</v>
      </c>
      <c r="AS22">
        <v>-2.3381623147176733E-2</v>
      </c>
      <c r="AT22">
        <v>5.2697749140726002E-2</v>
      </c>
      <c r="AU22">
        <v>-0.1598521822069322</v>
      </c>
      <c r="AV22">
        <v>0.20428886183454098</v>
      </c>
      <c r="AW22">
        <v>3.3828727946081383E-2</v>
      </c>
      <c r="AX22">
        <v>4.9008800282470011E-2</v>
      </c>
      <c r="AY22">
        <v>5.0973755709441293E-2</v>
      </c>
    </row>
    <row r="23" spans="1:51" x14ac:dyDescent="0.3">
      <c r="A23" s="1">
        <v>43586</v>
      </c>
      <c r="B23">
        <v>4.0653501408431048E-2</v>
      </c>
      <c r="C23">
        <v>-0.13421139559849182</v>
      </c>
      <c r="D23">
        <v>2.7116065288160685E-2</v>
      </c>
      <c r="E23">
        <v>-7.5794396330957192E-2</v>
      </c>
      <c r="F23">
        <v>4.1321019009488591E-2</v>
      </c>
      <c r="G23">
        <v>1.0503281623034488E-2</v>
      </c>
      <c r="H23">
        <v>-7.2556957943195055E-3</v>
      </c>
      <c r="I23">
        <v>0.43475439856434295</v>
      </c>
      <c r="J23">
        <v>8.8744571667369598E-3</v>
      </c>
      <c r="K23">
        <v>7.8824211133948774E-3</v>
      </c>
      <c r="L23">
        <v>-4.6044130851921716E-2</v>
      </c>
      <c r="M23">
        <v>2.0529745609849104E-2</v>
      </c>
      <c r="N23">
        <v>4.8820133998152659E-2</v>
      </c>
      <c r="O23">
        <v>-0.10398803109717836</v>
      </c>
      <c r="P23">
        <v>1.1871439416620388E-2</v>
      </c>
      <c r="Q23">
        <v>0.10534492697223541</v>
      </c>
      <c r="R23">
        <v>2.5085699299172926E-2</v>
      </c>
      <c r="S23">
        <v>5.9702798502716536E-2</v>
      </c>
      <c r="T23">
        <v>4.286490589200953E-2</v>
      </c>
      <c r="U23">
        <v>0.10196356370242554</v>
      </c>
      <c r="V23">
        <v>1.9393936356973951E-2</v>
      </c>
      <c r="W23">
        <v>1.6523029282769608E-2</v>
      </c>
      <c r="X23">
        <v>-9.7916323398578031E-3</v>
      </c>
      <c r="Y23">
        <v>2.3128286358800043E-2</v>
      </c>
      <c r="Z23">
        <v>-6.5509077501464619E-2</v>
      </c>
      <c r="AA23">
        <v>-1.9737053106869795E-2</v>
      </c>
      <c r="AB23">
        <v>2.3678284970934604E-2</v>
      </c>
      <c r="AC23">
        <v>6.955145596906398E-2</v>
      </c>
      <c r="AD23">
        <v>8.4942130531798998E-2</v>
      </c>
      <c r="AE23">
        <v>1.7625113951157623E-2</v>
      </c>
      <c r="AF23">
        <v>3.4887637369484636E-2</v>
      </c>
      <c r="AG23">
        <v>7.2922099117155526E-2</v>
      </c>
      <c r="AH23">
        <v>1.4462280597489663E-2</v>
      </c>
      <c r="AI23">
        <v>6.9379264251595019E-2</v>
      </c>
      <c r="AJ23">
        <v>-1.2568363384047876E-2</v>
      </c>
      <c r="AK23">
        <v>5.9312871322780514E-2</v>
      </c>
      <c r="AL23">
        <v>3.3944987094307155E-2</v>
      </c>
      <c r="AM23">
        <v>3.3976781973122816E-2</v>
      </c>
      <c r="AN23">
        <v>-6.9474013863318751E-3</v>
      </c>
      <c r="AO23">
        <v>1.717902969123819E-2</v>
      </c>
      <c r="AP23">
        <v>4.301782053520109E-2</v>
      </c>
      <c r="AQ23">
        <v>0.12636763160722253</v>
      </c>
      <c r="AR23">
        <v>4.2079066759996619E-2</v>
      </c>
      <c r="AS23">
        <v>-2.2625824041561438E-2</v>
      </c>
      <c r="AT23">
        <v>5.6099939236892049E-2</v>
      </c>
      <c r="AU23">
        <v>-0.15779881475830038</v>
      </c>
      <c r="AV23">
        <v>0.19998137640608249</v>
      </c>
      <c r="AW23">
        <v>3.3431968263456846E-2</v>
      </c>
      <c r="AX23">
        <v>9.8094345933171567E-2</v>
      </c>
      <c r="AY23">
        <v>6.8472811356915853E-2</v>
      </c>
    </row>
    <row r="24" spans="1:51" x14ac:dyDescent="0.3">
      <c r="A24" s="1">
        <v>43587</v>
      </c>
      <c r="B24">
        <v>5.8899153410536753E-2</v>
      </c>
      <c r="C24">
        <v>-0.14146731211135732</v>
      </c>
      <c r="D24">
        <v>1.42128566460068E-2</v>
      </c>
      <c r="E24">
        <v>-8.0643637266554435E-2</v>
      </c>
      <c r="F24">
        <v>2.8227703599429943E-2</v>
      </c>
      <c r="G24">
        <v>7.8409840136588471E-3</v>
      </c>
      <c r="H24">
        <v>-3.4272694477814891E-3</v>
      </c>
      <c r="I24">
        <v>0.4436694187286907</v>
      </c>
      <c r="J24">
        <v>1.5402819545720092E-3</v>
      </c>
      <c r="K24">
        <v>5.9089890329719896E-3</v>
      </c>
      <c r="L24">
        <v>-6.8637746040706826E-2</v>
      </c>
      <c r="M24">
        <v>2.6533745213244031E-2</v>
      </c>
      <c r="N24">
        <v>5.5361856599532855E-2</v>
      </c>
      <c r="O24">
        <v>-0.10101401780243591</v>
      </c>
      <c r="P24">
        <v>-3.3101640566726154E-3</v>
      </c>
      <c r="Q24">
        <v>0.10751584120597235</v>
      </c>
      <c r="R24">
        <v>4.3370965109156168E-2</v>
      </c>
      <c r="S24">
        <v>6.7634089509206463E-2</v>
      </c>
      <c r="T24">
        <v>3.3206799675467358E-2</v>
      </c>
      <c r="U24">
        <v>0.11608393322009236</v>
      </c>
      <c r="V24">
        <v>-1.3594381074870654E-3</v>
      </c>
      <c r="W24">
        <v>1.5548515467297075E-2</v>
      </c>
      <c r="X24">
        <v>-5.2384277478766395E-3</v>
      </c>
      <c r="Y24">
        <v>2.600704650107355E-2</v>
      </c>
      <c r="Z24">
        <v>-6.9646099658577265E-2</v>
      </c>
      <c r="AA24">
        <v>-2.5258272912456858E-2</v>
      </c>
      <c r="AB24">
        <v>7.8881643986356553E-2</v>
      </c>
      <c r="AC24">
        <v>6.504867778209078E-2</v>
      </c>
      <c r="AD24">
        <v>9.0659594084834927E-2</v>
      </c>
      <c r="AE24">
        <v>6.1101871542993402E-3</v>
      </c>
      <c r="AF24">
        <v>2.4629029815594783E-2</v>
      </c>
      <c r="AG24">
        <v>5.9862973704375544E-2</v>
      </c>
      <c r="AH24">
        <v>2.3917265483917038E-2</v>
      </c>
      <c r="AI24">
        <v>7.9440292576372751E-2</v>
      </c>
      <c r="AJ24">
        <v>-2.9643274450203982E-3</v>
      </c>
      <c r="AK24">
        <v>7.9016429407910427E-2</v>
      </c>
      <c r="AL24">
        <v>1.3472596914092083E-2</v>
      </c>
      <c r="AM24">
        <v>3.1142558343971838E-2</v>
      </c>
      <c r="AN24">
        <v>8.124294581424274E-3</v>
      </c>
      <c r="AO24">
        <v>2.8295672401973171E-2</v>
      </c>
      <c r="AP24">
        <v>3.9795618304428571E-2</v>
      </c>
      <c r="AQ24">
        <v>0.12239889574976637</v>
      </c>
      <c r="AR24">
        <v>3.580772339144056E-2</v>
      </c>
      <c r="AS24">
        <v>5.418205608851312E-3</v>
      </c>
      <c r="AT24">
        <v>8.2207510296253061E-2</v>
      </c>
      <c r="AU24">
        <v>-0.1557495798421954</v>
      </c>
      <c r="AV24">
        <v>0.18355669119787932</v>
      </c>
      <c r="AW24">
        <v>4.8912227181682533E-2</v>
      </c>
      <c r="AX24">
        <v>9.1586643064935913E-2</v>
      </c>
      <c r="AY24">
        <v>4.1779917259614274E-2</v>
      </c>
    </row>
    <row r="25" spans="1:51" x14ac:dyDescent="0.3">
      <c r="A25" s="1">
        <v>43588</v>
      </c>
      <c r="B25">
        <v>5.9953179104874854E-2</v>
      </c>
      <c r="C25">
        <v>-0.13748066992627883</v>
      </c>
      <c r="D25">
        <v>2.8591901096595707E-2</v>
      </c>
      <c r="E25">
        <v>-0.10077077667064049</v>
      </c>
      <c r="F25">
        <v>4.9469198669439884E-2</v>
      </c>
      <c r="G25">
        <v>1.676258968737776E-2</v>
      </c>
      <c r="H25">
        <v>4.6916038148391515E-2</v>
      </c>
      <c r="I25">
        <v>0.46834241851463343</v>
      </c>
      <c r="J25">
        <v>6.5830347259034916E-3</v>
      </c>
      <c r="K25">
        <v>1.5239731054460526E-2</v>
      </c>
      <c r="L25">
        <v>-5.5654871771549486E-2</v>
      </c>
      <c r="M25">
        <v>3.1459938413003097E-2</v>
      </c>
      <c r="N25">
        <v>5.5923519605846739E-2</v>
      </c>
      <c r="O25">
        <v>-0.10546173496813771</v>
      </c>
      <c r="P25">
        <v>-4.3176468493248965E-3</v>
      </c>
      <c r="Q25">
        <v>0.11366776165643888</v>
      </c>
      <c r="R25">
        <v>4.1375731061515153E-2</v>
      </c>
      <c r="S25">
        <v>7.4519257042876985E-2</v>
      </c>
      <c r="T25">
        <v>3.285842773472214E-2</v>
      </c>
      <c r="U25">
        <v>0.12062855656443705</v>
      </c>
      <c r="V25">
        <v>-1.8315207894398E-2</v>
      </c>
      <c r="W25">
        <v>1.3987878705923662E-2</v>
      </c>
      <c r="X25">
        <v>2.7141128707929285E-3</v>
      </c>
      <c r="Y25">
        <v>1.8113153541575833E-2</v>
      </c>
      <c r="Z25">
        <v>-4.5907241016221123E-2</v>
      </c>
      <c r="AA25">
        <v>-2.2645626834199239E-2</v>
      </c>
      <c r="AB25">
        <v>7.6407200807648179E-2</v>
      </c>
      <c r="AC25">
        <v>5.6236387290812928E-2</v>
      </c>
      <c r="AD25">
        <v>0.10153078484133515</v>
      </c>
      <c r="AE25">
        <v>6.1101871542993402E-3</v>
      </c>
      <c r="AF25">
        <v>3.0339102470061774E-2</v>
      </c>
      <c r="AG25">
        <v>8.1176575582761923E-2</v>
      </c>
      <c r="AH25">
        <v>1.6203671347820525E-2</v>
      </c>
      <c r="AI25">
        <v>8.6124705308270211E-2</v>
      </c>
      <c r="AJ25">
        <v>2.1234647660256956E-2</v>
      </c>
      <c r="AK25">
        <v>7.893096413250078E-2</v>
      </c>
      <c r="AL25">
        <v>3.4372865548665477E-2</v>
      </c>
      <c r="AM25">
        <v>3.4685635801425252E-2</v>
      </c>
      <c r="AN25">
        <v>7.1417124420901645E-3</v>
      </c>
      <c r="AO25">
        <v>2.6057040536372589E-2</v>
      </c>
      <c r="AP25">
        <v>4.6418581154728633E-2</v>
      </c>
      <c r="AQ25">
        <v>0.1347649064276788</v>
      </c>
      <c r="AR25">
        <v>3.8882283736893508E-2</v>
      </c>
      <c r="AS25">
        <v>7.7491774139212266E-3</v>
      </c>
      <c r="AT25">
        <v>4.7071490213154821E-2</v>
      </c>
      <c r="AU25">
        <v>-0.15035827197627738</v>
      </c>
      <c r="AV25">
        <v>0.18497310225388774</v>
      </c>
      <c r="AW25">
        <v>2.8456201123050695E-2</v>
      </c>
      <c r="AX25">
        <v>0.10401791802969962</v>
      </c>
      <c r="AY25">
        <v>5.7425014895624571E-2</v>
      </c>
    </row>
    <row r="26" spans="1:51" x14ac:dyDescent="0.3">
      <c r="A26" s="1">
        <v>43591</v>
      </c>
      <c r="B26">
        <v>4.2544760899867473E-2</v>
      </c>
      <c r="C26">
        <v>-0.14674598647899839</v>
      </c>
      <c r="D26">
        <v>1.0293012220297326E-2</v>
      </c>
      <c r="E26">
        <v>-8.7149133427397274E-2</v>
      </c>
      <c r="F26">
        <v>4.2746098006227085E-2</v>
      </c>
      <c r="G26">
        <v>7.4325104000355635E-3</v>
      </c>
      <c r="H26">
        <v>6.7613186997442121E-2</v>
      </c>
      <c r="I26">
        <v>0.45669500024102627</v>
      </c>
      <c r="J26">
        <v>-1.8271064376716439E-2</v>
      </c>
      <c r="K26">
        <v>1.009710817843823E-2</v>
      </c>
      <c r="L26">
        <v>-7.0972168479238595E-2</v>
      </c>
      <c r="M26">
        <v>2.7689154441624786E-2</v>
      </c>
      <c r="N26">
        <v>5.3197004548931948E-2</v>
      </c>
      <c r="O26">
        <v>-9.7271207671118409E-2</v>
      </c>
      <c r="P26">
        <v>-1.2083707431716051E-2</v>
      </c>
      <c r="Q26">
        <v>0.10479763774505113</v>
      </c>
      <c r="R26">
        <v>4.0442768402638607E-2</v>
      </c>
      <c r="S26">
        <v>6.670421724088027E-2</v>
      </c>
      <c r="T26">
        <v>1.974515121303233E-2</v>
      </c>
      <c r="U26">
        <v>0.10503505299410265</v>
      </c>
      <c r="V26">
        <v>-2.4733139594438125E-2</v>
      </c>
      <c r="W26">
        <v>1.9263351924750149E-2</v>
      </c>
      <c r="X26">
        <v>1.1197566608337484E-3</v>
      </c>
      <c r="Y26">
        <v>2.9233471927615495E-3</v>
      </c>
      <c r="Z26">
        <v>-5.0087273986376912E-2</v>
      </c>
      <c r="AA26">
        <v>-2.6228687075552704E-2</v>
      </c>
      <c r="AB26">
        <v>4.8058546365814192E-2</v>
      </c>
      <c r="AC26">
        <v>3.255424766693471E-2</v>
      </c>
      <c r="AD26">
        <v>9.7851755445753974E-2</v>
      </c>
      <c r="AE26">
        <v>-2.6039808947231347E-4</v>
      </c>
      <c r="AF26">
        <v>3.1820172328065666E-2</v>
      </c>
      <c r="AG26">
        <v>7.5358142314607579E-2</v>
      </c>
      <c r="AH26">
        <v>1.9165024317794432E-2</v>
      </c>
      <c r="AI26">
        <v>7.2419066671331467E-2</v>
      </c>
      <c r="AJ26">
        <v>1.4879791119529862E-2</v>
      </c>
      <c r="AK26">
        <v>6.1658633109681338E-2</v>
      </c>
      <c r="AL26">
        <v>9.9634956360580285E-3</v>
      </c>
      <c r="AM26">
        <v>3.0340359370775283E-2</v>
      </c>
      <c r="AN26">
        <v>-1.0125053197589495E-2</v>
      </c>
      <c r="AO26">
        <v>2.1420019836594917E-2</v>
      </c>
      <c r="AP26">
        <v>4.3285484861931955E-2</v>
      </c>
      <c r="AQ26">
        <v>9.4048305785534581E-2</v>
      </c>
      <c r="AR26">
        <v>4.1665101593644782E-2</v>
      </c>
      <c r="AS26">
        <v>1.7826360295948862E-2</v>
      </c>
      <c r="AT26">
        <v>3.47427036253386E-2</v>
      </c>
      <c r="AU26">
        <v>-0.15331688821486089</v>
      </c>
      <c r="AV26">
        <v>0.18996083157744315</v>
      </c>
      <c r="AW26">
        <v>1.7150029268834022E-2</v>
      </c>
      <c r="AX26">
        <v>8.8575153353081748E-2</v>
      </c>
      <c r="AY26">
        <v>5.1444567485646298E-2</v>
      </c>
    </row>
    <row r="27" spans="1:51" x14ac:dyDescent="0.3">
      <c r="A27" s="1">
        <v>43592</v>
      </c>
      <c r="B27">
        <v>2.661394542720974E-2</v>
      </c>
      <c r="C27">
        <v>-0.12069394611815598</v>
      </c>
      <c r="D27">
        <v>2.1844551610926466E-2</v>
      </c>
      <c r="E27">
        <v>-9.8134617408082381E-2</v>
      </c>
      <c r="F27">
        <v>1.9514070554094487E-2</v>
      </c>
      <c r="G27">
        <v>3.7073923535945186E-3</v>
      </c>
      <c r="H27">
        <v>4.4845453499891996E-2</v>
      </c>
      <c r="I27">
        <v>0.42213406078740578</v>
      </c>
      <c r="J27">
        <v>-3.0596024854546822E-2</v>
      </c>
      <c r="K27">
        <v>-2.4364467206177243E-2</v>
      </c>
      <c r="L27">
        <v>-8.1765837558922083E-2</v>
      </c>
      <c r="M27">
        <v>1.8415812909254425E-2</v>
      </c>
      <c r="N27">
        <v>3.6230113101380024E-2</v>
      </c>
      <c r="O27">
        <v>-0.12804422587035369</v>
      </c>
      <c r="P27">
        <v>-2.0621987533568698E-2</v>
      </c>
      <c r="Q27">
        <v>8.846259391927902E-2</v>
      </c>
      <c r="R27">
        <v>1.8164204029548214E-2</v>
      </c>
      <c r="S27">
        <v>4.8653710150588059E-2</v>
      </c>
      <c r="T27">
        <v>6.0082864145909465E-3</v>
      </c>
      <c r="U27">
        <v>8.2545638348614281E-2</v>
      </c>
      <c r="V27">
        <v>-4.4515161354089505E-2</v>
      </c>
      <c r="W27">
        <v>1.4209861162922333E-2</v>
      </c>
      <c r="X27">
        <v>-1.5462976988923294E-2</v>
      </c>
      <c r="Y27">
        <v>-1.7274924915146039E-2</v>
      </c>
      <c r="Z27">
        <v>-6.4534774680490625E-2</v>
      </c>
      <c r="AA27">
        <v>-2.8190126556498551E-2</v>
      </c>
      <c r="AB27">
        <v>2.0341551471576347E-2</v>
      </c>
      <c r="AC27">
        <v>2.2722753319510458E-2</v>
      </c>
      <c r="AD27">
        <v>6.5896129953979088E-2</v>
      </c>
      <c r="AE27">
        <v>-2.1143348779502191E-2</v>
      </c>
      <c r="AF27">
        <v>1.9064552449750916E-2</v>
      </c>
      <c r="AG27">
        <v>5.4835375618650484E-2</v>
      </c>
      <c r="AH27">
        <v>4.9557567886764353E-3</v>
      </c>
      <c r="AI27">
        <v>5.5761046662716973E-2</v>
      </c>
      <c r="AJ27">
        <v>1.208417382448923E-4</v>
      </c>
      <c r="AK27">
        <v>5.078246498187633E-2</v>
      </c>
      <c r="AL27">
        <v>-3.7453775435046355E-2</v>
      </c>
      <c r="AM27">
        <v>-7.1602859913488803E-4</v>
      </c>
      <c r="AN27">
        <v>-4.7600805787316958E-2</v>
      </c>
      <c r="AO27">
        <v>-2.9249886833272454E-3</v>
      </c>
      <c r="AP27">
        <v>3.3149606052697567E-2</v>
      </c>
      <c r="AQ27">
        <v>5.4008718318906301E-2</v>
      </c>
      <c r="AR27">
        <v>2.7266738127647128E-2</v>
      </c>
      <c r="AS27">
        <v>3.6636867631298919E-3</v>
      </c>
      <c r="AT27">
        <v>4.1546213460941228E-4</v>
      </c>
      <c r="AU27">
        <v>-0.17149196898919472</v>
      </c>
      <c r="AV27">
        <v>0.17840526587880123</v>
      </c>
      <c r="AW27">
        <v>8.4052158353568052E-3</v>
      </c>
      <c r="AX27">
        <v>6.1618156937698454E-2</v>
      </c>
      <c r="AY27">
        <v>3.0113641121228718E-2</v>
      </c>
    </row>
    <row r="28" spans="1:51" x14ac:dyDescent="0.3">
      <c r="A28" s="1">
        <v>43593</v>
      </c>
      <c r="B28">
        <v>2.1024030274800931E-2</v>
      </c>
      <c r="C28">
        <v>-0.13762098902049935</v>
      </c>
      <c r="D28">
        <v>1.3539312456905095E-2</v>
      </c>
      <c r="E28">
        <v>-8.5733086481786458E-2</v>
      </c>
      <c r="F28">
        <v>1.8431246746319574E-2</v>
      </c>
      <c r="G28">
        <v>1.2878494062798285E-2</v>
      </c>
      <c r="H28">
        <v>-6.9279066232989739E-2</v>
      </c>
      <c r="I28">
        <v>0.41438756910222707</v>
      </c>
      <c r="J28">
        <v>-2.7809577305402011E-2</v>
      </c>
      <c r="K28">
        <v>-2.4619362053400651E-2</v>
      </c>
      <c r="L28">
        <v>-9.043082362632926E-2</v>
      </c>
      <c r="M28">
        <v>2.1949745679380239E-2</v>
      </c>
      <c r="N28">
        <v>3.6475500372046055E-2</v>
      </c>
      <c r="O28">
        <v>-0.11382016372208292</v>
      </c>
      <c r="P28">
        <v>-2.0621987533568698E-2</v>
      </c>
      <c r="Q28">
        <v>8.3162736017053707E-2</v>
      </c>
      <c r="R28">
        <v>2.075668543062914E-2</v>
      </c>
      <c r="S28">
        <v>4.464298365148256E-2</v>
      </c>
      <c r="T28">
        <v>-6.6832463424522093E-3</v>
      </c>
      <c r="U28">
        <v>8.1395331322393405E-2</v>
      </c>
      <c r="V28">
        <v>-3.3394969972968092E-2</v>
      </c>
      <c r="W28">
        <v>7.9586986656391412E-3</v>
      </c>
      <c r="X28">
        <v>-1.0633206314044741E-2</v>
      </c>
      <c r="Y28">
        <v>-1.764978346986501E-2</v>
      </c>
      <c r="Z28">
        <v>-8.9098918896021506E-2</v>
      </c>
      <c r="AA28">
        <v>-3.5723726947572421E-2</v>
      </c>
      <c r="AB28">
        <v>3.6470583729640849E-2</v>
      </c>
      <c r="AC28">
        <v>1.4584071611695282E-2</v>
      </c>
      <c r="AD28">
        <v>6.6776333194647153E-2</v>
      </c>
      <c r="AE28">
        <v>-2.0769159281016081E-2</v>
      </c>
      <c r="AF28">
        <v>2.2497406649784613E-2</v>
      </c>
      <c r="AG28">
        <v>5.4755763974422389E-2</v>
      </c>
      <c r="AH28">
        <v>1.6000287502163424E-2</v>
      </c>
      <c r="AI28">
        <v>4.3736105924545021E-2</v>
      </c>
      <c r="AJ28">
        <v>-1.4859197280649772E-2</v>
      </c>
      <c r="AK28">
        <v>2.3249059929617677E-2</v>
      </c>
      <c r="AL28">
        <v>-4.8256599403642575E-2</v>
      </c>
      <c r="AM28">
        <v>6.9781830799274913E-2</v>
      </c>
      <c r="AN28">
        <v>-4.2921668066965069E-2</v>
      </c>
      <c r="AO28">
        <v>-8.7134548720235738E-4</v>
      </c>
      <c r="AP28">
        <v>3.3467074688417031E-2</v>
      </c>
      <c r="AQ28">
        <v>5.5924757171358697E-2</v>
      </c>
      <c r="AR28">
        <v>2.8368551653395913E-2</v>
      </c>
      <c r="AS28">
        <v>7.9806019441037712E-3</v>
      </c>
      <c r="AT28">
        <v>6.5195000235437339E-3</v>
      </c>
      <c r="AU28">
        <v>-0.16091391141863709</v>
      </c>
      <c r="AV28">
        <v>0.19002102481020489</v>
      </c>
      <c r="AW28">
        <v>4.2335726150231845E-2</v>
      </c>
      <c r="AX28">
        <v>6.1815309786510064E-2</v>
      </c>
      <c r="AY28">
        <v>3.644752943517815E-2</v>
      </c>
    </row>
    <row r="29" spans="1:51" x14ac:dyDescent="0.3">
      <c r="A29" s="1">
        <v>43594</v>
      </c>
      <c r="B29">
        <v>-1.9719456874696117E-3</v>
      </c>
      <c r="C29">
        <v>-0.14656139022474379</v>
      </c>
      <c r="D29">
        <v>-2.948457068878918E-3</v>
      </c>
      <c r="E29">
        <v>-9.169811649771209E-2</v>
      </c>
      <c r="F29">
        <v>1.4890472677784206E-2</v>
      </c>
      <c r="G29">
        <v>2.8117851730165788E-2</v>
      </c>
      <c r="H29">
        <v>-6.5991537846405435E-2</v>
      </c>
      <c r="I29">
        <v>0.40539769570901385</v>
      </c>
      <c r="J29">
        <v>-2.527230618751497E-2</v>
      </c>
      <c r="K29">
        <v>-2.8125692516830947E-2</v>
      </c>
      <c r="L29">
        <v>-9.8847769126983565E-2</v>
      </c>
      <c r="M29">
        <v>1.4050235117770704E-2</v>
      </c>
      <c r="N29">
        <v>4.2036556046324058E-2</v>
      </c>
      <c r="O29">
        <v>-0.11707581994249605</v>
      </c>
      <c r="P29">
        <v>-2.7490925340378225E-2</v>
      </c>
      <c r="Q29">
        <v>8.236348449516373E-2</v>
      </c>
      <c r="R29">
        <v>4.5617455424573627E-3</v>
      </c>
      <c r="S29">
        <v>4.1622859488201769E-2</v>
      </c>
      <c r="T29">
        <v>-4.4749788270570523E-3</v>
      </c>
      <c r="U29">
        <v>7.5987463114404519E-2</v>
      </c>
      <c r="V29">
        <v>-4.1948854656713275E-2</v>
      </c>
      <c r="W29">
        <v>1.857396211482587E-2</v>
      </c>
      <c r="X29">
        <v>9.1691615427047513E-4</v>
      </c>
      <c r="Y29">
        <v>-2.6648629117829392E-2</v>
      </c>
      <c r="Z29">
        <v>-0.14230775101589022</v>
      </c>
      <c r="AA29">
        <v>-3.3083488396079219E-2</v>
      </c>
      <c r="AB29">
        <v>4.090022566393392E-2</v>
      </c>
      <c r="AC29">
        <v>-6.5040077360988269E-3</v>
      </c>
      <c r="AD29">
        <v>5.8127778650278628E-2</v>
      </c>
      <c r="AE29">
        <v>-3.1055361469818465E-2</v>
      </c>
      <c r="AF29">
        <v>1.6588032532442232E-2</v>
      </c>
      <c r="AG29">
        <v>5.4676018039915619E-2</v>
      </c>
      <c r="AH29">
        <v>1.2852747633123607E-2</v>
      </c>
      <c r="AI29">
        <v>4.0093612836295756E-2</v>
      </c>
      <c r="AJ29">
        <v>-2.8884266119918345E-2</v>
      </c>
      <c r="AK29">
        <v>2.3249059929617677E-2</v>
      </c>
      <c r="AL29">
        <v>-5.4252308223995738E-2</v>
      </c>
      <c r="AM29">
        <v>6.9781830799274913E-2</v>
      </c>
      <c r="AN29">
        <v>-6.4368256406442059E-2</v>
      </c>
      <c r="AO29">
        <v>-3.8942821078754575E-3</v>
      </c>
      <c r="AP29">
        <v>3.3705220499662514E-2</v>
      </c>
      <c r="AQ29">
        <v>5.864608420628048E-2</v>
      </c>
      <c r="AR29">
        <v>2.8287040022506926E-2</v>
      </c>
      <c r="AS29">
        <v>1.7232884215494515E-3</v>
      </c>
      <c r="AT29">
        <v>1.5230841420718066E-3</v>
      </c>
      <c r="AU29">
        <v>-0.15979239995489491</v>
      </c>
      <c r="AV29">
        <v>0.17964985229707531</v>
      </c>
      <c r="AW29">
        <v>2.8815143320092607E-2</v>
      </c>
      <c r="AX29">
        <v>5.1071130544098731E-2</v>
      </c>
      <c r="AY29">
        <v>3.4966540047626005E-2</v>
      </c>
    </row>
    <row r="30" spans="1:51" x14ac:dyDescent="0.3">
      <c r="A30" s="1">
        <v>43595</v>
      </c>
      <c r="B30">
        <v>1.6894424548314912E-3</v>
      </c>
      <c r="C30">
        <v>-0.13921092617224806</v>
      </c>
      <c r="D30">
        <v>5.3006066536585017E-3</v>
      </c>
      <c r="E30">
        <v>-8.5697291379838059E-2</v>
      </c>
      <c r="F30">
        <v>2.4644277791152081E-2</v>
      </c>
      <c r="G30">
        <v>5.0151850102103546E-2</v>
      </c>
      <c r="H30">
        <v>-9.3843287678404108E-2</v>
      </c>
      <c r="I30">
        <v>0.42998593884096492</v>
      </c>
      <c r="J30">
        <v>-1.3582835001644367E-2</v>
      </c>
      <c r="K30">
        <v>-4.902584293133172E-3</v>
      </c>
      <c r="L30">
        <v>-9.3624024535737149E-2</v>
      </c>
      <c r="M30">
        <v>3.1030377153137723E-2</v>
      </c>
      <c r="N30">
        <v>3.2927838298990819E-2</v>
      </c>
      <c r="O30">
        <v>-0.12787991384936048</v>
      </c>
      <c r="P30">
        <v>-2.4187562314834765E-2</v>
      </c>
      <c r="Q30">
        <v>8.2274644531006191E-2</v>
      </c>
      <c r="R30">
        <v>-8.8563662662417553E-3</v>
      </c>
      <c r="S30">
        <v>3.7247239253906494E-2</v>
      </c>
      <c r="T30">
        <v>-4.8038933359638714E-3</v>
      </c>
      <c r="U30">
        <v>7.2312209955053386E-2</v>
      </c>
      <c r="V30">
        <v>-5.1398320267825204E-2</v>
      </c>
      <c r="W30">
        <v>2.1102663668524202E-2</v>
      </c>
      <c r="X30">
        <v>1.5497780266564232E-2</v>
      </c>
      <c r="Y30">
        <v>-2.7405361529738381E-2</v>
      </c>
      <c r="Z30">
        <v>-0.15131671731809881</v>
      </c>
      <c r="AA30">
        <v>-2.5183463181920884E-2</v>
      </c>
      <c r="AB30">
        <v>6.8463622487285436E-2</v>
      </c>
      <c r="AC30">
        <v>-1.1030402363866321E-2</v>
      </c>
      <c r="AD30">
        <v>6.2120159116405227E-2</v>
      </c>
      <c r="AE30">
        <v>-2.2740860019679121E-2</v>
      </c>
      <c r="AF30">
        <v>2.2219739946189976E-2</v>
      </c>
      <c r="AG30">
        <v>6.7664101461999304E-2</v>
      </c>
      <c r="AH30">
        <v>2.0282256147410638E-2</v>
      </c>
      <c r="AI30">
        <v>4.4106096137610407E-2</v>
      </c>
      <c r="AJ30">
        <v>-2.3914210673334435E-2</v>
      </c>
      <c r="AK30">
        <v>2.3701309387002101E-2</v>
      </c>
      <c r="AL30">
        <v>-6.6316056587169547E-2</v>
      </c>
      <c r="AM30">
        <v>6.0164651413251224E-2</v>
      </c>
      <c r="AN30">
        <v>-7.2418088316576923E-2</v>
      </c>
      <c r="AO30">
        <v>-3.8942821078754575E-3</v>
      </c>
      <c r="AP30">
        <v>4.9254486077905058E-2</v>
      </c>
      <c r="AQ30">
        <v>1.140776321277015E-2</v>
      </c>
      <c r="AR30">
        <v>3.6929111869412279E-2</v>
      </c>
      <c r="AS30">
        <v>2.1629194084609171E-3</v>
      </c>
      <c r="AT30">
        <v>-1.1389418447375621E-2</v>
      </c>
      <c r="AU30">
        <v>-0.16240639124764078</v>
      </c>
      <c r="AV30">
        <v>0.18301828972653866</v>
      </c>
      <c r="AW30">
        <v>2.7750579143500764E-2</v>
      </c>
      <c r="AX30">
        <v>3.7217646965401752E-2</v>
      </c>
      <c r="AY30">
        <v>4.2382226578665971E-2</v>
      </c>
    </row>
    <row r="31" spans="1:51" x14ac:dyDescent="0.3">
      <c r="A31" s="1">
        <v>43598</v>
      </c>
      <c r="B31">
        <v>-4.4766789968546439E-2</v>
      </c>
      <c r="C31">
        <v>-0.11400364128579876</v>
      </c>
      <c r="D31">
        <v>-2.9801016878353015E-2</v>
      </c>
      <c r="E31">
        <v>-0.12255284219541929</v>
      </c>
      <c r="F31">
        <v>-1.4065857853017949E-2</v>
      </c>
      <c r="G31">
        <v>1.5118602995447539E-2</v>
      </c>
      <c r="H31">
        <v>-0.1248102345718749</v>
      </c>
      <c r="I31">
        <v>0.40726928531267925</v>
      </c>
      <c r="J31">
        <v>-3.0497611430512217E-2</v>
      </c>
      <c r="K31">
        <v>-4.7356053813534915E-2</v>
      </c>
      <c r="L31">
        <v>-0.13227301543437209</v>
      </c>
      <c r="M31">
        <v>3.197362204620946E-2</v>
      </c>
      <c r="N31">
        <v>3.5450986249062622E-3</v>
      </c>
      <c r="O31">
        <v>-0.17283804237982769</v>
      </c>
      <c r="P31">
        <v>-4.3119611542157266E-2</v>
      </c>
      <c r="Q31">
        <v>5.5076987049611059E-2</v>
      </c>
      <c r="R31">
        <v>-6.8026328765539934E-2</v>
      </c>
      <c r="S31">
        <v>-7.7155397438605222E-3</v>
      </c>
      <c r="T31">
        <v>-3.9610990641214205E-2</v>
      </c>
      <c r="U31">
        <v>2.3802971136950957E-2</v>
      </c>
      <c r="V31">
        <v>-7.7113833768709839E-2</v>
      </c>
      <c r="W31">
        <v>2.5953273447665848E-2</v>
      </c>
      <c r="X31">
        <v>-5.1483452188842982E-3</v>
      </c>
      <c r="Y31">
        <v>-6.3755223847022147E-2</v>
      </c>
      <c r="Z31">
        <v>-0.18248561274734576</v>
      </c>
      <c r="AA31">
        <v>-3.008227403476893E-2</v>
      </c>
      <c r="AB31">
        <v>6.9472039781144357E-3</v>
      </c>
      <c r="AC31">
        <v>-2.7786965854808554E-2</v>
      </c>
      <c r="AD31">
        <v>1.0279203162230743E-2</v>
      </c>
      <c r="AE31">
        <v>-6.1346554456779168E-2</v>
      </c>
      <c r="AF31">
        <v>1.1881134790279191E-3</v>
      </c>
      <c r="AG31">
        <v>3.7930753395384653E-2</v>
      </c>
      <c r="AH31">
        <v>-1.2166169666811499E-2</v>
      </c>
      <c r="AI31">
        <v>-4.6505577032480705E-3</v>
      </c>
      <c r="AJ31">
        <v>-3.7045166265456508E-2</v>
      </c>
      <c r="AK31">
        <v>-3.3893613816757706E-2</v>
      </c>
      <c r="AL31">
        <v>-0.12889781929645305</v>
      </c>
      <c r="AM31">
        <v>3.5357122391659002E-2</v>
      </c>
      <c r="AN31">
        <v>-0.13384450436928641</v>
      </c>
      <c r="AO31">
        <v>-2.568486920009827E-2</v>
      </c>
      <c r="AP31">
        <v>4.2614464609149416E-2</v>
      </c>
      <c r="AQ31">
        <v>-5.0336753118531696E-2</v>
      </c>
      <c r="AR31">
        <v>1.247781497100986E-2</v>
      </c>
      <c r="AS31">
        <v>-2.3594029373129488E-2</v>
      </c>
      <c r="AT31">
        <v>-8.3215957184917255E-2</v>
      </c>
      <c r="AU31">
        <v>-0.18674175785802261</v>
      </c>
      <c r="AV31">
        <v>0.16287505692031412</v>
      </c>
      <c r="AW31">
        <v>-2.5799400875148315E-2</v>
      </c>
      <c r="AX31">
        <v>-2.0901799260565013E-2</v>
      </c>
      <c r="AY31">
        <v>1.3674067094371689E-2</v>
      </c>
    </row>
    <row r="32" spans="1:51" x14ac:dyDescent="0.3">
      <c r="A32" s="1">
        <v>43599</v>
      </c>
      <c r="B32">
        <v>-3.695919556384597E-2</v>
      </c>
      <c r="C32">
        <v>-0.1165917992595239</v>
      </c>
      <c r="D32">
        <v>-1.667190647205874E-2</v>
      </c>
      <c r="E32">
        <v>-7.6655893602253999E-2</v>
      </c>
      <c r="F32">
        <v>1.4738239307841017E-3</v>
      </c>
      <c r="G32">
        <v>2.4893070188368505E-2</v>
      </c>
      <c r="H32">
        <v>-0.1030711041370922</v>
      </c>
      <c r="I32">
        <v>0.4339709212414008</v>
      </c>
      <c r="J32">
        <v>-1.6684486168713875E-2</v>
      </c>
      <c r="K32">
        <v>-1.5230600383872916E-2</v>
      </c>
      <c r="L32">
        <v>-0.1167324824786713</v>
      </c>
      <c r="M32">
        <v>2.7167264873605323E-2</v>
      </c>
      <c r="N32">
        <v>-4.7417423315936347E-3</v>
      </c>
      <c r="O32">
        <v>-0.16086990729669326</v>
      </c>
      <c r="P32">
        <v>-3.8190373274894496E-2</v>
      </c>
      <c r="Q32">
        <v>6.3025886987772006E-2</v>
      </c>
      <c r="R32">
        <v>-6.0276622602514318E-2</v>
      </c>
      <c r="S32">
        <v>5.381824273365754E-3</v>
      </c>
      <c r="T32">
        <v>-1.0229382732696801E-2</v>
      </c>
      <c r="U32">
        <v>4.5789091571343032E-2</v>
      </c>
      <c r="V32">
        <v>-5.2422484731371899E-2</v>
      </c>
      <c r="W32">
        <v>2.9428844451587222E-2</v>
      </c>
      <c r="X32">
        <v>-1.8001391726853999E-3</v>
      </c>
      <c r="Y32">
        <v>-6.2183519793443831E-2</v>
      </c>
      <c r="Z32">
        <v>-0.17332564808425288</v>
      </c>
      <c r="AA32">
        <v>-9.7344208842474744E-3</v>
      </c>
      <c r="AB32">
        <v>4.8105740563480381E-2</v>
      </c>
      <c r="AC32">
        <v>-3.8938275300129943E-3</v>
      </c>
      <c r="AD32">
        <v>2.3948079440368142E-2</v>
      </c>
      <c r="AE32">
        <v>-4.7311460336406319E-2</v>
      </c>
      <c r="AF32">
        <v>1.949360331680694E-2</v>
      </c>
      <c r="AG32">
        <v>4.9118474746794649E-2</v>
      </c>
      <c r="AH32">
        <v>-1.0260673714901913E-2</v>
      </c>
      <c r="AI32">
        <v>1.3368284258164831E-2</v>
      </c>
      <c r="AJ32">
        <v>-2.7541144842474052E-2</v>
      </c>
      <c r="AK32">
        <v>-9.7163516471546751E-3</v>
      </c>
      <c r="AL32">
        <v>-9.0749387575145612E-2</v>
      </c>
      <c r="AM32">
        <v>6.46854086622769E-2</v>
      </c>
      <c r="AN32">
        <v>-0.11118751459006537</v>
      </c>
      <c r="AO32">
        <v>-1.8960046088795424E-2</v>
      </c>
      <c r="AP32">
        <v>4.4580500410672186E-2</v>
      </c>
      <c r="AQ32">
        <v>-3.8438893764624282E-2</v>
      </c>
      <c r="AR32">
        <v>3.1369136878860004E-2</v>
      </c>
      <c r="AS32">
        <v>-4.4450656985073334E-4</v>
      </c>
      <c r="AT32">
        <v>-6.3902339626519589E-2</v>
      </c>
      <c r="AU32">
        <v>-0.17791594746777295</v>
      </c>
      <c r="AV32">
        <v>0.17703681208905953</v>
      </c>
      <c r="AW32">
        <v>-3.2441250674541955E-4</v>
      </c>
      <c r="AX32">
        <v>-5.0715010472887068E-3</v>
      </c>
      <c r="AY32">
        <v>3.3378524996972136E-2</v>
      </c>
    </row>
    <row r="33" spans="1:51" x14ac:dyDescent="0.3">
      <c r="A33" s="1">
        <v>43600</v>
      </c>
      <c r="B33">
        <v>-2.4563802231999166E-2</v>
      </c>
      <c r="C33">
        <v>-0.12113281233055717</v>
      </c>
      <c r="D33">
        <v>-7.7626499646584746E-3</v>
      </c>
      <c r="E33">
        <v>-5.3392734037910006E-2</v>
      </c>
      <c r="F33">
        <v>1.9718590625669163E-2</v>
      </c>
      <c r="G33">
        <v>2.8695831937757266E-2</v>
      </c>
      <c r="H33">
        <v>-9.8815763711560312E-2</v>
      </c>
      <c r="I33">
        <v>0.43548026171941168</v>
      </c>
      <c r="J33">
        <v>-1.2620882303226555E-2</v>
      </c>
      <c r="K33">
        <v>-3.4272852972626167E-2</v>
      </c>
      <c r="L33">
        <v>-0.10974639235578731</v>
      </c>
      <c r="M33">
        <v>3.7583968373707033E-2</v>
      </c>
      <c r="N33">
        <v>1.738482621381765E-3</v>
      </c>
      <c r="O33">
        <v>-0.17716423073470966</v>
      </c>
      <c r="P33">
        <v>-3.5894368995035508E-2</v>
      </c>
      <c r="Q33">
        <v>5.9218802770353185E-2</v>
      </c>
      <c r="R33">
        <v>-5.6727399494573949E-2</v>
      </c>
      <c r="S33">
        <v>-6.148558178655894E-3</v>
      </c>
      <c r="T33">
        <v>-2.3816679859854917E-3</v>
      </c>
      <c r="U33">
        <v>6.1586219847699741E-2</v>
      </c>
      <c r="V33">
        <v>-4.8683344917406224E-2</v>
      </c>
      <c r="W33">
        <v>3.7895284948830654E-2</v>
      </c>
      <c r="X33">
        <v>6.1922887594603182E-3</v>
      </c>
      <c r="Y33">
        <v>-5.3552732337656894E-2</v>
      </c>
      <c r="Z33">
        <v>-0.16336326110340771</v>
      </c>
      <c r="AA33">
        <v>-4.5880558437182417E-3</v>
      </c>
      <c r="AB33">
        <v>5.7622578045178674E-2</v>
      </c>
      <c r="AC33">
        <v>-7.4066916817456807E-3</v>
      </c>
      <c r="AD33">
        <v>1.7972060646380683E-2</v>
      </c>
      <c r="AE33">
        <v>-3.9237721157635241E-2</v>
      </c>
      <c r="AF33">
        <v>3.5597348026218611E-2</v>
      </c>
      <c r="AG33">
        <v>6.3200658247810737E-2</v>
      </c>
      <c r="AH33">
        <v>-1.0451733879522362E-2</v>
      </c>
      <c r="AI33">
        <v>2.4831944925637117E-2</v>
      </c>
      <c r="AJ33">
        <v>-2.9595177926552196E-2</v>
      </c>
      <c r="AK33">
        <v>9.6282967728644753E-4</v>
      </c>
      <c r="AL33">
        <v>-7.1479826001241809E-2</v>
      </c>
      <c r="AM33">
        <v>6.2984875874999235E-2</v>
      </c>
      <c r="AN33">
        <v>-0.12636897409843906</v>
      </c>
      <c r="AO33">
        <v>-1.822944306232277E-2</v>
      </c>
      <c r="AP33">
        <v>5.9806972022892535E-2</v>
      </c>
      <c r="AQ33">
        <v>-2.2788558914232038E-2</v>
      </c>
      <c r="AR33">
        <v>4.4421074312192221E-2</v>
      </c>
      <c r="AS33">
        <v>3.4094455149321634E-3</v>
      </c>
      <c r="AT33">
        <v>-5.5708804644496568E-2</v>
      </c>
      <c r="AU33">
        <v>-0.17487300476187095</v>
      </c>
      <c r="AV33">
        <v>0.18814788559804274</v>
      </c>
      <c r="AW33">
        <v>6.4007726878032578E-3</v>
      </c>
      <c r="AX33">
        <v>6.9076887761144734E-3</v>
      </c>
      <c r="AY33">
        <v>3.2821073742819284E-2</v>
      </c>
    </row>
    <row r="34" spans="1:51" x14ac:dyDescent="0.3">
      <c r="A34" s="1">
        <v>43601</v>
      </c>
      <c r="B34">
        <v>-2.1165578463132162E-2</v>
      </c>
      <c r="C34">
        <v>-0.12569454026777993</v>
      </c>
      <c r="D34">
        <v>-7.495027867725601E-3</v>
      </c>
      <c r="E34">
        <v>-3.0348370401110603E-2</v>
      </c>
      <c r="F34">
        <v>4.4030348554350951E-2</v>
      </c>
      <c r="G34">
        <v>5.0806404334257982E-2</v>
      </c>
      <c r="H34">
        <v>-0.10834968300109593</v>
      </c>
      <c r="I34">
        <v>0.39548486310055475</v>
      </c>
      <c r="J34">
        <v>-9.4069979657491753E-3</v>
      </c>
      <c r="K34">
        <v>-1.2216887255407594E-2</v>
      </c>
      <c r="L34">
        <v>-0.10214818087701349</v>
      </c>
      <c r="M34">
        <v>5.0798631105514525E-2</v>
      </c>
      <c r="N34">
        <v>1.5970983544196793E-2</v>
      </c>
      <c r="O34">
        <v>-0.1905224611865004</v>
      </c>
      <c r="P34">
        <v>-3.0271702260382449E-2</v>
      </c>
      <c r="Q34">
        <v>7.2048621461483608E-2</v>
      </c>
      <c r="R34">
        <v>-4.3759651569455715E-2</v>
      </c>
      <c r="S34">
        <v>4.4558712328731653E-3</v>
      </c>
      <c r="T34">
        <v>-2.5642801055262066E-2</v>
      </c>
      <c r="U34">
        <v>5.6368381419368396E-2</v>
      </c>
      <c r="V34">
        <v>-3.4610488515465887E-2</v>
      </c>
      <c r="W34">
        <v>3.1980376298249347E-2</v>
      </c>
      <c r="X34">
        <v>1.7513676843993631E-2</v>
      </c>
      <c r="Y34">
        <v>-4.7718416147985887E-2</v>
      </c>
      <c r="Z34">
        <v>-0.16533608008571421</v>
      </c>
      <c r="AA34">
        <v>7.2519923465012015E-3</v>
      </c>
      <c r="AB34">
        <v>7.3213586021973587E-2</v>
      </c>
      <c r="AC34">
        <v>-1.5548333164052575E-2</v>
      </c>
      <c r="AD34">
        <v>3.5083163933151029E-2</v>
      </c>
      <c r="AE34">
        <v>2.73146065312867E-2</v>
      </c>
      <c r="AF34">
        <v>4.993229388782594E-2</v>
      </c>
      <c r="AG34">
        <v>8.6292199822756044E-2</v>
      </c>
      <c r="AH34">
        <v>-3.76470674922047E-3</v>
      </c>
      <c r="AI34">
        <v>1.5039584457362976E-2</v>
      </c>
      <c r="AJ34">
        <v>-2.5478569876370649E-2</v>
      </c>
      <c r="AK34">
        <v>-2.8604366535760151E-2</v>
      </c>
      <c r="AL34">
        <v>-8.0273081287384196E-2</v>
      </c>
      <c r="AM34">
        <v>8.9292742421123283E-2</v>
      </c>
      <c r="AN34">
        <v>-0.12254638042766053</v>
      </c>
      <c r="AO34">
        <v>-1.4996179257410813E-2</v>
      </c>
      <c r="AP34">
        <v>6.691947234568707E-2</v>
      </c>
      <c r="AQ34">
        <v>-6.3414287664005364E-3</v>
      </c>
      <c r="AR34">
        <v>6.1559380539205399E-2</v>
      </c>
      <c r="AS34">
        <v>7.7160342687055961E-3</v>
      </c>
      <c r="AT34">
        <v>-0.11615329446115008</v>
      </c>
      <c r="AU34">
        <v>-0.17942361950921815</v>
      </c>
      <c r="AV34">
        <v>0.19423642098028404</v>
      </c>
      <c r="AW34">
        <v>-6.5037497835394364E-2</v>
      </c>
      <c r="AX34">
        <v>2.5079610954134024E-3</v>
      </c>
      <c r="AY34">
        <v>3.5423826272991676E-2</v>
      </c>
    </row>
    <row r="35" spans="1:51" x14ac:dyDescent="0.3">
      <c r="A35" s="1">
        <v>43602</v>
      </c>
      <c r="B35">
        <v>-3.1094711928789875E-2</v>
      </c>
      <c r="C35">
        <v>-0.11358326159267806</v>
      </c>
      <c r="D35">
        <v>-1.7660946217693096E-2</v>
      </c>
      <c r="E35">
        <v>-4.7924107774848013E-2</v>
      </c>
      <c r="F35">
        <v>3.0981566482104927E-2</v>
      </c>
      <c r="G35">
        <v>4.1102176993092043E-2</v>
      </c>
      <c r="H35">
        <v>-0.1459966990438768</v>
      </c>
      <c r="I35">
        <v>0.37966552209186233</v>
      </c>
      <c r="J35">
        <v>-5.9661230531744547E-3</v>
      </c>
      <c r="K35">
        <v>-3.688870135616007E-2</v>
      </c>
      <c r="L35">
        <v>-0.12149239384730504</v>
      </c>
      <c r="M35">
        <v>4.4693657249257224E-2</v>
      </c>
      <c r="N35">
        <v>1.9896807625468416E-2</v>
      </c>
      <c r="O35">
        <v>-0.18618993417096474</v>
      </c>
      <c r="P35">
        <v>-3.8347895537183319E-2</v>
      </c>
      <c r="Q35">
        <v>6.7197258854037045E-2</v>
      </c>
      <c r="R35">
        <v>-4.099558460418995E-2</v>
      </c>
      <c r="S35">
        <v>-2.1898490013686489E-3</v>
      </c>
      <c r="T35">
        <v>-5.05342729450452E-2</v>
      </c>
      <c r="U35">
        <v>5.4825620822396393E-2</v>
      </c>
      <c r="V35">
        <v>-6.1141089197435328E-2</v>
      </c>
      <c r="W35">
        <v>3.7738586070920066E-2</v>
      </c>
      <c r="X35">
        <v>2.1191352210323533E-2</v>
      </c>
      <c r="Y35">
        <v>-7.4013845492459263E-2</v>
      </c>
      <c r="Z35">
        <v>-0.17939274632899926</v>
      </c>
      <c r="AA35">
        <v>1.2944504672032786E-2</v>
      </c>
      <c r="AB35">
        <v>5.5005803087307292E-2</v>
      </c>
      <c r="AC35">
        <v>-3.17115181828177E-2</v>
      </c>
      <c r="AD35">
        <v>2.1291059567148607E-2</v>
      </c>
      <c r="AE35">
        <v>3.4823920214505422E-2</v>
      </c>
      <c r="AF35">
        <v>4.5201299627766645E-2</v>
      </c>
      <c r="AG35">
        <v>7.9622021844851454E-2</v>
      </c>
      <c r="AH35">
        <v>2.8779580190972931E-3</v>
      </c>
      <c r="AI35">
        <v>-7.1195513983949299E-3</v>
      </c>
      <c r="AJ35">
        <v>-2.3428678527393387E-2</v>
      </c>
      <c r="AK35">
        <v>-6.556706608418017E-2</v>
      </c>
      <c r="AL35">
        <v>-9.0474797696223019E-2</v>
      </c>
      <c r="AM35">
        <v>8.239570053894596E-2</v>
      </c>
      <c r="AN35">
        <v>-0.14539431549465165</v>
      </c>
      <c r="AO35">
        <v>-1.3956642996534652E-2</v>
      </c>
      <c r="AP35">
        <v>6.8761640574328431E-2</v>
      </c>
      <c r="AQ35">
        <v>-5.2606489805165135E-2</v>
      </c>
      <c r="AR35">
        <v>5.8126356449272443E-2</v>
      </c>
      <c r="AS35">
        <v>1.7561830142657331E-2</v>
      </c>
      <c r="AT35">
        <v>-0.16453807962584666</v>
      </c>
      <c r="AU35">
        <v>-0.17538983164970567</v>
      </c>
      <c r="AV35">
        <v>0.19084158564872222</v>
      </c>
      <c r="AW35">
        <v>-0.12640882273083809</v>
      </c>
      <c r="AX35">
        <v>-3.1738675485067924E-3</v>
      </c>
      <c r="AY35">
        <v>3.0788148913005964E-2</v>
      </c>
    </row>
    <row r="36" spans="1:51" x14ac:dyDescent="0.3">
      <c r="A36" s="1">
        <v>43605</v>
      </c>
      <c r="B36">
        <v>-2.4175649770625585E-2</v>
      </c>
      <c r="C36">
        <v>-0.10549789201957982</v>
      </c>
      <c r="D36">
        <v>-1.8471649976738447E-2</v>
      </c>
      <c r="E36">
        <v>-9.4911563111318098E-2</v>
      </c>
      <c r="F36">
        <v>1.5258879665367875E-2</v>
      </c>
      <c r="G36">
        <v>4.0761947885460836E-2</v>
      </c>
      <c r="H36">
        <v>-0.14710812375552706</v>
      </c>
      <c r="I36">
        <v>0.31978829920448204</v>
      </c>
      <c r="J36">
        <v>-2.6304295256312615E-2</v>
      </c>
      <c r="K36">
        <v>-2.7766692323709208E-2</v>
      </c>
      <c r="L36">
        <v>-0.13185685456372087</v>
      </c>
      <c r="M36">
        <v>4.357689497861128E-2</v>
      </c>
      <c r="N36">
        <v>1.6818331758725935E-2</v>
      </c>
      <c r="O36">
        <v>-0.17621422144229903</v>
      </c>
      <c r="P36">
        <v>-4.5968035761894899E-2</v>
      </c>
      <c r="Q36">
        <v>7.2433382312716343E-2</v>
      </c>
      <c r="R36">
        <v>-4.2301312797534907E-2</v>
      </c>
      <c r="S36">
        <v>-2.1898490013686489E-3</v>
      </c>
      <c r="T36">
        <v>-0.11021218602269589</v>
      </c>
      <c r="U36">
        <v>7.9792879776607872E-4</v>
      </c>
      <c r="V36">
        <v>-5.3593912383353093E-2</v>
      </c>
      <c r="W36">
        <v>4.3654546219645152E-2</v>
      </c>
      <c r="X36">
        <v>2.3405920306609262E-2</v>
      </c>
      <c r="Y36">
        <v>-6.5276721032632379E-2</v>
      </c>
      <c r="Z36">
        <v>-0.20902068194111412</v>
      </c>
      <c r="AA36">
        <v>2.5208665463022917E-2</v>
      </c>
      <c r="AB36">
        <v>2.5187621269125438E-2</v>
      </c>
      <c r="AC36">
        <v>-2.9819162520519416E-2</v>
      </c>
      <c r="AD36">
        <v>1.9600606816996047E-2</v>
      </c>
      <c r="AE36">
        <v>2.8790197708201459E-2</v>
      </c>
      <c r="AF36">
        <v>4.1422915721906817E-2</v>
      </c>
      <c r="AG36">
        <v>6.5176750517584314E-2</v>
      </c>
      <c r="AH36">
        <v>1.5581993712798781E-3</v>
      </c>
      <c r="AI36">
        <v>-2.6409703827441677E-2</v>
      </c>
      <c r="AJ36">
        <v>-3.3657064924139668E-2</v>
      </c>
      <c r="AK36">
        <v>-9.8592994213527407E-2</v>
      </c>
      <c r="AL36">
        <v>-0.15052412278790273</v>
      </c>
      <c r="AM36">
        <v>9.2868763360268725E-2</v>
      </c>
      <c r="AN36">
        <v>-0.17593159862149688</v>
      </c>
      <c r="AO36">
        <v>-2.2420609572819661E-2</v>
      </c>
      <c r="AP36">
        <v>6.4777390205163821E-2</v>
      </c>
      <c r="AQ36">
        <v>-6.281892489219254E-2</v>
      </c>
      <c r="AR36">
        <v>6.1848383125861162E-2</v>
      </c>
      <c r="AS36">
        <v>2.0481229339237461E-2</v>
      </c>
      <c r="AT36">
        <v>-0.19338291508109418</v>
      </c>
      <c r="AU36">
        <v>-0.17558118424201685</v>
      </c>
      <c r="AV36">
        <v>0.1824737999208319</v>
      </c>
      <c r="AW36">
        <v>-0.16801683149041879</v>
      </c>
      <c r="AX36">
        <v>-3.4443729982374549E-2</v>
      </c>
      <c r="AY36">
        <v>6.5706128106626238E-3</v>
      </c>
    </row>
    <row r="37" spans="1:51" x14ac:dyDescent="0.3">
      <c r="A37" s="1">
        <v>43606</v>
      </c>
      <c r="B37">
        <v>-1.1676517165180034E-3</v>
      </c>
      <c r="C37">
        <v>-0.10004390830789112</v>
      </c>
      <c r="D37">
        <v>-1.4143859917453594E-2</v>
      </c>
      <c r="E37">
        <v>-6.2977158794442656E-2</v>
      </c>
      <c r="F37">
        <v>2.4770569212870797E-2</v>
      </c>
      <c r="G37">
        <v>5.3219397941110191E-2</v>
      </c>
      <c r="H37">
        <v>-0.12930654347511805</v>
      </c>
      <c r="I37">
        <v>0.33453631642856796</v>
      </c>
      <c r="J37">
        <v>-1.6768932325628594E-2</v>
      </c>
      <c r="K37">
        <v>-2.9048888792030714E-2</v>
      </c>
      <c r="L37">
        <v>-0.10719466746352513</v>
      </c>
      <c r="M37">
        <v>3.4632545827799732E-2</v>
      </c>
      <c r="N37">
        <v>3.1256653373225585E-2</v>
      </c>
      <c r="O37">
        <v>-0.16580311342331333</v>
      </c>
      <c r="P37">
        <v>-3.9762026316023991E-2</v>
      </c>
      <c r="Q37">
        <v>7.5846093510138823E-2</v>
      </c>
      <c r="R37">
        <v>-2.6176925790053929E-2</v>
      </c>
      <c r="S37">
        <v>8.0214747730357194E-3</v>
      </c>
      <c r="T37">
        <v>-0.10016053602034769</v>
      </c>
      <c r="U37">
        <v>1.8438356695990143E-2</v>
      </c>
      <c r="V37">
        <v>-4.360641548673394E-2</v>
      </c>
      <c r="W37">
        <v>3.7583572342195781E-2</v>
      </c>
      <c r="X37">
        <v>2.7544124504396361E-2</v>
      </c>
      <c r="Y37">
        <v>-3.8898825374312995E-2</v>
      </c>
      <c r="Z37">
        <v>-0.18835957130431924</v>
      </c>
      <c r="AA37">
        <v>3.2043114961005759E-2</v>
      </c>
      <c r="AB37">
        <v>5.0300065047236386E-2</v>
      </c>
      <c r="AC37">
        <v>-2.1233990445487128E-2</v>
      </c>
      <c r="AD37">
        <v>3.6841954572887081E-2</v>
      </c>
      <c r="AE37">
        <v>3.7895775572422297E-2</v>
      </c>
      <c r="AF37">
        <v>4.3808674562148209E-2</v>
      </c>
      <c r="AG37">
        <v>7.0564177190160504E-2</v>
      </c>
      <c r="AH37">
        <v>7.0329396870274508E-3</v>
      </c>
      <c r="AI37">
        <v>-4.7349744186512277E-3</v>
      </c>
      <c r="AJ37">
        <v>-2.1428372810303742E-2</v>
      </c>
      <c r="AK37">
        <v>-7.4182762372954625E-2</v>
      </c>
      <c r="AL37">
        <v>-0.11476725053880277</v>
      </c>
      <c r="AM37">
        <v>9.8271589993011776E-2</v>
      </c>
      <c r="AN37">
        <v>-0.15411939482783499</v>
      </c>
      <c r="AO37">
        <v>-1.9802182542233204E-2</v>
      </c>
      <c r="AP37">
        <v>5.7546077940965223E-2</v>
      </c>
      <c r="AQ37">
        <v>-4.8638668137703678E-2</v>
      </c>
      <c r="AR37">
        <v>6.9225418019216445E-2</v>
      </c>
      <c r="AS37">
        <v>1.630295635873602E-2</v>
      </c>
      <c r="AT37">
        <v>-0.16794553897279774</v>
      </c>
      <c r="AU37">
        <v>-0.16601363699488536</v>
      </c>
      <c r="AV37">
        <v>0.18381787989280118</v>
      </c>
      <c r="AW37">
        <v>-0.16361009083430667</v>
      </c>
      <c r="AX37">
        <v>-1.5272775387995541E-2</v>
      </c>
      <c r="AY37">
        <v>1.1916165784352284E-2</v>
      </c>
    </row>
    <row r="38" spans="1:51" x14ac:dyDescent="0.3">
      <c r="A38" s="1">
        <v>43607</v>
      </c>
      <c r="B38">
        <v>-1.2488406433499133E-2</v>
      </c>
      <c r="C38">
        <v>-0.10068205406482578</v>
      </c>
      <c r="D38">
        <v>-5.6697028819162498E-2</v>
      </c>
      <c r="E38">
        <v>-8.1900378471949864E-2</v>
      </c>
      <c r="F38">
        <v>3.8256381798188466E-2</v>
      </c>
      <c r="G38">
        <v>7.9441484533879558E-2</v>
      </c>
      <c r="H38">
        <v>-0.11247235094491448</v>
      </c>
      <c r="I38">
        <v>0.22598321900377905</v>
      </c>
      <c r="J38">
        <v>-2.2029612541020649E-2</v>
      </c>
      <c r="K38">
        <v>-1.7108973450267295E-2</v>
      </c>
      <c r="L38">
        <v>-0.10620556272083848</v>
      </c>
      <c r="M38">
        <v>3.792294750673475E-2</v>
      </c>
      <c r="N38">
        <v>3.5370172601296601E-2</v>
      </c>
      <c r="O38">
        <v>-0.25827341717041907</v>
      </c>
      <c r="P38">
        <v>-3.4848846097490394E-2</v>
      </c>
      <c r="Q38">
        <v>6.7701394712522234E-2</v>
      </c>
      <c r="R38">
        <v>-3.732775369992869E-2</v>
      </c>
      <c r="S38">
        <v>1.0503389625878823E-3</v>
      </c>
      <c r="T38">
        <v>-0.12235196039447394</v>
      </c>
      <c r="U38">
        <v>1.9882829998845497E-2</v>
      </c>
      <c r="V38">
        <v>-7.9865200609975151E-2</v>
      </c>
      <c r="W38">
        <v>4.3691628066388821E-2</v>
      </c>
      <c r="X38">
        <v>2.5863661927821968E-2</v>
      </c>
      <c r="Y38">
        <v>-4.6954044866289957E-2</v>
      </c>
      <c r="Z38">
        <v>-0.19870592781233221</v>
      </c>
      <c r="AA38">
        <v>2.8031983330774946E-2</v>
      </c>
      <c r="AB38">
        <v>5.2493849325115582E-2</v>
      </c>
      <c r="AC38">
        <v>-2.507493432254615E-2</v>
      </c>
      <c r="AD38">
        <v>1.5352904093216102E-2</v>
      </c>
      <c r="AE38">
        <v>2.3210722924665639E-2</v>
      </c>
      <c r="AF38">
        <v>4.6127751809071915E-2</v>
      </c>
      <c r="AG38">
        <v>7.6631915471196854E-2</v>
      </c>
      <c r="AH38">
        <v>-2.1881762863278587E-2</v>
      </c>
      <c r="AI38">
        <v>-6.7910434017699473E-3</v>
      </c>
      <c r="AJ38">
        <v>-1.3260931397969689E-2</v>
      </c>
      <c r="AK38">
        <v>-5.85639359074549E-2</v>
      </c>
      <c r="AL38">
        <v>-0.1437661387621999</v>
      </c>
      <c r="AM38">
        <v>0.10353571744016787</v>
      </c>
      <c r="AN38">
        <v>-0.1725638409265724</v>
      </c>
      <c r="AO38">
        <v>-3.3069277176414058E-2</v>
      </c>
      <c r="AP38">
        <v>6.5450004828705111E-2</v>
      </c>
      <c r="AQ38">
        <v>-5.6498393267362168E-2</v>
      </c>
      <c r="AR38">
        <v>7.5256054620489232E-2</v>
      </c>
      <c r="AS38">
        <v>3.7714570580367202E-3</v>
      </c>
      <c r="AT38">
        <v>-0.18515226444474275</v>
      </c>
      <c r="AU38">
        <v>-0.16260194240005033</v>
      </c>
      <c r="AV38">
        <v>0.18202813374177762</v>
      </c>
      <c r="AW38">
        <v>-0.18538454611908961</v>
      </c>
      <c r="AX38">
        <v>-3.5744409242069453E-2</v>
      </c>
      <c r="AY38">
        <v>1.1346434943399486E-2</v>
      </c>
    </row>
    <row r="39" spans="1:51" x14ac:dyDescent="0.3">
      <c r="A39" s="1">
        <v>43608</v>
      </c>
      <c r="B39">
        <v>-5.0274643074720515E-2</v>
      </c>
      <c r="C39">
        <v>-9.0464977699365234E-2</v>
      </c>
      <c r="D39">
        <v>-6.8511377617821667E-2</v>
      </c>
      <c r="E39">
        <v>-0.10033596109921261</v>
      </c>
      <c r="F39">
        <v>1.1395240601779433E-2</v>
      </c>
      <c r="G39">
        <v>6.5355085829232995E-2</v>
      </c>
      <c r="H39">
        <v>-0.1331130527570259</v>
      </c>
      <c r="I39">
        <v>0.21083401114127664</v>
      </c>
      <c r="J39">
        <v>-2.8760326132422853E-2</v>
      </c>
      <c r="K39">
        <v>-4.2039143616025787E-2</v>
      </c>
      <c r="L39">
        <v>-0.13025034942690694</v>
      </c>
      <c r="M39">
        <v>3.8297754200762202E-2</v>
      </c>
      <c r="N39">
        <v>2.38175299906348E-2</v>
      </c>
      <c r="O39">
        <v>-0.27399386434111317</v>
      </c>
      <c r="P39">
        <v>-4.4627236984502994E-2</v>
      </c>
      <c r="Q39">
        <v>4.8029871892930287E-2</v>
      </c>
      <c r="R39">
        <v>-8.5759108764120073E-2</v>
      </c>
      <c r="S39">
        <v>-2.4572663596409194E-2</v>
      </c>
      <c r="T39">
        <v>-0.15626477453619636</v>
      </c>
      <c r="U39">
        <v>1.0640381178138814E-2</v>
      </c>
      <c r="V39">
        <v>-0.14912554946106615</v>
      </c>
      <c r="W39">
        <v>5.7351300145346285E-2</v>
      </c>
      <c r="X39">
        <v>2.1935979591889865E-2</v>
      </c>
      <c r="Y39">
        <v>-7.4409592466068597E-2</v>
      </c>
      <c r="Z39">
        <v>-0.18666049599415047</v>
      </c>
      <c r="AA39">
        <v>2.3694942812882203E-2</v>
      </c>
      <c r="AB39">
        <v>1.4186698650179408E-2</v>
      </c>
      <c r="AC39">
        <v>-2.7388335079236992E-2</v>
      </c>
      <c r="AD39">
        <v>3.5991028877599973E-3</v>
      </c>
      <c r="AE39">
        <v>-3.7241658531377286E-3</v>
      </c>
      <c r="AF39">
        <v>2.9505674867464471E-2</v>
      </c>
      <c r="AG39">
        <v>6.4961217395373305E-2</v>
      </c>
      <c r="AH39">
        <v>-1.3374435108199911E-2</v>
      </c>
      <c r="AI39">
        <v>-1.5687795780549685E-2</v>
      </c>
      <c r="AJ39">
        <v>-1.0391783073200767E-2</v>
      </c>
      <c r="AK39">
        <v>-8.5279233539900967E-2</v>
      </c>
      <c r="AL39">
        <v>-0.16035773648231189</v>
      </c>
      <c r="AM39">
        <v>7.3280154319488533E-2</v>
      </c>
      <c r="AN39">
        <v>-0.20462690778425674</v>
      </c>
      <c r="AO39">
        <v>-1.6712339586853142E-2</v>
      </c>
      <c r="AP39">
        <v>6.4681189299413577E-2</v>
      </c>
      <c r="AQ39">
        <v>-0.10703205821955009</v>
      </c>
      <c r="AR39">
        <v>4.7346382763449157E-2</v>
      </c>
      <c r="AS39">
        <v>-5.135287614225692E-2</v>
      </c>
      <c r="AT39">
        <v>-0.18631949524183611</v>
      </c>
      <c r="AU39">
        <v>-0.18772468560221778</v>
      </c>
      <c r="AV39">
        <v>0.17366051136086602</v>
      </c>
      <c r="AW39">
        <v>-0.17774336684402614</v>
      </c>
      <c r="AX39">
        <v>-5.2814083260395828E-2</v>
      </c>
      <c r="AY39">
        <v>1.5631625433087937E-3</v>
      </c>
    </row>
    <row r="40" spans="1:51" x14ac:dyDescent="0.3">
      <c r="A40" s="1">
        <v>43609</v>
      </c>
      <c r="B40">
        <v>-5.9477371931458412E-2</v>
      </c>
      <c r="C40">
        <v>-8.1615392654967089E-2</v>
      </c>
      <c r="D40">
        <v>-6.8796064130355772E-2</v>
      </c>
      <c r="E40">
        <v>-9.8598951021447001E-2</v>
      </c>
      <c r="F40">
        <v>1.3291280711168696E-2</v>
      </c>
      <c r="G40">
        <v>6.6351929587480263E-2</v>
      </c>
      <c r="H40">
        <v>-0.13991869505791821</v>
      </c>
      <c r="I40">
        <v>0.18080176358945499</v>
      </c>
      <c r="J40">
        <v>-3.4568667197971581E-2</v>
      </c>
      <c r="K40">
        <v>-3.6834615845754981E-2</v>
      </c>
      <c r="L40">
        <v>-0.12788785799259927</v>
      </c>
      <c r="M40">
        <v>3.7642074093002131E-2</v>
      </c>
      <c r="N40">
        <v>3.4759143328645936E-2</v>
      </c>
      <c r="O40">
        <v>-0.28316279350410545</v>
      </c>
      <c r="P40">
        <v>-5.0300111604295372E-2</v>
      </c>
      <c r="Q40">
        <v>5.7878905054754237E-2</v>
      </c>
      <c r="R40">
        <v>-8.393591260220945E-2</v>
      </c>
      <c r="S40">
        <v>-9.442971257840771E-3</v>
      </c>
      <c r="T40">
        <v>-0.17222081485318153</v>
      </c>
      <c r="U40">
        <v>-8.5022341263690793E-3</v>
      </c>
      <c r="V40">
        <v>-0.15234098146468267</v>
      </c>
      <c r="W40">
        <v>4.5747337657116915E-2</v>
      </c>
      <c r="X40">
        <v>1.6986894954421183E-2</v>
      </c>
      <c r="Y40">
        <v>-7.2819060229296184E-2</v>
      </c>
      <c r="Z40">
        <v>-0.18576220268855215</v>
      </c>
      <c r="AA40">
        <v>2.7739770999515412E-2</v>
      </c>
      <c r="AB40">
        <v>1.7221599900752227E-2</v>
      </c>
      <c r="AC40">
        <v>-3.18541886610757E-2</v>
      </c>
      <c r="AD40">
        <v>1.1267274061572907E-2</v>
      </c>
      <c r="AE40">
        <v>-4.0244839475711558E-4</v>
      </c>
      <c r="AF40">
        <v>3.6502170657090272E-2</v>
      </c>
      <c r="AG40">
        <v>6.5436712719513457E-2</v>
      </c>
      <c r="AH40">
        <v>-2.3727215016175363E-2</v>
      </c>
      <c r="AI40">
        <v>-2.2963651688029385E-2</v>
      </c>
      <c r="AJ40">
        <v>-2.2172278291305414E-2</v>
      </c>
      <c r="AK40">
        <v>-8.8419132722877936E-2</v>
      </c>
      <c r="AL40">
        <v>-0.17264988702344619</v>
      </c>
      <c r="AM40">
        <v>7.3767554453226136E-2</v>
      </c>
      <c r="AN40">
        <v>-0.21935675464692916</v>
      </c>
      <c r="AO40">
        <v>-8.4311204692817387E-3</v>
      </c>
      <c r="AP40">
        <v>6.1064852879270326E-2</v>
      </c>
      <c r="AQ40">
        <v>-0.10404597006731131</v>
      </c>
      <c r="AR40">
        <v>5.4353955354678907E-2</v>
      </c>
      <c r="AS40">
        <v>-5.818822365721199E-2</v>
      </c>
      <c r="AT40">
        <v>-0.17068993030421464</v>
      </c>
      <c r="AU40">
        <v>-0.18462453065356732</v>
      </c>
      <c r="AV40">
        <v>0.17411244529560843</v>
      </c>
      <c r="AW40">
        <v>-0.15070744531418756</v>
      </c>
      <c r="AX40">
        <v>-5.6654687650007141E-2</v>
      </c>
      <c r="AY40">
        <v>1.3694779211916863E-3</v>
      </c>
    </row>
    <row r="41" spans="1:51" x14ac:dyDescent="0.3">
      <c r="A41" s="1">
        <v>43613</v>
      </c>
      <c r="B41">
        <v>-7.8614204497210904E-2</v>
      </c>
      <c r="C41">
        <v>-8.944749250591999E-2</v>
      </c>
      <c r="D41">
        <v>-7.6484069371573038E-2</v>
      </c>
      <c r="E41">
        <v>-8.5268474810420325E-2</v>
      </c>
      <c r="F41">
        <v>2.595645936719726E-2</v>
      </c>
      <c r="G41">
        <v>6.4891394683252335E-2</v>
      </c>
      <c r="H41">
        <v>-0.1624651352636457</v>
      </c>
      <c r="I41">
        <v>0.16811488189280155</v>
      </c>
      <c r="J41">
        <v>-4.6253290412067161E-2</v>
      </c>
      <c r="K41">
        <v>-3.2433560755435464E-2</v>
      </c>
      <c r="L41">
        <v>-0.12990809727111241</v>
      </c>
      <c r="M41">
        <v>1.6740390236616332E-2</v>
      </c>
      <c r="N41">
        <v>1.8360363859727613E-2</v>
      </c>
      <c r="O41">
        <v>-0.29868522594568914</v>
      </c>
      <c r="P41">
        <v>-4.6707945227919545E-2</v>
      </c>
      <c r="Q41">
        <v>4.7032076087530239E-2</v>
      </c>
      <c r="R41">
        <v>-9.2125203893632213E-2</v>
      </c>
      <c r="S41">
        <v>-1.9379125997777469E-2</v>
      </c>
      <c r="T41">
        <v>-0.17792528047746237</v>
      </c>
      <c r="U41">
        <v>-2.4884818571196399E-2</v>
      </c>
      <c r="V41">
        <v>-0.15326260012037285</v>
      </c>
      <c r="W41">
        <v>1.3177749494086122E-2</v>
      </c>
      <c r="X41">
        <v>1.2983639847307438E-2</v>
      </c>
      <c r="Y41">
        <v>-8.115572415895389E-2</v>
      </c>
      <c r="Z41">
        <v>-0.20819881924677519</v>
      </c>
      <c r="AA41">
        <v>1.7203645279450175E-2</v>
      </c>
      <c r="AB41">
        <v>0.11593559011580556</v>
      </c>
      <c r="AC41">
        <v>-3.1250323916348854E-2</v>
      </c>
      <c r="AD41">
        <v>1.9491042845570794E-3</v>
      </c>
      <c r="AE41">
        <v>-8.495153372062858E-3</v>
      </c>
      <c r="AF41">
        <v>4.3081167254354069E-2</v>
      </c>
      <c r="AG41">
        <v>6.4803046676521259E-2</v>
      </c>
      <c r="AH41">
        <v>-5.3754317496359394E-2</v>
      </c>
      <c r="AI41">
        <v>-4.0572658622468394E-2</v>
      </c>
      <c r="AJ41">
        <v>-4.7376588429194344E-2</v>
      </c>
      <c r="AK41">
        <v>-0.10172941756886578</v>
      </c>
      <c r="AL41">
        <v>-0.20681284536520939</v>
      </c>
      <c r="AM41">
        <v>7.7215879196025572E-2</v>
      </c>
      <c r="AN41">
        <v>-0.23189545257350486</v>
      </c>
      <c r="AO41">
        <v>-1.8968759349185182E-2</v>
      </c>
      <c r="AP41">
        <v>4.6624705675265998E-2</v>
      </c>
      <c r="AQ41">
        <v>-0.10483402613004478</v>
      </c>
      <c r="AR41">
        <v>6.210803764809969E-2</v>
      </c>
      <c r="AS41">
        <v>-3.1760414775215295E-2</v>
      </c>
      <c r="AT41">
        <v>-0.19255095463703542</v>
      </c>
      <c r="AU41">
        <v>-0.18559032165221523</v>
      </c>
      <c r="AV41">
        <v>0.17283229419284474</v>
      </c>
      <c r="AW41">
        <v>-0.17558704442942996</v>
      </c>
      <c r="AX41">
        <v>-6.0789486755249311E-2</v>
      </c>
      <c r="AY41">
        <v>-5.605933685562503E-3</v>
      </c>
    </row>
    <row r="42" spans="1:51" x14ac:dyDescent="0.3">
      <c r="A42" s="1">
        <v>43614</v>
      </c>
      <c r="B42">
        <v>-9.6573363680884317E-2</v>
      </c>
      <c r="C42">
        <v>-9.1657793016747813E-2</v>
      </c>
      <c r="D42">
        <v>-7.8205622382920392E-2</v>
      </c>
      <c r="E42">
        <v>-9.5428870532345389E-2</v>
      </c>
      <c r="F42">
        <v>8.4542311551576432E-3</v>
      </c>
      <c r="G42">
        <v>5.7312116731324414E-2</v>
      </c>
      <c r="H42">
        <v>-0.18281793896439646</v>
      </c>
      <c r="I42">
        <v>0.17408091342568488</v>
      </c>
      <c r="J42">
        <v>-7.4947766726241261E-2</v>
      </c>
      <c r="K42">
        <v>-4.7254122456310999E-2</v>
      </c>
      <c r="L42">
        <v>-0.14509025833716649</v>
      </c>
      <c r="M42">
        <v>1.4155723907840811E-2</v>
      </c>
      <c r="N42">
        <v>6.2729890489660045E-3</v>
      </c>
      <c r="O42">
        <v>-0.31566522302397548</v>
      </c>
      <c r="P42">
        <v>-5.3024380162921325E-2</v>
      </c>
      <c r="Q42">
        <v>4.4267692398735847E-2</v>
      </c>
      <c r="R42">
        <v>-0.10527507972666561</v>
      </c>
      <c r="S42">
        <v>-2.475547608979356E-2</v>
      </c>
      <c r="T42">
        <v>-0.17933993689927485</v>
      </c>
      <c r="U42">
        <v>-3.2262441819939314E-2</v>
      </c>
      <c r="V42">
        <v>-0.14588261757313792</v>
      </c>
      <c r="W42">
        <v>-4.241045782718933E-2</v>
      </c>
      <c r="X42">
        <v>-9.8331197062370146E-3</v>
      </c>
      <c r="Y42">
        <v>-7.9954737086737837E-2</v>
      </c>
      <c r="Z42">
        <v>-0.19305078160619682</v>
      </c>
      <c r="AA42">
        <v>1.6577312920369236E-2</v>
      </c>
      <c r="AB42">
        <v>8.288915180095402E-2</v>
      </c>
      <c r="AC42">
        <v>-3.0991689546857826E-2</v>
      </c>
      <c r="AD42">
        <v>6.9492720853137069E-4</v>
      </c>
      <c r="AE42">
        <v>-2.2402059894627291E-2</v>
      </c>
      <c r="AF42">
        <v>3.7094905217238683E-2</v>
      </c>
      <c r="AG42">
        <v>5.5132771142921921E-2</v>
      </c>
      <c r="AH42">
        <v>-6.0544810805726379E-2</v>
      </c>
      <c r="AI42">
        <v>-3.1464994374556188E-2</v>
      </c>
      <c r="AJ42">
        <v>-7.8473786672448753E-2</v>
      </c>
      <c r="AK42">
        <v>-9.1431858481731632E-2</v>
      </c>
      <c r="AL42">
        <v>-0.20479167292521971</v>
      </c>
      <c r="AM42">
        <v>4.8379778153283426E-2</v>
      </c>
      <c r="AN42">
        <v>-0.25275647815003688</v>
      </c>
      <c r="AO42">
        <v>-2.7112847293521036E-2</v>
      </c>
      <c r="AP42">
        <v>5.0855717254816746E-2</v>
      </c>
      <c r="AQ42">
        <v>-0.10238027100300717</v>
      </c>
      <c r="AR42">
        <v>6.2621037903497601E-2</v>
      </c>
      <c r="AS42">
        <v>-4.9552753616001755E-2</v>
      </c>
      <c r="AT42">
        <v>-0.18475799794810599</v>
      </c>
      <c r="AU42">
        <v>-0.19699790070465961</v>
      </c>
      <c r="AV42">
        <v>0.16491508436702007</v>
      </c>
      <c r="AW42">
        <v>-0.15369400739239303</v>
      </c>
      <c r="AX42">
        <v>-6.5558554920408185E-2</v>
      </c>
      <c r="AY42">
        <v>1.2232955827302661E-3</v>
      </c>
    </row>
    <row r="43" spans="1:51" x14ac:dyDescent="0.3">
      <c r="A43" s="1">
        <v>43615</v>
      </c>
      <c r="B43">
        <v>-0.10081278169652641</v>
      </c>
      <c r="C43">
        <v>-7.6151447462258326E-2</v>
      </c>
      <c r="D43">
        <v>-7.7343303345503323E-2</v>
      </c>
      <c r="E43">
        <v>-9.9967022735322653E-2</v>
      </c>
      <c r="F43">
        <v>1.2587690001206076E-2</v>
      </c>
      <c r="G43">
        <v>7.0844545386542945E-2</v>
      </c>
      <c r="H43">
        <v>-0.18951232954611397</v>
      </c>
      <c r="I43">
        <v>0.18670251976122088</v>
      </c>
      <c r="J43">
        <v>-7.0002939836694811E-2</v>
      </c>
      <c r="K43">
        <v>-2.913648874503072E-2</v>
      </c>
      <c r="L43">
        <v>-0.13853627420470693</v>
      </c>
      <c r="M43">
        <v>2.5097216267442879E-2</v>
      </c>
      <c r="N43">
        <v>7.7912528418968008E-2</v>
      </c>
      <c r="O43">
        <v>-0.31412284786232447</v>
      </c>
      <c r="P43">
        <v>-4.9316366406683354E-2</v>
      </c>
      <c r="Q43">
        <v>3.3548761966059937E-2</v>
      </c>
      <c r="R43">
        <v>-9.7992747704161887E-2</v>
      </c>
      <c r="S43">
        <v>-4.6016734661496028E-2</v>
      </c>
      <c r="T43">
        <v>-0.16950206767828335</v>
      </c>
      <c r="U43">
        <v>-2.6519203442088468E-2</v>
      </c>
      <c r="V43">
        <v>-0.15137711319822578</v>
      </c>
      <c r="W43">
        <v>-3.0596935109946211E-2</v>
      </c>
      <c r="X43">
        <v>-6.3016435629114076E-3</v>
      </c>
      <c r="Y43">
        <v>-6.9958718251421526E-2</v>
      </c>
      <c r="Z43">
        <v>-0.18174623717933724</v>
      </c>
      <c r="AA43">
        <v>1.5010421147879205E-2</v>
      </c>
      <c r="AB43">
        <v>8.0753195944777367E-2</v>
      </c>
      <c r="AC43">
        <v>-3.0302144622977201E-2</v>
      </c>
      <c r="AD43">
        <v>-8.7464024628169934E-4</v>
      </c>
      <c r="AE43">
        <v>-1.506847959441715E-2</v>
      </c>
      <c r="AF43">
        <v>3.7279253528781808E-2</v>
      </c>
      <c r="AG43">
        <v>6.1455814102373774E-2</v>
      </c>
      <c r="AH43">
        <v>-4.385466401304583E-2</v>
      </c>
      <c r="AI43">
        <v>-1.9078949261022382E-2</v>
      </c>
      <c r="AJ43">
        <v>-9.1275786327926878E-2</v>
      </c>
      <c r="AK43">
        <v>-8.640984351811587E-2</v>
      </c>
      <c r="AL43">
        <v>-0.20983450104256895</v>
      </c>
      <c r="AM43">
        <v>5.1033631999437223E-2</v>
      </c>
      <c r="AN43">
        <v>-0.26038946469184665</v>
      </c>
      <c r="AO43">
        <v>-2.1375754640246991E-2</v>
      </c>
      <c r="AP43">
        <v>5.4288690238609938E-2</v>
      </c>
      <c r="AQ43">
        <v>-0.12825665028333211</v>
      </c>
      <c r="AR43">
        <v>6.5105680376945307E-2</v>
      </c>
      <c r="AS43">
        <v>-3.4537065133802058E-2</v>
      </c>
      <c r="AT43">
        <v>-0.18869736176574003</v>
      </c>
      <c r="AU43">
        <v>-0.2083415734732168</v>
      </c>
      <c r="AV43">
        <v>0.16970322183747089</v>
      </c>
      <c r="AW43">
        <v>-0.1570767875669169</v>
      </c>
      <c r="AX43">
        <v>-6.0371961313084754E-2</v>
      </c>
      <c r="AY43">
        <v>2.5432267695613131E-4</v>
      </c>
    </row>
    <row r="44" spans="1:51" x14ac:dyDescent="0.3">
      <c r="A44" s="1">
        <v>43616</v>
      </c>
      <c r="B44">
        <v>-0.14180121110642352</v>
      </c>
      <c r="C44">
        <v>-4.4989138235283055E-2</v>
      </c>
      <c r="D44">
        <v>-0.11984766543363601</v>
      </c>
      <c r="E44">
        <v>-8.965545179279899E-2</v>
      </c>
      <c r="F44">
        <v>-5.6307269775712765E-4</v>
      </c>
      <c r="G44">
        <v>6.198737023868317E-2</v>
      </c>
      <c r="H44">
        <v>-0.2071744029289182</v>
      </c>
      <c r="I44">
        <v>0.19015654143920768</v>
      </c>
      <c r="J44">
        <v>-9.404142637466939E-2</v>
      </c>
      <c r="K44">
        <v>-5.6439584535777354E-2</v>
      </c>
      <c r="L44">
        <v>-0.15018809051724979</v>
      </c>
      <c r="M44">
        <v>2.1218324661536059E-3</v>
      </c>
      <c r="N44">
        <v>8.0117238858847029E-2</v>
      </c>
      <c r="O44">
        <v>-0.33904505814754515</v>
      </c>
      <c r="P44">
        <v>-5.5860506808819044E-2</v>
      </c>
      <c r="Q44">
        <v>2.327412261622952E-2</v>
      </c>
      <c r="R44">
        <v>-0.13398721171829286</v>
      </c>
      <c r="S44">
        <v>-6.6635242895920932E-2</v>
      </c>
      <c r="T44">
        <v>-0.18890814133154521</v>
      </c>
      <c r="U44">
        <v>-4.8969079044457908E-2</v>
      </c>
      <c r="V44">
        <v>-0.16611008247186687</v>
      </c>
      <c r="W44">
        <v>-1.7897290037963698E-2</v>
      </c>
      <c r="X44">
        <v>-1.4416204533359123E-2</v>
      </c>
      <c r="Y44">
        <v>-8.8307380529150881E-2</v>
      </c>
      <c r="Z44">
        <v>-0.19717210348830216</v>
      </c>
      <c r="AA44">
        <v>-2.5165372902833272E-2</v>
      </c>
      <c r="AB44">
        <v>5.8634003012889901E-2</v>
      </c>
      <c r="AC44">
        <v>-3.9776718429602065E-2</v>
      </c>
      <c r="AD44">
        <v>-2.3826973398121343E-2</v>
      </c>
      <c r="AE44">
        <v>-4.3815983987611107E-2</v>
      </c>
      <c r="AF44">
        <v>2.8493353774975638E-2</v>
      </c>
      <c r="AG44">
        <v>4.515101054645565E-2</v>
      </c>
      <c r="AH44">
        <v>-4.9194853780842762E-2</v>
      </c>
      <c r="AI44">
        <v>-2.9796026517592722E-2</v>
      </c>
      <c r="AJ44">
        <v>-7.9498090339704786E-2</v>
      </c>
      <c r="AK44">
        <v>-0.10109467963243024</v>
      </c>
      <c r="AL44">
        <v>-0.26660086744391287</v>
      </c>
      <c r="AM44">
        <v>4.1520374947101257E-2</v>
      </c>
      <c r="AN44">
        <v>-0.2866276501117434</v>
      </c>
      <c r="AO44">
        <v>-2.7812788558500445E-2</v>
      </c>
      <c r="AP44">
        <v>4.9545655120484589E-2</v>
      </c>
      <c r="AQ44">
        <v>-0.16505103240663832</v>
      </c>
      <c r="AR44">
        <v>5.4483681220054314E-2</v>
      </c>
      <c r="AS44">
        <v>-6.113002826064573E-2</v>
      </c>
      <c r="AT44">
        <v>-0.21271962735921879</v>
      </c>
      <c r="AU44">
        <v>-0.23227825050460504</v>
      </c>
      <c r="AV44">
        <v>0.16849295900778272</v>
      </c>
      <c r="AW44">
        <v>-0.1682291879411274</v>
      </c>
      <c r="AX44">
        <v>-7.8487474188314477E-2</v>
      </c>
      <c r="AY44">
        <v>-6.7291886127337497E-3</v>
      </c>
    </row>
    <row r="45" spans="1:51" x14ac:dyDescent="0.3">
      <c r="A45" s="1">
        <v>43619</v>
      </c>
      <c r="B45">
        <v>-0.12064869488551877</v>
      </c>
      <c r="C45">
        <v>-2.8670000720814603E-2</v>
      </c>
      <c r="D45">
        <v>-0.10904982618378778</v>
      </c>
      <c r="E45">
        <v>-0.10867139465880793</v>
      </c>
      <c r="F45">
        <v>-4.4379961818839964E-2</v>
      </c>
      <c r="G45">
        <v>7.6258853797441906E-2</v>
      </c>
      <c r="H45">
        <v>-0.19794800122558276</v>
      </c>
      <c r="I45">
        <v>0.18776212087136057</v>
      </c>
      <c r="J45">
        <v>-8.341140290267024E-2</v>
      </c>
      <c r="K45">
        <v>-9.8114492621771299E-2</v>
      </c>
      <c r="L45">
        <v>-0.14984134987924691</v>
      </c>
      <c r="M45">
        <v>1.0770132433680635E-2</v>
      </c>
      <c r="N45">
        <v>9.3630727684112514E-2</v>
      </c>
      <c r="O45">
        <v>-0.31348598384853321</v>
      </c>
      <c r="P45">
        <v>-6.2660353609062525E-2</v>
      </c>
      <c r="Q45">
        <v>2.7992864964930697E-2</v>
      </c>
      <c r="R45">
        <v>-0.12521107983584867</v>
      </c>
      <c r="S45">
        <v>-6.3627763714859009E-2</v>
      </c>
      <c r="T45">
        <v>-0.18278834942195865</v>
      </c>
      <c r="U45">
        <v>-6.1454102109942288E-2</v>
      </c>
      <c r="V45">
        <v>-0.16096983822836042</v>
      </c>
      <c r="W45">
        <v>6.3745517487552306E-3</v>
      </c>
      <c r="X45">
        <v>-8.1969667524068868E-3</v>
      </c>
      <c r="Y45">
        <v>-7.7336312303680432E-2</v>
      </c>
      <c r="Z45">
        <v>-0.21034199419743493</v>
      </c>
      <c r="AA45">
        <v>-8.4878341869464302E-3</v>
      </c>
      <c r="AB45">
        <v>6.4836119028942263E-2</v>
      </c>
      <c r="AC45">
        <v>-2.9602822777436977E-2</v>
      </c>
      <c r="AD45">
        <v>-1.6425552556684098E-2</v>
      </c>
      <c r="AE45">
        <v>-4.8620901144315276E-2</v>
      </c>
      <c r="AF45">
        <v>1.1571541550613351E-2</v>
      </c>
      <c r="AG45">
        <v>1.4103112745679436E-2</v>
      </c>
      <c r="AH45">
        <v>-5.7148760960126777E-2</v>
      </c>
      <c r="AI45">
        <v>-2.1551380259048125E-2</v>
      </c>
      <c r="AJ45">
        <v>-6.2764696378264095E-2</v>
      </c>
      <c r="AK45">
        <v>-0.1067871137343005</v>
      </c>
      <c r="AL45">
        <v>-0.27036226711113676</v>
      </c>
      <c r="AM45">
        <v>1.0770259627202572E-2</v>
      </c>
      <c r="AN45">
        <v>-0.29902989367577915</v>
      </c>
      <c r="AO45">
        <v>-2.9287612263110052E-2</v>
      </c>
      <c r="AP45">
        <v>5.7201850513379449E-2</v>
      </c>
      <c r="AQ45">
        <v>-0.20008319424336318</v>
      </c>
      <c r="AR45">
        <v>1.7782407569775671E-2</v>
      </c>
      <c r="AS45">
        <v>-8.8873711768330588E-2</v>
      </c>
      <c r="AT45">
        <v>-0.20836721833840055</v>
      </c>
      <c r="AU45">
        <v>-0.22072575759824109</v>
      </c>
      <c r="AV45">
        <v>0.17174966640466061</v>
      </c>
      <c r="AW45">
        <v>-0.15678752399866258</v>
      </c>
      <c r="AX45">
        <v>-8.8597738249707958E-2</v>
      </c>
      <c r="AY45">
        <v>-8.096643220419919E-3</v>
      </c>
    </row>
    <row r="46" spans="1:51" x14ac:dyDescent="0.3">
      <c r="A46" s="1">
        <v>43620</v>
      </c>
      <c r="B46">
        <v>-4.8191102651990558E-2</v>
      </c>
      <c r="C46">
        <v>-6.9631191011984006E-3</v>
      </c>
      <c r="D46">
        <v>-4.8812454813931261E-2</v>
      </c>
      <c r="E46">
        <v>-7.7787602502772502E-2</v>
      </c>
      <c r="F46">
        <v>-7.009803777801582E-3</v>
      </c>
      <c r="G46">
        <v>0.10814791788478273</v>
      </c>
      <c r="H46">
        <v>-0.13465683854391375</v>
      </c>
      <c r="I46">
        <v>0.21461459552321827</v>
      </c>
      <c r="J46">
        <v>-3.6464198606271925E-2</v>
      </c>
      <c r="K46">
        <v>-5.876237846679333E-2</v>
      </c>
      <c r="L46">
        <v>-0.11448602925533014</v>
      </c>
      <c r="M46">
        <v>1.9247957540935445E-2</v>
      </c>
      <c r="N46">
        <v>0.1013826545862403</v>
      </c>
      <c r="O46">
        <v>-0.28825227511123053</v>
      </c>
      <c r="P46">
        <v>-5.3246581375869906E-2</v>
      </c>
      <c r="Q46">
        <v>5.880256025720898E-2</v>
      </c>
      <c r="R46">
        <v>-0.11382230284609418</v>
      </c>
      <c r="S46">
        <v>-1.7151028366971577E-2</v>
      </c>
      <c r="T46">
        <v>-0.13333728725450311</v>
      </c>
      <c r="U46">
        <v>-1.511642119449419E-2</v>
      </c>
      <c r="V46">
        <v>-0.16096983822836042</v>
      </c>
      <c r="W46">
        <v>1.1113943491974254E-2</v>
      </c>
      <c r="X46">
        <v>1.0635712005510944E-2</v>
      </c>
      <c r="Y46">
        <v>-3.7143384643192889E-2</v>
      </c>
      <c r="Z46">
        <v>-0.17973909427559875</v>
      </c>
      <c r="AA46">
        <v>4.0564346807056006E-3</v>
      </c>
      <c r="AB46">
        <v>0.13698985361922522</v>
      </c>
      <c r="AC46">
        <v>4.6573482522727083E-3</v>
      </c>
      <c r="AD46">
        <v>3.5802484048665262E-2</v>
      </c>
      <c r="AE46">
        <v>-2.0617743683414735E-2</v>
      </c>
      <c r="AF46">
        <v>3.5089800433907414E-2</v>
      </c>
      <c r="AG46">
        <v>4.1806785232450849E-2</v>
      </c>
      <c r="AH46">
        <v>-4.0913001965621532E-2</v>
      </c>
      <c r="AI46">
        <v>1.600692334704279E-2</v>
      </c>
      <c r="AJ46">
        <v>-2.5555431162137654E-2</v>
      </c>
      <c r="AK46">
        <v>-5.5782627422236275E-2</v>
      </c>
      <c r="AL46">
        <v>-0.21480671155557829</v>
      </c>
      <c r="AM46">
        <v>2.4275633607218072E-2</v>
      </c>
      <c r="AN46">
        <v>-0.23011076474081782</v>
      </c>
      <c r="AO46">
        <v>6.7487801037380279E-4</v>
      </c>
      <c r="AP46">
        <v>5.789970468151584E-2</v>
      </c>
      <c r="AQ46">
        <v>-0.11028882328652245</v>
      </c>
      <c r="AR46">
        <v>4.6346748729578557E-2</v>
      </c>
      <c r="AS46">
        <v>-5.6894126219209862E-2</v>
      </c>
      <c r="AT46">
        <v>-0.17130798232347855</v>
      </c>
      <c r="AU46">
        <v>-0.1888684143804491</v>
      </c>
      <c r="AV46">
        <v>0.18948955800320844</v>
      </c>
      <c r="AW46">
        <v>-0.11961882712032856</v>
      </c>
      <c r="AX46">
        <v>-5.2013803510826295E-2</v>
      </c>
      <c r="AY46">
        <v>1.4595063013768339E-2</v>
      </c>
    </row>
    <row r="47" spans="1:51" x14ac:dyDescent="0.3">
      <c r="A47" s="1">
        <v>43621</v>
      </c>
      <c r="B47">
        <v>-4.9939787204071995E-2</v>
      </c>
      <c r="C47">
        <v>9.2703262614934889E-4</v>
      </c>
      <c r="D47">
        <v>-4.5733716194673146E-2</v>
      </c>
      <c r="E47">
        <v>-6.5889131922772459E-2</v>
      </c>
      <c r="F47">
        <v>8.4343335412310205E-3</v>
      </c>
      <c r="G47">
        <v>0.13166005378345969</v>
      </c>
      <c r="H47">
        <v>-0.14149109765250589</v>
      </c>
      <c r="I47">
        <v>0.20267301994236242</v>
      </c>
      <c r="J47">
        <v>-2.2987134656641928E-2</v>
      </c>
      <c r="K47">
        <v>-8.1688893003789564E-3</v>
      </c>
      <c r="L47">
        <v>-9.8081610654875306E-2</v>
      </c>
      <c r="M47">
        <v>3.8831474320428994E-2</v>
      </c>
      <c r="N47">
        <v>0.10445952087058041</v>
      </c>
      <c r="O47">
        <v>-0.31711891139199611</v>
      </c>
      <c r="P47">
        <v>-4.7205933930755672E-2</v>
      </c>
      <c r="Q47">
        <v>6.2356439332908464E-2</v>
      </c>
      <c r="R47">
        <v>-0.12508283613345317</v>
      </c>
      <c r="S47">
        <v>-1.7509149349926312E-2</v>
      </c>
      <c r="T47">
        <v>-0.13326202985756264</v>
      </c>
      <c r="U47">
        <v>-4.5853446699243294E-3</v>
      </c>
      <c r="V47">
        <v>-0.1949075525793571</v>
      </c>
      <c r="W47">
        <v>1.8975504646845609E-2</v>
      </c>
      <c r="X47">
        <v>2.0203750727195713E-2</v>
      </c>
      <c r="Y47">
        <v>-1.3959419296049602E-2</v>
      </c>
      <c r="Z47">
        <v>-0.18509747772372587</v>
      </c>
      <c r="AA47">
        <v>1.0409645618878804E-2</v>
      </c>
      <c r="AB47">
        <v>0.13462258950018569</v>
      </c>
      <c r="AC47">
        <v>8.152962010148368E-3</v>
      </c>
      <c r="AD47">
        <v>3.428461608585065E-2</v>
      </c>
      <c r="AE47">
        <v>7.9375892074544652E-3</v>
      </c>
      <c r="AF47">
        <v>5.3940271463902012E-2</v>
      </c>
      <c r="AG47">
        <v>6.348588488561413E-2</v>
      </c>
      <c r="AH47">
        <v>-3.1840043564693832E-2</v>
      </c>
      <c r="AI47">
        <v>1.9306014039448316E-2</v>
      </c>
      <c r="AJ47">
        <v>-3.5213968588836519E-2</v>
      </c>
      <c r="AK47">
        <v>-6.6676932553519808E-2</v>
      </c>
      <c r="AL47">
        <v>-0.24648785491019287</v>
      </c>
      <c r="AM47">
        <v>1.6390752679525278E-2</v>
      </c>
      <c r="AN47">
        <v>-0.24213874376179678</v>
      </c>
      <c r="AO47">
        <v>1.5116071545064669E-2</v>
      </c>
      <c r="AP47">
        <v>7.5874405838213366E-2</v>
      </c>
      <c r="AQ47">
        <v>-0.13164085603166198</v>
      </c>
      <c r="AR47">
        <v>7.4759993785170842E-2</v>
      </c>
      <c r="AS47">
        <v>-3.0768318760693192E-2</v>
      </c>
      <c r="AT47">
        <v>-0.19205730449208602</v>
      </c>
      <c r="AU47">
        <v>-0.20246066680763353</v>
      </c>
      <c r="AV47">
        <v>0.19779687240046517</v>
      </c>
      <c r="AW47">
        <v>-0.13114891437492515</v>
      </c>
      <c r="AX47">
        <v>-3.5870438914175407E-2</v>
      </c>
      <c r="AY47">
        <v>-1.199254269754968E-2</v>
      </c>
    </row>
    <row r="48" spans="1:51" x14ac:dyDescent="0.3">
      <c r="A48" s="1">
        <v>43622</v>
      </c>
      <c r="B48">
        <v>-2.939673375895524E-2</v>
      </c>
      <c r="C48">
        <v>2.470200950205681E-2</v>
      </c>
      <c r="D48">
        <v>-5.3348041551611214E-2</v>
      </c>
      <c r="E48">
        <v>-5.3920638484452277E-2</v>
      </c>
      <c r="F48">
        <v>1.5544218121778752E-2</v>
      </c>
      <c r="G48">
        <v>0.13383892266565212</v>
      </c>
      <c r="H48">
        <v>-0.14615256279482469</v>
      </c>
      <c r="I48">
        <v>0.21117792930545887</v>
      </c>
      <c r="J48">
        <v>-2.6251206183913744E-2</v>
      </c>
      <c r="K48">
        <v>-2.6778769990788431E-3</v>
      </c>
      <c r="L48">
        <v>-9.379969379986608E-2</v>
      </c>
      <c r="M48">
        <v>4.4921564403382686E-2</v>
      </c>
      <c r="N48">
        <v>0.11258855383677513</v>
      </c>
      <c r="O48">
        <v>-0.34559200364709908</v>
      </c>
      <c r="P48">
        <v>-3.8958958000262389E-2</v>
      </c>
      <c r="Q48">
        <v>6.4535738524509667E-2</v>
      </c>
      <c r="R48">
        <v>-0.13963518885272486</v>
      </c>
      <c r="S48">
        <v>-1.3186418802379696E-2</v>
      </c>
      <c r="T48">
        <v>-0.10665504040693174</v>
      </c>
      <c r="U48">
        <v>8.1394807412756842E-3</v>
      </c>
      <c r="V48">
        <v>-0.1973137038690419</v>
      </c>
      <c r="W48">
        <v>1.9950588651880485E-2</v>
      </c>
      <c r="X48">
        <v>3.3310703091493643E-2</v>
      </c>
      <c r="Y48">
        <v>-9.4276972416688087E-3</v>
      </c>
      <c r="Z48">
        <v>-0.17275182088095009</v>
      </c>
      <c r="AA48">
        <v>2.3667157594310706E-2</v>
      </c>
      <c r="AB48">
        <v>0.21326665729679595</v>
      </c>
      <c r="AC48">
        <v>7.738240271739194E-3</v>
      </c>
      <c r="AD48">
        <v>4.4774149442964428E-2</v>
      </c>
      <c r="AE48">
        <v>1.4330208844536729E-2</v>
      </c>
      <c r="AF48">
        <v>6.3191127073375708E-2</v>
      </c>
      <c r="AG48">
        <v>7.9300857216298759E-2</v>
      </c>
      <c r="AH48">
        <v>-3.6922099858673452E-2</v>
      </c>
      <c r="AI48">
        <v>2.5791238568887875E-2</v>
      </c>
      <c r="AJ48">
        <v>-3.0163445946883471E-2</v>
      </c>
      <c r="AK48">
        <v>-6.5675650917431327E-2</v>
      </c>
      <c r="AL48">
        <v>-0.24411312047055211</v>
      </c>
      <c r="AM48">
        <v>1.5119177048174448E-2</v>
      </c>
      <c r="AN48">
        <v>-0.22444338689815457</v>
      </c>
      <c r="AO48">
        <v>1.7556439612171681E-2</v>
      </c>
      <c r="AP48">
        <v>8.7719370944894348E-2</v>
      </c>
      <c r="AQ48">
        <v>-0.1359862842803079</v>
      </c>
      <c r="AR48">
        <v>8.088647748497757E-2</v>
      </c>
      <c r="AS48">
        <v>-1.2077535553217333E-2</v>
      </c>
      <c r="AT48">
        <v>-0.17042691865291004</v>
      </c>
      <c r="AU48">
        <v>-0.19891733996622951</v>
      </c>
      <c r="AV48">
        <v>0.20713928440446805</v>
      </c>
      <c r="AW48">
        <v>-0.13099125359059882</v>
      </c>
      <c r="AX48">
        <v>-2.1188680928126646E-2</v>
      </c>
      <c r="AY48">
        <v>-6.6869619291142213E-3</v>
      </c>
    </row>
    <row r="49" spans="1:51" x14ac:dyDescent="0.3">
      <c r="A49" s="1">
        <v>43623</v>
      </c>
      <c r="B49">
        <v>-2.4949460536714763E-2</v>
      </c>
      <c r="C49">
        <v>3.4897336316122796E-2</v>
      </c>
      <c r="D49">
        <v>-4.4822806867745646E-2</v>
      </c>
      <c r="E49">
        <v>-4.7695936687329188E-2</v>
      </c>
      <c r="F49">
        <v>2.7771351115685738E-2</v>
      </c>
      <c r="G49">
        <v>0.14999004925526493</v>
      </c>
      <c r="H49">
        <v>-0.13656291069848214</v>
      </c>
      <c r="I49">
        <v>0.22745261587298005</v>
      </c>
      <c r="J49">
        <v>-1.4607700605617557E-2</v>
      </c>
      <c r="K49">
        <v>9.6252177508188153E-3</v>
      </c>
      <c r="L49">
        <v>-9.0847906328563988E-2</v>
      </c>
      <c r="M49">
        <v>5.7866254746176127E-2</v>
      </c>
      <c r="N49">
        <v>0.12544398540683155</v>
      </c>
      <c r="O49">
        <v>-0.32562417691705636</v>
      </c>
      <c r="P49">
        <v>-3.3715669464642439E-2</v>
      </c>
      <c r="Q49">
        <v>5.3572631709550622E-2</v>
      </c>
      <c r="R49">
        <v>-0.11684224571008384</v>
      </c>
      <c r="S49">
        <v>-2.5740149525250278E-2</v>
      </c>
      <c r="T49">
        <v>-9.9030147384846057E-2</v>
      </c>
      <c r="U49">
        <v>1.9187910752139214E-2</v>
      </c>
      <c r="V49">
        <v>-0.19924328713272388</v>
      </c>
      <c r="W49">
        <v>2.9301895014738566E-2</v>
      </c>
      <c r="X49">
        <v>5.2418234106370809E-2</v>
      </c>
      <c r="Y49">
        <v>-4.1645393469321723E-3</v>
      </c>
      <c r="Z49">
        <v>-0.15213095522148834</v>
      </c>
      <c r="AA49">
        <v>3.5816826876905128E-2</v>
      </c>
      <c r="AB49">
        <v>0.23180845490836088</v>
      </c>
      <c r="AC49">
        <v>2.4996795298088959E-2</v>
      </c>
      <c r="AD49">
        <v>3.3039562363775921E-2</v>
      </c>
      <c r="AE49">
        <v>2.9393806965367197E-2</v>
      </c>
      <c r="AF49">
        <v>8.1942654975982188E-2</v>
      </c>
      <c r="AG49">
        <v>0.10730894671715929</v>
      </c>
      <c r="AH49">
        <v>-1.6882886500685812E-2</v>
      </c>
      <c r="AI49">
        <v>3.4684921486760167E-2</v>
      </c>
      <c r="AJ49">
        <v>-4.2986145874497339E-2</v>
      </c>
      <c r="AK49">
        <v>-5.847348033827926E-2</v>
      </c>
      <c r="AL49">
        <v>-0.27175204440404543</v>
      </c>
      <c r="AM49">
        <v>4.5596986856173194E-2</v>
      </c>
      <c r="AN49">
        <v>-0.21248065903640234</v>
      </c>
      <c r="AO49">
        <v>1.821579449029076E-2</v>
      </c>
      <c r="AP49">
        <v>9.9008998503301027E-2</v>
      </c>
      <c r="AQ49">
        <v>-0.12653007431821139</v>
      </c>
      <c r="AR49">
        <v>0.11179840825232534</v>
      </c>
      <c r="AS49">
        <v>1.3479403651756372E-2</v>
      </c>
      <c r="AT49">
        <v>-0.16005673285426403</v>
      </c>
      <c r="AU49">
        <v>-0.1794979402016158</v>
      </c>
      <c r="AV49">
        <v>0.21318828400350898</v>
      </c>
      <c r="AW49">
        <v>-0.11633410646147579</v>
      </c>
      <c r="AX49">
        <v>5.4282771400250285E-3</v>
      </c>
      <c r="AY49">
        <v>1.4227815240549613E-2</v>
      </c>
    </row>
    <row r="50" spans="1:51" x14ac:dyDescent="0.3">
      <c r="A50" s="1">
        <v>43626</v>
      </c>
      <c r="B50">
        <v>-1.3298070589976674E-2</v>
      </c>
      <c r="C50">
        <v>2.4244209842720577E-2</v>
      </c>
      <c r="D50">
        <v>-3.0170905749230537E-2</v>
      </c>
      <c r="E50">
        <v>-6.295520084361883E-2</v>
      </c>
      <c r="F50">
        <v>3.5608538233356302E-2</v>
      </c>
      <c r="G50">
        <v>0.13733560819030233</v>
      </c>
      <c r="H50">
        <v>-0.12816878655445751</v>
      </c>
      <c r="I50">
        <v>0.25438519625054357</v>
      </c>
      <c r="J50">
        <v>-2.4558569328750668E-2</v>
      </c>
      <c r="K50">
        <v>-4.2957474564368381E-2</v>
      </c>
      <c r="L50">
        <v>-7.9075473365843307E-2</v>
      </c>
      <c r="M50">
        <v>5.7406599516191203E-2</v>
      </c>
      <c r="N50">
        <v>0.1391129205351368</v>
      </c>
      <c r="O50">
        <v>-0.29815335279328015</v>
      </c>
      <c r="P50">
        <v>-3.2463823034972639E-2</v>
      </c>
      <c r="Q50">
        <v>6.4382334037625943E-2</v>
      </c>
      <c r="R50">
        <v>-9.3772567305179133E-2</v>
      </c>
      <c r="S50">
        <v>-6.125221069562814E-3</v>
      </c>
      <c r="T50">
        <v>-7.9602828898623468E-2</v>
      </c>
      <c r="U50">
        <v>4.3239807400633379E-2</v>
      </c>
      <c r="V50">
        <v>-0.18232686471509396</v>
      </c>
      <c r="W50">
        <v>2.0230270611387269E-2</v>
      </c>
      <c r="X50">
        <v>5.5699340184996338E-2</v>
      </c>
      <c r="Y50">
        <v>3.2315698814644467E-4</v>
      </c>
      <c r="Z50">
        <v>-0.13540273413245452</v>
      </c>
      <c r="AA50">
        <v>1.8580671768258838E-2</v>
      </c>
      <c r="AB50">
        <v>0.25710928798457189</v>
      </c>
      <c r="AC50">
        <v>1.8063695674384261E-2</v>
      </c>
      <c r="AD50">
        <v>5.4808430796176588E-2</v>
      </c>
      <c r="AE50">
        <v>3.8154684924005311E-2</v>
      </c>
      <c r="AF50">
        <v>8.6470758395068903E-2</v>
      </c>
      <c r="AG50">
        <v>0.11644145854969423</v>
      </c>
      <c r="AH50">
        <v>-2.2468345113376809E-2</v>
      </c>
      <c r="AI50">
        <v>4.7817940599045983E-2</v>
      </c>
      <c r="AJ50">
        <v>-8.2129536445966767E-2</v>
      </c>
      <c r="AK50">
        <v>-2.7504073550710384E-4</v>
      </c>
      <c r="AL50">
        <v>-0.24359824356426418</v>
      </c>
      <c r="AM50">
        <v>7.3513166164875576E-2</v>
      </c>
      <c r="AN50">
        <v>-0.1923432501016944</v>
      </c>
      <c r="AO50">
        <v>2.2017112222658008E-2</v>
      </c>
      <c r="AP50">
        <v>9.990803947955007E-2</v>
      </c>
      <c r="AQ50">
        <v>-7.563833271602971E-2</v>
      </c>
      <c r="AR50">
        <v>0.11292713585931025</v>
      </c>
      <c r="AS50">
        <v>2.8482185956986927E-2</v>
      </c>
      <c r="AT50">
        <v>-0.1180040469541267</v>
      </c>
      <c r="AU50">
        <v>-0.17334054182096159</v>
      </c>
      <c r="AV50">
        <v>0.20616140743615541</v>
      </c>
      <c r="AW50">
        <v>-9.8937352000614265E-2</v>
      </c>
      <c r="AX50">
        <v>1.8207704311608341E-2</v>
      </c>
      <c r="AY50">
        <v>3.2416595634959022E-2</v>
      </c>
    </row>
    <row r="51" spans="1:51" x14ac:dyDescent="0.3">
      <c r="A51" s="1">
        <v>43627</v>
      </c>
      <c r="B51">
        <v>-1.2760655070067739E-2</v>
      </c>
      <c r="C51">
        <v>1.3759568598306959E-2</v>
      </c>
      <c r="D51">
        <v>-2.4894510010466497E-2</v>
      </c>
      <c r="E51">
        <v>-7.2692400932882872E-2</v>
      </c>
      <c r="F51">
        <v>2.0091644240106787E-2</v>
      </c>
      <c r="G51">
        <v>0.13145363847730762</v>
      </c>
      <c r="H51">
        <v>-0.12466387980768456</v>
      </c>
      <c r="I51">
        <v>0.26430860127005851</v>
      </c>
      <c r="J51">
        <v>-1.6324130196622599E-2</v>
      </c>
      <c r="K51">
        <v>-6.0236086521625376E-2</v>
      </c>
      <c r="L51">
        <v>-7.8429125616856443E-2</v>
      </c>
      <c r="M51">
        <v>6.347718129693436E-2</v>
      </c>
      <c r="N51">
        <v>0.14311375545892846</v>
      </c>
      <c r="O51">
        <v>-0.28924121416120074</v>
      </c>
      <c r="P51">
        <v>-3.3922533137325961E-2</v>
      </c>
      <c r="Q51">
        <v>6.7463775261619174E-2</v>
      </c>
      <c r="R51">
        <v>-8.871051376328587E-2</v>
      </c>
      <c r="S51">
        <v>-6.8933217763911259E-5</v>
      </c>
      <c r="T51">
        <v>-6.7932989620777207E-2</v>
      </c>
      <c r="U51">
        <v>4.2450656002136933E-2</v>
      </c>
      <c r="V51">
        <v>-0.17044472989319481</v>
      </c>
      <c r="W51">
        <v>4.029255359603523E-2</v>
      </c>
      <c r="X51">
        <v>5.6711522368865896E-2</v>
      </c>
      <c r="Y51">
        <v>2.9292253944729341E-3</v>
      </c>
      <c r="Z51">
        <v>-0.1343343794087718</v>
      </c>
      <c r="AA51">
        <v>2.421801271096391E-2</v>
      </c>
      <c r="AB51">
        <v>0.23243279084343438</v>
      </c>
      <c r="AC51">
        <v>2.8823432840708652E-2</v>
      </c>
      <c r="AD51">
        <v>6.6131386307231366E-2</v>
      </c>
      <c r="AE51">
        <v>5.0384448433800966E-2</v>
      </c>
      <c r="AF51">
        <v>8.3485106954368504E-2</v>
      </c>
      <c r="AG51">
        <v>0.11267071965545916</v>
      </c>
      <c r="AH51">
        <v>-1.4139854087393711E-2</v>
      </c>
      <c r="AI51">
        <v>5.0481550343514314E-2</v>
      </c>
      <c r="AJ51">
        <v>-8.4139054092677745E-2</v>
      </c>
      <c r="AK51">
        <v>-1.3226753181737716E-2</v>
      </c>
      <c r="AL51">
        <v>-0.2322765946287807</v>
      </c>
      <c r="AM51">
        <v>7.5391312052193848E-2</v>
      </c>
      <c r="AN51">
        <v>-0.17671293878045091</v>
      </c>
      <c r="AO51">
        <v>2.1815102632181005E-2</v>
      </c>
      <c r="AP51">
        <v>9.6988666684606706E-2</v>
      </c>
      <c r="AQ51">
        <v>-6.2952946366738649E-2</v>
      </c>
      <c r="AR51">
        <v>0.10375764848570246</v>
      </c>
      <c r="AS51">
        <v>4.0584514494644952E-2</v>
      </c>
      <c r="AT51">
        <v>-0.10610250080086969</v>
      </c>
      <c r="AU51">
        <v>-0.16205731388604516</v>
      </c>
      <c r="AV51">
        <v>0.1916432794897317</v>
      </c>
      <c r="AW51">
        <v>-0.11710532146626318</v>
      </c>
      <c r="AX51">
        <v>2.9787286702515181E-2</v>
      </c>
      <c r="AY51">
        <v>3.2228517410062496E-2</v>
      </c>
    </row>
    <row r="52" spans="1:51" x14ac:dyDescent="0.3">
      <c r="A52" s="1">
        <v>43628</v>
      </c>
      <c r="B52">
        <v>-1.383501622537997E-2</v>
      </c>
      <c r="C52">
        <v>2.9509941779886306E-2</v>
      </c>
      <c r="D52">
        <v>-3.9535476456848628E-2</v>
      </c>
      <c r="E52">
        <v>-9.2886987099206952E-2</v>
      </c>
      <c r="F52">
        <v>2.3171487824288906E-2</v>
      </c>
      <c r="G52">
        <v>0.13612485320721601</v>
      </c>
      <c r="H52">
        <v>-0.13252242580509677</v>
      </c>
      <c r="I52">
        <v>0.24114742712179416</v>
      </c>
      <c r="J52">
        <v>-2.3890848727328384E-2</v>
      </c>
      <c r="K52">
        <v>-5.2710245395051647E-2</v>
      </c>
      <c r="L52">
        <v>-7.0354189955521229E-2</v>
      </c>
      <c r="M52">
        <v>6.6219943716463447E-2</v>
      </c>
      <c r="N52">
        <v>0.14702483100137409</v>
      </c>
      <c r="O52">
        <v>-0.31025866642940658</v>
      </c>
      <c r="P52">
        <v>-2.6618640929317094E-2</v>
      </c>
      <c r="Q52">
        <v>5.4724299489700923E-2</v>
      </c>
      <c r="R52">
        <v>-9.7477047542117168E-2</v>
      </c>
      <c r="S52">
        <v>-1.0338019620030114E-2</v>
      </c>
      <c r="T52">
        <v>-8.1161428465405194E-2</v>
      </c>
      <c r="U52">
        <v>-1.0413671639652455E-2</v>
      </c>
      <c r="V52">
        <v>-0.21412718660681063</v>
      </c>
      <c r="W52">
        <v>4.4875402628265171E-2</v>
      </c>
      <c r="X52">
        <v>5.7178349824050123E-2</v>
      </c>
      <c r="Y52">
        <v>3.6719286993375233E-3</v>
      </c>
      <c r="Z52">
        <v>-0.14564703730899198</v>
      </c>
      <c r="AA52">
        <v>2.6398061146930329E-2</v>
      </c>
      <c r="AB52">
        <v>0.22533621571230211</v>
      </c>
      <c r="AC52">
        <v>3.8249753487975324E-2</v>
      </c>
      <c r="AD52">
        <v>5.0368216497378215E-2</v>
      </c>
      <c r="AE52">
        <v>2.849687846823723E-2</v>
      </c>
      <c r="AF52">
        <v>9.1000801951904631E-2</v>
      </c>
      <c r="AG52">
        <v>0.10805299844203231</v>
      </c>
      <c r="AH52">
        <v>-1.2795251731354651E-2</v>
      </c>
      <c r="AI52">
        <v>2.7547012145957006E-2</v>
      </c>
      <c r="AJ52">
        <v>-8.0112017739520813E-2</v>
      </c>
      <c r="AK52">
        <v>-2.0833437742091232E-2</v>
      </c>
      <c r="AL52">
        <v>-0.28877220181370322</v>
      </c>
      <c r="AM52">
        <v>7.816571966027186E-2</v>
      </c>
      <c r="AN52">
        <v>-0.20689537990814577</v>
      </c>
      <c r="AO52">
        <v>2.6511870590788189E-2</v>
      </c>
      <c r="AP52">
        <v>9.6538231239026273E-2</v>
      </c>
      <c r="AQ52">
        <v>-9.181459632252964E-2</v>
      </c>
      <c r="AR52">
        <v>0.10447822941675933</v>
      </c>
      <c r="AS52">
        <v>5.2240485254010482E-2</v>
      </c>
      <c r="AT52">
        <v>-0.12381234238921845</v>
      </c>
      <c r="AU52">
        <v>-0.17642951482454361</v>
      </c>
      <c r="AV52">
        <v>0.19638121993808355</v>
      </c>
      <c r="AW52">
        <v>-0.14089631894071497</v>
      </c>
      <c r="AX52">
        <v>2.6604719039843072E-2</v>
      </c>
      <c r="AY52">
        <v>3.6366207992633015E-2</v>
      </c>
    </row>
    <row r="53" spans="1:51" x14ac:dyDescent="0.3">
      <c r="A53" s="1">
        <v>43629</v>
      </c>
      <c r="B53">
        <v>2.388491982317098E-2</v>
      </c>
      <c r="C53">
        <v>3.1765312452133987E-2</v>
      </c>
      <c r="D53">
        <v>-2.9723252749967455E-2</v>
      </c>
      <c r="E53">
        <v>-8.3175084440051728E-2</v>
      </c>
      <c r="F53">
        <v>2.1220873722994082E-2</v>
      </c>
      <c r="G53">
        <v>0.13121003439779766</v>
      </c>
      <c r="H53">
        <v>-0.11426064402867842</v>
      </c>
      <c r="I53">
        <v>0.24603324433034812</v>
      </c>
      <c r="J53">
        <v>-1.2030700650595527E-2</v>
      </c>
      <c r="K53">
        <v>-5.2313649675884699E-2</v>
      </c>
      <c r="L53">
        <v>-6.7790844791684512E-2</v>
      </c>
      <c r="M53">
        <v>7.7434434578765643E-2</v>
      </c>
      <c r="N53">
        <v>0.14643686496365516</v>
      </c>
      <c r="O53">
        <v>-0.29407941888182265</v>
      </c>
      <c r="P53">
        <v>-2.4443387171033115E-2</v>
      </c>
      <c r="Q53">
        <v>5.719526221689486E-2</v>
      </c>
      <c r="R53">
        <v>-7.5909955770181226E-2</v>
      </c>
      <c r="S53">
        <v>-1.0695801360359969E-2</v>
      </c>
      <c r="T53">
        <v>-7.4440750796381794E-2</v>
      </c>
      <c r="U53">
        <v>-8.6903172290274666E-3</v>
      </c>
      <c r="V53">
        <v>-0.19398970463540977</v>
      </c>
      <c r="W53">
        <v>5.2098305363472042E-2</v>
      </c>
      <c r="X53">
        <v>6.6819448816966664E-2</v>
      </c>
      <c r="Y53">
        <v>2.1876615930023213E-3</v>
      </c>
      <c r="Z53">
        <v>-0.13744321606546861</v>
      </c>
      <c r="AA53">
        <v>2.9816331807075658E-2</v>
      </c>
      <c r="AB53">
        <v>0.20078677506593789</v>
      </c>
      <c r="AC53">
        <v>4.9600550369711005E-2</v>
      </c>
      <c r="AD53">
        <v>5.4409597865930026E-2</v>
      </c>
      <c r="AE53">
        <v>3.4046396438848547E-2</v>
      </c>
      <c r="AF53">
        <v>7.794648612804389E-2</v>
      </c>
      <c r="AG53">
        <v>0.11436528050484018</v>
      </c>
      <c r="AH53">
        <v>4.4086925011244116E-4</v>
      </c>
      <c r="AI53">
        <v>3.5159831960866472E-2</v>
      </c>
      <c r="AJ53">
        <v>-7.537176232510856E-2</v>
      </c>
      <c r="AK53">
        <v>-7.3238472518043496E-3</v>
      </c>
      <c r="AL53">
        <v>-0.25841901169740733</v>
      </c>
      <c r="AM53">
        <v>9.8430485166825621E-2</v>
      </c>
      <c r="AN53">
        <v>-0.19280510602120449</v>
      </c>
      <c r="AO53">
        <v>4.3652737011408926E-2</v>
      </c>
      <c r="AP53">
        <v>9.50360756020866E-2</v>
      </c>
      <c r="AQ53">
        <v>-7.0287656780487762E-2</v>
      </c>
      <c r="AR53">
        <v>9.4434631354359921E-2</v>
      </c>
      <c r="AS53">
        <v>4.4853042423373068E-2</v>
      </c>
      <c r="AT53">
        <v>-0.1143161414256183</v>
      </c>
      <c r="AU53">
        <v>-0.16165591515505984</v>
      </c>
      <c r="AV53">
        <v>0.24073718831638502</v>
      </c>
      <c r="AW53">
        <v>-0.1324541079110525</v>
      </c>
      <c r="AX53">
        <v>2.6398694014929558E-2</v>
      </c>
      <c r="AY53">
        <v>2.6251935467550225E-2</v>
      </c>
    </row>
    <row r="54" spans="1:51" x14ac:dyDescent="0.3">
      <c r="A54" s="1">
        <v>43630</v>
      </c>
      <c r="B54">
        <v>2.8326665389624139E-2</v>
      </c>
      <c r="C54">
        <v>4.2454511065050937E-2</v>
      </c>
      <c r="D54">
        <v>-3.971770027911814E-2</v>
      </c>
      <c r="E54">
        <v>-9.2152288672177396E-2</v>
      </c>
      <c r="F54">
        <v>1.3910019261429651E-2</v>
      </c>
      <c r="G54">
        <v>0.13371087220650357</v>
      </c>
      <c r="H54">
        <v>-0.13003419665991323</v>
      </c>
      <c r="I54">
        <v>0.22873024132734499</v>
      </c>
      <c r="J54">
        <v>-1.4063938277275922E-2</v>
      </c>
      <c r="K54">
        <v>-6.1101815627725986E-2</v>
      </c>
      <c r="L54">
        <v>-7.9935331460125325E-2</v>
      </c>
      <c r="M54">
        <v>8.0049148775554135E-2</v>
      </c>
      <c r="N54">
        <v>0.14445101358432</v>
      </c>
      <c r="O54">
        <v>-0.29561031294183493</v>
      </c>
      <c r="P54">
        <v>-2.4029940142609285E-2</v>
      </c>
      <c r="Q54">
        <v>5.975140035884452E-2</v>
      </c>
      <c r="R54">
        <v>-7.3024126311746818E-2</v>
      </c>
      <c r="S54">
        <v>-7.1167034211723212E-3</v>
      </c>
      <c r="T54">
        <v>-0.13012060363011901</v>
      </c>
      <c r="U54">
        <v>-2.7503786136142461E-2</v>
      </c>
      <c r="V54">
        <v>-0.24406200819499502</v>
      </c>
      <c r="W54">
        <v>6.0024302298623544E-2</v>
      </c>
      <c r="X54">
        <v>6.8513657801017702E-2</v>
      </c>
      <c r="Y54">
        <v>-7.8458203839579799E-3</v>
      </c>
      <c r="Z54">
        <v>-0.14836402953611505</v>
      </c>
      <c r="AA54">
        <v>3.1674442798721003E-2</v>
      </c>
      <c r="AB54">
        <v>0.16797383996517545</v>
      </c>
      <c r="AC54">
        <v>5.8993219542504027E-2</v>
      </c>
      <c r="AD54">
        <v>6.037268183437372E-2</v>
      </c>
      <c r="AE54">
        <v>8.7660635095564432E-3</v>
      </c>
      <c r="AF54">
        <v>7.9777002744618297E-2</v>
      </c>
      <c r="AG54">
        <v>0.11534767162578385</v>
      </c>
      <c r="AH54">
        <v>1.0285625024440415E-2</v>
      </c>
      <c r="AI54">
        <v>3.5137053075162683E-4</v>
      </c>
      <c r="AJ54">
        <v>-9.5513315216751549E-2</v>
      </c>
      <c r="AK54">
        <v>-2.3962172234204826E-2</v>
      </c>
      <c r="AL54">
        <v>-0.28546770477338979</v>
      </c>
      <c r="AM54">
        <v>9.7624266330821219E-2</v>
      </c>
      <c r="AN54">
        <v>-0.21722164535806343</v>
      </c>
      <c r="AO54">
        <v>6.0554135077095173E-2</v>
      </c>
      <c r="AP54">
        <v>9.3456370495718422E-2</v>
      </c>
      <c r="AQ54">
        <v>-8.3938352230114033E-2</v>
      </c>
      <c r="AR54">
        <v>9.0223311096069736E-2</v>
      </c>
      <c r="AS54">
        <v>5.6187417123773509E-2</v>
      </c>
      <c r="AT54">
        <v>-0.13544763484433653</v>
      </c>
      <c r="AU54">
        <v>-0.1677061894233558</v>
      </c>
      <c r="AV54">
        <v>0.24010221632175444</v>
      </c>
      <c r="AW54">
        <v>-0.16104360358962622</v>
      </c>
      <c r="AX54">
        <v>1.9136324488407741E-2</v>
      </c>
      <c r="AY54">
        <v>3.1360753068640723E-2</v>
      </c>
    </row>
    <row r="55" spans="1:51" x14ac:dyDescent="0.3">
      <c r="A55" s="1">
        <v>43633</v>
      </c>
      <c r="B55">
        <v>4.5867976730936011E-2</v>
      </c>
      <c r="C55">
        <v>5.0525788549047768E-2</v>
      </c>
      <c r="D55">
        <v>-2.6257268422699265E-2</v>
      </c>
      <c r="E55">
        <v>-9.5279658354242347E-2</v>
      </c>
      <c r="F55">
        <v>1.8722645062846599E-2</v>
      </c>
      <c r="G55">
        <v>0.1554756983331641</v>
      </c>
      <c r="H55">
        <v>-0.12718016805719023</v>
      </c>
      <c r="I55">
        <v>0.23440544497002247</v>
      </c>
      <c r="J55">
        <v>-3.0003547195310398E-2</v>
      </c>
      <c r="K55">
        <v>-5.9235286667445819E-2</v>
      </c>
      <c r="L55">
        <v>-6.5053383870348536E-2</v>
      </c>
      <c r="M55">
        <v>7.8160657578467907E-2</v>
      </c>
      <c r="N55">
        <v>0.14599854198305495</v>
      </c>
      <c r="O55">
        <v>-0.29990347441705212</v>
      </c>
      <c r="P55">
        <v>-2.0723813510789113E-2</v>
      </c>
      <c r="Q55">
        <v>5.4287933426382273E-2</v>
      </c>
      <c r="R55">
        <v>-6.3937377726456024E-2</v>
      </c>
      <c r="S55">
        <v>-1.1039706134332028E-2</v>
      </c>
      <c r="T55">
        <v>-0.12997010510346474</v>
      </c>
      <c r="U55">
        <v>-5.1768536855631986E-2</v>
      </c>
      <c r="V55">
        <v>-0.21922674643644469</v>
      </c>
      <c r="W55">
        <v>5.1973389511287271E-2</v>
      </c>
      <c r="X55">
        <v>7.343389239460385E-2</v>
      </c>
      <c r="Y55">
        <v>-9.3472844042831182E-3</v>
      </c>
      <c r="Z55">
        <v>-0.149662968728558</v>
      </c>
      <c r="AA55">
        <v>3.0128831254807698E-2</v>
      </c>
      <c r="AB55">
        <v>0.12976567258072769</v>
      </c>
      <c r="AC55">
        <v>6.0964672929010755E-2</v>
      </c>
      <c r="AD55">
        <v>4.6442555841217037E-2</v>
      </c>
      <c r="AE55">
        <v>2.0638197442013229E-2</v>
      </c>
      <c r="AF55">
        <v>7.9187553271305888E-2</v>
      </c>
      <c r="AG55">
        <v>0.11836774719437748</v>
      </c>
      <c r="AH55">
        <v>1.4410128211541973E-2</v>
      </c>
      <c r="AI55">
        <v>-5.1466203618950601E-3</v>
      </c>
      <c r="AJ55">
        <v>-0.1018096115130479</v>
      </c>
      <c r="AK55">
        <v>-1.3579543594059884E-2</v>
      </c>
      <c r="AL55">
        <v>-0.2871192955675349</v>
      </c>
      <c r="AM55">
        <v>8.2293844051505083E-2</v>
      </c>
      <c r="AN55">
        <v>-0.21452529578189938</v>
      </c>
      <c r="AO55">
        <v>6.6434447933579333E-2</v>
      </c>
      <c r="AP55">
        <v>9.1874271450073874E-2</v>
      </c>
      <c r="AQ55">
        <v>-8.3332876930446664E-2</v>
      </c>
      <c r="AR55">
        <v>8.6763156122376506E-2</v>
      </c>
      <c r="AS55">
        <v>4.4115956971637393E-2</v>
      </c>
      <c r="AT55">
        <v>-0.1265340001192794</v>
      </c>
      <c r="AU55">
        <v>-0.16314082895160387</v>
      </c>
      <c r="AV55">
        <v>0.23530167133958202</v>
      </c>
      <c r="AW55">
        <v>-0.1584419775733662</v>
      </c>
      <c r="AX55">
        <v>2.5102880315777343E-2</v>
      </c>
      <c r="AY55">
        <v>1.5547499758903238E-2</v>
      </c>
    </row>
    <row r="56" spans="1:51" x14ac:dyDescent="0.3">
      <c r="A56" s="1">
        <v>43634</v>
      </c>
      <c r="B56">
        <v>7.2885179787819832E-2</v>
      </c>
      <c r="C56">
        <v>4.4727804170192953E-2</v>
      </c>
      <c r="D56">
        <v>-1.0761916582758491E-2</v>
      </c>
      <c r="E56">
        <v>-9.9715000101638696E-2</v>
      </c>
      <c r="F56">
        <v>2.3004187059619818E-2</v>
      </c>
      <c r="G56">
        <v>0.16310509305067866</v>
      </c>
      <c r="H56">
        <v>-0.11338855247050028</v>
      </c>
      <c r="I56">
        <v>0.27564402055620996</v>
      </c>
      <c r="J56">
        <v>-3.3319849820787617E-3</v>
      </c>
      <c r="K56">
        <v>-5.7239125818599468E-2</v>
      </c>
      <c r="L56">
        <v>-2.8394188354224581E-2</v>
      </c>
      <c r="M56">
        <v>6.5636999632985638E-2</v>
      </c>
      <c r="N56">
        <v>0.15446074682939948</v>
      </c>
      <c r="O56">
        <v>-0.31037467828304532</v>
      </c>
      <c r="P56">
        <v>-1.4648270374917893E-2</v>
      </c>
      <c r="Q56">
        <v>6.7930100960586492E-2</v>
      </c>
      <c r="R56">
        <v>-3.3620627149384852E-2</v>
      </c>
      <c r="S56">
        <v>1.3664948359044193E-2</v>
      </c>
      <c r="T56">
        <v>-8.4551491354748931E-2</v>
      </c>
      <c r="U56">
        <v>-5.8001452850451329E-3</v>
      </c>
      <c r="V56">
        <v>-0.21279740108150225</v>
      </c>
      <c r="W56">
        <v>4.196965596607205E-2</v>
      </c>
      <c r="X56">
        <v>7.8444782633199983E-2</v>
      </c>
      <c r="Y56">
        <v>4.2718927992735356E-4</v>
      </c>
      <c r="Z56">
        <v>-0.1227824577136114</v>
      </c>
      <c r="AA56">
        <v>3.4463186324524497E-2</v>
      </c>
      <c r="AB56">
        <v>0.17257389029277492</v>
      </c>
      <c r="AC56">
        <v>6.5135914927613614E-2</v>
      </c>
      <c r="AD56">
        <v>6.8083745891357128E-2</v>
      </c>
      <c r="AE56">
        <v>3.2371055690049499E-2</v>
      </c>
      <c r="AF56">
        <v>7.753622628792145E-2</v>
      </c>
      <c r="AG56">
        <v>0.13575576296910008</v>
      </c>
      <c r="AH56">
        <v>1.9451222217496178E-2</v>
      </c>
      <c r="AI56">
        <v>3.5333106674628079E-2</v>
      </c>
      <c r="AJ56">
        <v>-9.3423457953599409E-2</v>
      </c>
      <c r="AK56">
        <v>3.2471874979706494E-2</v>
      </c>
      <c r="AL56">
        <v>-0.23638867386421725</v>
      </c>
      <c r="AM56">
        <v>0.10028396175900189</v>
      </c>
      <c r="AN56">
        <v>-0.16039852163774448</v>
      </c>
      <c r="AO56">
        <v>6.885014031768788E-2</v>
      </c>
      <c r="AP56">
        <v>8.8403052116274305E-2</v>
      </c>
      <c r="AQ56">
        <v>-2.8699405284526858E-2</v>
      </c>
      <c r="AR56">
        <v>8.5258411047839378E-2</v>
      </c>
      <c r="AS56">
        <v>4.5332322680387671E-2</v>
      </c>
      <c r="AT56">
        <v>-8.1255163710633349E-2</v>
      </c>
      <c r="AU56">
        <v>-0.16333022489575466</v>
      </c>
      <c r="AV56">
        <v>0.22302960922009085</v>
      </c>
      <c r="AW56">
        <v>-0.10281440702519873</v>
      </c>
      <c r="AX56">
        <v>4.8621359987335966E-2</v>
      </c>
      <c r="AY56">
        <v>1.7460315403754367E-2</v>
      </c>
    </row>
    <row r="57" spans="1:51" x14ac:dyDescent="0.3">
      <c r="A57" s="1">
        <v>43635</v>
      </c>
      <c r="B57">
        <v>7.4225210885790371E-2</v>
      </c>
      <c r="C57">
        <v>5.4447410375117022E-2</v>
      </c>
      <c r="D57">
        <v>-8.5821346258044828E-3</v>
      </c>
      <c r="E57">
        <v>-9.3738655366483403E-2</v>
      </c>
      <c r="F57">
        <v>7.5139428233603756E-2</v>
      </c>
      <c r="G57">
        <v>0.17188816310417854</v>
      </c>
      <c r="H57">
        <v>-9.4386220771133678E-2</v>
      </c>
      <c r="I57">
        <v>0.27342061863537348</v>
      </c>
      <c r="J57">
        <v>-1.2228781818491741E-2</v>
      </c>
      <c r="K57">
        <v>-3.366516277791376E-2</v>
      </c>
      <c r="L57">
        <v>-2.2859102253363628E-2</v>
      </c>
      <c r="M57">
        <v>7.3118716550005236E-2</v>
      </c>
      <c r="N57">
        <v>0.1626328948155209</v>
      </c>
      <c r="O57">
        <v>-0.27800626970440889</v>
      </c>
      <c r="P57">
        <v>-1.9563047856047122E-3</v>
      </c>
      <c r="Q57">
        <v>6.0704115397211766E-2</v>
      </c>
      <c r="R57">
        <v>-4.8624253806234807E-2</v>
      </c>
      <c r="S57">
        <v>3.1827334911971317E-3</v>
      </c>
      <c r="T57">
        <v>-8.6565539636346833E-2</v>
      </c>
      <c r="U57">
        <v>-3.6899925790190302E-4</v>
      </c>
      <c r="V57">
        <v>-0.20591784800357471</v>
      </c>
      <c r="W57">
        <v>5.8556845847203443E-2</v>
      </c>
      <c r="X57">
        <v>8.1946396529128274E-2</v>
      </c>
      <c r="Y57">
        <v>5.4851244645881536E-5</v>
      </c>
      <c r="Z57">
        <v>-0.12911555896615734</v>
      </c>
      <c r="AA57">
        <v>3.3538442283702286E-2</v>
      </c>
      <c r="AB57">
        <v>0.17421589352292255</v>
      </c>
      <c r="AC57">
        <v>8.120302884146624E-2</v>
      </c>
      <c r="AD57">
        <v>6.2346616080917849E-2</v>
      </c>
      <c r="AE57">
        <v>3.3798347422569264E-2</v>
      </c>
      <c r="AF57">
        <v>8.5865639144309669E-2</v>
      </c>
      <c r="AG57">
        <v>0.13967702654053349</v>
      </c>
      <c r="AH57">
        <v>2.5210036790824675E-2</v>
      </c>
      <c r="AI57">
        <v>3.7674617528887566E-2</v>
      </c>
      <c r="AJ57">
        <v>-8.3258996858874945E-2</v>
      </c>
      <c r="AK57">
        <v>4.2477323224104357E-2</v>
      </c>
      <c r="AL57">
        <v>-0.21723365907226533</v>
      </c>
      <c r="AM57">
        <v>0.11609021484748183</v>
      </c>
      <c r="AN57">
        <v>-0.15882872838714912</v>
      </c>
      <c r="AO57">
        <v>7.1067250443331065E-2</v>
      </c>
      <c r="AP57">
        <v>9.4385242120547885E-2</v>
      </c>
      <c r="AQ57">
        <v>-2.6076454464854848E-2</v>
      </c>
      <c r="AR57">
        <v>8.9354085120825211E-2</v>
      </c>
      <c r="AS57">
        <v>5.0533401275991485E-2</v>
      </c>
      <c r="AT57">
        <v>-8.376443467590966E-2</v>
      </c>
      <c r="AU57">
        <v>-0.16143622864776219</v>
      </c>
      <c r="AV57">
        <v>0.23509501238593866</v>
      </c>
      <c r="AW57">
        <v>-9.5132735021408732E-2</v>
      </c>
      <c r="AX57">
        <v>4.5698699323350134E-2</v>
      </c>
      <c r="AY57">
        <v>2.6242273998982379E-2</v>
      </c>
    </row>
    <row r="58" spans="1:51" x14ac:dyDescent="0.3">
      <c r="A58" s="1">
        <v>43636</v>
      </c>
      <c r="B58">
        <v>6.9013272437785322E-2</v>
      </c>
      <c r="C58">
        <v>8.8000792290590657E-2</v>
      </c>
      <c r="D58">
        <v>-3.688170381816902E-3</v>
      </c>
      <c r="E58">
        <v>-8.7149759418954531E-2</v>
      </c>
      <c r="F58">
        <v>0.11256944209600594</v>
      </c>
      <c r="G58">
        <v>0.17380967153129256</v>
      </c>
      <c r="H58">
        <v>-0.10371020910179674</v>
      </c>
      <c r="I58">
        <v>0.28651247045604811</v>
      </c>
      <c r="J58">
        <v>7.9985663480904856E-3</v>
      </c>
      <c r="K58">
        <v>-1.3813093101956331E-2</v>
      </c>
      <c r="L58">
        <v>-1.0015127110977518E-2</v>
      </c>
      <c r="M58">
        <v>8.5073085756882771E-2</v>
      </c>
      <c r="N58">
        <v>0.16726485108028544</v>
      </c>
      <c r="O58">
        <v>-0.27680033053010156</v>
      </c>
      <c r="P58">
        <v>2.4907842694369409E-3</v>
      </c>
      <c r="Q58">
        <v>6.3251639181736041E-2</v>
      </c>
      <c r="R58">
        <v>-3.7237149904449818E-2</v>
      </c>
      <c r="S58">
        <v>1.4171967680333131E-3</v>
      </c>
      <c r="T58">
        <v>-8.0943673047640385E-2</v>
      </c>
      <c r="U58">
        <v>1.3631711953659309E-2</v>
      </c>
      <c r="V58">
        <v>-0.14442432510256731</v>
      </c>
      <c r="W58">
        <v>7.1685165550185337E-2</v>
      </c>
      <c r="X58">
        <v>9.5941700875706415E-2</v>
      </c>
      <c r="Y58">
        <v>3.406843795856318E-3</v>
      </c>
      <c r="Z58">
        <v>-0.12656618569230982</v>
      </c>
      <c r="AA58">
        <v>3.7549636556057586E-2</v>
      </c>
      <c r="AB58">
        <v>0.15815031975243077</v>
      </c>
      <c r="AC58">
        <v>8.0894536089935243E-2</v>
      </c>
      <c r="AD58">
        <v>6.9892237266773849E-2</v>
      </c>
      <c r="AE58">
        <v>5.6602556652618374E-2</v>
      </c>
      <c r="AF58">
        <v>0.10373430728106448</v>
      </c>
      <c r="AG58">
        <v>0.14896286176367701</v>
      </c>
      <c r="AH58">
        <v>1.9484196271324583E-2</v>
      </c>
      <c r="AI58">
        <v>5.034304009091084E-2</v>
      </c>
      <c r="AJ58">
        <v>-7.7404624374425635E-2</v>
      </c>
      <c r="AK58">
        <v>5.6166056890452176E-2</v>
      </c>
      <c r="AL58">
        <v>-0.19663627578984333</v>
      </c>
      <c r="AM58">
        <v>0.11659442547846188</v>
      </c>
      <c r="AN58">
        <v>-0.15242844735265704</v>
      </c>
      <c r="AO58">
        <v>8.6985293956670984E-2</v>
      </c>
      <c r="AP58">
        <v>0.1042459718219827</v>
      </c>
      <c r="AQ58">
        <v>-2.5013692855960112E-2</v>
      </c>
      <c r="AR58">
        <v>0.11598283214981087</v>
      </c>
      <c r="AS58">
        <v>5.3860639790086262E-2</v>
      </c>
      <c r="AT58">
        <v>-7.966014493535245E-2</v>
      </c>
      <c r="AU58">
        <v>-0.16181431937070778</v>
      </c>
      <c r="AV58">
        <v>0.24290087554143869</v>
      </c>
      <c r="AW58">
        <v>-0.10656740563794609</v>
      </c>
      <c r="AX58">
        <v>5.3734339087731842E-2</v>
      </c>
      <c r="AY58">
        <v>-5.021497429776256E-2</v>
      </c>
    </row>
    <row r="59" spans="1:51" x14ac:dyDescent="0.3">
      <c r="A59" s="1">
        <v>43637</v>
      </c>
      <c r="B59">
        <v>7.2057686093817019E-2</v>
      </c>
      <c r="C59">
        <v>8.5605901518631566E-2</v>
      </c>
      <c r="D59">
        <v>-4.7704485496247173E-3</v>
      </c>
      <c r="E59">
        <v>-6.4185922590192623E-2</v>
      </c>
      <c r="F59">
        <v>0.10336750194828137</v>
      </c>
      <c r="G59">
        <v>0.16320194655590425</v>
      </c>
      <c r="H59">
        <v>-9.1945524609818197E-2</v>
      </c>
      <c r="I59">
        <v>0.28623755980785148</v>
      </c>
      <c r="J59">
        <v>1.3981696474395844E-2</v>
      </c>
      <c r="K59">
        <v>-1.6103175842867579E-2</v>
      </c>
      <c r="L59">
        <v>-6.0899760262810299E-3</v>
      </c>
      <c r="M59">
        <v>8.0240469331330111E-2</v>
      </c>
      <c r="N59">
        <v>0.16704879621370017</v>
      </c>
      <c r="O59">
        <v>-0.27107907170079215</v>
      </c>
      <c r="P59">
        <v>6.6164032307657328E-3</v>
      </c>
      <c r="Q59">
        <v>5.6445210447611638E-2</v>
      </c>
      <c r="R59">
        <v>-4.9665838490919878E-2</v>
      </c>
      <c r="S59">
        <v>-3.8887459274036251E-3</v>
      </c>
      <c r="T59">
        <v>-8.9662935176133773E-2</v>
      </c>
      <c r="U59">
        <v>8.5762218220462039E-3</v>
      </c>
      <c r="V59">
        <v>-0.15316003717300908</v>
      </c>
      <c r="W59">
        <v>6.7057242206697065E-2</v>
      </c>
      <c r="X59">
        <v>9.1378390710678659E-2</v>
      </c>
      <c r="Y59">
        <v>-1.4187684971832537E-3</v>
      </c>
      <c r="Z59">
        <v>-0.1208446343949704</v>
      </c>
      <c r="AA59">
        <v>3.4783774409489432E-2</v>
      </c>
      <c r="AB59">
        <v>0.12782709416096127</v>
      </c>
      <c r="AC59">
        <v>8.768458207187757E-2</v>
      </c>
      <c r="AD59">
        <v>6.7983294554643359E-2</v>
      </c>
      <c r="AE59">
        <v>4.9983499129971354E-2</v>
      </c>
      <c r="AF59">
        <v>0.10200757197908261</v>
      </c>
      <c r="AG59">
        <v>0.14910892967487233</v>
      </c>
      <c r="AH59">
        <v>2.7648582337744809E-3</v>
      </c>
      <c r="AI59">
        <v>4.6882845449339294E-2</v>
      </c>
      <c r="AJ59">
        <v>-6.9401750602144818E-2</v>
      </c>
      <c r="AK59">
        <v>6.6027464315130735E-2</v>
      </c>
      <c r="AL59">
        <v>-0.18654542918382211</v>
      </c>
      <c r="AM59">
        <v>0.12141854634488136</v>
      </c>
      <c r="AN59">
        <v>-0.16761346298464863</v>
      </c>
      <c r="AO59">
        <v>7.8180555495132475E-2</v>
      </c>
      <c r="AP59">
        <v>0.10275523692307797</v>
      </c>
      <c r="AQ59">
        <v>-3.2771937227333958E-2</v>
      </c>
      <c r="AR59">
        <v>0.1072868044331251</v>
      </c>
      <c r="AS59">
        <v>3.7685745103975377E-2</v>
      </c>
      <c r="AT59">
        <v>-8.7835184923487519E-2</v>
      </c>
      <c r="AU59">
        <v>-0.16994593797638824</v>
      </c>
      <c r="AV59">
        <v>0.23029695338017575</v>
      </c>
      <c r="AW59">
        <v>-0.12121880999645507</v>
      </c>
      <c r="AX59">
        <v>5.0325094245982749E-2</v>
      </c>
      <c r="AY59">
        <v>-9.4682147340122702E-2</v>
      </c>
    </row>
    <row r="60" spans="1:51" x14ac:dyDescent="0.3">
      <c r="A60" s="1">
        <v>43640</v>
      </c>
      <c r="B60">
        <v>6.0975650220561839E-2</v>
      </c>
      <c r="C60">
        <v>0.11094591083631589</v>
      </c>
      <c r="D60">
        <v>-3.6869977867104442E-3</v>
      </c>
      <c r="E60">
        <v>-2.5688094802462036E-2</v>
      </c>
      <c r="F60">
        <v>0.10517155775108344</v>
      </c>
      <c r="G60">
        <v>0.16635177399911916</v>
      </c>
      <c r="H60">
        <v>-0.11076157151924848</v>
      </c>
      <c r="I60">
        <v>0.29228820603927841</v>
      </c>
      <c r="J60">
        <v>-5.9556300082286295E-4</v>
      </c>
      <c r="K60">
        <v>-4.3392120685731617E-2</v>
      </c>
      <c r="L60">
        <v>-1.2405735424777409E-2</v>
      </c>
      <c r="M60">
        <v>9.0402383721916557E-2</v>
      </c>
      <c r="N60">
        <v>0.1552314528295331</v>
      </c>
      <c r="O60">
        <v>-0.29263601651774163</v>
      </c>
      <c r="P60">
        <v>4.5119939924092023E-3</v>
      </c>
      <c r="Q60">
        <v>4.9317978103910143E-2</v>
      </c>
      <c r="R60">
        <v>-5.0702261336101784E-2</v>
      </c>
      <c r="S60">
        <v>-8.8674441856291253E-3</v>
      </c>
      <c r="T60">
        <v>-7.0647561658290892E-2</v>
      </c>
      <c r="U60">
        <v>-1.0396608726808143E-3</v>
      </c>
      <c r="V60">
        <v>-0.16707469217034432</v>
      </c>
      <c r="W60">
        <v>6.5197383388783003E-2</v>
      </c>
      <c r="X60">
        <v>9.3783170284481354E-2</v>
      </c>
      <c r="Y60">
        <v>-8.5056020326825799E-3</v>
      </c>
      <c r="Z60">
        <v>-0.11726262841978896</v>
      </c>
      <c r="AA60">
        <v>3.8789898887681584E-2</v>
      </c>
      <c r="AB60">
        <v>0.13332537594790284</v>
      </c>
      <c r="AC60">
        <v>8.5768579560657421E-2</v>
      </c>
      <c r="AD60">
        <v>5.9744328855646955E-2</v>
      </c>
      <c r="AE60">
        <v>5.2613688371467071E-2</v>
      </c>
      <c r="AF60">
        <v>0.10437152490385271</v>
      </c>
      <c r="AG60">
        <v>0.15502261876070367</v>
      </c>
      <c r="AH60">
        <v>-6.9092266886783271E-5</v>
      </c>
      <c r="AI60">
        <v>5.053318436428067E-2</v>
      </c>
      <c r="AJ60">
        <v>-6.8679971434994713E-2</v>
      </c>
      <c r="AK60">
        <v>5.9253504488026576E-2</v>
      </c>
      <c r="AL60">
        <v>-0.16182026917600056</v>
      </c>
      <c r="AM60">
        <v>0.12170523261302035</v>
      </c>
      <c r="AN60">
        <v>-0.16168298703807271</v>
      </c>
      <c r="AO60">
        <v>5.9602786649544104E-2</v>
      </c>
      <c r="AP60">
        <v>0.10409886181554318</v>
      </c>
      <c r="AQ60">
        <v>-2.8492126527745465E-2</v>
      </c>
      <c r="AR60">
        <v>0.11042510169572017</v>
      </c>
      <c r="AS60">
        <v>3.3943609739304215E-2</v>
      </c>
      <c r="AT60">
        <v>-7.866205289973216E-2</v>
      </c>
      <c r="AU60">
        <v>-0.17947882625984124</v>
      </c>
      <c r="AV60">
        <v>0.22309460543121173</v>
      </c>
      <c r="AW60">
        <v>-0.1108884921011597</v>
      </c>
      <c r="AX60">
        <v>4.9318971894608765E-2</v>
      </c>
      <c r="AY60">
        <v>-0.10819278397939702</v>
      </c>
    </row>
    <row r="61" spans="1:51" x14ac:dyDescent="0.3">
      <c r="A61" s="1">
        <v>43641</v>
      </c>
      <c r="B61">
        <v>4.3131254125389651E-2</v>
      </c>
      <c r="C61">
        <v>9.7938626418852759E-2</v>
      </c>
      <c r="D61">
        <v>1.5793549277159924E-2</v>
      </c>
      <c r="E61">
        <v>-4.6900195812562995E-2</v>
      </c>
      <c r="F61">
        <v>6.5487714090763149E-2</v>
      </c>
      <c r="G61">
        <v>0.157777418637573</v>
      </c>
      <c r="H61">
        <v>-0.15170106731756994</v>
      </c>
      <c r="I61">
        <v>0.28395030326934423</v>
      </c>
      <c r="J61">
        <v>-2.2844048207923517E-2</v>
      </c>
      <c r="K61">
        <v>-6.4498583993374159E-2</v>
      </c>
      <c r="L61">
        <v>-1.9366994293988582E-2</v>
      </c>
      <c r="M61">
        <v>8.497192017067956E-2</v>
      </c>
      <c r="N61">
        <v>0.14699173543461141</v>
      </c>
      <c r="O61">
        <v>-0.28988203854956518</v>
      </c>
      <c r="P61">
        <v>-9.7478771813229725E-3</v>
      </c>
      <c r="Q61">
        <v>4.1035299428104244E-2</v>
      </c>
      <c r="R61">
        <v>-6.6709405014667822E-2</v>
      </c>
      <c r="S61">
        <v>-1.6730203299281654E-2</v>
      </c>
      <c r="T61">
        <v>-8.0282238894622826E-2</v>
      </c>
      <c r="U61">
        <v>-3.1105291587843142E-2</v>
      </c>
      <c r="V61">
        <v>-0.17036721105682395</v>
      </c>
      <c r="W61">
        <v>6.5756429577614406E-2</v>
      </c>
      <c r="X61">
        <v>9.2246250777392347E-2</v>
      </c>
      <c r="Y61">
        <v>-1.9775361188589358E-2</v>
      </c>
      <c r="Z61">
        <v>-0.13363892452778192</v>
      </c>
      <c r="AA61">
        <v>3.7869097468588686E-2</v>
      </c>
      <c r="AB61">
        <v>0.11965487013792331</v>
      </c>
      <c r="AC61">
        <v>8.2082823477243272E-2</v>
      </c>
      <c r="AD61">
        <v>4.6838207938247667E-2</v>
      </c>
      <c r="AE61">
        <v>3.3376202752712469E-2</v>
      </c>
      <c r="AF61">
        <v>8.9588626363141688E-2</v>
      </c>
      <c r="AG61">
        <v>0.12345050356566722</v>
      </c>
      <c r="AH61">
        <v>5.0464819111272208E-3</v>
      </c>
      <c r="AI61">
        <v>3.9444702661972308E-2</v>
      </c>
      <c r="AJ61">
        <v>-6.9761778162035881E-2</v>
      </c>
      <c r="AK61">
        <v>3.6047101001869031E-2</v>
      </c>
      <c r="AL61">
        <v>-0.16011420891745731</v>
      </c>
      <c r="AM61">
        <v>0.11504304920145259</v>
      </c>
      <c r="AN61">
        <v>-0.16941263441840415</v>
      </c>
      <c r="AO61">
        <v>5.5904514143461315E-2</v>
      </c>
      <c r="AP61">
        <v>0.10163873804589874</v>
      </c>
      <c r="AQ61">
        <v>-5.3569966842722749E-2</v>
      </c>
      <c r="AR61">
        <v>8.94301688696999E-2</v>
      </c>
      <c r="AS61">
        <v>4.6496557327769361E-2</v>
      </c>
      <c r="AT61">
        <v>-9.9607961425833724E-2</v>
      </c>
      <c r="AU61">
        <v>-0.16022954847830673</v>
      </c>
      <c r="AV61">
        <v>0.22826622107475347</v>
      </c>
      <c r="AW61">
        <v>-0.12777468806307324</v>
      </c>
      <c r="AX61">
        <v>3.4161378130459275E-2</v>
      </c>
      <c r="AY61">
        <v>-0.12014928397939706</v>
      </c>
    </row>
    <row r="62" spans="1:51" x14ac:dyDescent="0.3">
      <c r="A62" s="1">
        <v>43642</v>
      </c>
      <c r="B62">
        <v>5.8683571761189768E-2</v>
      </c>
      <c r="C62">
        <v>0.10663659712781348</v>
      </c>
      <c r="D62">
        <v>2.7736250975673782E-2</v>
      </c>
      <c r="E62">
        <v>-4.2565851216780803E-2</v>
      </c>
      <c r="F62">
        <v>6.8092152044006871E-2</v>
      </c>
      <c r="G62">
        <v>0.16197988524086837</v>
      </c>
      <c r="H62">
        <v>-0.16203580154963837</v>
      </c>
      <c r="I62">
        <v>0.31703085324533786</v>
      </c>
      <c r="J62">
        <v>-2.3691300658398418E-2</v>
      </c>
      <c r="K62">
        <v>-6.6507443026690316E-2</v>
      </c>
      <c r="L62">
        <v>-1.1747366364077805E-2</v>
      </c>
      <c r="M62">
        <v>6.7159528457843898E-2</v>
      </c>
      <c r="N62">
        <v>0.15037388256236672</v>
      </c>
      <c r="O62">
        <v>-0.30727596592216211</v>
      </c>
      <c r="P62">
        <v>-1.7490358528410077E-2</v>
      </c>
      <c r="Q62">
        <v>4.771679042630228E-2</v>
      </c>
      <c r="R62">
        <v>-4.0350013143009567E-2</v>
      </c>
      <c r="S62">
        <v>-1.1326745086025158E-2</v>
      </c>
      <c r="T62">
        <v>-6.245289521191133E-2</v>
      </c>
      <c r="U62">
        <v>-5.0850781228906072E-5</v>
      </c>
      <c r="V62">
        <v>-0.14299582067575267</v>
      </c>
      <c r="W62">
        <v>2.1249931158508817E-2</v>
      </c>
      <c r="X62">
        <v>8.4925402640236958E-2</v>
      </c>
      <c r="Y62">
        <v>-3.0580359606258156E-3</v>
      </c>
      <c r="Z62">
        <v>-0.10503698093751745</v>
      </c>
      <c r="AA62">
        <v>3.7254632898382489E-2</v>
      </c>
      <c r="AB62">
        <v>0.15638387094426431</v>
      </c>
      <c r="AC62">
        <v>6.5974954498437932E-2</v>
      </c>
      <c r="AD62">
        <v>5.7057638606545114E-2</v>
      </c>
      <c r="AE62">
        <v>4.2648600158799121E-2</v>
      </c>
      <c r="AF62">
        <v>8.830417399693169E-2</v>
      </c>
      <c r="AG62">
        <v>0.12719778698192274</v>
      </c>
      <c r="AH62">
        <v>1.2764347147078414E-3</v>
      </c>
      <c r="AI62">
        <v>6.5906876634862388E-2</v>
      </c>
      <c r="AJ62">
        <v>-7.7704070294084993E-2</v>
      </c>
      <c r="AK62">
        <v>4.1397155457346457E-2</v>
      </c>
      <c r="AL62">
        <v>-8.7121462201095512E-2</v>
      </c>
      <c r="AM62">
        <v>0.11428585737278818</v>
      </c>
      <c r="AN62">
        <v>-0.11805272416332335</v>
      </c>
      <c r="AO62">
        <v>6.411000871693262E-2</v>
      </c>
      <c r="AP62">
        <v>9.0503613449304687E-2</v>
      </c>
      <c r="AQ62">
        <v>-3.4235711468359353E-2</v>
      </c>
      <c r="AR62">
        <v>9.5474744460470218E-2</v>
      </c>
      <c r="AS62">
        <v>3.8681738819504874E-2</v>
      </c>
      <c r="AT62">
        <v>-7.9155916215930433E-2</v>
      </c>
      <c r="AU62">
        <v>-0.1709944207962506</v>
      </c>
      <c r="AV62">
        <v>0.23155333825060009</v>
      </c>
      <c r="AW62">
        <v>-9.3422339586041181E-2</v>
      </c>
      <c r="AX62">
        <v>5.5790441118630074E-2</v>
      </c>
      <c r="AY62">
        <v>-0.12168943796091181</v>
      </c>
    </row>
    <row r="63" spans="1:51" x14ac:dyDescent="0.3">
      <c r="A63" s="1">
        <v>43643</v>
      </c>
      <c r="B63">
        <v>7.7074819135197092E-2</v>
      </c>
      <c r="C63">
        <v>0.10167192506092027</v>
      </c>
      <c r="D63">
        <v>3.271917767425947E-2</v>
      </c>
      <c r="E63">
        <v>-2.3864669548058881E-2</v>
      </c>
      <c r="F63">
        <v>8.3712857171397759E-2</v>
      </c>
      <c r="G63">
        <v>0.16028168660241005</v>
      </c>
      <c r="H63">
        <v>-0.10460099888369512</v>
      </c>
      <c r="I63">
        <v>0.32343516304137432</v>
      </c>
      <c r="J63">
        <v>-1.024489290963071E-2</v>
      </c>
      <c r="K63">
        <v>-5.5436528658081796E-2</v>
      </c>
      <c r="L63">
        <v>-6.6052310084255828E-3</v>
      </c>
      <c r="M63">
        <v>6.7615162263683803E-2</v>
      </c>
      <c r="N63">
        <v>0.15030059268586371</v>
      </c>
      <c r="O63">
        <v>-0.33056789066464887</v>
      </c>
      <c r="P63">
        <v>-1.4204947918254218E-2</v>
      </c>
      <c r="Q63">
        <v>5.1035288644788901E-2</v>
      </c>
      <c r="R63">
        <v>-3.5507013365448814E-2</v>
      </c>
      <c r="S63">
        <v>-5.7794537266075974E-4</v>
      </c>
      <c r="T63">
        <v>-4.7280961692666934E-2</v>
      </c>
      <c r="U63">
        <v>2.6703374873858543E-2</v>
      </c>
      <c r="V63">
        <v>-0.14069909013108006</v>
      </c>
      <c r="W63">
        <v>3.898524082345789E-2</v>
      </c>
      <c r="X63">
        <v>8.9350284385634082E-2</v>
      </c>
      <c r="Y63">
        <v>3.0519273892570808E-4</v>
      </c>
      <c r="Z63">
        <v>-0.12018535228320071</v>
      </c>
      <c r="AA63">
        <v>5.1088008900064263E-2</v>
      </c>
      <c r="AB63">
        <v>0.18379028805656372</v>
      </c>
      <c r="AC63">
        <v>8.5401516634531771E-2</v>
      </c>
      <c r="AD63">
        <v>7.0892871240165301E-2</v>
      </c>
      <c r="AE63">
        <v>2.7277645055397204E-2</v>
      </c>
      <c r="AF63">
        <v>8.9297965660602774E-2</v>
      </c>
      <c r="AG63">
        <v>0.12884044367944081</v>
      </c>
      <c r="AH63">
        <v>1.8441357768725908E-3</v>
      </c>
      <c r="AI63">
        <v>7.8403563728058789E-2</v>
      </c>
      <c r="AJ63">
        <v>-7.0971846736364252E-2</v>
      </c>
      <c r="AK63">
        <v>5.9165649609908222E-2</v>
      </c>
      <c r="AL63">
        <v>-6.5332447440131447E-2</v>
      </c>
      <c r="AM63">
        <v>0.12182770219708516</v>
      </c>
      <c r="AN63">
        <v>-9.3124926068139491E-2</v>
      </c>
      <c r="AO63">
        <v>6.7016732899731979E-2</v>
      </c>
      <c r="AP63">
        <v>8.5742390907954547E-2</v>
      </c>
      <c r="AQ63">
        <v>-1.2052015644240965E-2</v>
      </c>
      <c r="AR63">
        <v>9.4709415281561404E-2</v>
      </c>
      <c r="AS63">
        <v>3.4049379548142245E-2</v>
      </c>
      <c r="AT63">
        <v>-6.4519826308963801E-2</v>
      </c>
      <c r="AU63">
        <v>-0.13013915238951634</v>
      </c>
      <c r="AV63">
        <v>0.2237186791303607</v>
      </c>
      <c r="AW63">
        <v>-7.1789203973105176E-2</v>
      </c>
      <c r="AX63">
        <v>5.5490150832848584E-2</v>
      </c>
      <c r="AY63">
        <v>-0.10978998912661153</v>
      </c>
    </row>
    <row r="64" spans="1:51" x14ac:dyDescent="0.3">
      <c r="A64" s="1">
        <v>43644</v>
      </c>
      <c r="B64">
        <v>7.7426185874728715E-2</v>
      </c>
      <c r="C64">
        <v>0.11191349490117408</v>
      </c>
      <c r="D64">
        <v>3.8199318592839759E-2</v>
      </c>
      <c r="E64">
        <v>-2.4807375187676506E-3</v>
      </c>
      <c r="F64">
        <v>8.8555414026875945E-2</v>
      </c>
      <c r="G64">
        <v>0.17322208710275999</v>
      </c>
      <c r="H64">
        <v>-0.11082686808825215</v>
      </c>
      <c r="I64">
        <v>0.33191985083137809</v>
      </c>
      <c r="J64">
        <v>-6.7785650811024167E-3</v>
      </c>
      <c r="K64">
        <v>-4.8534982528962933E-2</v>
      </c>
      <c r="L64">
        <v>-6.6052310084255828E-3</v>
      </c>
      <c r="M64">
        <v>6.6431026383949487E-2</v>
      </c>
      <c r="N64">
        <v>0.14077398788423545</v>
      </c>
      <c r="O64">
        <v>-0.31753132510142368</v>
      </c>
      <c r="P64">
        <v>-9.9069741595350092E-3</v>
      </c>
      <c r="Q64">
        <v>7.8231261880377545E-2</v>
      </c>
      <c r="R64">
        <v>-1.7104764473996226E-2</v>
      </c>
      <c r="S64">
        <v>2.7426344879175057E-2</v>
      </c>
      <c r="T64">
        <v>-3.9755869579244929E-2</v>
      </c>
      <c r="U64">
        <v>3.589045355039433E-2</v>
      </c>
      <c r="V64">
        <v>-0.11411798228550363</v>
      </c>
      <c r="W64">
        <v>4.4730141115438604E-2</v>
      </c>
      <c r="X64">
        <v>8.4380116961083385E-2</v>
      </c>
      <c r="Y64">
        <v>-7.8885130338900433E-3</v>
      </c>
      <c r="Z64">
        <v>-0.11154649832957741</v>
      </c>
      <c r="AA64">
        <v>6.7158292080682358E-2</v>
      </c>
      <c r="AB64">
        <v>0.17175388597458585</v>
      </c>
      <c r="AC64">
        <v>0.10760837096223164</v>
      </c>
      <c r="AD64">
        <v>9.8479000139298778E-2</v>
      </c>
      <c r="AE64">
        <v>9.3339828989280615E-3</v>
      </c>
      <c r="AF64">
        <v>0.10284703448146515</v>
      </c>
      <c r="AG64">
        <v>0.12742421551322858</v>
      </c>
      <c r="AH64">
        <v>1.8441357768725908E-3</v>
      </c>
      <c r="AI64">
        <v>6.8909347380269548E-2</v>
      </c>
      <c r="AJ64">
        <v>-5.8862720118223244E-2</v>
      </c>
      <c r="AK64">
        <v>5.9431574823163302E-2</v>
      </c>
      <c r="AL64">
        <v>2.0076214114975732E-3</v>
      </c>
      <c r="AM64">
        <v>0.12770147123423981</v>
      </c>
      <c r="AN64">
        <v>-8.6998601100270134E-2</v>
      </c>
      <c r="AO64">
        <v>7.1605646925644084E-2</v>
      </c>
      <c r="AP64">
        <v>8.1490002788164095E-2</v>
      </c>
      <c r="AQ64">
        <v>-1.1729296798188793E-2</v>
      </c>
      <c r="AR64">
        <v>0.10784615321777336</v>
      </c>
      <c r="AS64">
        <v>4.6146835854399937E-2</v>
      </c>
      <c r="AT64">
        <v>-6.0361281637415609E-2</v>
      </c>
      <c r="AU64">
        <v>-0.12738790514080045</v>
      </c>
      <c r="AV64">
        <v>0.22615933584211412</v>
      </c>
      <c r="AW64">
        <v>-7.8499568026501043E-2</v>
      </c>
      <c r="AX64">
        <v>4.6378270616364126E-2</v>
      </c>
      <c r="AY64">
        <v>-9.6070454556945406E-2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Z71"/>
  <sheetViews>
    <sheetView topLeftCell="AD1" workbookViewId="0">
      <selection activeCell="AO27" sqref="AO27"/>
    </sheetView>
  </sheetViews>
  <sheetFormatPr defaultRowHeight="14.4" x14ac:dyDescent="0.3"/>
  <sheetData>
    <row r="1" spans="1:52" x14ac:dyDescent="0.3">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103</v>
      </c>
    </row>
    <row r="2" spans="1:52" x14ac:dyDescent="0.3">
      <c r="A2" t="s">
        <v>1</v>
      </c>
      <c r="B2">
        <v>1</v>
      </c>
      <c r="C2">
        <v>-8.5285753204230902E-2</v>
      </c>
      <c r="D2">
        <v>0.65691233685786499</v>
      </c>
      <c r="E2">
        <v>0.34256776130924899</v>
      </c>
      <c r="F2">
        <v>0.36993287666539398</v>
      </c>
      <c r="G2">
        <v>0.43652990002929598</v>
      </c>
      <c r="H2">
        <v>0.442414744434245</v>
      </c>
      <c r="I2">
        <v>0.2401617817791</v>
      </c>
      <c r="J2">
        <v>0.56416684093324398</v>
      </c>
      <c r="K2">
        <v>0.31725932153803599</v>
      </c>
      <c r="L2">
        <v>0.58390684660644998</v>
      </c>
      <c r="M2">
        <v>0.234688653601799</v>
      </c>
      <c r="N2">
        <v>0.26778849031205498</v>
      </c>
      <c r="O2">
        <v>0.38963275909808298</v>
      </c>
      <c r="P2">
        <v>0.34358334698584903</v>
      </c>
      <c r="Q2">
        <v>0.53801960251696002</v>
      </c>
      <c r="R2">
        <v>0.62441782237032595</v>
      </c>
      <c r="S2">
        <v>0.66092750131654299</v>
      </c>
      <c r="T2">
        <v>0.52143731059631704</v>
      </c>
      <c r="U2">
        <v>0.41462007749643298</v>
      </c>
      <c r="V2">
        <v>0.373807412025147</v>
      </c>
      <c r="W2">
        <v>7.3861258377039496E-2</v>
      </c>
      <c r="X2">
        <v>0.38030093338769999</v>
      </c>
      <c r="Y2">
        <v>0.66476580689902298</v>
      </c>
      <c r="Z2">
        <v>0.29765488663622403</v>
      </c>
      <c r="AA2">
        <v>0.47773229324942001</v>
      </c>
      <c r="AB2">
        <v>0.43776322922191802</v>
      </c>
      <c r="AC2">
        <v>0.50046154665812204</v>
      </c>
      <c r="AD2">
        <v>0.659499968728953</v>
      </c>
      <c r="AE2">
        <v>0.48227052839561102</v>
      </c>
      <c r="AF2">
        <v>0.34016413868454198</v>
      </c>
      <c r="AG2">
        <v>0.36629120710528701</v>
      </c>
      <c r="AH2">
        <v>0.37864988761466301</v>
      </c>
      <c r="AI2">
        <v>0.59765766164769696</v>
      </c>
      <c r="AJ2">
        <v>0.29283247251875899</v>
      </c>
      <c r="AK2">
        <v>0.60495961010608501</v>
      </c>
      <c r="AL2">
        <v>0.50972541277461902</v>
      </c>
      <c r="AM2">
        <v>0.31956107560785202</v>
      </c>
      <c r="AN2">
        <v>0.67358139531223404</v>
      </c>
      <c r="AO2">
        <v>0.393887511248944</v>
      </c>
      <c r="AP2">
        <v>5.8615308047178599E-2</v>
      </c>
      <c r="AQ2">
        <v>0.62671264336783905</v>
      </c>
      <c r="AR2">
        <v>0.26804571624253598</v>
      </c>
      <c r="AS2">
        <v>0.43519075434639298</v>
      </c>
      <c r="AT2">
        <v>0.53192786459674202</v>
      </c>
      <c r="AU2">
        <v>0.307627442498283</v>
      </c>
      <c r="AV2">
        <v>0.14958418722897199</v>
      </c>
      <c r="AW2">
        <v>0.39288173848065699</v>
      </c>
      <c r="AX2">
        <v>0.56593443819012901</v>
      </c>
      <c r="AY2">
        <v>0.24333384921475201</v>
      </c>
      <c r="AZ2" t="s">
        <v>1</v>
      </c>
    </row>
    <row r="3" spans="1:52" x14ac:dyDescent="0.3">
      <c r="A3" t="s">
        <v>2</v>
      </c>
      <c r="B3">
        <v>-8.5285753204230902E-2</v>
      </c>
      <c r="C3">
        <v>1</v>
      </c>
      <c r="D3">
        <v>-4.9296698685015898E-2</v>
      </c>
      <c r="E3">
        <v>1.18301923178629E-3</v>
      </c>
      <c r="F3">
        <v>-2.9864231179308298E-3</v>
      </c>
      <c r="G3">
        <v>8.9514805080394402E-2</v>
      </c>
      <c r="H3">
        <v>-6.0290477509727502E-3</v>
      </c>
      <c r="I3">
        <v>-0.21143805085816</v>
      </c>
      <c r="J3">
        <v>5.5265083030764502E-2</v>
      </c>
      <c r="K3">
        <v>-6.4475087607771597E-2</v>
      </c>
      <c r="L3">
        <v>-1.23333801033477E-2</v>
      </c>
      <c r="M3">
        <v>0.160180776426423</v>
      </c>
      <c r="N3">
        <v>9.0985714555611399E-2</v>
      </c>
      <c r="O3">
        <v>-5.7744036650998601E-2</v>
      </c>
      <c r="P3">
        <v>3.4611240987454397E-2</v>
      </c>
      <c r="Q3">
        <v>-0.120390874202659</v>
      </c>
      <c r="R3">
        <v>-0.15673275478715701</v>
      </c>
      <c r="S3">
        <v>-0.15806872415600501</v>
      </c>
      <c r="T3">
        <v>-5.0130728707383498E-2</v>
      </c>
      <c r="U3">
        <v>-0.16091616793069899</v>
      </c>
      <c r="V3">
        <v>-8.2052179456971297E-2</v>
      </c>
      <c r="W3">
        <v>0.18308235844565299</v>
      </c>
      <c r="X3">
        <v>0.12863964266599701</v>
      </c>
      <c r="Y3">
        <v>-0.121083843735088</v>
      </c>
      <c r="Z3">
        <v>9.9187063987415502E-2</v>
      </c>
      <c r="AA3">
        <v>7.0263943245054E-2</v>
      </c>
      <c r="AB3">
        <v>-6.4015103154922495E-2</v>
      </c>
      <c r="AC3">
        <v>5.7192244559113599E-2</v>
      </c>
      <c r="AD3">
        <v>-0.16540795374641301</v>
      </c>
      <c r="AE3">
        <v>-6.12561350609927E-2</v>
      </c>
      <c r="AF3">
        <v>5.2715888620632798E-2</v>
      </c>
      <c r="AG3">
        <v>-0.102675082759964</v>
      </c>
      <c r="AH3">
        <v>3.0987203974866301E-4</v>
      </c>
      <c r="AI3">
        <v>-1.5190953226599999E-2</v>
      </c>
      <c r="AJ3">
        <v>0.18747285056718899</v>
      </c>
      <c r="AK3">
        <v>-5.1236227526897098E-2</v>
      </c>
      <c r="AL3">
        <v>-0.12349393485120599</v>
      </c>
      <c r="AM3">
        <v>-0.286146851375643</v>
      </c>
      <c r="AN3">
        <v>-0.11891915849672099</v>
      </c>
      <c r="AO3">
        <v>0.14830697158040601</v>
      </c>
      <c r="AP3">
        <v>4.3478649031565703E-2</v>
      </c>
      <c r="AQ3">
        <v>-0.223452725026245</v>
      </c>
      <c r="AR3">
        <v>6.0577724707251902E-2</v>
      </c>
      <c r="AS3">
        <v>-5.8218506656181598E-2</v>
      </c>
      <c r="AT3">
        <v>-9.4355530443345395E-2</v>
      </c>
      <c r="AU3">
        <v>-0.158069506939499</v>
      </c>
      <c r="AV3">
        <v>3.5383764580245398E-2</v>
      </c>
      <c r="AW3">
        <v>-0.112185705135216</v>
      </c>
      <c r="AX3">
        <v>-0.22548269911430199</v>
      </c>
      <c r="AY3">
        <v>-0.244280536338527</v>
      </c>
      <c r="AZ3" t="s">
        <v>2</v>
      </c>
    </row>
    <row r="4" spans="1:52" x14ac:dyDescent="0.3">
      <c r="A4" t="s">
        <v>3</v>
      </c>
      <c r="B4">
        <v>0.65691233685786499</v>
      </c>
      <c r="C4">
        <v>-4.9296698685015898E-2</v>
      </c>
      <c r="D4">
        <v>1</v>
      </c>
      <c r="E4">
        <v>0.25839806499842899</v>
      </c>
      <c r="F4">
        <v>0.26254145031459197</v>
      </c>
      <c r="G4">
        <v>0.33350363819265599</v>
      </c>
      <c r="H4">
        <v>0.31677845320963999</v>
      </c>
      <c r="I4">
        <v>0.349828181231919</v>
      </c>
      <c r="J4">
        <v>0.56596811865372598</v>
      </c>
      <c r="K4">
        <v>0.210773748125722</v>
      </c>
      <c r="L4">
        <v>0.66387767921555896</v>
      </c>
      <c r="M4">
        <v>0.14646642244935601</v>
      </c>
      <c r="N4">
        <v>0.123712552044869</v>
      </c>
      <c r="O4">
        <v>0.55500216023957505</v>
      </c>
      <c r="P4">
        <v>0.28001280775853898</v>
      </c>
      <c r="Q4">
        <v>0.51040142219852902</v>
      </c>
      <c r="R4">
        <v>0.48966144060170402</v>
      </c>
      <c r="S4">
        <v>0.58934999046577796</v>
      </c>
      <c r="T4">
        <v>0.53982382777087101</v>
      </c>
      <c r="U4">
        <v>0.39854544347330301</v>
      </c>
      <c r="V4">
        <v>0.37683570611949202</v>
      </c>
      <c r="W4">
        <v>-8.8091681536450903E-2</v>
      </c>
      <c r="X4">
        <v>0.34769705714073901</v>
      </c>
      <c r="Y4">
        <v>0.52923546863783899</v>
      </c>
      <c r="Z4">
        <v>0.33411964435671299</v>
      </c>
      <c r="AA4">
        <v>0.42431639410724598</v>
      </c>
      <c r="AB4">
        <v>0.32927175552035998</v>
      </c>
      <c r="AC4">
        <v>0.49901826501748198</v>
      </c>
      <c r="AD4">
        <v>0.63717630294958905</v>
      </c>
      <c r="AE4">
        <v>0.49216277679681197</v>
      </c>
      <c r="AF4">
        <v>0.36264468402487199</v>
      </c>
      <c r="AG4">
        <v>0.30887550219586801</v>
      </c>
      <c r="AH4">
        <v>0.440327606748602</v>
      </c>
      <c r="AI4">
        <v>0.557654612295575</v>
      </c>
      <c r="AJ4">
        <v>0.19859385053789799</v>
      </c>
      <c r="AK4">
        <v>0.46722189687788701</v>
      </c>
      <c r="AL4">
        <v>0.56708714997793097</v>
      </c>
      <c r="AM4">
        <v>0.16492571670553899</v>
      </c>
      <c r="AN4">
        <v>0.53823884715633497</v>
      </c>
      <c r="AO4">
        <v>0.36612364751399601</v>
      </c>
      <c r="AP4">
        <v>9.7272861945494907E-2</v>
      </c>
      <c r="AQ4">
        <v>0.586996179290172</v>
      </c>
      <c r="AR4">
        <v>0.18377089525802801</v>
      </c>
      <c r="AS4">
        <v>0.30468702484502203</v>
      </c>
      <c r="AT4">
        <v>0.41622934057764299</v>
      </c>
      <c r="AU4">
        <v>0.25594204924235903</v>
      </c>
      <c r="AV4">
        <v>0.26858940670202502</v>
      </c>
      <c r="AW4">
        <v>0.387517591143134</v>
      </c>
      <c r="AX4">
        <v>0.55388860446939703</v>
      </c>
      <c r="AY4">
        <v>0.230080260490299</v>
      </c>
      <c r="AZ4" t="s">
        <v>3</v>
      </c>
    </row>
    <row r="5" spans="1:52" x14ac:dyDescent="0.3">
      <c r="A5" t="s">
        <v>4</v>
      </c>
      <c r="B5">
        <v>0.34256776130924899</v>
      </c>
      <c r="C5">
        <v>1.18301923178629E-3</v>
      </c>
      <c r="D5">
        <v>0.25839806499842899</v>
      </c>
      <c r="E5">
        <v>1</v>
      </c>
      <c r="F5">
        <v>0.493679845428529</v>
      </c>
      <c r="G5">
        <v>0.32962723473933198</v>
      </c>
      <c r="H5">
        <v>0.198301066895753</v>
      </c>
      <c r="I5">
        <v>-1.9561568453699201E-2</v>
      </c>
      <c r="J5">
        <v>0.28215268944953997</v>
      </c>
      <c r="K5">
        <v>0.39338590230862402</v>
      </c>
      <c r="L5">
        <v>0.35784207545915803</v>
      </c>
      <c r="M5">
        <v>-2.3807709315590099E-2</v>
      </c>
      <c r="N5">
        <v>1.84147419399169E-2</v>
      </c>
      <c r="O5">
        <v>0.13268470866889001</v>
      </c>
      <c r="P5">
        <v>0.490430656119274</v>
      </c>
      <c r="Q5">
        <v>0.20088632838135101</v>
      </c>
      <c r="R5">
        <v>0.23687516600244901</v>
      </c>
      <c r="S5">
        <v>0.30633562385526297</v>
      </c>
      <c r="T5">
        <v>0.46664857123745301</v>
      </c>
      <c r="U5">
        <v>0.37615537526735698</v>
      </c>
      <c r="V5">
        <v>0.27835634007677301</v>
      </c>
      <c r="W5">
        <v>-1.7350512880824901E-2</v>
      </c>
      <c r="X5">
        <v>0.18955988346240199</v>
      </c>
      <c r="Y5">
        <v>0.29657758863504702</v>
      </c>
      <c r="Z5">
        <v>0.111591841925905</v>
      </c>
      <c r="AA5">
        <v>0.22235751182066199</v>
      </c>
      <c r="AB5">
        <v>0.33502853048222497</v>
      </c>
      <c r="AC5">
        <v>0.32795923930024801</v>
      </c>
      <c r="AD5">
        <v>0.26291641842545799</v>
      </c>
      <c r="AE5">
        <v>0.36426970127151598</v>
      </c>
      <c r="AF5">
        <v>0.50937248012845804</v>
      </c>
      <c r="AG5">
        <v>0.42504088126019501</v>
      </c>
      <c r="AH5">
        <v>0.11999574336898</v>
      </c>
      <c r="AI5">
        <v>0.34950149615947901</v>
      </c>
      <c r="AJ5">
        <v>0.187943277143263</v>
      </c>
      <c r="AK5">
        <v>0.31249867516120899</v>
      </c>
      <c r="AL5">
        <v>0.34576557488228499</v>
      </c>
      <c r="AM5">
        <v>0.33938203840291797</v>
      </c>
      <c r="AN5">
        <v>0.38126270216501201</v>
      </c>
      <c r="AO5">
        <v>0.124681648461917</v>
      </c>
      <c r="AP5">
        <v>2.3053374840416099E-2</v>
      </c>
      <c r="AQ5">
        <v>0.27437119197010901</v>
      </c>
      <c r="AR5">
        <v>0.418814457643089</v>
      </c>
      <c r="AS5">
        <v>0.30760902201268198</v>
      </c>
      <c r="AT5">
        <v>0.28061370819013298</v>
      </c>
      <c r="AU5">
        <v>0.162315808394839</v>
      </c>
      <c r="AV5">
        <v>0.242669712509679</v>
      </c>
      <c r="AW5">
        <v>0.27463325037976899</v>
      </c>
      <c r="AX5">
        <v>0.35853521963252</v>
      </c>
      <c r="AY5">
        <v>0.110348768135399</v>
      </c>
      <c r="AZ5" t="s">
        <v>4</v>
      </c>
    </row>
    <row r="6" spans="1:52" x14ac:dyDescent="0.3">
      <c r="A6" t="s">
        <v>5</v>
      </c>
      <c r="B6">
        <v>0.36993287666539398</v>
      </c>
      <c r="C6">
        <v>-2.9864231179308298E-3</v>
      </c>
      <c r="D6">
        <v>0.26254145031459197</v>
      </c>
      <c r="E6">
        <v>0.493679845428529</v>
      </c>
      <c r="F6">
        <v>1</v>
      </c>
      <c r="G6">
        <v>0.54973545787931799</v>
      </c>
      <c r="H6">
        <v>0.416261869735571</v>
      </c>
      <c r="I6">
        <v>8.7997711674521903E-2</v>
      </c>
      <c r="J6">
        <v>0.40172141803762001</v>
      </c>
      <c r="K6">
        <v>0.71152661453527399</v>
      </c>
      <c r="L6">
        <v>0.44790532954007101</v>
      </c>
      <c r="M6">
        <v>0.21894704461153999</v>
      </c>
      <c r="N6">
        <v>0.245643517440857</v>
      </c>
      <c r="O6">
        <v>6.3629588088812097E-2</v>
      </c>
      <c r="P6">
        <v>0.64676031019695801</v>
      </c>
      <c r="Q6">
        <v>0.29325086950014101</v>
      </c>
      <c r="R6">
        <v>0.32517242805037899</v>
      </c>
      <c r="S6">
        <v>0.36670125178030699</v>
      </c>
      <c r="T6">
        <v>0.38771132411880999</v>
      </c>
      <c r="U6">
        <v>0.481990610673034</v>
      </c>
      <c r="V6">
        <v>0.298707040637608</v>
      </c>
      <c r="W6">
        <v>2.2260652145155199E-2</v>
      </c>
      <c r="X6">
        <v>0.43439345658128498</v>
      </c>
      <c r="Y6">
        <v>0.399032599932653</v>
      </c>
      <c r="Z6">
        <v>0.15038663348074699</v>
      </c>
      <c r="AA6">
        <v>0.21670991081514801</v>
      </c>
      <c r="AB6">
        <v>0.38997812332016402</v>
      </c>
      <c r="AC6">
        <v>0.38907642220333999</v>
      </c>
      <c r="AD6">
        <v>0.40676760990528499</v>
      </c>
      <c r="AE6">
        <v>0.552571457659084</v>
      </c>
      <c r="AF6">
        <v>0.81877237662531899</v>
      </c>
      <c r="AG6">
        <v>0.78889478516756595</v>
      </c>
      <c r="AH6">
        <v>0.182740810897041</v>
      </c>
      <c r="AI6">
        <v>0.40461603455592499</v>
      </c>
      <c r="AJ6">
        <v>0.26769369184999198</v>
      </c>
      <c r="AK6">
        <v>0.44163501338363698</v>
      </c>
      <c r="AL6">
        <v>0.33387763826096201</v>
      </c>
      <c r="AM6">
        <v>0.52571323250656499</v>
      </c>
      <c r="AN6">
        <v>0.416130301593445</v>
      </c>
      <c r="AO6">
        <v>0.30985357488463</v>
      </c>
      <c r="AP6">
        <v>0.25596722555985901</v>
      </c>
      <c r="AQ6">
        <v>0.47456089247377298</v>
      </c>
      <c r="AR6">
        <v>0.76584373891135504</v>
      </c>
      <c r="AS6">
        <v>0.394502621630406</v>
      </c>
      <c r="AT6">
        <v>0.22345363939787599</v>
      </c>
      <c r="AU6">
        <v>0.15826378508854699</v>
      </c>
      <c r="AV6">
        <v>0.20381054859020001</v>
      </c>
      <c r="AW6">
        <v>0.163439378567518</v>
      </c>
      <c r="AX6">
        <v>0.41571612818869602</v>
      </c>
      <c r="AY6">
        <v>0.17569003801376301</v>
      </c>
      <c r="AZ6" t="s">
        <v>5</v>
      </c>
    </row>
    <row r="7" spans="1:52" x14ac:dyDescent="0.3">
      <c r="A7" t="s">
        <v>6</v>
      </c>
      <c r="B7">
        <v>0.43652990002929598</v>
      </c>
      <c r="C7">
        <v>8.9514805080394402E-2</v>
      </c>
      <c r="D7">
        <v>0.33350363819265599</v>
      </c>
      <c r="E7">
        <v>0.32962723473933198</v>
      </c>
      <c r="F7">
        <v>0.54973545787931799</v>
      </c>
      <c r="G7">
        <v>1</v>
      </c>
      <c r="H7">
        <v>0.26705005831453199</v>
      </c>
      <c r="I7">
        <v>1.7687908510906399E-2</v>
      </c>
      <c r="J7">
        <v>0.47384952216620702</v>
      </c>
      <c r="K7">
        <v>0.64457042533731301</v>
      </c>
      <c r="L7">
        <v>0.51218954432462305</v>
      </c>
      <c r="M7">
        <v>0.28892277790940002</v>
      </c>
      <c r="N7">
        <v>0.35600730244941797</v>
      </c>
      <c r="O7">
        <v>4.3083382420182899E-2</v>
      </c>
      <c r="P7">
        <v>0.54443752921264299</v>
      </c>
      <c r="Q7">
        <v>0.29360078253989902</v>
      </c>
      <c r="R7">
        <v>0.34963950265246502</v>
      </c>
      <c r="S7">
        <v>0.37598420564622698</v>
      </c>
      <c r="T7">
        <v>0.299576847934025</v>
      </c>
      <c r="U7">
        <v>0.28417912666471601</v>
      </c>
      <c r="V7">
        <v>0.18290310949313901</v>
      </c>
      <c r="W7">
        <v>7.8422155322987297E-2</v>
      </c>
      <c r="X7">
        <v>0.52161769495884203</v>
      </c>
      <c r="Y7">
        <v>0.53609751204891998</v>
      </c>
      <c r="Z7">
        <v>0.12736348556726501</v>
      </c>
      <c r="AA7">
        <v>0.33954877961942598</v>
      </c>
      <c r="AB7">
        <v>0.41975176468582898</v>
      </c>
      <c r="AC7">
        <v>0.32969633183187802</v>
      </c>
      <c r="AD7">
        <v>0.36500610688820301</v>
      </c>
      <c r="AE7">
        <v>0.55049191885362203</v>
      </c>
      <c r="AF7">
        <v>0.58728368725837699</v>
      </c>
      <c r="AG7">
        <v>0.51891763473275598</v>
      </c>
      <c r="AH7">
        <v>0.32179975235823</v>
      </c>
      <c r="AI7">
        <v>0.43771494837761699</v>
      </c>
      <c r="AJ7">
        <v>0.30083323524849997</v>
      </c>
      <c r="AK7">
        <v>0.36885701084558398</v>
      </c>
      <c r="AL7">
        <v>0.25169675344525499</v>
      </c>
      <c r="AM7">
        <v>0.30495776992624402</v>
      </c>
      <c r="AN7">
        <v>0.38586302632431901</v>
      </c>
      <c r="AO7">
        <v>0.29806839109810201</v>
      </c>
      <c r="AP7">
        <v>0.24756777522134599</v>
      </c>
      <c r="AQ7">
        <v>0.305794064371611</v>
      </c>
      <c r="AR7">
        <v>0.54036386238043599</v>
      </c>
      <c r="AS7">
        <v>0.34899705327385999</v>
      </c>
      <c r="AT7">
        <v>0.229274587178221</v>
      </c>
      <c r="AU7">
        <v>0.16590573269666101</v>
      </c>
      <c r="AV7">
        <v>0.14061014274511599</v>
      </c>
      <c r="AW7">
        <v>0.19783795387294001</v>
      </c>
      <c r="AX7">
        <v>0.32895591145612202</v>
      </c>
      <c r="AY7">
        <v>0.27019813032687001</v>
      </c>
      <c r="AZ7" t="s">
        <v>6</v>
      </c>
    </row>
    <row r="8" spans="1:52" x14ac:dyDescent="0.3">
      <c r="A8" t="s">
        <v>7</v>
      </c>
      <c r="B8">
        <v>0.442414744434245</v>
      </c>
      <c r="C8">
        <v>-6.0290477509727502E-3</v>
      </c>
      <c r="D8">
        <v>0.31677845320963999</v>
      </c>
      <c r="E8">
        <v>0.198301066895753</v>
      </c>
      <c r="F8">
        <v>0.416261869735571</v>
      </c>
      <c r="G8">
        <v>0.26705005831453199</v>
      </c>
      <c r="H8">
        <v>1</v>
      </c>
      <c r="I8">
        <v>7.6088836535564697E-2</v>
      </c>
      <c r="J8">
        <v>0.3179060587418</v>
      </c>
      <c r="K8">
        <v>0.325520553175288</v>
      </c>
      <c r="L8">
        <v>0.37610557573515502</v>
      </c>
      <c r="M8">
        <v>2.0009081942841001E-2</v>
      </c>
      <c r="N8">
        <v>0.17033776095515901</v>
      </c>
      <c r="O8">
        <v>8.4210527676542704E-2</v>
      </c>
      <c r="P8">
        <v>0.33372280651352698</v>
      </c>
      <c r="Q8">
        <v>0.206689202818434</v>
      </c>
      <c r="R8">
        <v>0.28358738361317998</v>
      </c>
      <c r="S8">
        <v>0.33925057616632898</v>
      </c>
      <c r="T8">
        <v>0.33974594433992999</v>
      </c>
      <c r="U8">
        <v>0.33421871879655402</v>
      </c>
      <c r="V8">
        <v>2.9687996033455299E-2</v>
      </c>
      <c r="W8">
        <v>0.15759011536612499</v>
      </c>
      <c r="X8">
        <v>0.22487321553786799</v>
      </c>
      <c r="Y8">
        <v>0.300740097219098</v>
      </c>
      <c r="Z8">
        <v>0.22563665831490201</v>
      </c>
      <c r="AA8">
        <v>0.28399208161939399</v>
      </c>
      <c r="AB8">
        <v>0.20382968540476701</v>
      </c>
      <c r="AC8">
        <v>0.44790595146756301</v>
      </c>
      <c r="AD8">
        <v>0.33224687583408502</v>
      </c>
      <c r="AE8">
        <v>0.18463705426603699</v>
      </c>
      <c r="AF8">
        <v>0.249263482889135</v>
      </c>
      <c r="AG8">
        <v>0.355326162225723</v>
      </c>
      <c r="AH8">
        <v>5.6530403566886898E-2</v>
      </c>
      <c r="AI8">
        <v>0.44263435016415498</v>
      </c>
      <c r="AJ8">
        <v>0.375579443028767</v>
      </c>
      <c r="AK8">
        <v>0.50925737985206798</v>
      </c>
      <c r="AL8">
        <v>0.30368958273158497</v>
      </c>
      <c r="AM8">
        <v>-3.2898653370010501E-2</v>
      </c>
      <c r="AN8">
        <v>0.35002381615355499</v>
      </c>
      <c r="AO8">
        <v>0.181771624075977</v>
      </c>
      <c r="AP8">
        <v>-2.0868704788965201E-2</v>
      </c>
      <c r="AQ8">
        <v>0.38974442880950799</v>
      </c>
      <c r="AR8">
        <v>0.18942426211958799</v>
      </c>
      <c r="AS8">
        <v>0.13232138652237499</v>
      </c>
      <c r="AT8">
        <v>0.26194947012728098</v>
      </c>
      <c r="AU8">
        <v>0.141970479316614</v>
      </c>
      <c r="AV8">
        <v>-1.26072693668063E-2</v>
      </c>
      <c r="AW8">
        <v>0.15695030104141799</v>
      </c>
      <c r="AX8">
        <v>0.26349077486903699</v>
      </c>
      <c r="AY8">
        <v>0.18219203687139099</v>
      </c>
      <c r="AZ8" t="s">
        <v>7</v>
      </c>
    </row>
    <row r="9" spans="1:52" x14ac:dyDescent="0.3">
      <c r="A9" t="s">
        <v>8</v>
      </c>
      <c r="B9">
        <v>0.2401617817791</v>
      </c>
      <c r="C9">
        <v>-0.21143805085816</v>
      </c>
      <c r="D9">
        <v>0.349828181231919</v>
      </c>
      <c r="E9">
        <v>-1.9561568453699201E-2</v>
      </c>
      <c r="F9">
        <v>8.7997711674521903E-2</v>
      </c>
      <c r="G9">
        <v>1.7687908510906399E-2</v>
      </c>
      <c r="H9">
        <v>7.6088836535564697E-2</v>
      </c>
      <c r="I9">
        <v>1</v>
      </c>
      <c r="J9">
        <v>0.32041246916167399</v>
      </c>
      <c r="K9">
        <v>-4.8481762897067203E-2</v>
      </c>
      <c r="L9">
        <v>0.22666660672404201</v>
      </c>
      <c r="M9">
        <v>-1.41887071223842E-2</v>
      </c>
      <c r="N9">
        <v>6.0711927838773098E-2</v>
      </c>
      <c r="O9">
        <v>0.34422101608654199</v>
      </c>
      <c r="P9">
        <v>-2.6098299489209598E-2</v>
      </c>
      <c r="Q9">
        <v>0.36134823050769499</v>
      </c>
      <c r="R9">
        <v>0.22065977477521301</v>
      </c>
      <c r="S9">
        <v>0.228847868868852</v>
      </c>
      <c r="T9">
        <v>0.43461031966999097</v>
      </c>
      <c r="U9">
        <v>0.32818975031234998</v>
      </c>
      <c r="V9">
        <v>0.33814909690791101</v>
      </c>
      <c r="W9">
        <v>-0.106866285359171</v>
      </c>
      <c r="X9">
        <v>7.6939823920629896E-2</v>
      </c>
      <c r="Y9">
        <v>0.26377825359035501</v>
      </c>
      <c r="Z9">
        <v>0.32106810483653703</v>
      </c>
      <c r="AA9">
        <v>4.2850120523549098E-2</v>
      </c>
      <c r="AB9">
        <v>0.190589822111772</v>
      </c>
      <c r="AC9">
        <v>0.13761733306784599</v>
      </c>
      <c r="AD9">
        <v>0.45736033166407702</v>
      </c>
      <c r="AE9">
        <v>0.15519253426021301</v>
      </c>
      <c r="AF9">
        <v>0.103061346754362</v>
      </c>
      <c r="AG9">
        <v>0.156105858599112</v>
      </c>
      <c r="AH9">
        <v>0.31388569850354697</v>
      </c>
      <c r="AI9">
        <v>0.36088167842275098</v>
      </c>
      <c r="AJ9">
        <v>-3.7191106617613201E-3</v>
      </c>
      <c r="AK9">
        <v>0.31227790390053101</v>
      </c>
      <c r="AL9">
        <v>0.46491379446705999</v>
      </c>
      <c r="AM9">
        <v>8.2947069641967797E-2</v>
      </c>
      <c r="AN9">
        <v>0.38556385717607</v>
      </c>
      <c r="AO9">
        <v>0.18444816598979</v>
      </c>
      <c r="AP9">
        <v>0.114403735866103</v>
      </c>
      <c r="AQ9">
        <v>0.27905926454236202</v>
      </c>
      <c r="AR9">
        <v>0.101355034706419</v>
      </c>
      <c r="AS9">
        <v>1.3909311855525099E-2</v>
      </c>
      <c r="AT9">
        <v>0.38926328639785301</v>
      </c>
      <c r="AU9">
        <v>0.10995028538148099</v>
      </c>
      <c r="AV9">
        <v>4.3007238449826603E-2</v>
      </c>
      <c r="AW9">
        <v>0.356489554543091</v>
      </c>
      <c r="AX9">
        <v>0.39871167924635498</v>
      </c>
      <c r="AY9">
        <v>0.23503065747649801</v>
      </c>
      <c r="AZ9" t="s">
        <v>8</v>
      </c>
    </row>
    <row r="10" spans="1:52" x14ac:dyDescent="0.3">
      <c r="A10" t="s">
        <v>9</v>
      </c>
      <c r="B10">
        <v>0.56416684093324398</v>
      </c>
      <c r="C10">
        <v>5.5265083030764502E-2</v>
      </c>
      <c r="D10">
        <v>0.56596811865372598</v>
      </c>
      <c r="E10">
        <v>0.28215268944953997</v>
      </c>
      <c r="F10">
        <v>0.40172141803762001</v>
      </c>
      <c r="G10">
        <v>0.47384952216620702</v>
      </c>
      <c r="H10">
        <v>0.3179060587418</v>
      </c>
      <c r="I10">
        <v>0.32041246916167399</v>
      </c>
      <c r="J10">
        <v>1</v>
      </c>
      <c r="K10">
        <v>0.38714882552691499</v>
      </c>
      <c r="L10">
        <v>0.53122343989736298</v>
      </c>
      <c r="M10">
        <v>0.33137348001928002</v>
      </c>
      <c r="N10">
        <v>0.33668099150922098</v>
      </c>
      <c r="O10">
        <v>0.353528966754873</v>
      </c>
      <c r="P10">
        <v>0.328706556793534</v>
      </c>
      <c r="Q10">
        <v>0.51389606260998999</v>
      </c>
      <c r="R10">
        <v>0.45541832850244302</v>
      </c>
      <c r="S10">
        <v>0.52725808561330501</v>
      </c>
      <c r="T10">
        <v>0.53453101159888805</v>
      </c>
      <c r="U10">
        <v>0.58451071284629097</v>
      </c>
      <c r="V10">
        <v>0.26492657954529703</v>
      </c>
      <c r="W10">
        <v>0.263052185919528</v>
      </c>
      <c r="X10">
        <v>0.60643837233971798</v>
      </c>
      <c r="Y10">
        <v>0.46747680273008801</v>
      </c>
      <c r="Z10">
        <v>0.26227940596570598</v>
      </c>
      <c r="AA10">
        <v>0.36559870180058801</v>
      </c>
      <c r="AB10">
        <v>0.38304243032148899</v>
      </c>
      <c r="AC10">
        <v>0.45876980562932701</v>
      </c>
      <c r="AD10">
        <v>0.61431730403957496</v>
      </c>
      <c r="AE10">
        <v>0.50195706724066702</v>
      </c>
      <c r="AF10">
        <v>0.46453296777688502</v>
      </c>
      <c r="AG10">
        <v>0.51876488371913299</v>
      </c>
      <c r="AH10">
        <v>0.444470821613975</v>
      </c>
      <c r="AI10">
        <v>0.54972066730217795</v>
      </c>
      <c r="AJ10">
        <v>0.49083634426036798</v>
      </c>
      <c r="AK10">
        <v>0.49152600728100898</v>
      </c>
      <c r="AL10">
        <v>0.484227845297515</v>
      </c>
      <c r="AM10">
        <v>0.31962072855696999</v>
      </c>
      <c r="AN10">
        <v>0.47975100451758601</v>
      </c>
      <c r="AO10">
        <v>0.53427428180456304</v>
      </c>
      <c r="AP10">
        <v>0.29691015030448797</v>
      </c>
      <c r="AQ10">
        <v>0.441900139510779</v>
      </c>
      <c r="AR10">
        <v>0.38599896312962001</v>
      </c>
      <c r="AS10">
        <v>0.25587182087074301</v>
      </c>
      <c r="AT10">
        <v>0.356629532538557</v>
      </c>
      <c r="AU10">
        <v>0.32899814291216101</v>
      </c>
      <c r="AV10">
        <v>0.32529990991198099</v>
      </c>
      <c r="AW10">
        <v>0.27580067904190098</v>
      </c>
      <c r="AX10">
        <v>0.42121875677638498</v>
      </c>
      <c r="AY10">
        <v>0.15910068036707201</v>
      </c>
      <c r="AZ10" t="s">
        <v>9</v>
      </c>
    </row>
    <row r="11" spans="1:52" x14ac:dyDescent="0.3">
      <c r="A11" t="s">
        <v>10</v>
      </c>
      <c r="B11">
        <v>0.31725932153803599</v>
      </c>
      <c r="C11">
        <v>-6.4475087607771597E-2</v>
      </c>
      <c r="D11">
        <v>0.210773748125722</v>
      </c>
      <c r="E11">
        <v>0.39338590230862402</v>
      </c>
      <c r="F11">
        <v>0.71152661453527399</v>
      </c>
      <c r="G11">
        <v>0.64457042533731301</v>
      </c>
      <c r="H11">
        <v>0.325520553175288</v>
      </c>
      <c r="I11">
        <v>-4.8481762897067203E-2</v>
      </c>
      <c r="J11">
        <v>0.38714882552691499</v>
      </c>
      <c r="K11">
        <v>1</v>
      </c>
      <c r="L11">
        <v>0.36068349225246699</v>
      </c>
      <c r="M11">
        <v>0.26412997581064901</v>
      </c>
      <c r="N11">
        <v>0.20358613489056601</v>
      </c>
      <c r="O11">
        <v>-7.67496235526062E-3</v>
      </c>
      <c r="P11">
        <v>0.57602709562686405</v>
      </c>
      <c r="Q11">
        <v>0.24860967232203901</v>
      </c>
      <c r="R11">
        <v>0.174833334436758</v>
      </c>
      <c r="S11">
        <v>0.31513530732594502</v>
      </c>
      <c r="T11">
        <v>0.19913746492918799</v>
      </c>
      <c r="U11">
        <v>0.35291570039672499</v>
      </c>
      <c r="V11">
        <v>0.183837092893816</v>
      </c>
      <c r="W11">
        <v>4.1126866630237097E-2</v>
      </c>
      <c r="X11">
        <v>0.35278185044745902</v>
      </c>
      <c r="Y11">
        <v>0.386764270534876</v>
      </c>
      <c r="Z11">
        <v>2.8624823590720199E-2</v>
      </c>
      <c r="AA11">
        <v>0.35722792304492201</v>
      </c>
      <c r="AB11">
        <v>0.35097203678886701</v>
      </c>
      <c r="AC11">
        <v>0.44045394020066703</v>
      </c>
      <c r="AD11">
        <v>0.32535080803892202</v>
      </c>
      <c r="AE11">
        <v>0.47523301026284298</v>
      </c>
      <c r="AF11">
        <v>0.667021305427415</v>
      </c>
      <c r="AG11">
        <v>0.65699880497990304</v>
      </c>
      <c r="AH11">
        <v>0.24842970067565801</v>
      </c>
      <c r="AI11">
        <v>0.30453209839617501</v>
      </c>
      <c r="AJ11">
        <v>0.30113660846888901</v>
      </c>
      <c r="AK11">
        <v>0.20312236850851001</v>
      </c>
      <c r="AL11">
        <v>0.140428663289068</v>
      </c>
      <c r="AM11">
        <v>0.39292640092886399</v>
      </c>
      <c r="AN11">
        <v>0.30826178747039201</v>
      </c>
      <c r="AO11">
        <v>0.35867020300702301</v>
      </c>
      <c r="AP11">
        <v>0.15522677478977401</v>
      </c>
      <c r="AQ11">
        <v>0.27933082830668599</v>
      </c>
      <c r="AR11">
        <v>0.67420044835927695</v>
      </c>
      <c r="AS11">
        <v>0.39360656593467702</v>
      </c>
      <c r="AT11">
        <v>8.4061196865670207E-2</v>
      </c>
      <c r="AU11">
        <v>0.104757158581082</v>
      </c>
      <c r="AV11">
        <v>0.218031437774689</v>
      </c>
      <c r="AW11">
        <v>9.2740835860870494E-2</v>
      </c>
      <c r="AX11">
        <v>0.28701932605694003</v>
      </c>
      <c r="AY11">
        <v>9.3076427120124997E-2</v>
      </c>
      <c r="AZ11" t="s">
        <v>10</v>
      </c>
    </row>
    <row r="12" spans="1:52" x14ac:dyDescent="0.3">
      <c r="A12" t="s">
        <v>11</v>
      </c>
      <c r="B12">
        <v>0.58390684660644998</v>
      </c>
      <c r="C12">
        <v>-1.23333801033477E-2</v>
      </c>
      <c r="D12">
        <v>0.66387767921555896</v>
      </c>
      <c r="E12">
        <v>0.35784207545915803</v>
      </c>
      <c r="F12">
        <v>0.44790532954007101</v>
      </c>
      <c r="G12">
        <v>0.51218954432462305</v>
      </c>
      <c r="H12">
        <v>0.37610557573515502</v>
      </c>
      <c r="I12">
        <v>0.22666660672404201</v>
      </c>
      <c r="J12">
        <v>0.53122343989736298</v>
      </c>
      <c r="K12">
        <v>0.36068349225246699</v>
      </c>
      <c r="L12">
        <v>1</v>
      </c>
      <c r="M12">
        <v>-6.1386017501649397E-2</v>
      </c>
      <c r="N12">
        <v>0.25815840164683701</v>
      </c>
      <c r="O12">
        <v>0.18372512804920399</v>
      </c>
      <c r="P12">
        <v>0.50763930732455198</v>
      </c>
      <c r="Q12">
        <v>0.43667328867600702</v>
      </c>
      <c r="R12">
        <v>0.42372167335560101</v>
      </c>
      <c r="S12">
        <v>0.53357184121132595</v>
      </c>
      <c r="T12">
        <v>0.51331798485992897</v>
      </c>
      <c r="U12">
        <v>0.368248966834199</v>
      </c>
      <c r="V12">
        <v>0.32886010014470501</v>
      </c>
      <c r="W12">
        <v>-6.9488163682527401E-2</v>
      </c>
      <c r="X12">
        <v>0.35430317733752598</v>
      </c>
      <c r="Y12">
        <v>0.60623733036141303</v>
      </c>
      <c r="Z12">
        <v>0.35552317502748998</v>
      </c>
      <c r="AA12">
        <v>0.298939580367521</v>
      </c>
      <c r="AB12">
        <v>0.39157570229602301</v>
      </c>
      <c r="AC12">
        <v>0.41127538762278498</v>
      </c>
      <c r="AD12">
        <v>0.54537551809653995</v>
      </c>
      <c r="AE12">
        <v>0.53386711422001598</v>
      </c>
      <c r="AF12">
        <v>0.49753973664262302</v>
      </c>
      <c r="AG12">
        <v>0.41444572809546798</v>
      </c>
      <c r="AH12">
        <v>0.224824088376569</v>
      </c>
      <c r="AI12">
        <v>0.54759330066235801</v>
      </c>
      <c r="AJ12">
        <v>0.113832086636209</v>
      </c>
      <c r="AK12">
        <v>0.51078842020676196</v>
      </c>
      <c r="AL12">
        <v>0.45917325274717002</v>
      </c>
      <c r="AM12">
        <v>0.29401207895096199</v>
      </c>
      <c r="AN12">
        <v>0.523911547722542</v>
      </c>
      <c r="AO12">
        <v>0.280087784900245</v>
      </c>
      <c r="AP12">
        <v>9.9645933452210594E-2</v>
      </c>
      <c r="AQ12">
        <v>0.61210124077746397</v>
      </c>
      <c r="AR12">
        <v>0.22874008999785</v>
      </c>
      <c r="AS12">
        <v>0.27791238793872602</v>
      </c>
      <c r="AT12">
        <v>0.39757941340789898</v>
      </c>
      <c r="AU12">
        <v>0.160370789815307</v>
      </c>
      <c r="AV12">
        <v>0.27931374957010202</v>
      </c>
      <c r="AW12">
        <v>0.32164975751344399</v>
      </c>
      <c r="AX12">
        <v>0.696824732176902</v>
      </c>
      <c r="AY12">
        <v>0.218697812779167</v>
      </c>
      <c r="AZ12" t="s">
        <v>11</v>
      </c>
    </row>
    <row r="13" spans="1:52" x14ac:dyDescent="0.3">
      <c r="A13" t="s">
        <v>12</v>
      </c>
      <c r="B13">
        <v>0.234688653601799</v>
      </c>
      <c r="C13">
        <v>0.160180776426423</v>
      </c>
      <c r="D13">
        <v>0.14646642244935601</v>
      </c>
      <c r="E13">
        <v>-2.3807709315590099E-2</v>
      </c>
      <c r="F13">
        <v>0.21894704461153999</v>
      </c>
      <c r="G13">
        <v>0.28892277790940002</v>
      </c>
      <c r="H13">
        <v>2.0009081942841001E-2</v>
      </c>
      <c r="I13">
        <v>-1.41887071223842E-2</v>
      </c>
      <c r="J13">
        <v>0.33137348001928002</v>
      </c>
      <c r="K13">
        <v>0.26412997581064901</v>
      </c>
      <c r="L13">
        <v>-6.1386017501649397E-2</v>
      </c>
      <c r="M13">
        <v>1</v>
      </c>
      <c r="N13">
        <v>0.20985039675300901</v>
      </c>
      <c r="O13">
        <v>0.14762656641237701</v>
      </c>
      <c r="P13">
        <v>0.20883680711627201</v>
      </c>
      <c r="Q13">
        <v>0.103215637413586</v>
      </c>
      <c r="R13">
        <v>5.0070350262101201E-2</v>
      </c>
      <c r="S13">
        <v>5.3822666367932599E-2</v>
      </c>
      <c r="T13">
        <v>6.5483634619095302E-2</v>
      </c>
      <c r="U13">
        <v>0.105767762430381</v>
      </c>
      <c r="V13">
        <v>1.24233272739024E-2</v>
      </c>
      <c r="W13">
        <v>0.46638008634325601</v>
      </c>
      <c r="X13">
        <v>0.36282721629305897</v>
      </c>
      <c r="Y13">
        <v>5.1757207564207201E-2</v>
      </c>
      <c r="Z13">
        <v>-6.4745169544917505E-2</v>
      </c>
      <c r="AA13">
        <v>0.32118695830735</v>
      </c>
      <c r="AB13">
        <v>1.6661141916472701E-2</v>
      </c>
      <c r="AC13">
        <v>0.191672478260207</v>
      </c>
      <c r="AD13">
        <v>0.16193753100609701</v>
      </c>
      <c r="AE13">
        <v>0.309909125408174</v>
      </c>
      <c r="AF13">
        <v>0.30250547366470398</v>
      </c>
      <c r="AG13">
        <v>0.28492481951911702</v>
      </c>
      <c r="AH13">
        <v>0.29200767652691501</v>
      </c>
      <c r="AI13">
        <v>0.120522340551291</v>
      </c>
      <c r="AJ13">
        <v>0.26067290012925898</v>
      </c>
      <c r="AK13">
        <v>7.7578001285157794E-2</v>
      </c>
      <c r="AL13">
        <v>-2.7545124511092201E-3</v>
      </c>
      <c r="AM13">
        <v>8.0667483282327396E-2</v>
      </c>
      <c r="AN13">
        <v>-6.08832795911637E-2</v>
      </c>
      <c r="AO13">
        <v>0.24193660018230201</v>
      </c>
      <c r="AP13">
        <v>0.49328521410130299</v>
      </c>
      <c r="AQ13">
        <v>2.1026510969312201E-3</v>
      </c>
      <c r="AR13">
        <v>0.32742367628709002</v>
      </c>
      <c r="AS13">
        <v>0.20991017263144801</v>
      </c>
      <c r="AT13">
        <v>-1.5096525524935E-3</v>
      </c>
      <c r="AU13">
        <v>0.14213129758246401</v>
      </c>
      <c r="AV13">
        <v>0.14359254439432001</v>
      </c>
      <c r="AW13">
        <v>-9.1133949918078702E-2</v>
      </c>
      <c r="AX13">
        <v>-2.84911578128632E-2</v>
      </c>
      <c r="AY13">
        <v>-3.9145338810954E-2</v>
      </c>
      <c r="AZ13" t="s">
        <v>12</v>
      </c>
    </row>
    <row r="14" spans="1:52" x14ac:dyDescent="0.3">
      <c r="A14" t="s">
        <v>13</v>
      </c>
      <c r="B14">
        <v>0.26778849031205498</v>
      </c>
      <c r="C14">
        <v>9.0985714555611399E-2</v>
      </c>
      <c r="D14">
        <v>0.123712552044869</v>
      </c>
      <c r="E14">
        <v>1.84147419399169E-2</v>
      </c>
      <c r="F14">
        <v>0.245643517440857</v>
      </c>
      <c r="G14">
        <v>0.35600730244941797</v>
      </c>
      <c r="H14">
        <v>0.17033776095515901</v>
      </c>
      <c r="I14">
        <v>6.0711927838773098E-2</v>
      </c>
      <c r="J14">
        <v>0.33668099150922098</v>
      </c>
      <c r="K14">
        <v>0.20358613489056601</v>
      </c>
      <c r="L14">
        <v>0.25815840164683701</v>
      </c>
      <c r="M14">
        <v>0.20985039675300901</v>
      </c>
      <c r="N14">
        <v>1</v>
      </c>
      <c r="O14">
        <v>0.27107621974095403</v>
      </c>
      <c r="P14">
        <v>0.174575845291563</v>
      </c>
      <c r="Q14">
        <v>0.146460718061101</v>
      </c>
      <c r="R14">
        <v>0.46276280179913198</v>
      </c>
      <c r="S14">
        <v>0.13982699781142899</v>
      </c>
      <c r="T14">
        <v>0.242288856768067</v>
      </c>
      <c r="U14">
        <v>0.32901794561528602</v>
      </c>
      <c r="V14">
        <v>0.17465864099744999</v>
      </c>
      <c r="W14">
        <v>0.188434786167191</v>
      </c>
      <c r="X14">
        <v>0.46502913461235201</v>
      </c>
      <c r="Y14">
        <v>0.40344867985550797</v>
      </c>
      <c r="Z14">
        <v>0.27782444415518598</v>
      </c>
      <c r="AA14">
        <v>5.1335075508215696E-3</v>
      </c>
      <c r="AB14">
        <v>0.195355960442858</v>
      </c>
      <c r="AC14">
        <v>5.5095245306646001E-2</v>
      </c>
      <c r="AD14">
        <v>0.28194476140062902</v>
      </c>
      <c r="AE14">
        <v>0.39254406379888501</v>
      </c>
      <c r="AF14">
        <v>0.20634673120038199</v>
      </c>
      <c r="AG14">
        <v>0.32304403946555599</v>
      </c>
      <c r="AH14">
        <v>0.45778610999986802</v>
      </c>
      <c r="AI14">
        <v>0.39178742795772098</v>
      </c>
      <c r="AJ14">
        <v>0.19455624213695999</v>
      </c>
      <c r="AK14">
        <v>0.35063001744017902</v>
      </c>
      <c r="AL14">
        <v>0.167760767169714</v>
      </c>
      <c r="AM14">
        <v>0.255120575264002</v>
      </c>
      <c r="AN14">
        <v>0.28540352723899198</v>
      </c>
      <c r="AO14">
        <v>0.43257854481824198</v>
      </c>
      <c r="AP14">
        <v>0.243851732596229</v>
      </c>
      <c r="AQ14">
        <v>0.18571358596048301</v>
      </c>
      <c r="AR14">
        <v>0.229778517955745</v>
      </c>
      <c r="AS14">
        <v>0.21474444503024301</v>
      </c>
      <c r="AT14">
        <v>0.271259083556676</v>
      </c>
      <c r="AU14">
        <v>0.13625020694956599</v>
      </c>
      <c r="AV14">
        <v>0.112417244907334</v>
      </c>
      <c r="AW14">
        <v>0.13968140078606101</v>
      </c>
      <c r="AX14">
        <v>0.28526513941898302</v>
      </c>
      <c r="AY14">
        <v>0.12744124005962201</v>
      </c>
      <c r="AZ14" t="s">
        <v>13</v>
      </c>
    </row>
    <row r="15" spans="1:52" x14ac:dyDescent="0.3">
      <c r="A15" t="s">
        <v>14</v>
      </c>
      <c r="B15">
        <v>0.38963275909808298</v>
      </c>
      <c r="C15">
        <v>-5.7744036650998601E-2</v>
      </c>
      <c r="D15">
        <v>0.55500216023957505</v>
      </c>
      <c r="E15">
        <v>0.13268470866889001</v>
      </c>
      <c r="F15">
        <v>6.3629588088812097E-2</v>
      </c>
      <c r="G15">
        <v>4.3083382420182899E-2</v>
      </c>
      <c r="H15">
        <v>8.4210527676542704E-2</v>
      </c>
      <c r="I15">
        <v>0.34422101608654199</v>
      </c>
      <c r="J15">
        <v>0.353528966754873</v>
      </c>
      <c r="K15">
        <v>-7.67496235526062E-3</v>
      </c>
      <c r="L15">
        <v>0.18372512804920399</v>
      </c>
      <c r="M15">
        <v>0.14762656641237701</v>
      </c>
      <c r="N15">
        <v>0.27107621974095403</v>
      </c>
      <c r="O15">
        <v>1</v>
      </c>
      <c r="P15">
        <v>5.3291308743877802E-2</v>
      </c>
      <c r="Q15">
        <v>0.32842032245921698</v>
      </c>
      <c r="R15">
        <v>0.49131413201784402</v>
      </c>
      <c r="S15">
        <v>0.345512784866016</v>
      </c>
      <c r="T15">
        <v>0.24376942716155001</v>
      </c>
      <c r="U15">
        <v>0.19511384535738999</v>
      </c>
      <c r="V15">
        <v>0.35359682513683499</v>
      </c>
      <c r="W15">
        <v>0.155316023661109</v>
      </c>
      <c r="X15">
        <v>0.40270148319061699</v>
      </c>
      <c r="Y15">
        <v>0.24159300102018499</v>
      </c>
      <c r="Z15">
        <v>0.153273218585986</v>
      </c>
      <c r="AA15">
        <v>0.17363312658965999</v>
      </c>
      <c r="AB15">
        <v>0.147571231578985</v>
      </c>
      <c r="AC15">
        <v>0.29697643271654101</v>
      </c>
      <c r="AD15">
        <v>0.48091125896218101</v>
      </c>
      <c r="AE15">
        <v>0.264753940136427</v>
      </c>
      <c r="AF15">
        <v>0.14417977463724299</v>
      </c>
      <c r="AG15">
        <v>5.9042195644564602E-2</v>
      </c>
      <c r="AH15">
        <v>0.60651724008877095</v>
      </c>
      <c r="AI15">
        <v>0.28192848310177199</v>
      </c>
      <c r="AJ15">
        <v>0.13087710681717499</v>
      </c>
      <c r="AK15">
        <v>0.29715442677411402</v>
      </c>
      <c r="AL15">
        <v>0.36549869095278897</v>
      </c>
      <c r="AM15">
        <v>0.29153882053944802</v>
      </c>
      <c r="AN15">
        <v>0.31618554525442699</v>
      </c>
      <c r="AO15">
        <v>0.389134396298012</v>
      </c>
      <c r="AP15">
        <v>5.0436170024607201E-2</v>
      </c>
      <c r="AQ15">
        <v>0.28188307269728202</v>
      </c>
      <c r="AR15">
        <v>7.0554574582454496E-2</v>
      </c>
      <c r="AS15">
        <v>0.30171122830611202</v>
      </c>
      <c r="AT15">
        <v>0.35038829669832999</v>
      </c>
      <c r="AU15">
        <v>0.29338578092586598</v>
      </c>
      <c r="AV15">
        <v>0.19621125243371801</v>
      </c>
      <c r="AW15">
        <v>0.21798936998739701</v>
      </c>
      <c r="AX15">
        <v>0.27021359882352503</v>
      </c>
      <c r="AY15">
        <v>0.19055067703690601</v>
      </c>
      <c r="AZ15" t="s">
        <v>14</v>
      </c>
    </row>
    <row r="16" spans="1:52" x14ac:dyDescent="0.3">
      <c r="A16" t="s">
        <v>15</v>
      </c>
      <c r="B16">
        <v>0.34358334698584903</v>
      </c>
      <c r="C16">
        <v>3.4611240987454397E-2</v>
      </c>
      <c r="D16">
        <v>0.28001280775853898</v>
      </c>
      <c r="E16">
        <v>0.490430656119274</v>
      </c>
      <c r="F16">
        <v>0.64676031019695801</v>
      </c>
      <c r="G16">
        <v>0.54443752921264299</v>
      </c>
      <c r="H16">
        <v>0.33372280651352698</v>
      </c>
      <c r="I16">
        <v>-2.6098299489209598E-2</v>
      </c>
      <c r="J16">
        <v>0.328706556793534</v>
      </c>
      <c r="K16">
        <v>0.57602709562686405</v>
      </c>
      <c r="L16">
        <v>0.50763930732455198</v>
      </c>
      <c r="M16">
        <v>0.20883680711627201</v>
      </c>
      <c r="N16">
        <v>0.174575845291563</v>
      </c>
      <c r="O16">
        <v>5.3291308743877802E-2</v>
      </c>
      <c r="P16">
        <v>1</v>
      </c>
      <c r="Q16">
        <v>0.14529537171970699</v>
      </c>
      <c r="R16">
        <v>0.21939177202518301</v>
      </c>
      <c r="S16">
        <v>0.251672715686934</v>
      </c>
      <c r="T16">
        <v>0.362736000742437</v>
      </c>
      <c r="U16">
        <v>0.35722214051353901</v>
      </c>
      <c r="V16">
        <v>0.151327586587338</v>
      </c>
      <c r="W16">
        <v>7.7213741596788704E-2</v>
      </c>
      <c r="X16">
        <v>0.30497949796741303</v>
      </c>
      <c r="Y16">
        <v>0.36653937744964399</v>
      </c>
      <c r="Z16">
        <v>5.9580559605170301E-2</v>
      </c>
      <c r="AA16">
        <v>0.30568778238371003</v>
      </c>
      <c r="AB16">
        <v>0.390283322246675</v>
      </c>
      <c r="AC16">
        <v>0.534876908301962</v>
      </c>
      <c r="AD16">
        <v>0.28774625565829898</v>
      </c>
      <c r="AE16">
        <v>0.42239238613705699</v>
      </c>
      <c r="AF16">
        <v>0.62365911381975803</v>
      </c>
      <c r="AG16">
        <v>0.52056846134434698</v>
      </c>
      <c r="AH16">
        <v>7.3414273105397498E-2</v>
      </c>
      <c r="AI16">
        <v>0.38417272617460801</v>
      </c>
      <c r="AJ16">
        <v>0.10398444006617399</v>
      </c>
      <c r="AK16">
        <v>0.39392846061704101</v>
      </c>
      <c r="AL16">
        <v>0.29431304662552799</v>
      </c>
      <c r="AM16">
        <v>0.40098141649925301</v>
      </c>
      <c r="AN16">
        <v>0.34295815752737502</v>
      </c>
      <c r="AO16">
        <v>0.227739267119554</v>
      </c>
      <c r="AP16">
        <v>0.118718126369055</v>
      </c>
      <c r="AQ16">
        <v>0.37236805203089501</v>
      </c>
      <c r="AR16">
        <v>0.46177030194896901</v>
      </c>
      <c r="AS16">
        <v>0.36038727822128802</v>
      </c>
      <c r="AT16">
        <v>0.29796029558084303</v>
      </c>
      <c r="AU16">
        <v>5.1102775140837803E-2</v>
      </c>
      <c r="AV16">
        <v>0.19444887667261099</v>
      </c>
      <c r="AW16">
        <v>0.168612902242087</v>
      </c>
      <c r="AX16">
        <v>0.38746833388461699</v>
      </c>
      <c r="AY16">
        <v>0.28935766400977397</v>
      </c>
      <c r="AZ16" t="s">
        <v>15</v>
      </c>
    </row>
    <row r="17" spans="1:52" x14ac:dyDescent="0.3">
      <c r="A17" t="s">
        <v>16</v>
      </c>
      <c r="B17">
        <v>0.53801960251696002</v>
      </c>
      <c r="C17">
        <v>-0.120390874202659</v>
      </c>
      <c r="D17">
        <v>0.51040142219852902</v>
      </c>
      <c r="E17">
        <v>0.20088632838135101</v>
      </c>
      <c r="F17">
        <v>0.29325086950014101</v>
      </c>
      <c r="G17">
        <v>0.29360078253989902</v>
      </c>
      <c r="H17">
        <v>0.206689202818434</v>
      </c>
      <c r="I17">
        <v>0.36134823050769499</v>
      </c>
      <c r="J17">
        <v>0.51389606260998999</v>
      </c>
      <c r="K17">
        <v>0.24860967232203901</v>
      </c>
      <c r="L17">
        <v>0.43667328867600702</v>
      </c>
      <c r="M17">
        <v>0.103215637413586</v>
      </c>
      <c r="N17">
        <v>0.146460718061101</v>
      </c>
      <c r="O17">
        <v>0.32842032245921698</v>
      </c>
      <c r="P17">
        <v>0.14529537171970699</v>
      </c>
      <c r="Q17">
        <v>1</v>
      </c>
      <c r="R17">
        <v>0.47940607797602902</v>
      </c>
      <c r="S17">
        <v>0.89975722333563202</v>
      </c>
      <c r="T17">
        <v>0.450315690090063</v>
      </c>
      <c r="U17">
        <v>0.48173315023822599</v>
      </c>
      <c r="V17">
        <v>0.54390365792750095</v>
      </c>
      <c r="W17">
        <v>-3.3789668962521197E-2</v>
      </c>
      <c r="X17">
        <v>0.21408927964930899</v>
      </c>
      <c r="Y17">
        <v>0.48550056251311402</v>
      </c>
      <c r="Z17">
        <v>0.28905266891384201</v>
      </c>
      <c r="AA17">
        <v>0.28014459554418197</v>
      </c>
      <c r="AB17">
        <v>0.30850666946754601</v>
      </c>
      <c r="AC17">
        <v>0.38808425806768099</v>
      </c>
      <c r="AD17">
        <v>0.84068196324896705</v>
      </c>
      <c r="AE17">
        <v>0.41393184240981001</v>
      </c>
      <c r="AF17">
        <v>0.43715632941226101</v>
      </c>
      <c r="AG17">
        <v>0.36224070431409799</v>
      </c>
      <c r="AH17">
        <v>0.28266973419260599</v>
      </c>
      <c r="AI17">
        <v>0.47344519522513301</v>
      </c>
      <c r="AJ17">
        <v>0.228229213451631</v>
      </c>
      <c r="AK17">
        <v>0.454511171703745</v>
      </c>
      <c r="AL17">
        <v>0.51512853653250101</v>
      </c>
      <c r="AM17">
        <v>0.27649738742779101</v>
      </c>
      <c r="AN17">
        <v>0.48182959246673501</v>
      </c>
      <c r="AO17">
        <v>0.448300433986144</v>
      </c>
      <c r="AP17">
        <v>0.207110634670649</v>
      </c>
      <c r="AQ17">
        <v>0.57802252393424003</v>
      </c>
      <c r="AR17">
        <v>0.37445666372693498</v>
      </c>
      <c r="AS17">
        <v>0.20070623285387101</v>
      </c>
      <c r="AT17">
        <v>0.39699893986517198</v>
      </c>
      <c r="AU17">
        <v>0.169863550735671</v>
      </c>
      <c r="AV17">
        <v>0.48482527519950602</v>
      </c>
      <c r="AW17">
        <v>0.24953387119357201</v>
      </c>
      <c r="AX17">
        <v>0.379229794622437</v>
      </c>
      <c r="AY17">
        <v>0.34225550019912598</v>
      </c>
      <c r="AZ17" t="s">
        <v>16</v>
      </c>
    </row>
    <row r="18" spans="1:52" x14ac:dyDescent="0.3">
      <c r="A18" t="s">
        <v>17</v>
      </c>
      <c r="B18">
        <v>0.62441782237032595</v>
      </c>
      <c r="C18">
        <v>-0.15673275478715701</v>
      </c>
      <c r="D18">
        <v>0.48966144060170402</v>
      </c>
      <c r="E18">
        <v>0.23687516600244901</v>
      </c>
      <c r="F18">
        <v>0.32517242805037899</v>
      </c>
      <c r="G18">
        <v>0.34963950265246502</v>
      </c>
      <c r="H18">
        <v>0.28358738361317998</v>
      </c>
      <c r="I18">
        <v>0.22065977477521301</v>
      </c>
      <c r="J18">
        <v>0.45541832850244302</v>
      </c>
      <c r="K18">
        <v>0.174833334436758</v>
      </c>
      <c r="L18">
        <v>0.42372167335560101</v>
      </c>
      <c r="M18">
        <v>5.0070350262101201E-2</v>
      </c>
      <c r="N18">
        <v>0.46276280179913198</v>
      </c>
      <c r="O18">
        <v>0.49131413201784402</v>
      </c>
      <c r="P18">
        <v>0.21939177202518301</v>
      </c>
      <c r="Q18">
        <v>0.47940607797602902</v>
      </c>
      <c r="R18">
        <v>1</v>
      </c>
      <c r="S18">
        <v>0.58436759290721596</v>
      </c>
      <c r="T18">
        <v>0.44889573393439502</v>
      </c>
      <c r="U18">
        <v>0.47885331118055302</v>
      </c>
      <c r="V18">
        <v>0.40198321045611601</v>
      </c>
      <c r="W18">
        <v>-0.154788237793999</v>
      </c>
      <c r="X18">
        <v>0.49101129867926102</v>
      </c>
      <c r="Y18">
        <v>0.56291784683745405</v>
      </c>
      <c r="Z18">
        <v>0.413863276701261</v>
      </c>
      <c r="AA18">
        <v>0.24523859531858</v>
      </c>
      <c r="AB18">
        <v>0.38011929036243097</v>
      </c>
      <c r="AC18">
        <v>0.28057640877242401</v>
      </c>
      <c r="AD18">
        <v>0.60195092838033903</v>
      </c>
      <c r="AE18">
        <v>0.53767651958306995</v>
      </c>
      <c r="AF18">
        <v>0.35552645680425798</v>
      </c>
      <c r="AG18">
        <v>0.390129515648104</v>
      </c>
      <c r="AH18">
        <v>0.47529989955183499</v>
      </c>
      <c r="AI18">
        <v>0.57187023249213598</v>
      </c>
      <c r="AJ18">
        <v>0.126808931688485</v>
      </c>
      <c r="AK18">
        <v>0.57883374220802797</v>
      </c>
      <c r="AL18">
        <v>0.547141606678474</v>
      </c>
      <c r="AM18">
        <v>0.46620108998198301</v>
      </c>
      <c r="AN18">
        <v>0.68386317411272302</v>
      </c>
      <c r="AO18">
        <v>0.43623813267601003</v>
      </c>
      <c r="AP18">
        <v>7.3509353940781993E-2</v>
      </c>
      <c r="AQ18">
        <v>0.55664971899460403</v>
      </c>
      <c r="AR18">
        <v>0.37617344217604998</v>
      </c>
      <c r="AS18">
        <v>0.46265174122384001</v>
      </c>
      <c r="AT18">
        <v>0.535109245758012</v>
      </c>
      <c r="AU18">
        <v>0.30645682269559199</v>
      </c>
      <c r="AV18">
        <v>0.14473509020581499</v>
      </c>
      <c r="AW18">
        <v>0.35976026742317602</v>
      </c>
      <c r="AX18">
        <v>0.54317038888466695</v>
      </c>
      <c r="AY18">
        <v>0.21277677265429601</v>
      </c>
      <c r="AZ18" t="s">
        <v>17</v>
      </c>
    </row>
    <row r="19" spans="1:52" x14ac:dyDescent="0.3">
      <c r="A19" t="s">
        <v>18</v>
      </c>
      <c r="B19">
        <v>0.66092750131654299</v>
      </c>
      <c r="C19">
        <v>-0.15806872415600501</v>
      </c>
      <c r="D19">
        <v>0.58934999046577796</v>
      </c>
      <c r="E19">
        <v>0.30633562385526297</v>
      </c>
      <c r="F19">
        <v>0.36670125178030699</v>
      </c>
      <c r="G19">
        <v>0.37598420564622698</v>
      </c>
      <c r="H19">
        <v>0.33925057616632898</v>
      </c>
      <c r="I19">
        <v>0.228847868868852</v>
      </c>
      <c r="J19">
        <v>0.52725808561330501</v>
      </c>
      <c r="K19">
        <v>0.31513530732594502</v>
      </c>
      <c r="L19">
        <v>0.53357184121132595</v>
      </c>
      <c r="M19">
        <v>5.3822666367932599E-2</v>
      </c>
      <c r="N19">
        <v>0.13982699781142899</v>
      </c>
      <c r="O19">
        <v>0.345512784866016</v>
      </c>
      <c r="P19">
        <v>0.251672715686934</v>
      </c>
      <c r="Q19">
        <v>0.89975722333563202</v>
      </c>
      <c r="R19">
        <v>0.58436759290721596</v>
      </c>
      <c r="S19">
        <v>1</v>
      </c>
      <c r="T19">
        <v>0.50826387819996</v>
      </c>
      <c r="U19">
        <v>0.53967813840824197</v>
      </c>
      <c r="V19">
        <v>0.47726285689492698</v>
      </c>
      <c r="W19">
        <v>-8.3842296113660605E-2</v>
      </c>
      <c r="X19">
        <v>0.28037952511321801</v>
      </c>
      <c r="Y19">
        <v>0.53512583823951898</v>
      </c>
      <c r="Z19">
        <v>0.27200002184237299</v>
      </c>
      <c r="AA19">
        <v>0.314712312127788</v>
      </c>
      <c r="AB19">
        <v>0.44253405561197701</v>
      </c>
      <c r="AC19">
        <v>0.47608073941729501</v>
      </c>
      <c r="AD19">
        <v>0.87292956796541499</v>
      </c>
      <c r="AE19">
        <v>0.45931004866007402</v>
      </c>
      <c r="AF19">
        <v>0.48407870107190998</v>
      </c>
      <c r="AG19">
        <v>0.42322972533312297</v>
      </c>
      <c r="AH19">
        <v>0.29047832335996598</v>
      </c>
      <c r="AI19">
        <v>0.56424450228707901</v>
      </c>
      <c r="AJ19">
        <v>0.29006827892098702</v>
      </c>
      <c r="AK19">
        <v>0.577134469659497</v>
      </c>
      <c r="AL19">
        <v>0.57429107179692596</v>
      </c>
      <c r="AM19">
        <v>0.37389164317360901</v>
      </c>
      <c r="AN19">
        <v>0.61330827767914098</v>
      </c>
      <c r="AO19">
        <v>0.426167032992808</v>
      </c>
      <c r="AP19">
        <v>1.8936978025685201E-2</v>
      </c>
      <c r="AQ19">
        <v>0.71882239267665504</v>
      </c>
      <c r="AR19">
        <v>0.38204446357553701</v>
      </c>
      <c r="AS19">
        <v>0.34870673229973098</v>
      </c>
      <c r="AT19">
        <v>0.52892395011248206</v>
      </c>
      <c r="AU19">
        <v>0.188804340795869</v>
      </c>
      <c r="AV19">
        <v>0.36874089135638899</v>
      </c>
      <c r="AW19">
        <v>0.380572182105265</v>
      </c>
      <c r="AX19">
        <v>0.47965195347294598</v>
      </c>
      <c r="AY19">
        <v>0.37124705022479099</v>
      </c>
      <c r="AZ19" t="s">
        <v>18</v>
      </c>
    </row>
    <row r="20" spans="1:52" x14ac:dyDescent="0.3">
      <c r="A20" t="s">
        <v>19</v>
      </c>
      <c r="B20">
        <v>0.52143731059631704</v>
      </c>
      <c r="C20">
        <v>-5.0130728707383498E-2</v>
      </c>
      <c r="D20">
        <v>0.53982382777087101</v>
      </c>
      <c r="E20">
        <v>0.46664857123745301</v>
      </c>
      <c r="F20">
        <v>0.38771132411880999</v>
      </c>
      <c r="G20">
        <v>0.299576847934025</v>
      </c>
      <c r="H20">
        <v>0.33974594433992999</v>
      </c>
      <c r="I20">
        <v>0.43461031966999097</v>
      </c>
      <c r="J20">
        <v>0.53453101159888805</v>
      </c>
      <c r="K20">
        <v>0.19913746492918799</v>
      </c>
      <c r="L20">
        <v>0.51331798485992897</v>
      </c>
      <c r="M20">
        <v>6.5483634619095302E-2</v>
      </c>
      <c r="N20">
        <v>0.242288856768067</v>
      </c>
      <c r="O20">
        <v>0.24376942716155001</v>
      </c>
      <c r="P20">
        <v>0.362736000742437</v>
      </c>
      <c r="Q20">
        <v>0.450315690090063</v>
      </c>
      <c r="R20">
        <v>0.44889573393439502</v>
      </c>
      <c r="S20">
        <v>0.50826387819996</v>
      </c>
      <c r="T20">
        <v>1</v>
      </c>
      <c r="U20">
        <v>0.67749978248341902</v>
      </c>
      <c r="V20">
        <v>0.46440488889501802</v>
      </c>
      <c r="W20">
        <v>-6.8353065157316498E-2</v>
      </c>
      <c r="X20">
        <v>0.30665276397301899</v>
      </c>
      <c r="Y20">
        <v>0.521989522776939</v>
      </c>
      <c r="Z20">
        <v>0.44165554607101698</v>
      </c>
      <c r="AA20">
        <v>0.23701438247950399</v>
      </c>
      <c r="AB20">
        <v>0.501025770905977</v>
      </c>
      <c r="AC20">
        <v>0.35958882718604801</v>
      </c>
      <c r="AD20">
        <v>0.54536907412636604</v>
      </c>
      <c r="AE20">
        <v>0.43228330347600602</v>
      </c>
      <c r="AF20">
        <v>0.38206884908656202</v>
      </c>
      <c r="AG20">
        <v>0.43010625477477599</v>
      </c>
      <c r="AH20">
        <v>0.204975306856686</v>
      </c>
      <c r="AI20">
        <v>0.77143144500826899</v>
      </c>
      <c r="AJ20">
        <v>0.174809510143691</v>
      </c>
      <c r="AK20">
        <v>0.71734744581180199</v>
      </c>
      <c r="AL20">
        <v>0.70231554623524695</v>
      </c>
      <c r="AM20">
        <v>0.22709070751441299</v>
      </c>
      <c r="AN20">
        <v>0.718540156556294</v>
      </c>
      <c r="AO20">
        <v>0.249640328615263</v>
      </c>
      <c r="AP20">
        <v>0.161373520640294</v>
      </c>
      <c r="AQ20">
        <v>0.55943746868714805</v>
      </c>
      <c r="AR20">
        <v>0.35031139917638798</v>
      </c>
      <c r="AS20">
        <v>0.299455001044448</v>
      </c>
      <c r="AT20">
        <v>0.69996193530596196</v>
      </c>
      <c r="AU20">
        <v>0.277993757372131</v>
      </c>
      <c r="AV20">
        <v>0.231842629543275</v>
      </c>
      <c r="AW20">
        <v>0.64002616284414604</v>
      </c>
      <c r="AX20">
        <v>0.61742081107603997</v>
      </c>
      <c r="AY20">
        <v>0.34157157364830498</v>
      </c>
      <c r="AZ20" t="s">
        <v>19</v>
      </c>
    </row>
    <row r="21" spans="1:52" x14ac:dyDescent="0.3">
      <c r="A21" t="s">
        <v>20</v>
      </c>
      <c r="B21">
        <v>0.41462007749643298</v>
      </c>
      <c r="C21">
        <v>-0.16091616793069899</v>
      </c>
      <c r="D21">
        <v>0.39854544347330301</v>
      </c>
      <c r="E21">
        <v>0.37615537526735698</v>
      </c>
      <c r="F21">
        <v>0.481990610673034</v>
      </c>
      <c r="G21">
        <v>0.28417912666471601</v>
      </c>
      <c r="H21">
        <v>0.33421871879655402</v>
      </c>
      <c r="I21">
        <v>0.32818975031234998</v>
      </c>
      <c r="J21">
        <v>0.58451071284629097</v>
      </c>
      <c r="K21">
        <v>0.35291570039672499</v>
      </c>
      <c r="L21">
        <v>0.368248966834199</v>
      </c>
      <c r="M21">
        <v>0.105767762430381</v>
      </c>
      <c r="N21">
        <v>0.32901794561528602</v>
      </c>
      <c r="O21">
        <v>0.19511384535738999</v>
      </c>
      <c r="P21">
        <v>0.35722214051353901</v>
      </c>
      <c r="Q21">
        <v>0.48173315023822599</v>
      </c>
      <c r="R21">
        <v>0.47885331118055302</v>
      </c>
      <c r="S21">
        <v>0.53967813840824197</v>
      </c>
      <c r="T21">
        <v>0.67749978248341902</v>
      </c>
      <c r="U21">
        <v>1</v>
      </c>
      <c r="V21">
        <v>0.33273763498220499</v>
      </c>
      <c r="W21">
        <v>-9.1098981397598505E-2</v>
      </c>
      <c r="X21">
        <v>0.31329930391831101</v>
      </c>
      <c r="Y21">
        <v>0.37583141587005697</v>
      </c>
      <c r="Z21">
        <v>0.41406330703180699</v>
      </c>
      <c r="AA21">
        <v>0.14999150419771101</v>
      </c>
      <c r="AB21">
        <v>0.54063014042482505</v>
      </c>
      <c r="AC21">
        <v>0.323130606931604</v>
      </c>
      <c r="AD21">
        <v>0.61259958246095003</v>
      </c>
      <c r="AE21">
        <v>0.43358795403650802</v>
      </c>
      <c r="AF21">
        <v>0.40448873501551802</v>
      </c>
      <c r="AG21">
        <v>0.64760543633600298</v>
      </c>
      <c r="AH21">
        <v>0.27121222542518802</v>
      </c>
      <c r="AI21">
        <v>0.74015716619487304</v>
      </c>
      <c r="AJ21">
        <v>0.24954532167627799</v>
      </c>
      <c r="AK21">
        <v>0.64267224390502198</v>
      </c>
      <c r="AL21">
        <v>0.67567951632214196</v>
      </c>
      <c r="AM21">
        <v>0.33602096888752397</v>
      </c>
      <c r="AN21">
        <v>0.68804854908711099</v>
      </c>
      <c r="AO21">
        <v>0.46683180458708001</v>
      </c>
      <c r="AP21">
        <v>0.132532791548782</v>
      </c>
      <c r="AQ21">
        <v>0.61842402498247595</v>
      </c>
      <c r="AR21">
        <v>0.42045151676374498</v>
      </c>
      <c r="AS21">
        <v>0.13945772928750499</v>
      </c>
      <c r="AT21">
        <v>0.57420275679300503</v>
      </c>
      <c r="AU21">
        <v>0.19459832591381501</v>
      </c>
      <c r="AV21">
        <v>0.203619788388194</v>
      </c>
      <c r="AW21">
        <v>0.529340974668285</v>
      </c>
      <c r="AX21">
        <v>0.54311415117490902</v>
      </c>
      <c r="AY21">
        <v>0.31915013302224199</v>
      </c>
      <c r="AZ21" t="s">
        <v>20</v>
      </c>
    </row>
    <row r="22" spans="1:52" x14ac:dyDescent="0.3">
      <c r="A22" t="s">
        <v>21</v>
      </c>
      <c r="B22">
        <v>0.373807412025147</v>
      </c>
      <c r="C22">
        <v>-8.2052179456971297E-2</v>
      </c>
      <c r="D22">
        <v>0.37683570611949202</v>
      </c>
      <c r="E22">
        <v>0.27835634007677301</v>
      </c>
      <c r="F22">
        <v>0.298707040637608</v>
      </c>
      <c r="G22">
        <v>0.18290310949313901</v>
      </c>
      <c r="H22">
        <v>2.9687996033455299E-2</v>
      </c>
      <c r="I22">
        <v>0.33814909690791101</v>
      </c>
      <c r="J22">
        <v>0.26492657954529703</v>
      </c>
      <c r="K22">
        <v>0.183837092893816</v>
      </c>
      <c r="L22">
        <v>0.32886010014470501</v>
      </c>
      <c r="M22">
        <v>1.24233272739024E-2</v>
      </c>
      <c r="N22">
        <v>0.17465864099744999</v>
      </c>
      <c r="O22">
        <v>0.35359682513683499</v>
      </c>
      <c r="P22">
        <v>0.151327586587338</v>
      </c>
      <c r="Q22">
        <v>0.54390365792750095</v>
      </c>
      <c r="R22">
        <v>0.40198321045611601</v>
      </c>
      <c r="S22">
        <v>0.47726285689492698</v>
      </c>
      <c r="T22">
        <v>0.46440488889501802</v>
      </c>
      <c r="U22">
        <v>0.33273763498220499</v>
      </c>
      <c r="V22">
        <v>1</v>
      </c>
      <c r="W22">
        <v>-0.113569932558318</v>
      </c>
      <c r="X22">
        <v>0.16995786919275499</v>
      </c>
      <c r="Y22">
        <v>0.39552304029705998</v>
      </c>
      <c r="Z22">
        <v>0.19686656687370599</v>
      </c>
      <c r="AA22">
        <v>0.22583178950403601</v>
      </c>
      <c r="AB22">
        <v>0.22109515903165999</v>
      </c>
      <c r="AC22">
        <v>0.18354337565383</v>
      </c>
      <c r="AD22">
        <v>0.45233528266051698</v>
      </c>
      <c r="AE22">
        <v>0.458455568010742</v>
      </c>
      <c r="AF22">
        <v>0.32694417547420401</v>
      </c>
      <c r="AG22">
        <v>0.21549664491502499</v>
      </c>
      <c r="AH22">
        <v>0.108273496615112</v>
      </c>
      <c r="AI22">
        <v>0.41804183646843901</v>
      </c>
      <c r="AJ22">
        <v>0.113993681666216</v>
      </c>
      <c r="AK22">
        <v>0.371453212300553</v>
      </c>
      <c r="AL22">
        <v>0.50063305008375603</v>
      </c>
      <c r="AM22">
        <v>0.34840816803130997</v>
      </c>
      <c r="AN22">
        <v>0.446822025192327</v>
      </c>
      <c r="AO22">
        <v>0.16713592238043301</v>
      </c>
      <c r="AP22">
        <v>-4.8081697384817802E-3</v>
      </c>
      <c r="AQ22">
        <v>0.42572092114912202</v>
      </c>
      <c r="AR22">
        <v>0.35215344527257397</v>
      </c>
      <c r="AS22">
        <v>0.20156795855342599</v>
      </c>
      <c r="AT22">
        <v>0.37452417178731801</v>
      </c>
      <c r="AU22">
        <v>0.21890963088343299</v>
      </c>
      <c r="AV22">
        <v>0.36195571759747702</v>
      </c>
      <c r="AW22">
        <v>0.28517956515349202</v>
      </c>
      <c r="AX22">
        <v>0.21903440619898401</v>
      </c>
      <c r="AY22">
        <v>9.1041302156794502E-3</v>
      </c>
      <c r="AZ22" t="s">
        <v>21</v>
      </c>
    </row>
    <row r="23" spans="1:52" x14ac:dyDescent="0.3">
      <c r="A23" t="s">
        <v>22</v>
      </c>
      <c r="B23">
        <v>7.3861258377039496E-2</v>
      </c>
      <c r="C23">
        <v>0.18308235844565299</v>
      </c>
      <c r="D23">
        <v>-8.8091681536450903E-2</v>
      </c>
      <c r="E23">
        <v>-1.7350512880824901E-2</v>
      </c>
      <c r="F23">
        <v>2.2260652145155199E-2</v>
      </c>
      <c r="G23">
        <v>7.8422155322987297E-2</v>
      </c>
      <c r="H23">
        <v>0.15759011536612499</v>
      </c>
      <c r="I23">
        <v>-0.106866285359171</v>
      </c>
      <c r="J23">
        <v>0.263052185919528</v>
      </c>
      <c r="K23">
        <v>4.1126866630237097E-2</v>
      </c>
      <c r="L23">
        <v>-6.9488163682527401E-2</v>
      </c>
      <c r="M23">
        <v>0.46638008634325601</v>
      </c>
      <c r="N23">
        <v>0.188434786167191</v>
      </c>
      <c r="O23">
        <v>0.155316023661109</v>
      </c>
      <c r="P23">
        <v>7.7213741596788704E-2</v>
      </c>
      <c r="Q23">
        <v>-3.3789668962521197E-2</v>
      </c>
      <c r="R23">
        <v>-0.154788237793999</v>
      </c>
      <c r="S23">
        <v>-8.3842296113660605E-2</v>
      </c>
      <c r="T23">
        <v>-6.8353065157316498E-2</v>
      </c>
      <c r="U23">
        <v>-9.1098981397598505E-2</v>
      </c>
      <c r="V23">
        <v>-0.113569932558318</v>
      </c>
      <c r="W23">
        <v>1</v>
      </c>
      <c r="X23">
        <v>0.32264545809114598</v>
      </c>
      <c r="Y23">
        <v>-0.14593791100492301</v>
      </c>
      <c r="Z23">
        <v>-0.267556470932442</v>
      </c>
      <c r="AA23">
        <v>0.195558623103956</v>
      </c>
      <c r="AB23">
        <v>-0.22170179754729799</v>
      </c>
      <c r="AC23">
        <v>0.19980455953611501</v>
      </c>
      <c r="AD23">
        <v>-5.6610145160719702E-2</v>
      </c>
      <c r="AE23">
        <v>-6.2748487187234595E-2</v>
      </c>
      <c r="AF23">
        <v>2.89291501063394E-2</v>
      </c>
      <c r="AG23">
        <v>-5.6415002503542998E-2</v>
      </c>
      <c r="AH23">
        <v>0.23270883017124899</v>
      </c>
      <c r="AI23">
        <v>-0.13272176861740301</v>
      </c>
      <c r="AJ23">
        <v>0.31150696031341901</v>
      </c>
      <c r="AK23">
        <v>-0.11071250717424</v>
      </c>
      <c r="AL23">
        <v>-0.18446674349665099</v>
      </c>
      <c r="AM23">
        <v>1.9595747507802699E-2</v>
      </c>
      <c r="AN23">
        <v>-0.17998602445611001</v>
      </c>
      <c r="AO23">
        <v>8.5605556503664401E-2</v>
      </c>
      <c r="AP23">
        <v>0.28909513707009798</v>
      </c>
      <c r="AQ23">
        <v>-0.22315973006232501</v>
      </c>
      <c r="AR23">
        <v>-6.5702563434573494E-2</v>
      </c>
      <c r="AS23">
        <v>4.4651808438851498E-2</v>
      </c>
      <c r="AT23">
        <v>-0.124133760712134</v>
      </c>
      <c r="AU23">
        <v>0.14137136206638001</v>
      </c>
      <c r="AV23">
        <v>5.6687877038666699E-2</v>
      </c>
      <c r="AW23">
        <v>-0.22766917504491499</v>
      </c>
      <c r="AX23">
        <v>-0.13503966979055701</v>
      </c>
      <c r="AY23">
        <v>-9.0388675708927294E-2</v>
      </c>
      <c r="AZ23" t="s">
        <v>22</v>
      </c>
    </row>
    <row r="24" spans="1:52" x14ac:dyDescent="0.3">
      <c r="A24" t="s">
        <v>23</v>
      </c>
      <c r="B24">
        <v>0.38030093338769999</v>
      </c>
      <c r="C24">
        <v>0.12863964266599701</v>
      </c>
      <c r="D24">
        <v>0.34769705714073901</v>
      </c>
      <c r="E24">
        <v>0.18955988346240199</v>
      </c>
      <c r="F24">
        <v>0.43439345658128498</v>
      </c>
      <c r="G24">
        <v>0.52161769495884203</v>
      </c>
      <c r="H24">
        <v>0.22487321553786799</v>
      </c>
      <c r="I24">
        <v>7.6939823920629896E-2</v>
      </c>
      <c r="J24">
        <v>0.60643837233971798</v>
      </c>
      <c r="K24">
        <v>0.35278185044745902</v>
      </c>
      <c r="L24">
        <v>0.35430317733752598</v>
      </c>
      <c r="M24">
        <v>0.36282721629305897</v>
      </c>
      <c r="N24">
        <v>0.46502913461235201</v>
      </c>
      <c r="O24">
        <v>0.40270148319061699</v>
      </c>
      <c r="P24">
        <v>0.30497949796741303</v>
      </c>
      <c r="Q24">
        <v>0.21408927964930899</v>
      </c>
      <c r="R24">
        <v>0.49101129867926102</v>
      </c>
      <c r="S24">
        <v>0.28037952511321801</v>
      </c>
      <c r="T24">
        <v>0.30665276397301899</v>
      </c>
      <c r="U24">
        <v>0.31329930391831101</v>
      </c>
      <c r="V24">
        <v>0.16995786919275499</v>
      </c>
      <c r="W24">
        <v>0.32264545809114598</v>
      </c>
      <c r="X24">
        <v>1</v>
      </c>
      <c r="Y24">
        <v>0.43052825602528899</v>
      </c>
      <c r="Z24">
        <v>0.202845944138276</v>
      </c>
      <c r="AA24">
        <v>0.24704325258102999</v>
      </c>
      <c r="AB24">
        <v>0.37961604542252098</v>
      </c>
      <c r="AC24">
        <v>0.20338065778726</v>
      </c>
      <c r="AD24">
        <v>0.37684279627926298</v>
      </c>
      <c r="AE24">
        <v>0.54949540730931701</v>
      </c>
      <c r="AF24">
        <v>0.48408760059283401</v>
      </c>
      <c r="AG24">
        <v>0.494009607025157</v>
      </c>
      <c r="AH24">
        <v>0.58602461829528196</v>
      </c>
      <c r="AI24">
        <v>0.37418685364922799</v>
      </c>
      <c r="AJ24">
        <v>0.38263644321882301</v>
      </c>
      <c r="AK24">
        <v>0.348838867572138</v>
      </c>
      <c r="AL24">
        <v>0.23509711016099499</v>
      </c>
      <c r="AM24">
        <v>0.39713211134932702</v>
      </c>
      <c r="AN24">
        <v>0.39135679214189001</v>
      </c>
      <c r="AO24">
        <v>0.546661385527479</v>
      </c>
      <c r="AP24">
        <v>0.470476619170826</v>
      </c>
      <c r="AQ24">
        <v>0.239118461774118</v>
      </c>
      <c r="AR24">
        <v>0.4330340035554</v>
      </c>
      <c r="AS24">
        <v>0.46097900350516602</v>
      </c>
      <c r="AT24">
        <v>0.25907034756757702</v>
      </c>
      <c r="AU24">
        <v>0.47025087343268601</v>
      </c>
      <c r="AV24">
        <v>0.26563085096153799</v>
      </c>
      <c r="AW24">
        <v>9.2961904868545206E-2</v>
      </c>
      <c r="AX24">
        <v>0.330512565397939</v>
      </c>
      <c r="AY24">
        <v>8.5699057756472796E-2</v>
      </c>
      <c r="AZ24" t="s">
        <v>23</v>
      </c>
    </row>
    <row r="25" spans="1:52" x14ac:dyDescent="0.3">
      <c r="A25" t="s">
        <v>24</v>
      </c>
      <c r="B25">
        <v>0.66476580689902298</v>
      </c>
      <c r="C25">
        <v>-0.121083843735088</v>
      </c>
      <c r="D25">
        <v>0.52923546863783899</v>
      </c>
      <c r="E25">
        <v>0.29657758863504702</v>
      </c>
      <c r="F25">
        <v>0.399032599932653</v>
      </c>
      <c r="G25">
        <v>0.53609751204891998</v>
      </c>
      <c r="H25">
        <v>0.300740097219098</v>
      </c>
      <c r="I25">
        <v>0.26377825359035501</v>
      </c>
      <c r="J25">
        <v>0.46747680273008801</v>
      </c>
      <c r="K25">
        <v>0.386764270534876</v>
      </c>
      <c r="L25">
        <v>0.60623733036141303</v>
      </c>
      <c r="M25">
        <v>5.1757207564207201E-2</v>
      </c>
      <c r="N25">
        <v>0.40344867985550797</v>
      </c>
      <c r="O25">
        <v>0.24159300102018499</v>
      </c>
      <c r="P25">
        <v>0.36653937744964399</v>
      </c>
      <c r="Q25">
        <v>0.48550056251311402</v>
      </c>
      <c r="R25">
        <v>0.56291784683745405</v>
      </c>
      <c r="S25">
        <v>0.53512583823951898</v>
      </c>
      <c r="T25">
        <v>0.521989522776939</v>
      </c>
      <c r="U25">
        <v>0.37583141587005697</v>
      </c>
      <c r="V25">
        <v>0.39552304029705998</v>
      </c>
      <c r="W25">
        <v>-0.14593791100492301</v>
      </c>
      <c r="X25">
        <v>0.43052825602528899</v>
      </c>
      <c r="Y25">
        <v>1</v>
      </c>
      <c r="Z25">
        <v>0.46945061759852602</v>
      </c>
      <c r="AA25">
        <v>0.24167966602093</v>
      </c>
      <c r="AB25">
        <v>0.44320723511278298</v>
      </c>
      <c r="AC25">
        <v>0.37675702075238698</v>
      </c>
      <c r="AD25">
        <v>0.60653201239765298</v>
      </c>
      <c r="AE25">
        <v>0.60569235493669105</v>
      </c>
      <c r="AF25">
        <v>0.45552619697567198</v>
      </c>
      <c r="AG25">
        <v>0.367181554563492</v>
      </c>
      <c r="AH25">
        <v>0.337321210797566</v>
      </c>
      <c r="AI25">
        <v>0.65707537728689103</v>
      </c>
      <c r="AJ25">
        <v>9.6414747098667694E-2</v>
      </c>
      <c r="AK25">
        <v>0.569387840783662</v>
      </c>
      <c r="AL25">
        <v>0.46668126641885699</v>
      </c>
      <c r="AM25">
        <v>0.31724655687551601</v>
      </c>
      <c r="AN25">
        <v>0.69236902352766305</v>
      </c>
      <c r="AO25">
        <v>0.407858967197611</v>
      </c>
      <c r="AP25">
        <v>0.150769648380667</v>
      </c>
      <c r="AQ25">
        <v>0.54618637540711901</v>
      </c>
      <c r="AR25">
        <v>0.42979347228631098</v>
      </c>
      <c r="AS25">
        <v>0.43797856818068698</v>
      </c>
      <c r="AT25">
        <v>0.57163655865324103</v>
      </c>
      <c r="AU25">
        <v>0.24951730631673799</v>
      </c>
      <c r="AV25">
        <v>0.16014339704288</v>
      </c>
      <c r="AW25">
        <v>0.49202656909090797</v>
      </c>
      <c r="AX25">
        <v>0.61223254011777095</v>
      </c>
      <c r="AY25">
        <v>0.19641987961267299</v>
      </c>
      <c r="AZ25" t="s">
        <v>24</v>
      </c>
    </row>
    <row r="26" spans="1:52" x14ac:dyDescent="0.3">
      <c r="A26" t="s">
        <v>25</v>
      </c>
      <c r="B26">
        <v>0.29765488663622403</v>
      </c>
      <c r="C26">
        <v>9.9187063987415502E-2</v>
      </c>
      <c r="D26">
        <v>0.33411964435671299</v>
      </c>
      <c r="E26">
        <v>0.111591841925905</v>
      </c>
      <c r="F26">
        <v>0.15038663348074699</v>
      </c>
      <c r="G26">
        <v>0.12736348556726501</v>
      </c>
      <c r="H26">
        <v>0.22563665831490201</v>
      </c>
      <c r="I26">
        <v>0.32106810483653703</v>
      </c>
      <c r="J26">
        <v>0.26227940596570598</v>
      </c>
      <c r="K26">
        <v>2.8624823590720199E-2</v>
      </c>
      <c r="L26">
        <v>0.35552317502748998</v>
      </c>
      <c r="M26">
        <v>-6.4745169544917505E-2</v>
      </c>
      <c r="N26">
        <v>0.27782444415518598</v>
      </c>
      <c r="O26">
        <v>0.153273218585986</v>
      </c>
      <c r="P26">
        <v>5.9580559605170301E-2</v>
      </c>
      <c r="Q26">
        <v>0.28905266891384201</v>
      </c>
      <c r="R26">
        <v>0.413863276701261</v>
      </c>
      <c r="S26">
        <v>0.27200002184237299</v>
      </c>
      <c r="T26">
        <v>0.44165554607101698</v>
      </c>
      <c r="U26">
        <v>0.41406330703180699</v>
      </c>
      <c r="V26">
        <v>0.19686656687370599</v>
      </c>
      <c r="W26">
        <v>-0.267556470932442</v>
      </c>
      <c r="X26">
        <v>0.202845944138276</v>
      </c>
      <c r="Y26">
        <v>0.46945061759852602</v>
      </c>
      <c r="Z26">
        <v>1</v>
      </c>
      <c r="AA26">
        <v>4.0479531522326598E-2</v>
      </c>
      <c r="AB26">
        <v>0.226845645546777</v>
      </c>
      <c r="AC26">
        <v>8.5462937580055506E-2</v>
      </c>
      <c r="AD26">
        <v>0.36743980388276798</v>
      </c>
      <c r="AE26">
        <v>0.33814049644488398</v>
      </c>
      <c r="AF26">
        <v>0.185074974752444</v>
      </c>
      <c r="AG26">
        <v>0.333869332975753</v>
      </c>
      <c r="AH26">
        <v>0.27783232045054201</v>
      </c>
      <c r="AI26">
        <v>0.51225444194134195</v>
      </c>
      <c r="AJ26">
        <v>6.7993269177821197E-2</v>
      </c>
      <c r="AK26">
        <v>0.47881689592898802</v>
      </c>
      <c r="AL26">
        <v>0.58256011249683504</v>
      </c>
      <c r="AM26">
        <v>6.4811646694444294E-2</v>
      </c>
      <c r="AN26">
        <v>0.61295593542777005</v>
      </c>
      <c r="AO26">
        <v>0.45214704826966201</v>
      </c>
      <c r="AP26">
        <v>0.18921888490004299</v>
      </c>
      <c r="AQ26">
        <v>0.31401111110707403</v>
      </c>
      <c r="AR26">
        <v>0.21900996805415901</v>
      </c>
      <c r="AS26">
        <v>0.10288402936064001</v>
      </c>
      <c r="AT26">
        <v>0.438958327885073</v>
      </c>
      <c r="AU26">
        <v>3.7285543843725601E-2</v>
      </c>
      <c r="AV26">
        <v>0.101892263871824</v>
      </c>
      <c r="AW26">
        <v>0.42537114194867498</v>
      </c>
      <c r="AX26">
        <v>0.51016962989413295</v>
      </c>
      <c r="AY26">
        <v>0.15240307538693901</v>
      </c>
      <c r="AZ26" t="s">
        <v>25</v>
      </c>
    </row>
    <row r="27" spans="1:52" x14ac:dyDescent="0.3">
      <c r="A27" t="s">
        <v>26</v>
      </c>
      <c r="B27">
        <v>0.47773229324942001</v>
      </c>
      <c r="C27">
        <v>7.0263943245054E-2</v>
      </c>
      <c r="D27">
        <v>0.42431639410724598</v>
      </c>
      <c r="E27">
        <v>0.22235751182066199</v>
      </c>
      <c r="F27">
        <v>0.21670991081514801</v>
      </c>
      <c r="G27">
        <v>0.33954877961942598</v>
      </c>
      <c r="H27">
        <v>0.28399208161939399</v>
      </c>
      <c r="I27">
        <v>4.2850120523549098E-2</v>
      </c>
      <c r="J27">
        <v>0.36559870180058801</v>
      </c>
      <c r="K27">
        <v>0.35722792304492201</v>
      </c>
      <c r="L27">
        <v>0.298939580367521</v>
      </c>
      <c r="M27">
        <v>0.32118695830735</v>
      </c>
      <c r="N27">
        <v>5.1335075508215696E-3</v>
      </c>
      <c r="O27">
        <v>0.17363312658965999</v>
      </c>
      <c r="P27">
        <v>0.30568778238371003</v>
      </c>
      <c r="Q27">
        <v>0.28014459554418197</v>
      </c>
      <c r="R27">
        <v>0.24523859531858</v>
      </c>
      <c r="S27">
        <v>0.314712312127788</v>
      </c>
      <c r="T27">
        <v>0.23701438247950399</v>
      </c>
      <c r="U27">
        <v>0.14999150419771101</v>
      </c>
      <c r="V27">
        <v>0.22583178950403601</v>
      </c>
      <c r="W27">
        <v>0.195558623103956</v>
      </c>
      <c r="X27">
        <v>0.24704325258102999</v>
      </c>
      <c r="Y27">
        <v>0.24167966602093</v>
      </c>
      <c r="Z27">
        <v>4.0479531522326598E-2</v>
      </c>
      <c r="AA27">
        <v>1</v>
      </c>
      <c r="AB27">
        <v>0.188458239431605</v>
      </c>
      <c r="AC27">
        <v>0.46973280306847098</v>
      </c>
      <c r="AD27">
        <v>0.37232671532460299</v>
      </c>
      <c r="AE27">
        <v>0.31472840479518899</v>
      </c>
      <c r="AF27">
        <v>0.31645994785959902</v>
      </c>
      <c r="AG27">
        <v>0.20752336342980299</v>
      </c>
      <c r="AH27">
        <v>0.17703818714314901</v>
      </c>
      <c r="AI27">
        <v>0.16410918100709401</v>
      </c>
      <c r="AJ27">
        <v>0.15233352632880301</v>
      </c>
      <c r="AK27">
        <v>4.2172375641389898E-2</v>
      </c>
      <c r="AL27">
        <v>0.29720010140870401</v>
      </c>
      <c r="AM27">
        <v>0.10527181315475399</v>
      </c>
      <c r="AN27">
        <v>0.240431401688353</v>
      </c>
      <c r="AO27">
        <v>0.18455961937658</v>
      </c>
      <c r="AP27">
        <v>0.13322520692460399</v>
      </c>
      <c r="AQ27">
        <v>0.122855947286231</v>
      </c>
      <c r="AR27">
        <v>0.21132398069164901</v>
      </c>
      <c r="AS27">
        <v>0.248221276768676</v>
      </c>
      <c r="AT27">
        <v>0.12736064600629499</v>
      </c>
      <c r="AU27">
        <v>0.291159442942999</v>
      </c>
      <c r="AV27">
        <v>5.6949853284852404E-3</v>
      </c>
      <c r="AW27">
        <v>1.7081282463326599E-2</v>
      </c>
      <c r="AX27">
        <v>0.146192312370585</v>
      </c>
      <c r="AY27">
        <v>0.143724596689314</v>
      </c>
      <c r="AZ27" t="s">
        <v>26</v>
      </c>
    </row>
    <row r="28" spans="1:52" x14ac:dyDescent="0.3">
      <c r="A28" t="s">
        <v>27</v>
      </c>
      <c r="B28">
        <v>0.43776322922191802</v>
      </c>
      <c r="C28">
        <v>-6.4015103154922495E-2</v>
      </c>
      <c r="D28">
        <v>0.32927175552035998</v>
      </c>
      <c r="E28">
        <v>0.33502853048222497</v>
      </c>
      <c r="F28">
        <v>0.38997812332016402</v>
      </c>
      <c r="G28">
        <v>0.41975176468582898</v>
      </c>
      <c r="H28">
        <v>0.20382968540476701</v>
      </c>
      <c r="I28">
        <v>0.190589822111772</v>
      </c>
      <c r="J28">
        <v>0.38304243032148899</v>
      </c>
      <c r="K28">
        <v>0.35097203678886701</v>
      </c>
      <c r="L28">
        <v>0.39157570229602301</v>
      </c>
      <c r="M28">
        <v>1.6661141916472701E-2</v>
      </c>
      <c r="N28">
        <v>0.195355960442858</v>
      </c>
      <c r="O28">
        <v>0.147571231578985</v>
      </c>
      <c r="P28">
        <v>0.390283322246675</v>
      </c>
      <c r="Q28">
        <v>0.30850666946754601</v>
      </c>
      <c r="R28">
        <v>0.38011929036243097</v>
      </c>
      <c r="S28">
        <v>0.44253405561197701</v>
      </c>
      <c r="T28">
        <v>0.501025770905977</v>
      </c>
      <c r="U28">
        <v>0.54063014042482505</v>
      </c>
      <c r="V28">
        <v>0.22109515903165999</v>
      </c>
      <c r="W28">
        <v>-0.22170179754729799</v>
      </c>
      <c r="X28">
        <v>0.37961604542252098</v>
      </c>
      <c r="Y28">
        <v>0.44320723511278298</v>
      </c>
      <c r="Z28">
        <v>0.226845645546777</v>
      </c>
      <c r="AA28">
        <v>0.188458239431605</v>
      </c>
      <c r="AB28">
        <v>1</v>
      </c>
      <c r="AC28">
        <v>0.23250194671334301</v>
      </c>
      <c r="AD28">
        <v>0.47360579468466202</v>
      </c>
      <c r="AE28">
        <v>0.38248769887548201</v>
      </c>
      <c r="AF28">
        <v>0.42981860963392998</v>
      </c>
      <c r="AG28">
        <v>0.389617564354521</v>
      </c>
      <c r="AH28">
        <v>0.102180708392953</v>
      </c>
      <c r="AI28">
        <v>0.57348706062884203</v>
      </c>
      <c r="AJ28">
        <v>0.19804659578408801</v>
      </c>
      <c r="AK28">
        <v>0.502132205502831</v>
      </c>
      <c r="AL28">
        <v>0.38079602150956998</v>
      </c>
      <c r="AM28">
        <v>0.34842655647685</v>
      </c>
      <c r="AN28">
        <v>0.62200256840471901</v>
      </c>
      <c r="AO28">
        <v>0.28905523092532498</v>
      </c>
      <c r="AP28">
        <v>-4.2215916257194203E-2</v>
      </c>
      <c r="AQ28">
        <v>0.48173410210610901</v>
      </c>
      <c r="AR28">
        <v>0.38488819763193199</v>
      </c>
      <c r="AS28">
        <v>0.49818424434248099</v>
      </c>
      <c r="AT28">
        <v>0.44664732059870499</v>
      </c>
      <c r="AU28">
        <v>0.143959895135717</v>
      </c>
      <c r="AV28">
        <v>5.3564853877343298E-2</v>
      </c>
      <c r="AW28">
        <v>0.37200915753868902</v>
      </c>
      <c r="AX28">
        <v>0.39751656615526698</v>
      </c>
      <c r="AY28">
        <v>0.35186410624543402</v>
      </c>
      <c r="AZ28" t="s">
        <v>27</v>
      </c>
    </row>
    <row r="29" spans="1:52" x14ac:dyDescent="0.3">
      <c r="A29" t="s">
        <v>28</v>
      </c>
      <c r="B29">
        <v>0.50046154665812204</v>
      </c>
      <c r="C29">
        <v>5.7192244559113599E-2</v>
      </c>
      <c r="D29">
        <v>0.49901826501748198</v>
      </c>
      <c r="E29">
        <v>0.32795923930024801</v>
      </c>
      <c r="F29">
        <v>0.38907642220333999</v>
      </c>
      <c r="G29">
        <v>0.32969633183187802</v>
      </c>
      <c r="H29">
        <v>0.44790595146756301</v>
      </c>
      <c r="I29">
        <v>0.13761733306784599</v>
      </c>
      <c r="J29">
        <v>0.45876980562932701</v>
      </c>
      <c r="K29">
        <v>0.44045394020066703</v>
      </c>
      <c r="L29">
        <v>0.41127538762278498</v>
      </c>
      <c r="M29">
        <v>0.191672478260207</v>
      </c>
      <c r="N29">
        <v>5.5095245306646001E-2</v>
      </c>
      <c r="O29">
        <v>0.29697643271654101</v>
      </c>
      <c r="P29">
        <v>0.534876908301962</v>
      </c>
      <c r="Q29">
        <v>0.38808425806768099</v>
      </c>
      <c r="R29">
        <v>0.28057640877242401</v>
      </c>
      <c r="S29">
        <v>0.47608073941729501</v>
      </c>
      <c r="T29">
        <v>0.35958882718604801</v>
      </c>
      <c r="U29">
        <v>0.323130606931604</v>
      </c>
      <c r="V29">
        <v>0.18354337565383</v>
      </c>
      <c r="W29">
        <v>0.19980455953611501</v>
      </c>
      <c r="X29">
        <v>0.20338065778726</v>
      </c>
      <c r="Y29">
        <v>0.37675702075238698</v>
      </c>
      <c r="Z29">
        <v>8.5462937580055506E-2</v>
      </c>
      <c r="AA29">
        <v>0.46973280306847098</v>
      </c>
      <c r="AB29">
        <v>0.23250194671334301</v>
      </c>
      <c r="AC29">
        <v>1</v>
      </c>
      <c r="AD29">
        <v>0.50927250805434199</v>
      </c>
      <c r="AE29">
        <v>0.16941535567325</v>
      </c>
      <c r="AF29">
        <v>0.43935359436661697</v>
      </c>
      <c r="AG29">
        <v>0.29699209884942002</v>
      </c>
      <c r="AH29">
        <v>0.28286630652550998</v>
      </c>
      <c r="AI29">
        <v>0.35594983108330203</v>
      </c>
      <c r="AJ29">
        <v>0.30368196392300101</v>
      </c>
      <c r="AK29">
        <v>0.38009905808246303</v>
      </c>
      <c r="AL29">
        <v>0.29433263343181099</v>
      </c>
      <c r="AM29">
        <v>0.267052014557569</v>
      </c>
      <c r="AN29">
        <v>0.35104146606730202</v>
      </c>
      <c r="AO29">
        <v>0.329233362758243</v>
      </c>
      <c r="AP29">
        <v>4.8494727653190604E-3</v>
      </c>
      <c r="AQ29">
        <v>0.43095525959685099</v>
      </c>
      <c r="AR29">
        <v>0.245675722574445</v>
      </c>
      <c r="AS29">
        <v>0.220768816053934</v>
      </c>
      <c r="AT29">
        <v>0.39114394081192999</v>
      </c>
      <c r="AU29">
        <v>0.21548659184051899</v>
      </c>
      <c r="AV29">
        <v>0.25233219428513898</v>
      </c>
      <c r="AW29">
        <v>0.304183613343111</v>
      </c>
      <c r="AX29">
        <v>0.30835218850491802</v>
      </c>
      <c r="AY29">
        <v>0.31127805125807501</v>
      </c>
      <c r="AZ29" t="s">
        <v>28</v>
      </c>
    </row>
    <row r="30" spans="1:52" x14ac:dyDescent="0.3">
      <c r="A30" t="s">
        <v>29</v>
      </c>
      <c r="B30">
        <v>0.659499968728953</v>
      </c>
      <c r="C30">
        <v>-0.16540795374641301</v>
      </c>
      <c r="D30">
        <v>0.63717630294958905</v>
      </c>
      <c r="E30">
        <v>0.26291641842545799</v>
      </c>
      <c r="F30">
        <v>0.40676760990528499</v>
      </c>
      <c r="G30">
        <v>0.36500610688820301</v>
      </c>
      <c r="H30">
        <v>0.33224687583408502</v>
      </c>
      <c r="I30">
        <v>0.45736033166407702</v>
      </c>
      <c r="J30">
        <v>0.61431730403957496</v>
      </c>
      <c r="K30">
        <v>0.32535080803892202</v>
      </c>
      <c r="L30">
        <v>0.54537551809653995</v>
      </c>
      <c r="M30">
        <v>0.16193753100609701</v>
      </c>
      <c r="N30">
        <v>0.28194476140062902</v>
      </c>
      <c r="O30">
        <v>0.48091125896218101</v>
      </c>
      <c r="P30">
        <v>0.28774625565829898</v>
      </c>
      <c r="Q30">
        <v>0.84068196324896705</v>
      </c>
      <c r="R30">
        <v>0.60195092838033903</v>
      </c>
      <c r="S30">
        <v>0.87292956796541499</v>
      </c>
      <c r="T30">
        <v>0.54536907412636604</v>
      </c>
      <c r="U30">
        <v>0.61259958246095003</v>
      </c>
      <c r="V30">
        <v>0.45233528266051698</v>
      </c>
      <c r="W30">
        <v>-5.6610145160719702E-2</v>
      </c>
      <c r="X30">
        <v>0.37684279627926298</v>
      </c>
      <c r="Y30">
        <v>0.60653201239765298</v>
      </c>
      <c r="Z30">
        <v>0.36743980388276798</v>
      </c>
      <c r="AA30">
        <v>0.37232671532460299</v>
      </c>
      <c r="AB30">
        <v>0.47360579468466202</v>
      </c>
      <c r="AC30">
        <v>0.50927250805434199</v>
      </c>
      <c r="AD30">
        <v>1</v>
      </c>
      <c r="AE30">
        <v>0.515870592492227</v>
      </c>
      <c r="AF30">
        <v>0.49219193128071398</v>
      </c>
      <c r="AG30">
        <v>0.45045413221958502</v>
      </c>
      <c r="AH30">
        <v>0.43438744061923901</v>
      </c>
      <c r="AI30">
        <v>0.62275980360452599</v>
      </c>
      <c r="AJ30">
        <v>0.25796773593553601</v>
      </c>
      <c r="AK30">
        <v>0.566384935264032</v>
      </c>
      <c r="AL30">
        <v>0.66410450223733697</v>
      </c>
      <c r="AM30">
        <v>0.38194058654172403</v>
      </c>
      <c r="AN30">
        <v>0.66605109203217905</v>
      </c>
      <c r="AO30">
        <v>0.55118562789527703</v>
      </c>
      <c r="AP30">
        <v>0.112894676519723</v>
      </c>
      <c r="AQ30">
        <v>0.68496166947997805</v>
      </c>
      <c r="AR30">
        <v>0.37203820757240302</v>
      </c>
      <c r="AS30">
        <v>0.28865216399796301</v>
      </c>
      <c r="AT30">
        <v>0.58685995099844601</v>
      </c>
      <c r="AU30">
        <v>0.28994770421759403</v>
      </c>
      <c r="AV30">
        <v>0.27019546629123897</v>
      </c>
      <c r="AW30">
        <v>0.40489798393373</v>
      </c>
      <c r="AX30">
        <v>0.54053539150101404</v>
      </c>
      <c r="AY30">
        <v>0.40078548035463402</v>
      </c>
      <c r="AZ30" t="s">
        <v>29</v>
      </c>
    </row>
    <row r="31" spans="1:52" x14ac:dyDescent="0.3">
      <c r="A31" t="s">
        <v>30</v>
      </c>
      <c r="B31">
        <v>0.48227052839561102</v>
      </c>
      <c r="C31">
        <v>-6.12561350609927E-2</v>
      </c>
      <c r="D31">
        <v>0.49216277679681197</v>
      </c>
      <c r="E31">
        <v>0.36426970127151598</v>
      </c>
      <c r="F31">
        <v>0.552571457659084</v>
      </c>
      <c r="G31">
        <v>0.55049191885362203</v>
      </c>
      <c r="H31">
        <v>0.18463705426603699</v>
      </c>
      <c r="I31">
        <v>0.15519253426021301</v>
      </c>
      <c r="J31">
        <v>0.50195706724066702</v>
      </c>
      <c r="K31">
        <v>0.47523301026284298</v>
      </c>
      <c r="L31">
        <v>0.53386711422001598</v>
      </c>
      <c r="M31">
        <v>0.309909125408174</v>
      </c>
      <c r="N31">
        <v>0.39254406379888501</v>
      </c>
      <c r="O31">
        <v>0.264753940136427</v>
      </c>
      <c r="P31">
        <v>0.42239238613705699</v>
      </c>
      <c r="Q31">
        <v>0.41393184240981001</v>
      </c>
      <c r="R31">
        <v>0.53767651958306995</v>
      </c>
      <c r="S31">
        <v>0.45931004866007402</v>
      </c>
      <c r="T31">
        <v>0.43228330347600602</v>
      </c>
      <c r="U31">
        <v>0.43358795403650802</v>
      </c>
      <c r="V31">
        <v>0.458455568010742</v>
      </c>
      <c r="W31">
        <v>-6.2748487187234595E-2</v>
      </c>
      <c r="X31">
        <v>0.54949540730931701</v>
      </c>
      <c r="Y31">
        <v>0.60569235493669105</v>
      </c>
      <c r="Z31">
        <v>0.33814049644488398</v>
      </c>
      <c r="AA31">
        <v>0.31472840479518899</v>
      </c>
      <c r="AB31">
        <v>0.38248769887548201</v>
      </c>
      <c r="AC31">
        <v>0.16941535567325</v>
      </c>
      <c r="AD31">
        <v>0.515870592492227</v>
      </c>
      <c r="AE31">
        <v>1</v>
      </c>
      <c r="AF31">
        <v>0.60979571894200701</v>
      </c>
      <c r="AG31">
        <v>0.62245966980237399</v>
      </c>
      <c r="AH31">
        <v>0.39056452868289798</v>
      </c>
      <c r="AI31">
        <v>0.52456716345313004</v>
      </c>
      <c r="AJ31">
        <v>0.13363341254972699</v>
      </c>
      <c r="AK31">
        <v>0.32881087926916103</v>
      </c>
      <c r="AL31">
        <v>0.41813648546721599</v>
      </c>
      <c r="AM31">
        <v>0.43165499205490798</v>
      </c>
      <c r="AN31">
        <v>0.54785738818409802</v>
      </c>
      <c r="AO31">
        <v>0.35563446217308903</v>
      </c>
      <c r="AP31">
        <v>0.270371277805808</v>
      </c>
      <c r="AQ31">
        <v>0.494123187666761</v>
      </c>
      <c r="AR31">
        <v>0.57813883167156499</v>
      </c>
      <c r="AS31">
        <v>0.43243987962396901</v>
      </c>
      <c r="AT31">
        <v>0.25305591302115199</v>
      </c>
      <c r="AU31">
        <v>0.13171480106737499</v>
      </c>
      <c r="AV31">
        <v>0.25261216979656198</v>
      </c>
      <c r="AW31">
        <v>0.115551356137766</v>
      </c>
      <c r="AX31">
        <v>0.54961206342934099</v>
      </c>
      <c r="AY31">
        <v>0.10675146838722201</v>
      </c>
      <c r="AZ31" t="s">
        <v>30</v>
      </c>
    </row>
    <row r="32" spans="1:52" x14ac:dyDescent="0.3">
      <c r="A32" t="s">
        <v>31</v>
      </c>
      <c r="B32">
        <v>0.34016413868454198</v>
      </c>
      <c r="C32">
        <v>5.2715888620632798E-2</v>
      </c>
      <c r="D32">
        <v>0.36264468402487199</v>
      </c>
      <c r="E32">
        <v>0.50937248012845804</v>
      </c>
      <c r="F32">
        <v>0.81877237662531899</v>
      </c>
      <c r="G32">
        <v>0.58728368725837699</v>
      </c>
      <c r="H32">
        <v>0.249263482889135</v>
      </c>
      <c r="I32">
        <v>0.103061346754362</v>
      </c>
      <c r="J32">
        <v>0.46453296777688502</v>
      </c>
      <c r="K32">
        <v>0.667021305427415</v>
      </c>
      <c r="L32">
        <v>0.49753973664262302</v>
      </c>
      <c r="M32">
        <v>0.30250547366470398</v>
      </c>
      <c r="N32">
        <v>0.20634673120038199</v>
      </c>
      <c r="O32">
        <v>0.14417977463724299</v>
      </c>
      <c r="P32">
        <v>0.62365911381975803</v>
      </c>
      <c r="Q32">
        <v>0.43715632941226101</v>
      </c>
      <c r="R32">
        <v>0.35552645680425798</v>
      </c>
      <c r="S32">
        <v>0.48407870107190998</v>
      </c>
      <c r="T32">
        <v>0.38206884908656202</v>
      </c>
      <c r="U32">
        <v>0.40448873501551802</v>
      </c>
      <c r="V32">
        <v>0.32694417547420401</v>
      </c>
      <c r="W32">
        <v>2.89291501063394E-2</v>
      </c>
      <c r="X32">
        <v>0.48408760059283401</v>
      </c>
      <c r="Y32">
        <v>0.45552619697567198</v>
      </c>
      <c r="Z32">
        <v>0.185074974752444</v>
      </c>
      <c r="AA32">
        <v>0.31645994785959902</v>
      </c>
      <c r="AB32">
        <v>0.42981860963392998</v>
      </c>
      <c r="AC32">
        <v>0.43935359436661697</v>
      </c>
      <c r="AD32">
        <v>0.49219193128071398</v>
      </c>
      <c r="AE32">
        <v>0.60979571894200701</v>
      </c>
      <c r="AF32">
        <v>1</v>
      </c>
      <c r="AG32">
        <v>0.737351799548427</v>
      </c>
      <c r="AH32">
        <v>0.25301018764211902</v>
      </c>
      <c r="AI32">
        <v>0.353560907517596</v>
      </c>
      <c r="AJ32">
        <v>0.19027853698570099</v>
      </c>
      <c r="AK32">
        <v>0.36792106604811398</v>
      </c>
      <c r="AL32">
        <v>0.27876342871570597</v>
      </c>
      <c r="AM32">
        <v>0.51137165586093603</v>
      </c>
      <c r="AN32">
        <v>0.34944068910290199</v>
      </c>
      <c r="AO32">
        <v>0.33455076944498202</v>
      </c>
      <c r="AP32">
        <v>0.376421981293038</v>
      </c>
      <c r="AQ32">
        <v>0.43825757469079302</v>
      </c>
      <c r="AR32">
        <v>0.86839358665573496</v>
      </c>
      <c r="AS32">
        <v>0.56569299687749197</v>
      </c>
      <c r="AT32">
        <v>0.22757718514394701</v>
      </c>
      <c r="AU32">
        <v>0.149002804493089</v>
      </c>
      <c r="AV32">
        <v>0.315623437914963</v>
      </c>
      <c r="AW32">
        <v>0.118819173124064</v>
      </c>
      <c r="AX32">
        <v>0.48042922373289798</v>
      </c>
      <c r="AY32">
        <v>0.24760387745349299</v>
      </c>
      <c r="AZ32" t="s">
        <v>31</v>
      </c>
    </row>
    <row r="33" spans="1:52" x14ac:dyDescent="0.3">
      <c r="A33" t="s">
        <v>32</v>
      </c>
      <c r="B33">
        <v>0.36629120710528701</v>
      </c>
      <c r="C33">
        <v>-0.102675082759964</v>
      </c>
      <c r="D33">
        <v>0.30887550219586801</v>
      </c>
      <c r="E33">
        <v>0.42504088126019501</v>
      </c>
      <c r="F33">
        <v>0.78889478516756595</v>
      </c>
      <c r="G33">
        <v>0.51891763473275598</v>
      </c>
      <c r="H33">
        <v>0.355326162225723</v>
      </c>
      <c r="I33">
        <v>0.156105858599112</v>
      </c>
      <c r="J33">
        <v>0.51876488371913299</v>
      </c>
      <c r="K33">
        <v>0.65699880497990304</v>
      </c>
      <c r="L33">
        <v>0.41444572809546798</v>
      </c>
      <c r="M33">
        <v>0.28492481951911702</v>
      </c>
      <c r="N33">
        <v>0.32304403946555599</v>
      </c>
      <c r="O33">
        <v>5.9042195644564602E-2</v>
      </c>
      <c r="P33">
        <v>0.52056846134434698</v>
      </c>
      <c r="Q33">
        <v>0.36224070431409799</v>
      </c>
      <c r="R33">
        <v>0.390129515648104</v>
      </c>
      <c r="S33">
        <v>0.42322972533312297</v>
      </c>
      <c r="T33">
        <v>0.43010625477477599</v>
      </c>
      <c r="U33">
        <v>0.64760543633600298</v>
      </c>
      <c r="V33">
        <v>0.21549664491502499</v>
      </c>
      <c r="W33">
        <v>-5.6415002503542998E-2</v>
      </c>
      <c r="X33">
        <v>0.494009607025157</v>
      </c>
      <c r="Y33">
        <v>0.367181554563492</v>
      </c>
      <c r="Z33">
        <v>0.333869332975753</v>
      </c>
      <c r="AA33">
        <v>0.20752336342980299</v>
      </c>
      <c r="AB33">
        <v>0.389617564354521</v>
      </c>
      <c r="AC33">
        <v>0.29699209884942002</v>
      </c>
      <c r="AD33">
        <v>0.45045413221958502</v>
      </c>
      <c r="AE33">
        <v>0.62245966980237399</v>
      </c>
      <c r="AF33">
        <v>0.737351799548427</v>
      </c>
      <c r="AG33">
        <v>1</v>
      </c>
      <c r="AH33">
        <v>0.32870914343202701</v>
      </c>
      <c r="AI33">
        <v>0.46382255678544498</v>
      </c>
      <c r="AJ33">
        <v>0.28375730625857998</v>
      </c>
      <c r="AK33">
        <v>0.42642001596899398</v>
      </c>
      <c r="AL33">
        <v>0.36477178531242199</v>
      </c>
      <c r="AM33">
        <v>0.51395207544260701</v>
      </c>
      <c r="AN33">
        <v>0.447474975937939</v>
      </c>
      <c r="AO33">
        <v>0.40518376874831502</v>
      </c>
      <c r="AP33">
        <v>0.36267565877663699</v>
      </c>
      <c r="AQ33">
        <v>0.53000353882015205</v>
      </c>
      <c r="AR33">
        <v>0.740479110778961</v>
      </c>
      <c r="AS33">
        <v>0.28454712827919998</v>
      </c>
      <c r="AT33">
        <v>0.24375004839168199</v>
      </c>
      <c r="AU33">
        <v>9.3725708269302793E-2</v>
      </c>
      <c r="AV33">
        <v>0.25712972602772399</v>
      </c>
      <c r="AW33">
        <v>0.20112460671837301</v>
      </c>
      <c r="AX33">
        <v>0.50455514650609001</v>
      </c>
      <c r="AY33">
        <v>0.260529986902994</v>
      </c>
      <c r="AZ33" t="s">
        <v>32</v>
      </c>
    </row>
    <row r="34" spans="1:52" x14ac:dyDescent="0.3">
      <c r="A34" t="s">
        <v>33</v>
      </c>
      <c r="B34">
        <v>0.37864988761466301</v>
      </c>
      <c r="C34">
        <v>3.0987203974866301E-4</v>
      </c>
      <c r="D34">
        <v>0.440327606748602</v>
      </c>
      <c r="E34">
        <v>0.11999574336898</v>
      </c>
      <c r="F34">
        <v>0.182740810897041</v>
      </c>
      <c r="G34">
        <v>0.32179975235823</v>
      </c>
      <c r="H34">
        <v>5.6530403566886898E-2</v>
      </c>
      <c r="I34">
        <v>0.31388569850354697</v>
      </c>
      <c r="J34">
        <v>0.444470821613975</v>
      </c>
      <c r="K34">
        <v>0.24842970067565801</v>
      </c>
      <c r="L34">
        <v>0.224824088376569</v>
      </c>
      <c r="M34">
        <v>0.29200767652691501</v>
      </c>
      <c r="N34">
        <v>0.45778610999986802</v>
      </c>
      <c r="O34">
        <v>0.60651724008877095</v>
      </c>
      <c r="P34">
        <v>7.3414273105397498E-2</v>
      </c>
      <c r="Q34">
        <v>0.28266973419260599</v>
      </c>
      <c r="R34">
        <v>0.47529989955183499</v>
      </c>
      <c r="S34">
        <v>0.29047832335996598</v>
      </c>
      <c r="T34">
        <v>0.204975306856686</v>
      </c>
      <c r="U34">
        <v>0.27121222542518802</v>
      </c>
      <c r="V34">
        <v>0.108273496615112</v>
      </c>
      <c r="W34">
        <v>0.23270883017124899</v>
      </c>
      <c r="X34">
        <v>0.58602461829528196</v>
      </c>
      <c r="Y34">
        <v>0.337321210797566</v>
      </c>
      <c r="Z34">
        <v>0.27783232045054201</v>
      </c>
      <c r="AA34">
        <v>0.17703818714314901</v>
      </c>
      <c r="AB34">
        <v>0.102180708392953</v>
      </c>
      <c r="AC34">
        <v>0.28286630652550998</v>
      </c>
      <c r="AD34">
        <v>0.43438744061923901</v>
      </c>
      <c r="AE34">
        <v>0.39056452868289798</v>
      </c>
      <c r="AF34">
        <v>0.25301018764211902</v>
      </c>
      <c r="AG34">
        <v>0.32870914343202701</v>
      </c>
      <c r="AH34">
        <v>1</v>
      </c>
      <c r="AI34">
        <v>0.367817238255843</v>
      </c>
      <c r="AJ34">
        <v>0.27633578964936201</v>
      </c>
      <c r="AK34">
        <v>0.23606208457918401</v>
      </c>
      <c r="AL34">
        <v>0.26563760122381003</v>
      </c>
      <c r="AM34">
        <v>0.303298833759785</v>
      </c>
      <c r="AN34">
        <v>0.36636694872652198</v>
      </c>
      <c r="AO34">
        <v>0.60119649390140595</v>
      </c>
      <c r="AP34">
        <v>0.30153746819612398</v>
      </c>
      <c r="AQ34">
        <v>0.23936437734044599</v>
      </c>
      <c r="AR34">
        <v>0.23420621851515999</v>
      </c>
      <c r="AS34">
        <v>0.29492635814236401</v>
      </c>
      <c r="AT34">
        <v>0.31953550668819197</v>
      </c>
      <c r="AU34">
        <v>0.17497317067697399</v>
      </c>
      <c r="AV34">
        <v>0.26074340717155098</v>
      </c>
      <c r="AW34">
        <v>0.238171326850216</v>
      </c>
      <c r="AX34">
        <v>0.36472763840183198</v>
      </c>
      <c r="AY34">
        <v>0.25744331278754001</v>
      </c>
      <c r="AZ34" t="s">
        <v>33</v>
      </c>
    </row>
    <row r="35" spans="1:52" x14ac:dyDescent="0.3">
      <c r="A35" t="s">
        <v>34</v>
      </c>
      <c r="B35">
        <v>0.59765766164769696</v>
      </c>
      <c r="C35">
        <v>-1.5190953226599999E-2</v>
      </c>
      <c r="D35">
        <v>0.557654612295575</v>
      </c>
      <c r="E35">
        <v>0.34950149615947901</v>
      </c>
      <c r="F35">
        <v>0.40461603455592499</v>
      </c>
      <c r="G35">
        <v>0.43771494837761699</v>
      </c>
      <c r="H35">
        <v>0.44263435016415498</v>
      </c>
      <c r="I35">
        <v>0.36088167842275098</v>
      </c>
      <c r="J35">
        <v>0.54972066730217795</v>
      </c>
      <c r="K35">
        <v>0.30453209839617501</v>
      </c>
      <c r="L35">
        <v>0.54759330066235801</v>
      </c>
      <c r="M35">
        <v>0.120522340551291</v>
      </c>
      <c r="N35">
        <v>0.39178742795772098</v>
      </c>
      <c r="O35">
        <v>0.28192848310177199</v>
      </c>
      <c r="P35">
        <v>0.38417272617460801</v>
      </c>
      <c r="Q35">
        <v>0.47344519522513301</v>
      </c>
      <c r="R35">
        <v>0.57187023249213598</v>
      </c>
      <c r="S35">
        <v>0.56424450228707901</v>
      </c>
      <c r="T35">
        <v>0.77143144500826899</v>
      </c>
      <c r="U35">
        <v>0.74015716619487304</v>
      </c>
      <c r="V35">
        <v>0.41804183646843901</v>
      </c>
      <c r="W35">
        <v>-0.13272176861740301</v>
      </c>
      <c r="X35">
        <v>0.37418685364922799</v>
      </c>
      <c r="Y35">
        <v>0.65707537728689103</v>
      </c>
      <c r="Z35">
        <v>0.51225444194134195</v>
      </c>
      <c r="AA35">
        <v>0.16410918100709401</v>
      </c>
      <c r="AB35">
        <v>0.57348706062884203</v>
      </c>
      <c r="AC35">
        <v>0.35594983108330203</v>
      </c>
      <c r="AD35">
        <v>0.62275980360452599</v>
      </c>
      <c r="AE35">
        <v>0.52456716345313004</v>
      </c>
      <c r="AF35">
        <v>0.353560907517596</v>
      </c>
      <c r="AG35">
        <v>0.46382255678544498</v>
      </c>
      <c r="AH35">
        <v>0.367817238255843</v>
      </c>
      <c r="AI35">
        <v>1</v>
      </c>
      <c r="AJ35">
        <v>0.30571785639112398</v>
      </c>
      <c r="AK35">
        <v>0.826891909001369</v>
      </c>
      <c r="AL35">
        <v>0.70317812282785996</v>
      </c>
      <c r="AM35">
        <v>0.24250897151888801</v>
      </c>
      <c r="AN35">
        <v>0.78438466761874304</v>
      </c>
      <c r="AO35">
        <v>0.42327779156839201</v>
      </c>
      <c r="AP35">
        <v>0.116797146449971</v>
      </c>
      <c r="AQ35">
        <v>0.68126536893996203</v>
      </c>
      <c r="AR35">
        <v>0.37369464984575401</v>
      </c>
      <c r="AS35">
        <v>0.24832400003451</v>
      </c>
      <c r="AT35">
        <v>0.766686571966811</v>
      </c>
      <c r="AU35">
        <v>0.104770499419237</v>
      </c>
      <c r="AV35">
        <v>0.19460632874070399</v>
      </c>
      <c r="AW35">
        <v>0.69904096836127405</v>
      </c>
      <c r="AX35">
        <v>0.61514778857304497</v>
      </c>
      <c r="AY35">
        <v>0.27066777527137698</v>
      </c>
      <c r="AZ35" t="s">
        <v>34</v>
      </c>
    </row>
    <row r="36" spans="1:52" x14ac:dyDescent="0.3">
      <c r="A36" t="s">
        <v>35</v>
      </c>
      <c r="B36">
        <v>0.29283247251875899</v>
      </c>
      <c r="C36">
        <v>0.18747285056718899</v>
      </c>
      <c r="D36">
        <v>0.19859385053789799</v>
      </c>
      <c r="E36">
        <v>0.187943277143263</v>
      </c>
      <c r="F36">
        <v>0.26769369184999198</v>
      </c>
      <c r="G36">
        <v>0.30083323524849997</v>
      </c>
      <c r="H36">
        <v>0.375579443028767</v>
      </c>
      <c r="I36">
        <v>-3.7191106617613201E-3</v>
      </c>
      <c r="J36">
        <v>0.49083634426036798</v>
      </c>
      <c r="K36">
        <v>0.30113660846888901</v>
      </c>
      <c r="L36">
        <v>0.113832086636209</v>
      </c>
      <c r="M36">
        <v>0.26067290012925898</v>
      </c>
      <c r="N36">
        <v>0.19455624213695999</v>
      </c>
      <c r="O36">
        <v>0.13087710681717499</v>
      </c>
      <c r="P36">
        <v>0.10398444006617399</v>
      </c>
      <c r="Q36">
        <v>0.228229213451631</v>
      </c>
      <c r="R36">
        <v>0.126808931688485</v>
      </c>
      <c r="S36">
        <v>0.29006827892098702</v>
      </c>
      <c r="T36">
        <v>0.174809510143691</v>
      </c>
      <c r="U36">
        <v>0.24954532167627799</v>
      </c>
      <c r="V36">
        <v>0.113993681666216</v>
      </c>
      <c r="W36">
        <v>0.31150696031341901</v>
      </c>
      <c r="X36">
        <v>0.38263644321882301</v>
      </c>
      <c r="Y36">
        <v>9.6414747098667694E-2</v>
      </c>
      <c r="Z36">
        <v>6.7993269177821197E-2</v>
      </c>
      <c r="AA36">
        <v>0.15233352632880301</v>
      </c>
      <c r="AB36">
        <v>0.19804659578408801</v>
      </c>
      <c r="AC36">
        <v>0.30368196392300101</v>
      </c>
      <c r="AD36">
        <v>0.25796773593553601</v>
      </c>
      <c r="AE36">
        <v>0.13363341254972699</v>
      </c>
      <c r="AF36">
        <v>0.19027853698570099</v>
      </c>
      <c r="AG36">
        <v>0.28375730625857998</v>
      </c>
      <c r="AH36">
        <v>0.27633578964936201</v>
      </c>
      <c r="AI36">
        <v>0.30571785639112398</v>
      </c>
      <c r="AJ36">
        <v>1</v>
      </c>
      <c r="AK36">
        <v>0.20573023337266599</v>
      </c>
      <c r="AL36">
        <v>0.20766673704769201</v>
      </c>
      <c r="AM36">
        <v>7.2616634153001305E-2</v>
      </c>
      <c r="AN36">
        <v>0.17100041460966101</v>
      </c>
      <c r="AO36">
        <v>0.35705947116477599</v>
      </c>
      <c r="AP36">
        <v>0.173330725380821</v>
      </c>
      <c r="AQ36">
        <v>9.3611103047996594E-2</v>
      </c>
      <c r="AR36">
        <v>0.16791657273209001</v>
      </c>
      <c r="AS36">
        <v>2.1057428495753001E-2</v>
      </c>
      <c r="AT36">
        <v>1.35213579426193E-2</v>
      </c>
      <c r="AU36">
        <v>9.3110719307890305E-2</v>
      </c>
      <c r="AV36">
        <v>0.17245518469846999</v>
      </c>
      <c r="AW36">
        <v>2.07972173625799E-2</v>
      </c>
      <c r="AX36">
        <v>-9.7429699142431103E-2</v>
      </c>
      <c r="AY36">
        <v>-6.4496338340955195E-2</v>
      </c>
      <c r="AZ36" t="s">
        <v>35</v>
      </c>
    </row>
    <row r="37" spans="1:52" x14ac:dyDescent="0.3">
      <c r="A37" t="s">
        <v>36</v>
      </c>
      <c r="B37">
        <v>0.60495961010608501</v>
      </c>
      <c r="C37">
        <v>-5.1236227526897098E-2</v>
      </c>
      <c r="D37">
        <v>0.46722189687788701</v>
      </c>
      <c r="E37">
        <v>0.31249867516120899</v>
      </c>
      <c r="F37">
        <v>0.44163501338363698</v>
      </c>
      <c r="G37">
        <v>0.36885701084558398</v>
      </c>
      <c r="H37">
        <v>0.50925737985206798</v>
      </c>
      <c r="I37">
        <v>0.31227790390053101</v>
      </c>
      <c r="J37">
        <v>0.49152600728100898</v>
      </c>
      <c r="K37">
        <v>0.20312236850851001</v>
      </c>
      <c r="L37">
        <v>0.51078842020676196</v>
      </c>
      <c r="M37">
        <v>7.7578001285157794E-2</v>
      </c>
      <c r="N37">
        <v>0.35063001744017902</v>
      </c>
      <c r="O37">
        <v>0.29715442677411402</v>
      </c>
      <c r="P37">
        <v>0.39392846061704101</v>
      </c>
      <c r="Q37">
        <v>0.454511171703745</v>
      </c>
      <c r="R37">
        <v>0.57883374220802797</v>
      </c>
      <c r="S37">
        <v>0.577134469659497</v>
      </c>
      <c r="T37">
        <v>0.71734744581180199</v>
      </c>
      <c r="U37">
        <v>0.64267224390502198</v>
      </c>
      <c r="V37">
        <v>0.371453212300553</v>
      </c>
      <c r="W37">
        <v>-0.11071250717424</v>
      </c>
      <c r="X37">
        <v>0.348838867572138</v>
      </c>
      <c r="Y37">
        <v>0.569387840783662</v>
      </c>
      <c r="Z37">
        <v>0.47881689592898802</v>
      </c>
      <c r="AA37">
        <v>4.2172375641389898E-2</v>
      </c>
      <c r="AB37">
        <v>0.502132205502831</v>
      </c>
      <c r="AC37">
        <v>0.38009905808246303</v>
      </c>
      <c r="AD37">
        <v>0.566384935264032</v>
      </c>
      <c r="AE37">
        <v>0.32881087926916103</v>
      </c>
      <c r="AF37">
        <v>0.36792106604811398</v>
      </c>
      <c r="AG37">
        <v>0.42642001596899398</v>
      </c>
      <c r="AH37">
        <v>0.23606208457918401</v>
      </c>
      <c r="AI37">
        <v>0.826891909001369</v>
      </c>
      <c r="AJ37">
        <v>0.20573023337266599</v>
      </c>
      <c r="AK37">
        <v>1</v>
      </c>
      <c r="AL37">
        <v>0.62192390818448695</v>
      </c>
      <c r="AM37">
        <v>0.25508564567867098</v>
      </c>
      <c r="AN37">
        <v>0.68140365663123004</v>
      </c>
      <c r="AO37">
        <v>0.39465646575186403</v>
      </c>
      <c r="AP37">
        <v>8.8526870806198699E-2</v>
      </c>
      <c r="AQ37">
        <v>0.661920258691719</v>
      </c>
      <c r="AR37">
        <v>0.385100803461773</v>
      </c>
      <c r="AS37">
        <v>0.31680754139871697</v>
      </c>
      <c r="AT37">
        <v>0.79096795413936305</v>
      </c>
      <c r="AU37">
        <v>0.23326947464286901</v>
      </c>
      <c r="AV37">
        <v>0.16534741098302</v>
      </c>
      <c r="AW37">
        <v>0.66383435729168305</v>
      </c>
      <c r="AX37">
        <v>0.51727872138058395</v>
      </c>
      <c r="AY37">
        <v>0.28488342801125</v>
      </c>
      <c r="AZ37" t="s">
        <v>36</v>
      </c>
    </row>
    <row r="38" spans="1:52" x14ac:dyDescent="0.3">
      <c r="A38" t="s">
        <v>37</v>
      </c>
      <c r="B38">
        <v>0.50972541277461902</v>
      </c>
      <c r="C38">
        <v>-0.12349393485120599</v>
      </c>
      <c r="D38">
        <v>0.56708714997793097</v>
      </c>
      <c r="E38">
        <v>0.34576557488228499</v>
      </c>
      <c r="F38">
        <v>0.33387763826096201</v>
      </c>
      <c r="G38">
        <v>0.25169675344525499</v>
      </c>
      <c r="H38">
        <v>0.30368958273158497</v>
      </c>
      <c r="I38">
        <v>0.46491379446705999</v>
      </c>
      <c r="J38">
        <v>0.484227845297515</v>
      </c>
      <c r="K38">
        <v>0.140428663289068</v>
      </c>
      <c r="L38">
        <v>0.45917325274717002</v>
      </c>
      <c r="M38">
        <v>-2.7545124511092201E-3</v>
      </c>
      <c r="N38">
        <v>0.167760767169714</v>
      </c>
      <c r="O38">
        <v>0.36549869095278897</v>
      </c>
      <c r="P38">
        <v>0.29431304662552799</v>
      </c>
      <c r="Q38">
        <v>0.51512853653250101</v>
      </c>
      <c r="R38">
        <v>0.547141606678474</v>
      </c>
      <c r="S38">
        <v>0.57429107179692596</v>
      </c>
      <c r="T38">
        <v>0.70231554623524695</v>
      </c>
      <c r="U38">
        <v>0.67567951632214196</v>
      </c>
      <c r="V38">
        <v>0.50063305008375603</v>
      </c>
      <c r="W38">
        <v>-0.18446674349665099</v>
      </c>
      <c r="X38">
        <v>0.23509711016099499</v>
      </c>
      <c r="Y38">
        <v>0.46668126641885699</v>
      </c>
      <c r="Z38">
        <v>0.58256011249683504</v>
      </c>
      <c r="AA38">
        <v>0.29720010140870401</v>
      </c>
      <c r="AB38">
        <v>0.38079602150956998</v>
      </c>
      <c r="AC38">
        <v>0.29433263343181099</v>
      </c>
      <c r="AD38">
        <v>0.66410450223733697</v>
      </c>
      <c r="AE38">
        <v>0.41813648546721599</v>
      </c>
      <c r="AF38">
        <v>0.27876342871570597</v>
      </c>
      <c r="AG38">
        <v>0.36477178531242199</v>
      </c>
      <c r="AH38">
        <v>0.26563760122381003</v>
      </c>
      <c r="AI38">
        <v>0.70317812282785996</v>
      </c>
      <c r="AJ38">
        <v>0.20766673704769201</v>
      </c>
      <c r="AK38">
        <v>0.62192390818448695</v>
      </c>
      <c r="AL38">
        <v>1</v>
      </c>
      <c r="AM38">
        <v>0.26894178763866899</v>
      </c>
      <c r="AN38">
        <v>0.76805093351725995</v>
      </c>
      <c r="AO38">
        <v>0.40324068150823</v>
      </c>
      <c r="AP38">
        <v>3.3539347086102402E-4</v>
      </c>
      <c r="AQ38">
        <v>0.62022287859952197</v>
      </c>
      <c r="AR38">
        <v>0.24933466430856699</v>
      </c>
      <c r="AS38">
        <v>0.16800708343378101</v>
      </c>
      <c r="AT38">
        <v>0.64961959862143603</v>
      </c>
      <c r="AU38">
        <v>0.15439743441265699</v>
      </c>
      <c r="AV38">
        <v>0.135809956995675</v>
      </c>
      <c r="AW38">
        <v>0.55893103457665605</v>
      </c>
      <c r="AX38">
        <v>0.540860478818736</v>
      </c>
      <c r="AY38">
        <v>0.29986457789457599</v>
      </c>
      <c r="AZ38" t="s">
        <v>37</v>
      </c>
    </row>
    <row r="39" spans="1:52" x14ac:dyDescent="0.3">
      <c r="A39" t="s">
        <v>38</v>
      </c>
      <c r="B39">
        <v>0.31956107560785202</v>
      </c>
      <c r="C39">
        <v>-0.286146851375643</v>
      </c>
      <c r="D39">
        <v>0.16492571670553899</v>
      </c>
      <c r="E39">
        <v>0.33938203840291797</v>
      </c>
      <c r="F39">
        <v>0.52571323250656499</v>
      </c>
      <c r="G39">
        <v>0.30495776992624402</v>
      </c>
      <c r="H39">
        <v>-3.2898653370010501E-2</v>
      </c>
      <c r="I39">
        <v>8.2947069641967797E-2</v>
      </c>
      <c r="J39">
        <v>0.31962072855696999</v>
      </c>
      <c r="K39">
        <v>0.39292640092886399</v>
      </c>
      <c r="L39">
        <v>0.29401207895096199</v>
      </c>
      <c r="M39">
        <v>8.0667483282327396E-2</v>
      </c>
      <c r="N39">
        <v>0.255120575264002</v>
      </c>
      <c r="O39">
        <v>0.29153882053944802</v>
      </c>
      <c r="P39">
        <v>0.40098141649925301</v>
      </c>
      <c r="Q39">
        <v>0.27649738742779101</v>
      </c>
      <c r="R39">
        <v>0.46620108998198301</v>
      </c>
      <c r="S39">
        <v>0.37389164317360901</v>
      </c>
      <c r="T39">
        <v>0.22709070751441299</v>
      </c>
      <c r="U39">
        <v>0.33602096888752397</v>
      </c>
      <c r="V39">
        <v>0.34840816803130997</v>
      </c>
      <c r="W39">
        <v>1.9595747507802699E-2</v>
      </c>
      <c r="X39">
        <v>0.39713211134932702</v>
      </c>
      <c r="Y39">
        <v>0.31724655687551601</v>
      </c>
      <c r="Z39">
        <v>6.4811646694444294E-2</v>
      </c>
      <c r="AA39">
        <v>0.10527181315475399</v>
      </c>
      <c r="AB39">
        <v>0.34842655647685</v>
      </c>
      <c r="AC39">
        <v>0.267052014557569</v>
      </c>
      <c r="AD39">
        <v>0.38194058654172403</v>
      </c>
      <c r="AE39">
        <v>0.43165499205490798</v>
      </c>
      <c r="AF39">
        <v>0.51137165586093603</v>
      </c>
      <c r="AG39">
        <v>0.51395207544260701</v>
      </c>
      <c r="AH39">
        <v>0.303298833759785</v>
      </c>
      <c r="AI39">
        <v>0.24250897151888801</v>
      </c>
      <c r="AJ39">
        <v>7.2616634153001305E-2</v>
      </c>
      <c r="AK39">
        <v>0.25508564567867098</v>
      </c>
      <c r="AL39">
        <v>0.26894178763866899</v>
      </c>
      <c r="AM39">
        <v>1</v>
      </c>
      <c r="AN39">
        <v>0.44765424524093</v>
      </c>
      <c r="AO39">
        <v>0.23499071453326101</v>
      </c>
      <c r="AP39">
        <v>4.6095176156835602E-2</v>
      </c>
      <c r="AQ39">
        <v>0.50304330669534802</v>
      </c>
      <c r="AR39">
        <v>0.48247248972314799</v>
      </c>
      <c r="AS39">
        <v>0.44005539269780197</v>
      </c>
      <c r="AT39">
        <v>0.26796147272327098</v>
      </c>
      <c r="AU39">
        <v>0.21721628699034801</v>
      </c>
      <c r="AV39">
        <v>0.21842869032614201</v>
      </c>
      <c r="AW39">
        <v>0.219533912034901</v>
      </c>
      <c r="AX39">
        <v>0.33063753904689502</v>
      </c>
      <c r="AY39">
        <v>0.29508056614768002</v>
      </c>
      <c r="AZ39" t="s">
        <v>38</v>
      </c>
    </row>
    <row r="40" spans="1:52" x14ac:dyDescent="0.3">
      <c r="A40" t="s">
        <v>39</v>
      </c>
      <c r="B40">
        <v>0.67358139531223404</v>
      </c>
      <c r="C40">
        <v>-0.11891915849672099</v>
      </c>
      <c r="D40">
        <v>0.53823884715633497</v>
      </c>
      <c r="E40">
        <v>0.38126270216501201</v>
      </c>
      <c r="F40">
        <v>0.416130301593445</v>
      </c>
      <c r="G40">
        <v>0.38586302632431901</v>
      </c>
      <c r="H40">
        <v>0.35002381615355499</v>
      </c>
      <c r="I40">
        <v>0.38556385717607</v>
      </c>
      <c r="J40">
        <v>0.47975100451758601</v>
      </c>
      <c r="K40">
        <v>0.30826178747039201</v>
      </c>
      <c r="L40">
        <v>0.523911547722542</v>
      </c>
      <c r="M40">
        <v>-6.08832795911637E-2</v>
      </c>
      <c r="N40">
        <v>0.28540352723899198</v>
      </c>
      <c r="O40">
        <v>0.31618554525442699</v>
      </c>
      <c r="P40">
        <v>0.34295815752737502</v>
      </c>
      <c r="Q40">
        <v>0.48182959246673501</v>
      </c>
      <c r="R40">
        <v>0.68386317411272302</v>
      </c>
      <c r="S40">
        <v>0.61330827767914098</v>
      </c>
      <c r="T40">
        <v>0.718540156556294</v>
      </c>
      <c r="U40">
        <v>0.68804854908711099</v>
      </c>
      <c r="V40">
        <v>0.446822025192327</v>
      </c>
      <c r="W40">
        <v>-0.17998602445611001</v>
      </c>
      <c r="X40">
        <v>0.39135679214189001</v>
      </c>
      <c r="Y40">
        <v>0.69236902352766305</v>
      </c>
      <c r="Z40">
        <v>0.61295593542777005</v>
      </c>
      <c r="AA40">
        <v>0.240431401688353</v>
      </c>
      <c r="AB40">
        <v>0.62200256840471901</v>
      </c>
      <c r="AC40">
        <v>0.35104146606730202</v>
      </c>
      <c r="AD40">
        <v>0.66605109203217905</v>
      </c>
      <c r="AE40">
        <v>0.54785738818409802</v>
      </c>
      <c r="AF40">
        <v>0.34944068910290199</v>
      </c>
      <c r="AG40">
        <v>0.447474975937939</v>
      </c>
      <c r="AH40">
        <v>0.36636694872652198</v>
      </c>
      <c r="AI40">
        <v>0.78438466761874304</v>
      </c>
      <c r="AJ40">
        <v>0.17100041460966101</v>
      </c>
      <c r="AK40">
        <v>0.68140365663123004</v>
      </c>
      <c r="AL40">
        <v>0.76805093351725995</v>
      </c>
      <c r="AM40">
        <v>0.44765424524093</v>
      </c>
      <c r="AN40">
        <v>1</v>
      </c>
      <c r="AO40">
        <v>0.47034868209191</v>
      </c>
      <c r="AP40">
        <v>-5.2602317656924698E-2</v>
      </c>
      <c r="AQ40">
        <v>0.692439800392746</v>
      </c>
      <c r="AR40">
        <v>0.37162497152062701</v>
      </c>
      <c r="AS40">
        <v>0.40630048405869901</v>
      </c>
      <c r="AT40">
        <v>0.70831320540780496</v>
      </c>
      <c r="AU40">
        <v>0.244932173718545</v>
      </c>
      <c r="AV40">
        <v>3.2542755328998099E-2</v>
      </c>
      <c r="AW40">
        <v>0.62621353763328902</v>
      </c>
      <c r="AX40">
        <v>0.675522924959161</v>
      </c>
      <c r="AY40">
        <v>0.30312514131442098</v>
      </c>
      <c r="AZ40" t="s">
        <v>39</v>
      </c>
    </row>
    <row r="41" spans="1:52" x14ac:dyDescent="0.3">
      <c r="A41" t="s">
        <v>40</v>
      </c>
      <c r="B41">
        <v>0.393887511248944</v>
      </c>
      <c r="C41">
        <v>0.14830697158040601</v>
      </c>
      <c r="D41">
        <v>0.36612364751399601</v>
      </c>
      <c r="E41">
        <v>0.124681648461917</v>
      </c>
      <c r="F41">
        <v>0.30985357488463</v>
      </c>
      <c r="G41">
        <v>0.29806839109810201</v>
      </c>
      <c r="H41">
        <v>0.181771624075977</v>
      </c>
      <c r="I41">
        <v>0.18444816598979</v>
      </c>
      <c r="J41">
        <v>0.53427428180456304</v>
      </c>
      <c r="K41">
        <v>0.35867020300702301</v>
      </c>
      <c r="L41">
        <v>0.280087784900245</v>
      </c>
      <c r="M41">
        <v>0.24193660018230201</v>
      </c>
      <c r="N41">
        <v>0.43257854481824198</v>
      </c>
      <c r="O41">
        <v>0.389134396298012</v>
      </c>
      <c r="P41">
        <v>0.227739267119554</v>
      </c>
      <c r="Q41">
        <v>0.448300433986144</v>
      </c>
      <c r="R41">
        <v>0.43623813267601003</v>
      </c>
      <c r="S41">
        <v>0.426167032992808</v>
      </c>
      <c r="T41">
        <v>0.249640328615263</v>
      </c>
      <c r="U41">
        <v>0.46683180458708001</v>
      </c>
      <c r="V41">
        <v>0.16713592238043301</v>
      </c>
      <c r="W41">
        <v>8.5605556503664401E-2</v>
      </c>
      <c r="X41">
        <v>0.546661385527479</v>
      </c>
      <c r="Y41">
        <v>0.407858967197611</v>
      </c>
      <c r="Z41">
        <v>0.45214704826966201</v>
      </c>
      <c r="AA41">
        <v>0.18455961937658</v>
      </c>
      <c r="AB41">
        <v>0.28905523092532498</v>
      </c>
      <c r="AC41">
        <v>0.329233362758243</v>
      </c>
      <c r="AD41">
        <v>0.55118562789527703</v>
      </c>
      <c r="AE41">
        <v>0.35563446217308903</v>
      </c>
      <c r="AF41">
        <v>0.33455076944498202</v>
      </c>
      <c r="AG41">
        <v>0.40518376874831502</v>
      </c>
      <c r="AH41">
        <v>0.60119649390140595</v>
      </c>
      <c r="AI41">
        <v>0.42327779156839201</v>
      </c>
      <c r="AJ41">
        <v>0.35705947116477599</v>
      </c>
      <c r="AK41">
        <v>0.39465646575186403</v>
      </c>
      <c r="AL41">
        <v>0.40324068150823</v>
      </c>
      <c r="AM41">
        <v>0.23499071453326101</v>
      </c>
      <c r="AN41">
        <v>0.47034868209191</v>
      </c>
      <c r="AO41">
        <v>1</v>
      </c>
      <c r="AP41">
        <v>0.26106898647513699</v>
      </c>
      <c r="AQ41">
        <v>0.319804927380544</v>
      </c>
      <c r="AR41">
        <v>0.32706840898553502</v>
      </c>
      <c r="AS41">
        <v>0.20800559792033599</v>
      </c>
      <c r="AT41">
        <v>0.404042061448042</v>
      </c>
      <c r="AU41">
        <v>0.194933437812398</v>
      </c>
      <c r="AV41">
        <v>0.32119780940096199</v>
      </c>
      <c r="AW41">
        <v>0.27446000479209198</v>
      </c>
      <c r="AX41">
        <v>0.322087755630662</v>
      </c>
      <c r="AY41">
        <v>0.111989057780394</v>
      </c>
      <c r="AZ41" t="s">
        <v>40</v>
      </c>
    </row>
    <row r="42" spans="1:52" x14ac:dyDescent="0.3">
      <c r="A42" t="s">
        <v>41</v>
      </c>
      <c r="B42">
        <v>5.8615308047178599E-2</v>
      </c>
      <c r="C42">
        <v>4.3478649031565703E-2</v>
      </c>
      <c r="D42">
        <v>9.7272861945494907E-2</v>
      </c>
      <c r="E42">
        <v>2.3053374840416099E-2</v>
      </c>
      <c r="F42">
        <v>0.25596722555985901</v>
      </c>
      <c r="G42">
        <v>0.24756777522134599</v>
      </c>
      <c r="H42">
        <v>-2.0868704788965201E-2</v>
      </c>
      <c r="I42">
        <v>0.114403735866103</v>
      </c>
      <c r="J42">
        <v>0.29691015030448797</v>
      </c>
      <c r="K42">
        <v>0.15522677478977401</v>
      </c>
      <c r="L42">
        <v>9.9645933452210594E-2</v>
      </c>
      <c r="M42">
        <v>0.49328521410130299</v>
      </c>
      <c r="N42">
        <v>0.243851732596229</v>
      </c>
      <c r="O42">
        <v>5.0436170024607201E-2</v>
      </c>
      <c r="P42">
        <v>0.118718126369055</v>
      </c>
      <c r="Q42">
        <v>0.207110634670649</v>
      </c>
      <c r="R42">
        <v>7.3509353940781993E-2</v>
      </c>
      <c r="S42">
        <v>1.8936978025685201E-2</v>
      </c>
      <c r="T42">
        <v>0.161373520640294</v>
      </c>
      <c r="U42">
        <v>0.132532791548782</v>
      </c>
      <c r="V42">
        <v>-4.8081697384817802E-3</v>
      </c>
      <c r="W42">
        <v>0.28909513707009798</v>
      </c>
      <c r="X42">
        <v>0.470476619170826</v>
      </c>
      <c r="Y42">
        <v>0.150769648380667</v>
      </c>
      <c r="Z42">
        <v>0.18921888490004299</v>
      </c>
      <c r="AA42">
        <v>0.13322520692460399</v>
      </c>
      <c r="AB42">
        <v>-4.2215916257194203E-2</v>
      </c>
      <c r="AC42">
        <v>4.8494727653190604E-3</v>
      </c>
      <c r="AD42">
        <v>0.112894676519723</v>
      </c>
      <c r="AE42">
        <v>0.270371277805808</v>
      </c>
      <c r="AF42">
        <v>0.376421981293038</v>
      </c>
      <c r="AG42">
        <v>0.36267565877663699</v>
      </c>
      <c r="AH42">
        <v>0.30153746819612398</v>
      </c>
      <c r="AI42">
        <v>0.116797146449971</v>
      </c>
      <c r="AJ42">
        <v>0.173330725380821</v>
      </c>
      <c r="AK42">
        <v>8.8526870806198699E-2</v>
      </c>
      <c r="AL42">
        <v>3.3539347086102402E-4</v>
      </c>
      <c r="AM42">
        <v>4.6095176156835602E-2</v>
      </c>
      <c r="AN42">
        <v>-5.2602317656924698E-2</v>
      </c>
      <c r="AO42">
        <v>0.26106898647513699</v>
      </c>
      <c r="AP42">
        <v>1</v>
      </c>
      <c r="AQ42">
        <v>-9.8922358900646296E-2</v>
      </c>
      <c r="AR42">
        <v>0.339105019413523</v>
      </c>
      <c r="AS42">
        <v>6.6257387902621603E-2</v>
      </c>
      <c r="AT42">
        <v>-8.0401945251210902E-2</v>
      </c>
      <c r="AU42">
        <v>0.12708425394839901</v>
      </c>
      <c r="AV42">
        <v>0.243172160368375</v>
      </c>
      <c r="AW42">
        <v>-0.112795008936488</v>
      </c>
      <c r="AX42">
        <v>0.19778178075049899</v>
      </c>
      <c r="AY42">
        <v>1.2963643812158501E-3</v>
      </c>
      <c r="AZ42" t="s">
        <v>41</v>
      </c>
    </row>
    <row r="43" spans="1:52" x14ac:dyDescent="0.3">
      <c r="A43" t="s">
        <v>42</v>
      </c>
      <c r="B43">
        <v>0.62671264336783905</v>
      </c>
      <c r="C43">
        <v>-0.223452725026245</v>
      </c>
      <c r="D43">
        <v>0.586996179290172</v>
      </c>
      <c r="E43">
        <v>0.27437119197010901</v>
      </c>
      <c r="F43">
        <v>0.47456089247377298</v>
      </c>
      <c r="G43">
        <v>0.305794064371611</v>
      </c>
      <c r="H43">
        <v>0.38974442880950799</v>
      </c>
      <c r="I43">
        <v>0.27905926454236202</v>
      </c>
      <c r="J43">
        <v>0.441900139510779</v>
      </c>
      <c r="K43">
        <v>0.27933082830668599</v>
      </c>
      <c r="L43">
        <v>0.61210124077746397</v>
      </c>
      <c r="M43">
        <v>2.1026510969312201E-3</v>
      </c>
      <c r="N43">
        <v>0.18571358596048301</v>
      </c>
      <c r="O43">
        <v>0.28188307269728202</v>
      </c>
      <c r="P43">
        <v>0.37236805203089501</v>
      </c>
      <c r="Q43">
        <v>0.57802252393424003</v>
      </c>
      <c r="R43">
        <v>0.55664971899460403</v>
      </c>
      <c r="S43">
        <v>0.71882239267665504</v>
      </c>
      <c r="T43">
        <v>0.55943746868714805</v>
      </c>
      <c r="U43">
        <v>0.61842402498247595</v>
      </c>
      <c r="V43">
        <v>0.42572092114912202</v>
      </c>
      <c r="W43">
        <v>-0.22315973006232501</v>
      </c>
      <c r="X43">
        <v>0.239118461774118</v>
      </c>
      <c r="Y43">
        <v>0.54618637540711901</v>
      </c>
      <c r="Z43">
        <v>0.31401111110707403</v>
      </c>
      <c r="AA43">
        <v>0.122855947286231</v>
      </c>
      <c r="AB43">
        <v>0.48173410210610901</v>
      </c>
      <c r="AC43">
        <v>0.43095525959685099</v>
      </c>
      <c r="AD43">
        <v>0.68496166947997805</v>
      </c>
      <c r="AE43">
        <v>0.494123187666761</v>
      </c>
      <c r="AF43">
        <v>0.43825757469079302</v>
      </c>
      <c r="AG43">
        <v>0.53000353882015205</v>
      </c>
      <c r="AH43">
        <v>0.23936437734044599</v>
      </c>
      <c r="AI43">
        <v>0.68126536893996203</v>
      </c>
      <c r="AJ43">
        <v>9.3611103047996594E-2</v>
      </c>
      <c r="AK43">
        <v>0.661920258691719</v>
      </c>
      <c r="AL43">
        <v>0.62022287859952197</v>
      </c>
      <c r="AM43">
        <v>0.50304330669534802</v>
      </c>
      <c r="AN43">
        <v>0.692439800392746</v>
      </c>
      <c r="AO43">
        <v>0.319804927380544</v>
      </c>
      <c r="AP43">
        <v>-9.8922358900646296E-2</v>
      </c>
      <c r="AQ43">
        <v>1</v>
      </c>
      <c r="AR43">
        <v>0.35330925036141397</v>
      </c>
      <c r="AS43">
        <v>0.28675275623879698</v>
      </c>
      <c r="AT43">
        <v>0.61642493329984105</v>
      </c>
      <c r="AU43">
        <v>9.5958611008233705E-2</v>
      </c>
      <c r="AV43">
        <v>0.202420450926447</v>
      </c>
      <c r="AW43">
        <v>0.49729756755626697</v>
      </c>
      <c r="AX43">
        <v>0.66077691613734302</v>
      </c>
      <c r="AY43">
        <v>0.38730757832643697</v>
      </c>
      <c r="AZ43" t="s">
        <v>42</v>
      </c>
    </row>
    <row r="44" spans="1:52" x14ac:dyDescent="0.3">
      <c r="A44" t="s">
        <v>43</v>
      </c>
      <c r="B44">
        <v>0.26804571624253598</v>
      </c>
      <c r="C44">
        <v>6.0577724707251902E-2</v>
      </c>
      <c r="D44">
        <v>0.18377089525802801</v>
      </c>
      <c r="E44">
        <v>0.418814457643089</v>
      </c>
      <c r="F44">
        <v>0.76584373891135504</v>
      </c>
      <c r="G44">
        <v>0.54036386238043599</v>
      </c>
      <c r="H44">
        <v>0.18942426211958799</v>
      </c>
      <c r="I44">
        <v>0.101355034706419</v>
      </c>
      <c r="J44">
        <v>0.38599896312962001</v>
      </c>
      <c r="K44">
        <v>0.67420044835927695</v>
      </c>
      <c r="L44">
        <v>0.22874008999785</v>
      </c>
      <c r="M44">
        <v>0.32742367628709002</v>
      </c>
      <c r="N44">
        <v>0.229778517955745</v>
      </c>
      <c r="O44">
        <v>7.0554574582454496E-2</v>
      </c>
      <c r="P44">
        <v>0.46177030194896901</v>
      </c>
      <c r="Q44">
        <v>0.37445666372693498</v>
      </c>
      <c r="R44">
        <v>0.37617344217604998</v>
      </c>
      <c r="S44">
        <v>0.38204446357553701</v>
      </c>
      <c r="T44">
        <v>0.35031139917638798</v>
      </c>
      <c r="U44">
        <v>0.42045151676374498</v>
      </c>
      <c r="V44">
        <v>0.35215344527257397</v>
      </c>
      <c r="W44">
        <v>-6.5702563434573494E-2</v>
      </c>
      <c r="X44">
        <v>0.4330340035554</v>
      </c>
      <c r="Y44">
        <v>0.42979347228631098</v>
      </c>
      <c r="Z44">
        <v>0.21900996805415901</v>
      </c>
      <c r="AA44">
        <v>0.21132398069164901</v>
      </c>
      <c r="AB44">
        <v>0.38488819763193199</v>
      </c>
      <c r="AC44">
        <v>0.245675722574445</v>
      </c>
      <c r="AD44">
        <v>0.37203820757240302</v>
      </c>
      <c r="AE44">
        <v>0.57813883167156499</v>
      </c>
      <c r="AF44">
        <v>0.86839358665573496</v>
      </c>
      <c r="AG44">
        <v>0.740479110778961</v>
      </c>
      <c r="AH44">
        <v>0.23420621851515999</v>
      </c>
      <c r="AI44">
        <v>0.37369464984575401</v>
      </c>
      <c r="AJ44">
        <v>0.16791657273209001</v>
      </c>
      <c r="AK44">
        <v>0.385100803461773</v>
      </c>
      <c r="AL44">
        <v>0.24933466430856699</v>
      </c>
      <c r="AM44">
        <v>0.48247248972314799</v>
      </c>
      <c r="AN44">
        <v>0.37162497152062701</v>
      </c>
      <c r="AO44">
        <v>0.32706840898553502</v>
      </c>
      <c r="AP44">
        <v>0.339105019413523</v>
      </c>
      <c r="AQ44">
        <v>0.35330925036141397</v>
      </c>
      <c r="AR44">
        <v>1</v>
      </c>
      <c r="AS44">
        <v>0.56010625309490003</v>
      </c>
      <c r="AT44">
        <v>0.20890073279761001</v>
      </c>
      <c r="AU44">
        <v>0.14343556964005699</v>
      </c>
      <c r="AV44">
        <v>0.20999515966178001</v>
      </c>
      <c r="AW44">
        <v>0.117290980509033</v>
      </c>
      <c r="AX44">
        <v>0.33912229604768401</v>
      </c>
      <c r="AY44">
        <v>0.13325496357055</v>
      </c>
      <c r="AZ44" t="s">
        <v>43</v>
      </c>
    </row>
    <row r="45" spans="1:52" x14ac:dyDescent="0.3">
      <c r="A45" t="s">
        <v>44</v>
      </c>
      <c r="B45">
        <v>0.43519075434639298</v>
      </c>
      <c r="C45">
        <v>-5.8218506656181598E-2</v>
      </c>
      <c r="D45">
        <v>0.30468702484502203</v>
      </c>
      <c r="E45">
        <v>0.30760902201268198</v>
      </c>
      <c r="F45">
        <v>0.394502621630406</v>
      </c>
      <c r="G45">
        <v>0.34899705327385999</v>
      </c>
      <c r="H45">
        <v>0.13232138652237499</v>
      </c>
      <c r="I45">
        <v>1.3909311855525099E-2</v>
      </c>
      <c r="J45">
        <v>0.25587182087074301</v>
      </c>
      <c r="K45">
        <v>0.39360656593467702</v>
      </c>
      <c r="L45">
        <v>0.27791238793872602</v>
      </c>
      <c r="M45">
        <v>0.20991017263144801</v>
      </c>
      <c r="N45">
        <v>0.21474444503024301</v>
      </c>
      <c r="O45">
        <v>0.30171122830611202</v>
      </c>
      <c r="P45">
        <v>0.36038727822128802</v>
      </c>
      <c r="Q45">
        <v>0.20070623285387101</v>
      </c>
      <c r="R45">
        <v>0.46265174122384001</v>
      </c>
      <c r="S45">
        <v>0.34870673229973098</v>
      </c>
      <c r="T45">
        <v>0.299455001044448</v>
      </c>
      <c r="U45">
        <v>0.13945772928750499</v>
      </c>
      <c r="V45">
        <v>0.20156795855342599</v>
      </c>
      <c r="W45">
        <v>4.4651808438851498E-2</v>
      </c>
      <c r="X45">
        <v>0.46097900350516602</v>
      </c>
      <c r="Y45">
        <v>0.43797856818068698</v>
      </c>
      <c r="Z45">
        <v>0.10288402936064001</v>
      </c>
      <c r="AA45">
        <v>0.248221276768676</v>
      </c>
      <c r="AB45">
        <v>0.49818424434248099</v>
      </c>
      <c r="AC45">
        <v>0.220768816053934</v>
      </c>
      <c r="AD45">
        <v>0.28865216399796301</v>
      </c>
      <c r="AE45">
        <v>0.43243987962396901</v>
      </c>
      <c r="AF45">
        <v>0.56569299687749197</v>
      </c>
      <c r="AG45">
        <v>0.28454712827919998</v>
      </c>
      <c r="AH45">
        <v>0.29492635814236401</v>
      </c>
      <c r="AI45">
        <v>0.24832400003451</v>
      </c>
      <c r="AJ45">
        <v>2.1057428495753001E-2</v>
      </c>
      <c r="AK45">
        <v>0.31680754139871697</v>
      </c>
      <c r="AL45">
        <v>0.16800708343378101</v>
      </c>
      <c r="AM45">
        <v>0.44005539269780197</v>
      </c>
      <c r="AN45">
        <v>0.40630048405869901</v>
      </c>
      <c r="AO45">
        <v>0.20800559792033599</v>
      </c>
      <c r="AP45">
        <v>6.6257387902621603E-2</v>
      </c>
      <c r="AQ45">
        <v>0.28675275623879698</v>
      </c>
      <c r="AR45">
        <v>0.56010625309490003</v>
      </c>
      <c r="AS45">
        <v>1</v>
      </c>
      <c r="AT45">
        <v>0.22737572540331299</v>
      </c>
      <c r="AU45">
        <v>0.24681256233462201</v>
      </c>
      <c r="AV45">
        <v>0.107489201225274</v>
      </c>
      <c r="AW45">
        <v>5.7394433677338499E-2</v>
      </c>
      <c r="AX45">
        <v>0.37890412092432502</v>
      </c>
      <c r="AY45">
        <v>0.165646498722443</v>
      </c>
      <c r="AZ45" t="s">
        <v>44</v>
      </c>
    </row>
    <row r="46" spans="1:52" x14ac:dyDescent="0.3">
      <c r="A46" t="s">
        <v>45</v>
      </c>
      <c r="B46">
        <v>0.53192786459674202</v>
      </c>
      <c r="C46">
        <v>-9.4355530443345395E-2</v>
      </c>
      <c r="D46">
        <v>0.41622934057764299</v>
      </c>
      <c r="E46">
        <v>0.28061370819013298</v>
      </c>
      <c r="F46">
        <v>0.22345363939787599</v>
      </c>
      <c r="G46">
        <v>0.229274587178221</v>
      </c>
      <c r="H46">
        <v>0.26194947012728098</v>
      </c>
      <c r="I46">
        <v>0.38926328639785301</v>
      </c>
      <c r="J46">
        <v>0.356629532538557</v>
      </c>
      <c r="K46">
        <v>8.4061196865670207E-2</v>
      </c>
      <c r="L46">
        <v>0.39757941340789898</v>
      </c>
      <c r="M46">
        <v>-1.5096525524935E-3</v>
      </c>
      <c r="N46">
        <v>0.271259083556676</v>
      </c>
      <c r="O46">
        <v>0.35038829669832999</v>
      </c>
      <c r="P46">
        <v>0.29796029558084303</v>
      </c>
      <c r="Q46">
        <v>0.39699893986517198</v>
      </c>
      <c r="R46">
        <v>0.535109245758012</v>
      </c>
      <c r="S46">
        <v>0.52892395011248206</v>
      </c>
      <c r="T46">
        <v>0.69996193530596196</v>
      </c>
      <c r="U46">
        <v>0.57420275679300503</v>
      </c>
      <c r="V46">
        <v>0.37452417178731801</v>
      </c>
      <c r="W46">
        <v>-0.124133760712134</v>
      </c>
      <c r="X46">
        <v>0.25907034756757702</v>
      </c>
      <c r="Y46">
        <v>0.57163655865324103</v>
      </c>
      <c r="Z46">
        <v>0.438958327885073</v>
      </c>
      <c r="AA46">
        <v>0.12736064600629499</v>
      </c>
      <c r="AB46">
        <v>0.44664732059870499</v>
      </c>
      <c r="AC46">
        <v>0.39114394081192999</v>
      </c>
      <c r="AD46">
        <v>0.58685995099844601</v>
      </c>
      <c r="AE46">
        <v>0.25305591302115199</v>
      </c>
      <c r="AF46">
        <v>0.22757718514394701</v>
      </c>
      <c r="AG46">
        <v>0.24375004839168199</v>
      </c>
      <c r="AH46">
        <v>0.31953550668819197</v>
      </c>
      <c r="AI46">
        <v>0.766686571966811</v>
      </c>
      <c r="AJ46">
        <v>1.35213579426193E-2</v>
      </c>
      <c r="AK46">
        <v>0.79096795413936305</v>
      </c>
      <c r="AL46">
        <v>0.64961959862143603</v>
      </c>
      <c r="AM46">
        <v>0.26796147272327098</v>
      </c>
      <c r="AN46">
        <v>0.70831320540780496</v>
      </c>
      <c r="AO46">
        <v>0.404042061448042</v>
      </c>
      <c r="AP46">
        <v>-8.0401945251210902E-2</v>
      </c>
      <c r="AQ46">
        <v>0.61642493329984105</v>
      </c>
      <c r="AR46">
        <v>0.20890073279761001</v>
      </c>
      <c r="AS46">
        <v>0.22737572540331299</v>
      </c>
      <c r="AT46">
        <v>1</v>
      </c>
      <c r="AU46">
        <v>0.204374277479143</v>
      </c>
      <c r="AV46">
        <v>0.142474721716154</v>
      </c>
      <c r="AW46">
        <v>0.86513409985482703</v>
      </c>
      <c r="AX46">
        <v>0.55414878452245198</v>
      </c>
      <c r="AY46">
        <v>0.33210823094484798</v>
      </c>
      <c r="AZ46" t="s">
        <v>45</v>
      </c>
    </row>
    <row r="47" spans="1:52" x14ac:dyDescent="0.3">
      <c r="A47" t="s">
        <v>46</v>
      </c>
      <c r="B47">
        <v>0.307627442498283</v>
      </c>
      <c r="C47">
        <v>-0.158069506939499</v>
      </c>
      <c r="D47">
        <v>0.25594204924235903</v>
      </c>
      <c r="E47">
        <v>0.162315808394839</v>
      </c>
      <c r="F47">
        <v>0.15826378508854699</v>
      </c>
      <c r="G47">
        <v>0.16590573269666101</v>
      </c>
      <c r="H47">
        <v>0.141970479316614</v>
      </c>
      <c r="I47">
        <v>0.10995028538148099</v>
      </c>
      <c r="J47">
        <v>0.32899814291216101</v>
      </c>
      <c r="K47">
        <v>0.104757158581082</v>
      </c>
      <c r="L47">
        <v>0.160370789815307</v>
      </c>
      <c r="M47">
        <v>0.14213129758246401</v>
      </c>
      <c r="N47">
        <v>0.13625020694956599</v>
      </c>
      <c r="O47">
        <v>0.29338578092586598</v>
      </c>
      <c r="P47">
        <v>5.1102775140837803E-2</v>
      </c>
      <c r="Q47">
        <v>0.169863550735671</v>
      </c>
      <c r="R47">
        <v>0.30645682269559199</v>
      </c>
      <c r="S47">
        <v>0.188804340795869</v>
      </c>
      <c r="T47">
        <v>0.277993757372131</v>
      </c>
      <c r="U47">
        <v>0.19459832591381501</v>
      </c>
      <c r="V47">
        <v>0.21890963088343299</v>
      </c>
      <c r="W47">
        <v>0.14137136206638001</v>
      </c>
      <c r="X47">
        <v>0.47025087343268601</v>
      </c>
      <c r="Y47">
        <v>0.24951730631673799</v>
      </c>
      <c r="Z47">
        <v>3.7285543843725601E-2</v>
      </c>
      <c r="AA47">
        <v>0.291159442942999</v>
      </c>
      <c r="AB47">
        <v>0.143959895135717</v>
      </c>
      <c r="AC47">
        <v>0.21548659184051899</v>
      </c>
      <c r="AD47">
        <v>0.28994770421759403</v>
      </c>
      <c r="AE47">
        <v>0.13171480106737499</v>
      </c>
      <c r="AF47">
        <v>0.149002804493089</v>
      </c>
      <c r="AG47">
        <v>9.3725708269302793E-2</v>
      </c>
      <c r="AH47">
        <v>0.17497317067697399</v>
      </c>
      <c r="AI47">
        <v>0.104770499419237</v>
      </c>
      <c r="AJ47">
        <v>9.3110719307890305E-2</v>
      </c>
      <c r="AK47">
        <v>0.23326947464286901</v>
      </c>
      <c r="AL47">
        <v>0.15439743441265699</v>
      </c>
      <c r="AM47">
        <v>0.21721628699034801</v>
      </c>
      <c r="AN47">
        <v>0.244932173718545</v>
      </c>
      <c r="AO47">
        <v>0.194933437812398</v>
      </c>
      <c r="AP47">
        <v>0.12708425394839901</v>
      </c>
      <c r="AQ47">
        <v>9.5958611008233705E-2</v>
      </c>
      <c r="AR47">
        <v>0.14343556964005699</v>
      </c>
      <c r="AS47">
        <v>0.24681256233462201</v>
      </c>
      <c r="AT47">
        <v>0.204374277479143</v>
      </c>
      <c r="AU47">
        <v>1</v>
      </c>
      <c r="AV47">
        <v>0.115589737275153</v>
      </c>
      <c r="AW47">
        <v>9.6750574809414097E-2</v>
      </c>
      <c r="AX47">
        <v>0.13271829815370101</v>
      </c>
      <c r="AY47">
        <v>0.15068015795776499</v>
      </c>
      <c r="AZ47" t="s">
        <v>46</v>
      </c>
    </row>
    <row r="48" spans="1:52" x14ac:dyDescent="0.3">
      <c r="A48" t="s">
        <v>47</v>
      </c>
      <c r="B48">
        <v>0.14958418722897199</v>
      </c>
      <c r="C48">
        <v>3.5383764580245398E-2</v>
      </c>
      <c r="D48">
        <v>0.26858940670202502</v>
      </c>
      <c r="E48">
        <v>0.242669712509679</v>
      </c>
      <c r="F48">
        <v>0.20381054859020001</v>
      </c>
      <c r="G48">
        <v>0.14061014274511599</v>
      </c>
      <c r="H48">
        <v>-1.26072693668063E-2</v>
      </c>
      <c r="I48">
        <v>4.3007238449826603E-2</v>
      </c>
      <c r="J48">
        <v>0.32529990991198099</v>
      </c>
      <c r="K48">
        <v>0.218031437774689</v>
      </c>
      <c r="L48">
        <v>0.27931374957010202</v>
      </c>
      <c r="M48">
        <v>0.14359254439432001</v>
      </c>
      <c r="N48">
        <v>0.112417244907334</v>
      </c>
      <c r="O48">
        <v>0.19621125243371801</v>
      </c>
      <c r="P48">
        <v>0.19444887667261099</v>
      </c>
      <c r="Q48">
        <v>0.48482527519950602</v>
      </c>
      <c r="R48">
        <v>0.14473509020581499</v>
      </c>
      <c r="S48">
        <v>0.36874089135638899</v>
      </c>
      <c r="T48">
        <v>0.231842629543275</v>
      </c>
      <c r="U48">
        <v>0.203619788388194</v>
      </c>
      <c r="V48">
        <v>0.36195571759747702</v>
      </c>
      <c r="W48">
        <v>5.6687877038666699E-2</v>
      </c>
      <c r="X48">
        <v>0.26563085096153799</v>
      </c>
      <c r="Y48">
        <v>0.16014339704288</v>
      </c>
      <c r="Z48">
        <v>0.101892263871824</v>
      </c>
      <c r="AA48">
        <v>5.6949853284852404E-3</v>
      </c>
      <c r="AB48">
        <v>5.3564853877343298E-2</v>
      </c>
      <c r="AC48">
        <v>0.25233219428513898</v>
      </c>
      <c r="AD48">
        <v>0.27019546629123897</v>
      </c>
      <c r="AE48">
        <v>0.25261216979656198</v>
      </c>
      <c r="AF48">
        <v>0.315623437914963</v>
      </c>
      <c r="AG48">
        <v>0.25712972602772399</v>
      </c>
      <c r="AH48">
        <v>0.26074340717155098</v>
      </c>
      <c r="AI48">
        <v>0.19460632874070399</v>
      </c>
      <c r="AJ48">
        <v>0.17245518469846999</v>
      </c>
      <c r="AK48">
        <v>0.16534741098302</v>
      </c>
      <c r="AL48">
        <v>0.135809956995675</v>
      </c>
      <c r="AM48">
        <v>0.21842869032614201</v>
      </c>
      <c r="AN48">
        <v>3.2542755328998099E-2</v>
      </c>
      <c r="AO48">
        <v>0.32119780940096199</v>
      </c>
      <c r="AP48">
        <v>0.243172160368375</v>
      </c>
      <c r="AQ48">
        <v>0.202420450926447</v>
      </c>
      <c r="AR48">
        <v>0.20999515966178001</v>
      </c>
      <c r="AS48">
        <v>0.107489201225274</v>
      </c>
      <c r="AT48">
        <v>0.142474721716154</v>
      </c>
      <c r="AU48">
        <v>0.115589737275153</v>
      </c>
      <c r="AV48">
        <v>1</v>
      </c>
      <c r="AW48">
        <v>0.113345997234721</v>
      </c>
      <c r="AX48">
        <v>0.18193341169019001</v>
      </c>
      <c r="AY48">
        <v>0.22576166849763099</v>
      </c>
      <c r="AZ48" t="s">
        <v>47</v>
      </c>
    </row>
    <row r="49" spans="1:52" x14ac:dyDescent="0.3">
      <c r="A49" t="s">
        <v>48</v>
      </c>
      <c r="B49">
        <v>0.39288173848065699</v>
      </c>
      <c r="C49">
        <v>-0.112185705135216</v>
      </c>
      <c r="D49">
        <v>0.387517591143134</v>
      </c>
      <c r="E49">
        <v>0.27463325037976899</v>
      </c>
      <c r="F49">
        <v>0.163439378567518</v>
      </c>
      <c r="G49">
        <v>0.19783795387294001</v>
      </c>
      <c r="H49">
        <v>0.15695030104141799</v>
      </c>
      <c r="I49">
        <v>0.356489554543091</v>
      </c>
      <c r="J49">
        <v>0.27580067904190098</v>
      </c>
      <c r="K49">
        <v>9.2740835860870494E-2</v>
      </c>
      <c r="L49">
        <v>0.32164975751344399</v>
      </c>
      <c r="M49">
        <v>-9.1133949918078702E-2</v>
      </c>
      <c r="N49">
        <v>0.13968140078606101</v>
      </c>
      <c r="O49">
        <v>0.21798936998739701</v>
      </c>
      <c r="P49">
        <v>0.168612902242087</v>
      </c>
      <c r="Q49">
        <v>0.24953387119357201</v>
      </c>
      <c r="R49">
        <v>0.35976026742317602</v>
      </c>
      <c r="S49">
        <v>0.380572182105265</v>
      </c>
      <c r="T49">
        <v>0.64002616284414604</v>
      </c>
      <c r="U49">
        <v>0.529340974668285</v>
      </c>
      <c r="V49">
        <v>0.28517956515349202</v>
      </c>
      <c r="W49">
        <v>-0.22766917504491499</v>
      </c>
      <c r="X49">
        <v>9.2961904868545206E-2</v>
      </c>
      <c r="Y49">
        <v>0.49202656909090797</v>
      </c>
      <c r="Z49">
        <v>0.42537114194867498</v>
      </c>
      <c r="AA49">
        <v>1.7081282463326599E-2</v>
      </c>
      <c r="AB49">
        <v>0.37200915753868902</v>
      </c>
      <c r="AC49">
        <v>0.304183613343111</v>
      </c>
      <c r="AD49">
        <v>0.40489798393373</v>
      </c>
      <c r="AE49">
        <v>0.115551356137766</v>
      </c>
      <c r="AF49">
        <v>0.118819173124064</v>
      </c>
      <c r="AG49">
        <v>0.20112460671837301</v>
      </c>
      <c r="AH49">
        <v>0.238171326850216</v>
      </c>
      <c r="AI49">
        <v>0.69904096836127405</v>
      </c>
      <c r="AJ49">
        <v>2.07972173625799E-2</v>
      </c>
      <c r="AK49">
        <v>0.66383435729168305</v>
      </c>
      <c r="AL49">
        <v>0.55893103457665605</v>
      </c>
      <c r="AM49">
        <v>0.219533912034901</v>
      </c>
      <c r="AN49">
        <v>0.62621353763328902</v>
      </c>
      <c r="AO49">
        <v>0.27446000479209198</v>
      </c>
      <c r="AP49">
        <v>-0.112795008936488</v>
      </c>
      <c r="AQ49">
        <v>0.49729756755626697</v>
      </c>
      <c r="AR49">
        <v>0.117290980509033</v>
      </c>
      <c r="AS49">
        <v>5.7394433677338499E-2</v>
      </c>
      <c r="AT49">
        <v>0.86513409985482703</v>
      </c>
      <c r="AU49">
        <v>9.6750574809414097E-2</v>
      </c>
      <c r="AV49">
        <v>0.113345997234721</v>
      </c>
      <c r="AW49">
        <v>1</v>
      </c>
      <c r="AX49">
        <v>0.46508090748143099</v>
      </c>
      <c r="AY49">
        <v>0.309483703597278</v>
      </c>
      <c r="AZ49" t="s">
        <v>48</v>
      </c>
    </row>
    <row r="50" spans="1:52" x14ac:dyDescent="0.3">
      <c r="A50" t="s">
        <v>49</v>
      </c>
      <c r="B50">
        <v>0.56593443819012901</v>
      </c>
      <c r="C50">
        <v>-0.22548269911430199</v>
      </c>
      <c r="D50">
        <v>0.55388860446939703</v>
      </c>
      <c r="E50">
        <v>0.35853521963252</v>
      </c>
      <c r="F50">
        <v>0.41571612818869602</v>
      </c>
      <c r="G50">
        <v>0.32895591145612202</v>
      </c>
      <c r="H50">
        <v>0.26349077486903699</v>
      </c>
      <c r="I50">
        <v>0.39871167924635498</v>
      </c>
      <c r="J50">
        <v>0.42121875677638498</v>
      </c>
      <c r="K50">
        <v>0.28701932605694003</v>
      </c>
      <c r="L50">
        <v>0.696824732176902</v>
      </c>
      <c r="M50">
        <v>-2.84911578128632E-2</v>
      </c>
      <c r="N50">
        <v>0.28526513941898302</v>
      </c>
      <c r="O50">
        <v>0.27021359882352503</v>
      </c>
      <c r="P50">
        <v>0.38746833388461699</v>
      </c>
      <c r="Q50">
        <v>0.379229794622437</v>
      </c>
      <c r="R50">
        <v>0.54317038888466695</v>
      </c>
      <c r="S50">
        <v>0.47965195347294598</v>
      </c>
      <c r="T50">
        <v>0.61742081107603997</v>
      </c>
      <c r="U50">
        <v>0.54311415117490902</v>
      </c>
      <c r="V50">
        <v>0.21903440619898401</v>
      </c>
      <c r="W50">
        <v>-0.13503966979055701</v>
      </c>
      <c r="X50">
        <v>0.330512565397939</v>
      </c>
      <c r="Y50">
        <v>0.61223254011777095</v>
      </c>
      <c r="Z50">
        <v>0.51016962989413295</v>
      </c>
      <c r="AA50">
        <v>0.146192312370585</v>
      </c>
      <c r="AB50">
        <v>0.39751656615526698</v>
      </c>
      <c r="AC50">
        <v>0.30835218850491802</v>
      </c>
      <c r="AD50">
        <v>0.54053539150101404</v>
      </c>
      <c r="AE50">
        <v>0.54961206342934099</v>
      </c>
      <c r="AF50">
        <v>0.48042922373289798</v>
      </c>
      <c r="AG50">
        <v>0.50455514650609001</v>
      </c>
      <c r="AH50">
        <v>0.36472763840183198</v>
      </c>
      <c r="AI50">
        <v>0.61514778857304497</v>
      </c>
      <c r="AJ50">
        <v>-9.7429699142431103E-2</v>
      </c>
      <c r="AK50">
        <v>0.51727872138058395</v>
      </c>
      <c r="AL50">
        <v>0.540860478818736</v>
      </c>
      <c r="AM50">
        <v>0.33063753904689502</v>
      </c>
      <c r="AN50">
        <v>0.675522924959161</v>
      </c>
      <c r="AO50">
        <v>0.322087755630662</v>
      </c>
      <c r="AP50">
        <v>0.19778178075049899</v>
      </c>
      <c r="AQ50">
        <v>0.66077691613734302</v>
      </c>
      <c r="AR50">
        <v>0.33912229604768401</v>
      </c>
      <c r="AS50">
        <v>0.37890412092432502</v>
      </c>
      <c r="AT50">
        <v>0.55414878452245198</v>
      </c>
      <c r="AU50">
        <v>0.13271829815370101</v>
      </c>
      <c r="AV50">
        <v>0.18193341169019001</v>
      </c>
      <c r="AW50">
        <v>0.46508090748143099</v>
      </c>
      <c r="AX50">
        <v>1</v>
      </c>
      <c r="AY50">
        <v>0.32846852894402401</v>
      </c>
      <c r="AZ50" t="s">
        <v>49</v>
      </c>
    </row>
    <row r="51" spans="1:52" x14ac:dyDescent="0.3">
      <c r="A51" t="s">
        <v>50</v>
      </c>
      <c r="B51">
        <v>0.24333384921475201</v>
      </c>
      <c r="C51">
        <v>-0.244280536338527</v>
      </c>
      <c r="D51">
        <v>0.230080260490299</v>
      </c>
      <c r="E51">
        <v>0.110348768135399</v>
      </c>
      <c r="F51">
        <v>0.17569003801376301</v>
      </c>
      <c r="G51">
        <v>0.27019813032687001</v>
      </c>
      <c r="H51">
        <v>0.18219203687139099</v>
      </c>
      <c r="I51">
        <v>0.23503065747649801</v>
      </c>
      <c r="J51">
        <v>0.15910068036707201</v>
      </c>
      <c r="K51">
        <v>9.3076427120124997E-2</v>
      </c>
      <c r="L51">
        <v>0.218697812779167</v>
      </c>
      <c r="M51">
        <v>-3.9145338810954E-2</v>
      </c>
      <c r="N51">
        <v>0.12744124005962201</v>
      </c>
      <c r="O51">
        <v>0.19055067703690601</v>
      </c>
      <c r="P51">
        <v>0.28935766400977397</v>
      </c>
      <c r="Q51">
        <v>0.34225550019912598</v>
      </c>
      <c r="R51">
        <v>0.21277677265429601</v>
      </c>
      <c r="S51">
        <v>0.37124705022479099</v>
      </c>
      <c r="T51">
        <v>0.34157157364830498</v>
      </c>
      <c r="U51">
        <v>0.31915013302224199</v>
      </c>
      <c r="V51">
        <v>9.1041302156794502E-3</v>
      </c>
      <c r="W51">
        <v>-9.0388675708927294E-2</v>
      </c>
      <c r="X51">
        <v>8.5699057756472796E-2</v>
      </c>
      <c r="Y51">
        <v>0.19641987961267299</v>
      </c>
      <c r="Z51">
        <v>0.15240307538693901</v>
      </c>
      <c r="AA51">
        <v>0.143724596689314</v>
      </c>
      <c r="AB51">
        <v>0.35186410624543402</v>
      </c>
      <c r="AC51">
        <v>0.31127805125807501</v>
      </c>
      <c r="AD51">
        <v>0.40078548035463402</v>
      </c>
      <c r="AE51">
        <v>0.10675146838722201</v>
      </c>
      <c r="AF51">
        <v>0.24760387745349299</v>
      </c>
      <c r="AG51">
        <v>0.260529986902994</v>
      </c>
      <c r="AH51">
        <v>0.25744331278754001</v>
      </c>
      <c r="AI51">
        <v>0.27066777527137698</v>
      </c>
      <c r="AJ51">
        <v>-6.4496338340955195E-2</v>
      </c>
      <c r="AK51">
        <v>0.28488342801125</v>
      </c>
      <c r="AL51">
        <v>0.29986457789457599</v>
      </c>
      <c r="AM51">
        <v>0.29508056614768002</v>
      </c>
      <c r="AN51">
        <v>0.30312514131442098</v>
      </c>
      <c r="AO51">
        <v>0.111989057780394</v>
      </c>
      <c r="AP51">
        <v>1.2963643812158501E-3</v>
      </c>
      <c r="AQ51">
        <v>0.38730757832643697</v>
      </c>
      <c r="AR51">
        <v>0.13325496357055</v>
      </c>
      <c r="AS51">
        <v>0.165646498722443</v>
      </c>
      <c r="AT51">
        <v>0.33210823094484798</v>
      </c>
      <c r="AU51">
        <v>0.15068015795776499</v>
      </c>
      <c r="AV51">
        <v>0.22576166849763099</v>
      </c>
      <c r="AW51">
        <v>0.309483703597278</v>
      </c>
      <c r="AX51">
        <v>0.32846852894402401</v>
      </c>
      <c r="AY51">
        <v>1</v>
      </c>
      <c r="AZ51" t="s">
        <v>50</v>
      </c>
    </row>
    <row r="54" spans="1:52" x14ac:dyDescent="0.3">
      <c r="AC54" s="7"/>
      <c r="AD54" s="8"/>
      <c r="AE54" s="9"/>
    </row>
    <row r="55" spans="1:52" x14ac:dyDescent="0.3">
      <c r="AC55" s="10"/>
      <c r="AD55" s="11"/>
      <c r="AE55" s="12"/>
    </row>
    <row r="56" spans="1:52" x14ac:dyDescent="0.3">
      <c r="AC56" s="10"/>
      <c r="AD56" s="11"/>
      <c r="AE56" s="12"/>
    </row>
    <row r="57" spans="1:52" x14ac:dyDescent="0.3">
      <c r="AC57" s="10"/>
      <c r="AD57" s="11"/>
      <c r="AE57" s="12"/>
    </row>
    <row r="58" spans="1:52" x14ac:dyDescent="0.3">
      <c r="AC58" s="10"/>
      <c r="AD58" s="11"/>
      <c r="AE58" s="12"/>
    </row>
    <row r="59" spans="1:52" x14ac:dyDescent="0.3">
      <c r="AC59" s="10"/>
      <c r="AD59" s="11"/>
      <c r="AE59" s="12"/>
    </row>
    <row r="60" spans="1:52" x14ac:dyDescent="0.3">
      <c r="AC60" s="10"/>
      <c r="AD60" s="11"/>
      <c r="AE60" s="12"/>
    </row>
    <row r="61" spans="1:52" x14ac:dyDescent="0.3">
      <c r="AC61" s="10"/>
      <c r="AD61" s="11"/>
      <c r="AE61" s="12"/>
    </row>
    <row r="62" spans="1:52" x14ac:dyDescent="0.3">
      <c r="AC62" s="10"/>
      <c r="AD62" s="11"/>
      <c r="AE62" s="12"/>
    </row>
    <row r="63" spans="1:52" x14ac:dyDescent="0.3">
      <c r="AC63" s="10"/>
      <c r="AD63" s="11"/>
      <c r="AE63" s="12"/>
    </row>
    <row r="64" spans="1:52" x14ac:dyDescent="0.3">
      <c r="AC64" s="10"/>
      <c r="AD64" s="11"/>
      <c r="AE64" s="12"/>
    </row>
    <row r="65" spans="29:31" x14ac:dyDescent="0.3">
      <c r="AC65" s="10"/>
      <c r="AD65" s="11"/>
      <c r="AE65" s="12"/>
    </row>
    <row r="66" spans="29:31" x14ac:dyDescent="0.3">
      <c r="AC66" s="10"/>
      <c r="AD66" s="11"/>
      <c r="AE66" s="12"/>
    </row>
    <row r="67" spans="29:31" x14ac:dyDescent="0.3">
      <c r="AC67" s="10"/>
      <c r="AD67" s="11"/>
      <c r="AE67" s="12"/>
    </row>
    <row r="68" spans="29:31" x14ac:dyDescent="0.3">
      <c r="AC68" s="10"/>
      <c r="AD68" s="11"/>
      <c r="AE68" s="12"/>
    </row>
    <row r="69" spans="29:31" x14ac:dyDescent="0.3">
      <c r="AC69" s="10"/>
      <c r="AD69" s="11"/>
      <c r="AE69" s="12"/>
    </row>
    <row r="70" spans="29:31" x14ac:dyDescent="0.3">
      <c r="AC70" s="10"/>
      <c r="AD70" s="11"/>
      <c r="AE70" s="12"/>
    </row>
    <row r="71" spans="29:31" x14ac:dyDescent="0.3">
      <c r="AC71" s="13"/>
      <c r="AD71" s="14"/>
      <c r="AE71" s="1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X80"/>
  <sheetViews>
    <sheetView topLeftCell="AC1" workbookViewId="0">
      <selection activeCell="AO27" sqref="AO27"/>
    </sheetView>
  </sheetViews>
  <sheetFormatPr defaultRowHeight="14.4" x14ac:dyDescent="0.3"/>
  <cols>
    <col min="2" max="2" width="12" bestFit="1" customWidth="1"/>
    <col min="6" max="6" width="12" bestFit="1" customWidth="1"/>
    <col min="28" max="28" width="12.5546875" bestFit="1" customWidth="1"/>
    <col min="29" max="29" width="12.6640625" bestFit="1" customWidth="1"/>
  </cols>
  <sheetData>
    <row r="1" spans="1:50" x14ac:dyDescent="0.3">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c r="AF1" t="s">
        <v>32</v>
      </c>
      <c r="AG1" t="s">
        <v>33</v>
      </c>
      <c r="AH1" t="s">
        <v>34</v>
      </c>
      <c r="AI1" t="s">
        <v>35</v>
      </c>
      <c r="AJ1" t="s">
        <v>36</v>
      </c>
      <c r="AK1" t="s">
        <v>37</v>
      </c>
      <c r="AL1" t="s">
        <v>38</v>
      </c>
      <c r="AM1" t="s">
        <v>39</v>
      </c>
      <c r="AN1" t="s">
        <v>40</v>
      </c>
      <c r="AO1" t="s">
        <v>41</v>
      </c>
      <c r="AP1" t="s">
        <v>42</v>
      </c>
      <c r="AQ1" t="s">
        <v>43</v>
      </c>
      <c r="AR1" t="s">
        <v>44</v>
      </c>
      <c r="AS1" t="s">
        <v>45</v>
      </c>
      <c r="AT1" t="s">
        <v>46</v>
      </c>
      <c r="AU1" t="s">
        <v>47</v>
      </c>
      <c r="AV1" t="s">
        <v>48</v>
      </c>
      <c r="AW1" t="s">
        <v>49</v>
      </c>
      <c r="AX1" t="s">
        <v>50</v>
      </c>
    </row>
    <row r="2" spans="1:50" x14ac:dyDescent="0.3">
      <c r="A2">
        <f>LARGE(stock_corr!B2:B51,ROWS(B$2:B2))</f>
        <v>1</v>
      </c>
      <c r="B2">
        <f>LARGE(stock_corr!C2:C51,ROWS(C$2:C2))</f>
        <v>1</v>
      </c>
      <c r="C2">
        <f>LARGE(stock_corr!D2:D51,ROWS(D$2:D2))</f>
        <v>1</v>
      </c>
      <c r="D2">
        <f>LARGE(stock_corr!E2:E51,ROWS(E$2:E2))</f>
        <v>1</v>
      </c>
      <c r="E2">
        <f>LARGE(stock_corr!F2:F51,ROWS(F$2:F2))</f>
        <v>1</v>
      </c>
      <c r="F2">
        <f>LARGE(stock_corr!G2:G51,ROWS(G$2:G2))</f>
        <v>1</v>
      </c>
      <c r="G2">
        <f>LARGE(stock_corr!H2:H51,ROWS(H$2:H2))</f>
        <v>1</v>
      </c>
      <c r="H2">
        <f>LARGE(stock_corr!I2:I51,ROWS(I$2:I2))</f>
        <v>1</v>
      </c>
      <c r="I2">
        <f>LARGE(stock_corr!J2:J51,ROWS(J$2:J2))</f>
        <v>1</v>
      </c>
      <c r="J2">
        <f>LARGE(stock_corr!K2:K51,ROWS(K$2:K2))</f>
        <v>1</v>
      </c>
      <c r="K2">
        <f>LARGE(stock_corr!L2:L51,ROWS(L$2:L2))</f>
        <v>1</v>
      </c>
      <c r="L2">
        <f>LARGE(stock_corr!M2:M51,ROWS(M$2:M2))</f>
        <v>1</v>
      </c>
      <c r="M2">
        <f>LARGE(stock_corr!N2:N51,ROWS(N$2:N2))</f>
        <v>1</v>
      </c>
      <c r="N2">
        <f>LARGE(stock_corr!O2:O51,ROWS(O$2:O2))</f>
        <v>1</v>
      </c>
      <c r="O2">
        <f>LARGE(stock_corr!P2:P51,ROWS(P$2:P2))</f>
        <v>1</v>
      </c>
      <c r="P2">
        <f>LARGE(stock_corr!Q2:Q51,ROWS(Q$2:Q2))</f>
        <v>1</v>
      </c>
      <c r="Q2">
        <f>LARGE(stock_corr!R2:R51,ROWS(R$2:R2))</f>
        <v>1</v>
      </c>
      <c r="R2">
        <f>LARGE(stock_corr!S2:S51,ROWS(S$2:S2))</f>
        <v>1</v>
      </c>
      <c r="S2">
        <f>LARGE(stock_corr!T2:T51,ROWS(T$2:T2))</f>
        <v>1</v>
      </c>
      <c r="T2">
        <f>LARGE(stock_corr!U2:U51,ROWS(U$2:U2))</f>
        <v>1</v>
      </c>
      <c r="U2">
        <f>LARGE(stock_corr!V2:V51,ROWS(V$2:V2))</f>
        <v>1</v>
      </c>
      <c r="V2">
        <f>LARGE(stock_corr!W2:W51,ROWS(W$2:W2))</f>
        <v>1</v>
      </c>
      <c r="W2">
        <f>LARGE(stock_corr!X2:X51,ROWS(X$2:X2))</f>
        <v>1</v>
      </c>
      <c r="X2">
        <f>LARGE(stock_corr!Y2:Y51,ROWS(Y$2:Y2))</f>
        <v>1</v>
      </c>
      <c r="Y2">
        <f>LARGE(stock_corr!Z2:Z51,ROWS(Z$2:Z2))</f>
        <v>1</v>
      </c>
      <c r="Z2">
        <f>LARGE(stock_corr!AA2:AA51,ROWS(AA$2:AA2))</f>
        <v>1</v>
      </c>
      <c r="AA2">
        <f>LARGE(stock_corr!AB2:AB51,ROWS(AB$2:AB2))</f>
        <v>1</v>
      </c>
      <c r="AB2">
        <f>LARGE(stock_corr!AC2:AC51,ROWS(AC$2:AC2))</f>
        <v>1</v>
      </c>
      <c r="AC2">
        <f>LARGE(stock_corr!AD2:AD51,ROWS(AD$2:AD2))</f>
        <v>1</v>
      </c>
      <c r="AD2">
        <f>LARGE(stock_corr!AE2:AE51,ROWS(AE$2:AE2))</f>
        <v>1</v>
      </c>
      <c r="AE2">
        <f>LARGE(stock_corr!AF2:AF51,ROWS(AF$2:AF2))</f>
        <v>1</v>
      </c>
      <c r="AF2">
        <f>LARGE(stock_corr!AG2:AG51,ROWS(AG$2:AG2))</f>
        <v>1</v>
      </c>
      <c r="AG2">
        <f>LARGE(stock_corr!AH2:AH51,ROWS(AH$2:AH2))</f>
        <v>1</v>
      </c>
      <c r="AH2">
        <f>LARGE(stock_corr!AI2:AI51,ROWS(AI$2:AI2))</f>
        <v>1</v>
      </c>
      <c r="AI2">
        <f>LARGE(stock_corr!AJ2:AJ51,ROWS(AJ$2:AJ2))</f>
        <v>1</v>
      </c>
      <c r="AJ2">
        <f>LARGE(stock_corr!AK2:AK51,ROWS(AK$2:AK2))</f>
        <v>1</v>
      </c>
      <c r="AK2">
        <f>LARGE(stock_corr!AL2:AL51,ROWS(AL$2:AL2))</f>
        <v>1</v>
      </c>
      <c r="AL2">
        <f>LARGE(stock_corr!AM2:AM51,ROWS(AM$2:AM2))</f>
        <v>1</v>
      </c>
      <c r="AM2">
        <f>LARGE(stock_corr!AN2:AN51,ROWS(AN$2:AN2))</f>
        <v>1</v>
      </c>
      <c r="AN2">
        <f>LARGE(stock_corr!AO2:AO51,ROWS(AO$2:AO2))</f>
        <v>1</v>
      </c>
      <c r="AO2">
        <f>LARGE(stock_corr!AP2:AP51,ROWS(AP$2:AP2))</f>
        <v>1</v>
      </c>
      <c r="AP2">
        <f>LARGE(stock_corr!AQ2:AQ51,ROWS(AQ$2:AQ2))</f>
        <v>1</v>
      </c>
      <c r="AQ2">
        <f>LARGE(stock_corr!AR2:AR51,ROWS(AR$2:AR2))</f>
        <v>1</v>
      </c>
      <c r="AR2">
        <f>LARGE(stock_corr!AS2:AS51,ROWS(AS$2:AS2))</f>
        <v>1</v>
      </c>
      <c r="AS2">
        <f>LARGE(stock_corr!AT2:AT51,ROWS(AT$2:AT2))</f>
        <v>1</v>
      </c>
      <c r="AT2">
        <f>LARGE(stock_corr!AU2:AU51,ROWS(AU$2:AU2))</f>
        <v>1</v>
      </c>
      <c r="AU2">
        <f>LARGE(stock_corr!AV2:AV51,ROWS(AV$2:AV2))</f>
        <v>1</v>
      </c>
      <c r="AV2">
        <f>LARGE(stock_corr!AW2:AW51,ROWS(AW$2:AW2))</f>
        <v>1</v>
      </c>
      <c r="AW2">
        <f>LARGE(stock_corr!AX2:AX51,ROWS(AX$2:AX2))</f>
        <v>1</v>
      </c>
      <c r="AX2">
        <f>LARGE(stock_corr!AY2:AY51,ROWS(AY$2:AY2))</f>
        <v>1</v>
      </c>
    </row>
    <row r="3" spans="1:50" x14ac:dyDescent="0.3">
      <c r="A3">
        <f>LARGE(stock_corr!B3:B52,ROWS(B$2:B3))</f>
        <v>0.66476580689902298</v>
      </c>
      <c r="B3">
        <f>LARGE(stock_corr!C3:C52,ROWS(C$2:C3))</f>
        <v>0.18747285056718899</v>
      </c>
      <c r="C3">
        <f>LARGE(stock_corr!D3:D52,ROWS(D$2:D3))</f>
        <v>0.66387767921555896</v>
      </c>
      <c r="D3">
        <f>LARGE(stock_corr!E3:E52,ROWS(E$2:E3))</f>
        <v>0.50937248012845804</v>
      </c>
      <c r="E3">
        <f>LARGE(stock_corr!F3:F52,ROWS(F$2:F3))</f>
        <v>0.81877237662531899</v>
      </c>
      <c r="F3">
        <f>LARGE(stock_corr!G3:G52,ROWS(G$2:G3))</f>
        <v>0.64457042533731301</v>
      </c>
      <c r="G3">
        <f>LARGE(stock_corr!H3:H52,ROWS(H$2:H3))</f>
        <v>0.50925737985206798</v>
      </c>
      <c r="H3">
        <f>LARGE(stock_corr!I3:I52,ROWS(I$2:I3))</f>
        <v>0.46491379446705999</v>
      </c>
      <c r="I3">
        <f>LARGE(stock_corr!J3:J52,ROWS(J$2:J3))</f>
        <v>0.61431730403957496</v>
      </c>
      <c r="J3">
        <f>LARGE(stock_corr!K3:K52,ROWS(K$2:K3))</f>
        <v>0.71152661453527399</v>
      </c>
      <c r="K3">
        <f>LARGE(stock_corr!L3:L52,ROWS(L$2:L3))</f>
        <v>0.696824732176902</v>
      </c>
      <c r="L3">
        <f>LARGE(stock_corr!M3:M52,ROWS(M$2:M3))</f>
        <v>0.49328521410130299</v>
      </c>
      <c r="M3">
        <f>LARGE(stock_corr!N3:N52,ROWS(N$2:N3))</f>
        <v>0.46502913461235201</v>
      </c>
      <c r="N3">
        <f>LARGE(stock_corr!O3:O52,ROWS(O$2:O3))</f>
        <v>0.60651724008877095</v>
      </c>
      <c r="O3">
        <f>LARGE(stock_corr!P3:P52,ROWS(P$2:P3))</f>
        <v>0.64676031019695801</v>
      </c>
      <c r="P3">
        <f>LARGE(stock_corr!Q3:Q52,ROWS(Q$2:Q3))</f>
        <v>0.89975722333563202</v>
      </c>
      <c r="Q3">
        <f>LARGE(stock_corr!R3:R52,ROWS(R$2:R3))</f>
        <v>0.68386317411272302</v>
      </c>
      <c r="R3">
        <f>LARGE(stock_corr!S3:S52,ROWS(S$2:S3))</f>
        <v>0.89975722333563202</v>
      </c>
      <c r="S3">
        <f>LARGE(stock_corr!T3:T52,ROWS(T$2:T3))</f>
        <v>0.77143144500826899</v>
      </c>
      <c r="T3">
        <f>LARGE(stock_corr!U3:U52,ROWS(U$2:U3))</f>
        <v>0.74015716619487304</v>
      </c>
      <c r="U3">
        <f>LARGE(stock_corr!V3:V52,ROWS(V$2:V3))</f>
        <v>0.54390365792750095</v>
      </c>
      <c r="V3">
        <f>LARGE(stock_corr!W3:W52,ROWS(W$2:W3))</f>
        <v>0.46638008634325601</v>
      </c>
      <c r="W3">
        <f>LARGE(stock_corr!X3:X52,ROWS(X$2:X3))</f>
        <v>0.60643837233971798</v>
      </c>
      <c r="X3">
        <f>LARGE(stock_corr!Y3:Y52,ROWS(Y$2:Y3))</f>
        <v>0.69236902352766305</v>
      </c>
      <c r="Y3">
        <f>LARGE(stock_corr!Z3:Z52,ROWS(Z$2:Z3))</f>
        <v>0.61295593542777005</v>
      </c>
      <c r="Z3">
        <f>LARGE(stock_corr!AA3:AA52,ROWS(AA$2:AA3))</f>
        <v>0.46973280306847098</v>
      </c>
      <c r="AA3">
        <f>LARGE(stock_corr!AB3:AB52,ROWS(AB$2:AB3))</f>
        <v>0.62200256840471901</v>
      </c>
      <c r="AB3">
        <f>LARGE(stock_corr!AC3:AC52,ROWS(AC$2:AC3))</f>
        <v>0.534876908301962</v>
      </c>
      <c r="AC3">
        <f>LARGE(stock_corr!AD3:AD52,ROWS(AD$2:AD3))</f>
        <v>0.87292956796541499</v>
      </c>
      <c r="AD3">
        <f>LARGE(stock_corr!AE3:AE52,ROWS(AE$2:AE3))</f>
        <v>0.62245966980237399</v>
      </c>
      <c r="AE3">
        <f>LARGE(stock_corr!AF3:AF52,ROWS(AF$2:AF3))</f>
        <v>0.86839358665573496</v>
      </c>
      <c r="AF3">
        <f>LARGE(stock_corr!AG3:AG52,ROWS(AG$2:AG3))</f>
        <v>0.78889478516756595</v>
      </c>
      <c r="AG3">
        <f>LARGE(stock_corr!AH3:AH52,ROWS(AH$2:AH3))</f>
        <v>0.60651724008877095</v>
      </c>
      <c r="AH3">
        <f>LARGE(stock_corr!AI3:AI52,ROWS(AI$2:AI3))</f>
        <v>0.826891909001369</v>
      </c>
      <c r="AI3">
        <f>LARGE(stock_corr!AJ3:AJ52,ROWS(AJ$2:AJ3))</f>
        <v>0.49083634426036798</v>
      </c>
      <c r="AJ3">
        <f>LARGE(stock_corr!AK3:AK52,ROWS(AK$2:AK3))</f>
        <v>0.826891909001369</v>
      </c>
      <c r="AK3">
        <f>LARGE(stock_corr!AL3:AL52,ROWS(AL$2:AL3))</f>
        <v>0.76805093351725995</v>
      </c>
      <c r="AL3">
        <f>LARGE(stock_corr!AM3:AM52,ROWS(AM$2:AM3))</f>
        <v>0.52571323250656499</v>
      </c>
      <c r="AM3">
        <f>LARGE(stock_corr!AN3:AN52,ROWS(AN$2:AN3))</f>
        <v>0.78438466761874304</v>
      </c>
      <c r="AN3">
        <f>LARGE(stock_corr!AO3:AO52,ROWS(AO$2:AO3))</f>
        <v>0.60119649390140595</v>
      </c>
      <c r="AO3">
        <f>LARGE(stock_corr!AP3:AP52,ROWS(AP$2:AP3))</f>
        <v>0.49328521410130299</v>
      </c>
      <c r="AP3">
        <f>LARGE(stock_corr!AQ3:AQ52,ROWS(AQ$2:AQ3))</f>
        <v>0.71882239267665504</v>
      </c>
      <c r="AQ3">
        <f>LARGE(stock_corr!AR3:AR52,ROWS(AR$2:AR3))</f>
        <v>0.86839358665573496</v>
      </c>
      <c r="AR3">
        <f>LARGE(stock_corr!AS3:AS52,ROWS(AS$2:AS3))</f>
        <v>0.56569299687749197</v>
      </c>
      <c r="AS3">
        <f>LARGE(stock_corr!AT3:AT52,ROWS(AT$2:AT3))</f>
        <v>0.86513409985482703</v>
      </c>
      <c r="AT3">
        <f>LARGE(stock_corr!AU3:AU52,ROWS(AU$2:AU3))</f>
        <v>0.47025087343268601</v>
      </c>
      <c r="AU3">
        <f>LARGE(stock_corr!AV3:AV52,ROWS(AV$2:AV3))</f>
        <v>0.48482527519950602</v>
      </c>
      <c r="AV3">
        <f>LARGE(stock_corr!AW3:AW52,ROWS(AW$2:AW3))</f>
        <v>0.86513409985482703</v>
      </c>
      <c r="AW3">
        <f>LARGE(stock_corr!AX3:AX52,ROWS(AX$2:AX3))</f>
        <v>0.696824732176902</v>
      </c>
      <c r="AX3">
        <f>LARGE(stock_corr!AY3:AY52,ROWS(AY$2:AY3))</f>
        <v>0.40078548035463402</v>
      </c>
    </row>
    <row r="4" spans="1:50" x14ac:dyDescent="0.3">
      <c r="A4">
        <f>LARGE(stock_corr!B4:B53,ROWS(B$2:B4))</f>
        <v>0.66092750131654299</v>
      </c>
      <c r="B4">
        <f>LARGE(stock_corr!C4:C53,ROWS(C$2:C4))</f>
        <v>0.160180776426423</v>
      </c>
      <c r="C4">
        <f>LARGE(stock_corr!D4:D53,ROWS(D$2:D4))</f>
        <v>0.63717630294958905</v>
      </c>
      <c r="D4">
        <f>LARGE(stock_corr!E4:E53,ROWS(E$2:E4))</f>
        <v>0.493679845428529</v>
      </c>
      <c r="E4">
        <f>LARGE(stock_corr!F4:F53,ROWS(F$2:F4))</f>
        <v>0.78889478516756595</v>
      </c>
      <c r="F4">
        <f>LARGE(stock_corr!G4:G53,ROWS(G$2:G4))</f>
        <v>0.58728368725837699</v>
      </c>
      <c r="G4">
        <f>LARGE(stock_corr!H4:H53,ROWS(H$2:H4))</f>
        <v>0.44790595146756301</v>
      </c>
      <c r="H4">
        <f>LARGE(stock_corr!I4:I53,ROWS(I$2:I4))</f>
        <v>0.45736033166407702</v>
      </c>
      <c r="I4">
        <f>LARGE(stock_corr!J4:J53,ROWS(J$2:J4))</f>
        <v>0.60643837233971798</v>
      </c>
      <c r="J4">
        <f>LARGE(stock_corr!K4:K53,ROWS(K$2:K4))</f>
        <v>0.67420044835927695</v>
      </c>
      <c r="K4">
        <f>LARGE(stock_corr!L4:L53,ROWS(L$2:L4))</f>
        <v>0.66387767921555896</v>
      </c>
      <c r="L4">
        <f>LARGE(stock_corr!M4:M53,ROWS(M$2:M4))</f>
        <v>0.46638008634325601</v>
      </c>
      <c r="M4">
        <f>LARGE(stock_corr!N4:N53,ROWS(N$2:N4))</f>
        <v>0.46276280179913198</v>
      </c>
      <c r="N4">
        <f>LARGE(stock_corr!O4:O53,ROWS(O$2:O4))</f>
        <v>0.55500216023957505</v>
      </c>
      <c r="O4">
        <f>LARGE(stock_corr!P4:P53,ROWS(P$2:P4))</f>
        <v>0.62365911381975803</v>
      </c>
      <c r="P4">
        <f>LARGE(stock_corr!Q4:Q53,ROWS(Q$2:Q4))</f>
        <v>0.84068196324896705</v>
      </c>
      <c r="Q4">
        <f>LARGE(stock_corr!R4:R53,ROWS(R$2:R4))</f>
        <v>0.60195092838033903</v>
      </c>
      <c r="R4">
        <f>LARGE(stock_corr!S4:S53,ROWS(S$2:S4))</f>
        <v>0.87292956796541499</v>
      </c>
      <c r="S4">
        <f>LARGE(stock_corr!T4:T53,ROWS(T$2:T4))</f>
        <v>0.718540156556294</v>
      </c>
      <c r="T4">
        <f>LARGE(stock_corr!U4:U53,ROWS(U$2:U4))</f>
        <v>0.68804854908711099</v>
      </c>
      <c r="U4">
        <f>LARGE(stock_corr!V4:V53,ROWS(V$2:V4))</f>
        <v>0.50063305008375603</v>
      </c>
      <c r="V4">
        <f>LARGE(stock_corr!W4:W53,ROWS(W$2:W4))</f>
        <v>0.32264545809114598</v>
      </c>
      <c r="W4">
        <f>LARGE(stock_corr!X4:X53,ROWS(X$2:X4))</f>
        <v>0.58602461829528196</v>
      </c>
      <c r="X4">
        <f>LARGE(stock_corr!Y4:Y53,ROWS(Y$2:Y4))</f>
        <v>0.65707537728689103</v>
      </c>
      <c r="Y4">
        <f>LARGE(stock_corr!Z4:Z53,ROWS(Z$2:Z4))</f>
        <v>0.58256011249683504</v>
      </c>
      <c r="Z4">
        <f>LARGE(stock_corr!AA4:AA53,ROWS(AA$2:AA4))</f>
        <v>0.42431639410724598</v>
      </c>
      <c r="AA4">
        <f>LARGE(stock_corr!AB4:AB53,ROWS(AB$2:AB4))</f>
        <v>0.57348706062884203</v>
      </c>
      <c r="AB4">
        <f>LARGE(stock_corr!AC4:AC53,ROWS(AC$2:AC4))</f>
        <v>0.50927250805434199</v>
      </c>
      <c r="AC4">
        <f>LARGE(stock_corr!AD4:AD53,ROWS(AD$2:AD4))</f>
        <v>0.84068196324896705</v>
      </c>
      <c r="AD4">
        <f>LARGE(stock_corr!AE4:AE53,ROWS(AE$2:AE4))</f>
        <v>0.60979571894200701</v>
      </c>
      <c r="AE4">
        <f>LARGE(stock_corr!AF4:AF53,ROWS(AF$2:AF4))</f>
        <v>0.81877237662531899</v>
      </c>
      <c r="AF4">
        <f>LARGE(stock_corr!AG4:AG53,ROWS(AG$2:AG4))</f>
        <v>0.740479110778961</v>
      </c>
      <c r="AG4">
        <f>LARGE(stock_corr!AH4:AH53,ROWS(AH$2:AH4))</f>
        <v>0.60119649390140595</v>
      </c>
      <c r="AH4">
        <f>LARGE(stock_corr!AI4:AI53,ROWS(AI$2:AI4))</f>
        <v>0.78438466761874304</v>
      </c>
      <c r="AI4">
        <f>LARGE(stock_corr!AJ4:AJ53,ROWS(AJ$2:AJ4))</f>
        <v>0.38263644321882301</v>
      </c>
      <c r="AJ4">
        <f>LARGE(stock_corr!AK4:AK53,ROWS(AK$2:AK4))</f>
        <v>0.79096795413936305</v>
      </c>
      <c r="AK4">
        <f>LARGE(stock_corr!AL4:AL53,ROWS(AL$2:AL4))</f>
        <v>0.70317812282785996</v>
      </c>
      <c r="AL4">
        <f>LARGE(stock_corr!AM4:AM53,ROWS(AM$2:AM4))</f>
        <v>0.51395207544260701</v>
      </c>
      <c r="AM4">
        <f>LARGE(stock_corr!AN4:AN53,ROWS(AN$2:AN4))</f>
        <v>0.76805093351725995</v>
      </c>
      <c r="AN4">
        <f>LARGE(stock_corr!AO4:AO53,ROWS(AO$2:AO4))</f>
        <v>0.55118562789527703</v>
      </c>
      <c r="AO4">
        <f>LARGE(stock_corr!AP4:AP53,ROWS(AP$2:AP4))</f>
        <v>0.470476619170826</v>
      </c>
      <c r="AP4">
        <f>LARGE(stock_corr!AQ4:AQ53,ROWS(AQ$2:AQ4))</f>
        <v>0.692439800392746</v>
      </c>
      <c r="AQ4">
        <f>LARGE(stock_corr!AR4:AR53,ROWS(AR$2:AR4))</f>
        <v>0.76584373891135504</v>
      </c>
      <c r="AR4">
        <f>LARGE(stock_corr!AS4:AS53,ROWS(AS$2:AS4))</f>
        <v>0.56010625309490003</v>
      </c>
      <c r="AS4">
        <f>LARGE(stock_corr!AT4:AT53,ROWS(AT$2:AT4))</f>
        <v>0.79096795413936305</v>
      </c>
      <c r="AT4">
        <f>LARGE(stock_corr!AU4:AU53,ROWS(AU$2:AU4))</f>
        <v>0.32899814291216101</v>
      </c>
      <c r="AU4">
        <f>LARGE(stock_corr!AV4:AV53,ROWS(AV$2:AV4))</f>
        <v>0.36874089135638899</v>
      </c>
      <c r="AV4">
        <f>LARGE(stock_corr!AW4:AW53,ROWS(AW$2:AW4))</f>
        <v>0.69904096836127405</v>
      </c>
      <c r="AW4">
        <f>LARGE(stock_corr!AX4:AX53,ROWS(AX$2:AX4))</f>
        <v>0.675522924959161</v>
      </c>
      <c r="AX4">
        <f>LARGE(stock_corr!AY4:AY53,ROWS(AY$2:AY4))</f>
        <v>0.38730757832643697</v>
      </c>
    </row>
    <row r="5" spans="1:50" x14ac:dyDescent="0.3">
      <c r="A5">
        <f>LARGE(stock_corr!B5:B54,ROWS(B$2:B5))</f>
        <v>0.659499968728953</v>
      </c>
      <c r="B5">
        <f>LARGE(stock_corr!C5:C54,ROWS(C$2:C5))</f>
        <v>0.14830697158040601</v>
      </c>
      <c r="C5">
        <f>LARGE(stock_corr!D5:D54,ROWS(D$2:D5))</f>
        <v>0.586996179290172</v>
      </c>
      <c r="D5">
        <f>LARGE(stock_corr!E5:E54,ROWS(E$2:E5))</f>
        <v>0.490430656119274</v>
      </c>
      <c r="E5">
        <f>LARGE(stock_corr!F5:F54,ROWS(F$2:F5))</f>
        <v>0.76584373891135504</v>
      </c>
      <c r="F5">
        <f>LARGE(stock_corr!G5:G54,ROWS(G$2:G5))</f>
        <v>0.55049191885362203</v>
      </c>
      <c r="G5">
        <f>LARGE(stock_corr!H5:H54,ROWS(H$2:H5))</f>
        <v>0.44263435016415498</v>
      </c>
      <c r="H5">
        <f>LARGE(stock_corr!I5:I54,ROWS(I$2:I5))</f>
        <v>0.43461031966999097</v>
      </c>
      <c r="I5">
        <f>LARGE(stock_corr!J5:J54,ROWS(J$2:J5))</f>
        <v>0.58451071284629097</v>
      </c>
      <c r="J5">
        <f>LARGE(stock_corr!K5:K54,ROWS(K$2:K5))</f>
        <v>0.667021305427415</v>
      </c>
      <c r="K5">
        <f>LARGE(stock_corr!L5:L54,ROWS(L$2:L5))</f>
        <v>0.60623733036141303</v>
      </c>
      <c r="L5">
        <f>LARGE(stock_corr!M5:M54,ROWS(M$2:M5))</f>
        <v>0.36282721629305897</v>
      </c>
      <c r="M5">
        <f>LARGE(stock_corr!N5:N54,ROWS(N$2:N5))</f>
        <v>0.45778610999986802</v>
      </c>
      <c r="N5">
        <f>LARGE(stock_corr!O5:O54,ROWS(O$2:O5))</f>
        <v>0.48091125896218101</v>
      </c>
      <c r="O5">
        <f>LARGE(stock_corr!P5:P54,ROWS(P$2:P5))</f>
        <v>0.57602709562686405</v>
      </c>
      <c r="P5">
        <f>LARGE(stock_corr!Q5:Q54,ROWS(Q$2:Q5))</f>
        <v>0.57802252393424003</v>
      </c>
      <c r="Q5">
        <f>LARGE(stock_corr!R5:R54,ROWS(R$2:R5))</f>
        <v>0.58436759290721596</v>
      </c>
      <c r="R5">
        <f>LARGE(stock_corr!S5:S54,ROWS(S$2:S5))</f>
        <v>0.71882239267665504</v>
      </c>
      <c r="S5">
        <f>LARGE(stock_corr!T5:T54,ROWS(T$2:T5))</f>
        <v>0.71734744581180199</v>
      </c>
      <c r="T5">
        <f>LARGE(stock_corr!U5:U54,ROWS(U$2:U5))</f>
        <v>0.67749978248341902</v>
      </c>
      <c r="U5">
        <f>LARGE(stock_corr!V5:V54,ROWS(V$2:V5))</f>
        <v>0.47726285689492698</v>
      </c>
      <c r="V5">
        <f>LARGE(stock_corr!W5:W54,ROWS(W$2:W5))</f>
        <v>0.31150696031341901</v>
      </c>
      <c r="W5">
        <f>LARGE(stock_corr!X5:X54,ROWS(X$2:X5))</f>
        <v>0.54949540730931701</v>
      </c>
      <c r="X5">
        <f>LARGE(stock_corr!Y5:Y54,ROWS(Y$2:Y5))</f>
        <v>0.61223254011777095</v>
      </c>
      <c r="Y5">
        <f>LARGE(stock_corr!Z5:Z54,ROWS(Z$2:Z5))</f>
        <v>0.51225444194134195</v>
      </c>
      <c r="Z5">
        <f>LARGE(stock_corr!AA5:AA54,ROWS(AA$2:AA5))</f>
        <v>0.36559870180058801</v>
      </c>
      <c r="AA5">
        <f>LARGE(stock_corr!AB5:AB54,ROWS(AB$2:AB5))</f>
        <v>0.54063014042482505</v>
      </c>
      <c r="AB5">
        <f>LARGE(stock_corr!AC5:AC54,ROWS(AC$2:AC5))</f>
        <v>0.47608073941729501</v>
      </c>
      <c r="AC5">
        <f>LARGE(stock_corr!AD5:AD54,ROWS(AD$2:AD5))</f>
        <v>0.68496166947997805</v>
      </c>
      <c r="AD5">
        <f>LARGE(stock_corr!AE5:AE54,ROWS(AE$2:AE5))</f>
        <v>0.60569235493669105</v>
      </c>
      <c r="AE5">
        <f>LARGE(stock_corr!AF5:AF54,ROWS(AF$2:AF5))</f>
        <v>0.737351799548427</v>
      </c>
      <c r="AF5">
        <f>LARGE(stock_corr!AG5:AG54,ROWS(AG$2:AG5))</f>
        <v>0.737351799548427</v>
      </c>
      <c r="AG5">
        <f>LARGE(stock_corr!AH5:AH54,ROWS(AH$2:AH5))</f>
        <v>0.58602461829528196</v>
      </c>
      <c r="AH5">
        <f>LARGE(stock_corr!AI5:AI54,ROWS(AI$2:AI5))</f>
        <v>0.77143144500826899</v>
      </c>
      <c r="AI5">
        <f>LARGE(stock_corr!AJ5:AJ54,ROWS(AJ$2:AJ5))</f>
        <v>0.375579443028767</v>
      </c>
      <c r="AJ5">
        <f>LARGE(stock_corr!AK5:AK54,ROWS(AK$2:AK5))</f>
        <v>0.71734744581180199</v>
      </c>
      <c r="AK5">
        <f>LARGE(stock_corr!AL5:AL54,ROWS(AL$2:AL5))</f>
        <v>0.70231554623524695</v>
      </c>
      <c r="AL5">
        <f>LARGE(stock_corr!AM5:AM54,ROWS(AM$2:AM5))</f>
        <v>0.51137165586093603</v>
      </c>
      <c r="AM5">
        <f>LARGE(stock_corr!AN5:AN54,ROWS(AN$2:AN5))</f>
        <v>0.718540156556294</v>
      </c>
      <c r="AN5">
        <f>LARGE(stock_corr!AO5:AO54,ROWS(AO$2:AO5))</f>
        <v>0.546661385527479</v>
      </c>
      <c r="AO5">
        <f>LARGE(stock_corr!AP5:AP54,ROWS(AP$2:AP5))</f>
        <v>0.376421981293038</v>
      </c>
      <c r="AP5">
        <f>LARGE(stock_corr!AQ5:AQ54,ROWS(AQ$2:AQ5))</f>
        <v>0.68496166947997805</v>
      </c>
      <c r="AQ5">
        <f>LARGE(stock_corr!AR5:AR54,ROWS(AR$2:AR5))</f>
        <v>0.740479110778961</v>
      </c>
      <c r="AR5">
        <f>LARGE(stock_corr!AS5:AS54,ROWS(AS$2:AS5))</f>
        <v>0.49818424434248099</v>
      </c>
      <c r="AS5">
        <f>LARGE(stock_corr!AT5:AT54,ROWS(AT$2:AT5))</f>
        <v>0.766686571966811</v>
      </c>
      <c r="AT5">
        <f>LARGE(stock_corr!AU5:AU54,ROWS(AU$2:AU5))</f>
        <v>0.30645682269559199</v>
      </c>
      <c r="AU5">
        <f>LARGE(stock_corr!AV5:AV54,ROWS(AV$2:AV5))</f>
        <v>0.36195571759747702</v>
      </c>
      <c r="AV5">
        <f>LARGE(stock_corr!AW5:AW54,ROWS(AW$2:AW5))</f>
        <v>0.66383435729168305</v>
      </c>
      <c r="AW5">
        <f>LARGE(stock_corr!AX5:AX54,ROWS(AX$2:AX5))</f>
        <v>0.66077691613734302</v>
      </c>
      <c r="AX5">
        <f>LARGE(stock_corr!AY5:AY54,ROWS(AY$2:AY5))</f>
        <v>0.37124705022479099</v>
      </c>
    </row>
    <row r="6" spans="1:50" x14ac:dyDescent="0.3">
      <c r="A6">
        <f>LARGE(stock_corr!B6:B55,ROWS(B$2:B6))</f>
        <v>0.62671264336783905</v>
      </c>
      <c r="B6">
        <f>LARGE(stock_corr!C6:C55,ROWS(C$2:C6))</f>
        <v>0.12863964266599701</v>
      </c>
      <c r="C6">
        <f>LARGE(stock_corr!D6:D55,ROWS(D$2:D6))</f>
        <v>0.56708714997793097</v>
      </c>
      <c r="D6">
        <f>LARGE(stock_corr!E6:E55,ROWS(E$2:E6))</f>
        <v>0.42504088126019501</v>
      </c>
      <c r="E6">
        <f>LARGE(stock_corr!F6:F55,ROWS(F$2:F6))</f>
        <v>0.71152661453527399</v>
      </c>
      <c r="F6">
        <f>LARGE(stock_corr!G6:G55,ROWS(G$2:G6))</f>
        <v>0.54973545787931799</v>
      </c>
      <c r="G6">
        <f>LARGE(stock_corr!H6:H55,ROWS(H$2:H6))</f>
        <v>0.416261869735571</v>
      </c>
      <c r="H6">
        <f>LARGE(stock_corr!I6:I55,ROWS(I$2:I6))</f>
        <v>0.39871167924635498</v>
      </c>
      <c r="I6">
        <f>LARGE(stock_corr!J6:J55,ROWS(J$2:J6))</f>
        <v>0.54972066730217795</v>
      </c>
      <c r="J6">
        <f>LARGE(stock_corr!K6:K55,ROWS(K$2:K6))</f>
        <v>0.65699880497990304</v>
      </c>
      <c r="K6">
        <f>LARGE(stock_corr!L6:L55,ROWS(L$2:L6))</f>
        <v>0.54759330066235801</v>
      </c>
      <c r="L6">
        <f>LARGE(stock_corr!M6:M55,ROWS(M$2:M6))</f>
        <v>0.33137348001928002</v>
      </c>
      <c r="M6">
        <f>LARGE(stock_corr!N6:N55,ROWS(N$2:N6))</f>
        <v>0.43257854481824198</v>
      </c>
      <c r="N6">
        <f>LARGE(stock_corr!O6:O55,ROWS(O$2:O6))</f>
        <v>0.40270148319061699</v>
      </c>
      <c r="O6">
        <f>LARGE(stock_corr!P6:P55,ROWS(P$2:P6))</f>
        <v>0.54443752921264299</v>
      </c>
      <c r="P6">
        <f>LARGE(stock_corr!Q6:Q55,ROWS(Q$2:Q6))</f>
        <v>0.54390365792750095</v>
      </c>
      <c r="Q6">
        <f>LARGE(stock_corr!R6:R55,ROWS(R$2:R6))</f>
        <v>0.57883374220802797</v>
      </c>
      <c r="R6">
        <f>LARGE(stock_corr!S6:S55,ROWS(S$2:S6))</f>
        <v>0.61330827767914098</v>
      </c>
      <c r="S6">
        <f>LARGE(stock_corr!T6:T55,ROWS(T$2:T6))</f>
        <v>0.70231554623524695</v>
      </c>
      <c r="T6">
        <f>LARGE(stock_corr!U6:U55,ROWS(U$2:U6))</f>
        <v>0.67567951632214196</v>
      </c>
      <c r="U6">
        <f>LARGE(stock_corr!V6:V55,ROWS(V$2:V6))</f>
        <v>0.46440488889501802</v>
      </c>
      <c r="V6">
        <f>LARGE(stock_corr!W6:W55,ROWS(W$2:W6))</f>
        <v>0.28909513707009798</v>
      </c>
      <c r="W6">
        <f>LARGE(stock_corr!X6:X55,ROWS(X$2:X6))</f>
        <v>0.546661385527479</v>
      </c>
      <c r="X6">
        <f>LARGE(stock_corr!Y6:Y55,ROWS(Y$2:Y6))</f>
        <v>0.60653201239765298</v>
      </c>
      <c r="Y6">
        <f>LARGE(stock_corr!Z6:Z55,ROWS(Z$2:Z6))</f>
        <v>0.51016962989413295</v>
      </c>
      <c r="Z6">
        <f>LARGE(stock_corr!AA6:AA55,ROWS(AA$2:AA6))</f>
        <v>0.35722792304492201</v>
      </c>
      <c r="AA6">
        <f>LARGE(stock_corr!AB6:AB55,ROWS(AB$2:AB6))</f>
        <v>0.502132205502831</v>
      </c>
      <c r="AB6">
        <f>LARGE(stock_corr!AC6:AC55,ROWS(AC$2:AC6))</f>
        <v>0.46973280306847098</v>
      </c>
      <c r="AC6">
        <f>LARGE(stock_corr!AD6:AD55,ROWS(AD$2:AD6))</f>
        <v>0.66605109203217905</v>
      </c>
      <c r="AD6">
        <f>LARGE(stock_corr!AE6:AE55,ROWS(AE$2:AE6))</f>
        <v>0.57813883167156499</v>
      </c>
      <c r="AE6">
        <f>LARGE(stock_corr!AF6:AF55,ROWS(AF$2:AF6))</f>
        <v>0.667021305427415</v>
      </c>
      <c r="AF6">
        <f>LARGE(stock_corr!AG6:AG55,ROWS(AG$2:AG6))</f>
        <v>0.65699880497990304</v>
      </c>
      <c r="AG6">
        <f>LARGE(stock_corr!AH6:AH55,ROWS(AH$2:AH6))</f>
        <v>0.47529989955183499</v>
      </c>
      <c r="AH6">
        <f>LARGE(stock_corr!AI6:AI55,ROWS(AI$2:AI6))</f>
        <v>0.766686571966811</v>
      </c>
      <c r="AI6">
        <f>LARGE(stock_corr!AJ6:AJ55,ROWS(AJ$2:AJ6))</f>
        <v>0.35705947116477599</v>
      </c>
      <c r="AJ6">
        <f>LARGE(stock_corr!AK6:AK55,ROWS(AK$2:AK6))</f>
        <v>0.68140365663123004</v>
      </c>
      <c r="AK6">
        <f>LARGE(stock_corr!AL6:AL55,ROWS(AL$2:AL6))</f>
        <v>0.67567951632214196</v>
      </c>
      <c r="AL6">
        <f>LARGE(stock_corr!AM6:AM55,ROWS(AM$2:AM6))</f>
        <v>0.50304330669534802</v>
      </c>
      <c r="AM6">
        <f>LARGE(stock_corr!AN6:AN55,ROWS(AN$2:AN6))</f>
        <v>0.70831320540780496</v>
      </c>
      <c r="AN6">
        <f>LARGE(stock_corr!AO6:AO55,ROWS(AO$2:AO6))</f>
        <v>0.53427428180456304</v>
      </c>
      <c r="AO6">
        <f>LARGE(stock_corr!AP6:AP55,ROWS(AP$2:AP6))</f>
        <v>0.36267565877663699</v>
      </c>
      <c r="AP6">
        <f>LARGE(stock_corr!AQ6:AQ55,ROWS(AQ$2:AQ6))</f>
        <v>0.68126536893996203</v>
      </c>
      <c r="AQ6">
        <f>LARGE(stock_corr!AR6:AR55,ROWS(AR$2:AR6))</f>
        <v>0.67420044835927695</v>
      </c>
      <c r="AR6">
        <f>LARGE(stock_corr!AS6:AS55,ROWS(AS$2:AS6))</f>
        <v>0.46265174122384001</v>
      </c>
      <c r="AS6">
        <f>LARGE(stock_corr!AT6:AT55,ROWS(AT$2:AT6))</f>
        <v>0.70831320540780496</v>
      </c>
      <c r="AT6">
        <f>LARGE(stock_corr!AU6:AU55,ROWS(AU$2:AU6))</f>
        <v>0.29338578092586598</v>
      </c>
      <c r="AU6">
        <f>LARGE(stock_corr!AV6:AV55,ROWS(AV$2:AV6))</f>
        <v>0.32529990991198099</v>
      </c>
      <c r="AV6">
        <f>LARGE(stock_corr!AW6:AW55,ROWS(AW$2:AW6))</f>
        <v>0.64002616284414604</v>
      </c>
      <c r="AW6">
        <f>LARGE(stock_corr!AX6:AX55,ROWS(AX$2:AX6))</f>
        <v>0.61742081107603997</v>
      </c>
      <c r="AX6">
        <f>LARGE(stock_corr!AY6:AY55,ROWS(AY$2:AY6))</f>
        <v>0.35186410624543402</v>
      </c>
    </row>
    <row r="7" spans="1:50" x14ac:dyDescent="0.3">
      <c r="A7">
        <f>LARGE(stock_corr!B7:B56,ROWS(B$2:B7))</f>
        <v>0.62441782237032595</v>
      </c>
      <c r="B7">
        <f>LARGE(stock_corr!C7:C56,ROWS(C$2:C7))</f>
        <v>9.9187063987415502E-2</v>
      </c>
      <c r="C7">
        <f>LARGE(stock_corr!D7:D56,ROWS(D$2:D7))</f>
        <v>0.56596811865372598</v>
      </c>
      <c r="D7">
        <f>LARGE(stock_corr!E7:E56,ROWS(E$2:E7))</f>
        <v>0.39338590230862402</v>
      </c>
      <c r="E7">
        <f>LARGE(stock_corr!F7:F56,ROWS(F$2:F7))</f>
        <v>0.552571457659084</v>
      </c>
      <c r="F7">
        <f>LARGE(stock_corr!G7:G56,ROWS(G$2:G7))</f>
        <v>0.54036386238043599</v>
      </c>
      <c r="G7">
        <f>LARGE(stock_corr!H7:H56,ROWS(H$2:H7))</f>
        <v>0.37610557573515502</v>
      </c>
      <c r="H7">
        <f>LARGE(stock_corr!I7:I56,ROWS(I$2:I7))</f>
        <v>0.38926328639785301</v>
      </c>
      <c r="I7">
        <f>LARGE(stock_corr!J7:J56,ROWS(J$2:J7))</f>
        <v>0.53453101159888805</v>
      </c>
      <c r="J7">
        <f>LARGE(stock_corr!K7:K56,ROWS(K$2:K7))</f>
        <v>0.57602709562686405</v>
      </c>
      <c r="K7">
        <f>LARGE(stock_corr!L7:L56,ROWS(L$2:L7))</f>
        <v>0.54537551809653995</v>
      </c>
      <c r="L7">
        <f>LARGE(stock_corr!M7:M56,ROWS(M$2:M7))</f>
        <v>0.32742367628709002</v>
      </c>
      <c r="M7">
        <f>LARGE(stock_corr!N7:N56,ROWS(N$2:N7))</f>
        <v>0.40344867985550797</v>
      </c>
      <c r="N7">
        <f>LARGE(stock_corr!O7:O56,ROWS(O$2:O7))</f>
        <v>0.389134396298012</v>
      </c>
      <c r="O7">
        <f>LARGE(stock_corr!P7:P56,ROWS(P$2:P7))</f>
        <v>0.52056846134434698</v>
      </c>
      <c r="P7">
        <f>LARGE(stock_corr!Q7:Q56,ROWS(Q$2:Q7))</f>
        <v>0.51512853653250101</v>
      </c>
      <c r="Q7">
        <f>LARGE(stock_corr!R7:R56,ROWS(R$2:R7))</f>
        <v>0.57187023249213598</v>
      </c>
      <c r="R7">
        <f>LARGE(stock_corr!S7:S56,ROWS(S$2:S7))</f>
        <v>0.58436759290721596</v>
      </c>
      <c r="S7">
        <f>LARGE(stock_corr!T7:T56,ROWS(T$2:T7))</f>
        <v>0.69996193530596196</v>
      </c>
      <c r="T7">
        <f>LARGE(stock_corr!U7:U56,ROWS(U$2:U7))</f>
        <v>0.64760543633600298</v>
      </c>
      <c r="U7">
        <f>LARGE(stock_corr!V7:V56,ROWS(V$2:V7))</f>
        <v>0.458455568010742</v>
      </c>
      <c r="V7">
        <f>LARGE(stock_corr!W7:W56,ROWS(W$2:W7))</f>
        <v>0.263052185919528</v>
      </c>
      <c r="W7">
        <f>LARGE(stock_corr!X7:X56,ROWS(X$2:X7))</f>
        <v>0.52161769495884203</v>
      </c>
      <c r="X7">
        <f>LARGE(stock_corr!Y7:Y56,ROWS(Y$2:Y7))</f>
        <v>0.60623733036141303</v>
      </c>
      <c r="Y7">
        <f>LARGE(stock_corr!Z7:Z56,ROWS(Z$2:Z7))</f>
        <v>0.47881689592898802</v>
      </c>
      <c r="Z7">
        <f>LARGE(stock_corr!AA7:AA56,ROWS(AA$2:AA7))</f>
        <v>0.33954877961942598</v>
      </c>
      <c r="AA7">
        <f>LARGE(stock_corr!AB7:AB56,ROWS(AB$2:AB7))</f>
        <v>0.501025770905977</v>
      </c>
      <c r="AB7">
        <f>LARGE(stock_corr!AC7:AC56,ROWS(AC$2:AC7))</f>
        <v>0.45876980562932701</v>
      </c>
      <c r="AC7">
        <f>LARGE(stock_corr!AD7:AD56,ROWS(AD$2:AD7))</f>
        <v>0.66410450223733697</v>
      </c>
      <c r="AD7">
        <f>LARGE(stock_corr!AE7:AE56,ROWS(AE$2:AE7))</f>
        <v>0.55049191885362203</v>
      </c>
      <c r="AE7">
        <f>LARGE(stock_corr!AF7:AF56,ROWS(AF$2:AF7))</f>
        <v>0.60979571894200701</v>
      </c>
      <c r="AF7">
        <f>LARGE(stock_corr!AG7:AG56,ROWS(AG$2:AG7))</f>
        <v>0.62245966980237399</v>
      </c>
      <c r="AG7">
        <f>LARGE(stock_corr!AH7:AH56,ROWS(AH$2:AH7))</f>
        <v>0.45778610999986802</v>
      </c>
      <c r="AH7">
        <f>LARGE(stock_corr!AI7:AI56,ROWS(AI$2:AI7))</f>
        <v>0.74015716619487304</v>
      </c>
      <c r="AI7">
        <f>LARGE(stock_corr!AJ7:AJ56,ROWS(AJ$2:AJ7))</f>
        <v>0.31150696031341901</v>
      </c>
      <c r="AJ7">
        <f>LARGE(stock_corr!AK7:AK56,ROWS(AK$2:AK7))</f>
        <v>0.66383435729168305</v>
      </c>
      <c r="AK7">
        <f>LARGE(stock_corr!AL7:AL56,ROWS(AL$2:AL7))</f>
        <v>0.66410450223733697</v>
      </c>
      <c r="AL7">
        <f>LARGE(stock_corr!AM7:AM56,ROWS(AM$2:AM7))</f>
        <v>0.46620108998198301</v>
      </c>
      <c r="AM7">
        <f>LARGE(stock_corr!AN7:AN56,ROWS(AN$2:AN7))</f>
        <v>0.692439800392746</v>
      </c>
      <c r="AN7">
        <f>LARGE(stock_corr!AO7:AO56,ROWS(AO$2:AO7))</f>
        <v>0.47034868209191</v>
      </c>
      <c r="AO7">
        <f>LARGE(stock_corr!AP7:AP56,ROWS(AP$2:AP7))</f>
        <v>0.339105019413523</v>
      </c>
      <c r="AP7">
        <f>LARGE(stock_corr!AQ7:AQ56,ROWS(AQ$2:AQ7))</f>
        <v>0.661920258691719</v>
      </c>
      <c r="AQ7">
        <f>LARGE(stock_corr!AR7:AR56,ROWS(AR$2:AR7))</f>
        <v>0.56010625309490003</v>
      </c>
      <c r="AR7">
        <f>LARGE(stock_corr!AS7:AS56,ROWS(AS$2:AS7))</f>
        <v>0.46097900350516602</v>
      </c>
      <c r="AS7">
        <f>LARGE(stock_corr!AT7:AT56,ROWS(AT$2:AT7))</f>
        <v>0.69996193530596196</v>
      </c>
      <c r="AT7">
        <f>LARGE(stock_corr!AU7:AU56,ROWS(AU$2:AU7))</f>
        <v>0.291159442942999</v>
      </c>
      <c r="AU7">
        <f>LARGE(stock_corr!AV7:AV56,ROWS(AV$2:AV7))</f>
        <v>0.32119780940096199</v>
      </c>
      <c r="AV7">
        <f>LARGE(stock_corr!AW7:AW56,ROWS(AW$2:AW7))</f>
        <v>0.62621353763328902</v>
      </c>
      <c r="AW7">
        <f>LARGE(stock_corr!AX7:AX56,ROWS(AX$2:AX7))</f>
        <v>0.61514778857304497</v>
      </c>
      <c r="AX7">
        <f>LARGE(stock_corr!AY7:AY56,ROWS(AY$2:AY7))</f>
        <v>0.34225550019912598</v>
      </c>
    </row>
    <row r="8" spans="1:50" x14ac:dyDescent="0.3">
      <c r="A8" t="str">
        <f>VLOOKUP('corr top 3'!A3,stock_corr!B$2:$AZ$51,MATCH("Ticker",stock_corr!B$1:$AZ$1,0),FALSE)</f>
        <v>JNPR</v>
      </c>
      <c r="B8" t="str">
        <f>VLOOKUP('corr top 3'!B3,stock_corr!C$2:$AZ$51,MATCH("Ticker",stock_corr!C$1:$AZ$1,0),FALSE)</f>
        <v>TAP</v>
      </c>
      <c r="C8" t="str">
        <f>VLOOKUP('corr top 3'!C3,stock_corr!D$2:$AZ$51,MATCH("Ticker",stock_corr!D$1:$AZ$1,0),FALSE)</f>
        <v>GLW</v>
      </c>
      <c r="D8" t="str">
        <f>VLOOKUP('corr top 3'!D3,stock_corr!E$2:$AZ$51,MATCH("Ticker",stock_corr!E$1:$AZ$1,0),FALSE)</f>
        <v>V</v>
      </c>
      <c r="E8" t="str">
        <f>VLOOKUP('corr top 3'!E3,stock_corr!F$2:$AZ$51,MATCH("Ticker",stock_corr!F$1:$AZ$1,0),FALSE)</f>
        <v>V</v>
      </c>
      <c r="F8" t="str">
        <f>VLOOKUP('corr top 3'!F3,stock_corr!G$2:$AZ$51,MATCH("Ticker",stock_corr!G$1:$AZ$1,0),FALSE)</f>
        <v>CRM</v>
      </c>
      <c r="G8" t="str">
        <f>VLOOKUP('corr top 3'!G3,stock_corr!H$2:$AZ$51,MATCH("Ticker",stock_corr!H$1:$AZ$1,0),FALSE)</f>
        <v>ADI</v>
      </c>
      <c r="H8" t="str">
        <f>VLOOKUP('corr top 3'!H3,stock_corr!I$2:$AZ$51,MATCH("Ticker",stock_corr!I$1:$AZ$1,0),FALSE)</f>
        <v>WDC</v>
      </c>
      <c r="I8" t="str">
        <f>VLOOKUP('corr top 3'!I3,stock_corr!J$2:$AZ$51,MATCH("Ticker",stock_corr!J$1:$AZ$1,0),FALSE)</f>
        <v>C</v>
      </c>
      <c r="J8" t="str">
        <f>VLOOKUP('corr top 3'!J3,stock_corr!K$2:$AZ$51,MATCH("Ticker",stock_corr!K$1:$AZ$1,0),FALSE)</f>
        <v>ADBE</v>
      </c>
      <c r="K8" t="str">
        <f>VLOOKUP('corr top 3'!K3,stock_corr!L$2:$AZ$51,MATCH("Ticker",stock_corr!L$1:$AZ$1,0),FALSE)</f>
        <v>AAPL</v>
      </c>
      <c r="L8" t="str">
        <f>VLOOKUP('corr top 3'!L3,stock_corr!M$2:$AZ$51,MATCH("Ticker",stock_corr!M$1:$AZ$1,0),FALSE)</f>
        <v>PEP</v>
      </c>
      <c r="M8" t="str">
        <f>VLOOKUP('corr top 3'!M3,stock_corr!N$2:$AZ$51,MATCH("Ticker",stock_corr!N$1:$AZ$1,0),FALSE)</f>
        <v>COST</v>
      </c>
      <c r="N8" t="str">
        <f>VLOOKUP('corr top 3'!N3,stock_corr!O$2:$AZ$51,MATCH("Ticker",stock_corr!O$1:$AZ$1,0),FALSE)</f>
        <v>TJX</v>
      </c>
      <c r="O8" t="str">
        <f>VLOOKUP('corr top 3'!O3,stock_corr!P$2:$AZ$51,MATCH("Ticker",stock_corr!P$1:$AZ$1,0),FALSE)</f>
        <v>ADBE</v>
      </c>
      <c r="P8" t="str">
        <f>VLOOKUP('corr top 3'!P3,stock_corr!Q$2:$AZ$51,MATCH("Ticker",stock_corr!Q$1:$AZ$1,0),FALSE)</f>
        <v>BAC</v>
      </c>
      <c r="Q8" t="str">
        <f>VLOOKUP('corr top 3'!Q3,stock_corr!R$2:$AZ$51,MATCH("Ticker",stock_corr!R$1:$AZ$1,0),FALSE)</f>
        <v>NVDA</v>
      </c>
      <c r="R8" t="str">
        <f>VLOOKUP('corr top 3'!R3,stock_corr!S$2:$AZ$51,MATCH("Ticker",stock_corr!S$1:$AZ$1,0),FALSE)</f>
        <v>JPM</v>
      </c>
      <c r="S8" t="str">
        <f>VLOOKUP('corr top 3'!S3,stock_corr!T$2:$AZ$51,MATCH("Ticker",stock_corr!T$1:$AZ$1,0),FALSE)</f>
        <v>TXN</v>
      </c>
      <c r="T8" t="str">
        <f>VLOOKUP('corr top 3'!T3,stock_corr!U$2:$AZ$51,MATCH("Ticker",stock_corr!U$1:$AZ$1,0),FALSE)</f>
        <v>TXN</v>
      </c>
      <c r="U8" t="str">
        <f>VLOOKUP('corr top 3'!U3,stock_corr!V$2:$AZ$51,MATCH("Ticker",stock_corr!V$1:$AZ$1,0),FALSE)</f>
        <v>JPM</v>
      </c>
      <c r="V8" t="str">
        <f>VLOOKUP('corr top 3'!V3,stock_corr!W$2:$AZ$51,MATCH("Ticker",stock_corr!W$1:$AZ$1,0),FALSE)</f>
        <v>PG</v>
      </c>
      <c r="W8" t="str">
        <f>VLOOKUP('corr top 3'!W3,stock_corr!X$2:$AZ$51,MATCH("Ticker",stock_corr!X$1:$AZ$1,0),FALSE)</f>
        <v>NKE</v>
      </c>
      <c r="X8" t="str">
        <f>VLOOKUP('corr top 3'!X3,stock_corr!Y$2:$AZ$51,MATCH("Ticker",stock_corr!Y$1:$AZ$1,0),FALSE)</f>
        <v>NVDA</v>
      </c>
      <c r="Y8" t="str">
        <f>VLOOKUP('corr top 3'!Y3,stock_corr!Z$2:$AZ$51,MATCH("Ticker",stock_corr!Z$1:$AZ$1,0),FALSE)</f>
        <v>NVDA</v>
      </c>
      <c r="Z8" t="str">
        <f>VLOOKUP('corr top 3'!Z3,stock_corr!AA$2:$AZ$51,MATCH("Ticker",stock_corr!AA$1:$AZ$1,0),FALSE)</f>
        <v>EXPE</v>
      </c>
      <c r="AA8" t="str">
        <f>VLOOKUP('corr top 3'!AA3,stock_corr!AB$2:$AZ$51,MATCH("Ticker",stock_corr!AB$1:$AZ$1,0),FALSE)</f>
        <v>NVDA</v>
      </c>
      <c r="AB8" t="str">
        <f>VLOOKUP('corr top 3'!AB3,stock_corr!AC$2:$AZ$51,MATCH("Ticker",stock_corr!AC$1:$AZ$1,0),FALSE)</f>
        <v>CTXS</v>
      </c>
      <c r="AC8" t="str">
        <f>VLOOKUP('corr top 3'!AC3,stock_corr!AD$2:$AZ$51,MATCH("Ticker",stock_corr!AD$1:$AZ$1,0),FALSE)</f>
        <v>BAC</v>
      </c>
      <c r="AD8" t="str">
        <f>VLOOKUP('corr top 3'!AD3,stock_corr!AE$2:$AZ$51,MATCH("Ticker",stock_corr!AE$1:$AZ$1,0),FALSE)</f>
        <v>MSFT</v>
      </c>
      <c r="AE8" t="str">
        <f>VLOOKUP('corr top 3'!AE3,stock_corr!AF$2:$AZ$51,MATCH("Ticker",stock_corr!AF$1:$AZ$1,0),FALSE)</f>
        <v>MA</v>
      </c>
      <c r="AF8" t="str">
        <f>VLOOKUP('corr top 3'!AF3,stock_corr!AG$2:$AZ$51,MATCH("Ticker",stock_corr!AG$1:$AZ$1,0),FALSE)</f>
        <v>ADBE</v>
      </c>
      <c r="AG8" t="str">
        <f>VLOOKUP('corr top 3'!AG3,stock_corr!AH$2:$AZ$51,MATCH("Ticker",stock_corr!AH$1:$AZ$1,0),FALSE)</f>
        <v>JWN</v>
      </c>
      <c r="AH8" t="str">
        <f>VLOOKUP('corr top 3'!AH3,stock_corr!AI$2:$AZ$51,MATCH("Ticker",stock_corr!AI$1:$AZ$1,0),FALSE)</f>
        <v>ADI</v>
      </c>
      <c r="AI8" t="str">
        <f>VLOOKUP('corr top 3'!AI3,stock_corr!AJ$2:$AZ$51,MATCH("Ticker",stock_corr!AJ$1:$AZ$1,0),FALSE)</f>
        <v>NKE</v>
      </c>
      <c r="AJ8" t="str">
        <f>VLOOKUP('corr top 3'!AJ3,stock_corr!AK$2:$AZ$51,MATCH("Ticker",stock_corr!AK$1:$AZ$1,0),FALSE)</f>
        <v>TXN</v>
      </c>
      <c r="AK8" t="str">
        <f>VLOOKUP('corr top 3'!AK3,stock_corr!AL$2:$AZ$51,MATCH("Ticker",stock_corr!AL$1:$AZ$1,0),FALSE)</f>
        <v>NVDA</v>
      </c>
      <c r="AL8" t="str">
        <f>VLOOKUP('corr top 3'!AL3,stock_corr!AM$2:$AZ$51,MATCH("Ticker",stock_corr!AM$1:$AZ$1,0),FALSE)</f>
        <v>ADBE</v>
      </c>
      <c r="AM8" t="str">
        <f>VLOOKUP('corr top 3'!AM3,stock_corr!AN$2:$AZ$51,MATCH("Ticker",stock_corr!AN$1:$AZ$1,0),FALSE)</f>
        <v>TXN</v>
      </c>
      <c r="AN8" t="str">
        <f>VLOOKUP('corr top 3'!AN3,stock_corr!AO$2:$AZ$51,MATCH("Ticker",stock_corr!AO$1:$AZ$1,0),FALSE)</f>
        <v>TJX</v>
      </c>
      <c r="AO8" t="str">
        <f>VLOOKUP('corr top 3'!AO3,stock_corr!AP$2:$AZ$51,MATCH("Ticker",stock_corr!AP$1:$AZ$1,0),FALSE)</f>
        <v>PG</v>
      </c>
      <c r="AP8" t="str">
        <f>VLOOKUP('corr top 3'!AP3,stock_corr!AQ$2:$AZ$51,MATCH("Ticker",stock_corr!AQ$1:$AZ$1,0),FALSE)</f>
        <v>BAC</v>
      </c>
      <c r="AQ8" t="str">
        <f>VLOOKUP('corr top 3'!AQ3,stock_corr!AR$2:$AZ$51,MATCH("Ticker",stock_corr!AR$1:$AZ$1,0),FALSE)</f>
        <v>V</v>
      </c>
      <c r="AR8" t="str">
        <f>VLOOKUP('corr top 3'!AR3,stock_corr!AS$2:$AZ$51,MATCH("Ticker",stock_corr!AS$1:$AZ$1,0),FALSE)</f>
        <v>V</v>
      </c>
      <c r="AS8" t="str">
        <f>VLOOKUP('corr top 3'!AS3,stock_corr!AT$2:$AZ$51,MATCH("Ticker",stock_corr!AT$1:$AZ$1,0),FALSE)</f>
        <v>QRVO</v>
      </c>
      <c r="AT8" t="str">
        <f>VLOOKUP('corr top 3'!AT3,stock_corr!AU$2:$AZ$51,MATCH("Ticker",stock_corr!AU$1:$AZ$1,0),FALSE)</f>
        <v>COST</v>
      </c>
      <c r="AU8" t="str">
        <f>VLOOKUP('corr top 3'!AU3,stock_corr!AV$2:$AZ$51,MATCH("Ticker",stock_corr!AV$1:$AZ$1,0),FALSE)</f>
        <v>JPM</v>
      </c>
      <c r="AV8" t="str">
        <f>VLOOKUP('corr top 3'!AV3,stock_corr!AW$2:$AZ$51,MATCH("Ticker",stock_corr!AW$1:$AZ$1,0),FALSE)</f>
        <v>SWKS</v>
      </c>
      <c r="AW8" t="str">
        <f>VLOOKUP('corr top 3'!AW3,stock_corr!AX$2:$AZ$51,MATCH("Ticker",stock_corr!AX$1:$AZ$1,0),FALSE)</f>
        <v>GLW</v>
      </c>
      <c r="AX8" t="str">
        <f>VLOOKUP('corr top 3'!AX3,stock_corr!AY$2:$AZ$51,MATCH("Ticker",stock_corr!AY$1:$AZ$1,0),FALSE)</f>
        <v>C</v>
      </c>
    </row>
    <row r="9" spans="1:50" x14ac:dyDescent="0.3">
      <c r="A9" t="str">
        <f>VLOOKUP('corr top 3'!A4,stock_corr!B$2:$AZ$51,MATCH("Ticker",stock_corr!B$1:$AZ$1,0),FALSE)</f>
        <v>BAC</v>
      </c>
      <c r="B9" t="str">
        <f>VLOOKUP('corr top 3'!B4,stock_corr!C$2:$AZ$51,MATCH("Ticker",stock_corr!C$1:$AZ$1,0),FALSE)</f>
        <v>PG</v>
      </c>
      <c r="C9" t="str">
        <f>VLOOKUP('corr top 3'!C4,stock_corr!D$2:$AZ$51,MATCH("Ticker",stock_corr!D$1:$AZ$1,0),FALSE)</f>
        <v>C</v>
      </c>
      <c r="D9" t="str">
        <f>VLOOKUP('corr top 3'!D4,stock_corr!E$2:$AZ$51,MATCH("Ticker",stock_corr!E$1:$AZ$1,0),FALSE)</f>
        <v>ADBE</v>
      </c>
      <c r="E9" t="str">
        <f>VLOOKUP('corr top 3'!E4,stock_corr!F$2:$AZ$51,MATCH("Ticker",stock_corr!F$1:$AZ$1,0),FALSE)</f>
        <v>MSFT</v>
      </c>
      <c r="F9" t="str">
        <f>VLOOKUP('corr top 3'!F4,stock_corr!G$2:$AZ$51,MATCH("Ticker",stock_corr!G$1:$AZ$1,0),FALSE)</f>
        <v>V</v>
      </c>
      <c r="G9" t="str">
        <f>VLOOKUP('corr top 3'!G4,stock_corr!H$2:$AZ$51,MATCH("Ticker",stock_corr!H$1:$AZ$1,0),FALSE)</f>
        <v>EXPE</v>
      </c>
      <c r="H9" t="str">
        <f>VLOOKUP('corr top 3'!H4,stock_corr!I$2:$AZ$51,MATCH("Ticker",stock_corr!I$1:$AZ$1,0),FALSE)</f>
        <v>C</v>
      </c>
      <c r="I9" t="str">
        <f>VLOOKUP('corr top 3'!I4,stock_corr!J$2:$AZ$51,MATCH("Ticker",stock_corr!J$1:$AZ$1,0),FALSE)</f>
        <v>COST</v>
      </c>
      <c r="J9" t="str">
        <f>VLOOKUP('corr top 3'!J4,stock_corr!K$2:$AZ$51,MATCH("Ticker",stock_corr!K$1:$AZ$1,0),FALSE)</f>
        <v>MA</v>
      </c>
      <c r="K9" t="str">
        <f>VLOOKUP('corr top 3'!K4,stock_corr!L$2:$AZ$51,MATCH("Ticker",stock_corr!L$1:$AZ$1,0),FALSE)</f>
        <v>GM</v>
      </c>
      <c r="L9" t="str">
        <f>VLOOKUP('corr top 3'!L4,stock_corr!M$2:$AZ$51,MATCH("Ticker",stock_corr!M$1:$AZ$1,0),FALSE)</f>
        <v>GIS</v>
      </c>
      <c r="M9" t="str">
        <f>VLOOKUP('corr top 3'!M4,stock_corr!N$2:$AZ$51,MATCH("Ticker",stock_corr!N$1:$AZ$1,0),FALSE)</f>
        <v>BBY</v>
      </c>
      <c r="N9" t="str">
        <f>VLOOKUP('corr top 3'!N4,stock_corr!O$2:$AZ$51,MATCH("Ticker",stock_corr!O$1:$AZ$1,0),FALSE)</f>
        <v>GM</v>
      </c>
      <c r="O9" t="str">
        <f>VLOOKUP('corr top 3'!O4,stock_corr!P$2:$AZ$51,MATCH("Ticker",stock_corr!P$1:$AZ$1,0),FALSE)</f>
        <v>V</v>
      </c>
      <c r="P9" t="str">
        <f>VLOOKUP('corr top 3'!P4,stock_corr!Q$2:$AZ$51,MATCH("Ticker",stock_corr!Q$1:$AZ$1,0),FALSE)</f>
        <v>C</v>
      </c>
      <c r="Q9" t="str">
        <f>VLOOKUP('corr top 3'!Q4,stock_corr!R$2:$AZ$51,MATCH("Ticker",stock_corr!R$1:$AZ$1,0),FALSE)</f>
        <v>C</v>
      </c>
      <c r="R9" t="str">
        <f>VLOOKUP('corr top 3'!R4,stock_corr!S$2:$AZ$51,MATCH("Ticker",stock_corr!S$1:$AZ$1,0),FALSE)</f>
        <v>C</v>
      </c>
      <c r="S9" t="str">
        <f>VLOOKUP('corr top 3'!S4,stock_corr!T$2:$AZ$51,MATCH("Ticker",stock_corr!T$1:$AZ$1,0),FALSE)</f>
        <v>NVDA</v>
      </c>
      <c r="T9" t="str">
        <f>VLOOKUP('corr top 3'!T4,stock_corr!U$2:$AZ$51,MATCH("Ticker",stock_corr!U$1:$AZ$1,0),FALSE)</f>
        <v>NVDA</v>
      </c>
      <c r="U9" t="str">
        <f>VLOOKUP('corr top 3'!U4,stock_corr!V$2:$AZ$51,MATCH("Ticker",stock_corr!V$1:$AZ$1,0),FALSE)</f>
        <v>WDC</v>
      </c>
      <c r="V9" t="str">
        <f>VLOOKUP('corr top 3'!V4,stock_corr!W$2:$AZ$51,MATCH("Ticker",stock_corr!W$1:$AZ$1,0),FALSE)</f>
        <v>COST</v>
      </c>
      <c r="W9" t="str">
        <f>VLOOKUP('corr top 3'!W4,stock_corr!X$2:$AZ$51,MATCH("Ticker",stock_corr!X$1:$AZ$1,0),FALSE)</f>
        <v>TJX</v>
      </c>
      <c r="X9" t="str">
        <f>VLOOKUP('corr top 3'!X4,stock_corr!Y$2:$AZ$51,MATCH("Ticker",stock_corr!Y$1:$AZ$1,0),FALSE)</f>
        <v>TXN</v>
      </c>
      <c r="Y9" t="str">
        <f>VLOOKUP('corr top 3'!Y4,stock_corr!Z$2:$AZ$51,MATCH("Ticker",stock_corr!Z$1:$AZ$1,0),FALSE)</f>
        <v>WDC</v>
      </c>
      <c r="Z9" t="str">
        <f>VLOOKUP('corr top 3'!Z4,stock_corr!AA$2:$AZ$51,MATCH("Ticker",stock_corr!AA$1:$AZ$1,0),FALSE)</f>
        <v>GM</v>
      </c>
      <c r="AA9" t="str">
        <f>VLOOKUP('corr top 3'!AA4,stock_corr!AB$2:$AZ$51,MATCH("Ticker",stock_corr!AB$1:$AZ$1,0),FALSE)</f>
        <v>TXN</v>
      </c>
      <c r="AB9" t="str">
        <f>VLOOKUP('corr top 3'!AB4,stock_corr!AC$2:$AZ$51,MATCH("Ticker",stock_corr!AC$1:$AZ$1,0),FALSE)</f>
        <v>C</v>
      </c>
      <c r="AC9" t="str">
        <f>VLOOKUP('corr top 3'!AC4,stock_corr!AD$2:$AZ$51,MATCH("Ticker",stock_corr!AD$1:$AZ$1,0),FALSE)</f>
        <v>JPM</v>
      </c>
      <c r="AD9" t="str">
        <f>VLOOKUP('corr top 3'!AD4,stock_corr!AE$2:$AZ$51,MATCH("Ticker",stock_corr!AE$1:$AZ$1,0),FALSE)</f>
        <v>V</v>
      </c>
      <c r="AE9" t="str">
        <f>VLOOKUP('corr top 3'!AE4,stock_corr!AF$2:$AZ$51,MATCH("Ticker",stock_corr!AF$1:$AZ$1,0),FALSE)</f>
        <v>ADBE</v>
      </c>
      <c r="AF9" t="str">
        <f>VLOOKUP('corr top 3'!AF4,stock_corr!AG$2:$AZ$51,MATCH("Ticker",stock_corr!AG$1:$AZ$1,0),FALSE)</f>
        <v>MA</v>
      </c>
      <c r="AG9" t="str">
        <f>VLOOKUP('corr top 3'!AG4,stock_corr!AH$2:$AZ$51,MATCH("Ticker",stock_corr!AH$1:$AZ$1,0),FALSE)</f>
        <v>HD</v>
      </c>
      <c r="AH9" t="str">
        <f>VLOOKUP('corr top 3'!AH4,stock_corr!AI$2:$AZ$51,MATCH("Ticker",stock_corr!AI$1:$AZ$1,0),FALSE)</f>
        <v>NVDA</v>
      </c>
      <c r="AI9" t="str">
        <f>VLOOKUP('corr top 3'!AI4,stock_corr!AJ$2:$AZ$51,MATCH("Ticker",stock_corr!AJ$1:$AZ$1,0),FALSE)</f>
        <v>COST</v>
      </c>
      <c r="AJ9" t="str">
        <f>VLOOKUP('corr top 3'!AJ4,stock_corr!AK$2:$AZ$51,MATCH("Ticker",stock_corr!AK$1:$AZ$1,0),FALSE)</f>
        <v>SWKS</v>
      </c>
      <c r="AK9" t="str">
        <f>VLOOKUP('corr top 3'!AK4,stock_corr!AL$2:$AZ$51,MATCH("Ticker",stock_corr!AL$1:$AZ$1,0),FALSE)</f>
        <v>TXN</v>
      </c>
      <c r="AL9" t="str">
        <f>VLOOKUP('corr top 3'!AL4,stock_corr!AM$2:$AZ$51,MATCH("Ticker",stock_corr!AM$1:$AZ$1,0),FALSE)</f>
        <v>MSFT</v>
      </c>
      <c r="AM9" t="str">
        <f>VLOOKUP('corr top 3'!AM4,stock_corr!AN$2:$AZ$51,MATCH("Ticker",stock_corr!AN$1:$AZ$1,0),FALSE)</f>
        <v>WDC</v>
      </c>
      <c r="AN9" t="str">
        <f>VLOOKUP('corr top 3'!AN4,stock_corr!AO$2:$AZ$51,MATCH("Ticker",stock_corr!AO$1:$AZ$1,0),FALSE)</f>
        <v>C</v>
      </c>
      <c r="AO9" t="str">
        <f>VLOOKUP('corr top 3'!AO4,stock_corr!AP$2:$AZ$51,MATCH("Ticker",stock_corr!AP$1:$AZ$1,0),FALSE)</f>
        <v>COST</v>
      </c>
      <c r="AP9" t="str">
        <f>VLOOKUP('corr top 3'!AP4,stock_corr!AQ$2:$AZ$51,MATCH("Ticker",stock_corr!AQ$1:$AZ$1,0),FALSE)</f>
        <v>NVDA</v>
      </c>
      <c r="AQ9" t="str">
        <f>VLOOKUP('corr top 3'!AQ4,stock_corr!AR$2:$AZ$51,MATCH("Ticker",stock_corr!AR$1:$AZ$1,0),FALSE)</f>
        <v>ADBE</v>
      </c>
      <c r="AR9" t="str">
        <f>VLOOKUP('corr top 3'!AR4,stock_corr!AS$2:$AZ$51,MATCH("Ticker",stock_corr!AS$1:$AZ$1,0),FALSE)</f>
        <v>MA</v>
      </c>
      <c r="AS9" t="str">
        <f>VLOOKUP('corr top 3'!AS4,stock_corr!AT$2:$AZ$51,MATCH("Ticker",stock_corr!AT$1:$AZ$1,0),FALSE)</f>
        <v>ADI</v>
      </c>
      <c r="AT9" t="str">
        <f>VLOOKUP('corr top 3'!AT4,stock_corr!AU$2:$AZ$51,MATCH("Ticker",stock_corr!AU$1:$AZ$1,0),FALSE)</f>
        <v>NKE</v>
      </c>
      <c r="AU9" t="str">
        <f>VLOOKUP('corr top 3'!AU4,stock_corr!AV$2:$AZ$51,MATCH("Ticker",stock_corr!AV$1:$AZ$1,0),FALSE)</f>
        <v>BAC</v>
      </c>
      <c r="AV9" t="str">
        <f>VLOOKUP('corr top 3'!AV4,stock_corr!AW$2:$AZ$51,MATCH("Ticker",stock_corr!AW$1:$AZ$1,0),FALSE)</f>
        <v>TXN</v>
      </c>
      <c r="AW9" t="str">
        <f>VLOOKUP('corr top 3'!AW4,stock_corr!AX$2:$AZ$51,MATCH("Ticker",stock_corr!AX$1:$AZ$1,0),FALSE)</f>
        <v>NVDA</v>
      </c>
      <c r="AX9" t="str">
        <f>VLOOKUP('corr top 3'!AX4,stock_corr!AY$2:$AZ$51,MATCH("Ticker",stock_corr!AY$1:$AZ$1,0),FALSE)</f>
        <v>WYNN</v>
      </c>
    </row>
    <row r="10" spans="1:50" x14ac:dyDescent="0.3">
      <c r="A10" t="str">
        <f>VLOOKUP('corr top 3'!A5,stock_corr!B$2:$AZ$51,MATCH("Ticker",stock_corr!B$1:$AZ$1,0),FALSE)</f>
        <v>C</v>
      </c>
      <c r="B10" t="str">
        <f>VLOOKUP('corr top 3'!B5,stock_corr!C$2:$AZ$51,MATCH("Ticker",stock_corr!C$1:$AZ$1,0),FALSE)</f>
        <v>HD</v>
      </c>
      <c r="C10" t="str">
        <f>VLOOKUP('corr top 3'!C5,stock_corr!D$2:$AZ$51,MATCH("Ticker",stock_corr!D$1:$AZ$1,0),FALSE)</f>
        <v>WYNN</v>
      </c>
      <c r="D10" t="str">
        <f>VLOOKUP('corr top 3'!D5,stock_corr!E$2:$AZ$51,MATCH("Ticker",stock_corr!E$1:$AZ$1,0),FALSE)</f>
        <v>CTXS</v>
      </c>
      <c r="E10" t="str">
        <f>VLOOKUP('corr top 3'!E5,stock_corr!F$2:$AZ$51,MATCH("Ticker",stock_corr!F$1:$AZ$1,0),FALSE)</f>
        <v>MA</v>
      </c>
      <c r="F10" t="str">
        <f>VLOOKUP('corr top 3'!F5,stock_corr!G$2:$AZ$51,MATCH("Ticker",stock_corr!G$1:$AZ$1,0),FALSE)</f>
        <v>CSCO</v>
      </c>
      <c r="G10" t="str">
        <f>VLOOKUP('corr top 3'!G5,stock_corr!H$2:$AZ$51,MATCH("Ticker",stock_corr!H$1:$AZ$1,0),FALSE)</f>
        <v>TXN</v>
      </c>
      <c r="H10" t="str">
        <f>VLOOKUP('corr top 3'!H5,stock_corr!I$2:$AZ$51,MATCH("Ticker",stock_corr!I$1:$AZ$1,0),FALSE)</f>
        <v>AVGO</v>
      </c>
      <c r="I10" t="str">
        <f>VLOOKUP('corr top 3'!I5,stock_corr!J$2:$AZ$51,MATCH("Ticker",stock_corr!J$1:$AZ$1,0),FALSE)</f>
        <v>LRCX</v>
      </c>
      <c r="J10" t="str">
        <f>VLOOKUP('corr top 3'!J5,stock_corr!K$2:$AZ$51,MATCH("Ticker",stock_corr!K$1:$AZ$1,0),FALSE)</f>
        <v>V</v>
      </c>
      <c r="K10" t="str">
        <f>VLOOKUP('corr top 3'!K5,stock_corr!L$2:$AZ$51,MATCH("Ticker",stock_corr!L$1:$AZ$1,0),FALSE)</f>
        <v>JNPR</v>
      </c>
      <c r="L10" t="str">
        <f>VLOOKUP('corr top 3'!L5,stock_corr!M$2:$AZ$51,MATCH("Ticker",stock_corr!M$1:$AZ$1,0),FALSE)</f>
        <v>COST</v>
      </c>
      <c r="M10" t="str">
        <f>VLOOKUP('corr top 3'!M5,stock_corr!N$2:$AZ$51,MATCH("Ticker",stock_corr!N$1:$AZ$1,0),FALSE)</f>
        <v>TJX</v>
      </c>
      <c r="N10" t="str">
        <f>VLOOKUP('corr top 3'!N5,stock_corr!O$2:$AZ$51,MATCH("Ticker",stock_corr!O$1:$AZ$1,0),FALSE)</f>
        <v>C</v>
      </c>
      <c r="O10" t="str">
        <f>VLOOKUP('corr top 3'!O5,stock_corr!P$2:$AZ$51,MATCH("Ticker",stock_corr!P$1:$AZ$1,0),FALSE)</f>
        <v>CRM</v>
      </c>
      <c r="P10" t="str">
        <f>VLOOKUP('corr top 3'!P5,stock_corr!Q$2:$AZ$51,MATCH("Ticker",stock_corr!Q$1:$AZ$1,0),FALSE)</f>
        <v>WYNN</v>
      </c>
      <c r="Q10" t="str">
        <f>VLOOKUP('corr top 3'!Q5,stock_corr!R$2:$AZ$51,MATCH("Ticker",stock_corr!R$1:$AZ$1,0),FALSE)</f>
        <v>BAC</v>
      </c>
      <c r="R10" t="str">
        <f>VLOOKUP('corr top 3'!R5,stock_corr!S$2:$AZ$51,MATCH("Ticker",stock_corr!S$1:$AZ$1,0),FALSE)</f>
        <v>WYNN</v>
      </c>
      <c r="S10" t="str">
        <f>VLOOKUP('corr top 3'!S5,stock_corr!T$2:$AZ$51,MATCH("Ticker",stock_corr!T$1:$AZ$1,0),FALSE)</f>
        <v>ADI</v>
      </c>
      <c r="T10" t="str">
        <f>VLOOKUP('corr top 3'!T5,stock_corr!U$2:$AZ$51,MATCH("Ticker",stock_corr!U$1:$AZ$1,0),FALSE)</f>
        <v>AVGO</v>
      </c>
      <c r="U10" t="str">
        <f>VLOOKUP('corr top 3'!U5,stock_corr!V$2:$AZ$51,MATCH("Ticker",stock_corr!V$1:$AZ$1,0),FALSE)</f>
        <v>BAC</v>
      </c>
      <c r="V10" t="str">
        <f>VLOOKUP('corr top 3'!V5,stock_corr!W$2:$AZ$51,MATCH("Ticker",stock_corr!W$1:$AZ$1,0),FALSE)</f>
        <v>TAP</v>
      </c>
      <c r="W10" t="str">
        <f>VLOOKUP('corr top 3'!W5,stock_corr!X$2:$AZ$51,MATCH("Ticker",stock_corr!X$1:$AZ$1,0),FALSE)</f>
        <v>CSCO</v>
      </c>
      <c r="X10" t="str">
        <f>VLOOKUP('corr top 3'!X5,stock_corr!Y$2:$AZ$51,MATCH("Ticker",stock_corr!Y$1:$AZ$1,0),FALSE)</f>
        <v>AAPL</v>
      </c>
      <c r="Y10" t="str">
        <f>VLOOKUP('corr top 3'!Y5,stock_corr!Z$2:$AZ$51,MATCH("Ticker",stock_corr!Z$1:$AZ$1,0),FALSE)</f>
        <v>TXN</v>
      </c>
      <c r="Z10" t="str">
        <f>VLOOKUP('corr top 3'!Z5,stock_corr!AA$2:$AZ$51,MATCH("Ticker",stock_corr!AA$1:$AZ$1,0),FALSE)</f>
        <v>NKE</v>
      </c>
      <c r="AA10" t="str">
        <f>VLOOKUP('corr top 3'!AA5,stock_corr!AB$2:$AZ$51,MATCH("Ticker",stock_corr!AB$1:$AZ$1,0),FALSE)</f>
        <v>LRCX</v>
      </c>
      <c r="AB10" t="str">
        <f>VLOOKUP('corr top 3'!AB5,stock_corr!AC$2:$AZ$51,MATCH("Ticker",stock_corr!AC$1:$AZ$1,0),FALSE)</f>
        <v>BAC</v>
      </c>
      <c r="AC10" t="str">
        <f>VLOOKUP('corr top 3'!AC5,stock_corr!AD$2:$AZ$51,MATCH("Ticker",stock_corr!AD$1:$AZ$1,0),FALSE)</f>
        <v>WYNN</v>
      </c>
      <c r="AD10" t="str">
        <f>VLOOKUP('corr top 3'!AD5,stock_corr!AE$2:$AZ$51,MATCH("Ticker",stock_corr!AE$1:$AZ$1,0),FALSE)</f>
        <v>JNPR</v>
      </c>
      <c r="AE10" t="str">
        <f>VLOOKUP('corr top 3'!AE5,stock_corr!AF$2:$AZ$51,MATCH("Ticker",stock_corr!AF$1:$AZ$1,0),FALSE)</f>
        <v>MSFT</v>
      </c>
      <c r="AF10" t="str">
        <f>VLOOKUP('corr top 3'!AF5,stock_corr!AG$2:$AZ$51,MATCH("Ticker",stock_corr!AG$1:$AZ$1,0),FALSE)</f>
        <v>V</v>
      </c>
      <c r="AG10" t="str">
        <f>VLOOKUP('corr top 3'!AG5,stock_corr!AH$2:$AZ$51,MATCH("Ticker",stock_corr!AH$1:$AZ$1,0),FALSE)</f>
        <v>COST</v>
      </c>
      <c r="AH10" t="str">
        <f>VLOOKUP('corr top 3'!AH5,stock_corr!AI$2:$AZ$51,MATCH("Ticker",stock_corr!AI$1:$AZ$1,0),FALSE)</f>
        <v>AVGO</v>
      </c>
      <c r="AI10" t="str">
        <f>VLOOKUP('corr top 3'!AI5,stock_corr!AJ$2:$AZ$51,MATCH("Ticker",stock_corr!AJ$1:$AZ$1,0),FALSE)</f>
        <v>TRIP</v>
      </c>
      <c r="AJ10" t="str">
        <f>VLOOKUP('corr top 3'!AJ5,stock_corr!AK$2:$AZ$51,MATCH("Ticker",stock_corr!AK$1:$AZ$1,0),FALSE)</f>
        <v>AVGO</v>
      </c>
      <c r="AK10" t="str">
        <f>VLOOKUP('corr top 3'!AK5,stock_corr!AL$2:$AZ$51,MATCH("Ticker",stock_corr!AL$1:$AZ$1,0),FALSE)</f>
        <v>AVGO</v>
      </c>
      <c r="AL10" t="str">
        <f>VLOOKUP('corr top 3'!AL5,stock_corr!AM$2:$AZ$51,MATCH("Ticker",stock_corr!AM$1:$AZ$1,0),FALSE)</f>
        <v>V</v>
      </c>
      <c r="AM10" t="str">
        <f>VLOOKUP('corr top 3'!AM5,stock_corr!AN$2:$AZ$51,MATCH("Ticker",stock_corr!AN$1:$AZ$1,0),FALSE)</f>
        <v>AVGO</v>
      </c>
      <c r="AN10" t="str">
        <f>VLOOKUP('corr top 3'!AN5,stock_corr!AO$2:$AZ$51,MATCH("Ticker",stock_corr!AO$1:$AZ$1,0),FALSE)</f>
        <v>COST</v>
      </c>
      <c r="AO10" t="str">
        <f>VLOOKUP('corr top 3'!AO5,stock_corr!AP$2:$AZ$51,MATCH("Ticker",stock_corr!AP$1:$AZ$1,0),FALSE)</f>
        <v>V</v>
      </c>
      <c r="AP10" t="str">
        <f>VLOOKUP('corr top 3'!AP5,stock_corr!AQ$2:$AZ$51,MATCH("Ticker",stock_corr!AQ$1:$AZ$1,0),FALSE)</f>
        <v>C</v>
      </c>
      <c r="AQ10" t="str">
        <f>VLOOKUP('corr top 3'!AQ5,stock_corr!AR$2:$AZ$51,MATCH("Ticker",stock_corr!AR$1:$AZ$1,0),FALSE)</f>
        <v>MSFT</v>
      </c>
      <c r="AR10" t="str">
        <f>VLOOKUP('corr top 3'!AR5,stock_corr!AS$2:$AZ$51,MATCH("Ticker",stock_corr!AS$1:$AZ$1,0),FALSE)</f>
        <v>AMD</v>
      </c>
      <c r="AS10" t="str">
        <f>VLOOKUP('corr top 3'!AS5,stock_corr!AT$2:$AZ$51,MATCH("Ticker",stock_corr!AT$1:$AZ$1,0),FALSE)</f>
        <v>TXN</v>
      </c>
      <c r="AT10" t="str">
        <f>VLOOKUP('corr top 3'!AT5,stock_corr!AU$2:$AZ$51,MATCH("Ticker",stock_corr!AU$1:$AZ$1,0),FALSE)</f>
        <v>BBY</v>
      </c>
      <c r="AU10" t="str">
        <f>VLOOKUP('corr top 3'!AU5,stock_corr!AV$2:$AZ$51,MATCH("Ticker",stock_corr!AV$1:$AZ$1,0),FALSE)</f>
        <v>NBL</v>
      </c>
      <c r="AV10" t="str">
        <f>VLOOKUP('corr top 3'!AV5,stock_corr!AW$2:$AZ$51,MATCH("Ticker",stock_corr!AW$1:$AZ$1,0),FALSE)</f>
        <v>ADI</v>
      </c>
      <c r="AW10" t="str">
        <f>VLOOKUP('corr top 3'!AW5,stock_corr!AX$2:$AZ$51,MATCH("Ticker",stock_corr!AX$1:$AZ$1,0),FALSE)</f>
        <v>WYNN</v>
      </c>
      <c r="AX10" t="str">
        <f>VLOOKUP('corr top 3'!AX5,stock_corr!AY$2:$AZ$51,MATCH("Ticker",stock_corr!AY$1:$AZ$1,0),FALSE)</f>
        <v>BAC</v>
      </c>
    </row>
    <row r="11" spans="1:50" x14ac:dyDescent="0.3">
      <c r="A11" t="str">
        <f>VLOOKUP('corr top 3'!A6,stock_corr!B$2:$AZ$51,MATCH("Ticker",stock_corr!B$1:$AZ$1,0),FALSE)</f>
        <v>WYNN</v>
      </c>
      <c r="B11" t="str">
        <f>VLOOKUP('corr top 3'!B6,stock_corr!C$2:$AZ$51,MATCH("Ticker",stock_corr!C$1:$AZ$1,0),FALSE)</f>
        <v>COST</v>
      </c>
      <c r="C11" t="str">
        <f>VLOOKUP('corr top 3'!C6,stock_corr!D$2:$AZ$51,MATCH("Ticker",stock_corr!D$1:$AZ$1,0),FALSE)</f>
        <v>WDC</v>
      </c>
      <c r="D11" t="str">
        <f>VLOOKUP('corr top 3'!D6,stock_corr!E$2:$AZ$51,MATCH("Ticker",stock_corr!E$1:$AZ$1,0),FALSE)</f>
        <v>MSFT</v>
      </c>
      <c r="E11" t="str">
        <f>VLOOKUP('corr top 3'!E6,stock_corr!F$2:$AZ$51,MATCH("Ticker",stock_corr!F$1:$AZ$1,0),FALSE)</f>
        <v>CRM</v>
      </c>
      <c r="F11" t="str">
        <f>VLOOKUP('corr top 3'!F6,stock_corr!G$2:$AZ$51,MATCH("Ticker",stock_corr!G$1:$AZ$1,0),FALSE)</f>
        <v>ADBE</v>
      </c>
      <c r="G11" t="str">
        <f>VLOOKUP('corr top 3'!G6,stock_corr!H$2:$AZ$51,MATCH("Ticker",stock_corr!H$1:$AZ$1,0),FALSE)</f>
        <v>ADBE</v>
      </c>
      <c r="H11" t="str">
        <f>VLOOKUP('corr top 3'!H6,stock_corr!I$2:$AZ$51,MATCH("Ticker",stock_corr!I$1:$AZ$1,0),FALSE)</f>
        <v>AAPL</v>
      </c>
      <c r="I11" t="str">
        <f>VLOOKUP('corr top 3'!I6,stock_corr!J$2:$AZ$51,MATCH("Ticker",stock_corr!J$1:$AZ$1,0),FALSE)</f>
        <v>TXN</v>
      </c>
      <c r="J11" t="str">
        <f>VLOOKUP('corr top 3'!J6,stock_corr!K$2:$AZ$51,MATCH("Ticker",stock_corr!K$1:$AZ$1,0),FALSE)</f>
        <v>MSFT</v>
      </c>
      <c r="K11" t="str">
        <f>VLOOKUP('corr top 3'!K6,stock_corr!L$2:$AZ$51,MATCH("Ticker",stock_corr!L$1:$AZ$1,0),FALSE)</f>
        <v>TXN</v>
      </c>
      <c r="L11" t="str">
        <f>VLOOKUP('corr top 3'!L6,stock_corr!M$2:$AZ$51,MATCH("Ticker",stock_corr!M$1:$AZ$1,0),FALSE)</f>
        <v>NKE</v>
      </c>
      <c r="M11" t="str">
        <f>VLOOKUP('corr top 3'!M6,stock_corr!N$2:$AZ$51,MATCH("Ticker",stock_corr!N$1:$AZ$1,0),FALSE)</f>
        <v>HD</v>
      </c>
      <c r="N11" t="str">
        <f>VLOOKUP('corr top 3'!N6,stock_corr!O$2:$AZ$51,MATCH("Ticker",stock_corr!O$1:$AZ$1,0),FALSE)</f>
        <v>COST</v>
      </c>
      <c r="O11" t="str">
        <f>VLOOKUP('corr top 3'!O6,stock_corr!P$2:$AZ$51,MATCH("Ticker",stock_corr!P$1:$AZ$1,0),FALSE)</f>
        <v>MSI</v>
      </c>
      <c r="P11" t="str">
        <f>VLOOKUP('corr top 3'!P6,stock_corr!Q$2:$AZ$51,MATCH("Ticker",stock_corr!Q$1:$AZ$1,0),FALSE)</f>
        <v>NBL</v>
      </c>
      <c r="Q11" t="str">
        <f>VLOOKUP('corr top 3'!Q6,stock_corr!R$2:$AZ$51,MATCH("Ticker",stock_corr!R$1:$AZ$1,0),FALSE)</f>
        <v>ADI</v>
      </c>
      <c r="R11" t="str">
        <f>VLOOKUP('corr top 3'!R6,stock_corr!S$2:$AZ$51,MATCH("Ticker",stock_corr!S$1:$AZ$1,0),FALSE)</f>
        <v>NVDA</v>
      </c>
      <c r="S11" t="str">
        <f>VLOOKUP('corr top 3'!S6,stock_corr!T$2:$AZ$51,MATCH("Ticker",stock_corr!T$1:$AZ$1,0),FALSE)</f>
        <v>WDC</v>
      </c>
      <c r="T11" t="str">
        <f>VLOOKUP('corr top 3'!T6,stock_corr!U$2:$AZ$51,MATCH("Ticker",stock_corr!U$1:$AZ$1,0),FALSE)</f>
        <v>WDC</v>
      </c>
      <c r="U11" t="str">
        <f>VLOOKUP('corr top 3'!U6,stock_corr!V$2:$AZ$51,MATCH("Ticker",stock_corr!V$1:$AZ$1,0),FALSE)</f>
        <v>AVGO</v>
      </c>
      <c r="V11" t="str">
        <f>VLOOKUP('corr top 3'!V6,stock_corr!W$2:$AZ$51,MATCH("Ticker",stock_corr!W$1:$AZ$1,0),FALSE)</f>
        <v>PEP</v>
      </c>
      <c r="W11" t="str">
        <f>VLOOKUP('corr top 3'!W6,stock_corr!X$2:$AZ$51,MATCH("Ticker",stock_corr!X$1:$AZ$1,0),FALSE)</f>
        <v>HD</v>
      </c>
      <c r="X11" t="str">
        <f>VLOOKUP('corr top 3'!X6,stock_corr!Y$2:$AZ$51,MATCH("Ticker",stock_corr!Y$1:$AZ$1,0),FALSE)</f>
        <v>C</v>
      </c>
      <c r="Y11" t="str">
        <f>VLOOKUP('corr top 3'!Y6,stock_corr!Z$2:$AZ$51,MATCH("Ticker",stock_corr!Z$1:$AZ$1,0),FALSE)</f>
        <v>AAPL</v>
      </c>
      <c r="Z11" t="str">
        <f>VLOOKUP('corr top 3'!Z6,stock_corr!AA$2:$AZ$51,MATCH("Ticker",stock_corr!AA$1:$AZ$1,0),FALSE)</f>
        <v>CRM</v>
      </c>
      <c r="AA11" t="str">
        <f>VLOOKUP('corr top 3'!AA6,stock_corr!AB$2:$AZ$51,MATCH("Ticker",stock_corr!AB$1:$AZ$1,0),FALSE)</f>
        <v>ADI</v>
      </c>
      <c r="AB11" t="str">
        <f>VLOOKUP('corr top 3'!AB6,stock_corr!AC$2:$AZ$51,MATCH("Ticker",stock_corr!AC$1:$AZ$1,0),FALSE)</f>
        <v>T</v>
      </c>
      <c r="AC11" t="str">
        <f>VLOOKUP('corr top 3'!AC6,stock_corr!AD$2:$AZ$51,MATCH("Ticker",stock_corr!AD$1:$AZ$1,0),FALSE)</f>
        <v>NVDA</v>
      </c>
      <c r="AD11" t="str">
        <f>VLOOKUP('corr top 3'!AD6,stock_corr!AE$2:$AZ$51,MATCH("Ticker",stock_corr!AE$1:$AZ$1,0),FALSE)</f>
        <v>MA</v>
      </c>
      <c r="AE11" t="str">
        <f>VLOOKUP('corr top 3'!AE6,stock_corr!AF$2:$AZ$51,MATCH("Ticker",stock_corr!AF$1:$AZ$1,0),FALSE)</f>
        <v>CRM</v>
      </c>
      <c r="AF11" t="str">
        <f>VLOOKUP('corr top 3'!AF6,stock_corr!AG$2:$AZ$51,MATCH("Ticker",stock_corr!AG$1:$AZ$1,0),FALSE)</f>
        <v>CRM</v>
      </c>
      <c r="AG11" t="str">
        <f>VLOOKUP('corr top 3'!AG6,stock_corr!AH$2:$AZ$51,MATCH("Ticker",stock_corr!AH$1:$AZ$1,0),FALSE)</f>
        <v>BBY</v>
      </c>
      <c r="AH11" t="str">
        <f>VLOOKUP('corr top 3'!AH6,stock_corr!AI$2:$AZ$51,MATCH("Ticker",stock_corr!AI$1:$AZ$1,0),FALSE)</f>
        <v>SWKS</v>
      </c>
      <c r="AI11" t="str">
        <f>VLOOKUP('corr top 3'!AI6,stock_corr!AJ$2:$AZ$51,MATCH("Ticker",stock_corr!AJ$1:$AZ$1,0),FALSE)</f>
        <v>HD</v>
      </c>
      <c r="AJ11" t="str">
        <f>VLOOKUP('corr top 3'!AJ6,stock_corr!AK$2:$AZ$51,MATCH("Ticker",stock_corr!AK$1:$AZ$1,0),FALSE)</f>
        <v>NVDA</v>
      </c>
      <c r="AK11" t="str">
        <f>VLOOKUP('corr top 3'!AK6,stock_corr!AL$2:$AZ$51,MATCH("Ticker",stock_corr!AL$1:$AZ$1,0),FALSE)</f>
        <v>LRCX</v>
      </c>
      <c r="AL11" t="str">
        <f>VLOOKUP('corr top 3'!AL6,stock_corr!AM$2:$AZ$51,MATCH("Ticker",stock_corr!AM$1:$AZ$1,0),FALSE)</f>
        <v>WYNN</v>
      </c>
      <c r="AM11" t="str">
        <f>VLOOKUP('corr top 3'!AM6,stock_corr!AN$2:$AZ$51,MATCH("Ticker",stock_corr!AN$1:$AZ$1,0),FALSE)</f>
        <v>SWKS</v>
      </c>
      <c r="AN11" t="str">
        <f>VLOOKUP('corr top 3'!AN6,stock_corr!AO$2:$AZ$51,MATCH("Ticker",stock_corr!AO$1:$AZ$1,0),FALSE)</f>
        <v>NKE</v>
      </c>
      <c r="AO11" t="str">
        <f>VLOOKUP('corr top 3'!AO6,stock_corr!AP$2:$AZ$51,MATCH("Ticker",stock_corr!AP$1:$AZ$1,0),FALSE)</f>
        <v>MSFT</v>
      </c>
      <c r="AP11" t="str">
        <f>VLOOKUP('corr top 3'!AP6,stock_corr!AQ$2:$AZ$51,MATCH("Ticker",stock_corr!AQ$1:$AZ$1,0),FALSE)</f>
        <v>TXN</v>
      </c>
      <c r="AQ11" t="str">
        <f>VLOOKUP('corr top 3'!AQ6,stock_corr!AR$2:$AZ$51,MATCH("Ticker",stock_corr!AR$1:$AZ$1,0),FALSE)</f>
        <v>CRM</v>
      </c>
      <c r="AR11" t="str">
        <f>VLOOKUP('corr top 3'!AR6,stock_corr!AS$2:$AZ$51,MATCH("Ticker",stock_corr!AS$1:$AZ$1,0),FALSE)</f>
        <v>BBY</v>
      </c>
      <c r="AS11" t="str">
        <f>VLOOKUP('corr top 3'!AS6,stock_corr!AT$2:$AZ$51,MATCH("Ticker",stock_corr!AT$1:$AZ$1,0),FALSE)</f>
        <v>NVDA</v>
      </c>
      <c r="AT11" t="str">
        <f>VLOOKUP('corr top 3'!AT6,stock_corr!AU$2:$AZ$51,MATCH("Ticker",stock_corr!AU$1:$AZ$1,0),FALSE)</f>
        <v>JWN</v>
      </c>
      <c r="AU11" t="str">
        <f>VLOOKUP('corr top 3'!AU6,stock_corr!AV$2:$AZ$51,MATCH("Ticker",stock_corr!AV$1:$AZ$1,0),FALSE)</f>
        <v>NKE</v>
      </c>
      <c r="AV11" t="str">
        <f>VLOOKUP('corr top 3'!AV6,stock_corr!AW$2:$AZ$51,MATCH("Ticker",stock_corr!AW$1:$AZ$1,0),FALSE)</f>
        <v>AVGO</v>
      </c>
      <c r="AW11" t="str">
        <f>VLOOKUP('corr top 3'!AW6,stock_corr!AX$2:$AZ$51,MATCH("Ticker",stock_corr!AX$1:$AZ$1,0),FALSE)</f>
        <v>AVGO</v>
      </c>
      <c r="AX11" t="str">
        <f>VLOOKUP('corr top 3'!AX6,stock_corr!AY$2:$AZ$51,MATCH("Ticker",stock_corr!AY$1:$AZ$1,0),FALSE)</f>
        <v>AMD</v>
      </c>
    </row>
    <row r="12" spans="1:50" x14ac:dyDescent="0.3">
      <c r="A12" t="str">
        <f>VLOOKUP('corr top 3'!A7,stock_corr!B$2:$AZ$51,MATCH("Ticker",stock_corr!B$1:$AZ$1,0),FALSE)</f>
        <v>BBY</v>
      </c>
      <c r="B12" t="str">
        <f>VLOOKUP('corr top 3'!B7,stock_corr!C$2:$AZ$51,MATCH("Ticker",stock_corr!C$1:$AZ$1,0),FALSE)</f>
        <v>INTC</v>
      </c>
      <c r="C12" t="str">
        <f>VLOOKUP('corr top 3'!C7,stock_corr!D$2:$AZ$51,MATCH("Ticker",stock_corr!D$1:$AZ$1,0),FALSE)</f>
        <v>NKE</v>
      </c>
      <c r="D12" t="str">
        <f>VLOOKUP('corr top 3'!D7,stock_corr!E$2:$AZ$51,MATCH("Ticker",stock_corr!E$1:$AZ$1,0),FALSE)</f>
        <v>CRM</v>
      </c>
      <c r="E12" t="str">
        <f>VLOOKUP('corr top 3'!E7,stock_corr!F$2:$AZ$51,MATCH("Ticker",stock_corr!F$1:$AZ$1,0),FALSE)</f>
        <v>CSCO</v>
      </c>
      <c r="F12" t="str">
        <f>VLOOKUP('corr top 3'!F7,stock_corr!G$2:$AZ$51,MATCH("Ticker",stock_corr!G$1:$AZ$1,0),FALSE)</f>
        <v>MA</v>
      </c>
      <c r="G12" t="str">
        <f>VLOOKUP('corr top 3'!G7,stock_corr!H$2:$AZ$51,MATCH("Ticker",stock_corr!H$1:$AZ$1,0),FALSE)</f>
        <v>GLW</v>
      </c>
      <c r="H12" t="str">
        <f>VLOOKUP('corr top 3'!H7,stock_corr!I$2:$AZ$51,MATCH("Ticker",stock_corr!I$1:$AZ$1,0),FALSE)</f>
        <v>SWKS</v>
      </c>
      <c r="I12" t="str">
        <f>VLOOKUP('corr top 3'!I7,stock_corr!J$2:$AZ$51,MATCH("Ticker",stock_corr!J$1:$AZ$1,0),FALSE)</f>
        <v>AVGO</v>
      </c>
      <c r="J12" t="str">
        <f>VLOOKUP('corr top 3'!J7,stock_corr!K$2:$AZ$51,MATCH("Ticker",stock_corr!K$1:$AZ$1,0),FALSE)</f>
        <v>CTXS</v>
      </c>
      <c r="K12" t="str">
        <f>VLOOKUP('corr top 3'!K7,stock_corr!L$2:$AZ$51,MATCH("Ticker",stock_corr!L$1:$AZ$1,0),FALSE)</f>
        <v>C</v>
      </c>
      <c r="L12" t="str">
        <f>VLOOKUP('corr top 3'!L7,stock_corr!M$2:$AZ$51,MATCH("Ticker",stock_corr!M$1:$AZ$1,0),FALSE)</f>
        <v>MA</v>
      </c>
      <c r="M12" t="str">
        <f>VLOOKUP('corr top 3'!M7,stock_corr!N$2:$AZ$51,MATCH("Ticker",stock_corr!N$1:$AZ$1,0),FALSE)</f>
        <v>JNPR</v>
      </c>
      <c r="N12" t="str">
        <f>VLOOKUP('corr top 3'!N7,stock_corr!O$2:$AZ$51,MATCH("Ticker",stock_corr!O$1:$AZ$1,0),FALSE)</f>
        <v>HD</v>
      </c>
      <c r="O12" t="str">
        <f>VLOOKUP('corr top 3'!O7,stock_corr!P$2:$AZ$51,MATCH("Ticker",stock_corr!P$1:$AZ$1,0),FALSE)</f>
        <v>MSFT</v>
      </c>
      <c r="P12" t="str">
        <f>VLOOKUP('corr top 3'!P7,stock_corr!Q$2:$AZ$51,MATCH("Ticker",stock_corr!Q$1:$AZ$1,0),FALSE)</f>
        <v>WDC</v>
      </c>
      <c r="Q12" t="str">
        <f>VLOOKUP('corr top 3'!Q7,stock_corr!R$2:$AZ$51,MATCH("Ticker",stock_corr!R$1:$AZ$1,0),FALSE)</f>
        <v>TXN</v>
      </c>
      <c r="R12" t="str">
        <f>VLOOKUP('corr top 3'!R7,stock_corr!S$2:$AZ$51,MATCH("Ticker",stock_corr!S$1:$AZ$1,0),FALSE)</f>
        <v>BBY</v>
      </c>
      <c r="S12" t="str">
        <f>VLOOKUP('corr top 3'!S7,stock_corr!T$2:$AZ$51,MATCH("Ticker",stock_corr!T$1:$AZ$1,0),FALSE)</f>
        <v>SWKS</v>
      </c>
      <c r="T12" t="str">
        <f>VLOOKUP('corr top 3'!T7,stock_corr!U$2:$AZ$51,MATCH("Ticker",stock_corr!U$1:$AZ$1,0),FALSE)</f>
        <v>MSFT</v>
      </c>
      <c r="U12" t="str">
        <f>VLOOKUP('corr top 3'!U7,stock_corr!V$2:$AZ$51,MATCH("Ticker",stock_corr!V$1:$AZ$1,0),FALSE)</f>
        <v>CSCO</v>
      </c>
      <c r="V12" t="str">
        <f>VLOOKUP('corr top 3'!V7,stock_corr!W$2:$AZ$51,MATCH("Ticker",stock_corr!W$1:$AZ$1,0),FALSE)</f>
        <v>NKE</v>
      </c>
      <c r="W12" t="str">
        <f>VLOOKUP('corr top 3'!W7,stock_corr!X$2:$AZ$51,MATCH("Ticker",stock_corr!X$1:$AZ$1,0),FALSE)</f>
        <v>MSI</v>
      </c>
      <c r="X12" t="str">
        <f>VLOOKUP('corr top 3'!X7,stock_corr!Y$2:$AZ$51,MATCH("Ticker",stock_corr!Y$1:$AZ$1,0),FALSE)</f>
        <v>GLW</v>
      </c>
      <c r="Y12" t="str">
        <f>VLOOKUP('corr top 3'!Y7,stock_corr!Z$2:$AZ$51,MATCH("Ticker",stock_corr!Z$1:$AZ$1,0),FALSE)</f>
        <v>ADI</v>
      </c>
      <c r="Z12" t="str">
        <f>VLOOKUP('corr top 3'!Z7,stock_corr!AA$2:$AZ$51,MATCH("Ticker",stock_corr!AA$1:$AZ$1,0),FALSE)</f>
        <v>MSI</v>
      </c>
      <c r="AA12" t="str">
        <f>VLOOKUP('corr top 3'!AA7,stock_corr!AB$2:$AZ$51,MATCH("Ticker",stock_corr!AB$1:$AZ$1,0),FALSE)</f>
        <v>AVGO</v>
      </c>
      <c r="AB12" t="str">
        <f>VLOOKUP('corr top 3'!AB7,stock_corr!AC$2:$AZ$51,MATCH("Ticker",stock_corr!AC$1:$AZ$1,0),FALSE)</f>
        <v>NKE</v>
      </c>
      <c r="AC12" t="str">
        <f>VLOOKUP('corr top 3'!AC7,stock_corr!AD$2:$AZ$51,MATCH("Ticker",stock_corr!AD$1:$AZ$1,0),FALSE)</f>
        <v>WDC</v>
      </c>
      <c r="AD12" t="str">
        <f>VLOOKUP('corr top 3'!AD7,stock_corr!AE$2:$AZ$51,MATCH("Ticker",stock_corr!AE$1:$AZ$1,0),FALSE)</f>
        <v>MSI</v>
      </c>
      <c r="AE12" t="str">
        <f>VLOOKUP('corr top 3'!AE7,stock_corr!AF$2:$AZ$51,MATCH("Ticker",stock_corr!AF$1:$AZ$1,0),FALSE)</f>
        <v>CSCO</v>
      </c>
      <c r="AF12" t="str">
        <f>VLOOKUP('corr top 3'!AF7,stock_corr!AG$2:$AZ$51,MATCH("Ticker",stock_corr!AG$1:$AZ$1,0),FALSE)</f>
        <v>CSCO</v>
      </c>
      <c r="AG12" t="str">
        <f>VLOOKUP('corr top 3'!AG7,stock_corr!AH$2:$AZ$51,MATCH("Ticker",stock_corr!AH$1:$AZ$1,0),FALSE)</f>
        <v>DG</v>
      </c>
      <c r="AH12" t="str">
        <f>VLOOKUP('corr top 3'!AH7,stock_corr!AI$2:$AZ$51,MATCH("Ticker",stock_corr!AI$1:$AZ$1,0),FALSE)</f>
        <v>LRCX</v>
      </c>
      <c r="AI12" t="str">
        <f>VLOOKUP('corr top 3'!AI7,stock_corr!AJ$2:$AZ$51,MATCH("Ticker",stock_corr!AJ$1:$AZ$1,0),FALSE)</f>
        <v>GIS</v>
      </c>
      <c r="AJ12" t="str">
        <f>VLOOKUP('corr top 3'!AJ7,stock_corr!AK$2:$AZ$51,MATCH("Ticker",stock_corr!AK$1:$AZ$1,0),FALSE)</f>
        <v>QRVO</v>
      </c>
      <c r="AK12" t="str">
        <f>VLOOKUP('corr top 3'!AK7,stock_corr!AL$2:$AZ$51,MATCH("Ticker",stock_corr!AL$1:$AZ$1,0),FALSE)</f>
        <v>C</v>
      </c>
      <c r="AL12" t="str">
        <f>VLOOKUP('corr top 3'!AL7,stock_corr!AM$2:$AZ$51,MATCH("Ticker",stock_corr!AM$1:$AZ$1,0),FALSE)</f>
        <v>BBY</v>
      </c>
      <c r="AM12" t="str">
        <f>VLOOKUP('corr top 3'!AM7,stock_corr!AN$2:$AZ$51,MATCH("Ticker",stock_corr!AN$1:$AZ$1,0),FALSE)</f>
        <v>WYNN</v>
      </c>
      <c r="AN12" t="str">
        <f>VLOOKUP('corr top 3'!AN7,stock_corr!AO$2:$AZ$51,MATCH("Ticker",stock_corr!AO$1:$AZ$1,0),FALSE)</f>
        <v>NVDA</v>
      </c>
      <c r="AO12" t="str">
        <f>VLOOKUP('corr top 3'!AO7,stock_corr!AP$2:$AZ$51,MATCH("Ticker",stock_corr!AP$1:$AZ$1,0),FALSE)</f>
        <v>MA</v>
      </c>
      <c r="AP12" t="str">
        <f>VLOOKUP('corr top 3'!AP7,stock_corr!AQ$2:$AZ$51,MATCH("Ticker",stock_corr!AQ$1:$AZ$1,0),FALSE)</f>
        <v>ADI</v>
      </c>
      <c r="AQ12" t="str">
        <f>VLOOKUP('corr top 3'!AQ7,stock_corr!AR$2:$AZ$51,MATCH("Ticker",stock_corr!AR$1:$AZ$1,0),FALSE)</f>
        <v>CMG</v>
      </c>
      <c r="AR12" t="str">
        <f>VLOOKUP('corr top 3'!AR7,stock_corr!AS$2:$AZ$51,MATCH("Ticker",stock_corr!AS$1:$AZ$1,0),FALSE)</f>
        <v>COST</v>
      </c>
      <c r="AS12" t="str">
        <f>VLOOKUP('corr top 3'!AS7,stock_corr!AT$2:$AZ$51,MATCH("Ticker",stock_corr!AT$1:$AZ$1,0),FALSE)</f>
        <v>AVGO</v>
      </c>
      <c r="AT12" t="str">
        <f>VLOOKUP('corr top 3'!AT7,stock_corr!AU$2:$AZ$51,MATCH("Ticker",stock_corr!AU$1:$AZ$1,0),FALSE)</f>
        <v>T</v>
      </c>
      <c r="AU12" t="str">
        <f>VLOOKUP('corr top 3'!AU7,stock_corr!AV$2:$AZ$51,MATCH("Ticker",stock_corr!AV$1:$AZ$1,0),FALSE)</f>
        <v>HD</v>
      </c>
      <c r="AV12" t="str">
        <f>VLOOKUP('corr top 3'!AV7,stock_corr!AW$2:$AZ$51,MATCH("Ticker",stock_corr!AW$1:$AZ$1,0),FALSE)</f>
        <v>NVDA</v>
      </c>
      <c r="AW12" t="str">
        <f>VLOOKUP('corr top 3'!AW7,stock_corr!AX$2:$AZ$51,MATCH("Ticker",stock_corr!AX$1:$AZ$1,0),FALSE)</f>
        <v>TXN</v>
      </c>
      <c r="AX12" t="str">
        <f>VLOOKUP('corr top 3'!AX7,stock_corr!AY$2:$AZ$51,MATCH("Ticker",stock_corr!AY$1:$AZ$1,0),FALSE)</f>
        <v>JPM</v>
      </c>
    </row>
    <row r="15" spans="1:50" x14ac:dyDescent="0.3">
      <c r="C15" t="str">
        <f>Dashboard!$B$36</f>
        <v>SWKS</v>
      </c>
    </row>
    <row r="16" spans="1:50" x14ac:dyDescent="0.3">
      <c r="AB16" s="17" t="s">
        <v>54</v>
      </c>
      <c r="AC16" t="s">
        <v>179</v>
      </c>
    </row>
    <row r="17" spans="1:29" x14ac:dyDescent="0.3">
      <c r="A17">
        <v>1</v>
      </c>
      <c r="B17" t="s">
        <v>115</v>
      </c>
      <c r="C17" t="str" cm="1">
        <f t="array" ref="C17">INDEX('cum return'!$A$1:$AY$64,'corr top 3'!$A17,MATCH('corr top 3'!$C$15,'cum return'!$A$1:$AY$1,0))</f>
        <v>SWKS</v>
      </c>
      <c r="D17" t="s">
        <v>180</v>
      </c>
      <c r="E17" t="str" cm="1">
        <f t="array" ref="E17">INDEX(std!$A$1:$AY$63,'corr top 3'!$A17,MATCH('corr top 3'!$C$15,std!$A$1:$AY$1,0))</f>
        <v>SWKS</v>
      </c>
      <c r="F17" t="s">
        <v>180</v>
      </c>
      <c r="AB17" s="29" t="s">
        <v>116</v>
      </c>
      <c r="AC17" s="16">
        <v>0</v>
      </c>
    </row>
    <row r="18" spans="1:29" x14ac:dyDescent="0.3">
      <c r="A18">
        <v>2</v>
      </c>
      <c r="B18" s="1">
        <v>43556</v>
      </c>
      <c r="C18" cm="1">
        <f t="array" ref="C18">INDEX('cum return'!$A$1:$AY$64,'corr top 3'!$A18,MATCH('corr top 3'!$C$15,'cum return'!$A$1:$AY$1,0))</f>
        <v>0</v>
      </c>
      <c r="D18">
        <v>0</v>
      </c>
      <c r="E18" cm="1">
        <f t="array" ref="E18">INDEX(std!$A$1:$AY$63,'corr top 3'!$A18,MATCH('corr top 3'!$C$15,std!$A$1:$AY$1,0))</f>
        <v>5.2022271159641057E-4</v>
      </c>
      <c r="F18">
        <f>'sp500'!D3</f>
        <v>4.9638522359511814E-5</v>
      </c>
      <c r="AB18" s="29" t="s">
        <v>117</v>
      </c>
      <c r="AC18" s="16">
        <v>8.9237679601472664E-4</v>
      </c>
    </row>
    <row r="19" spans="1:29" x14ac:dyDescent="0.3">
      <c r="A19">
        <v>3</v>
      </c>
      <c r="B19" s="1">
        <v>43557</v>
      </c>
      <c r="C19" cm="1">
        <f t="array" ref="C19">INDEX('cum return'!$A$1:$AY$64,'corr top 3'!$A19,MATCH('corr top 3'!$C$15,'cum return'!$A$1:$AY$1,0))</f>
        <v>3.577439942086702E-3</v>
      </c>
      <c r="D19">
        <v>1.7455767155283297E-5</v>
      </c>
      <c r="E19" cm="1">
        <f t="array" ref="E19">INDEX(std!$A$1:$AY$63,'corr top 3'!$A19,MATCH('corr top 3'!$C$15,std!$A$1:$AY$1,0))</f>
        <v>5.0103597159566519E-4</v>
      </c>
      <c r="F19">
        <f>'sp500'!D4</f>
        <v>4.666022930016952E-5</v>
      </c>
      <c r="AB19" s="29" t="s">
        <v>118</v>
      </c>
      <c r="AC19" s="16">
        <v>-1.2630140079076257E-2</v>
      </c>
    </row>
    <row r="20" spans="1:29" x14ac:dyDescent="0.3">
      <c r="A20">
        <v>4</v>
      </c>
      <c r="B20" s="1">
        <v>43558</v>
      </c>
      <c r="C20" cm="1">
        <f t="array" ref="C20">INDEX('cum return'!$A$1:$AY$64,'corr top 3'!$A20,MATCH('corr top 3'!$C$15,'cum return'!$A$1:$AY$1,0))</f>
        <v>1.7835950956766267E-2</v>
      </c>
      <c r="D20">
        <v>2.1483768437535744E-3</v>
      </c>
      <c r="E20" cm="1">
        <f t="array" ref="E20">INDEX(std!$A$1:$AY$63,'corr top 3'!$A20,MATCH('corr top 3'!$C$15,std!$A$1:$AY$1,0))</f>
        <v>4.7115877301478603E-4</v>
      </c>
      <c r="F20">
        <f>'sp500'!D5</f>
        <v>4.4137546925925943E-5</v>
      </c>
      <c r="AB20" s="29" t="s">
        <v>119</v>
      </c>
      <c r="AC20" s="16">
        <v>1.7393900178852562E-4</v>
      </c>
    </row>
    <row r="21" spans="1:29" x14ac:dyDescent="0.3">
      <c r="A21">
        <v>5</v>
      </c>
      <c r="B21" s="1">
        <v>43559</v>
      </c>
      <c r="C21" cm="1">
        <f t="array" ref="C21">INDEX('cum return'!$A$1:$AY$64,'corr top 3'!$A21,MATCH('corr top 3'!$C$15,'cum return'!$A$1:$AY$1,0))</f>
        <v>1.9593244287106959E-2</v>
      </c>
      <c r="D21">
        <v>2.0846353463821465E-3</v>
      </c>
      <c r="E21" cm="1">
        <f t="array" ref="E21">INDEX(std!$A$1:$AY$63,'corr top 3'!$A21,MATCH('corr top 3'!$C$15,std!$A$1:$AY$1,0))</f>
        <v>4.563411562753873E-4</v>
      </c>
      <c r="F21">
        <f>'sp500'!D6</f>
        <v>4.1750036382013537E-5</v>
      </c>
      <c r="AB21" s="29" t="s">
        <v>120</v>
      </c>
      <c r="AC21" s="16">
        <v>1.236995786313333E-2</v>
      </c>
    </row>
    <row r="22" spans="1:29" x14ac:dyDescent="0.3">
      <c r="A22">
        <v>6</v>
      </c>
      <c r="B22" s="1">
        <v>43560</v>
      </c>
      <c r="C22" cm="1">
        <f t="array" ref="C22">INDEX('cum return'!$A$1:$AY$64,'corr top 3'!$A22,MATCH('corr top 3'!$C$15,'cum return'!$A$1:$AY$1,0))</f>
        <v>3.4679164430468035E-2</v>
      </c>
      <c r="D22">
        <v>4.636432541648805E-3</v>
      </c>
      <c r="E22" cm="1">
        <f t="array" ref="E22">INDEX(std!$A$1:$AY$63,'corr top 3'!$A22,MATCH('corr top 3'!$C$15,std!$A$1:$AY$1,0))</f>
        <v>4.3465858204995282E-4</v>
      </c>
      <c r="F22">
        <f>'sp500'!D7</f>
        <v>4.0534824601888327E-5</v>
      </c>
      <c r="AB22" s="29" t="s">
        <v>121</v>
      </c>
      <c r="AC22" s="16">
        <v>2.530065054862507E-2</v>
      </c>
    </row>
    <row r="23" spans="1:29" x14ac:dyDescent="0.3">
      <c r="A23">
        <v>7</v>
      </c>
      <c r="B23" s="1">
        <v>43563</v>
      </c>
      <c r="C23" cm="1">
        <f t="array" ref="C23">INDEX('cum return'!$A$1:$AY$64,'corr top 3'!$A23,MATCH('corr top 3'!$C$15,'cum return'!$A$1:$AY$1,0))</f>
        <v>4.4471796076122727E-2</v>
      </c>
      <c r="D23">
        <v>1.0474601970706932E-3</v>
      </c>
      <c r="E23" cm="1">
        <f t="array" ref="E23">INDEX(std!$A$1:$AY$63,'corr top 3'!$A23,MATCH('corr top 3'!$C$15,std!$A$1:$AY$1,0))</f>
        <v>4.1122385949143967E-4</v>
      </c>
      <c r="F23">
        <f>'sp500'!D8</f>
        <v>3.8168565497641868E-5</v>
      </c>
      <c r="AB23" s="29" t="s">
        <v>122</v>
      </c>
      <c r="AC23" s="16">
        <v>2.8881984598413402E-3</v>
      </c>
    </row>
    <row r="24" spans="1:29" x14ac:dyDescent="0.3">
      <c r="A24">
        <v>8</v>
      </c>
      <c r="B24" s="1">
        <v>43564</v>
      </c>
      <c r="C24" cm="1">
        <f t="array" ref="C24">INDEX('cum return'!$A$1:$AY$64,'corr top 3'!$A24,MATCH('corr top 3'!$C$15,'cum return'!$A$1:$AY$1,0))</f>
        <v>3.785451983169863E-2</v>
      </c>
      <c r="D24">
        <v>-6.0674946140922836E-3</v>
      </c>
      <c r="E24" cm="1">
        <f t="array" ref="E24">INDEX(std!$A$1:$AY$63,'corr top 3'!$A24,MATCH('corr top 3'!$C$15,std!$A$1:$AY$1,0))</f>
        <v>3.9406676668243297E-4</v>
      </c>
      <c r="F24">
        <f>'sp500'!D9</f>
        <v>3.8087321021305685E-5</v>
      </c>
      <c r="AB24" s="29" t="s">
        <v>123</v>
      </c>
      <c r="AC24" s="16">
        <v>1.9582079590862222E-2</v>
      </c>
    </row>
    <row r="25" spans="1:29" x14ac:dyDescent="0.3">
      <c r="A25">
        <v>9</v>
      </c>
      <c r="B25" s="1">
        <v>43565</v>
      </c>
      <c r="C25" cm="1">
        <f t="array" ref="C25">INDEX('cum return'!$A$1:$AY$64,'corr top 3'!$A25,MATCH('corr top 3'!$C$15,'cum return'!$A$1:$AY$1,0))</f>
        <v>4.9109901783877419E-2</v>
      </c>
      <c r="D25">
        <v>3.4778716456171921E-3</v>
      </c>
      <c r="E25" cm="1">
        <f t="array" ref="E25">INDEX(std!$A$1:$AY$63,'corr top 3'!$A25,MATCH('corr top 3'!$C$15,std!$A$1:$AY$1,0))</f>
        <v>3.7070153423845255E-4</v>
      </c>
      <c r="F25">
        <f>'sp500'!D10</f>
        <v>3.6527817231030628E-5</v>
      </c>
      <c r="AB25" s="29" t="s">
        <v>124</v>
      </c>
      <c r="AC25" s="16">
        <v>3.9212815110285626E-2</v>
      </c>
    </row>
    <row r="26" spans="1:29" x14ac:dyDescent="0.3">
      <c r="A26">
        <v>10</v>
      </c>
      <c r="B26" s="1">
        <v>43566</v>
      </c>
      <c r="C26" cm="1">
        <f t="array" ref="C26">INDEX('cum return'!$A$1:$AY$64,'corr top 3'!$A26,MATCH('corr top 3'!$C$15,'cum return'!$A$1:$AY$1,0))</f>
        <v>5.1267737167546512E-2</v>
      </c>
      <c r="D26">
        <v>3.8122920939631655E-5</v>
      </c>
      <c r="E26" cm="1">
        <f t="array" ref="E26">INDEX(std!$A$1:$AY$63,'corr top 3'!$A26,MATCH('corr top 3'!$C$15,std!$A$1:$AY$1,0))</f>
        <v>3.9309982290600771E-4</v>
      </c>
      <c r="F26">
        <f>'sp500'!D11</f>
        <v>3.4336235398594847E-5</v>
      </c>
      <c r="AB26" s="29" t="s">
        <v>125</v>
      </c>
      <c r="AC26" s="16">
        <v>4.0358022112452097E-2</v>
      </c>
    </row>
    <row r="27" spans="1:29" x14ac:dyDescent="0.3">
      <c r="A27">
        <v>11</v>
      </c>
      <c r="B27" s="1">
        <v>43567</v>
      </c>
      <c r="C27" cm="1">
        <f t="array" ref="C27">INDEX('cum return'!$A$1:$AY$64,'corr top 3'!$A27,MATCH('corr top 3'!$C$15,'cum return'!$A$1:$AY$1,0))</f>
        <v>7.8919625553246053E-2</v>
      </c>
      <c r="D27">
        <v>6.6093242959803788E-3</v>
      </c>
      <c r="E27" cm="1">
        <f t="array" ref="E27">INDEX(std!$A$1:$AY$63,'corr top 3'!$A27,MATCH('corr top 3'!$C$15,std!$A$1:$AY$1,0))</f>
        <v>3.7068648557984208E-4</v>
      </c>
      <c r="F27">
        <f>'sp500'!D12</f>
        <v>3.4897051333645344E-5</v>
      </c>
      <c r="AB27" s="29" t="s">
        <v>126</v>
      </c>
      <c r="AC27" s="16">
        <v>1.5264981587044146E-2</v>
      </c>
    </row>
    <row r="28" spans="1:29" x14ac:dyDescent="0.3">
      <c r="A28">
        <v>12</v>
      </c>
      <c r="B28" s="1">
        <v>43570</v>
      </c>
      <c r="C28" cm="1">
        <f t="array" ref="C28">INDEX('cum return'!$A$1:$AY$64,'corr top 3'!$A28,MATCH('corr top 3'!$C$15,'cum return'!$A$1:$AY$1,0))</f>
        <v>7.4508500913379017E-2</v>
      </c>
      <c r="D28">
        <v>-6.2936911387956318E-4</v>
      </c>
      <c r="E28" cm="1">
        <f t="array" ref="E28">INDEX(std!$A$1:$AY$63,'corr top 3'!$A28,MATCH('corr top 3'!$C$15,std!$A$1:$AY$1,0))</f>
        <v>4.2485897116912409E-4</v>
      </c>
      <c r="F28">
        <f>'sp500'!D13</f>
        <v>3.2826994582516958E-5</v>
      </c>
      <c r="AB28" s="29" t="s">
        <v>127</v>
      </c>
      <c r="AC28" s="16">
        <v>2.245147702102257E-2</v>
      </c>
    </row>
    <row r="29" spans="1:29" x14ac:dyDescent="0.3">
      <c r="A29">
        <v>13</v>
      </c>
      <c r="B29" s="1">
        <v>43571</v>
      </c>
      <c r="C29" cm="1">
        <f t="array" ref="C29">INDEX('cum return'!$A$1:$AY$64,'corr top 3'!$A29,MATCH('corr top 3'!$C$15,'cum return'!$A$1:$AY$1,0))</f>
        <v>0.11083991439265906</v>
      </c>
      <c r="D29">
        <v>5.0935818675434952E-4</v>
      </c>
      <c r="E29" cm="1">
        <f t="array" ref="E29">INDEX(std!$A$1:$AY$63,'corr top 3'!$A29,MATCH('corr top 3'!$C$15,std!$A$1:$AY$1,0))</f>
        <v>4.3920492448286218E-4</v>
      </c>
      <c r="F29">
        <f>'sp500'!D14</f>
        <v>3.0872941653310758E-5</v>
      </c>
      <c r="AB29" s="29" t="s">
        <v>128</v>
      </c>
      <c r="AC29" s="16">
        <v>1.9029570612293378E-2</v>
      </c>
    </row>
    <row r="30" spans="1:29" x14ac:dyDescent="0.3">
      <c r="A30">
        <v>14</v>
      </c>
      <c r="B30" s="1">
        <v>43572</v>
      </c>
      <c r="C30" cm="1">
        <f t="array" ref="C30">INDEX('cum return'!$A$1:$AY$64,'corr top 3'!$A30,MATCH('corr top 3'!$C$15,'cum return'!$A$1:$AY$1,0))</f>
        <v>8.5401674123277149E-2</v>
      </c>
      <c r="D30">
        <v>-2.27381198387544E-3</v>
      </c>
      <c r="E30" cm="1">
        <f t="array" ref="E30">INDEX(std!$A$1:$AY$63,'corr top 3'!$A30,MATCH('corr top 3'!$C$15,std!$A$1:$AY$1,0))</f>
        <v>4.2303303531654023E-4</v>
      </c>
      <c r="F30">
        <f>'sp500'!D15</f>
        <v>2.9330778410393043E-5</v>
      </c>
      <c r="AB30" s="29" t="s">
        <v>129</v>
      </c>
      <c r="AC30" s="16">
        <v>3.4955872004201805E-2</v>
      </c>
    </row>
    <row r="31" spans="1:29" x14ac:dyDescent="0.3">
      <c r="A31">
        <v>15</v>
      </c>
      <c r="B31" s="1">
        <v>43573</v>
      </c>
      <c r="C31" cm="1">
        <f t="array" ref="C31">INDEX('cum return'!$A$1:$AY$64,'corr top 3'!$A31,MATCH('corr top 3'!$C$15,'cum return'!$A$1:$AY$1,0))</f>
        <v>7.2460267957356606E-2</v>
      </c>
      <c r="D31">
        <v>1.5790922365066518E-3</v>
      </c>
      <c r="E31" cm="1">
        <f t="array" ref="E31">INDEX(std!$A$1:$AY$63,'corr top 3'!$A31,MATCH('corr top 3'!$C$15,std!$A$1:$AY$1,0))</f>
        <v>4.202545203175686E-4</v>
      </c>
      <c r="F31">
        <f>'sp500'!D16</f>
        <v>2.7720543643253196E-5</v>
      </c>
      <c r="AB31" s="29" t="s">
        <v>130</v>
      </c>
      <c r="AC31" s="16">
        <v>3.7113183791411375E-2</v>
      </c>
    </row>
    <row r="32" spans="1:29" x14ac:dyDescent="0.3">
      <c r="A32">
        <v>16</v>
      </c>
      <c r="B32" s="1">
        <v>43577</v>
      </c>
      <c r="C32" cm="1">
        <f t="array" ref="C32">INDEX('cum return'!$A$1:$AY$64,'corr top 3'!$A32,MATCH('corr top 3'!$C$15,'cum return'!$A$1:$AY$1,0))</f>
        <v>5.3238026588591669E-2</v>
      </c>
      <c r="D32">
        <v>1.0120177659616036E-3</v>
      </c>
      <c r="E32" cm="1">
        <f t="array" ref="E32">INDEX(std!$A$1:$AY$63,'corr top 3'!$A32,MATCH('corr top 3'!$C$15,std!$A$1:$AY$1,0))</f>
        <v>4.0220583621685682E-4</v>
      </c>
      <c r="F32">
        <f>'sp500'!D17</f>
        <v>2.6118761822175317E-5</v>
      </c>
      <c r="AB32" s="29" t="s">
        <v>131</v>
      </c>
      <c r="AC32" s="16">
        <v>4.1203253357602776E-2</v>
      </c>
    </row>
    <row r="33" spans="1:29" x14ac:dyDescent="0.3">
      <c r="A33">
        <v>17</v>
      </c>
      <c r="B33" s="1">
        <v>43578</v>
      </c>
      <c r="C33" cm="1">
        <f t="array" ref="C33">INDEX('cum return'!$A$1:$AY$64,'corr top 3'!$A33,MATCH('corr top 3'!$C$15,'cum return'!$A$1:$AY$1,0))</f>
        <v>6.4226969861341354E-2</v>
      </c>
      <c r="D33">
        <v>8.8412058089990531E-3</v>
      </c>
      <c r="E33" cm="1">
        <f t="array" ref="E33">INDEX(std!$A$1:$AY$63,'corr top 3'!$A33,MATCH('corr top 3'!$C$15,std!$A$1:$AY$1,0))</f>
        <v>3.813313463435966E-4</v>
      </c>
      <c r="F33">
        <f>'sp500'!D18</f>
        <v>2.9241651322269518E-5</v>
      </c>
      <c r="AB33" s="29" t="s">
        <v>132</v>
      </c>
      <c r="AC33" s="16">
        <v>3.6057891153903454E-2</v>
      </c>
    </row>
    <row r="34" spans="1:29" x14ac:dyDescent="0.3">
      <c r="A34">
        <v>18</v>
      </c>
      <c r="B34" s="1">
        <v>43579</v>
      </c>
      <c r="C34" cm="1">
        <f t="array" ref="C34">INDEX('cum return'!$A$1:$AY$64,'corr top 3'!$A34,MATCH('corr top 3'!$C$15,'cum return'!$A$1:$AY$1,0))</f>
        <v>7.1622880888053686E-2</v>
      </c>
      <c r="D34">
        <v>-2.1917632969649103E-3</v>
      </c>
      <c r="E34" cm="1">
        <f t="array" ref="E34">INDEX(std!$A$1:$AY$63,'corr top 3'!$A34,MATCH('corr top 3'!$C$15,std!$A$1:$AY$1,0))</f>
        <v>3.7260080325383465E-4</v>
      </c>
      <c r="F34">
        <f>'sp500'!D19</f>
        <v>2.7775381823928694E-5</v>
      </c>
      <c r="AB34" s="29" t="s">
        <v>133</v>
      </c>
      <c r="AC34" s="16">
        <v>6.1031028877627236E-3</v>
      </c>
    </row>
    <row r="35" spans="1:29" x14ac:dyDescent="0.3">
      <c r="A35">
        <v>19</v>
      </c>
      <c r="B35" s="1">
        <v>43580</v>
      </c>
      <c r="C35" cm="1">
        <f t="array" ref="C35">INDEX('cum return'!$A$1:$AY$64,'corr top 3'!$A35,MATCH('corr top 3'!$C$15,'cum return'!$A$1:$AY$1,0))</f>
        <v>5.6383684181306459E-2</v>
      </c>
      <c r="D35">
        <v>-3.6897361004351037E-4</v>
      </c>
      <c r="E35" cm="1">
        <f t="array" ref="E35">INDEX(std!$A$1:$AY$63,'corr top 3'!$A35,MATCH('corr top 3'!$C$15,std!$A$1:$AY$1,0))</f>
        <v>3.6800246144897867E-4</v>
      </c>
      <c r="F35">
        <f>'sp500'!D20</f>
        <v>2.6117027405987484E-5</v>
      </c>
      <c r="AB35" s="29" t="s">
        <v>134</v>
      </c>
      <c r="AC35" s="16">
        <v>2.1061627874433775E-2</v>
      </c>
    </row>
    <row r="36" spans="1:29" x14ac:dyDescent="0.3">
      <c r="A36">
        <v>20</v>
      </c>
      <c r="B36" s="1">
        <v>43581</v>
      </c>
      <c r="C36" cm="1">
        <f t="array" ref="C36">INDEX('cum return'!$A$1:$AY$64,'corr top 3'!$A36,MATCH('corr top 3'!$C$15,'cum return'!$A$1:$AY$1,0))</f>
        <v>3.9327280553131727E-2</v>
      </c>
      <c r="D36">
        <v>4.685292161922483E-3</v>
      </c>
      <c r="E36" cm="1">
        <f t="array" ref="E36">INDEX(std!$A$1:$AY$63,'corr top 3'!$A36,MATCH('corr top 3'!$C$15,std!$A$1:$AY$1,0))</f>
        <v>3.4630677359127817E-4</v>
      </c>
      <c r="F36">
        <f>'sp500'!D21</f>
        <v>2.5867123520182568E-5</v>
      </c>
      <c r="AB36" s="29" t="s">
        <v>135</v>
      </c>
      <c r="AC36" s="16">
        <v>3.2005704470046581E-2</v>
      </c>
    </row>
    <row r="37" spans="1:29" x14ac:dyDescent="0.3">
      <c r="A37">
        <v>21</v>
      </c>
      <c r="B37" s="1">
        <v>43584</v>
      </c>
      <c r="C37" cm="1">
        <f t="array" ref="C37">INDEX('cum return'!$A$1:$AY$64,'corr top 3'!$A37,MATCH('corr top 3'!$C$15,'cum return'!$A$1:$AY$1,0))</f>
        <v>3.6799145312922277E-2</v>
      </c>
      <c r="D37">
        <v>1.0715220095269817E-3</v>
      </c>
      <c r="E37" cm="1">
        <f t="array" ref="E37">INDEX(std!$A$1:$AY$63,'corr top 3'!$A37,MATCH('corr top 3'!$C$15,std!$A$1:$AY$1,0))</f>
        <v>3.4045665009774478E-4</v>
      </c>
      <c r="F37">
        <f>'sp500'!D22</f>
        <v>2.4383985673985656E-5</v>
      </c>
      <c r="AB37" s="29" t="s">
        <v>136</v>
      </c>
      <c r="AC37" s="16">
        <v>3.388227560579371E-2</v>
      </c>
    </row>
    <row r="38" spans="1:29" x14ac:dyDescent="0.3">
      <c r="A38">
        <v>22</v>
      </c>
      <c r="B38" s="1">
        <v>43585</v>
      </c>
      <c r="C38" cm="1">
        <f t="array" ref="C38">INDEX('cum return'!$A$1:$AY$64,'corr top 3'!$A38,MATCH('corr top 3'!$C$15,'cum return'!$A$1:$AY$1,0))</f>
        <v>5.2697749140726002E-2</v>
      </c>
      <c r="D38">
        <v>9.5141706758306022E-4</v>
      </c>
      <c r="E38" cm="1">
        <f t="array" ref="E38">INDEX(std!$A$1:$AY$63,'corr top 3'!$A38,MATCH('corr top 3'!$C$15,std!$A$1:$AY$1,0))</f>
        <v>3.2072138948490233E-4</v>
      </c>
      <c r="F38">
        <f>'sp500'!D23</f>
        <v>2.2975258199735816E-5</v>
      </c>
      <c r="AB38" s="29" t="s">
        <v>137</v>
      </c>
      <c r="AC38" s="16">
        <v>4.0653501408431048E-2</v>
      </c>
    </row>
    <row r="39" spans="1:29" x14ac:dyDescent="0.3">
      <c r="A39">
        <v>23</v>
      </c>
      <c r="B39" s="1">
        <v>43586</v>
      </c>
      <c r="C39" cm="1">
        <f t="array" ref="C39">INDEX('cum return'!$A$1:$AY$64,'corr top 3'!$A39,MATCH('corr top 3'!$C$15,'cum return'!$A$1:$AY$1,0))</f>
        <v>5.6099939236892049E-2</v>
      </c>
      <c r="D39">
        <v>-7.5021631984300008E-3</v>
      </c>
      <c r="E39" cm="1">
        <f t="array" ref="E39">INDEX(std!$A$1:$AY$63,'corr top 3'!$A39,MATCH('corr top 3'!$C$15,std!$A$1:$AY$1,0))</f>
        <v>3.4133167851439295E-4</v>
      </c>
      <c r="F39">
        <f>'sp500'!D24</f>
        <v>2.4973689867104316E-5</v>
      </c>
      <c r="AB39" s="29" t="s">
        <v>138</v>
      </c>
      <c r="AC39" s="16">
        <v>5.8899153410536753E-2</v>
      </c>
    </row>
    <row r="40" spans="1:29" x14ac:dyDescent="0.3">
      <c r="A40">
        <v>24</v>
      </c>
      <c r="B40" s="1">
        <v>43587</v>
      </c>
      <c r="C40" cm="1">
        <f t="array" ref="C40">INDEX('cum return'!$A$1:$AY$64,'corr top 3'!$A40,MATCH('corr top 3'!$C$15,'cum return'!$A$1:$AY$1,0))</f>
        <v>8.2207510296253061E-2</v>
      </c>
      <c r="D40">
        <v>-2.1239854714627526E-3</v>
      </c>
      <c r="E40" cm="1">
        <f t="array" ref="E40">INDEX(std!$A$1:$AY$63,'corr top 3'!$A40,MATCH('corr top 3'!$C$15,std!$A$1:$AY$1,0))</f>
        <v>3.9761337257667752E-4</v>
      </c>
      <c r="F40">
        <f>'sp500'!D25</f>
        <v>2.3745947332057143E-5</v>
      </c>
      <c r="AB40" s="29" t="s">
        <v>139</v>
      </c>
      <c r="AC40" s="16">
        <v>5.9953179104874854E-2</v>
      </c>
    </row>
    <row r="41" spans="1:29" x14ac:dyDescent="0.3">
      <c r="A41">
        <v>25</v>
      </c>
      <c r="B41" s="1">
        <v>43588</v>
      </c>
      <c r="C41" cm="1">
        <f t="array" ref="C41">INDEX('cum return'!$A$1:$AY$64,'corr top 3'!$A41,MATCH('corr top 3'!$C$15,'cum return'!$A$1:$AY$1,0))</f>
        <v>4.7071490213154821E-2</v>
      </c>
      <c r="D41">
        <v>9.6382793630325203E-3</v>
      </c>
      <c r="E41" cm="1">
        <f t="array" ref="E41">INDEX(std!$A$1:$AY$63,'corr top 3'!$A41,MATCH('corr top 3'!$C$15,std!$A$1:$AY$1,0))</f>
        <v>3.8299023183112606E-4</v>
      </c>
      <c r="F41">
        <f>'sp500'!D26</f>
        <v>2.7894976236925233E-5</v>
      </c>
      <c r="AB41" s="29" t="s">
        <v>140</v>
      </c>
      <c r="AC41" s="16">
        <v>4.2544760899867473E-2</v>
      </c>
    </row>
    <row r="42" spans="1:29" x14ac:dyDescent="0.3">
      <c r="A42">
        <v>26</v>
      </c>
      <c r="B42" s="1">
        <v>43591</v>
      </c>
      <c r="C42" cm="1">
        <f t="array" ref="C42">INDEX('cum return'!$A$1:$AY$64,'corr top 3'!$A42,MATCH('corr top 3'!$C$15,'cum return'!$A$1:$AY$1,0))</f>
        <v>3.47427036253386E-2</v>
      </c>
      <c r="D42">
        <v>-4.4709884705517178E-3</v>
      </c>
      <c r="E42" cm="1">
        <f t="array" ref="E42">INDEX(std!$A$1:$AY$63,'corr top 3'!$A42,MATCH('corr top 3'!$C$15,std!$A$1:$AY$1,0))</f>
        <v>4.3321820789751292E-4</v>
      </c>
      <c r="F42">
        <f>'sp500'!D27</f>
        <v>2.7420661936938102E-5</v>
      </c>
      <c r="AB42" s="29" t="s">
        <v>141</v>
      </c>
      <c r="AC42" s="16">
        <v>2.661394542720974E-2</v>
      </c>
    </row>
    <row r="43" spans="1:29" x14ac:dyDescent="0.3">
      <c r="A43">
        <v>27</v>
      </c>
      <c r="B43" s="1">
        <v>43592</v>
      </c>
      <c r="C43" cm="1">
        <f t="array" ref="C43">INDEX('cum return'!$A$1:$AY$64,'corr top 3'!$A43,MATCH('corr top 3'!$C$15,'cum return'!$A$1:$AY$1,0))</f>
        <v>4.1546213460941228E-4</v>
      </c>
      <c r="D43">
        <v>-1.6511651433377961E-2</v>
      </c>
      <c r="E43" cm="1">
        <f t="array" ref="E43">INDEX(std!$A$1:$AY$63,'corr top 3'!$A43,MATCH('corr top 3'!$C$15,std!$A$1:$AY$1,0))</f>
        <v>4.0944710214636831E-4</v>
      </c>
      <c r="F43">
        <f>'sp500'!D28</f>
        <v>4.2133500204164179E-5</v>
      </c>
      <c r="AB43" s="29" t="s">
        <v>142</v>
      </c>
      <c r="AC43" s="16">
        <v>2.1024030274800931E-2</v>
      </c>
    </row>
    <row r="44" spans="1:29" x14ac:dyDescent="0.3">
      <c r="A44">
        <v>28</v>
      </c>
      <c r="B44" s="1">
        <v>43593</v>
      </c>
      <c r="C44" cm="1">
        <f t="array" ref="C44">INDEX('cum return'!$A$1:$AY$64,'corr top 3'!$A44,MATCH('corr top 3'!$C$15,'cum return'!$A$1:$AY$1,0))</f>
        <v>6.5195000235437339E-3</v>
      </c>
      <c r="D44">
        <v>-1.6054253294270904E-3</v>
      </c>
      <c r="E44" cm="1">
        <f t="array" ref="E44">INDEX(std!$A$1:$AY$63,'corr top 3'!$A44,MATCH('corr top 3'!$C$15,std!$A$1:$AY$1,0))</f>
        <v>3.8638564463319605E-4</v>
      </c>
      <c r="F44">
        <f>'sp500'!D29</f>
        <v>3.976013362121629E-5</v>
      </c>
      <c r="AB44" s="29" t="s">
        <v>143</v>
      </c>
      <c r="AC44" s="16">
        <v>-1.9719456874696117E-3</v>
      </c>
    </row>
    <row r="45" spans="1:29" x14ac:dyDescent="0.3">
      <c r="A45">
        <v>29</v>
      </c>
      <c r="B45" s="1">
        <v>43594</v>
      </c>
      <c r="C45" cm="1">
        <f t="array" ref="C45">INDEX('cum return'!$A$1:$AY$64,'corr top 3'!$A45,MATCH('corr top 3'!$C$15,'cum return'!$A$1:$AY$1,0))</f>
        <v>1.5230841420718066E-3</v>
      </c>
      <c r="D45">
        <v>-3.0214248826746504E-3</v>
      </c>
      <c r="E45" cm="1">
        <f t="array" ref="E45">INDEX(std!$A$1:$AY$63,'corr top 3'!$A45,MATCH('corr top 3'!$C$15,std!$A$1:$AY$1,0))</f>
        <v>3.7333719269721561E-4</v>
      </c>
      <c r="F45">
        <f>'sp500'!D30</f>
        <v>3.7922266103242042E-5</v>
      </c>
      <c r="AB45" s="29" t="s">
        <v>144</v>
      </c>
      <c r="AC45" s="16">
        <v>1.6894424548314912E-3</v>
      </c>
    </row>
    <row r="46" spans="1:29" x14ac:dyDescent="0.3">
      <c r="A46">
        <v>30</v>
      </c>
      <c r="B46" s="1">
        <v>43595</v>
      </c>
      <c r="C46" cm="1">
        <f t="array" ref="C46">INDEX('cum return'!$A$1:$AY$64,'corr top 3'!$A46,MATCH('corr top 3'!$C$15,'cum return'!$A$1:$AY$1,0))</f>
        <v>-1.1389418447375621E-2</v>
      </c>
      <c r="D46">
        <v>3.7202970362448795E-3</v>
      </c>
      <c r="E46" cm="1">
        <f t="array" ref="E46">INDEX(std!$A$1:$AY$63,'corr top 3'!$A46,MATCH('corr top 3'!$C$15,std!$A$1:$AY$1,0))</f>
        <v>6.8427964084538445E-4</v>
      </c>
      <c r="F46">
        <f>'sp500'!D31</f>
        <v>3.6477366739321064E-5</v>
      </c>
      <c r="AB46" s="29" t="s">
        <v>145</v>
      </c>
      <c r="AC46" s="16">
        <v>-4.4766789968546439E-2</v>
      </c>
    </row>
    <row r="47" spans="1:29" x14ac:dyDescent="0.3">
      <c r="A47">
        <v>31</v>
      </c>
      <c r="B47" s="1">
        <v>43598</v>
      </c>
      <c r="C47" cm="1">
        <f t="array" ref="C47">INDEX('cum return'!$A$1:$AY$64,'corr top 3'!$A47,MATCH('corr top 3'!$C$15,'cum return'!$A$1:$AY$1,0))</f>
        <v>-8.3215957184917255E-2</v>
      </c>
      <c r="D47">
        <v>-2.4130557147495901E-2</v>
      </c>
      <c r="E47" cm="1">
        <f t="array" ref="E47">INDEX(std!$A$1:$AY$63,'corr top 3'!$A47,MATCH('corr top 3'!$C$15,std!$A$1:$AY$1,0))</f>
        <v>6.6517907539648475E-4</v>
      </c>
      <c r="F47">
        <f>'sp500'!D32</f>
        <v>6.9225752029875752E-5</v>
      </c>
      <c r="AB47" s="29" t="s">
        <v>146</v>
      </c>
      <c r="AC47" s="16">
        <v>-3.695919556384597E-2</v>
      </c>
    </row>
    <row r="48" spans="1:29" x14ac:dyDescent="0.3">
      <c r="A48">
        <v>32</v>
      </c>
      <c r="B48" s="1">
        <v>43599</v>
      </c>
      <c r="C48" cm="1">
        <f t="array" ref="C48">INDEX('cum return'!$A$1:$AY$64,'corr top 3'!$A48,MATCH('corr top 3'!$C$15,'cum return'!$A$1:$AY$1,0))</f>
        <v>-6.3902339626519589E-2</v>
      </c>
      <c r="D48">
        <v>8.0159445714540478E-3</v>
      </c>
      <c r="E48" cm="1">
        <f t="array" ref="E48">INDEX(std!$A$1:$AY$63,'corr top 3'!$A48,MATCH('corr top 3'!$C$15,std!$A$1:$AY$1,0))</f>
        <v>6.2926361395951682E-4</v>
      </c>
      <c r="F48">
        <f>'sp500'!D33</f>
        <v>6.8927528950440617E-5</v>
      </c>
      <c r="AB48" s="29" t="s">
        <v>147</v>
      </c>
      <c r="AC48" s="16">
        <v>-2.4563802231999166E-2</v>
      </c>
    </row>
    <row r="49" spans="1:29" x14ac:dyDescent="0.3">
      <c r="A49">
        <v>33</v>
      </c>
      <c r="B49" s="1">
        <v>43600</v>
      </c>
      <c r="C49" cm="1">
        <f t="array" ref="C49">INDEX('cum return'!$A$1:$AY$64,'corr top 3'!$A49,MATCH('corr top 3'!$C$15,'cum return'!$A$1:$AY$1,0))</f>
        <v>-5.5708804644496568E-2</v>
      </c>
      <c r="D49">
        <v>5.8389751355061303E-3</v>
      </c>
      <c r="E49" cm="1">
        <f t="array" ref="E49">INDEX(std!$A$1:$AY$63,'corr top 3'!$A49,MATCH('corr top 3'!$C$15,std!$A$1:$AY$1,0))</f>
        <v>8.2474700443859448E-4</v>
      </c>
      <c r="F49">
        <f>'sp500'!D34</f>
        <v>6.6837495051397713E-5</v>
      </c>
      <c r="AB49" s="29" t="s">
        <v>148</v>
      </c>
      <c r="AC49" s="16">
        <v>-2.1165578463132162E-2</v>
      </c>
    </row>
    <row r="50" spans="1:29" x14ac:dyDescent="0.3">
      <c r="A50">
        <v>34</v>
      </c>
      <c r="B50" s="1">
        <v>43601</v>
      </c>
      <c r="C50" cm="1">
        <f t="array" ref="C50">INDEX('cum return'!$A$1:$AY$64,'corr top 3'!$A50,MATCH('corr top 3'!$C$15,'cum return'!$A$1:$AY$1,0))</f>
        <v>-0.11615329446115008</v>
      </c>
      <c r="D50">
        <v>8.8952869724290284E-3</v>
      </c>
      <c r="E50" cm="1">
        <f t="array" ref="E50">INDEX(std!$A$1:$AY$63,'corr top 3'!$A50,MATCH('corr top 3'!$C$15,std!$A$1:$AY$1,0))</f>
        <v>9.2283912136384796E-4</v>
      </c>
      <c r="F50">
        <f>'sp500'!D35</f>
        <v>6.7574813167625792E-5</v>
      </c>
      <c r="AB50" s="29" t="s">
        <v>149</v>
      </c>
      <c r="AC50" s="16">
        <v>-3.1094711928789875E-2</v>
      </c>
    </row>
    <row r="51" spans="1:29" x14ac:dyDescent="0.3">
      <c r="A51">
        <v>35</v>
      </c>
      <c r="B51" s="1">
        <v>43602</v>
      </c>
      <c r="C51" cm="1">
        <f t="array" ref="C51">INDEX('cum return'!$A$1:$AY$64,'corr top 3'!$A51,MATCH('corr top 3'!$C$15,'cum return'!$A$1:$AY$1,0))</f>
        <v>-0.16453807962584666</v>
      </c>
      <c r="D51">
        <v>-5.8373333297621066E-3</v>
      </c>
      <c r="E51" cm="1">
        <f t="array" ref="E51">INDEX(std!$A$1:$AY$63,'corr top 3'!$A51,MATCH('corr top 3'!$C$15,std!$A$1:$AY$1,0))</f>
        <v>9.1886932267099236E-4</v>
      </c>
      <c r="F51">
        <f>'sp500'!D36</f>
        <v>6.5564792001733332E-5</v>
      </c>
      <c r="AB51" s="29" t="s">
        <v>150</v>
      </c>
      <c r="AC51" s="16">
        <v>-2.4175649770625585E-2</v>
      </c>
    </row>
    <row r="52" spans="1:29" x14ac:dyDescent="0.3">
      <c r="A52">
        <v>36</v>
      </c>
      <c r="B52" s="1">
        <v>43605</v>
      </c>
      <c r="C52" cm="1">
        <f t="array" ref="C52">INDEX('cum return'!$A$1:$AY$64,'corr top 3'!$A52,MATCH('corr top 3'!$C$15,'cum return'!$A$1:$AY$1,0))</f>
        <v>-0.19338291508109418</v>
      </c>
      <c r="D52">
        <v>-6.7493779761946815E-3</v>
      </c>
      <c r="E52" cm="1">
        <f t="array" ref="E52">INDEX(std!$A$1:$AY$63,'corr top 3'!$A52,MATCH('corr top 3'!$C$15,std!$A$1:$AY$1,0))</f>
        <v>9.0159570618165584E-4</v>
      </c>
      <c r="F52">
        <f>'sp500'!D37</f>
        <v>6.4364150665561837E-5</v>
      </c>
      <c r="AB52" s="29" t="s">
        <v>151</v>
      </c>
      <c r="AC52" s="16">
        <v>-1.1676517165180034E-3</v>
      </c>
    </row>
    <row r="53" spans="1:29" x14ac:dyDescent="0.3">
      <c r="A53">
        <v>37</v>
      </c>
      <c r="B53" s="1">
        <v>43606</v>
      </c>
      <c r="C53" cm="1">
        <f t="array" ref="C53">INDEX('cum return'!$A$1:$AY$64,'corr top 3'!$A53,MATCH('corr top 3'!$C$15,'cum return'!$A$1:$AY$1,0))</f>
        <v>-0.16794553897279774</v>
      </c>
      <c r="D53">
        <v>8.4958356083544295E-3</v>
      </c>
      <c r="E53" cm="1">
        <f t="array" ref="E53">INDEX(std!$A$1:$AY$63,'corr top 3'!$A53,MATCH('corr top 3'!$C$15,std!$A$1:$AY$1,0))</f>
        <v>8.655748108832345E-4</v>
      </c>
      <c r="F53">
        <f>'sp500'!D38</f>
        <v>6.4833054986679117E-5</v>
      </c>
      <c r="AB53" s="29" t="s">
        <v>152</v>
      </c>
      <c r="AC53" s="16">
        <v>-1.2488406433499133E-2</v>
      </c>
    </row>
    <row r="54" spans="1:29" x14ac:dyDescent="0.3">
      <c r="A54">
        <v>38</v>
      </c>
      <c r="B54" s="1">
        <v>43607</v>
      </c>
      <c r="C54" cm="1">
        <f t="array" ref="C54">INDEX('cum return'!$A$1:$AY$64,'corr top 3'!$A54,MATCH('corr top 3'!$C$15,'cum return'!$A$1:$AY$1,0))</f>
        <v>-0.18515226444474275</v>
      </c>
      <c r="D54">
        <v>-2.8243959201321722E-3</v>
      </c>
      <c r="E54" cm="1">
        <f t="array" ref="E54">INDEX(std!$A$1:$AY$63,'corr top 3'!$A54,MATCH('corr top 3'!$C$15,std!$A$1:$AY$1,0))</f>
        <v>8.1372216341251791E-4</v>
      </c>
      <c r="F54">
        <f>'sp500'!D39</f>
        <v>6.1421704426297926E-5</v>
      </c>
      <c r="AB54" s="29" t="s">
        <v>153</v>
      </c>
      <c r="AC54" s="16">
        <v>-5.0274643074720515E-2</v>
      </c>
    </row>
    <row r="55" spans="1:29" x14ac:dyDescent="0.3">
      <c r="A55">
        <v>39</v>
      </c>
      <c r="B55" s="1">
        <v>43608</v>
      </c>
      <c r="C55" cm="1">
        <f t="array" ref="C55">INDEX('cum return'!$A$1:$AY$64,'corr top 3'!$A55,MATCH('corr top 3'!$C$15,'cum return'!$A$1:$AY$1,0))</f>
        <v>-0.18631949524183611</v>
      </c>
      <c r="D55">
        <v>-1.191415018948383E-2</v>
      </c>
      <c r="E55" cm="1">
        <f t="array" ref="E55">INDEX(std!$A$1:$AY$63,'corr top 3'!$A55,MATCH('corr top 3'!$C$15,std!$A$1:$AY$1,0))</f>
        <v>7.7932998522423319E-4</v>
      </c>
      <c r="F55">
        <f>'sp500'!D40</f>
        <v>6.6253220644974707E-5</v>
      </c>
      <c r="AB55" s="29" t="s">
        <v>154</v>
      </c>
      <c r="AC55" s="16">
        <v>-5.9477371931458412E-2</v>
      </c>
    </row>
    <row r="56" spans="1:29" x14ac:dyDescent="0.3">
      <c r="A56">
        <v>40</v>
      </c>
      <c r="B56" s="1">
        <v>43609</v>
      </c>
      <c r="C56" cm="1">
        <f t="array" ref="C56">INDEX('cum return'!$A$1:$AY$64,'corr top 3'!$A56,MATCH('corr top 3'!$C$15,'cum return'!$A$1:$AY$1,0))</f>
        <v>-0.17068993030421464</v>
      </c>
      <c r="D56">
        <v>1.3535592343441039E-3</v>
      </c>
      <c r="E56" cm="1">
        <f t="array" ref="E56">INDEX(std!$A$1:$AY$63,'corr top 3'!$A56,MATCH('corr top 3'!$C$15,std!$A$1:$AY$1,0))</f>
        <v>7.6188411429145499E-4</v>
      </c>
      <c r="F56">
        <f>'sp500'!D41</f>
        <v>6.2387954762328914E-5</v>
      </c>
      <c r="AB56" s="29" t="s">
        <v>155</v>
      </c>
      <c r="AC56" s="16">
        <v>-7.8614204497210904E-2</v>
      </c>
    </row>
    <row r="57" spans="1:29" x14ac:dyDescent="0.3">
      <c r="A57">
        <v>41</v>
      </c>
      <c r="B57" s="1">
        <v>43613</v>
      </c>
      <c r="C57" cm="1">
        <f t="array" ref="C57">INDEX('cum return'!$A$1:$AY$64,'corr top 3'!$A57,MATCH('corr top 3'!$C$15,'cum return'!$A$1:$AY$1,0))</f>
        <v>-0.19255095463703542</v>
      </c>
      <c r="D57">
        <v>-8.3756769162137701E-3</v>
      </c>
      <c r="E57" cm="1">
        <f t="array" ref="E57">INDEX(std!$A$1:$AY$63,'corr top 3'!$A57,MATCH('corr top 3'!$C$15,std!$A$1:$AY$1,0))</f>
        <v>7.1978668323592469E-4</v>
      </c>
      <c r="F57">
        <f>'sp500'!D42</f>
        <v>6.2853795304876957E-5</v>
      </c>
      <c r="AB57" s="29" t="s">
        <v>156</v>
      </c>
      <c r="AC57" s="16">
        <v>-9.6573363680884317E-2</v>
      </c>
    </row>
    <row r="58" spans="1:29" x14ac:dyDescent="0.3">
      <c r="A58">
        <v>42</v>
      </c>
      <c r="B58" s="1">
        <v>43614</v>
      </c>
      <c r="C58" cm="1">
        <f t="array" ref="C58">INDEX('cum return'!$A$1:$AY$64,'corr top 3'!$A58,MATCH('corr top 3'!$C$15,'cum return'!$A$1:$AY$1,0))</f>
        <v>-0.18475799794810599</v>
      </c>
      <c r="D58">
        <v>-6.9119122390440824E-3</v>
      </c>
      <c r="E58" cm="1">
        <f t="array" ref="E58">INDEX(std!$A$1:$AY$63,'corr top 3'!$A58,MATCH('corr top 3'!$C$15,std!$A$1:$AY$1,0))</f>
        <v>6.7753427877377266E-4</v>
      </c>
      <c r="F58">
        <f>'sp500'!D43</f>
        <v>6.1949039434599181E-5</v>
      </c>
      <c r="AB58" s="29" t="s">
        <v>157</v>
      </c>
      <c r="AC58" s="16">
        <v>-0.10081278169652641</v>
      </c>
    </row>
    <row r="59" spans="1:29" x14ac:dyDescent="0.3">
      <c r="A59">
        <v>43</v>
      </c>
      <c r="B59" s="1">
        <v>43615</v>
      </c>
      <c r="C59" cm="1">
        <f t="array" ref="C59">INDEX('cum return'!$A$1:$AY$64,'corr top 3'!$A59,MATCH('corr top 3'!$C$15,'cum return'!$A$1:$AY$1,0))</f>
        <v>-0.18869736176574003</v>
      </c>
      <c r="D59">
        <v>2.0984710702871556E-3</v>
      </c>
      <c r="E59" cm="1">
        <f t="array" ref="E59">INDEX(std!$A$1:$AY$63,'corr top 3'!$A59,MATCH('corr top 3'!$C$15,std!$A$1:$AY$1,0))</f>
        <v>6.7235685178667519E-4</v>
      </c>
      <c r="F59">
        <f>'sp500'!D44</f>
        <v>5.8496311918493154E-5</v>
      </c>
      <c r="AB59" s="29" t="s">
        <v>158</v>
      </c>
      <c r="AC59" s="16">
        <v>-0.14180121110642352</v>
      </c>
    </row>
    <row r="60" spans="1:29" x14ac:dyDescent="0.3">
      <c r="A60">
        <v>44</v>
      </c>
      <c r="B60" s="1">
        <v>43616</v>
      </c>
      <c r="C60" cm="1">
        <f t="array" ref="C60">INDEX('cum return'!$A$1:$AY$64,'corr top 3'!$A60,MATCH('corr top 3'!$C$15,'cum return'!$A$1:$AY$1,0))</f>
        <v>-0.21271962735921879</v>
      </c>
      <c r="D60">
        <v>-1.3195372513534309E-2</v>
      </c>
      <c r="E60" cm="1">
        <f t="array" ref="E60">INDEX(std!$A$1:$AY$63,'corr top 3'!$A60,MATCH('corr top 3'!$C$15,std!$A$1:$AY$1,0))</f>
        <v>6.3314712121348567E-4</v>
      </c>
      <c r="F60">
        <f>'sp500'!D45</f>
        <v>6.5433604549639782E-5</v>
      </c>
      <c r="AB60" s="29" t="s">
        <v>159</v>
      </c>
      <c r="AC60" s="16">
        <v>-0.12064869488551877</v>
      </c>
    </row>
    <row r="61" spans="1:29" x14ac:dyDescent="0.3">
      <c r="A61">
        <v>45</v>
      </c>
      <c r="B61" s="1">
        <v>43619</v>
      </c>
      <c r="C61" cm="1">
        <f t="array" ref="C61">INDEX('cum return'!$A$1:$AY$64,'corr top 3'!$A61,MATCH('corr top 3'!$C$15,'cum return'!$A$1:$AY$1,0))</f>
        <v>-0.20836721833840055</v>
      </c>
      <c r="D61">
        <v>-2.7652405241348488E-3</v>
      </c>
      <c r="E61" cm="1">
        <f t="array" ref="E61">INDEX(std!$A$1:$AY$63,'corr top 3'!$A61,MATCH('corr top 3'!$C$15,std!$A$1:$AY$1,0))</f>
        <v>6.7460807196718334E-4</v>
      </c>
      <c r="F61">
        <f>'sp500'!D46</f>
        <v>6.1966381586040444E-5</v>
      </c>
      <c r="AB61" s="29" t="s">
        <v>160</v>
      </c>
      <c r="AC61" s="16">
        <v>-4.8191102651990558E-2</v>
      </c>
    </row>
    <row r="62" spans="1:29" x14ac:dyDescent="0.3">
      <c r="A62">
        <v>46</v>
      </c>
      <c r="B62" s="1">
        <v>43620</v>
      </c>
      <c r="C62" cm="1">
        <f t="array" ref="C62">INDEX('cum return'!$A$1:$AY$64,'corr top 3'!$A62,MATCH('corr top 3'!$C$15,'cum return'!$A$1:$AY$1,0))</f>
        <v>-0.17130798232347855</v>
      </c>
      <c r="D62">
        <v>2.1432370802960898E-2</v>
      </c>
      <c r="E62" cm="1">
        <f t="array" ref="E62">INDEX(std!$A$1:$AY$63,'corr top 3'!$A62,MATCH('corr top 3'!$C$15,std!$A$1:$AY$1,0))</f>
        <v>6.6051003846925437E-4</v>
      </c>
      <c r="F62">
        <f>'sp500'!D47</f>
        <v>8.5809189785014694E-5</v>
      </c>
      <c r="AB62" s="29" t="s">
        <v>161</v>
      </c>
      <c r="AC62" s="16">
        <v>-4.9939787204071995E-2</v>
      </c>
    </row>
    <row r="63" spans="1:29" x14ac:dyDescent="0.3">
      <c r="A63">
        <v>47</v>
      </c>
      <c r="B63" s="1">
        <v>43621</v>
      </c>
      <c r="C63" cm="1">
        <f t="array" ref="C63">INDEX('cum return'!$A$1:$AY$64,'corr top 3'!$A63,MATCH('corr top 3'!$C$15,'cum return'!$A$1:$AY$1,0))</f>
        <v>-0.19205730449208602</v>
      </c>
      <c r="D63">
        <v>8.1618544902071211E-3</v>
      </c>
      <c r="E63" cm="1">
        <f t="array" ref="E63">INDEX(std!$A$1:$AY$63,'corr top 3'!$A63,MATCH('corr top 3'!$C$15,std!$A$1:$AY$1,0))</f>
        <v>6.4835644212424953E-4</v>
      </c>
      <c r="F63">
        <f>'sp500'!D48</f>
        <v>8.465759052107266E-5</v>
      </c>
      <c r="AB63" s="29" t="s">
        <v>162</v>
      </c>
      <c r="AC63" s="16">
        <v>-2.939673375895524E-2</v>
      </c>
    </row>
    <row r="64" spans="1:29" x14ac:dyDescent="0.3">
      <c r="A64">
        <v>48</v>
      </c>
      <c r="B64" s="1">
        <v>43622</v>
      </c>
      <c r="C64" cm="1">
        <f t="array" ref="C64">INDEX('cum return'!$A$1:$AY$64,'corr top 3'!$A64,MATCH('corr top 3'!$C$15,'cum return'!$A$1:$AY$1,0))</f>
        <v>-0.17042691865291004</v>
      </c>
      <c r="D64">
        <v>6.1355867881349724E-3</v>
      </c>
      <c r="E64" cm="1">
        <f t="array" ref="E64">INDEX(std!$A$1:$AY$63,'corr top 3'!$A64,MATCH('corr top 3'!$C$15,std!$A$1:$AY$1,0))</f>
        <v>6.1584121788646256E-4</v>
      </c>
      <c r="F64">
        <f>'sp500'!D49</f>
        <v>8.1836860603892478E-5</v>
      </c>
      <c r="AB64" s="29" t="s">
        <v>163</v>
      </c>
      <c r="AC64" s="16">
        <v>-2.4949460536714763E-2</v>
      </c>
    </row>
    <row r="65" spans="1:29" x14ac:dyDescent="0.3">
      <c r="A65">
        <v>49</v>
      </c>
      <c r="B65" s="1">
        <v>43623</v>
      </c>
      <c r="C65" cm="1">
        <f t="array" ref="C65">INDEX('cum return'!$A$1:$AY$64,'corr top 3'!$A65,MATCH('corr top 3'!$C$15,'cum return'!$A$1:$AY$1,0))</f>
        <v>-0.16005673285426403</v>
      </c>
      <c r="D65">
        <v>1.0497697584650245E-2</v>
      </c>
      <c r="E65" cm="1">
        <f t="array" ref="E65">INDEX(std!$A$1:$AY$63,'corr top 3'!$A65,MATCH('corr top 3'!$C$15,std!$A$1:$AY$1,0))</f>
        <v>6.8070008962722666E-4</v>
      </c>
      <c r="F65">
        <f>'sp500'!D50</f>
        <v>8.3538748242385232E-5</v>
      </c>
      <c r="AB65" s="29" t="s">
        <v>164</v>
      </c>
      <c r="AC65" s="16">
        <v>-1.3298070589976674E-2</v>
      </c>
    </row>
    <row r="66" spans="1:29" x14ac:dyDescent="0.3">
      <c r="A66">
        <v>50</v>
      </c>
      <c r="B66" s="1">
        <v>43626</v>
      </c>
      <c r="C66" cm="1">
        <f t="array" ref="C66">INDEX('cum return'!$A$1:$AY$64,'corr top 3'!$A66,MATCH('corr top 3'!$C$15,'cum return'!$A$1:$AY$1,0))</f>
        <v>-0.1180040469541267</v>
      </c>
      <c r="D66">
        <v>4.6600442655293506E-3</v>
      </c>
      <c r="E66" cm="1">
        <f t="array" ref="E66">INDEX(std!$A$1:$AY$63,'corr top 3'!$A66,MATCH('corr top 3'!$C$15,std!$A$1:$AY$1,0))</f>
        <v>6.4825683504236831E-4</v>
      </c>
      <c r="F66">
        <f>'sp500'!D51</f>
        <v>7.9829384101243701E-5</v>
      </c>
      <c r="AB66" s="29" t="s">
        <v>165</v>
      </c>
      <c r="AC66" s="16">
        <v>-1.2760655070067739E-2</v>
      </c>
    </row>
    <row r="67" spans="1:29" x14ac:dyDescent="0.3">
      <c r="A67">
        <v>51</v>
      </c>
      <c r="B67" s="1">
        <v>43627</v>
      </c>
      <c r="C67" cm="1">
        <f t="array" ref="C67">INDEX('cum return'!$A$1:$AY$64,'corr top 3'!$A67,MATCH('corr top 3'!$C$15,'cum return'!$A$1:$AY$1,0))</f>
        <v>-0.10610250080086969</v>
      </c>
      <c r="D67">
        <v>-3.4987997041557861E-4</v>
      </c>
      <c r="E67" cm="1">
        <f t="array" ref="E67">INDEX(std!$A$1:$AY$63,'corr top 3'!$A67,MATCH('corr top 3'!$C$15,std!$A$1:$AY$1,0))</f>
        <v>6.2851850240026809E-4</v>
      </c>
      <c r="F67">
        <f>'sp500'!D52</f>
        <v>7.5046966014790959E-5</v>
      </c>
      <c r="AB67" s="29" t="s">
        <v>166</v>
      </c>
      <c r="AC67" s="16">
        <v>-1.383501622537997E-2</v>
      </c>
    </row>
    <row r="68" spans="1:29" x14ac:dyDescent="0.3">
      <c r="A68">
        <v>52</v>
      </c>
      <c r="B68" s="1">
        <v>43628</v>
      </c>
      <c r="C68" cm="1">
        <f t="array" ref="C68">INDEX('cum return'!$A$1:$AY$64,'corr top 3'!$A68,MATCH('corr top 3'!$C$15,'cum return'!$A$1:$AY$1,0))</f>
        <v>-0.12381234238921845</v>
      </c>
      <c r="D68">
        <v>-2.0375792034881268E-3</v>
      </c>
      <c r="E68" cm="1">
        <f t="array" ref="E68">INDEX(std!$A$1:$AY$63,'corr top 3'!$A68,MATCH('corr top 3'!$C$15,std!$A$1:$AY$1,0))</f>
        <v>5.9616712484569377E-4</v>
      </c>
      <c r="F68">
        <f>'sp500'!D53</f>
        <v>7.0793251794532732E-5</v>
      </c>
      <c r="AB68" s="29" t="s">
        <v>167</v>
      </c>
      <c r="AC68" s="16">
        <v>2.388491982317098E-2</v>
      </c>
    </row>
    <row r="69" spans="1:29" x14ac:dyDescent="0.3">
      <c r="A69">
        <v>53</v>
      </c>
      <c r="B69" s="1">
        <v>43629</v>
      </c>
      <c r="C69" cm="1">
        <f t="array" ref="C69">INDEX('cum return'!$A$1:$AY$64,'corr top 3'!$A69,MATCH('corr top 3'!$C$15,'cum return'!$A$1:$AY$1,0))</f>
        <v>-0.1143161414256183</v>
      </c>
      <c r="D69">
        <v>4.0973820210257195E-3</v>
      </c>
      <c r="E69" cm="1">
        <f t="array" ref="E69">INDEX(std!$A$1:$AY$63,'corr top 3'!$A69,MATCH('corr top 3'!$C$15,std!$A$1:$AY$1,0))</f>
        <v>5.8776684335814231E-4</v>
      </c>
      <c r="F69">
        <f>'sp500'!D54</f>
        <v>6.755296905243425E-5</v>
      </c>
      <c r="AB69" s="29" t="s">
        <v>168</v>
      </c>
      <c r="AC69" s="16">
        <v>2.8326665389624139E-2</v>
      </c>
    </row>
    <row r="70" spans="1:29" x14ac:dyDescent="0.3">
      <c r="A70">
        <v>54</v>
      </c>
      <c r="B70" s="1">
        <v>43630</v>
      </c>
      <c r="C70" cm="1">
        <f t="array" ref="C70">INDEX('cum return'!$A$1:$AY$64,'corr top 3'!$A70,MATCH('corr top 3'!$C$15,'cum return'!$A$1:$AY$1,0))</f>
        <v>-0.13544763484433653</v>
      </c>
      <c r="D70">
        <v>-1.6115122119045866E-3</v>
      </c>
      <c r="E70" cm="1">
        <f t="array" ref="E70">INDEX(std!$A$1:$AY$63,'corr top 3'!$A70,MATCH('corr top 3'!$C$15,std!$A$1:$AY$1,0))</f>
        <v>5.5722585736928164E-4</v>
      </c>
      <c r="F70">
        <f>'sp500'!D55</f>
        <v>6.3655609205835246E-5</v>
      </c>
      <c r="AB70" s="29" t="s">
        <v>169</v>
      </c>
      <c r="AC70" s="16">
        <v>4.5867976730936011E-2</v>
      </c>
    </row>
    <row r="71" spans="1:29" x14ac:dyDescent="0.3">
      <c r="A71">
        <v>55</v>
      </c>
      <c r="B71" s="1">
        <v>43633</v>
      </c>
      <c r="C71" cm="1">
        <f t="array" ref="C71">INDEX('cum return'!$A$1:$AY$64,'corr top 3'!$A71,MATCH('corr top 3'!$C$15,'cum return'!$A$1:$AY$1,0))</f>
        <v>-0.1265340001192794</v>
      </c>
      <c r="D71">
        <v>9.3174944704665918E-4</v>
      </c>
      <c r="E71" cm="1">
        <f t="array" ref="E71">INDEX(std!$A$1:$AY$63,'corr top 3'!$A71,MATCH('corr top 3'!$C$15,std!$A$1:$AY$1,0))</f>
        <v>6.4145495906659477E-4</v>
      </c>
      <c r="F71">
        <f>'sp500'!D56</f>
        <v>5.9888362075409429E-5</v>
      </c>
      <c r="AB71" s="29" t="s">
        <v>170</v>
      </c>
      <c r="AC71" s="16">
        <v>7.2885179787819832E-2</v>
      </c>
    </row>
    <row r="72" spans="1:29" x14ac:dyDescent="0.3">
      <c r="A72">
        <v>56</v>
      </c>
      <c r="B72" s="1">
        <v>43634</v>
      </c>
      <c r="C72" cm="1">
        <f t="array" ref="C72">INDEX('cum return'!$A$1:$AY$64,'corr top 3'!$A72,MATCH('corr top 3'!$C$15,'cum return'!$A$1:$AY$1,0))</f>
        <v>-8.1255163710633349E-2</v>
      </c>
      <c r="D72">
        <v>9.7173998269550754E-3</v>
      </c>
      <c r="E72" cm="1">
        <f t="array" ref="E72">INDEX(std!$A$1:$AY$63,'corr top 3'!$A72,MATCH('corr top 3'!$C$15,std!$A$1:$AY$1,0))</f>
        <v>6.0334639812326097E-4</v>
      </c>
      <c r="F72">
        <f>'sp500'!D57</f>
        <v>6.1960731914699254E-5</v>
      </c>
      <c r="AB72" s="29" t="s">
        <v>171</v>
      </c>
      <c r="AC72" s="16">
        <v>7.4225210885790371E-2</v>
      </c>
    </row>
    <row r="73" spans="1:29" x14ac:dyDescent="0.3">
      <c r="A73">
        <v>57</v>
      </c>
      <c r="B73" s="1">
        <v>43635</v>
      </c>
      <c r="C73" cm="1">
        <f t="array" ref="C73">INDEX('cum return'!$A$1:$AY$64,'corr top 3'!$A73,MATCH('corr top 3'!$C$15,'cum return'!$A$1:$AY$1,0))</f>
        <v>-8.376443467590966E-2</v>
      </c>
      <c r="D73">
        <v>2.9851635678177502E-3</v>
      </c>
      <c r="E73" cm="1">
        <f t="array" ref="E73">INDEX(std!$A$1:$AY$63,'corr top 3'!$A73,MATCH('corr top 3'!$C$15,std!$A$1:$AY$1,0))</f>
        <v>5.6815219318766665E-4</v>
      </c>
      <c r="F73">
        <f>'sp500'!D58</f>
        <v>5.8777760091414881E-5</v>
      </c>
      <c r="AB73" s="29" t="s">
        <v>172</v>
      </c>
      <c r="AC73" s="16">
        <v>6.9013272437785322E-2</v>
      </c>
    </row>
    <row r="74" spans="1:29" x14ac:dyDescent="0.3">
      <c r="A74">
        <v>58</v>
      </c>
      <c r="B74" s="1">
        <v>43636</v>
      </c>
      <c r="C74" cm="1">
        <f t="array" ref="C74">INDEX('cum return'!$A$1:$AY$64,'corr top 3'!$A74,MATCH('corr top 3'!$C$15,'cum return'!$A$1:$AY$1,0))</f>
        <v>-7.966014493535245E-2</v>
      </c>
      <c r="D74">
        <v>9.4721852919279481E-3</v>
      </c>
      <c r="E74" cm="1">
        <f t="array" ref="E74">INDEX(std!$A$1:$AY$63,'corr top 3'!$A74,MATCH('corr top 3'!$C$15,std!$A$1:$AY$1,0))</f>
        <v>5.3810596671994887E-4</v>
      </c>
      <c r="F74">
        <f>'sp500'!D59</f>
        <v>6.0634432138206955E-5</v>
      </c>
      <c r="AB74" s="29" t="s">
        <v>173</v>
      </c>
      <c r="AC74" s="16">
        <v>7.2057686093817019E-2</v>
      </c>
    </row>
    <row r="75" spans="1:29" x14ac:dyDescent="0.3">
      <c r="A75">
        <v>59</v>
      </c>
      <c r="B75" s="1">
        <v>43637</v>
      </c>
      <c r="C75" cm="1">
        <f t="array" ref="C75">INDEX('cum return'!$A$1:$AY$64,'corr top 3'!$A75,MATCH('corr top 3'!$C$15,'cum return'!$A$1:$AY$1,0))</f>
        <v>-8.7835184923487519E-2</v>
      </c>
      <c r="D75">
        <v>-1.2592228928592908E-3</v>
      </c>
      <c r="E75" cm="1">
        <f t="array" ref="E75">INDEX(std!$A$1:$AY$63,'corr top 3'!$A75,MATCH('corr top 3'!$C$15,std!$A$1:$AY$1,0))</f>
        <v>5.1082246286185092E-4</v>
      </c>
      <c r="F75">
        <f>'sp500'!D60</f>
        <v>5.7091504747548587E-5</v>
      </c>
      <c r="AB75" s="29" t="s">
        <v>174</v>
      </c>
      <c r="AC75" s="16">
        <v>6.0975650220561839E-2</v>
      </c>
    </row>
    <row r="76" spans="1:29" x14ac:dyDescent="0.3">
      <c r="A76">
        <v>60</v>
      </c>
      <c r="B76" s="1">
        <v>43640</v>
      </c>
      <c r="C76" cm="1">
        <f t="array" ref="C76">INDEX('cum return'!$A$1:$AY$64,'corr top 3'!$A76,MATCH('corr top 3'!$C$15,'cum return'!$A$1:$AY$1,0))</f>
        <v>-7.866205289973216E-2</v>
      </c>
      <c r="D76">
        <v>-1.7318869151060623E-3</v>
      </c>
      <c r="E76" cm="1">
        <f t="array" ref="E76">INDEX(std!$A$1:$AY$63,'corr top 3'!$A76,MATCH('corr top 3'!$C$15,std!$A$1:$AY$1,0))</f>
        <v>5.0705914959224769E-4</v>
      </c>
      <c r="F76">
        <f>'sp500'!D61</f>
        <v>5.3845980399898604E-5</v>
      </c>
      <c r="AB76" s="29" t="s">
        <v>175</v>
      </c>
      <c r="AC76" s="16">
        <v>4.3131254125389651E-2</v>
      </c>
    </row>
    <row r="77" spans="1:29" x14ac:dyDescent="0.3">
      <c r="A77">
        <v>61</v>
      </c>
      <c r="B77" s="1">
        <v>43641</v>
      </c>
      <c r="C77" cm="1">
        <f t="array" ref="C77">INDEX('cum return'!$A$1:$AY$64,'corr top 3'!$A77,MATCH('corr top 3'!$C$15,'cum return'!$A$1:$AY$1,0))</f>
        <v>-9.9607961425833724E-2</v>
      </c>
      <c r="D77">
        <v>-9.4963973956755376E-3</v>
      </c>
      <c r="E77" cm="1">
        <f t="array" ref="E77">INDEX(std!$A$1:$AY$63,'corr top 3'!$A77,MATCH('corr top 3'!$C$15,std!$A$1:$AY$1,0))</f>
        <v>5.0122892871811472E-4</v>
      </c>
      <c r="F77">
        <f>'sp500'!D62</f>
        <v>5.6026115385700278E-5</v>
      </c>
      <c r="AB77" s="29" t="s">
        <v>176</v>
      </c>
      <c r="AC77" s="16">
        <v>5.8683571761189768E-2</v>
      </c>
    </row>
    <row r="78" spans="1:29" x14ac:dyDescent="0.3">
      <c r="A78">
        <v>62</v>
      </c>
      <c r="B78" s="1">
        <v>43642</v>
      </c>
      <c r="C78" cm="1">
        <f t="array" ref="C78">INDEX('cum return'!$A$1:$AY$64,'corr top 3'!$A78,MATCH('corr top 3'!$C$15,'cum return'!$A$1:$AY$1,0))</f>
        <v>-7.9155916215930433E-2</v>
      </c>
      <c r="D78">
        <v>-1.2339339216592693E-3</v>
      </c>
      <c r="E78" cm="1">
        <f t="array" ref="E78">INDEX(std!$A$1:$AY$63,'corr top 3'!$A78,MATCH('corr top 3'!$C$15,std!$A$1:$AY$1,0))</f>
        <v>4.8382247505721065E-4</v>
      </c>
      <c r="F78">
        <f>'sp500'!D63</f>
        <v>5.2755904037939539E-5</v>
      </c>
      <c r="AB78" s="29" t="s">
        <v>177</v>
      </c>
      <c r="AC78" s="16">
        <v>7.7074819135197092E-2</v>
      </c>
    </row>
    <row r="79" spans="1:29" x14ac:dyDescent="0.3">
      <c r="A79">
        <v>63</v>
      </c>
      <c r="B79" s="1">
        <v>43643</v>
      </c>
      <c r="C79" cm="1">
        <f t="array" ref="C79">INDEX('cum return'!$A$1:$AY$64,'corr top 3'!$A79,MATCH('corr top 3'!$C$15,'cum return'!$A$1:$AY$1,0))</f>
        <v>-6.4519826308963801E-2</v>
      </c>
      <c r="D79">
        <v>3.8231756993074573E-3</v>
      </c>
      <c r="E79" cm="1">
        <f t="array" ref="E79">INDEX(std!$A$1:$AY$63,'corr top 3'!$A79,MATCH('corr top 3'!$C$15,std!$A$1:$AY$1,0))</f>
        <v>4.5582643762153026E-4</v>
      </c>
      <c r="F79">
        <f>'sp500'!D64</f>
        <v>5.0467550141329671E-5</v>
      </c>
      <c r="AB79" s="29" t="s">
        <v>178</v>
      </c>
      <c r="AC79" s="16">
        <v>7.7426185874728715E-2</v>
      </c>
    </row>
    <row r="80" spans="1:29" x14ac:dyDescent="0.3">
      <c r="A80">
        <v>64</v>
      </c>
      <c r="B80" s="1">
        <v>43644</v>
      </c>
      <c r="C80" cm="1">
        <f t="array" ref="C80">INDEX('cum return'!$A$1:$AY$64,'corr top 3'!$A80,MATCH('corr top 3'!$C$15,'cum return'!$A$1:$AY$1,0))</f>
        <v>-6.0361281637415609E-2</v>
      </c>
      <c r="D80">
        <v>5.7574526650578939E-3</v>
      </c>
      <c r="E80" t="e" cm="1">
        <f t="array" ref="E80">INDEX(std!$A$1:$AY$63,'corr top 3'!$A80,MATCH('corr top 3'!$C$15,std!$A$1:$AY$1,0))</f>
        <v>#REF!</v>
      </c>
      <c r="F80">
        <f>'sp500'!D65</f>
        <v>4.9428392804272821E-5</v>
      </c>
      <c r="AB80" s="29" t="s">
        <v>55</v>
      </c>
      <c r="AC80" s="16">
        <v>0.34328041634168027</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6"/>
  <sheetViews>
    <sheetView workbookViewId="0">
      <selection activeCell="AO27" sqref="AO27"/>
    </sheetView>
  </sheetViews>
  <sheetFormatPr defaultRowHeight="14.4" x14ac:dyDescent="0.3"/>
  <cols>
    <col min="1" max="1" width="10.33203125" bestFit="1" customWidth="1"/>
    <col min="4" max="4" width="12" bestFit="1" customWidth="1"/>
  </cols>
  <sheetData>
    <row r="1" spans="1:4" x14ac:dyDescent="0.3">
      <c r="A1" t="s">
        <v>115</v>
      </c>
      <c r="B1" t="s">
        <v>181</v>
      </c>
      <c r="D1">
        <v>0.94</v>
      </c>
    </row>
    <row r="2" spans="1:4" x14ac:dyDescent="0.3">
      <c r="A2" s="1">
        <v>43553</v>
      </c>
      <c r="B2">
        <v>2834.3999020000001</v>
      </c>
    </row>
    <row r="3" spans="1:4" x14ac:dyDescent="0.3">
      <c r="A3" s="1">
        <v>43556</v>
      </c>
      <c r="B3">
        <v>2867.1899410000001</v>
      </c>
      <c r="C3">
        <v>0</v>
      </c>
      <c r="D3">
        <f>_xlfn.VAR.P(C3:C66)</f>
        <v>4.9638522359511814E-5</v>
      </c>
    </row>
    <row r="4" spans="1:4" x14ac:dyDescent="0.3">
      <c r="A4" s="1">
        <v>43557</v>
      </c>
      <c r="B4">
        <v>2867.23999</v>
      </c>
      <c r="C4">
        <f t="shared" ref="C4:C66" si="0">B4/B3-1</f>
        <v>1.7455767155283297E-5</v>
      </c>
      <c r="D4">
        <f>(1-$D$1)*C4^2+$D$1*D3</f>
        <v>4.666022930016952E-5</v>
      </c>
    </row>
    <row r="5" spans="1:4" x14ac:dyDescent="0.3">
      <c r="A5" s="1">
        <v>43558</v>
      </c>
      <c r="B5">
        <v>2873.3999020000001</v>
      </c>
      <c r="C5">
        <f t="shared" si="0"/>
        <v>2.1483768437535744E-3</v>
      </c>
      <c r="D5">
        <f t="shared" ref="D5:D66" si="1">(1-$D$1)*C5^2+$D$1*D4</f>
        <v>4.4137546925925943E-5</v>
      </c>
    </row>
    <row r="6" spans="1:4" x14ac:dyDescent="0.3">
      <c r="A6" s="1">
        <v>43559</v>
      </c>
      <c r="B6">
        <v>2879.389893</v>
      </c>
      <c r="C6">
        <f t="shared" si="0"/>
        <v>2.0846353463821465E-3</v>
      </c>
      <c r="D6">
        <f t="shared" si="1"/>
        <v>4.1750036382013537E-5</v>
      </c>
    </row>
    <row r="7" spans="1:4" x14ac:dyDescent="0.3">
      <c r="A7" s="1">
        <v>43560</v>
      </c>
      <c r="B7">
        <v>2892.73999</v>
      </c>
      <c r="C7">
        <f t="shared" si="0"/>
        <v>4.636432541648805E-3</v>
      </c>
      <c r="D7">
        <f t="shared" si="1"/>
        <v>4.0534824601888327E-5</v>
      </c>
    </row>
    <row r="8" spans="1:4" x14ac:dyDescent="0.3">
      <c r="A8" s="1">
        <v>43563</v>
      </c>
      <c r="B8">
        <v>2895.7700199999999</v>
      </c>
      <c r="C8">
        <f t="shared" si="0"/>
        <v>1.0474601970706932E-3</v>
      </c>
      <c r="D8">
        <f t="shared" si="1"/>
        <v>3.8168565497641868E-5</v>
      </c>
    </row>
    <row r="9" spans="1:4" x14ac:dyDescent="0.3">
      <c r="A9" s="1">
        <v>43564</v>
      </c>
      <c r="B9">
        <v>2878.1999510000001</v>
      </c>
      <c r="C9">
        <f t="shared" si="0"/>
        <v>-6.0674946140922836E-3</v>
      </c>
      <c r="D9">
        <f t="shared" si="1"/>
        <v>3.8087321021305685E-5</v>
      </c>
    </row>
    <row r="10" spans="1:4" x14ac:dyDescent="0.3">
      <c r="A10" s="1">
        <v>43565</v>
      </c>
      <c r="B10">
        <v>2888.209961</v>
      </c>
      <c r="C10">
        <f t="shared" si="0"/>
        <v>3.4778716456171921E-3</v>
      </c>
      <c r="D10">
        <f t="shared" si="1"/>
        <v>3.6527817231030628E-5</v>
      </c>
    </row>
    <row r="11" spans="1:4" x14ac:dyDescent="0.3">
      <c r="A11" s="1">
        <v>43566</v>
      </c>
      <c r="B11">
        <v>2888.320068</v>
      </c>
      <c r="C11">
        <f t="shared" si="0"/>
        <v>3.8122920939631655E-5</v>
      </c>
      <c r="D11">
        <f t="shared" si="1"/>
        <v>3.4336235398594847E-5</v>
      </c>
    </row>
    <row r="12" spans="1:4" x14ac:dyDescent="0.3">
      <c r="A12" s="1">
        <v>43567</v>
      </c>
      <c r="B12">
        <v>2907.4099120000001</v>
      </c>
      <c r="C12">
        <f t="shared" si="0"/>
        <v>6.6093242959803788E-3</v>
      </c>
      <c r="D12">
        <f t="shared" si="1"/>
        <v>3.4897051333645344E-5</v>
      </c>
    </row>
    <row r="13" spans="1:4" x14ac:dyDescent="0.3">
      <c r="A13" s="1">
        <v>43570</v>
      </c>
      <c r="B13">
        <v>2905.580078</v>
      </c>
      <c r="C13">
        <f t="shared" si="0"/>
        <v>-6.2936911387956318E-4</v>
      </c>
      <c r="D13">
        <f t="shared" si="1"/>
        <v>3.2826994582516958E-5</v>
      </c>
    </row>
    <row r="14" spans="1:4" x14ac:dyDescent="0.3">
      <c r="A14" s="1">
        <v>43571</v>
      </c>
      <c r="B14">
        <v>2907.0600589999999</v>
      </c>
      <c r="C14">
        <f t="shared" si="0"/>
        <v>5.0935818675434952E-4</v>
      </c>
      <c r="D14">
        <f t="shared" si="1"/>
        <v>3.0872941653310758E-5</v>
      </c>
    </row>
    <row r="15" spans="1:4" x14ac:dyDescent="0.3">
      <c r="A15" s="1">
        <v>43572</v>
      </c>
      <c r="B15">
        <v>2900.4499510000001</v>
      </c>
      <c r="C15">
        <f t="shared" si="0"/>
        <v>-2.27381198387544E-3</v>
      </c>
      <c r="D15">
        <f t="shared" si="1"/>
        <v>2.9330778410393043E-5</v>
      </c>
    </row>
    <row r="16" spans="1:4" x14ac:dyDescent="0.3">
      <c r="A16" s="1">
        <v>43573</v>
      </c>
      <c r="B16">
        <v>2905.030029</v>
      </c>
      <c r="C16">
        <f t="shared" si="0"/>
        <v>1.5790922365066518E-3</v>
      </c>
      <c r="D16">
        <f t="shared" si="1"/>
        <v>2.7720543643253196E-5</v>
      </c>
    </row>
    <row r="17" spans="1:4" x14ac:dyDescent="0.3">
      <c r="A17" s="1">
        <v>43577</v>
      </c>
      <c r="B17">
        <v>2907.969971</v>
      </c>
      <c r="C17">
        <f t="shared" si="0"/>
        <v>1.0120177659616036E-3</v>
      </c>
      <c r="D17">
        <f t="shared" si="1"/>
        <v>2.6118761822175317E-5</v>
      </c>
    </row>
    <row r="18" spans="1:4" x14ac:dyDescent="0.3">
      <c r="A18" s="1">
        <v>43578</v>
      </c>
      <c r="B18">
        <v>2933.679932</v>
      </c>
      <c r="C18">
        <f t="shared" si="0"/>
        <v>8.8412058089990531E-3</v>
      </c>
      <c r="D18">
        <f t="shared" si="1"/>
        <v>2.9241651322269518E-5</v>
      </c>
    </row>
    <row r="19" spans="1:4" x14ac:dyDescent="0.3">
      <c r="A19" s="1">
        <v>43579</v>
      </c>
      <c r="B19">
        <v>2927.25</v>
      </c>
      <c r="C19">
        <f t="shared" si="0"/>
        <v>-2.1917632969649103E-3</v>
      </c>
      <c r="D19">
        <f t="shared" si="1"/>
        <v>2.7775381823928694E-5</v>
      </c>
    </row>
    <row r="20" spans="1:4" x14ac:dyDescent="0.3">
      <c r="A20" s="1">
        <v>43580</v>
      </c>
      <c r="B20">
        <v>2926.169922</v>
      </c>
      <c r="C20">
        <f t="shared" si="0"/>
        <v>-3.6897361004351037E-4</v>
      </c>
      <c r="D20">
        <f t="shared" si="1"/>
        <v>2.6117027405987484E-5</v>
      </c>
    </row>
    <row r="21" spans="1:4" x14ac:dyDescent="0.3">
      <c r="A21" s="1">
        <v>43581</v>
      </c>
      <c r="B21">
        <v>2939.8798830000001</v>
      </c>
      <c r="C21">
        <f t="shared" si="0"/>
        <v>4.685292161922483E-3</v>
      </c>
      <c r="D21">
        <f t="shared" si="1"/>
        <v>2.5867123520182568E-5</v>
      </c>
    </row>
    <row r="22" spans="1:4" x14ac:dyDescent="0.3">
      <c r="A22" s="1">
        <v>43584</v>
      </c>
      <c r="B22">
        <v>2943.030029</v>
      </c>
      <c r="C22">
        <f t="shared" si="0"/>
        <v>1.0715220095269817E-3</v>
      </c>
      <c r="D22">
        <f t="shared" si="1"/>
        <v>2.4383985673985656E-5</v>
      </c>
    </row>
    <row r="23" spans="1:4" x14ac:dyDescent="0.3">
      <c r="A23" s="1">
        <v>43585</v>
      </c>
      <c r="B23">
        <v>2945.830078</v>
      </c>
      <c r="C23">
        <f t="shared" si="0"/>
        <v>9.5141706758306022E-4</v>
      </c>
      <c r="D23">
        <f t="shared" si="1"/>
        <v>2.2975258199735816E-5</v>
      </c>
    </row>
    <row r="24" spans="1:4" x14ac:dyDescent="0.3">
      <c r="A24" s="1">
        <v>43586</v>
      </c>
      <c r="B24">
        <v>2923.7299800000001</v>
      </c>
      <c r="C24">
        <f t="shared" si="0"/>
        <v>-7.5021631984300008E-3</v>
      </c>
      <c r="D24">
        <f t="shared" si="1"/>
        <v>2.4973689867104316E-5</v>
      </c>
    </row>
    <row r="25" spans="1:4" x14ac:dyDescent="0.3">
      <c r="A25" s="1">
        <v>43587</v>
      </c>
      <c r="B25">
        <v>2917.5200199999999</v>
      </c>
      <c r="C25">
        <f t="shared" si="0"/>
        <v>-2.1239854714627526E-3</v>
      </c>
      <c r="D25">
        <f t="shared" si="1"/>
        <v>2.3745947332057143E-5</v>
      </c>
    </row>
    <row r="26" spans="1:4" x14ac:dyDescent="0.3">
      <c r="A26" s="1">
        <v>43588</v>
      </c>
      <c r="B26">
        <v>2945.639893</v>
      </c>
      <c r="C26">
        <f t="shared" si="0"/>
        <v>9.6382793630325203E-3</v>
      </c>
      <c r="D26">
        <f t="shared" si="1"/>
        <v>2.7894976236925233E-5</v>
      </c>
    </row>
    <row r="27" spans="1:4" x14ac:dyDescent="0.3">
      <c r="A27" s="1">
        <v>43591</v>
      </c>
      <c r="B27">
        <v>2932.469971</v>
      </c>
      <c r="C27">
        <f t="shared" si="0"/>
        <v>-4.4709884705517178E-3</v>
      </c>
      <c r="D27">
        <f t="shared" si="1"/>
        <v>2.7420661936938102E-5</v>
      </c>
    </row>
    <row r="28" spans="1:4" x14ac:dyDescent="0.3">
      <c r="A28" s="1">
        <v>43592</v>
      </c>
      <c r="B28">
        <v>2884.0500489999999</v>
      </c>
      <c r="C28">
        <f t="shared" si="0"/>
        <v>-1.6511651433377961E-2</v>
      </c>
      <c r="D28">
        <f t="shared" si="1"/>
        <v>4.2133500204164179E-5</v>
      </c>
    </row>
    <row r="29" spans="1:4" x14ac:dyDescent="0.3">
      <c r="A29" s="1">
        <v>43593</v>
      </c>
      <c r="B29">
        <v>2879.419922</v>
      </c>
      <c r="C29">
        <f t="shared" si="0"/>
        <v>-1.6054253294270904E-3</v>
      </c>
      <c r="D29">
        <f t="shared" si="1"/>
        <v>3.976013362121629E-5</v>
      </c>
    </row>
    <row r="30" spans="1:4" x14ac:dyDescent="0.3">
      <c r="A30" s="1">
        <v>43594</v>
      </c>
      <c r="B30">
        <v>2870.719971</v>
      </c>
      <c r="C30">
        <f t="shared" si="0"/>
        <v>-3.0214248826746504E-3</v>
      </c>
      <c r="D30">
        <f t="shared" si="1"/>
        <v>3.7922266103242042E-5</v>
      </c>
    </row>
    <row r="31" spans="1:4" x14ac:dyDescent="0.3">
      <c r="A31" s="1">
        <v>43595</v>
      </c>
      <c r="B31">
        <v>2881.3999020000001</v>
      </c>
      <c r="C31">
        <f t="shared" si="0"/>
        <v>3.7202970362448795E-3</v>
      </c>
      <c r="D31">
        <f t="shared" si="1"/>
        <v>3.6477366739321064E-5</v>
      </c>
    </row>
    <row r="32" spans="1:4" x14ac:dyDescent="0.3">
      <c r="A32" s="1">
        <v>43598</v>
      </c>
      <c r="B32">
        <v>2811.8701169999999</v>
      </c>
      <c r="C32">
        <f t="shared" si="0"/>
        <v>-2.4130557147495901E-2</v>
      </c>
      <c r="D32">
        <f t="shared" si="1"/>
        <v>6.9225752029875752E-5</v>
      </c>
    </row>
    <row r="33" spans="1:4" x14ac:dyDescent="0.3">
      <c r="A33" s="1">
        <v>43599</v>
      </c>
      <c r="B33">
        <v>2834.4099120000001</v>
      </c>
      <c r="C33">
        <f t="shared" si="0"/>
        <v>8.0159445714540478E-3</v>
      </c>
      <c r="D33">
        <f t="shared" si="1"/>
        <v>6.8927528950440617E-5</v>
      </c>
    </row>
    <row r="34" spans="1:4" x14ac:dyDescent="0.3">
      <c r="A34" s="1">
        <v>43600</v>
      </c>
      <c r="B34">
        <v>2850.959961</v>
      </c>
      <c r="C34">
        <f t="shared" si="0"/>
        <v>5.8389751355061303E-3</v>
      </c>
      <c r="D34">
        <f t="shared" si="1"/>
        <v>6.6837495051397713E-5</v>
      </c>
    </row>
    <row r="35" spans="1:4" x14ac:dyDescent="0.3">
      <c r="A35" s="1">
        <v>43601</v>
      </c>
      <c r="B35">
        <v>2876.320068</v>
      </c>
      <c r="C35">
        <f t="shared" si="0"/>
        <v>8.8952869724290284E-3</v>
      </c>
      <c r="D35">
        <f t="shared" si="1"/>
        <v>6.7574813167625792E-5</v>
      </c>
    </row>
    <row r="36" spans="1:4" x14ac:dyDescent="0.3">
      <c r="A36" s="1">
        <v>43602</v>
      </c>
      <c r="B36">
        <v>2859.530029</v>
      </c>
      <c r="C36">
        <f t="shared" si="0"/>
        <v>-5.8373333297621066E-3</v>
      </c>
      <c r="D36">
        <f t="shared" si="1"/>
        <v>6.5564792001733332E-5</v>
      </c>
    </row>
    <row r="37" spans="1:4" x14ac:dyDescent="0.3">
      <c r="A37" s="1">
        <v>43605</v>
      </c>
      <c r="B37">
        <v>2840.2299800000001</v>
      </c>
      <c r="C37">
        <f t="shared" si="0"/>
        <v>-6.7493779761946815E-3</v>
      </c>
      <c r="D37">
        <f t="shared" si="1"/>
        <v>6.4364150665561837E-5</v>
      </c>
    </row>
    <row r="38" spans="1:4" x14ac:dyDescent="0.3">
      <c r="A38" s="1">
        <v>43606</v>
      </c>
      <c r="B38">
        <v>2864.360107</v>
      </c>
      <c r="C38">
        <f t="shared" si="0"/>
        <v>8.4958356083544295E-3</v>
      </c>
      <c r="D38">
        <f t="shared" si="1"/>
        <v>6.4833054986679117E-5</v>
      </c>
    </row>
    <row r="39" spans="1:4" x14ac:dyDescent="0.3">
      <c r="A39" s="1">
        <v>43607</v>
      </c>
      <c r="B39">
        <v>2856.2700199999999</v>
      </c>
      <c r="C39">
        <f t="shared" si="0"/>
        <v>-2.8243959201321722E-3</v>
      </c>
      <c r="D39">
        <f t="shared" si="1"/>
        <v>6.1421704426297926E-5</v>
      </c>
    </row>
    <row r="40" spans="1:4" x14ac:dyDescent="0.3">
      <c r="A40" s="1">
        <v>43608</v>
      </c>
      <c r="B40">
        <v>2822.23999</v>
      </c>
      <c r="C40">
        <f t="shared" si="0"/>
        <v>-1.191415018948383E-2</v>
      </c>
      <c r="D40">
        <f t="shared" si="1"/>
        <v>6.6253220644974707E-5</v>
      </c>
    </row>
    <row r="41" spans="1:4" x14ac:dyDescent="0.3">
      <c r="A41" s="1">
        <v>43609</v>
      </c>
      <c r="B41">
        <v>2826.0600589999999</v>
      </c>
      <c r="C41">
        <f t="shared" si="0"/>
        <v>1.3535592343441039E-3</v>
      </c>
      <c r="D41">
        <f t="shared" si="1"/>
        <v>6.2387954762328914E-5</v>
      </c>
    </row>
    <row r="42" spans="1:4" x14ac:dyDescent="0.3">
      <c r="A42" s="1">
        <v>43613</v>
      </c>
      <c r="B42">
        <v>2802.389893</v>
      </c>
      <c r="C42">
        <f t="shared" si="0"/>
        <v>-8.3756769162137701E-3</v>
      </c>
      <c r="D42">
        <f t="shared" si="1"/>
        <v>6.2853795304876957E-5</v>
      </c>
    </row>
    <row r="43" spans="1:4" x14ac:dyDescent="0.3">
      <c r="A43" s="1">
        <v>43614</v>
      </c>
      <c r="B43">
        <v>2783.0200199999999</v>
      </c>
      <c r="C43">
        <f t="shared" si="0"/>
        <v>-6.9119122390440824E-3</v>
      </c>
      <c r="D43">
        <f t="shared" si="1"/>
        <v>6.1949039434599181E-5</v>
      </c>
    </row>
    <row r="44" spans="1:4" x14ac:dyDescent="0.3">
      <c r="A44" s="1">
        <v>43615</v>
      </c>
      <c r="B44">
        <v>2788.860107</v>
      </c>
      <c r="C44">
        <f t="shared" si="0"/>
        <v>2.0984710702871556E-3</v>
      </c>
      <c r="D44">
        <f t="shared" si="1"/>
        <v>5.8496311918493154E-5</v>
      </c>
    </row>
    <row r="45" spans="1:4" x14ac:dyDescent="0.3">
      <c r="A45" s="1">
        <v>43616</v>
      </c>
      <c r="B45">
        <v>2752.0600589999999</v>
      </c>
      <c r="C45">
        <f t="shared" si="0"/>
        <v>-1.3195372513534309E-2</v>
      </c>
      <c r="D45">
        <f t="shared" si="1"/>
        <v>6.5433604549639782E-5</v>
      </c>
    </row>
    <row r="46" spans="1:4" x14ac:dyDescent="0.3">
      <c r="A46" s="1">
        <v>43619</v>
      </c>
      <c r="B46">
        <v>2744.4499510000001</v>
      </c>
      <c r="C46">
        <f t="shared" si="0"/>
        <v>-2.7652405241348488E-3</v>
      </c>
      <c r="D46">
        <f t="shared" si="1"/>
        <v>6.1966381586040444E-5</v>
      </c>
    </row>
    <row r="47" spans="1:4" x14ac:dyDescent="0.3">
      <c r="A47" s="1">
        <v>43620</v>
      </c>
      <c r="B47">
        <v>2803.2700199999999</v>
      </c>
      <c r="C47">
        <f t="shared" si="0"/>
        <v>2.1432370802960898E-2</v>
      </c>
      <c r="D47">
        <f t="shared" si="1"/>
        <v>8.5809189785014694E-5</v>
      </c>
    </row>
    <row r="48" spans="1:4" x14ac:dyDescent="0.3">
      <c r="A48" s="1">
        <v>43621</v>
      </c>
      <c r="B48">
        <v>2826.1499020000001</v>
      </c>
      <c r="C48">
        <f t="shared" si="0"/>
        <v>8.1618544902071211E-3</v>
      </c>
      <c r="D48">
        <f t="shared" si="1"/>
        <v>8.465759052107266E-5</v>
      </c>
    </row>
    <row r="49" spans="1:4" x14ac:dyDescent="0.3">
      <c r="A49" s="1">
        <v>43622</v>
      </c>
      <c r="B49">
        <v>2843.48999</v>
      </c>
      <c r="C49">
        <f t="shared" si="0"/>
        <v>6.1355867881349724E-3</v>
      </c>
      <c r="D49">
        <f t="shared" si="1"/>
        <v>8.1836860603892478E-5</v>
      </c>
    </row>
    <row r="50" spans="1:4" x14ac:dyDescent="0.3">
      <c r="A50" s="1">
        <v>43623</v>
      </c>
      <c r="B50">
        <v>2873.3400879999999</v>
      </c>
      <c r="C50">
        <f t="shared" si="0"/>
        <v>1.0497697584650245E-2</v>
      </c>
      <c r="D50">
        <f t="shared" si="1"/>
        <v>8.3538748242385232E-5</v>
      </c>
    </row>
    <row r="51" spans="1:4" x14ac:dyDescent="0.3">
      <c r="A51" s="1">
        <v>43626</v>
      </c>
      <c r="B51">
        <v>2886.7299800000001</v>
      </c>
      <c r="C51">
        <f t="shared" si="0"/>
        <v>4.6600442655293506E-3</v>
      </c>
      <c r="D51">
        <f t="shared" si="1"/>
        <v>7.9829384101243701E-5</v>
      </c>
    </row>
    <row r="52" spans="1:4" x14ac:dyDescent="0.3">
      <c r="A52" s="1">
        <v>43627</v>
      </c>
      <c r="B52">
        <v>2885.719971</v>
      </c>
      <c r="C52">
        <f t="shared" si="0"/>
        <v>-3.4987997041557861E-4</v>
      </c>
      <c r="D52">
        <f t="shared" si="1"/>
        <v>7.5046966014790959E-5</v>
      </c>
    </row>
    <row r="53" spans="1:4" x14ac:dyDescent="0.3">
      <c r="A53" s="1">
        <v>43628</v>
      </c>
      <c r="B53">
        <v>2879.8400879999999</v>
      </c>
      <c r="C53">
        <f t="shared" si="0"/>
        <v>-2.0375792034881268E-3</v>
      </c>
      <c r="D53">
        <f t="shared" si="1"/>
        <v>7.0793251794532732E-5</v>
      </c>
    </row>
    <row r="54" spans="1:4" x14ac:dyDescent="0.3">
      <c r="A54" s="1">
        <v>43629</v>
      </c>
      <c r="B54">
        <v>2891.639893</v>
      </c>
      <c r="C54">
        <f t="shared" si="0"/>
        <v>4.0973820210257195E-3</v>
      </c>
      <c r="D54">
        <f t="shared" si="1"/>
        <v>6.755296905243425E-5</v>
      </c>
    </row>
    <row r="55" spans="1:4" x14ac:dyDescent="0.3">
      <c r="A55" s="1">
        <v>43630</v>
      </c>
      <c r="B55">
        <v>2886.9799800000001</v>
      </c>
      <c r="C55">
        <f t="shared" si="0"/>
        <v>-1.6115122119045866E-3</v>
      </c>
      <c r="D55">
        <f t="shared" si="1"/>
        <v>6.3655609205835246E-5</v>
      </c>
    </row>
    <row r="56" spans="1:4" x14ac:dyDescent="0.3">
      <c r="A56" s="1">
        <v>43633</v>
      </c>
      <c r="B56">
        <v>2889.669922</v>
      </c>
      <c r="C56">
        <f t="shared" si="0"/>
        <v>9.3174944704665918E-4</v>
      </c>
      <c r="D56">
        <f t="shared" si="1"/>
        <v>5.9888362075409429E-5</v>
      </c>
    </row>
    <row r="57" spans="1:4" x14ac:dyDescent="0.3">
      <c r="A57" s="1">
        <v>43634</v>
      </c>
      <c r="B57">
        <v>2917.75</v>
      </c>
      <c r="C57">
        <f t="shared" si="0"/>
        <v>9.7173998269550754E-3</v>
      </c>
      <c r="D57">
        <f t="shared" si="1"/>
        <v>6.1960731914699254E-5</v>
      </c>
    </row>
    <row r="58" spans="1:4" x14ac:dyDescent="0.3">
      <c r="A58" s="1">
        <v>43635</v>
      </c>
      <c r="B58">
        <v>2926.459961</v>
      </c>
      <c r="C58">
        <f t="shared" si="0"/>
        <v>2.9851635678177502E-3</v>
      </c>
      <c r="D58">
        <f t="shared" si="1"/>
        <v>5.8777760091414881E-5</v>
      </c>
    </row>
    <row r="59" spans="1:4" x14ac:dyDescent="0.3">
      <c r="A59" s="1">
        <v>43636</v>
      </c>
      <c r="B59">
        <v>2954.179932</v>
      </c>
      <c r="C59">
        <f t="shared" si="0"/>
        <v>9.4721852919279481E-3</v>
      </c>
      <c r="D59">
        <f t="shared" si="1"/>
        <v>6.0634432138206955E-5</v>
      </c>
    </row>
    <row r="60" spans="1:4" x14ac:dyDescent="0.3">
      <c r="A60" s="1">
        <v>43637</v>
      </c>
      <c r="B60">
        <v>2950.459961</v>
      </c>
      <c r="C60">
        <f t="shared" si="0"/>
        <v>-1.2592228928592908E-3</v>
      </c>
      <c r="D60">
        <f t="shared" si="1"/>
        <v>5.7091504747548587E-5</v>
      </c>
    </row>
    <row r="61" spans="1:4" x14ac:dyDescent="0.3">
      <c r="A61" s="1">
        <v>43640</v>
      </c>
      <c r="B61">
        <v>2945.3500979999999</v>
      </c>
      <c r="C61">
        <f t="shared" si="0"/>
        <v>-1.7318869151060623E-3</v>
      </c>
      <c r="D61">
        <f t="shared" si="1"/>
        <v>5.3845980399898604E-5</v>
      </c>
    </row>
    <row r="62" spans="1:4" x14ac:dyDescent="0.3">
      <c r="A62" s="1">
        <v>43641</v>
      </c>
      <c r="B62">
        <v>2917.3798830000001</v>
      </c>
      <c r="C62">
        <f t="shared" si="0"/>
        <v>-9.4963973956755376E-3</v>
      </c>
      <c r="D62">
        <f t="shared" si="1"/>
        <v>5.6026115385700278E-5</v>
      </c>
    </row>
    <row r="63" spans="1:4" x14ac:dyDescent="0.3">
      <c r="A63" s="1">
        <v>43642</v>
      </c>
      <c r="B63">
        <v>2913.780029</v>
      </c>
      <c r="C63">
        <f t="shared" si="0"/>
        <v>-1.2339339216592693E-3</v>
      </c>
      <c r="D63">
        <f t="shared" si="1"/>
        <v>5.2755904037939539E-5</v>
      </c>
    </row>
    <row r="64" spans="1:4" x14ac:dyDescent="0.3">
      <c r="A64" s="1">
        <v>43643</v>
      </c>
      <c r="B64">
        <v>2924.919922</v>
      </c>
      <c r="C64">
        <f t="shared" si="0"/>
        <v>3.8231756993074573E-3</v>
      </c>
      <c r="D64">
        <f t="shared" si="1"/>
        <v>5.0467550141329671E-5</v>
      </c>
    </row>
    <row r="65" spans="1:4" x14ac:dyDescent="0.3">
      <c r="A65" s="1">
        <v>43644</v>
      </c>
      <c r="B65">
        <v>2941.76001</v>
      </c>
      <c r="C65">
        <f t="shared" si="0"/>
        <v>5.7574526650578939E-3</v>
      </c>
      <c r="D65">
        <f t="shared" si="1"/>
        <v>4.9428392804272821E-5</v>
      </c>
    </row>
    <row r="66" spans="1:4" x14ac:dyDescent="0.3">
      <c r="A66" s="1">
        <v>43647</v>
      </c>
      <c r="B66">
        <v>2964.330078</v>
      </c>
      <c r="C66">
        <f t="shared" si="0"/>
        <v>7.6723009094137318E-3</v>
      </c>
      <c r="D66">
        <f t="shared" si="1"/>
        <v>4.9994541310691898E-5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L53"/>
  <sheetViews>
    <sheetView workbookViewId="0">
      <selection activeCell="AO27" sqref="AO27"/>
    </sheetView>
  </sheetViews>
  <sheetFormatPr defaultRowHeight="14.4" x14ac:dyDescent="0.3"/>
  <cols>
    <col min="2" max="2" width="21.109375" bestFit="1" customWidth="1"/>
    <col min="3" max="3" width="37.88671875" bestFit="1" customWidth="1"/>
    <col min="5" max="5" width="9.21875" bestFit="1" customWidth="1"/>
    <col min="8" max="8" width="23.77734375" customWidth="1"/>
    <col min="9" max="9" width="15.6640625" bestFit="1" customWidth="1"/>
    <col min="10" max="10" width="19.21875" bestFit="1" customWidth="1"/>
    <col min="11" max="11" width="12.5546875" bestFit="1" customWidth="1"/>
    <col min="12" max="12" width="27.88671875" bestFit="1" customWidth="1"/>
    <col min="13" max="13" width="24.88671875" bestFit="1" customWidth="1"/>
    <col min="14" max="14" width="18" bestFit="1" customWidth="1"/>
    <col min="15" max="15" width="9.44140625" bestFit="1" customWidth="1"/>
    <col min="16" max="16" width="9.21875" bestFit="1" customWidth="1"/>
    <col min="17" max="17" width="19.44140625" bestFit="1" customWidth="1"/>
    <col min="18" max="18" width="15.109375" bestFit="1" customWidth="1"/>
    <col min="19" max="19" width="13.33203125" bestFit="1" customWidth="1"/>
    <col min="20" max="20" width="12.77734375" bestFit="1" customWidth="1"/>
    <col min="21" max="21" width="19.44140625" bestFit="1" customWidth="1"/>
    <col min="22" max="22" width="12.6640625" bestFit="1" customWidth="1"/>
    <col min="23" max="23" width="12.21875" bestFit="1" customWidth="1"/>
    <col min="24" max="24" width="12.5546875" bestFit="1" customWidth="1"/>
    <col min="25" max="25" width="11.109375" bestFit="1" customWidth="1"/>
    <col min="26" max="26" width="21" bestFit="1" customWidth="1"/>
    <col min="27" max="27" width="12.77734375" bestFit="1" customWidth="1"/>
    <col min="28" max="28" width="13.109375" bestFit="1" customWidth="1"/>
    <col min="29" max="29" width="13.33203125" bestFit="1" customWidth="1"/>
    <col min="30" max="30" width="22.6640625" bestFit="1" customWidth="1"/>
    <col min="31" max="31" width="11.77734375" bestFit="1" customWidth="1"/>
    <col min="32" max="32" width="14.109375" bestFit="1" customWidth="1"/>
    <col min="33" max="33" width="11.5546875" bestFit="1" customWidth="1"/>
    <col min="34" max="34" width="9.77734375" bestFit="1" customWidth="1"/>
    <col min="35" max="35" width="20.21875" bestFit="1" customWidth="1"/>
    <col min="36" max="36" width="15.6640625" bestFit="1" customWidth="1"/>
    <col min="37" max="37" width="12.5546875" bestFit="1" customWidth="1"/>
    <col min="38" max="39" width="14.21875" bestFit="1" customWidth="1"/>
    <col min="40" max="40" width="28.77734375" bestFit="1" customWidth="1"/>
    <col min="41" max="41" width="20.88671875" bestFit="1" customWidth="1"/>
    <col min="42" max="42" width="17.6640625" bestFit="1" customWidth="1"/>
    <col min="43" max="43" width="4.77734375" bestFit="1" customWidth="1"/>
    <col min="44" max="44" width="15.33203125" bestFit="1" customWidth="1"/>
    <col min="45" max="45" width="10.109375" bestFit="1" customWidth="1"/>
    <col min="46" max="46" width="17" bestFit="1" customWidth="1"/>
    <col min="47" max="47" width="11.21875" bestFit="1" customWidth="1"/>
    <col min="48" max="48" width="16" bestFit="1" customWidth="1"/>
    <col min="49" max="49" width="6.21875" bestFit="1" customWidth="1"/>
    <col min="50" max="50" width="15.44140625" bestFit="1" customWidth="1"/>
    <col min="51" max="51" width="13.88671875" bestFit="1" customWidth="1"/>
    <col min="52" max="52" width="17.44140625" bestFit="1" customWidth="1"/>
    <col min="53" max="53" width="16.33203125" bestFit="1" customWidth="1"/>
    <col min="54" max="54" width="23.33203125" bestFit="1" customWidth="1"/>
    <col min="55" max="55" width="17.33203125" bestFit="1" customWidth="1"/>
    <col min="56" max="56" width="10.5546875" bestFit="1" customWidth="1"/>
    <col min="57" max="57" width="8" bestFit="1" customWidth="1"/>
    <col min="58" max="58" width="22.33203125" bestFit="1" customWidth="1"/>
    <col min="59" max="59" width="13.77734375" bestFit="1" customWidth="1"/>
    <col min="60" max="60" width="14.33203125" bestFit="1" customWidth="1"/>
    <col min="61" max="61" width="15.77734375" bestFit="1" customWidth="1"/>
    <col min="62" max="62" width="10.77734375" bestFit="1" customWidth="1"/>
  </cols>
  <sheetData>
    <row r="3" spans="1:12" x14ac:dyDescent="0.3">
      <c r="A3" s="3" t="s">
        <v>53</v>
      </c>
      <c r="B3" s="3" t="s">
        <v>98</v>
      </c>
      <c r="C3" s="3" t="s">
        <v>99</v>
      </c>
      <c r="D3" s="3" t="s">
        <v>53</v>
      </c>
      <c r="E3" s="3" t="s">
        <v>51</v>
      </c>
      <c r="F3" s="4" t="s">
        <v>52</v>
      </c>
      <c r="G3" s="54" t="s">
        <v>107</v>
      </c>
      <c r="H3" s="56" t="s">
        <v>412</v>
      </c>
      <c r="K3" s="17" t="s">
        <v>54</v>
      </c>
      <c r="L3" s="17" t="s">
        <v>229</v>
      </c>
    </row>
    <row r="4" spans="1:12" x14ac:dyDescent="0.3">
      <c r="A4" s="3" t="s">
        <v>1</v>
      </c>
      <c r="B4" s="3" t="s">
        <v>62</v>
      </c>
      <c r="C4" s="3" t="s">
        <v>96</v>
      </c>
      <c r="D4" s="3" t="s">
        <v>1</v>
      </c>
      <c r="E4" s="5">
        <v>6.848642151988682E-2</v>
      </c>
      <c r="F4" s="6">
        <v>1.9003645480018701E-2</v>
      </c>
      <c r="G4" s="55">
        <v>-4.3120872585154631E-2</v>
      </c>
      <c r="H4" s="3" t="s">
        <v>241</v>
      </c>
      <c r="K4" t="s">
        <v>49</v>
      </c>
      <c r="L4" t="s">
        <v>406</v>
      </c>
    </row>
    <row r="5" spans="1:12" x14ac:dyDescent="0.3">
      <c r="A5" s="3" t="s">
        <v>2</v>
      </c>
      <c r="B5" s="3" t="s">
        <v>86</v>
      </c>
      <c r="C5" s="3" t="s">
        <v>87</v>
      </c>
      <c r="D5" s="3" t="s">
        <v>2</v>
      </c>
      <c r="E5" s="5">
        <v>0.11178348273001792</v>
      </c>
      <c r="F5" s="6">
        <v>1.3761635187800885E-2</v>
      </c>
      <c r="G5" s="55">
        <v>-2.7540728247732404E-2</v>
      </c>
      <c r="H5" s="3" t="s">
        <v>266</v>
      </c>
      <c r="K5" t="s">
        <v>5</v>
      </c>
      <c r="L5" t="s">
        <v>277</v>
      </c>
    </row>
    <row r="6" spans="1:12" x14ac:dyDescent="0.3">
      <c r="A6" s="3" t="s">
        <v>3</v>
      </c>
      <c r="B6" s="3" t="s">
        <v>62</v>
      </c>
      <c r="C6" s="3" t="s">
        <v>78</v>
      </c>
      <c r="D6" s="3" t="s">
        <v>3</v>
      </c>
      <c r="E6" s="5">
        <v>3.1326772349692167E-2</v>
      </c>
      <c r="F6" s="6">
        <v>1.5387296351941989E-2</v>
      </c>
      <c r="G6" s="55">
        <v>-4.2523396745427412E-2</v>
      </c>
      <c r="H6" s="3" t="s">
        <v>270</v>
      </c>
      <c r="K6" t="s">
        <v>36</v>
      </c>
      <c r="L6" t="s">
        <v>367</v>
      </c>
    </row>
    <row r="7" spans="1:12" x14ac:dyDescent="0.3">
      <c r="A7" s="3" t="s">
        <v>4</v>
      </c>
      <c r="B7" s="3" t="s">
        <v>71</v>
      </c>
      <c r="C7" s="3" t="s">
        <v>73</v>
      </c>
      <c r="D7" s="3" t="s">
        <v>4</v>
      </c>
      <c r="E7" s="5">
        <v>-1.3733281654481067E-2</v>
      </c>
      <c r="F7" s="6">
        <v>1.9109701379818333E-2</v>
      </c>
      <c r="G7" s="55">
        <v>-4.3385890515526555E-2</v>
      </c>
      <c r="H7" s="3" t="s">
        <v>273</v>
      </c>
      <c r="K7" t="s">
        <v>27</v>
      </c>
      <c r="L7" t="s">
        <v>352</v>
      </c>
    </row>
    <row r="8" spans="1:12" x14ac:dyDescent="0.3">
      <c r="A8" s="3" t="s">
        <v>5</v>
      </c>
      <c r="B8" s="3" t="s">
        <v>56</v>
      </c>
      <c r="C8" s="3" t="s">
        <v>58</v>
      </c>
      <c r="D8" s="3" t="s">
        <v>5</v>
      </c>
      <c r="E8" s="5">
        <v>8.2595362921189963E-2</v>
      </c>
      <c r="F8" s="6">
        <v>1.7172418486795848E-2</v>
      </c>
      <c r="G8" s="55">
        <v>-4.1295731390017687E-2</v>
      </c>
      <c r="H8" s="3" t="s">
        <v>277</v>
      </c>
      <c r="K8" t="s">
        <v>19</v>
      </c>
      <c r="L8" t="s">
        <v>329</v>
      </c>
    </row>
    <row r="9" spans="1:12" x14ac:dyDescent="0.3">
      <c r="A9" s="3" t="s">
        <v>6</v>
      </c>
      <c r="B9" s="3" t="s">
        <v>56</v>
      </c>
      <c r="C9" s="3" t="s">
        <v>69</v>
      </c>
      <c r="D9" s="3" t="s">
        <v>6</v>
      </c>
      <c r="E9" s="5">
        <v>0.1839882742195591</v>
      </c>
      <c r="F9" s="6">
        <v>1.1516252280630064E-2</v>
      </c>
      <c r="G9" s="55">
        <v>-2.2839781149953754E-2</v>
      </c>
      <c r="H9" s="3" t="s">
        <v>280</v>
      </c>
      <c r="K9" t="s">
        <v>18</v>
      </c>
      <c r="L9" t="s">
        <v>325</v>
      </c>
    </row>
    <row r="10" spans="1:12" x14ac:dyDescent="0.3">
      <c r="A10" s="3" t="s">
        <v>7</v>
      </c>
      <c r="B10" s="3" t="s">
        <v>71</v>
      </c>
      <c r="C10" s="3" t="s">
        <v>94</v>
      </c>
      <c r="D10" s="3" t="s">
        <v>7</v>
      </c>
      <c r="E10" s="5">
        <v>-0.1222980803072401</v>
      </c>
      <c r="F10" s="6">
        <v>2.4822456020480544E-2</v>
      </c>
      <c r="G10" s="55">
        <v>-6.9481655132799969E-2</v>
      </c>
      <c r="H10" s="3" t="s">
        <v>285</v>
      </c>
      <c r="K10" t="s">
        <v>17</v>
      </c>
      <c r="L10" t="s">
        <v>321</v>
      </c>
    </row>
    <row r="11" spans="1:12" x14ac:dyDescent="0.3">
      <c r="A11" s="3" t="s">
        <v>8</v>
      </c>
      <c r="B11" s="3" t="s">
        <v>56</v>
      </c>
      <c r="C11" s="3" t="s">
        <v>59</v>
      </c>
      <c r="D11" s="3" t="s">
        <v>8</v>
      </c>
      <c r="E11" s="5">
        <v>0.32788987510939971</v>
      </c>
      <c r="F11" s="6">
        <v>4.0596769632098371E-2</v>
      </c>
      <c r="G11" s="55">
        <v>-7.8860813956969658E-2</v>
      </c>
      <c r="H11" s="3" t="s">
        <v>289</v>
      </c>
      <c r="K11" t="s">
        <v>29</v>
      </c>
      <c r="L11" t="s">
        <v>356</v>
      </c>
    </row>
    <row r="12" spans="1:12" x14ac:dyDescent="0.3">
      <c r="A12" s="3" t="s">
        <v>9</v>
      </c>
      <c r="B12" s="3" t="s">
        <v>62</v>
      </c>
      <c r="C12" s="3" t="s">
        <v>88</v>
      </c>
      <c r="D12" s="3" t="s">
        <v>9</v>
      </c>
      <c r="E12" s="5">
        <v>-1.227664288549557E-2</v>
      </c>
      <c r="F12" s="6">
        <v>1.3423507952208145E-2</v>
      </c>
      <c r="G12" s="55">
        <v>-2.6351846215126058E-2</v>
      </c>
      <c r="H12" s="3" t="s">
        <v>292</v>
      </c>
      <c r="K12" t="s">
        <v>50</v>
      </c>
      <c r="L12" t="s">
        <v>409</v>
      </c>
    </row>
    <row r="13" spans="1:12" x14ac:dyDescent="0.3">
      <c r="A13" s="3" t="s">
        <v>10</v>
      </c>
      <c r="B13" s="3" t="s">
        <v>56</v>
      </c>
      <c r="C13" s="3" t="s">
        <v>68</v>
      </c>
      <c r="D13" s="3" t="s">
        <v>10</v>
      </c>
      <c r="E13" s="5">
        <v>-5.8630086924001734E-2</v>
      </c>
      <c r="F13" s="6">
        <v>1.9516571106644766E-2</v>
      </c>
      <c r="G13" s="55">
        <v>-4.6403866410368075E-2</v>
      </c>
      <c r="H13" s="3" t="s">
        <v>296</v>
      </c>
      <c r="K13" t="s">
        <v>44</v>
      </c>
      <c r="L13" t="s">
        <v>391</v>
      </c>
    </row>
    <row r="14" spans="1:12" x14ac:dyDescent="0.3">
      <c r="A14" s="3" t="s">
        <v>11</v>
      </c>
      <c r="B14" s="3" t="s">
        <v>56</v>
      </c>
      <c r="C14" s="3" t="s">
        <v>77</v>
      </c>
      <c r="D14" s="3" t="s">
        <v>11</v>
      </c>
      <c r="E14" s="5">
        <v>-1.3583281771315958E-2</v>
      </c>
      <c r="F14" s="6">
        <v>1.5039608651400372E-2</v>
      </c>
      <c r="G14" s="55">
        <v>-4.5313211358124376E-2</v>
      </c>
      <c r="H14" s="3" t="s">
        <v>299</v>
      </c>
      <c r="K14" t="s">
        <v>23</v>
      </c>
      <c r="L14" t="s">
        <v>340</v>
      </c>
    </row>
    <row r="15" spans="1:12" x14ac:dyDescent="0.3">
      <c r="A15" s="3" t="s">
        <v>12</v>
      </c>
      <c r="B15" s="3" t="s">
        <v>66</v>
      </c>
      <c r="C15" s="3" t="s">
        <v>90</v>
      </c>
      <c r="D15" s="3" t="s">
        <v>12</v>
      </c>
      <c r="E15" s="5">
        <v>6.5457072097089064E-2</v>
      </c>
      <c r="F15" s="6">
        <v>9.8191007552950755E-3</v>
      </c>
      <c r="G15" s="55">
        <v>-2.4499854622608144E-2</v>
      </c>
      <c r="H15" s="3" t="s">
        <v>303</v>
      </c>
      <c r="K15" t="s">
        <v>10</v>
      </c>
      <c r="L15" t="s">
        <v>296</v>
      </c>
    </row>
    <row r="16" spans="1:12" x14ac:dyDescent="0.3">
      <c r="A16" s="3" t="s">
        <v>13</v>
      </c>
      <c r="B16" s="3" t="s">
        <v>62</v>
      </c>
      <c r="C16" s="3" t="s">
        <v>70</v>
      </c>
      <c r="D16" s="3" t="s">
        <v>13</v>
      </c>
      <c r="E16" s="5">
        <v>0.14521899370975611</v>
      </c>
      <c r="F16" s="6">
        <v>1.2863804440521681E-2</v>
      </c>
      <c r="G16" s="55">
        <v>-2.2441070926058952E-2</v>
      </c>
      <c r="H16" s="3" t="s">
        <v>307</v>
      </c>
      <c r="K16" t="s">
        <v>30</v>
      </c>
      <c r="L16" t="s">
        <v>357</v>
      </c>
    </row>
    <row r="17" spans="1:12" x14ac:dyDescent="0.3">
      <c r="A17" s="3" t="s">
        <v>14</v>
      </c>
      <c r="B17" s="3" t="s">
        <v>62</v>
      </c>
      <c r="C17" s="3" t="s">
        <v>80</v>
      </c>
      <c r="D17" s="3" t="s">
        <v>14</v>
      </c>
      <c r="E17" s="5">
        <v>-0.28224422533844962</v>
      </c>
      <c r="F17" s="6">
        <v>2.0415871990070156E-2</v>
      </c>
      <c r="G17" s="55">
        <v>-6.3487876864956244E-2</v>
      </c>
      <c r="H17" s="3" t="s">
        <v>311</v>
      </c>
      <c r="K17" t="s">
        <v>15</v>
      </c>
      <c r="L17" t="s">
        <v>315</v>
      </c>
    </row>
    <row r="18" spans="1:12" x14ac:dyDescent="0.3">
      <c r="A18" s="3" t="s">
        <v>15</v>
      </c>
      <c r="B18" s="3" t="s">
        <v>56</v>
      </c>
      <c r="C18" s="3" t="s">
        <v>68</v>
      </c>
      <c r="D18" s="3" t="s">
        <v>15</v>
      </c>
      <c r="E18" s="5">
        <v>-1.1905233193186482E-2</v>
      </c>
      <c r="F18" s="6">
        <v>8.1604039663178019E-3</v>
      </c>
      <c r="G18" s="55">
        <v>-2.0948457707419071E-2</v>
      </c>
      <c r="H18" s="3" t="s">
        <v>315</v>
      </c>
      <c r="K18" t="s">
        <v>13</v>
      </c>
      <c r="L18" t="s">
        <v>307</v>
      </c>
    </row>
    <row r="19" spans="1:12" x14ac:dyDescent="0.3">
      <c r="A19" s="3" t="s">
        <v>16</v>
      </c>
      <c r="B19" s="3" t="s">
        <v>60</v>
      </c>
      <c r="C19" s="3" t="s">
        <v>61</v>
      </c>
      <c r="D19" s="3" t="s">
        <v>16</v>
      </c>
      <c r="E19" s="5">
        <v>7.6600499487118334E-2</v>
      </c>
      <c r="F19" s="6">
        <v>1.1940935253584407E-2</v>
      </c>
      <c r="G19" s="55">
        <v>-2.2606715337695191E-2</v>
      </c>
      <c r="H19" s="3" t="s">
        <v>319</v>
      </c>
      <c r="K19" t="s">
        <v>47</v>
      </c>
      <c r="L19" t="s">
        <v>400</v>
      </c>
    </row>
    <row r="20" spans="1:12" x14ac:dyDescent="0.3">
      <c r="A20" s="3" t="s">
        <v>17</v>
      </c>
      <c r="B20" s="3" t="s">
        <v>62</v>
      </c>
      <c r="C20" s="3" t="s">
        <v>63</v>
      </c>
      <c r="D20" s="3" t="s">
        <v>17</v>
      </c>
      <c r="E20" s="5">
        <v>-2.5298636295981725E-2</v>
      </c>
      <c r="F20" s="6">
        <v>1.6480501652632127E-2</v>
      </c>
      <c r="G20" s="55">
        <v>-5.2619411963883034E-2</v>
      </c>
      <c r="H20" s="3" t="s">
        <v>321</v>
      </c>
      <c r="K20" t="s">
        <v>4</v>
      </c>
      <c r="L20" t="s">
        <v>273</v>
      </c>
    </row>
    <row r="21" spans="1:12" x14ac:dyDescent="0.3">
      <c r="A21" s="3" t="s">
        <v>18</v>
      </c>
      <c r="B21" s="3" t="s">
        <v>60</v>
      </c>
      <c r="C21" s="3" t="s">
        <v>61</v>
      </c>
      <c r="D21" s="3" t="s">
        <v>18</v>
      </c>
      <c r="E21" s="5">
        <v>2.1608283397237749E-2</v>
      </c>
      <c r="F21" s="6">
        <v>1.3984759199096882E-2</v>
      </c>
      <c r="G21" s="55">
        <v>-3.316551537011736E-2</v>
      </c>
      <c r="H21" s="3" t="s">
        <v>325</v>
      </c>
      <c r="K21" t="s">
        <v>28</v>
      </c>
      <c r="L21" t="s">
        <v>353</v>
      </c>
    </row>
    <row r="22" spans="1:12" x14ac:dyDescent="0.3">
      <c r="A22" s="3" t="s">
        <v>19</v>
      </c>
      <c r="B22" s="3" t="s">
        <v>56</v>
      </c>
      <c r="C22" s="3" t="s">
        <v>59</v>
      </c>
      <c r="D22" s="3" t="s">
        <v>19</v>
      </c>
      <c r="E22" s="5">
        <v>-4.9609718278302628E-2</v>
      </c>
      <c r="F22" s="6">
        <v>1.8863668272394215E-2</v>
      </c>
      <c r="G22" s="55">
        <v>-5.7239096328863474E-2</v>
      </c>
      <c r="H22" s="3" t="s">
        <v>329</v>
      </c>
      <c r="K22" t="s">
        <v>38</v>
      </c>
      <c r="L22" t="s">
        <v>373</v>
      </c>
    </row>
    <row r="23" spans="1:12" x14ac:dyDescent="0.3">
      <c r="A23" s="3" t="s">
        <v>20</v>
      </c>
      <c r="B23" s="3" t="s">
        <v>56</v>
      </c>
      <c r="C23" s="3" t="s">
        <v>81</v>
      </c>
      <c r="D23" s="3" t="s">
        <v>20</v>
      </c>
      <c r="E23" s="5">
        <v>2.2886286092908659E-2</v>
      </c>
      <c r="F23" s="6">
        <v>2.0658365343556147E-2</v>
      </c>
      <c r="G23" s="55">
        <v>-5.3318039751097349E-2</v>
      </c>
      <c r="H23" s="3" t="s">
        <v>330</v>
      </c>
      <c r="K23" t="s">
        <v>22</v>
      </c>
      <c r="L23" t="s">
        <v>337</v>
      </c>
    </row>
    <row r="24" spans="1:12" x14ac:dyDescent="0.3">
      <c r="A24" s="3" t="s">
        <v>21</v>
      </c>
      <c r="B24" s="3" t="s">
        <v>84</v>
      </c>
      <c r="C24" s="3" t="s">
        <v>85</v>
      </c>
      <c r="D24" s="3" t="s">
        <v>21</v>
      </c>
      <c r="E24" s="5">
        <v>-0.12359834187152219</v>
      </c>
      <c r="F24" s="6">
        <v>2.3871933627645135E-2</v>
      </c>
      <c r="G24" s="55">
        <v>-5.7555641223272495E-2</v>
      </c>
      <c r="H24" s="3" t="s">
        <v>333</v>
      </c>
      <c r="K24" t="s">
        <v>11</v>
      </c>
      <c r="L24" t="s">
        <v>299</v>
      </c>
    </row>
    <row r="25" spans="1:12" x14ac:dyDescent="0.3">
      <c r="A25" s="3" t="s">
        <v>22</v>
      </c>
      <c r="B25" s="3" t="s">
        <v>66</v>
      </c>
      <c r="C25" s="3" t="s">
        <v>76</v>
      </c>
      <c r="D25" s="3" t="s">
        <v>22</v>
      </c>
      <c r="E25" s="5">
        <v>3.9937027342396014E-2</v>
      </c>
      <c r="F25" s="6">
        <v>1.3279438976891853E-2</v>
      </c>
      <c r="G25" s="55">
        <v>-4.8828364890951839E-2</v>
      </c>
      <c r="H25" s="3" t="s">
        <v>337</v>
      </c>
      <c r="K25" t="s">
        <v>3</v>
      </c>
      <c r="L25" t="s">
        <v>270</v>
      </c>
    </row>
    <row r="26" spans="1:12" x14ac:dyDescent="0.3">
      <c r="A26" s="3" t="s">
        <v>23</v>
      </c>
      <c r="B26" s="3" t="s">
        <v>66</v>
      </c>
      <c r="C26" s="3" t="s">
        <v>67</v>
      </c>
      <c r="D26" s="3" t="s">
        <v>23</v>
      </c>
      <c r="E26" s="5">
        <v>8.511262855597912E-2</v>
      </c>
      <c r="F26" s="6">
        <v>9.2230394277046032E-3</v>
      </c>
      <c r="G26" s="55">
        <v>-2.1492672772005939E-2</v>
      </c>
      <c r="H26" s="3" t="s">
        <v>340</v>
      </c>
      <c r="K26" t="s">
        <v>40</v>
      </c>
      <c r="L26" t="s">
        <v>378</v>
      </c>
    </row>
    <row r="27" spans="1:12" x14ac:dyDescent="0.3">
      <c r="A27" s="3" t="s">
        <v>24</v>
      </c>
      <c r="B27" s="3" t="s">
        <v>56</v>
      </c>
      <c r="C27" s="3" t="s">
        <v>69</v>
      </c>
      <c r="D27" s="3" t="s">
        <v>24</v>
      </c>
      <c r="E27" s="5">
        <v>-1.3536005325946343E-2</v>
      </c>
      <c r="F27" s="6">
        <v>1.3597312923965505E-2</v>
      </c>
      <c r="G27" s="55">
        <v>-3.3055847368232749E-2</v>
      </c>
      <c r="H27" s="3" t="s">
        <v>343</v>
      </c>
      <c r="K27" t="s">
        <v>25</v>
      </c>
      <c r="L27" t="s">
        <v>346</v>
      </c>
    </row>
    <row r="28" spans="1:12" x14ac:dyDescent="0.3">
      <c r="A28" s="3" t="s">
        <v>25</v>
      </c>
      <c r="B28" s="3" t="s">
        <v>56</v>
      </c>
      <c r="C28" s="3" t="s">
        <v>59</v>
      </c>
      <c r="D28" s="3" t="s">
        <v>25</v>
      </c>
      <c r="E28" s="5">
        <v>-0.11643430383438347</v>
      </c>
      <c r="F28" s="6">
        <v>1.9543395673310576E-2</v>
      </c>
      <c r="G28" s="55">
        <v>-6.7524205261667275E-2</v>
      </c>
      <c r="H28" s="3" t="s">
        <v>346</v>
      </c>
      <c r="K28" t="s">
        <v>24</v>
      </c>
      <c r="L28" t="s">
        <v>343</v>
      </c>
    </row>
    <row r="29" spans="1:12" x14ac:dyDescent="0.3">
      <c r="A29" s="3" t="s">
        <v>26</v>
      </c>
      <c r="B29" s="3" t="s">
        <v>71</v>
      </c>
      <c r="C29" s="3" t="s">
        <v>91</v>
      </c>
      <c r="D29" s="3" t="s">
        <v>26</v>
      </c>
      <c r="E29" s="5">
        <v>6.5604720925717563E-2</v>
      </c>
      <c r="F29" s="6">
        <v>1.0688613889874061E-2</v>
      </c>
      <c r="G29" s="55">
        <v>-4.0423093048243965E-2</v>
      </c>
      <c r="H29" s="3" t="s">
        <v>349</v>
      </c>
      <c r="K29" t="s">
        <v>16</v>
      </c>
      <c r="L29" t="s">
        <v>319</v>
      </c>
    </row>
    <row r="30" spans="1:12" x14ac:dyDescent="0.3">
      <c r="A30" s="3" t="s">
        <v>27</v>
      </c>
      <c r="B30" s="3" t="s">
        <v>56</v>
      </c>
      <c r="C30" s="3" t="s">
        <v>59</v>
      </c>
      <c r="D30" s="3" t="s">
        <v>27</v>
      </c>
      <c r="E30" s="5">
        <v>0.15212442518496094</v>
      </c>
      <c r="F30" s="6">
        <v>3.1407546419624476E-2</v>
      </c>
      <c r="G30" s="55">
        <v>-5.1572916797913759E-2</v>
      </c>
      <c r="H30" s="3" t="s">
        <v>352</v>
      </c>
      <c r="K30" t="s">
        <v>14</v>
      </c>
      <c r="L30" t="s">
        <v>311</v>
      </c>
    </row>
    <row r="31" spans="1:12" x14ac:dyDescent="0.3">
      <c r="A31" s="3" t="s">
        <v>28</v>
      </c>
      <c r="B31" s="3" t="s">
        <v>62</v>
      </c>
      <c r="C31" s="3" t="s">
        <v>74</v>
      </c>
      <c r="D31" s="3" t="s">
        <v>28</v>
      </c>
      <c r="E31" s="5">
        <v>0.10930016401015141</v>
      </c>
      <c r="F31" s="6">
        <v>1.1080925419951234E-2</v>
      </c>
      <c r="G31" s="55">
        <v>-2.2099762855466911E-2</v>
      </c>
      <c r="H31" s="3" t="s">
        <v>353</v>
      </c>
      <c r="K31" t="s">
        <v>20</v>
      </c>
      <c r="L31" t="s">
        <v>330</v>
      </c>
    </row>
    <row r="32" spans="1:12" x14ac:dyDescent="0.3">
      <c r="A32" s="3" t="s">
        <v>29</v>
      </c>
      <c r="B32" s="3" t="s">
        <v>60</v>
      </c>
      <c r="C32" s="3" t="s">
        <v>61</v>
      </c>
      <c r="D32" s="3" t="s">
        <v>29</v>
      </c>
      <c r="E32" s="5">
        <v>9.5102135591734527E-2</v>
      </c>
      <c r="F32" s="6">
        <v>1.5619491723027961E-2</v>
      </c>
      <c r="G32" s="55">
        <v>-3.9710904372110729E-2</v>
      </c>
      <c r="H32" s="3" t="s">
        <v>356</v>
      </c>
      <c r="K32" t="s">
        <v>43</v>
      </c>
      <c r="L32" t="s">
        <v>388</v>
      </c>
    </row>
    <row r="33" spans="1:12" x14ac:dyDescent="0.3">
      <c r="A33" s="3" t="s">
        <v>30</v>
      </c>
      <c r="B33" s="3" t="s">
        <v>56</v>
      </c>
      <c r="C33" s="3" t="s">
        <v>69</v>
      </c>
      <c r="D33" s="3" t="s">
        <v>30</v>
      </c>
      <c r="E33" s="5">
        <v>1.7555246532134916E-3</v>
      </c>
      <c r="F33" s="6">
        <v>1.57005609465346E-2</v>
      </c>
      <c r="G33" s="55">
        <v>-3.2592198510317333E-2</v>
      </c>
      <c r="H33" s="3" t="s">
        <v>357</v>
      </c>
      <c r="K33" t="s">
        <v>32</v>
      </c>
      <c r="L33" t="s">
        <v>359</v>
      </c>
    </row>
    <row r="34" spans="1:12" x14ac:dyDescent="0.3">
      <c r="A34" s="3" t="s">
        <v>31</v>
      </c>
      <c r="B34" s="3" t="s">
        <v>56</v>
      </c>
      <c r="C34" s="3" t="s">
        <v>82</v>
      </c>
      <c r="D34" s="3" t="s">
        <v>31</v>
      </c>
      <c r="E34" s="5">
        <v>0.10528383363554616</v>
      </c>
      <c r="F34" s="6">
        <v>9.2765119071210999E-3</v>
      </c>
      <c r="G34" s="55">
        <v>-1.8524639779054199E-2</v>
      </c>
      <c r="H34" s="3" t="s">
        <v>358</v>
      </c>
      <c r="K34" t="s">
        <v>6</v>
      </c>
      <c r="L34" t="s">
        <v>280</v>
      </c>
    </row>
    <row r="35" spans="1:12" x14ac:dyDescent="0.3">
      <c r="A35" s="3" t="s">
        <v>32</v>
      </c>
      <c r="B35" s="3" t="s">
        <v>56</v>
      </c>
      <c r="C35" s="3" t="s">
        <v>83</v>
      </c>
      <c r="D35" s="3" t="s">
        <v>32</v>
      </c>
      <c r="E35" s="5">
        <v>0.12969147559026162</v>
      </c>
      <c r="F35" s="6">
        <v>1.3140912769155178E-2</v>
      </c>
      <c r="G35" s="55">
        <v>-3.1252342584537705E-2</v>
      </c>
      <c r="H35" s="3" t="s">
        <v>359</v>
      </c>
      <c r="K35" t="s">
        <v>21</v>
      </c>
      <c r="L35" t="s">
        <v>333</v>
      </c>
    </row>
    <row r="36" spans="1:12" x14ac:dyDescent="0.3">
      <c r="A36" s="3" t="s">
        <v>33</v>
      </c>
      <c r="B36" s="3" t="s">
        <v>62</v>
      </c>
      <c r="C36" s="3" t="s">
        <v>93</v>
      </c>
      <c r="D36" s="3" t="s">
        <v>33</v>
      </c>
      <c r="E36" s="5">
        <v>-1.8355805402847647E-3</v>
      </c>
      <c r="F36" s="6">
        <v>1.0863968424301615E-2</v>
      </c>
      <c r="G36" s="55">
        <v>-3.0971418580458893E-2</v>
      </c>
      <c r="H36" s="3" t="s">
        <v>362</v>
      </c>
      <c r="K36" t="s">
        <v>2</v>
      </c>
      <c r="L36" t="s">
        <v>266</v>
      </c>
    </row>
    <row r="37" spans="1:12" x14ac:dyDescent="0.3">
      <c r="A37" s="3" t="s">
        <v>34</v>
      </c>
      <c r="B37" s="3" t="s">
        <v>56</v>
      </c>
      <c r="C37" s="3" t="s">
        <v>59</v>
      </c>
      <c r="D37" s="3" t="s">
        <v>34</v>
      </c>
      <c r="E37" s="5">
        <v>6.3303233342846044E-2</v>
      </c>
      <c r="F37" s="6">
        <v>1.5535169407862226E-2</v>
      </c>
      <c r="G37" s="55">
        <v>-4.0248256470304861E-2</v>
      </c>
      <c r="H37" s="3" t="s">
        <v>365</v>
      </c>
      <c r="K37" t="s">
        <v>9</v>
      </c>
      <c r="L37" t="s">
        <v>292</v>
      </c>
    </row>
    <row r="38" spans="1:12" x14ac:dyDescent="0.3">
      <c r="A38" s="3" t="s">
        <v>35</v>
      </c>
      <c r="B38" s="3" t="s">
        <v>66</v>
      </c>
      <c r="C38" s="3" t="s">
        <v>92</v>
      </c>
      <c r="D38" s="3" t="s">
        <v>35</v>
      </c>
      <c r="E38" s="5">
        <v>-6.5387992825918229E-2</v>
      </c>
      <c r="F38" s="6">
        <v>1.6632679334601275E-2</v>
      </c>
      <c r="G38" s="55">
        <v>-5.3283952472119138E-2</v>
      </c>
      <c r="H38" s="3" t="s">
        <v>366</v>
      </c>
      <c r="K38" t="s">
        <v>39</v>
      </c>
      <c r="L38" t="s">
        <v>377</v>
      </c>
    </row>
    <row r="39" spans="1:12" x14ac:dyDescent="0.3">
      <c r="A39" s="3" t="s">
        <v>36</v>
      </c>
      <c r="B39" s="3" t="s">
        <v>56</v>
      </c>
      <c r="C39" s="3" t="s">
        <v>59</v>
      </c>
      <c r="D39" s="3" t="s">
        <v>36</v>
      </c>
      <c r="E39" s="5">
        <v>4.8159252894169002E-2</v>
      </c>
      <c r="F39" s="6">
        <v>2.0004513316860126E-2</v>
      </c>
      <c r="G39" s="55">
        <v>-4.5009266774002535E-2</v>
      </c>
      <c r="H39" s="3" t="s">
        <v>367</v>
      </c>
      <c r="K39" t="s">
        <v>41</v>
      </c>
      <c r="L39" t="s">
        <v>381</v>
      </c>
    </row>
    <row r="40" spans="1:12" x14ac:dyDescent="0.3">
      <c r="A40" s="3" t="s">
        <v>37</v>
      </c>
      <c r="B40" s="3" t="s">
        <v>56</v>
      </c>
      <c r="C40" s="3" t="s">
        <v>57</v>
      </c>
      <c r="D40" s="3" t="s">
        <v>37</v>
      </c>
      <c r="E40" s="5">
        <v>-2.4634032117253346E-2</v>
      </c>
      <c r="F40" s="6">
        <v>2.9496890611300106E-2</v>
      </c>
      <c r="G40" s="55">
        <v>-6.1036975762545187E-2</v>
      </c>
      <c r="H40" s="3" t="s">
        <v>370</v>
      </c>
      <c r="K40" t="s">
        <v>12</v>
      </c>
      <c r="L40" t="s">
        <v>303</v>
      </c>
    </row>
    <row r="41" spans="1:12" x14ac:dyDescent="0.3">
      <c r="A41" s="3" t="s">
        <v>38</v>
      </c>
      <c r="B41" s="3" t="s">
        <v>56</v>
      </c>
      <c r="C41" s="3" t="s">
        <v>75</v>
      </c>
      <c r="D41" s="3" t="s">
        <v>38</v>
      </c>
      <c r="E41" s="5">
        <v>0.12763995926796712</v>
      </c>
      <c r="F41" s="6">
        <v>1.5604044261635459E-2</v>
      </c>
      <c r="G41" s="55">
        <v>-3.0869561653403165E-2</v>
      </c>
      <c r="H41" s="3" t="s">
        <v>373</v>
      </c>
      <c r="K41" t="s">
        <v>8</v>
      </c>
      <c r="L41" t="s">
        <v>289</v>
      </c>
    </row>
    <row r="42" spans="1:12" x14ac:dyDescent="0.3">
      <c r="A42" s="3" t="s">
        <v>39</v>
      </c>
      <c r="B42" s="3" t="s">
        <v>56</v>
      </c>
      <c r="C42" s="3" t="s">
        <v>59</v>
      </c>
      <c r="D42" s="3" t="s">
        <v>39</v>
      </c>
      <c r="E42" s="5">
        <v>-9.7995084081326955E-2</v>
      </c>
      <c r="F42" s="6">
        <v>2.2789905335795058E-2</v>
      </c>
      <c r="G42" s="55">
        <v>-5.2741301576480062E-2</v>
      </c>
      <c r="H42" s="3" t="s">
        <v>377</v>
      </c>
      <c r="K42" t="s">
        <v>48</v>
      </c>
      <c r="L42" t="s">
        <v>403</v>
      </c>
    </row>
    <row r="43" spans="1:12" x14ac:dyDescent="0.3">
      <c r="A43" s="3" t="s">
        <v>40</v>
      </c>
      <c r="B43" s="3" t="s">
        <v>62</v>
      </c>
      <c r="C43" s="3" t="s">
        <v>79</v>
      </c>
      <c r="D43" s="3" t="s">
        <v>40</v>
      </c>
      <c r="E43" s="5">
        <v>7.0480283585188763E-2</v>
      </c>
      <c r="F43" s="6">
        <v>1.0564957856206205E-2</v>
      </c>
      <c r="G43" s="55">
        <v>-2.4168065525054787E-2</v>
      </c>
      <c r="H43" s="3" t="s">
        <v>378</v>
      </c>
      <c r="K43" t="s">
        <v>45</v>
      </c>
      <c r="L43" t="s">
        <v>394</v>
      </c>
    </row>
    <row r="44" spans="1:12" x14ac:dyDescent="0.3">
      <c r="A44" s="3" t="s">
        <v>41</v>
      </c>
      <c r="B44" s="3" t="s">
        <v>66</v>
      </c>
      <c r="C44" s="3" t="s">
        <v>89</v>
      </c>
      <c r="D44" s="3" t="s">
        <v>41</v>
      </c>
      <c r="E44" s="5">
        <v>8.2705681808508347E-2</v>
      </c>
      <c r="F44" s="6">
        <v>8.0221502592659963E-3</v>
      </c>
      <c r="G44" s="55">
        <v>-1.2424083413484058E-2</v>
      </c>
      <c r="H44" s="3" t="s">
        <v>381</v>
      </c>
      <c r="K44" t="s">
        <v>26</v>
      </c>
      <c r="L44" t="s">
        <v>349</v>
      </c>
    </row>
    <row r="45" spans="1:12" x14ac:dyDescent="0.3">
      <c r="A45" s="3" t="s">
        <v>42</v>
      </c>
      <c r="B45" s="3" t="s">
        <v>62</v>
      </c>
      <c r="C45" s="3" t="s">
        <v>97</v>
      </c>
      <c r="D45" s="3" t="s">
        <v>42</v>
      </c>
      <c r="E45" s="5">
        <v>-3.3320248579296829E-2</v>
      </c>
      <c r="F45" s="6">
        <v>2.6769283593404254E-2</v>
      </c>
      <c r="G45" s="55">
        <v>-5.4905896990042349E-2</v>
      </c>
      <c r="H45" s="3" t="s">
        <v>384</v>
      </c>
      <c r="K45" t="s">
        <v>35</v>
      </c>
      <c r="L45" t="s">
        <v>366</v>
      </c>
    </row>
    <row r="46" spans="1:12" x14ac:dyDescent="0.3">
      <c r="A46" s="3" t="s">
        <v>43</v>
      </c>
      <c r="B46" s="3" t="s">
        <v>56</v>
      </c>
      <c r="C46" s="3" t="s">
        <v>82</v>
      </c>
      <c r="D46" s="3" t="s">
        <v>43</v>
      </c>
      <c r="E46" s="5">
        <v>0.10813396653582141</v>
      </c>
      <c r="F46" s="6">
        <v>1.2803716304953623E-2</v>
      </c>
      <c r="G46" s="55">
        <v>-3.1338396556403116E-2</v>
      </c>
      <c r="H46" s="3" t="s">
        <v>388</v>
      </c>
      <c r="K46" t="s">
        <v>33</v>
      </c>
      <c r="L46" t="s">
        <v>362</v>
      </c>
    </row>
    <row r="47" spans="1:12" x14ac:dyDescent="0.3">
      <c r="A47" s="3" t="s">
        <v>44</v>
      </c>
      <c r="B47" s="3" t="s">
        <v>62</v>
      </c>
      <c r="C47" s="3" t="s">
        <v>65</v>
      </c>
      <c r="D47" s="3" t="s">
        <v>44</v>
      </c>
      <c r="E47" s="5">
        <v>3.8456110443734204E-2</v>
      </c>
      <c r="F47" s="6">
        <v>1.6386415864482019E-2</v>
      </c>
      <c r="G47" s="55">
        <v>-4.8726099289431848E-2</v>
      </c>
      <c r="H47" s="3" t="s">
        <v>391</v>
      </c>
      <c r="K47" t="s">
        <v>7</v>
      </c>
      <c r="L47" t="s">
        <v>285</v>
      </c>
    </row>
    <row r="48" spans="1:12" x14ac:dyDescent="0.3">
      <c r="A48" s="3" t="s">
        <v>45</v>
      </c>
      <c r="B48" s="3" t="s">
        <v>56</v>
      </c>
      <c r="C48" s="3" t="s">
        <v>59</v>
      </c>
      <c r="D48" s="3" t="s">
        <v>45</v>
      </c>
      <c r="E48" s="5">
        <v>-7.3583546114188159E-2</v>
      </c>
      <c r="F48" s="6">
        <v>2.2607735901817316E-2</v>
      </c>
      <c r="G48" s="55">
        <v>-6.4883488895799882E-2</v>
      </c>
      <c r="H48" s="3" t="s">
        <v>394</v>
      </c>
      <c r="K48" t="s">
        <v>34</v>
      </c>
      <c r="L48" t="s">
        <v>365</v>
      </c>
    </row>
    <row r="49" spans="1:12" x14ac:dyDescent="0.3">
      <c r="A49" s="3" t="s">
        <v>46</v>
      </c>
      <c r="B49" s="3" t="s">
        <v>66</v>
      </c>
      <c r="C49" s="3" t="s">
        <v>95</v>
      </c>
      <c r="D49" s="3" t="s">
        <v>46</v>
      </c>
      <c r="E49" s="5">
        <v>-0.1316418737202657</v>
      </c>
      <c r="F49" s="6">
        <v>2.0377925527169938E-2</v>
      </c>
      <c r="G49" s="55">
        <v>-6.5265022557489449E-2</v>
      </c>
      <c r="H49" s="3" t="s">
        <v>397</v>
      </c>
      <c r="K49" t="s">
        <v>31</v>
      </c>
      <c r="L49" t="s">
        <v>358</v>
      </c>
    </row>
    <row r="50" spans="1:12" x14ac:dyDescent="0.3">
      <c r="A50" s="3" t="s">
        <v>47</v>
      </c>
      <c r="B50" s="3" t="s">
        <v>71</v>
      </c>
      <c r="C50" s="3" t="s">
        <v>72</v>
      </c>
      <c r="D50" s="3" t="s">
        <v>47</v>
      </c>
      <c r="E50" s="5">
        <v>0.24113403143791357</v>
      </c>
      <c r="F50" s="6">
        <v>1.8162909622477876E-2</v>
      </c>
      <c r="G50" s="55">
        <v>-1.8059078217508379E-2</v>
      </c>
      <c r="H50" s="3" t="s">
        <v>400</v>
      </c>
      <c r="K50" t="s">
        <v>46</v>
      </c>
      <c r="L50" t="s">
        <v>397</v>
      </c>
    </row>
    <row r="51" spans="1:12" x14ac:dyDescent="0.3">
      <c r="A51" s="3" t="s">
        <v>48</v>
      </c>
      <c r="B51" s="3" t="s">
        <v>56</v>
      </c>
      <c r="C51" s="3" t="s">
        <v>59</v>
      </c>
      <c r="D51" s="3" t="s">
        <v>48</v>
      </c>
      <c r="E51" s="5">
        <v>-9.0151592544073123E-2</v>
      </c>
      <c r="F51" s="6">
        <v>2.252275775231271E-2</v>
      </c>
      <c r="G51" s="55">
        <v>-6.5297433690267748E-2</v>
      </c>
      <c r="H51" s="3" t="s">
        <v>403</v>
      </c>
      <c r="K51" t="s">
        <v>37</v>
      </c>
      <c r="L51" t="s">
        <v>370</v>
      </c>
    </row>
    <row r="52" spans="1:12" x14ac:dyDescent="0.3">
      <c r="A52" s="3" t="s">
        <v>49</v>
      </c>
      <c r="B52" s="3" t="s">
        <v>56</v>
      </c>
      <c r="C52" s="3" t="s">
        <v>57</v>
      </c>
      <c r="D52" s="3" t="s">
        <v>49</v>
      </c>
      <c r="E52" s="5">
        <v>3.8915419323815481E-2</v>
      </c>
      <c r="F52" s="6">
        <v>1.6230442913829406E-2</v>
      </c>
      <c r="G52" s="55">
        <v>-4.174120011278637E-2</v>
      </c>
      <c r="H52" s="3" t="s">
        <v>406</v>
      </c>
      <c r="K52" t="s">
        <v>1</v>
      </c>
      <c r="L52" t="s">
        <v>241</v>
      </c>
    </row>
    <row r="53" spans="1:12" x14ac:dyDescent="0.3">
      <c r="A53" s="3" t="s">
        <v>50</v>
      </c>
      <c r="B53" s="3" t="s">
        <v>62</v>
      </c>
      <c r="C53" s="3" t="s">
        <v>64</v>
      </c>
      <c r="D53" s="3" t="s">
        <v>50</v>
      </c>
      <c r="E53" s="5">
        <v>-9.9511801908839903E-2</v>
      </c>
      <c r="F53" s="6">
        <v>1.6533445331583043E-2</v>
      </c>
      <c r="G53" s="55">
        <v>-5.6943302391570222E-2</v>
      </c>
      <c r="H53" s="3" t="s">
        <v>409</v>
      </c>
      <c r="K53" t="s">
        <v>42</v>
      </c>
      <c r="L53" t="s">
        <v>384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Dashboard</vt:lpstr>
      <vt:lpstr>stock_qunt_com_imbalance_sum</vt:lpstr>
      <vt:lpstr>stock names</vt:lpstr>
      <vt:lpstr>client_prices_stats</vt:lpstr>
      <vt:lpstr>stock_qunt_com_imbalance</vt:lpstr>
      <vt:lpstr>stock_prices</vt:lpstr>
      <vt:lpstr>return</vt:lpstr>
      <vt:lpstr>std</vt:lpstr>
      <vt:lpstr>cum return</vt:lpstr>
      <vt:lpstr>stock_corr</vt:lpstr>
      <vt:lpstr>corr top 3</vt:lpstr>
      <vt:lpstr>sp500</vt:lpstr>
      <vt:lpstr>return_risk</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Jing Han</cp:lastModifiedBy>
  <cp:lastPrinted>2020-06-09T18:32:09Z</cp:lastPrinted>
  <dcterms:created xsi:type="dcterms:W3CDTF">2020-06-09T03:44:54Z</dcterms:created>
  <dcterms:modified xsi:type="dcterms:W3CDTF">2020-06-09T21:03:50Z</dcterms:modified>
</cp:coreProperties>
</file>